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Questa_cartella_di_lavoro" defaultThemeVersion="166925"/>
  <mc:AlternateContent xmlns:mc="http://schemas.openxmlformats.org/markup-compatibility/2006">
    <mc:Choice Requires="x15">
      <x15ac:absPath xmlns:x15ac="http://schemas.microsoft.com/office/spreadsheetml/2010/11/ac" url="https://polimi365-my.sharepoint.com/personal/10900240_polimi_it/Documents/2_Corsi Di Dottorato/202306_PYTHON/Project/File singoli/"/>
    </mc:Choice>
  </mc:AlternateContent>
  <xr:revisionPtr revIDLastSave="872" documentId="8_{4E8F7339-F6E0-43A8-9045-B89AB5FC5639}" xr6:coauthVersionLast="47" xr6:coauthVersionMax="47" xr10:uidLastSave="{33C80081-3FEE-44C8-BE71-D1ADCE3A5D3E}"/>
  <bookViews>
    <workbookView xWindow="2730" yWindow="2730" windowWidth="21600" windowHeight="11295" firstSheet="2" activeTab="2" xr2:uid="{00000000-000D-0000-FFFF-FFFF00000000}"/>
  </bookViews>
  <sheets>
    <sheet name="CLASSI" sheetId="1" r:id="rId1"/>
    <sheet name="DESTR_OPERE COMPIUTE" sheetId="7" r:id="rId2"/>
    <sheet name="DESTR_OPERE LAVORO" sheetId="2" r:id="rId3"/>
    <sheet name="DIMENSIONI OP" sheetId="15" r:id="rId4"/>
    <sheet name="PRESTAZIONI OP" sheetId="12" r:id="rId5"/>
    <sheet name="PARAM FISICI OP" sheetId="14" r:id="rId6"/>
    <sheet name="CONVALIDE OC" sheetId="8" r:id="rId7"/>
    <sheet name="CONVALIDE OP-LV" sheetId="4" r:id="rId8"/>
  </sheets>
  <externalReferences>
    <externalReference r:id="rId9"/>
  </externalReferences>
  <definedNames>
    <definedName name="_xlnm._FilterDatabase" localSheetId="1" hidden="1">'DESTR_OPERE COMPIUTE'!$A$1:$AF$1991</definedName>
    <definedName name="_xlnm._FilterDatabase" localSheetId="2" hidden="1">'DESTR_OPERE LAVORO'!$B$1:$AP$3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56" i="2" l="1"/>
  <c r="S356" i="2"/>
  <c r="R357" i="2"/>
  <c r="S357" i="2"/>
  <c r="R358" i="2"/>
  <c r="S358" i="2"/>
  <c r="R359" i="2"/>
  <c r="S359" i="2"/>
  <c r="R360" i="2"/>
  <c r="S360" i="2"/>
  <c r="R361" i="2"/>
  <c r="S361" i="2"/>
  <c r="R362" i="2"/>
  <c r="S362" i="2"/>
  <c r="R363" i="2"/>
  <c r="S363" i="2"/>
  <c r="R364" i="2"/>
  <c r="S364" i="2"/>
  <c r="R365" i="2"/>
  <c r="S365" i="2"/>
  <c r="R366" i="2"/>
  <c r="S366" i="2"/>
  <c r="R367" i="2"/>
  <c r="S367" i="2"/>
  <c r="R368" i="2"/>
  <c r="S368" i="2"/>
  <c r="R369" i="2"/>
  <c r="S369" i="2"/>
  <c r="R370" i="2"/>
  <c r="S370" i="2"/>
  <c r="R371" i="2"/>
  <c r="S371" i="2"/>
  <c r="R372" i="2"/>
  <c r="S372" i="2"/>
  <c r="R373" i="2"/>
  <c r="S373" i="2"/>
  <c r="R374" i="2"/>
  <c r="S374" i="2"/>
  <c r="R375" i="2"/>
  <c r="S375" i="2"/>
  <c r="R376" i="2"/>
  <c r="S376" i="2"/>
  <c r="R377" i="2"/>
  <c r="S377" i="2"/>
  <c r="R378" i="2"/>
  <c r="S378" i="2"/>
  <c r="R379" i="2"/>
  <c r="S379" i="2"/>
  <c r="R380" i="2"/>
  <c r="S380" i="2"/>
  <c r="R381" i="2"/>
  <c r="S381" i="2"/>
  <c r="R354" i="2"/>
  <c r="S354" i="2"/>
  <c r="R355" i="2"/>
  <c r="S355"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P324" i="2"/>
  <c r="R324" i="2"/>
  <c r="S324" i="2"/>
  <c r="AA324" i="2"/>
  <c r="P325" i="2"/>
  <c r="R325" i="2"/>
  <c r="S325" i="2"/>
  <c r="AA325" i="2"/>
  <c r="P326" i="2"/>
  <c r="R326" i="2"/>
  <c r="S326" i="2"/>
  <c r="AA326" i="2"/>
  <c r="P327" i="2"/>
  <c r="R327" i="2"/>
  <c r="S327" i="2"/>
  <c r="AA327" i="2"/>
  <c r="P328" i="2"/>
  <c r="R328" i="2"/>
  <c r="S328" i="2"/>
  <c r="AA328" i="2"/>
  <c r="P329" i="2"/>
  <c r="R329" i="2"/>
  <c r="S329" i="2"/>
  <c r="AA329" i="2"/>
  <c r="P330" i="2"/>
  <c r="R330" i="2"/>
  <c r="S330" i="2"/>
  <c r="AA330" i="2"/>
  <c r="P331" i="2"/>
  <c r="R331" i="2"/>
  <c r="S331" i="2"/>
  <c r="AA331" i="2"/>
  <c r="P332" i="2"/>
  <c r="R332" i="2"/>
  <c r="S332" i="2"/>
  <c r="AA332" i="2"/>
  <c r="P333" i="2"/>
  <c r="R333" i="2"/>
  <c r="S333" i="2"/>
  <c r="AA333" i="2"/>
  <c r="P334" i="2"/>
  <c r="R334" i="2"/>
  <c r="S334" i="2"/>
  <c r="AA334" i="2"/>
  <c r="P335" i="2"/>
  <c r="R335" i="2"/>
  <c r="S335" i="2"/>
  <c r="AA335" i="2"/>
  <c r="P336" i="2"/>
  <c r="R336" i="2"/>
  <c r="S336" i="2"/>
  <c r="AA336" i="2"/>
  <c r="P337" i="2"/>
  <c r="R337" i="2"/>
  <c r="S337" i="2"/>
  <c r="AA337" i="2"/>
  <c r="P338" i="2"/>
  <c r="R338" i="2"/>
  <c r="S338" i="2"/>
  <c r="AA338" i="2"/>
  <c r="P339" i="2"/>
  <c r="R339" i="2"/>
  <c r="S339" i="2"/>
  <c r="AA339" i="2"/>
  <c r="P340" i="2"/>
  <c r="R340" i="2"/>
  <c r="S340" i="2"/>
  <c r="AA340" i="2"/>
  <c r="P341" i="2"/>
  <c r="R341" i="2"/>
  <c r="S341" i="2"/>
  <c r="AA341" i="2"/>
  <c r="P342" i="2"/>
  <c r="R342" i="2"/>
  <c r="S342" i="2"/>
  <c r="AA342" i="2"/>
  <c r="P343" i="2"/>
  <c r="R343" i="2"/>
  <c r="S343" i="2"/>
  <c r="AA343" i="2"/>
  <c r="P344" i="2"/>
  <c r="R344" i="2"/>
  <c r="S344" i="2"/>
  <c r="AA344" i="2"/>
  <c r="P345" i="2"/>
  <c r="R345" i="2"/>
  <c r="S345" i="2"/>
  <c r="AA345" i="2"/>
  <c r="P346" i="2"/>
  <c r="R346" i="2"/>
  <c r="S346" i="2"/>
  <c r="AA346" i="2"/>
  <c r="P347" i="2"/>
  <c r="R347" i="2"/>
  <c r="S347" i="2"/>
  <c r="AA347" i="2"/>
  <c r="P348" i="2"/>
  <c r="R348" i="2"/>
  <c r="S348" i="2"/>
  <c r="AA348" i="2"/>
  <c r="P349" i="2"/>
  <c r="R349" i="2"/>
  <c r="S349" i="2"/>
  <c r="AA349" i="2"/>
  <c r="P350" i="2"/>
  <c r="R350" i="2"/>
  <c r="S350" i="2"/>
  <c r="AA350" i="2"/>
  <c r="P351" i="2"/>
  <c r="R351" i="2"/>
  <c r="S351" i="2"/>
  <c r="AA351" i="2"/>
  <c r="P352" i="2"/>
  <c r="R352" i="2"/>
  <c r="S352" i="2"/>
  <c r="AA352" i="2"/>
  <c r="P353" i="2"/>
  <c r="R353" i="2"/>
  <c r="S353" i="2"/>
  <c r="AA353" i="2"/>
  <c r="AA322" i="2"/>
  <c r="AA323" i="2"/>
  <c r="R322" i="2"/>
  <c r="S322" i="2"/>
  <c r="R323" i="2"/>
  <c r="S323" i="2"/>
  <c r="R300" i="2"/>
  <c r="S300" i="2"/>
  <c r="T300" i="2"/>
  <c r="R301" i="2"/>
  <c r="S301" i="2"/>
  <c r="T301" i="2"/>
  <c r="R302" i="2"/>
  <c r="S302" i="2"/>
  <c r="T302" i="2"/>
  <c r="R303" i="2"/>
  <c r="S303" i="2"/>
  <c r="T303" i="2"/>
  <c r="R304" i="2"/>
  <c r="S304" i="2"/>
  <c r="T304" i="2"/>
  <c r="R305" i="2"/>
  <c r="S305" i="2"/>
  <c r="T305" i="2"/>
  <c r="R306" i="2"/>
  <c r="S306" i="2"/>
  <c r="T306" i="2"/>
  <c r="R307" i="2"/>
  <c r="S307" i="2"/>
  <c r="T307" i="2"/>
  <c r="R308" i="2"/>
  <c r="S308" i="2"/>
  <c r="T308" i="2"/>
  <c r="R309" i="2"/>
  <c r="S309" i="2"/>
  <c r="T309" i="2"/>
  <c r="R310" i="2"/>
  <c r="S310" i="2"/>
  <c r="T310" i="2"/>
  <c r="R311" i="2"/>
  <c r="S311" i="2"/>
  <c r="T311" i="2"/>
  <c r="R312" i="2"/>
  <c r="S312" i="2"/>
  <c r="T312" i="2"/>
  <c r="R313" i="2"/>
  <c r="S313" i="2"/>
  <c r="T313" i="2"/>
  <c r="R314" i="2"/>
  <c r="S314" i="2"/>
  <c r="T314" i="2"/>
  <c r="R315" i="2"/>
  <c r="S315" i="2"/>
  <c r="T315" i="2"/>
  <c r="R316" i="2"/>
  <c r="S316" i="2"/>
  <c r="T316" i="2"/>
  <c r="R317" i="2"/>
  <c r="S317" i="2"/>
  <c r="T317" i="2"/>
  <c r="R318" i="2"/>
  <c r="S318" i="2"/>
  <c r="T318" i="2"/>
  <c r="R319" i="2"/>
  <c r="S319" i="2"/>
  <c r="T319" i="2"/>
  <c r="R320" i="2"/>
  <c r="S320" i="2"/>
  <c r="T320" i="2"/>
  <c r="R321" i="2"/>
  <c r="S321" i="2"/>
  <c r="T321" i="2"/>
  <c r="AA300" i="2"/>
  <c r="AA301" i="2"/>
  <c r="AA302" i="2"/>
  <c r="AA303" i="2"/>
  <c r="AA304" i="2"/>
  <c r="AA305" i="2"/>
  <c r="AA306" i="2"/>
  <c r="AA307" i="2"/>
  <c r="AA308" i="2"/>
  <c r="AA309" i="2"/>
  <c r="AA310" i="2"/>
  <c r="AA311" i="2"/>
  <c r="AA312" i="2"/>
  <c r="AA313" i="2"/>
  <c r="AA314" i="2"/>
  <c r="AA315" i="2"/>
  <c r="AA316" i="2"/>
  <c r="AA317" i="2"/>
  <c r="AA318" i="2"/>
  <c r="AA319" i="2"/>
  <c r="AA320" i="2"/>
  <c r="AA321" i="2"/>
  <c r="P280" i="2"/>
  <c r="R280" i="2"/>
  <c r="S280" i="2"/>
  <c r="T280" i="2"/>
  <c r="AA280" i="2"/>
  <c r="P281" i="2"/>
  <c r="R281" i="2"/>
  <c r="S281" i="2"/>
  <c r="T281" i="2"/>
  <c r="AA281" i="2"/>
  <c r="P282" i="2"/>
  <c r="R282" i="2"/>
  <c r="S282" i="2"/>
  <c r="T282" i="2"/>
  <c r="AA282" i="2"/>
  <c r="P283" i="2"/>
  <c r="R283" i="2"/>
  <c r="S283" i="2"/>
  <c r="T283" i="2"/>
  <c r="AA283" i="2"/>
  <c r="P284" i="2"/>
  <c r="R284" i="2"/>
  <c r="S284" i="2"/>
  <c r="T284" i="2"/>
  <c r="AA284" i="2"/>
  <c r="P285" i="2"/>
  <c r="R285" i="2"/>
  <c r="S285" i="2"/>
  <c r="T285" i="2"/>
  <c r="AA285" i="2"/>
  <c r="P286" i="2"/>
  <c r="R286" i="2"/>
  <c r="S286" i="2"/>
  <c r="T286" i="2"/>
  <c r="AA286" i="2"/>
  <c r="P287" i="2"/>
  <c r="R287" i="2"/>
  <c r="S287" i="2"/>
  <c r="T287" i="2"/>
  <c r="AA287" i="2"/>
  <c r="P288" i="2"/>
  <c r="R288" i="2"/>
  <c r="S288" i="2"/>
  <c r="T288" i="2"/>
  <c r="AA288" i="2"/>
  <c r="P289" i="2"/>
  <c r="R289" i="2"/>
  <c r="S289" i="2"/>
  <c r="T289" i="2"/>
  <c r="AA289" i="2"/>
  <c r="P290" i="2"/>
  <c r="R290" i="2"/>
  <c r="S290" i="2"/>
  <c r="T290" i="2"/>
  <c r="AA290" i="2"/>
  <c r="P291" i="2"/>
  <c r="R291" i="2"/>
  <c r="S291" i="2"/>
  <c r="T291" i="2"/>
  <c r="AA291" i="2"/>
  <c r="P292" i="2"/>
  <c r="R292" i="2"/>
  <c r="S292" i="2"/>
  <c r="T292" i="2"/>
  <c r="AA292" i="2"/>
  <c r="P293" i="2"/>
  <c r="R293" i="2"/>
  <c r="S293" i="2"/>
  <c r="T293" i="2"/>
  <c r="AA293" i="2"/>
  <c r="P294" i="2"/>
  <c r="R294" i="2"/>
  <c r="S294" i="2"/>
  <c r="T294" i="2"/>
  <c r="AA294" i="2"/>
  <c r="P295" i="2"/>
  <c r="R295" i="2"/>
  <c r="S295" i="2"/>
  <c r="T295" i="2"/>
  <c r="AA295" i="2"/>
  <c r="P296" i="2"/>
  <c r="R296" i="2"/>
  <c r="S296" i="2"/>
  <c r="T296" i="2"/>
  <c r="AA296" i="2"/>
  <c r="P297" i="2"/>
  <c r="R297" i="2"/>
  <c r="S297" i="2"/>
  <c r="T297" i="2"/>
  <c r="AA297" i="2"/>
  <c r="P298" i="2"/>
  <c r="R298" i="2"/>
  <c r="S298" i="2"/>
  <c r="T298" i="2"/>
  <c r="AA298" i="2"/>
  <c r="P299" i="2"/>
  <c r="R299" i="2"/>
  <c r="S299" i="2"/>
  <c r="T299" i="2"/>
  <c r="AA299" i="2"/>
  <c r="R278" i="2"/>
  <c r="S278" i="2"/>
  <c r="T278" i="2"/>
  <c r="R279" i="2"/>
  <c r="S279" i="2"/>
  <c r="T279" i="2"/>
  <c r="AA278" i="2"/>
  <c r="AA279" i="2"/>
  <c r="R264" i="2"/>
  <c r="S264" i="2"/>
  <c r="T264" i="2"/>
  <c r="R265" i="2"/>
  <c r="S265" i="2"/>
  <c r="T265" i="2"/>
  <c r="R266" i="2"/>
  <c r="S266" i="2"/>
  <c r="T266" i="2"/>
  <c r="R267" i="2"/>
  <c r="S267" i="2"/>
  <c r="T267" i="2"/>
  <c r="R268" i="2"/>
  <c r="S268" i="2"/>
  <c r="T268" i="2"/>
  <c r="R269" i="2"/>
  <c r="S269" i="2"/>
  <c r="T269" i="2"/>
  <c r="R270" i="2"/>
  <c r="S270" i="2"/>
  <c r="T270" i="2"/>
  <c r="R271" i="2"/>
  <c r="S271" i="2"/>
  <c r="T271" i="2"/>
  <c r="R272" i="2"/>
  <c r="S272" i="2"/>
  <c r="T272" i="2"/>
  <c r="R273" i="2"/>
  <c r="S273" i="2"/>
  <c r="T273" i="2"/>
  <c r="R274" i="2"/>
  <c r="S274" i="2"/>
  <c r="T274" i="2"/>
  <c r="R275" i="2"/>
  <c r="S275" i="2"/>
  <c r="T275" i="2"/>
  <c r="R276" i="2"/>
  <c r="S276" i="2"/>
  <c r="T276" i="2"/>
  <c r="R277" i="2"/>
  <c r="S277" i="2"/>
  <c r="T277" i="2"/>
  <c r="R262" i="2"/>
  <c r="S262" i="2"/>
  <c r="T262" i="2"/>
  <c r="R263" i="2"/>
  <c r="S263" i="2"/>
  <c r="T263" i="2"/>
  <c r="AA262" i="2"/>
  <c r="AA263" i="2"/>
  <c r="AA264" i="2"/>
  <c r="AA265" i="2"/>
  <c r="AA266" i="2"/>
  <c r="AA267" i="2"/>
  <c r="AA268" i="2"/>
  <c r="AA269" i="2"/>
  <c r="AA270" i="2"/>
  <c r="AA271" i="2"/>
  <c r="AA272" i="2"/>
  <c r="AA273" i="2"/>
  <c r="AA274" i="2"/>
  <c r="AA275" i="2"/>
  <c r="AA276" i="2"/>
  <c r="AA277" i="2"/>
  <c r="P248" i="2"/>
  <c r="R248" i="2"/>
  <c r="S248" i="2"/>
  <c r="T248" i="2"/>
  <c r="AA248" i="2"/>
  <c r="P249" i="2"/>
  <c r="R249" i="2"/>
  <c r="S249" i="2"/>
  <c r="T249" i="2"/>
  <c r="AA249" i="2"/>
  <c r="P250" i="2"/>
  <c r="R250" i="2"/>
  <c r="S250" i="2"/>
  <c r="T250" i="2"/>
  <c r="AA250" i="2"/>
  <c r="P251" i="2"/>
  <c r="R251" i="2"/>
  <c r="S251" i="2"/>
  <c r="T251" i="2"/>
  <c r="AA251" i="2"/>
  <c r="P252" i="2"/>
  <c r="R252" i="2"/>
  <c r="S252" i="2"/>
  <c r="T252" i="2"/>
  <c r="AA252" i="2"/>
  <c r="P253" i="2"/>
  <c r="R253" i="2"/>
  <c r="S253" i="2"/>
  <c r="T253" i="2"/>
  <c r="AA253" i="2"/>
  <c r="P254" i="2"/>
  <c r="R254" i="2"/>
  <c r="S254" i="2"/>
  <c r="T254" i="2"/>
  <c r="AA254" i="2"/>
  <c r="P255" i="2"/>
  <c r="R255" i="2"/>
  <c r="S255" i="2"/>
  <c r="T255" i="2"/>
  <c r="AA255" i="2"/>
  <c r="P256" i="2"/>
  <c r="R256" i="2"/>
  <c r="S256" i="2"/>
  <c r="T256" i="2"/>
  <c r="AA256" i="2"/>
  <c r="P257" i="2"/>
  <c r="R257" i="2"/>
  <c r="S257" i="2"/>
  <c r="T257" i="2"/>
  <c r="AA257" i="2"/>
  <c r="P258" i="2"/>
  <c r="R258" i="2"/>
  <c r="S258" i="2"/>
  <c r="T258" i="2"/>
  <c r="AA258" i="2"/>
  <c r="P259" i="2"/>
  <c r="R259" i="2"/>
  <c r="S259" i="2"/>
  <c r="T259" i="2"/>
  <c r="AA259" i="2"/>
  <c r="P260" i="2"/>
  <c r="R260" i="2"/>
  <c r="S260" i="2"/>
  <c r="T260" i="2"/>
  <c r="AA260" i="2"/>
  <c r="P261" i="2"/>
  <c r="R261" i="2"/>
  <c r="S261" i="2"/>
  <c r="T261" i="2"/>
  <c r="AA261" i="2"/>
  <c r="R246" i="2"/>
  <c r="S246" i="2"/>
  <c r="T246" i="2"/>
  <c r="R247" i="2"/>
  <c r="S247" i="2"/>
  <c r="T247" i="2"/>
  <c r="AA246" i="2"/>
  <c r="AA247" i="2"/>
  <c r="P232" i="2"/>
  <c r="R232" i="2"/>
  <c r="S232" i="2"/>
  <c r="T232" i="2"/>
  <c r="AA232" i="2"/>
  <c r="P233" i="2"/>
  <c r="R233" i="2"/>
  <c r="S233" i="2"/>
  <c r="T233" i="2"/>
  <c r="AA233" i="2"/>
  <c r="P234" i="2"/>
  <c r="R234" i="2"/>
  <c r="S234" i="2"/>
  <c r="T234" i="2"/>
  <c r="AA234" i="2"/>
  <c r="P235" i="2"/>
  <c r="R235" i="2"/>
  <c r="S235" i="2"/>
  <c r="T235" i="2"/>
  <c r="AA235" i="2"/>
  <c r="P236" i="2"/>
  <c r="R236" i="2"/>
  <c r="S236" i="2"/>
  <c r="T236" i="2"/>
  <c r="AA236" i="2"/>
  <c r="P237" i="2"/>
  <c r="R237" i="2"/>
  <c r="S237" i="2"/>
  <c r="T237" i="2"/>
  <c r="AA237" i="2"/>
  <c r="P238" i="2"/>
  <c r="R238" i="2"/>
  <c r="S238" i="2"/>
  <c r="T238" i="2"/>
  <c r="AA238" i="2"/>
  <c r="P239" i="2"/>
  <c r="R239" i="2"/>
  <c r="S239" i="2"/>
  <c r="T239" i="2"/>
  <c r="AA239" i="2"/>
  <c r="P240" i="2"/>
  <c r="R240" i="2"/>
  <c r="S240" i="2"/>
  <c r="T240" i="2"/>
  <c r="AA240" i="2"/>
  <c r="P241" i="2"/>
  <c r="R241" i="2"/>
  <c r="S241" i="2"/>
  <c r="T241" i="2"/>
  <c r="AA241" i="2"/>
  <c r="P242" i="2"/>
  <c r="R242" i="2"/>
  <c r="S242" i="2"/>
  <c r="T242" i="2"/>
  <c r="AA242" i="2"/>
  <c r="P243" i="2"/>
  <c r="R243" i="2"/>
  <c r="S243" i="2"/>
  <c r="T243" i="2"/>
  <c r="AA243" i="2"/>
  <c r="P244" i="2"/>
  <c r="R244" i="2"/>
  <c r="S244" i="2"/>
  <c r="T244" i="2"/>
  <c r="AA244" i="2"/>
  <c r="P245" i="2"/>
  <c r="R245" i="2"/>
  <c r="S245" i="2"/>
  <c r="T245" i="2"/>
  <c r="AA245" i="2"/>
  <c r="R230" i="2"/>
  <c r="S230" i="2"/>
  <c r="T230" i="2"/>
  <c r="R231" i="2"/>
  <c r="S231" i="2"/>
  <c r="T231" i="2"/>
  <c r="AA230" i="2"/>
  <c r="AA231" i="2"/>
  <c r="P202" i="2"/>
  <c r="R202" i="2"/>
  <c r="S202" i="2"/>
  <c r="T202" i="2"/>
  <c r="AA202" i="2"/>
  <c r="P203" i="2"/>
  <c r="R203" i="2"/>
  <c r="S203" i="2"/>
  <c r="T203" i="2"/>
  <c r="AA203" i="2"/>
  <c r="P204" i="2"/>
  <c r="R204" i="2"/>
  <c r="S204" i="2"/>
  <c r="T204" i="2"/>
  <c r="AA204" i="2"/>
  <c r="P205" i="2"/>
  <c r="R205" i="2"/>
  <c r="S205" i="2"/>
  <c r="T205" i="2"/>
  <c r="AA205" i="2"/>
  <c r="P206" i="2"/>
  <c r="R206" i="2"/>
  <c r="S206" i="2"/>
  <c r="T206" i="2"/>
  <c r="AA206" i="2"/>
  <c r="P207" i="2"/>
  <c r="R207" i="2"/>
  <c r="S207" i="2"/>
  <c r="T207" i="2"/>
  <c r="AA207" i="2"/>
  <c r="P208" i="2"/>
  <c r="R208" i="2"/>
  <c r="S208" i="2"/>
  <c r="T208" i="2"/>
  <c r="AA208" i="2"/>
  <c r="P209" i="2"/>
  <c r="R209" i="2"/>
  <c r="S209" i="2"/>
  <c r="T209" i="2"/>
  <c r="AA209" i="2"/>
  <c r="P210" i="2"/>
  <c r="R210" i="2"/>
  <c r="S210" i="2"/>
  <c r="T210" i="2"/>
  <c r="AA210" i="2"/>
  <c r="P211" i="2"/>
  <c r="R211" i="2"/>
  <c r="S211" i="2"/>
  <c r="T211" i="2"/>
  <c r="AA211" i="2"/>
  <c r="P212" i="2"/>
  <c r="R212" i="2"/>
  <c r="S212" i="2"/>
  <c r="T212" i="2"/>
  <c r="AA212" i="2"/>
  <c r="P213" i="2"/>
  <c r="R213" i="2"/>
  <c r="S213" i="2"/>
  <c r="T213" i="2"/>
  <c r="AA213" i="2"/>
  <c r="P214" i="2"/>
  <c r="R214" i="2"/>
  <c r="S214" i="2"/>
  <c r="T214" i="2"/>
  <c r="AA214" i="2"/>
  <c r="P215" i="2"/>
  <c r="R215" i="2"/>
  <c r="S215" i="2"/>
  <c r="T215" i="2"/>
  <c r="AA215" i="2"/>
  <c r="P216" i="2"/>
  <c r="R216" i="2"/>
  <c r="S216" i="2"/>
  <c r="T216" i="2"/>
  <c r="AA216" i="2"/>
  <c r="P217" i="2"/>
  <c r="R217" i="2"/>
  <c r="S217" i="2"/>
  <c r="T217" i="2"/>
  <c r="AA217" i="2"/>
  <c r="P218" i="2"/>
  <c r="R218" i="2"/>
  <c r="S218" i="2"/>
  <c r="T218" i="2"/>
  <c r="AA218" i="2"/>
  <c r="P219" i="2"/>
  <c r="R219" i="2"/>
  <c r="S219" i="2"/>
  <c r="T219" i="2"/>
  <c r="AA219" i="2"/>
  <c r="P220" i="2"/>
  <c r="R220" i="2"/>
  <c r="S220" i="2"/>
  <c r="T220" i="2"/>
  <c r="AA220" i="2"/>
  <c r="P221" i="2"/>
  <c r="R221" i="2"/>
  <c r="S221" i="2"/>
  <c r="T221" i="2"/>
  <c r="AA221" i="2"/>
  <c r="P222" i="2"/>
  <c r="R222" i="2"/>
  <c r="S222" i="2"/>
  <c r="T222" i="2"/>
  <c r="AA222" i="2"/>
  <c r="P223" i="2"/>
  <c r="R223" i="2"/>
  <c r="S223" i="2"/>
  <c r="T223" i="2"/>
  <c r="AA223" i="2"/>
  <c r="P224" i="2"/>
  <c r="R224" i="2"/>
  <c r="S224" i="2"/>
  <c r="T224" i="2"/>
  <c r="AA224" i="2"/>
  <c r="P225" i="2"/>
  <c r="R225" i="2"/>
  <c r="S225" i="2"/>
  <c r="T225" i="2"/>
  <c r="AA225" i="2"/>
  <c r="P226" i="2"/>
  <c r="R226" i="2"/>
  <c r="S226" i="2"/>
  <c r="T226" i="2"/>
  <c r="AA226" i="2"/>
  <c r="P227" i="2"/>
  <c r="R227" i="2"/>
  <c r="S227" i="2"/>
  <c r="T227" i="2"/>
  <c r="AA227" i="2"/>
  <c r="P228" i="2"/>
  <c r="R228" i="2"/>
  <c r="S228" i="2"/>
  <c r="T228" i="2"/>
  <c r="AA228" i="2"/>
  <c r="P229" i="2"/>
  <c r="R229" i="2"/>
  <c r="S229" i="2"/>
  <c r="T229" i="2"/>
  <c r="AA229" i="2"/>
  <c r="R200" i="2"/>
  <c r="S200" i="2"/>
  <c r="T200" i="2"/>
  <c r="R201" i="2"/>
  <c r="S201" i="2"/>
  <c r="T201" i="2"/>
  <c r="AA201" i="2"/>
  <c r="AA200" i="2"/>
  <c r="P172" i="2"/>
  <c r="R172" i="2"/>
  <c r="S172" i="2"/>
  <c r="T172" i="2"/>
  <c r="AA172" i="2"/>
  <c r="P173" i="2"/>
  <c r="R173" i="2"/>
  <c r="S173" i="2"/>
  <c r="T173" i="2"/>
  <c r="AA173" i="2"/>
  <c r="P174" i="2"/>
  <c r="R174" i="2"/>
  <c r="S174" i="2"/>
  <c r="T174" i="2"/>
  <c r="AA174" i="2"/>
  <c r="P175" i="2"/>
  <c r="R175" i="2"/>
  <c r="S175" i="2"/>
  <c r="T175" i="2"/>
  <c r="AA175" i="2"/>
  <c r="P176" i="2"/>
  <c r="R176" i="2"/>
  <c r="S176" i="2"/>
  <c r="T176" i="2"/>
  <c r="AA176" i="2"/>
  <c r="P177" i="2"/>
  <c r="R177" i="2"/>
  <c r="S177" i="2"/>
  <c r="T177" i="2"/>
  <c r="AA177" i="2"/>
  <c r="P178" i="2"/>
  <c r="R178" i="2"/>
  <c r="S178" i="2"/>
  <c r="T178" i="2"/>
  <c r="AA178" i="2"/>
  <c r="P179" i="2"/>
  <c r="R179" i="2"/>
  <c r="S179" i="2"/>
  <c r="T179" i="2"/>
  <c r="AA179" i="2"/>
  <c r="P180" i="2"/>
  <c r="R180" i="2"/>
  <c r="S180" i="2"/>
  <c r="T180" i="2"/>
  <c r="AA180" i="2"/>
  <c r="P181" i="2"/>
  <c r="R181" i="2"/>
  <c r="S181" i="2"/>
  <c r="T181" i="2"/>
  <c r="AA181" i="2"/>
  <c r="P182" i="2"/>
  <c r="R182" i="2"/>
  <c r="S182" i="2"/>
  <c r="T182" i="2"/>
  <c r="AA182" i="2"/>
  <c r="P183" i="2"/>
  <c r="R183" i="2"/>
  <c r="S183" i="2"/>
  <c r="T183" i="2"/>
  <c r="AA183" i="2"/>
  <c r="P184" i="2"/>
  <c r="R184" i="2"/>
  <c r="S184" i="2"/>
  <c r="T184" i="2"/>
  <c r="AA184" i="2"/>
  <c r="P185" i="2"/>
  <c r="R185" i="2"/>
  <c r="S185" i="2"/>
  <c r="T185" i="2"/>
  <c r="AA185" i="2"/>
  <c r="P186" i="2"/>
  <c r="R186" i="2"/>
  <c r="S186" i="2"/>
  <c r="T186" i="2"/>
  <c r="AA186" i="2"/>
  <c r="P187" i="2"/>
  <c r="R187" i="2"/>
  <c r="S187" i="2"/>
  <c r="T187" i="2"/>
  <c r="AA187" i="2"/>
  <c r="P188" i="2"/>
  <c r="R188" i="2"/>
  <c r="S188" i="2"/>
  <c r="T188" i="2"/>
  <c r="AA188" i="2"/>
  <c r="P189" i="2"/>
  <c r="R189" i="2"/>
  <c r="S189" i="2"/>
  <c r="T189" i="2"/>
  <c r="AA189" i="2"/>
  <c r="P190" i="2"/>
  <c r="R190" i="2"/>
  <c r="S190" i="2"/>
  <c r="T190" i="2"/>
  <c r="AA190" i="2"/>
  <c r="P191" i="2"/>
  <c r="R191" i="2"/>
  <c r="S191" i="2"/>
  <c r="T191" i="2"/>
  <c r="AA191" i="2"/>
  <c r="P192" i="2"/>
  <c r="R192" i="2"/>
  <c r="S192" i="2"/>
  <c r="T192" i="2"/>
  <c r="AA192" i="2"/>
  <c r="P193" i="2"/>
  <c r="R193" i="2"/>
  <c r="S193" i="2"/>
  <c r="T193" i="2"/>
  <c r="AA193" i="2"/>
  <c r="P194" i="2"/>
  <c r="R194" i="2"/>
  <c r="S194" i="2"/>
  <c r="T194" i="2"/>
  <c r="AA194" i="2"/>
  <c r="P195" i="2"/>
  <c r="R195" i="2"/>
  <c r="S195" i="2"/>
  <c r="T195" i="2"/>
  <c r="AA195" i="2"/>
  <c r="P196" i="2"/>
  <c r="R196" i="2"/>
  <c r="S196" i="2"/>
  <c r="T196" i="2"/>
  <c r="AA196" i="2"/>
  <c r="P197" i="2"/>
  <c r="R197" i="2"/>
  <c r="S197" i="2"/>
  <c r="T197" i="2"/>
  <c r="AA197" i="2"/>
  <c r="P198" i="2"/>
  <c r="R198" i="2"/>
  <c r="S198" i="2"/>
  <c r="T198" i="2"/>
  <c r="AA198" i="2"/>
  <c r="P199" i="2"/>
  <c r="R199" i="2"/>
  <c r="S199" i="2"/>
  <c r="T199" i="2"/>
  <c r="AA199" i="2"/>
  <c r="R170" i="2"/>
  <c r="S170" i="2"/>
  <c r="T170" i="2"/>
  <c r="R171" i="2"/>
  <c r="S171" i="2"/>
  <c r="T171" i="2"/>
  <c r="AA170" i="2"/>
  <c r="AA171" i="2"/>
  <c r="P146" i="2"/>
  <c r="R146" i="2"/>
  <c r="S146" i="2"/>
  <c r="T146" i="2"/>
  <c r="AA146" i="2"/>
  <c r="P147" i="2"/>
  <c r="R147" i="2"/>
  <c r="S147" i="2"/>
  <c r="T147" i="2"/>
  <c r="AA147" i="2"/>
  <c r="P148" i="2"/>
  <c r="R148" i="2"/>
  <c r="S148" i="2"/>
  <c r="T148" i="2"/>
  <c r="AA148" i="2"/>
  <c r="P149" i="2"/>
  <c r="R149" i="2"/>
  <c r="S149" i="2"/>
  <c r="T149" i="2"/>
  <c r="AA149" i="2"/>
  <c r="P150" i="2"/>
  <c r="R150" i="2"/>
  <c r="S150" i="2"/>
  <c r="T150" i="2"/>
  <c r="AA150" i="2"/>
  <c r="P151" i="2"/>
  <c r="R151" i="2"/>
  <c r="S151" i="2"/>
  <c r="T151" i="2"/>
  <c r="AA151" i="2"/>
  <c r="P152" i="2"/>
  <c r="R152" i="2"/>
  <c r="S152" i="2"/>
  <c r="T152" i="2"/>
  <c r="AA152" i="2"/>
  <c r="P153" i="2"/>
  <c r="R153" i="2"/>
  <c r="S153" i="2"/>
  <c r="T153" i="2"/>
  <c r="AA153" i="2"/>
  <c r="P154" i="2"/>
  <c r="R154" i="2"/>
  <c r="S154" i="2"/>
  <c r="T154" i="2"/>
  <c r="AA154" i="2"/>
  <c r="P155" i="2"/>
  <c r="R155" i="2"/>
  <c r="S155" i="2"/>
  <c r="T155" i="2"/>
  <c r="AA155" i="2"/>
  <c r="P156" i="2"/>
  <c r="R156" i="2"/>
  <c r="S156" i="2"/>
  <c r="T156" i="2"/>
  <c r="AA156" i="2"/>
  <c r="P157" i="2"/>
  <c r="R157" i="2"/>
  <c r="S157" i="2"/>
  <c r="T157" i="2"/>
  <c r="AA157" i="2"/>
  <c r="P158" i="2"/>
  <c r="R158" i="2"/>
  <c r="S158" i="2"/>
  <c r="T158" i="2"/>
  <c r="AA158" i="2"/>
  <c r="P159" i="2"/>
  <c r="R159" i="2"/>
  <c r="S159" i="2"/>
  <c r="T159" i="2"/>
  <c r="AA159" i="2"/>
  <c r="P160" i="2"/>
  <c r="R160" i="2"/>
  <c r="S160" i="2"/>
  <c r="T160" i="2"/>
  <c r="AA160" i="2"/>
  <c r="P161" i="2"/>
  <c r="R161" i="2"/>
  <c r="S161" i="2"/>
  <c r="T161" i="2"/>
  <c r="AA161" i="2"/>
  <c r="P162" i="2"/>
  <c r="R162" i="2"/>
  <c r="S162" i="2"/>
  <c r="T162" i="2"/>
  <c r="AA162" i="2"/>
  <c r="P163" i="2"/>
  <c r="R163" i="2"/>
  <c r="S163" i="2"/>
  <c r="T163" i="2"/>
  <c r="AA163" i="2"/>
  <c r="P164" i="2"/>
  <c r="R164" i="2"/>
  <c r="S164" i="2"/>
  <c r="T164" i="2"/>
  <c r="AA164" i="2"/>
  <c r="P165" i="2"/>
  <c r="R165" i="2"/>
  <c r="S165" i="2"/>
  <c r="T165" i="2"/>
  <c r="AA165" i="2"/>
  <c r="P166" i="2"/>
  <c r="R166" i="2"/>
  <c r="S166" i="2"/>
  <c r="T166" i="2"/>
  <c r="AA166" i="2"/>
  <c r="P167" i="2"/>
  <c r="R167" i="2"/>
  <c r="S167" i="2"/>
  <c r="T167" i="2"/>
  <c r="AA167" i="2"/>
  <c r="P168" i="2"/>
  <c r="R168" i="2"/>
  <c r="S168" i="2"/>
  <c r="T168" i="2"/>
  <c r="AA168" i="2"/>
  <c r="P169" i="2"/>
  <c r="R169" i="2"/>
  <c r="S169" i="2"/>
  <c r="T169" i="2"/>
  <c r="AA169" i="2"/>
  <c r="AA144" i="2"/>
  <c r="AA145" i="2"/>
  <c r="R144" i="2"/>
  <c r="S144" i="2"/>
  <c r="T144" i="2"/>
  <c r="R145" i="2"/>
  <c r="S145" i="2"/>
  <c r="T145" i="2"/>
  <c r="P120" i="2"/>
  <c r="R120" i="2"/>
  <c r="S120" i="2"/>
  <c r="T120" i="2"/>
  <c r="AA120" i="2"/>
  <c r="P121" i="2"/>
  <c r="R121" i="2"/>
  <c r="S121" i="2"/>
  <c r="T121" i="2"/>
  <c r="AA121" i="2"/>
  <c r="P122" i="2"/>
  <c r="R122" i="2"/>
  <c r="S122" i="2"/>
  <c r="T122" i="2"/>
  <c r="AA122" i="2"/>
  <c r="P123" i="2"/>
  <c r="R123" i="2"/>
  <c r="S123" i="2"/>
  <c r="T123" i="2"/>
  <c r="AA123" i="2"/>
  <c r="P124" i="2"/>
  <c r="R124" i="2"/>
  <c r="S124" i="2"/>
  <c r="T124" i="2"/>
  <c r="AA124" i="2"/>
  <c r="P125" i="2"/>
  <c r="R125" i="2"/>
  <c r="S125" i="2"/>
  <c r="T125" i="2"/>
  <c r="AA125" i="2"/>
  <c r="P126" i="2"/>
  <c r="R126" i="2"/>
  <c r="S126" i="2"/>
  <c r="T126" i="2"/>
  <c r="AA126" i="2"/>
  <c r="P127" i="2"/>
  <c r="R127" i="2"/>
  <c r="S127" i="2"/>
  <c r="T127" i="2"/>
  <c r="AA127" i="2"/>
  <c r="P128" i="2"/>
  <c r="R128" i="2"/>
  <c r="S128" i="2"/>
  <c r="T128" i="2"/>
  <c r="AA128" i="2"/>
  <c r="P129" i="2"/>
  <c r="R129" i="2"/>
  <c r="S129" i="2"/>
  <c r="T129" i="2"/>
  <c r="AA129" i="2"/>
  <c r="P130" i="2"/>
  <c r="R130" i="2"/>
  <c r="S130" i="2"/>
  <c r="T130" i="2"/>
  <c r="AA130" i="2"/>
  <c r="P131" i="2"/>
  <c r="R131" i="2"/>
  <c r="S131" i="2"/>
  <c r="T131" i="2"/>
  <c r="AA131" i="2"/>
  <c r="P132" i="2"/>
  <c r="R132" i="2"/>
  <c r="S132" i="2"/>
  <c r="T132" i="2"/>
  <c r="AA132" i="2"/>
  <c r="P133" i="2"/>
  <c r="R133" i="2"/>
  <c r="S133" i="2"/>
  <c r="T133" i="2"/>
  <c r="AA133" i="2"/>
  <c r="P134" i="2"/>
  <c r="R134" i="2"/>
  <c r="S134" i="2"/>
  <c r="T134" i="2"/>
  <c r="AA134" i="2"/>
  <c r="P135" i="2"/>
  <c r="R135" i="2"/>
  <c r="S135" i="2"/>
  <c r="T135" i="2"/>
  <c r="AA135" i="2"/>
  <c r="P136" i="2"/>
  <c r="R136" i="2"/>
  <c r="S136" i="2"/>
  <c r="T136" i="2"/>
  <c r="AA136" i="2"/>
  <c r="P137" i="2"/>
  <c r="R137" i="2"/>
  <c r="S137" i="2"/>
  <c r="T137" i="2"/>
  <c r="AA137" i="2"/>
  <c r="P138" i="2"/>
  <c r="R138" i="2"/>
  <c r="S138" i="2"/>
  <c r="T138" i="2"/>
  <c r="AA138" i="2"/>
  <c r="P139" i="2"/>
  <c r="R139" i="2"/>
  <c r="S139" i="2"/>
  <c r="T139" i="2"/>
  <c r="AA139" i="2"/>
  <c r="P140" i="2"/>
  <c r="R140" i="2"/>
  <c r="S140" i="2"/>
  <c r="T140" i="2"/>
  <c r="AA140" i="2"/>
  <c r="P141" i="2"/>
  <c r="R141" i="2"/>
  <c r="S141" i="2"/>
  <c r="T141" i="2"/>
  <c r="AA141" i="2"/>
  <c r="P142" i="2"/>
  <c r="R142" i="2"/>
  <c r="S142" i="2"/>
  <c r="T142" i="2"/>
  <c r="AA142" i="2"/>
  <c r="P143" i="2"/>
  <c r="R143" i="2"/>
  <c r="S143" i="2"/>
  <c r="T143" i="2"/>
  <c r="AA143" i="2"/>
  <c r="R118" i="2"/>
  <c r="S118" i="2"/>
  <c r="T118" i="2"/>
  <c r="R119" i="2"/>
  <c r="S119" i="2"/>
  <c r="T119" i="2"/>
  <c r="AA118" i="2"/>
  <c r="AA119" i="2"/>
  <c r="P98" i="2"/>
  <c r="R98" i="2"/>
  <c r="S98" i="2"/>
  <c r="T98" i="2"/>
  <c r="AA98" i="2"/>
  <c r="P99" i="2"/>
  <c r="R99" i="2"/>
  <c r="S99" i="2"/>
  <c r="T99" i="2"/>
  <c r="AA99" i="2"/>
  <c r="P100" i="2"/>
  <c r="R100" i="2"/>
  <c r="S100" i="2"/>
  <c r="T100" i="2"/>
  <c r="AA100" i="2"/>
  <c r="P101" i="2"/>
  <c r="R101" i="2"/>
  <c r="S101" i="2"/>
  <c r="T101" i="2"/>
  <c r="AA101" i="2"/>
  <c r="P102" i="2"/>
  <c r="R102" i="2"/>
  <c r="S102" i="2"/>
  <c r="T102" i="2"/>
  <c r="AA102" i="2"/>
  <c r="P103" i="2"/>
  <c r="R103" i="2"/>
  <c r="S103" i="2"/>
  <c r="T103" i="2"/>
  <c r="AA103" i="2"/>
  <c r="P104" i="2"/>
  <c r="R104" i="2"/>
  <c r="S104" i="2"/>
  <c r="T104" i="2"/>
  <c r="AA104" i="2"/>
  <c r="P105" i="2"/>
  <c r="R105" i="2"/>
  <c r="S105" i="2"/>
  <c r="T105" i="2"/>
  <c r="AA105" i="2"/>
  <c r="P106" i="2"/>
  <c r="R106" i="2"/>
  <c r="S106" i="2"/>
  <c r="T106" i="2"/>
  <c r="AA106" i="2"/>
  <c r="P107" i="2"/>
  <c r="R107" i="2"/>
  <c r="S107" i="2"/>
  <c r="T107" i="2"/>
  <c r="AA107" i="2"/>
  <c r="P108" i="2"/>
  <c r="R108" i="2"/>
  <c r="S108" i="2"/>
  <c r="T108" i="2"/>
  <c r="AA108" i="2"/>
  <c r="P109" i="2"/>
  <c r="R109" i="2"/>
  <c r="S109" i="2"/>
  <c r="T109" i="2"/>
  <c r="AA109" i="2"/>
  <c r="P110" i="2"/>
  <c r="R110" i="2"/>
  <c r="S110" i="2"/>
  <c r="T110" i="2"/>
  <c r="AA110" i="2"/>
  <c r="P111" i="2"/>
  <c r="R111" i="2"/>
  <c r="S111" i="2"/>
  <c r="T111" i="2"/>
  <c r="AA111" i="2"/>
  <c r="P112" i="2"/>
  <c r="R112" i="2"/>
  <c r="S112" i="2"/>
  <c r="T112" i="2"/>
  <c r="AA112" i="2"/>
  <c r="P113" i="2"/>
  <c r="R113" i="2"/>
  <c r="S113" i="2"/>
  <c r="T113" i="2"/>
  <c r="AA113" i="2"/>
  <c r="P114" i="2"/>
  <c r="R114" i="2"/>
  <c r="S114" i="2"/>
  <c r="T114" i="2"/>
  <c r="AA114" i="2"/>
  <c r="P115" i="2"/>
  <c r="R115" i="2"/>
  <c r="S115" i="2"/>
  <c r="T115" i="2"/>
  <c r="AA115" i="2"/>
  <c r="P116" i="2"/>
  <c r="R116" i="2"/>
  <c r="S116" i="2"/>
  <c r="T116" i="2"/>
  <c r="AA116" i="2"/>
  <c r="P117" i="2"/>
  <c r="R117" i="2"/>
  <c r="S117" i="2"/>
  <c r="T117" i="2"/>
  <c r="AA117" i="2"/>
  <c r="P96" i="2"/>
  <c r="R96" i="2"/>
  <c r="S96" i="2"/>
  <c r="T96" i="2"/>
  <c r="AA96" i="2"/>
  <c r="P97" i="2"/>
  <c r="R97" i="2"/>
  <c r="S97" i="2"/>
  <c r="T97" i="2"/>
  <c r="AA97" i="2"/>
  <c r="P70" i="2"/>
  <c r="R70" i="2"/>
  <c r="S70" i="2"/>
  <c r="T70" i="2"/>
  <c r="AA70" i="2"/>
  <c r="P71" i="2"/>
  <c r="R71" i="2"/>
  <c r="S71" i="2"/>
  <c r="T71" i="2"/>
  <c r="AA71" i="2"/>
  <c r="P72" i="2"/>
  <c r="R72" i="2"/>
  <c r="S72" i="2"/>
  <c r="T72" i="2"/>
  <c r="AA72" i="2"/>
  <c r="P73" i="2"/>
  <c r="R73" i="2"/>
  <c r="S73" i="2"/>
  <c r="T73" i="2"/>
  <c r="AA73" i="2"/>
  <c r="P74" i="2"/>
  <c r="R74" i="2"/>
  <c r="S74" i="2"/>
  <c r="T74" i="2"/>
  <c r="AA74" i="2"/>
  <c r="P75" i="2"/>
  <c r="R75" i="2"/>
  <c r="S75" i="2"/>
  <c r="T75" i="2"/>
  <c r="AA75" i="2"/>
  <c r="P76" i="2"/>
  <c r="R76" i="2"/>
  <c r="S76" i="2"/>
  <c r="T76" i="2"/>
  <c r="AA76" i="2"/>
  <c r="P77" i="2"/>
  <c r="R77" i="2"/>
  <c r="S77" i="2"/>
  <c r="T77" i="2"/>
  <c r="AA77" i="2"/>
  <c r="P78" i="2"/>
  <c r="R78" i="2"/>
  <c r="S78" i="2"/>
  <c r="T78" i="2"/>
  <c r="AA78" i="2"/>
  <c r="P79" i="2"/>
  <c r="R79" i="2"/>
  <c r="S79" i="2"/>
  <c r="T79" i="2"/>
  <c r="AA79" i="2"/>
  <c r="P80" i="2"/>
  <c r="R80" i="2"/>
  <c r="S80" i="2"/>
  <c r="T80" i="2"/>
  <c r="AA80" i="2"/>
  <c r="P81" i="2"/>
  <c r="R81" i="2"/>
  <c r="S81" i="2"/>
  <c r="T81" i="2"/>
  <c r="AA81" i="2"/>
  <c r="P82" i="2"/>
  <c r="R82" i="2"/>
  <c r="S82" i="2"/>
  <c r="T82" i="2"/>
  <c r="AA82" i="2"/>
  <c r="P83" i="2"/>
  <c r="R83" i="2"/>
  <c r="S83" i="2"/>
  <c r="T83" i="2"/>
  <c r="AA83" i="2"/>
  <c r="P84" i="2"/>
  <c r="R84" i="2"/>
  <c r="S84" i="2"/>
  <c r="T84" i="2"/>
  <c r="AA84" i="2"/>
  <c r="P85" i="2"/>
  <c r="R85" i="2"/>
  <c r="S85" i="2"/>
  <c r="T85" i="2"/>
  <c r="AA85" i="2"/>
  <c r="P86" i="2"/>
  <c r="R86" i="2"/>
  <c r="S86" i="2"/>
  <c r="T86" i="2"/>
  <c r="AA86" i="2"/>
  <c r="P87" i="2"/>
  <c r="R87" i="2"/>
  <c r="S87" i="2"/>
  <c r="T87" i="2"/>
  <c r="AA87" i="2"/>
  <c r="P88" i="2"/>
  <c r="R88" i="2"/>
  <c r="S88" i="2"/>
  <c r="T88" i="2"/>
  <c r="AA88" i="2"/>
  <c r="P89" i="2"/>
  <c r="R89" i="2"/>
  <c r="S89" i="2"/>
  <c r="T89" i="2"/>
  <c r="AA89" i="2"/>
  <c r="P90" i="2"/>
  <c r="R90" i="2"/>
  <c r="S90" i="2"/>
  <c r="T90" i="2"/>
  <c r="AA90" i="2"/>
  <c r="P91" i="2"/>
  <c r="R91" i="2"/>
  <c r="S91" i="2"/>
  <c r="T91" i="2"/>
  <c r="AA91" i="2"/>
  <c r="P92" i="2"/>
  <c r="R92" i="2"/>
  <c r="S92" i="2"/>
  <c r="T92" i="2"/>
  <c r="AA92" i="2"/>
  <c r="P93" i="2"/>
  <c r="R93" i="2"/>
  <c r="S93" i="2"/>
  <c r="T93" i="2"/>
  <c r="AA93" i="2"/>
  <c r="P94" i="2"/>
  <c r="R94" i="2"/>
  <c r="S94" i="2"/>
  <c r="T94" i="2"/>
  <c r="AA94" i="2"/>
  <c r="P95" i="2"/>
  <c r="R95" i="2"/>
  <c r="S95" i="2"/>
  <c r="T95" i="2"/>
  <c r="AA95" i="2"/>
  <c r="P68" i="2"/>
  <c r="R68" i="2"/>
  <c r="S68" i="2"/>
  <c r="T68" i="2"/>
  <c r="AA68" i="2"/>
  <c r="P69" i="2"/>
  <c r="R69" i="2"/>
  <c r="S69" i="2"/>
  <c r="T69" i="2"/>
  <c r="AA69" i="2"/>
  <c r="AA46" i="2"/>
  <c r="AA47" i="2"/>
  <c r="AA48" i="2"/>
  <c r="AA49" i="2"/>
  <c r="AA50" i="2"/>
  <c r="AA51" i="2"/>
  <c r="AA52" i="2"/>
  <c r="AA53" i="2"/>
  <c r="AA54" i="2"/>
  <c r="AA55" i="2"/>
  <c r="AA56" i="2"/>
  <c r="AA57" i="2"/>
  <c r="AA58" i="2"/>
  <c r="AA59" i="2"/>
  <c r="AA60" i="2"/>
  <c r="AA61" i="2"/>
  <c r="AA62" i="2"/>
  <c r="AA63" i="2"/>
  <c r="AA64" i="2"/>
  <c r="AA65" i="2"/>
  <c r="AA66" i="2"/>
  <c r="AA67" i="2"/>
  <c r="R46" i="2"/>
  <c r="S46" i="2"/>
  <c r="T46" i="2"/>
  <c r="R47" i="2"/>
  <c r="S47" i="2"/>
  <c r="T47" i="2"/>
  <c r="R48" i="2"/>
  <c r="S48" i="2"/>
  <c r="T48" i="2"/>
  <c r="R49" i="2"/>
  <c r="S49" i="2"/>
  <c r="T49" i="2"/>
  <c r="R50" i="2"/>
  <c r="S50" i="2"/>
  <c r="T50" i="2"/>
  <c r="R51" i="2"/>
  <c r="S51" i="2"/>
  <c r="T51" i="2"/>
  <c r="R52" i="2"/>
  <c r="S52" i="2"/>
  <c r="T52" i="2"/>
  <c r="R53" i="2"/>
  <c r="S53" i="2"/>
  <c r="T53" i="2"/>
  <c r="R54" i="2"/>
  <c r="S54" i="2"/>
  <c r="T54" i="2"/>
  <c r="R55" i="2"/>
  <c r="S55" i="2"/>
  <c r="T55" i="2"/>
  <c r="R56" i="2"/>
  <c r="S56" i="2"/>
  <c r="T56" i="2"/>
  <c r="R57" i="2"/>
  <c r="S57" i="2"/>
  <c r="T57" i="2"/>
  <c r="R58" i="2"/>
  <c r="S58" i="2"/>
  <c r="T58" i="2"/>
  <c r="R59" i="2"/>
  <c r="S59" i="2"/>
  <c r="T59" i="2"/>
  <c r="R60" i="2"/>
  <c r="S60" i="2"/>
  <c r="T60" i="2"/>
  <c r="R61" i="2"/>
  <c r="S61" i="2"/>
  <c r="T61" i="2"/>
  <c r="R62" i="2"/>
  <c r="S62" i="2"/>
  <c r="T62" i="2"/>
  <c r="R63" i="2"/>
  <c r="S63" i="2"/>
  <c r="T63" i="2"/>
  <c r="R64" i="2"/>
  <c r="S64" i="2"/>
  <c r="T64" i="2"/>
  <c r="R65" i="2"/>
  <c r="S65" i="2"/>
  <c r="T65" i="2"/>
  <c r="R66" i="2"/>
  <c r="S66" i="2"/>
  <c r="T66" i="2"/>
  <c r="R67" i="2"/>
  <c r="S67" i="2"/>
  <c r="T67" i="2"/>
  <c r="R45" i="2"/>
  <c r="S45" i="2"/>
  <c r="T45" i="2"/>
  <c r="AA44" i="2"/>
  <c r="AA45" i="2"/>
  <c r="P26" i="2" l="1"/>
  <c r="AA26" i="2"/>
  <c r="P27" i="2"/>
  <c r="R27" i="2"/>
  <c r="S27" i="2"/>
  <c r="T27" i="2"/>
  <c r="AA27" i="2"/>
  <c r="P28" i="2"/>
  <c r="AA28" i="2"/>
  <c r="P29" i="2"/>
  <c r="R29" i="2"/>
  <c r="S29" i="2"/>
  <c r="T29" i="2"/>
  <c r="AA29" i="2"/>
  <c r="P30" i="2"/>
  <c r="AA30" i="2"/>
  <c r="P31" i="2"/>
  <c r="R31" i="2"/>
  <c r="S31" i="2"/>
  <c r="T31" i="2"/>
  <c r="AA31" i="2"/>
  <c r="P32" i="2"/>
  <c r="AA32" i="2"/>
  <c r="P33" i="2"/>
  <c r="R33" i="2"/>
  <c r="S33" i="2"/>
  <c r="T33" i="2"/>
  <c r="AA33" i="2"/>
  <c r="P34" i="2"/>
  <c r="AA34" i="2"/>
  <c r="P35" i="2"/>
  <c r="R35" i="2"/>
  <c r="S35" i="2"/>
  <c r="T35" i="2"/>
  <c r="AA35" i="2"/>
  <c r="P36" i="2"/>
  <c r="AA36" i="2"/>
  <c r="P37" i="2"/>
  <c r="R37" i="2"/>
  <c r="S37" i="2"/>
  <c r="T37" i="2"/>
  <c r="AA37" i="2"/>
  <c r="P38" i="2"/>
  <c r="AA38" i="2"/>
  <c r="P39" i="2"/>
  <c r="R39" i="2"/>
  <c r="S39" i="2"/>
  <c r="T39" i="2"/>
  <c r="AA39" i="2"/>
  <c r="P40" i="2"/>
  <c r="AA40" i="2"/>
  <c r="P41" i="2"/>
  <c r="R41" i="2"/>
  <c r="S41" i="2"/>
  <c r="T41" i="2"/>
  <c r="AA41" i="2"/>
  <c r="P42" i="2"/>
  <c r="AA42" i="2"/>
  <c r="P43" i="2"/>
  <c r="R43" i="2"/>
  <c r="S43" i="2"/>
  <c r="T43" i="2"/>
  <c r="AA43" i="2"/>
  <c r="R25" i="2"/>
  <c r="S25" i="2"/>
  <c r="T25" i="2"/>
  <c r="AA24" i="2"/>
  <c r="AA25" i="2"/>
  <c r="P22" i="2"/>
  <c r="AA22" i="2"/>
  <c r="P23" i="2"/>
  <c r="R23" i="2"/>
  <c r="S23" i="2"/>
  <c r="T23" i="2"/>
  <c r="AA23" i="2"/>
  <c r="P12" i="2"/>
  <c r="AA12" i="2"/>
  <c r="P13" i="2"/>
  <c r="R13" i="2"/>
  <c r="S13" i="2"/>
  <c r="T13" i="2"/>
  <c r="AA13" i="2"/>
  <c r="P14" i="2"/>
  <c r="AA14" i="2"/>
  <c r="P15" i="2"/>
  <c r="R15" i="2"/>
  <c r="S15" i="2"/>
  <c r="T15" i="2"/>
  <c r="AA15" i="2"/>
  <c r="P16" i="2"/>
  <c r="AA16" i="2"/>
  <c r="P17" i="2"/>
  <c r="R17" i="2"/>
  <c r="S17" i="2"/>
  <c r="T17" i="2"/>
  <c r="AA17" i="2"/>
  <c r="P18" i="2"/>
  <c r="AA18" i="2"/>
  <c r="P19" i="2"/>
  <c r="R19" i="2"/>
  <c r="S19" i="2"/>
  <c r="T19" i="2"/>
  <c r="AA19" i="2"/>
  <c r="P20" i="2"/>
  <c r="AA20" i="2"/>
  <c r="P21" i="2"/>
  <c r="R21" i="2"/>
  <c r="S21" i="2"/>
  <c r="T21" i="2"/>
  <c r="AA21" i="2"/>
  <c r="P10" i="2"/>
  <c r="AA10" i="2"/>
  <c r="P11" i="2"/>
  <c r="R11" i="2"/>
  <c r="S11" i="2"/>
  <c r="T11" i="2"/>
  <c r="AA11" i="2"/>
  <c r="P8" i="2"/>
  <c r="AA8" i="2"/>
  <c r="P9" i="2"/>
  <c r="R9" i="2"/>
  <c r="S9" i="2"/>
  <c r="T9" i="2"/>
  <c r="AA9" i="2"/>
  <c r="P6" i="2"/>
  <c r="AA6" i="2"/>
  <c r="P7" i="2"/>
  <c r="R7" i="2"/>
  <c r="S7" i="2"/>
  <c r="T7" i="2"/>
  <c r="AA7" i="2"/>
  <c r="A4" i="14"/>
  <c r="A5" i="14"/>
  <c r="A6" i="14"/>
  <c r="C6" i="14"/>
  <c r="A7" i="14"/>
  <c r="C7" i="14" s="1"/>
  <c r="A8" i="14"/>
  <c r="A9" i="14"/>
  <c r="A10" i="14"/>
  <c r="C10" i="14"/>
  <c r="A11" i="14"/>
  <c r="C11" i="14"/>
  <c r="A12" i="14"/>
  <c r="A13" i="14"/>
  <c r="A14" i="14"/>
  <c r="C14" i="14"/>
  <c r="A15" i="14"/>
  <c r="C15" i="14"/>
  <c r="A16" i="14"/>
  <c r="A17" i="14"/>
  <c r="A18" i="14"/>
  <c r="C18" i="14" s="1"/>
  <c r="A19" i="14"/>
  <c r="C19" i="14"/>
  <c r="A20" i="14"/>
  <c r="A21" i="14"/>
  <c r="A22" i="14"/>
  <c r="C22" i="14"/>
  <c r="A23" i="14"/>
  <c r="C23" i="14" s="1"/>
  <c r="A24" i="14"/>
  <c r="A25" i="14"/>
  <c r="A26" i="14"/>
  <c r="C26" i="14"/>
  <c r="A27" i="14"/>
  <c r="C27" i="14"/>
  <c r="A28" i="14"/>
  <c r="A29" i="14"/>
  <c r="A30" i="14"/>
  <c r="C30" i="14"/>
  <c r="A31" i="14"/>
  <c r="C31" i="14"/>
  <c r="A32" i="14"/>
  <c r="A33" i="14"/>
  <c r="A34" i="14"/>
  <c r="C34" i="14" s="1"/>
  <c r="A35" i="14"/>
  <c r="C35" i="14"/>
  <c r="A36" i="14"/>
  <c r="A37" i="14"/>
  <c r="A38" i="14"/>
  <c r="C38" i="14"/>
  <c r="A39" i="14"/>
  <c r="C39" i="14" s="1"/>
  <c r="A40" i="14"/>
  <c r="A41" i="14"/>
  <c r="A42" i="14"/>
  <c r="C42" i="14"/>
  <c r="A43" i="14"/>
  <c r="C43" i="14"/>
  <c r="A44" i="14"/>
  <c r="A45" i="14"/>
  <c r="A46" i="14"/>
  <c r="C46" i="14"/>
  <c r="A47" i="14"/>
  <c r="C47" i="14"/>
  <c r="A48" i="14"/>
  <c r="A49" i="14"/>
  <c r="A50" i="14"/>
  <c r="C50" i="14" s="1"/>
  <c r="A51" i="14"/>
  <c r="C51" i="14"/>
  <c r="A52" i="14"/>
  <c r="A53" i="14"/>
  <c r="A54" i="14"/>
  <c r="C54" i="14"/>
  <c r="A55" i="14"/>
  <c r="C55" i="14" s="1"/>
  <c r="A56" i="14"/>
  <c r="A57" i="14"/>
  <c r="A58" i="14"/>
  <c r="C58" i="14"/>
  <c r="A59" i="14"/>
  <c r="C59" i="14"/>
  <c r="A60" i="14"/>
  <c r="A61" i="14"/>
  <c r="A62" i="14"/>
  <c r="C62" i="14"/>
  <c r="A63" i="14"/>
  <c r="C63" i="14"/>
  <c r="A64" i="14"/>
  <c r="A65" i="14"/>
  <c r="A66" i="14"/>
  <c r="C66" i="14" s="1"/>
  <c r="A67" i="14"/>
  <c r="C67" i="14"/>
  <c r="A68" i="14"/>
  <c r="A69" i="14"/>
  <c r="A70" i="14"/>
  <c r="C70" i="14"/>
  <c r="A71" i="14"/>
  <c r="C71" i="14" s="1"/>
  <c r="A72" i="14"/>
  <c r="A73" i="14"/>
  <c r="A74" i="14"/>
  <c r="C74" i="14"/>
  <c r="A75" i="14"/>
  <c r="C75" i="14"/>
  <c r="A76" i="14"/>
  <c r="A77" i="14"/>
  <c r="A78" i="14"/>
  <c r="C78" i="14"/>
  <c r="A79" i="14"/>
  <c r="C79" i="14"/>
  <c r="A80" i="14"/>
  <c r="A81" i="14"/>
  <c r="A82" i="14"/>
  <c r="C82" i="14" s="1"/>
  <c r="A83" i="14"/>
  <c r="C83" i="14"/>
  <c r="A84" i="14"/>
  <c r="A85" i="14"/>
  <c r="A86" i="14"/>
  <c r="C86" i="14"/>
  <c r="A87" i="14"/>
  <c r="C87" i="14" s="1"/>
  <c r="A88" i="14"/>
  <c r="A89" i="14"/>
  <c r="A90" i="14"/>
  <c r="C90" i="14"/>
  <c r="A91" i="14"/>
  <c r="C91" i="14"/>
  <c r="A92" i="14"/>
  <c r="A93" i="14"/>
  <c r="A94" i="14"/>
  <c r="C94" i="14"/>
  <c r="A95" i="14"/>
  <c r="C95" i="14"/>
  <c r="A96" i="14"/>
  <c r="A97" i="14"/>
  <c r="A98" i="14"/>
  <c r="C98" i="14" s="1"/>
  <c r="A99" i="14"/>
  <c r="C99" i="14"/>
  <c r="A100" i="14"/>
  <c r="A101" i="14"/>
  <c r="A102" i="14"/>
  <c r="C102" i="14"/>
  <c r="A103" i="14"/>
  <c r="C103" i="14" s="1"/>
  <c r="A104" i="14"/>
  <c r="A105" i="14"/>
  <c r="A106" i="14"/>
  <c r="C106" i="14"/>
  <c r="A107" i="14"/>
  <c r="C107" i="14"/>
  <c r="A108" i="14"/>
  <c r="A109" i="14"/>
  <c r="A110" i="14"/>
  <c r="C110" i="14" s="1"/>
  <c r="A111" i="14"/>
  <c r="C111" i="14" s="1"/>
  <c r="A112" i="14"/>
  <c r="C112" i="14" s="1"/>
  <c r="A113" i="14"/>
  <c r="A114" i="14"/>
  <c r="C114" i="14" s="1"/>
  <c r="A115" i="14"/>
  <c r="C115" i="14"/>
  <c r="A116" i="14"/>
  <c r="A117" i="14"/>
  <c r="A118" i="14"/>
  <c r="C118" i="14" s="1"/>
  <c r="A119" i="14"/>
  <c r="C119" i="14" s="1"/>
  <c r="A120" i="14"/>
  <c r="C120" i="14"/>
  <c r="A121" i="14"/>
  <c r="A122" i="14"/>
  <c r="C122" i="14"/>
  <c r="A123" i="14"/>
  <c r="C123" i="14"/>
  <c r="A124" i="14"/>
  <c r="A125" i="14"/>
  <c r="A126" i="14"/>
  <c r="C126" i="14" s="1"/>
  <c r="A127" i="14"/>
  <c r="C127" i="14" s="1"/>
  <c r="A128" i="14"/>
  <c r="C128" i="14" s="1"/>
  <c r="A129" i="14"/>
  <c r="A130" i="14"/>
  <c r="C130" i="14" s="1"/>
  <c r="A131" i="14"/>
  <c r="C131" i="14"/>
  <c r="A132" i="14"/>
  <c r="A133" i="14"/>
  <c r="A134" i="14"/>
  <c r="C134" i="14" s="1"/>
  <c r="A135" i="14"/>
  <c r="C135" i="14" s="1"/>
  <c r="A136" i="14"/>
  <c r="C136" i="14"/>
  <c r="A137" i="14"/>
  <c r="A138" i="14"/>
  <c r="C138" i="14"/>
  <c r="A139" i="14"/>
  <c r="C139" i="14"/>
  <c r="A140" i="14"/>
  <c r="A141" i="14"/>
  <c r="A142" i="14"/>
  <c r="C142" i="14" s="1"/>
  <c r="A143" i="14"/>
  <c r="C143" i="14" s="1"/>
  <c r="A144" i="14"/>
  <c r="C144" i="14" s="1"/>
  <c r="A145" i="14"/>
  <c r="A146" i="14"/>
  <c r="C146" i="14" s="1"/>
  <c r="A147" i="14"/>
  <c r="C147" i="14"/>
  <c r="A148" i="14"/>
  <c r="A149" i="14"/>
  <c r="A150" i="14"/>
  <c r="C150" i="14" s="1"/>
  <c r="A151" i="14"/>
  <c r="C151" i="14" s="1"/>
  <c r="A152" i="14"/>
  <c r="C152" i="14"/>
  <c r="A153" i="14"/>
  <c r="A154" i="14"/>
  <c r="C154" i="14"/>
  <c r="A155" i="14"/>
  <c r="C155" i="14"/>
  <c r="A156" i="14"/>
  <c r="A157" i="14"/>
  <c r="A158" i="14"/>
  <c r="C158" i="14" s="1"/>
  <c r="A159" i="14"/>
  <c r="C159" i="14" s="1"/>
  <c r="A160" i="14"/>
  <c r="C160" i="14" s="1"/>
  <c r="A161" i="14"/>
  <c r="A162" i="14"/>
  <c r="C162" i="14" s="1"/>
  <c r="A163" i="14"/>
  <c r="C163" i="14"/>
  <c r="A164" i="14"/>
  <c r="A165" i="14"/>
  <c r="A166" i="14"/>
  <c r="C166" i="14" s="1"/>
  <c r="A167" i="14"/>
  <c r="C167" i="14" s="1"/>
  <c r="A168" i="14"/>
  <c r="C168" i="14"/>
  <c r="A169" i="14"/>
  <c r="A170" i="14"/>
  <c r="C170" i="14"/>
  <c r="A171" i="14"/>
  <c r="C171" i="14"/>
  <c r="A172" i="14"/>
  <c r="A173" i="14"/>
  <c r="A174" i="14"/>
  <c r="C174" i="14" s="1"/>
  <c r="A175" i="14"/>
  <c r="C175" i="14" s="1"/>
  <c r="A176" i="14"/>
  <c r="C176" i="14" s="1"/>
  <c r="A177" i="14"/>
  <c r="A178" i="14"/>
  <c r="C178" i="14" s="1"/>
  <c r="A179" i="14"/>
  <c r="C179" i="14"/>
  <c r="A180" i="14"/>
  <c r="A181" i="14"/>
  <c r="A182" i="14"/>
  <c r="C182" i="14" s="1"/>
  <c r="A183" i="14"/>
  <c r="C183" i="14" s="1"/>
  <c r="A184" i="14"/>
  <c r="C184" i="14"/>
  <c r="A185" i="14"/>
  <c r="A186" i="14"/>
  <c r="C186" i="14"/>
  <c r="A187" i="14"/>
  <c r="C187" i="14"/>
  <c r="A188" i="14"/>
  <c r="A189" i="14"/>
  <c r="A190" i="14"/>
  <c r="C190" i="14" s="1"/>
  <c r="A191" i="14"/>
  <c r="C191" i="14" s="1"/>
  <c r="A192" i="14"/>
  <c r="C192" i="14" s="1"/>
  <c r="A193" i="14"/>
  <c r="A194" i="14"/>
  <c r="C194" i="14" s="1"/>
  <c r="A195" i="14"/>
  <c r="C195" i="14"/>
  <c r="A196" i="14"/>
  <c r="A197" i="14"/>
  <c r="A198" i="14"/>
  <c r="C198" i="14" s="1"/>
  <c r="A199" i="14"/>
  <c r="C199" i="14" s="1"/>
  <c r="A200" i="14"/>
  <c r="C200" i="14"/>
  <c r="A201" i="14"/>
  <c r="A202" i="14"/>
  <c r="C202" i="14"/>
  <c r="A203" i="14"/>
  <c r="C203" i="14"/>
  <c r="A204" i="14"/>
  <c r="A205" i="14"/>
  <c r="C205" i="14" s="1"/>
  <c r="A206" i="14"/>
  <c r="C206" i="14" s="1"/>
  <c r="A207" i="14"/>
  <c r="C207" i="14" s="1"/>
  <c r="A208" i="14"/>
  <c r="C208" i="14" s="1"/>
  <c r="A209" i="14"/>
  <c r="A210" i="14"/>
  <c r="C210" i="14"/>
  <c r="A211" i="14"/>
  <c r="C211" i="14"/>
  <c r="A212" i="14"/>
  <c r="A213" i="14"/>
  <c r="C213" i="14" s="1"/>
  <c r="A214" i="14"/>
  <c r="C214" i="14" s="1"/>
  <c r="A215" i="14"/>
  <c r="C215" i="14" s="1"/>
  <c r="A216" i="14"/>
  <c r="A217" i="14"/>
  <c r="A218" i="14"/>
  <c r="C218" i="14" s="1"/>
  <c r="A219" i="14"/>
  <c r="C219" i="14" s="1"/>
  <c r="A220" i="14"/>
  <c r="A221" i="14"/>
  <c r="C221" i="14" s="1"/>
  <c r="A222" i="14"/>
  <c r="C222" i="14" s="1"/>
  <c r="A223" i="14"/>
  <c r="C223" i="14"/>
  <c r="A224" i="14"/>
  <c r="A225" i="14"/>
  <c r="A226" i="14"/>
  <c r="C226" i="14"/>
  <c r="A227" i="14"/>
  <c r="C227" i="14" s="1"/>
  <c r="A228" i="14"/>
  <c r="A229" i="14"/>
  <c r="C229" i="14" s="1"/>
  <c r="A230" i="14"/>
  <c r="C230" i="14" s="1"/>
  <c r="A231" i="14"/>
  <c r="C231" i="14" s="1"/>
  <c r="A232" i="14"/>
  <c r="A233" i="14"/>
  <c r="A234" i="14"/>
  <c r="C234" i="14" s="1"/>
  <c r="A235" i="14"/>
  <c r="C235" i="14" s="1"/>
  <c r="A236" i="14"/>
  <c r="A237" i="14"/>
  <c r="C237" i="14" s="1"/>
  <c r="A238" i="14"/>
  <c r="C238" i="14" s="1"/>
  <c r="A239" i="14"/>
  <c r="C239" i="14" s="1"/>
  <c r="A240" i="14"/>
  <c r="A241" i="14"/>
  <c r="A242" i="14"/>
  <c r="C242" i="14"/>
  <c r="A243" i="14"/>
  <c r="C243" i="14"/>
  <c r="A244" i="14"/>
  <c r="A245" i="14"/>
  <c r="C245" i="14" s="1"/>
  <c r="A246" i="14"/>
  <c r="C246" i="14" s="1"/>
  <c r="A247" i="14"/>
  <c r="C247" i="14" s="1"/>
  <c r="A248" i="14"/>
  <c r="A249" i="14"/>
  <c r="A250" i="14"/>
  <c r="C250" i="14" s="1"/>
  <c r="A251" i="14"/>
  <c r="C251" i="14" s="1"/>
  <c r="A252" i="14"/>
  <c r="A253" i="14"/>
  <c r="C253" i="14" s="1"/>
  <c r="A254" i="14"/>
  <c r="C254" i="14" s="1"/>
  <c r="A255" i="14"/>
  <c r="C255" i="14"/>
  <c r="A256" i="14"/>
  <c r="A257" i="14"/>
  <c r="A258" i="14"/>
  <c r="C258" i="14"/>
  <c r="A259" i="14"/>
  <c r="C259" i="14"/>
  <c r="A260" i="14"/>
  <c r="A261" i="14"/>
  <c r="C261" i="14" s="1"/>
  <c r="A262" i="14"/>
  <c r="C262" i="14" s="1"/>
  <c r="A263" i="14"/>
  <c r="C263" i="14" s="1"/>
  <c r="A264" i="14"/>
  <c r="A265" i="14"/>
  <c r="A266" i="14"/>
  <c r="C266" i="14" s="1"/>
  <c r="A267" i="14"/>
  <c r="C267" i="14" s="1"/>
  <c r="A268" i="14"/>
  <c r="A269" i="14"/>
  <c r="C269" i="14" s="1"/>
  <c r="A270" i="14"/>
  <c r="C270" i="14" s="1"/>
  <c r="A271" i="14"/>
  <c r="C271" i="14"/>
  <c r="A272" i="14"/>
  <c r="A273" i="14"/>
  <c r="A274" i="14"/>
  <c r="C274" i="14"/>
  <c r="A275" i="14"/>
  <c r="C275" i="14"/>
  <c r="A276" i="14"/>
  <c r="A277" i="14"/>
  <c r="C277" i="14" s="1"/>
  <c r="A278" i="14"/>
  <c r="C278" i="14" s="1"/>
  <c r="A279" i="14"/>
  <c r="C279" i="14" s="1"/>
  <c r="A280" i="14"/>
  <c r="A281" i="14"/>
  <c r="A282" i="14"/>
  <c r="C282" i="14" s="1"/>
  <c r="A283" i="14"/>
  <c r="C283" i="14" s="1"/>
  <c r="A284" i="14"/>
  <c r="A285" i="14"/>
  <c r="C285" i="14" s="1"/>
  <c r="A286" i="14"/>
  <c r="C286" i="14" s="1"/>
  <c r="A287" i="14"/>
  <c r="C287" i="14"/>
  <c r="A288" i="14"/>
  <c r="A289" i="14"/>
  <c r="C289" i="14" s="1"/>
  <c r="A290" i="14"/>
  <c r="C290" i="14"/>
  <c r="A291" i="14"/>
  <c r="C291" i="14"/>
  <c r="A292" i="14"/>
  <c r="A293" i="14"/>
  <c r="C293" i="14" s="1"/>
  <c r="A294" i="14"/>
  <c r="C294" i="14"/>
  <c r="A295" i="14"/>
  <c r="C295" i="14"/>
  <c r="A296" i="14"/>
  <c r="A297" i="14"/>
  <c r="C297" i="14" s="1"/>
  <c r="A298" i="14"/>
  <c r="C298" i="14"/>
  <c r="A299" i="14"/>
  <c r="C299" i="14"/>
  <c r="A300" i="14"/>
  <c r="A301" i="14"/>
  <c r="C301" i="14" s="1"/>
  <c r="A302" i="14"/>
  <c r="A303" i="14"/>
  <c r="C303" i="14" s="1"/>
  <c r="A304" i="14"/>
  <c r="A305" i="14"/>
  <c r="C305" i="14" s="1"/>
  <c r="A306" i="14"/>
  <c r="C306" i="14" s="1"/>
  <c r="A307" i="14"/>
  <c r="C307" i="14" s="1"/>
  <c r="A308" i="14"/>
  <c r="A309" i="14"/>
  <c r="C309" i="14" s="1"/>
  <c r="A310" i="14"/>
  <c r="C310" i="14" s="1"/>
  <c r="A311" i="14"/>
  <c r="C311" i="14"/>
  <c r="A312" i="14"/>
  <c r="C312" i="14"/>
  <c r="A313" i="14"/>
  <c r="C313" i="14" s="1"/>
  <c r="A314" i="14"/>
  <c r="C314" i="14" s="1"/>
  <c r="A315" i="14"/>
  <c r="C315" i="14" s="1"/>
  <c r="A316" i="14"/>
  <c r="A317" i="14"/>
  <c r="C317" i="14" s="1"/>
  <c r="A318" i="14"/>
  <c r="C318" i="14" s="1"/>
  <c r="A319" i="14"/>
  <c r="C319" i="14" s="1"/>
  <c r="A320" i="14"/>
  <c r="A321" i="14"/>
  <c r="C321" i="14" s="1"/>
  <c r="A322" i="14"/>
  <c r="C322" i="14" s="1"/>
  <c r="A323" i="14"/>
  <c r="C323" i="14" s="1"/>
  <c r="A324" i="14"/>
  <c r="A325" i="14"/>
  <c r="C325" i="14" s="1"/>
  <c r="A326" i="14"/>
  <c r="C326" i="14" s="1"/>
  <c r="A327" i="14"/>
  <c r="C327" i="14" s="1"/>
  <c r="A328" i="14"/>
  <c r="A329" i="14"/>
  <c r="C329" i="14" s="1"/>
  <c r="A330" i="14"/>
  <c r="C330" i="14" s="1"/>
  <c r="A331" i="14"/>
  <c r="C331" i="14" s="1"/>
  <c r="A332" i="14"/>
  <c r="A333" i="14"/>
  <c r="C333" i="14" s="1"/>
  <c r="A334" i="14"/>
  <c r="A335" i="14"/>
  <c r="C335" i="14"/>
  <c r="A336" i="14"/>
  <c r="A337" i="14"/>
  <c r="C337" i="14" s="1"/>
  <c r="A338" i="14"/>
  <c r="C338" i="14"/>
  <c r="A339" i="14"/>
  <c r="C339" i="14"/>
  <c r="A340" i="14"/>
  <c r="A341" i="14"/>
  <c r="C341" i="14" s="1"/>
  <c r="A342" i="14"/>
  <c r="C342" i="14" s="1"/>
  <c r="A343" i="14"/>
  <c r="A344" i="14"/>
  <c r="A345" i="14"/>
  <c r="C345" i="14" s="1"/>
  <c r="A346" i="14"/>
  <c r="C346" i="14" s="1"/>
  <c r="A347" i="14"/>
  <c r="C347" i="14" s="1"/>
  <c r="A348" i="14"/>
  <c r="C348" i="14" s="1"/>
  <c r="A349" i="14"/>
  <c r="C349" i="14" s="1"/>
  <c r="A350" i="14"/>
  <c r="C350" i="14" s="1"/>
  <c r="A351" i="14"/>
  <c r="A352" i="14"/>
  <c r="A353" i="14"/>
  <c r="C353" i="14" s="1"/>
  <c r="A354" i="14"/>
  <c r="C354" i="14" s="1"/>
  <c r="A355" i="14"/>
  <c r="C355" i="14" s="1"/>
  <c r="A356" i="14"/>
  <c r="C356" i="14" s="1"/>
  <c r="A357" i="14"/>
  <c r="C357" i="14" s="1"/>
  <c r="A358" i="14"/>
  <c r="C358" i="14" s="1"/>
  <c r="A359" i="14"/>
  <c r="A360" i="14"/>
  <c r="A361" i="14"/>
  <c r="C361" i="14" s="1"/>
  <c r="A362" i="14"/>
  <c r="C362" i="14" s="1"/>
  <c r="A363" i="14"/>
  <c r="C363" i="14" s="1"/>
  <c r="A364" i="14"/>
  <c r="C364" i="14" s="1"/>
  <c r="A365" i="14"/>
  <c r="C365" i="14" s="1"/>
  <c r="A366" i="14"/>
  <c r="C366" i="14" s="1"/>
  <c r="A367" i="14"/>
  <c r="A368" i="14"/>
  <c r="A369" i="14"/>
  <c r="C369" i="14" s="1"/>
  <c r="A370" i="14"/>
  <c r="C370" i="14" s="1"/>
  <c r="A371" i="14"/>
  <c r="C371" i="14" s="1"/>
  <c r="A372" i="14"/>
  <c r="C372" i="14" s="1"/>
  <c r="A373" i="14"/>
  <c r="C373" i="14" s="1"/>
  <c r="A374" i="14"/>
  <c r="C374" i="14" s="1"/>
  <c r="A375" i="14"/>
  <c r="A376" i="14"/>
  <c r="A377" i="14"/>
  <c r="C377" i="14" s="1"/>
  <c r="A378" i="14"/>
  <c r="C378" i="14" s="1"/>
  <c r="A379" i="14"/>
  <c r="C379" i="14" s="1"/>
  <c r="A380" i="14"/>
  <c r="C380" i="14" s="1"/>
  <c r="A381" i="14"/>
  <c r="C381" i="14" s="1"/>
  <c r="C5" i="12"/>
  <c r="C13" i="12"/>
  <c r="C19" i="12"/>
  <c r="C21" i="12"/>
  <c r="C23" i="12"/>
  <c r="C29" i="12"/>
  <c r="C35" i="12"/>
  <c r="C37" i="12"/>
  <c r="C45" i="12"/>
  <c r="C51" i="12"/>
  <c r="C53" i="12"/>
  <c r="C55" i="12"/>
  <c r="C61" i="12"/>
  <c r="C67" i="12"/>
  <c r="C69" i="12"/>
  <c r="C77" i="12"/>
  <c r="C83" i="12"/>
  <c r="C85" i="12"/>
  <c r="C87" i="12"/>
  <c r="C93" i="12"/>
  <c r="C99" i="12"/>
  <c r="C101" i="12"/>
  <c r="C109" i="12"/>
  <c r="C115" i="12"/>
  <c r="C117" i="12"/>
  <c r="C119" i="12"/>
  <c r="C125" i="12"/>
  <c r="C131" i="12"/>
  <c r="C133" i="12"/>
  <c r="C141" i="12"/>
  <c r="C147" i="12"/>
  <c r="C149" i="12"/>
  <c r="C151" i="12"/>
  <c r="C157" i="12"/>
  <c r="C163" i="12"/>
  <c r="C165" i="12"/>
  <c r="C173" i="12"/>
  <c r="C179" i="12"/>
  <c r="C181" i="12"/>
  <c r="C183" i="12"/>
  <c r="C189" i="12"/>
  <c r="C195" i="12"/>
  <c r="C197" i="12"/>
  <c r="C205" i="12"/>
  <c r="C211" i="12"/>
  <c r="C213" i="12"/>
  <c r="C215" i="12"/>
  <c r="C221" i="12"/>
  <c r="C227" i="12"/>
  <c r="C229" i="12"/>
  <c r="C237" i="12"/>
  <c r="C243" i="12"/>
  <c r="C245" i="12"/>
  <c r="C247" i="12"/>
  <c r="C253" i="12"/>
  <c r="C259" i="12"/>
  <c r="C261" i="12"/>
  <c r="C269" i="12"/>
  <c r="C275" i="12"/>
  <c r="C277" i="12"/>
  <c r="C279" i="12"/>
  <c r="C285" i="12"/>
  <c r="C291" i="12"/>
  <c r="C293" i="12"/>
  <c r="C301" i="12"/>
  <c r="C307" i="12"/>
  <c r="C309" i="12"/>
  <c r="C311" i="12"/>
  <c r="C317" i="12"/>
  <c r="C323" i="12"/>
  <c r="C325" i="12"/>
  <c r="C333" i="12"/>
  <c r="C339" i="12"/>
  <c r="C341" i="12"/>
  <c r="C343" i="12"/>
  <c r="C349" i="12"/>
  <c r="C355" i="12"/>
  <c r="C357" i="12"/>
  <c r="C365" i="12"/>
  <c r="C371" i="12"/>
  <c r="C373" i="12"/>
  <c r="C375" i="12"/>
  <c r="C381" i="12"/>
  <c r="A4" i="12"/>
  <c r="A5" i="12"/>
  <c r="A6" i="12"/>
  <c r="A7" i="12"/>
  <c r="C7" i="12" s="1"/>
  <c r="A8" i="12"/>
  <c r="A9" i="12"/>
  <c r="C9" i="12" s="1"/>
  <c r="A10" i="12"/>
  <c r="A11" i="12"/>
  <c r="C11" i="12" s="1"/>
  <c r="A12" i="12"/>
  <c r="A13" i="12"/>
  <c r="A14" i="12"/>
  <c r="A15" i="12"/>
  <c r="C15" i="12" s="1"/>
  <c r="A16" i="12"/>
  <c r="A17" i="12"/>
  <c r="C17" i="12" s="1"/>
  <c r="A18" i="12"/>
  <c r="A19" i="12"/>
  <c r="A20" i="12"/>
  <c r="A21" i="12"/>
  <c r="A22" i="12"/>
  <c r="A23" i="12"/>
  <c r="A24" i="12"/>
  <c r="A25" i="12"/>
  <c r="C25" i="12" s="1"/>
  <c r="A26" i="12"/>
  <c r="A27" i="12"/>
  <c r="C27" i="12" s="1"/>
  <c r="A28" i="12"/>
  <c r="A29" i="12"/>
  <c r="A30" i="12"/>
  <c r="A31" i="12"/>
  <c r="C31" i="12" s="1"/>
  <c r="A32" i="12"/>
  <c r="A33" i="12"/>
  <c r="C33" i="12" s="1"/>
  <c r="A34" i="12"/>
  <c r="A35" i="12"/>
  <c r="A36" i="12"/>
  <c r="A37" i="12"/>
  <c r="A38" i="12"/>
  <c r="A39" i="12"/>
  <c r="C39" i="12" s="1"/>
  <c r="A40" i="12"/>
  <c r="A41" i="12"/>
  <c r="C41" i="12" s="1"/>
  <c r="A42" i="12"/>
  <c r="A43" i="12"/>
  <c r="C43" i="12" s="1"/>
  <c r="A44" i="12"/>
  <c r="A45" i="12"/>
  <c r="A46" i="12"/>
  <c r="A47" i="12"/>
  <c r="C47" i="12" s="1"/>
  <c r="A48" i="12"/>
  <c r="A49" i="12"/>
  <c r="C49" i="12" s="1"/>
  <c r="A50" i="12"/>
  <c r="A51" i="12"/>
  <c r="A52" i="12"/>
  <c r="A53" i="12"/>
  <c r="A54" i="12"/>
  <c r="A55" i="12"/>
  <c r="A56" i="12"/>
  <c r="A57" i="12"/>
  <c r="C57" i="12" s="1"/>
  <c r="A58" i="12"/>
  <c r="A59" i="12"/>
  <c r="C59" i="12" s="1"/>
  <c r="A60" i="12"/>
  <c r="A61" i="12"/>
  <c r="A62" i="12"/>
  <c r="A63" i="12"/>
  <c r="C63" i="12" s="1"/>
  <c r="A64" i="12"/>
  <c r="A65" i="12"/>
  <c r="C65" i="12" s="1"/>
  <c r="A66" i="12"/>
  <c r="A67" i="12"/>
  <c r="A68" i="12"/>
  <c r="A69" i="12"/>
  <c r="A70" i="12"/>
  <c r="A71" i="12"/>
  <c r="C71" i="12" s="1"/>
  <c r="A72" i="12"/>
  <c r="A73" i="12"/>
  <c r="C73" i="12" s="1"/>
  <c r="A74" i="12"/>
  <c r="A75" i="12"/>
  <c r="C75" i="12" s="1"/>
  <c r="A76" i="12"/>
  <c r="A77" i="12"/>
  <c r="A78" i="12"/>
  <c r="A79" i="12"/>
  <c r="C79" i="12" s="1"/>
  <c r="A80" i="12"/>
  <c r="A81" i="12"/>
  <c r="C81" i="12" s="1"/>
  <c r="A82" i="12"/>
  <c r="A83" i="12"/>
  <c r="A84" i="12"/>
  <c r="A85" i="12"/>
  <c r="A86" i="12"/>
  <c r="A87" i="12"/>
  <c r="A88" i="12"/>
  <c r="A89" i="12"/>
  <c r="C89" i="12" s="1"/>
  <c r="A90" i="12"/>
  <c r="A91" i="12"/>
  <c r="C91" i="12" s="1"/>
  <c r="A92" i="12"/>
  <c r="A93" i="12"/>
  <c r="A94" i="12"/>
  <c r="A95" i="12"/>
  <c r="C95" i="12" s="1"/>
  <c r="A96" i="12"/>
  <c r="A97" i="12"/>
  <c r="C97" i="12" s="1"/>
  <c r="A98" i="12"/>
  <c r="A99" i="12"/>
  <c r="A100" i="12"/>
  <c r="A101" i="12"/>
  <c r="A102" i="12"/>
  <c r="A103" i="12"/>
  <c r="C103" i="12" s="1"/>
  <c r="A104" i="12"/>
  <c r="A105" i="12"/>
  <c r="C105" i="12" s="1"/>
  <c r="A106" i="12"/>
  <c r="A107" i="12"/>
  <c r="C107" i="12" s="1"/>
  <c r="A108" i="12"/>
  <c r="A109" i="12"/>
  <c r="A110" i="12"/>
  <c r="A111" i="12"/>
  <c r="C111" i="12" s="1"/>
  <c r="A112" i="12"/>
  <c r="A113" i="12"/>
  <c r="C113" i="12" s="1"/>
  <c r="A114" i="12"/>
  <c r="A115" i="12"/>
  <c r="A116" i="12"/>
  <c r="A117" i="12"/>
  <c r="A118" i="12"/>
  <c r="A119" i="12"/>
  <c r="A120" i="12"/>
  <c r="A121" i="12"/>
  <c r="C121" i="12" s="1"/>
  <c r="A122" i="12"/>
  <c r="A123" i="12"/>
  <c r="C123" i="12" s="1"/>
  <c r="A124" i="12"/>
  <c r="A125" i="12"/>
  <c r="A126" i="12"/>
  <c r="A127" i="12"/>
  <c r="C127" i="12" s="1"/>
  <c r="A128" i="12"/>
  <c r="A129" i="12"/>
  <c r="C129" i="12" s="1"/>
  <c r="A130" i="12"/>
  <c r="A131" i="12"/>
  <c r="A132" i="12"/>
  <c r="A133" i="12"/>
  <c r="A134" i="12"/>
  <c r="A135" i="12"/>
  <c r="C135" i="12" s="1"/>
  <c r="A136" i="12"/>
  <c r="A137" i="12"/>
  <c r="C137" i="12" s="1"/>
  <c r="A138" i="12"/>
  <c r="A139" i="12"/>
  <c r="C139" i="12" s="1"/>
  <c r="A140" i="12"/>
  <c r="A141" i="12"/>
  <c r="A142" i="12"/>
  <c r="A143" i="12"/>
  <c r="C143" i="12" s="1"/>
  <c r="A144" i="12"/>
  <c r="A145" i="12"/>
  <c r="C145" i="12" s="1"/>
  <c r="A146" i="12"/>
  <c r="A147" i="12"/>
  <c r="A148" i="12"/>
  <c r="A149" i="12"/>
  <c r="A150" i="12"/>
  <c r="A151" i="12"/>
  <c r="A152" i="12"/>
  <c r="A153" i="12"/>
  <c r="C153" i="12" s="1"/>
  <c r="A154" i="12"/>
  <c r="A155" i="12"/>
  <c r="C155" i="12" s="1"/>
  <c r="A156" i="12"/>
  <c r="A157" i="12"/>
  <c r="A158" i="12"/>
  <c r="A159" i="12"/>
  <c r="C159" i="12" s="1"/>
  <c r="A160" i="12"/>
  <c r="A161" i="12"/>
  <c r="C161" i="12" s="1"/>
  <c r="A162" i="12"/>
  <c r="A163" i="12"/>
  <c r="A164" i="12"/>
  <c r="A165" i="12"/>
  <c r="A166" i="12"/>
  <c r="A167" i="12"/>
  <c r="C167" i="12" s="1"/>
  <c r="A168" i="12"/>
  <c r="A169" i="12"/>
  <c r="C169" i="12" s="1"/>
  <c r="A170" i="12"/>
  <c r="A171" i="12"/>
  <c r="C171" i="12" s="1"/>
  <c r="A172" i="12"/>
  <c r="A173" i="12"/>
  <c r="A174" i="12"/>
  <c r="A175" i="12"/>
  <c r="C175" i="12" s="1"/>
  <c r="A176" i="12"/>
  <c r="A177" i="12"/>
  <c r="C177" i="12" s="1"/>
  <c r="A178" i="12"/>
  <c r="A179" i="12"/>
  <c r="A180" i="12"/>
  <c r="A181" i="12"/>
  <c r="A182" i="12"/>
  <c r="A183" i="12"/>
  <c r="A184" i="12"/>
  <c r="A185" i="12"/>
  <c r="C185" i="12" s="1"/>
  <c r="A186" i="12"/>
  <c r="A187" i="12"/>
  <c r="C187" i="12" s="1"/>
  <c r="A188" i="12"/>
  <c r="A189" i="12"/>
  <c r="A190" i="12"/>
  <c r="A191" i="12"/>
  <c r="C191" i="12" s="1"/>
  <c r="A192" i="12"/>
  <c r="A193" i="12"/>
  <c r="C193" i="12" s="1"/>
  <c r="A194" i="12"/>
  <c r="A195" i="12"/>
  <c r="A196" i="12"/>
  <c r="A197" i="12"/>
  <c r="A198" i="12"/>
  <c r="A199" i="12"/>
  <c r="C199" i="12" s="1"/>
  <c r="A200" i="12"/>
  <c r="A201" i="12"/>
  <c r="C201" i="12" s="1"/>
  <c r="A202" i="12"/>
  <c r="A203" i="12"/>
  <c r="C203" i="12" s="1"/>
  <c r="A204" i="12"/>
  <c r="A205" i="12"/>
  <c r="A206" i="12"/>
  <c r="A207" i="12"/>
  <c r="C207" i="12" s="1"/>
  <c r="A208" i="12"/>
  <c r="A209" i="12"/>
  <c r="C209" i="12" s="1"/>
  <c r="A210" i="12"/>
  <c r="A211" i="12"/>
  <c r="A212" i="12"/>
  <c r="A213" i="12"/>
  <c r="A214" i="12"/>
  <c r="A215" i="12"/>
  <c r="A216" i="12"/>
  <c r="A217" i="12"/>
  <c r="C217" i="12" s="1"/>
  <c r="A218" i="12"/>
  <c r="A219" i="12"/>
  <c r="C219" i="12" s="1"/>
  <c r="A220" i="12"/>
  <c r="A221" i="12"/>
  <c r="A222" i="12"/>
  <c r="A223" i="12"/>
  <c r="C223" i="12" s="1"/>
  <c r="A224" i="12"/>
  <c r="A225" i="12"/>
  <c r="C225" i="12" s="1"/>
  <c r="A226" i="12"/>
  <c r="A227" i="12"/>
  <c r="A228" i="12"/>
  <c r="A229" i="12"/>
  <c r="A230" i="12"/>
  <c r="A231" i="12"/>
  <c r="C231" i="12" s="1"/>
  <c r="A232" i="12"/>
  <c r="A233" i="12"/>
  <c r="C233" i="12" s="1"/>
  <c r="A234" i="12"/>
  <c r="A235" i="12"/>
  <c r="C235" i="12" s="1"/>
  <c r="A236" i="12"/>
  <c r="A237" i="12"/>
  <c r="A238" i="12"/>
  <c r="A239" i="12"/>
  <c r="C239" i="12" s="1"/>
  <c r="A240" i="12"/>
  <c r="A241" i="12"/>
  <c r="C241" i="12" s="1"/>
  <c r="A242" i="12"/>
  <c r="A243" i="12"/>
  <c r="A244" i="12"/>
  <c r="A245" i="12"/>
  <c r="A246" i="12"/>
  <c r="A247" i="12"/>
  <c r="A248" i="12"/>
  <c r="A249" i="12"/>
  <c r="C249" i="12" s="1"/>
  <c r="A250" i="12"/>
  <c r="A251" i="12"/>
  <c r="C251" i="12" s="1"/>
  <c r="A252" i="12"/>
  <c r="A253" i="12"/>
  <c r="A254" i="12"/>
  <c r="A255" i="12"/>
  <c r="C255" i="12" s="1"/>
  <c r="A256" i="12"/>
  <c r="A257" i="12"/>
  <c r="C257" i="12" s="1"/>
  <c r="A258" i="12"/>
  <c r="A259" i="12"/>
  <c r="A260" i="12"/>
  <c r="A261" i="12"/>
  <c r="A262" i="12"/>
  <c r="A263" i="12"/>
  <c r="C263" i="12" s="1"/>
  <c r="A264" i="12"/>
  <c r="A265" i="12"/>
  <c r="C265" i="12" s="1"/>
  <c r="A266" i="12"/>
  <c r="A267" i="12"/>
  <c r="C267" i="12" s="1"/>
  <c r="A268" i="12"/>
  <c r="A269" i="12"/>
  <c r="A270" i="12"/>
  <c r="A271" i="12"/>
  <c r="C271" i="12" s="1"/>
  <c r="A272" i="12"/>
  <c r="A273" i="12"/>
  <c r="C273" i="12" s="1"/>
  <c r="A274" i="12"/>
  <c r="A275" i="12"/>
  <c r="A276" i="12"/>
  <c r="A277" i="12"/>
  <c r="A278" i="12"/>
  <c r="A279" i="12"/>
  <c r="A280" i="12"/>
  <c r="A281" i="12"/>
  <c r="C281" i="12" s="1"/>
  <c r="A282" i="12"/>
  <c r="A283" i="12"/>
  <c r="C283" i="12" s="1"/>
  <c r="A284" i="12"/>
  <c r="A285" i="12"/>
  <c r="A286" i="12"/>
  <c r="A287" i="12"/>
  <c r="C287" i="12" s="1"/>
  <c r="A288" i="12"/>
  <c r="A289" i="12"/>
  <c r="C289" i="12" s="1"/>
  <c r="A290" i="12"/>
  <c r="A291" i="12"/>
  <c r="A292" i="12"/>
  <c r="A293" i="12"/>
  <c r="A294" i="12"/>
  <c r="A295" i="12"/>
  <c r="C295" i="12" s="1"/>
  <c r="A296" i="12"/>
  <c r="A297" i="12"/>
  <c r="C297" i="12" s="1"/>
  <c r="A298" i="12"/>
  <c r="A299" i="12"/>
  <c r="C299" i="12" s="1"/>
  <c r="A300" i="12"/>
  <c r="A301" i="12"/>
  <c r="A302" i="12"/>
  <c r="A303" i="12"/>
  <c r="C303" i="12" s="1"/>
  <c r="A304" i="12"/>
  <c r="A305" i="12"/>
  <c r="C305" i="12" s="1"/>
  <c r="A306" i="12"/>
  <c r="A307" i="12"/>
  <c r="A308" i="12"/>
  <c r="A309" i="12"/>
  <c r="A310" i="12"/>
  <c r="A311" i="12"/>
  <c r="A312" i="12"/>
  <c r="A313" i="12"/>
  <c r="C313" i="12" s="1"/>
  <c r="A314" i="12"/>
  <c r="A315" i="12"/>
  <c r="C315" i="12" s="1"/>
  <c r="A316" i="12"/>
  <c r="A317" i="12"/>
  <c r="A318" i="12"/>
  <c r="A319" i="12"/>
  <c r="C319" i="12" s="1"/>
  <c r="A320" i="12"/>
  <c r="A321" i="12"/>
  <c r="C321" i="12" s="1"/>
  <c r="A322" i="12"/>
  <c r="A323" i="12"/>
  <c r="A324" i="12"/>
  <c r="A325" i="12"/>
  <c r="A326" i="12"/>
  <c r="A327" i="12"/>
  <c r="C327" i="12" s="1"/>
  <c r="A328" i="12"/>
  <c r="A329" i="12"/>
  <c r="C329" i="12" s="1"/>
  <c r="A330" i="12"/>
  <c r="A331" i="12"/>
  <c r="C331" i="12" s="1"/>
  <c r="A332" i="12"/>
  <c r="A333" i="12"/>
  <c r="A334" i="12"/>
  <c r="A335" i="12"/>
  <c r="C335" i="12" s="1"/>
  <c r="A336" i="12"/>
  <c r="A337" i="12"/>
  <c r="C337" i="12" s="1"/>
  <c r="A338" i="12"/>
  <c r="A339" i="12"/>
  <c r="A340" i="12"/>
  <c r="A341" i="12"/>
  <c r="A342" i="12"/>
  <c r="A343" i="12"/>
  <c r="A344" i="12"/>
  <c r="A345" i="12"/>
  <c r="C345" i="12" s="1"/>
  <c r="A346" i="12"/>
  <c r="A347" i="12"/>
  <c r="C347" i="12" s="1"/>
  <c r="A348" i="12"/>
  <c r="A349" i="12"/>
  <c r="A350" i="12"/>
  <c r="A351" i="12"/>
  <c r="C351" i="12" s="1"/>
  <c r="A352" i="12"/>
  <c r="A353" i="12"/>
  <c r="C353" i="12" s="1"/>
  <c r="A354" i="12"/>
  <c r="A355" i="12"/>
  <c r="A356" i="12"/>
  <c r="A357" i="12"/>
  <c r="A358" i="12"/>
  <c r="A359" i="12"/>
  <c r="C359" i="12" s="1"/>
  <c r="A360" i="12"/>
  <c r="A361" i="12"/>
  <c r="C361" i="12" s="1"/>
  <c r="A362" i="12"/>
  <c r="A363" i="12"/>
  <c r="C363" i="12" s="1"/>
  <c r="A364" i="12"/>
  <c r="A365" i="12"/>
  <c r="A366" i="12"/>
  <c r="A367" i="12"/>
  <c r="C367" i="12" s="1"/>
  <c r="A368" i="12"/>
  <c r="A369" i="12"/>
  <c r="C369" i="12" s="1"/>
  <c r="A370" i="12"/>
  <c r="A371" i="12"/>
  <c r="A372" i="12"/>
  <c r="A373" i="12"/>
  <c r="A374" i="12"/>
  <c r="A375" i="12"/>
  <c r="A376" i="12"/>
  <c r="A377" i="12"/>
  <c r="C377" i="12" s="1"/>
  <c r="A378" i="12"/>
  <c r="A379" i="12"/>
  <c r="C379" i="12" s="1"/>
  <c r="A380" i="12"/>
  <c r="A381" i="12"/>
  <c r="A382" i="12"/>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252" i="15"/>
  <c r="A253" i="15"/>
  <c r="A254" i="15"/>
  <c r="A255" i="15"/>
  <c r="A256" i="15"/>
  <c r="A257" i="15"/>
  <c r="A258" i="15"/>
  <c r="A259" i="15"/>
  <c r="A260" i="15"/>
  <c r="A261" i="15"/>
  <c r="A262" i="15"/>
  <c r="A263" i="15"/>
  <c r="A264" i="15"/>
  <c r="A265" i="15"/>
  <c r="A266" i="15"/>
  <c r="A267" i="15"/>
  <c r="A268" i="15"/>
  <c r="A269" i="15"/>
  <c r="A270" i="15"/>
  <c r="A271" i="15"/>
  <c r="A272" i="15"/>
  <c r="A273" i="15"/>
  <c r="A274" i="15"/>
  <c r="A275" i="15"/>
  <c r="A276" i="15"/>
  <c r="A277" i="15"/>
  <c r="A278" i="15"/>
  <c r="A279" i="15"/>
  <c r="A280" i="15"/>
  <c r="A281" i="15"/>
  <c r="A282" i="15"/>
  <c r="A283" i="15"/>
  <c r="A284" i="15"/>
  <c r="A285" i="15"/>
  <c r="A286" i="15"/>
  <c r="A287" i="15"/>
  <c r="A288" i="15"/>
  <c r="A289" i="15"/>
  <c r="A290" i="15"/>
  <c r="A291" i="15"/>
  <c r="A292" i="15"/>
  <c r="A293" i="15"/>
  <c r="A294" i="15"/>
  <c r="A295" i="15"/>
  <c r="A296" i="15"/>
  <c r="A297" i="15"/>
  <c r="A298" i="15"/>
  <c r="A299" i="15"/>
  <c r="A300" i="15"/>
  <c r="A301" i="15"/>
  <c r="A302" i="15"/>
  <c r="A303" i="15"/>
  <c r="A304" i="15"/>
  <c r="A305" i="15"/>
  <c r="A306" i="15"/>
  <c r="A307" i="15"/>
  <c r="A308" i="15"/>
  <c r="A309" i="15"/>
  <c r="A310" i="15"/>
  <c r="A311" i="15"/>
  <c r="A312" i="15"/>
  <c r="A313" i="15"/>
  <c r="A314" i="15"/>
  <c r="A315" i="15"/>
  <c r="A316" i="15"/>
  <c r="A317" i="15"/>
  <c r="A318" i="15"/>
  <c r="A319" i="15"/>
  <c r="A320" i="15"/>
  <c r="A321" i="15"/>
  <c r="A322" i="15"/>
  <c r="A323" i="15"/>
  <c r="A324" i="15"/>
  <c r="A325" i="15"/>
  <c r="A326" i="15"/>
  <c r="A327" i="15"/>
  <c r="A328" i="15"/>
  <c r="A329" i="15"/>
  <c r="A330" i="15"/>
  <c r="A331" i="15"/>
  <c r="A332" i="15"/>
  <c r="A333" i="15"/>
  <c r="A334" i="15"/>
  <c r="A335" i="15"/>
  <c r="A336" i="15"/>
  <c r="A337" i="15"/>
  <c r="A338" i="15"/>
  <c r="A339" i="15"/>
  <c r="A340" i="15"/>
  <c r="A341" i="15"/>
  <c r="A342" i="15"/>
  <c r="A343" i="15"/>
  <c r="A344" i="15"/>
  <c r="A345" i="15"/>
  <c r="A346" i="15"/>
  <c r="A347" i="15"/>
  <c r="A348" i="15"/>
  <c r="A349" i="15"/>
  <c r="A350" i="15"/>
  <c r="A351" i="15"/>
  <c r="A352" i="15"/>
  <c r="A353" i="15"/>
  <c r="A354" i="15"/>
  <c r="A355" i="15"/>
  <c r="A356" i="15"/>
  <c r="A357" i="15"/>
  <c r="A358" i="15"/>
  <c r="A359" i="15"/>
  <c r="A360" i="15"/>
  <c r="A361" i="15"/>
  <c r="A362" i="15"/>
  <c r="A363" i="15"/>
  <c r="A364" i="15"/>
  <c r="A365" i="15"/>
  <c r="A366" i="15"/>
  <c r="A367" i="15"/>
  <c r="A368" i="15"/>
  <c r="A369" i="15"/>
  <c r="A370" i="15"/>
  <c r="A371" i="15"/>
  <c r="A372" i="15"/>
  <c r="A373" i="15"/>
  <c r="A374" i="15"/>
  <c r="A375" i="15"/>
  <c r="A376" i="15"/>
  <c r="A377" i="15"/>
  <c r="A378" i="15"/>
  <c r="A379" i="15"/>
  <c r="A380" i="15"/>
  <c r="A381" i="15"/>
  <c r="A382" i="15"/>
  <c r="AA4" i="2"/>
  <c r="R5" i="2"/>
  <c r="S5" i="2"/>
  <c r="T5" i="2"/>
  <c r="AA5" i="2"/>
  <c r="C332" i="14" l="1"/>
  <c r="C300" i="14"/>
  <c r="C189" i="14"/>
  <c r="C185" i="14"/>
  <c r="C125" i="14"/>
  <c r="C121" i="14"/>
  <c r="C77" i="14"/>
  <c r="C328" i="14"/>
  <c r="C296" i="14"/>
  <c r="C197" i="14"/>
  <c r="C193" i="14"/>
  <c r="C133" i="14"/>
  <c r="C129" i="14"/>
  <c r="C81" i="14"/>
  <c r="C49" i="14"/>
  <c r="C17" i="14"/>
  <c r="C324" i="14"/>
  <c r="C292" i="14"/>
  <c r="C281" i="14"/>
  <c r="C273" i="14"/>
  <c r="C265" i="14"/>
  <c r="C257" i="14"/>
  <c r="C249" i="14"/>
  <c r="C241" i="14"/>
  <c r="C233" i="14"/>
  <c r="C225" i="14"/>
  <c r="C217" i="14"/>
  <c r="C209" i="14"/>
  <c r="C201" i="14"/>
  <c r="C141" i="14"/>
  <c r="C137" i="14"/>
  <c r="C85" i="14"/>
  <c r="C376" i="14"/>
  <c r="C368" i="14"/>
  <c r="C360" i="14"/>
  <c r="C352" i="14"/>
  <c r="C344" i="14"/>
  <c r="C334" i="14"/>
  <c r="C320" i="14"/>
  <c r="C302" i="14"/>
  <c r="C288" i="14"/>
  <c r="C280" i="14"/>
  <c r="C272" i="14"/>
  <c r="C264" i="14"/>
  <c r="C256" i="14"/>
  <c r="C248" i="14"/>
  <c r="C240" i="14"/>
  <c r="C232" i="14"/>
  <c r="C224" i="14"/>
  <c r="C216" i="14"/>
  <c r="C149" i="14"/>
  <c r="C145" i="14"/>
  <c r="C89" i="14"/>
  <c r="C57" i="14"/>
  <c r="C25" i="14"/>
  <c r="C316" i="14"/>
  <c r="C157" i="14"/>
  <c r="C153" i="14"/>
  <c r="C93" i="14"/>
  <c r="C165" i="14"/>
  <c r="C161" i="14"/>
  <c r="C101" i="14"/>
  <c r="C97" i="14"/>
  <c r="C65" i="14"/>
  <c r="C33" i="14"/>
  <c r="C375" i="14"/>
  <c r="C367" i="14"/>
  <c r="C359" i="14"/>
  <c r="C351" i="14"/>
  <c r="C343" i="14"/>
  <c r="C340" i="14"/>
  <c r="C308" i="14"/>
  <c r="C173" i="14"/>
  <c r="C169" i="14"/>
  <c r="C109" i="14"/>
  <c r="C105" i="14"/>
  <c r="C336" i="14"/>
  <c r="C304" i="14"/>
  <c r="C181" i="14"/>
  <c r="C177" i="14"/>
  <c r="C117" i="14"/>
  <c r="C113" i="14"/>
  <c r="C73" i="14"/>
  <c r="C41" i="14"/>
  <c r="C9" i="14"/>
  <c r="C104" i="14"/>
  <c r="C96" i="14"/>
  <c r="C88" i="14"/>
  <c r="C80" i="14"/>
  <c r="C72" i="14"/>
  <c r="C64" i="14"/>
  <c r="C56" i="14"/>
  <c r="C48" i="14"/>
  <c r="C40" i="14"/>
  <c r="C32" i="14"/>
  <c r="C24" i="14"/>
  <c r="C16" i="14"/>
  <c r="C8" i="14"/>
  <c r="C69" i="14"/>
  <c r="C61" i="14"/>
  <c r="C53" i="14"/>
  <c r="C45" i="14"/>
  <c r="C37" i="14"/>
  <c r="C29" i="14"/>
  <c r="C21" i="14"/>
  <c r="C13" i="14"/>
  <c r="C5" i="14"/>
  <c r="C284" i="14"/>
  <c r="C276" i="14"/>
  <c r="C268" i="14"/>
  <c r="C260" i="14"/>
  <c r="C252" i="14"/>
  <c r="C244" i="14"/>
  <c r="C236" i="14"/>
  <c r="C228" i="14"/>
  <c r="C220" i="14"/>
  <c r="C212" i="14"/>
  <c r="C204" i="14"/>
  <c r="C196" i="14"/>
  <c r="C188" i="14"/>
  <c r="C180" i="14"/>
  <c r="C172" i="14"/>
  <c r="C164" i="14"/>
  <c r="C156" i="14"/>
  <c r="C148" i="14"/>
  <c r="C140" i="14"/>
  <c r="C132" i="14"/>
  <c r="C124" i="14"/>
  <c r="C116" i="14"/>
  <c r="C108" i="14"/>
  <c r="C100" i="14"/>
  <c r="C92" i="14"/>
  <c r="C84" i="14"/>
  <c r="C76" i="14"/>
  <c r="C68" i="14"/>
  <c r="C60" i="14"/>
  <c r="C52" i="14"/>
  <c r="C44" i="14"/>
  <c r="C36" i="14"/>
  <c r="C28" i="14"/>
  <c r="C20" i="14"/>
  <c r="C12" i="14"/>
  <c r="C4" i="14"/>
  <c r="A2" i="2"/>
  <c r="D4" i="2"/>
  <c r="F4" i="2"/>
  <c r="D5" i="2"/>
  <c r="E5" i="2"/>
  <c r="F5" i="2"/>
  <c r="G5" i="2"/>
  <c r="D6" i="2"/>
  <c r="F6" i="2"/>
  <c r="D7" i="2"/>
  <c r="E7" i="2"/>
  <c r="F7" i="2"/>
  <c r="G7" i="2"/>
  <c r="D8" i="2"/>
  <c r="F8" i="2"/>
  <c r="D9" i="2"/>
  <c r="E9" i="2"/>
  <c r="F9" i="2"/>
  <c r="G9" i="2"/>
  <c r="D10" i="2"/>
  <c r="F10" i="2"/>
  <c r="D11" i="2"/>
  <c r="E11" i="2"/>
  <c r="F11" i="2"/>
  <c r="G11" i="2"/>
  <c r="D12" i="2"/>
  <c r="F12" i="2"/>
  <c r="D13" i="2"/>
  <c r="E13" i="2"/>
  <c r="F13" i="2"/>
  <c r="G13" i="2"/>
  <c r="D14" i="2"/>
  <c r="F14" i="2"/>
  <c r="D15" i="2"/>
  <c r="E15" i="2"/>
  <c r="F15" i="2"/>
  <c r="G15" i="2"/>
  <c r="D16" i="2"/>
  <c r="F16" i="2"/>
  <c r="D17" i="2"/>
  <c r="E17" i="2"/>
  <c r="F17" i="2"/>
  <c r="G17" i="2"/>
  <c r="D18" i="2"/>
  <c r="F18" i="2"/>
  <c r="D19" i="2"/>
  <c r="E19" i="2"/>
  <c r="F19" i="2"/>
  <c r="G19" i="2"/>
  <c r="D20" i="2"/>
  <c r="F20" i="2"/>
  <c r="D21" i="2"/>
  <c r="E21" i="2"/>
  <c r="F21" i="2"/>
  <c r="G21" i="2"/>
  <c r="D22" i="2"/>
  <c r="F22" i="2"/>
  <c r="D23" i="2"/>
  <c r="E23" i="2"/>
  <c r="F23" i="2"/>
  <c r="G23" i="2"/>
  <c r="D24" i="2"/>
  <c r="F24" i="2"/>
  <c r="D25" i="2"/>
  <c r="E25" i="2"/>
  <c r="F25" i="2"/>
  <c r="G25" i="2"/>
  <c r="D26" i="2"/>
  <c r="F26" i="2"/>
  <c r="D27" i="2"/>
  <c r="E27" i="2"/>
  <c r="F27" i="2"/>
  <c r="G27" i="2"/>
  <c r="D28" i="2"/>
  <c r="F28" i="2"/>
  <c r="D29" i="2"/>
  <c r="E29" i="2"/>
  <c r="F29" i="2"/>
  <c r="G29" i="2"/>
  <c r="D30" i="2"/>
  <c r="F30" i="2"/>
  <c r="D31" i="2"/>
  <c r="E31" i="2"/>
  <c r="F31" i="2"/>
  <c r="G31" i="2"/>
  <c r="D32" i="2"/>
  <c r="F32" i="2"/>
  <c r="D33" i="2"/>
  <c r="E33" i="2"/>
  <c r="F33" i="2"/>
  <c r="G33" i="2"/>
  <c r="D34" i="2"/>
  <c r="F34" i="2"/>
  <c r="D35" i="2"/>
  <c r="E35" i="2"/>
  <c r="F35" i="2"/>
  <c r="G35" i="2"/>
  <c r="D36" i="2"/>
  <c r="F36" i="2"/>
  <c r="D37" i="2"/>
  <c r="E37" i="2"/>
  <c r="F37" i="2"/>
  <c r="G37" i="2"/>
  <c r="D38" i="2"/>
  <c r="F38" i="2"/>
  <c r="D39" i="2"/>
  <c r="E39" i="2"/>
  <c r="F39" i="2"/>
  <c r="G39" i="2"/>
  <c r="D40" i="2"/>
  <c r="F40" i="2"/>
  <c r="D41" i="2"/>
  <c r="E41" i="2"/>
  <c r="F41" i="2"/>
  <c r="G41" i="2"/>
  <c r="D42" i="2"/>
  <c r="F42" i="2"/>
  <c r="D43" i="2"/>
  <c r="E43" i="2"/>
  <c r="F43" i="2"/>
  <c r="G43" i="2"/>
  <c r="D44" i="2"/>
  <c r="F44" i="2"/>
  <c r="D45" i="2"/>
  <c r="E45" i="2"/>
  <c r="F45" i="2"/>
  <c r="G45" i="2"/>
  <c r="D46" i="2"/>
  <c r="E46" i="2"/>
  <c r="F46" i="2"/>
  <c r="G46" i="2"/>
  <c r="D47" i="2"/>
  <c r="E47" i="2"/>
  <c r="F47" i="2"/>
  <c r="G47" i="2"/>
  <c r="D48" i="2"/>
  <c r="E48" i="2"/>
  <c r="F48" i="2"/>
  <c r="G48" i="2"/>
  <c r="D49" i="2"/>
  <c r="E49" i="2"/>
  <c r="F49" i="2"/>
  <c r="G49" i="2"/>
  <c r="D50" i="2"/>
  <c r="E50" i="2"/>
  <c r="F50" i="2"/>
  <c r="G50" i="2"/>
  <c r="D51" i="2"/>
  <c r="E51" i="2"/>
  <c r="F51" i="2"/>
  <c r="G51" i="2"/>
  <c r="D52" i="2"/>
  <c r="E52" i="2"/>
  <c r="F52" i="2"/>
  <c r="G52" i="2"/>
  <c r="D53" i="2"/>
  <c r="E53" i="2"/>
  <c r="F53" i="2"/>
  <c r="G53" i="2"/>
  <c r="D54" i="2"/>
  <c r="E54" i="2"/>
  <c r="F54" i="2"/>
  <c r="G54" i="2"/>
  <c r="D55" i="2"/>
  <c r="E55" i="2"/>
  <c r="F55" i="2"/>
  <c r="G55" i="2"/>
  <c r="D56" i="2"/>
  <c r="E56" i="2"/>
  <c r="F56" i="2"/>
  <c r="G56" i="2"/>
  <c r="D57" i="2"/>
  <c r="E57" i="2"/>
  <c r="F57" i="2"/>
  <c r="G57" i="2"/>
  <c r="D58" i="2"/>
  <c r="E58" i="2"/>
  <c r="F58" i="2"/>
  <c r="G58" i="2"/>
  <c r="D59" i="2"/>
  <c r="E59" i="2"/>
  <c r="F59" i="2"/>
  <c r="G59" i="2"/>
  <c r="D60" i="2"/>
  <c r="E60" i="2"/>
  <c r="F60" i="2"/>
  <c r="G60" i="2"/>
  <c r="D61" i="2"/>
  <c r="E61" i="2"/>
  <c r="F61" i="2"/>
  <c r="G61" i="2"/>
  <c r="D62" i="2"/>
  <c r="E62" i="2"/>
  <c r="E63" i="1" s="1"/>
  <c r="F62" i="2"/>
  <c r="G62" i="2"/>
  <c r="D63" i="2"/>
  <c r="E63" i="2"/>
  <c r="F63" i="2"/>
  <c r="G63" i="2"/>
  <c r="D64" i="2"/>
  <c r="E64" i="2"/>
  <c r="F64" i="2"/>
  <c r="G64" i="2"/>
  <c r="D65" i="2"/>
  <c r="E65" i="2"/>
  <c r="F65" i="2"/>
  <c r="G65" i="2"/>
  <c r="D66" i="2"/>
  <c r="E66" i="2"/>
  <c r="F66" i="2"/>
  <c r="G66" i="2"/>
  <c r="D67" i="2"/>
  <c r="E67" i="2"/>
  <c r="F67" i="2"/>
  <c r="G67" i="2"/>
  <c r="D68" i="2"/>
  <c r="E68" i="2"/>
  <c r="F68" i="2"/>
  <c r="G68" i="2"/>
  <c r="D69" i="2"/>
  <c r="E69" i="2"/>
  <c r="F69" i="2"/>
  <c r="G69" i="2"/>
  <c r="D70" i="2"/>
  <c r="E70" i="2"/>
  <c r="F70" i="2"/>
  <c r="G70" i="2"/>
  <c r="D71" i="2"/>
  <c r="E71" i="2"/>
  <c r="F71" i="2"/>
  <c r="G71" i="2"/>
  <c r="D72" i="2"/>
  <c r="E72" i="2"/>
  <c r="F72" i="2"/>
  <c r="G72" i="2"/>
  <c r="D73" i="2"/>
  <c r="E73" i="2"/>
  <c r="F73" i="2"/>
  <c r="G73" i="2"/>
  <c r="D74" i="2"/>
  <c r="E74" i="2"/>
  <c r="F74" i="2"/>
  <c r="G74" i="2"/>
  <c r="D75" i="2"/>
  <c r="E75" i="2"/>
  <c r="F75" i="2"/>
  <c r="G75" i="2"/>
  <c r="D76" i="2"/>
  <c r="E76" i="2"/>
  <c r="F76" i="2"/>
  <c r="G76" i="2"/>
  <c r="D77" i="2"/>
  <c r="E77" i="2"/>
  <c r="F77" i="2"/>
  <c r="G77" i="2"/>
  <c r="D78" i="2"/>
  <c r="E78" i="2"/>
  <c r="F78" i="2"/>
  <c r="G78" i="2"/>
  <c r="D79" i="2"/>
  <c r="E79" i="2"/>
  <c r="F79" i="2"/>
  <c r="G79" i="2"/>
  <c r="D80" i="2"/>
  <c r="E80" i="2"/>
  <c r="F80" i="2"/>
  <c r="G80" i="2"/>
  <c r="D81" i="2"/>
  <c r="E81" i="2"/>
  <c r="F81" i="2"/>
  <c r="G81" i="2"/>
  <c r="D82" i="2"/>
  <c r="E82" i="2"/>
  <c r="F82" i="2"/>
  <c r="G82" i="2"/>
  <c r="D83" i="2"/>
  <c r="E83" i="2"/>
  <c r="F83" i="2"/>
  <c r="G83" i="2"/>
  <c r="D84" i="2"/>
  <c r="E84" i="2"/>
  <c r="F84" i="2"/>
  <c r="G84" i="2"/>
  <c r="D85" i="2"/>
  <c r="E85" i="2"/>
  <c r="F85" i="2"/>
  <c r="G85" i="2"/>
  <c r="D86" i="2"/>
  <c r="E86" i="2"/>
  <c r="F86" i="2"/>
  <c r="G86" i="2"/>
  <c r="D87" i="2"/>
  <c r="E87" i="2"/>
  <c r="F87" i="2"/>
  <c r="G87" i="2"/>
  <c r="D88" i="2"/>
  <c r="E88" i="2"/>
  <c r="F88" i="2"/>
  <c r="G88" i="2"/>
  <c r="D89" i="2"/>
  <c r="E89" i="2"/>
  <c r="F89" i="2"/>
  <c r="G89" i="2"/>
  <c r="D90" i="2"/>
  <c r="E90" i="2"/>
  <c r="F90" i="2"/>
  <c r="G90" i="2"/>
  <c r="D91" i="2"/>
  <c r="E91" i="2"/>
  <c r="F91" i="2"/>
  <c r="G91" i="2"/>
  <c r="D92" i="2"/>
  <c r="E92" i="2"/>
  <c r="F92" i="2"/>
  <c r="G92" i="2"/>
  <c r="D93" i="2"/>
  <c r="E93" i="2"/>
  <c r="F93" i="2"/>
  <c r="G93" i="2"/>
  <c r="D94" i="2"/>
  <c r="E94" i="2"/>
  <c r="F94" i="2"/>
  <c r="G94" i="2"/>
  <c r="D95" i="2"/>
  <c r="E95" i="2"/>
  <c r="F95" i="2"/>
  <c r="G95" i="2"/>
  <c r="D96" i="2"/>
  <c r="E96" i="2"/>
  <c r="F96" i="2"/>
  <c r="G96" i="2"/>
  <c r="D97" i="2"/>
  <c r="E97" i="2"/>
  <c r="F97" i="2"/>
  <c r="G97" i="2"/>
  <c r="D98" i="2"/>
  <c r="E98" i="2"/>
  <c r="F98" i="2"/>
  <c r="G98" i="2"/>
  <c r="D99" i="2"/>
  <c r="E99" i="2"/>
  <c r="F99" i="2"/>
  <c r="G99" i="2"/>
  <c r="D100" i="2"/>
  <c r="E100" i="2"/>
  <c r="F100" i="2"/>
  <c r="G100" i="2"/>
  <c r="D101" i="2"/>
  <c r="E101" i="2"/>
  <c r="F101" i="2"/>
  <c r="G101" i="2"/>
  <c r="D102" i="2"/>
  <c r="E102" i="2"/>
  <c r="F102" i="2"/>
  <c r="G102" i="2"/>
  <c r="D103" i="2"/>
  <c r="E103" i="2"/>
  <c r="F103" i="2"/>
  <c r="G103" i="2"/>
  <c r="D104" i="2"/>
  <c r="E104" i="2"/>
  <c r="F104" i="2"/>
  <c r="G104" i="2"/>
  <c r="D105" i="2"/>
  <c r="E105" i="2"/>
  <c r="F105" i="2"/>
  <c r="G105" i="2"/>
  <c r="D106" i="2"/>
  <c r="E106" i="2"/>
  <c r="F106" i="2"/>
  <c r="G106" i="2"/>
  <c r="D107" i="2"/>
  <c r="E107" i="2"/>
  <c r="F107" i="2"/>
  <c r="G107" i="2"/>
  <c r="D108" i="2"/>
  <c r="E108" i="2"/>
  <c r="F108" i="2"/>
  <c r="G108" i="2"/>
  <c r="D109" i="2"/>
  <c r="E109" i="2"/>
  <c r="F109" i="2"/>
  <c r="G109" i="2"/>
  <c r="D110" i="2"/>
  <c r="E110" i="2"/>
  <c r="F110" i="2"/>
  <c r="G110" i="2"/>
  <c r="D111" i="2"/>
  <c r="E111" i="2"/>
  <c r="F111" i="2"/>
  <c r="G111" i="2"/>
  <c r="D112" i="2"/>
  <c r="E112" i="2"/>
  <c r="F112" i="2"/>
  <c r="G112" i="2"/>
  <c r="D113" i="2"/>
  <c r="E113" i="2"/>
  <c r="F113" i="2"/>
  <c r="G113" i="2"/>
  <c r="D114" i="2"/>
  <c r="E114" i="2"/>
  <c r="F114" i="2"/>
  <c r="G114" i="2"/>
  <c r="D115" i="2"/>
  <c r="E115" i="2"/>
  <c r="F115" i="2"/>
  <c r="G115" i="2"/>
  <c r="D116" i="2"/>
  <c r="E116" i="2"/>
  <c r="F116" i="2"/>
  <c r="G116" i="2"/>
  <c r="D117" i="2"/>
  <c r="E117" i="2"/>
  <c r="F117" i="2"/>
  <c r="G117" i="2"/>
  <c r="D118" i="2"/>
  <c r="E118" i="2"/>
  <c r="F118" i="2"/>
  <c r="G118" i="2"/>
  <c r="D119" i="2"/>
  <c r="E119" i="2"/>
  <c r="F119" i="2"/>
  <c r="G119" i="2"/>
  <c r="D120" i="2"/>
  <c r="E120" i="2"/>
  <c r="F120" i="2"/>
  <c r="G120" i="2"/>
  <c r="D121" i="2"/>
  <c r="E121" i="2"/>
  <c r="F121" i="2"/>
  <c r="G121" i="2"/>
  <c r="D122" i="2"/>
  <c r="E122" i="2"/>
  <c r="F122" i="2"/>
  <c r="G122" i="2"/>
  <c r="D123" i="2"/>
  <c r="E123" i="2"/>
  <c r="F123" i="2"/>
  <c r="G123" i="2"/>
  <c r="D124" i="2"/>
  <c r="E124" i="2"/>
  <c r="F124" i="2"/>
  <c r="G124" i="2"/>
  <c r="D125" i="2"/>
  <c r="E125" i="2"/>
  <c r="F125" i="2"/>
  <c r="G125" i="2"/>
  <c r="D126" i="2"/>
  <c r="E126" i="2"/>
  <c r="F126" i="2"/>
  <c r="G126" i="2"/>
  <c r="D127" i="2"/>
  <c r="E127" i="2"/>
  <c r="F127" i="2"/>
  <c r="G127" i="2"/>
  <c r="D128" i="2"/>
  <c r="E128" i="2"/>
  <c r="F128" i="2"/>
  <c r="G128" i="2"/>
  <c r="D129" i="2"/>
  <c r="E129" i="2"/>
  <c r="F129" i="2"/>
  <c r="G129" i="2"/>
  <c r="D130" i="2"/>
  <c r="E130" i="2"/>
  <c r="F130" i="2"/>
  <c r="G130" i="2"/>
  <c r="D131" i="2"/>
  <c r="E131" i="2"/>
  <c r="F131" i="2"/>
  <c r="G131" i="2"/>
  <c r="D132" i="2"/>
  <c r="E132" i="2"/>
  <c r="F132" i="2"/>
  <c r="G132" i="2"/>
  <c r="D133" i="2"/>
  <c r="E133" i="2"/>
  <c r="F133" i="2"/>
  <c r="G133" i="2"/>
  <c r="D134" i="2"/>
  <c r="E134" i="2"/>
  <c r="F134" i="2"/>
  <c r="G134" i="2"/>
  <c r="D135" i="2"/>
  <c r="E135" i="2"/>
  <c r="F135" i="2"/>
  <c r="G135" i="2"/>
  <c r="D136" i="2"/>
  <c r="E136" i="2"/>
  <c r="F136" i="2"/>
  <c r="G136" i="2"/>
  <c r="D137" i="2"/>
  <c r="E137" i="2"/>
  <c r="F137" i="2"/>
  <c r="G137" i="2"/>
  <c r="D138" i="2"/>
  <c r="E138" i="2"/>
  <c r="F138" i="2"/>
  <c r="G138" i="2"/>
  <c r="D139" i="2"/>
  <c r="E139" i="2"/>
  <c r="F139" i="2"/>
  <c r="G139" i="2"/>
  <c r="D140" i="2"/>
  <c r="E140" i="2"/>
  <c r="F140" i="2"/>
  <c r="G140" i="2"/>
  <c r="D141" i="2"/>
  <c r="E141" i="2"/>
  <c r="F141" i="2"/>
  <c r="G141" i="2"/>
  <c r="D142" i="2"/>
  <c r="E142" i="2"/>
  <c r="F142" i="2"/>
  <c r="G142" i="2"/>
  <c r="D143" i="2"/>
  <c r="E143" i="2"/>
  <c r="F143" i="2"/>
  <c r="G143" i="2"/>
  <c r="D144" i="2"/>
  <c r="E144" i="2"/>
  <c r="F144" i="2"/>
  <c r="G144" i="2"/>
  <c r="D145" i="2"/>
  <c r="E145" i="2"/>
  <c r="F145" i="2"/>
  <c r="G145" i="2"/>
  <c r="D146" i="2"/>
  <c r="E146" i="2"/>
  <c r="F146" i="2"/>
  <c r="G146" i="2"/>
  <c r="D147" i="2"/>
  <c r="E147" i="2"/>
  <c r="F147" i="2"/>
  <c r="G147" i="2"/>
  <c r="D148" i="2"/>
  <c r="E148" i="2"/>
  <c r="F148" i="2"/>
  <c r="G148" i="2"/>
  <c r="D149" i="2"/>
  <c r="E149" i="2"/>
  <c r="F149" i="2"/>
  <c r="G149" i="2"/>
  <c r="D150" i="2"/>
  <c r="E150" i="2"/>
  <c r="F150" i="2"/>
  <c r="G150" i="2"/>
  <c r="D151" i="2"/>
  <c r="E151" i="2"/>
  <c r="F151" i="2"/>
  <c r="G151" i="2"/>
  <c r="D152" i="2"/>
  <c r="E152" i="2"/>
  <c r="F152" i="2"/>
  <c r="G152" i="2"/>
  <c r="D153" i="2"/>
  <c r="E153" i="2"/>
  <c r="F153" i="2"/>
  <c r="G153" i="2"/>
  <c r="D154" i="2"/>
  <c r="E154" i="2"/>
  <c r="F154" i="2"/>
  <c r="G154" i="2"/>
  <c r="D155" i="2"/>
  <c r="E155" i="2"/>
  <c r="F155" i="2"/>
  <c r="G155" i="2"/>
  <c r="D156" i="2"/>
  <c r="E156" i="2"/>
  <c r="F156" i="2"/>
  <c r="G156" i="2"/>
  <c r="D157" i="2"/>
  <c r="E157" i="2"/>
  <c r="F157" i="2"/>
  <c r="G157" i="2"/>
  <c r="D158" i="2"/>
  <c r="E158" i="2"/>
  <c r="F158" i="2"/>
  <c r="G158" i="2"/>
  <c r="D159" i="2"/>
  <c r="E159" i="2"/>
  <c r="F159" i="2"/>
  <c r="G159" i="2"/>
  <c r="D160" i="2"/>
  <c r="E160" i="2"/>
  <c r="E161" i="1" s="1"/>
  <c r="F160" i="2"/>
  <c r="G160" i="2"/>
  <c r="D161" i="2"/>
  <c r="E161" i="2"/>
  <c r="F161" i="2"/>
  <c r="G161" i="2"/>
  <c r="D162" i="2"/>
  <c r="E162" i="2"/>
  <c r="F162" i="2"/>
  <c r="G162" i="2"/>
  <c r="D163" i="2"/>
  <c r="E163" i="2"/>
  <c r="F163" i="2"/>
  <c r="G163" i="2"/>
  <c r="D164" i="2"/>
  <c r="E164" i="2"/>
  <c r="F164" i="2"/>
  <c r="G164" i="2"/>
  <c r="D165" i="2"/>
  <c r="E165" i="2"/>
  <c r="F165" i="2"/>
  <c r="G165" i="2"/>
  <c r="D166" i="2"/>
  <c r="E166" i="2"/>
  <c r="F166" i="2"/>
  <c r="G166" i="2"/>
  <c r="D167" i="2"/>
  <c r="E167" i="2"/>
  <c r="F167" i="2"/>
  <c r="G167" i="2"/>
  <c r="D168" i="2"/>
  <c r="E168" i="2"/>
  <c r="F168" i="2"/>
  <c r="G168" i="2"/>
  <c r="D169" i="2"/>
  <c r="E169" i="2"/>
  <c r="F169" i="2"/>
  <c r="G169" i="2"/>
  <c r="D170" i="2"/>
  <c r="E170" i="2"/>
  <c r="F170" i="2"/>
  <c r="G170" i="2"/>
  <c r="D171" i="2"/>
  <c r="E171" i="2"/>
  <c r="F171" i="2"/>
  <c r="G171" i="2"/>
  <c r="D172" i="2"/>
  <c r="E172" i="2"/>
  <c r="F172" i="2"/>
  <c r="G172" i="2"/>
  <c r="D173" i="2"/>
  <c r="E173" i="2"/>
  <c r="F173" i="2"/>
  <c r="G173" i="2"/>
  <c r="D174" i="2"/>
  <c r="E174" i="2"/>
  <c r="F174" i="2"/>
  <c r="G174" i="2"/>
  <c r="D175" i="2"/>
  <c r="E175" i="2"/>
  <c r="F175" i="2"/>
  <c r="G175" i="2"/>
  <c r="D176" i="2"/>
  <c r="E176" i="2"/>
  <c r="F176" i="2"/>
  <c r="G176" i="2"/>
  <c r="D177" i="2"/>
  <c r="E177" i="2"/>
  <c r="F177" i="2"/>
  <c r="G177" i="2"/>
  <c r="D178" i="2"/>
  <c r="E178" i="2"/>
  <c r="F178" i="2"/>
  <c r="G178" i="2"/>
  <c r="D179" i="2"/>
  <c r="E179" i="2"/>
  <c r="F179" i="2"/>
  <c r="G179" i="2"/>
  <c r="D180" i="2"/>
  <c r="E180" i="2"/>
  <c r="F180" i="2"/>
  <c r="G180" i="2"/>
  <c r="D181" i="2"/>
  <c r="E181" i="2"/>
  <c r="F181" i="2"/>
  <c r="G181" i="2"/>
  <c r="D182" i="2"/>
  <c r="E182" i="2"/>
  <c r="F182" i="2"/>
  <c r="G182" i="2"/>
  <c r="D183" i="2"/>
  <c r="E183" i="2"/>
  <c r="F183" i="2"/>
  <c r="G183" i="2"/>
  <c r="D184" i="2"/>
  <c r="E184" i="2"/>
  <c r="F184" i="2"/>
  <c r="G184" i="2"/>
  <c r="D185" i="2"/>
  <c r="E185" i="2"/>
  <c r="F185" i="2"/>
  <c r="G185" i="2"/>
  <c r="D186" i="2"/>
  <c r="E186" i="2"/>
  <c r="F186" i="2"/>
  <c r="G186" i="2"/>
  <c r="D187" i="2"/>
  <c r="E187" i="2"/>
  <c r="F187" i="2"/>
  <c r="G187" i="2"/>
  <c r="D188" i="2"/>
  <c r="E188" i="2"/>
  <c r="F188" i="2"/>
  <c r="G188" i="2"/>
  <c r="D189" i="2"/>
  <c r="E189" i="2"/>
  <c r="F189" i="2"/>
  <c r="G189" i="2"/>
  <c r="D190" i="2"/>
  <c r="E190" i="2"/>
  <c r="F190" i="2"/>
  <c r="G190" i="2"/>
  <c r="D191" i="2"/>
  <c r="E191" i="2"/>
  <c r="F191" i="2"/>
  <c r="G191" i="2"/>
  <c r="D192" i="2"/>
  <c r="E192" i="2"/>
  <c r="F192" i="2"/>
  <c r="G192" i="2"/>
  <c r="D193" i="2"/>
  <c r="E193" i="2"/>
  <c r="F193" i="2"/>
  <c r="G193" i="2"/>
  <c r="D194" i="2"/>
  <c r="E194" i="2"/>
  <c r="F194" i="2"/>
  <c r="G194" i="2"/>
  <c r="D195" i="2"/>
  <c r="E195" i="2"/>
  <c r="F195" i="2"/>
  <c r="G195" i="2"/>
  <c r="D196" i="2"/>
  <c r="E196" i="2"/>
  <c r="F196" i="2"/>
  <c r="G196" i="2"/>
  <c r="D197" i="2"/>
  <c r="E197" i="2"/>
  <c r="F197" i="2"/>
  <c r="G197" i="2"/>
  <c r="D198" i="2"/>
  <c r="E198" i="2"/>
  <c r="F198" i="2"/>
  <c r="G198" i="2"/>
  <c r="D199" i="2"/>
  <c r="E199" i="2"/>
  <c r="F199" i="2"/>
  <c r="G199" i="2"/>
  <c r="D200" i="2"/>
  <c r="E200" i="2"/>
  <c r="F200" i="2"/>
  <c r="G200" i="2"/>
  <c r="D201" i="2"/>
  <c r="E201" i="2"/>
  <c r="F201" i="2"/>
  <c r="G201" i="2"/>
  <c r="D202" i="2"/>
  <c r="E202" i="2"/>
  <c r="F202" i="2"/>
  <c r="G202" i="2"/>
  <c r="D203" i="2"/>
  <c r="E203" i="2"/>
  <c r="F203" i="2"/>
  <c r="G203" i="2"/>
  <c r="D204" i="2"/>
  <c r="E204" i="2"/>
  <c r="F204" i="2"/>
  <c r="G204" i="2"/>
  <c r="D205" i="2"/>
  <c r="E205" i="2"/>
  <c r="F205" i="2"/>
  <c r="G205" i="2"/>
  <c r="D206" i="2"/>
  <c r="E206" i="2"/>
  <c r="F206" i="2"/>
  <c r="G206" i="2"/>
  <c r="D207" i="2"/>
  <c r="E207" i="2"/>
  <c r="F207" i="2"/>
  <c r="G207" i="2"/>
  <c r="D208" i="2"/>
  <c r="E208" i="2"/>
  <c r="F208" i="2"/>
  <c r="G208" i="2"/>
  <c r="D209" i="2"/>
  <c r="E209" i="2"/>
  <c r="F209" i="2"/>
  <c r="G209" i="2"/>
  <c r="D210" i="2"/>
  <c r="E210" i="2"/>
  <c r="F210" i="2"/>
  <c r="G210" i="2"/>
  <c r="D211" i="2"/>
  <c r="E211" i="2"/>
  <c r="F211" i="2"/>
  <c r="G211" i="2"/>
  <c r="D212" i="2"/>
  <c r="E212" i="2"/>
  <c r="F212" i="2"/>
  <c r="G212" i="2"/>
  <c r="D213" i="2"/>
  <c r="E213" i="2"/>
  <c r="F213" i="2"/>
  <c r="G213" i="2"/>
  <c r="D214" i="2"/>
  <c r="E214" i="2"/>
  <c r="F214" i="2"/>
  <c r="G214" i="2"/>
  <c r="D215" i="2"/>
  <c r="E215" i="2"/>
  <c r="F215" i="2"/>
  <c r="G215" i="2"/>
  <c r="D216" i="2"/>
  <c r="E216" i="2"/>
  <c r="F216" i="2"/>
  <c r="G216" i="2"/>
  <c r="D217" i="2"/>
  <c r="E217" i="2"/>
  <c r="F217" i="2"/>
  <c r="G217" i="2"/>
  <c r="D218" i="2"/>
  <c r="E218" i="2"/>
  <c r="F218" i="2"/>
  <c r="G218" i="2"/>
  <c r="D219" i="2"/>
  <c r="E219" i="2"/>
  <c r="F219" i="2"/>
  <c r="G219" i="2"/>
  <c r="D220" i="2"/>
  <c r="E220" i="2"/>
  <c r="F220" i="2"/>
  <c r="G220" i="2"/>
  <c r="D221" i="2"/>
  <c r="E221" i="2"/>
  <c r="F221" i="2"/>
  <c r="G221" i="2"/>
  <c r="D222" i="2"/>
  <c r="E222" i="2"/>
  <c r="F222" i="2"/>
  <c r="G222" i="2"/>
  <c r="D223" i="2"/>
  <c r="E223" i="2"/>
  <c r="F223" i="2"/>
  <c r="G223" i="2"/>
  <c r="D224" i="2"/>
  <c r="E224" i="2"/>
  <c r="F224" i="2"/>
  <c r="G224" i="2"/>
  <c r="D225" i="2"/>
  <c r="E225" i="2"/>
  <c r="F225" i="2"/>
  <c r="G225" i="2"/>
  <c r="D226" i="2"/>
  <c r="E226" i="2"/>
  <c r="F226" i="2"/>
  <c r="G226" i="2"/>
  <c r="D227" i="2"/>
  <c r="E227" i="2"/>
  <c r="F227" i="2"/>
  <c r="G227" i="2"/>
  <c r="D228" i="2"/>
  <c r="E228" i="2"/>
  <c r="F228" i="2"/>
  <c r="G228" i="2"/>
  <c r="D229" i="2"/>
  <c r="E229" i="2"/>
  <c r="F229" i="2"/>
  <c r="G229" i="2"/>
  <c r="D230" i="2"/>
  <c r="E230" i="2"/>
  <c r="F230" i="2"/>
  <c r="G230" i="2"/>
  <c r="D231" i="2"/>
  <c r="E231" i="2"/>
  <c r="F231" i="2"/>
  <c r="G231" i="2"/>
  <c r="D232" i="2"/>
  <c r="E232" i="2"/>
  <c r="F232" i="2"/>
  <c r="G232" i="2"/>
  <c r="D233" i="2"/>
  <c r="E233" i="2"/>
  <c r="F233" i="2"/>
  <c r="G233" i="2"/>
  <c r="D234" i="2"/>
  <c r="E234" i="2"/>
  <c r="F234" i="2"/>
  <c r="G234" i="2"/>
  <c r="D235" i="2"/>
  <c r="E235" i="2"/>
  <c r="F235" i="2"/>
  <c r="G235" i="2"/>
  <c r="D236" i="2"/>
  <c r="E236" i="2"/>
  <c r="F236" i="2"/>
  <c r="G236" i="2"/>
  <c r="D237" i="2"/>
  <c r="E237" i="2"/>
  <c r="F237" i="2"/>
  <c r="G237" i="2"/>
  <c r="D238" i="2"/>
  <c r="E238" i="2"/>
  <c r="F238" i="2"/>
  <c r="G238" i="2"/>
  <c r="D239" i="2"/>
  <c r="E239" i="2"/>
  <c r="F239" i="2"/>
  <c r="G239" i="2"/>
  <c r="D240" i="2"/>
  <c r="E240" i="2"/>
  <c r="F240" i="2"/>
  <c r="G240" i="2"/>
  <c r="D241" i="2"/>
  <c r="E241" i="2"/>
  <c r="F241" i="2"/>
  <c r="G241" i="2"/>
  <c r="D242" i="2"/>
  <c r="E242" i="2"/>
  <c r="F242" i="2"/>
  <c r="G242" i="2"/>
  <c r="D243" i="2"/>
  <c r="E243" i="2"/>
  <c r="F243" i="2"/>
  <c r="G243" i="2"/>
  <c r="D244" i="2"/>
  <c r="E244" i="2"/>
  <c r="F244" i="2"/>
  <c r="G244" i="2"/>
  <c r="D245" i="2"/>
  <c r="E245" i="2"/>
  <c r="F245" i="2"/>
  <c r="G245" i="2"/>
  <c r="D246" i="2"/>
  <c r="E246" i="2"/>
  <c r="F246" i="2"/>
  <c r="G246" i="2"/>
  <c r="D247" i="2"/>
  <c r="E247" i="2"/>
  <c r="F247" i="2"/>
  <c r="G247" i="2"/>
  <c r="D248" i="2"/>
  <c r="E248" i="2"/>
  <c r="F248" i="2"/>
  <c r="G248" i="2"/>
  <c r="D249" i="2"/>
  <c r="E249" i="2"/>
  <c r="F249" i="2"/>
  <c r="G249" i="2"/>
  <c r="D250" i="2"/>
  <c r="E250" i="2"/>
  <c r="F250" i="2"/>
  <c r="G250" i="2"/>
  <c r="D251" i="2"/>
  <c r="E251" i="2"/>
  <c r="F251" i="2"/>
  <c r="G251" i="2"/>
  <c r="D252" i="2"/>
  <c r="E252" i="2"/>
  <c r="F252" i="2"/>
  <c r="G252" i="2"/>
  <c r="D253" i="2"/>
  <c r="E253" i="2"/>
  <c r="F253" i="2"/>
  <c r="G253" i="2"/>
  <c r="D254" i="2"/>
  <c r="E254" i="2"/>
  <c r="F254" i="2"/>
  <c r="G254" i="2"/>
  <c r="D255" i="2"/>
  <c r="E255" i="2"/>
  <c r="F255" i="2"/>
  <c r="G255" i="2"/>
  <c r="D256" i="2"/>
  <c r="E256" i="2"/>
  <c r="F256" i="2"/>
  <c r="G256" i="2"/>
  <c r="D257" i="2"/>
  <c r="E257" i="2"/>
  <c r="F257" i="2"/>
  <c r="G257" i="2"/>
  <c r="D258" i="2"/>
  <c r="E258" i="2"/>
  <c r="F258" i="2"/>
  <c r="G258" i="2"/>
  <c r="D259" i="2"/>
  <c r="E259" i="2"/>
  <c r="F259" i="2"/>
  <c r="G259" i="2"/>
  <c r="D260" i="2"/>
  <c r="E260" i="2"/>
  <c r="F260" i="2"/>
  <c r="G260" i="2"/>
  <c r="D261" i="2"/>
  <c r="E261" i="2"/>
  <c r="F261" i="2"/>
  <c r="G261" i="2"/>
  <c r="D262" i="2"/>
  <c r="E262" i="2"/>
  <c r="F262" i="2"/>
  <c r="G262" i="2"/>
  <c r="D263" i="2"/>
  <c r="E263" i="2"/>
  <c r="F263" i="2"/>
  <c r="G263" i="2"/>
  <c r="D264" i="2"/>
  <c r="E264" i="2"/>
  <c r="F264" i="2"/>
  <c r="G264" i="2"/>
  <c r="D265" i="2"/>
  <c r="E265" i="2"/>
  <c r="F265" i="2"/>
  <c r="G265" i="2"/>
  <c r="D266" i="2"/>
  <c r="E266" i="2"/>
  <c r="F266" i="2"/>
  <c r="G266" i="2"/>
  <c r="D267" i="2"/>
  <c r="E267" i="2"/>
  <c r="F267" i="2"/>
  <c r="G267" i="2"/>
  <c r="D268" i="2"/>
  <c r="E268" i="2"/>
  <c r="F268" i="2"/>
  <c r="G268" i="2"/>
  <c r="D269" i="2"/>
  <c r="E269" i="2"/>
  <c r="F269" i="2"/>
  <c r="G269" i="2"/>
  <c r="D270" i="2"/>
  <c r="E270" i="2"/>
  <c r="F270" i="2"/>
  <c r="G270" i="2"/>
  <c r="D271" i="2"/>
  <c r="E271" i="2"/>
  <c r="F271" i="2"/>
  <c r="G271" i="2"/>
  <c r="D272" i="2"/>
  <c r="E272" i="2"/>
  <c r="F272" i="2"/>
  <c r="G272" i="2"/>
  <c r="D273" i="2"/>
  <c r="E273" i="2"/>
  <c r="F273" i="2"/>
  <c r="G273" i="2"/>
  <c r="D274" i="2"/>
  <c r="E274" i="2"/>
  <c r="F274" i="2"/>
  <c r="G274" i="2"/>
  <c r="D275" i="2"/>
  <c r="E275" i="2"/>
  <c r="F275" i="2"/>
  <c r="G275" i="2"/>
  <c r="D276" i="2"/>
  <c r="E276" i="2"/>
  <c r="F276" i="2"/>
  <c r="G276" i="2"/>
  <c r="D277" i="2"/>
  <c r="E277" i="2"/>
  <c r="F277" i="2"/>
  <c r="G277" i="2"/>
  <c r="D278" i="2"/>
  <c r="E278" i="2"/>
  <c r="F278" i="2"/>
  <c r="G278" i="2"/>
  <c r="D279" i="2"/>
  <c r="E279" i="2"/>
  <c r="F279" i="2"/>
  <c r="G279" i="2"/>
  <c r="D280" i="2"/>
  <c r="E280" i="2"/>
  <c r="F280" i="2"/>
  <c r="G280" i="2"/>
  <c r="D281" i="2"/>
  <c r="E281" i="2"/>
  <c r="F281" i="2"/>
  <c r="G281" i="2"/>
  <c r="D282" i="2"/>
  <c r="E282" i="2"/>
  <c r="F282" i="2"/>
  <c r="G282" i="2"/>
  <c r="D283" i="2"/>
  <c r="E283" i="2"/>
  <c r="F283" i="2"/>
  <c r="G283" i="2"/>
  <c r="D284" i="2"/>
  <c r="E284" i="2"/>
  <c r="F284" i="2"/>
  <c r="G284" i="2"/>
  <c r="D285" i="2"/>
  <c r="E285" i="2"/>
  <c r="F285" i="2"/>
  <c r="G285" i="2"/>
  <c r="D286" i="2"/>
  <c r="E286" i="2"/>
  <c r="F286" i="2"/>
  <c r="G286" i="2"/>
  <c r="D287" i="2"/>
  <c r="E287" i="2"/>
  <c r="F287" i="2"/>
  <c r="G287" i="2"/>
  <c r="D288" i="2"/>
  <c r="E288" i="2"/>
  <c r="F288" i="2"/>
  <c r="G288" i="2"/>
  <c r="D289" i="2"/>
  <c r="E289" i="2"/>
  <c r="F289" i="2"/>
  <c r="G289" i="2"/>
  <c r="D290" i="2"/>
  <c r="E290" i="2"/>
  <c r="F290" i="2"/>
  <c r="G290" i="2"/>
  <c r="D291" i="2"/>
  <c r="E291" i="2"/>
  <c r="F291" i="2"/>
  <c r="G291" i="2"/>
  <c r="D292" i="2"/>
  <c r="E292" i="2"/>
  <c r="F292" i="2"/>
  <c r="G292" i="2"/>
  <c r="D293" i="2"/>
  <c r="E293" i="2"/>
  <c r="F293" i="2"/>
  <c r="G293" i="2"/>
  <c r="D294" i="2"/>
  <c r="E294" i="2"/>
  <c r="F294" i="2"/>
  <c r="G294" i="2"/>
  <c r="D295" i="2"/>
  <c r="E295" i="2"/>
  <c r="F295" i="2"/>
  <c r="G295" i="2"/>
  <c r="D296" i="2"/>
  <c r="E296" i="2"/>
  <c r="F296" i="2"/>
  <c r="G296" i="2"/>
  <c r="D297" i="2"/>
  <c r="E297" i="2"/>
  <c r="F297" i="2"/>
  <c r="G297" i="2"/>
  <c r="D298" i="2"/>
  <c r="E298" i="2"/>
  <c r="F298" i="2"/>
  <c r="G298" i="2"/>
  <c r="D299" i="2"/>
  <c r="E299" i="2"/>
  <c r="F299" i="2"/>
  <c r="G299" i="2"/>
  <c r="D300" i="2"/>
  <c r="E300" i="2"/>
  <c r="F300" i="2"/>
  <c r="G300" i="2"/>
  <c r="D301" i="2"/>
  <c r="E301" i="2"/>
  <c r="F301" i="2"/>
  <c r="G301" i="2"/>
  <c r="D302" i="2"/>
  <c r="E302" i="2"/>
  <c r="F302" i="2"/>
  <c r="G302" i="2"/>
  <c r="D303" i="2"/>
  <c r="E303" i="2"/>
  <c r="F303" i="2"/>
  <c r="G303" i="2"/>
  <c r="D304" i="2"/>
  <c r="E304" i="2"/>
  <c r="F304" i="2"/>
  <c r="G304" i="2"/>
  <c r="D305" i="2"/>
  <c r="E305" i="2"/>
  <c r="F305" i="2"/>
  <c r="G305" i="2"/>
  <c r="D306" i="2"/>
  <c r="E306" i="2"/>
  <c r="F306" i="2"/>
  <c r="G306" i="2"/>
  <c r="D307" i="2"/>
  <c r="E307" i="2"/>
  <c r="F307" i="2"/>
  <c r="G307" i="2"/>
  <c r="D308" i="2"/>
  <c r="E308" i="2"/>
  <c r="F308" i="2"/>
  <c r="G308" i="2"/>
  <c r="D309" i="2"/>
  <c r="E309" i="2"/>
  <c r="F309" i="2"/>
  <c r="G309" i="2"/>
  <c r="D310" i="2"/>
  <c r="E310" i="2"/>
  <c r="F310" i="2"/>
  <c r="G310" i="2"/>
  <c r="D311" i="2"/>
  <c r="E311" i="2"/>
  <c r="F311" i="2"/>
  <c r="G311" i="2"/>
  <c r="D312" i="2"/>
  <c r="E312" i="2"/>
  <c r="F312" i="2"/>
  <c r="G312" i="2"/>
  <c r="D313" i="2"/>
  <c r="E313" i="2"/>
  <c r="F313" i="2"/>
  <c r="G313" i="2"/>
  <c r="D314" i="2"/>
  <c r="E314" i="2"/>
  <c r="F314" i="2"/>
  <c r="G314" i="2"/>
  <c r="D315" i="2"/>
  <c r="E315" i="2"/>
  <c r="F315" i="2"/>
  <c r="G315" i="2"/>
  <c r="D316" i="2"/>
  <c r="E316" i="2"/>
  <c r="F316" i="2"/>
  <c r="G316" i="2"/>
  <c r="D317" i="2"/>
  <c r="E317" i="2"/>
  <c r="F317" i="2"/>
  <c r="G317" i="2"/>
  <c r="D318" i="2"/>
  <c r="E318" i="2"/>
  <c r="F318" i="2"/>
  <c r="G318" i="2"/>
  <c r="D319" i="2"/>
  <c r="E319" i="2"/>
  <c r="F319" i="2"/>
  <c r="G319" i="2"/>
  <c r="D320" i="2"/>
  <c r="E320" i="2"/>
  <c r="F320" i="2"/>
  <c r="G320" i="2"/>
  <c r="D321" i="2"/>
  <c r="E321" i="2"/>
  <c r="F321" i="2"/>
  <c r="G321" i="2"/>
  <c r="D322" i="2"/>
  <c r="E322" i="2"/>
  <c r="F322" i="2"/>
  <c r="G322" i="2"/>
  <c r="D323" i="2"/>
  <c r="E323" i="2"/>
  <c r="F323" i="2"/>
  <c r="G323" i="2"/>
  <c r="D324" i="2"/>
  <c r="E324" i="2"/>
  <c r="F324" i="2"/>
  <c r="G324" i="2"/>
  <c r="D325" i="2"/>
  <c r="E325" i="2"/>
  <c r="F325" i="2"/>
  <c r="G325" i="2"/>
  <c r="D326" i="2"/>
  <c r="E326" i="2"/>
  <c r="F326" i="2"/>
  <c r="G326" i="2"/>
  <c r="D327" i="2"/>
  <c r="E327" i="2"/>
  <c r="F327" i="2"/>
  <c r="G327" i="2"/>
  <c r="D328" i="2"/>
  <c r="E328" i="2"/>
  <c r="F328" i="2"/>
  <c r="G328" i="2"/>
  <c r="D329" i="2"/>
  <c r="E329" i="2"/>
  <c r="F329" i="2"/>
  <c r="G329" i="2"/>
  <c r="D330" i="2"/>
  <c r="E330" i="2"/>
  <c r="F330" i="2"/>
  <c r="G330" i="2"/>
  <c r="D331" i="2"/>
  <c r="E331" i="2"/>
  <c r="F331" i="2"/>
  <c r="G331" i="2"/>
  <c r="D332" i="2"/>
  <c r="E332" i="2"/>
  <c r="F332" i="2"/>
  <c r="G332" i="2"/>
  <c r="D333" i="2"/>
  <c r="E333" i="2"/>
  <c r="F333" i="2"/>
  <c r="G333" i="2"/>
  <c r="D334" i="2"/>
  <c r="E334" i="2"/>
  <c r="F334" i="2"/>
  <c r="G334" i="2"/>
  <c r="D335" i="2"/>
  <c r="E335" i="2"/>
  <c r="F335" i="2"/>
  <c r="G335" i="2"/>
  <c r="D336" i="2"/>
  <c r="E336" i="2"/>
  <c r="F336" i="2"/>
  <c r="G336" i="2"/>
  <c r="D337" i="2"/>
  <c r="E337" i="2"/>
  <c r="F337" i="2"/>
  <c r="G337" i="2"/>
  <c r="D338" i="2"/>
  <c r="E338" i="2"/>
  <c r="F338" i="2"/>
  <c r="G338" i="2"/>
  <c r="D339" i="2"/>
  <c r="E339" i="2"/>
  <c r="F339" i="2"/>
  <c r="G339" i="2"/>
  <c r="D340" i="2"/>
  <c r="E340" i="2"/>
  <c r="F340" i="2"/>
  <c r="G340" i="2"/>
  <c r="D341" i="2"/>
  <c r="E341" i="2"/>
  <c r="F341" i="2"/>
  <c r="G341" i="2"/>
  <c r="D342" i="2"/>
  <c r="E342" i="2"/>
  <c r="F342" i="2"/>
  <c r="G342" i="2"/>
  <c r="D343" i="2"/>
  <c r="E343" i="2"/>
  <c r="F343" i="2"/>
  <c r="G343" i="2"/>
  <c r="D344" i="2"/>
  <c r="E344" i="2"/>
  <c r="F344" i="2"/>
  <c r="G344" i="2"/>
  <c r="D345" i="2"/>
  <c r="E345" i="2"/>
  <c r="F345" i="2"/>
  <c r="G345" i="2"/>
  <c r="D346" i="2"/>
  <c r="E346" i="2"/>
  <c r="F346" i="2"/>
  <c r="G346" i="2"/>
  <c r="D347" i="2"/>
  <c r="E347" i="2"/>
  <c r="F347" i="2"/>
  <c r="G347" i="2"/>
  <c r="D348" i="2"/>
  <c r="E348" i="2"/>
  <c r="F348" i="2"/>
  <c r="G348" i="2"/>
  <c r="D349" i="2"/>
  <c r="E349" i="2"/>
  <c r="F349" i="2"/>
  <c r="G349" i="2"/>
  <c r="D350" i="2"/>
  <c r="E350" i="2"/>
  <c r="F350" i="2"/>
  <c r="G350" i="2"/>
  <c r="D351" i="2"/>
  <c r="E351" i="2"/>
  <c r="F351" i="2"/>
  <c r="G351" i="2"/>
  <c r="D352" i="2"/>
  <c r="E352" i="2"/>
  <c r="F352" i="2"/>
  <c r="G352" i="2"/>
  <c r="D353" i="2"/>
  <c r="E353" i="2"/>
  <c r="F353" i="2"/>
  <c r="G353" i="2"/>
  <c r="D354" i="2"/>
  <c r="E354" i="2"/>
  <c r="F354" i="2"/>
  <c r="G354" i="2"/>
  <c r="D355" i="2"/>
  <c r="E355" i="2"/>
  <c r="F355" i="2"/>
  <c r="G355" i="2"/>
  <c r="D356" i="2"/>
  <c r="E356" i="2"/>
  <c r="F356" i="2"/>
  <c r="G356" i="2"/>
  <c r="D357" i="2"/>
  <c r="E357" i="2"/>
  <c r="F357" i="2"/>
  <c r="G357" i="2"/>
  <c r="D358" i="2"/>
  <c r="E358" i="2"/>
  <c r="F358" i="2"/>
  <c r="G358" i="2"/>
  <c r="D359" i="2"/>
  <c r="E359" i="2"/>
  <c r="F359" i="2"/>
  <c r="G359" i="2"/>
  <c r="D360" i="2"/>
  <c r="E360" i="2"/>
  <c r="F360" i="2"/>
  <c r="G360" i="2"/>
  <c r="D361" i="2"/>
  <c r="E361" i="2"/>
  <c r="F361" i="2"/>
  <c r="G361" i="2"/>
  <c r="D362" i="2"/>
  <c r="E362" i="2"/>
  <c r="F362" i="2"/>
  <c r="G362" i="2"/>
  <c r="D363" i="2"/>
  <c r="E363" i="2"/>
  <c r="F363" i="2"/>
  <c r="G363" i="2"/>
  <c r="D364" i="2"/>
  <c r="E364" i="2"/>
  <c r="F364" i="2"/>
  <c r="G364" i="2"/>
  <c r="D365" i="2"/>
  <c r="E365" i="2"/>
  <c r="F365" i="2"/>
  <c r="G365" i="2"/>
  <c r="D366" i="2"/>
  <c r="E366" i="2"/>
  <c r="F366" i="2"/>
  <c r="G366" i="2"/>
  <c r="D367" i="2"/>
  <c r="E367" i="2"/>
  <c r="F367" i="2"/>
  <c r="G367" i="2"/>
  <c r="D368" i="2"/>
  <c r="E368" i="2"/>
  <c r="F368" i="2"/>
  <c r="G368" i="2"/>
  <c r="D369" i="2"/>
  <c r="E369" i="2"/>
  <c r="F369" i="2"/>
  <c r="G369" i="2"/>
  <c r="D370" i="2"/>
  <c r="E370" i="2"/>
  <c r="F370" i="2"/>
  <c r="G370" i="2"/>
  <c r="D371" i="2"/>
  <c r="E371" i="2"/>
  <c r="F371" i="2"/>
  <c r="G371" i="2"/>
  <c r="D372" i="2"/>
  <c r="E372" i="2"/>
  <c r="F372" i="2"/>
  <c r="G372" i="2"/>
  <c r="D373" i="2"/>
  <c r="E373" i="2"/>
  <c r="F373" i="2"/>
  <c r="G373" i="2"/>
  <c r="D374" i="2"/>
  <c r="E374" i="2"/>
  <c r="F374" i="2"/>
  <c r="G374" i="2"/>
  <c r="D375" i="2"/>
  <c r="E375" i="2"/>
  <c r="F375" i="2"/>
  <c r="G375" i="2"/>
  <c r="D376" i="2"/>
  <c r="E376" i="2"/>
  <c r="F376" i="2"/>
  <c r="G376" i="2"/>
  <c r="D377" i="2"/>
  <c r="E377" i="2"/>
  <c r="F377" i="2"/>
  <c r="G377" i="2"/>
  <c r="D378" i="2"/>
  <c r="E378" i="2"/>
  <c r="F378" i="2"/>
  <c r="G378" i="2"/>
  <c r="D379" i="2"/>
  <c r="E379" i="2"/>
  <c r="F379" i="2"/>
  <c r="G379" i="2"/>
  <c r="D380" i="2"/>
  <c r="E380" i="2"/>
  <c r="F380" i="2"/>
  <c r="G380" i="2"/>
  <c r="D381" i="2"/>
  <c r="E381" i="2"/>
  <c r="F381" i="2"/>
  <c r="G381" i="2"/>
  <c r="AN381" i="2"/>
  <c r="AN375" i="2"/>
  <c r="AN376" i="2"/>
  <c r="AN377" i="2"/>
  <c r="AN378" i="2"/>
  <c r="AN379" i="2"/>
  <c r="AN380" i="2"/>
  <c r="AN3"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AN131" i="2"/>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N241" i="2"/>
  <c r="AN242" i="2"/>
  <c r="AN243" i="2"/>
  <c r="AN244" i="2"/>
  <c r="AN245" i="2"/>
  <c r="AN246" i="2"/>
  <c r="AN247" i="2"/>
  <c r="AN248" i="2"/>
  <c r="AN249" i="2"/>
  <c r="AN250" i="2"/>
  <c r="AN251" i="2"/>
  <c r="AN252" i="2"/>
  <c r="AN253" i="2"/>
  <c r="AN254" i="2"/>
  <c r="AN255" i="2"/>
  <c r="AN256" i="2"/>
  <c r="AN257" i="2"/>
  <c r="AN258" i="2"/>
  <c r="AN259" i="2"/>
  <c r="AN260" i="2"/>
  <c r="AN261" i="2"/>
  <c r="AN262" i="2"/>
  <c r="AN263" i="2"/>
  <c r="AN264" i="2"/>
  <c r="AN265" i="2"/>
  <c r="AN266" i="2"/>
  <c r="AN267" i="2"/>
  <c r="AN268" i="2"/>
  <c r="AN269" i="2"/>
  <c r="AN270" i="2"/>
  <c r="AN271" i="2"/>
  <c r="AN272" i="2"/>
  <c r="AN273" i="2"/>
  <c r="AN274" i="2"/>
  <c r="AN275" i="2"/>
  <c r="AN276" i="2"/>
  <c r="AN277" i="2"/>
  <c r="AN278" i="2"/>
  <c r="AN279" i="2"/>
  <c r="AN280" i="2"/>
  <c r="AN281" i="2"/>
  <c r="AN282" i="2"/>
  <c r="AN283" i="2"/>
  <c r="AN284" i="2"/>
  <c r="AN285" i="2"/>
  <c r="AN286" i="2"/>
  <c r="AN287" i="2"/>
  <c r="AN288" i="2"/>
  <c r="AN289" i="2"/>
  <c r="AN290" i="2"/>
  <c r="AN291" i="2"/>
  <c r="AN292" i="2"/>
  <c r="AN293" i="2"/>
  <c r="AN294" i="2"/>
  <c r="AN295" i="2"/>
  <c r="AN296" i="2"/>
  <c r="AN297" i="2"/>
  <c r="AN298" i="2"/>
  <c r="AN299" i="2"/>
  <c r="AN300" i="2"/>
  <c r="AN301" i="2"/>
  <c r="AN302" i="2"/>
  <c r="AN303" i="2"/>
  <c r="AN304" i="2"/>
  <c r="AN305" i="2"/>
  <c r="AN306" i="2"/>
  <c r="AN307" i="2"/>
  <c r="AN308" i="2"/>
  <c r="AN309" i="2"/>
  <c r="AN310" i="2"/>
  <c r="AN311" i="2"/>
  <c r="AN312" i="2"/>
  <c r="AN313" i="2"/>
  <c r="AN314" i="2"/>
  <c r="AN315" i="2"/>
  <c r="AN316" i="2"/>
  <c r="AN317" i="2"/>
  <c r="AN318" i="2"/>
  <c r="AN319" i="2"/>
  <c r="AN320" i="2"/>
  <c r="AN321" i="2"/>
  <c r="AN322" i="2"/>
  <c r="AN323" i="2"/>
  <c r="AN324" i="2"/>
  <c r="AN325" i="2"/>
  <c r="AN326" i="2"/>
  <c r="AN327" i="2"/>
  <c r="AN328" i="2"/>
  <c r="AN329" i="2"/>
  <c r="AN330" i="2"/>
  <c r="AN331" i="2"/>
  <c r="AN332" i="2"/>
  <c r="AN333" i="2"/>
  <c r="AN334" i="2"/>
  <c r="AN335" i="2"/>
  <c r="AN336" i="2"/>
  <c r="AN337" i="2"/>
  <c r="AN338" i="2"/>
  <c r="AN339" i="2"/>
  <c r="AN340" i="2"/>
  <c r="AN341" i="2"/>
  <c r="AN342" i="2"/>
  <c r="AN343" i="2"/>
  <c r="AN344" i="2"/>
  <c r="AN345" i="2"/>
  <c r="AN346" i="2"/>
  <c r="AN347" i="2"/>
  <c r="AN348" i="2"/>
  <c r="AN349" i="2"/>
  <c r="AN350" i="2"/>
  <c r="AN351" i="2"/>
  <c r="AN352" i="2"/>
  <c r="AN353" i="2"/>
  <c r="AN354" i="2"/>
  <c r="AN355" i="2"/>
  <c r="AN356" i="2"/>
  <c r="AN357" i="2"/>
  <c r="AN358" i="2"/>
  <c r="AN359" i="2"/>
  <c r="AN360" i="2"/>
  <c r="AN361" i="2"/>
  <c r="AN362" i="2"/>
  <c r="AN363" i="2"/>
  <c r="AN364" i="2"/>
  <c r="AN365" i="2"/>
  <c r="AN366" i="2"/>
  <c r="AN367" i="2"/>
  <c r="AN368" i="2"/>
  <c r="AN369" i="2"/>
  <c r="AN370" i="2"/>
  <c r="AN371" i="2"/>
  <c r="AN372" i="2"/>
  <c r="AN373" i="2"/>
  <c r="AN374" i="2"/>
  <c r="P3" i="2"/>
  <c r="P4" i="2"/>
  <c r="P5" i="2"/>
  <c r="P24" i="2"/>
  <c r="P25" i="2"/>
  <c r="P44" i="2"/>
  <c r="P45" i="2"/>
  <c r="P46" i="2"/>
  <c r="P47" i="2"/>
  <c r="P48" i="2"/>
  <c r="P49" i="2"/>
  <c r="P50" i="2"/>
  <c r="P51" i="2"/>
  <c r="P52" i="2"/>
  <c r="P53" i="2"/>
  <c r="P54" i="2"/>
  <c r="P55" i="2"/>
  <c r="P56" i="2"/>
  <c r="P57" i="2"/>
  <c r="P58" i="2"/>
  <c r="P59" i="2"/>
  <c r="P60" i="2"/>
  <c r="P61" i="2"/>
  <c r="P62" i="2"/>
  <c r="P63" i="2"/>
  <c r="P64" i="2"/>
  <c r="P65" i="2"/>
  <c r="P66" i="2"/>
  <c r="P67" i="2"/>
  <c r="P118" i="2"/>
  <c r="P119" i="2"/>
  <c r="P144" i="2"/>
  <c r="P145" i="2"/>
  <c r="P170" i="2"/>
  <c r="P171" i="2"/>
  <c r="P200" i="2"/>
  <c r="P201" i="2"/>
  <c r="P230" i="2"/>
  <c r="P231" i="2"/>
  <c r="P246" i="2"/>
  <c r="P247" i="2"/>
  <c r="P262" i="2"/>
  <c r="P263" i="2"/>
  <c r="P264" i="2"/>
  <c r="P265" i="2"/>
  <c r="P266" i="2"/>
  <c r="P267" i="2"/>
  <c r="P268" i="2"/>
  <c r="P269" i="2"/>
  <c r="P270" i="2"/>
  <c r="P271" i="2"/>
  <c r="P272" i="2"/>
  <c r="P273" i="2"/>
  <c r="P274" i="2"/>
  <c r="P275" i="2"/>
  <c r="P276" i="2"/>
  <c r="P277" i="2"/>
  <c r="P278" i="2"/>
  <c r="P279" i="2"/>
  <c r="P300" i="2"/>
  <c r="P301" i="2"/>
  <c r="P302" i="2"/>
  <c r="P303" i="2"/>
  <c r="P304" i="2"/>
  <c r="P305" i="2"/>
  <c r="P306" i="2"/>
  <c r="P307" i="2"/>
  <c r="P308" i="2"/>
  <c r="P309" i="2"/>
  <c r="P310" i="2"/>
  <c r="P311" i="2"/>
  <c r="P312" i="2"/>
  <c r="P313" i="2"/>
  <c r="P314" i="2"/>
  <c r="P315" i="2"/>
  <c r="P316" i="2"/>
  <c r="P317" i="2"/>
  <c r="P318" i="2"/>
  <c r="P319" i="2"/>
  <c r="P320" i="2"/>
  <c r="P321" i="2"/>
  <c r="P322" i="2"/>
  <c r="P32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A3" i="2"/>
  <c r="A10" i="2"/>
  <c r="A18" i="2"/>
  <c r="A26" i="2"/>
  <c r="F27" i="1" s="1"/>
  <c r="G27" i="1" s="1"/>
  <c r="A34" i="2"/>
  <c r="F35" i="1" s="1"/>
  <c r="G35" i="1" s="1"/>
  <c r="A42" i="2"/>
  <c r="F43" i="1" s="1"/>
  <c r="A50" i="2"/>
  <c r="F51" i="1" s="1"/>
  <c r="A58" i="2"/>
  <c r="F59" i="1" s="1"/>
  <c r="A66" i="2"/>
  <c r="A74" i="2"/>
  <c r="F75" i="1" s="1"/>
  <c r="A82" i="2"/>
  <c r="F83" i="1" s="1"/>
  <c r="A90" i="2"/>
  <c r="F91" i="1" s="1"/>
  <c r="A122" i="2"/>
  <c r="F123" i="1" s="1"/>
  <c r="A154" i="2"/>
  <c r="F155" i="1" s="1"/>
  <c r="A186" i="2"/>
  <c r="F187" i="1" s="1"/>
  <c r="A218" i="2"/>
  <c r="F219" i="1" s="1"/>
  <c r="A250" i="2"/>
  <c r="A282" i="2"/>
  <c r="F283" i="1" s="1"/>
  <c r="A314" i="2"/>
  <c r="B3" i="2"/>
  <c r="C3" i="2"/>
  <c r="B140" i="14" s="1"/>
  <c r="B4" i="2"/>
  <c r="B5" i="2"/>
  <c r="C5" i="2"/>
  <c r="B6" i="2"/>
  <c r="A6" i="2" s="1"/>
  <c r="B7" i="2"/>
  <c r="C7" i="2"/>
  <c r="B8" i="2"/>
  <c r="B9" i="2"/>
  <c r="C9" i="2"/>
  <c r="B10" i="2"/>
  <c r="A11" i="2" s="1"/>
  <c r="B11" i="2"/>
  <c r="C11" i="2"/>
  <c r="B12" i="2"/>
  <c r="B13" i="2"/>
  <c r="C13" i="2"/>
  <c r="B14" i="2"/>
  <c r="A14" i="2" s="1"/>
  <c r="B15" i="2"/>
  <c r="C15" i="2"/>
  <c r="B16" i="2"/>
  <c r="A17" i="2" s="1"/>
  <c r="F18" i="1" s="1"/>
  <c r="E18" i="1" s="1"/>
  <c r="B17" i="2"/>
  <c r="C17" i="2"/>
  <c r="B18" i="2"/>
  <c r="A19" i="2" s="1"/>
  <c r="B19" i="2"/>
  <c r="C19" i="2"/>
  <c r="B20" i="2"/>
  <c r="B21" i="2"/>
  <c r="C21" i="2"/>
  <c r="B22" i="2"/>
  <c r="A22" i="2" s="1"/>
  <c r="B23" i="2"/>
  <c r="C23" i="2"/>
  <c r="B24" i="2"/>
  <c r="B25" i="2"/>
  <c r="C25" i="2"/>
  <c r="B26" i="2"/>
  <c r="A27" i="2" s="1"/>
  <c r="B27" i="2"/>
  <c r="C27" i="2"/>
  <c r="B28" i="2"/>
  <c r="B29" i="2"/>
  <c r="C29" i="2"/>
  <c r="B30" i="2"/>
  <c r="A30" i="2" s="1"/>
  <c r="B31" i="2"/>
  <c r="C31" i="2"/>
  <c r="B32" i="2"/>
  <c r="A33" i="2" s="1"/>
  <c r="F34" i="1" s="1"/>
  <c r="B33" i="2"/>
  <c r="C33" i="2"/>
  <c r="B34" i="2"/>
  <c r="A35" i="2" s="1"/>
  <c r="B35" i="2"/>
  <c r="C35" i="2"/>
  <c r="B36" i="2"/>
  <c r="B37" i="2"/>
  <c r="C37" i="2"/>
  <c r="B38" i="2"/>
  <c r="A38" i="2" s="1"/>
  <c r="B39" i="2"/>
  <c r="C39" i="2"/>
  <c r="B40" i="2"/>
  <c r="B41" i="2"/>
  <c r="C41" i="2"/>
  <c r="B42" i="2"/>
  <c r="A43" i="2" s="1"/>
  <c r="B43" i="2"/>
  <c r="C43" i="2"/>
  <c r="B44" i="2"/>
  <c r="B45" i="2"/>
  <c r="C45" i="2"/>
  <c r="B46" i="2"/>
  <c r="A46" i="2" s="1"/>
  <c r="B47" i="2"/>
  <c r="C47" i="2"/>
  <c r="B48" i="2"/>
  <c r="A49" i="2" s="1"/>
  <c r="F50" i="1" s="1"/>
  <c r="D50" i="1" s="1"/>
  <c r="B49" i="2"/>
  <c r="C49" i="2"/>
  <c r="B50" i="2"/>
  <c r="A51" i="2" s="1"/>
  <c r="B51" i="2"/>
  <c r="C51" i="2"/>
  <c r="B52" i="2"/>
  <c r="B53" i="2"/>
  <c r="C53" i="2"/>
  <c r="B54" i="2"/>
  <c r="A54" i="2" s="1"/>
  <c r="B55" i="2"/>
  <c r="C55" i="2"/>
  <c r="B56" i="2"/>
  <c r="B57" i="2"/>
  <c r="C57" i="2"/>
  <c r="B58" i="2"/>
  <c r="A59" i="2" s="1"/>
  <c r="B59" i="2"/>
  <c r="C59" i="2"/>
  <c r="B60" i="2"/>
  <c r="B61" i="2"/>
  <c r="C61" i="2"/>
  <c r="B62" i="2"/>
  <c r="A62" i="2" s="1"/>
  <c r="B63" i="2"/>
  <c r="C63" i="2"/>
  <c r="B64" i="2"/>
  <c r="A65" i="2" s="1"/>
  <c r="F66" i="1" s="1"/>
  <c r="G66" i="1" s="1"/>
  <c r="B65" i="2"/>
  <c r="C65" i="2"/>
  <c r="B66" i="2"/>
  <c r="A67" i="2" s="1"/>
  <c r="B67" i="2"/>
  <c r="C67" i="2"/>
  <c r="B68" i="2"/>
  <c r="B69" i="2"/>
  <c r="C69" i="2"/>
  <c r="B70" i="2"/>
  <c r="A70" i="2" s="1"/>
  <c r="B71" i="2"/>
  <c r="C71" i="2"/>
  <c r="B72" i="2"/>
  <c r="B73" i="2"/>
  <c r="C73" i="2"/>
  <c r="B74" i="2"/>
  <c r="A75" i="2" s="1"/>
  <c r="B75" i="2"/>
  <c r="C75" i="2"/>
  <c r="B76" i="2"/>
  <c r="B77" i="2"/>
  <c r="C77" i="2"/>
  <c r="B78" i="2"/>
  <c r="A78" i="2" s="1"/>
  <c r="B79" i="2"/>
  <c r="C79" i="2"/>
  <c r="B80" i="2"/>
  <c r="A81" i="2" s="1"/>
  <c r="F82" i="1" s="1"/>
  <c r="B81" i="2"/>
  <c r="C81" i="2"/>
  <c r="B82" i="2"/>
  <c r="A83" i="2" s="1"/>
  <c r="B83" i="2"/>
  <c r="C83" i="2"/>
  <c r="B84" i="2"/>
  <c r="B85" i="2"/>
  <c r="C85" i="2"/>
  <c r="B86" i="2"/>
  <c r="B87" i="2"/>
  <c r="C87" i="2"/>
  <c r="B88" i="2"/>
  <c r="B89" i="2"/>
  <c r="C89" i="2"/>
  <c r="B90" i="2"/>
  <c r="B91" i="2"/>
  <c r="C91" i="2"/>
  <c r="B92" i="2"/>
  <c r="B93" i="2"/>
  <c r="C93" i="2"/>
  <c r="B94" i="2"/>
  <c r="B95" i="2"/>
  <c r="C95" i="2"/>
  <c r="B96" i="2"/>
  <c r="A97" i="2" s="1"/>
  <c r="F98" i="1" s="1"/>
  <c r="E98" i="1" s="1"/>
  <c r="B97" i="2"/>
  <c r="C97" i="2"/>
  <c r="B98" i="2"/>
  <c r="B99" i="2"/>
  <c r="C99" i="2"/>
  <c r="B100" i="2"/>
  <c r="B101" i="2"/>
  <c r="C101" i="2"/>
  <c r="B102" i="2"/>
  <c r="B103" i="2"/>
  <c r="C103" i="2"/>
  <c r="B104" i="2"/>
  <c r="B105" i="2"/>
  <c r="C105" i="2"/>
  <c r="B106" i="2"/>
  <c r="A106" i="2" s="1"/>
  <c r="F107" i="1" s="1"/>
  <c r="B107" i="2"/>
  <c r="C107" i="2"/>
  <c r="B108" i="2"/>
  <c r="B109" i="2"/>
  <c r="C109" i="2"/>
  <c r="B110" i="2"/>
  <c r="B111" i="2"/>
  <c r="C111" i="2"/>
  <c r="B112" i="2"/>
  <c r="A113" i="2" s="1"/>
  <c r="F114" i="1" s="1"/>
  <c r="G114" i="1" s="1"/>
  <c r="B113" i="2"/>
  <c r="C113" i="2"/>
  <c r="B114" i="2"/>
  <c r="B115" i="2"/>
  <c r="C115" i="2"/>
  <c r="B116" i="2"/>
  <c r="B117" i="2"/>
  <c r="C117" i="2"/>
  <c r="B118" i="2"/>
  <c r="B119" i="2"/>
  <c r="C119" i="2"/>
  <c r="B120" i="2"/>
  <c r="B121" i="2"/>
  <c r="C121" i="2"/>
  <c r="B122" i="2"/>
  <c r="B123" i="2"/>
  <c r="C123" i="2"/>
  <c r="B124" i="2"/>
  <c r="B125" i="2"/>
  <c r="C125" i="2"/>
  <c r="B126" i="2"/>
  <c r="B127" i="2"/>
  <c r="C127" i="2"/>
  <c r="B128" i="2"/>
  <c r="A129" i="2" s="1"/>
  <c r="F130" i="1" s="1"/>
  <c r="E130" i="1" s="1"/>
  <c r="B129" i="2"/>
  <c r="C129" i="2"/>
  <c r="B130" i="2"/>
  <c r="B131" i="2"/>
  <c r="C131" i="2"/>
  <c r="B132" i="2"/>
  <c r="B133" i="2"/>
  <c r="C133" i="2"/>
  <c r="B134" i="2"/>
  <c r="B135" i="2"/>
  <c r="C135" i="2"/>
  <c r="B136" i="2"/>
  <c r="B137" i="2"/>
  <c r="C137" i="2"/>
  <c r="B138" i="2"/>
  <c r="A138" i="2" s="1"/>
  <c r="F139" i="1" s="1"/>
  <c r="B139" i="2"/>
  <c r="C139" i="2"/>
  <c r="B140" i="2"/>
  <c r="B141" i="2"/>
  <c r="C141" i="2"/>
  <c r="B142" i="2"/>
  <c r="B143" i="2"/>
  <c r="C143" i="2"/>
  <c r="B144" i="2"/>
  <c r="A145" i="2" s="1"/>
  <c r="F146" i="1" s="1"/>
  <c r="B145" i="2"/>
  <c r="C145" i="2"/>
  <c r="B146" i="2"/>
  <c r="B147" i="2"/>
  <c r="C147" i="2"/>
  <c r="B148" i="2"/>
  <c r="B149" i="2"/>
  <c r="C149" i="2"/>
  <c r="B150" i="2"/>
  <c r="B151" i="2"/>
  <c r="C151" i="2"/>
  <c r="B152" i="2"/>
  <c r="B153" i="2"/>
  <c r="C153" i="2"/>
  <c r="B154" i="2"/>
  <c r="A155" i="2" s="1"/>
  <c r="B155" i="2"/>
  <c r="C155" i="2"/>
  <c r="B156" i="2"/>
  <c r="B157" i="2"/>
  <c r="C157" i="2"/>
  <c r="B158" i="2"/>
  <c r="B159" i="2"/>
  <c r="C159" i="2"/>
  <c r="B160" i="2"/>
  <c r="A160" i="2" s="1"/>
  <c r="B161" i="2"/>
  <c r="C161" i="2"/>
  <c r="B162" i="2"/>
  <c r="A163" i="2" s="1"/>
  <c r="B163" i="2"/>
  <c r="C163" i="2"/>
  <c r="B164" i="2"/>
  <c r="B165" i="2"/>
  <c r="C165" i="2"/>
  <c r="B166" i="2"/>
  <c r="B167" i="2"/>
  <c r="C167" i="2"/>
  <c r="B168" i="2"/>
  <c r="A168" i="2" s="1"/>
  <c r="B169" i="2"/>
  <c r="C169" i="2"/>
  <c r="B170" i="2"/>
  <c r="A171" i="2" s="1"/>
  <c r="B171" i="2"/>
  <c r="C171" i="2"/>
  <c r="B172" i="2"/>
  <c r="B173" i="2"/>
  <c r="C173" i="2"/>
  <c r="B174" i="2"/>
  <c r="B175" i="2"/>
  <c r="C175" i="2"/>
  <c r="B176" i="2"/>
  <c r="A176" i="2" s="1"/>
  <c r="B177" i="2"/>
  <c r="C177" i="2"/>
  <c r="B178" i="2"/>
  <c r="A179" i="2" s="1"/>
  <c r="B179" i="2"/>
  <c r="C179" i="2"/>
  <c r="B180" i="2"/>
  <c r="B181" i="2"/>
  <c r="C181" i="2"/>
  <c r="B182" i="2"/>
  <c r="B183" i="2"/>
  <c r="C183" i="2"/>
  <c r="B184" i="2"/>
  <c r="A184" i="2" s="1"/>
  <c r="B185" i="2"/>
  <c r="C185" i="2"/>
  <c r="B186" i="2"/>
  <c r="A187" i="2" s="1"/>
  <c r="B187" i="2"/>
  <c r="C187" i="2"/>
  <c r="B188" i="2"/>
  <c r="B189" i="2"/>
  <c r="C189" i="2"/>
  <c r="B190" i="2"/>
  <c r="B191" i="2"/>
  <c r="C191" i="2"/>
  <c r="B192" i="2"/>
  <c r="A192" i="2" s="1"/>
  <c r="B193" i="2"/>
  <c r="C193" i="2"/>
  <c r="B194" i="2"/>
  <c r="A195" i="2" s="1"/>
  <c r="B195" i="2"/>
  <c r="C195" i="2"/>
  <c r="B196" i="2"/>
  <c r="B197" i="2"/>
  <c r="C197" i="2"/>
  <c r="B198" i="2"/>
  <c r="B199" i="2"/>
  <c r="C199" i="2"/>
  <c r="B200" i="2"/>
  <c r="A200" i="2" s="1"/>
  <c r="B201" i="2"/>
  <c r="C201" i="2"/>
  <c r="B202" i="2"/>
  <c r="A203" i="2" s="1"/>
  <c r="B203" i="2"/>
  <c r="C203" i="2"/>
  <c r="B204" i="2"/>
  <c r="B205" i="2"/>
  <c r="C205" i="2"/>
  <c r="B206" i="2"/>
  <c r="B207" i="2"/>
  <c r="C207" i="2"/>
  <c r="B208" i="2"/>
  <c r="A208" i="2" s="1"/>
  <c r="B209" i="2"/>
  <c r="C209" i="2"/>
  <c r="B210" i="2"/>
  <c r="A211" i="2" s="1"/>
  <c r="B211" i="2"/>
  <c r="C211" i="2"/>
  <c r="B212" i="2"/>
  <c r="B213" i="2"/>
  <c r="C213" i="2"/>
  <c r="B214" i="2"/>
  <c r="B215" i="2"/>
  <c r="C215" i="2"/>
  <c r="B216" i="2"/>
  <c r="A216" i="2" s="1"/>
  <c r="B217" i="2"/>
  <c r="C217" i="2"/>
  <c r="B218" i="2"/>
  <c r="A219" i="2" s="1"/>
  <c r="B219" i="2"/>
  <c r="C219" i="2"/>
  <c r="B220" i="2"/>
  <c r="B221" i="2"/>
  <c r="C221" i="2"/>
  <c r="B222" i="2"/>
  <c r="B223" i="2"/>
  <c r="C223" i="2"/>
  <c r="B224" i="2"/>
  <c r="A224" i="2" s="1"/>
  <c r="B225" i="2"/>
  <c r="C225" i="2"/>
  <c r="B226" i="2"/>
  <c r="A227" i="2" s="1"/>
  <c r="B227" i="2"/>
  <c r="C227" i="2"/>
  <c r="B228" i="2"/>
  <c r="B229" i="2"/>
  <c r="C229" i="2"/>
  <c r="B230" i="2"/>
  <c r="B231" i="2"/>
  <c r="C231" i="2"/>
  <c r="B232" i="2"/>
  <c r="A232" i="2" s="1"/>
  <c r="B233" i="2"/>
  <c r="C233" i="2"/>
  <c r="B234" i="2"/>
  <c r="A235" i="2" s="1"/>
  <c r="B235" i="2"/>
  <c r="C235" i="2"/>
  <c r="B236" i="2"/>
  <c r="B237" i="2"/>
  <c r="C237" i="2"/>
  <c r="B238" i="2"/>
  <c r="B239" i="2"/>
  <c r="C239" i="2"/>
  <c r="B240" i="2"/>
  <c r="A240" i="2" s="1"/>
  <c r="B241" i="2"/>
  <c r="C241" i="2"/>
  <c r="B242" i="2"/>
  <c r="A243" i="2" s="1"/>
  <c r="B243" i="2"/>
  <c r="C243" i="2"/>
  <c r="B244" i="2"/>
  <c r="B245" i="2"/>
  <c r="C245" i="2"/>
  <c r="B246" i="2"/>
  <c r="B247" i="2"/>
  <c r="C247" i="2"/>
  <c r="B248" i="2"/>
  <c r="A248" i="2" s="1"/>
  <c r="B249" i="2"/>
  <c r="C249" i="2"/>
  <c r="B250" i="2"/>
  <c r="A251" i="2" s="1"/>
  <c r="B251" i="2"/>
  <c r="C251" i="2"/>
  <c r="B252" i="2"/>
  <c r="B253" i="2"/>
  <c r="C253" i="2"/>
  <c r="B254" i="2"/>
  <c r="B255" i="2"/>
  <c r="C255" i="2"/>
  <c r="B256" i="2"/>
  <c r="A256" i="2" s="1"/>
  <c r="B257" i="2"/>
  <c r="C257" i="2"/>
  <c r="B258" i="2"/>
  <c r="A259" i="2" s="1"/>
  <c r="B259" i="2"/>
  <c r="C259" i="2"/>
  <c r="B260" i="2"/>
  <c r="B261" i="2"/>
  <c r="C261" i="2"/>
  <c r="B262" i="2"/>
  <c r="B263" i="2"/>
  <c r="C263" i="2"/>
  <c r="B264" i="2"/>
  <c r="A264" i="2" s="1"/>
  <c r="B265" i="2"/>
  <c r="C265" i="2"/>
  <c r="B266" i="2"/>
  <c r="A267" i="2" s="1"/>
  <c r="B267" i="2"/>
  <c r="C267" i="2"/>
  <c r="B268" i="2"/>
  <c r="B269" i="2"/>
  <c r="C269" i="2"/>
  <c r="B270" i="2"/>
  <c r="B271" i="2"/>
  <c r="C271" i="2"/>
  <c r="B272" i="2"/>
  <c r="A272" i="2" s="1"/>
  <c r="B273" i="2"/>
  <c r="C273" i="2"/>
  <c r="B274" i="2"/>
  <c r="A275" i="2" s="1"/>
  <c r="B275" i="2"/>
  <c r="C275" i="2"/>
  <c r="B276" i="2"/>
  <c r="B277" i="2"/>
  <c r="C277" i="2"/>
  <c r="B278" i="2"/>
  <c r="B279" i="2"/>
  <c r="C279" i="2"/>
  <c r="B280" i="2"/>
  <c r="A280" i="2" s="1"/>
  <c r="B281" i="2"/>
  <c r="C281" i="2"/>
  <c r="B282" i="2"/>
  <c r="A283" i="2" s="1"/>
  <c r="B283" i="2"/>
  <c r="C283" i="2"/>
  <c r="B284" i="2"/>
  <c r="B285" i="2"/>
  <c r="C285" i="2"/>
  <c r="B286" i="2"/>
  <c r="B287" i="2"/>
  <c r="C287" i="2"/>
  <c r="B288" i="2"/>
  <c r="A288" i="2" s="1"/>
  <c r="B289" i="2"/>
  <c r="C289" i="2"/>
  <c r="B290" i="2"/>
  <c r="A291" i="2" s="1"/>
  <c r="B291" i="2"/>
  <c r="C291" i="2"/>
  <c r="B292" i="2"/>
  <c r="B293" i="2"/>
  <c r="C293" i="2"/>
  <c r="B294" i="2"/>
  <c r="B295" i="2"/>
  <c r="C295" i="2"/>
  <c r="B296" i="2"/>
  <c r="A296" i="2" s="1"/>
  <c r="B297" i="2"/>
  <c r="C297" i="2"/>
  <c r="B298" i="2"/>
  <c r="A299" i="2" s="1"/>
  <c r="B299" i="2"/>
  <c r="C299" i="2"/>
  <c r="B300" i="2"/>
  <c r="B301" i="2"/>
  <c r="C301" i="2"/>
  <c r="B302" i="2"/>
  <c r="B303" i="2"/>
  <c r="C303" i="2"/>
  <c r="B304" i="2"/>
  <c r="A304" i="2" s="1"/>
  <c r="B305" i="2"/>
  <c r="C305" i="2"/>
  <c r="B306" i="2"/>
  <c r="A307" i="2" s="1"/>
  <c r="B307" i="2"/>
  <c r="C307" i="2"/>
  <c r="B308" i="2"/>
  <c r="B309" i="2"/>
  <c r="C309" i="2"/>
  <c r="B310" i="2"/>
  <c r="B311" i="2"/>
  <c r="C311" i="2"/>
  <c r="B312" i="2"/>
  <c r="A312" i="2" s="1"/>
  <c r="B313" i="2"/>
  <c r="C313" i="2"/>
  <c r="B314" i="2"/>
  <c r="A315" i="2" s="1"/>
  <c r="B315" i="2"/>
  <c r="C315" i="2"/>
  <c r="B316" i="2"/>
  <c r="B317" i="2"/>
  <c r="C317" i="2"/>
  <c r="B318" i="2"/>
  <c r="B319" i="2"/>
  <c r="C319" i="2"/>
  <c r="B320" i="2"/>
  <c r="A320" i="2" s="1"/>
  <c r="B321" i="2"/>
  <c r="C321" i="2"/>
  <c r="B322" i="2"/>
  <c r="A323" i="2" s="1"/>
  <c r="B323" i="2"/>
  <c r="C323" i="2"/>
  <c r="B324" i="2"/>
  <c r="B325" i="2"/>
  <c r="C325" i="2"/>
  <c r="B326" i="2"/>
  <c r="B327" i="2"/>
  <c r="C327" i="2"/>
  <c r="B328" i="2"/>
  <c r="A328" i="2" s="1"/>
  <c r="F329" i="1" s="1"/>
  <c r="D329" i="1" s="1"/>
  <c r="B329" i="2"/>
  <c r="C329" i="2"/>
  <c r="B330" i="2"/>
  <c r="A331" i="2" s="1"/>
  <c r="F332" i="1" s="1"/>
  <c r="D332" i="1" s="1"/>
  <c r="B331" i="2"/>
  <c r="C331" i="2"/>
  <c r="B332" i="2"/>
  <c r="B333" i="2"/>
  <c r="C333" i="2"/>
  <c r="B334" i="2"/>
  <c r="B335" i="2"/>
  <c r="C335" i="2"/>
  <c r="B336" i="2"/>
  <c r="A336" i="2" s="1"/>
  <c r="B337" i="2"/>
  <c r="C337" i="2"/>
  <c r="B338" i="2"/>
  <c r="B339" i="2"/>
  <c r="C339" i="2"/>
  <c r="B340" i="2"/>
  <c r="B341" i="2"/>
  <c r="C341" i="2"/>
  <c r="B342" i="2"/>
  <c r="B343" i="2"/>
  <c r="C343" i="2"/>
  <c r="B344" i="2"/>
  <c r="A344" i="2" s="1"/>
  <c r="B345" i="2"/>
  <c r="C345" i="2"/>
  <c r="B346" i="2"/>
  <c r="B347" i="2"/>
  <c r="C347" i="2"/>
  <c r="B348" i="2"/>
  <c r="B349" i="2"/>
  <c r="C349" i="2"/>
  <c r="B350" i="2"/>
  <c r="B351" i="2"/>
  <c r="C351" i="2"/>
  <c r="B352" i="2"/>
  <c r="B353" i="2"/>
  <c r="C353" i="2"/>
  <c r="B354" i="2"/>
  <c r="B355" i="2"/>
  <c r="C355" i="2"/>
  <c r="B356" i="2"/>
  <c r="B357" i="2"/>
  <c r="C357" i="2"/>
  <c r="B358" i="2"/>
  <c r="B359" i="2"/>
  <c r="C359" i="2"/>
  <c r="B360" i="2"/>
  <c r="B361" i="2"/>
  <c r="C361" i="2"/>
  <c r="B362" i="2"/>
  <c r="B363" i="2"/>
  <c r="C363" i="2"/>
  <c r="B364" i="2"/>
  <c r="B365" i="2"/>
  <c r="C365" i="2"/>
  <c r="B366" i="2"/>
  <c r="B367" i="2"/>
  <c r="C367" i="2"/>
  <c r="B368" i="2"/>
  <c r="B369" i="2"/>
  <c r="C369" i="2"/>
  <c r="B370" i="2"/>
  <c r="B371" i="2"/>
  <c r="C371" i="2"/>
  <c r="B372" i="2"/>
  <c r="B373" i="2"/>
  <c r="C373" i="2"/>
  <c r="B374" i="2"/>
  <c r="B375" i="2"/>
  <c r="C375" i="2"/>
  <c r="B376" i="2"/>
  <c r="B377" i="2"/>
  <c r="C377" i="2"/>
  <c r="B378" i="2"/>
  <c r="B379" i="2"/>
  <c r="C379" i="2"/>
  <c r="B380" i="2"/>
  <c r="B381" i="2"/>
  <c r="C381" i="2"/>
  <c r="B449" i="2"/>
  <c r="C449" i="2"/>
  <c r="B450" i="2"/>
  <c r="C450" i="2"/>
  <c r="B451" i="2"/>
  <c r="C451" i="2"/>
  <c r="B452" i="2"/>
  <c r="C452" i="2"/>
  <c r="B453" i="2"/>
  <c r="C453" i="2"/>
  <c r="B454" i="2"/>
  <c r="C454" i="2"/>
  <c r="B455" i="2"/>
  <c r="C455" i="2"/>
  <c r="C5" i="1"/>
  <c r="C6" i="1"/>
  <c r="C7" i="1"/>
  <c r="F7" i="1"/>
  <c r="G7" i="1" s="1"/>
  <c r="C8" i="1"/>
  <c r="C9" i="1"/>
  <c r="C10" i="1"/>
  <c r="C11" i="1"/>
  <c r="F11" i="1"/>
  <c r="G11" i="1" s="1"/>
  <c r="C12" i="1"/>
  <c r="F12" i="1"/>
  <c r="D12" i="1" s="1"/>
  <c r="G12" i="1"/>
  <c r="C13" i="1"/>
  <c r="C14" i="1"/>
  <c r="C15" i="1"/>
  <c r="F15" i="1"/>
  <c r="G15" i="1" s="1"/>
  <c r="C16" i="1"/>
  <c r="C17" i="1"/>
  <c r="C18" i="1"/>
  <c r="C19" i="1"/>
  <c r="F19" i="1"/>
  <c r="G19" i="1" s="1"/>
  <c r="C20" i="1"/>
  <c r="F20" i="1"/>
  <c r="D20" i="1" s="1"/>
  <c r="G20" i="1"/>
  <c r="C21" i="1"/>
  <c r="C22" i="1"/>
  <c r="C23" i="1"/>
  <c r="F23" i="1"/>
  <c r="G23" i="1" s="1"/>
  <c r="C24" i="1"/>
  <c r="C25" i="1"/>
  <c r="C26" i="1"/>
  <c r="C27" i="1"/>
  <c r="C28" i="1"/>
  <c r="F28" i="1"/>
  <c r="D28" i="1" s="1"/>
  <c r="C29" i="1"/>
  <c r="C30" i="1"/>
  <c r="C31" i="1"/>
  <c r="F31" i="1"/>
  <c r="G31" i="1" s="1"/>
  <c r="C32" i="1"/>
  <c r="C33" i="1"/>
  <c r="C34" i="1"/>
  <c r="C35" i="1"/>
  <c r="C36" i="1"/>
  <c r="E36" i="1"/>
  <c r="F36" i="1"/>
  <c r="D36" i="1" s="1"/>
  <c r="G36" i="1"/>
  <c r="C37" i="1"/>
  <c r="C38" i="1"/>
  <c r="C39" i="1"/>
  <c r="F39" i="1"/>
  <c r="G39" i="1" s="1"/>
  <c r="C40" i="1"/>
  <c r="C41" i="1"/>
  <c r="C42" i="1"/>
  <c r="C43" i="1"/>
  <c r="C44" i="1"/>
  <c r="F44" i="1"/>
  <c r="C45" i="1"/>
  <c r="C46" i="1"/>
  <c r="C47" i="1"/>
  <c r="F47" i="1"/>
  <c r="G47" i="1" s="1"/>
  <c r="C48" i="1"/>
  <c r="C49" i="1"/>
  <c r="C50" i="1"/>
  <c r="C51" i="1"/>
  <c r="C52" i="1"/>
  <c r="F52" i="1"/>
  <c r="D52" i="1" s="1"/>
  <c r="C53" i="1"/>
  <c r="C54" i="1"/>
  <c r="C55" i="1"/>
  <c r="F55" i="1"/>
  <c r="D55" i="1" s="1"/>
  <c r="C56" i="1"/>
  <c r="C57" i="1"/>
  <c r="C58" i="1"/>
  <c r="C59" i="1"/>
  <c r="C60" i="1"/>
  <c r="F60" i="1"/>
  <c r="G60" i="1" s="1"/>
  <c r="C61" i="1"/>
  <c r="C62" i="1"/>
  <c r="C63" i="1"/>
  <c r="F63" i="1"/>
  <c r="G63" i="1" s="1"/>
  <c r="C64" i="1"/>
  <c r="C65" i="1"/>
  <c r="C66" i="1"/>
  <c r="C67" i="1"/>
  <c r="F67" i="1"/>
  <c r="G67" i="1" s="1"/>
  <c r="C68" i="1"/>
  <c r="F68" i="1"/>
  <c r="D68" i="1" s="1"/>
  <c r="C69" i="1"/>
  <c r="C70" i="1"/>
  <c r="C71" i="1"/>
  <c r="F71" i="1"/>
  <c r="C72" i="1"/>
  <c r="C73" i="1"/>
  <c r="C74" i="1"/>
  <c r="C75" i="1"/>
  <c r="C76" i="1"/>
  <c r="F76" i="1"/>
  <c r="C77" i="1"/>
  <c r="C78" i="1"/>
  <c r="C79" i="1"/>
  <c r="F79" i="1"/>
  <c r="C80" i="1"/>
  <c r="C81" i="1"/>
  <c r="C82" i="1"/>
  <c r="C83" i="1"/>
  <c r="C84" i="1"/>
  <c r="F84" i="1"/>
  <c r="D84" i="1" s="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F156" i="1"/>
  <c r="C157" i="1"/>
  <c r="C156" i="2" s="1"/>
  <c r="C158" i="1"/>
  <c r="C159" i="1"/>
  <c r="C160" i="1"/>
  <c r="C161" i="1"/>
  <c r="C160" i="2" s="1"/>
  <c r="F161" i="1"/>
  <c r="C162" i="1"/>
  <c r="C163" i="1"/>
  <c r="C164" i="1"/>
  <c r="F164" i="1"/>
  <c r="D164" i="1" s="1"/>
  <c r="C165" i="1"/>
  <c r="C164" i="2" s="1"/>
  <c r="B165" i="14" s="1"/>
  <c r="C166" i="1"/>
  <c r="C167" i="1"/>
  <c r="C168" i="1"/>
  <c r="C169" i="1"/>
  <c r="C168" i="2" s="1"/>
  <c r="F169" i="1"/>
  <c r="C170" i="1"/>
  <c r="C171" i="1"/>
  <c r="C172" i="1"/>
  <c r="F172" i="1"/>
  <c r="C173" i="1"/>
  <c r="C172" i="2" s="1"/>
  <c r="C174" i="1"/>
  <c r="C175" i="1"/>
  <c r="C176" i="1"/>
  <c r="C177" i="1"/>
  <c r="C176" i="2" s="1"/>
  <c r="B177" i="14" s="1"/>
  <c r="F177" i="1"/>
  <c r="D177" i="1" s="1"/>
  <c r="C178" i="1"/>
  <c r="C179" i="1"/>
  <c r="C180" i="1"/>
  <c r="F180" i="1"/>
  <c r="C181" i="1"/>
  <c r="C180" i="2" s="1"/>
  <c r="C182" i="1"/>
  <c r="C183" i="1"/>
  <c r="C184" i="1"/>
  <c r="C185" i="1"/>
  <c r="C184" i="2" s="1"/>
  <c r="F185" i="1"/>
  <c r="D185" i="1" s="1"/>
  <c r="C186" i="1"/>
  <c r="C187" i="1"/>
  <c r="C188" i="1"/>
  <c r="F188" i="1"/>
  <c r="E188" i="1" s="1"/>
  <c r="C189" i="1"/>
  <c r="C188" i="2" s="1"/>
  <c r="B189" i="14" s="1"/>
  <c r="C190" i="1"/>
  <c r="C191" i="1"/>
  <c r="C192" i="1"/>
  <c r="C193" i="1"/>
  <c r="C192" i="2" s="1"/>
  <c r="F193" i="1"/>
  <c r="D193" i="1" s="1"/>
  <c r="C194" i="1"/>
  <c r="C195" i="1"/>
  <c r="C196" i="1"/>
  <c r="F196" i="1"/>
  <c r="E196" i="1" s="1"/>
  <c r="C197" i="1"/>
  <c r="C196" i="2" s="1"/>
  <c r="B197" i="14" s="1"/>
  <c r="C198" i="1"/>
  <c r="C199" i="1"/>
  <c r="C200" i="1"/>
  <c r="C201" i="1"/>
  <c r="C200" i="2" s="1"/>
  <c r="B201" i="14" s="1"/>
  <c r="F201" i="1"/>
  <c r="D201" i="1" s="1"/>
  <c r="C202" i="1"/>
  <c r="C203" i="1"/>
  <c r="C204" i="1"/>
  <c r="F204" i="1"/>
  <c r="E204" i="1" s="1"/>
  <c r="C205" i="1"/>
  <c r="C204" i="2" s="1"/>
  <c r="C206" i="1"/>
  <c r="C207" i="1"/>
  <c r="C208" i="1"/>
  <c r="C209" i="1"/>
  <c r="C208" i="2" s="1"/>
  <c r="B209" i="14" s="1"/>
  <c r="F209" i="1"/>
  <c r="D209" i="1" s="1"/>
  <c r="C210" i="1"/>
  <c r="C211" i="1"/>
  <c r="C212" i="1"/>
  <c r="D212" i="1"/>
  <c r="F212" i="1"/>
  <c r="E212" i="1" s="1"/>
  <c r="C213" i="1"/>
  <c r="C212" i="2" s="1"/>
  <c r="C214" i="1"/>
  <c r="C215" i="1"/>
  <c r="C216" i="1"/>
  <c r="C217" i="1"/>
  <c r="C216" i="2" s="1"/>
  <c r="F217" i="1"/>
  <c r="D217" i="1" s="1"/>
  <c r="C218" i="1"/>
  <c r="C219" i="1"/>
  <c r="C220" i="1"/>
  <c r="F220" i="1"/>
  <c r="C221" i="1"/>
  <c r="C220" i="2" s="1"/>
  <c r="C222" i="1"/>
  <c r="C223" i="1"/>
  <c r="C224" i="1"/>
  <c r="C225" i="1"/>
  <c r="C224" i="2" s="1"/>
  <c r="F225" i="1"/>
  <c r="D225" i="1" s="1"/>
  <c r="C226" i="1"/>
  <c r="C227" i="1"/>
  <c r="C228" i="1"/>
  <c r="F228" i="1"/>
  <c r="E228" i="1" s="1"/>
  <c r="C229" i="1"/>
  <c r="C228" i="2" s="1"/>
  <c r="C230" i="1"/>
  <c r="C231" i="1"/>
  <c r="C232" i="1"/>
  <c r="C233" i="1"/>
  <c r="C232" i="2" s="1"/>
  <c r="B233" i="14" s="1"/>
  <c r="F233" i="1"/>
  <c r="C234" i="1"/>
  <c r="C235" i="1"/>
  <c r="C236" i="1"/>
  <c r="D236" i="1"/>
  <c r="F236" i="1"/>
  <c r="E236" i="1" s="1"/>
  <c r="C237" i="1"/>
  <c r="C236" i="2" s="1"/>
  <c r="C238" i="1"/>
  <c r="C239" i="1"/>
  <c r="C240" i="1"/>
  <c r="C241" i="1"/>
  <c r="C240" i="2" s="1"/>
  <c r="F241" i="1"/>
  <c r="C242" i="1"/>
  <c r="C243" i="1"/>
  <c r="C244" i="1"/>
  <c r="F244" i="1"/>
  <c r="C245" i="1"/>
  <c r="C244" i="2" s="1"/>
  <c r="C246" i="1"/>
  <c r="C247" i="1"/>
  <c r="C248" i="1"/>
  <c r="C249" i="1"/>
  <c r="C248" i="2" s="1"/>
  <c r="F249" i="1"/>
  <c r="C250" i="1"/>
  <c r="C251" i="1"/>
  <c r="F251" i="1"/>
  <c r="D251" i="1" s="1"/>
  <c r="C252" i="1"/>
  <c r="F252" i="1"/>
  <c r="C253" i="1"/>
  <c r="C252" i="2" s="1"/>
  <c r="C254" i="1"/>
  <c r="C255" i="1"/>
  <c r="C256" i="1"/>
  <c r="C257" i="1"/>
  <c r="C256" i="2" s="1"/>
  <c r="F257" i="1"/>
  <c r="C258" i="1"/>
  <c r="C259" i="1"/>
  <c r="C260" i="1"/>
  <c r="D260" i="1"/>
  <c r="F260" i="1"/>
  <c r="G260" i="1" s="1"/>
  <c r="C261" i="1"/>
  <c r="C260" i="2" s="1"/>
  <c r="B261" i="14" s="1"/>
  <c r="C262" i="1"/>
  <c r="C263" i="1"/>
  <c r="C264" i="1"/>
  <c r="C265" i="1"/>
  <c r="C264" i="2" s="1"/>
  <c r="F265" i="1"/>
  <c r="G265" i="1" s="1"/>
  <c r="C266" i="1"/>
  <c r="C267" i="1"/>
  <c r="C268" i="1"/>
  <c r="F268" i="1"/>
  <c r="E268" i="1" s="1"/>
  <c r="C269" i="1"/>
  <c r="C268" i="2" s="1"/>
  <c r="B269" i="14" s="1"/>
  <c r="C270" i="1"/>
  <c r="C271" i="1"/>
  <c r="C272" i="1"/>
  <c r="C273" i="1"/>
  <c r="C272" i="2" s="1"/>
  <c r="B273" i="14" s="1"/>
  <c r="F273" i="1"/>
  <c r="C274" i="1"/>
  <c r="C275" i="1"/>
  <c r="C276" i="1"/>
  <c r="F276" i="1"/>
  <c r="E276" i="1" s="1"/>
  <c r="C277" i="1"/>
  <c r="C276" i="2" s="1"/>
  <c r="B277" i="14" s="1"/>
  <c r="C278" i="1"/>
  <c r="C279" i="1"/>
  <c r="C280" i="1"/>
  <c r="C281" i="1"/>
  <c r="C280" i="2" s="1"/>
  <c r="F281" i="1"/>
  <c r="G281" i="1" s="1"/>
  <c r="C282" i="1"/>
  <c r="C283" i="1"/>
  <c r="C284" i="1"/>
  <c r="F284" i="1"/>
  <c r="E284" i="1" s="1"/>
  <c r="C285" i="1"/>
  <c r="C284" i="2" s="1"/>
  <c r="B285" i="14" s="1"/>
  <c r="C286" i="1"/>
  <c r="C287" i="1"/>
  <c r="C288" i="1"/>
  <c r="C289" i="1"/>
  <c r="C288" i="2" s="1"/>
  <c r="F289" i="1"/>
  <c r="C290" i="1"/>
  <c r="C291" i="1"/>
  <c r="C292" i="1"/>
  <c r="F292" i="1"/>
  <c r="D292" i="1" s="1"/>
  <c r="C293" i="1"/>
  <c r="C292" i="2" s="1"/>
  <c r="C294" i="1"/>
  <c r="C295" i="1"/>
  <c r="C296" i="1"/>
  <c r="C297" i="1"/>
  <c r="C296" i="2" s="1"/>
  <c r="F297" i="1"/>
  <c r="G297" i="1" s="1"/>
  <c r="C298" i="1"/>
  <c r="C299" i="1"/>
  <c r="C300" i="1"/>
  <c r="D300" i="1"/>
  <c r="F300" i="1"/>
  <c r="C301" i="1"/>
  <c r="C300" i="2" s="1"/>
  <c r="C302" i="1"/>
  <c r="C303" i="1"/>
  <c r="C304" i="1"/>
  <c r="C305" i="1"/>
  <c r="C304" i="2" s="1"/>
  <c r="F305" i="1"/>
  <c r="C306" i="1"/>
  <c r="C307" i="1"/>
  <c r="C308" i="1"/>
  <c r="F308" i="1"/>
  <c r="D308" i="1" s="1"/>
  <c r="C309" i="1"/>
  <c r="C308" i="2" s="1"/>
  <c r="B309" i="14" s="1"/>
  <c r="C310" i="1"/>
  <c r="C311" i="1"/>
  <c r="C312" i="1"/>
  <c r="C313" i="1"/>
  <c r="C312" i="2" s="1"/>
  <c r="F313" i="1"/>
  <c r="G313" i="1" s="1"/>
  <c r="C314" i="1"/>
  <c r="C315" i="1"/>
  <c r="F315" i="1"/>
  <c r="C316" i="1"/>
  <c r="F316" i="1"/>
  <c r="C317" i="1"/>
  <c r="C316" i="2" s="1"/>
  <c r="C318" i="1"/>
  <c r="C319" i="1"/>
  <c r="C320" i="1"/>
  <c r="C321" i="1"/>
  <c r="C320" i="2" s="1"/>
  <c r="B321" i="14" s="1"/>
  <c r="F321" i="1"/>
  <c r="D321" i="1" s="1"/>
  <c r="C322" i="1"/>
  <c r="C323" i="1"/>
  <c r="C324" i="1"/>
  <c r="F324" i="1"/>
  <c r="E324" i="1" s="1"/>
  <c r="C325" i="1"/>
  <c r="C324" i="2" s="1"/>
  <c r="C326" i="1"/>
  <c r="C327" i="1"/>
  <c r="C328" i="1"/>
  <c r="C329" i="1"/>
  <c r="C328" i="2" s="1"/>
  <c r="B329" i="14" s="1"/>
  <c r="C330" i="1"/>
  <c r="C331" i="1"/>
  <c r="C332" i="1"/>
  <c r="E332" i="1"/>
  <c r="C333" i="1"/>
  <c r="C332" i="2" s="1"/>
  <c r="C334" i="1"/>
  <c r="C335" i="1"/>
  <c r="C336" i="1"/>
  <c r="C337" i="1"/>
  <c r="C336" i="2" s="1"/>
  <c r="F337" i="1"/>
  <c r="C338" i="1"/>
  <c r="C339" i="1"/>
  <c r="C340" i="1"/>
  <c r="C341" i="1"/>
  <c r="C340" i="2" s="1"/>
  <c r="B341" i="14" s="1"/>
  <c r="C342" i="1"/>
  <c r="C343" i="1"/>
  <c r="C344" i="1"/>
  <c r="C345" i="1"/>
  <c r="C344" i="2" s="1"/>
  <c r="F345" i="1"/>
  <c r="C346" i="1"/>
  <c r="C347" i="1"/>
  <c r="C348" i="1"/>
  <c r="C349" i="1"/>
  <c r="C350" i="1"/>
  <c r="C351" i="1"/>
  <c r="C352" i="1"/>
  <c r="C353" i="1"/>
  <c r="C352" i="2" s="1"/>
  <c r="C354" i="1"/>
  <c r="C355" i="1"/>
  <c r="C356" i="1"/>
  <c r="C357" i="1"/>
  <c r="C358" i="1"/>
  <c r="C359" i="1"/>
  <c r="C360" i="1"/>
  <c r="C361" i="1"/>
  <c r="C360" i="2" s="1"/>
  <c r="B361" i="14" s="1"/>
  <c r="C362" i="1"/>
  <c r="C363" i="1"/>
  <c r="C364" i="1"/>
  <c r="C365" i="1"/>
  <c r="C366" i="1"/>
  <c r="C367" i="1"/>
  <c r="C368" i="1"/>
  <c r="C369" i="1"/>
  <c r="C368" i="2" s="1"/>
  <c r="C370" i="1"/>
  <c r="C371" i="1"/>
  <c r="C372" i="1"/>
  <c r="C373" i="1"/>
  <c r="C374" i="1"/>
  <c r="C375" i="1"/>
  <c r="C376" i="1"/>
  <c r="C377" i="1"/>
  <c r="C376" i="2" s="1"/>
  <c r="C378" i="1"/>
  <c r="C379" i="1"/>
  <c r="C380" i="1"/>
  <c r="C381" i="1"/>
  <c r="C382" i="1"/>
  <c r="AA3" i="2"/>
  <c r="G3" i="2"/>
  <c r="E3" i="2"/>
  <c r="C246" i="2" l="1"/>
  <c r="B247" i="14" s="1"/>
  <c r="E337" i="1"/>
  <c r="C294" i="2"/>
  <c r="B295" i="14" s="1"/>
  <c r="C278" i="2"/>
  <c r="B279" i="14" s="1"/>
  <c r="D313" i="1"/>
  <c r="E84" i="1"/>
  <c r="E12" i="1"/>
  <c r="D130" i="1"/>
  <c r="E260" i="1"/>
  <c r="G84" i="1"/>
  <c r="B337" i="14"/>
  <c r="B337" i="12"/>
  <c r="B337" i="15"/>
  <c r="B313" i="12"/>
  <c r="B313" i="15"/>
  <c r="B313" i="14"/>
  <c r="B333" i="14"/>
  <c r="B333" i="12"/>
  <c r="B333" i="15"/>
  <c r="B249" i="12"/>
  <c r="B249" i="15"/>
  <c r="B249" i="14"/>
  <c r="B169" i="12"/>
  <c r="B169" i="15"/>
  <c r="B169" i="14"/>
  <c r="B221" i="15"/>
  <c r="B221" i="12"/>
  <c r="B221" i="14"/>
  <c r="B377" i="12"/>
  <c r="B377" i="15"/>
  <c r="B377" i="14"/>
  <c r="B265" i="12"/>
  <c r="B265" i="15"/>
  <c r="B265" i="14"/>
  <c r="B205" i="12"/>
  <c r="B205" i="15"/>
  <c r="B205" i="14"/>
  <c r="B297" i="15"/>
  <c r="B297" i="12"/>
  <c r="B297" i="14"/>
  <c r="B241" i="12"/>
  <c r="B241" i="15"/>
  <c r="B241" i="14"/>
  <c r="B173" i="12"/>
  <c r="B173" i="15"/>
  <c r="B173" i="14"/>
  <c r="B185" i="12"/>
  <c r="B185" i="15"/>
  <c r="B185" i="14"/>
  <c r="B345" i="12"/>
  <c r="B345" i="15"/>
  <c r="B345" i="14"/>
  <c r="B157" i="12"/>
  <c r="B157" i="15"/>
  <c r="B301" i="14"/>
  <c r="B301" i="12"/>
  <c r="B301" i="15"/>
  <c r="B230" i="14"/>
  <c r="B44" i="14"/>
  <c r="B200" i="14"/>
  <c r="B68" i="14"/>
  <c r="B264" i="14"/>
  <c r="B244" i="14"/>
  <c r="B148" i="14"/>
  <c r="B284" i="14"/>
  <c r="B120" i="14"/>
  <c r="B24" i="14"/>
  <c r="B305" i="14"/>
  <c r="B305" i="15"/>
  <c r="B305" i="12"/>
  <c r="B213" i="15"/>
  <c r="B213" i="12"/>
  <c r="C190" i="2"/>
  <c r="B238" i="14"/>
  <c r="B182" i="14"/>
  <c r="B324" i="14"/>
  <c r="B248" i="14"/>
  <c r="B204" i="14"/>
  <c r="B268" i="14"/>
  <c r="B96" i="14"/>
  <c r="B28" i="14"/>
  <c r="B302" i="14"/>
  <c r="B16" i="14"/>
  <c r="B132" i="14"/>
  <c r="B312" i="14"/>
  <c r="B225" i="12"/>
  <c r="B225" i="15"/>
  <c r="B246" i="14"/>
  <c r="B316" i="14"/>
  <c r="B213" i="14"/>
  <c r="B76" i="14"/>
  <c r="B252" i="14"/>
  <c r="B72" i="14"/>
  <c r="B224" i="14"/>
  <c r="B104" i="14"/>
  <c r="B100" i="14"/>
  <c r="B188" i="14"/>
  <c r="B304" i="14"/>
  <c r="B197" i="12"/>
  <c r="B197" i="15"/>
  <c r="B237" i="12"/>
  <c r="B237" i="15"/>
  <c r="B201" i="12"/>
  <c r="B201" i="15"/>
  <c r="B309" i="12"/>
  <c r="B309" i="15"/>
  <c r="B181" i="15"/>
  <c r="B181" i="12"/>
  <c r="B269" i="15"/>
  <c r="B269" i="12"/>
  <c r="C214" i="2"/>
  <c r="B369" i="12"/>
  <c r="B369" i="15"/>
  <c r="B353" i="15"/>
  <c r="B353" i="12"/>
  <c r="B325" i="14"/>
  <c r="B325" i="15"/>
  <c r="B325" i="12"/>
  <c r="B277" i="12"/>
  <c r="B277" i="15"/>
  <c r="B253" i="12"/>
  <c r="B253" i="15"/>
  <c r="B229" i="12"/>
  <c r="B229" i="15"/>
  <c r="C318" i="2"/>
  <c r="B295" i="12"/>
  <c r="B295" i="15"/>
  <c r="B279" i="15"/>
  <c r="B279" i="12"/>
  <c r="C238" i="2"/>
  <c r="C158" i="2"/>
  <c r="B26" i="14"/>
  <c r="B58" i="14"/>
  <c r="B90" i="14"/>
  <c r="B138" i="14"/>
  <c r="B142" i="14"/>
  <c r="B258" i="14"/>
  <c r="B22" i="14"/>
  <c r="B54" i="14"/>
  <c r="B86" i="14"/>
  <c r="B178" i="14"/>
  <c r="B234" i="14"/>
  <c r="B338" i="14"/>
  <c r="B342" i="14"/>
  <c r="B350" i="14"/>
  <c r="B358" i="14"/>
  <c r="B366" i="14"/>
  <c r="B374" i="14"/>
  <c r="B8" i="12"/>
  <c r="B16" i="12"/>
  <c r="B24" i="12"/>
  <c r="B32" i="12"/>
  <c r="B40" i="12"/>
  <c r="B48" i="12"/>
  <c r="B56" i="12"/>
  <c r="B64" i="12"/>
  <c r="B72" i="12"/>
  <c r="B80" i="12"/>
  <c r="B88" i="12"/>
  <c r="B96" i="12"/>
  <c r="B104" i="12"/>
  <c r="B112" i="12"/>
  <c r="B120" i="12"/>
  <c r="B128" i="12"/>
  <c r="B136" i="12"/>
  <c r="B144" i="12"/>
  <c r="B152" i="12"/>
  <c r="B160" i="12"/>
  <c r="B168" i="12"/>
  <c r="B176" i="12"/>
  <c r="B184" i="12"/>
  <c r="B192" i="12"/>
  <c r="B200" i="12"/>
  <c r="B208" i="12"/>
  <c r="B216" i="12"/>
  <c r="B224" i="12"/>
  <c r="B232" i="12"/>
  <c r="B240" i="12"/>
  <c r="B18" i="14"/>
  <c r="B50" i="14"/>
  <c r="B82" i="14"/>
  <c r="B130" i="14"/>
  <c r="B170" i="14"/>
  <c r="B174" i="14"/>
  <c r="B210" i="14"/>
  <c r="B274" i="14"/>
  <c r="B314" i="14"/>
  <c r="B322" i="14"/>
  <c r="B330" i="14"/>
  <c r="B14" i="14"/>
  <c r="B46" i="14"/>
  <c r="B78" i="14"/>
  <c r="B122" i="14"/>
  <c r="B126" i="14"/>
  <c r="B250" i="14"/>
  <c r="B306" i="14"/>
  <c r="B310" i="14"/>
  <c r="B318" i="14"/>
  <c r="B326" i="14"/>
  <c r="B10" i="12"/>
  <c r="B18" i="12"/>
  <c r="B26" i="12"/>
  <c r="B34" i="12"/>
  <c r="B42" i="12"/>
  <c r="B50" i="12"/>
  <c r="B58" i="12"/>
  <c r="B66" i="12"/>
  <c r="B74" i="12"/>
  <c r="B82" i="12"/>
  <c r="B90" i="12"/>
  <c r="B98" i="12"/>
  <c r="B106" i="12"/>
  <c r="B114" i="12"/>
  <c r="B122" i="12"/>
  <c r="B130" i="12"/>
  <c r="B138" i="12"/>
  <c r="B146" i="12"/>
  <c r="B154" i="12"/>
  <c r="B162" i="12"/>
  <c r="B170" i="12"/>
  <c r="B178" i="12"/>
  <c r="B186" i="12"/>
  <c r="B194" i="12"/>
  <c r="B202" i="12"/>
  <c r="B210" i="12"/>
  <c r="B218" i="12"/>
  <c r="B226" i="12"/>
  <c r="B234" i="12"/>
  <c r="B242" i="12"/>
  <c r="B250" i="12"/>
  <c r="B258" i="12"/>
  <c r="B266" i="12"/>
  <c r="B274" i="12"/>
  <c r="B282" i="12"/>
  <c r="B290" i="12"/>
  <c r="B298" i="12"/>
  <c r="B306" i="12"/>
  <c r="B314" i="12"/>
  <c r="B322" i="12"/>
  <c r="B330" i="12"/>
  <c r="B338" i="12"/>
  <c r="B346" i="12"/>
  <c r="B354" i="12"/>
  <c r="B362" i="12"/>
  <c r="B370" i="12"/>
  <c r="B378" i="12"/>
  <c r="B4" i="15"/>
  <c r="B10" i="14"/>
  <c r="B42" i="14"/>
  <c r="B74" i="14"/>
  <c r="B114" i="14"/>
  <c r="B118" i="14"/>
  <c r="B162" i="14"/>
  <c r="B202" i="14"/>
  <c r="B226" i="14"/>
  <c r="B290" i="14"/>
  <c r="B298" i="14"/>
  <c r="B348" i="14"/>
  <c r="B356" i="14"/>
  <c r="B364" i="14"/>
  <c r="B372" i="14"/>
  <c r="B380" i="14"/>
  <c r="B30" i="14"/>
  <c r="B62" i="14"/>
  <c r="B94" i="14"/>
  <c r="B146" i="14"/>
  <c r="B186" i="14"/>
  <c r="B190" i="14"/>
  <c r="B218" i="14"/>
  <c r="B282" i="14"/>
  <c r="B346" i="14"/>
  <c r="B354" i="14"/>
  <c r="B362" i="14"/>
  <c r="B370" i="14"/>
  <c r="B378" i="14"/>
  <c r="B34" i="14"/>
  <c r="B36" i="12"/>
  <c r="B46" i="12"/>
  <c r="B68" i="12"/>
  <c r="B78" i="12"/>
  <c r="B100" i="12"/>
  <c r="B110" i="12"/>
  <c r="B132" i="12"/>
  <c r="B142" i="12"/>
  <c r="B164" i="12"/>
  <c r="B174" i="12"/>
  <c r="B196" i="12"/>
  <c r="B206" i="12"/>
  <c r="B228" i="12"/>
  <c r="B238" i="12"/>
  <c r="B248" i="12"/>
  <c r="B276" i="12"/>
  <c r="B294" i="12"/>
  <c r="B312" i="12"/>
  <c r="B340" i="12"/>
  <c r="B358" i="12"/>
  <c r="B376" i="12"/>
  <c r="B12" i="15"/>
  <c r="B20" i="15"/>
  <c r="B28" i="15"/>
  <c r="B36" i="15"/>
  <c r="B44" i="15"/>
  <c r="B52" i="15"/>
  <c r="B60" i="15"/>
  <c r="B68" i="15"/>
  <c r="B76" i="15"/>
  <c r="B84" i="15"/>
  <c r="B92" i="15"/>
  <c r="B100" i="15"/>
  <c r="B108" i="15"/>
  <c r="B116" i="15"/>
  <c r="B124" i="15"/>
  <c r="B132" i="15"/>
  <c r="B140" i="15"/>
  <c r="B148" i="15"/>
  <c r="B156" i="15"/>
  <c r="B164" i="15"/>
  <c r="B172" i="15"/>
  <c r="B180" i="15"/>
  <c r="B188" i="15"/>
  <c r="B196" i="15"/>
  <c r="B204" i="15"/>
  <c r="B212" i="15"/>
  <c r="B220" i="15"/>
  <c r="B228" i="15"/>
  <c r="B236" i="15"/>
  <c r="B244" i="15"/>
  <c r="B252" i="15"/>
  <c r="B260" i="15"/>
  <c r="B268" i="15"/>
  <c r="B276" i="15"/>
  <c r="B284" i="15"/>
  <c r="B292" i="15"/>
  <c r="B300" i="15"/>
  <c r="B308" i="15"/>
  <c r="B316" i="15"/>
  <c r="B324" i="15"/>
  <c r="B332" i="15"/>
  <c r="B340" i="15"/>
  <c r="B70" i="14"/>
  <c r="B110" i="14"/>
  <c r="B14" i="12"/>
  <c r="B268" i="12"/>
  <c r="B286" i="12"/>
  <c r="B304" i="12"/>
  <c r="B66" i="14"/>
  <c r="B106" i="14"/>
  <c r="B4" i="12"/>
  <c r="B28" i="12"/>
  <c r="B38" i="12"/>
  <c r="B102" i="14"/>
  <c r="B242" i="14"/>
  <c r="B98" i="14"/>
  <c r="B6" i="12"/>
  <c r="B20" i="12"/>
  <c r="B30" i="12"/>
  <c r="B52" i="12"/>
  <c r="B62" i="12"/>
  <c r="B84" i="12"/>
  <c r="B94" i="12"/>
  <c r="B116" i="12"/>
  <c r="B126" i="12"/>
  <c r="B148" i="12"/>
  <c r="B158" i="12"/>
  <c r="B180" i="12"/>
  <c r="B190" i="12"/>
  <c r="B212" i="12"/>
  <c r="B222" i="12"/>
  <c r="B244" i="12"/>
  <c r="B262" i="12"/>
  <c r="B280" i="12"/>
  <c r="B308" i="12"/>
  <c r="B326" i="12"/>
  <c r="B6" i="14"/>
  <c r="B158" i="14"/>
  <c r="B194" i="14"/>
  <c r="B154" i="14"/>
  <c r="B266" i="14"/>
  <c r="B22" i="12"/>
  <c r="B44" i="12"/>
  <c r="B54" i="12"/>
  <c r="B76" i="12"/>
  <c r="B86" i="12"/>
  <c r="B108" i="12"/>
  <c r="B118" i="12"/>
  <c r="B140" i="12"/>
  <c r="B150" i="12"/>
  <c r="B172" i="12"/>
  <c r="B182" i="12"/>
  <c r="B204" i="12"/>
  <c r="B214" i="12"/>
  <c r="B236" i="12"/>
  <c r="B246" i="12"/>
  <c r="B264" i="12"/>
  <c r="B292" i="12"/>
  <c r="B310" i="12"/>
  <c r="B328" i="12"/>
  <c r="B356" i="12"/>
  <c r="B374" i="12"/>
  <c r="B10" i="15"/>
  <c r="B18" i="15"/>
  <c r="B26" i="15"/>
  <c r="B34" i="15"/>
  <c r="B42" i="15"/>
  <c r="B50" i="15"/>
  <c r="B58" i="15"/>
  <c r="B66" i="15"/>
  <c r="B74" i="15"/>
  <c r="B82" i="15"/>
  <c r="B90" i="15"/>
  <c r="B98" i="15"/>
  <c r="B106" i="15"/>
  <c r="B114" i="15"/>
  <c r="B122" i="15"/>
  <c r="B130" i="15"/>
  <c r="B138" i="15"/>
  <c r="B146" i="15"/>
  <c r="B154" i="15"/>
  <c r="B162" i="15"/>
  <c r="B170" i="15"/>
  <c r="B178" i="15"/>
  <c r="B186" i="15"/>
  <c r="B194" i="15"/>
  <c r="B202" i="15"/>
  <c r="B210" i="15"/>
  <c r="B38" i="14"/>
  <c r="B294" i="14"/>
  <c r="B12" i="12"/>
  <c r="B256" i="12"/>
  <c r="B284" i="12"/>
  <c r="B302" i="12"/>
  <c r="B320" i="12"/>
  <c r="B92" i="12"/>
  <c r="B260" i="12"/>
  <c r="B344" i="12"/>
  <c r="B8" i="15"/>
  <c r="B30" i="15"/>
  <c r="B40" i="15"/>
  <c r="B62" i="15"/>
  <c r="B72" i="15"/>
  <c r="B94" i="15"/>
  <c r="B104" i="15"/>
  <c r="B126" i="15"/>
  <c r="B136" i="15"/>
  <c r="B158" i="15"/>
  <c r="B168" i="15"/>
  <c r="B190" i="15"/>
  <c r="B200" i="15"/>
  <c r="B230" i="15"/>
  <c r="B248" i="15"/>
  <c r="B266" i="15"/>
  <c r="B294" i="15"/>
  <c r="B312" i="15"/>
  <c r="B330" i="15"/>
  <c r="B348" i="15"/>
  <c r="B356" i="15"/>
  <c r="B364" i="15"/>
  <c r="B372" i="15"/>
  <c r="B380" i="15"/>
  <c r="B322" i="15"/>
  <c r="B124" i="12"/>
  <c r="B332" i="12"/>
  <c r="B382" i="12"/>
  <c r="B222" i="15"/>
  <c r="B240" i="15"/>
  <c r="B258" i="15"/>
  <c r="B286" i="15"/>
  <c r="B70" i="12"/>
  <c r="B156" i="12"/>
  <c r="B288" i="12"/>
  <c r="B348" i="12"/>
  <c r="B360" i="12"/>
  <c r="B372" i="12"/>
  <c r="B22" i="15"/>
  <c r="B32" i="15"/>
  <c r="B54" i="15"/>
  <c r="B64" i="15"/>
  <c r="B86" i="15"/>
  <c r="B96" i="15"/>
  <c r="B118" i="15"/>
  <c r="B128" i="15"/>
  <c r="B150" i="15"/>
  <c r="B160" i="15"/>
  <c r="B182" i="15"/>
  <c r="B192" i="15"/>
  <c r="B214" i="15"/>
  <c r="B232" i="15"/>
  <c r="B250" i="15"/>
  <c r="B278" i="15"/>
  <c r="B296" i="15"/>
  <c r="B314" i="15"/>
  <c r="B342" i="15"/>
  <c r="B350" i="15"/>
  <c r="B358" i="15"/>
  <c r="B366" i="15"/>
  <c r="B374" i="15"/>
  <c r="B382" i="15"/>
  <c r="B270" i="15"/>
  <c r="B306" i="15"/>
  <c r="B334" i="15"/>
  <c r="B102" i="12"/>
  <c r="B188" i="12"/>
  <c r="B316" i="12"/>
  <c r="B334" i="12"/>
  <c r="B350" i="12"/>
  <c r="B224" i="15"/>
  <c r="B242" i="15"/>
  <c r="B288" i="15"/>
  <c r="B134" i="12"/>
  <c r="B220" i="12"/>
  <c r="B270" i="12"/>
  <c r="B296" i="12"/>
  <c r="B318" i="12"/>
  <c r="B336" i="12"/>
  <c r="B14" i="15"/>
  <c r="B24" i="15"/>
  <c r="B46" i="15"/>
  <c r="B56" i="15"/>
  <c r="B78" i="15"/>
  <c r="B88" i="15"/>
  <c r="B110" i="15"/>
  <c r="B120" i="15"/>
  <c r="B142" i="15"/>
  <c r="B152" i="15"/>
  <c r="B174" i="15"/>
  <c r="B184" i="15"/>
  <c r="B206" i="15"/>
  <c r="B216" i="15"/>
  <c r="B234" i="15"/>
  <c r="B262" i="15"/>
  <c r="B280" i="15"/>
  <c r="B298" i="15"/>
  <c r="B326" i="15"/>
  <c r="B344" i="15"/>
  <c r="B352" i="15"/>
  <c r="B360" i="15"/>
  <c r="B368" i="15"/>
  <c r="B376" i="15"/>
  <c r="B336" i="15"/>
  <c r="B166" i="12"/>
  <c r="B272" i="12"/>
  <c r="B352" i="12"/>
  <c r="B364" i="12"/>
  <c r="B226" i="15"/>
  <c r="B254" i="15"/>
  <c r="B272" i="15"/>
  <c r="B290" i="15"/>
  <c r="B318" i="15"/>
  <c r="B198" i="12"/>
  <c r="B252" i="12"/>
  <c r="B278" i="12"/>
  <c r="B300" i="12"/>
  <c r="B324" i="12"/>
  <c r="B342" i="12"/>
  <c r="B366" i="12"/>
  <c r="B6" i="15"/>
  <c r="B16" i="15"/>
  <c r="B38" i="15"/>
  <c r="B48" i="15"/>
  <c r="B70" i="15"/>
  <c r="B80" i="15"/>
  <c r="B102" i="15"/>
  <c r="B112" i="15"/>
  <c r="B134" i="15"/>
  <c r="B144" i="15"/>
  <c r="B166" i="15"/>
  <c r="B176" i="15"/>
  <c r="B198" i="15"/>
  <c r="B208" i="15"/>
  <c r="B218" i="15"/>
  <c r="B246" i="15"/>
  <c r="B264" i="15"/>
  <c r="B282" i="15"/>
  <c r="B310" i="15"/>
  <c r="B328" i="15"/>
  <c r="B346" i="15"/>
  <c r="B354" i="15"/>
  <c r="B362" i="15"/>
  <c r="B370" i="15"/>
  <c r="B378" i="15"/>
  <c r="B238" i="15"/>
  <c r="B274" i="15"/>
  <c r="B302" i="15"/>
  <c r="B338" i="15"/>
  <c r="B60" i="12"/>
  <c r="B230" i="12"/>
  <c r="B254" i="12"/>
  <c r="B368" i="12"/>
  <c r="B380" i="12"/>
  <c r="B256" i="15"/>
  <c r="B320" i="15"/>
  <c r="B304" i="15"/>
  <c r="B193" i="12"/>
  <c r="B193" i="15"/>
  <c r="B161" i="12"/>
  <c r="B161" i="15"/>
  <c r="C222" i="2"/>
  <c r="C198" i="2"/>
  <c r="B289" i="12"/>
  <c r="B289" i="15"/>
  <c r="C302" i="2"/>
  <c r="C262" i="2"/>
  <c r="B181" i="14"/>
  <c r="B254" i="14"/>
  <c r="B300" i="14"/>
  <c r="B228" i="14"/>
  <c r="B108" i="14"/>
  <c r="B334" i="14"/>
  <c r="B32" i="14"/>
  <c r="B144" i="14"/>
  <c r="B344" i="14"/>
  <c r="B60" i="14"/>
  <c r="B172" i="14"/>
  <c r="B320" i="14"/>
  <c r="B176" i="14"/>
  <c r="B20" i="14"/>
  <c r="B260" i="14"/>
  <c r="B317" i="14"/>
  <c r="B317" i="12"/>
  <c r="B317" i="15"/>
  <c r="B217" i="12"/>
  <c r="B217" i="15"/>
  <c r="B198" i="14"/>
  <c r="B262" i="14"/>
  <c r="B150" i="14"/>
  <c r="B229" i="14"/>
  <c r="B289" i="14"/>
  <c r="B112" i="14"/>
  <c r="B8" i="14"/>
  <c r="B116" i="14"/>
  <c r="B4" i="14"/>
  <c r="B352" i="14"/>
  <c r="B216" i="14"/>
  <c r="B353" i="14"/>
  <c r="B48" i="14"/>
  <c r="B212" i="14"/>
  <c r="B328" i="14"/>
  <c r="B336" i="14"/>
  <c r="B56" i="14"/>
  <c r="B52" i="14"/>
  <c r="B165" i="12"/>
  <c r="B165" i="15"/>
  <c r="B247" i="12"/>
  <c r="B247" i="15"/>
  <c r="B329" i="12"/>
  <c r="B329" i="15"/>
  <c r="B293" i="14"/>
  <c r="B293" i="12"/>
  <c r="B293" i="15"/>
  <c r="B281" i="12"/>
  <c r="B281" i="15"/>
  <c r="B261" i="12"/>
  <c r="B261" i="15"/>
  <c r="B257" i="12"/>
  <c r="B257" i="15"/>
  <c r="B233" i="12"/>
  <c r="B233" i="15"/>
  <c r="B209" i="12"/>
  <c r="B209" i="15"/>
  <c r="C166" i="2"/>
  <c r="B206" i="14"/>
  <c r="B270" i="14"/>
  <c r="B308" i="14"/>
  <c r="B217" i="14"/>
  <c r="B281" i="14"/>
  <c r="B237" i="14"/>
  <c r="B332" i="14"/>
  <c r="B124" i="14"/>
  <c r="B288" i="14"/>
  <c r="B156" i="14"/>
  <c r="B184" i="14"/>
  <c r="B360" i="14"/>
  <c r="B92" i="14"/>
  <c r="B220" i="14"/>
  <c r="B236" i="14"/>
  <c r="B88" i="14"/>
  <c r="B245" i="12"/>
  <c r="B245" i="15"/>
  <c r="B341" i="15"/>
  <c r="B341" i="12"/>
  <c r="B177" i="12"/>
  <c r="B177" i="15"/>
  <c r="B361" i="12"/>
  <c r="B361" i="15"/>
  <c r="B214" i="14"/>
  <c r="B278" i="14"/>
  <c r="B161" i="14"/>
  <c r="B166" i="14"/>
  <c r="B193" i="14"/>
  <c r="B245" i="14"/>
  <c r="B12" i="14"/>
  <c r="B160" i="14"/>
  <c r="B152" i="14"/>
  <c r="B296" i="14"/>
  <c r="B36" i="14"/>
  <c r="B192" i="14"/>
  <c r="B64" i="14"/>
  <c r="B196" i="14"/>
  <c r="B368" i="14"/>
  <c r="B369" i="14"/>
  <c r="B272" i="14"/>
  <c r="B180" i="14"/>
  <c r="B128" i="14"/>
  <c r="B189" i="12"/>
  <c r="B189" i="15"/>
  <c r="B321" i="12"/>
  <c r="B321" i="15"/>
  <c r="B285" i="12"/>
  <c r="B285" i="15"/>
  <c r="B273" i="12"/>
  <c r="B273" i="15"/>
  <c r="C310" i="2"/>
  <c r="C174" i="2"/>
  <c r="B134" i="14"/>
  <c r="B222" i="14"/>
  <c r="B286" i="14"/>
  <c r="B340" i="14"/>
  <c r="B157" i="14"/>
  <c r="B225" i="14"/>
  <c r="B257" i="14"/>
  <c r="B292" i="14"/>
  <c r="B253" i="14"/>
  <c r="B40" i="14"/>
  <c r="B164" i="14"/>
  <c r="B240" i="14"/>
  <c r="B376" i="14"/>
  <c r="B136" i="14"/>
  <c r="B280" i="14"/>
  <c r="B80" i="14"/>
  <c r="B276" i="14"/>
  <c r="B256" i="14"/>
  <c r="B208" i="14"/>
  <c r="B168" i="14"/>
  <c r="B232" i="14"/>
  <c r="B84" i="14"/>
  <c r="C356" i="2"/>
  <c r="C286" i="2"/>
  <c r="C254" i="2"/>
  <c r="C364" i="2"/>
  <c r="C326" i="2"/>
  <c r="C230" i="2"/>
  <c r="C270" i="2"/>
  <c r="C206" i="2"/>
  <c r="C372" i="2"/>
  <c r="C182" i="2"/>
  <c r="G146" i="1"/>
  <c r="D146" i="1"/>
  <c r="E146" i="1"/>
  <c r="D82" i="1"/>
  <c r="G82" i="1"/>
  <c r="E82" i="1"/>
  <c r="E252" i="1"/>
  <c r="D252" i="1"/>
  <c r="G252" i="1"/>
  <c r="D18" i="1"/>
  <c r="A380" i="2"/>
  <c r="F381" i="1" s="1"/>
  <c r="A381" i="2"/>
  <c r="F382" i="1" s="1"/>
  <c r="A366" i="2"/>
  <c r="F367" i="1" s="1"/>
  <c r="A367" i="2"/>
  <c r="F368" i="1" s="1"/>
  <c r="G368" i="1" s="1"/>
  <c r="C366" i="2"/>
  <c r="A348" i="2"/>
  <c r="F349" i="1" s="1"/>
  <c r="A349" i="2"/>
  <c r="F350" i="1" s="1"/>
  <c r="G130" i="1"/>
  <c r="A371" i="2"/>
  <c r="F372" i="1" s="1"/>
  <c r="D372" i="1" s="1"/>
  <c r="C370" i="2"/>
  <c r="A370" i="2"/>
  <c r="F371" i="1" s="1"/>
  <c r="A352" i="2"/>
  <c r="F353" i="1" s="1"/>
  <c r="A353" i="2"/>
  <c r="F354" i="1" s="1"/>
  <c r="A339" i="2"/>
  <c r="F340" i="1" s="1"/>
  <c r="E340" i="1" s="1"/>
  <c r="C338" i="2"/>
  <c r="A338" i="2"/>
  <c r="F339" i="1" s="1"/>
  <c r="E219" i="1"/>
  <c r="E79" i="1"/>
  <c r="D79" i="1"/>
  <c r="D114" i="1"/>
  <c r="E114" i="1"/>
  <c r="D66" i="1"/>
  <c r="E66" i="1"/>
  <c r="D34" i="1"/>
  <c r="G34" i="1"/>
  <c r="D345" i="1"/>
  <c r="G308" i="1"/>
  <c r="A379" i="2"/>
  <c r="F380" i="1" s="1"/>
  <c r="C378" i="2"/>
  <c r="A360" i="2"/>
  <c r="F361" i="1" s="1"/>
  <c r="D361" i="1" s="1"/>
  <c r="A361" i="2"/>
  <c r="F362" i="1" s="1"/>
  <c r="A347" i="2"/>
  <c r="F348" i="1" s="1"/>
  <c r="C346" i="2"/>
  <c r="E139" i="1"/>
  <c r="A364" i="2"/>
  <c r="F365" i="1" s="1"/>
  <c r="D365" i="1" s="1"/>
  <c r="A365" i="2"/>
  <c r="F366" i="1" s="1"/>
  <c r="G366" i="1" s="1"/>
  <c r="A350" i="2"/>
  <c r="F351" i="1" s="1"/>
  <c r="A351" i="2"/>
  <c r="F352" i="1" s="1"/>
  <c r="C350" i="2"/>
  <c r="A378" i="2"/>
  <c r="F379" i="1" s="1"/>
  <c r="G379" i="1" s="1"/>
  <c r="E123" i="1"/>
  <c r="D337" i="1"/>
  <c r="E308" i="1"/>
  <c r="G292" i="1"/>
  <c r="D188" i="1"/>
  <c r="G98" i="1"/>
  <c r="A368" i="2"/>
  <c r="F369" i="1" s="1"/>
  <c r="A369" i="2"/>
  <c r="F370" i="1" s="1"/>
  <c r="A355" i="2"/>
  <c r="F356" i="1" s="1"/>
  <c r="E356" i="1" s="1"/>
  <c r="A354" i="2"/>
  <c r="F355" i="1" s="1"/>
  <c r="D355" i="1" s="1"/>
  <c r="C354" i="2"/>
  <c r="A346" i="2"/>
  <c r="F347" i="1" s="1"/>
  <c r="D347" i="1" s="1"/>
  <c r="A372" i="2"/>
  <c r="F373" i="1" s="1"/>
  <c r="A373" i="2"/>
  <c r="F374" i="1" s="1"/>
  <c r="A358" i="2"/>
  <c r="F359" i="1" s="1"/>
  <c r="A359" i="2"/>
  <c r="F360" i="1" s="1"/>
  <c r="D360" i="1" s="1"/>
  <c r="C358" i="2"/>
  <c r="C152" i="2"/>
  <c r="A152" i="2"/>
  <c r="F153" i="1" s="1"/>
  <c r="G153" i="1" s="1"/>
  <c r="A153" i="2"/>
  <c r="F154" i="1" s="1"/>
  <c r="C136" i="2"/>
  <c r="A136" i="2"/>
  <c r="F137" i="1" s="1"/>
  <c r="A137" i="2"/>
  <c r="F138" i="1" s="1"/>
  <c r="D138" i="1" s="1"/>
  <c r="C120" i="2"/>
  <c r="A120" i="2"/>
  <c r="F121" i="1" s="1"/>
  <c r="G121" i="1" s="1"/>
  <c r="A121" i="2"/>
  <c r="F122" i="1" s="1"/>
  <c r="C104" i="2"/>
  <c r="A104" i="2"/>
  <c r="F105" i="1" s="1"/>
  <c r="G105" i="1" s="1"/>
  <c r="A105" i="2"/>
  <c r="F106" i="1" s="1"/>
  <c r="D106" i="1" s="1"/>
  <c r="C88" i="2"/>
  <c r="A88" i="2"/>
  <c r="F89" i="1" s="1"/>
  <c r="A89" i="2"/>
  <c r="F90" i="1" s="1"/>
  <c r="D90" i="1" s="1"/>
  <c r="C72" i="2"/>
  <c r="A72" i="2"/>
  <c r="F73" i="1" s="1"/>
  <c r="E73" i="1" s="1"/>
  <c r="A73" i="2"/>
  <c r="F74" i="1" s="1"/>
  <c r="C56" i="2"/>
  <c r="A56" i="2"/>
  <c r="F57" i="1" s="1"/>
  <c r="D57" i="1" s="1"/>
  <c r="A57" i="2"/>
  <c r="F58" i="1" s="1"/>
  <c r="G58" i="1" s="1"/>
  <c r="C40" i="2"/>
  <c r="A40" i="2"/>
  <c r="F41" i="1" s="1"/>
  <c r="A41" i="2"/>
  <c r="F42" i="1" s="1"/>
  <c r="C24" i="2"/>
  <c r="A24" i="2"/>
  <c r="F25" i="1" s="1"/>
  <c r="A25" i="2"/>
  <c r="F26" i="1" s="1"/>
  <c r="D26" i="1" s="1"/>
  <c r="C8" i="2"/>
  <c r="A8" i="2"/>
  <c r="F9" i="1" s="1"/>
  <c r="D9" i="1" s="1"/>
  <c r="A9" i="2"/>
  <c r="F10" i="1" s="1"/>
  <c r="D233" i="1"/>
  <c r="A374" i="2"/>
  <c r="F375" i="1" s="1"/>
  <c r="D375" i="1" s="1"/>
  <c r="A375" i="2"/>
  <c r="F376" i="1" s="1"/>
  <c r="E376" i="1" s="1"/>
  <c r="C374" i="2"/>
  <c r="D98" i="1"/>
  <c r="D44" i="1"/>
  <c r="G44" i="1"/>
  <c r="E292" i="1"/>
  <c r="G18" i="1"/>
  <c r="C380" i="2"/>
  <c r="A376" i="2"/>
  <c r="F377" i="1" s="1"/>
  <c r="D377" i="1" s="1"/>
  <c r="A377" i="2"/>
  <c r="F378" i="1" s="1"/>
  <c r="E378" i="1" s="1"/>
  <c r="A363" i="2"/>
  <c r="F364" i="1" s="1"/>
  <c r="A362" i="2"/>
  <c r="F363" i="1" s="1"/>
  <c r="C362" i="2"/>
  <c r="C348" i="2"/>
  <c r="A356" i="2"/>
  <c r="F357" i="1" s="1"/>
  <c r="D357" i="1" s="1"/>
  <c r="A357" i="2"/>
  <c r="F358" i="1" s="1"/>
  <c r="D358" i="1" s="1"/>
  <c r="A342" i="2"/>
  <c r="F343" i="1" s="1"/>
  <c r="E343" i="1" s="1"/>
  <c r="A343" i="2"/>
  <c r="F344" i="1" s="1"/>
  <c r="D344" i="1" s="1"/>
  <c r="C342" i="2"/>
  <c r="A334" i="2"/>
  <c r="F335" i="1" s="1"/>
  <c r="A335" i="2"/>
  <c r="F336" i="1" s="1"/>
  <c r="C334" i="2"/>
  <c r="A142" i="2"/>
  <c r="F143" i="1" s="1"/>
  <c r="A143" i="2"/>
  <c r="F144" i="1" s="1"/>
  <c r="E144" i="1" s="1"/>
  <c r="C142" i="2"/>
  <c r="A126" i="2"/>
  <c r="F127" i="1" s="1"/>
  <c r="G127" i="1" s="1"/>
  <c r="A127" i="2"/>
  <c r="F128" i="1" s="1"/>
  <c r="C126" i="2"/>
  <c r="A110" i="2"/>
  <c r="F111" i="1" s="1"/>
  <c r="A111" i="2"/>
  <c r="F112" i="1" s="1"/>
  <c r="D112" i="1" s="1"/>
  <c r="C110" i="2"/>
  <c r="A94" i="2"/>
  <c r="F95" i="1" s="1"/>
  <c r="E95" i="1" s="1"/>
  <c r="A95" i="2"/>
  <c r="F96" i="1" s="1"/>
  <c r="D96" i="1" s="1"/>
  <c r="C94" i="2"/>
  <c r="A321" i="2"/>
  <c r="F322" i="1" s="1"/>
  <c r="E322" i="1" s="1"/>
  <c r="A289" i="2"/>
  <c r="F290" i="1" s="1"/>
  <c r="A257" i="2"/>
  <c r="F258" i="1" s="1"/>
  <c r="A225" i="2"/>
  <c r="F226" i="1" s="1"/>
  <c r="E226" i="1" s="1"/>
  <c r="A193" i="2"/>
  <c r="F194" i="1" s="1"/>
  <c r="D194" i="1" s="1"/>
  <c r="A161" i="2"/>
  <c r="F162" i="1" s="1"/>
  <c r="E162" i="1" s="1"/>
  <c r="A340" i="2"/>
  <c r="F341" i="1" s="1"/>
  <c r="E341" i="1" s="1"/>
  <c r="A341" i="2"/>
  <c r="F342" i="1" s="1"/>
  <c r="A332" i="2"/>
  <c r="F333" i="1" s="1"/>
  <c r="D333" i="1" s="1"/>
  <c r="A333" i="2"/>
  <c r="F334" i="1" s="1"/>
  <c r="A324" i="2"/>
  <c r="F325" i="1" s="1"/>
  <c r="A325" i="2"/>
  <c r="F326" i="1" s="1"/>
  <c r="A316" i="2"/>
  <c r="F317" i="1" s="1"/>
  <c r="G317" i="1" s="1"/>
  <c r="A317" i="2"/>
  <c r="F318" i="1" s="1"/>
  <c r="E318" i="1" s="1"/>
  <c r="A308" i="2"/>
  <c r="F309" i="1" s="1"/>
  <c r="D309" i="1" s="1"/>
  <c r="A309" i="2"/>
  <c r="F310" i="1" s="1"/>
  <c r="G310" i="1" s="1"/>
  <c r="A300" i="2"/>
  <c r="F301" i="1" s="1"/>
  <c r="G301" i="1" s="1"/>
  <c r="A301" i="2"/>
  <c r="F302" i="1" s="1"/>
  <c r="A292" i="2"/>
  <c r="F293" i="1" s="1"/>
  <c r="E293" i="1" s="1"/>
  <c r="A293" i="2"/>
  <c r="F294" i="1" s="1"/>
  <c r="A284" i="2"/>
  <c r="F285" i="1" s="1"/>
  <c r="E285" i="1" s="1"/>
  <c r="A285" i="2"/>
  <c r="F286" i="1" s="1"/>
  <c r="G286" i="1" s="1"/>
  <c r="A276" i="2"/>
  <c r="F277" i="1" s="1"/>
  <c r="D277" i="1" s="1"/>
  <c r="A277" i="2"/>
  <c r="F278" i="1" s="1"/>
  <c r="D278" i="1" s="1"/>
  <c r="A268" i="2"/>
  <c r="F269" i="1" s="1"/>
  <c r="A269" i="2"/>
  <c r="F270" i="1" s="1"/>
  <c r="A260" i="2"/>
  <c r="F261" i="1" s="1"/>
  <c r="A261" i="2"/>
  <c r="F262" i="1" s="1"/>
  <c r="D262" i="1" s="1"/>
  <c r="A252" i="2"/>
  <c r="F253" i="1" s="1"/>
  <c r="D253" i="1" s="1"/>
  <c r="A253" i="2"/>
  <c r="F254" i="1" s="1"/>
  <c r="G254" i="1" s="1"/>
  <c r="A244" i="2"/>
  <c r="F245" i="1" s="1"/>
  <c r="D245" i="1" s="1"/>
  <c r="A245" i="2"/>
  <c r="F246" i="1" s="1"/>
  <c r="G246" i="1" s="1"/>
  <c r="A236" i="2"/>
  <c r="F237" i="1" s="1"/>
  <c r="A237" i="2"/>
  <c r="F238" i="1" s="1"/>
  <c r="A228" i="2"/>
  <c r="F229" i="1" s="1"/>
  <c r="A229" i="2"/>
  <c r="F230" i="1" s="1"/>
  <c r="A220" i="2"/>
  <c r="F221" i="1" s="1"/>
  <c r="E221" i="1" s="1"/>
  <c r="A221" i="2"/>
  <c r="F222" i="1" s="1"/>
  <c r="D222" i="1" s="1"/>
  <c r="A212" i="2"/>
  <c r="F213" i="1" s="1"/>
  <c r="A213" i="2"/>
  <c r="F214" i="1" s="1"/>
  <c r="E214" i="1" s="1"/>
  <c r="A204" i="2"/>
  <c r="F205" i="1" s="1"/>
  <c r="A205" i="2"/>
  <c r="F206" i="1" s="1"/>
  <c r="A196" i="2"/>
  <c r="F197" i="1" s="1"/>
  <c r="A197" i="2"/>
  <c r="F198" i="1" s="1"/>
  <c r="A188" i="2"/>
  <c r="F189" i="1" s="1"/>
  <c r="E189" i="1" s="1"/>
  <c r="A189" i="2"/>
  <c r="F190" i="1" s="1"/>
  <c r="G190" i="1" s="1"/>
  <c r="A180" i="2"/>
  <c r="F181" i="1" s="1"/>
  <c r="A181" i="2"/>
  <c r="F182" i="1" s="1"/>
  <c r="D182" i="1" s="1"/>
  <c r="A172" i="2"/>
  <c r="F173" i="1" s="1"/>
  <c r="A173" i="2"/>
  <c r="F174" i="1" s="1"/>
  <c r="A164" i="2"/>
  <c r="F165" i="1" s="1"/>
  <c r="A165" i="2"/>
  <c r="F166" i="1" s="1"/>
  <c r="D166" i="1" s="1"/>
  <c r="A156" i="2"/>
  <c r="F157" i="1" s="1"/>
  <c r="D157" i="1" s="1"/>
  <c r="A157" i="2"/>
  <c r="F158" i="1" s="1"/>
  <c r="A147" i="2"/>
  <c r="F148" i="1" s="1"/>
  <c r="E148" i="1" s="1"/>
  <c r="C146" i="2"/>
  <c r="A131" i="2"/>
  <c r="F132" i="1" s="1"/>
  <c r="C130" i="2"/>
  <c r="A115" i="2"/>
  <c r="F116" i="1" s="1"/>
  <c r="C114" i="2"/>
  <c r="A99" i="2"/>
  <c r="F100" i="1" s="1"/>
  <c r="C98" i="2"/>
  <c r="A345" i="2"/>
  <c r="F346" i="1" s="1"/>
  <c r="A313" i="2"/>
  <c r="F314" i="1" s="1"/>
  <c r="G314" i="1" s="1"/>
  <c r="A281" i="2"/>
  <c r="F282" i="1" s="1"/>
  <c r="A249" i="2"/>
  <c r="F250" i="1" s="1"/>
  <c r="A217" i="2"/>
  <c r="F218" i="1" s="1"/>
  <c r="A185" i="2"/>
  <c r="F186" i="1" s="1"/>
  <c r="E186" i="1" s="1"/>
  <c r="C140" i="2"/>
  <c r="A140" i="2"/>
  <c r="F141" i="1" s="1"/>
  <c r="D141" i="1" s="1"/>
  <c r="A141" i="2"/>
  <c r="F142" i="1" s="1"/>
  <c r="D142" i="1" s="1"/>
  <c r="C124" i="2"/>
  <c r="A124" i="2"/>
  <c r="F125" i="1" s="1"/>
  <c r="A125" i="2"/>
  <c r="F126" i="1" s="1"/>
  <c r="C108" i="2"/>
  <c r="A108" i="2"/>
  <c r="F109" i="1" s="1"/>
  <c r="A109" i="2"/>
  <c r="F110" i="1" s="1"/>
  <c r="G110" i="1" s="1"/>
  <c r="C92" i="2"/>
  <c r="A92" i="2"/>
  <c r="F93" i="1" s="1"/>
  <c r="G93" i="1" s="1"/>
  <c r="A93" i="2"/>
  <c r="F94" i="1" s="1"/>
  <c r="C76" i="2"/>
  <c r="A76" i="2"/>
  <c r="F77" i="1" s="1"/>
  <c r="A77" i="2"/>
  <c r="F78" i="1" s="1"/>
  <c r="C60" i="2"/>
  <c r="A60" i="2"/>
  <c r="F61" i="1" s="1"/>
  <c r="D61" i="1" s="1"/>
  <c r="A61" i="2"/>
  <c r="F62" i="1" s="1"/>
  <c r="D62" i="1" s="1"/>
  <c r="C44" i="2"/>
  <c r="A44" i="2"/>
  <c r="F45" i="1" s="1"/>
  <c r="D45" i="1" s="1"/>
  <c r="A45" i="2"/>
  <c r="F46" i="1" s="1"/>
  <c r="C28" i="2"/>
  <c r="A28" i="2"/>
  <c r="F29" i="1" s="1"/>
  <c r="D29" i="1" s="1"/>
  <c r="A29" i="2"/>
  <c r="F30" i="1" s="1"/>
  <c r="C12" i="2"/>
  <c r="A12" i="2"/>
  <c r="F13" i="1" s="1"/>
  <c r="A13" i="2"/>
  <c r="F14" i="1" s="1"/>
  <c r="D14" i="1" s="1"/>
  <c r="A306" i="2"/>
  <c r="F307" i="1" s="1"/>
  <c r="E307" i="1" s="1"/>
  <c r="A274" i="2"/>
  <c r="F275" i="1" s="1"/>
  <c r="G275" i="1" s="1"/>
  <c r="A242" i="2"/>
  <c r="F243" i="1" s="1"/>
  <c r="A210" i="2"/>
  <c r="F211" i="1" s="1"/>
  <c r="A178" i="2"/>
  <c r="F179" i="1" s="1"/>
  <c r="A146" i="2"/>
  <c r="F147" i="1" s="1"/>
  <c r="D147" i="1" s="1"/>
  <c r="A114" i="2"/>
  <c r="F115" i="1" s="1"/>
  <c r="G115" i="1" s="1"/>
  <c r="G28" i="1"/>
  <c r="A150" i="2"/>
  <c r="F151" i="1" s="1"/>
  <c r="G151" i="1" s="1"/>
  <c r="A151" i="2"/>
  <c r="F152" i="1" s="1"/>
  <c r="G152" i="1" s="1"/>
  <c r="C150" i="2"/>
  <c r="A134" i="2"/>
  <c r="F135" i="1" s="1"/>
  <c r="D135" i="1" s="1"/>
  <c r="A135" i="2"/>
  <c r="F136" i="1" s="1"/>
  <c r="C134" i="2"/>
  <c r="A118" i="2"/>
  <c r="F119" i="1" s="1"/>
  <c r="D119" i="1" s="1"/>
  <c r="A119" i="2"/>
  <c r="F120" i="1" s="1"/>
  <c r="C118" i="2"/>
  <c r="A102" i="2"/>
  <c r="F103" i="1" s="1"/>
  <c r="D103" i="1" s="1"/>
  <c r="A103" i="2"/>
  <c r="F104" i="1" s="1"/>
  <c r="D104" i="1" s="1"/>
  <c r="C102" i="2"/>
  <c r="A86" i="2"/>
  <c r="F87" i="1" s="1"/>
  <c r="A87" i="2"/>
  <c r="F88" i="1" s="1"/>
  <c r="D88" i="1" s="1"/>
  <c r="C86" i="2"/>
  <c r="A337" i="2"/>
  <c r="F338" i="1" s="1"/>
  <c r="A305" i="2"/>
  <c r="F306" i="1" s="1"/>
  <c r="G306" i="1" s="1"/>
  <c r="A273" i="2"/>
  <c r="F274" i="1" s="1"/>
  <c r="G274" i="1" s="1"/>
  <c r="A241" i="2"/>
  <c r="F242" i="1" s="1"/>
  <c r="D242" i="1" s="1"/>
  <c r="A209" i="2"/>
  <c r="F210" i="1" s="1"/>
  <c r="E210" i="1" s="1"/>
  <c r="A177" i="2"/>
  <c r="F178" i="1" s="1"/>
  <c r="E178" i="1" s="1"/>
  <c r="D63" i="1"/>
  <c r="C330" i="2"/>
  <c r="C322" i="2"/>
  <c r="C314" i="2"/>
  <c r="C306" i="2"/>
  <c r="C298" i="2"/>
  <c r="C290" i="2"/>
  <c r="C282" i="2"/>
  <c r="C274" i="2"/>
  <c r="C266" i="2"/>
  <c r="C258" i="2"/>
  <c r="C250" i="2"/>
  <c r="C242" i="2"/>
  <c r="C234" i="2"/>
  <c r="C226" i="2"/>
  <c r="C218" i="2"/>
  <c r="C210" i="2"/>
  <c r="C202" i="2"/>
  <c r="C194" i="2"/>
  <c r="C186" i="2"/>
  <c r="C178" i="2"/>
  <c r="C170" i="2"/>
  <c r="C162" i="2"/>
  <c r="C154" i="2"/>
  <c r="C144" i="2"/>
  <c r="A144" i="2"/>
  <c r="F145" i="1" s="1"/>
  <c r="E145" i="1" s="1"/>
  <c r="C128" i="2"/>
  <c r="A128" i="2"/>
  <c r="F129" i="1" s="1"/>
  <c r="E129" i="1" s="1"/>
  <c r="C112" i="2"/>
  <c r="A112" i="2"/>
  <c r="F113" i="1" s="1"/>
  <c r="C96" i="2"/>
  <c r="A96" i="2"/>
  <c r="F97" i="1" s="1"/>
  <c r="C80" i="2"/>
  <c r="A80" i="2"/>
  <c r="F81" i="1" s="1"/>
  <c r="D81" i="1" s="1"/>
  <c r="C64" i="2"/>
  <c r="A64" i="2"/>
  <c r="F65" i="1" s="1"/>
  <c r="D65" i="1" s="1"/>
  <c r="C48" i="2"/>
  <c r="A48" i="2"/>
  <c r="F49" i="1" s="1"/>
  <c r="D49" i="1" s="1"/>
  <c r="C32" i="2"/>
  <c r="A32" i="2"/>
  <c r="F33" i="1" s="1"/>
  <c r="D33" i="1" s="1"/>
  <c r="C16" i="2"/>
  <c r="A16" i="2"/>
  <c r="F17" i="1" s="1"/>
  <c r="D17" i="1" s="1"/>
  <c r="A330" i="2"/>
  <c r="F331" i="1" s="1"/>
  <c r="A298" i="2"/>
  <c r="F299" i="1" s="1"/>
  <c r="D299" i="1" s="1"/>
  <c r="A266" i="2"/>
  <c r="F267" i="1" s="1"/>
  <c r="G267" i="1" s="1"/>
  <c r="A234" i="2"/>
  <c r="F235" i="1" s="1"/>
  <c r="A202" i="2"/>
  <c r="F203" i="1" s="1"/>
  <c r="E203" i="1" s="1"/>
  <c r="A170" i="2"/>
  <c r="F171" i="1" s="1"/>
  <c r="E171" i="1" s="1"/>
  <c r="A326" i="2"/>
  <c r="F327" i="1" s="1"/>
  <c r="D327" i="1" s="1"/>
  <c r="A327" i="2"/>
  <c r="F328" i="1" s="1"/>
  <c r="D328" i="1" s="1"/>
  <c r="A318" i="2"/>
  <c r="F319" i="1" s="1"/>
  <c r="G319" i="1" s="1"/>
  <c r="A319" i="2"/>
  <c r="F320" i="1" s="1"/>
  <c r="A310" i="2"/>
  <c r="F311" i="1" s="1"/>
  <c r="A311" i="2"/>
  <c r="F312" i="1" s="1"/>
  <c r="A302" i="2"/>
  <c r="F303" i="1" s="1"/>
  <c r="A303" i="2"/>
  <c r="F304" i="1" s="1"/>
  <c r="D304" i="1" s="1"/>
  <c r="A294" i="2"/>
  <c r="F295" i="1" s="1"/>
  <c r="D295" i="1" s="1"/>
  <c r="A295" i="2"/>
  <c r="F296" i="1" s="1"/>
  <c r="A286" i="2"/>
  <c r="F287" i="1" s="1"/>
  <c r="E287" i="1" s="1"/>
  <c r="A287" i="2"/>
  <c r="F288" i="1" s="1"/>
  <c r="E288" i="1" s="1"/>
  <c r="A278" i="2"/>
  <c r="F279" i="1" s="1"/>
  <c r="A279" i="2"/>
  <c r="F280" i="1" s="1"/>
  <c r="E280" i="1" s="1"/>
  <c r="A270" i="2"/>
  <c r="F271" i="1" s="1"/>
  <c r="E271" i="1" s="1"/>
  <c r="A271" i="2"/>
  <c r="F272" i="1" s="1"/>
  <c r="A262" i="2"/>
  <c r="F263" i="1" s="1"/>
  <c r="D263" i="1" s="1"/>
  <c r="A263" i="2"/>
  <c r="F264" i="1" s="1"/>
  <c r="A254" i="2"/>
  <c r="F255" i="1" s="1"/>
  <c r="D255" i="1" s="1"/>
  <c r="A255" i="2"/>
  <c r="F256" i="1" s="1"/>
  <c r="G256" i="1" s="1"/>
  <c r="A246" i="2"/>
  <c r="F247" i="1" s="1"/>
  <c r="E247" i="1" s="1"/>
  <c r="A247" i="2"/>
  <c r="F248" i="1" s="1"/>
  <c r="A238" i="2"/>
  <c r="F239" i="1" s="1"/>
  <c r="A239" i="2"/>
  <c r="F240" i="1" s="1"/>
  <c r="A230" i="2"/>
  <c r="F231" i="1" s="1"/>
  <c r="D231" i="1" s="1"/>
  <c r="A231" i="2"/>
  <c r="F232" i="1" s="1"/>
  <c r="E232" i="1" s="1"/>
  <c r="A222" i="2"/>
  <c r="F223" i="1" s="1"/>
  <c r="G223" i="1" s="1"/>
  <c r="A223" i="2"/>
  <c r="F224" i="1" s="1"/>
  <c r="G224" i="1" s="1"/>
  <c r="A214" i="2"/>
  <c r="F215" i="1" s="1"/>
  <c r="A215" i="2"/>
  <c r="F216" i="1" s="1"/>
  <c r="E216" i="1" s="1"/>
  <c r="A206" i="2"/>
  <c r="F207" i="1" s="1"/>
  <c r="D207" i="1" s="1"/>
  <c r="A207" i="2"/>
  <c r="F208" i="1" s="1"/>
  <c r="A198" i="2"/>
  <c r="F199" i="1" s="1"/>
  <c r="E199" i="1" s="1"/>
  <c r="A199" i="2"/>
  <c r="F200" i="1" s="1"/>
  <c r="E200" i="1" s="1"/>
  <c r="A190" i="2"/>
  <c r="F191" i="1" s="1"/>
  <c r="G191" i="1" s="1"/>
  <c r="A191" i="2"/>
  <c r="F192" i="1" s="1"/>
  <c r="E192" i="1" s="1"/>
  <c r="A182" i="2"/>
  <c r="F183" i="1" s="1"/>
  <c r="D183" i="1" s="1"/>
  <c r="A183" i="2"/>
  <c r="F184" i="1" s="1"/>
  <c r="A174" i="2"/>
  <c r="F175" i="1" s="1"/>
  <c r="D175" i="1" s="1"/>
  <c r="A175" i="2"/>
  <c r="F176" i="1" s="1"/>
  <c r="A166" i="2"/>
  <c r="F167" i="1" s="1"/>
  <c r="D167" i="1" s="1"/>
  <c r="A167" i="2"/>
  <c r="F168" i="1" s="1"/>
  <c r="E168" i="1" s="1"/>
  <c r="A158" i="2"/>
  <c r="F159" i="1" s="1"/>
  <c r="A159" i="2"/>
  <c r="F160" i="1" s="1"/>
  <c r="E160" i="1" s="1"/>
  <c r="A139" i="2"/>
  <c r="F140" i="1" s="1"/>
  <c r="E140" i="1" s="1"/>
  <c r="C138" i="2"/>
  <c r="A123" i="2"/>
  <c r="F124" i="1" s="1"/>
  <c r="E124" i="1" s="1"/>
  <c r="C122" i="2"/>
  <c r="A107" i="2"/>
  <c r="F108" i="1" s="1"/>
  <c r="E108" i="1" s="1"/>
  <c r="C106" i="2"/>
  <c r="A91" i="2"/>
  <c r="F92" i="1" s="1"/>
  <c r="C90" i="2"/>
  <c r="A329" i="2"/>
  <c r="F330" i="1" s="1"/>
  <c r="A297" i="2"/>
  <c r="F298" i="1" s="1"/>
  <c r="D298" i="1" s="1"/>
  <c r="A265" i="2"/>
  <c r="F266" i="1" s="1"/>
  <c r="D266" i="1" s="1"/>
  <c r="A233" i="2"/>
  <c r="F234" i="1" s="1"/>
  <c r="E234" i="1" s="1"/>
  <c r="A201" i="2"/>
  <c r="F202" i="1" s="1"/>
  <c r="E202" i="1" s="1"/>
  <c r="A169" i="2"/>
  <c r="F170" i="1" s="1"/>
  <c r="D170" i="1" s="1"/>
  <c r="E55" i="1"/>
  <c r="C148" i="2"/>
  <c r="A148" i="2"/>
  <c r="F149" i="1" s="1"/>
  <c r="A149" i="2"/>
  <c r="F150" i="1" s="1"/>
  <c r="D150" i="1" s="1"/>
  <c r="C132" i="2"/>
  <c r="A132" i="2"/>
  <c r="F133" i="1" s="1"/>
  <c r="A133" i="2"/>
  <c r="F134" i="1" s="1"/>
  <c r="C116" i="2"/>
  <c r="A116" i="2"/>
  <c r="F117" i="1" s="1"/>
  <c r="E117" i="1" s="1"/>
  <c r="A117" i="2"/>
  <c r="F118" i="1" s="1"/>
  <c r="G118" i="1" s="1"/>
  <c r="C100" i="2"/>
  <c r="A100" i="2"/>
  <c r="F101" i="1" s="1"/>
  <c r="A101" i="2"/>
  <c r="F102" i="1" s="1"/>
  <c r="C84" i="2"/>
  <c r="A84" i="2"/>
  <c r="F85" i="1" s="1"/>
  <c r="A85" i="2"/>
  <c r="F86" i="1" s="1"/>
  <c r="C68" i="2"/>
  <c r="A68" i="2"/>
  <c r="F69" i="1" s="1"/>
  <c r="G69" i="1" s="1"/>
  <c r="A69" i="2"/>
  <c r="F70" i="1" s="1"/>
  <c r="C52" i="2"/>
  <c r="A52" i="2"/>
  <c r="F53" i="1" s="1"/>
  <c r="A53" i="2"/>
  <c r="F54" i="1" s="1"/>
  <c r="C36" i="2"/>
  <c r="A36" i="2"/>
  <c r="F37" i="1" s="1"/>
  <c r="A37" i="2"/>
  <c r="F38" i="1" s="1"/>
  <c r="C20" i="2"/>
  <c r="A20" i="2"/>
  <c r="F21" i="1" s="1"/>
  <c r="A21" i="2"/>
  <c r="F22" i="1" s="1"/>
  <c r="D22" i="1" s="1"/>
  <c r="C4" i="2"/>
  <c r="A4" i="2"/>
  <c r="F5" i="1" s="1"/>
  <c r="D5" i="1" s="1"/>
  <c r="A5" i="2"/>
  <c r="F6" i="1" s="1"/>
  <c r="A322" i="2"/>
  <c r="F323" i="1" s="1"/>
  <c r="G323" i="1" s="1"/>
  <c r="A290" i="2"/>
  <c r="F291" i="1" s="1"/>
  <c r="G291" i="1" s="1"/>
  <c r="A258" i="2"/>
  <c r="F259" i="1" s="1"/>
  <c r="D259" i="1" s="1"/>
  <c r="A226" i="2"/>
  <c r="F227" i="1" s="1"/>
  <c r="A194" i="2"/>
  <c r="F195" i="1" s="1"/>
  <c r="E195" i="1" s="1"/>
  <c r="A162" i="2"/>
  <c r="F163" i="1" s="1"/>
  <c r="A130" i="2"/>
  <c r="F131" i="1" s="1"/>
  <c r="G131" i="1" s="1"/>
  <c r="A98" i="2"/>
  <c r="F99" i="1" s="1"/>
  <c r="G99" i="1" s="1"/>
  <c r="C82" i="2"/>
  <c r="C78" i="2"/>
  <c r="C74" i="2"/>
  <c r="C70" i="2"/>
  <c r="C66" i="2"/>
  <c r="C62" i="2"/>
  <c r="C58" i="2"/>
  <c r="C54" i="2"/>
  <c r="C50" i="2"/>
  <c r="C46" i="2"/>
  <c r="C42" i="2"/>
  <c r="C38" i="2"/>
  <c r="C34" i="2"/>
  <c r="C30" i="2"/>
  <c r="C26" i="2"/>
  <c r="C22" i="2"/>
  <c r="C18" i="2"/>
  <c r="C14" i="2"/>
  <c r="C10" i="2"/>
  <c r="C6" i="2"/>
  <c r="A79" i="2"/>
  <c r="F80" i="1" s="1"/>
  <c r="A71" i="2"/>
  <c r="F72" i="1" s="1"/>
  <c r="A63" i="2"/>
  <c r="F64" i="1" s="1"/>
  <c r="A55" i="2"/>
  <c r="F56" i="1" s="1"/>
  <c r="A47" i="2"/>
  <c r="F48" i="1" s="1"/>
  <c r="A39" i="2"/>
  <c r="F40" i="1" s="1"/>
  <c r="A31" i="2"/>
  <c r="F32" i="1" s="1"/>
  <c r="E32" i="1" s="1"/>
  <c r="A23" i="2"/>
  <c r="F24" i="1" s="1"/>
  <c r="A15" i="2"/>
  <c r="F16" i="1" s="1"/>
  <c r="D16" i="1" s="1"/>
  <c r="A7" i="2"/>
  <c r="F8" i="1" s="1"/>
  <c r="D8" i="1" s="1"/>
  <c r="E291" i="1"/>
  <c r="E283" i="1"/>
  <c r="D283" i="1"/>
  <c r="G283" i="1"/>
  <c r="D275" i="1"/>
  <c r="E275" i="1"/>
  <c r="E267" i="1"/>
  <c r="D267" i="1"/>
  <c r="G179" i="1"/>
  <c r="E179" i="1"/>
  <c r="G83" i="1"/>
  <c r="D83" i="1"/>
  <c r="G43" i="1"/>
  <c r="G348" i="1"/>
  <c r="D348" i="1"/>
  <c r="E348" i="1"/>
  <c r="D359" i="1"/>
  <c r="E359" i="1"/>
  <c r="G359" i="1"/>
  <c r="D352" i="1"/>
  <c r="G352" i="1"/>
  <c r="D340" i="1"/>
  <c r="E180" i="1"/>
  <c r="D180" i="1"/>
  <c r="D165" i="1"/>
  <c r="E165" i="1"/>
  <c r="G370" i="1"/>
  <c r="E370" i="1"/>
  <c r="D364" i="1"/>
  <c r="G364" i="1"/>
  <c r="E364" i="1"/>
  <c r="G334" i="1"/>
  <c r="E334" i="1"/>
  <c r="G279" i="1"/>
  <c r="D279" i="1"/>
  <c r="E279" i="1"/>
  <c r="D172" i="1"/>
  <c r="G172" i="1"/>
  <c r="E172" i="1"/>
  <c r="D370" i="1"/>
  <c r="D334" i="1"/>
  <c r="D354" i="1"/>
  <c r="E354" i="1"/>
  <c r="G354" i="1"/>
  <c r="D323" i="1"/>
  <c r="E259" i="1"/>
  <c r="E220" i="1"/>
  <c r="D220" i="1"/>
  <c r="E315" i="1"/>
  <c r="G315" i="1"/>
  <c r="D315" i="1"/>
  <c r="E312" i="1"/>
  <c r="D312" i="1"/>
  <c r="G312" i="1"/>
  <c r="G277" i="1"/>
  <c r="D338" i="1"/>
  <c r="D330" i="1"/>
  <c r="G293" i="1"/>
  <c r="G251" i="1"/>
  <c r="G122" i="1"/>
  <c r="E112" i="1"/>
  <c r="G80" i="1"/>
  <c r="G64" i="1"/>
  <c r="E58" i="1"/>
  <c r="E47" i="1"/>
  <c r="G33" i="1"/>
  <c r="G29" i="1"/>
  <c r="D58" i="1"/>
  <c r="D47" i="1"/>
  <c r="G10" i="1"/>
  <c r="G324" i="1"/>
  <c r="G322" i="1"/>
  <c r="D293" i="1"/>
  <c r="G280" i="1"/>
  <c r="G276" i="1"/>
  <c r="G255" i="1"/>
  <c r="E251" i="1"/>
  <c r="G216" i="1"/>
  <c r="G166" i="1"/>
  <c r="G164" i="1"/>
  <c r="G150" i="1"/>
  <c r="G138" i="1"/>
  <c r="G106" i="1"/>
  <c r="G104" i="1"/>
  <c r="G90" i="1"/>
  <c r="E60" i="1"/>
  <c r="G50" i="1"/>
  <c r="G22" i="1"/>
  <c r="G16" i="1"/>
  <c r="G14" i="1"/>
  <c r="G8" i="1"/>
  <c r="E150" i="1"/>
  <c r="E138" i="1"/>
  <c r="E106" i="1"/>
  <c r="E104" i="1"/>
  <c r="E90" i="1"/>
  <c r="E68" i="1"/>
  <c r="E62" i="1"/>
  <c r="E50" i="1"/>
  <c r="E22" i="1"/>
  <c r="E16" i="1"/>
  <c r="E8" i="1"/>
  <c r="D228" i="1"/>
  <c r="D216" i="1"/>
  <c r="D196" i="1"/>
  <c r="E166" i="1"/>
  <c r="E164" i="1"/>
  <c r="D382" i="1"/>
  <c r="D374" i="1"/>
  <c r="D363" i="1"/>
  <c r="D343" i="1"/>
  <c r="G336" i="1"/>
  <c r="E326" i="1"/>
  <c r="D322" i="1"/>
  <c r="G304" i="1"/>
  <c r="D276" i="1"/>
  <c r="D274" i="1"/>
  <c r="G261" i="1"/>
  <c r="D204" i="1"/>
  <c r="G184" i="1"/>
  <c r="D176" i="1"/>
  <c r="G133" i="1"/>
  <c r="E126" i="1"/>
  <c r="E70" i="1"/>
  <c r="E46" i="1"/>
  <c r="E34" i="1"/>
  <c r="E30" i="1"/>
  <c r="E24" i="1"/>
  <c r="E20" i="1"/>
  <c r="E365" i="1"/>
  <c r="E333" i="1"/>
  <c r="D324" i="1"/>
  <c r="D280" i="1"/>
  <c r="E274" i="1"/>
  <c r="D319" i="1"/>
  <c r="G112" i="1"/>
  <c r="E52" i="1"/>
  <c r="E44" i="1"/>
  <c r="E28" i="1"/>
  <c r="G9" i="1"/>
  <c r="E371" i="1"/>
  <c r="G372" i="1"/>
  <c r="D371" i="1"/>
  <c r="E368" i="1"/>
  <c r="E352" i="1"/>
  <c r="G340" i="1"/>
  <c r="D339" i="1"/>
  <c r="E313" i="1"/>
  <c r="E305" i="1"/>
  <c r="D305" i="1"/>
  <c r="G305" i="1"/>
  <c r="E281" i="1"/>
  <c r="D281" i="1"/>
  <c r="G270" i="1"/>
  <c r="D270" i="1"/>
  <c r="E270" i="1"/>
  <c r="E265" i="1"/>
  <c r="D265" i="1"/>
  <c r="G244" i="1"/>
  <c r="D244" i="1"/>
  <c r="E244" i="1"/>
  <c r="G337" i="1"/>
  <c r="G300" i="1"/>
  <c r="E256" i="1"/>
  <c r="G360" i="1"/>
  <c r="E300" i="1"/>
  <c r="G298" i="1"/>
  <c r="E298" i="1"/>
  <c r="D246" i="1"/>
  <c r="E243" i="1"/>
  <c r="D243" i="1"/>
  <c r="G243" i="1"/>
  <c r="D356" i="1"/>
  <c r="D325" i="1"/>
  <c r="G325" i="1"/>
  <c r="G316" i="1"/>
  <c r="G302" i="1"/>
  <c r="D302" i="1"/>
  <c r="E302" i="1"/>
  <c r="E269" i="1"/>
  <c r="D269" i="1"/>
  <c r="G269" i="1"/>
  <c r="E372" i="1"/>
  <c r="E379" i="1"/>
  <c r="E369" i="1"/>
  <c r="D379" i="1"/>
  <c r="G332" i="1"/>
  <c r="D331" i="1"/>
  <c r="E325" i="1"/>
  <c r="E316" i="1"/>
  <c r="G282" i="1"/>
  <c r="E282" i="1"/>
  <c r="G266" i="1"/>
  <c r="E266" i="1"/>
  <c r="G242" i="1"/>
  <c r="E242" i="1"/>
  <c r="G218" i="1"/>
  <c r="D218" i="1"/>
  <c r="E218" i="1"/>
  <c r="E360" i="1"/>
  <c r="G377" i="1"/>
  <c r="E373" i="1"/>
  <c r="G371" i="1"/>
  <c r="E367" i="1"/>
  <c r="G361" i="1"/>
  <c r="G345" i="1"/>
  <c r="G339" i="1"/>
  <c r="G329" i="1"/>
  <c r="E323" i="1"/>
  <c r="E320" i="1"/>
  <c r="D316" i="1"/>
  <c r="E304" i="1"/>
  <c r="E294" i="1"/>
  <c r="G287" i="1"/>
  <c r="G284" i="1"/>
  <c r="D284" i="1"/>
  <c r="D282" i="1"/>
  <c r="G271" i="1"/>
  <c r="D271" i="1"/>
  <c r="G268" i="1"/>
  <c r="D268" i="1"/>
  <c r="G262" i="1"/>
  <c r="E262" i="1"/>
  <c r="E297" i="1"/>
  <c r="E289" i="1"/>
  <c r="D289" i="1"/>
  <c r="G289" i="1"/>
  <c r="E273" i="1"/>
  <c r="D273" i="1"/>
  <c r="G273" i="1"/>
  <c r="E257" i="1"/>
  <c r="D257" i="1"/>
  <c r="G257" i="1"/>
  <c r="E249" i="1"/>
  <c r="D249" i="1"/>
  <c r="G249" i="1"/>
  <c r="G230" i="1"/>
  <c r="D230" i="1"/>
  <c r="E230" i="1"/>
  <c r="G206" i="1"/>
  <c r="D206" i="1"/>
  <c r="E206" i="1"/>
  <c r="G365" i="1"/>
  <c r="E361" i="1"/>
  <c r="G349" i="1"/>
  <c r="E345" i="1"/>
  <c r="E339" i="1"/>
  <c r="G333" i="1"/>
  <c r="E329" i="1"/>
  <c r="E321" i="1"/>
  <c r="G321" i="1"/>
  <c r="G303" i="1"/>
  <c r="E301" i="1"/>
  <c r="D301" i="1"/>
  <c r="D297" i="1"/>
  <c r="E241" i="1"/>
  <c r="D241" i="1"/>
  <c r="G241" i="1"/>
  <c r="G227" i="1"/>
  <c r="D227" i="1"/>
  <c r="E227" i="1"/>
  <c r="G234" i="1"/>
  <c r="D234" i="1"/>
  <c r="G222" i="1"/>
  <c r="G203" i="1"/>
  <c r="D203" i="1"/>
  <c r="E197" i="1"/>
  <c r="G197" i="1"/>
  <c r="D197" i="1"/>
  <c r="G178" i="1"/>
  <c r="D178" i="1"/>
  <c r="G174" i="1"/>
  <c r="D174" i="1"/>
  <c r="E174" i="1"/>
  <c r="G211" i="1"/>
  <c r="D211" i="1"/>
  <c r="G207" i="1"/>
  <c r="E205" i="1"/>
  <c r="G205" i="1"/>
  <c r="D205" i="1"/>
  <c r="G238" i="1"/>
  <c r="D238" i="1"/>
  <c r="E238" i="1"/>
  <c r="G219" i="1"/>
  <c r="D219" i="1"/>
  <c r="G215" i="1"/>
  <c r="E213" i="1"/>
  <c r="G213" i="1"/>
  <c r="D213" i="1"/>
  <c r="E211" i="1"/>
  <c r="E207" i="1"/>
  <c r="G186" i="1"/>
  <c r="D186" i="1"/>
  <c r="G171" i="1"/>
  <c r="D171" i="1"/>
  <c r="E152" i="1"/>
  <c r="D152" i="1"/>
  <c r="G194" i="1"/>
  <c r="D173" i="1"/>
  <c r="E173" i="1"/>
  <c r="G173" i="1"/>
  <c r="D169" i="1"/>
  <c r="E169" i="1"/>
  <c r="G169" i="1"/>
  <c r="D137" i="1"/>
  <c r="E137" i="1"/>
  <c r="G137" i="1"/>
  <c r="G235" i="1"/>
  <c r="D235" i="1"/>
  <c r="E229" i="1"/>
  <c r="G229" i="1"/>
  <c r="D229" i="1"/>
  <c r="E190" i="1"/>
  <c r="G175" i="1"/>
  <c r="E255" i="1"/>
  <c r="G247" i="1"/>
  <c r="D247" i="1"/>
  <c r="E245" i="1"/>
  <c r="G239" i="1"/>
  <c r="E237" i="1"/>
  <c r="G237" i="1"/>
  <c r="D237" i="1"/>
  <c r="E235" i="1"/>
  <c r="G210" i="1"/>
  <c r="D210" i="1"/>
  <c r="G198" i="1"/>
  <c r="D198" i="1"/>
  <c r="E198" i="1"/>
  <c r="E181" i="1"/>
  <c r="G181" i="1"/>
  <c r="D181" i="1"/>
  <c r="E175" i="1"/>
  <c r="E163" i="1"/>
  <c r="G156" i="1"/>
  <c r="D156" i="1"/>
  <c r="E156" i="1"/>
  <c r="G187" i="1"/>
  <c r="D187" i="1"/>
  <c r="G183" i="1"/>
  <c r="G226" i="1"/>
  <c r="D226" i="1"/>
  <c r="G195" i="1"/>
  <c r="D195" i="1"/>
  <c r="E187" i="1"/>
  <c r="E183" i="1"/>
  <c r="D168" i="1"/>
  <c r="D155" i="1"/>
  <c r="G155" i="1"/>
  <c r="E155" i="1"/>
  <c r="G236" i="1"/>
  <c r="E233" i="1"/>
  <c r="G233" i="1"/>
  <c r="G228" i="1"/>
  <c r="E225" i="1"/>
  <c r="G225" i="1"/>
  <c r="G220" i="1"/>
  <c r="E217" i="1"/>
  <c r="G217" i="1"/>
  <c r="G212" i="1"/>
  <c r="E209" i="1"/>
  <c r="G209" i="1"/>
  <c r="G204" i="1"/>
  <c r="E201" i="1"/>
  <c r="G201" i="1"/>
  <c r="G196" i="1"/>
  <c r="E193" i="1"/>
  <c r="G193" i="1"/>
  <c r="G188" i="1"/>
  <c r="E185" i="1"/>
  <c r="G185" i="1"/>
  <c r="G180" i="1"/>
  <c r="D179" i="1"/>
  <c r="E177" i="1"/>
  <c r="G177" i="1"/>
  <c r="G165" i="1"/>
  <c r="D139" i="1"/>
  <c r="G139" i="1"/>
  <c r="E135" i="1"/>
  <c r="G135" i="1"/>
  <c r="D113" i="1"/>
  <c r="E113" i="1"/>
  <c r="G113" i="1"/>
  <c r="D77" i="1"/>
  <c r="E77" i="1"/>
  <c r="G77" i="1"/>
  <c r="G157" i="1"/>
  <c r="D153" i="1"/>
  <c r="E153" i="1"/>
  <c r="D123" i="1"/>
  <c r="G123" i="1"/>
  <c r="D91" i="1"/>
  <c r="E91" i="1"/>
  <c r="G91" i="1"/>
  <c r="D109" i="1"/>
  <c r="E109" i="1"/>
  <c r="G109" i="1"/>
  <c r="E76" i="1"/>
  <c r="G76" i="1"/>
  <c r="D76" i="1"/>
  <c r="D125" i="1"/>
  <c r="E125" i="1"/>
  <c r="G125" i="1"/>
  <c r="D121" i="1"/>
  <c r="E121" i="1"/>
  <c r="D87" i="1"/>
  <c r="E87" i="1"/>
  <c r="G87" i="1"/>
  <c r="E131" i="1"/>
  <c r="D161" i="1"/>
  <c r="G161" i="1"/>
  <c r="G140" i="1"/>
  <c r="D140" i="1"/>
  <c r="E136" i="1"/>
  <c r="D131" i="1"/>
  <c r="D97" i="1"/>
  <c r="E97" i="1"/>
  <c r="G97" i="1"/>
  <c r="D93" i="1"/>
  <c r="E93" i="1"/>
  <c r="G124" i="1"/>
  <c r="D124" i="1"/>
  <c r="E120" i="1"/>
  <c r="E115" i="1"/>
  <c r="D107" i="1"/>
  <c r="E107" i="1"/>
  <c r="G107" i="1"/>
  <c r="E103" i="1"/>
  <c r="G103" i="1"/>
  <c r="E92" i="1"/>
  <c r="G92" i="1"/>
  <c r="D92" i="1"/>
  <c r="E89" i="1"/>
  <c r="E83" i="1"/>
  <c r="G71" i="1"/>
  <c r="E67" i="1"/>
  <c r="G61" i="1"/>
  <c r="D60" i="1"/>
  <c r="E57" i="1"/>
  <c r="G55" i="1"/>
  <c r="E51" i="1"/>
  <c r="G68" i="1"/>
  <c r="D67" i="1"/>
  <c r="G52" i="1"/>
  <c r="D51" i="1"/>
  <c r="D35" i="1"/>
  <c r="D27" i="1"/>
  <c r="D19" i="1"/>
  <c r="D11" i="1"/>
  <c r="G75" i="1"/>
  <c r="E71" i="1"/>
  <c r="E61" i="1"/>
  <c r="G59" i="1"/>
  <c r="G49" i="1"/>
  <c r="D43" i="1"/>
  <c r="D71" i="1"/>
  <c r="G111" i="1"/>
  <c r="G101" i="1"/>
  <c r="G79" i="1"/>
  <c r="E75" i="1"/>
  <c r="E59" i="1"/>
  <c r="G53" i="1"/>
  <c r="E49" i="1"/>
  <c r="D75" i="1"/>
  <c r="D59" i="1"/>
  <c r="D39" i="1"/>
  <c r="D31" i="1"/>
  <c r="D23" i="1"/>
  <c r="D15" i="1"/>
  <c r="D7" i="1"/>
  <c r="G57" i="1"/>
  <c r="G51" i="1"/>
  <c r="G5" i="1"/>
  <c r="S3" i="2"/>
  <c r="T3" i="2"/>
  <c r="R3" i="2"/>
  <c r="E3" i="7"/>
  <c r="D3" i="2"/>
  <c r="F3" i="2"/>
  <c r="B2" i="2"/>
  <c r="A1991" i="7"/>
  <c r="A1990" i="7"/>
  <c r="A1989" i="7"/>
  <c r="A1988" i="7"/>
  <c r="A1987" i="7"/>
  <c r="A1986" i="7"/>
  <c r="A1985" i="7"/>
  <c r="A1984" i="7"/>
  <c r="A1983" i="7"/>
  <c r="B1983" i="7" s="1"/>
  <c r="A1982" i="7"/>
  <c r="A1981" i="7"/>
  <c r="A1980" i="7"/>
  <c r="B1980" i="7" s="1"/>
  <c r="A1979" i="7"/>
  <c r="A1978" i="7"/>
  <c r="B1978" i="7" s="1"/>
  <c r="A1977" i="7"/>
  <c r="A1976" i="7"/>
  <c r="A1975" i="7"/>
  <c r="A1974" i="7"/>
  <c r="B1974" i="7" s="1"/>
  <c r="A1973" i="7"/>
  <c r="A1972" i="7"/>
  <c r="A1971" i="7"/>
  <c r="A1970" i="7"/>
  <c r="A1969" i="7"/>
  <c r="A1968" i="7"/>
  <c r="A1967" i="7"/>
  <c r="A1966" i="7"/>
  <c r="A1965" i="7"/>
  <c r="A1964" i="7"/>
  <c r="A1963" i="7"/>
  <c r="A1962" i="7"/>
  <c r="B1962" i="7" s="1"/>
  <c r="A1961" i="7"/>
  <c r="A1960" i="7"/>
  <c r="B1960" i="7" s="1"/>
  <c r="A1959" i="7"/>
  <c r="A1958" i="7"/>
  <c r="A1957" i="7"/>
  <c r="B1957" i="7" s="1"/>
  <c r="A1956" i="7"/>
  <c r="A1955" i="7"/>
  <c r="A1954" i="7"/>
  <c r="A1953" i="7"/>
  <c r="A1952" i="7"/>
  <c r="A1951" i="7"/>
  <c r="A1950" i="7"/>
  <c r="A1949" i="7"/>
  <c r="A1948" i="7"/>
  <c r="A1947" i="7"/>
  <c r="A1946" i="7"/>
  <c r="A1945" i="7"/>
  <c r="A1944" i="7"/>
  <c r="B1944" i="7" s="1"/>
  <c r="A1943" i="7"/>
  <c r="A1942" i="7"/>
  <c r="B1942" i="7" s="1"/>
  <c r="A1941" i="7"/>
  <c r="A1940" i="7"/>
  <c r="A1939" i="7"/>
  <c r="B1939" i="7" s="1"/>
  <c r="A1938" i="7"/>
  <c r="A1937" i="7"/>
  <c r="A1936" i="7"/>
  <c r="A1935" i="7"/>
  <c r="B1935" i="7" s="1"/>
  <c r="A1934" i="7"/>
  <c r="A1933" i="7"/>
  <c r="A1932" i="7"/>
  <c r="A1931" i="7"/>
  <c r="A1930" i="7"/>
  <c r="A1929" i="7"/>
  <c r="A1928" i="7"/>
  <c r="A1927" i="7"/>
  <c r="A1926" i="7"/>
  <c r="B1926" i="7" s="1"/>
  <c r="A1925" i="7"/>
  <c r="A1924" i="7"/>
  <c r="B1924" i="7" s="1"/>
  <c r="A1923" i="7"/>
  <c r="A1922" i="7"/>
  <c r="A1921" i="7"/>
  <c r="A1920" i="7"/>
  <c r="B1920" i="7" s="1"/>
  <c r="A1919" i="7"/>
  <c r="A1918" i="7"/>
  <c r="A1917" i="7"/>
  <c r="B1917" i="7" s="1"/>
  <c r="A1916" i="7"/>
  <c r="A1915" i="7"/>
  <c r="B1915" i="7" s="1"/>
  <c r="A1914" i="7"/>
  <c r="A1913" i="7"/>
  <c r="A1912" i="7"/>
  <c r="A1911" i="7"/>
  <c r="B1911" i="7" s="1"/>
  <c r="A1910" i="7"/>
  <c r="A1909" i="7"/>
  <c r="A1908" i="7"/>
  <c r="A1907" i="7"/>
  <c r="A1906" i="7"/>
  <c r="A1905" i="7"/>
  <c r="A1904" i="7"/>
  <c r="A1903" i="7"/>
  <c r="B1903" i="7" s="1"/>
  <c r="A1902" i="7"/>
  <c r="A1901" i="7"/>
  <c r="A1900" i="7"/>
  <c r="A1899" i="7"/>
  <c r="B1899" i="7" s="1"/>
  <c r="A1898" i="7"/>
  <c r="A1897" i="7"/>
  <c r="B1897" i="7" s="1"/>
  <c r="A1896" i="7"/>
  <c r="A1895" i="7"/>
  <c r="A1894" i="7"/>
  <c r="A1893" i="7"/>
  <c r="B1893" i="7" s="1"/>
  <c r="A1892" i="7"/>
  <c r="A1891" i="7"/>
  <c r="A1890" i="7"/>
  <c r="B1890" i="7" s="1"/>
  <c r="A1889" i="7"/>
  <c r="A1888" i="7"/>
  <c r="B1888" i="7" s="1"/>
  <c r="A1887" i="7"/>
  <c r="A1886" i="7"/>
  <c r="A1885" i="7"/>
  <c r="A1884" i="7"/>
  <c r="B1884" i="7" s="1"/>
  <c r="A1883" i="7"/>
  <c r="A1882" i="7"/>
  <c r="A1881" i="7"/>
  <c r="A1880" i="7"/>
  <c r="A1879" i="7"/>
  <c r="A1878" i="7"/>
  <c r="A1877" i="7"/>
  <c r="A1876" i="7"/>
  <c r="B1876" i="7" s="1"/>
  <c r="A1875" i="7"/>
  <c r="B1875" i="7" s="1"/>
  <c r="A1874" i="7"/>
  <c r="A1873" i="7"/>
  <c r="A1872" i="7"/>
  <c r="B1872" i="7" s="1"/>
  <c r="A1871" i="7"/>
  <c r="A1870" i="7"/>
  <c r="B1870" i="7" s="1"/>
  <c r="A1869" i="7"/>
  <c r="A1868" i="7"/>
  <c r="A1867" i="7"/>
  <c r="A1866" i="7"/>
  <c r="B1866" i="7" s="1"/>
  <c r="A1865" i="7"/>
  <c r="A1864" i="7"/>
  <c r="A1863" i="7"/>
  <c r="B1863" i="7" s="1"/>
  <c r="A1862" i="7"/>
  <c r="A1861" i="7"/>
  <c r="B1861" i="7" s="1"/>
  <c r="A1860" i="7"/>
  <c r="A1859" i="7"/>
  <c r="A1858" i="7"/>
  <c r="A1857" i="7"/>
  <c r="B1857" i="7" s="1"/>
  <c r="A1856" i="7"/>
  <c r="A1855" i="7"/>
  <c r="A1854" i="7"/>
  <c r="B1854" i="7" s="1"/>
  <c r="A1853" i="7"/>
  <c r="A1852" i="7"/>
  <c r="A1851" i="7"/>
  <c r="A1850" i="7"/>
  <c r="A1849" i="7"/>
  <c r="B1849" i="7" s="1"/>
  <c r="A1848" i="7"/>
  <c r="A1847" i="7"/>
  <c r="A1846" i="7"/>
  <c r="A1845" i="7"/>
  <c r="B1845" i="7" s="1"/>
  <c r="A1844" i="7"/>
  <c r="A1843" i="7"/>
  <c r="B1843" i="7" s="1"/>
  <c r="A1842" i="7"/>
  <c r="A1841" i="7"/>
  <c r="A1840" i="7"/>
  <c r="A1839" i="7"/>
  <c r="B1839" i="7" s="1"/>
  <c r="A1838" i="7"/>
  <c r="A1837" i="7"/>
  <c r="A1836" i="7"/>
  <c r="B1836" i="7" s="1"/>
  <c r="A1835" i="7"/>
  <c r="A1834" i="7"/>
  <c r="B1834" i="7" s="1"/>
  <c r="A1833" i="7"/>
  <c r="A1832" i="7"/>
  <c r="A1831" i="7"/>
  <c r="A1830" i="7"/>
  <c r="B1830" i="7" s="1"/>
  <c r="A1829" i="7"/>
  <c r="A1828" i="7"/>
  <c r="A1827" i="7"/>
  <c r="A1826" i="7"/>
  <c r="A1825" i="7"/>
  <c r="A1824" i="7"/>
  <c r="A1823" i="7"/>
  <c r="A1822" i="7"/>
  <c r="B1822" i="7" s="1"/>
  <c r="A1821" i="7"/>
  <c r="B1821" i="7" s="1"/>
  <c r="A1820" i="7"/>
  <c r="A1819" i="7"/>
  <c r="A1818" i="7"/>
  <c r="B1818" i="7" s="1"/>
  <c r="A1817" i="7"/>
  <c r="A1816" i="7"/>
  <c r="B1816" i="7" s="1"/>
  <c r="A1815" i="7"/>
  <c r="A1814" i="7"/>
  <c r="A1813" i="7"/>
  <c r="A1812" i="7"/>
  <c r="B1812" i="7" s="1"/>
  <c r="A1811" i="7"/>
  <c r="A1810" i="7"/>
  <c r="A1809" i="7"/>
  <c r="B1809" i="7" s="1"/>
  <c r="A1808" i="7"/>
  <c r="A1807" i="7"/>
  <c r="B1807" i="7" s="1"/>
  <c r="A1806" i="7"/>
  <c r="A1805" i="7"/>
  <c r="A1804" i="7"/>
  <c r="B1804" i="7" s="1"/>
  <c r="A1803" i="7"/>
  <c r="B1803" i="7" s="1"/>
  <c r="A1802" i="7"/>
  <c r="A1801" i="7"/>
  <c r="A1800" i="7"/>
  <c r="B1800" i="7" s="1"/>
  <c r="A1799" i="7"/>
  <c r="A1798" i="7"/>
  <c r="B1798" i="7" s="1"/>
  <c r="A1797" i="7"/>
  <c r="A1796" i="7"/>
  <c r="A1795" i="7"/>
  <c r="B1795" i="7" s="1"/>
  <c r="A1794" i="7"/>
  <c r="A1793" i="7"/>
  <c r="A1792" i="7"/>
  <c r="A1791" i="7"/>
  <c r="B1791" i="7" s="1"/>
  <c r="A1790" i="7"/>
  <c r="A1789" i="7"/>
  <c r="B1789" i="7" s="1"/>
  <c r="A1788" i="7"/>
  <c r="A1787" i="7"/>
  <c r="A1786" i="7"/>
  <c r="A1785" i="7"/>
  <c r="B1785" i="7" s="1"/>
  <c r="A1784" i="7"/>
  <c r="A1783" i="7"/>
  <c r="A1782" i="7"/>
  <c r="B1782" i="7" s="1"/>
  <c r="A1781" i="7"/>
  <c r="A1780" i="7"/>
  <c r="B1780" i="7" s="1"/>
  <c r="A1779" i="7"/>
  <c r="A1778" i="7"/>
  <c r="A1777" i="7"/>
  <c r="A1776" i="7"/>
  <c r="B1776" i="7" s="1"/>
  <c r="A1775" i="7"/>
  <c r="A1774" i="7"/>
  <c r="A1773" i="7"/>
  <c r="A1772" i="7"/>
  <c r="A1771" i="7"/>
  <c r="B1771" i="7" s="1"/>
  <c r="A1770" i="7"/>
  <c r="A1769" i="7"/>
  <c r="A1768" i="7"/>
  <c r="A1767" i="7"/>
  <c r="B1767" i="7" s="1"/>
  <c r="A1766" i="7"/>
  <c r="A1765" i="7"/>
  <c r="A1764" i="7"/>
  <c r="B1764" i="7" s="1"/>
  <c r="A1763" i="7"/>
  <c r="A1762" i="7"/>
  <c r="A1761" i="7"/>
  <c r="B1761" i="7" s="1"/>
  <c r="A1760" i="7"/>
  <c r="A1759" i="7"/>
  <c r="B1759" i="7" s="1"/>
  <c r="A1758" i="7"/>
  <c r="A1757" i="7"/>
  <c r="A1756" i="7"/>
  <c r="A1755" i="7"/>
  <c r="B1755" i="7" s="1"/>
  <c r="A1754" i="7"/>
  <c r="A1753" i="7"/>
  <c r="B1753" i="7" s="1"/>
  <c r="A1752" i="7"/>
  <c r="B1752" i="7" s="1"/>
  <c r="A1751" i="7"/>
  <c r="A1750" i="7"/>
  <c r="B1750" i="7" s="1"/>
  <c r="A1749" i="7"/>
  <c r="A1748" i="7"/>
  <c r="A1747" i="7"/>
  <c r="B1747" i="7" s="1"/>
  <c r="A1746" i="7"/>
  <c r="A1745" i="7"/>
  <c r="A1744" i="7"/>
  <c r="B1744" i="7" s="1"/>
  <c r="A1743" i="7"/>
  <c r="B1743" i="7" s="1"/>
  <c r="A1742" i="7"/>
  <c r="A1741" i="7"/>
  <c r="B1741" i="7" s="1"/>
  <c r="A1740" i="7"/>
  <c r="A1739" i="7"/>
  <c r="A1738" i="7"/>
  <c r="A1737" i="7"/>
  <c r="B1737" i="7" s="1"/>
  <c r="A1736" i="7"/>
  <c r="B1736" i="7" s="1"/>
  <c r="A1735" i="7"/>
  <c r="B1735" i="7" s="1"/>
  <c r="A1734" i="7"/>
  <c r="A1733" i="7"/>
  <c r="B1733" i="7" s="1"/>
  <c r="A1732" i="7"/>
  <c r="B1732" i="7" s="1"/>
  <c r="A1731" i="7"/>
  <c r="A1730" i="7"/>
  <c r="B1730" i="7" s="1"/>
  <c r="A1729" i="7"/>
  <c r="A1728" i="7"/>
  <c r="B1728" i="7" s="1"/>
  <c r="A1727" i="7"/>
  <c r="A1726" i="7"/>
  <c r="A1725" i="7"/>
  <c r="B1725" i="7" s="1"/>
  <c r="A1724" i="7"/>
  <c r="B1724" i="7" s="1"/>
  <c r="A1723" i="7"/>
  <c r="A1722" i="7"/>
  <c r="B1722" i="7" s="1"/>
  <c r="A1721" i="7"/>
  <c r="B1721" i="7" s="1"/>
  <c r="A1720" i="7"/>
  <c r="A1719" i="7"/>
  <c r="A1718" i="7"/>
  <c r="B1718" i="7" s="1"/>
  <c r="A1717" i="7"/>
  <c r="B1717" i="7" s="1"/>
  <c r="A1716" i="7"/>
  <c r="B1716" i="7" s="1"/>
  <c r="A1715" i="7"/>
  <c r="A1714" i="7"/>
  <c r="B1714" i="7" s="1"/>
  <c r="A1713" i="7"/>
  <c r="B1713" i="7" s="1"/>
  <c r="A1712" i="7"/>
  <c r="B1712" i="7" s="1"/>
  <c r="A1711" i="7"/>
  <c r="A1710" i="7"/>
  <c r="B1710" i="7" s="1"/>
  <c r="A1709" i="7"/>
  <c r="B1709" i="7" s="1"/>
  <c r="A1708" i="7"/>
  <c r="A1707" i="7"/>
  <c r="B1707" i="7" s="1"/>
  <c r="A1706" i="7"/>
  <c r="A1705" i="7"/>
  <c r="A1704" i="7"/>
  <c r="B1704" i="7" s="1"/>
  <c r="A1703" i="7"/>
  <c r="B1703" i="7" s="1"/>
  <c r="A1702" i="7"/>
  <c r="B1702" i="7" s="1"/>
  <c r="A1701" i="7"/>
  <c r="B1701" i="7" s="1"/>
  <c r="A1700" i="7"/>
  <c r="B1700" i="7" s="1"/>
  <c r="A1699" i="7"/>
  <c r="B1699" i="7" s="1"/>
  <c r="A1698" i="7"/>
  <c r="A1697" i="7"/>
  <c r="B1697" i="7" s="1"/>
  <c r="A1696" i="7"/>
  <c r="B1696" i="7" s="1"/>
  <c r="A1695" i="7"/>
  <c r="B1695" i="7" s="1"/>
  <c r="A1694" i="7"/>
  <c r="B1694" i="7" s="1"/>
  <c r="A1693" i="7"/>
  <c r="A1692" i="7"/>
  <c r="B1692" i="7" s="1"/>
  <c r="A1691" i="7"/>
  <c r="A1690" i="7"/>
  <c r="A1689" i="7"/>
  <c r="B1689" i="7" s="1"/>
  <c r="A1688" i="7"/>
  <c r="B1688" i="7" s="1"/>
  <c r="A1687" i="7"/>
  <c r="B1687" i="7" s="1"/>
  <c r="A1686" i="7"/>
  <c r="A1685" i="7"/>
  <c r="B1685" i="7" s="1"/>
  <c r="A1684" i="7"/>
  <c r="B1684" i="7" s="1"/>
  <c r="A1683" i="7"/>
  <c r="B1683" i="7" s="1"/>
  <c r="A1682" i="7"/>
  <c r="B1682" i="7" s="1"/>
  <c r="A1681" i="7"/>
  <c r="B1681" i="7" s="1"/>
  <c r="A1680" i="7"/>
  <c r="B1680" i="7" s="1"/>
  <c r="A1679" i="7"/>
  <c r="B1679" i="7" s="1"/>
  <c r="A1678" i="7"/>
  <c r="B1678" i="7" s="1"/>
  <c r="A1677" i="7"/>
  <c r="A1676" i="7"/>
  <c r="B1676" i="7" s="1"/>
  <c r="A1675" i="7"/>
  <c r="A1674" i="7"/>
  <c r="B1674" i="7" s="1"/>
  <c r="A1673" i="7"/>
  <c r="B1673" i="7" s="1"/>
  <c r="A1672" i="7"/>
  <c r="B1672" i="7" s="1"/>
  <c r="A1671" i="7"/>
  <c r="B1671" i="7" s="1"/>
  <c r="A1670" i="7"/>
  <c r="B1670" i="7" s="1"/>
  <c r="A1669" i="7"/>
  <c r="B1669" i="7" s="1"/>
  <c r="A1668" i="7"/>
  <c r="A1667" i="7"/>
  <c r="B1667" i="7" s="1"/>
  <c r="A1666" i="7"/>
  <c r="A1665" i="7"/>
  <c r="B1665" i="7" s="1"/>
  <c r="A1664" i="7"/>
  <c r="B1664" i="7" s="1"/>
  <c r="A1663" i="7"/>
  <c r="B1663" i="7" s="1"/>
  <c r="A1662" i="7"/>
  <c r="B1662" i="7" s="1"/>
  <c r="A1661" i="7"/>
  <c r="B1661" i="7" s="1"/>
  <c r="A1660" i="7"/>
  <c r="B1660" i="7" s="1"/>
  <c r="A1659" i="7"/>
  <c r="A1658" i="7"/>
  <c r="A1657" i="7"/>
  <c r="A1656" i="7"/>
  <c r="B1656" i="7" s="1"/>
  <c r="A1655" i="7"/>
  <c r="B1655" i="7" s="1"/>
  <c r="A1654" i="7"/>
  <c r="A1653" i="7"/>
  <c r="B1653" i="7" s="1"/>
  <c r="A1652" i="7"/>
  <c r="A1651" i="7"/>
  <c r="B1651" i="7" s="1"/>
  <c r="A1650" i="7"/>
  <c r="B1650" i="7" s="1"/>
  <c r="A1649" i="7"/>
  <c r="B1649" i="7" s="1"/>
  <c r="A1648" i="7"/>
  <c r="A1647" i="7"/>
  <c r="A1646" i="7"/>
  <c r="B1646" i="7" s="1"/>
  <c r="A1645" i="7"/>
  <c r="B1645" i="7" s="1"/>
  <c r="A1644" i="7"/>
  <c r="B1644" i="7" s="1"/>
  <c r="A1643" i="7"/>
  <c r="B1643" i="7" s="1"/>
  <c r="A1642" i="7"/>
  <c r="B1642" i="7" s="1"/>
  <c r="A1641" i="7"/>
  <c r="B1641" i="7" s="1"/>
  <c r="A1640" i="7"/>
  <c r="A1639" i="7"/>
  <c r="A1638" i="7"/>
  <c r="B1638" i="7" s="1"/>
  <c r="A1637" i="7"/>
  <c r="B1637" i="7" s="1"/>
  <c r="A1636" i="7"/>
  <c r="A1635" i="7"/>
  <c r="B1635" i="7" s="1"/>
  <c r="A1634" i="7"/>
  <c r="B1634" i="7" s="1"/>
  <c r="A1633" i="7"/>
  <c r="B1633" i="7" s="1"/>
  <c r="A1632" i="7"/>
  <c r="B1632" i="7" s="1"/>
  <c r="A1631" i="7"/>
  <c r="B1631" i="7" s="1"/>
  <c r="A1630" i="7"/>
  <c r="B1630" i="7" s="1"/>
  <c r="A1629" i="7"/>
  <c r="B1629" i="7" s="1"/>
  <c r="A1628" i="7"/>
  <c r="B1628" i="7" s="1"/>
  <c r="A1627" i="7"/>
  <c r="A1626" i="7"/>
  <c r="B1626" i="7" s="1"/>
  <c r="A1625" i="7"/>
  <c r="B1625" i="7" s="1"/>
  <c r="A1624" i="7"/>
  <c r="B1624" i="7" s="1"/>
  <c r="A1623" i="7"/>
  <c r="A1622" i="7"/>
  <c r="A1621" i="7"/>
  <c r="A1620" i="7"/>
  <c r="B1620" i="7" s="1"/>
  <c r="A1619" i="7"/>
  <c r="B1619" i="7" s="1"/>
  <c r="A1618" i="7"/>
  <c r="B1618" i="7" s="1"/>
  <c r="A1617" i="7"/>
  <c r="B1617" i="7" s="1"/>
  <c r="A1616" i="7"/>
  <c r="A1615" i="7"/>
  <c r="B1615" i="7" s="1"/>
  <c r="A1614" i="7"/>
  <c r="A1613" i="7"/>
  <c r="A1612" i="7"/>
  <c r="A1611" i="7"/>
  <c r="B1611" i="7" s="1"/>
  <c r="A1610" i="7"/>
  <c r="B1610" i="7" s="1"/>
  <c r="A1609" i="7"/>
  <c r="B1609" i="7" s="1"/>
  <c r="A1608" i="7"/>
  <c r="B1608" i="7" s="1"/>
  <c r="A1607" i="7"/>
  <c r="B1607" i="7" s="1"/>
  <c r="A1606" i="7"/>
  <c r="A1605" i="7"/>
  <c r="B1605" i="7" s="1"/>
  <c r="A1604" i="7"/>
  <c r="B1604" i="7" s="1"/>
  <c r="A1603" i="7"/>
  <c r="B1603" i="7" s="1"/>
  <c r="A1602" i="7"/>
  <c r="A1601" i="7"/>
  <c r="B1601" i="7" s="1"/>
  <c r="A1600" i="7"/>
  <c r="B1600" i="7" s="1"/>
  <c r="A1599" i="7"/>
  <c r="B1599" i="7" s="1"/>
  <c r="A1598" i="7"/>
  <c r="A1597" i="7"/>
  <c r="B1597" i="7" s="1"/>
  <c r="A1596" i="7"/>
  <c r="B1596" i="7" s="1"/>
  <c r="A1595" i="7"/>
  <c r="B1595" i="7" s="1"/>
  <c r="A1594" i="7"/>
  <c r="A1593" i="7"/>
  <c r="B1593" i="7" s="1"/>
  <c r="A1592" i="7"/>
  <c r="B1592" i="7" s="1"/>
  <c r="A1591" i="7"/>
  <c r="B1591" i="7" s="1"/>
  <c r="A1590" i="7"/>
  <c r="B1590" i="7" s="1"/>
  <c r="A1589" i="7"/>
  <c r="B1589" i="7" s="1"/>
  <c r="A1588" i="7"/>
  <c r="B1588" i="7" s="1"/>
  <c r="A1587" i="7"/>
  <c r="B1587" i="7" s="1"/>
  <c r="A1586" i="7"/>
  <c r="B1586" i="7" s="1"/>
  <c r="A1585" i="7"/>
  <c r="A1584" i="7"/>
  <c r="B1584" i="7" s="1"/>
  <c r="A1583" i="7"/>
  <c r="B1583" i="7" s="1"/>
  <c r="A1582" i="7"/>
  <c r="B1582" i="7" s="1"/>
  <c r="A1581" i="7"/>
  <c r="A1580" i="7"/>
  <c r="B1580" i="7" s="1"/>
  <c r="A1579" i="7"/>
  <c r="B1579" i="7" s="1"/>
  <c r="A1578" i="7"/>
  <c r="B1578" i="7" s="1"/>
  <c r="A1577" i="7"/>
  <c r="A1576" i="7"/>
  <c r="A1575" i="7"/>
  <c r="B1575" i="7" s="1"/>
  <c r="A1574" i="7"/>
  <c r="B1574" i="7" s="1"/>
  <c r="A1573" i="7"/>
  <c r="B1573" i="7" s="1"/>
  <c r="A1572" i="7"/>
  <c r="A1571" i="7"/>
  <c r="A1570" i="7"/>
  <c r="A1569" i="7"/>
  <c r="B1569" i="7" s="1"/>
  <c r="A1568" i="7"/>
  <c r="B1568" i="7" s="1"/>
  <c r="A1567" i="7"/>
  <c r="B1567" i="7" s="1"/>
  <c r="A1566" i="7"/>
  <c r="B1566" i="7" s="1"/>
  <c r="A1565" i="7"/>
  <c r="A1564" i="7"/>
  <c r="B1564" i="7" s="1"/>
  <c r="A1563" i="7"/>
  <c r="B1563" i="7" s="1"/>
  <c r="A1562" i="7"/>
  <c r="A1561" i="7"/>
  <c r="A1560" i="7"/>
  <c r="B1560" i="7" s="1"/>
  <c r="A1559" i="7"/>
  <c r="B1559" i="7" s="1"/>
  <c r="A1558" i="7"/>
  <c r="B1558" i="7" s="1"/>
  <c r="A1557" i="7"/>
  <c r="B1557" i="7" s="1"/>
  <c r="A1556" i="7"/>
  <c r="B1556" i="7" s="1"/>
  <c r="A1555" i="7"/>
  <c r="A1554" i="7"/>
  <c r="B1554" i="7" s="1"/>
  <c r="A1553" i="7"/>
  <c r="B1553" i="7" s="1"/>
  <c r="A1552" i="7"/>
  <c r="A1551" i="7"/>
  <c r="B1551" i="7" s="1"/>
  <c r="A1550" i="7"/>
  <c r="A1549" i="7"/>
  <c r="A1548" i="7"/>
  <c r="B1548" i="7" s="1"/>
  <c r="A1547" i="7"/>
  <c r="B1547" i="7" s="1"/>
  <c r="A1546" i="7"/>
  <c r="B1546" i="7" s="1"/>
  <c r="A1545" i="7"/>
  <c r="A1544" i="7"/>
  <c r="B1544" i="7" s="1"/>
  <c r="A1543" i="7"/>
  <c r="B1543" i="7" s="1"/>
  <c r="A1542" i="7"/>
  <c r="B1542" i="7" s="1"/>
  <c r="A1541" i="7"/>
  <c r="B1541" i="7" s="1"/>
  <c r="A1540" i="7"/>
  <c r="A1539" i="7"/>
  <c r="B1539" i="7" s="1"/>
  <c r="A1538" i="7"/>
  <c r="B1538" i="7" s="1"/>
  <c r="A1537" i="7"/>
  <c r="B1537" i="7" s="1"/>
  <c r="A1536" i="7"/>
  <c r="A1535" i="7"/>
  <c r="B1535" i="7" s="1"/>
  <c r="A1534" i="7"/>
  <c r="B1534" i="7" s="1"/>
  <c r="A1533" i="7"/>
  <c r="B1533" i="7" s="1"/>
  <c r="A1532" i="7"/>
  <c r="A1531" i="7"/>
  <c r="B1531" i="7" s="1"/>
  <c r="A1530" i="7"/>
  <c r="A1529" i="7"/>
  <c r="A1528" i="7"/>
  <c r="A1527" i="7"/>
  <c r="B1527" i="7" s="1"/>
  <c r="A1526" i="7"/>
  <c r="A1525" i="7"/>
  <c r="A1524" i="7"/>
  <c r="B1524" i="7" s="1"/>
  <c r="A1523" i="7"/>
  <c r="B1523" i="7" s="1"/>
  <c r="A1522" i="7"/>
  <c r="B1522" i="7" s="1"/>
  <c r="A1521" i="7"/>
  <c r="B1521" i="7" s="1"/>
  <c r="A1520" i="7"/>
  <c r="B1520" i="7" s="1"/>
  <c r="A1519" i="7"/>
  <c r="B1519" i="7" s="1"/>
  <c r="A1518" i="7"/>
  <c r="A1517" i="7"/>
  <c r="A1516" i="7"/>
  <c r="B1516" i="7" s="1"/>
  <c r="A1515" i="7"/>
  <c r="A1514" i="7"/>
  <c r="A1513" i="7"/>
  <c r="A1512" i="7"/>
  <c r="A1511" i="7"/>
  <c r="B1511" i="7" s="1"/>
  <c r="A1510" i="7"/>
  <c r="B1510" i="7" s="1"/>
  <c r="A1509" i="7"/>
  <c r="B1509" i="7" s="1"/>
  <c r="A1508" i="7"/>
  <c r="A1507" i="7"/>
  <c r="B1507" i="7" s="1"/>
  <c r="A1506" i="7"/>
  <c r="A1505" i="7"/>
  <c r="A1504" i="7"/>
  <c r="A1503" i="7"/>
  <c r="B1503" i="7" s="1"/>
  <c r="A1502" i="7"/>
  <c r="A1501" i="7"/>
  <c r="B1501" i="7" s="1"/>
  <c r="A1500" i="7"/>
  <c r="B1500" i="7" s="1"/>
  <c r="A1499" i="7"/>
  <c r="B1499" i="7" s="1"/>
  <c r="A1498" i="7"/>
  <c r="A1497" i="7"/>
  <c r="B1497" i="7" s="1"/>
  <c r="A1496" i="7"/>
  <c r="B1496" i="7" s="1"/>
  <c r="A1495" i="7"/>
  <c r="B1495" i="7" s="1"/>
  <c r="A1494" i="7"/>
  <c r="B1494" i="7" s="1"/>
  <c r="A1493" i="7"/>
  <c r="B1493" i="7" s="1"/>
  <c r="A1492" i="7"/>
  <c r="B1492" i="7" s="1"/>
  <c r="A1491" i="7"/>
  <c r="A1490" i="7"/>
  <c r="B1490" i="7" s="1"/>
  <c r="A1489" i="7"/>
  <c r="B1489" i="7" s="1"/>
  <c r="A1488" i="7"/>
  <c r="B1488" i="7" s="1"/>
  <c r="A1487" i="7"/>
  <c r="B1487" i="7" s="1"/>
  <c r="A1486" i="7"/>
  <c r="A1485" i="7"/>
  <c r="B1485" i="7" s="1"/>
  <c r="A1484" i="7"/>
  <c r="B1484" i="7" s="1"/>
  <c r="A1483" i="7"/>
  <c r="B1483" i="7" s="1"/>
  <c r="A1482" i="7"/>
  <c r="B1482" i="7" s="1"/>
  <c r="A1481" i="7"/>
  <c r="B1481" i="7" s="1"/>
  <c r="A1480" i="7"/>
  <c r="A1479" i="7"/>
  <c r="B1479" i="7" s="1"/>
  <c r="A1478" i="7"/>
  <c r="B1478" i="7" s="1"/>
  <c r="A1477" i="7"/>
  <c r="A1476" i="7"/>
  <c r="A1475" i="7"/>
  <c r="B1475" i="7" s="1"/>
  <c r="A1474" i="7"/>
  <c r="B1474" i="7" s="1"/>
  <c r="A1473" i="7"/>
  <c r="B1473" i="7" s="1"/>
  <c r="A1472" i="7"/>
  <c r="A1471" i="7"/>
  <c r="B1471" i="7" s="1"/>
  <c r="A1470" i="7"/>
  <c r="B1470" i="7" s="1"/>
  <c r="A1469" i="7"/>
  <c r="B1469" i="7" s="1"/>
  <c r="A1468" i="7"/>
  <c r="A1467" i="7"/>
  <c r="B1467" i="7" s="1"/>
  <c r="A1466" i="7"/>
  <c r="B1466" i="7" s="1"/>
  <c r="A1465" i="7"/>
  <c r="B1465" i="7" s="1"/>
  <c r="A1464" i="7"/>
  <c r="A1463" i="7"/>
  <c r="A1462" i="7"/>
  <c r="A1461" i="7"/>
  <c r="B1461" i="7" s="1"/>
  <c r="A1460" i="7"/>
  <c r="B1460" i="7" s="1"/>
  <c r="A1459" i="7"/>
  <c r="B1459" i="7" s="1"/>
  <c r="A1458" i="7"/>
  <c r="B1458" i="7" s="1"/>
  <c r="A1457" i="7"/>
  <c r="A1456" i="7"/>
  <c r="B1456" i="7" s="1"/>
  <c r="A1455" i="7"/>
  <c r="B1455" i="7" s="1"/>
  <c r="A1454" i="7"/>
  <c r="B1454" i="7" s="1"/>
  <c r="A1453" i="7"/>
  <c r="B1453" i="7" s="1"/>
  <c r="A1452" i="7"/>
  <c r="B1452" i="7" s="1"/>
  <c r="A1451" i="7"/>
  <c r="B1451" i="7" s="1"/>
  <c r="A1450" i="7"/>
  <c r="B1450" i="7" s="1"/>
  <c r="A1449" i="7"/>
  <c r="B1449" i="7" s="1"/>
  <c r="A1448" i="7"/>
  <c r="B1448" i="7" s="1"/>
  <c r="A1447" i="7"/>
  <c r="A1446" i="7"/>
  <c r="A1445" i="7"/>
  <c r="B1445" i="7" s="1"/>
  <c r="A1444" i="7"/>
  <c r="A1443" i="7"/>
  <c r="A1442" i="7"/>
  <c r="B1442" i="7" s="1"/>
  <c r="A1441" i="7"/>
  <c r="A1440" i="7"/>
  <c r="B1440" i="7" s="1"/>
  <c r="A1439" i="7"/>
  <c r="B1439" i="7" s="1"/>
  <c r="A1438" i="7"/>
  <c r="B1438" i="7" s="1"/>
  <c r="A1437" i="7"/>
  <c r="B1437" i="7" s="1"/>
  <c r="A1436" i="7"/>
  <c r="B1436" i="7" s="1"/>
  <c r="A1435" i="7"/>
  <c r="A1434" i="7"/>
  <c r="A1433" i="7"/>
  <c r="B1433" i="7" s="1"/>
  <c r="A1432" i="7"/>
  <c r="A1431" i="7"/>
  <c r="B1431" i="7" s="1"/>
  <c r="A1430" i="7"/>
  <c r="B1430" i="7" s="1"/>
  <c r="A1429" i="7"/>
  <c r="B1429" i="7" s="1"/>
  <c r="A1428" i="7"/>
  <c r="A1427" i="7"/>
  <c r="B1427" i="7" s="1"/>
  <c r="A1426" i="7"/>
  <c r="B1426" i="7" s="1"/>
  <c r="A1425" i="7"/>
  <c r="B1425" i="7" s="1"/>
  <c r="A1424" i="7"/>
  <c r="A1423" i="7"/>
  <c r="A1422" i="7"/>
  <c r="A1421" i="7"/>
  <c r="A1420" i="7"/>
  <c r="A1419" i="7"/>
  <c r="B1419" i="7" s="1"/>
  <c r="A1418" i="7"/>
  <c r="A1417" i="7"/>
  <c r="A1416" i="7"/>
  <c r="B1416" i="7" s="1"/>
  <c r="A1415" i="7"/>
  <c r="B1415" i="7" s="1"/>
  <c r="A1414" i="7"/>
  <c r="B1414" i="7" s="1"/>
  <c r="A1413" i="7"/>
  <c r="A1412" i="7"/>
  <c r="B1412" i="7" s="1"/>
  <c r="A1411" i="7"/>
  <c r="B1411" i="7" s="1"/>
  <c r="A1410" i="7"/>
  <c r="A1409" i="7"/>
  <c r="A1408" i="7"/>
  <c r="A1407" i="7"/>
  <c r="B1407" i="7" s="1"/>
  <c r="A1406" i="7"/>
  <c r="A1405" i="7"/>
  <c r="A1404" i="7"/>
  <c r="B1404" i="7" s="1"/>
  <c r="A1403" i="7"/>
  <c r="B1403" i="7" s="1"/>
  <c r="A1402" i="7"/>
  <c r="B1402" i="7" s="1"/>
  <c r="A1401" i="7"/>
  <c r="B1401" i="7" s="1"/>
  <c r="A1400" i="7"/>
  <c r="B1400" i="7" s="1"/>
  <c r="A1399" i="7"/>
  <c r="B1399" i="7" s="1"/>
  <c r="A1398" i="7"/>
  <c r="B1398" i="7" s="1"/>
  <c r="A1397" i="7"/>
  <c r="B1397" i="7" s="1"/>
  <c r="A1396" i="7"/>
  <c r="A1395" i="7"/>
  <c r="B1395" i="7" s="1"/>
  <c r="A1394" i="7"/>
  <c r="A1393" i="7"/>
  <c r="B1393" i="7" s="1"/>
  <c r="A1392" i="7"/>
  <c r="B1392" i="7" s="1"/>
  <c r="A1391" i="7"/>
  <c r="B1391" i="7" s="1"/>
  <c r="A1390" i="7"/>
  <c r="B1390" i="7" s="1"/>
  <c r="A1389" i="7"/>
  <c r="B1389" i="7" s="1"/>
  <c r="A1388" i="7"/>
  <c r="A1387" i="7"/>
  <c r="B1387" i="7" s="1"/>
  <c r="A1386" i="7"/>
  <c r="B1386" i="7" s="1"/>
  <c r="A1385" i="7"/>
  <c r="B1385" i="7" s="1"/>
  <c r="A1384" i="7"/>
  <c r="B1384" i="7" s="1"/>
  <c r="A1383" i="7"/>
  <c r="A1382" i="7"/>
  <c r="B1382" i="7" s="1"/>
  <c r="A1381" i="7"/>
  <c r="B1381" i="7" s="1"/>
  <c r="A1380" i="7"/>
  <c r="B1380" i="7" s="1"/>
  <c r="A1379" i="7"/>
  <c r="B1379" i="7" s="1"/>
  <c r="A1378" i="7"/>
  <c r="B1378" i="7" s="1"/>
  <c r="A1377" i="7"/>
  <c r="B1377" i="7" s="1"/>
  <c r="A1376" i="7"/>
  <c r="B1376" i="7" s="1"/>
  <c r="A1375" i="7"/>
  <c r="B1375" i="7" s="1"/>
  <c r="A1374" i="7"/>
  <c r="B1374" i="7" s="1"/>
  <c r="A1373" i="7"/>
  <c r="B1373" i="7" s="1"/>
  <c r="A1372" i="7"/>
  <c r="B1372" i="7" s="1"/>
  <c r="A1371" i="7"/>
  <c r="B1371" i="7" s="1"/>
  <c r="A1370" i="7"/>
  <c r="B1370" i="7" s="1"/>
  <c r="A1369" i="7"/>
  <c r="B1369" i="7" s="1"/>
  <c r="A1368" i="7"/>
  <c r="A1367" i="7"/>
  <c r="B1367" i="7" s="1"/>
  <c r="A1366" i="7"/>
  <c r="B1366" i="7" s="1"/>
  <c r="A1365" i="7"/>
  <c r="A1364" i="7"/>
  <c r="A1363" i="7"/>
  <c r="B1363" i="7" s="1"/>
  <c r="A1362" i="7"/>
  <c r="B1362" i="7" s="1"/>
  <c r="A1361" i="7"/>
  <c r="A1360" i="7"/>
  <c r="B1360" i="7" s="1"/>
  <c r="A1359" i="7"/>
  <c r="B1359" i="7" s="1"/>
  <c r="A1358" i="7"/>
  <c r="B1358" i="7" s="1"/>
  <c r="A1357" i="7"/>
  <c r="B1357" i="7" s="1"/>
  <c r="A1356" i="7"/>
  <c r="B1356" i="7" s="1"/>
  <c r="A1355" i="7"/>
  <c r="A1354" i="7"/>
  <c r="B1354" i="7" s="1"/>
  <c r="A1353" i="7"/>
  <c r="B1353" i="7" s="1"/>
  <c r="A1352" i="7"/>
  <c r="A1351" i="7"/>
  <c r="B1351" i="7" s="1"/>
  <c r="A1350" i="7"/>
  <c r="B1350" i="7" s="1"/>
  <c r="A1349" i="7"/>
  <c r="B1349" i="7" s="1"/>
  <c r="A1348" i="7"/>
  <c r="B1348" i="7" s="1"/>
  <c r="A1347" i="7"/>
  <c r="B1347" i="7" s="1"/>
  <c r="A1346" i="7"/>
  <c r="B1346" i="7" s="1"/>
  <c r="A1345" i="7"/>
  <c r="B1345" i="7" s="1"/>
  <c r="A1344" i="7"/>
  <c r="A1343" i="7"/>
  <c r="B1343" i="7" s="1"/>
  <c r="A1342" i="7"/>
  <c r="B1342" i="7" s="1"/>
  <c r="A1341" i="7"/>
  <c r="A1340" i="7"/>
  <c r="B1340" i="7" s="1"/>
  <c r="A1339" i="7"/>
  <c r="B1339" i="7" s="1"/>
  <c r="A1338" i="7"/>
  <c r="B1338" i="7" s="1"/>
  <c r="A1337" i="7"/>
  <c r="B1337" i="7" s="1"/>
  <c r="A1336" i="7"/>
  <c r="B1336" i="7" s="1"/>
  <c r="A1335" i="7"/>
  <c r="B1335" i="7" s="1"/>
  <c r="A1334" i="7"/>
  <c r="A1333" i="7"/>
  <c r="B1333" i="7" s="1"/>
  <c r="A1332" i="7"/>
  <c r="A1331" i="7"/>
  <c r="A1330" i="7"/>
  <c r="B1330" i="7" s="1"/>
  <c r="A1329" i="7"/>
  <c r="A1328" i="7"/>
  <c r="B1328" i="7" s="1"/>
  <c r="A1327" i="7"/>
  <c r="B1327" i="7" s="1"/>
  <c r="A1326" i="7"/>
  <c r="B1326" i="7" s="1"/>
  <c r="A1325" i="7"/>
  <c r="B1325" i="7" s="1"/>
  <c r="A1324" i="7"/>
  <c r="B1324" i="7" s="1"/>
  <c r="A1323" i="7"/>
  <c r="B1323" i="7" s="1"/>
  <c r="A1322" i="7"/>
  <c r="B1322" i="7" s="1"/>
  <c r="A1321" i="7"/>
  <c r="B1321" i="7" s="1"/>
  <c r="A1320" i="7"/>
  <c r="B1320" i="7" s="1"/>
  <c r="A1319" i="7"/>
  <c r="A1318" i="7"/>
  <c r="B1318" i="7" s="1"/>
  <c r="A1317" i="7"/>
  <c r="B1317" i="7" s="1"/>
  <c r="A1316" i="7"/>
  <c r="A1315" i="7"/>
  <c r="B1315" i="7" s="1"/>
  <c r="A1314" i="7"/>
  <c r="B1314" i="7" s="1"/>
  <c r="A1313" i="7"/>
  <c r="A1312" i="7"/>
  <c r="B1312" i="7" s="1"/>
  <c r="A1311" i="7"/>
  <c r="B1311" i="7" s="1"/>
  <c r="A1310" i="7"/>
  <c r="B1310" i="7" s="1"/>
  <c r="A1309" i="7"/>
  <c r="B1309" i="7" s="1"/>
  <c r="A1308" i="7"/>
  <c r="B1308" i="7" s="1"/>
  <c r="A1307" i="7"/>
  <c r="B1307" i="7" s="1"/>
  <c r="A1306" i="7"/>
  <c r="B1306" i="7" s="1"/>
  <c r="A1305" i="7"/>
  <c r="B1305" i="7" s="1"/>
  <c r="A1304" i="7"/>
  <c r="B1304" i="7" s="1"/>
  <c r="A1303" i="7"/>
  <c r="B1303" i="7" s="1"/>
  <c r="A1302" i="7"/>
  <c r="B1302" i="7" s="1"/>
  <c r="A1301" i="7"/>
  <c r="B1301" i="7" s="1"/>
  <c r="A1300" i="7"/>
  <c r="B1300" i="7" s="1"/>
  <c r="A1299" i="7"/>
  <c r="B1299" i="7" s="1"/>
  <c r="A1298" i="7"/>
  <c r="B1298" i="7" s="1"/>
  <c r="A1297" i="7"/>
  <c r="B1297" i="7" s="1"/>
  <c r="A1296" i="7"/>
  <c r="B1296" i="7" s="1"/>
  <c r="A1295" i="7"/>
  <c r="B1295" i="7" s="1"/>
  <c r="A1294" i="7"/>
  <c r="B1294" i="7" s="1"/>
  <c r="A1293" i="7"/>
  <c r="B1293" i="7" s="1"/>
  <c r="A1292" i="7"/>
  <c r="B1292" i="7" s="1"/>
  <c r="A1291" i="7"/>
  <c r="B1291" i="7" s="1"/>
  <c r="A1290" i="7"/>
  <c r="B1290" i="7" s="1"/>
  <c r="A1289" i="7"/>
  <c r="B1289" i="7" s="1"/>
  <c r="A1288" i="7"/>
  <c r="B1288" i="7" s="1"/>
  <c r="A1287" i="7"/>
  <c r="B1287" i="7" s="1"/>
  <c r="A1286" i="7"/>
  <c r="B1286" i="7" s="1"/>
  <c r="A1285" i="7"/>
  <c r="B1285" i="7" s="1"/>
  <c r="A1284" i="7"/>
  <c r="B1284" i="7" s="1"/>
  <c r="A1283" i="7"/>
  <c r="A1282" i="7"/>
  <c r="B1282" i="7" s="1"/>
  <c r="A1281" i="7"/>
  <c r="B1281" i="7" s="1"/>
  <c r="A1280" i="7"/>
  <c r="A1279" i="7"/>
  <c r="B1279" i="7" s="1"/>
  <c r="A1278" i="7"/>
  <c r="B1278" i="7" s="1"/>
  <c r="A1277" i="7"/>
  <c r="A1276" i="7"/>
  <c r="B1276" i="7" s="1"/>
  <c r="A1275" i="7"/>
  <c r="B1275" i="7" s="1"/>
  <c r="A1274" i="7"/>
  <c r="B1274" i="7" s="1"/>
  <c r="A1273" i="7"/>
  <c r="B1273" i="7" s="1"/>
  <c r="A1272" i="7"/>
  <c r="B1272" i="7" s="1"/>
  <c r="A1271" i="7"/>
  <c r="B1271" i="7" s="1"/>
  <c r="A1270" i="7"/>
  <c r="B1270" i="7" s="1"/>
  <c r="A1269" i="7"/>
  <c r="B1269" i="7" s="1"/>
  <c r="A1268" i="7"/>
  <c r="B1268" i="7" s="1"/>
  <c r="A1267" i="7"/>
  <c r="B1267" i="7" s="1"/>
  <c r="A1266" i="7"/>
  <c r="B1266" i="7" s="1"/>
  <c r="A1265" i="7"/>
  <c r="B1265" i="7" s="1"/>
  <c r="A1264" i="7"/>
  <c r="B1264" i="7" s="1"/>
  <c r="A1263" i="7"/>
  <c r="B1263" i="7" s="1"/>
  <c r="A1262" i="7"/>
  <c r="B1262" i="7" s="1"/>
  <c r="A1261" i="7"/>
  <c r="B1261" i="7" s="1"/>
  <c r="A1260" i="7"/>
  <c r="B1260" i="7" s="1"/>
  <c r="A1259" i="7"/>
  <c r="B1259" i="7" s="1"/>
  <c r="A1258" i="7"/>
  <c r="B1258" i="7" s="1"/>
  <c r="A1257" i="7"/>
  <c r="B1257" i="7" s="1"/>
  <c r="A1256" i="7"/>
  <c r="A1255" i="7"/>
  <c r="B1255" i="7" s="1"/>
  <c r="A1254" i="7"/>
  <c r="B1254" i="7" s="1"/>
  <c r="A1253" i="7"/>
  <c r="B1253" i="7" s="1"/>
  <c r="A1252" i="7"/>
  <c r="B1252" i="7" s="1"/>
  <c r="A1251" i="7"/>
  <c r="B1251" i="7" s="1"/>
  <c r="A1250" i="7"/>
  <c r="B1250" i="7" s="1"/>
  <c r="A1249" i="7"/>
  <c r="B1249" i="7" s="1"/>
  <c r="A1248" i="7"/>
  <c r="B1248" i="7" s="1"/>
  <c r="A1247" i="7"/>
  <c r="B1247" i="7" s="1"/>
  <c r="A1246" i="7"/>
  <c r="B1246" i="7" s="1"/>
  <c r="A1245" i="7"/>
  <c r="B1245" i="7" s="1"/>
  <c r="A1244" i="7"/>
  <c r="A1243" i="7"/>
  <c r="B1243" i="7" s="1"/>
  <c r="A1242" i="7"/>
  <c r="B1242" i="7" s="1"/>
  <c r="A1241" i="7"/>
  <c r="A1240" i="7"/>
  <c r="B1240" i="7" s="1"/>
  <c r="A1239" i="7"/>
  <c r="B1239" i="7" s="1"/>
  <c r="A1238" i="7"/>
  <c r="B1238" i="7" s="1"/>
  <c r="A1237" i="7"/>
  <c r="B1237" i="7" s="1"/>
  <c r="A1236" i="7"/>
  <c r="B1236" i="7" s="1"/>
  <c r="A1235" i="7"/>
  <c r="B1235" i="7" s="1"/>
  <c r="A1234" i="7"/>
  <c r="B1234" i="7" s="1"/>
  <c r="A1233" i="7"/>
  <c r="B1233" i="7" s="1"/>
  <c r="A1232" i="7"/>
  <c r="B1232" i="7" s="1"/>
  <c r="A1231" i="7"/>
  <c r="B1231" i="7" s="1"/>
  <c r="A1230" i="7"/>
  <c r="B1230" i="7" s="1"/>
  <c r="A1229" i="7"/>
  <c r="B1229" i="7" s="1"/>
  <c r="A1228" i="7"/>
  <c r="B1228" i="7" s="1"/>
  <c r="A1227" i="7"/>
  <c r="B1227" i="7" s="1"/>
  <c r="A1226" i="7"/>
  <c r="A1225" i="7"/>
  <c r="B1225" i="7" s="1"/>
  <c r="A1224" i="7"/>
  <c r="B1224" i="7" s="1"/>
  <c r="A1223" i="7"/>
  <c r="B1223" i="7" s="1"/>
  <c r="A1222" i="7"/>
  <c r="B1222" i="7" s="1"/>
  <c r="A1221" i="7"/>
  <c r="B1221" i="7" s="1"/>
  <c r="A1220" i="7"/>
  <c r="A1219" i="7"/>
  <c r="B1219" i="7" s="1"/>
  <c r="A1218" i="7"/>
  <c r="B1218" i="7" s="1"/>
  <c r="A1217" i="7"/>
  <c r="B1217" i="7" s="1"/>
  <c r="A1216" i="7"/>
  <c r="B1216" i="7" s="1"/>
  <c r="A1215" i="7"/>
  <c r="B1215" i="7" s="1"/>
  <c r="A1214" i="7"/>
  <c r="B1214" i="7" s="1"/>
  <c r="A1213" i="7"/>
  <c r="B1213" i="7" s="1"/>
  <c r="A1212" i="7"/>
  <c r="B1212" i="7" s="1"/>
  <c r="A1211" i="7"/>
  <c r="A1210" i="7"/>
  <c r="B1210" i="7" s="1"/>
  <c r="A1209" i="7"/>
  <c r="B1209" i="7" s="1"/>
  <c r="A1208" i="7"/>
  <c r="A1207" i="7"/>
  <c r="B1207" i="7" s="1"/>
  <c r="A1206" i="7"/>
  <c r="B1206" i="7" s="1"/>
  <c r="A1205" i="7"/>
  <c r="A1204" i="7"/>
  <c r="B1204" i="7" s="1"/>
  <c r="A1203" i="7"/>
  <c r="B1203" i="7" s="1"/>
  <c r="A1202" i="7"/>
  <c r="B1202" i="7" s="1"/>
  <c r="A1201" i="7"/>
  <c r="B1201" i="7" s="1"/>
  <c r="A1200" i="7"/>
  <c r="B1200" i="7" s="1"/>
  <c r="A1199" i="7"/>
  <c r="B1199" i="7" s="1"/>
  <c r="A1198" i="7"/>
  <c r="B1198" i="7" s="1"/>
  <c r="A1197" i="7"/>
  <c r="B1197" i="7" s="1"/>
  <c r="A1196" i="7"/>
  <c r="B1196" i="7" s="1"/>
  <c r="A1195" i="7"/>
  <c r="B1195" i="7" s="1"/>
  <c r="A1194" i="7"/>
  <c r="B1194" i="7" s="1"/>
  <c r="A1193" i="7"/>
  <c r="B1193" i="7" s="1"/>
  <c r="A1192" i="7"/>
  <c r="B1192" i="7" s="1"/>
  <c r="A1191" i="7"/>
  <c r="B1191" i="7" s="1"/>
  <c r="A1190" i="7"/>
  <c r="A1189" i="7"/>
  <c r="B1189" i="7" s="1"/>
  <c r="A1188" i="7"/>
  <c r="B1188" i="7" s="1"/>
  <c r="A1187" i="7"/>
  <c r="B1187" i="7" s="1"/>
  <c r="A1186" i="7"/>
  <c r="B1186" i="7" s="1"/>
  <c r="A1185" i="7"/>
  <c r="B1185" i="7" s="1"/>
  <c r="A1184" i="7"/>
  <c r="B1184" i="7" s="1"/>
  <c r="A1183" i="7"/>
  <c r="B1183" i="7" s="1"/>
  <c r="A1182" i="7"/>
  <c r="B1182" i="7" s="1"/>
  <c r="A1181" i="7"/>
  <c r="B1181" i="7" s="1"/>
  <c r="A1180" i="7"/>
  <c r="B1180" i="7" s="1"/>
  <c r="A1179" i="7"/>
  <c r="B1179" i="7" s="1"/>
  <c r="A1178" i="7"/>
  <c r="B1178" i="7" s="1"/>
  <c r="A1177" i="7"/>
  <c r="B1177" i="7" s="1"/>
  <c r="A1176" i="7"/>
  <c r="B1176" i="7" s="1"/>
  <c r="A1175" i="7"/>
  <c r="A1174" i="7"/>
  <c r="B1174" i="7" s="1"/>
  <c r="A1173" i="7"/>
  <c r="B1173" i="7" s="1"/>
  <c r="A1172" i="7"/>
  <c r="A1171" i="7"/>
  <c r="B1171" i="7" s="1"/>
  <c r="A1170" i="7"/>
  <c r="B1170" i="7" s="1"/>
  <c r="A1169" i="7"/>
  <c r="A1168" i="7"/>
  <c r="B1168" i="7" s="1"/>
  <c r="A1167" i="7"/>
  <c r="B1167" i="7" s="1"/>
  <c r="A1166" i="7"/>
  <c r="B1166" i="7" s="1"/>
  <c r="A1165" i="7"/>
  <c r="B1165" i="7" s="1"/>
  <c r="A1164" i="7"/>
  <c r="B1164" i="7" s="1"/>
  <c r="A1163" i="7"/>
  <c r="B1163" i="7" s="1"/>
  <c r="A1162" i="7"/>
  <c r="B1162" i="7" s="1"/>
  <c r="A1161" i="7"/>
  <c r="B1161" i="7" s="1"/>
  <c r="A1160" i="7"/>
  <c r="B1160" i="7" s="1"/>
  <c r="A1159" i="7"/>
  <c r="B1159" i="7" s="1"/>
  <c r="A1158" i="7"/>
  <c r="B1158" i="7" s="1"/>
  <c r="A1157" i="7"/>
  <c r="B1157" i="7" s="1"/>
  <c r="A1156" i="7"/>
  <c r="B1156" i="7" s="1"/>
  <c r="A1155" i="7"/>
  <c r="B1155" i="7" s="1"/>
  <c r="A1154" i="7"/>
  <c r="B1154" i="7" s="1"/>
  <c r="A1153" i="7"/>
  <c r="B1153" i="7" s="1"/>
  <c r="A1152" i="7"/>
  <c r="B1152" i="7" s="1"/>
  <c r="A1151" i="7"/>
  <c r="B1151" i="7" s="1"/>
  <c r="A1150" i="7"/>
  <c r="B1150" i="7" s="1"/>
  <c r="A1149" i="7"/>
  <c r="B1149" i="7" s="1"/>
  <c r="A1148" i="7"/>
  <c r="B1148" i="7" s="1"/>
  <c r="A1147" i="7"/>
  <c r="B1147" i="7" s="1"/>
  <c r="A1146" i="7"/>
  <c r="B1146" i="7" s="1"/>
  <c r="A1145" i="7"/>
  <c r="B1145" i="7" s="1"/>
  <c r="A1144" i="7"/>
  <c r="B1144" i="7" s="1"/>
  <c r="A1143" i="7"/>
  <c r="B1143" i="7" s="1"/>
  <c r="A1142" i="7"/>
  <c r="B1142" i="7" s="1"/>
  <c r="A1141" i="7"/>
  <c r="B1141" i="7" s="1"/>
  <c r="A1140" i="7"/>
  <c r="B1140" i="7" s="1"/>
  <c r="A1139" i="7"/>
  <c r="B1139" i="7" s="1"/>
  <c r="A1138" i="7"/>
  <c r="B1138" i="7" s="1"/>
  <c r="A1137" i="7"/>
  <c r="B1137" i="7" s="1"/>
  <c r="A1136" i="7"/>
  <c r="B1136" i="7" s="1"/>
  <c r="A1135" i="7"/>
  <c r="B1135" i="7" s="1"/>
  <c r="A1134" i="7"/>
  <c r="B1134" i="7" s="1"/>
  <c r="A1133" i="7"/>
  <c r="B1133" i="7" s="1"/>
  <c r="A1132" i="7"/>
  <c r="B1132" i="7" s="1"/>
  <c r="A1131" i="7"/>
  <c r="B1131" i="7" s="1"/>
  <c r="A1130" i="7"/>
  <c r="B1130" i="7" s="1"/>
  <c r="A1129" i="7"/>
  <c r="B1129" i="7" s="1"/>
  <c r="A1128" i="7"/>
  <c r="B1128" i="7" s="1"/>
  <c r="A1127" i="7"/>
  <c r="B1127" i="7" s="1"/>
  <c r="A1126" i="7"/>
  <c r="B1126" i="7" s="1"/>
  <c r="A1125" i="7"/>
  <c r="B1125" i="7" s="1"/>
  <c r="A1124" i="7"/>
  <c r="B1124" i="7" s="1"/>
  <c r="A1123" i="7"/>
  <c r="B1123" i="7" s="1"/>
  <c r="A1122" i="7"/>
  <c r="B1122" i="7" s="1"/>
  <c r="A1121" i="7"/>
  <c r="B1121" i="7" s="1"/>
  <c r="A1120" i="7"/>
  <c r="B1120" i="7" s="1"/>
  <c r="A1119" i="7"/>
  <c r="B1119" i="7" s="1"/>
  <c r="A1118" i="7"/>
  <c r="B1118" i="7" s="1"/>
  <c r="A1117" i="7"/>
  <c r="B1117" i="7" s="1"/>
  <c r="A1116" i="7"/>
  <c r="B1116" i="7" s="1"/>
  <c r="A1115" i="7"/>
  <c r="B1115" i="7" s="1"/>
  <c r="A1114" i="7"/>
  <c r="B1114" i="7" s="1"/>
  <c r="A1113" i="7"/>
  <c r="B1113" i="7" s="1"/>
  <c r="A1112" i="7"/>
  <c r="B1112" i="7" s="1"/>
  <c r="A1111" i="7"/>
  <c r="B1111" i="7" s="1"/>
  <c r="A1110" i="7"/>
  <c r="B1110" i="7" s="1"/>
  <c r="A1109" i="7"/>
  <c r="B1109" i="7" s="1"/>
  <c r="A1108" i="7"/>
  <c r="B1108" i="7" s="1"/>
  <c r="A1107" i="7"/>
  <c r="B1107" i="7" s="1"/>
  <c r="A1106" i="7"/>
  <c r="B1106" i="7" s="1"/>
  <c r="A1105" i="7"/>
  <c r="B1105" i="7" s="1"/>
  <c r="A1104" i="7"/>
  <c r="B1104" i="7" s="1"/>
  <c r="A1103" i="7"/>
  <c r="B1103" i="7" s="1"/>
  <c r="A1102" i="7"/>
  <c r="B1102" i="7" s="1"/>
  <c r="A1101" i="7"/>
  <c r="B1101" i="7" s="1"/>
  <c r="A1100" i="7"/>
  <c r="B1100" i="7" s="1"/>
  <c r="A1099" i="7"/>
  <c r="B1099" i="7" s="1"/>
  <c r="A1098" i="7"/>
  <c r="B1098" i="7" s="1"/>
  <c r="A1097" i="7"/>
  <c r="B1097" i="7" s="1"/>
  <c r="A1096" i="7"/>
  <c r="B1096" i="7" s="1"/>
  <c r="A1095" i="7"/>
  <c r="B1095" i="7" s="1"/>
  <c r="A1094" i="7"/>
  <c r="B1094" i="7" s="1"/>
  <c r="A1093" i="7"/>
  <c r="B1093" i="7" s="1"/>
  <c r="A1092" i="7"/>
  <c r="B1092" i="7" s="1"/>
  <c r="A1091" i="7"/>
  <c r="B1091" i="7" s="1"/>
  <c r="A1090" i="7"/>
  <c r="B1090" i="7" s="1"/>
  <c r="A1089" i="7"/>
  <c r="B1089" i="7" s="1"/>
  <c r="A1088" i="7"/>
  <c r="B1088" i="7" s="1"/>
  <c r="A1087" i="7"/>
  <c r="B1087" i="7" s="1"/>
  <c r="A1086" i="7"/>
  <c r="B1086" i="7" s="1"/>
  <c r="A1085" i="7"/>
  <c r="B1085" i="7" s="1"/>
  <c r="A1084" i="7"/>
  <c r="B1084" i="7" s="1"/>
  <c r="A1083" i="7"/>
  <c r="B1083" i="7" s="1"/>
  <c r="A1082" i="7"/>
  <c r="B1082" i="7" s="1"/>
  <c r="A1081" i="7"/>
  <c r="B1081" i="7" s="1"/>
  <c r="A1080" i="7"/>
  <c r="B1080" i="7" s="1"/>
  <c r="A1079" i="7"/>
  <c r="B1079" i="7" s="1"/>
  <c r="A1078" i="7"/>
  <c r="B1078" i="7" s="1"/>
  <c r="A1077" i="7"/>
  <c r="B1077" i="7" s="1"/>
  <c r="A1076" i="7"/>
  <c r="B1076" i="7" s="1"/>
  <c r="A1075" i="7"/>
  <c r="B1075" i="7" s="1"/>
  <c r="A1074" i="7"/>
  <c r="B1074" i="7" s="1"/>
  <c r="A1073" i="7"/>
  <c r="B1073" i="7" s="1"/>
  <c r="A1072" i="7"/>
  <c r="B1072" i="7" s="1"/>
  <c r="A1071" i="7"/>
  <c r="B1071" i="7" s="1"/>
  <c r="A1070" i="7"/>
  <c r="B1070" i="7" s="1"/>
  <c r="A1069" i="7"/>
  <c r="B1069" i="7" s="1"/>
  <c r="A1068" i="7"/>
  <c r="B1068" i="7" s="1"/>
  <c r="A1067" i="7"/>
  <c r="B1067" i="7" s="1"/>
  <c r="A1066" i="7"/>
  <c r="B1066" i="7" s="1"/>
  <c r="A1065" i="7"/>
  <c r="B1065" i="7" s="1"/>
  <c r="A1064" i="7"/>
  <c r="B1064" i="7" s="1"/>
  <c r="A1063" i="7"/>
  <c r="B1063" i="7" s="1"/>
  <c r="A1062" i="7"/>
  <c r="B1062" i="7" s="1"/>
  <c r="A1061" i="7"/>
  <c r="B1061" i="7" s="1"/>
  <c r="A1060" i="7"/>
  <c r="B1060" i="7" s="1"/>
  <c r="A1059" i="7"/>
  <c r="B1059" i="7" s="1"/>
  <c r="A1058" i="7"/>
  <c r="B1058" i="7" s="1"/>
  <c r="A1057" i="7"/>
  <c r="B1057" i="7" s="1"/>
  <c r="A1056" i="7"/>
  <c r="B1056" i="7" s="1"/>
  <c r="A1055" i="7"/>
  <c r="B1055" i="7" s="1"/>
  <c r="A1054" i="7"/>
  <c r="B1054" i="7" s="1"/>
  <c r="A1053" i="7"/>
  <c r="B1053" i="7" s="1"/>
  <c r="A1052" i="7"/>
  <c r="B1052" i="7" s="1"/>
  <c r="A1051" i="7"/>
  <c r="B1051" i="7" s="1"/>
  <c r="A1050" i="7"/>
  <c r="B1050" i="7" s="1"/>
  <c r="A1049" i="7"/>
  <c r="B1049" i="7" s="1"/>
  <c r="A1048" i="7"/>
  <c r="B1048" i="7" s="1"/>
  <c r="A1047" i="7"/>
  <c r="B1047" i="7" s="1"/>
  <c r="A1046" i="7"/>
  <c r="B1046" i="7" s="1"/>
  <c r="A1045" i="7"/>
  <c r="B1045" i="7" s="1"/>
  <c r="A1044" i="7"/>
  <c r="B1044" i="7" s="1"/>
  <c r="A1043" i="7"/>
  <c r="B1043" i="7" s="1"/>
  <c r="A1042" i="7"/>
  <c r="B1042" i="7" s="1"/>
  <c r="A1041" i="7"/>
  <c r="B1041" i="7" s="1"/>
  <c r="A1040" i="7"/>
  <c r="B1040" i="7" s="1"/>
  <c r="A1039" i="7"/>
  <c r="B1039" i="7" s="1"/>
  <c r="A1038" i="7"/>
  <c r="B1038" i="7" s="1"/>
  <c r="A1037" i="7"/>
  <c r="B1037" i="7" s="1"/>
  <c r="A1036" i="7"/>
  <c r="B1036" i="7" s="1"/>
  <c r="A1035" i="7"/>
  <c r="B1035" i="7" s="1"/>
  <c r="A1034" i="7"/>
  <c r="B1034" i="7" s="1"/>
  <c r="A1033" i="7"/>
  <c r="B1033" i="7" s="1"/>
  <c r="A1032" i="7"/>
  <c r="B1032" i="7" s="1"/>
  <c r="A1031" i="7"/>
  <c r="B1031" i="7" s="1"/>
  <c r="A1030" i="7"/>
  <c r="B1030" i="7" s="1"/>
  <c r="A1029" i="7"/>
  <c r="B1029" i="7" s="1"/>
  <c r="A1028" i="7"/>
  <c r="B1028" i="7" s="1"/>
  <c r="A1027" i="7"/>
  <c r="B1027" i="7" s="1"/>
  <c r="A1026" i="7"/>
  <c r="B1026" i="7" s="1"/>
  <c r="A1025" i="7"/>
  <c r="B1025" i="7" s="1"/>
  <c r="A1024" i="7"/>
  <c r="B1024" i="7" s="1"/>
  <c r="A1023" i="7"/>
  <c r="B1023" i="7" s="1"/>
  <c r="A1022" i="7"/>
  <c r="B1022" i="7" s="1"/>
  <c r="A1021" i="7"/>
  <c r="B1021" i="7" s="1"/>
  <c r="A1020" i="7"/>
  <c r="B1020" i="7" s="1"/>
  <c r="A1019" i="7"/>
  <c r="B1019" i="7" s="1"/>
  <c r="A1018" i="7"/>
  <c r="B1018" i="7" s="1"/>
  <c r="A1017" i="7"/>
  <c r="B1017" i="7" s="1"/>
  <c r="A1016" i="7"/>
  <c r="B1016" i="7" s="1"/>
  <c r="A1015" i="7"/>
  <c r="B1015" i="7" s="1"/>
  <c r="A1014" i="7"/>
  <c r="B1014" i="7" s="1"/>
  <c r="A1013" i="7"/>
  <c r="B1013" i="7" s="1"/>
  <c r="A1012" i="7"/>
  <c r="B1012" i="7" s="1"/>
  <c r="A1011" i="7"/>
  <c r="B1011" i="7" s="1"/>
  <c r="A1010" i="7"/>
  <c r="B1010" i="7" s="1"/>
  <c r="A1009" i="7"/>
  <c r="B1009" i="7" s="1"/>
  <c r="A1008" i="7"/>
  <c r="B1008" i="7" s="1"/>
  <c r="A1007" i="7"/>
  <c r="B1007" i="7" s="1"/>
  <c r="A1006" i="7"/>
  <c r="B1006" i="7" s="1"/>
  <c r="A1005" i="7"/>
  <c r="B1005" i="7" s="1"/>
  <c r="A1004" i="7"/>
  <c r="B1004" i="7" s="1"/>
  <c r="A1003" i="7"/>
  <c r="B1003" i="7" s="1"/>
  <c r="A1002" i="7"/>
  <c r="B1002" i="7" s="1"/>
  <c r="A1001" i="7"/>
  <c r="A1000" i="7"/>
  <c r="B1000" i="7" s="1"/>
  <c r="A999" i="7"/>
  <c r="B999" i="7" s="1"/>
  <c r="A998" i="7"/>
  <c r="A997" i="7"/>
  <c r="B997" i="7" s="1"/>
  <c r="A996" i="7"/>
  <c r="B996" i="7" s="1"/>
  <c r="A995" i="7"/>
  <c r="B995" i="7" s="1"/>
  <c r="A994" i="7"/>
  <c r="B994" i="7" s="1"/>
  <c r="A993" i="7"/>
  <c r="B993" i="7" s="1"/>
  <c r="A992" i="7"/>
  <c r="B992" i="7" s="1"/>
  <c r="A991" i="7"/>
  <c r="B991" i="7" s="1"/>
  <c r="A990" i="7"/>
  <c r="B990" i="7" s="1"/>
  <c r="A989" i="7"/>
  <c r="B989" i="7" s="1"/>
  <c r="A988" i="7"/>
  <c r="B988" i="7" s="1"/>
  <c r="A987" i="7"/>
  <c r="B987" i="7" s="1"/>
  <c r="A986" i="7"/>
  <c r="B986" i="7" s="1"/>
  <c r="A985" i="7"/>
  <c r="B985" i="7" s="1"/>
  <c r="A984" i="7"/>
  <c r="B984" i="7" s="1"/>
  <c r="A983" i="7"/>
  <c r="B983" i="7" s="1"/>
  <c r="A982" i="7"/>
  <c r="B982" i="7" s="1"/>
  <c r="A981" i="7"/>
  <c r="B981" i="7" s="1"/>
  <c r="A980" i="7"/>
  <c r="B980" i="7" s="1"/>
  <c r="A979" i="7"/>
  <c r="B979" i="7" s="1"/>
  <c r="A978" i="7"/>
  <c r="B978" i="7" s="1"/>
  <c r="A977" i="7"/>
  <c r="A976" i="7"/>
  <c r="B976" i="7" s="1"/>
  <c r="A975" i="7"/>
  <c r="B975" i="7" s="1"/>
  <c r="A974" i="7"/>
  <c r="A973" i="7"/>
  <c r="B973" i="7" s="1"/>
  <c r="A972" i="7"/>
  <c r="B972" i="7" s="1"/>
  <c r="A971" i="7"/>
  <c r="B971" i="7" s="1"/>
  <c r="A970" i="7"/>
  <c r="B970" i="7" s="1"/>
  <c r="A969" i="7"/>
  <c r="B969" i="7" s="1"/>
  <c r="A968" i="7"/>
  <c r="B968" i="7" s="1"/>
  <c r="A967" i="7"/>
  <c r="B967" i="7" s="1"/>
  <c r="A966" i="7"/>
  <c r="B966" i="7" s="1"/>
  <c r="A965" i="7"/>
  <c r="A964" i="7"/>
  <c r="B964" i="7" s="1"/>
  <c r="A963" i="7"/>
  <c r="B963" i="7" s="1"/>
  <c r="A962" i="7"/>
  <c r="A961" i="7"/>
  <c r="B961" i="7" s="1"/>
  <c r="A960" i="7"/>
  <c r="B960" i="7" s="1"/>
  <c r="A959" i="7"/>
  <c r="B959" i="7" s="1"/>
  <c r="A958" i="7"/>
  <c r="B958" i="7" s="1"/>
  <c r="A957" i="7"/>
  <c r="B957" i="7" s="1"/>
  <c r="A956" i="7"/>
  <c r="B956" i="7" s="1"/>
  <c r="A955" i="7"/>
  <c r="B955" i="7" s="1"/>
  <c r="A954" i="7"/>
  <c r="B954" i="7" s="1"/>
  <c r="A953" i="7"/>
  <c r="B953" i="7" s="1"/>
  <c r="A952" i="7"/>
  <c r="B952" i="7" s="1"/>
  <c r="A951" i="7"/>
  <c r="B951" i="7" s="1"/>
  <c r="A950" i="7"/>
  <c r="B950" i="7" s="1"/>
  <c r="A949" i="7"/>
  <c r="B949" i="7" s="1"/>
  <c r="A948" i="7"/>
  <c r="B948" i="7" s="1"/>
  <c r="A947" i="7"/>
  <c r="B947" i="7" s="1"/>
  <c r="A946" i="7"/>
  <c r="B946" i="7" s="1"/>
  <c r="A945" i="7"/>
  <c r="B945" i="7" s="1"/>
  <c r="A944" i="7"/>
  <c r="B944" i="7" s="1"/>
  <c r="A943" i="7"/>
  <c r="B943" i="7" s="1"/>
  <c r="A942" i="7"/>
  <c r="B942" i="7" s="1"/>
  <c r="A941" i="7"/>
  <c r="A940" i="7"/>
  <c r="B940" i="7" s="1"/>
  <c r="A939" i="7"/>
  <c r="B939" i="7" s="1"/>
  <c r="A938" i="7"/>
  <c r="A937" i="7"/>
  <c r="B937" i="7" s="1"/>
  <c r="A936" i="7"/>
  <c r="B936" i="7" s="1"/>
  <c r="A935" i="7"/>
  <c r="B935" i="7" s="1"/>
  <c r="A934" i="7"/>
  <c r="B934" i="7" s="1"/>
  <c r="A933" i="7"/>
  <c r="B933" i="7" s="1"/>
  <c r="A932" i="7"/>
  <c r="B932" i="7" s="1"/>
  <c r="A931" i="7"/>
  <c r="B931" i="7" s="1"/>
  <c r="A930" i="7"/>
  <c r="B930" i="7" s="1"/>
  <c r="A929" i="7"/>
  <c r="A928" i="7"/>
  <c r="B928" i="7" s="1"/>
  <c r="A927" i="7"/>
  <c r="B927" i="7" s="1"/>
  <c r="A926" i="7"/>
  <c r="A925" i="7"/>
  <c r="B925" i="7" s="1"/>
  <c r="A924" i="7"/>
  <c r="B924" i="7" s="1"/>
  <c r="A923" i="7"/>
  <c r="B923" i="7" s="1"/>
  <c r="A922" i="7"/>
  <c r="B922" i="7" s="1"/>
  <c r="A921" i="7"/>
  <c r="B921" i="7" s="1"/>
  <c r="A920" i="7"/>
  <c r="B920" i="7" s="1"/>
  <c r="A919" i="7"/>
  <c r="B919" i="7" s="1"/>
  <c r="A918" i="7"/>
  <c r="B918" i="7" s="1"/>
  <c r="A917" i="7"/>
  <c r="B917" i="7" s="1"/>
  <c r="A916" i="7"/>
  <c r="B916" i="7" s="1"/>
  <c r="A915" i="7"/>
  <c r="B915" i="7" s="1"/>
  <c r="A914" i="7"/>
  <c r="B914" i="7" s="1"/>
  <c r="A913" i="7"/>
  <c r="B913" i="7" s="1"/>
  <c r="A912" i="7"/>
  <c r="B912" i="7" s="1"/>
  <c r="A911" i="7"/>
  <c r="B911" i="7" s="1"/>
  <c r="A910" i="7"/>
  <c r="B910" i="7" s="1"/>
  <c r="A909" i="7"/>
  <c r="B909" i="7" s="1"/>
  <c r="A908" i="7"/>
  <c r="B908" i="7" s="1"/>
  <c r="A907" i="7"/>
  <c r="B907" i="7" s="1"/>
  <c r="A906" i="7"/>
  <c r="B906" i="7" s="1"/>
  <c r="A905" i="7"/>
  <c r="A904" i="7"/>
  <c r="B904" i="7" s="1"/>
  <c r="A903" i="7"/>
  <c r="B903" i="7" s="1"/>
  <c r="A902" i="7"/>
  <c r="A901" i="7"/>
  <c r="B901" i="7" s="1"/>
  <c r="A900" i="7"/>
  <c r="B900" i="7" s="1"/>
  <c r="A899" i="7"/>
  <c r="B899" i="7" s="1"/>
  <c r="A898" i="7"/>
  <c r="B898" i="7" s="1"/>
  <c r="A897" i="7"/>
  <c r="B897" i="7" s="1"/>
  <c r="A896" i="7"/>
  <c r="B896" i="7" s="1"/>
  <c r="A895" i="7"/>
  <c r="B895" i="7" s="1"/>
  <c r="A894" i="7"/>
  <c r="B894" i="7" s="1"/>
  <c r="A893" i="7"/>
  <c r="A892" i="7"/>
  <c r="B892" i="7" s="1"/>
  <c r="A891" i="7"/>
  <c r="B891" i="7" s="1"/>
  <c r="A890" i="7"/>
  <c r="A889" i="7"/>
  <c r="B889" i="7" s="1"/>
  <c r="A888" i="7"/>
  <c r="B888" i="7" s="1"/>
  <c r="A887" i="7"/>
  <c r="B887" i="7" s="1"/>
  <c r="A886" i="7"/>
  <c r="B886" i="7" s="1"/>
  <c r="A885" i="7"/>
  <c r="B885" i="7" s="1"/>
  <c r="A884" i="7"/>
  <c r="B884" i="7" s="1"/>
  <c r="A883" i="7"/>
  <c r="B883" i="7" s="1"/>
  <c r="A882" i="7"/>
  <c r="B882" i="7" s="1"/>
  <c r="A881" i="7"/>
  <c r="B881" i="7" s="1"/>
  <c r="A880" i="7"/>
  <c r="B880" i="7" s="1"/>
  <c r="A879" i="7"/>
  <c r="B879" i="7" s="1"/>
  <c r="A878" i="7"/>
  <c r="B878" i="7" s="1"/>
  <c r="A877" i="7"/>
  <c r="B877" i="7" s="1"/>
  <c r="A876" i="7"/>
  <c r="B876" i="7" s="1"/>
  <c r="A875" i="7"/>
  <c r="B875" i="7" s="1"/>
  <c r="A874" i="7"/>
  <c r="B874" i="7" s="1"/>
  <c r="A873" i="7"/>
  <c r="B873" i="7" s="1"/>
  <c r="A872" i="7"/>
  <c r="B872" i="7" s="1"/>
  <c r="A871" i="7"/>
  <c r="B871" i="7" s="1"/>
  <c r="A870" i="7"/>
  <c r="B870" i="7" s="1"/>
  <c r="A869" i="7"/>
  <c r="A868" i="7"/>
  <c r="B868" i="7" s="1"/>
  <c r="A867" i="7"/>
  <c r="B867" i="7" s="1"/>
  <c r="A866" i="7"/>
  <c r="A865" i="7"/>
  <c r="B865" i="7" s="1"/>
  <c r="A864" i="7"/>
  <c r="B864" i="7" s="1"/>
  <c r="A863" i="7"/>
  <c r="B863" i="7" s="1"/>
  <c r="A862" i="7"/>
  <c r="B862" i="7" s="1"/>
  <c r="A861" i="7"/>
  <c r="B861" i="7" s="1"/>
  <c r="A860" i="7"/>
  <c r="B860" i="7" s="1"/>
  <c r="A859" i="7"/>
  <c r="B859" i="7" s="1"/>
  <c r="A858" i="7"/>
  <c r="B858" i="7" s="1"/>
  <c r="A857" i="7"/>
  <c r="A856" i="7"/>
  <c r="B856" i="7" s="1"/>
  <c r="A855" i="7"/>
  <c r="B855" i="7" s="1"/>
  <c r="A854" i="7"/>
  <c r="A853" i="7"/>
  <c r="B853" i="7" s="1"/>
  <c r="A852" i="7"/>
  <c r="B852" i="7" s="1"/>
  <c r="A851" i="7"/>
  <c r="B851" i="7" s="1"/>
  <c r="A850" i="7"/>
  <c r="B850" i="7" s="1"/>
  <c r="A849" i="7"/>
  <c r="B849" i="7" s="1"/>
  <c r="A848" i="7"/>
  <c r="B848" i="7" s="1"/>
  <c r="A847" i="7"/>
  <c r="B847" i="7" s="1"/>
  <c r="A846" i="7"/>
  <c r="B846" i="7" s="1"/>
  <c r="A845" i="7"/>
  <c r="B845" i="7" s="1"/>
  <c r="A844" i="7"/>
  <c r="B844" i="7" s="1"/>
  <c r="A843" i="7"/>
  <c r="B843" i="7" s="1"/>
  <c r="A842" i="7"/>
  <c r="B842" i="7" s="1"/>
  <c r="A841" i="7"/>
  <c r="B841" i="7" s="1"/>
  <c r="A840" i="7"/>
  <c r="B840" i="7" s="1"/>
  <c r="A839" i="7"/>
  <c r="B839" i="7" s="1"/>
  <c r="A838" i="7"/>
  <c r="B838" i="7" s="1"/>
  <c r="A837" i="7"/>
  <c r="B837" i="7" s="1"/>
  <c r="A836" i="7"/>
  <c r="B836" i="7" s="1"/>
  <c r="A835" i="7"/>
  <c r="B835" i="7" s="1"/>
  <c r="A834" i="7"/>
  <c r="B834" i="7" s="1"/>
  <c r="A833" i="7"/>
  <c r="A832" i="7"/>
  <c r="B832" i="7" s="1"/>
  <c r="A831" i="7"/>
  <c r="B831" i="7" s="1"/>
  <c r="A830" i="7"/>
  <c r="A829" i="7"/>
  <c r="B829" i="7" s="1"/>
  <c r="A828" i="7"/>
  <c r="B828" i="7" s="1"/>
  <c r="A827" i="7"/>
  <c r="B827" i="7" s="1"/>
  <c r="A826" i="7"/>
  <c r="B826" i="7" s="1"/>
  <c r="A825" i="7"/>
  <c r="B825" i="7" s="1"/>
  <c r="A824" i="7"/>
  <c r="B824" i="7" s="1"/>
  <c r="A823" i="7"/>
  <c r="B823" i="7" s="1"/>
  <c r="A822" i="7"/>
  <c r="B822" i="7" s="1"/>
  <c r="A821" i="7"/>
  <c r="A820" i="7"/>
  <c r="B820" i="7" s="1"/>
  <c r="A819" i="7"/>
  <c r="B819" i="7" s="1"/>
  <c r="A818" i="7"/>
  <c r="A817" i="7"/>
  <c r="B817" i="7" s="1"/>
  <c r="A816" i="7"/>
  <c r="B816" i="7" s="1"/>
  <c r="A815" i="7"/>
  <c r="B815" i="7" s="1"/>
  <c r="A814" i="7"/>
  <c r="B814" i="7" s="1"/>
  <c r="A813" i="7"/>
  <c r="B813" i="7" s="1"/>
  <c r="A812" i="7"/>
  <c r="B812" i="7" s="1"/>
  <c r="A811" i="7"/>
  <c r="B811" i="7" s="1"/>
  <c r="A810" i="7"/>
  <c r="B810" i="7" s="1"/>
  <c r="A809" i="7"/>
  <c r="B809" i="7" s="1"/>
  <c r="A808" i="7"/>
  <c r="B808" i="7" s="1"/>
  <c r="A807" i="7"/>
  <c r="B807" i="7" s="1"/>
  <c r="A806" i="7"/>
  <c r="B806" i="7" s="1"/>
  <c r="A805" i="7"/>
  <c r="B805" i="7" s="1"/>
  <c r="A804" i="7"/>
  <c r="B804" i="7" s="1"/>
  <c r="A803" i="7"/>
  <c r="B803" i="7" s="1"/>
  <c r="A802" i="7"/>
  <c r="B802" i="7" s="1"/>
  <c r="A801" i="7"/>
  <c r="B801" i="7" s="1"/>
  <c r="A800" i="7"/>
  <c r="B800" i="7" s="1"/>
  <c r="A799" i="7"/>
  <c r="B799" i="7" s="1"/>
  <c r="A798" i="7"/>
  <c r="B798" i="7" s="1"/>
  <c r="A797" i="7"/>
  <c r="A796" i="7"/>
  <c r="B796" i="7" s="1"/>
  <c r="A795" i="7"/>
  <c r="B795" i="7" s="1"/>
  <c r="A794" i="7"/>
  <c r="A793" i="7"/>
  <c r="B793" i="7" s="1"/>
  <c r="A792" i="7"/>
  <c r="B792" i="7" s="1"/>
  <c r="A791" i="7"/>
  <c r="B791" i="7" s="1"/>
  <c r="A790" i="7"/>
  <c r="B790" i="7" s="1"/>
  <c r="A789" i="7"/>
  <c r="B789" i="7" s="1"/>
  <c r="A788" i="7"/>
  <c r="B788" i="7" s="1"/>
  <c r="A787" i="7"/>
  <c r="B787" i="7" s="1"/>
  <c r="A786" i="7"/>
  <c r="B786" i="7" s="1"/>
  <c r="A785" i="7"/>
  <c r="A784" i="7"/>
  <c r="B784" i="7" s="1"/>
  <c r="A783" i="7"/>
  <c r="B783" i="7" s="1"/>
  <c r="A782" i="7"/>
  <c r="A781" i="7"/>
  <c r="B781" i="7" s="1"/>
  <c r="A780" i="7"/>
  <c r="B780" i="7" s="1"/>
  <c r="A779" i="7"/>
  <c r="B779" i="7" s="1"/>
  <c r="A778" i="7"/>
  <c r="B778" i="7" s="1"/>
  <c r="A777" i="7"/>
  <c r="B777" i="7" s="1"/>
  <c r="A776" i="7"/>
  <c r="B776" i="7" s="1"/>
  <c r="A775" i="7"/>
  <c r="B775" i="7" s="1"/>
  <c r="A774" i="7"/>
  <c r="B774" i="7" s="1"/>
  <c r="A773" i="7"/>
  <c r="B773" i="7" s="1"/>
  <c r="A772" i="7"/>
  <c r="B772" i="7" s="1"/>
  <c r="A771" i="7"/>
  <c r="B771" i="7" s="1"/>
  <c r="A770" i="7"/>
  <c r="B770" i="7" s="1"/>
  <c r="A769" i="7"/>
  <c r="B769" i="7" s="1"/>
  <c r="A768" i="7"/>
  <c r="B768" i="7" s="1"/>
  <c r="A767" i="7"/>
  <c r="B767" i="7" s="1"/>
  <c r="A766" i="7"/>
  <c r="B766" i="7" s="1"/>
  <c r="A765" i="7"/>
  <c r="B765" i="7" s="1"/>
  <c r="A764" i="7"/>
  <c r="B764" i="7" s="1"/>
  <c r="A763" i="7"/>
  <c r="B763" i="7" s="1"/>
  <c r="A762" i="7"/>
  <c r="B762" i="7" s="1"/>
  <c r="A761" i="7"/>
  <c r="A760" i="7"/>
  <c r="B760" i="7" s="1"/>
  <c r="A759" i="7"/>
  <c r="B759" i="7" s="1"/>
  <c r="A758" i="7"/>
  <c r="A757" i="7"/>
  <c r="B757" i="7" s="1"/>
  <c r="A756" i="7"/>
  <c r="B756" i="7" s="1"/>
  <c r="A755" i="7"/>
  <c r="B755" i="7" s="1"/>
  <c r="A754" i="7"/>
  <c r="B754" i="7" s="1"/>
  <c r="A753" i="7"/>
  <c r="B753" i="7" s="1"/>
  <c r="A752" i="7"/>
  <c r="B752" i="7" s="1"/>
  <c r="A751" i="7"/>
  <c r="B751" i="7" s="1"/>
  <c r="A750" i="7"/>
  <c r="B750" i="7" s="1"/>
  <c r="A749" i="7"/>
  <c r="A748" i="7"/>
  <c r="B748" i="7" s="1"/>
  <c r="A747" i="7"/>
  <c r="B747" i="7" s="1"/>
  <c r="A746" i="7"/>
  <c r="A745" i="7"/>
  <c r="B745" i="7" s="1"/>
  <c r="A744" i="7"/>
  <c r="B744" i="7" s="1"/>
  <c r="A743" i="7"/>
  <c r="B743" i="7" s="1"/>
  <c r="A742" i="7"/>
  <c r="B742" i="7" s="1"/>
  <c r="A741" i="7"/>
  <c r="B741" i="7" s="1"/>
  <c r="A740" i="7"/>
  <c r="B740" i="7" s="1"/>
  <c r="A739" i="7"/>
  <c r="B739" i="7" s="1"/>
  <c r="A738" i="7"/>
  <c r="B738" i="7" s="1"/>
  <c r="A737" i="7"/>
  <c r="B737" i="7" s="1"/>
  <c r="A736" i="7"/>
  <c r="B736" i="7" s="1"/>
  <c r="A735" i="7"/>
  <c r="B735" i="7" s="1"/>
  <c r="A734" i="7"/>
  <c r="B734" i="7" s="1"/>
  <c r="A733" i="7"/>
  <c r="B733" i="7" s="1"/>
  <c r="A732" i="7"/>
  <c r="B732" i="7" s="1"/>
  <c r="A731" i="7"/>
  <c r="B731" i="7" s="1"/>
  <c r="A730" i="7"/>
  <c r="B730" i="7" s="1"/>
  <c r="A729" i="7"/>
  <c r="B729" i="7" s="1"/>
  <c r="A728" i="7"/>
  <c r="B728" i="7" s="1"/>
  <c r="A727" i="7"/>
  <c r="B727" i="7" s="1"/>
  <c r="A726" i="7"/>
  <c r="B726" i="7" s="1"/>
  <c r="A725" i="7"/>
  <c r="A724" i="7"/>
  <c r="B724" i="7" s="1"/>
  <c r="A723" i="7"/>
  <c r="B723" i="7" s="1"/>
  <c r="A722" i="7"/>
  <c r="A721" i="7"/>
  <c r="B721" i="7" s="1"/>
  <c r="A720" i="7"/>
  <c r="B720" i="7" s="1"/>
  <c r="A719" i="7"/>
  <c r="B719" i="7" s="1"/>
  <c r="A718" i="7"/>
  <c r="B718" i="7" s="1"/>
  <c r="A717" i="7"/>
  <c r="B717" i="7" s="1"/>
  <c r="A716" i="7"/>
  <c r="B716" i="7" s="1"/>
  <c r="A715" i="7"/>
  <c r="B715" i="7" s="1"/>
  <c r="A714" i="7"/>
  <c r="B714" i="7" s="1"/>
  <c r="A713" i="7"/>
  <c r="B713" i="7" s="1"/>
  <c r="A712" i="7"/>
  <c r="B712" i="7" s="1"/>
  <c r="A711" i="7"/>
  <c r="B711" i="7" s="1"/>
  <c r="A710" i="7"/>
  <c r="B710" i="7" s="1"/>
  <c r="A709" i="7"/>
  <c r="B709" i="7" s="1"/>
  <c r="A708" i="7"/>
  <c r="B708" i="7" s="1"/>
  <c r="A707" i="7"/>
  <c r="A706" i="7"/>
  <c r="B706" i="7" s="1"/>
  <c r="A705" i="7"/>
  <c r="B705" i="7" s="1"/>
  <c r="A704" i="7"/>
  <c r="A703" i="7"/>
  <c r="B703" i="7" s="1"/>
  <c r="A702" i="7"/>
  <c r="B702" i="7" s="1"/>
  <c r="A701" i="7"/>
  <c r="A700" i="7"/>
  <c r="B700" i="7" s="1"/>
  <c r="A699" i="7"/>
  <c r="B699" i="7" s="1"/>
  <c r="A698" i="7"/>
  <c r="A697" i="7"/>
  <c r="B697" i="7" s="1"/>
  <c r="A696" i="7"/>
  <c r="B696" i="7" s="1"/>
  <c r="A695" i="7"/>
  <c r="B695" i="7" s="1"/>
  <c r="A694" i="7"/>
  <c r="B694" i="7" s="1"/>
  <c r="A693" i="7"/>
  <c r="B693" i="7" s="1"/>
  <c r="A692" i="7"/>
  <c r="A691" i="7"/>
  <c r="B691" i="7" s="1"/>
  <c r="A690" i="7"/>
  <c r="B690" i="7" s="1"/>
  <c r="A689" i="7"/>
  <c r="A688" i="7"/>
  <c r="B688" i="7" s="1"/>
  <c r="A687" i="7"/>
  <c r="B687" i="7" s="1"/>
  <c r="A686" i="7"/>
  <c r="A685" i="7"/>
  <c r="B685" i="7" s="1"/>
  <c r="A684" i="7"/>
  <c r="B684" i="7" s="1"/>
  <c r="A683" i="7"/>
  <c r="B683" i="7" s="1"/>
  <c r="A682" i="7"/>
  <c r="B682" i="7" s="1"/>
  <c r="A681" i="7"/>
  <c r="B681" i="7" s="1"/>
  <c r="A680" i="7"/>
  <c r="B680" i="7" s="1"/>
  <c r="A679" i="7"/>
  <c r="B679" i="7" s="1"/>
  <c r="A678" i="7"/>
  <c r="B678" i="7" s="1"/>
  <c r="A677" i="7"/>
  <c r="B677" i="7" s="1"/>
  <c r="A676" i="7"/>
  <c r="B676" i="7" s="1"/>
  <c r="A675" i="7"/>
  <c r="B675" i="7" s="1"/>
  <c r="A674" i="7"/>
  <c r="B674" i="7" s="1"/>
  <c r="A673" i="7"/>
  <c r="B673" i="7" s="1"/>
  <c r="A672" i="7"/>
  <c r="B672" i="7" s="1"/>
  <c r="A671" i="7"/>
  <c r="A670" i="7"/>
  <c r="B670" i="7" s="1"/>
  <c r="A669" i="7"/>
  <c r="B669" i="7" s="1"/>
  <c r="A668" i="7"/>
  <c r="A667" i="7"/>
  <c r="B667" i="7" s="1"/>
  <c r="A666" i="7"/>
  <c r="B666" i="7" s="1"/>
  <c r="A665" i="7"/>
  <c r="A664" i="7"/>
  <c r="B664" i="7" s="1"/>
  <c r="A663" i="7"/>
  <c r="B663" i="7" s="1"/>
  <c r="A662" i="7"/>
  <c r="A661" i="7"/>
  <c r="B661" i="7" s="1"/>
  <c r="A660" i="7"/>
  <c r="B660" i="7" s="1"/>
  <c r="A659" i="7"/>
  <c r="B659" i="7" s="1"/>
  <c r="A658" i="7"/>
  <c r="B658" i="7" s="1"/>
  <c r="A657" i="7"/>
  <c r="B657" i="7" s="1"/>
  <c r="A656" i="7"/>
  <c r="A655" i="7"/>
  <c r="B655" i="7" s="1"/>
  <c r="A654" i="7"/>
  <c r="B654" i="7" s="1"/>
  <c r="A653" i="7"/>
  <c r="A652" i="7"/>
  <c r="B652" i="7" s="1"/>
  <c r="A651" i="7"/>
  <c r="B651" i="7" s="1"/>
  <c r="A650" i="7"/>
  <c r="A649" i="7"/>
  <c r="B649" i="7" s="1"/>
  <c r="A648" i="7"/>
  <c r="B648" i="7" s="1"/>
  <c r="A647" i="7"/>
  <c r="B647" i="7" s="1"/>
  <c r="A646" i="7"/>
  <c r="B646" i="7" s="1"/>
  <c r="A645" i="7"/>
  <c r="B645" i="7" s="1"/>
  <c r="A644" i="7"/>
  <c r="B644" i="7" s="1"/>
  <c r="A643" i="7"/>
  <c r="B643" i="7" s="1"/>
  <c r="A642" i="7"/>
  <c r="B642" i="7" s="1"/>
  <c r="A641" i="7"/>
  <c r="B641" i="7" s="1"/>
  <c r="A640" i="7"/>
  <c r="B640" i="7" s="1"/>
  <c r="A639" i="7"/>
  <c r="B639" i="7" s="1"/>
  <c r="A638" i="7"/>
  <c r="B638" i="7" s="1"/>
  <c r="A637" i="7"/>
  <c r="B637" i="7" s="1"/>
  <c r="A636" i="7"/>
  <c r="B636" i="7" s="1"/>
  <c r="A635" i="7"/>
  <c r="A634" i="7"/>
  <c r="B634" i="7" s="1"/>
  <c r="A633" i="7"/>
  <c r="B633" i="7" s="1"/>
  <c r="A632" i="7"/>
  <c r="A631" i="7"/>
  <c r="B631" i="7" s="1"/>
  <c r="A630" i="7"/>
  <c r="B630" i="7" s="1"/>
  <c r="A629" i="7"/>
  <c r="A628" i="7"/>
  <c r="B628" i="7" s="1"/>
  <c r="A627" i="7"/>
  <c r="B627" i="7" s="1"/>
  <c r="A626" i="7"/>
  <c r="A625" i="7"/>
  <c r="B625" i="7" s="1"/>
  <c r="A624" i="7"/>
  <c r="B624" i="7" s="1"/>
  <c r="A623" i="7"/>
  <c r="B623" i="7" s="1"/>
  <c r="A622" i="7"/>
  <c r="B622" i="7" s="1"/>
  <c r="A621" i="7"/>
  <c r="B621" i="7" s="1"/>
  <c r="A620" i="7"/>
  <c r="A619" i="7"/>
  <c r="B619" i="7" s="1"/>
  <c r="A618" i="7"/>
  <c r="B618" i="7" s="1"/>
  <c r="A617" i="7"/>
  <c r="A616" i="7"/>
  <c r="B616" i="7" s="1"/>
  <c r="A615" i="7"/>
  <c r="B615" i="7" s="1"/>
  <c r="A614" i="7"/>
  <c r="A613" i="7"/>
  <c r="B613" i="7" s="1"/>
  <c r="A612" i="7"/>
  <c r="B612" i="7" s="1"/>
  <c r="A611" i="7"/>
  <c r="B611" i="7" s="1"/>
  <c r="A610" i="7"/>
  <c r="B610" i="7" s="1"/>
  <c r="A609" i="7"/>
  <c r="B609" i="7" s="1"/>
  <c r="A608" i="7"/>
  <c r="B608" i="7" s="1"/>
  <c r="A607" i="7"/>
  <c r="B607" i="7" s="1"/>
  <c r="A606" i="7"/>
  <c r="B606" i="7" s="1"/>
  <c r="A605" i="7"/>
  <c r="B605" i="7" s="1"/>
  <c r="A604" i="7"/>
  <c r="B604" i="7" s="1"/>
  <c r="A603" i="7"/>
  <c r="B603" i="7" s="1"/>
  <c r="A602" i="7"/>
  <c r="B602" i="7" s="1"/>
  <c r="A601" i="7"/>
  <c r="B601" i="7" s="1"/>
  <c r="A600" i="7"/>
  <c r="B600" i="7" s="1"/>
  <c r="A599" i="7"/>
  <c r="A598" i="7"/>
  <c r="B598" i="7" s="1"/>
  <c r="A597" i="7"/>
  <c r="B597" i="7" s="1"/>
  <c r="A596" i="7"/>
  <c r="A595" i="7"/>
  <c r="B595" i="7" s="1"/>
  <c r="A594" i="7"/>
  <c r="B594" i="7" s="1"/>
  <c r="A593" i="7"/>
  <c r="A592" i="7"/>
  <c r="B592" i="7" s="1"/>
  <c r="A591" i="7"/>
  <c r="B591" i="7" s="1"/>
  <c r="A590" i="7"/>
  <c r="A589" i="7"/>
  <c r="B589" i="7" s="1"/>
  <c r="A588" i="7"/>
  <c r="B588" i="7" s="1"/>
  <c r="A587" i="7"/>
  <c r="B587" i="7" s="1"/>
  <c r="A586" i="7"/>
  <c r="B586" i="7" s="1"/>
  <c r="A585" i="7"/>
  <c r="B585" i="7" s="1"/>
  <c r="A584" i="7"/>
  <c r="A583" i="7"/>
  <c r="B583" i="7" s="1"/>
  <c r="A582" i="7"/>
  <c r="B582" i="7" s="1"/>
  <c r="A581" i="7"/>
  <c r="A580" i="7"/>
  <c r="B580" i="7" s="1"/>
  <c r="A579" i="7"/>
  <c r="B579" i="7" s="1"/>
  <c r="A578" i="7"/>
  <c r="A577" i="7"/>
  <c r="B577" i="7" s="1"/>
  <c r="A576" i="7"/>
  <c r="B576" i="7" s="1"/>
  <c r="A575" i="7"/>
  <c r="B575" i="7" s="1"/>
  <c r="A574" i="7"/>
  <c r="B574" i="7" s="1"/>
  <c r="A573" i="7"/>
  <c r="B573" i="7" s="1"/>
  <c r="A572" i="7"/>
  <c r="B572" i="7" s="1"/>
  <c r="A571" i="7"/>
  <c r="B571" i="7" s="1"/>
  <c r="A570" i="7"/>
  <c r="B570" i="7" s="1"/>
  <c r="A569" i="7"/>
  <c r="B569" i="7" s="1"/>
  <c r="A568" i="7"/>
  <c r="B568" i="7" s="1"/>
  <c r="A567" i="7"/>
  <c r="B567" i="7" s="1"/>
  <c r="A566" i="7"/>
  <c r="B566" i="7" s="1"/>
  <c r="A565" i="7"/>
  <c r="B565" i="7" s="1"/>
  <c r="A564" i="7"/>
  <c r="B564" i="7" s="1"/>
  <c r="A563" i="7"/>
  <c r="A562" i="7"/>
  <c r="B562" i="7" s="1"/>
  <c r="A561" i="7"/>
  <c r="B561" i="7" s="1"/>
  <c r="A560" i="7"/>
  <c r="A559" i="7"/>
  <c r="B559" i="7" s="1"/>
  <c r="A558" i="7"/>
  <c r="B558" i="7" s="1"/>
  <c r="A557" i="7"/>
  <c r="A556" i="7"/>
  <c r="B556" i="7" s="1"/>
  <c r="A555" i="7"/>
  <c r="B555" i="7" s="1"/>
  <c r="A554" i="7"/>
  <c r="A553" i="7"/>
  <c r="B553" i="7" s="1"/>
  <c r="A552" i="7"/>
  <c r="B552" i="7" s="1"/>
  <c r="A551" i="7"/>
  <c r="B551" i="7" s="1"/>
  <c r="A550" i="7"/>
  <c r="B550" i="7" s="1"/>
  <c r="A549" i="7"/>
  <c r="B549" i="7" s="1"/>
  <c r="A548" i="7"/>
  <c r="A547" i="7"/>
  <c r="B547" i="7" s="1"/>
  <c r="A546" i="7"/>
  <c r="B546" i="7" s="1"/>
  <c r="A545" i="7"/>
  <c r="A544" i="7"/>
  <c r="B544" i="7" s="1"/>
  <c r="A543" i="7"/>
  <c r="B543" i="7" s="1"/>
  <c r="A542" i="7"/>
  <c r="A541" i="7"/>
  <c r="B541" i="7" s="1"/>
  <c r="A540" i="7"/>
  <c r="B540" i="7" s="1"/>
  <c r="A539" i="7"/>
  <c r="B539" i="7" s="1"/>
  <c r="A538" i="7"/>
  <c r="B538" i="7" s="1"/>
  <c r="A537" i="7"/>
  <c r="B537" i="7" s="1"/>
  <c r="A536" i="7"/>
  <c r="B536" i="7" s="1"/>
  <c r="A535" i="7"/>
  <c r="B535" i="7" s="1"/>
  <c r="A534" i="7"/>
  <c r="B534" i="7" s="1"/>
  <c r="A533" i="7"/>
  <c r="B533" i="7" s="1"/>
  <c r="A532" i="7"/>
  <c r="B532" i="7" s="1"/>
  <c r="A531" i="7"/>
  <c r="B531" i="7" s="1"/>
  <c r="A530" i="7"/>
  <c r="B530" i="7" s="1"/>
  <c r="A529" i="7"/>
  <c r="B529" i="7" s="1"/>
  <c r="A528" i="7"/>
  <c r="B528" i="7" s="1"/>
  <c r="A527" i="7"/>
  <c r="A526" i="7"/>
  <c r="B526" i="7" s="1"/>
  <c r="A525" i="7"/>
  <c r="B525" i="7" s="1"/>
  <c r="A524" i="7"/>
  <c r="A523" i="7"/>
  <c r="B523" i="7" s="1"/>
  <c r="A522" i="7"/>
  <c r="B522" i="7" s="1"/>
  <c r="A521" i="7"/>
  <c r="A520" i="7"/>
  <c r="B520" i="7" s="1"/>
  <c r="A519" i="7"/>
  <c r="B519" i="7" s="1"/>
  <c r="A518" i="7"/>
  <c r="A517" i="7"/>
  <c r="B517" i="7" s="1"/>
  <c r="A516" i="7"/>
  <c r="B516" i="7" s="1"/>
  <c r="A515" i="7"/>
  <c r="B515" i="7" s="1"/>
  <c r="A514" i="7"/>
  <c r="B514" i="7" s="1"/>
  <c r="A513" i="7"/>
  <c r="B513" i="7" s="1"/>
  <c r="A512" i="7"/>
  <c r="A511" i="7"/>
  <c r="B511" i="7" s="1"/>
  <c r="A510" i="7"/>
  <c r="B510" i="7" s="1"/>
  <c r="A509" i="7"/>
  <c r="A508" i="7"/>
  <c r="B508" i="7" s="1"/>
  <c r="A507" i="7"/>
  <c r="B507" i="7" s="1"/>
  <c r="A506" i="7"/>
  <c r="A505" i="7"/>
  <c r="B505" i="7" s="1"/>
  <c r="A504" i="7"/>
  <c r="B504" i="7" s="1"/>
  <c r="A503" i="7"/>
  <c r="B503" i="7" s="1"/>
  <c r="A502" i="7"/>
  <c r="B502" i="7" s="1"/>
  <c r="A501" i="7"/>
  <c r="B501" i="7" s="1"/>
  <c r="A500" i="7"/>
  <c r="B500" i="7" s="1"/>
  <c r="A499" i="7"/>
  <c r="B499" i="7" s="1"/>
  <c r="A498" i="7"/>
  <c r="B498" i="7" s="1"/>
  <c r="A497" i="7"/>
  <c r="B497" i="7" s="1"/>
  <c r="A496" i="7"/>
  <c r="B496" i="7" s="1"/>
  <c r="A495" i="7"/>
  <c r="B495" i="7" s="1"/>
  <c r="A494" i="7"/>
  <c r="B494" i="7" s="1"/>
  <c r="A493" i="7"/>
  <c r="B493" i="7" s="1"/>
  <c r="A492" i="7"/>
  <c r="B492" i="7" s="1"/>
  <c r="A491" i="7"/>
  <c r="A490" i="7"/>
  <c r="B490" i="7" s="1"/>
  <c r="A489" i="7"/>
  <c r="B489" i="7" s="1"/>
  <c r="A488" i="7"/>
  <c r="A487" i="7"/>
  <c r="B487" i="7" s="1"/>
  <c r="A486" i="7"/>
  <c r="B486" i="7" s="1"/>
  <c r="A485" i="7"/>
  <c r="A484" i="7"/>
  <c r="B484" i="7" s="1"/>
  <c r="A483" i="7"/>
  <c r="B483" i="7" s="1"/>
  <c r="A482" i="7"/>
  <c r="A481" i="7"/>
  <c r="B481" i="7" s="1"/>
  <c r="A480" i="7"/>
  <c r="B480" i="7" s="1"/>
  <c r="A479" i="7"/>
  <c r="B479" i="7" s="1"/>
  <c r="A478" i="7"/>
  <c r="B478" i="7" s="1"/>
  <c r="A477" i="7"/>
  <c r="B477" i="7" s="1"/>
  <c r="A476" i="7"/>
  <c r="A475" i="7"/>
  <c r="B475" i="7" s="1"/>
  <c r="A474" i="7"/>
  <c r="B474" i="7" s="1"/>
  <c r="A473" i="7"/>
  <c r="A472" i="7"/>
  <c r="B472" i="7" s="1"/>
  <c r="A471" i="7"/>
  <c r="B471" i="7" s="1"/>
  <c r="A470" i="7"/>
  <c r="A469" i="7"/>
  <c r="B469" i="7" s="1"/>
  <c r="A468" i="7"/>
  <c r="B468" i="7" s="1"/>
  <c r="A467" i="7"/>
  <c r="B467" i="7" s="1"/>
  <c r="A466" i="7"/>
  <c r="B466" i="7" s="1"/>
  <c r="A465" i="7"/>
  <c r="B465" i="7" s="1"/>
  <c r="A464" i="7"/>
  <c r="B464" i="7" s="1"/>
  <c r="A463" i="7"/>
  <c r="B463" i="7" s="1"/>
  <c r="A462" i="7"/>
  <c r="B462" i="7" s="1"/>
  <c r="A461" i="7"/>
  <c r="B461" i="7" s="1"/>
  <c r="A460" i="7"/>
  <c r="B460" i="7" s="1"/>
  <c r="A459" i="7"/>
  <c r="B459" i="7" s="1"/>
  <c r="A458" i="7"/>
  <c r="B458" i="7" s="1"/>
  <c r="A457" i="7"/>
  <c r="B457" i="7" s="1"/>
  <c r="A456" i="7"/>
  <c r="B456" i="7" s="1"/>
  <c r="A455" i="7"/>
  <c r="A454" i="7"/>
  <c r="B454" i="7" s="1"/>
  <c r="A453" i="7"/>
  <c r="B453" i="7" s="1"/>
  <c r="A452" i="7"/>
  <c r="A451" i="7"/>
  <c r="B451" i="7" s="1"/>
  <c r="A450" i="7"/>
  <c r="B450" i="7" s="1"/>
  <c r="A449" i="7"/>
  <c r="A448" i="7"/>
  <c r="B448" i="7" s="1"/>
  <c r="A447" i="7"/>
  <c r="B447" i="7" s="1"/>
  <c r="A446" i="7"/>
  <c r="A445" i="7"/>
  <c r="B445" i="7" s="1"/>
  <c r="A444" i="7"/>
  <c r="B444" i="7" s="1"/>
  <c r="A443" i="7"/>
  <c r="B443" i="7" s="1"/>
  <c r="A442" i="7"/>
  <c r="B442" i="7" s="1"/>
  <c r="A441" i="7"/>
  <c r="B441" i="7" s="1"/>
  <c r="A440" i="7"/>
  <c r="A439" i="7"/>
  <c r="B439" i="7" s="1"/>
  <c r="A438" i="7"/>
  <c r="B438" i="7" s="1"/>
  <c r="A437" i="7"/>
  <c r="A436" i="7"/>
  <c r="B436" i="7" s="1"/>
  <c r="A435" i="7"/>
  <c r="B435" i="7" s="1"/>
  <c r="A434" i="7"/>
  <c r="A433" i="7"/>
  <c r="B433" i="7" s="1"/>
  <c r="A432" i="7"/>
  <c r="B432" i="7" s="1"/>
  <c r="A431" i="7"/>
  <c r="B431" i="7" s="1"/>
  <c r="A430" i="7"/>
  <c r="B430" i="7" s="1"/>
  <c r="A429" i="7"/>
  <c r="B429" i="7" s="1"/>
  <c r="A428" i="7"/>
  <c r="B428" i="7" s="1"/>
  <c r="A427" i="7"/>
  <c r="B427" i="7" s="1"/>
  <c r="A426" i="7"/>
  <c r="B426" i="7" s="1"/>
  <c r="A425" i="7"/>
  <c r="B425" i="7" s="1"/>
  <c r="A424" i="7"/>
  <c r="B424" i="7" s="1"/>
  <c r="A423" i="7"/>
  <c r="B423" i="7" s="1"/>
  <c r="A422" i="7"/>
  <c r="B422" i="7" s="1"/>
  <c r="A421" i="7"/>
  <c r="B421" i="7" s="1"/>
  <c r="A420" i="7"/>
  <c r="B420" i="7" s="1"/>
  <c r="A419" i="7"/>
  <c r="A418" i="7"/>
  <c r="B418" i="7" s="1"/>
  <c r="A417" i="7"/>
  <c r="B417" i="7" s="1"/>
  <c r="A416" i="7"/>
  <c r="A415" i="7"/>
  <c r="B415" i="7" s="1"/>
  <c r="A414" i="7"/>
  <c r="B414" i="7" s="1"/>
  <c r="A413" i="7"/>
  <c r="A412" i="7"/>
  <c r="B412" i="7" s="1"/>
  <c r="A411" i="7"/>
  <c r="B411" i="7" s="1"/>
  <c r="A410" i="7"/>
  <c r="A409" i="7"/>
  <c r="B409" i="7" s="1"/>
  <c r="A408" i="7"/>
  <c r="B408" i="7" s="1"/>
  <c r="A407" i="7"/>
  <c r="B407" i="7" s="1"/>
  <c r="A406" i="7"/>
  <c r="B406" i="7" s="1"/>
  <c r="A405" i="7"/>
  <c r="B405" i="7" s="1"/>
  <c r="A404" i="7"/>
  <c r="A403" i="7"/>
  <c r="B403" i="7" s="1"/>
  <c r="A402" i="7"/>
  <c r="B402" i="7" s="1"/>
  <c r="A401" i="7"/>
  <c r="A400" i="7"/>
  <c r="B400" i="7" s="1"/>
  <c r="A399" i="7"/>
  <c r="B399" i="7" s="1"/>
  <c r="A398" i="7"/>
  <c r="A397" i="7"/>
  <c r="B397" i="7" s="1"/>
  <c r="A396" i="7"/>
  <c r="B396" i="7" s="1"/>
  <c r="A395" i="7"/>
  <c r="B395" i="7" s="1"/>
  <c r="A394" i="7"/>
  <c r="B394" i="7" s="1"/>
  <c r="A393" i="7"/>
  <c r="B393" i="7" s="1"/>
  <c r="A392" i="7"/>
  <c r="B392" i="7" s="1"/>
  <c r="A391" i="7"/>
  <c r="B391" i="7" s="1"/>
  <c r="A390" i="7"/>
  <c r="B390" i="7" s="1"/>
  <c r="A389" i="7"/>
  <c r="B389" i="7" s="1"/>
  <c r="A388" i="7"/>
  <c r="B388" i="7" s="1"/>
  <c r="A387" i="7"/>
  <c r="B387" i="7" s="1"/>
  <c r="A386" i="7"/>
  <c r="B386" i="7" s="1"/>
  <c r="A385" i="7"/>
  <c r="B385" i="7" s="1"/>
  <c r="A384" i="7"/>
  <c r="B384" i="7" s="1"/>
  <c r="A383" i="7"/>
  <c r="A382" i="7"/>
  <c r="B382" i="7" s="1"/>
  <c r="A381" i="7"/>
  <c r="B381" i="7" s="1"/>
  <c r="A380" i="7"/>
  <c r="A379" i="7"/>
  <c r="B379" i="7" s="1"/>
  <c r="A378" i="7"/>
  <c r="B378" i="7" s="1"/>
  <c r="A377" i="7"/>
  <c r="A376" i="7"/>
  <c r="B376" i="7" s="1"/>
  <c r="A375" i="7"/>
  <c r="B375" i="7" s="1"/>
  <c r="A374" i="7"/>
  <c r="A373" i="7"/>
  <c r="B373" i="7" s="1"/>
  <c r="A372" i="7"/>
  <c r="B372" i="7" s="1"/>
  <c r="A371" i="7"/>
  <c r="B371" i="7" s="1"/>
  <c r="A370" i="7"/>
  <c r="B370" i="7" s="1"/>
  <c r="A369" i="7"/>
  <c r="B369" i="7" s="1"/>
  <c r="A368" i="7"/>
  <c r="A367" i="7"/>
  <c r="B367" i="7" s="1"/>
  <c r="A366" i="7"/>
  <c r="B366" i="7" s="1"/>
  <c r="A365" i="7"/>
  <c r="A364" i="7"/>
  <c r="B364" i="7" s="1"/>
  <c r="A363" i="7"/>
  <c r="B363" i="7" s="1"/>
  <c r="A362" i="7"/>
  <c r="A361" i="7"/>
  <c r="B361" i="7" s="1"/>
  <c r="A360" i="7"/>
  <c r="B360" i="7" s="1"/>
  <c r="A359" i="7"/>
  <c r="B359" i="7" s="1"/>
  <c r="A358" i="7"/>
  <c r="B358" i="7" s="1"/>
  <c r="A357" i="7"/>
  <c r="B357" i="7" s="1"/>
  <c r="A356" i="7"/>
  <c r="B356" i="7" s="1"/>
  <c r="A355" i="7"/>
  <c r="B355" i="7" s="1"/>
  <c r="A354" i="7"/>
  <c r="B354" i="7" s="1"/>
  <c r="A353" i="7"/>
  <c r="B353" i="7" s="1"/>
  <c r="A352" i="7"/>
  <c r="B352" i="7" s="1"/>
  <c r="A351" i="7"/>
  <c r="B351" i="7" s="1"/>
  <c r="A350" i="7"/>
  <c r="B350" i="7" s="1"/>
  <c r="A349" i="7"/>
  <c r="B349" i="7" s="1"/>
  <c r="A348" i="7"/>
  <c r="B348" i="7" s="1"/>
  <c r="A347" i="7"/>
  <c r="A346" i="7"/>
  <c r="B346" i="7" s="1"/>
  <c r="A345" i="7"/>
  <c r="B345" i="7" s="1"/>
  <c r="A344" i="7"/>
  <c r="A343" i="7"/>
  <c r="B343" i="7" s="1"/>
  <c r="A342" i="7"/>
  <c r="B342" i="7" s="1"/>
  <c r="A341" i="7"/>
  <c r="A340" i="7"/>
  <c r="B340" i="7" s="1"/>
  <c r="A339" i="7"/>
  <c r="B339" i="7" s="1"/>
  <c r="A338" i="7"/>
  <c r="A337" i="7"/>
  <c r="B337" i="7" s="1"/>
  <c r="A336" i="7"/>
  <c r="B336" i="7" s="1"/>
  <c r="A335" i="7"/>
  <c r="A334" i="7"/>
  <c r="B334" i="7" s="1"/>
  <c r="A333" i="7"/>
  <c r="B333" i="7" s="1"/>
  <c r="A332" i="7"/>
  <c r="B332" i="7" s="1"/>
  <c r="A331" i="7"/>
  <c r="B331" i="7" s="1"/>
  <c r="A330" i="7"/>
  <c r="B330" i="7" s="1"/>
  <c r="A329" i="7"/>
  <c r="B329" i="7" s="1"/>
  <c r="A328" i="7"/>
  <c r="B328" i="7" s="1"/>
  <c r="A327" i="7"/>
  <c r="B327" i="7" s="1"/>
  <c r="A326" i="7"/>
  <c r="A325" i="7"/>
  <c r="B325" i="7" s="1"/>
  <c r="A324" i="7"/>
  <c r="B324" i="7" s="1"/>
  <c r="A323" i="7"/>
  <c r="A322" i="7"/>
  <c r="B322" i="7" s="1"/>
  <c r="A321" i="7"/>
  <c r="B321" i="7" s="1"/>
  <c r="A320" i="7"/>
  <c r="A319" i="7"/>
  <c r="B319" i="7" s="1"/>
  <c r="A318" i="7"/>
  <c r="B318" i="7" s="1"/>
  <c r="A317" i="7"/>
  <c r="A316" i="7"/>
  <c r="B316" i="7" s="1"/>
  <c r="A315" i="7"/>
  <c r="B315" i="7" s="1"/>
  <c r="A314" i="7"/>
  <c r="A313" i="7"/>
  <c r="B313" i="7" s="1"/>
  <c r="A312" i="7"/>
  <c r="B312" i="7" s="1"/>
  <c r="A311" i="7"/>
  <c r="B311" i="7" s="1"/>
  <c r="A310" i="7"/>
  <c r="B310" i="7" s="1"/>
  <c r="A309" i="7"/>
  <c r="B309" i="7" s="1"/>
  <c r="A308" i="7"/>
  <c r="B308" i="7" s="1"/>
  <c r="A307" i="7"/>
  <c r="B307" i="7" s="1"/>
  <c r="A306" i="7"/>
  <c r="B306" i="7" s="1"/>
  <c r="A305" i="7"/>
  <c r="A304" i="7"/>
  <c r="B304" i="7" s="1"/>
  <c r="A303" i="7"/>
  <c r="B303" i="7" s="1"/>
  <c r="A302" i="7"/>
  <c r="A301" i="7"/>
  <c r="B301" i="7" s="1"/>
  <c r="A300" i="7"/>
  <c r="B300" i="7" s="1"/>
  <c r="A299" i="7"/>
  <c r="B299" i="7" s="1"/>
  <c r="A298" i="7"/>
  <c r="B298" i="7" s="1"/>
  <c r="A297" i="7"/>
  <c r="B297" i="7" s="1"/>
  <c r="A296" i="7"/>
  <c r="A295" i="7"/>
  <c r="B295" i="7" s="1"/>
  <c r="A294" i="7"/>
  <c r="B294" i="7" s="1"/>
  <c r="A293" i="7"/>
  <c r="B293" i="7" s="1"/>
  <c r="A292" i="7"/>
  <c r="B292" i="7" s="1"/>
  <c r="A291" i="7"/>
  <c r="B291" i="7" s="1"/>
  <c r="A290" i="7"/>
  <c r="A289" i="7"/>
  <c r="B289" i="7" s="1"/>
  <c r="A288" i="7"/>
  <c r="B288" i="7" s="1"/>
  <c r="A287" i="7"/>
  <c r="A286" i="7"/>
  <c r="B286" i="7" s="1"/>
  <c r="A285" i="7"/>
  <c r="B285" i="7" s="1"/>
  <c r="A284" i="7"/>
  <c r="A283" i="7"/>
  <c r="B283" i="7" s="1"/>
  <c r="A282" i="7"/>
  <c r="B282" i="7" s="1"/>
  <c r="A281" i="7"/>
  <c r="B281" i="7" s="1"/>
  <c r="A280" i="7"/>
  <c r="B280" i="7" s="1"/>
  <c r="A279" i="7"/>
  <c r="B279" i="7" s="1"/>
  <c r="A278" i="7"/>
  <c r="A277" i="7"/>
  <c r="B277" i="7" s="1"/>
  <c r="A276" i="7"/>
  <c r="B276" i="7" s="1"/>
  <c r="A275" i="7"/>
  <c r="A274" i="7"/>
  <c r="B274" i="7" s="1"/>
  <c r="A273" i="7"/>
  <c r="B273" i="7" s="1"/>
  <c r="A272" i="7"/>
  <c r="A271" i="7"/>
  <c r="B271" i="7" s="1"/>
  <c r="A270" i="7"/>
  <c r="B270" i="7" s="1"/>
  <c r="A269" i="7"/>
  <c r="B269" i="7" s="1"/>
  <c r="A268" i="7"/>
  <c r="B268" i="7" s="1"/>
  <c r="A267" i="7"/>
  <c r="B267" i="7" s="1"/>
  <c r="A266" i="7"/>
  <c r="A265" i="7"/>
  <c r="B265" i="7" s="1"/>
  <c r="A264" i="7"/>
  <c r="B264" i="7" s="1"/>
  <c r="A263" i="7"/>
  <c r="B263" i="7" s="1"/>
  <c r="A262" i="7"/>
  <c r="B262" i="7" s="1"/>
  <c r="A261" i="7"/>
  <c r="B261" i="7" s="1"/>
  <c r="A260" i="7"/>
  <c r="B260" i="7" s="1"/>
  <c r="A259" i="7"/>
  <c r="B259" i="7" s="1"/>
  <c r="A258" i="7"/>
  <c r="B258" i="7" s="1"/>
  <c r="A257" i="7"/>
  <c r="A256" i="7"/>
  <c r="B256" i="7" s="1"/>
  <c r="A255" i="7"/>
  <c r="B255" i="7" s="1"/>
  <c r="A254" i="7"/>
  <c r="A253" i="7"/>
  <c r="B253" i="7" s="1"/>
  <c r="A252" i="7"/>
  <c r="B252" i="7" s="1"/>
  <c r="A251" i="7"/>
  <c r="A250" i="7"/>
  <c r="B250" i="7" s="1"/>
  <c r="A249" i="7"/>
  <c r="B249" i="7" s="1"/>
  <c r="A248" i="7"/>
  <c r="B248" i="7" s="1"/>
  <c r="A247" i="7"/>
  <c r="B247" i="7" s="1"/>
  <c r="A246" i="7"/>
  <c r="B246" i="7" s="1"/>
  <c r="A245" i="7"/>
  <c r="B245" i="7" s="1"/>
  <c r="A244" i="7"/>
  <c r="B244" i="7" s="1"/>
  <c r="A243" i="7"/>
  <c r="B243" i="7" s="1"/>
  <c r="A242" i="7"/>
  <c r="A241" i="7"/>
  <c r="B241" i="7" s="1"/>
  <c r="A240" i="7"/>
  <c r="B240" i="7" s="1"/>
  <c r="A239" i="7"/>
  <c r="A238" i="7"/>
  <c r="B238" i="7" s="1"/>
  <c r="A237" i="7"/>
  <c r="B237" i="7" s="1"/>
  <c r="A236" i="7"/>
  <c r="A235" i="7"/>
  <c r="B235" i="7" s="1"/>
  <c r="A234" i="7"/>
  <c r="B234" i="7" s="1"/>
  <c r="A233" i="7"/>
  <c r="B233" i="7" s="1"/>
  <c r="A232" i="7"/>
  <c r="B232" i="7" s="1"/>
  <c r="A231" i="7"/>
  <c r="B231" i="7" s="1"/>
  <c r="A230" i="7"/>
  <c r="A229" i="7"/>
  <c r="B229" i="7" s="1"/>
  <c r="A228" i="7"/>
  <c r="B228" i="7" s="1"/>
  <c r="A227" i="7"/>
  <c r="A226" i="7"/>
  <c r="B226" i="7" s="1"/>
  <c r="A225" i="7"/>
  <c r="B225" i="7" s="1"/>
  <c r="A224" i="7"/>
  <c r="A223" i="7"/>
  <c r="B223" i="7" s="1"/>
  <c r="A222" i="7"/>
  <c r="B222" i="7" s="1"/>
  <c r="A221" i="7"/>
  <c r="B221" i="7" s="1"/>
  <c r="A220" i="7"/>
  <c r="B220" i="7" s="1"/>
  <c r="A219" i="7"/>
  <c r="B219" i="7" s="1"/>
  <c r="A218" i="7"/>
  <c r="B218" i="7" s="1"/>
  <c r="A217" i="7"/>
  <c r="B217" i="7" s="1"/>
  <c r="A216" i="7"/>
  <c r="B216" i="7" s="1"/>
  <c r="A215" i="7"/>
  <c r="A214" i="7"/>
  <c r="B214" i="7" s="1"/>
  <c r="A213" i="7"/>
  <c r="B213" i="7" s="1"/>
  <c r="A212" i="7"/>
  <c r="A211" i="7"/>
  <c r="B211" i="7" s="1"/>
  <c r="A210" i="7"/>
  <c r="B210" i="7" s="1"/>
  <c r="A209" i="7"/>
  <c r="B209" i="7" s="1"/>
  <c r="A208" i="7"/>
  <c r="B208" i="7" s="1"/>
  <c r="A207" i="7"/>
  <c r="B207" i="7" s="1"/>
  <c r="A206" i="7"/>
  <c r="B206" i="7" s="1"/>
  <c r="A205" i="7"/>
  <c r="B205" i="7" s="1"/>
  <c r="A204" i="7"/>
  <c r="B204" i="7" s="1"/>
  <c r="A203" i="7"/>
  <c r="A202" i="7"/>
  <c r="B202" i="7" s="1"/>
  <c r="A201" i="7"/>
  <c r="B201" i="7" s="1"/>
  <c r="A200" i="7"/>
  <c r="A199" i="7"/>
  <c r="B199" i="7" s="1"/>
  <c r="A198" i="7"/>
  <c r="B198" i="7" s="1"/>
  <c r="A197" i="7"/>
  <c r="A196" i="7"/>
  <c r="B196" i="7" s="1"/>
  <c r="A195" i="7"/>
  <c r="B195" i="7" s="1"/>
  <c r="A194" i="7"/>
  <c r="B194" i="7" s="1"/>
  <c r="A193" i="7"/>
  <c r="B193" i="7" s="1"/>
  <c r="A192" i="7"/>
  <c r="B192" i="7" s="1"/>
  <c r="A191" i="7"/>
  <c r="A190" i="7"/>
  <c r="B190" i="7" s="1"/>
  <c r="A189" i="7"/>
  <c r="B189" i="7" s="1"/>
  <c r="A188" i="7"/>
  <c r="A187" i="7"/>
  <c r="B187" i="7" s="1"/>
  <c r="A186" i="7"/>
  <c r="B186" i="7" s="1"/>
  <c r="A185" i="7"/>
  <c r="A184" i="7"/>
  <c r="B184" i="7" s="1"/>
  <c r="A183" i="7"/>
  <c r="B183" i="7" s="1"/>
  <c r="A182" i="7"/>
  <c r="B182" i="7" s="1"/>
  <c r="A181" i="7"/>
  <c r="B181" i="7" s="1"/>
  <c r="A180" i="7"/>
  <c r="B180" i="7" s="1"/>
  <c r="A179" i="7"/>
  <c r="A178" i="7"/>
  <c r="B178" i="7" s="1"/>
  <c r="A177" i="7"/>
  <c r="B177" i="7" s="1"/>
  <c r="A176" i="7"/>
  <c r="A175" i="7"/>
  <c r="B175" i="7" s="1"/>
  <c r="A174" i="7"/>
  <c r="B174" i="7" s="1"/>
  <c r="A173" i="7"/>
  <c r="B173" i="7" s="1"/>
  <c r="A172" i="7"/>
  <c r="B172" i="7" s="1"/>
  <c r="A171" i="7"/>
  <c r="B171" i="7" s="1"/>
  <c r="A170" i="7"/>
  <c r="B170" i="7" s="1"/>
  <c r="A169" i="7"/>
  <c r="B169" i="7" s="1"/>
  <c r="A168" i="7"/>
  <c r="B168" i="7" s="1"/>
  <c r="A167" i="7"/>
  <c r="A166" i="7"/>
  <c r="B166" i="7" s="1"/>
  <c r="A165" i="7"/>
  <c r="B165" i="7" s="1"/>
  <c r="A164" i="7"/>
  <c r="A163" i="7"/>
  <c r="B163" i="7" s="1"/>
  <c r="A162" i="7"/>
  <c r="B162" i="7" s="1"/>
  <c r="A161" i="7"/>
  <c r="B161" i="7" s="1"/>
  <c r="A160" i="7"/>
  <c r="B160" i="7" s="1"/>
  <c r="A159" i="7"/>
  <c r="B159" i="7" s="1"/>
  <c r="A158" i="7"/>
  <c r="A157" i="7"/>
  <c r="B157" i="7" s="1"/>
  <c r="A156" i="7"/>
  <c r="B156" i="7" s="1"/>
  <c r="A155" i="7"/>
  <c r="B155" i="7" s="1"/>
  <c r="A154" i="7"/>
  <c r="B154" i="7" s="1"/>
  <c r="A153" i="7"/>
  <c r="B153" i="7" s="1"/>
  <c r="A152" i="7"/>
  <c r="A151" i="7"/>
  <c r="B151" i="7" s="1"/>
  <c r="A150" i="7"/>
  <c r="B150" i="7" s="1"/>
  <c r="A149" i="7"/>
  <c r="A148" i="7"/>
  <c r="B148" i="7" s="1"/>
  <c r="A147" i="7"/>
  <c r="B147" i="7" s="1"/>
  <c r="A146" i="7"/>
  <c r="A145" i="7"/>
  <c r="B145" i="7" s="1"/>
  <c r="A144" i="7"/>
  <c r="B144" i="7" s="1"/>
  <c r="A143" i="7"/>
  <c r="A142" i="7"/>
  <c r="B142" i="7" s="1"/>
  <c r="A141" i="7"/>
  <c r="B141" i="7" s="1"/>
  <c r="A140" i="7"/>
  <c r="B140" i="7" s="1"/>
  <c r="A139" i="7"/>
  <c r="B139" i="7" s="1"/>
  <c r="A138" i="7"/>
  <c r="B138" i="7" s="1"/>
  <c r="A137" i="7"/>
  <c r="B137" i="7" s="1"/>
  <c r="A136" i="7"/>
  <c r="B136" i="7" s="1"/>
  <c r="A135" i="7"/>
  <c r="B135" i="7" s="1"/>
  <c r="A134" i="7"/>
  <c r="A133" i="7"/>
  <c r="B133" i="7" s="1"/>
  <c r="A132" i="7"/>
  <c r="B132" i="7" s="1"/>
  <c r="A131" i="7"/>
  <c r="B131" i="7" s="1"/>
  <c r="A130" i="7"/>
  <c r="B130" i="7" s="1"/>
  <c r="A129" i="7"/>
  <c r="B129" i="7" s="1"/>
  <c r="A128" i="7"/>
  <c r="A127" i="7"/>
  <c r="B127" i="7" s="1"/>
  <c r="A126" i="7"/>
  <c r="B126" i="7" s="1"/>
  <c r="A125" i="7"/>
  <c r="A124" i="7"/>
  <c r="B124" i="7" s="1"/>
  <c r="A123" i="7"/>
  <c r="B123" i="7" s="1"/>
  <c r="A122" i="7"/>
  <c r="A121" i="7"/>
  <c r="B121" i="7" s="1"/>
  <c r="A120" i="7"/>
  <c r="B120" i="7" s="1"/>
  <c r="A119" i="7"/>
  <c r="A118" i="7"/>
  <c r="B118" i="7" s="1"/>
  <c r="A117" i="7"/>
  <c r="B117" i="7" s="1"/>
  <c r="A116" i="7"/>
  <c r="B116" i="7" s="1"/>
  <c r="A115" i="7"/>
  <c r="B115" i="7" s="1"/>
  <c r="A114" i="7"/>
  <c r="B114" i="7" s="1"/>
  <c r="A113" i="7"/>
  <c r="B113" i="7" s="1"/>
  <c r="A112" i="7"/>
  <c r="B112" i="7" s="1"/>
  <c r="A111" i="7"/>
  <c r="B111" i="7" s="1"/>
  <c r="A110" i="7"/>
  <c r="A109" i="7"/>
  <c r="B109" i="7" s="1"/>
  <c r="A108" i="7"/>
  <c r="B108" i="7" s="1"/>
  <c r="A107" i="7"/>
  <c r="B107" i="7" s="1"/>
  <c r="A106" i="7"/>
  <c r="B106" i="7" s="1"/>
  <c r="A105" i="7"/>
  <c r="B105" i="7" s="1"/>
  <c r="A104" i="7"/>
  <c r="A103" i="7"/>
  <c r="B103" i="7" s="1"/>
  <c r="A102" i="7"/>
  <c r="B102" i="7" s="1"/>
  <c r="A101" i="7"/>
  <c r="A100" i="7"/>
  <c r="B100" i="7" s="1"/>
  <c r="A99" i="7"/>
  <c r="B99" i="7" s="1"/>
  <c r="A98" i="7"/>
  <c r="B98" i="7" s="1"/>
  <c r="A97" i="7"/>
  <c r="B97" i="7" s="1"/>
  <c r="A96" i="7"/>
  <c r="B96" i="7" s="1"/>
  <c r="A95" i="7"/>
  <c r="A94" i="7"/>
  <c r="B94" i="7" s="1"/>
  <c r="A93" i="7"/>
  <c r="B93" i="7" s="1"/>
  <c r="A92" i="7"/>
  <c r="A91" i="7"/>
  <c r="B91" i="7" s="1"/>
  <c r="A90" i="7"/>
  <c r="B90" i="7" s="1"/>
  <c r="A89" i="7"/>
  <c r="F2" i="2"/>
  <c r="D2" i="2"/>
  <c r="D214" i="1" l="1"/>
  <c r="E151" i="1"/>
  <c r="G182" i="1"/>
  <c r="E344" i="1"/>
  <c r="D127" i="1"/>
  <c r="E127" i="1"/>
  <c r="D366" i="1"/>
  <c r="G307" i="1"/>
  <c r="G65" i="1"/>
  <c r="G129" i="1"/>
  <c r="G214" i="1"/>
  <c r="G245" i="1"/>
  <c r="E223" i="1"/>
  <c r="E377" i="1"/>
  <c r="E277" i="1"/>
  <c r="E366" i="1"/>
  <c r="D192" i="1"/>
  <c r="D307" i="1"/>
  <c r="E65" i="1"/>
  <c r="D129" i="1"/>
  <c r="E105" i="1"/>
  <c r="D223" i="1"/>
  <c r="E278" i="1"/>
  <c r="E314" i="1"/>
  <c r="G192" i="1"/>
  <c r="E306" i="1"/>
  <c r="D105" i="1"/>
  <c r="D189" i="1"/>
  <c r="D199" i="1"/>
  <c r="G278" i="1"/>
  <c r="D314" i="1"/>
  <c r="G344" i="1"/>
  <c r="D254" i="1"/>
  <c r="E14" i="1"/>
  <c r="G26" i="1"/>
  <c r="E96" i="1"/>
  <c r="D232" i="1"/>
  <c r="G343" i="1"/>
  <c r="D306" i="1"/>
  <c r="D368" i="1"/>
  <c r="E310" i="1"/>
  <c r="E246" i="1"/>
  <c r="G356" i="1"/>
  <c r="E319" i="1"/>
  <c r="G96" i="1"/>
  <c r="D115" i="1"/>
  <c r="D151" i="1"/>
  <c r="E182" i="1"/>
  <c r="E26" i="1"/>
  <c r="E118" i="1"/>
  <c r="G259" i="1"/>
  <c r="G108" i="1"/>
  <c r="D287" i="1"/>
  <c r="D256" i="1"/>
  <c r="D310" i="1"/>
  <c r="D118" i="1"/>
  <c r="G45" i="1"/>
  <c r="D291" i="1"/>
  <c r="B31" i="15"/>
  <c r="B31" i="12"/>
  <c r="B31" i="14"/>
  <c r="B63" i="12"/>
  <c r="B63" i="15"/>
  <c r="B63" i="14"/>
  <c r="B5" i="12"/>
  <c r="B5" i="15"/>
  <c r="B5" i="14"/>
  <c r="B133" i="12"/>
  <c r="B133" i="15"/>
  <c r="B133" i="14"/>
  <c r="B33" i="12"/>
  <c r="B33" i="15"/>
  <c r="B33" i="14"/>
  <c r="B97" i="12"/>
  <c r="B97" i="15"/>
  <c r="B97" i="14"/>
  <c r="B163" i="14"/>
  <c r="B163" i="12"/>
  <c r="B163" i="15"/>
  <c r="B227" i="14"/>
  <c r="B227" i="12"/>
  <c r="B227" i="15"/>
  <c r="B291" i="14"/>
  <c r="B291" i="12"/>
  <c r="B291" i="15"/>
  <c r="B103" i="12"/>
  <c r="B103" i="15"/>
  <c r="B103" i="14"/>
  <c r="B109" i="12"/>
  <c r="B109" i="15"/>
  <c r="B109" i="14"/>
  <c r="B363" i="12"/>
  <c r="B363" i="15"/>
  <c r="B363" i="14"/>
  <c r="B41" i="12"/>
  <c r="B41" i="15"/>
  <c r="B41" i="14"/>
  <c r="B351" i="15"/>
  <c r="B351" i="12"/>
  <c r="B351" i="14"/>
  <c r="B339" i="14"/>
  <c r="B339" i="12"/>
  <c r="B339" i="15"/>
  <c r="B255" i="12"/>
  <c r="B255" i="15"/>
  <c r="B255" i="14"/>
  <c r="B263" i="12"/>
  <c r="B263" i="15"/>
  <c r="B263" i="14"/>
  <c r="B239" i="12"/>
  <c r="B239" i="15"/>
  <c r="B239" i="14"/>
  <c r="B35" i="12"/>
  <c r="B35" i="15"/>
  <c r="B35" i="14"/>
  <c r="B67" i="12"/>
  <c r="B67" i="15"/>
  <c r="B67" i="14"/>
  <c r="B53" i="15"/>
  <c r="B53" i="12"/>
  <c r="B53" i="14"/>
  <c r="B139" i="14"/>
  <c r="B139" i="15"/>
  <c r="B139" i="12"/>
  <c r="B171" i="14"/>
  <c r="B171" i="15"/>
  <c r="B171" i="12"/>
  <c r="B235" i="14"/>
  <c r="B235" i="12"/>
  <c r="B235" i="15"/>
  <c r="B299" i="14"/>
  <c r="B299" i="12"/>
  <c r="B299" i="15"/>
  <c r="B151" i="12"/>
  <c r="B151" i="15"/>
  <c r="B151" i="14"/>
  <c r="B29" i="12"/>
  <c r="B29" i="15"/>
  <c r="B29" i="14"/>
  <c r="B131" i="14"/>
  <c r="B131" i="12"/>
  <c r="B131" i="15"/>
  <c r="B127" i="15"/>
  <c r="B127" i="12"/>
  <c r="B127" i="14"/>
  <c r="B89" i="12"/>
  <c r="B89" i="15"/>
  <c r="B89" i="14"/>
  <c r="B183" i="12"/>
  <c r="B183" i="15"/>
  <c r="B183" i="14"/>
  <c r="B287" i="12"/>
  <c r="B287" i="15"/>
  <c r="B287" i="14"/>
  <c r="B175" i="12"/>
  <c r="B175" i="15"/>
  <c r="B175" i="14"/>
  <c r="B303" i="12"/>
  <c r="B303" i="15"/>
  <c r="B303" i="14"/>
  <c r="B191" i="15"/>
  <c r="B191" i="12"/>
  <c r="B191" i="14"/>
  <c r="B7" i="12"/>
  <c r="B7" i="15"/>
  <c r="B7" i="14"/>
  <c r="B39" i="12"/>
  <c r="B39" i="15"/>
  <c r="B39" i="14"/>
  <c r="B71" i="12"/>
  <c r="B71" i="15"/>
  <c r="B71" i="14"/>
  <c r="B101" i="12"/>
  <c r="B101" i="15"/>
  <c r="B101" i="14"/>
  <c r="B49" i="12"/>
  <c r="B49" i="15"/>
  <c r="B49" i="14"/>
  <c r="B113" i="12"/>
  <c r="B113" i="15"/>
  <c r="B113" i="14"/>
  <c r="B179" i="14"/>
  <c r="B179" i="15"/>
  <c r="B179" i="12"/>
  <c r="B243" i="14"/>
  <c r="B243" i="12"/>
  <c r="B243" i="15"/>
  <c r="B307" i="14"/>
  <c r="B307" i="12"/>
  <c r="B307" i="15"/>
  <c r="B77" i="12"/>
  <c r="B77" i="15"/>
  <c r="B77" i="14"/>
  <c r="B343" i="15"/>
  <c r="B343" i="12"/>
  <c r="B343" i="14"/>
  <c r="B9" i="12"/>
  <c r="B9" i="15"/>
  <c r="B9" i="14"/>
  <c r="B137" i="12"/>
  <c r="B137" i="15"/>
  <c r="B137" i="14"/>
  <c r="B379" i="12"/>
  <c r="B379" i="15"/>
  <c r="B379" i="14"/>
  <c r="B367" i="12"/>
  <c r="B367" i="15"/>
  <c r="B367" i="14"/>
  <c r="B373" i="14"/>
  <c r="B373" i="15"/>
  <c r="B373" i="12"/>
  <c r="B357" i="14"/>
  <c r="B357" i="12"/>
  <c r="B357" i="15"/>
  <c r="B311" i="12"/>
  <c r="B311" i="15"/>
  <c r="B311" i="14"/>
  <c r="B11" i="12"/>
  <c r="B11" i="15"/>
  <c r="B11" i="14"/>
  <c r="B43" i="15"/>
  <c r="B43" i="12"/>
  <c r="B43" i="14"/>
  <c r="B75" i="15"/>
  <c r="B75" i="12"/>
  <c r="B75" i="14"/>
  <c r="B21" i="15"/>
  <c r="B21" i="12"/>
  <c r="B21" i="14"/>
  <c r="B149" i="12"/>
  <c r="B149" i="15"/>
  <c r="B149" i="14"/>
  <c r="B91" i="12"/>
  <c r="B91" i="15"/>
  <c r="B91" i="14"/>
  <c r="B187" i="14"/>
  <c r="B187" i="12"/>
  <c r="B187" i="15"/>
  <c r="B251" i="14"/>
  <c r="B251" i="15"/>
  <c r="B251" i="12"/>
  <c r="B315" i="14"/>
  <c r="B315" i="12"/>
  <c r="B315" i="15"/>
  <c r="B119" i="12"/>
  <c r="B119" i="15"/>
  <c r="B119" i="14"/>
  <c r="B125" i="12"/>
  <c r="B125" i="15"/>
  <c r="B125" i="14"/>
  <c r="B147" i="14"/>
  <c r="B147" i="12"/>
  <c r="B147" i="15"/>
  <c r="B95" i="15"/>
  <c r="B95" i="12"/>
  <c r="B95" i="14"/>
  <c r="B375" i="15"/>
  <c r="B375" i="12"/>
  <c r="B375" i="14"/>
  <c r="B57" i="12"/>
  <c r="B57" i="15"/>
  <c r="B57" i="14"/>
  <c r="B207" i="12"/>
  <c r="B207" i="15"/>
  <c r="B207" i="14"/>
  <c r="B215" i="12"/>
  <c r="B215" i="15"/>
  <c r="B215" i="14"/>
  <c r="B15" i="12"/>
  <c r="B15" i="15"/>
  <c r="B15" i="14"/>
  <c r="B47" i="12"/>
  <c r="B47" i="15"/>
  <c r="B47" i="14"/>
  <c r="B79" i="12"/>
  <c r="B79" i="15"/>
  <c r="B79" i="14"/>
  <c r="B69" i="12"/>
  <c r="B69" i="15"/>
  <c r="B69" i="14"/>
  <c r="B65" i="12"/>
  <c r="B65" i="15"/>
  <c r="B65" i="14"/>
  <c r="B129" i="12"/>
  <c r="B129" i="15"/>
  <c r="B129" i="14"/>
  <c r="B195" i="14"/>
  <c r="B195" i="12"/>
  <c r="B195" i="15"/>
  <c r="B259" i="14"/>
  <c r="B259" i="12"/>
  <c r="B259" i="15"/>
  <c r="B323" i="14"/>
  <c r="B323" i="15"/>
  <c r="B323" i="12"/>
  <c r="B45" i="12"/>
  <c r="B45" i="15"/>
  <c r="B45" i="14"/>
  <c r="B143" i="12"/>
  <c r="B143" i="15"/>
  <c r="B143" i="14"/>
  <c r="B105" i="12"/>
  <c r="B105" i="15"/>
  <c r="B105" i="14"/>
  <c r="B355" i="12"/>
  <c r="B355" i="15"/>
  <c r="B355" i="14"/>
  <c r="B271" i="12"/>
  <c r="B271" i="15"/>
  <c r="B271" i="14"/>
  <c r="B199" i="12"/>
  <c r="B199" i="15"/>
  <c r="B199" i="14"/>
  <c r="B19" i="12"/>
  <c r="B19" i="15"/>
  <c r="B19" i="14"/>
  <c r="B51" i="12"/>
  <c r="B51" i="15"/>
  <c r="B51" i="14"/>
  <c r="B83" i="15"/>
  <c r="B83" i="12"/>
  <c r="B83" i="14"/>
  <c r="B117" i="12"/>
  <c r="B117" i="15"/>
  <c r="B117" i="14"/>
  <c r="B107" i="14"/>
  <c r="B107" i="15"/>
  <c r="B107" i="12"/>
  <c r="B203" i="14"/>
  <c r="B203" i="12"/>
  <c r="B203" i="15"/>
  <c r="B267" i="14"/>
  <c r="B267" i="12"/>
  <c r="B267" i="15"/>
  <c r="B331" i="12"/>
  <c r="B331" i="14"/>
  <c r="B331" i="15"/>
  <c r="B87" i="12"/>
  <c r="B87" i="15"/>
  <c r="B87" i="14"/>
  <c r="B93" i="12"/>
  <c r="B93" i="15"/>
  <c r="B93" i="14"/>
  <c r="B99" i="14"/>
  <c r="B99" i="12"/>
  <c r="B99" i="15"/>
  <c r="B381" i="14"/>
  <c r="B381" i="12"/>
  <c r="B381" i="15"/>
  <c r="B25" i="12"/>
  <c r="B25" i="15"/>
  <c r="B25" i="14"/>
  <c r="B153" i="12"/>
  <c r="B153" i="15"/>
  <c r="B153" i="14"/>
  <c r="B371" i="12"/>
  <c r="B371" i="15"/>
  <c r="B371" i="14"/>
  <c r="B231" i="12"/>
  <c r="B231" i="15"/>
  <c r="B231" i="14"/>
  <c r="B223" i="15"/>
  <c r="B223" i="12"/>
  <c r="B223" i="14"/>
  <c r="B319" i="12"/>
  <c r="B319" i="15"/>
  <c r="B319" i="14"/>
  <c r="B23" i="12"/>
  <c r="B23" i="15"/>
  <c r="B23" i="14"/>
  <c r="B55" i="12"/>
  <c r="B55" i="15"/>
  <c r="B55" i="14"/>
  <c r="B37" i="12"/>
  <c r="B37" i="15"/>
  <c r="B37" i="14"/>
  <c r="B17" i="12"/>
  <c r="B17" i="15"/>
  <c r="B17" i="14"/>
  <c r="B81" i="12"/>
  <c r="B81" i="15"/>
  <c r="B81" i="14"/>
  <c r="B145" i="12"/>
  <c r="B145" i="15"/>
  <c r="B145" i="14"/>
  <c r="B211" i="14"/>
  <c r="B211" i="15"/>
  <c r="B211" i="12"/>
  <c r="B275" i="14"/>
  <c r="B275" i="12"/>
  <c r="B275" i="15"/>
  <c r="B135" i="12"/>
  <c r="B135" i="15"/>
  <c r="B135" i="14"/>
  <c r="B13" i="12"/>
  <c r="B13" i="15"/>
  <c r="B13" i="14"/>
  <c r="B141" i="12"/>
  <c r="B141" i="15"/>
  <c r="B141" i="14"/>
  <c r="B111" i="12"/>
  <c r="B111" i="15"/>
  <c r="B111" i="14"/>
  <c r="B73" i="12"/>
  <c r="B73" i="15"/>
  <c r="B73" i="14"/>
  <c r="B359" i="12"/>
  <c r="B359" i="15"/>
  <c r="B359" i="14"/>
  <c r="B347" i="12"/>
  <c r="B347" i="15"/>
  <c r="B347" i="14"/>
  <c r="B327" i="12"/>
  <c r="B327" i="15"/>
  <c r="B327" i="14"/>
  <c r="B167" i="12"/>
  <c r="B167" i="15"/>
  <c r="B167" i="14"/>
  <c r="B27" i="12"/>
  <c r="B27" i="15"/>
  <c r="B27" i="14"/>
  <c r="B59" i="12"/>
  <c r="B59" i="15"/>
  <c r="B59" i="14"/>
  <c r="B85" i="15"/>
  <c r="B85" i="12"/>
  <c r="B85" i="14"/>
  <c r="B123" i="12"/>
  <c r="B123" i="14"/>
  <c r="B123" i="15"/>
  <c r="B155" i="14"/>
  <c r="B155" i="12"/>
  <c r="B155" i="15"/>
  <c r="B219" i="14"/>
  <c r="B219" i="12"/>
  <c r="B219" i="15"/>
  <c r="B283" i="14"/>
  <c r="B283" i="12"/>
  <c r="B283" i="15"/>
  <c r="B61" i="12"/>
  <c r="B61" i="15"/>
  <c r="B61" i="14"/>
  <c r="B115" i="14"/>
  <c r="B115" i="15"/>
  <c r="B115" i="12"/>
  <c r="B335" i="12"/>
  <c r="B335" i="15"/>
  <c r="B335" i="14"/>
  <c r="B349" i="14"/>
  <c r="B349" i="12"/>
  <c r="B349" i="15"/>
  <c r="B121" i="12"/>
  <c r="B121" i="15"/>
  <c r="B121" i="14"/>
  <c r="B365" i="14"/>
  <c r="B365" i="12"/>
  <c r="B365" i="15"/>
  <c r="B159" i="15"/>
  <c r="B159" i="12"/>
  <c r="B159" i="14"/>
  <c r="G100" i="1"/>
  <c r="D100" i="1"/>
  <c r="E100" i="1"/>
  <c r="E143" i="1"/>
  <c r="D143" i="1"/>
  <c r="E42" i="1"/>
  <c r="D42" i="1"/>
  <c r="G42" i="1"/>
  <c r="D380" i="1"/>
  <c r="G380" i="1"/>
  <c r="D353" i="1"/>
  <c r="E353" i="1"/>
  <c r="D349" i="1"/>
  <c r="E349" i="1"/>
  <c r="E56" i="1"/>
  <c r="D56" i="1"/>
  <c r="G56" i="1"/>
  <c r="G6" i="1"/>
  <c r="E6" i="1"/>
  <c r="D85" i="1"/>
  <c r="E85" i="1"/>
  <c r="E134" i="1"/>
  <c r="D134" i="1"/>
  <c r="G263" i="1"/>
  <c r="E263" i="1"/>
  <c r="G141" i="1"/>
  <c r="D190" i="1"/>
  <c r="G231" i="1"/>
  <c r="D318" i="1"/>
  <c r="G285" i="1"/>
  <c r="D317" i="1"/>
  <c r="E254" i="1"/>
  <c r="D6" i="1"/>
  <c r="G134" i="1"/>
  <c r="E327" i="1"/>
  <c r="E64" i="1"/>
  <c r="D64" i="1"/>
  <c r="D54" i="1"/>
  <c r="E54" i="1"/>
  <c r="G54" i="1"/>
  <c r="D133" i="1"/>
  <c r="E133" i="1"/>
  <c r="E176" i="1"/>
  <c r="G176" i="1"/>
  <c r="E208" i="1"/>
  <c r="D208" i="1"/>
  <c r="G208" i="1"/>
  <c r="E240" i="1"/>
  <c r="G240" i="1"/>
  <c r="D240" i="1"/>
  <c r="D272" i="1"/>
  <c r="G272" i="1"/>
  <c r="E272" i="1"/>
  <c r="D136" i="1"/>
  <c r="G136" i="1"/>
  <c r="D30" i="1"/>
  <c r="G30" i="1"/>
  <c r="G294" i="1"/>
  <c r="D294" i="1"/>
  <c r="D326" i="1"/>
  <c r="G326" i="1"/>
  <c r="D41" i="1"/>
  <c r="G41" i="1"/>
  <c r="D95" i="1"/>
  <c r="G145" i="1"/>
  <c r="E141" i="1"/>
  <c r="G199" i="1"/>
  <c r="G318" i="1"/>
  <c r="D285" i="1"/>
  <c r="E317" i="1"/>
  <c r="E286" i="1"/>
  <c r="E380" i="1"/>
  <c r="E88" i="1"/>
  <c r="G295" i="1"/>
  <c r="G327" i="1"/>
  <c r="G147" i="1"/>
  <c r="E72" i="1"/>
  <c r="D72" i="1"/>
  <c r="G72" i="1"/>
  <c r="D163" i="1"/>
  <c r="G163" i="1"/>
  <c r="D53" i="1"/>
  <c r="E53" i="1"/>
  <c r="G102" i="1"/>
  <c r="D102" i="1"/>
  <c r="E102" i="1"/>
  <c r="D239" i="1"/>
  <c r="E239" i="1"/>
  <c r="E303" i="1"/>
  <c r="D303" i="1"/>
  <c r="D78" i="1"/>
  <c r="E78" i="1"/>
  <c r="G78" i="1"/>
  <c r="D116" i="1"/>
  <c r="E116" i="1"/>
  <c r="G116" i="1"/>
  <c r="E261" i="1"/>
  <c r="D261" i="1"/>
  <c r="G258" i="1"/>
  <c r="E258" i="1"/>
  <c r="D258" i="1"/>
  <c r="E111" i="1"/>
  <c r="D111" i="1"/>
  <c r="E336" i="1"/>
  <c r="D336" i="1"/>
  <c r="D10" i="1"/>
  <c r="E10" i="1"/>
  <c r="D89" i="1"/>
  <c r="G89" i="1"/>
  <c r="D369" i="1"/>
  <c r="G369" i="1"/>
  <c r="E81" i="1"/>
  <c r="D145" i="1"/>
  <c r="E157" i="1"/>
  <c r="E147" i="1"/>
  <c r="G189" i="1"/>
  <c r="E194" i="1"/>
  <c r="G357" i="1"/>
  <c r="G328" i="1"/>
  <c r="D286" i="1"/>
  <c r="G62" i="1"/>
  <c r="G143" i="1"/>
  <c r="E80" i="1"/>
  <c r="D80" i="1"/>
  <c r="D101" i="1"/>
  <c r="E101" i="1"/>
  <c r="E184" i="1"/>
  <c r="D184" i="1"/>
  <c r="E248" i="1"/>
  <c r="D248" i="1"/>
  <c r="G248" i="1"/>
  <c r="D126" i="1"/>
  <c r="G126" i="1"/>
  <c r="G250" i="1"/>
  <c r="E250" i="1"/>
  <c r="D250" i="1"/>
  <c r="G290" i="1"/>
  <c r="D290" i="1"/>
  <c r="E290" i="1"/>
  <c r="D335" i="1"/>
  <c r="E335" i="1"/>
  <c r="G335" i="1"/>
  <c r="E363" i="1"/>
  <c r="G363" i="1"/>
  <c r="E374" i="1"/>
  <c r="G374" i="1"/>
  <c r="D367" i="1"/>
  <c r="G367" i="1"/>
  <c r="G85" i="1"/>
  <c r="G81" i="1"/>
  <c r="G119" i="1"/>
  <c r="G168" i="1"/>
  <c r="D202" i="1"/>
  <c r="E355" i="1"/>
  <c r="E328" i="1"/>
  <c r="D221" i="1"/>
  <c r="G353" i="1"/>
  <c r="G88" i="1"/>
  <c r="D110" i="1"/>
  <c r="E110" i="1"/>
  <c r="D24" i="1"/>
  <c r="G24" i="1"/>
  <c r="D21" i="1"/>
  <c r="G21" i="1"/>
  <c r="D70" i="1"/>
  <c r="G70" i="1"/>
  <c r="D149" i="1"/>
  <c r="G149" i="1"/>
  <c r="E149" i="1"/>
  <c r="G330" i="1"/>
  <c r="E330" i="1"/>
  <c r="D215" i="1"/>
  <c r="E215" i="1"/>
  <c r="G311" i="1"/>
  <c r="D311" i="1"/>
  <c r="E311" i="1"/>
  <c r="D46" i="1"/>
  <c r="G46" i="1"/>
  <c r="G132" i="1"/>
  <c r="D132" i="1"/>
  <c r="E132" i="1"/>
  <c r="E128" i="1"/>
  <c r="D128" i="1"/>
  <c r="G128" i="1"/>
  <c r="D373" i="1"/>
  <c r="G373" i="1"/>
  <c r="D351" i="1"/>
  <c r="G351" i="1"/>
  <c r="E351" i="1"/>
  <c r="E382" i="1"/>
  <c r="G382" i="1"/>
  <c r="G95" i="1"/>
  <c r="E99" i="1"/>
  <c r="E119" i="1"/>
  <c r="G202" i="1"/>
  <c r="E222" i="1"/>
  <c r="G355" i="1"/>
  <c r="G221" i="1"/>
  <c r="G253" i="1"/>
  <c r="D200" i="1"/>
  <c r="E295" i="1"/>
  <c r="G200" i="1"/>
  <c r="D32" i="1"/>
  <c r="G32" i="1"/>
  <c r="D69" i="1"/>
  <c r="E69" i="1"/>
  <c r="D160" i="1"/>
  <c r="G160" i="1"/>
  <c r="E224" i="1"/>
  <c r="D224" i="1"/>
  <c r="D288" i="1"/>
  <c r="G288" i="1"/>
  <c r="D320" i="1"/>
  <c r="G320" i="1"/>
  <c r="E299" i="1"/>
  <c r="G299" i="1"/>
  <c r="D94" i="1"/>
  <c r="E94" i="1"/>
  <c r="G94" i="1"/>
  <c r="D342" i="1"/>
  <c r="G342" i="1"/>
  <c r="E342" i="1"/>
  <c r="D378" i="1"/>
  <c r="G378" i="1"/>
  <c r="D154" i="1"/>
  <c r="G154" i="1"/>
  <c r="E154" i="1"/>
  <c r="G347" i="1"/>
  <c r="E347" i="1"/>
  <c r="G362" i="1"/>
  <c r="E362" i="1"/>
  <c r="D362" i="1"/>
  <c r="D381" i="1"/>
  <c r="E381" i="1"/>
  <c r="G381" i="1"/>
  <c r="G167" i="1"/>
  <c r="D99" i="1"/>
  <c r="E231" i="1"/>
  <c r="E357" i="1"/>
  <c r="E253" i="1"/>
  <c r="G17" i="1"/>
  <c r="G232" i="1"/>
  <c r="D40" i="1"/>
  <c r="E40" i="1"/>
  <c r="G40" i="1"/>
  <c r="E38" i="1"/>
  <c r="G38" i="1"/>
  <c r="D38" i="1"/>
  <c r="D117" i="1"/>
  <c r="G117" i="1"/>
  <c r="D159" i="1"/>
  <c r="E159" i="1"/>
  <c r="G159" i="1"/>
  <c r="D191" i="1"/>
  <c r="E191" i="1"/>
  <c r="E331" i="1"/>
  <c r="G331" i="1"/>
  <c r="G338" i="1"/>
  <c r="E338" i="1"/>
  <c r="G120" i="1"/>
  <c r="D120" i="1"/>
  <c r="G142" i="1"/>
  <c r="E142" i="1"/>
  <c r="E346" i="1"/>
  <c r="G346" i="1"/>
  <c r="D346" i="1"/>
  <c r="D148" i="1"/>
  <c r="G148" i="1"/>
  <c r="E309" i="1"/>
  <c r="G309" i="1"/>
  <c r="D341" i="1"/>
  <c r="G341" i="1"/>
  <c r="D376" i="1"/>
  <c r="G376" i="1"/>
  <c r="D25" i="1"/>
  <c r="G25" i="1"/>
  <c r="E74" i="1"/>
  <c r="D74" i="1"/>
  <c r="G74" i="1"/>
  <c r="E167" i="1"/>
  <c r="D108" i="1"/>
  <c r="D48" i="1"/>
  <c r="E48" i="1"/>
  <c r="G48" i="1"/>
  <c r="D37" i="1"/>
  <c r="G37" i="1"/>
  <c r="G86" i="1"/>
  <c r="E86" i="1"/>
  <c r="D86" i="1"/>
  <c r="G170" i="1"/>
  <c r="E170" i="1"/>
  <c r="E264" i="1"/>
  <c r="D264" i="1"/>
  <c r="G264" i="1"/>
  <c r="E296" i="1"/>
  <c r="D296" i="1"/>
  <c r="G296" i="1"/>
  <c r="D13" i="1"/>
  <c r="G13" i="1"/>
  <c r="E158" i="1"/>
  <c r="D158" i="1"/>
  <c r="G158" i="1"/>
  <c r="D162" i="1"/>
  <c r="G162" i="1"/>
  <c r="D144" i="1"/>
  <c r="G144" i="1"/>
  <c r="G358" i="1"/>
  <c r="E358" i="1"/>
  <c r="G375" i="1"/>
  <c r="E375" i="1"/>
  <c r="D73" i="1"/>
  <c r="G73" i="1"/>
  <c r="E122" i="1"/>
  <c r="D122" i="1"/>
  <c r="D350" i="1"/>
  <c r="E350" i="1"/>
  <c r="G350" i="1"/>
  <c r="A2" i="7"/>
  <c r="E387" i="1"/>
  <c r="D390" i="1"/>
  <c r="E395" i="1"/>
  <c r="D398" i="1"/>
  <c r="E403" i="1"/>
  <c r="D406" i="1"/>
  <c r="E411" i="1"/>
  <c r="D414" i="1"/>
  <c r="E419" i="1"/>
  <c r="D422" i="1"/>
  <c r="E427" i="1"/>
  <c r="D430" i="1"/>
  <c r="E435" i="1"/>
  <c r="D438" i="1"/>
  <c r="E443" i="1"/>
  <c r="D446" i="1"/>
  <c r="E451" i="1"/>
  <c r="D454" i="1"/>
  <c r="E459" i="1"/>
  <c r="D462" i="1"/>
  <c r="E467" i="1"/>
  <c r="D470" i="1"/>
  <c r="E475" i="1"/>
  <c r="D478" i="1"/>
  <c r="E483" i="1"/>
  <c r="D486" i="1"/>
  <c r="E491" i="1"/>
  <c r="D494" i="1"/>
  <c r="E499" i="1"/>
  <c r="D502" i="1"/>
  <c r="E507" i="1"/>
  <c r="D510" i="1"/>
  <c r="E515" i="1"/>
  <c r="D518" i="1"/>
  <c r="E523" i="1"/>
  <c r="D526" i="1"/>
  <c r="E531" i="1"/>
  <c r="D534" i="1"/>
  <c r="E539" i="1"/>
  <c r="D542" i="1"/>
  <c r="E547" i="1"/>
  <c r="D481" i="1"/>
  <c r="D489" i="1"/>
  <c r="E502" i="1"/>
  <c r="E510" i="1"/>
  <c r="E518" i="1"/>
  <c r="E526" i="1"/>
  <c r="E534" i="1"/>
  <c r="D385" i="1"/>
  <c r="E390" i="1"/>
  <c r="D393" i="1"/>
  <c r="E398" i="1"/>
  <c r="D401" i="1"/>
  <c r="E406" i="1"/>
  <c r="D409" i="1"/>
  <c r="E414" i="1"/>
  <c r="D417" i="1"/>
  <c r="E422" i="1"/>
  <c r="D425" i="1"/>
  <c r="E430" i="1"/>
  <c r="D433" i="1"/>
  <c r="E438" i="1"/>
  <c r="D441" i="1"/>
  <c r="E446" i="1"/>
  <c r="D449" i="1"/>
  <c r="E454" i="1"/>
  <c r="D457" i="1"/>
  <c r="E462" i="1"/>
  <c r="D465" i="1"/>
  <c r="E470" i="1"/>
  <c r="D473" i="1"/>
  <c r="E478" i="1"/>
  <c r="E486" i="1"/>
  <c r="E494" i="1"/>
  <c r="D497" i="1"/>
  <c r="D505" i="1"/>
  <c r="D513" i="1"/>
  <c r="D521" i="1"/>
  <c r="D529" i="1"/>
  <c r="E385" i="1"/>
  <c r="D388" i="1"/>
  <c r="E393" i="1"/>
  <c r="D396" i="1"/>
  <c r="E401" i="1"/>
  <c r="D404" i="1"/>
  <c r="E409" i="1"/>
  <c r="D412" i="1"/>
  <c r="E417" i="1"/>
  <c r="D420" i="1"/>
  <c r="E425" i="1"/>
  <c r="D428" i="1"/>
  <c r="E433" i="1"/>
  <c r="D436" i="1"/>
  <c r="E441" i="1"/>
  <c r="D444" i="1"/>
  <c r="E449" i="1"/>
  <c r="D452" i="1"/>
  <c r="E457" i="1"/>
  <c r="D460" i="1"/>
  <c r="E465" i="1"/>
  <c r="D468" i="1"/>
  <c r="E473" i="1"/>
  <c r="D476" i="1"/>
  <c r="E481" i="1"/>
  <c r="D484" i="1"/>
  <c r="E489" i="1"/>
  <c r="D492" i="1"/>
  <c r="E497" i="1"/>
  <c r="D500" i="1"/>
  <c r="E505" i="1"/>
  <c r="D508" i="1"/>
  <c r="E513" i="1"/>
  <c r="D516" i="1"/>
  <c r="E521" i="1"/>
  <c r="D524" i="1"/>
  <c r="E529" i="1"/>
  <c r="D532" i="1"/>
  <c r="E537" i="1"/>
  <c r="D540" i="1"/>
  <c r="E545" i="1"/>
  <c r="D548" i="1"/>
  <c r="E383" i="1"/>
  <c r="D386" i="1"/>
  <c r="E391" i="1"/>
  <c r="D394" i="1"/>
  <c r="E399" i="1"/>
  <c r="D402" i="1"/>
  <c r="E407" i="1"/>
  <c r="D410" i="1"/>
  <c r="E415" i="1"/>
  <c r="D418" i="1"/>
  <c r="E423" i="1"/>
  <c r="D426" i="1"/>
  <c r="E431" i="1"/>
  <c r="D434" i="1"/>
  <c r="E439" i="1"/>
  <c r="D442" i="1"/>
  <c r="E447" i="1"/>
  <c r="D450" i="1"/>
  <c r="E455" i="1"/>
  <c r="D458" i="1"/>
  <c r="E463" i="1"/>
  <c r="D466" i="1"/>
  <c r="E471" i="1"/>
  <c r="D474" i="1"/>
  <c r="E386" i="1"/>
  <c r="D389" i="1"/>
  <c r="E394" i="1"/>
  <c r="D397" i="1"/>
  <c r="E402" i="1"/>
  <c r="D405" i="1"/>
  <c r="E410" i="1"/>
  <c r="D413" i="1"/>
  <c r="E418" i="1"/>
  <c r="D421" i="1"/>
  <c r="E426" i="1"/>
  <c r="D429" i="1"/>
  <c r="E434" i="1"/>
  <c r="D437" i="1"/>
  <c r="E442" i="1"/>
  <c r="D445" i="1"/>
  <c r="E450" i="1"/>
  <c r="D453" i="1"/>
  <c r="E458" i="1"/>
  <c r="D461" i="1"/>
  <c r="E466" i="1"/>
  <c r="D469" i="1"/>
  <c r="E474" i="1"/>
  <c r="D477" i="1"/>
  <c r="E482" i="1"/>
  <c r="D485" i="1"/>
  <c r="E384" i="1"/>
  <c r="E389" i="1"/>
  <c r="D403" i="1"/>
  <c r="E412" i="1"/>
  <c r="E416" i="1"/>
  <c r="E421" i="1"/>
  <c r="D435" i="1"/>
  <c r="E444" i="1"/>
  <c r="E448" i="1"/>
  <c r="E453" i="1"/>
  <c r="D467" i="1"/>
  <c r="E476" i="1"/>
  <c r="D480" i="1"/>
  <c r="E484" i="1"/>
  <c r="D488" i="1"/>
  <c r="E495" i="1"/>
  <c r="D506" i="1"/>
  <c r="E509" i="1"/>
  <c r="D520" i="1"/>
  <c r="E527" i="1"/>
  <c r="D541" i="1"/>
  <c r="D544" i="1"/>
  <c r="D547" i="1"/>
  <c r="D531" i="1"/>
  <c r="D535" i="1"/>
  <c r="E541" i="1"/>
  <c r="E542" i="1"/>
  <c r="E388" i="1"/>
  <c r="E420" i="1"/>
  <c r="E461" i="1"/>
  <c r="D475" i="1"/>
  <c r="E501" i="1"/>
  <c r="E533" i="1"/>
  <c r="D448" i="1"/>
  <c r="E498" i="1"/>
  <c r="E530" i="1"/>
  <c r="D399" i="1"/>
  <c r="D408" i="1"/>
  <c r="D431" i="1"/>
  <c r="D440" i="1"/>
  <c r="D463" i="1"/>
  <c r="D472" i="1"/>
  <c r="E480" i="1"/>
  <c r="E488" i="1"/>
  <c r="E492" i="1"/>
  <c r="D499" i="1"/>
  <c r="D503" i="1"/>
  <c r="E506" i="1"/>
  <c r="D517" i="1"/>
  <c r="E520" i="1"/>
  <c r="E524" i="1"/>
  <c r="D538" i="1"/>
  <c r="E544" i="1"/>
  <c r="D545" i="1"/>
  <c r="E397" i="1"/>
  <c r="D443" i="1"/>
  <c r="E479" i="1"/>
  <c r="D512" i="1"/>
  <c r="D471" i="1"/>
  <c r="E512" i="1"/>
  <c r="D395" i="1"/>
  <c r="E404" i="1"/>
  <c r="E408" i="1"/>
  <c r="E413" i="1"/>
  <c r="D427" i="1"/>
  <c r="E436" i="1"/>
  <c r="E440" i="1"/>
  <c r="E445" i="1"/>
  <c r="D459" i="1"/>
  <c r="E468" i="1"/>
  <c r="E472" i="1"/>
  <c r="E477" i="1"/>
  <c r="E485" i="1"/>
  <c r="D496" i="1"/>
  <c r="E503" i="1"/>
  <c r="D514" i="1"/>
  <c r="E517" i="1"/>
  <c r="D528" i="1"/>
  <c r="E535" i="1"/>
  <c r="E538" i="1"/>
  <c r="E548" i="1"/>
  <c r="E532" i="1"/>
  <c r="E392" i="1"/>
  <c r="E456" i="1"/>
  <c r="D498" i="1"/>
  <c r="E543" i="1"/>
  <c r="D384" i="1"/>
  <c r="D509" i="1"/>
  <c r="D537" i="1"/>
  <c r="D391" i="1"/>
  <c r="D400" i="1"/>
  <c r="D423" i="1"/>
  <c r="D432" i="1"/>
  <c r="D455" i="1"/>
  <c r="D464" i="1"/>
  <c r="D493" i="1"/>
  <c r="E496" i="1"/>
  <c r="E500" i="1"/>
  <c r="D507" i="1"/>
  <c r="D511" i="1"/>
  <c r="E514" i="1"/>
  <c r="D525" i="1"/>
  <c r="E528" i="1"/>
  <c r="E424" i="1"/>
  <c r="D530" i="1"/>
  <c r="E546" i="1"/>
  <c r="D439" i="1"/>
  <c r="D495" i="1"/>
  <c r="D523" i="1"/>
  <c r="D387" i="1"/>
  <c r="E396" i="1"/>
  <c r="E400" i="1"/>
  <c r="E405" i="1"/>
  <c r="D419" i="1"/>
  <c r="E428" i="1"/>
  <c r="E432" i="1"/>
  <c r="E437" i="1"/>
  <c r="D451" i="1"/>
  <c r="E460" i="1"/>
  <c r="E464" i="1"/>
  <c r="E469" i="1"/>
  <c r="D482" i="1"/>
  <c r="D490" i="1"/>
  <c r="E493" i="1"/>
  <c r="D504" i="1"/>
  <c r="E511" i="1"/>
  <c r="D522" i="1"/>
  <c r="E525" i="1"/>
  <c r="D536" i="1"/>
  <c r="D539" i="1"/>
  <c r="D549" i="1"/>
  <c r="D533" i="1"/>
  <c r="D543" i="1"/>
  <c r="E549" i="1"/>
  <c r="E429" i="1"/>
  <c r="D483" i="1"/>
  <c r="E519" i="1"/>
  <c r="D407" i="1"/>
  <c r="D491" i="1"/>
  <c r="E516" i="1"/>
  <c r="D383" i="1"/>
  <c r="D392" i="1"/>
  <c r="D415" i="1"/>
  <c r="D424" i="1"/>
  <c r="D447" i="1"/>
  <c r="D456" i="1"/>
  <c r="D479" i="1"/>
  <c r="D487" i="1"/>
  <c r="E490" i="1"/>
  <c r="D501" i="1"/>
  <c r="E504" i="1"/>
  <c r="E508" i="1"/>
  <c r="D515" i="1"/>
  <c r="D519" i="1"/>
  <c r="E522" i="1"/>
  <c r="E536" i="1"/>
  <c r="D546" i="1"/>
  <c r="D411" i="1"/>
  <c r="E452" i="1"/>
  <c r="E487" i="1"/>
  <c r="E540" i="1"/>
  <c r="D416" i="1"/>
  <c r="D527" i="1"/>
  <c r="A3" i="12"/>
  <c r="A3" i="14"/>
  <c r="A3" i="15"/>
  <c r="P2" i="2"/>
  <c r="M2" i="7"/>
  <c r="O2" i="7"/>
  <c r="B383" i="7"/>
  <c r="B419" i="7"/>
  <c r="B632" i="7"/>
  <c r="B704" i="7"/>
  <c r="B89" i="7"/>
  <c r="B104" i="7"/>
  <c r="B119" i="7"/>
  <c r="B128" i="7"/>
  <c r="B146" i="7"/>
  <c r="B164" i="7"/>
  <c r="B176" i="7"/>
  <c r="B185" i="7"/>
  <c r="B197" i="7"/>
  <c r="B212" i="7"/>
  <c r="B227" i="7"/>
  <c r="B242" i="7"/>
  <c r="B257" i="7"/>
  <c r="B272" i="7"/>
  <c r="B284" i="7"/>
  <c r="B296" i="7"/>
  <c r="B305" i="7"/>
  <c r="B314" i="7"/>
  <c r="B326" i="7"/>
  <c r="B338" i="7"/>
  <c r="B374" i="7"/>
  <c r="B410" i="7"/>
  <c r="B446" i="7"/>
  <c r="B482" i="7"/>
  <c r="B518" i="7"/>
  <c r="B554" i="7"/>
  <c r="B590" i="7"/>
  <c r="B626" i="7"/>
  <c r="B662" i="7"/>
  <c r="B698" i="7"/>
  <c r="B1368" i="7"/>
  <c r="B1698" i="7"/>
  <c r="B599" i="7"/>
  <c r="B671" i="7"/>
  <c r="B707" i="7"/>
  <c r="B1226" i="7"/>
  <c r="B1341" i="7"/>
  <c r="B1529" i="7"/>
  <c r="B344" i="7"/>
  <c r="B488" i="7"/>
  <c r="B596" i="7"/>
  <c r="B92" i="7"/>
  <c r="B101" i="7"/>
  <c r="B110" i="7"/>
  <c r="B122" i="7"/>
  <c r="B134" i="7"/>
  <c r="B143" i="7"/>
  <c r="B149" i="7"/>
  <c r="B158" i="7"/>
  <c r="B167" i="7"/>
  <c r="B179" i="7"/>
  <c r="B191" i="7"/>
  <c r="B203" i="7"/>
  <c r="B215" i="7"/>
  <c r="B224" i="7"/>
  <c r="B239" i="7"/>
  <c r="B254" i="7"/>
  <c r="B266" i="7"/>
  <c r="B278" i="7"/>
  <c r="B290" i="7"/>
  <c r="B302" i="7"/>
  <c r="B320" i="7"/>
  <c r="B377" i="7"/>
  <c r="B413" i="7"/>
  <c r="B593" i="7"/>
  <c r="B629" i="7"/>
  <c r="B893" i="7"/>
  <c r="B965" i="7"/>
  <c r="B1846" i="7"/>
  <c r="B440" i="7"/>
  <c r="B548" i="7"/>
  <c r="B584" i="7"/>
  <c r="B620" i="7"/>
  <c r="B782" i="7"/>
  <c r="B890" i="7"/>
  <c r="B1572" i="7"/>
  <c r="B1792" i="7"/>
  <c r="B1847" i="7"/>
  <c r="B365" i="7"/>
  <c r="B581" i="7"/>
  <c r="B617" i="7"/>
  <c r="B653" i="7"/>
  <c r="B689" i="7"/>
  <c r="B761" i="7"/>
  <c r="B797" i="7"/>
  <c r="B833" i="7"/>
  <c r="B905" i="7"/>
  <c r="B941" i="7"/>
  <c r="B977" i="7"/>
  <c r="B362" i="7"/>
  <c r="B398" i="7"/>
  <c r="B434" i="7"/>
  <c r="B470" i="7"/>
  <c r="B506" i="7"/>
  <c r="B542" i="7"/>
  <c r="B578" i="7"/>
  <c r="B614" i="7"/>
  <c r="B650" i="7"/>
  <c r="B686" i="7"/>
  <c r="B722" i="7"/>
  <c r="B1319" i="7"/>
  <c r="B1505" i="7"/>
  <c r="B491" i="7"/>
  <c r="B635" i="7"/>
  <c r="B854" i="7"/>
  <c r="B926" i="7"/>
  <c r="B962" i="7"/>
  <c r="B998" i="7"/>
  <c r="B725" i="7"/>
  <c r="B1283" i="7"/>
  <c r="B1175" i="7"/>
  <c r="B527" i="7"/>
  <c r="B563" i="7"/>
  <c r="B1277" i="7"/>
  <c r="B1549" i="7"/>
  <c r="B380" i="7"/>
  <c r="B416" i="7"/>
  <c r="B452" i="7"/>
  <c r="B524" i="7"/>
  <c r="B560" i="7"/>
  <c r="B668" i="7"/>
  <c r="B1734" i="7"/>
  <c r="B95" i="7"/>
  <c r="B152" i="7"/>
  <c r="B188" i="7"/>
  <c r="B200" i="7"/>
  <c r="B230" i="7"/>
  <c r="B236" i="7"/>
  <c r="B251" i="7"/>
  <c r="B275" i="7"/>
  <c r="B287" i="7"/>
  <c r="B317" i="7"/>
  <c r="B323" i="7"/>
  <c r="B335" i="7"/>
  <c r="B341" i="7"/>
  <c r="B449" i="7"/>
  <c r="B485" i="7"/>
  <c r="B521" i="7"/>
  <c r="B557" i="7"/>
  <c r="B665" i="7"/>
  <c r="B785" i="7"/>
  <c r="B821" i="7"/>
  <c r="B1169" i="7"/>
  <c r="B1241" i="7"/>
  <c r="B1220" i="7"/>
  <c r="B1447" i="7"/>
  <c r="B404" i="7"/>
  <c r="B656" i="7"/>
  <c r="B692" i="7"/>
  <c r="B746" i="7"/>
  <c r="B818" i="7"/>
  <c r="B1364" i="7"/>
  <c r="B1693" i="7"/>
  <c r="B1918" i="7"/>
  <c r="B401" i="7"/>
  <c r="B437" i="7"/>
  <c r="B473" i="7"/>
  <c r="B509" i="7"/>
  <c r="B545" i="7"/>
  <c r="B869" i="7"/>
  <c r="B1355" i="7"/>
  <c r="B758" i="7"/>
  <c r="B794" i="7"/>
  <c r="B830" i="7"/>
  <c r="B866" i="7"/>
  <c r="B902" i="7"/>
  <c r="B938" i="7"/>
  <c r="B974" i="7"/>
  <c r="B1211" i="7"/>
  <c r="B1491" i="7"/>
  <c r="B347" i="7"/>
  <c r="B455" i="7"/>
  <c r="B1394" i="7"/>
  <c r="B125" i="7"/>
  <c r="B701" i="7"/>
  <c r="B749" i="7"/>
  <c r="B857" i="7"/>
  <c r="B929" i="7"/>
  <c r="B1001" i="7"/>
  <c r="B1256" i="7"/>
  <c r="B368" i="7"/>
  <c r="B476" i="7"/>
  <c r="B512" i="7"/>
  <c r="B1666" i="7"/>
  <c r="B1513" i="7"/>
  <c r="B1172" i="7"/>
  <c r="B1280" i="7"/>
  <c r="B1405" i="7"/>
  <c r="B1329" i="7"/>
  <c r="B1334" i="7"/>
  <c r="B1406" i="7"/>
  <c r="B1424" i="7"/>
  <c r="B1208" i="7"/>
  <c r="B1316" i="7"/>
  <c r="B1576" i="7"/>
  <c r="B1602" i="7"/>
  <c r="B1621" i="7"/>
  <c r="B1912" i="7"/>
  <c r="B1190" i="7"/>
  <c r="B1344" i="7"/>
  <c r="B1562" i="7"/>
  <c r="B1581" i="7"/>
  <c r="B1622" i="7"/>
  <c r="B1640" i="7"/>
  <c r="B1786" i="7"/>
  <c r="B1826" i="7"/>
  <c r="B1365" i="7"/>
  <c r="B1577" i="7"/>
  <c r="B1598" i="7"/>
  <c r="B1749" i="7"/>
  <c r="B1205" i="7"/>
  <c r="B1313" i="7"/>
  <c r="B1352" i="7"/>
  <c r="B1361" i="7"/>
  <c r="B1446" i="7"/>
  <c r="B1594" i="7"/>
  <c r="B1613" i="7"/>
  <c r="B1706" i="7"/>
  <c r="B1726" i="7"/>
  <c r="B1773" i="7"/>
  <c r="B1244" i="7"/>
  <c r="B1441" i="7"/>
  <c r="B1738" i="7"/>
  <c r="B1383" i="7"/>
  <c r="B1428" i="7"/>
  <c r="B1432" i="7"/>
  <c r="B1409" i="7"/>
  <c r="B1472" i="7"/>
  <c r="B1480" i="7"/>
  <c r="B1532" i="7"/>
  <c r="B1536" i="7"/>
  <c r="B1540" i="7"/>
  <c r="B1550" i="7"/>
  <c r="B1555" i="7"/>
  <c r="B1729" i="7"/>
  <c r="B1851" i="7"/>
  <c r="B1869" i="7"/>
  <c r="B1883" i="7"/>
  <c r="B1953" i="7"/>
  <c r="B1331" i="7"/>
  <c r="B1462" i="7"/>
  <c r="B1476" i="7"/>
  <c r="B1614" i="7"/>
  <c r="B1677" i="7"/>
  <c r="B1740" i="7"/>
  <c r="B1762" i="7"/>
  <c r="B1768" i="7"/>
  <c r="B1844" i="7"/>
  <c r="B1410" i="7"/>
  <c r="B1420" i="7"/>
  <c r="B1502" i="7"/>
  <c r="B1517" i="7"/>
  <c r="B1652" i="7"/>
  <c r="B1719" i="7"/>
  <c r="B1757" i="7"/>
  <c r="B1832" i="7"/>
  <c r="B1838" i="7"/>
  <c r="B1852" i="7"/>
  <c r="B1858" i="7"/>
  <c r="B1906" i="7"/>
  <c r="B1388" i="7"/>
  <c r="B1434" i="7"/>
  <c r="B1648" i="7"/>
  <c r="B1668" i="7"/>
  <c r="B1778" i="7"/>
  <c r="B1784" i="7"/>
  <c r="B1810" i="7"/>
  <c r="B1864" i="7"/>
  <c r="B1332" i="7"/>
  <c r="B1421" i="7"/>
  <c r="B1464" i="7"/>
  <c r="B1468" i="7"/>
  <c r="B1512" i="7"/>
  <c r="B1518" i="7"/>
  <c r="B1528" i="7"/>
  <c r="B1658" i="7"/>
  <c r="B1705" i="7"/>
  <c r="B1715" i="7"/>
  <c r="B1657" i="7"/>
  <c r="B1772" i="7"/>
  <c r="B1793" i="7"/>
  <c r="B1886" i="7"/>
  <c r="B1892" i="7"/>
  <c r="B1898" i="7"/>
  <c r="B1984" i="7"/>
  <c r="B1514" i="7"/>
  <c r="B1731" i="7"/>
  <c r="B1758" i="7"/>
  <c r="B1763" i="7"/>
  <c r="B1840" i="7"/>
  <c r="B1900" i="7"/>
  <c r="B1938" i="7"/>
  <c r="B1443" i="7"/>
  <c r="B1486" i="7"/>
  <c r="B1506" i="7"/>
  <c r="B1565" i="7"/>
  <c r="B1606" i="7"/>
  <c r="B1636" i="7"/>
  <c r="B1654" i="7"/>
  <c r="B1690" i="7"/>
  <c r="B1727" i="7"/>
  <c r="B1774" i="7"/>
  <c r="B1827" i="7"/>
  <c r="B1880" i="7"/>
  <c r="B1930" i="7"/>
  <c r="B1417" i="7"/>
  <c r="B1570" i="7"/>
  <c r="B1686" i="7"/>
  <c r="B1691" i="7"/>
  <c r="B1775" i="7"/>
  <c r="B1796" i="7"/>
  <c r="B1814" i="7"/>
  <c r="B1902" i="7"/>
  <c r="B1923" i="7"/>
  <c r="B1947" i="7"/>
  <c r="B1408" i="7"/>
  <c r="B1413" i="7"/>
  <c r="B1423" i="7"/>
  <c r="B1435" i="7"/>
  <c r="B1457" i="7"/>
  <c r="B1498" i="7"/>
  <c r="B1525" i="7"/>
  <c r="B1561" i="7"/>
  <c r="B1742" i="7"/>
  <c r="B1797" i="7"/>
  <c r="B1815" i="7"/>
  <c r="B1881" i="7"/>
  <c r="B1723" i="7"/>
  <c r="B1754" i="7"/>
  <c r="B1790" i="7"/>
  <c r="B1829" i="7"/>
  <c r="B1850" i="7"/>
  <c r="B1868" i="7"/>
  <c r="B1765" i="7"/>
  <c r="B1770" i="7"/>
  <c r="B1799" i="7"/>
  <c r="B1805" i="7"/>
  <c r="B1811" i="7"/>
  <c r="B1817" i="7"/>
  <c r="B1853" i="7"/>
  <c r="B1859" i="7"/>
  <c r="B1865" i="7"/>
  <c r="B1871" i="7"/>
  <c r="B1948" i="7"/>
  <c r="B1956" i="7"/>
  <c r="B1987" i="7"/>
  <c r="B1711" i="7"/>
  <c r="B1760" i="7"/>
  <c r="B1787" i="7"/>
  <c r="B1794" i="7"/>
  <c r="B1823" i="7"/>
  <c r="B1841" i="7"/>
  <c r="B1848" i="7"/>
  <c r="B1877" i="7"/>
  <c r="B1895" i="7"/>
  <c r="B1908" i="7"/>
  <c r="B1971" i="7"/>
  <c r="B1477" i="7"/>
  <c r="B1585" i="7"/>
  <c r="B1745" i="7"/>
  <c r="B1766" i="7"/>
  <c r="B1788" i="7"/>
  <c r="B1824" i="7"/>
  <c r="B1842" i="7"/>
  <c r="B1878" i="7"/>
  <c r="B1896" i="7"/>
  <c r="B1965" i="7"/>
  <c r="B1675" i="7"/>
  <c r="B1396" i="7"/>
  <c r="B1418" i="7"/>
  <c r="B1422" i="7"/>
  <c r="B1444" i="7"/>
  <c r="B1463" i="7"/>
  <c r="B1504" i="7"/>
  <c r="B1508" i="7"/>
  <c r="B1515" i="7"/>
  <c r="B1526" i="7"/>
  <c r="B1530" i="7"/>
  <c r="B1545" i="7"/>
  <c r="B1552" i="7"/>
  <c r="B1571" i="7"/>
  <c r="B1612" i="7"/>
  <c r="B1616" i="7"/>
  <c r="B1623" i="7"/>
  <c r="B1647" i="7"/>
  <c r="B1659" i="7"/>
  <c r="B1708" i="7"/>
  <c r="B1720" i="7"/>
  <c r="B1746" i="7"/>
  <c r="B1751" i="7"/>
  <c r="B1756" i="7"/>
  <c r="B1777" i="7"/>
  <c r="B1819" i="7"/>
  <c r="B1825" i="7"/>
  <c r="B1831" i="7"/>
  <c r="B1873" i="7"/>
  <c r="B1879" i="7"/>
  <c r="B1885" i="7"/>
  <c r="B1929" i="7"/>
  <c r="B1627" i="7"/>
  <c r="B1639" i="7"/>
  <c r="B1783" i="7"/>
  <c r="B1802" i="7"/>
  <c r="B1813" i="7"/>
  <c r="B1820" i="7"/>
  <c r="B1837" i="7"/>
  <c r="B1856" i="7"/>
  <c r="B1867" i="7"/>
  <c r="B1874" i="7"/>
  <c r="B1891" i="7"/>
  <c r="B1966" i="7"/>
  <c r="B1739" i="7"/>
  <c r="B1769" i="7"/>
  <c r="B1779" i="7"/>
  <c r="B1806" i="7"/>
  <c r="B1833" i="7"/>
  <c r="B1860" i="7"/>
  <c r="B1887" i="7"/>
  <c r="B1914" i="7"/>
  <c r="B1748" i="7"/>
  <c r="B1801" i="7"/>
  <c r="B1828" i="7"/>
  <c r="B1855" i="7"/>
  <c r="B1882" i="7"/>
  <c r="B1909" i="7"/>
  <c r="B1989" i="7"/>
  <c r="B1905" i="7"/>
  <c r="B1781" i="7"/>
  <c r="B1808" i="7"/>
  <c r="B1835" i="7"/>
  <c r="B1862" i="7"/>
  <c r="B1889" i="7"/>
  <c r="B1894" i="7"/>
  <c r="B1921" i="7"/>
  <c r="B1933" i="7"/>
  <c r="B1951" i="7"/>
  <c r="B1969" i="7"/>
  <c r="B1975" i="7"/>
  <c r="B1927" i="7"/>
  <c r="B1932" i="7"/>
  <c r="B1936" i="7"/>
  <c r="B1941" i="7"/>
  <c r="B1945" i="7"/>
  <c r="B1950" i="7"/>
  <c r="B1954" i="7"/>
  <c r="B1959" i="7"/>
  <c r="B1963" i="7"/>
  <c r="B1968" i="7"/>
  <c r="B1972" i="7"/>
  <c r="B1977" i="7"/>
  <c r="B1981" i="7"/>
  <c r="B1986" i="7"/>
  <c r="B1990" i="7"/>
  <c r="B1901" i="7"/>
  <c r="B1904" i="7"/>
  <c r="B1907" i="7"/>
  <c r="B1910" i="7"/>
  <c r="B1913" i="7"/>
  <c r="B1916" i="7"/>
  <c r="B1919" i="7"/>
  <c r="B1922" i="7"/>
  <c r="B1925" i="7"/>
  <c r="B1928" i="7"/>
  <c r="B1931" i="7"/>
  <c r="B1934" i="7"/>
  <c r="B1937" i="7"/>
  <c r="B1940" i="7"/>
  <c r="B1943" i="7"/>
  <c r="B1946" i="7"/>
  <c r="B1949" i="7"/>
  <c r="B1952" i="7"/>
  <c r="B1955" i="7"/>
  <c r="B1958" i="7"/>
  <c r="B1961" i="7"/>
  <c r="B1964" i="7"/>
  <c r="B1967" i="7"/>
  <c r="B1970" i="7"/>
  <c r="B1973" i="7"/>
  <c r="B1976" i="7"/>
  <c r="B1979" i="7"/>
  <c r="B1982" i="7"/>
  <c r="B1985" i="7"/>
  <c r="B1988" i="7"/>
  <c r="B1991" i="7"/>
  <c r="T44" i="2" l="1"/>
  <c r="T32" i="2"/>
  <c r="T40" i="2"/>
  <c r="T14" i="2"/>
  <c r="T10" i="2"/>
  <c r="T26" i="2"/>
  <c r="T34" i="2"/>
  <c r="T42" i="2"/>
  <c r="T16" i="2"/>
  <c r="T8" i="2"/>
  <c r="T24" i="2"/>
  <c r="T28" i="2"/>
  <c r="T36" i="2"/>
  <c r="T22" i="2"/>
  <c r="T18" i="2"/>
  <c r="T6" i="2"/>
  <c r="T12" i="2"/>
  <c r="T20" i="2"/>
  <c r="T38" i="2"/>
  <c r="T4" i="2"/>
  <c r="T30" i="2"/>
  <c r="S44" i="2"/>
  <c r="S32" i="2"/>
  <c r="S40" i="2"/>
  <c r="S14" i="2"/>
  <c r="S10" i="2"/>
  <c r="S26" i="2"/>
  <c r="S34" i="2"/>
  <c r="S42" i="2"/>
  <c r="S16" i="2"/>
  <c r="S8" i="2"/>
  <c r="S4" i="2"/>
  <c r="S24" i="2"/>
  <c r="S28" i="2"/>
  <c r="S36" i="2"/>
  <c r="S22" i="2"/>
  <c r="S18" i="2"/>
  <c r="S6" i="2"/>
  <c r="S30" i="2"/>
  <c r="S38" i="2"/>
  <c r="S12" i="2"/>
  <c r="S20" i="2"/>
  <c r="R44" i="2"/>
  <c r="R4" i="2"/>
  <c r="R26" i="2"/>
  <c r="R34" i="2"/>
  <c r="R42" i="2"/>
  <c r="R16" i="2"/>
  <c r="R8" i="2"/>
  <c r="R24" i="2"/>
  <c r="R28" i="2"/>
  <c r="R36" i="2"/>
  <c r="R22" i="2"/>
  <c r="R18" i="2"/>
  <c r="R6" i="2"/>
  <c r="R30" i="2"/>
  <c r="R38" i="2"/>
  <c r="R12" i="2"/>
  <c r="R20" i="2"/>
  <c r="R14" i="2"/>
  <c r="R40" i="2"/>
  <c r="R10" i="2"/>
  <c r="R32" i="2"/>
  <c r="H16" i="1"/>
  <c r="H26" i="1"/>
  <c r="H48" i="1"/>
  <c r="H50" i="1"/>
  <c r="H56" i="1"/>
  <c r="H58" i="1"/>
  <c r="H89" i="1"/>
  <c r="H6" i="1"/>
  <c r="H42" i="1"/>
  <c r="H53" i="1"/>
  <c r="H61" i="1"/>
  <c r="H80" i="1"/>
  <c r="H128" i="1"/>
  <c r="H145" i="1"/>
  <c r="H179" i="1"/>
  <c r="H184" i="1"/>
  <c r="H186" i="1"/>
  <c r="H219" i="1"/>
  <c r="H224" i="1"/>
  <c r="H229" i="1"/>
  <c r="H248" i="1"/>
  <c r="H8" i="1"/>
  <c r="H20" i="1"/>
  <c r="H30" i="1"/>
  <c r="H32" i="1"/>
  <c r="H44" i="1"/>
  <c r="H64" i="1"/>
  <c r="H66" i="1"/>
  <c r="H70" i="1"/>
  <c r="H72" i="1"/>
  <c r="H18" i="1"/>
  <c r="H74" i="1"/>
  <c r="H100" i="1"/>
  <c r="H112" i="1"/>
  <c r="H140" i="1"/>
  <c r="H142" i="1"/>
  <c r="H150" i="1"/>
  <c r="H208" i="1"/>
  <c r="H213" i="1"/>
  <c r="H217" i="1"/>
  <c r="H232" i="1"/>
  <c r="H234" i="1"/>
  <c r="H247" i="1"/>
  <c r="H272" i="1"/>
  <c r="H294" i="1"/>
  <c r="H298" i="1"/>
  <c r="H309" i="1"/>
  <c r="H311" i="1"/>
  <c r="H324" i="1"/>
  <c r="H326" i="1"/>
  <c r="H349" i="1"/>
  <c r="H354" i="1"/>
  <c r="H366" i="1"/>
  <c r="H376" i="1"/>
  <c r="H378" i="1"/>
  <c r="H69" i="1"/>
  <c r="H81" i="1"/>
  <c r="H86" i="1"/>
  <c r="H88" i="1"/>
  <c r="H114" i="1"/>
  <c r="H138" i="1"/>
  <c r="H156" i="1"/>
  <c r="H158" i="1"/>
  <c r="H166" i="1"/>
  <c r="H196" i="1"/>
  <c r="H201" i="1"/>
  <c r="H279" i="1"/>
  <c r="H291" i="1"/>
  <c r="H321" i="1"/>
  <c r="H334" i="1"/>
  <c r="H370" i="1"/>
  <c r="H373" i="1"/>
  <c r="H380" i="1"/>
  <c r="H102" i="1"/>
  <c r="H106" i="1"/>
  <c r="H116" i="1"/>
  <c r="H134" i="1"/>
  <c r="H149" i="1"/>
  <c r="H180" i="1"/>
  <c r="H185" i="1"/>
  <c r="H190" i="1"/>
  <c r="H220" i="1"/>
  <c r="H225" i="1"/>
  <c r="H237" i="1"/>
  <c r="H245" i="1"/>
  <c r="H258" i="1"/>
  <c r="H261" i="1"/>
  <c r="H276" i="1"/>
  <c r="H306" i="1"/>
  <c r="H319" i="1"/>
  <c r="H12" i="1"/>
  <c r="H36" i="1"/>
  <c r="H10" i="1"/>
  <c r="H22" i="1"/>
  <c r="H24" i="1"/>
  <c r="H34" i="1"/>
  <c r="H46" i="1"/>
  <c r="H60" i="1"/>
  <c r="H85" i="1"/>
  <c r="H90" i="1"/>
  <c r="H14" i="1"/>
  <c r="H28" i="1"/>
  <c r="H38" i="1"/>
  <c r="H40" i="1"/>
  <c r="H54" i="1"/>
  <c r="H62" i="1"/>
  <c r="H176" i="1"/>
  <c r="H181" i="1"/>
  <c r="H209" i="1"/>
  <c r="H233" i="1"/>
  <c r="H263" i="1"/>
  <c r="H275" i="1"/>
  <c r="H322" i="1"/>
  <c r="H78" i="1"/>
  <c r="H101" i="1"/>
  <c r="H160" i="1"/>
  <c r="H165" i="1"/>
  <c r="H204" i="1"/>
  <c r="H212" i="1"/>
  <c r="H228" i="1"/>
  <c r="H320" i="1"/>
  <c r="H360" i="1"/>
  <c r="H374" i="1"/>
  <c r="H251" i="1"/>
  <c r="H82" i="1"/>
  <c r="H110" i="1"/>
  <c r="H192" i="1"/>
  <c r="H126" i="1"/>
  <c r="H133" i="1"/>
  <c r="H162" i="1"/>
  <c r="H200" i="1"/>
  <c r="H226" i="1"/>
  <c r="H260" i="1"/>
  <c r="H274" i="1"/>
  <c r="H333" i="1"/>
  <c r="H338" i="1"/>
  <c r="H342" i="1"/>
  <c r="H348" i="1"/>
  <c r="H364" i="1"/>
  <c r="H122" i="1"/>
  <c r="H154" i="1"/>
  <c r="H170" i="1"/>
  <c r="H172" i="1"/>
  <c r="H177" i="1"/>
  <c r="H188" i="1"/>
  <c r="H195" i="1"/>
  <c r="H250" i="1"/>
  <c r="H305" i="1"/>
  <c r="H350" i="1"/>
  <c r="H381" i="1"/>
  <c r="H336" i="1"/>
  <c r="H94" i="1"/>
  <c r="H96" i="1"/>
  <c r="H98" i="1"/>
  <c r="H113" i="1"/>
  <c r="H118" i="1"/>
  <c r="H125" i="1"/>
  <c r="H161" i="1"/>
  <c r="H164" i="1"/>
  <c r="H259" i="1"/>
  <c r="H293" i="1"/>
  <c r="H341" i="1"/>
  <c r="H130" i="1"/>
  <c r="H144" i="1"/>
  <c r="H146" i="1"/>
  <c r="H193" i="1"/>
  <c r="H214" i="1"/>
  <c r="H235" i="1"/>
  <c r="H278" i="1"/>
  <c r="H290" i="1"/>
  <c r="H295" i="1"/>
  <c r="H346" i="1"/>
  <c r="H382" i="1"/>
  <c r="H117" i="1"/>
  <c r="H189" i="1"/>
  <c r="H216" i="1"/>
  <c r="H222" i="1"/>
  <c r="H238" i="1"/>
  <c r="H288" i="1"/>
  <c r="H314" i="1"/>
  <c r="H330" i="1"/>
  <c r="H332" i="1"/>
  <c r="H365" i="1"/>
  <c r="H292" i="1"/>
  <c r="H308" i="1"/>
  <c r="H358" i="1"/>
  <c r="H362" i="1"/>
  <c r="H202" i="1"/>
  <c r="H236" i="1"/>
  <c r="H277" i="1"/>
  <c r="H356" i="1"/>
  <c r="H148" i="1"/>
  <c r="H327" i="1"/>
  <c r="H262" i="1"/>
  <c r="H273" i="1"/>
  <c r="H109" i="1"/>
  <c r="H249" i="1"/>
  <c r="H269" i="1"/>
  <c r="H344" i="1"/>
  <c r="H282" i="1"/>
  <c r="H312" i="1"/>
  <c r="H169" i="1"/>
  <c r="H231" i="1"/>
  <c r="H105" i="1"/>
  <c r="H120" i="1"/>
  <c r="H49" i="1"/>
  <c r="H340" i="1"/>
  <c r="H111" i="1"/>
  <c r="H257" i="1"/>
  <c r="H289" i="1"/>
  <c r="H124" i="1"/>
  <c r="H97" i="1"/>
  <c r="H187" i="1"/>
  <c r="H205" i="1"/>
  <c r="H369" i="1"/>
  <c r="H337" i="1"/>
  <c r="H246" i="1"/>
  <c r="H221" i="1"/>
  <c r="H345" i="1"/>
  <c r="H303" i="1"/>
  <c r="H299" i="1"/>
  <c r="H168" i="1"/>
  <c r="H203" i="1"/>
  <c r="H135" i="1"/>
  <c r="H121" i="1"/>
  <c r="H131" i="1"/>
  <c r="H115" i="1"/>
  <c r="H52" i="1"/>
  <c r="H367" i="1"/>
  <c r="H285" i="1"/>
  <c r="H368" i="1"/>
  <c r="H351" i="1"/>
  <c r="H95" i="1"/>
  <c r="H71" i="1"/>
  <c r="H104" i="1"/>
  <c r="H132" i="1"/>
  <c r="H254" i="1"/>
  <c r="H328" i="1"/>
  <c r="H357" i="1"/>
  <c r="H318" i="1"/>
  <c r="H218" i="1"/>
  <c r="H287" i="1"/>
  <c r="H296" i="1"/>
  <c r="H171" i="1"/>
  <c r="H137" i="1"/>
  <c r="H239" i="1"/>
  <c r="H197" i="1"/>
  <c r="H147" i="1"/>
  <c r="H153" i="1"/>
  <c r="H91" i="1"/>
  <c r="H355" i="1"/>
  <c r="H375" i="1"/>
  <c r="H210" i="1"/>
  <c r="H83" i="1"/>
  <c r="H301" i="1"/>
  <c r="H67" i="1"/>
  <c r="H79" i="1"/>
  <c r="H47" i="1"/>
  <c r="H313" i="1"/>
  <c r="H270" i="1"/>
  <c r="H302" i="1"/>
  <c r="H266" i="1"/>
  <c r="H361" i="1"/>
  <c r="H271" i="1"/>
  <c r="H223" i="1"/>
  <c r="H206" i="1"/>
  <c r="H207" i="1"/>
  <c r="H283" i="1"/>
  <c r="H175" i="1"/>
  <c r="H141" i="1"/>
  <c r="H163" i="1"/>
  <c r="H183" i="1"/>
  <c r="H77" i="1"/>
  <c r="H76" i="1"/>
  <c r="H99" i="1"/>
  <c r="H107" i="1"/>
  <c r="H68" i="1"/>
  <c r="H143" i="1"/>
  <c r="H347" i="1"/>
  <c r="H198" i="1"/>
  <c r="H75" i="1"/>
  <c r="H211" i="1"/>
  <c r="H363" i="1"/>
  <c r="H63" i="1"/>
  <c r="H286" i="1"/>
  <c r="H227" i="1"/>
  <c r="H280" i="1"/>
  <c r="H151" i="1"/>
  <c r="H178" i="1"/>
  <c r="H123" i="1"/>
  <c r="H108" i="1"/>
  <c r="H93" i="1"/>
  <c r="H92" i="1"/>
  <c r="H73" i="1"/>
  <c r="H127" i="1"/>
  <c r="H339" i="1"/>
  <c r="H159" i="1"/>
  <c r="H331" i="1"/>
  <c r="H194" i="1"/>
  <c r="H359" i="1"/>
  <c r="H55" i="1"/>
  <c r="H372" i="1"/>
  <c r="H353" i="1"/>
  <c r="H265" i="1"/>
  <c r="H253" i="1"/>
  <c r="H243" i="1"/>
  <c r="H329" i="1"/>
  <c r="H242" i="1"/>
  <c r="H310" i="1"/>
  <c r="H284" i="1"/>
  <c r="H240" i="1"/>
  <c r="H174" i="1"/>
  <c r="H267" i="1"/>
  <c r="H215" i="1"/>
  <c r="H87" i="1"/>
  <c r="H65" i="1"/>
  <c r="H371" i="1"/>
  <c r="H352" i="1"/>
  <c r="H157" i="1"/>
  <c r="H325" i="1"/>
  <c r="H173" i="1"/>
  <c r="H343" i="1"/>
  <c r="H59" i="1"/>
  <c r="H281" i="1"/>
  <c r="H244" i="1"/>
  <c r="H300" i="1"/>
  <c r="H304" i="1"/>
  <c r="H377" i="1"/>
  <c r="H307" i="1"/>
  <c r="H268" i="1"/>
  <c r="H317" i="1"/>
  <c r="H241" i="1"/>
  <c r="H199" i="1"/>
  <c r="H264" i="1"/>
  <c r="H152" i="1"/>
  <c r="H191" i="1"/>
  <c r="H155" i="1"/>
  <c r="H139" i="1"/>
  <c r="H136" i="1"/>
  <c r="H57" i="1"/>
  <c r="H252" i="1"/>
  <c r="H335" i="1"/>
  <c r="H379" i="1"/>
  <c r="H323" i="1"/>
  <c r="H129" i="1"/>
  <c r="H255" i="1"/>
  <c r="H51" i="1"/>
  <c r="H256" i="1"/>
  <c r="H316" i="1"/>
  <c r="H297" i="1"/>
  <c r="H230" i="1"/>
  <c r="H315" i="1"/>
  <c r="H182" i="1"/>
  <c r="H119" i="1"/>
  <c r="H167" i="1"/>
  <c r="H103" i="1"/>
  <c r="H84" i="1"/>
  <c r="D3" i="14"/>
  <c r="T2" i="2" s="1"/>
  <c r="E3" i="14"/>
  <c r="E3" i="12"/>
  <c r="D3" i="12"/>
  <c r="S2" i="2" s="1"/>
  <c r="D3" i="15"/>
  <c r="R2" i="2" s="1"/>
  <c r="E3" i="15"/>
  <c r="P2" i="7"/>
  <c r="C2" i="7"/>
  <c r="S2" i="7"/>
  <c r="Q2" i="7"/>
  <c r="R2" i="7"/>
  <c r="C3" i="15"/>
  <c r="C3" i="14"/>
  <c r="C3" i="12"/>
  <c r="N2" i="7"/>
  <c r="L2" i="7"/>
  <c r="I2" i="7"/>
  <c r="J2" i="7"/>
  <c r="K2" i="7"/>
  <c r="F4" i="1"/>
  <c r="C4" i="1"/>
  <c r="E30" i="2" l="1"/>
  <c r="E31" i="1" s="1"/>
  <c r="G30" i="2"/>
  <c r="H31" i="1" s="1"/>
  <c r="E16" i="2"/>
  <c r="E17" i="1" s="1"/>
  <c r="G16" i="2"/>
  <c r="H17" i="1" s="1"/>
  <c r="E32" i="2"/>
  <c r="E33" i="1" s="1"/>
  <c r="G32" i="2"/>
  <c r="H33" i="1" s="1"/>
  <c r="E6" i="2"/>
  <c r="E7" i="1" s="1"/>
  <c r="G6" i="2"/>
  <c r="H7" i="1" s="1"/>
  <c r="E42" i="2"/>
  <c r="E43" i="1" s="1"/>
  <c r="G42" i="2"/>
  <c r="H43" i="1" s="1"/>
  <c r="E10" i="2"/>
  <c r="E11" i="1" s="1"/>
  <c r="G10" i="2"/>
  <c r="H11" i="1" s="1"/>
  <c r="E18" i="2"/>
  <c r="E19" i="1" s="1"/>
  <c r="G18" i="2"/>
  <c r="H19" i="1" s="1"/>
  <c r="E34" i="2"/>
  <c r="E35" i="1" s="1"/>
  <c r="G34" i="2"/>
  <c r="H35" i="1" s="1"/>
  <c r="E40" i="2"/>
  <c r="E41" i="1" s="1"/>
  <c r="G40" i="2"/>
  <c r="H41" i="1" s="1"/>
  <c r="E22" i="2"/>
  <c r="E23" i="1" s="1"/>
  <c r="G22" i="2"/>
  <c r="H23" i="1" s="1"/>
  <c r="E26" i="2"/>
  <c r="E27" i="1" s="1"/>
  <c r="G26" i="2"/>
  <c r="H27" i="1" s="1"/>
  <c r="E14" i="2"/>
  <c r="E15" i="1" s="1"/>
  <c r="G14" i="2"/>
  <c r="H15" i="1" s="1"/>
  <c r="E36" i="2"/>
  <c r="E37" i="1" s="1"/>
  <c r="G36" i="2"/>
  <c r="H37" i="1" s="1"/>
  <c r="E4" i="2"/>
  <c r="E5" i="1" s="1"/>
  <c r="G4" i="2"/>
  <c r="H5" i="1" s="1"/>
  <c r="E20" i="2"/>
  <c r="E21" i="1" s="1"/>
  <c r="G20" i="2"/>
  <c r="H21" i="1" s="1"/>
  <c r="E28" i="2"/>
  <c r="E29" i="1" s="1"/>
  <c r="G28" i="2"/>
  <c r="H29" i="1" s="1"/>
  <c r="E44" i="2"/>
  <c r="E45" i="1" s="1"/>
  <c r="G44" i="2"/>
  <c r="H45" i="1" s="1"/>
  <c r="E12" i="2"/>
  <c r="E13" i="1" s="1"/>
  <c r="G12" i="2"/>
  <c r="H13" i="1" s="1"/>
  <c r="E24" i="2"/>
  <c r="E25" i="1" s="1"/>
  <c r="G24" i="2"/>
  <c r="H25" i="1" s="1"/>
  <c r="E38" i="2"/>
  <c r="E39" i="1" s="1"/>
  <c r="G38" i="2"/>
  <c r="H39" i="1" s="1"/>
  <c r="E8" i="2"/>
  <c r="E9" i="1" s="1"/>
  <c r="G8" i="2"/>
  <c r="H9" i="1" s="1"/>
  <c r="AA2" i="2"/>
  <c r="G2" i="2"/>
  <c r="E2" i="2"/>
  <c r="D2" i="7" s="1"/>
  <c r="G4" i="1"/>
  <c r="E4" i="1"/>
  <c r="D4" i="1"/>
  <c r="C3" i="1"/>
  <c r="C2" i="2" s="1"/>
  <c r="B3" i="15" s="1"/>
  <c r="B2" i="7" l="1"/>
  <c r="B3" i="14"/>
  <c r="B3" i="12"/>
  <c r="T2" i="7"/>
  <c r="AN2" i="2"/>
  <c r="H4" i="1" l="1"/>
  <c r="F3" i="1"/>
  <c r="D3" i="1" l="1"/>
  <c r="E3" i="1"/>
  <c r="G3" i="1"/>
  <c r="AB2" i="7"/>
  <c r="H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Jacopo Cassandro</author>
  </authors>
  <commentList>
    <comment ref="AC1" authorId="0" shapeId="0" xr:uid="{354D7934-F001-4B5F-AE94-684903543F3A}">
      <text>
        <r>
          <rPr>
            <b/>
            <sz val="9"/>
            <color indexed="81"/>
            <rFont val="Tahoma"/>
            <family val="2"/>
          </rPr>
          <t>Jacopo Cassandro:</t>
        </r>
        <r>
          <rPr>
            <sz val="9"/>
            <color indexed="81"/>
            <rFont val="Tahoma"/>
            <family val="2"/>
          </rPr>
          <t xml:space="preserve">
SOLO IN LAVORO</t>
        </r>
      </text>
    </comment>
    <comment ref="AD1" authorId="0" shapeId="0" xr:uid="{92454696-6151-47B5-A265-221EAFC96FB2}">
      <text>
        <r>
          <rPr>
            <b/>
            <sz val="9"/>
            <color indexed="81"/>
            <rFont val="Tahoma"/>
            <family val="2"/>
          </rPr>
          <t>Jacopo Cassandro:</t>
        </r>
        <r>
          <rPr>
            <sz val="9"/>
            <color indexed="81"/>
            <rFont val="Tahoma"/>
            <family val="2"/>
          </rPr>
          <t xml:space="preserve">
SOLO IN OPERE</t>
        </r>
      </text>
    </comment>
  </commentList>
</comments>
</file>

<file path=xl/sharedStrings.xml><?xml version="1.0" encoding="utf-8"?>
<sst xmlns="http://schemas.openxmlformats.org/spreadsheetml/2006/main" count="18287" uniqueCount="673">
  <si>
    <t>CODICE NUMERICO DA INSERIRE MANUALE</t>
  </si>
  <si>
    <t>DECLARATORIA RICAVATA DA FORMULA O INSERITA MANUALMENTE SE NUOVA</t>
  </si>
  <si>
    <t>NUOVO CODICE CHE SI OTTERRA'</t>
  </si>
  <si>
    <t>NUOVA DECLARATORIA AUTOMATIZZATA</t>
  </si>
  <si>
    <t>CODICE COMUNE MI</t>
  </si>
  <si>
    <t>DECLARATORIA COMUNE MI</t>
  </si>
  <si>
    <t>CODICE REGIONE</t>
  </si>
  <si>
    <t>OGGETTO</t>
  </si>
  <si>
    <t>TIPOLOGIA</t>
  </si>
  <si>
    <t>MATERIA</t>
  </si>
  <si>
    <t>FINITURA</t>
  </si>
  <si>
    <t>UNITA DI MISURA</t>
  </si>
  <si>
    <t>QUANTITA'</t>
  </si>
  <si>
    <t>DIMENSIONI</t>
  </si>
  <si>
    <t>PRESTAZIONI</t>
  </si>
  <si>
    <t>PARAMETRI FISICI</t>
  </si>
  <si>
    <t>FUNZIONE</t>
  </si>
  <si>
    <t>IMPIEGO</t>
  </si>
  <si>
    <t>GEOMETRIA/FORMA/ASPETTO</t>
  </si>
  <si>
    <t>COMPONENTE CARATT</t>
  </si>
  <si>
    <t>COMPONENTE AUSILIARIO</t>
  </si>
  <si>
    <t>NORMA</t>
  </si>
  <si>
    <t>LEGGE</t>
  </si>
  <si>
    <t>KEYWORDS/SINONIMI</t>
  </si>
  <si>
    <t>SETTORE MERCEOLOGICO</t>
  </si>
  <si>
    <t>INCLUSO</t>
  </si>
  <si>
    <t>ESCLUSO</t>
  </si>
  <si>
    <t>SPECIFICHE TECNICHE</t>
  </si>
  <si>
    <t>NOTE</t>
  </si>
  <si>
    <t>PREZZO UNITARIO</t>
  </si>
  <si>
    <t>CRITERI DI MISURAZIONE</t>
  </si>
  <si>
    <t>UNICLASS</t>
  </si>
  <si>
    <t>OMNICLASS</t>
  </si>
  <si>
    <t>IFC ENTITY</t>
  </si>
  <si>
    <t>SIMBOLO</t>
  </si>
  <si>
    <t>OPERA</t>
  </si>
  <si>
    <t>LAVORO</t>
  </si>
  <si>
    <t>UNA SOLA SCELTA</t>
  </si>
  <si>
    <t>SCELTA MULTIPLA</t>
  </si>
  <si>
    <t>UNIFORMAT</t>
  </si>
  <si>
    <t>ID FORMULE</t>
  </si>
  <si>
    <t>CODICE REGIONE OC</t>
  </si>
  <si>
    <t>DECLARATORIA REGIONE OPERA COMPIUTA</t>
  </si>
  <si>
    <t>CODICE REGIONE OP-LV</t>
  </si>
  <si>
    <t>DECLARATORIA REGIONE OPERA-LAVORO</t>
  </si>
  <si>
    <t>CATEGORIA SOA</t>
  </si>
  <si>
    <t>VERIFICA</t>
  </si>
  <si>
    <t>ID FORMULA</t>
  </si>
  <si>
    <t>OPERA COMPIUTA</t>
  </si>
  <si>
    <t>ATTIVITA</t>
  </si>
  <si>
    <t>DISCIPLINA</t>
  </si>
  <si>
    <t>SISTEMA</t>
  </si>
  <si>
    <t>UNITA TECNOLOGICA</t>
  </si>
  <si>
    <t>GENERE</t>
  </si>
  <si>
    <t>FAMIGLIA</t>
  </si>
  <si>
    <t>CATEGORIA</t>
  </si>
  <si>
    <t>CAM</t>
  </si>
  <si>
    <t>CERTIFICAZIONI</t>
  </si>
  <si>
    <t>% RICICLATO</t>
  </si>
  <si>
    <t>QUANTITA UNITA DI MISURA</t>
  </si>
  <si>
    <t>NORME</t>
  </si>
  <si>
    <t>OUTPUT REGIONE DIMENSIONE</t>
  </si>
  <si>
    <t>PARAMETRO</t>
  </si>
  <si>
    <t>VALORE MINIMO</t>
  </si>
  <si>
    <t>VALORE MASSIMO</t>
  </si>
  <si>
    <t>SIMBOLI</t>
  </si>
  <si>
    <t>=</t>
  </si>
  <si>
    <t>&lt;</t>
  </si>
  <si>
    <t>&gt;</t>
  </si>
  <si>
    <t>PRESTAZIONE 0</t>
  </si>
  <si>
    <t>PRESTAZIONE 1</t>
  </si>
  <si>
    <t>PRESTAZIONE 2</t>
  </si>
  <si>
    <t>PRESTAZIONE 3</t>
  </si>
  <si>
    <t>PRESTAZIONE 4</t>
  </si>
  <si>
    <t>PRESTAZIONE 5</t>
  </si>
  <si>
    <t>PRESTAZIONE 6</t>
  </si>
  <si>
    <t>PRESTAZIONE 7</t>
  </si>
  <si>
    <t>PRESTAZIONE 8</t>
  </si>
  <si>
    <t>PRESTAZIONE 9</t>
  </si>
  <si>
    <t>PRESTAZIONE 10</t>
  </si>
  <si>
    <t>&gt;;&lt;</t>
  </si>
  <si>
    <t>nd</t>
  </si>
  <si>
    <t>OUTPUT REGIONE NORME</t>
  </si>
  <si>
    <t>UDM</t>
  </si>
  <si>
    <t>PARAMETRO FISICO 0</t>
  </si>
  <si>
    <t>PARAMETRO FISICO 1</t>
  </si>
  <si>
    <t>PARAMETRO FISICO 2</t>
  </si>
  <si>
    <t>PARAMETRO FISICO 3</t>
  </si>
  <si>
    <t>PARAMETRO FISICO 4</t>
  </si>
  <si>
    <t>PARAMETRO FISICO 5</t>
  </si>
  <si>
    <t>PARAMETRO FISICO 6</t>
  </si>
  <si>
    <t>PARAMETRO FISICO 7</t>
  </si>
  <si>
    <t>PARAMETRO FISICO 8</t>
  </si>
  <si>
    <t>PARAMETRO FISICO 9</t>
  </si>
  <si>
    <t>PARAMETRO FISICO 10</t>
  </si>
  <si>
    <t>DIMENSIONE 0</t>
  </si>
  <si>
    <t>DIMENSIONE 1</t>
  </si>
  <si>
    <t>DIMENSIONE 2</t>
  </si>
  <si>
    <t>DIMENSIONE 3</t>
  </si>
  <si>
    <t>DIMENSIONE 4</t>
  </si>
  <si>
    <t>DIMENSIONE 5</t>
  </si>
  <si>
    <t>DIMENSIONE 6</t>
  </si>
  <si>
    <t>DIMENSIONE 7</t>
  </si>
  <si>
    <t>DIMENSIONE 8</t>
  </si>
  <si>
    <t>DIMENSIONE 9</t>
  </si>
  <si>
    <t>DIMENSIONE 10</t>
  </si>
  <si>
    <t>ALTRE NORME</t>
  </si>
  <si>
    <t>SETTORE MERCEOLOGICO (LV)</t>
  </si>
  <si>
    <t>CATEGORIA SOA (OP)</t>
  </si>
  <si>
    <t>edilizia</t>
  </si>
  <si>
    <t>edifici</t>
  </si>
  <si>
    <t>residenza</t>
  </si>
  <si>
    <t>infrastrutture</t>
  </si>
  <si>
    <t>trasporti</t>
  </si>
  <si>
    <t>produzione</t>
  </si>
  <si>
    <t>ambiente</t>
  </si>
  <si>
    <t>idraulica</t>
  </si>
  <si>
    <t>sanita, educazione, terziario</t>
  </si>
  <si>
    <t>energia</t>
  </si>
  <si>
    <t>sport, spettacolo, cultura</t>
  </si>
  <si>
    <t>ict</t>
  </si>
  <si>
    <t>strade</t>
  </si>
  <si>
    <t>verde urbano</t>
  </si>
  <si>
    <t>ferrovia</t>
  </si>
  <si>
    <t>difesa suolo</t>
  </si>
  <si>
    <t>galleria</t>
  </si>
  <si>
    <t>agro-forestali</t>
  </si>
  <si>
    <t>ponti</t>
  </si>
  <si>
    <t>bonifica</t>
  </si>
  <si>
    <t>aeroporti</t>
  </si>
  <si>
    <t>porti</t>
  </si>
  <si>
    <t>condotte, fogna, acquedotto</t>
  </si>
  <si>
    <t>condotte gas</t>
  </si>
  <si>
    <t>canali</t>
  </si>
  <si>
    <t>bacini, dighe</t>
  </si>
  <si>
    <t>reti</t>
  </si>
  <si>
    <t>impianti</t>
  </si>
  <si>
    <t>trasporto</t>
  </si>
  <si>
    <t>ergotecnica</t>
  </si>
  <si>
    <t>impianti di cantiere</t>
  </si>
  <si>
    <t>feriale diurno</t>
  </si>
  <si>
    <t>generico</t>
  </si>
  <si>
    <t>suolo</t>
  </si>
  <si>
    <t>sistemi di conferimento</t>
  </si>
  <si>
    <t>feriale notturno</t>
  </si>
  <si>
    <t>architettura</t>
  </si>
  <si>
    <t>sistemi di delimitazione</t>
  </si>
  <si>
    <t>festivo diurno</t>
  </si>
  <si>
    <t>arredo</t>
  </si>
  <si>
    <t>sistemi sicurezza</t>
  </si>
  <si>
    <t>festivo notturno</t>
  </si>
  <si>
    <t>verde e paesaggio</t>
  </si>
  <si>
    <t>assistenza</t>
  </si>
  <si>
    <t>ingegneria civile</t>
  </si>
  <si>
    <t>sistema suolo</t>
  </si>
  <si>
    <t>strutture</t>
  </si>
  <si>
    <t>sistemi di movimentazione</t>
  </si>
  <si>
    <t>ingegneria meccanica</t>
  </si>
  <si>
    <t>sistemi di scavo</t>
  </si>
  <si>
    <t>ingegneria elettrica</t>
  </si>
  <si>
    <t>sistemi di riporto</t>
  </si>
  <si>
    <t>ingegneria ict</t>
  </si>
  <si>
    <t>sitemi complementari</t>
  </si>
  <si>
    <t>ingegneria idraulica</t>
  </si>
  <si>
    <t>prodotti complementari</t>
  </si>
  <si>
    <t>impianti di trasporto</t>
  </si>
  <si>
    <t>sistema edilizio</t>
  </si>
  <si>
    <t>antincendio</t>
  </si>
  <si>
    <t>sistemi murari</t>
  </si>
  <si>
    <t>creazione</t>
  </si>
  <si>
    <t>sistemi solaio</t>
  </si>
  <si>
    <t>modifica/analisi</t>
  </si>
  <si>
    <t>sistemi di distribuzione</t>
  </si>
  <si>
    <t>sistemi di facciata</t>
  </si>
  <si>
    <t>sistemi ornamentali</t>
  </si>
  <si>
    <t>sistemi di completamento</t>
  </si>
  <si>
    <t>sistemi di finitura</t>
  </si>
  <si>
    <t>sistemi di isolamento</t>
  </si>
  <si>
    <t>sistemi di barriera</t>
  </si>
  <si>
    <t>siatemi di preparazione</t>
  </si>
  <si>
    <t>sistemi di separazione</t>
  </si>
  <si>
    <t>sistemi di drenaggio</t>
  </si>
  <si>
    <t>sistemi di protezione</t>
  </si>
  <si>
    <t>sistemi serramento</t>
  </si>
  <si>
    <t>sistemi di delimitazone</t>
  </si>
  <si>
    <t>sistemi complementari</t>
  </si>
  <si>
    <t>prodotti in opera</t>
  </si>
  <si>
    <t xml:space="preserve">sistemi </t>
  </si>
  <si>
    <t>sistemi narturali</t>
  </si>
  <si>
    <t xml:space="preserve">sistema a verde </t>
  </si>
  <si>
    <t>sistami di consolidamento</t>
  </si>
  <si>
    <t>sistemi di arredo (ing. civile?)</t>
  </si>
  <si>
    <t>sistema infrastrutturale</t>
  </si>
  <si>
    <t>sistemi di isolamento temico</t>
  </si>
  <si>
    <t>sistemi di isolamento acustico</t>
  </si>
  <si>
    <t>sistemi di preparazione</t>
  </si>
  <si>
    <t>sistemi di segnalazione</t>
  </si>
  <si>
    <t>sistemi di arredo urbano (verde?)</t>
  </si>
  <si>
    <t>sistema stutturale</t>
  </si>
  <si>
    <t>sistemi telaio</t>
  </si>
  <si>
    <t>sistemi di copertura</t>
  </si>
  <si>
    <t>sistemi di fondazione</t>
  </si>
  <si>
    <t>sistemi di consolidamento</t>
  </si>
  <si>
    <t>sistemi di preparzione</t>
  </si>
  <si>
    <t>sistemi di ingegneria naturalistica</t>
  </si>
  <si>
    <t>sistemi meccanici</t>
  </si>
  <si>
    <t xml:space="preserve">sistemi di produzione </t>
  </si>
  <si>
    <t>sistemi di smaltimento</t>
  </si>
  <si>
    <t>sistemi terminali</t>
  </si>
  <si>
    <t>assistenze murarie</t>
  </si>
  <si>
    <t>sistema elettrico</t>
  </si>
  <si>
    <t>sistemi di produzione</t>
  </si>
  <si>
    <t>sistemi di supporto</t>
  </si>
  <si>
    <t>sistemi di accumulo</t>
  </si>
  <si>
    <t>sistemi di dispersione</t>
  </si>
  <si>
    <t>sistema ict</t>
  </si>
  <si>
    <t>sistema idraulico</t>
  </si>
  <si>
    <t>sistema di trasporto</t>
  </si>
  <si>
    <t>sistemi di sollevamento</t>
  </si>
  <si>
    <t>sistemi di trasporto</t>
  </si>
  <si>
    <t>sistema antincendio</t>
  </si>
  <si>
    <t>formazione</t>
  </si>
  <si>
    <t>manutenzione</t>
  </si>
  <si>
    <t>restauro</t>
  </si>
  <si>
    <t>indagine</t>
  </si>
  <si>
    <t>demolizione</t>
  </si>
  <si>
    <t>&lt;=</t>
  </si>
  <si>
    <t>&gt;=</t>
  </si>
  <si>
    <t>&gt;=;&lt;=</t>
  </si>
  <si>
    <t>1C.12.010.0015.a</t>
  </si>
  <si>
    <t>1C.12.010.0015.b</t>
  </si>
  <si>
    <t>1C.12.010.0015.c</t>
  </si>
  <si>
    <t>1C.12.010.0015.d</t>
  </si>
  <si>
    <t>1C.12.010.0015.e</t>
  </si>
  <si>
    <t>1C.12.010.0015.f</t>
  </si>
  <si>
    <t>1C.12.010.0015.g</t>
  </si>
  <si>
    <t>1C.12.010.0015.h</t>
  </si>
  <si>
    <t>1C.12.010.0015.i</t>
  </si>
  <si>
    <t>1C.12.010.0015.j</t>
  </si>
  <si>
    <t>1C.12.010.0015.k</t>
  </si>
  <si>
    <t>1C.12.010.0020.a</t>
  </si>
  <si>
    <t>1C.12.010.0020.b</t>
  </si>
  <si>
    <t>1C.12.010.0020.c</t>
  </si>
  <si>
    <t>1C.12.010.0020.d</t>
  </si>
  <si>
    <t>1C.12.010.0020.e</t>
  </si>
  <si>
    <t>1C.12.010.0020.f</t>
  </si>
  <si>
    <t>1C.12.010.0020.g</t>
  </si>
  <si>
    <t>1C.12.010.0020.h</t>
  </si>
  <si>
    <t>1C.12.010.0020.i</t>
  </si>
  <si>
    <t>1C.12.010.0020.j</t>
  </si>
  <si>
    <t>1C.12.010.0030.a</t>
  </si>
  <si>
    <t>1C.12.010.0030.b</t>
  </si>
  <si>
    <t>1C.12.010.0030.c</t>
  </si>
  <si>
    <t>1C.12.010.0030.d</t>
  </si>
  <si>
    <t>1C.12.010.0030.e</t>
  </si>
  <si>
    <t>1C.12.010.0030.f</t>
  </si>
  <si>
    <t>1C.12.010.0030.g</t>
  </si>
  <si>
    <t>1C.12.010.0030.h</t>
  </si>
  <si>
    <t>1C.12.010.0030.i</t>
  </si>
  <si>
    <t>1C.12.010.0030.j</t>
  </si>
  <si>
    <t>1C.12.010.0030.k</t>
  </si>
  <si>
    <t>1C.12.010.0030.l</t>
  </si>
  <si>
    <t>1C.12.010.0040.a</t>
  </si>
  <si>
    <t>1C.12.010.0040.b</t>
  </si>
  <si>
    <t>1C.12.010.0040.c</t>
  </si>
  <si>
    <t>1C.12.010.0040.d</t>
  </si>
  <si>
    <t>1C.12.010.0040.e</t>
  </si>
  <si>
    <t>1C.12.010.0040.f</t>
  </si>
  <si>
    <t>1C.12.010.0040.g</t>
  </si>
  <si>
    <t>1C.12.010.0040.h</t>
  </si>
  <si>
    <t>1C.12.010.0040.i</t>
  </si>
  <si>
    <t>1C.12.010.0040.j</t>
  </si>
  <si>
    <t>1C.12.010.0040.k</t>
  </si>
  <si>
    <t>1C.12.010.0040.l</t>
  </si>
  <si>
    <t>1C.12.010.0040.m</t>
  </si>
  <si>
    <t>1C.12.010.0040.n</t>
  </si>
  <si>
    <t>1C.12.010.0050.a</t>
  </si>
  <si>
    <t>1C.12.010.0050.b</t>
  </si>
  <si>
    <t>1C.12.010.0050.c</t>
  </si>
  <si>
    <t>1C.12.010.0050.d</t>
  </si>
  <si>
    <t>1C.12.010.0050.e</t>
  </si>
  <si>
    <t>1C.12.010.0050.f</t>
  </si>
  <si>
    <t>1C.12.010.0050.g</t>
  </si>
  <si>
    <t>1C.12.010.0050.h</t>
  </si>
  <si>
    <t>1C.12.010.0050.i</t>
  </si>
  <si>
    <t>1C.12.010.0050.j</t>
  </si>
  <si>
    <t>1C.12.010.0050.k</t>
  </si>
  <si>
    <t>1C.12.020.0010.a</t>
  </si>
  <si>
    <t>1C.12.020.0010.b</t>
  </si>
  <si>
    <t>1C.12.020.0010.c</t>
  </si>
  <si>
    <t>1C.12.020.0010.d</t>
  </si>
  <si>
    <t>1C.12.020.0010.e</t>
  </si>
  <si>
    <t>1C.12.020.0010.f</t>
  </si>
  <si>
    <t>1C.12.020.0010.g</t>
  </si>
  <si>
    <t>1C.12.020.0010.h</t>
  </si>
  <si>
    <t>1C.12.020.0010.i</t>
  </si>
  <si>
    <t>1C.12.020.0010.j</t>
  </si>
  <si>
    <t>1C.12.020.0010.k</t>
  </si>
  <si>
    <t>1C.12.020.0010.l</t>
  </si>
  <si>
    <t>1C.12.020.0010.m</t>
  </si>
  <si>
    <t>1C.12.020.0020.a</t>
  </si>
  <si>
    <t>1C.12.020.0020.b</t>
  </si>
  <si>
    <t>1C.12.020.0020.c</t>
  </si>
  <si>
    <t>1C.12.020.0020.d</t>
  </si>
  <si>
    <t>1C.12.020.0020.e</t>
  </si>
  <si>
    <t>1C.12.020.0020.f</t>
  </si>
  <si>
    <t>1C.12.020.0020.g</t>
  </si>
  <si>
    <t>1C.12.020.0020.h</t>
  </si>
  <si>
    <t>1C.12.020.0020.i</t>
  </si>
  <si>
    <t>1C.12.020.0020.j</t>
  </si>
  <si>
    <t>1C.12.020.0020.k</t>
  </si>
  <si>
    <t>1C.12.020.0020.l</t>
  </si>
  <si>
    <t>1C.12.020.0020.m</t>
  </si>
  <si>
    <t>1C.12.020.0210.a</t>
  </si>
  <si>
    <t>1C.12.020.0210.b</t>
  </si>
  <si>
    <t>1C.12.020.0210.c</t>
  </si>
  <si>
    <t>1C.12.020.0210.d</t>
  </si>
  <si>
    <t>1C.12.020.0210.e</t>
  </si>
  <si>
    <t>1C.12.020.0210.f</t>
  </si>
  <si>
    <t>1C.12.020.0210.g</t>
  </si>
  <si>
    <t>1C.12.020.0210.h</t>
  </si>
  <si>
    <t>1C.12.020.0210.i</t>
  </si>
  <si>
    <t>1C.12.020.0210.j</t>
  </si>
  <si>
    <t>1C.12.020.0210.k</t>
  </si>
  <si>
    <t>1C.12.020.0210.l</t>
  </si>
  <si>
    <t>1C.12.020.0210.m</t>
  </si>
  <si>
    <t>1C.12.020.0210.n</t>
  </si>
  <si>
    <t>1C.12.020.0210.o</t>
  </si>
  <si>
    <t>1C.12.020.0220.a</t>
  </si>
  <si>
    <t>1C.12.020.0220.b</t>
  </si>
  <si>
    <t>1C.12.020.0220.c</t>
  </si>
  <si>
    <t>1C.12.020.0220.d</t>
  </si>
  <si>
    <t>1C.12.020.0220.e</t>
  </si>
  <si>
    <t>1C.12.020.0220.f</t>
  </si>
  <si>
    <t>1C.12.020.0220.g</t>
  </si>
  <si>
    <t>1C.12.020.0220.h</t>
  </si>
  <si>
    <t>1C.12.020.0220.i</t>
  </si>
  <si>
    <t>1C.12.020.0220.j</t>
  </si>
  <si>
    <t>1C.12.020.0220.k</t>
  </si>
  <si>
    <t>1C.12.020.0220.l</t>
  </si>
  <si>
    <t>1C.12.020.0220.m</t>
  </si>
  <si>
    <t>1C.12.020.0220.n</t>
  </si>
  <si>
    <t>1C.12.020.0220.o</t>
  </si>
  <si>
    <t>1C.12.030.0010.a</t>
  </si>
  <si>
    <t>1C.12.030.0010.b</t>
  </si>
  <si>
    <t>1C.12.030.0010.c</t>
  </si>
  <si>
    <t>1C.12.030.0010.d</t>
  </si>
  <si>
    <t>1C.12.030.0010.e</t>
  </si>
  <si>
    <t>1C.12.030.0010.f</t>
  </si>
  <si>
    <t>1C.12.030.0010.g</t>
  </si>
  <si>
    <t>1C.12.030.0010.h</t>
  </si>
  <si>
    <t>1C.12.040.0010.a</t>
  </si>
  <si>
    <t>1C.12.040.0010.b</t>
  </si>
  <si>
    <t>1C.12.040.0010.c</t>
  </si>
  <si>
    <t>1C.12.040.0010.d</t>
  </si>
  <si>
    <t>1C.12.040.0010.e</t>
  </si>
  <si>
    <t>1C.12.040.0010.f</t>
  </si>
  <si>
    <t>1C.12.040.0010.g</t>
  </si>
  <si>
    <t>1C.12.040.0010.h</t>
  </si>
  <si>
    <t>1C.12.040.0020.a</t>
  </si>
  <si>
    <t>1C.12.040.0020.b</t>
  </si>
  <si>
    <t>1C.12.040.0020.c</t>
  </si>
  <si>
    <t>1C.12.040.0020.d</t>
  </si>
  <si>
    <t>1C.12.040.0020.e</t>
  </si>
  <si>
    <t>1C.12.040.0020.f</t>
  </si>
  <si>
    <t>1C.12.040.0020.g</t>
  </si>
  <si>
    <t>1C.12.040.0020.h</t>
  </si>
  <si>
    <t>1C.12.040.0030.a</t>
  </si>
  <si>
    <t>1C.12.040.0030.b</t>
  </si>
  <si>
    <t>1C.12.040.0030.c</t>
  </si>
  <si>
    <t>1C.12.040.0030.d</t>
  </si>
  <si>
    <t>1C.12.040.0030.e</t>
  </si>
  <si>
    <t>1C.12.040.0030.f</t>
  </si>
  <si>
    <t>1C.12.040.0030.g</t>
  </si>
  <si>
    <t>1C.12.040.0030.h</t>
  </si>
  <si>
    <t>1C.12.040.0030.i</t>
  </si>
  <si>
    <t>1C.12.040.0030.j</t>
  </si>
  <si>
    <t>1C.12.040.0030.k</t>
  </si>
  <si>
    <t>1C.12.040.0040.a</t>
  </si>
  <si>
    <t>1C.12.040.0040.b</t>
  </si>
  <si>
    <t>1C.12.040.0040.c</t>
  </si>
  <si>
    <t>1C.12.040.0040.d</t>
  </si>
  <si>
    <t>1C.12.040.0040.e</t>
  </si>
  <si>
    <t>1C.12.040.0040.f</t>
  </si>
  <si>
    <t>1C.12.040.0040.g</t>
  </si>
  <si>
    <t>1C.12.040.0040.h</t>
  </si>
  <si>
    <t>1C.12.040.0040.i</t>
  </si>
  <si>
    <t>1C.12.040.0040.j</t>
  </si>
  <si>
    <t>1C.12.040.0040.k</t>
  </si>
  <si>
    <t>1C.12.050.0010.a</t>
  </si>
  <si>
    <t>1C.12.050.0010.b</t>
  </si>
  <si>
    <t>1C.12.050.0010.c</t>
  </si>
  <si>
    <t>1C.12.050.0010.d</t>
  </si>
  <si>
    <t>1C.12.050.0010.e</t>
  </si>
  <si>
    <t>1C.12.050.0010.f</t>
  </si>
  <si>
    <t>1C.12.050.0010.g</t>
  </si>
  <si>
    <t>1C.12.050.0010.h</t>
  </si>
  <si>
    <t>1C.12.050.0010.i</t>
  </si>
  <si>
    <t>1C.12.050.0010.j</t>
  </si>
  <si>
    <t>1C.12.050.0010.k</t>
  </si>
  <si>
    <t>1C.12.050.0010.l</t>
  </si>
  <si>
    <t>1C.12.050.0010.m</t>
  </si>
  <si>
    <t>1C.12.050.0010.n</t>
  </si>
  <si>
    <t>1C.12.050.0010.o</t>
  </si>
  <si>
    <t>1C.12.050.0010.p</t>
  </si>
  <si>
    <t>1C.12.090.0010.a</t>
  </si>
  <si>
    <t>1C.12.090.0010.b</t>
  </si>
  <si>
    <t>1C.12.090.0010.c</t>
  </si>
  <si>
    <t>1C.12.090.0010.d</t>
  </si>
  <si>
    <t>1C.12.090.0010.e</t>
  </si>
  <si>
    <t>1C.12.090.0010.f</t>
  </si>
  <si>
    <t>1C.12.090.0010.g</t>
  </si>
  <si>
    <t>1C.12.090.0010.h</t>
  </si>
  <si>
    <t>1C.12.090.0020.a</t>
  </si>
  <si>
    <t>1C.12.090.0020.b</t>
  </si>
  <si>
    <t>1C.12.090.0020.c</t>
  </si>
  <si>
    <t>1C.12.090.0020.d</t>
  </si>
  <si>
    <t>1C.12.090.0020.e</t>
  </si>
  <si>
    <t>1C.12.090.0020.f</t>
  </si>
  <si>
    <t>tubazioni di scarico</t>
  </si>
  <si>
    <t>tubi con giunti a bicchiere ad incollaggio</t>
  </si>
  <si>
    <t>pvc-u</t>
  </si>
  <si>
    <t>colore arancio</t>
  </si>
  <si>
    <t>posa</t>
  </si>
  <si>
    <t>tubi con giunti a bicchiere e anello elastomerico</t>
  </si>
  <si>
    <t>pead malleabilizzato</t>
  </si>
  <si>
    <t>colore rosso mattone</t>
  </si>
  <si>
    <t>saldatura</t>
  </si>
  <si>
    <t>di testa</t>
  </si>
  <si>
    <t>pead</t>
  </si>
  <si>
    <t>colore nero</t>
  </si>
  <si>
    <t>tubi con giunti a manicotto e guarnizione elastomerica</t>
  </si>
  <si>
    <t>pp autoestinguente</t>
  </si>
  <si>
    <t>liscia</t>
  </si>
  <si>
    <t>tubi da giuntare</t>
  </si>
  <si>
    <t>ghisa sferoidale centrifugata</t>
  </si>
  <si>
    <t>zinco</t>
  </si>
  <si>
    <t>tubi con giunti saldabili</t>
  </si>
  <si>
    <t>materiale termoplastico</t>
  </si>
  <si>
    <t>verniciata colore rosso</t>
  </si>
  <si>
    <t>tubi con giunti a bicchiere, anello in gomma e guarnizione elastomerica</t>
  </si>
  <si>
    <t>zinco-alluminio</t>
  </si>
  <si>
    <t>tubi con giunti a bicchiere e guarnizione in nitrile</t>
  </si>
  <si>
    <t>tubi fonoassorbenti con bicchiere</t>
  </si>
  <si>
    <t>tubi fonoassorbenti con doppio bicchiere</t>
  </si>
  <si>
    <t>scarico acque calde civili/industriali</t>
  </si>
  <si>
    <t>compatto/strutturato</t>
  </si>
  <si>
    <t>scarico fognature/acque calde</t>
  </si>
  <si>
    <t>interrate</t>
  </si>
  <si>
    <t>scarico</t>
  </si>
  <si>
    <t>suborizzontali appoggiate</t>
  </si>
  <si>
    <t>scarico verticale/suborizzontale di fognature/acque calde</t>
  </si>
  <si>
    <t>area applicazione b-bd</t>
  </si>
  <si>
    <t>non interrate</t>
  </si>
  <si>
    <t>parate solida</t>
  </si>
  <si>
    <t>corrugate</t>
  </si>
  <si>
    <t>strutturati</t>
  </si>
  <si>
    <t>a doppia parete</t>
  </si>
  <si>
    <t>giunti a bicchiere ad incollaggio</t>
  </si>
  <si>
    <t>giunti a bicchiere e anello elastomerico</t>
  </si>
  <si>
    <t>giunti saldabili</t>
  </si>
  <si>
    <t>liscia, colore nero</t>
  </si>
  <si>
    <t>giunti a manicotto e guarnizione elastomerica</t>
  </si>
  <si>
    <t>zinco, verniciata colore rosso</t>
  </si>
  <si>
    <t>non interrate, area applicazione b-bd</t>
  </si>
  <si>
    <t>interrate, suborizzontali appoggiate</t>
  </si>
  <si>
    <t>corrugate, interrate</t>
  </si>
  <si>
    <t>saldatura di testa</t>
  </si>
  <si>
    <t>da valutare sullo sviluppo di circonferenza calcolata su diametro esterno (es: de 200 = 0,6286 m)</t>
  </si>
  <si>
    <t>incluso nolo, saldatrice, consumi e quanto occorre per dare lavoro finito a regola d'arte</t>
  </si>
  <si>
    <t>spessore e tipologia generica</t>
  </si>
  <si>
    <t>tubo in PVC-U con bicchiere ad incollaggio, conforme alla norma UNI EN 1329, diametro esterno 32 mm, spessore 3 mm</t>
  </si>
  <si>
    <t>NORMA DI OPERA (oggetto)</t>
  </si>
  <si>
    <t>tubo in PVC-U con bicchiere ad incollaggio, conforme alla norma UNI EN 1329, diametro esterno 40 mm, spessore 3 mm</t>
  </si>
  <si>
    <t>tubo in PVC-U con bicchiere ad incollaggio, conforme alla norma UNI EN 1329, diametro esterno 63 mm, spessore 3 mm</t>
  </si>
  <si>
    <t>tubo in PVC-U con bicchiere ad incollaggio, conforme alla norma UNI EN 1329, diametro esterno 50 mm, spessore 3 mm</t>
  </si>
  <si>
    <t>tubo in PVC-U con bicchiere ad incollaggio, conforme alla norma UNI EN 1329, diametro esterno 80 mm, spessore 3 mm</t>
  </si>
  <si>
    <t>tubo in PVC-U con bicchiere ad incollaggio, conforme alla norma UNI EN 1329, diametro esterno 100 mm, spessore 3 mm</t>
  </si>
  <si>
    <t>tubo in PVC-U con bicchiere ad incollaggio, conforme alla norma UNI EN 1329, diametro esterno 125 mm, spessore 3,2 mm</t>
  </si>
  <si>
    <t>tubo in PVC-U con bicchiere ad incollaggio, conforme alla norma UNI EN 1329, diametro esterno 140 mm, spessore 3,2 mm</t>
  </si>
  <si>
    <t>tubo in PVC-U con bicchiere ad incollaggio, conforme alla norma UNI EN 1329, diametro esterno 160 mm, spessore 3,2 mm</t>
  </si>
  <si>
    <t>tubo in PVC-U con bicchiere ad incollaggio, conforme alla norma UNI EN 1329, diametro esterno 200 mm, spessore 3,9 mm</t>
  </si>
  <si>
    <t>tubo in PVC-U con bicchiere ad incollaggio, conforme alla norma UNI EN 1329, diametro esterno 250 mm, spessore 4,9 mm</t>
  </si>
  <si>
    <t>tubo in PVC-U con bicchiere e giunzione ad anello elastomeric, conforme alle norme UNI EN 1329, colore arancio (Ral 2008), diametro esterno 40 mm, spessore 3,0 mm</t>
  </si>
  <si>
    <t>temperatura acqua massima per 1 minuto = 95°c</t>
  </si>
  <si>
    <t>oneri di fissaggio a pareti/soffitti; oneri di attraversamento strutture</t>
  </si>
  <si>
    <t>tubo in PVC-U con bicchiere e giunzione ad anello elastomeric, conforme alle norme UNI EN 1329, colore arancio (Ral 2008), diametro esterno 50 mm, spessore 3,0 mm</t>
  </si>
  <si>
    <t>tubo in PVC-U con bicchiere e giunzione ad anello elastomeric, conforme alle norme UNI EN 1329, colore arancio (Ral 2008), diametro esterno 63 mm, spessore 3,0 mm</t>
  </si>
  <si>
    <t>tubo in PVC-U con bicchiere e giunzione ad anello elastomeric, conforme alle norme UNI EN 1329, colore arancio (Ral 2008), diametro esterno 75 mm, spessore 3,0 mm</t>
  </si>
  <si>
    <t>tubo in PVC-U con bicchiere e giunzione ad anello elastomeric, conforme alle norme UNI EN 1329, colore arancio (Ral 2008), diametro esterno 82 mm, spessore 3,0 mm</t>
  </si>
  <si>
    <t>tubo in PVC-U con bicchiere e giunzione ad anello elastomeric, conforme alle norme UNI EN 1329, colore arancio (Ral 2008), diametro esterno 100 mm, spessore 3,0 mm</t>
  </si>
  <si>
    <t>tubo in PVC-U con bicchiere e giunzione ad anello elastomeric, conforme alle norme UNI EN 1329, colore arancio (Ral 2008), diametro esterno 110 mm, spessore 3,2 mm</t>
  </si>
  <si>
    <t>tubo in PVC-U con bicchiere e giunzione ad anello elastomeric, conforme alle norme UNI EN 1329, colore arancio (Ral 2008), diametro esterno 125 mm, spessore 3,2 mm</t>
  </si>
  <si>
    <t>tubo in PVC-U con bicchiere e giunzione ad anello elastomeric, conforme alle norme UNI EN 1329, colore arancio (Ral 2008), diametro esterno 160 mm, spessore 3,2 mm</t>
  </si>
  <si>
    <t>tubo in PVC-U con bicchiere e giunzione ad anello elastomeric, conforme alle norme UNI EN 1329, colore arancio (Ral 2008), diametro esterno 200 mm, spessore 3,9 mm</t>
  </si>
  <si>
    <t>tubo in PVC-U compatto/strutturato con giunti a bicchiere ed anello elastomerico, secondo UNI EN 1401, colore rosso mattone RAL 8023, classe di rigidità SN 2 KN/m², diametro esterno 160 mm, spessore 3,2 mm</t>
  </si>
  <si>
    <t>temperatura massima permanente 40°</t>
  </si>
  <si>
    <t>scavo; piano di appoggio; rinfianco; riempimento</t>
  </si>
  <si>
    <t>tubo in PVC-U compatto/strutturato con giunti a bicchiere ed anello elastomerico, secondo UNI EN 1401, colore rosso mattone RAL 8023, classe di rigidità SN 2 KN/m², diametro esterno 200 mm, spessore 3,9 mm</t>
  </si>
  <si>
    <t>tubo in PVC-U compatto/strutturato con giunti a bicchiere ed anello elastomerico, secondo UNI EN 1401, colore rosso mattone RAL 8023, classe di rigidità SN 2 KN/m², diametro esterno 250 mm, spessore 4,9 mm</t>
  </si>
  <si>
    <t>tubo in PVC-U compatto/strutturato con giunti a bicchiere ed anello elastomerico, secondo UNI EN 1401, colore rosso mattone RAL 8023, classe di rigidità SN 2 KN/m², diametro esterno 315 mm, spessore 6,2 mm</t>
  </si>
  <si>
    <t>tubo in PVC-U compatto/strutturato con giunti a bicchiere ed anello elastomerico, secondo UNI EN 1401, colore rosso mattone RAL 8023, classe di rigidità SN 2 KN/m², diametro esterno 400 mm, spessore 7,9 mm</t>
  </si>
  <si>
    <t>tubo in PVC-U compatto/strutturato con giunti a bicchiere ed anello elastomerico, secondo UNI EN 1401, colore rosso mattone RAL 8023, classe di rigidità SN 2 KN/m², diametro esterno 500 mm, spessore 9,8 mm</t>
  </si>
  <si>
    <t>tubo in PVC-U compatto/strutturato con giunti a bicchiere ed anello elastomerico, secondo UNI EN 1401, colore rosso mattone RAL 8023, classe di rigidità SN 2 KN/m², diametro esterno 600 mm, spessore 12,3 mm</t>
  </si>
  <si>
    <t>tubo in PVC-U compatto/strutturato con giunti a bicchiere ed anello elastomerico, secondo UNI EN 1401, colore rosso mattone RAL 8023, classe di rigidità SN 2 KN/m², diametro esterno 710 mm, spessore 13,9 mm</t>
  </si>
  <si>
    <t>tubo in PVC-U compatto/strutturato con giunti a bicchiere ed anello elastomerico, secondo UNI EN 1401, colore rosso mattone RAL 8023, classe di rigidità SN 2 KN/m², diametro esterno 800 mm, spessore 15,7 mm</t>
  </si>
  <si>
    <t>tubo in PVC-U compatto/strutturato con giunti a bicchiere ed anello elastomerico, secondo UNI EN 1401, colore rosso mattone RAL 8023, classe di rigidità SN 2 KN/m², diametro esterno 900 mm, spessore 17,6 mm</t>
  </si>
  <si>
    <t>tubo in PVC-U compatto/strutturato con giunti a bicchiere ed anello elastomerico, secondo UNI EN 1401, colore rosso mattone RAL 8023, classe di rigidità SN 2 KN/m², diametro esterno 1000 mm, spessore 19,6 mm</t>
  </si>
  <si>
    <t>tubo in PVC-U compatto/strutturato con giunti a bicchiere ed anello elastomerico, secondo UNI EN 1401, colore rosso mattone RAL 8023, classe di rigidità SN 2 KN/m², diametro esterno 1200 mm, spessore 23,6 mm</t>
  </si>
  <si>
    <t>tubo in PVC-U compatto/strutturato con giunti a bicchiere ed anello elastomerico, secondo UNI EN 1401, colore rosso mattone RAL 8023, classe di rigidità SN 4 KN/m², diametro esterno 110 mm, spessore 3,2 mm</t>
  </si>
  <si>
    <t>tubo in PVC-U compatto/strutturato con giunti a bicchiere ed anello elastomerico, secondo UNI EN 1401, colore rosso mattone RAL 8023, classe di rigidità SN 4 KN/m², diametro esterno 125 mm, spessore 3,2 mm</t>
  </si>
  <si>
    <t>tubo in PVC-U compatto/strutturato con giunti a bicchiere ed anello elastomerico, secondo UNI EN 1401, colore rosso mattone RAL 8023, classe di rigidità SN 4 KN/m², diametro esterno 160 mm, spessore 4,0 mm</t>
  </si>
  <si>
    <t>tubo in PVC-U compatto/strutturato con giunti a bicchiere ed anello elastomerico, secondo UNI EN 1401, colore rosso mattone RAL 8023, classe di rigidità SN 4 KN/m², diametro esterno 200 mm, spessore 4,9 mm</t>
  </si>
  <si>
    <t>tubo in PVC-U compatto/strutturato con giunti a bicchiere ed anello elastomerico, secondo UNI EN 1401, colore rosso mattone RAL 8023, classe di rigidità SN 4 KN/m², diametro esterno 250 mm, spessore 6,2 mm</t>
  </si>
  <si>
    <t>tubo in PVC-U compatto/strutturato con giunti a bicchiere ed anello elastomerico, secondo UNI EN 1401, colore rosso mattone RAL 8023, classe di rigidità SN 4 KN/m², diametro esterno 315 mm, spessore 7,7 mm</t>
  </si>
  <si>
    <t>tubo in PVC-U compatto/strutturato con giunti a bicchiere ed anello elastomerico, secondo UNI EN 1401, colore rosso mattone RAL 8023, classe di rigidità SN 4 KN/m², diametro esterno 400 mm, spessore 9,8 mm</t>
  </si>
  <si>
    <t>tubo in PVC-U compatto/strutturato con giunti a bicchiere ed anello elastomerico, secondo UNI EN 1401, colore rosso mattone RAL 8023, classe di rigidità SN 4 KN/m², diametro esterno 500 mm, spessore 12,3 mm</t>
  </si>
  <si>
    <t>tubo in PVC-U compatto/strutturato con giunti a bicchiere ed anello elastomerico, secondo UNI EN 1401, colore rosso mattone RAL 8023, classe di rigidità SN 4 KN/m², diametro esterno 630 mm, spessore 15,4 mm</t>
  </si>
  <si>
    <t>tubo in PVC-U compatto/strutturato con giunti a bicchiere ed anello elastomerico, secondo UNI EN 1401, colore rosso mattone RAL 8023, classe di rigidità SN 4 KN/m², diametro esterno 710 mm, spessore 17,4 mm</t>
  </si>
  <si>
    <t>tubo in PVC-U compatto/strutturato con giunti a bicchiere ed anello elastomerico, secondo UNI EN 1401, colore rosso mattone RAL 8023, classe di rigidità SN 4 KN/m², diametro esterno 800 mm, spessore 19,6 mm</t>
  </si>
  <si>
    <t>tubo in PVC-U compatto/strutturato con giunti a bicchiere ed anello elastomerico, secondo UNI EN 1401, colore rosso mattone RAL 8023, classe di rigidità SN 4 KN/m², diametro esterno 900 mm, spessore 22,0 mm</t>
  </si>
  <si>
    <t>tubo in PVC-U compatto/strutturato con giunti a bicchiere ed anello elastomerico, secondo UNI EN 1401, colore rosso mattone RAL 8023, classe di rigidità SN 4 KN/m², diametro esterno 1000 mm, spessore 24,5 mm</t>
  </si>
  <si>
    <t>tubo in PVC-U compatto/strutturato con giunti a bicchiere ed anello elastomerico, secondo UNI EN 1401, colore rosso mattone RAL 8023, classe di rigidità SN 4 KN/m², diametro esterno 1200 mm, spessore 29,3 mm</t>
  </si>
  <si>
    <t>tubo in PVC-U compatto/strutturato con giunti a bicchiere ed anello elastomerico, secondo UNI EN 1401, colore rosso mattone RAL 8023, classe di rigidità SN 8 KN/m², diametro esterno 110 mm, spessore 3,2 mm</t>
  </si>
  <si>
    <t>tubo in PVC-U compatto/strutturato con giunti a bicchiere ed anello elastomerico, secondo UNI EN 1401, colore rosso mattone RAL 8023, classe di rigidità SN 8 KN/m², diametro esterno 125 mm, spessore 3,7 mm</t>
  </si>
  <si>
    <t>tubo in PVC-U compatto/strutturato con giunti a bicchiere ed anello elastomerico, secondo UNI EN 1401, colore rosso mattone RAL 8023, classe di rigidità SN 8 KN/m², diametro esterno 160 mm, spessore 4,7 mm</t>
  </si>
  <si>
    <t>tubo in PVC-U compatto/strutturato con giunti a bicchiere ed anello elastomerico, secondo UNI EN 1401, colore rosso mattone RAL 8023, classe di rigidità SN 8 KN/m², diametro esterno 200 mm, spessore 5,9 mm</t>
  </si>
  <si>
    <t>tubo in PVC-U compatto/strutturato con giunti a bicchiere ed anello elastomerico, secondo UNI EN 1401, colore rosso mattone RAL 8023, classe di rigidità SN 8 KN/m², diametro esterno 250 mm, spessore 7,3 mm</t>
  </si>
  <si>
    <t>tubo in PVC-U compatto/strutturato con giunti a bicchiere ed anello elastomerico, secondo UNI EN 1401, colore rosso mattone RAL 8023, classe di rigidità SN 8 KN/m², diametro esterno 315 mm, spessore 9,2 mm</t>
  </si>
  <si>
    <t>tubo in PVC-U compatto/strutturato con giunti a bicchiere ed anello elastomerico, secondo UNI EN 1401, colore rosso mattone RAL 8023, classe di rigidità SN 8 KN/m², diametro esterno 400 mm, spessore 11,7 mm</t>
  </si>
  <si>
    <t>tubo in PVC-U compatto/strutturato con giunti a bicchiere ed anello elastomerico, secondo UNI EN 1401, colore rosso mattone RAL 8023, classe di rigidità SN 8 KN/m², diametro esterno 500 mm, spessore 14,6 mm</t>
  </si>
  <si>
    <t>tubo in PVC-U compatto/strutturato con giunti a bicchiere ed anello elastomerico, secondo UNI EN 1401, colore rosso mattone RAL 8023, classe di rigidità SN 8 KN/m², diametro esterno 630 mm, spessore 18,4 mm</t>
  </si>
  <si>
    <t>tubo in PVC-U compatto/strutturato con giunti a bicchiere ed anello elastomerico, secondo UNI EN 1401, colore rosso mattone RAL 8023, classe di rigidità SN 8 KN/m², diametro esterno 710 mm, spessore 20,7 mm</t>
  </si>
  <si>
    <t>tubo in PVC-U compatto/strutturato con giunti a bicchiere ed anello elastomerico, secondo UNI EN 1401, colore rosso mattone RAL 8023, classe di rigidità SN 8 KN/m², diametro esterno 800 mm, spessore 23,3 mm</t>
  </si>
  <si>
    <t>da giuntare con: saldatura di testa/manicotto elettrico/manicotto di dilatazione</t>
  </si>
  <si>
    <t>tubo in polietilene malleabilizzato, colore nero, conforme norme UNI EN 1519, diametro esterno 32 mm, spessore 3,0 mm</t>
  </si>
  <si>
    <t>tubo in polietilene malleabilizzato, colore nero, conforme norme UNI EN 1519, diametro esterno 40 mm, spessore 3,0 mm</t>
  </si>
  <si>
    <t>tubo in polietilene malleabilizzato, colore nero, conforme norme UNI EN 1519, diametro esterno 350 mm, spessore 3,0 mm</t>
  </si>
  <si>
    <t>tubo in polietilene malleabilizzato, colore nero, conforme norme UNI EN 1519, diametro esterno 56 mm, spessore 3,0 mm</t>
  </si>
  <si>
    <t>tubo in polietilene malleabilizzato, colore nero, conforme norme UNI EN 1519, diametro esterno 63 mm, spessore 3,0 mm</t>
  </si>
  <si>
    <t>tubo in polietilene malleabilizzato, colore nero, conforme norme UNI EN 1519, diametro esterno 75 mm, spessore 3,0 mm</t>
  </si>
  <si>
    <t>tubo in polietilene malleabilizzato, colore nero, conforme norme UNI EN 1519, diametro esterno 90 mm, spessore 3,5 mm</t>
  </si>
  <si>
    <t>tubo in polietilene malleabilizzato, colore nero, conforme norme UNI EN 1519, diametro esterno 110 mm, spessore 4,3 mm</t>
  </si>
  <si>
    <t>tubo in polietilene malleabilizzato, colore nero, conforme norme UNI EN 1519, diametro esterno 125 mm, spessore 4,9 mm</t>
  </si>
  <si>
    <t>tubo in polietilene malleabilizzato, colore nero, conforme norme UNI EN 1519, diametro esterno 160 mm, spessore 6,2 mm</t>
  </si>
  <si>
    <t>tubo in polietilene malleabilizzato, colore nero, conforme norme UNI EN 1519, diametro esterno 200 mm, spessore 6,2 mm</t>
  </si>
  <si>
    <t>tubo in polietilene malleabilizzato, colore nero, conforme norme UNI EN 1519, diametro esterno 250 mm, spessore 7,8 mm</t>
  </si>
  <si>
    <t>tubo in polietilene malleabilizzato, colore nero, conforme norme UNI EN 1519, diametro esterno 315 mm, spessore 9,8 mm</t>
  </si>
  <si>
    <t>operazioni di preparazione di elementi da saldare; nolo saldatrice; consumi</t>
  </si>
  <si>
    <t>macchina saldatrice conforme alla norma UNI 11732</t>
  </si>
  <si>
    <t>saldatura su tubazione con diametro esterno 32 mm</t>
  </si>
  <si>
    <t>macchina saldatrice conforme alla norma UNI 11733</t>
  </si>
  <si>
    <t>macchina saldatrice conforme alla norma UNI 11734</t>
  </si>
  <si>
    <t>macchina saldatrice conforme alla norma UNI 11735</t>
  </si>
  <si>
    <t>macchina saldatrice conforme alla norma UNI 11736</t>
  </si>
  <si>
    <t>macchina saldatrice conforme alla norma UNI 11737</t>
  </si>
  <si>
    <t>macchina saldatrice conforme alla norma UNI 11738</t>
  </si>
  <si>
    <t>macchina saldatrice conforme alla norma UNI 11739</t>
  </si>
  <si>
    <t>macchina saldatrice conforme alla norma UNI 11740</t>
  </si>
  <si>
    <t>macchina saldatrice conforme alla norma UNI 11741</t>
  </si>
  <si>
    <t>macchina saldatrice conforme alla norma UNI 11742</t>
  </si>
  <si>
    <t>macchina saldatrice conforme alla norma UNI 11743</t>
  </si>
  <si>
    <t>macchina saldatrice conforme alla norma UNI 11744</t>
  </si>
  <si>
    <t>saldatura su tubazione con diametro esterno 40 mm</t>
  </si>
  <si>
    <t>saldatura su tubazione con diametro esterno 50 mm</t>
  </si>
  <si>
    <t>saldatura su tubazione con diametro esterno 56 mm</t>
  </si>
  <si>
    <t>saldatura su tubazione con diametro esterno 63 mm</t>
  </si>
  <si>
    <t>saldatura su tubazione con diametro esterno 75 mm</t>
  </si>
  <si>
    <t>saldatura su tubazione con diametro esterno 90 mm</t>
  </si>
  <si>
    <t>saldatura su tubazione con diametro esterno 110 mm</t>
  </si>
  <si>
    <t>saldatura su tubazione con diametro esterno 125 mm</t>
  </si>
  <si>
    <t>saldatura su tubazione con diametro esterno 160 mm</t>
  </si>
  <si>
    <t>saldatura su tubazione con diametro esterno 200 mm</t>
  </si>
  <si>
    <t>saldatura su tubazione con diametro esterno 250 mm</t>
  </si>
  <si>
    <t>saldatura su tubazione con diametro esterno 315 mm</t>
  </si>
  <si>
    <t>tubi in polietilene alta densità, in conformità alla norma UNI EN 12666, di colore nero con bande coestruse colorate sulla superficie esterna in funzione dell’utilizzo; classe di rigidità anulare SN2 - SDR 33, diametro esterno 110 mm</t>
  </si>
  <si>
    <t>Ogni singolo pezzo e le barre di tubo per l'intera lunghezza, devono essere marcati con l'indicazione della società produttrice o della provenienza, con le normative di riferimento e le caratteristiche di resistenza, il diametro e lo spessore, il marchio dell'Istituto che
certifica il processo di produzione con numero di concessione e data di produzione.</t>
  </si>
  <si>
    <t>Ogni singolo pezzo, e le barre di tubo per l'intera lunghezza, devono essere marcati con l'indicazione della società produttrice o della provenienza, con le normative di riferimento e le caratteristiche di resistenza, il diametro e lo spessore, marchio dell'Istituto che certifica il processo di produzione con numero di concessione e data di produzione</t>
  </si>
  <si>
    <t>condutture non in pressione</t>
  </si>
  <si>
    <t>tubi in polietilene alta densità, in conformità alla norma UNI EN 12666, di colore nero con bande coestruse colorate sulla superficie esterna in funzione dell’utilizzo; classe di rigidità anulare SN2 - SDR 33, diametro esterno 125 mm</t>
  </si>
  <si>
    <t>tubi in polietilene alta densità, in conformità alla norma UNI EN 12666, di colore nero con bande coestruse colorate sulla superficie esterna in funzione dell’utilizzo; classe di rigidità anulare SN2 - SDR 33, diametro esterno 160 mm</t>
  </si>
  <si>
    <t>tubi in polietilene alta densità, in conformità alla norma UNI EN 12666, di colore nero con bande coestruse colorate sulla superficie esterna in funzione dell’utilizzo; classe di rigidità anulare SN2 - SDR 33, diametro esterno 200 mm</t>
  </si>
  <si>
    <t>tubi in polietilene alta densità, in conformità alla norma UNI EN 12666, di colore nero con bande coestruse colorate sulla superficie esterna in funzione dell’utilizzo; classe di rigidità anulare SN2 - SDR 33, diametro esterno 250 mm</t>
  </si>
  <si>
    <t>tubi in polietilene alta densità, in conformità alla norma UNI EN 12666, di colore nero con bande coestruse colorate sulla superficie esterna in funzione dell’utilizzo; classe di rigidità anulare SN2 - SDR 33, diametro esterno 315 mm</t>
  </si>
  <si>
    <t>tubi in polietilene alta densità, in conformità alla norma UNI EN 12666, di colore nero con bande coestruse colorate sulla superficie esterna in funzione dell’utilizzo; classe di rigidità anulare SN2 - SDR 33, diametro esterno 355 mm</t>
  </si>
  <si>
    <t>tubi in polietilene alta densità, in conformità alla norma UNI EN 12666, di colore nero con bande coestruse colorate sulla superficie esterna in funzione dell’utilizzo; classe di rigidità anulare SN2 - SDR 33, diametro esterno 400 mm</t>
  </si>
  <si>
    <t>tubi in polietilene alta densità, in conformità alla norma UNI EN 12666, di colore nero con bande coestruse colorate sulla superficie esterna in funzione dell’utilizzo; classe di rigidità anulare SN2 - SDR 33, diametro esterno 450 mm</t>
  </si>
  <si>
    <t>tubi in polietilene alta densità, in conformità alla norma UNI EN 12666, di colore nero con bande coestruse colorate sulla superficie esterna in funzione dell’utilizzo; classe di rigidità anulare SN2 - SDR 33, diametro esterno 500 mm</t>
  </si>
  <si>
    <t>tubi in polietilene alta densità, in conformità alla norma UNI EN 12666, di colore nero con bande coestruse colorate sulla superficie esterna in funzione dell’utilizzo; classe di rigidità anulare SN2 - SDR 33, diametro esterno 560 mm</t>
  </si>
  <si>
    <t>tubi in polietilene alta densità, in conformità alla norma UNI EN 12666, di colore nero con bande coestruse colorate sulla superficie esterna in funzione dell’utilizzo; classe di rigidità anulare SN2 - SDR 33, diametro esterno 630 mm</t>
  </si>
  <si>
    <t>tubi in polietilene alta densità, in conformità alla norma UNI EN 12666, di colore nero con bande coestruse colorate sulla superficie esterna in funzione dell’utilizzo; classe di rigidità anulare SN2 - SDR 33, diametro esterno 710 mm</t>
  </si>
  <si>
    <t>tubi in polietilene alta densità, in conformità alla norma UNI EN 12666, di colore nero con bande coestruse colorate sulla superficie esterna in funzione dell’utilizzo; classe di rigidità anulare SN2 - SDR 33, diametro esterno 800 mm</t>
  </si>
  <si>
    <t>tubi in polietilene alta densità, in conformità alla norma UNI EN 12666, di colore nero con bande coestruse colorate sulla superficie esterna in funzione dell’utilizzo; classe di rigidità anulare SN2 - SDR 33, diametro esterno 1000 mm</t>
  </si>
  <si>
    <t>operazioni di preparazione degli elementi da saldare; nolo saldatrice; consumi</t>
  </si>
  <si>
    <t>macchina saldatrice conforme alla norma UNI 11745</t>
  </si>
  <si>
    <t>macchina saldatrice conforme alla norma UNI 11746</t>
  </si>
  <si>
    <t>saldatura su tubazione con diametro esterno 355 mm</t>
  </si>
  <si>
    <t>saldatura su tubazione con diametro esterno 400 mm</t>
  </si>
  <si>
    <t>saldatura su tubazione con diametro esterno 450 mm</t>
  </si>
  <si>
    <t>saldatura su tubazione con diametro esterno 500 mm</t>
  </si>
  <si>
    <t>saldatura su tubazione con diametro esterno 560 mm</t>
  </si>
  <si>
    <t>saldatura su tubazione con diametro esterno 630 mm</t>
  </si>
  <si>
    <t>saldatura su tubazione con diametro esterno 710 mm</t>
  </si>
  <si>
    <t>saldatura su tubazione con diametro esterno 800 mm</t>
  </si>
  <si>
    <t>saldatura su tubazione con diametro esterno 1000 mm</t>
  </si>
  <si>
    <t>tubo in polipropilene autoestinguente, con bicchiere e giunzione ad anello elastomerico, conforme alle norme UNI EN 1451-1, diametro esterno 32 mm, spessore 1,8 mm</t>
  </si>
  <si>
    <t>temperatura permanente = 95° C, non in pressione</t>
  </si>
  <si>
    <t>Ogni singolo pezzo, e le barre di tubo per l'intera lunghezza, devono essere marcati con l'indicazione della società produttrice o della provenienza, con le normative di riferimento e le caratteristiche di resistenza, il diametro e lo spessore, marchio dell'Istituto che certifica il processo di produzione con numero di concessione e data di produzione.</t>
  </si>
  <si>
    <t>tubo in polipropilene autoestinguente, con bicchiere e giunzione ad anello elastomerico, conforme alle norme UNI EN 1451-1, diametro esterno 40 mm, spessore 1,8 mm</t>
  </si>
  <si>
    <t>tubo in polipropilene autoestinguente, con bicchiere e giunzione ad anello elastomerico, conforme alle norme UNI EN 1451-1, diametro esterno 50 mm, spessore 1,8 mm</t>
  </si>
  <si>
    <t>tubo in polipropilene autoestinguente, con bicchiere e giunzione ad anello elastomerico, conforme alle norme UNI EN 1451-1, diametro esterno 75 mm, spessore 1,9 mm</t>
  </si>
  <si>
    <t>tubo in polipropilene autoestinguente, con bicchiere e giunzione ad anello elastomerico, conforme alle norme UNI EN 1451-1, diametro esterno 90 mm, spessore 2,3 mm</t>
  </si>
  <si>
    <t>tubo in polipropilene autoestinguente, con bicchiere e giunzione ad anello elastomerico, conforme alle norme UNI EN 1451-1, diametro esterno 110 mm, spessore 2,7 mm</t>
  </si>
  <si>
    <t>tubo in polipropilene autoestinguente, con bicchiere e giunzione ad anello elastomerico, conforme alle norme UNI EN 1451-1, diametro esterno 125 mm, spessore 3,1 mm</t>
  </si>
  <si>
    <t>tubo in polipropilene autoestinguente, con bicchiere e giunzione ad anello elastomerico, conforme alle norme UNI EN 1451-1, diametro esterno 160 mm, spessore 3,9 mm</t>
  </si>
  <si>
    <t>tubo corrugato in polietilene alta densità (PEAD) strutturato, a doppia parete, con giunti a bicchiere e guarnizione elastomerica, classe di rigidità anulare SN 4 KN/m², rispondente al pr EN 13476 e con marchio "P" rilasciato da istituto terzo, diametro esterno 250 mm, diametro interno 218 mm</t>
  </si>
  <si>
    <t>tubo corrugato in polietilene alta densità (PEAD) strutturato, a doppia parete, con giunti a bicchiere e guarnizione elastomerica, classe di rigidità anulare SN 4 KN/m², rispondente al pr EN 13476 e con marchio "P" rilasciato da istituto terzo, diametro esterno 315 mm, diametro interno 272 mm</t>
  </si>
  <si>
    <t>tubo corrugato in polietilene alta densità (PEAD) strutturato, a doppia parete, con giunti a bicchiere e guarnizione elastomerica, classe di rigidità anulare SN 4 KN/m², rispondente al pr EN 13476 e con marchio "P" rilasciato da istituto terzo, diametro esterno 400 mm, diametro interno 347 mm</t>
  </si>
  <si>
    <t>tubo corrugato in polietilene alta densità (PEAD) strutturato, a doppia parete, con giunti a bicchiere e guarnizione elastomerica, classe di rigidità anulare SN 4 KN/m², rispondente al pr EN 13476 e con marchio "P" rilasciato da istituto terzo, diametro esterno 500 mm, diametro interno 433 mm</t>
  </si>
  <si>
    <t>tubo corrugato in polietilene alta densità (PEAD) strutturato, a doppia parete, con giunti a bicchiere e guarnizione elastomerica, classe di rigidità anulare SN 4 KN/m², rispondente al pr EN 13476 e con marchio "P" rilasciato da istituto terzo, diametro esterno 630 mm, diametro interno 535 mm</t>
  </si>
  <si>
    <t>tubo corrugato in polietilene alta densità (PEAD) strutturato, a doppia parete, con giunti a bicchiere e guarnizione elastomerica, classe di rigidità anulare SN 4 KN/m², rispondente al pr EN 13476 e con marchio "P" rilasciato da istituto terzo, diametro esterno 800 mm, diametro interno 678 mm</t>
  </si>
  <si>
    <t>tubo corrugato in polietilene alta densità (PEAD) strutturato, a doppia parete, con giunti a bicchiere e guarnizione elastomerica, classe di rigidità anulare SN 4 KN/m², rispondente al pr EN 13476 e con marchio "P" rilasciato da istituto terzo, diametro esterno 1000 mm, diametro interno 852 mm</t>
  </si>
  <si>
    <t>tubo corrugato in polietilene alta densità (PEAD) strutturato, a doppia parete, con giunti a bicchiere e guarnizione elastomerica, classe di rigidità anulare SN 4 KN/m², rispondente al pr EN 13476 e con marchio "P" rilasciato da istituto terzo, diametro esterno 1200 mm, diametro interno 1030 mm</t>
  </si>
  <si>
    <t>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250 mm, diametro interno 218 mm</t>
  </si>
  <si>
    <t>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315 mm, diametro interno 272 mm</t>
  </si>
  <si>
    <t>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400 mm, diametro interno 347 mm</t>
  </si>
  <si>
    <t>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500 mm, diametro interno 433 mm</t>
  </si>
  <si>
    <t>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630 mm, diametro interno 535 mm</t>
  </si>
  <si>
    <t>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800 mm, diametro interno 678 mm</t>
  </si>
  <si>
    <t>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1000 mm, diametro interno 852 mm</t>
  </si>
  <si>
    <t>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1200 mm, diametro interno 1030 mm</t>
  </si>
  <si>
    <t>giunti a manicotto</t>
  </si>
  <si>
    <t>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t>
  </si>
  <si>
    <t>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160 mm, diametro interno 137 mm</t>
  </si>
  <si>
    <t>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200 mm, diametro interno 172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</si>
  <si>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125 mm, diametro interno 105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</si>
  <si>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160 mm, diametro interno 137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</si>
  <si>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200 mm, diametro interno 172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</si>
  <si>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250 mm, diametro interno 218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</si>
  <si>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315 mm, diametro interno 272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</si>
  <si>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400 mm, diametro interno 347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</si>
  <si>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500 mm, diametro interno 433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</si>
  <si>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630 mm, diametro interno 535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</si>
  <si>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800 mm, diametro interno 678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</si>
  <si>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1000 mm, diametro interno 852 mm</t>
  </si>
  <si>
    <t>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1200 mm, diametro interno 1030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</si>
  <si>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 mm, diametro esterno 88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</si>
  <si>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 mm, diametro esterno 110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</si>
  <si>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125 mm, diametro esterno 135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</si>
  <si>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150 mm, diametro esterno 160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</si>
  <si>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200 mm, diametro esterno 210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</si>
  <si>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250 mm, diametro esterno 274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</si>
  <si>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300 mm, diametro esterno 326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</si>
  <si>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350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</si>
  <si>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400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</si>
  <si>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450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</si>
  <si>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500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</si>
  <si>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600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</si>
  <si>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700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</si>
  <si>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</si>
  <si>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900 mm</t>
  </si>
  <si>
    <t>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1000 mm</t>
  </si>
  <si>
    <t>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40 mm, spessore 3,00 mm</t>
  </si>
  <si>
    <t>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50 mm, spessore 3,00 mm</t>
  </si>
  <si>
    <t>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75 mm, spessore 4,00 mm</t>
  </si>
  <si>
    <t>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90 mm, spessore 4,50 mm</t>
  </si>
  <si>
    <t>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100 mm, spessore 5,00 mm</t>
  </si>
  <si>
    <t>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110 mm, spessore 5,00 mm</t>
  </si>
  <si>
    <t>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125 mm, spessore 5,00 mm</t>
  </si>
  <si>
    <t>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4160 mm, spessore 5,50 mm</t>
  </si>
  <si>
    <t>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t>
  </si>
  <si>
    <t>CODICE PREZZARIO 2023</t>
  </si>
  <si>
    <t>DECLARATORIA PREZZARIO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</si>
</sst>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rgb="FF000000"/>
      <name val="Calibri"/>
      <family val="2"/>
      <scheme val="minor"/>
    </font>
    <font>
      <u/>
      <sz val="11"/>
      <color theme="10"/>
      <name val="Calibri"/>
      <family val="2"/>
      <scheme val="minor"/>
    </font>
    <font>
      <b/>
      <sz val="11"/>
      <color rgb="FF000000"/>
      <name val="Calibri"/>
      <family val="2"/>
      <scheme val="minor"/>
    </font>
    <font>
      <b/>
      <sz val="11"/>
      <color theme="1"/>
      <name val="Calibri"/>
      <family val="2"/>
      <scheme val="minor"/>
    </font>
    <font>
      <sz val="8"/>
      <name val="Calibri"/>
      <family val="2"/>
      <scheme val="minor"/>
    </font>
    <font>
      <b/>
      <i/>
      <sz val="11"/>
      <color rgb="FFFF0000"/>
      <name val="Calibri"/>
      <family val="2"/>
      <scheme val="minor"/>
    </font>
    <font>
      <sz val="12"/>
      <color rgb="FF000000"/>
      <name val="Calibri"/>
      <family val="2"/>
      <scheme val="minor"/>
    </font>
    <font>
      <b/>
      <sz val="11"/>
      <color theme="0"/>
      <name val="Calibri"/>
      <family val="2"/>
      <scheme val="minor"/>
    </font>
    <font>
      <b/>
      <sz val="11"/>
      <color rgb="FF249711"/>
      <name val="Calibri"/>
      <family val="2"/>
      <scheme val="minor"/>
    </font>
    <font>
      <b/>
      <sz val="11"/>
      <color theme="0" tint="-0.249977111117893"/>
      <name val="Calibri"/>
      <family val="2"/>
      <scheme val="minor"/>
    </font>
    <font>
      <sz val="11"/>
      <color theme="0" tint="-0.249977111117893"/>
      <name val="Calibri"/>
      <family val="2"/>
      <scheme val="minor"/>
    </font>
    <font>
      <sz val="11"/>
      <color theme="0" tint="-0.34998626667073579"/>
      <name val="Calibri"/>
      <family val="2"/>
      <scheme val="minor"/>
    </font>
    <font>
      <sz val="11"/>
      <color theme="0" tint="-0.14999847407452621"/>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9"/>
      <color rgb="FF000000"/>
      <name val="Tahoma"/>
      <family val="2"/>
    </font>
  </fonts>
  <fills count="15">
    <fill>
      <patternFill patternType="none"/>
    </fill>
    <fill>
      <patternFill patternType="gray125"/>
    </fill>
    <fill>
      <patternFill patternType="solid">
        <fgColor rgb="FFE7E6E6"/>
        <bgColor rgb="FF000000"/>
      </patternFill>
    </fill>
    <fill>
      <patternFill patternType="solid">
        <fgColor rgb="FFFFF2CC"/>
        <bgColor rgb="FF000000"/>
      </patternFill>
    </fill>
    <fill>
      <patternFill patternType="solid">
        <fgColor rgb="FFD6DCE4"/>
        <bgColor rgb="FF000000"/>
      </patternFill>
    </fill>
    <fill>
      <patternFill patternType="lightUp">
        <bgColor auto="1"/>
      </patternFill>
    </fill>
    <fill>
      <patternFill patternType="solid">
        <fgColor theme="0"/>
        <bgColor indexed="64"/>
      </patternFill>
    </fill>
    <fill>
      <patternFill patternType="solid">
        <fgColor theme="7" tint="0.79998168889431442"/>
        <bgColor rgb="FF000000"/>
      </patternFill>
    </fill>
    <fill>
      <patternFill patternType="lightUp">
        <fgColor theme="0" tint="-0.499984740745262"/>
        <bgColor theme="0" tint="-4.9989318521683403E-2"/>
      </patternFill>
    </fill>
    <fill>
      <patternFill patternType="solid">
        <fgColor rgb="FF249711"/>
        <bgColor rgb="FF000000"/>
      </patternFill>
    </fill>
    <fill>
      <patternFill patternType="solid">
        <fgColor theme="0" tint="-4.9989318521683403E-2"/>
        <bgColor indexed="64"/>
      </patternFill>
    </fill>
    <fill>
      <patternFill patternType="solid">
        <fgColor rgb="FFFFFF00"/>
        <bgColor rgb="FF000000"/>
      </patternFill>
    </fill>
    <fill>
      <patternFill patternType="lightUp"/>
    </fill>
    <fill>
      <patternFill patternType="solid">
        <fgColor theme="5" tint="0.79998168889431442"/>
        <bgColor indexed="64"/>
      </patternFill>
    </fill>
    <fill>
      <patternFill patternType="solid">
        <fgColor rgb="FFFFFF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indexed="64"/>
      </left>
      <right/>
      <top style="thin">
        <color indexed="64"/>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74">
    <xf numFmtId="0" fontId="0" fillId="0" borderId="0" xfId="0"/>
    <xf numFmtId="0" fontId="0" fillId="0" borderId="0" xfId="0" applyProtection="1">
      <protection locked="0"/>
    </xf>
    <xf numFmtId="0" fontId="6" fillId="6" borderId="0" xfId="0" applyFont="1" applyFill="1" applyAlignment="1">
      <alignment vertical="top" wrapText="1"/>
    </xf>
    <xf numFmtId="0" fontId="6" fillId="6" borderId="0" xfId="0" applyFont="1" applyFill="1" applyAlignment="1">
      <alignment vertical="top"/>
    </xf>
    <xf numFmtId="0" fontId="0" fillId="5" borderId="0" xfId="0" applyFill="1"/>
    <xf numFmtId="0" fontId="6" fillId="0" borderId="0" xfId="0" applyFont="1" applyAlignment="1">
      <alignment vertical="top" wrapText="1"/>
    </xf>
    <xf numFmtId="0" fontId="3" fillId="3" borderId="3"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0" borderId="0" xfId="0" applyFont="1" applyAlignment="1" applyProtection="1">
      <alignment horizontal="center" vertical="center" wrapText="1"/>
      <protection locked="0"/>
    </xf>
    <xf numFmtId="0" fontId="0" fillId="0" borderId="0" xfId="0" quotePrefix="1" applyAlignment="1" applyProtection="1">
      <alignment horizontal="center" vertical="top" wrapText="1"/>
      <protection locked="0"/>
    </xf>
    <xf numFmtId="0" fontId="0" fillId="0" borderId="0" xfId="0" quotePrefix="1" applyAlignment="1">
      <alignment horizontal="center" vertical="top" wrapText="1"/>
    </xf>
    <xf numFmtId="0" fontId="0" fillId="0" borderId="0" xfId="0" applyAlignment="1" applyProtection="1">
      <alignment horizontal="center" vertical="top" wrapText="1"/>
      <protection locked="0"/>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vertical="top" wrapText="1"/>
    </xf>
    <xf numFmtId="0" fontId="3" fillId="2" borderId="3"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7" fillId="0" borderId="0" xfId="0" applyFont="1" applyAlignment="1">
      <alignment vertical="center"/>
    </xf>
    <xf numFmtId="0" fontId="3" fillId="7" borderId="1" xfId="0" applyFont="1" applyFill="1" applyBorder="1" applyAlignment="1">
      <alignment horizontal="center" vertical="center" wrapText="1"/>
    </xf>
    <xf numFmtId="0" fontId="3" fillId="3" borderId="3" xfId="0" applyFont="1" applyFill="1" applyBorder="1" applyAlignment="1">
      <alignment horizontal="center" vertical="center"/>
    </xf>
    <xf numFmtId="0" fontId="3" fillId="4" borderId="1" xfId="0" applyFont="1" applyFill="1" applyBorder="1" applyAlignment="1">
      <alignment horizontal="center" vertical="center"/>
    </xf>
    <xf numFmtId="0" fontId="0" fillId="0" borderId="0" xfId="0" applyAlignment="1">
      <alignment horizontal="center"/>
    </xf>
    <xf numFmtId="0" fontId="3" fillId="4" borderId="1" xfId="0" applyFont="1" applyFill="1" applyBorder="1" applyAlignment="1">
      <alignment horizontal="center" vertical="top" wrapText="1"/>
    </xf>
    <xf numFmtId="0" fontId="3" fillId="8" borderId="1" xfId="0" applyFont="1" applyFill="1" applyBorder="1" applyAlignment="1">
      <alignment horizontal="center" vertical="top" wrapText="1"/>
    </xf>
    <xf numFmtId="0" fontId="0" fillId="8" borderId="0" xfId="0" applyFill="1" applyAlignment="1">
      <alignment horizontal="center" vertical="top"/>
    </xf>
    <xf numFmtId="0" fontId="8" fillId="9" borderId="1" xfId="0" applyFont="1" applyFill="1" applyBorder="1" applyAlignment="1">
      <alignment horizontal="center" vertical="center" wrapText="1"/>
    </xf>
    <xf numFmtId="0" fontId="8" fillId="9" borderId="2" xfId="0" applyFont="1" applyFill="1" applyBorder="1" applyAlignment="1">
      <alignment horizontal="center" vertical="center" wrapText="1"/>
    </xf>
    <xf numFmtId="0" fontId="9" fillId="0" borderId="0" xfId="0" applyFont="1" applyAlignment="1">
      <alignment horizontal="left" vertical="top" wrapText="1"/>
    </xf>
    <xf numFmtId="0" fontId="6" fillId="0" borderId="0" xfId="0" applyFont="1" applyAlignment="1">
      <alignment horizontal="left" vertical="top" wrapText="1"/>
    </xf>
    <xf numFmtId="0" fontId="12" fillId="0" borderId="0" xfId="0" applyFont="1" applyAlignment="1">
      <alignment horizontal="left" vertical="top" wrapText="1"/>
    </xf>
    <xf numFmtId="0" fontId="13" fillId="0" borderId="0" xfId="0" applyFont="1" applyAlignment="1">
      <alignment horizontal="left" vertical="top" wrapText="1"/>
    </xf>
    <xf numFmtId="0" fontId="8" fillId="9" borderId="1" xfId="0" applyFont="1" applyFill="1" applyBorder="1" applyAlignment="1">
      <alignment horizontal="left" vertical="top" wrapText="1"/>
    </xf>
    <xf numFmtId="0" fontId="8" fillId="9" borderId="2" xfId="0" applyFont="1" applyFill="1" applyBorder="1" applyAlignment="1">
      <alignment horizontal="left" vertical="top" wrapText="1"/>
    </xf>
    <xf numFmtId="0" fontId="12" fillId="10" borderId="0" xfId="0" applyFont="1" applyFill="1" applyAlignment="1">
      <alignment horizontal="left" vertical="top" wrapText="1"/>
    </xf>
    <xf numFmtId="0" fontId="1" fillId="2" borderId="3" xfId="0" applyFont="1" applyFill="1" applyBorder="1" applyAlignment="1">
      <alignment vertical="top" wrapText="1"/>
    </xf>
    <xf numFmtId="0" fontId="1" fillId="2" borderId="5" xfId="0" applyFont="1" applyFill="1" applyBorder="1" applyAlignment="1">
      <alignment vertical="top" wrapText="1"/>
    </xf>
    <xf numFmtId="0" fontId="0" fillId="0" borderId="4" xfId="0" applyBorder="1" applyAlignment="1" applyProtection="1">
      <alignment vertical="top" wrapText="1"/>
      <protection locked="0"/>
    </xf>
    <xf numFmtId="0" fontId="0" fillId="0" borderId="4" xfId="0" quotePrefix="1" applyBorder="1" applyAlignment="1" applyProtection="1">
      <alignment vertical="top" wrapText="1"/>
      <protection locked="0"/>
    </xf>
    <xf numFmtId="0" fontId="11" fillId="0" borderId="0" xfId="0" applyFont="1" applyAlignment="1">
      <alignment horizontal="left" vertical="top" wrapText="1"/>
    </xf>
    <xf numFmtId="0" fontId="11" fillId="0" borderId="0" xfId="0" applyFont="1" applyAlignment="1">
      <alignment vertical="top" wrapText="1"/>
    </xf>
    <xf numFmtId="0" fontId="0" fillId="0" borderId="0" xfId="0" applyAlignment="1">
      <alignment horizontal="center" vertical="center"/>
    </xf>
    <xf numFmtId="0" fontId="3" fillId="11" borderId="1" xfId="0" applyFont="1" applyFill="1" applyBorder="1" applyAlignment="1">
      <alignment horizontal="center" vertical="center" wrapText="1"/>
    </xf>
    <xf numFmtId="0" fontId="0" fillId="12" borderId="0" xfId="0" quotePrefix="1" applyFill="1" applyAlignment="1" applyProtection="1">
      <alignment horizontal="center" vertical="top" wrapText="1"/>
      <protection locked="0"/>
    </xf>
    <xf numFmtId="0" fontId="11" fillId="0" borderId="0" xfId="0" applyFont="1" applyAlignment="1" applyProtection="1">
      <alignment horizontal="left" vertical="top"/>
      <protection locked="0"/>
    </xf>
    <xf numFmtId="0" fontId="10" fillId="0" borderId="0" xfId="0" applyFont="1" applyAlignment="1" applyProtection="1">
      <alignment horizontal="left" vertical="top"/>
      <protection locked="0"/>
    </xf>
    <xf numFmtId="0" fontId="9" fillId="0" borderId="7" xfId="0" applyFont="1" applyBorder="1" applyAlignment="1">
      <alignment horizontal="left" vertical="top" wrapText="1"/>
    </xf>
    <xf numFmtId="0" fontId="0" fillId="0" borderId="7" xfId="0" applyBorder="1" applyAlignment="1">
      <alignment horizontal="center" vertical="center"/>
    </xf>
    <xf numFmtId="0" fontId="0" fillId="13" borderId="0" xfId="0" applyFill="1" applyAlignment="1">
      <alignment horizontal="center"/>
    </xf>
    <xf numFmtId="0" fontId="0" fillId="0" borderId="7" xfId="0" applyBorder="1" applyAlignment="1">
      <alignment horizontal="left" vertical="top"/>
    </xf>
    <xf numFmtId="0" fontId="16" fillId="0" borderId="0" xfId="0" applyFont="1" applyAlignment="1">
      <alignment horizontal="center" vertical="center"/>
    </xf>
    <xf numFmtId="0" fontId="16" fillId="0" borderId="7" xfId="0" applyFont="1" applyBorder="1" applyAlignment="1">
      <alignment horizontal="center" vertical="center"/>
    </xf>
    <xf numFmtId="0" fontId="16" fillId="0" borderId="0" xfId="0" applyFont="1" applyAlignment="1">
      <alignment horizontal="left" vertical="top" wrapText="1"/>
    </xf>
    <xf numFmtId="0" fontId="16" fillId="0" borderId="0" xfId="0" applyFont="1" applyAlignment="1">
      <alignment horizontal="left" vertical="top"/>
    </xf>
    <xf numFmtId="0" fontId="16" fillId="0" borderId="7" xfId="0" applyFont="1" applyBorder="1" applyAlignment="1">
      <alignment horizontal="left" vertical="top"/>
    </xf>
    <xf numFmtId="0" fontId="16" fillId="0" borderId="7" xfId="0" applyFont="1" applyBorder="1" applyAlignment="1">
      <alignment horizontal="left" vertical="top" wrapText="1"/>
    </xf>
    <xf numFmtId="0" fontId="17" fillId="0" borderId="0" xfId="0" applyFont="1" applyAlignment="1">
      <alignment horizontal="center" vertical="center"/>
    </xf>
    <xf numFmtId="0" fontId="0" fillId="0" borderId="0" xfId="0" applyAlignment="1" applyProtection="1">
      <alignment wrapText="1"/>
      <protection locked="0"/>
    </xf>
    <xf numFmtId="0" fontId="7" fillId="0" borderId="0" xfId="0" applyFont="1" applyAlignment="1">
      <alignment vertical="center" wrapText="1"/>
    </xf>
    <xf numFmtId="0" fontId="0" fillId="0" borderId="0" xfId="0" applyAlignment="1">
      <alignment wrapText="1"/>
    </xf>
    <xf numFmtId="0" fontId="0" fillId="5" borderId="0" xfId="0" applyFill="1" applyAlignment="1">
      <alignment wrapText="1"/>
    </xf>
    <xf numFmtId="0" fontId="0" fillId="0" borderId="0" xfId="0" quotePrefix="1" applyAlignment="1">
      <alignment wrapText="1"/>
    </xf>
    <xf numFmtId="0" fontId="18" fillId="0" borderId="0" xfId="0" applyFont="1" applyAlignment="1">
      <alignment horizontal="left" vertical="top" wrapText="1"/>
    </xf>
    <xf numFmtId="0" fontId="1" fillId="0" borderId="0" xfId="0" applyFont="1" applyAlignment="1">
      <alignment vertical="center"/>
    </xf>
    <xf numFmtId="0" fontId="1" fillId="0" borderId="0" xfId="0" applyFont="1" applyAlignment="1">
      <alignment vertical="center" wrapText="1"/>
    </xf>
    <xf numFmtId="0" fontId="0" fillId="0" borderId="0" xfId="0" applyAlignment="1" applyProtection="1">
      <alignment horizontal="center" vertical="top"/>
      <protection locked="0"/>
    </xf>
    <xf numFmtId="0" fontId="0" fillId="0" borderId="0" xfId="0" applyAlignment="1">
      <alignment horizontal="center" vertical="top" wrapText="1"/>
    </xf>
    <xf numFmtId="0" fontId="0" fillId="14" borderId="0" xfId="0" applyFill="1" applyAlignment="1">
      <alignment vertical="top" wrapText="1"/>
    </xf>
    <xf numFmtId="0" fontId="4" fillId="0" borderId="0" xfId="0" applyFont="1" applyAlignment="1">
      <alignment horizontal="center" vertical="center"/>
    </xf>
    <xf numFmtId="0" fontId="3" fillId="2" borderId="0" xfId="0" applyFont="1" applyFill="1" applyAlignment="1">
      <alignment horizontal="center" vertical="center" wrapText="1"/>
    </xf>
    <xf numFmtId="0" fontId="8" fillId="9" borderId="0" xfId="0" applyFont="1" applyFill="1" applyAlignment="1">
      <alignment horizontal="center" vertical="center" wrapText="1"/>
    </xf>
    <xf numFmtId="0" fontId="8" fillId="9" borderId="6" xfId="0" applyFont="1" applyFill="1" applyBorder="1" applyAlignment="1">
      <alignment horizontal="center" vertical="center" wrapText="1"/>
    </xf>
    <xf numFmtId="0" fontId="8" fillId="9" borderId="7" xfId="0" applyFont="1" applyFill="1" applyBorder="1" applyAlignment="1">
      <alignment horizontal="center" vertical="center" wrapText="1"/>
    </xf>
    <xf numFmtId="0" fontId="8" fillId="9" borderId="8" xfId="0" applyFont="1" applyFill="1" applyBorder="1" applyAlignment="1">
      <alignment horizontal="center" vertical="center" wrapText="1"/>
    </xf>
    <xf numFmtId="0" fontId="17" fillId="0" borderId="0" xfId="0" applyFont="1" applyAlignment="1">
      <alignment horizontal="center" vertical="center"/>
    </xf>
  </cellXfs>
  <cellStyles count="2">
    <cellStyle name="Hyperlink" xfId="1" xr:uid="{00000000-000B-0000-0000-000008000000}"/>
    <cellStyle name="Normale" xfId="0" builtinId="0"/>
  </cellStyles>
  <dxfs count="33">
    <dxf>
      <font>
        <color theme="0" tint="-0.14996795556505021"/>
      </font>
    </dxf>
    <dxf>
      <fill>
        <patternFill patternType="mediumGray">
          <fgColor theme="0" tint="-0.14996795556505021"/>
        </patternFill>
      </fill>
    </dxf>
    <dxf>
      <fill>
        <patternFill patternType="lightGray">
          <fgColor theme="0" tint="-0.24994659260841701"/>
          <bgColor theme="0"/>
        </patternFill>
      </fill>
    </dxf>
    <dxf>
      <fill>
        <patternFill patternType="mediumGray">
          <fgColor theme="0" tint="-0.14996795556505021"/>
        </patternFill>
      </fill>
    </dxf>
    <dxf>
      <fill>
        <patternFill patternType="lightGray">
          <fgColor theme="0" tint="-0.24994659260841701"/>
        </patternFill>
      </fill>
    </dxf>
    <dxf>
      <fill>
        <patternFill patternType="gray0625">
          <fgColor theme="3" tint="0.79995117038483843"/>
        </patternFill>
      </fill>
    </dxf>
    <dxf>
      <fill>
        <patternFill patternType="lightGray">
          <fgColor theme="0" tint="-0.24994659260841701"/>
        </patternFill>
      </fill>
    </dxf>
    <dxf>
      <fill>
        <patternFill patternType="gray0625">
          <fgColor theme="3" tint="0.79995117038483843"/>
        </patternFill>
      </fill>
    </dxf>
    <dxf>
      <fill>
        <patternFill patternType="lightGray">
          <fgColor theme="0" tint="-0.24994659260841701"/>
        </patternFill>
      </fill>
    </dxf>
    <dxf>
      <fill>
        <patternFill patternType="gray0625">
          <fgColor theme="3" tint="0.79995117038483843"/>
        </patternFill>
      </fill>
    </dxf>
    <dxf>
      <fill>
        <patternFill patternType="lightGray">
          <fgColor theme="0" tint="-0.24994659260841701"/>
        </patternFill>
      </fill>
    </dxf>
    <dxf>
      <fill>
        <patternFill patternType="gray0625">
          <fgColor theme="3" tint="0.79995117038483843"/>
        </patternFill>
      </fill>
    </dxf>
    <dxf>
      <fill>
        <patternFill patternType="lightGray">
          <fgColor theme="0" tint="-0.24994659260841701"/>
        </patternFill>
      </fill>
    </dxf>
    <dxf>
      <font>
        <color theme="0" tint="-0.14996795556505021"/>
      </font>
      <fill>
        <patternFill patternType="gray0625">
          <fgColor theme="3" tint="0.79995117038483843"/>
        </patternFill>
      </fill>
    </dxf>
    <dxf>
      <fill>
        <patternFill patternType="lightGray">
          <fgColor theme="0" tint="-0.24994659260841701"/>
        </patternFill>
      </fill>
    </dxf>
    <dxf>
      <fill>
        <patternFill patternType="gray0625">
          <fgColor theme="3" tint="0.79995117038483843"/>
        </patternFill>
      </fill>
    </dxf>
    <dxf>
      <fill>
        <patternFill patternType="lightGray">
          <fgColor theme="0" tint="-0.24994659260841701"/>
        </patternFill>
      </fill>
    </dxf>
    <dxf>
      <fill>
        <patternFill patternType="gray0625">
          <fgColor theme="3" tint="0.79995117038483843"/>
        </patternFill>
      </fill>
    </dxf>
    <dxf>
      <fill>
        <patternFill patternType="lightGray">
          <fgColor theme="0" tint="-0.24994659260841701"/>
        </patternFill>
      </fill>
    </dxf>
    <dxf>
      <font>
        <color theme="0" tint="-0.14996795556505021"/>
      </font>
      <fill>
        <patternFill patternType="gray0625">
          <fgColor theme="3" tint="0.79995117038483843"/>
        </patternFill>
      </fill>
    </dxf>
    <dxf>
      <fill>
        <patternFill patternType="lightGray">
          <fgColor theme="0" tint="-0.24994659260841701"/>
        </patternFill>
      </fill>
    </dxf>
    <dxf>
      <fill>
        <patternFill patternType="gray0625">
          <fgColor theme="3" tint="0.79995117038483843"/>
        </patternFill>
      </fill>
    </dxf>
    <dxf>
      <fill>
        <patternFill patternType="lightGray">
          <fgColor theme="0" tint="-0.24994659260841701"/>
        </patternFill>
      </fill>
    </dxf>
    <dxf>
      <fill>
        <patternFill patternType="gray0625">
          <fgColor theme="3" tint="0.79995117038483843"/>
        </patternFill>
      </fill>
    </dxf>
    <dxf>
      <fill>
        <patternFill patternType="lightGray">
          <fgColor theme="0" tint="-0.24994659260841701"/>
        </patternFill>
      </fill>
    </dxf>
    <dxf>
      <fill>
        <patternFill patternType="gray0625">
          <fgColor theme="3" tint="0.79995117038483843"/>
        </patternFill>
      </fill>
    </dxf>
    <dxf>
      <fill>
        <patternFill patternType="lightGray">
          <fgColor theme="0" tint="-0.24994659260841701"/>
        </patternFill>
      </fill>
    </dxf>
    <dxf>
      <font>
        <color theme="0" tint="-0.14996795556505021"/>
      </font>
    </dxf>
    <dxf>
      <fill>
        <patternFill patternType="lightGray">
          <fgColor theme="0" tint="-0.24994659260841701"/>
        </patternFill>
      </fill>
    </dxf>
    <dxf>
      <fill>
        <patternFill patternType="gray0625">
          <fgColor theme="3" tint="0.79998168889431442"/>
        </patternFill>
      </fill>
    </dxf>
    <dxf>
      <fill>
        <patternFill patternType="lightGray">
          <fgColor theme="0" tint="-0.24994659260841701"/>
          <bgColor theme="0"/>
        </patternFill>
      </fill>
    </dxf>
    <dxf>
      <fill>
        <patternFill>
          <bgColor theme="9" tint="0.79998168889431442"/>
        </patternFill>
      </fill>
    </dxf>
    <dxf>
      <fill>
        <patternFill>
          <bgColor rgb="FFFFCCCC"/>
        </patternFill>
      </fill>
    </dxf>
  </dxfs>
  <tableStyles count="0" defaultTableStyle="TableStyleMedium2" defaultPivotStyle="PivotStyleLight16"/>
  <colors>
    <mruColors>
      <color rgb="FFFFCC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polimi365-my.sharepoint.com/personal/10123900_polimi_it/Documents/A.0_RICERCA_POLIMI/REGIONE_LOMB_PREZZI/PROGETTO_PIATTAFORMA_PREZZI_REGIONE/03_ATTRIBUTI/DESTRUTTURAZIONE/OPERE/20230207_OP%20DA%20CHECK.xlsx" TargetMode="External"/><Relationship Id="rId1" Type="http://schemas.openxmlformats.org/officeDocument/2006/relationships/externalLinkPath" Target="/personal/10123900_polimi_it/Documents/A.0_RICERCA_POLIMI/REGIONE_LOMB_PREZZI/PROGETTO_PIATTAFORMA_PREZZI_REGIONE/03_ATTRIBUTI/DESTRUTTURAZIONE/OPERE/20230207_OP%20DA%20CHEC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NBlef3k4akq2YCv9uoIAl9i0vzEKdNRLjSoiOo8FhOPRDnpGV84MSY7AAkkqr_xm" itemId="01FWEI3JBDFIMKNDXUEJGZCDH23FET4D5O">
      <xxl21:absoluteUrl r:id="rId2"/>
    </xxl21:alternateUrls>
    <sheetNames>
      <sheetName val="Foglio1"/>
    </sheetNames>
    <sheetDataSet>
      <sheetData sheetId="0">
        <row r="1">
          <cell r="A1" t="str">
            <v>CODICE</v>
          </cell>
        </row>
        <row r="6">
          <cell r="A6"/>
          <cell r="B6"/>
          <cell r="C6"/>
          <cell r="D6"/>
        </row>
        <row r="7">
          <cell r="A7" t="str">
            <v>1C</v>
          </cell>
          <cell r="B7" t="str">
            <v>OPERE COMPIUTE</v>
          </cell>
          <cell r="C7"/>
          <cell r="D7"/>
        </row>
        <row r="8">
          <cell r="A8" t="str">
            <v>1C.00</v>
          </cell>
          <cell r="B8" t="str">
            <v>ANALISI DIAGNOSTICHE</v>
          </cell>
          <cell r="C8"/>
          <cell r="D8"/>
        </row>
        <row r="9">
          <cell r="A9" t="str">
            <v>1C.00.000</v>
          </cell>
          <cell r="B9" t="str">
            <v>NOTE DI CONSULTAZIONE</v>
          </cell>
          <cell r="C9"/>
          <cell r="D9"/>
        </row>
        <row r="10">
          <cell r="A10" t="str">
            <v>1C.00.010</v>
          </cell>
          <cell r="B10" t="str">
            <v>CONTROLLI NON DISTRUTTIVI O SEMI-DISTRUTTIVI</v>
          </cell>
          <cell r="C10"/>
          <cell r="D10"/>
        </row>
        <row r="11">
          <cell r="A11" t="str">
            <v>1C.00.010.0010</v>
          </cell>
          <cell r="B11" t="str">
            <v>Misura della durezza superficiale delle strutture in c.a. mediante sclerometro manuale o elettronico. Valutazione della resistenza caratteristica a compressione Rck del calcestruzzo costituente strutture in c.a. a mezzo di prove di misura della durezza superficiale del getto mediante sclerometro manuale o elettronico, al fine di fornire la resistenza caratteristica come media di almeno 10 letture (o battute). E' compreso quanto altro occorre per dare i risultati della misurazione completi. Il prezzo è riferito a ciascuna battuta.</v>
          </cell>
          <cell r="C11" t="str">
            <v>cad</v>
          </cell>
          <cell r="D11">
            <v>1.34</v>
          </cell>
        </row>
        <row r="12">
          <cell r="A12" t="str">
            <v>1C.00.010.0020</v>
          </cell>
          <cell r="B12" t="str">
            <v>Misura della velocità delle onde ultrasoniche su calcestruzzi e murature, attraverso il materiale costituente la struttura, al fine di determinare: presenza di difetti (microfessure, bolle d'aria, discontinuità, etc.), danni provocati dal gelo o incendio, inclusione di corpi estranei, resistenza a compressione del cls, modulo elastico statico e dinamico, omogeneità del materiale. E' compreso quanto altro occorre per dare i risultati della misurazione completi.</v>
          </cell>
          <cell r="C12" t="str">
            <v>cad</v>
          </cell>
          <cell r="D12">
            <v>34.19</v>
          </cell>
        </row>
        <row r="13">
          <cell r="A13" t="str">
            <v>1C.00.010.0030</v>
          </cell>
          <cell r="B13" t="str">
            <v>Prova di estrazione con espansione (pull-out).</v>
          </cell>
          <cell r="C13" t="str">
            <v>cad</v>
          </cell>
          <cell r="D13">
            <v>68.48</v>
          </cell>
        </row>
        <row r="14">
          <cell r="A14" t="str">
            <v>1C.00.010.0040</v>
          </cell>
          <cell r="B14" t="str">
            <v>Prova di carbonatazione. Test colorimetrico, eseguito utilizzando una soluzione di fenolftaleina all'1% di alcool etilico, per determinare la profondità di carbonatazione in campioni di calcestruzzo direttamente prelevati in sito, eseguito spruzzando con un nebulizzatore la soluzione di fenolftaleina sul campione. La determinazione della colorazione risultante, e quindi della profondità di carbonatazione nel getto, sarà effettuata allontanandosi opportunamente da fessure o zone milto porose, ove si avrebbero valori non significativi della superficie saggiata. E' compreso quanto altro occorre per dare i risultati del test completi. Escluso il prelievo dei campioni, per ogni indagine effettuata su un singolo campione.</v>
          </cell>
          <cell r="C14" t="str">
            <v>cad</v>
          </cell>
          <cell r="D14">
            <v>154.32</v>
          </cell>
        </row>
        <row r="15">
          <cell r="A15" t="str">
            <v>1C.00.010.0050</v>
          </cell>
          <cell r="B15" t="str">
            <v>Pistola Windsor.</v>
          </cell>
          <cell r="C15" t="str">
            <v>cad</v>
          </cell>
          <cell r="D15">
            <v>62.22</v>
          </cell>
        </row>
        <row r="16">
          <cell r="A16" t="str">
            <v>1C.00.010.0060</v>
          </cell>
          <cell r="B16" t="str">
            <v>Microcarotaggi.</v>
          </cell>
          <cell r="C16" t="str">
            <v>cad</v>
          </cell>
          <cell r="D16">
            <v>204.42</v>
          </cell>
        </row>
        <row r="17">
          <cell r="A17" t="str">
            <v>1C.00.010.0070</v>
          </cell>
          <cell r="B17" t="str">
            <v>Carotaggi.</v>
          </cell>
          <cell r="C17" t="str">
            <v>cad</v>
          </cell>
          <cell r="D17">
            <v>216.95</v>
          </cell>
        </row>
        <row r="18">
          <cell r="A18" t="str">
            <v>1C.00.010.0080</v>
          </cell>
          <cell r="B18" t="str">
            <v>Misura e ricerca della posizione delle armature mediante pacometro.</v>
          </cell>
          <cell r="C18" t="str">
            <v>m²</v>
          </cell>
          <cell r="D18">
            <v>8.2899999999999991</v>
          </cell>
        </row>
        <row r="19">
          <cell r="A19" t="str">
            <v>1C.00.010.0090</v>
          </cell>
          <cell r="B19" t="str">
            <v>Misura del potenziale di corrosione delle armature nelle strutture in c.a.</v>
          </cell>
          <cell r="C19" t="str">
            <v>m²</v>
          </cell>
          <cell r="D19">
            <v>54.9</v>
          </cell>
        </row>
        <row r="20">
          <cell r="A20" t="str">
            <v>1C.00.010.0100</v>
          </cell>
          <cell r="B20" t="str">
            <v>Prelievo di barre di armatura da c.a. per esecuzione di prove di laboratorio. Il prelievo viene eseguito previa demolizione del copriferro. Sono compresi: il taglio e la preparazione della barra; la prova di trazione; la prova di piegamento. E' compreso quanto altro occorre per dare i risultati delle prove completi. Sono esclusi: la sostituzione della porzione di barra prelevata; il ripristino del copriferro.</v>
          </cell>
          <cell r="C20" t="str">
            <v>cad</v>
          </cell>
          <cell r="D20">
            <v>160.57</v>
          </cell>
        </row>
        <row r="21">
          <cell r="A21" t="str">
            <v>1C.00.010.0110</v>
          </cell>
          <cell r="B21" t="str">
            <v>Controlli radiografici di saldature di strutture in acciaio.</v>
          </cell>
          <cell r="C21" t="str">
            <v>cad</v>
          </cell>
          <cell r="D21">
            <v>148.04</v>
          </cell>
        </row>
        <row r="22">
          <cell r="A22" t="str">
            <v>1C.00.010.0120</v>
          </cell>
          <cell r="B22" t="str">
            <v>Misurazione in sito della durezza dell'acciaio costituente strutture metalliche mediante durometro a morsetto. E' compreso quanto altro occorre per dare i risultati della misurazione completi. Il prezzo è riferito a ciascuna battuta.</v>
          </cell>
          <cell r="C22" t="str">
            <v>cad</v>
          </cell>
          <cell r="D22">
            <v>31.06</v>
          </cell>
        </row>
        <row r="23">
          <cell r="A23" t="str">
            <v>1C.00.010.0130</v>
          </cell>
          <cell r="B23" t="str">
            <v>Analisi delle strutture in acciaio mediante magnetoscopia.</v>
          </cell>
          <cell r="C23" t="str">
            <v>m²</v>
          </cell>
          <cell r="D23">
            <v>216.96</v>
          </cell>
        </row>
        <row r="24">
          <cell r="A24" t="str">
            <v>1C.00.010.0140</v>
          </cell>
          <cell r="B24" t="str">
            <v>Indagini endoscopiche.</v>
          </cell>
          <cell r="C24" t="str">
            <v>cad</v>
          </cell>
          <cell r="D24">
            <v>371.28</v>
          </cell>
        </row>
        <row r="25">
          <cell r="A25" t="str">
            <v>1C.00.010.0150</v>
          </cell>
          <cell r="B25" t="str">
            <v>Penetrometro Windsor per murature.</v>
          </cell>
          <cell r="C25" t="str">
            <v>cad</v>
          </cell>
          <cell r="D25">
            <v>55.94</v>
          </cell>
        </row>
        <row r="26">
          <cell r="A26" t="str">
            <v>1C.00.010.0160</v>
          </cell>
          <cell r="B26" t="str">
            <v>Martinetto piatto per murature.</v>
          </cell>
          <cell r="C26"/>
          <cell r="D26"/>
        </row>
        <row r="27">
          <cell r="A27" t="str">
            <v>1C.00.010.0160.a</v>
          </cell>
          <cell r="B27" t="str">
            <v>- martinetto semplice</v>
          </cell>
          <cell r="C27" t="str">
            <v>cad</v>
          </cell>
          <cell r="D27">
            <v>2161.1999999999998</v>
          </cell>
        </row>
        <row r="28">
          <cell r="A28" t="str">
            <v>1C.00.010.0160.b</v>
          </cell>
          <cell r="B28" t="str">
            <v>- martinetto doppio</v>
          </cell>
          <cell r="C28" t="str">
            <v>cad</v>
          </cell>
          <cell r="D28">
            <v>2472.34</v>
          </cell>
        </row>
        <row r="29">
          <cell r="A29" t="str">
            <v>1C.00.010.0170</v>
          </cell>
          <cell r="B29" t="str">
            <v>Valutazione della resistenza caratteristica a compressione delle murature mediante prova "DARMSTADT".</v>
          </cell>
          <cell r="C29" t="str">
            <v>cad</v>
          </cell>
          <cell r="D29">
            <v>389.03</v>
          </cell>
        </row>
        <row r="30">
          <cell r="A30" t="str">
            <v>1C.00.020</v>
          </cell>
          <cell r="B30" t="str">
            <v>PROVE DI CARICO NON DISTRUTTIVE</v>
          </cell>
          <cell r="C30"/>
          <cell r="D30"/>
        </row>
        <row r="31">
          <cell r="A31" t="str">
            <v>1C.00.020.0010</v>
          </cell>
          <cell r="B31" t="str">
            <v>Prove di carico a spinta su elementi strutturali orizzontali o sub-orizzontali dei quali si vogliono conoscere dati caratteristici quali portanza, tipo di vincolo, linearità, ripetibilità, permanenza, che risultano incogniti, ovvero da collaudare, costituente nell'applicazione di forze statiche concentrate ripetute attraverso uno o più martinetti oleodinamici opportunamente ancorati alle strutture inferiori, al fine di distribuire su una striscia di struttura lo stesso momento flettente massimo dovuto al carico distribuito o concentrato di esercizio. Sono compresi: la rilevazione in tempo reale di almeno 5 deformate dell'elemento in prova di cui 2 in direzione trasversale all'asse principale dello stesso elemento (al fine di misurare l'eventuale collaborazione di elementi affiancati), a mezzo sensori di deformazioni montanti su aste telescopiche; l'effettuazione di almeno 4 cicli di carico e scarico con rilevazione delle deformate suddette. E' compreso quanto altro occorre per dare i risultati delle prove completi.Il prezzo è unitario, riferito alle modalità di esecuzione della prova (numero di martinetti necessari per fornire il carico equivalente massimo da raggiungere).</v>
          </cell>
          <cell r="C31"/>
          <cell r="D31"/>
        </row>
        <row r="32">
          <cell r="A32" t="str">
            <v>1C.00.020.0010.a</v>
          </cell>
          <cell r="B32" t="str">
            <v>- con 1 martinetto</v>
          </cell>
          <cell r="C32" t="str">
            <v>cad</v>
          </cell>
          <cell r="D32">
            <v>1036.76</v>
          </cell>
        </row>
        <row r="33">
          <cell r="A33" t="str">
            <v>1C.00.020.0010.b</v>
          </cell>
          <cell r="B33" t="str">
            <v>- con 2 martinetti</v>
          </cell>
          <cell r="C33" t="str">
            <v>cad</v>
          </cell>
          <cell r="D33">
            <v>1547.32</v>
          </cell>
        </row>
        <row r="34">
          <cell r="A34" t="str">
            <v>1C.00.020.0010.c</v>
          </cell>
          <cell r="B34" t="str">
            <v>- con 3 martinetti</v>
          </cell>
          <cell r="C34" t="str">
            <v>cad</v>
          </cell>
          <cell r="D34">
            <v>2278.12</v>
          </cell>
        </row>
        <row r="35">
          <cell r="A35" t="str">
            <v>1C.00.020.0010.d</v>
          </cell>
          <cell r="B35" t="str">
            <v>- con 4 martinetti</v>
          </cell>
          <cell r="C35" t="str">
            <v>cad</v>
          </cell>
          <cell r="D35">
            <v>2800.18</v>
          </cell>
        </row>
        <row r="36">
          <cell r="A36" t="str">
            <v>1C.00.020.0010.e</v>
          </cell>
          <cell r="B36" t="str">
            <v>- per ogni martinetto oltre il quarto</v>
          </cell>
          <cell r="C36" t="str">
            <v>cad</v>
          </cell>
          <cell r="D36">
            <v>517.02</v>
          </cell>
        </row>
        <row r="37">
          <cell r="A37" t="str">
            <v>1C.00.020.0020</v>
          </cell>
          <cell r="B37" t="str">
            <v>Prove di carico a tiro su elementi strutturali orizzontali o sub-orizzontali dei quali si vogliono conoscere dati caratteristici quali portanza, tipo di vincolo, linearità, ripetibilità, permanenza, che risultano incogniti, ovvero da collaudare, costituente nell'applicazione di forze statiche concentrate ripetute attraverso uno o più martinetti oleodinamici opportunamente ancorati alle strutture inferiori, al fine di distribuire su una striscia di struttura lo stesso momento flettente massimo dovuto al carico distribuito o concentrato di esercizio. Sono compresi: la rilevazione in tempo reale di almeno 5 deformate dell'elemento in prova di cui 2 in direzione trasversale all'asse principale dello stesso elemento (al fine di misurare l'eventuale collaborazione di elementi affiancati), a mezzo sensori di deformazioni montanti su aste telescopiche; l'effettuazione di almeno 4 cicli di carico e scarico con rilevazione delle deformate suddette. E' compreso quanto altro occorre per dare i risultati delle prove completi.Il prezzo è unitario, riferito alle modalità di esecuzione della prova (numero di martinetti necessari per fornire il carico equivalente massimo da raggiungere).</v>
          </cell>
          <cell r="C37"/>
          <cell r="D37"/>
        </row>
        <row r="38">
          <cell r="A38" t="str">
            <v>1C.00.020.0020.a</v>
          </cell>
          <cell r="B38" t="str">
            <v>- con 1 martinetto</v>
          </cell>
          <cell r="C38" t="str">
            <v>cad</v>
          </cell>
          <cell r="D38">
            <v>1547.29</v>
          </cell>
        </row>
        <row r="39">
          <cell r="A39" t="str">
            <v>1C.00.020.0020.b</v>
          </cell>
          <cell r="B39" t="str">
            <v>- con 2 martinetti</v>
          </cell>
          <cell r="C39" t="str">
            <v>cad</v>
          </cell>
          <cell r="D39">
            <v>2161.19</v>
          </cell>
        </row>
        <row r="40">
          <cell r="A40" t="str">
            <v>1C.00.020.0020.c</v>
          </cell>
          <cell r="B40" t="str">
            <v>- con 3 martinetti</v>
          </cell>
          <cell r="C40" t="str">
            <v>cad</v>
          </cell>
          <cell r="D40">
            <v>2459.8200000000002</v>
          </cell>
        </row>
        <row r="41">
          <cell r="A41" t="str">
            <v>1C.00.020.0020.d</v>
          </cell>
          <cell r="B41" t="str">
            <v>- con 4 martinetti</v>
          </cell>
          <cell r="C41" t="str">
            <v>cad</v>
          </cell>
          <cell r="D41">
            <v>3113.45</v>
          </cell>
        </row>
        <row r="42">
          <cell r="A42" t="str">
            <v>1C.00.020.0020.e</v>
          </cell>
          <cell r="B42" t="str">
            <v>- per ogni martinetto oltre il quarto</v>
          </cell>
          <cell r="C42" t="str">
            <v>cad</v>
          </cell>
          <cell r="D42">
            <v>516.99</v>
          </cell>
        </row>
        <row r="43">
          <cell r="A43" t="str">
            <v>1C.00.020.0030</v>
          </cell>
          <cell r="B43" t="str">
            <v>Analisi degli elementi strutturali di ponti e viadotti con applicazione di carichi statici verticali.</v>
          </cell>
          <cell r="C43" t="str">
            <v>m</v>
          </cell>
          <cell r="D43">
            <v>235.76</v>
          </cell>
        </row>
        <row r="44">
          <cell r="A44" t="str">
            <v>1C.00.020.0040</v>
          </cell>
          <cell r="B44" t="str">
            <v>Analisi a compressione di pali o micropali di fondazione. Prova di carico per pali o micropali di fondazione con applicazione mediante martinetti oleodinamici opportunamente zavorrati (fornitura e messa in opera della zavorra da computarsi a parte). Sono compresi: gli oneri per il trasporto delle attrezzature (centralina oleodinamica, martinetti e comparatori); l'approntamento per la prova e i preliminari necessari; la rilevazione dei cedimenti (massimo e residuo) per n. 2 cicli di carico (con incremento ogni 20 minuti e decremento ogni 5 minuti) e per n. 1 ciclo di carico di "tormento", costituito da incrementi e decrementi alternati ogni 5 minuti. E' compreso quanto altro occorre per dare i risultati della prova completi. Il prezzo è riferito ad ogni singolo palo in prova ed al carico massimo da raggiungere.</v>
          </cell>
          <cell r="C44"/>
          <cell r="D44"/>
        </row>
        <row r="45">
          <cell r="A45" t="str">
            <v>1C.00.020.0040.a</v>
          </cell>
          <cell r="B45" t="str">
            <v>- fino a 200 tonnellate</v>
          </cell>
          <cell r="C45" t="str">
            <v>cad</v>
          </cell>
          <cell r="D45">
            <v>1765.57</v>
          </cell>
        </row>
        <row r="46">
          <cell r="A46" t="str">
            <v>1C.00.020.0040.b</v>
          </cell>
          <cell r="B46" t="str">
            <v>- da 201 a 400 tonnellate</v>
          </cell>
          <cell r="C46" t="str">
            <v>cad</v>
          </cell>
          <cell r="D46">
            <v>2379.4299999999998</v>
          </cell>
        </row>
        <row r="47">
          <cell r="A47" t="str">
            <v>1C.00.020.0040.c</v>
          </cell>
          <cell r="B47" t="str">
            <v>- da 401 a 600 tonnellate</v>
          </cell>
          <cell r="C47" t="str">
            <v>cad</v>
          </cell>
          <cell r="D47">
            <v>2690.57</v>
          </cell>
        </row>
        <row r="48">
          <cell r="A48" t="str">
            <v>1C.00.020.0040.d</v>
          </cell>
          <cell r="B48" t="str">
            <v>- da 601 a 1000 tonnellate</v>
          </cell>
          <cell r="C48" t="str">
            <v>cad</v>
          </cell>
          <cell r="D48">
            <v>4870.7299999999996</v>
          </cell>
        </row>
        <row r="49">
          <cell r="A49" t="str">
            <v>1C.00.020.0050</v>
          </cell>
          <cell r="B49" t="str">
            <v>Zavorra tradizionale per prove di carico su pali o micropali costituita da blocchi di calcestruzzo di peso adeguato su zattera in materiale metallico. E' compreso ogni onere per dare l'opera come richiesto dagli esecutori della prova di carico e inoltre quanto altro necessario per dare compiuta la prova stessa. Il prezzo è riferito al carico massimo da contrastare in condizioni di sicurezza.</v>
          </cell>
          <cell r="C49"/>
          <cell r="D49"/>
        </row>
        <row r="50">
          <cell r="A50" t="str">
            <v>1C.00.020.0050.a</v>
          </cell>
          <cell r="B50" t="str">
            <v>- fino a 30 tonnellate</v>
          </cell>
          <cell r="C50" t="str">
            <v>cad</v>
          </cell>
          <cell r="D50">
            <v>1672.62</v>
          </cell>
        </row>
        <row r="51">
          <cell r="A51" t="str">
            <v>1C.00.020.0050.b</v>
          </cell>
          <cell r="B51" t="str">
            <v>- da 31 a 50 tonnellate</v>
          </cell>
          <cell r="C51" t="str">
            <v>cad</v>
          </cell>
          <cell r="D51">
            <v>2285.4499999999998</v>
          </cell>
        </row>
        <row r="52">
          <cell r="A52" t="str">
            <v>1C.00.020.0050.c</v>
          </cell>
          <cell r="B52" t="str">
            <v>- da 51 a 100 tonnellate</v>
          </cell>
          <cell r="C52" t="str">
            <v>cad</v>
          </cell>
          <cell r="D52">
            <v>3593.76</v>
          </cell>
        </row>
        <row r="53">
          <cell r="A53" t="str">
            <v>1C.00.020.0050.d</v>
          </cell>
          <cell r="B53" t="str">
            <v>- da 101 a 150 tonnellate</v>
          </cell>
          <cell r="C53" t="str">
            <v>cad</v>
          </cell>
          <cell r="D53">
            <v>5430.12</v>
          </cell>
        </row>
        <row r="54">
          <cell r="A54" t="str">
            <v>1C.00.020.0050.e</v>
          </cell>
          <cell r="B54" t="str">
            <v>- da 151 a 200 tonnellate</v>
          </cell>
          <cell r="C54" t="str">
            <v>cad</v>
          </cell>
          <cell r="D54">
            <v>6801.06</v>
          </cell>
        </row>
        <row r="55">
          <cell r="A55" t="str">
            <v>1C.00.020.0050.f</v>
          </cell>
          <cell r="B55" t="str">
            <v>- da 201 a 300 tonnellate</v>
          </cell>
          <cell r="C55" t="str">
            <v>cad</v>
          </cell>
          <cell r="D55">
            <v>10225.790000000001</v>
          </cell>
        </row>
        <row r="56">
          <cell r="A56" t="str">
            <v>1C.00.020.0050.g</v>
          </cell>
          <cell r="B56" t="str">
            <v>- da 301 a 400 tonnellate</v>
          </cell>
          <cell r="C56" t="str">
            <v>cad</v>
          </cell>
          <cell r="D56">
            <v>12405.97</v>
          </cell>
        </row>
        <row r="57">
          <cell r="A57" t="str">
            <v>1C.00.020.0050.h</v>
          </cell>
          <cell r="B57" t="str">
            <v>- da 401 a 500 tonnellate</v>
          </cell>
          <cell r="C57" t="str">
            <v>cad</v>
          </cell>
          <cell r="D57">
            <v>15520.6</v>
          </cell>
        </row>
        <row r="58">
          <cell r="A58" t="str">
            <v>1C.00.020.0050.i</v>
          </cell>
          <cell r="B58" t="str">
            <v>- da 501 a 750 tonnellate</v>
          </cell>
          <cell r="C58" t="str">
            <v>cad</v>
          </cell>
          <cell r="D58">
            <v>21129.69</v>
          </cell>
        </row>
        <row r="59">
          <cell r="A59" t="str">
            <v>1C.00.020.0050.l</v>
          </cell>
          <cell r="B59" t="str">
            <v>- da 751 a 1000 tonnellate</v>
          </cell>
          <cell r="C59" t="str">
            <v>cad</v>
          </cell>
          <cell r="D59">
            <v>27977.14</v>
          </cell>
        </row>
        <row r="60">
          <cell r="A60" t="str">
            <v>1C.00.020.0060</v>
          </cell>
          <cell r="B60" t="str">
            <v>Contrasto in acciaio per prove di carico su pali.</v>
          </cell>
          <cell r="C60" t="str">
            <v>kg</v>
          </cell>
          <cell r="D60">
            <v>1.87</v>
          </cell>
        </row>
        <row r="61">
          <cell r="A61" t="str">
            <v>1C.00.030</v>
          </cell>
          <cell r="B61" t="str">
            <v>ANALISI DINAMICHE</v>
          </cell>
          <cell r="C61"/>
          <cell r="D61"/>
        </row>
        <row r="62">
          <cell r="A62" t="str">
            <v>1C.00.030.0010</v>
          </cell>
          <cell r="B62" t="str">
            <v>Analisi dinamica di ponti e viadotti.</v>
          </cell>
          <cell r="C62" t="str">
            <v>m</v>
          </cell>
          <cell r="D62">
            <v>173.11</v>
          </cell>
        </row>
        <row r="63">
          <cell r="A63" t="str">
            <v>1C.00.030.0020</v>
          </cell>
          <cell r="B63" t="str">
            <v>Misura delle funzioni di trasmissibilità dei pali di fondazione.</v>
          </cell>
          <cell r="C63" t="str">
            <v>cad</v>
          </cell>
          <cell r="D63">
            <v>586.95000000000005</v>
          </cell>
        </row>
        <row r="64">
          <cell r="A64" t="str">
            <v>1C.00.030.0030</v>
          </cell>
          <cell r="B64" t="str">
            <v>Analisi delle caratteristiche fisico-geometriche e della ammettenza meccanica dei pali di fondazione.</v>
          </cell>
          <cell r="C64" t="str">
            <v>cad</v>
          </cell>
          <cell r="D64">
            <v>483</v>
          </cell>
        </row>
        <row r="65">
          <cell r="A65" t="str">
            <v>1C.00.030.0040</v>
          </cell>
          <cell r="B65" t="str">
            <v>Analisi microsismiche "cross-hole" in elementi in c.a. ordinario o precompresso.</v>
          </cell>
          <cell r="C65" t="str">
            <v>cad</v>
          </cell>
          <cell r="D65">
            <v>555.64</v>
          </cell>
        </row>
        <row r="66">
          <cell r="A66" t="str">
            <v>1C.00.030.0050</v>
          </cell>
          <cell r="B66" t="str">
            <v>Analisi dinamiche di elementi strutturali singoli di strutture edilizie (travi, solai, pilastri), verificati con eccitazione impulsiva (naturale o artificiale) o a mezzo opportuna vibrodina, al fine di confrontare tra vari elementi omologhi i parametri modali e valutarne, eventualmente la congruenza con modelli di riferimento, con rilievo dell'oscillazione mediante accellerometri o sismometri di sensibilità adeguata alla frequenza propria dell'elemento in prova. E' compresa l'applicazione dell'eccitazione, se di origine artificiale, e l'elaborazione dei dati rilevati in termini di spostamento, velocità, accellerazione e spettro di risposta. E' compreso quanto altro occorre per dare i risultati delle analisi completi. Il prezzo è riferito ad una prova tipo su di un elemento strutturale singolo (sia esso una trave, un solaio o un pilastro) con n. 2 eccitazioni e n. 2 punti di rilievo delle risposte.</v>
          </cell>
          <cell r="C66" t="str">
            <v>cad</v>
          </cell>
          <cell r="D66">
            <v>742.54</v>
          </cell>
        </row>
        <row r="67">
          <cell r="A67" t="str">
            <v>1C.00.040</v>
          </cell>
          <cell r="B67" t="str">
            <v>PAVIMENTAZIONI STRADALI - PROVE IN SITO</v>
          </cell>
          <cell r="C67"/>
          <cell r="D67"/>
        </row>
        <row r="68">
          <cell r="A68" t="str">
            <v>1C.00.040.0010</v>
          </cell>
          <cell r="B68" t="str">
            <v>Rilievo ed elaborazione dei dati (Falling Weight Deflectometer) secondo normativa ASTM D4694-09 e D4695-09 per la determinazione della portanza delle pavimentazioni stradali: Bacini di deflessione, Indici Strutturali (IS), Moduli Dinamici (Ed) in concomitanza con il rilievo delle caratteristiche e degli spessori della sovrastruttura stradale, valutazione della vita residua, fino all'emissione del relativo rapporto di prova:</v>
          </cell>
          <cell r="C68"/>
          <cell r="D68"/>
        </row>
        <row r="69">
          <cell r="A69" t="str">
            <v>1C.00.040.0010.a</v>
          </cell>
          <cell r="B69" t="str">
            <v>- trasporto sul luogo di impiego e ritorno, di attrezzatura ad alto rendimento denominata FWD, preparazione e calibrazione del mezzo, nolo per tutta la durata delle prove, compreso e compensato ogni onere</v>
          </cell>
          <cell r="C69" t="str">
            <v>cad</v>
          </cell>
          <cell r="D69">
            <v>820.42</v>
          </cell>
        </row>
        <row r="70">
          <cell r="A70" t="str">
            <v>1C.00.040.0010.b</v>
          </cell>
          <cell r="B70" t="str">
            <v>- per punto</v>
          </cell>
          <cell r="C70" t="str">
            <v>cad</v>
          </cell>
          <cell r="D70">
            <v>29.6</v>
          </cell>
        </row>
        <row r="71">
          <cell r="A71" t="str">
            <v>1C.00.040.0020</v>
          </cell>
          <cell r="B71" t="str">
            <v>Misura della macrorugosità della pavimentazione. La prova deve essere eseguita secondo le norme CNR B.U. n. 94. E' compreso quanto occorre per dare la misura completa.</v>
          </cell>
          <cell r="C71" t="str">
            <v>cad</v>
          </cell>
          <cell r="D71">
            <v>195.15</v>
          </cell>
        </row>
        <row r="72">
          <cell r="A72" t="str">
            <v>1C.00.040.0030</v>
          </cell>
          <cell r="B72" t="str">
            <v>Determinazione in sito della deflessione con la trave di Benkelmann. La prova deve essere eseguita secondo le norme CNR B.U. n. 141. E' compreso quanto occorre per dare la determinazione completa fino all'emissione del certificato di prova.</v>
          </cell>
          <cell r="C72" t="str">
            <v>cad</v>
          </cell>
          <cell r="D72">
            <v>98.64</v>
          </cell>
        </row>
        <row r="73">
          <cell r="A73" t="str">
            <v>1C.00.040.0040</v>
          </cell>
          <cell r="B73" t="str">
            <v>Misurazione della resistenza di attrito radente con metodo del pendolo. Una prova con n. 5 punti. E' compreso quanto occorre per dare la misurazione completa (secondo normativa UNI EN 13036-4).</v>
          </cell>
          <cell r="C73" t="str">
            <v>cad</v>
          </cell>
          <cell r="D73">
            <v>75.540000000000006</v>
          </cell>
        </row>
        <row r="74">
          <cell r="A74" t="str">
            <v>1C.00.040.0050</v>
          </cell>
          <cell r="B74" t="str">
            <v>Misurazione della temperatura di conglomerati bituminosi a caldo (con termometro di precisione). Compreso tutto l'occorrente per dare la determinazione completa fino all'emissione del certificato di prova (secondo normativa UNI EN 12697-13).</v>
          </cell>
          <cell r="C74" t="str">
            <v>cad</v>
          </cell>
          <cell r="D74">
            <v>7.92</v>
          </cell>
        </row>
        <row r="75">
          <cell r="A75" t="str">
            <v>1C.00.040.0060</v>
          </cell>
          <cell r="B75" t="str">
            <v>Verifica in sito della misura di portanza del sottofondo (prova di piastra) secondo le norme CNR B.U. n. 146. Compreso tutto l'occorrente per dare la determinazione completa fino all'emissione del certificato di prova.</v>
          </cell>
          <cell r="C75" t="str">
            <v>cad</v>
          </cell>
          <cell r="D75">
            <v>78.790000000000006</v>
          </cell>
        </row>
        <row r="76">
          <cell r="A76" t="str">
            <v>1C.00.050</v>
          </cell>
          <cell r="B76" t="str">
            <v>PROVE DI LABORATORIO (APERTURA CAMPIONI, PREPARAZIONE PROVINI, ESAME PRELIMINARE, RICONOSCIMENTO).</v>
          </cell>
          <cell r="C76"/>
          <cell r="D76"/>
        </row>
        <row r="77">
          <cell r="A77" t="str">
            <v>1C.00.050.0010</v>
          </cell>
          <cell r="B77" t="str">
            <v>Estrusione di campione da fustella cilindrica.</v>
          </cell>
          <cell r="C77" t="str">
            <v>cad</v>
          </cell>
          <cell r="D77">
            <v>10.31</v>
          </cell>
        </row>
        <row r="78">
          <cell r="A78" t="str">
            <v>1C.00.050.0020</v>
          </cell>
          <cell r="B78" t="str">
            <v>Apertura di campione rimaneggiato (contenuto in sacchetto o vasetto).</v>
          </cell>
          <cell r="C78" t="str">
            <v>cad</v>
          </cell>
          <cell r="D78">
            <v>2.68</v>
          </cell>
        </row>
        <row r="79">
          <cell r="A79" t="str">
            <v>1C.00.050.0030</v>
          </cell>
          <cell r="B79" t="str">
            <v>Apertura di campione indisturbato cubico.</v>
          </cell>
          <cell r="C79" t="str">
            <v>cad</v>
          </cell>
          <cell r="D79">
            <v>16.05</v>
          </cell>
        </row>
        <row r="80">
          <cell r="A80" t="str">
            <v>1C.00.050.0040</v>
          </cell>
          <cell r="B80" t="str">
            <v>Fotografia del campione (n. 1 copia a colori e negativo).</v>
          </cell>
          <cell r="C80" t="str">
            <v>cad</v>
          </cell>
          <cell r="D80">
            <v>3.2</v>
          </cell>
        </row>
        <row r="81">
          <cell r="A81" t="str">
            <v>1C.00.050.0050</v>
          </cell>
          <cell r="B81" t="str">
            <v>Selezione, etichettatura e sigillatura di parti del campione da consegnare a terzi.</v>
          </cell>
          <cell r="C81" t="str">
            <v>cad</v>
          </cell>
          <cell r="D81">
            <v>5.35</v>
          </cell>
        </row>
        <row r="82">
          <cell r="A82" t="str">
            <v>1C.00.050.0060</v>
          </cell>
          <cell r="B82" t="str">
            <v>Preparazione di provini, partendo da materiale rimaneggiato con correzioni del contenuto di acqua e/o delle granulometrie e/o densità, per raggiungere particolari condizioni o caratteristiche.</v>
          </cell>
          <cell r="C82" t="str">
            <v>cad</v>
          </cell>
          <cell r="D82">
            <v>45.93</v>
          </cell>
        </row>
        <row r="83">
          <cell r="A83" t="str">
            <v>1C.00.060</v>
          </cell>
          <cell r="B83" t="str">
            <v>PROVE DI LABORATORIO SU TERRE E AGGREGATI, CARATTERISTICHE GENERALI E PROPRIETA' INDICE.</v>
          </cell>
          <cell r="C83"/>
          <cell r="D83"/>
        </row>
        <row r="84">
          <cell r="A84" t="str">
            <v>1C.00.060.0010</v>
          </cell>
          <cell r="B84" t="str">
            <v>Determinazione del contenuto d'acqua.</v>
          </cell>
          <cell r="C84" t="str">
            <v>cad</v>
          </cell>
          <cell r="D84">
            <v>9.1199999999999992</v>
          </cell>
        </row>
        <row r="85">
          <cell r="A85" t="str">
            <v>1C.00.060.0020</v>
          </cell>
          <cell r="B85" t="str">
            <v>Determinazione del peso specifico apparente su provino con diametro minore di mm 40.</v>
          </cell>
          <cell r="C85" t="str">
            <v>cad</v>
          </cell>
          <cell r="D85">
            <v>9.64</v>
          </cell>
        </row>
        <row r="86">
          <cell r="A86" t="str">
            <v>1C.00.060.0030</v>
          </cell>
          <cell r="B86" t="str">
            <v>Determinazione della massa volumetrica dei fanghi con bilancia per fanghi.</v>
          </cell>
          <cell r="C86" t="str">
            <v>cad</v>
          </cell>
          <cell r="D86">
            <v>9.1199999999999992</v>
          </cell>
        </row>
        <row r="87">
          <cell r="A87" t="str">
            <v>1C.00.060.0040</v>
          </cell>
          <cell r="B87" t="str">
            <v>Determinazione del peso specifico apparente su provino con diametro maggiore o uguale di mm 40 con procedimenti particolari (per esempio il metodo della paraffina).</v>
          </cell>
          <cell r="C87" t="str">
            <v>cad</v>
          </cell>
          <cell r="D87">
            <v>21.42</v>
          </cell>
        </row>
        <row r="88">
          <cell r="A88" t="str">
            <v>1C.00.060.0050</v>
          </cell>
          <cell r="B88" t="str">
            <v>Determinazione limite di liquidità e plasticità, congiuntamente.</v>
          </cell>
          <cell r="C88" t="str">
            <v>cad</v>
          </cell>
          <cell r="D88">
            <v>69.510000000000005</v>
          </cell>
        </row>
        <row r="89">
          <cell r="A89" t="str">
            <v>1C.00.060.0060</v>
          </cell>
          <cell r="B89" t="str">
            <v>Determinazione limite di liquidità e plasticità per bentonite, congiuntamente.</v>
          </cell>
          <cell r="C89" t="str">
            <v>cad</v>
          </cell>
          <cell r="D89">
            <v>86.03</v>
          </cell>
        </row>
        <row r="90">
          <cell r="A90" t="str">
            <v>1C.00.060.0070</v>
          </cell>
          <cell r="B90" t="str">
            <v>Determinazione limite di ritiro</v>
          </cell>
          <cell r="C90" t="str">
            <v>cad</v>
          </cell>
          <cell r="D90">
            <v>49.16</v>
          </cell>
        </row>
        <row r="91">
          <cell r="A91" t="str">
            <v>1C.00.060.0080</v>
          </cell>
          <cell r="B91" t="str">
            <v>Determinazione del peso specifico assoluto dei grani (media di due determinazioni).</v>
          </cell>
          <cell r="C91" t="str">
            <v>cad</v>
          </cell>
          <cell r="D91">
            <v>40.15</v>
          </cell>
        </row>
        <row r="92">
          <cell r="A92" t="str">
            <v>1C.00.060.0090</v>
          </cell>
          <cell r="B92" t="str">
            <v>Prova di taglio con scissometro da laboratorio su terreni coesivi con carico di rottura minore di 2 kg/cm².</v>
          </cell>
          <cell r="C92" t="str">
            <v>cad</v>
          </cell>
          <cell r="D92">
            <v>12.3</v>
          </cell>
        </row>
        <row r="93">
          <cell r="A93" t="str">
            <v>1C.00.060.0100</v>
          </cell>
          <cell r="B93" t="str">
            <v>Compenso per determinazioni indici di gruppo di una terra e classificazione secondo UNI EN ISO 14688.</v>
          </cell>
          <cell r="C93" t="str">
            <v>cad</v>
          </cell>
          <cell r="D93">
            <v>27.9</v>
          </cell>
        </row>
        <row r="94">
          <cell r="A94" t="str">
            <v>1C.00.060.0110</v>
          </cell>
          <cell r="B94" t="str">
            <v>Determinazione della massa volumica apparente. La prova deve essere eseguita secondo la norma UNI EN 1097-3. E' compreso quanto occorre per dare la determinazione completa.</v>
          </cell>
          <cell r="C94" t="str">
            <v>cad</v>
          </cell>
          <cell r="D94">
            <v>31.06</v>
          </cell>
        </row>
        <row r="95">
          <cell r="A95" t="str">
            <v>1C.00.060.0120</v>
          </cell>
          <cell r="B95" t="str">
            <v>Determinazione della massa volumica del granulo a superficie satura asciutta SSA e dell'assorbimento. La prova deve essere eseguita secondo la norma UNI EN 1097-6. E' compreso quanto occorre per dare la determinazione completa.</v>
          </cell>
          <cell r="C95" t="str">
            <v>cad</v>
          </cell>
          <cell r="D95">
            <v>62.22</v>
          </cell>
        </row>
        <row r="96">
          <cell r="A96" t="str">
            <v>1C.00.060.0130</v>
          </cell>
          <cell r="B96" t="str">
            <v>Determinazione colorimetrica del contenuto di sostanze organiche. La prova deve essere eseguita secondo la norma UNI EN 1744-1. E' compreso quanto occorre per dare la determinazione completa.</v>
          </cell>
          <cell r="C96" t="str">
            <v>cad</v>
          </cell>
          <cell r="D96">
            <v>62.22</v>
          </cell>
        </row>
        <row r="97">
          <cell r="A97" t="str">
            <v>1C.00.060.0140</v>
          </cell>
          <cell r="B97" t="str">
            <v>Determinazione del tenore in carbonati (media di 2 determinazioni).</v>
          </cell>
          <cell r="C97" t="str">
            <v>cad</v>
          </cell>
          <cell r="D97">
            <v>21.42</v>
          </cell>
        </row>
        <row r="98">
          <cell r="A98" t="str">
            <v>1C.00.060.0150</v>
          </cell>
          <cell r="B98" t="str">
            <v>Determinazione del coefficiente di forma. La prova deve essere eseguita secondo la norma UNI EN 933-3. E' compreso quanto occorre per dare la determinazione completa.</v>
          </cell>
          <cell r="C98" t="str">
            <v>cad</v>
          </cell>
          <cell r="D98">
            <v>37.33</v>
          </cell>
        </row>
        <row r="99">
          <cell r="A99" t="str">
            <v>1C.00.060.0160</v>
          </cell>
          <cell r="B99" t="str">
            <v>Determinazione della resistenza a compressione degli aggregati grossi compresa la preparazione del provino. La prova deve essere eseguita secondo la norma UNI 8520/17. E' compreso quanto occorre per dare la determinazione completa.</v>
          </cell>
          <cell r="C99" t="str">
            <v>cad</v>
          </cell>
          <cell r="D99">
            <v>72.459999999999994</v>
          </cell>
        </row>
        <row r="100">
          <cell r="A100" t="str">
            <v>1C.00.060.0170</v>
          </cell>
          <cell r="B100" t="str">
            <v>Determinazione della sensibilità al gelo e disgelo degli aggregati grossi, esclusa prova Los Angeles. La prova deve essere eseguita secondo la norma UNI EN 1367-1. E' compreso quanto occorre per dare la determinazione completa.</v>
          </cell>
          <cell r="C100" t="str">
            <v>cad</v>
          </cell>
          <cell r="D100">
            <v>238.89</v>
          </cell>
        </row>
        <row r="101">
          <cell r="A101" t="str">
            <v>1C.00.060.0180</v>
          </cell>
          <cell r="B101" t="str">
            <v>Determinazione della degradabilità mediante solfati. La prova deve essere eseguita secondo la norma UNI EN 1367-2. E' compreso quanto occorre per dare la determinazione completa.</v>
          </cell>
          <cell r="C101" t="str">
            <v>cad</v>
          </cell>
          <cell r="D101">
            <v>310.72000000000003</v>
          </cell>
        </row>
        <row r="102">
          <cell r="A102" t="str">
            <v>1C.00.060.0190</v>
          </cell>
          <cell r="B102" t="str">
            <v>Determinazione del contenuto di solfati. La prova deve essere eseguita secondo la norma UNI EN 1744-1. E' compreso quanto occorre per dare la determinazione completa.</v>
          </cell>
          <cell r="C102" t="str">
            <v>cad</v>
          </cell>
          <cell r="D102">
            <v>93.34</v>
          </cell>
        </row>
        <row r="103">
          <cell r="A103" t="str">
            <v>1C.00.060.0200</v>
          </cell>
          <cell r="B103" t="str">
            <v>Determinazione del contenuto di cloruri solubili in acqua. La prova deve essere eseguita secondo la norma UNI EN 1744-1. E' compreso quanto occorre per dare la determinazione completa.</v>
          </cell>
          <cell r="C103" t="str">
            <v>cad</v>
          </cell>
          <cell r="D103">
            <v>93.34</v>
          </cell>
        </row>
        <row r="104">
          <cell r="A104" t="str">
            <v>1C.00.060.0210</v>
          </cell>
          <cell r="B104" t="str">
            <v>Determinazione della potenziale reattività degli aggregati in presenza di alcali. La prova deve essere eseguita secondo la norma UNI 8520/22. E' compreso quanto occorre per dare la determinazione completa.</v>
          </cell>
          <cell r="C104" t="str">
            <v>cad</v>
          </cell>
          <cell r="D104">
            <v>249.3</v>
          </cell>
        </row>
        <row r="105">
          <cell r="A105" t="str">
            <v>1C.00.060.0220</v>
          </cell>
          <cell r="B105" t="str">
            <v>Determinazione del contenuto di particelle leggere e frustoli vegetali. La prova deve essere eseguita secondo la norma UNI EN 1744-1. E' compreso quanto occorre per dare la determinazione completa.</v>
          </cell>
          <cell r="C105" t="str">
            <v>cad</v>
          </cell>
          <cell r="D105">
            <v>72.459999999999994</v>
          </cell>
        </row>
        <row r="106">
          <cell r="A106" t="str">
            <v>1C.00.060.0230</v>
          </cell>
          <cell r="B106" t="str">
            <v>Determinazione della Durezza Mohs per confronto con minerali di durezza nota. E' compreso quanto occorre per dare la determinazione completa.</v>
          </cell>
          <cell r="C106" t="str">
            <v>cad</v>
          </cell>
          <cell r="D106">
            <v>36.28</v>
          </cell>
        </row>
        <row r="107">
          <cell r="A107" t="str">
            <v>1C.00.065</v>
          </cell>
          <cell r="B107" t="str">
            <v>PROVE DI LABORATORIO SU TERRE E ACQUE SOTTERRANEE, ANALISI CHIMICO-FISICO</v>
          </cell>
          <cell r="C107"/>
          <cell r="D107"/>
        </row>
        <row r="108">
          <cell r="A108" t="str">
            <v>1C.00.065.0010</v>
          </cell>
          <cell r="B108" t="str">
            <v>Determinazione dei parametri chimico fisici dei terreni:</v>
          </cell>
          <cell r="C108"/>
          <cell r="D108"/>
        </row>
        <row r="109">
          <cell r="A109" t="str">
            <v>1C.00.065.0010.a</v>
          </cell>
          <cell r="B109" t="str">
            <v>- determinazione di fraz. a 2 mm e residuo secco per l'espressione dei dati ex D.lgs 152/06</v>
          </cell>
          <cell r="C109" t="str">
            <v>cad</v>
          </cell>
          <cell r="D109">
            <v>28.36</v>
          </cell>
        </row>
        <row r="110">
          <cell r="A110" t="str">
            <v>1C.00.065.0010.b</v>
          </cell>
          <cell r="B110" t="str">
            <v>- set metalli (As, Cd, Cr tot, Cr VI, Cu, Hg, Ni, Pb, Zn)</v>
          </cell>
          <cell r="C110" t="str">
            <v>cad</v>
          </cell>
          <cell r="D110">
            <v>63.82</v>
          </cell>
        </row>
        <row r="111">
          <cell r="A111" t="str">
            <v>1C.00.065.0010.c</v>
          </cell>
          <cell r="B111" t="str">
            <v>- idrocarburi leggeri C&lt;12</v>
          </cell>
          <cell r="C111" t="str">
            <v>cad</v>
          </cell>
          <cell r="D111">
            <v>33.5</v>
          </cell>
        </row>
        <row r="112">
          <cell r="A112" t="str">
            <v>1C.00.065.0010.d</v>
          </cell>
          <cell r="B112" t="str">
            <v>- idrocarburi pesanti C&gt;12</v>
          </cell>
          <cell r="C112" t="str">
            <v>cad</v>
          </cell>
          <cell r="D112">
            <v>40.630000000000003</v>
          </cell>
        </row>
        <row r="113">
          <cell r="A113" t="str">
            <v>1C.00.065.0010.e</v>
          </cell>
          <cell r="B113" t="str">
            <v>- idrocarburi aromatici (BTEXS) - VOC composti organo aromatici</v>
          </cell>
          <cell r="C113" t="str">
            <v>cad</v>
          </cell>
          <cell r="D113">
            <v>41.76</v>
          </cell>
        </row>
        <row r="114">
          <cell r="A114" t="str">
            <v>1C.00.065.0010.f</v>
          </cell>
          <cell r="B114" t="str">
            <v>- idrocarburi policiclici aromatici (IPA)</v>
          </cell>
          <cell r="C114" t="str">
            <v>cad</v>
          </cell>
          <cell r="D114">
            <v>47.59</v>
          </cell>
        </row>
        <row r="115">
          <cell r="A115" t="str">
            <v>1C.00.065.0010.g</v>
          </cell>
          <cell r="B115" t="str">
            <v>- policlorobifenili (PCB)</v>
          </cell>
          <cell r="C115" t="str">
            <v>cad</v>
          </cell>
          <cell r="D115">
            <v>63.16</v>
          </cell>
        </row>
        <row r="116">
          <cell r="A116" t="str">
            <v>1C.00.065.0010.h</v>
          </cell>
          <cell r="B116" t="str">
            <v>- alifatici clorurati cancerogeni e non cancerogeni - VOC composti alifatici clorurati</v>
          </cell>
          <cell r="C116" t="str">
            <v>cad</v>
          </cell>
          <cell r="D116">
            <v>39.33</v>
          </cell>
        </row>
        <row r="117">
          <cell r="A117" t="str">
            <v>1C.00.065.0010.i</v>
          </cell>
          <cell r="B117" t="str">
            <v>- amianto (fibre) tecnica MOCF (identificazione presenza/assense)</v>
          </cell>
          <cell r="C117" t="str">
            <v>cad</v>
          </cell>
          <cell r="D117">
            <v>69.650000000000006</v>
          </cell>
        </row>
        <row r="118">
          <cell r="A118" t="str">
            <v>1C.00.065.0010.j</v>
          </cell>
          <cell r="B118" t="str">
            <v>- amianto (fibre) tecnica FTIR</v>
          </cell>
          <cell r="C118" t="str">
            <v>cad</v>
          </cell>
          <cell r="D118">
            <v>110.36</v>
          </cell>
        </row>
        <row r="119">
          <cell r="A119" t="str">
            <v>1C.00.065.0020</v>
          </cell>
          <cell r="B119" t="str">
            <v>Determinazione dei parametri sito specifici per analisi di rischio:</v>
          </cell>
          <cell r="C119"/>
          <cell r="D119"/>
        </row>
        <row r="120">
          <cell r="A120" t="str">
            <v>1C.00.065.0020.a</v>
          </cell>
          <cell r="B120" t="str">
            <v>- densità, peso specifico su matrici solide</v>
          </cell>
          <cell r="C120" t="str">
            <v>cad</v>
          </cell>
          <cell r="D120">
            <v>12.21</v>
          </cell>
        </row>
        <row r="121">
          <cell r="A121" t="str">
            <v>1C.00.065.0020.b</v>
          </cell>
          <cell r="B121" t="str">
            <v>- ph</v>
          </cell>
          <cell r="C121" t="str">
            <v>cad</v>
          </cell>
          <cell r="D121">
            <v>6.56</v>
          </cell>
        </row>
        <row r="122">
          <cell r="A122" t="str">
            <v>1C.00.065.0020.c</v>
          </cell>
          <cell r="B122" t="str">
            <v>- residuo secco 105°</v>
          </cell>
          <cell r="C122" t="str">
            <v>cad</v>
          </cell>
          <cell r="D122">
            <v>9.68</v>
          </cell>
        </row>
        <row r="123">
          <cell r="A123" t="str">
            <v>1C.00.065.0020.d</v>
          </cell>
          <cell r="B123" t="str">
            <v>- Kd (a metallo)</v>
          </cell>
          <cell r="C123" t="str">
            <v>cad</v>
          </cell>
          <cell r="D123">
            <v>30.44</v>
          </cell>
        </row>
        <row r="124">
          <cell r="A124" t="str">
            <v>1C.00.065.0020.e</v>
          </cell>
          <cell r="B124" t="str">
            <v>- Foc</v>
          </cell>
          <cell r="C124" t="str">
            <v>cad</v>
          </cell>
          <cell r="D124">
            <v>19.87</v>
          </cell>
        </row>
        <row r="125">
          <cell r="A125" t="str">
            <v>1C.00.065.0020.f</v>
          </cell>
          <cell r="B125" t="str">
            <v>- specificazione degli idrocarburi (MADEP) (fingerprint ISS-INAIL per analisi di rischio sanitario ambientale)</v>
          </cell>
          <cell r="C125" t="str">
            <v>cad</v>
          </cell>
          <cell r="D125">
            <v>111.66</v>
          </cell>
        </row>
        <row r="126">
          <cell r="A126" t="str">
            <v>1C.00.065.0020.g</v>
          </cell>
          <cell r="B126" t="str">
            <v>- analisi granulometrica</v>
          </cell>
          <cell r="C126" t="str">
            <v>cad</v>
          </cell>
          <cell r="D126">
            <v>56.68</v>
          </cell>
        </row>
        <row r="127">
          <cell r="A127" t="str">
            <v>1C.00.065.0030</v>
          </cell>
          <cell r="B127" t="str">
            <v>Determinazione dei parametri delle acque sotterranee:</v>
          </cell>
          <cell r="C127"/>
          <cell r="D127"/>
        </row>
        <row r="128">
          <cell r="A128" t="str">
            <v>1C.00.065.0030.a</v>
          </cell>
          <cell r="B128" t="str">
            <v>- set metalli (As, Cd, Cr tot, Cr VI, Cu, Hg, Ni, Pb, Zn)</v>
          </cell>
          <cell r="C128" t="str">
            <v>cad</v>
          </cell>
          <cell r="D128">
            <v>61.88</v>
          </cell>
        </row>
        <row r="129">
          <cell r="A129" t="str">
            <v>1C.00.065.0030.b</v>
          </cell>
          <cell r="B129" t="str">
            <v>- idrocarburi totali (n-esano)</v>
          </cell>
          <cell r="C129" t="str">
            <v>cad</v>
          </cell>
          <cell r="D129">
            <v>41.76</v>
          </cell>
        </row>
        <row r="130">
          <cell r="A130" t="str">
            <v>1C.00.065.0030.c</v>
          </cell>
          <cell r="B130" t="str">
            <v>- idrocarburi aromatici (BTEXS) - VOC composti organo aromatici</v>
          </cell>
          <cell r="C130" t="str">
            <v>cad</v>
          </cell>
          <cell r="D130">
            <v>38.69</v>
          </cell>
        </row>
        <row r="131">
          <cell r="A131" t="str">
            <v>1C.00.065.0030.d</v>
          </cell>
          <cell r="B131" t="str">
            <v>- idrocarburi policiclici aromatici (IPA)</v>
          </cell>
          <cell r="C131" t="str">
            <v>cad</v>
          </cell>
          <cell r="D131">
            <v>50.83</v>
          </cell>
        </row>
        <row r="132">
          <cell r="A132" t="str">
            <v>1C.00.065.0030.e</v>
          </cell>
          <cell r="B132" t="str">
            <v>- policlorobifenili (PCB)</v>
          </cell>
          <cell r="C132" t="str">
            <v>cad</v>
          </cell>
          <cell r="D132">
            <v>61.88</v>
          </cell>
        </row>
        <row r="133">
          <cell r="A133" t="str">
            <v>1C.00.065.0030.f</v>
          </cell>
          <cell r="B133" t="str">
            <v>- alifatici clorurati cancerogeni e non cancerogeni</v>
          </cell>
          <cell r="C133" t="str">
            <v>cad</v>
          </cell>
          <cell r="D133">
            <v>41.76</v>
          </cell>
        </row>
        <row r="134">
          <cell r="A134" t="str">
            <v>1C.00.065.0030.g</v>
          </cell>
          <cell r="B134" t="str">
            <v>- alifatici clorurati cancerogeni e non cancerogeni, compreso 1,2,3-tricloropropano</v>
          </cell>
          <cell r="C134" t="str">
            <v>cad</v>
          </cell>
          <cell r="D134">
            <v>123.34</v>
          </cell>
        </row>
        <row r="135">
          <cell r="A135" t="str">
            <v>1C.00.065.0040</v>
          </cell>
          <cell r="B135" t="str">
            <v>Test di cessione:</v>
          </cell>
          <cell r="C135"/>
          <cell r="D135"/>
        </row>
        <row r="136">
          <cell r="A136" t="str">
            <v>1C.00.065.0040.a</v>
          </cell>
          <cell r="B136" t="str">
            <v>- solo per i materiali di riporto effettuato sui materiali granulari ai sensi dell'art. 9 del D.M. n. 88 del 05/02/1998 - parametri: Arsenico, Cadmio, Cromo totale, Cromo VI, Mercurio, Nichel, Piombo, Rame, Zinco, Fluoruri, Solfati</v>
          </cell>
          <cell r="C136" t="str">
            <v>cad</v>
          </cell>
          <cell r="D136">
            <v>114.51</v>
          </cell>
        </row>
        <row r="137">
          <cell r="A137" t="str">
            <v>1C.00.065.0040.b</v>
          </cell>
          <cell r="B137" t="str">
            <v>- ex DM 05/02/98 (art. 9 - All. 3) - DM 186/06 Allegato 3</v>
          </cell>
          <cell r="C137" t="str">
            <v>cad</v>
          </cell>
          <cell r="D137">
            <v>159.68</v>
          </cell>
        </row>
        <row r="138">
          <cell r="A138" t="str">
            <v>1C.00.065.0040.c</v>
          </cell>
          <cell r="B138" t="str">
            <v>- DM 27/09/10 (aggiornato D.M. 24/06/2015) Tab. 2, 5 e 6</v>
          </cell>
          <cell r="C138" t="str">
            <v>cad</v>
          </cell>
          <cell r="D138">
            <v>141.5</v>
          </cell>
        </row>
        <row r="139">
          <cell r="A139" t="str">
            <v>1C.00.070</v>
          </cell>
          <cell r="B139" t="str">
            <v>PROVE DI LABORATORIO SU TERRE E AGGREGATI, ANALISI GRANULOMETRICHE.</v>
          </cell>
          <cell r="C139"/>
          <cell r="D139"/>
        </row>
        <row r="140">
          <cell r="A140" t="str">
            <v>1C.00.070.0010</v>
          </cell>
          <cell r="B140" t="str">
            <v>Riduzione del campione mediante quartatura e/o prelavaggio ed essiccazione. L'attività deve essere eseguita secondo la norma UNI EN 932-1. E' compreso quanto occorre per eseguire il lavoro.</v>
          </cell>
          <cell r="C140" t="str">
            <v>cad</v>
          </cell>
          <cell r="D140">
            <v>16.579999999999998</v>
          </cell>
        </row>
        <row r="141">
          <cell r="A141" t="str">
            <v>1C.00.070.0020</v>
          </cell>
          <cell r="B141" t="str">
            <v>Analisi granulometrica di terre, inerti e/o aggregati mediante vagliatura in quantità inferiori a Kg 5, con massimo di n. 8 setacci eseguita in conformità CNR BU 23, UNI EN 933-1. E' compreso quanto occorre per dare l'analisi completa.</v>
          </cell>
          <cell r="C141"/>
          <cell r="D141"/>
        </row>
        <row r="142">
          <cell r="A142" t="str">
            <v>1C.00.070.0020.a</v>
          </cell>
          <cell r="B142" t="str">
            <v>- per via secca</v>
          </cell>
          <cell r="C142" t="str">
            <v>cad</v>
          </cell>
          <cell r="D142">
            <v>42.48</v>
          </cell>
        </row>
        <row r="143">
          <cell r="A143" t="str">
            <v>1C.00.070.0020.b</v>
          </cell>
          <cell r="B143" t="str">
            <v>- per via umida</v>
          </cell>
          <cell r="C143" t="str">
            <v>cad</v>
          </cell>
          <cell r="D143">
            <v>58.37</v>
          </cell>
        </row>
        <row r="144">
          <cell r="A144" t="str">
            <v>1C.00.070.0020.c</v>
          </cell>
          <cell r="B144" t="str">
            <v>- con determinazione di modulo di finezza.</v>
          </cell>
          <cell r="C144" t="str">
            <v>cad</v>
          </cell>
          <cell r="D144">
            <v>69</v>
          </cell>
        </row>
        <row r="145">
          <cell r="A145" t="str">
            <v>1C.00.070.0030</v>
          </cell>
          <cell r="B145" t="str">
            <v>Compenso all'analisi granulometrica mediante vagliatura per quantità superiori ai kg 5.</v>
          </cell>
          <cell r="C145" t="str">
            <v>cad</v>
          </cell>
          <cell r="D145">
            <v>7.45</v>
          </cell>
        </row>
        <row r="146">
          <cell r="A146" t="str">
            <v>1C.00.070.0040</v>
          </cell>
          <cell r="B146" t="str">
            <v>Compenso all'analisi granulometrica mediante vagliatura, condotte con un numero di setacci superiore ad 8. Per ogni setaccio in più.</v>
          </cell>
          <cell r="C146" t="str">
            <v>cad</v>
          </cell>
          <cell r="D146">
            <v>6.41</v>
          </cell>
        </row>
        <row r="147">
          <cell r="A147" t="str">
            <v>1C.00.070.0050</v>
          </cell>
          <cell r="B147" t="str">
            <v>Determinazione della percentuale passante al setaccio ASTM 200 Mesh (apertura maglia mm 0,075) UNI 2332. La prova deve essere eseguita secondo la norma UNI 8520/7. E' compreso quanto occorre per dare l'analisi completa.</v>
          </cell>
          <cell r="C147" t="str">
            <v>cad</v>
          </cell>
          <cell r="D147">
            <v>24.64</v>
          </cell>
        </row>
        <row r="148">
          <cell r="A148" t="str">
            <v>1C.00.070.0060</v>
          </cell>
          <cell r="B148" t="str">
            <v>Analisi granulometrica per sedimentazione mediante areometria. E' compresa la determinazione del peso specifico assoluto. E' compreso quanto occorre per dare l'analisi completa.</v>
          </cell>
          <cell r="C148" t="str">
            <v>cad</v>
          </cell>
          <cell r="D148">
            <v>61.16</v>
          </cell>
        </row>
        <row r="149">
          <cell r="A149" t="str">
            <v>1C.00.070.0070</v>
          </cell>
          <cell r="B149" t="str">
            <v>Determinazione del contenuto di grumi, argilla e particelle friabili. La prova deve essere eseguita secondo la norma UNI 8520/8. E' compreso quanto occorre per dare la determinazione completa.</v>
          </cell>
          <cell r="C149" t="str">
            <v>cad</v>
          </cell>
          <cell r="D149">
            <v>75.59</v>
          </cell>
        </row>
        <row r="150">
          <cell r="A150" t="str">
            <v>1C.00.070.0080</v>
          </cell>
          <cell r="B150" t="str">
            <v>Determinazione dell'equivalente in sabbia. La prova deve essere eseguita secondo la norma UNI EN 933. E' compreso quanto occorre per dare la determinazione completa.</v>
          </cell>
          <cell r="C150" t="str">
            <v>cad</v>
          </cell>
          <cell r="D150">
            <v>51.78</v>
          </cell>
        </row>
        <row r="151">
          <cell r="A151" t="str">
            <v>1C.00.070.0090</v>
          </cell>
          <cell r="B151" t="str">
            <v>Determinazione del valore di blu. La prova deve essere eseguita secondo la norma UNI EN 933. E' compreso quanto occorre per dare la determinazione completa.</v>
          </cell>
          <cell r="C151" t="str">
            <v>cad</v>
          </cell>
          <cell r="D151">
            <v>62.22</v>
          </cell>
        </row>
        <row r="152">
          <cell r="A152" t="str">
            <v>1C.00.080</v>
          </cell>
          <cell r="B152" t="str">
            <v>PROVE DI COMPRESSIONE AD ESPANSIONE LATERALE E DI COMPRESSIBILITA' EDOMETRICA.</v>
          </cell>
          <cell r="C152"/>
          <cell r="D152"/>
        </row>
        <row r="153">
          <cell r="A153" t="str">
            <v>1C.00.080.0010</v>
          </cell>
          <cell r="B153" t="str">
            <v>Prova di compressione ad espansione laterale libera su provini indisturbati (diametro cm 3,81) con rilievo della curva di deformazione. E' compreso quanto occorre per dare la prova completa.</v>
          </cell>
          <cell r="C153" t="str">
            <v>cad</v>
          </cell>
          <cell r="D153">
            <v>36.92</v>
          </cell>
        </row>
        <row r="154">
          <cell r="A154" t="str">
            <v>1C.00.080.0020</v>
          </cell>
          <cell r="B154" t="str">
            <v>Prova edometrica a incrementi di carico controllati (IL) su provini di diametro mm 40-100, con intervalli di carico minori di 48 ore, con pressione massima minore o uguale a 32 kg x cm², con misura e calcolo di almeno 5 valori del parametro E.</v>
          </cell>
          <cell r="C154" t="str">
            <v>cad</v>
          </cell>
          <cell r="D154">
            <v>168.93</v>
          </cell>
        </row>
        <row r="155">
          <cell r="A155" t="str">
            <v>1C.00.080.0030</v>
          </cell>
          <cell r="B155" t="str">
            <v>Compenso per la determinazione dei coefficienti di consolidazione (cv), di permeabilità (K) di compressibilità (mv), nel corso delle prove edometriche (IL), compresa la preparazione dei diagrammi cedimento - tempo, una terna per ognuna delle prove edometriche previste.</v>
          </cell>
          <cell r="C155" t="str">
            <v>cad</v>
          </cell>
          <cell r="D155">
            <v>33.67</v>
          </cell>
        </row>
        <row r="156">
          <cell r="A156" t="str">
            <v>1C.00.090</v>
          </cell>
          <cell r="B156" t="str">
            <v>PROVE DI PERMEABILITA' DIRETTE E INDIRETTE.</v>
          </cell>
          <cell r="C156"/>
          <cell r="D156"/>
        </row>
        <row r="157">
          <cell r="A157" t="str">
            <v>1C.00.090.0010</v>
          </cell>
          <cell r="B157" t="str">
            <v>Prova di permeabilità diretta in edometro, su provini diametro mm 40-100 quando non avvenga nel corso di una prova edometrica, per terreni aventi permeabilità K&gt;10E-5 cm/sec. E' compreso quanto occorre per dare la prova completa.</v>
          </cell>
          <cell r="C157" t="str">
            <v>cad</v>
          </cell>
          <cell r="D157">
            <v>51.78</v>
          </cell>
        </row>
        <row r="158">
          <cell r="A158" t="str">
            <v>1C.00.090.0020</v>
          </cell>
          <cell r="B158" t="str">
            <v>Prova di permeabilità diretta nel corso delle prove edometriche diametro mm 40-100, per terreni aventi permeabilità K&gt;10E-5 cm/sec. E' compreso quanto occorre per dare la prova completa. Per ogni determinazione.</v>
          </cell>
          <cell r="C158" t="str">
            <v>cad</v>
          </cell>
          <cell r="D158">
            <v>30.49</v>
          </cell>
        </row>
        <row r="159">
          <cell r="A159" t="str">
            <v>1C.00.090.0030</v>
          </cell>
          <cell r="B159" t="str">
            <v>Prova di permeabilità diretta in cella triassiale con provini diametro minore di mm 40 ed altezza minore di mm 80. E' compreso quanto occorre per dare la prova completa.</v>
          </cell>
          <cell r="C159"/>
          <cell r="D159"/>
        </row>
        <row r="160">
          <cell r="A160" t="str">
            <v>1C.00.090.0030.a</v>
          </cell>
          <cell r="B160" t="str">
            <v>- per terreni con permeabilità K &gt; 10E-5 cm/sec</v>
          </cell>
          <cell r="C160" t="str">
            <v>cad</v>
          </cell>
          <cell r="D160">
            <v>76.650000000000006</v>
          </cell>
        </row>
        <row r="161">
          <cell r="A161" t="str">
            <v>1C.00.090.0030.b</v>
          </cell>
          <cell r="B161" t="str">
            <v>- per terreni con permeabilità K &lt; 10E-5 cm/sec</v>
          </cell>
          <cell r="C161" t="str">
            <v>cad</v>
          </cell>
          <cell r="D161">
            <v>79.77</v>
          </cell>
        </row>
        <row r="162">
          <cell r="A162" t="str">
            <v>1C.00.090.0040</v>
          </cell>
          <cell r="B162" t="str">
            <v>Prova di permeabilità diretta, eseguita con permeametro a carico variabile. E' compreso quanto occorre per dare la prova completa.</v>
          </cell>
          <cell r="C162" t="str">
            <v>cad</v>
          </cell>
          <cell r="D162">
            <v>128.21</v>
          </cell>
        </row>
        <row r="163">
          <cell r="A163" t="str">
            <v>1C.00.090.0050</v>
          </cell>
          <cell r="B163" t="str">
            <v>Prova di permeabilità diretta, eseguita con permeametro a carico costante. E' compreso quanto occorre per dare la prova completa.</v>
          </cell>
          <cell r="C163" t="str">
            <v>cad</v>
          </cell>
          <cell r="D163">
            <v>110.46</v>
          </cell>
        </row>
        <row r="164">
          <cell r="A164" t="str">
            <v>1C.00.090.0060</v>
          </cell>
          <cell r="B164" t="str">
            <v>Prova di permeabilità indiretta in edometro, su provini diametro mm 40-100, per terreni aventi permeabilità K &lt; 10E-6 cm/sec (quando non avvenga nel corso di una prova edometrica).</v>
          </cell>
          <cell r="C164" t="str">
            <v>cad</v>
          </cell>
          <cell r="D164">
            <v>61.16</v>
          </cell>
        </row>
        <row r="165">
          <cell r="A165" t="str">
            <v>1C.00.090.0070</v>
          </cell>
          <cell r="B165" t="str">
            <v>Prova di permeabilità indiretta in cella triassiale, con provini diametro minore di mm 40 ed altezza minore di mm 80 per terreni aventi permeabilità K &lt; 10E-6 cm/sec.</v>
          </cell>
          <cell r="C165" t="str">
            <v>cad</v>
          </cell>
          <cell r="D165">
            <v>61.16</v>
          </cell>
        </row>
        <row r="166">
          <cell r="A166" t="str">
            <v>1C.00.100</v>
          </cell>
          <cell r="B166" t="str">
            <v>PROVE TRIASSIALI.</v>
          </cell>
          <cell r="C166"/>
          <cell r="D166"/>
        </row>
        <row r="167">
          <cell r="A167" t="str">
            <v>1C.00.100.0010</v>
          </cell>
          <cell r="B167" t="str">
            <v>Prova triassiale non consolidata e non drenata (UU) effettuata su tre provini di diametro minore o uguale a mm 60 ed altezza minore o uguale a mm 80. E' compreso quanto occorre per dare la prova completa. Cadauna prova costituita da tre provini.</v>
          </cell>
          <cell r="C167"/>
          <cell r="D167"/>
        </row>
        <row r="168">
          <cell r="A168" t="str">
            <v>1C.00.100.0010.a</v>
          </cell>
          <cell r="B168" t="str">
            <v>- senza saturazione preliminare, per tre provini</v>
          </cell>
          <cell r="C168" t="str">
            <v>cad</v>
          </cell>
          <cell r="D168">
            <v>132.38999999999999</v>
          </cell>
        </row>
        <row r="169">
          <cell r="A169" t="str">
            <v>1C.00.100.0010.b</v>
          </cell>
          <cell r="B169" t="str">
            <v>- con saturazione preliminare per mezzo di "back pressure", per tre provini, senza misura della pressione nei pori</v>
          </cell>
          <cell r="C169" t="str">
            <v>cad</v>
          </cell>
          <cell r="D169">
            <v>221.14</v>
          </cell>
        </row>
        <row r="170">
          <cell r="A170" t="str">
            <v>1C.00.100.0010.c</v>
          </cell>
          <cell r="B170" t="str">
            <v>- con saturazione preliminare per mezzo di "back pressure", per tre provini, con misura della pressione nei pori</v>
          </cell>
          <cell r="C170" t="str">
            <v>cad</v>
          </cell>
          <cell r="D170">
            <v>308.64</v>
          </cell>
        </row>
        <row r="171">
          <cell r="A171" t="str">
            <v>1C.00.100.0020</v>
          </cell>
          <cell r="B171" t="str">
            <v>Prova triassiale consolidata e non drenata (CU).</v>
          </cell>
          <cell r="C171" t="str">
            <v>cad</v>
          </cell>
          <cell r="D171">
            <v>657.98</v>
          </cell>
        </row>
        <row r="172">
          <cell r="A172" t="str">
            <v>1C.00.100.0030</v>
          </cell>
          <cell r="B172" t="str">
            <v>Prova triassiale consolidata drenata (CD) effettuata su tre provini di diametro minore o uguale a mm 40 ed altezza minore o uguale a mm 80 con misura della pressione nei pori, effettuata per ciascuna prova su tre provini.</v>
          </cell>
          <cell r="C172"/>
          <cell r="D172"/>
        </row>
        <row r="173">
          <cell r="A173" t="str">
            <v>1C.00.100.0030.a</v>
          </cell>
          <cell r="B173" t="str">
            <v>- senza saturazione preliminare per mezzo di "back pressure", per tre provini</v>
          </cell>
          <cell r="C173" t="str">
            <v>cad</v>
          </cell>
          <cell r="D173">
            <v>657.98</v>
          </cell>
        </row>
        <row r="174">
          <cell r="A174" t="str">
            <v>1C.00.100.0030.b</v>
          </cell>
          <cell r="B174" t="str">
            <v>- con saturazione preliminare per mezzo di "back pressure", per tre provini</v>
          </cell>
          <cell r="C174" t="str">
            <v>cad</v>
          </cell>
          <cell r="D174">
            <v>707.05</v>
          </cell>
        </row>
        <row r="175">
          <cell r="A175" t="str">
            <v>1C.00.110</v>
          </cell>
          <cell r="B175" t="str">
            <v>PROVE DI TAGLIO DIRETTO</v>
          </cell>
          <cell r="C175"/>
          <cell r="D175"/>
        </row>
        <row r="176">
          <cell r="A176" t="str">
            <v>1C.00.110.0010</v>
          </cell>
          <cell r="B176" t="str">
            <v>Prova di taglio diretto in scatola di Casagrande su provino a sezione quadrata consolidata drenata, effettuata, per ogni prova, su tre provini, compresa la preparazione da campione indisturbato. E' compreso quanto altro occorre per dare la prova completa.</v>
          </cell>
          <cell r="C176" t="str">
            <v>cad</v>
          </cell>
          <cell r="D176">
            <v>206.53</v>
          </cell>
        </row>
        <row r="177">
          <cell r="A177" t="str">
            <v>1C.00.110.0020</v>
          </cell>
          <cell r="B177" t="str">
            <v>Prova di taglio diretto in scatola di Casagrande su provino a sezione quadrata consolidata, non drenata, effettuata, con valutazione delle deformazioni trasversali e verticali, per ogni prova, su tre provini, compresa la preparazione da campione indisturbato.</v>
          </cell>
          <cell r="C177" t="str">
            <v>cad</v>
          </cell>
          <cell r="D177">
            <v>105.24</v>
          </cell>
        </row>
        <row r="178">
          <cell r="A178" t="str">
            <v>1C.00.110.0030</v>
          </cell>
          <cell r="B178" t="str">
            <v>Prova di taglio diretto in scatola di "Casagrande su provino a sezione quadrata non consolidata, non drenata, effettuata, per ogni prova, su tre provini, compresa la preparazione da campione indisturbato.</v>
          </cell>
          <cell r="C178" t="str">
            <v>cad</v>
          </cell>
          <cell r="D178">
            <v>67.44</v>
          </cell>
        </row>
        <row r="179">
          <cell r="A179" t="str">
            <v>1C.00.110.0040</v>
          </cell>
          <cell r="B179" t="str">
            <v>Determinazione della resistenza residua, con deformazione superiore al 100%, per ogni rottura dopo la prima o su provini, effettuata, per ogni prova, su tre provini, compresa la preparazione da campione indisturbato. E' compreso quanto altro occorre per dare la prova completa.</v>
          </cell>
          <cell r="C179"/>
          <cell r="D179"/>
        </row>
        <row r="180">
          <cell r="A180" t="str">
            <v>1C.00.110.0040.a</v>
          </cell>
          <cell r="B180" t="str">
            <v>- per ogni prova con almeno n. 6 rotture dopo la prima</v>
          </cell>
          <cell r="C180" t="str">
            <v>cad</v>
          </cell>
          <cell r="D180">
            <v>200.27</v>
          </cell>
        </row>
        <row r="181">
          <cell r="A181" t="str">
            <v>1C.00.110.0040.b</v>
          </cell>
          <cell r="B181" t="str">
            <v>- in successione alla prova di taglio, con almeno n. 6 rotture dopo la prima</v>
          </cell>
          <cell r="C181" t="str">
            <v>cad</v>
          </cell>
          <cell r="D181">
            <v>122.98</v>
          </cell>
        </row>
        <row r="182">
          <cell r="A182" t="str">
            <v>1C.00.110.0050</v>
          </cell>
          <cell r="B182" t="str">
            <v>Prova di taglio torsionale con apparecchiatura "Bromhead", su provini di forma torica, per ogni prova su tre provini, compresa la preparazione da campione indisturbato. E' compreso quanto altro occorre per dare la prova completa.</v>
          </cell>
          <cell r="C182" t="str">
            <v>cad</v>
          </cell>
          <cell r="D182">
            <v>294</v>
          </cell>
        </row>
        <row r="183">
          <cell r="A183" t="str">
            <v>1C.00.110.0060</v>
          </cell>
          <cell r="B183" t="str">
            <v>Prova di colonna risonante su provino cilindrico avente diametro di 50 mm, comprensiva di n° 10 determinazioni, del modulo di taglio e dello smorzamento eseguito su uno stato tensionale isotropo</v>
          </cell>
          <cell r="C183" t="str">
            <v>cad</v>
          </cell>
          <cell r="D183">
            <v>642.29999999999995</v>
          </cell>
        </row>
        <row r="184">
          <cell r="A184" t="str">
            <v>1C.00.110.0070</v>
          </cell>
          <cell r="B184" t="str">
            <v>Taglio torsionale ciclico eseguito su provino già assemblato saturato e consolidato per l'esecuzione di prova di colonna risonante comprensiva di n° 10 determinazioni, del modulo di taglio e dello smorzamento eseguito su uno stato tensionale isotropo</v>
          </cell>
          <cell r="C184" t="str">
            <v>cad</v>
          </cell>
          <cell r="D184">
            <v>321.16000000000003</v>
          </cell>
        </row>
        <row r="185">
          <cell r="A185" t="str">
            <v>1C.00.120</v>
          </cell>
          <cell r="B185" t="str">
            <v>PROVE DI LABORATORIO SU ROCCE</v>
          </cell>
          <cell r="C185"/>
          <cell r="D185"/>
        </row>
        <row r="186">
          <cell r="A186" t="str">
            <v>1C.00.120.0010</v>
          </cell>
          <cell r="B186" t="str">
            <v>Ricavo, preparazione e spianatura di provini prismatici e cubici di roccia da blocco informe per esecuzione prove. Il ricavo deve essere eseguito con una sega per rocce raffreddata ad acqua. E' compreso quanto occorre per dare il ricavo completo.</v>
          </cell>
          <cell r="C186" t="str">
            <v>cad</v>
          </cell>
          <cell r="D186">
            <v>41.33</v>
          </cell>
        </row>
        <row r="187">
          <cell r="A187" t="str">
            <v>1C.00.120.0020</v>
          </cell>
          <cell r="B187" t="str">
            <v>Determinazione del peso di volume, su una serie di n. 4 provini cubici. La prova deve essere eseguita secondo il R.D. 16/11/39, n. 2232. E' compreso quanto occorre per dare la determinazione</v>
          </cell>
          <cell r="C187" t="str">
            <v>cad</v>
          </cell>
          <cell r="D187">
            <v>21.42</v>
          </cell>
        </row>
        <row r="188">
          <cell r="A188" t="str">
            <v>1C.00.120.0030</v>
          </cell>
          <cell r="B188" t="str">
            <v>Determinazione del peso specifico. La prova deve essere eseguita secondo il R.D. 16/11/39, n. 2232. E' compreso quanto occorre per dare la determinazione</v>
          </cell>
          <cell r="C188" t="str">
            <v>cad</v>
          </cell>
          <cell r="D188">
            <v>41.33</v>
          </cell>
        </row>
        <row r="189">
          <cell r="A189" t="str">
            <v>1C.00.120.0040</v>
          </cell>
          <cell r="B189" t="str">
            <v>Determinazione del coefficiente d'imbibizione, su una serie di n. 4 provini cubici. La prova deve essere eseguita secondo il R.D. 16/11/39, n. 2232. E' compreso quanto occorre per dare la determinazione.</v>
          </cell>
          <cell r="C189" t="str">
            <v>cad</v>
          </cell>
          <cell r="D189">
            <v>22.78</v>
          </cell>
        </row>
        <row r="190">
          <cell r="A190" t="str">
            <v>1C.00.120.0050</v>
          </cell>
          <cell r="B190" t="str">
            <v>Determinazione dell'assorbimento e della densità di volume, congiuntamente.</v>
          </cell>
          <cell r="C190" t="str">
            <v>cad</v>
          </cell>
          <cell r="D190">
            <v>98.56</v>
          </cell>
        </row>
        <row r="191">
          <cell r="A191" t="str">
            <v>1C.00.120.0060</v>
          </cell>
          <cell r="B191" t="str">
            <v>Determinazione dell'indice di resistenza (Point Load Strenght Index) mediante indentazione con punte troncoconiche.</v>
          </cell>
          <cell r="C191" t="str">
            <v>cad</v>
          </cell>
          <cell r="D191">
            <v>98.56</v>
          </cell>
        </row>
        <row r="192">
          <cell r="A192" t="str">
            <v>1C.00.120.0070</v>
          </cell>
          <cell r="B192" t="str">
            <v>Prova di compressione monoassiale su provino cubico. La prova deve essere esguita secondo il R.D. 16/11/39 n. 2232 e n. 2234. E' compreso quanto occorre per dare la prova completa.</v>
          </cell>
          <cell r="C192" t="str">
            <v>cad</v>
          </cell>
          <cell r="D192">
            <v>20.69</v>
          </cell>
        </row>
        <row r="193">
          <cell r="A193" t="str">
            <v>1C.00.120.0080</v>
          </cell>
          <cell r="B193" t="str">
            <v>Condizionamento provini cubici tramite cicli di gelo e disgelo, su una serie di n. 4 provini cubici. La prova deve essere eseguita secondo il R.D. 16/11/39 n. 2232. E' compreso quanto occorre per dare il condizionamento completo.</v>
          </cell>
          <cell r="C193" t="str">
            <v>cad</v>
          </cell>
          <cell r="D193">
            <v>238.89</v>
          </cell>
        </row>
        <row r="194">
          <cell r="A194" t="str">
            <v>1C.00.120.0090</v>
          </cell>
          <cell r="B194" t="str">
            <v>Condizionamento provini cubici a 30° su una serie di n. 4 provini cubici. La prova deve essere eseguita secondo il R.D. 16/11/39 n. 2232. E' compreso quanto occorre per dare il condizionamento completo.</v>
          </cell>
          <cell r="C194" t="str">
            <v>cad</v>
          </cell>
          <cell r="D194">
            <v>24.87</v>
          </cell>
        </row>
        <row r="195">
          <cell r="A195" t="str">
            <v>1C.00.120.0100</v>
          </cell>
          <cell r="B195" t="str">
            <v>Condizionamento provini cubici a 30° tramite saturazione in acqua, su una serie di n. 4 provini cubici. La prova deve essere eseguita secondo il R.D. 16/11/39 n. 2232. E' compreso quanto occorre per dare il condizionamento completo.</v>
          </cell>
          <cell r="C195" t="str">
            <v>cad</v>
          </cell>
          <cell r="D195">
            <v>24.87</v>
          </cell>
        </row>
        <row r="196">
          <cell r="A196" t="str">
            <v>1C.00.120.0110</v>
          </cell>
          <cell r="B196" t="str">
            <v>Prova di resistenza a flessione su provino prismatico. La prova deve essere eseguita secondo il R.D. 16/11/39 n. 2232. E' compreso quanto occorre per dare la prova completa.</v>
          </cell>
          <cell r="C196" t="str">
            <v>cad</v>
          </cell>
          <cell r="D196">
            <v>41.33</v>
          </cell>
        </row>
        <row r="197">
          <cell r="A197" t="str">
            <v>1C.00.120.0120</v>
          </cell>
          <cell r="B197" t="str">
            <v>Prova di resistenza all'usura mediante Tribometro (media di n. 2 provini). La prova deve essere eseguita secondo il R.D. 16/11/39 n. 2234. E' compreso quanto occorre per dare la prova completa.</v>
          </cell>
          <cell r="C197" t="str">
            <v>cad</v>
          </cell>
          <cell r="D197">
            <v>172.05</v>
          </cell>
        </row>
        <row r="198">
          <cell r="A198" t="str">
            <v>1C.00.120.0130</v>
          </cell>
          <cell r="B198" t="str">
            <v>Determinazione del carico di rottura a trazione indiretta secondo il metodo "brasiliano". E' compreso quanto altro occorre per dare la prova completa.</v>
          </cell>
          <cell r="C198" t="str">
            <v>cad</v>
          </cell>
          <cell r="D198">
            <v>36.92</v>
          </cell>
        </row>
        <row r="199">
          <cell r="A199" t="str">
            <v>1C.00.120.0140</v>
          </cell>
          <cell r="B199" t="str">
            <v>Determinazione della resistenza alla frammentazione (prova Los Angeles). Compresi tutti gli oneri necessari per l'esecuzione della prova (materiali, consumo energetico, ecc...) fino all'emissione del certificato di prova (secondo normativa UNI EN 1097-2).</v>
          </cell>
          <cell r="C199" t="str">
            <v>cad</v>
          </cell>
          <cell r="D199">
            <v>90.57</v>
          </cell>
        </row>
        <row r="200">
          <cell r="A200" t="str">
            <v>1C.00.120.0150</v>
          </cell>
          <cell r="B200" t="str">
            <v>Determinazione del coefficiente di S. Fedelino mediante Tribometro (media di n. 2 provini). La prova deve essere eseguita secondo il R.D. 16/11/39 N. 2234. E' compreso quanto occorre per dare la determinazione completa.</v>
          </cell>
          <cell r="C200" t="str">
            <v>cad</v>
          </cell>
          <cell r="D200">
            <v>310.72000000000003</v>
          </cell>
        </row>
        <row r="201">
          <cell r="A201" t="str">
            <v>1C.00.120.0160</v>
          </cell>
          <cell r="B201" t="str">
            <v>Preparazione sezione sottile mediante inglobazione con balsamo di elementi minuti o friabili. E' compreso quanto occorre per dare la preparazione completa.</v>
          </cell>
          <cell r="C201" t="str">
            <v>cad</v>
          </cell>
          <cell r="D201">
            <v>29.04</v>
          </cell>
        </row>
        <row r="202">
          <cell r="A202" t="str">
            <v>1C.00.120.0170</v>
          </cell>
          <cell r="B202" t="str">
            <v>Analisi diffrattometrica ai raggi x del campione in polvere. E' compresa la preparazione delle polveri. E' inoltre compreso quanto altro occorre per dare l'analisi completa.</v>
          </cell>
          <cell r="C202" t="str">
            <v>cad</v>
          </cell>
          <cell r="D202">
            <v>274.18</v>
          </cell>
        </row>
        <row r="203">
          <cell r="A203" t="str">
            <v>1C.00.130</v>
          </cell>
          <cell r="B203" t="str">
            <v>PROVE DI COSTIPAMENTO E DETERMINAZIONE DELLE CARATTERISTICHE DI DENSITA' DEI MATERIALI</v>
          </cell>
          <cell r="C203"/>
          <cell r="D203"/>
        </row>
        <row r="204">
          <cell r="A204" t="str">
            <v>1C.00.130.0010</v>
          </cell>
          <cell r="B204" t="str">
            <v>Prove di costipamento AASHO standard (con 5 punti della curva densità/contenuto d'acqua).</v>
          </cell>
          <cell r="C204"/>
          <cell r="D204"/>
        </row>
        <row r="205">
          <cell r="A205" t="str">
            <v>1C.00.130.0010.a</v>
          </cell>
          <cell r="B205" t="str">
            <v>- con fustella da 4"</v>
          </cell>
          <cell r="C205" t="str">
            <v>cad</v>
          </cell>
          <cell r="D205">
            <v>168.93</v>
          </cell>
        </row>
        <row r="206">
          <cell r="A206" t="str">
            <v>1C.00.130.0010.b</v>
          </cell>
          <cell r="B206" t="str">
            <v>- con fustella da 6"</v>
          </cell>
          <cell r="C206" t="str">
            <v>cad</v>
          </cell>
          <cell r="D206">
            <v>203.39</v>
          </cell>
        </row>
        <row r="207">
          <cell r="A207" t="str">
            <v>1C.00.130.0020</v>
          </cell>
          <cell r="B207" t="str">
            <v>Prove di costipamento AASHO modificata (con 5 punti della curva densità/contenuto d'acqua).</v>
          </cell>
          <cell r="C207"/>
          <cell r="D207"/>
        </row>
        <row r="208">
          <cell r="A208" t="str">
            <v>1C.00.130.0020.a</v>
          </cell>
          <cell r="B208" t="str">
            <v>- con fustella da 4"</v>
          </cell>
          <cell r="C208" t="str">
            <v>cad</v>
          </cell>
          <cell r="D208">
            <v>203.39</v>
          </cell>
        </row>
        <row r="209">
          <cell r="A209" t="str">
            <v>1C.00.130.0020.b</v>
          </cell>
          <cell r="B209" t="str">
            <v>- con fustella da 6"</v>
          </cell>
          <cell r="C209" t="str">
            <v>cad</v>
          </cell>
          <cell r="D209">
            <v>235.76</v>
          </cell>
        </row>
        <row r="210">
          <cell r="A210" t="str">
            <v>1C.00.130.0030</v>
          </cell>
          <cell r="B210" t="str">
            <v>Prova di compattazione AASHO modificata (AASHO Designation T180/74 E ASTM Designation D 1557-78), con almeno cinque punti della curva densità secca/contenuto d'acqua.</v>
          </cell>
          <cell r="C210" t="str">
            <v>cad</v>
          </cell>
          <cell r="D210">
            <v>98.56</v>
          </cell>
        </row>
        <row r="211">
          <cell r="A211" t="str">
            <v>1C.00.130.0040</v>
          </cell>
          <cell r="B211" t="str">
            <v>Prova di compattazione AASHO modificata (AASHO Designation T180/74 e ASTM Designation D1557-78), con almeno cinque punti della curva densità secca/contenuto d'acqua.</v>
          </cell>
          <cell r="C211" t="str">
            <v>cad</v>
          </cell>
          <cell r="D211">
            <v>98.56</v>
          </cell>
        </row>
        <row r="212">
          <cell r="A212" t="str">
            <v>1C.00.140</v>
          </cell>
          <cell r="B212" t="str">
            <v>PROVE DI LABORATORIO SU CEMENTO</v>
          </cell>
          <cell r="C212"/>
          <cell r="D212"/>
        </row>
        <row r="213">
          <cell r="A213" t="str">
            <v>1C.00.140.0010</v>
          </cell>
          <cell r="B213" t="str">
            <v>Determinazione della pasta normale. La prova deve essere eseguita secondo la norma UNI EN 196/3. E' compreso quanto occorre per dare la determinazione completa.</v>
          </cell>
          <cell r="C213" t="str">
            <v>cad</v>
          </cell>
          <cell r="D213">
            <v>67.44</v>
          </cell>
        </row>
        <row r="214">
          <cell r="A214" t="str">
            <v>1C.00.140.0020</v>
          </cell>
          <cell r="B214" t="str">
            <v>Determinazione dei tempi di inizio e fine presa. La prova deve essere eseguita secondo la norma UNI EN 196/3. E' compreso quanto occorre per dare la determinazione completa. E' esclusa la determinazione della pasta normale.</v>
          </cell>
          <cell r="C214" t="str">
            <v>cad</v>
          </cell>
          <cell r="D214">
            <v>67.44</v>
          </cell>
        </row>
        <row r="215">
          <cell r="A215" t="str">
            <v>1C.00.140.0030</v>
          </cell>
          <cell r="B215" t="str">
            <v>Determinazione della stabilità ( indeformabilità). La prova deve essere eseguita secondo la norma UNI EN 196/3. E' compreso quanto occorre per dare la determinazione completa. E' esclusa la determinazione della pasta normale.</v>
          </cell>
          <cell r="C215" t="str">
            <v>cad</v>
          </cell>
          <cell r="D215">
            <v>67.44</v>
          </cell>
        </row>
        <row r="216">
          <cell r="A216" t="str">
            <v>1C.00.140.0040</v>
          </cell>
          <cell r="B216" t="str">
            <v>Determinazione della finezza di macinazione. La prova deve essere eseguita secondo la norma UNI EN 196/6. E' compreso quanto occorre per dare la determinazione completa.</v>
          </cell>
          <cell r="C216" t="str">
            <v>cad</v>
          </cell>
          <cell r="D216">
            <v>67.44</v>
          </cell>
        </row>
        <row r="217">
          <cell r="A217" t="str">
            <v>1C.00.140.0050</v>
          </cell>
          <cell r="B217" t="str">
            <v>Prove meccaniche di flessione e compressione per un periodo di stagionatura.</v>
          </cell>
          <cell r="C217" t="str">
            <v>cad</v>
          </cell>
          <cell r="D217">
            <v>176.24</v>
          </cell>
        </row>
        <row r="218">
          <cell r="A218" t="str">
            <v>1C.00.140.0060</v>
          </cell>
          <cell r="B218" t="str">
            <v>Prove meccaniche di flessione e compressione per due periodi di stagionatura.</v>
          </cell>
          <cell r="C218" t="str">
            <v>cad</v>
          </cell>
          <cell r="D218">
            <v>268.94</v>
          </cell>
        </row>
        <row r="219">
          <cell r="A219" t="str">
            <v>1C.00.140.0070</v>
          </cell>
          <cell r="B219" t="str">
            <v>Prove meccaniche di flessione e compressione per tre periodi di stagionatura.</v>
          </cell>
          <cell r="C219" t="str">
            <v>cad</v>
          </cell>
          <cell r="D219">
            <v>362.91</v>
          </cell>
        </row>
        <row r="220">
          <cell r="A220" t="str">
            <v>1C.00.140.0080</v>
          </cell>
          <cell r="B220" t="str">
            <v>Determinazione della perdita al fuoco.</v>
          </cell>
          <cell r="C220" t="str">
            <v>cad</v>
          </cell>
          <cell r="D220">
            <v>67.44</v>
          </cell>
        </row>
        <row r="221">
          <cell r="A221" t="str">
            <v>1C.00.140.0090</v>
          </cell>
          <cell r="B221" t="str">
            <v>Determinazione del residuo insolubile.</v>
          </cell>
          <cell r="C221" t="str">
            <v>cad</v>
          </cell>
          <cell r="D221">
            <v>82.89</v>
          </cell>
        </row>
        <row r="222">
          <cell r="A222" t="str">
            <v>1C.00.150</v>
          </cell>
          <cell r="B222" t="str">
            <v>PROVE DI LABORATORIO SU ACQUA DA IMPASTO</v>
          </cell>
          <cell r="C222"/>
          <cell r="D222"/>
        </row>
        <row r="223">
          <cell r="A223" t="str">
            <v>1C.00.150.0010</v>
          </cell>
          <cell r="B223" t="str">
            <v>Determinazione del contenuto di cloruri.</v>
          </cell>
          <cell r="C223" t="str">
            <v>cad</v>
          </cell>
          <cell r="D223">
            <v>51.78</v>
          </cell>
        </row>
        <row r="224">
          <cell r="A224" t="str">
            <v>1C.00.150.0020</v>
          </cell>
          <cell r="B224" t="str">
            <v>Determinazione del contenuto di solfati.</v>
          </cell>
          <cell r="C224" t="str">
            <v>cad</v>
          </cell>
          <cell r="D224">
            <v>51.78</v>
          </cell>
        </row>
        <row r="225">
          <cell r="A225" t="str">
            <v>1C.00.150.0030</v>
          </cell>
          <cell r="B225" t="str">
            <v>Idoneità agli usi cementizi..</v>
          </cell>
          <cell r="C225" t="str">
            <v>cad</v>
          </cell>
          <cell r="D225">
            <v>155.35</v>
          </cell>
        </row>
        <row r="226">
          <cell r="A226" t="str">
            <v>1C.00.160</v>
          </cell>
          <cell r="B226" t="str">
            <v>PROVE DI LABORATORIO SU CALCESTRUZZO FRESCO</v>
          </cell>
          <cell r="C226"/>
          <cell r="D226"/>
        </row>
        <row r="227">
          <cell r="A227" t="str">
            <v>1C.00.160.0010</v>
          </cell>
          <cell r="B227" t="str">
            <v>Misura dell'abbassamento al cono di Abrams.</v>
          </cell>
          <cell r="C227" t="str">
            <v>cad</v>
          </cell>
          <cell r="D227">
            <v>23.1</v>
          </cell>
        </row>
        <row r="228">
          <cell r="A228" t="str">
            <v>1C.00.160.0020</v>
          </cell>
          <cell r="B228" t="str">
            <v>Determinazione della massa dell'unità di volume.</v>
          </cell>
          <cell r="C228" t="str">
            <v>cad</v>
          </cell>
          <cell r="D228">
            <v>30.92</v>
          </cell>
        </row>
        <row r="229">
          <cell r="A229" t="str">
            <v>1C.00.160.0030</v>
          </cell>
          <cell r="B229" t="str">
            <v>Studio di miscela per calcestruzzi compresa l'esecuzione delle prove di verifica.</v>
          </cell>
          <cell r="C229" t="str">
            <v>cad</v>
          </cell>
          <cell r="D229">
            <v>621.41999999999996</v>
          </cell>
        </row>
        <row r="230">
          <cell r="A230" t="str">
            <v>1C.00.160.0040</v>
          </cell>
          <cell r="B230" t="str">
            <v>Determinazione del dosaggio di cemento.</v>
          </cell>
          <cell r="C230" t="str">
            <v>cad</v>
          </cell>
          <cell r="D230">
            <v>425.57</v>
          </cell>
        </row>
        <row r="231">
          <cell r="A231" t="str">
            <v>1C.00.160.0050</v>
          </cell>
          <cell r="B231" t="str">
            <v>Determinazione del contenuto d'aria.</v>
          </cell>
          <cell r="C231" t="str">
            <v>cad</v>
          </cell>
          <cell r="D231">
            <v>51.78</v>
          </cell>
        </row>
        <row r="232">
          <cell r="A232" t="str">
            <v>1C.00.170</v>
          </cell>
          <cell r="B232" t="str">
            <v>PROVE DI LABORATORIO SU CALCESTRUZZO INDURITO</v>
          </cell>
          <cell r="C232"/>
          <cell r="D232"/>
        </row>
        <row r="233">
          <cell r="A233" t="str">
            <v>1C.00.170.0010</v>
          </cell>
          <cell r="B233" t="str">
            <v>Prova di compressione su coppia di provini cubici. La prova deve essere eseguita secondo la norma UNI EN 12390-3. E' compreso quanto occorre per dare la prova completa:</v>
          </cell>
          <cell r="C233"/>
          <cell r="D233"/>
        </row>
        <row r="234">
          <cell r="A234" t="str">
            <v>1C.00.170.0010.a</v>
          </cell>
          <cell r="B234" t="str">
            <v>- liberazione di coppia di provini cubici in calcestruzzo dalle cubettiere in polistirolo per l'esecuzione delle opere</v>
          </cell>
          <cell r="C234" t="str">
            <v>cad</v>
          </cell>
          <cell r="D234">
            <v>8.2899999999999991</v>
          </cell>
        </row>
        <row r="235">
          <cell r="A235" t="str">
            <v>1C.00.170.0010.b</v>
          </cell>
          <cell r="B235" t="str">
            <v>- spianatura di coppia di provini cubici con rettifica meccanica</v>
          </cell>
          <cell r="C235" t="str">
            <v>cad</v>
          </cell>
          <cell r="D235">
            <v>12.4</v>
          </cell>
        </row>
        <row r="236">
          <cell r="A236" t="str">
            <v>1C.00.170.0010.c</v>
          </cell>
          <cell r="B236" t="str">
            <v>- esecuzione della prova</v>
          </cell>
          <cell r="C236" t="str">
            <v>cad</v>
          </cell>
          <cell r="D236">
            <v>20.69</v>
          </cell>
        </row>
        <row r="237">
          <cell r="A237" t="str">
            <v>1C.00.170.0020</v>
          </cell>
          <cell r="B237" t="str">
            <v>Prova di compressione su coppia di provini cilindrici.</v>
          </cell>
          <cell r="C237"/>
          <cell r="D237"/>
        </row>
        <row r="238">
          <cell r="A238" t="str">
            <v>1C.00.170.0020.a</v>
          </cell>
          <cell r="B238" t="str">
            <v>- spianatura di coppia di provini clindrici con rettifica meccanica</v>
          </cell>
          <cell r="C238" t="str">
            <v>cad</v>
          </cell>
          <cell r="D238">
            <v>12.4</v>
          </cell>
        </row>
        <row r="239">
          <cell r="A239" t="str">
            <v>1C.00.170.0020.b</v>
          </cell>
          <cell r="B239" t="str">
            <v>- cappaggio di coppia di provini cilindrici</v>
          </cell>
          <cell r="C239" t="str">
            <v>cad</v>
          </cell>
          <cell r="D239">
            <v>31.06</v>
          </cell>
        </row>
        <row r="240">
          <cell r="A240" t="str">
            <v>1C.00.170.0020.c</v>
          </cell>
          <cell r="B240" t="str">
            <v>- esecuzione della prova</v>
          </cell>
          <cell r="C240" t="str">
            <v>cad</v>
          </cell>
          <cell r="D240">
            <v>20.69</v>
          </cell>
        </row>
        <row r="241">
          <cell r="A241" t="str">
            <v>1C.00.170.0030</v>
          </cell>
          <cell r="B241" t="str">
            <v>Prova di compressione su carota ricavata da calcestruzzo indurito. La prova deve essere eseguita secondo la norma UNI EN 12390-3. E' compreso quanto occorre per dare la prova completa:</v>
          </cell>
          <cell r="C241"/>
          <cell r="D241"/>
        </row>
        <row r="242">
          <cell r="A242" t="str">
            <v>1C.00.170.0030.a</v>
          </cell>
          <cell r="B242" t="str">
            <v>- estrazione di carote con carotatrice in laboratorio da piastre appositamente predisposte</v>
          </cell>
          <cell r="C242" t="str">
            <v>cad</v>
          </cell>
          <cell r="D242">
            <v>62.22</v>
          </cell>
        </row>
        <row r="243">
          <cell r="A243" t="str">
            <v>1C.00.170.0030.b</v>
          </cell>
          <cell r="B243" t="str">
            <v>- taglio, spianataura e cappaggio della carota</v>
          </cell>
          <cell r="C243" t="str">
            <v>cad</v>
          </cell>
          <cell r="D243">
            <v>41.33</v>
          </cell>
        </row>
        <row r="244">
          <cell r="A244" t="str">
            <v>1C.00.170.0030.c</v>
          </cell>
          <cell r="B244" t="str">
            <v>- esecuzione della prova</v>
          </cell>
          <cell r="C244" t="str">
            <v>cad</v>
          </cell>
          <cell r="D244">
            <v>11.35</v>
          </cell>
        </row>
        <row r="245">
          <cell r="A245" t="str">
            <v>1C.00.170.0040</v>
          </cell>
          <cell r="B245" t="str">
            <v>Prova di flessione su provino prismatico.</v>
          </cell>
          <cell r="C245" t="str">
            <v>cad</v>
          </cell>
          <cell r="D245">
            <v>33.14</v>
          </cell>
        </row>
        <row r="246">
          <cell r="A246" t="str">
            <v>1C.00.170.0050</v>
          </cell>
          <cell r="B246" t="str">
            <v>Prova di trazione indiretta su provino prismatico o cilindrico.</v>
          </cell>
          <cell r="C246" t="str">
            <v>cad</v>
          </cell>
          <cell r="D246">
            <v>41.33</v>
          </cell>
        </row>
        <row r="247">
          <cell r="A247" t="str">
            <v>1C.00.170.0060</v>
          </cell>
          <cell r="B247" t="str">
            <v>Prova di assorbimento d'acqua alla pressione atmosferica.</v>
          </cell>
          <cell r="C247" t="str">
            <v>cad</v>
          </cell>
          <cell r="D247">
            <v>82.89</v>
          </cell>
        </row>
        <row r="248">
          <cell r="A248" t="str">
            <v>1C.00.170.0070</v>
          </cell>
          <cell r="B248" t="str">
            <v>Determinazione del modulo di elasticità normale a compressione media di n. 3 provini.</v>
          </cell>
          <cell r="C248" t="str">
            <v>cad</v>
          </cell>
          <cell r="D248">
            <v>569.23</v>
          </cell>
        </row>
        <row r="249">
          <cell r="A249" t="str">
            <v>1C.00.170.0080</v>
          </cell>
          <cell r="B249" t="str">
            <v>Determinazione del contenuto di cemento (metodo Florentin).</v>
          </cell>
          <cell r="C249"/>
          <cell r="D249"/>
        </row>
        <row r="250">
          <cell r="A250" t="str">
            <v>1C.00.170.0080.a</v>
          </cell>
          <cell r="B250" t="str">
            <v>- esecuzione della prova sul primo campione</v>
          </cell>
          <cell r="C250" t="str">
            <v>cad</v>
          </cell>
          <cell r="D250">
            <v>352.48</v>
          </cell>
        </row>
        <row r="251">
          <cell r="A251" t="str">
            <v>1C.00.170.0080.b</v>
          </cell>
          <cell r="B251" t="str">
            <v>- esecuzione della prova su altri campioni dello stesso tipo</v>
          </cell>
          <cell r="C251" t="str">
            <v>cad</v>
          </cell>
          <cell r="D251">
            <v>155.35</v>
          </cell>
        </row>
        <row r="252">
          <cell r="A252" t="str">
            <v>1C.00.170.0090</v>
          </cell>
          <cell r="B252" t="str">
            <v>Contenuto di cemento.</v>
          </cell>
          <cell r="C252" t="str">
            <v>cad</v>
          </cell>
          <cell r="D252">
            <v>279.39</v>
          </cell>
        </row>
        <row r="253">
          <cell r="A253" t="str">
            <v>1C.00.170.0100</v>
          </cell>
          <cell r="B253" t="str">
            <v>Determinazione del ritiro idraulico.</v>
          </cell>
          <cell r="C253" t="str">
            <v>cad</v>
          </cell>
          <cell r="D253">
            <v>134.47999999999999</v>
          </cell>
        </row>
        <row r="254">
          <cell r="A254" t="str">
            <v>1C.00.170.0110</v>
          </cell>
          <cell r="B254" t="str">
            <v>Prova di trazione, compresa predisposizione del campione (Brasiliana).</v>
          </cell>
          <cell r="C254" t="str">
            <v>cad</v>
          </cell>
          <cell r="D254">
            <v>134.47999999999999</v>
          </cell>
        </row>
        <row r="255">
          <cell r="A255" t="str">
            <v>1C.00.170.0120</v>
          </cell>
          <cell r="B255" t="str">
            <v>Fornitura attrezzatura di prelievo (cubattiere di polistirolo) per calcestruzzo</v>
          </cell>
          <cell r="C255" t="str">
            <v>cad</v>
          </cell>
          <cell r="D255">
            <v>5.15</v>
          </cell>
        </row>
        <row r="256">
          <cell r="A256" t="str">
            <v>1C.00.170.0130</v>
          </cell>
          <cell r="B256" t="str">
            <v>Ricavo provini cubici da blocco informe di calcestruzzo, per l'esecuzione di prove.</v>
          </cell>
          <cell r="C256" t="str">
            <v>cad</v>
          </cell>
          <cell r="D256">
            <v>43.41</v>
          </cell>
        </row>
        <row r="257">
          <cell r="A257" t="str">
            <v>1C.00.180</v>
          </cell>
          <cell r="B257" t="str">
            <v>PROVE DI LABORATORIO SU MALTE</v>
          </cell>
          <cell r="C257"/>
          <cell r="D257"/>
        </row>
        <row r="258">
          <cell r="A258" t="str">
            <v>1C.00.180.0010</v>
          </cell>
          <cell r="B258" t="str">
            <v>Prova di flessione su terna di provini prismatici e prova di compressione su tema di coppie di monconi di provini rotti per flessione.</v>
          </cell>
          <cell r="C258" t="str">
            <v>cad</v>
          </cell>
          <cell r="D258">
            <v>217.99</v>
          </cell>
        </row>
        <row r="259">
          <cell r="A259" t="str">
            <v>1C.00.180.0020</v>
          </cell>
          <cell r="B259" t="str">
            <v>Prove di classificazione della malta.</v>
          </cell>
          <cell r="C259" t="str">
            <v>cad</v>
          </cell>
          <cell r="D259">
            <v>258.5</v>
          </cell>
        </row>
        <row r="260">
          <cell r="A260" t="str">
            <v>1C.00.180.0030</v>
          </cell>
          <cell r="B260" t="str">
            <v>Determinazione del coefficiente di dilatazione lineare.</v>
          </cell>
          <cell r="C260" t="str">
            <v>cad</v>
          </cell>
          <cell r="D260">
            <v>134.47999999999999</v>
          </cell>
        </row>
        <row r="261">
          <cell r="A261" t="str">
            <v>1C.00.190</v>
          </cell>
          <cell r="B261" t="str">
            <v>PROVE DI LABORATORIO SU ACCIAI DA C.A. E C.A.P.</v>
          </cell>
          <cell r="C261"/>
          <cell r="D261"/>
        </row>
        <row r="262">
          <cell r="A262" t="str">
            <v>1C.00.190.0010</v>
          </cell>
          <cell r="B262" t="str">
            <v>Prova di trazione e piegamento a 180° o piegamento a 90° e raddrizzamento su terna di provini da c.a..</v>
          </cell>
          <cell r="C262"/>
          <cell r="D262"/>
        </row>
        <row r="263">
          <cell r="A263" t="str">
            <v>1C.00.190.0010.a</v>
          </cell>
          <cell r="B263" t="str">
            <v>- esecuzione prova di trazione e piegamento a 180° o piegamento a 90° e raddrizzamento su terne di provini da c.a.</v>
          </cell>
          <cell r="C263" t="str">
            <v>cad</v>
          </cell>
          <cell r="D263">
            <v>72.459999999999994</v>
          </cell>
        </row>
        <row r="264">
          <cell r="A264" t="str">
            <v>1C.00.190.0010.b</v>
          </cell>
          <cell r="B264" t="str">
            <v>- misure speciali su provino da c.a. o ricavato da reti o tralicci elettrosaldati durante la prova di trazione. Modulo di elasticità normale e diagramma di deformazione. La prova deve essere eseguita secondo le norme UNI 7676-77</v>
          </cell>
          <cell r="C264" t="str">
            <v>cad</v>
          </cell>
          <cell r="D264">
            <v>67.44</v>
          </cell>
        </row>
        <row r="265">
          <cell r="A265" t="str">
            <v>1C.00.190.0020</v>
          </cell>
          <cell r="B265" t="str">
            <v>Prova di trazione e di resistenza del nodo di saldatura di terne e di reti elettrosaldate.</v>
          </cell>
          <cell r="C265" t="str">
            <v>cad</v>
          </cell>
          <cell r="D265">
            <v>93.34</v>
          </cell>
        </row>
        <row r="266">
          <cell r="A266" t="str">
            <v>1C.00.190.0030</v>
          </cell>
          <cell r="B266" t="str">
            <v>Prova di trazione e di resistenza del nodo di saldatura di terne di tralicci elettrosaldati.</v>
          </cell>
          <cell r="C266" t="str">
            <v>cad</v>
          </cell>
          <cell r="D266">
            <v>186.69</v>
          </cell>
        </row>
        <row r="267">
          <cell r="A267" t="str">
            <v>1C.00.190.0040</v>
          </cell>
          <cell r="B267" t="str">
            <v>Prova di trazione su n. 10 provini di acciaio per C.A.P. - Determinazione di tutti i valori tipici. La prova deve essere eseguita secondo le norme UNI 7676-77 e UNI 3171-85.</v>
          </cell>
          <cell r="C267" t="str">
            <v>cad</v>
          </cell>
          <cell r="D267">
            <v>1034.6500000000001</v>
          </cell>
        </row>
        <row r="268">
          <cell r="A268" t="str">
            <v>1C.00.190.0050</v>
          </cell>
          <cell r="B268" t="str">
            <v>Prova di piegamento alternato di filo di acciaio.</v>
          </cell>
          <cell r="C268" t="str">
            <v>cad</v>
          </cell>
          <cell r="D268">
            <v>67.44</v>
          </cell>
        </row>
        <row r="269">
          <cell r="A269" t="str">
            <v>1C.00.200</v>
          </cell>
          <cell r="B269" t="str">
            <v>PROVE DI LABORATORIO SU ACCIAI LAMINATI</v>
          </cell>
          <cell r="C269"/>
          <cell r="D269"/>
        </row>
        <row r="270">
          <cell r="A270" t="str">
            <v>1C.00.200.0010</v>
          </cell>
          <cell r="B270" t="str">
            <v>Prova di trazione su provetta di acciaio. La prova deve essere eseguita secondo le norme UNI EN ISO 377, UNI 552 e UNI EN ISO 6892-1, UNI EN ISO 7438. Dimensioni massime del campione consegnato: lunghezza mm 600, altezza/diametro mm 400.</v>
          </cell>
          <cell r="C270"/>
          <cell r="D270"/>
        </row>
        <row r="271">
          <cell r="A271" t="str">
            <v>1C.00.200.0010.a</v>
          </cell>
          <cell r="B271" t="str">
            <v>- ricavo e preparazione di provetta normalizzata rettangolare per esecuzione prove di trazione o piegamento. Spessore dell'elemento: s &lt; mm 15.</v>
          </cell>
          <cell r="C271" t="str">
            <v>cad</v>
          </cell>
          <cell r="D271">
            <v>56.99</v>
          </cell>
        </row>
        <row r="272">
          <cell r="A272" t="str">
            <v>1C.00.200.0010.b</v>
          </cell>
          <cell r="B272" t="str">
            <v>- ricavo e preparazione di provetta normalizzata rettangolare per esecuzione prove di trazione o piegamento. Spessore dell'elemento: s compreso tra mm 15 e mm 25.</v>
          </cell>
          <cell r="C272" t="str">
            <v>cad</v>
          </cell>
          <cell r="D272">
            <v>72.459999999999994</v>
          </cell>
        </row>
        <row r="273">
          <cell r="A273" t="str">
            <v>1C.00.200.0010.c</v>
          </cell>
          <cell r="B273" t="str">
            <v>- ricavo e preparazione di provetta normalizzata rettangolare per esecuzione prove di trazione o piegamento o analisi chimica per campione. Spessore dell'elemento: s superiore a mm 25.</v>
          </cell>
          <cell r="C273" t="str">
            <v>cad</v>
          </cell>
          <cell r="D273">
            <v>41.33</v>
          </cell>
        </row>
        <row r="274">
          <cell r="A274" t="str">
            <v>1C.00.200.0010.d</v>
          </cell>
          <cell r="B274" t="str">
            <v>- esecuzione della prova</v>
          </cell>
          <cell r="C274" t="str">
            <v>cad</v>
          </cell>
          <cell r="D274">
            <v>29.04</v>
          </cell>
        </row>
        <row r="275">
          <cell r="A275" t="str">
            <v>1C.00.200.0010.e</v>
          </cell>
          <cell r="B275" t="str">
            <v>- misure speciali su provetta di acciaio durante la prova di trazione-modulo di elasticità normale e diagramma di deformazione.</v>
          </cell>
          <cell r="C275" t="str">
            <v>cad</v>
          </cell>
          <cell r="D275">
            <v>67.44</v>
          </cell>
        </row>
        <row r="276">
          <cell r="A276" t="str">
            <v>1C.00.200.0020</v>
          </cell>
          <cell r="B276" t="str">
            <v>Prova di resilienza dinamica su serie di n. 3 provette di acciaio provenienti dallo stesso elemento.</v>
          </cell>
          <cell r="C276"/>
          <cell r="D276"/>
        </row>
        <row r="277">
          <cell r="A277" t="str">
            <v>1C.00.200.0020.a</v>
          </cell>
          <cell r="B277" t="str">
            <v>- ricavo e preparazione di serie di n. 3 provette normalizzate rettangolari per esecuzione prove di resilienza dinamica. Spessore dell'elemento: s maggiore mm 15. Dimensioni massime del campione consegnato: lunghezza mm 600, altezza/diametro mm 400. Il ricavo deve essere eseguito in conformità a quanto previsto dalle norme UNI EN 10045/1a</v>
          </cell>
          <cell r="C277" t="str">
            <v>cad</v>
          </cell>
          <cell r="D277">
            <v>96.48</v>
          </cell>
        </row>
        <row r="278">
          <cell r="A278" t="str">
            <v>1C.00.200.0020.b</v>
          </cell>
          <cell r="B278" t="str">
            <v>- ricavo e preparazione di serie di n. 3 provette normalizzate rettangolari per esecuzione prove di resilienza dinamica. Spessore dell'elemento: s compreso tra mm 15 e mm 25. Dimensioni massime del campione consegnato: lunghezza mm 600, altezza/diametro mm 400</v>
          </cell>
          <cell r="C278" t="str">
            <v>cad</v>
          </cell>
          <cell r="D278">
            <v>139.68</v>
          </cell>
        </row>
        <row r="279">
          <cell r="A279" t="str">
            <v>1C.00.200.0020.c</v>
          </cell>
          <cell r="B279" t="str">
            <v>- compenso per ricavo e preparazione di serie di n. 3 provette normalizzate rettangolari per esecuzione prove di trazione, piegamento o analisi chimica per campione avente dimensioni massime superiori a: lunghezza mm 600, altezza/diametro mm 400, spessore mm 25. Il ricavo deve essere eseguito in conformità a quanto previsto dalle norme UNI EU 18, UNI 552, EN 10002/1a EN 10045/1a e UNI EN ISO 7438</v>
          </cell>
          <cell r="C279" t="str">
            <v>cad</v>
          </cell>
          <cell r="D279">
            <v>118.82</v>
          </cell>
        </row>
        <row r="280">
          <cell r="A280" t="str">
            <v>1C.00.200.0020.d</v>
          </cell>
          <cell r="B280" t="str">
            <v>- esecuzione della prova a temperatura ambiente su una serie di n. 3 provette</v>
          </cell>
          <cell r="C280" t="str">
            <v>cad</v>
          </cell>
          <cell r="D280">
            <v>67.44</v>
          </cell>
        </row>
        <row r="281">
          <cell r="A281" t="str">
            <v>1C.00.200.0020.e</v>
          </cell>
          <cell r="B281" t="str">
            <v>- esecuzione della prova a 0° C su una serie di n. 3 provette</v>
          </cell>
          <cell r="C281" t="str">
            <v>cad</v>
          </cell>
          <cell r="D281">
            <v>98.56</v>
          </cell>
        </row>
        <row r="282">
          <cell r="A282" t="str">
            <v>1C.00.200.0020.f</v>
          </cell>
          <cell r="B282" t="str">
            <v>- esecuzione prova a meno 20°C su una serie di n. 3 provette</v>
          </cell>
          <cell r="C282" t="str">
            <v>cad</v>
          </cell>
          <cell r="D282">
            <v>118.82</v>
          </cell>
        </row>
        <row r="283">
          <cell r="A283" t="str">
            <v>1C.00.200.0030</v>
          </cell>
          <cell r="B283" t="str">
            <v>Prova di piegamento su provetta di acciaio.</v>
          </cell>
          <cell r="C283"/>
          <cell r="D283"/>
        </row>
        <row r="284">
          <cell r="A284" t="str">
            <v>1C.00.200.0030.a</v>
          </cell>
          <cell r="B284" t="str">
            <v>- ricavo e preparazione di serie di n. 3 provette normalizzate rettangolari per esecuzione prove di resilienza dinamica. Spessore dell'elemento: s &gt; mm 15. Dimensioni massime del campione consegnato: lunghezza mm 600, altezza/diametro mm 400. Il ricavo deve essere eseguito in conformità a quanto previsto dalle norme UNI EN 10045/1a</v>
          </cell>
          <cell r="C284" t="str">
            <v>cad</v>
          </cell>
          <cell r="D284">
            <v>56.99</v>
          </cell>
        </row>
        <row r="285">
          <cell r="A285" t="str">
            <v>1C.00.200.0030.b</v>
          </cell>
          <cell r="B285" t="str">
            <v>- ricavo e preparazione di provetta normalizzata rettangolare per esecuzione prove di trazione o piegamento. Spessore dell'elemento: s compreso tra mm 15 e mm 25. Dimensioni massime del campione consegnato: lunghezza mm 600, altezza/diametro mm 400. Il ricavo deve essere eseguito in conformità a quanto previsto dalle norme UNI EU 18, UNI 552, EN 10002/1a, UNI 564</v>
          </cell>
          <cell r="C285" t="str">
            <v>cad</v>
          </cell>
          <cell r="D285">
            <v>72.459999999999994</v>
          </cell>
        </row>
        <row r="286">
          <cell r="A286" t="str">
            <v>1C.00.200.0030.c</v>
          </cell>
          <cell r="B286" t="str">
            <v>- compenso per ricavo e preparazione di provetta normalizzata rettangolare per esecuzione prove di trazione, piegamento o analisi chimica per campione avente dimensioni massime superiori a: lunghezza mm 600, altezza/diametro mm 400, spessore mm 25. Il ricavo deve essere eseguito in conformità a quanto previsto dalle norme UNI EU 18, UNI 552, EN 10002/1a UNI EN 10045/1a UNI 564</v>
          </cell>
          <cell r="C286" t="str">
            <v>cad</v>
          </cell>
          <cell r="D286">
            <v>41.33</v>
          </cell>
        </row>
        <row r="287">
          <cell r="A287" t="str">
            <v>1C.00.200.0030.d</v>
          </cell>
          <cell r="B287" t="str">
            <v>- esecuzione della prova</v>
          </cell>
          <cell r="C287" t="str">
            <v>cad</v>
          </cell>
          <cell r="D287">
            <v>17.62</v>
          </cell>
        </row>
        <row r="288">
          <cell r="A288" t="str">
            <v>1C.00.200.0040</v>
          </cell>
          <cell r="B288" t="str">
            <v>Analisi chimica per determinazione saldabilità.</v>
          </cell>
          <cell r="C288"/>
          <cell r="D288"/>
        </row>
        <row r="289">
          <cell r="A289" t="str">
            <v>1C.00.200.0040.a</v>
          </cell>
          <cell r="B289" t="str">
            <v>- ricavo e preparazione di provetta per esecuzione prove di analisi chimica. Dimensioni massime del campione consegnato: lunghezza mm 600, altezza/diametro mm 400</v>
          </cell>
          <cell r="C289" t="str">
            <v>cad</v>
          </cell>
          <cell r="D289">
            <v>20.69</v>
          </cell>
        </row>
        <row r="290">
          <cell r="A290" t="str">
            <v>1C.00.200.0040.b</v>
          </cell>
          <cell r="B290" t="str">
            <v>- compenso per ricavo e preparazione di provetta normalizzata rettangolare per esecuzione prove di trazione, piegamento o analisi chimica per campione aventi dimensioni massime superiori a: lunghezza mm 600, altezza/diametro mm 400, spessore mm 25. Il ricavo deve essere eseguito in conformità a quanto previsto dalle norme UNI EN 18, UNI 552, EN 10002/1a, UNI EN 10045/1a, UNI EN ISO 7438</v>
          </cell>
          <cell r="C290" t="str">
            <v>cad</v>
          </cell>
          <cell r="D290">
            <v>41.33</v>
          </cell>
        </row>
        <row r="291">
          <cell r="A291" t="str">
            <v>1C.00.200.0040.c</v>
          </cell>
          <cell r="B291" t="str">
            <v>- esecuzione analisi chimica per acciai tipo S235/275</v>
          </cell>
          <cell r="C291" t="str">
            <v>cad</v>
          </cell>
          <cell r="D291">
            <v>207.56</v>
          </cell>
        </row>
        <row r="292">
          <cell r="A292" t="str">
            <v>1C.00.200.0040.d</v>
          </cell>
          <cell r="B292" t="str">
            <v>- esecuzione analisi chimica per acciai tipo S355</v>
          </cell>
          <cell r="C292" t="str">
            <v>cad</v>
          </cell>
          <cell r="D292">
            <v>289.83</v>
          </cell>
        </row>
        <row r="293">
          <cell r="A293" t="str">
            <v>1C.00.200.0050</v>
          </cell>
          <cell r="B293" t="str">
            <v>Determinazione della massa dello strato di zincatura.</v>
          </cell>
          <cell r="C293" t="str">
            <v>cad</v>
          </cell>
          <cell r="D293">
            <v>103.15</v>
          </cell>
        </row>
        <row r="294">
          <cell r="A294" t="str">
            <v>1C.00.200.0060</v>
          </cell>
          <cell r="B294" t="str">
            <v>Determinazione dell'uniformità dello strato di zincatura.</v>
          </cell>
          <cell r="C294" t="str">
            <v>cad</v>
          </cell>
          <cell r="D294">
            <v>103.15</v>
          </cell>
        </row>
        <row r="295">
          <cell r="A295" t="str">
            <v>1C.00.210</v>
          </cell>
          <cell r="B295" t="str">
            <v>PROVE DI LABORATORIO SU LATERIZI PER SOLAI</v>
          </cell>
          <cell r="C295"/>
          <cell r="D295"/>
        </row>
        <row r="296">
          <cell r="A296" t="str">
            <v>1C.00.210.0010</v>
          </cell>
          <cell r="B296" t="str">
            <v>Controllo dimensionale su n. 10 campioni.</v>
          </cell>
          <cell r="C296" t="str">
            <v>cad</v>
          </cell>
          <cell r="D296">
            <v>207.56</v>
          </cell>
        </row>
        <row r="297">
          <cell r="A297" t="str">
            <v>1C.00.210.0020</v>
          </cell>
          <cell r="B297" t="str">
            <v>Prova di resistenza a compressione in direzione dei fori su n. 10 campioni, compresa la preparazione.</v>
          </cell>
          <cell r="C297"/>
          <cell r="D297"/>
        </row>
        <row r="298">
          <cell r="A298" t="str">
            <v>1C.00.210.0020.a</v>
          </cell>
          <cell r="B298" t="str">
            <v>- esecuzione prova su blocchi di larghezza minore di cm. 40</v>
          </cell>
          <cell r="C298" t="str">
            <v>cad</v>
          </cell>
          <cell r="D298">
            <v>258.5</v>
          </cell>
        </row>
        <row r="299">
          <cell r="A299" t="str">
            <v>1C.00.210.0020.b</v>
          </cell>
          <cell r="B299" t="str">
            <v>- esecuzione della prova su blocchi di larghezza maggiore di cm. 40</v>
          </cell>
          <cell r="C299" t="str">
            <v>cad</v>
          </cell>
          <cell r="D299">
            <v>477.76</v>
          </cell>
        </row>
        <row r="300">
          <cell r="A300" t="str">
            <v>1C.00.210.0030</v>
          </cell>
          <cell r="B300" t="str">
            <v>Prova di resistenza a compressione in direzione trasversale ai fori "PROVA SIAMESE" su n. 10 campioni, compresa la preparazione.</v>
          </cell>
          <cell r="C300" t="str">
            <v>cad</v>
          </cell>
          <cell r="D300">
            <v>477.76</v>
          </cell>
        </row>
        <row r="301">
          <cell r="A301" t="str">
            <v>1C.00.210.0040</v>
          </cell>
          <cell r="B301" t="str">
            <v>Prova di resistenza a trazione per flessione su n. 10 campioni, compresa la preparazione.</v>
          </cell>
          <cell r="C301" t="str">
            <v>cad</v>
          </cell>
          <cell r="D301">
            <v>362.91</v>
          </cell>
        </row>
        <row r="302">
          <cell r="A302" t="str">
            <v>1C.00.210.0050</v>
          </cell>
          <cell r="B302" t="str">
            <v>Determinazione del modulo elastico su n. 4 campioni, compresa la preparazione.</v>
          </cell>
          <cell r="C302"/>
          <cell r="D302"/>
        </row>
        <row r="303">
          <cell r="A303" t="str">
            <v>1C.00.210.0050.a</v>
          </cell>
          <cell r="B303" t="str">
            <v>- esecuzione della prova su blocchi di larghezza minore di cm 40</v>
          </cell>
          <cell r="C303" t="str">
            <v>cad</v>
          </cell>
          <cell r="D303">
            <v>415.12</v>
          </cell>
        </row>
        <row r="304">
          <cell r="A304" t="str">
            <v>1C.00.210.0050.b</v>
          </cell>
          <cell r="B304" t="str">
            <v>- esecuzione della prova su blocchi di larghezza maggiore di cm 40</v>
          </cell>
          <cell r="C304" t="str">
            <v>cad</v>
          </cell>
          <cell r="D304">
            <v>725.85</v>
          </cell>
        </row>
        <row r="305">
          <cell r="A305" t="str">
            <v>1C.00.210.0060</v>
          </cell>
          <cell r="B305" t="str">
            <v>Prova di punzonamento su n. 10 campioni, compresa la preparazione.</v>
          </cell>
          <cell r="C305" t="str">
            <v>cad</v>
          </cell>
          <cell r="D305">
            <v>207.56</v>
          </cell>
        </row>
        <row r="306">
          <cell r="A306" t="str">
            <v>1C.00.210.0070</v>
          </cell>
          <cell r="B306" t="str">
            <v>Determinazione della dilatazione dovuta all'umidità su n. 4 campioni, compresa la preparazione.</v>
          </cell>
          <cell r="C306" t="str">
            <v>cad</v>
          </cell>
          <cell r="D306">
            <v>289.83</v>
          </cell>
        </row>
        <row r="307">
          <cell r="A307" t="str">
            <v>1C.00.210.0080</v>
          </cell>
          <cell r="B307" t="str">
            <v>Determinazione della dilatazione termica lineare su n. 3 campioni, compresa la preparazione.</v>
          </cell>
          <cell r="C307" t="str">
            <v>cad</v>
          </cell>
          <cell r="D307">
            <v>207.56</v>
          </cell>
        </row>
        <row r="308">
          <cell r="A308" t="str">
            <v>1C.00.220</v>
          </cell>
          <cell r="B308" t="str">
            <v>PROVE DI LABORATORIO SU MATTONI ED ELEMENTI IN LATERIZIO SISMICI E/O PORTANTI</v>
          </cell>
          <cell r="C308"/>
          <cell r="D308"/>
        </row>
        <row r="309">
          <cell r="A309" t="str">
            <v>1C.00.220.0010</v>
          </cell>
          <cell r="B309" t="str">
            <v>Controllo dimensionale su n. 10 campioni.</v>
          </cell>
          <cell r="C309" t="str">
            <v>cad</v>
          </cell>
          <cell r="D309">
            <v>207.56</v>
          </cell>
        </row>
        <row r="310">
          <cell r="A310" t="str">
            <v>1C.00.220.0020</v>
          </cell>
          <cell r="B310" t="str">
            <v>Prova di resistenza a compressione in direzione dei carichi verticali su n. 10 campioni, compresa la preparazione.</v>
          </cell>
          <cell r="C310"/>
          <cell r="D310"/>
        </row>
        <row r="311">
          <cell r="A311" t="str">
            <v>1C.00.220.0020.a</v>
          </cell>
          <cell r="B311" t="str">
            <v>- esecuzione della prova su blocchi di larghezza minore di 40 cm</v>
          </cell>
          <cell r="C311" t="str">
            <v>cad</v>
          </cell>
          <cell r="D311">
            <v>258.5</v>
          </cell>
        </row>
        <row r="312">
          <cell r="A312" t="str">
            <v>1C.00.220.0020.b</v>
          </cell>
          <cell r="B312" t="str">
            <v>- esecuzione della prova su blocchi di larghezza maggiore di 40 cm</v>
          </cell>
          <cell r="C312" t="str">
            <v>cad</v>
          </cell>
          <cell r="D312">
            <v>477.76</v>
          </cell>
        </row>
        <row r="313">
          <cell r="A313" t="str">
            <v>1C.00.220.0030</v>
          </cell>
          <cell r="B313" t="str">
            <v>Prova di resistenza a compressione in direzione ortogonale ai carichi verticali su n. 30 campioni, compresa la preparazione.</v>
          </cell>
          <cell r="C313"/>
          <cell r="D313"/>
        </row>
        <row r="314">
          <cell r="A314" t="str">
            <v>1C.00.220.0030.a</v>
          </cell>
          <cell r="B314" t="str">
            <v>- esecuzione della prova su blocchi di larghezza minore di 40 cm</v>
          </cell>
          <cell r="C314" t="str">
            <v>cad</v>
          </cell>
          <cell r="D314">
            <v>778.04</v>
          </cell>
        </row>
        <row r="315">
          <cell r="A315" t="str">
            <v>1C.00.220.0030.b</v>
          </cell>
          <cell r="B315" t="str">
            <v>- esecuzione della prova su blocchi di larghezza maggiore di 40 cm</v>
          </cell>
          <cell r="C315" t="str">
            <v>cad</v>
          </cell>
          <cell r="D315">
            <v>1452.31</v>
          </cell>
        </row>
        <row r="316">
          <cell r="A316" t="str">
            <v>1C.00.220.0040</v>
          </cell>
          <cell r="B316" t="str">
            <v>Prova di resistenza a trazione per flessione su n. 4 campioni, compresa la preparazione.</v>
          </cell>
          <cell r="C316" t="str">
            <v>cad</v>
          </cell>
          <cell r="D316">
            <v>144.91</v>
          </cell>
        </row>
        <row r="317">
          <cell r="A317" t="str">
            <v>1C.00.220.0050</v>
          </cell>
          <cell r="B317" t="str">
            <v>Determinazione dell'imbibizione su n. 4 mattoni od elementi in laterizio sismici e/o portanti.</v>
          </cell>
          <cell r="C317" t="str">
            <v>cad</v>
          </cell>
          <cell r="D317">
            <v>124.04</v>
          </cell>
        </row>
        <row r="318">
          <cell r="A318" t="str">
            <v>1C.00.220.0060</v>
          </cell>
          <cell r="B318" t="str">
            <v>Determinazione dell'assorbimento d'acqua e stima del rischio di gelività su n. 4 mattoni od elementi in laterizio sismici e/o portanti.</v>
          </cell>
          <cell r="C318" t="str">
            <v>cad</v>
          </cell>
          <cell r="D318">
            <v>197.12</v>
          </cell>
        </row>
        <row r="319">
          <cell r="A319" t="str">
            <v>1C.00.230</v>
          </cell>
          <cell r="B319" t="str">
            <v>PAVIMENTAZIONI STRADALI - PROVE DI LABORATORIO SU AGGREGATI PER CONGLOMERATI BITUMINOSI</v>
          </cell>
          <cell r="C319"/>
          <cell r="D319"/>
        </row>
        <row r="320">
          <cell r="A320" t="str">
            <v>1C.00.230.0010</v>
          </cell>
          <cell r="B320" t="str">
            <v>Riduzione del campione mediante quartatura e/o prelavaggio ed essicazione.</v>
          </cell>
          <cell r="C320" t="str">
            <v>cad</v>
          </cell>
          <cell r="D320">
            <v>16.579999999999998</v>
          </cell>
        </row>
        <row r="321">
          <cell r="A321" t="str">
            <v>1C.00.230.0020</v>
          </cell>
          <cell r="B321" t="str">
            <v>Analisi granulometrica di terre, inerti e/o aggregati mediante vagliatura in quantità inferiore a kg 5, con massimo n° 8 setacci eseguita in conformità CNR BU 23, UNI EN 933-1.</v>
          </cell>
          <cell r="C321" t="str">
            <v>cad</v>
          </cell>
          <cell r="D321">
            <v>59.06</v>
          </cell>
        </row>
        <row r="322">
          <cell r="A322" t="str">
            <v>1C.00.230.0030</v>
          </cell>
          <cell r="B322" t="str">
            <v>Determinazione del quantitativo del materiale fino passante al setaccio da mm 0,075.</v>
          </cell>
          <cell r="C322" t="str">
            <v>cad</v>
          </cell>
          <cell r="D322">
            <v>24.64</v>
          </cell>
        </row>
        <row r="323">
          <cell r="A323" t="str">
            <v>1C.00.230.0050</v>
          </cell>
          <cell r="B323" t="str">
            <v>Determinazione della massa volumica apparente dei granuli.</v>
          </cell>
          <cell r="C323" t="str">
            <v>cad</v>
          </cell>
          <cell r="D323">
            <v>31.06</v>
          </cell>
        </row>
        <row r="324">
          <cell r="A324" t="str">
            <v>1C.00.230.0060</v>
          </cell>
          <cell r="B324" t="str">
            <v>Determinazione della massa volumica apparente di aggregati non addensati.</v>
          </cell>
          <cell r="C324" t="str">
            <v>cad</v>
          </cell>
          <cell r="D324">
            <v>31.06</v>
          </cell>
        </row>
        <row r="325">
          <cell r="A325" t="str">
            <v>1C.00.230.0070</v>
          </cell>
          <cell r="B325" t="str">
            <v>Determinazione della granulometria degli inerti estratti dal conglomerato bituminoso. Compresi tutti gli oneri necessari per l'esecuzione della prova (materiali, consumo energetico, ecc...) fino all'emissione del certificato di prova (secondo normativa UNI EN 12697-2).</v>
          </cell>
          <cell r="C325" t="str">
            <v>cad</v>
          </cell>
          <cell r="D325">
            <v>52.7</v>
          </cell>
        </row>
        <row r="326">
          <cell r="A326" t="str">
            <v>1C.00.230.0080</v>
          </cell>
          <cell r="B326" t="str">
            <v>Determinazione dell'equivalente in sabbia.</v>
          </cell>
          <cell r="C326" t="str">
            <v>cad</v>
          </cell>
          <cell r="D326">
            <v>62.22</v>
          </cell>
        </row>
        <row r="327">
          <cell r="A327" t="str">
            <v>1C.00.230.0090</v>
          </cell>
          <cell r="B327" t="str">
            <v>Determinazione del coefficiente di imbimbizione.</v>
          </cell>
          <cell r="C327" t="str">
            <v>cad</v>
          </cell>
          <cell r="D327">
            <v>22.78</v>
          </cell>
        </row>
        <row r="328">
          <cell r="A328" t="str">
            <v>1C.00.230.0100</v>
          </cell>
          <cell r="B328" t="str">
            <v>Determinazione della porosità dei granuli, della percentuale dei vuoti ed indice dei vuoti.</v>
          </cell>
          <cell r="C328" t="str">
            <v>cad</v>
          </cell>
          <cell r="D328">
            <v>103.15</v>
          </cell>
        </row>
        <row r="329">
          <cell r="A329" t="str">
            <v>1C.00.230.0110</v>
          </cell>
          <cell r="B329" t="str">
            <v>Determinazione dell'indice di forma.</v>
          </cell>
          <cell r="C329" t="str">
            <v>cad</v>
          </cell>
          <cell r="D329">
            <v>36.28</v>
          </cell>
        </row>
        <row r="330">
          <cell r="A330" t="str">
            <v>1C.00.230.0120</v>
          </cell>
          <cell r="B330" t="str">
            <v>Prova di spogliamento di una miscela di legante idrocarburico ed aggregati lapidei in presenza di acqua.</v>
          </cell>
          <cell r="C330" t="str">
            <v>cad</v>
          </cell>
          <cell r="D330">
            <v>62.22</v>
          </cell>
        </row>
        <row r="331">
          <cell r="A331" t="str">
            <v>1C.00.230.0130</v>
          </cell>
          <cell r="B331" t="str">
            <v>Determinazione della sensibilità al gelo.</v>
          </cell>
          <cell r="C331" t="str">
            <v>cad</v>
          </cell>
          <cell r="D331">
            <v>238.89</v>
          </cell>
        </row>
        <row r="332">
          <cell r="A332" t="str">
            <v>1C.00.230.0140</v>
          </cell>
          <cell r="B332" t="str">
            <v>Determinazione dell'idrofilia.</v>
          </cell>
          <cell r="C332" t="str">
            <v>cad</v>
          </cell>
          <cell r="D332">
            <v>67.44</v>
          </cell>
        </row>
        <row r="333">
          <cell r="A333" t="str">
            <v>1C.00.230.0150</v>
          </cell>
          <cell r="B333" t="str">
            <v>Verifica della presenza di aggregato grosso (trattenuto al setaccio 4 mm) di colore rosso o rosato e determinazione della relativa percentuale su carote prelevate dalla pavimentazione. Compresi tutti gli oneri necessari per l'esecuzione della prova (materiali, consumo energetico, ecc...) fino all'emissione del certificato di prova.</v>
          </cell>
          <cell r="C333" t="str">
            <v>cad</v>
          </cell>
          <cell r="D333">
            <v>73.28</v>
          </cell>
        </row>
        <row r="334">
          <cell r="A334" t="str">
            <v>1C.00.230.0160</v>
          </cell>
          <cell r="B334" t="str">
            <v>Valutazione dei fini - Granulometria dei filler (setacciatura a getto d'aria). Compresi tutti gli oneri necessari per l'esecuzione della prova (materiali, consumo energetico, ecc...) fino all'emissione del certificato di prova (secondo normativa UNI EN 933-10).</v>
          </cell>
          <cell r="C334" t="str">
            <v>cad</v>
          </cell>
          <cell r="D334">
            <v>70.400000000000006</v>
          </cell>
        </row>
        <row r="335">
          <cell r="A335" t="str">
            <v>1C.00.230.0170</v>
          </cell>
          <cell r="B335" t="str">
            <v>Determinazione della resistenza all’usura (micro-Deval). Compresi tutti gli oneri necessari per l'esecuzione della prova (materiali, consumo energetico, ecc...) fino all'emissione del certificato di prova (secondo normativa UNI EN 1097-1).</v>
          </cell>
          <cell r="C335" t="str">
            <v>cad</v>
          </cell>
          <cell r="D335">
            <v>116.69</v>
          </cell>
        </row>
        <row r="336">
          <cell r="A336" t="str">
            <v>1C.00.230.0180</v>
          </cell>
          <cell r="B336" t="str">
            <v>Determinazione del punto di rottura secondo il metodo Fraass. Compresi tutti gli oneri necessari per l'esecuzione della prova (materiali, consumo energetico, ecc...) fino all'emissione del certificato di prova (secondo normativa UNI EN 12593).</v>
          </cell>
          <cell r="C336" t="str">
            <v>cad</v>
          </cell>
          <cell r="D336">
            <v>80.23</v>
          </cell>
        </row>
        <row r="337">
          <cell r="A337" t="str">
            <v>1C.00.230.0190</v>
          </cell>
          <cell r="B337" t="str">
            <v>Determinazione del valore di levigabilità. Compresi tutti gli oneri necessari per l'esecuzione della prova (materiali, consumo energetico, ecc...) fino all'emissione del certificato di prova (secondo normativa UNI EN 1097-8).</v>
          </cell>
          <cell r="C337" t="str">
            <v>cad</v>
          </cell>
          <cell r="D337">
            <v>369.71</v>
          </cell>
        </row>
        <row r="338">
          <cell r="A338" t="str">
            <v>1C.00.240</v>
          </cell>
          <cell r="B338" t="str">
            <v>PAVIMENTAZIONI STRADALI PROVE DI LABORATORIO SU BITUMI ED EMULSIONI BITUMINOSE</v>
          </cell>
          <cell r="C338"/>
          <cell r="D338"/>
        </row>
        <row r="339">
          <cell r="A339" t="str">
            <v>1C.00.240.0010</v>
          </cell>
          <cell r="B339" t="str">
            <v>Determinazione della penetrazione con ago. Compresi tutti gli oneri necessari per l'esecuzione della prova (materiali, consumo energetico, ecc...) fino all'emissione del certificato di prova (secondo normativa UNI EN 1426).</v>
          </cell>
          <cell r="C339" t="str">
            <v>cad</v>
          </cell>
          <cell r="D339">
            <v>37.200000000000003</v>
          </cell>
        </row>
        <row r="340">
          <cell r="A340" t="str">
            <v>1C.00.240.0020</v>
          </cell>
          <cell r="B340" t="str">
            <v>Determinazione del punto di rammollimento - Metodo biglia e anello. Compresi tutti gli oneri necessari per l'esecuzione della prova (materiali, consumo energetico, ecc...) fino all'emissione del certificato di prova (secondo normativa UNI EN 1427).</v>
          </cell>
          <cell r="C340" t="str">
            <v>cad</v>
          </cell>
          <cell r="D340">
            <v>42.66</v>
          </cell>
        </row>
        <row r="341">
          <cell r="A341" t="str">
            <v>1C.00.240.0030</v>
          </cell>
          <cell r="B341" t="str">
            <v>Prova per determinare la densità a 25° C.</v>
          </cell>
          <cell r="C341" t="str">
            <v>cad</v>
          </cell>
          <cell r="D341">
            <v>62.22</v>
          </cell>
        </row>
        <row r="342">
          <cell r="A342" t="str">
            <v>1C.00.240.0040</v>
          </cell>
          <cell r="B342" t="str">
            <v>Prova per determinare la solubilità in solfuro di carbonio.</v>
          </cell>
          <cell r="C342" t="str">
            <v>cad</v>
          </cell>
          <cell r="D342">
            <v>113.59</v>
          </cell>
        </row>
        <row r="343">
          <cell r="A343" t="str">
            <v>1C.00.240.0050</v>
          </cell>
          <cell r="B343" t="str">
            <v>Determinazione del ritorno elastico di un bitume modificato. Compresi tutti gli oneri necessari per l'esecuzione della prova (materiali, consumo energetico, ecc...) fino all'emissione del certificato di prova (secondo normativa UNI EN 13398).</v>
          </cell>
          <cell r="C343" t="str">
            <v>cad</v>
          </cell>
          <cell r="D343">
            <v>103.63</v>
          </cell>
        </row>
        <row r="344">
          <cell r="A344" t="str">
            <v>1C.00.240.0070</v>
          </cell>
          <cell r="B344" t="str">
            <v>Determinazione della volatilità.</v>
          </cell>
          <cell r="C344" t="str">
            <v>cad</v>
          </cell>
          <cell r="D344">
            <v>82.89</v>
          </cell>
        </row>
        <row r="345">
          <cell r="A345" t="str">
            <v>1C.00.240.0080</v>
          </cell>
          <cell r="B345" t="str">
            <v>Determinazione del punto di infiammabilità Cleveland.</v>
          </cell>
          <cell r="C345" t="str">
            <v>cad</v>
          </cell>
          <cell r="D345">
            <v>93.34</v>
          </cell>
        </row>
        <row r="346">
          <cell r="A346" t="str">
            <v>1C.00.240.0090</v>
          </cell>
          <cell r="B346" t="str">
            <v>Determinazione del contenuto di paraffina.</v>
          </cell>
          <cell r="C346" t="str">
            <v>cad</v>
          </cell>
          <cell r="D346">
            <v>93.34</v>
          </cell>
        </row>
        <row r="347">
          <cell r="A347" t="str">
            <v>1C.00.240.0100</v>
          </cell>
          <cell r="B347" t="str">
            <v>Determinazione della viscosità dinamica di un bitume a 160 °C. Compresi tutti gli oneri necessari per l'esecuzione della prova (materiali, consumo energetico, ecc...) fino all'emissione del certificato di prova (secondo normativa UNI EN 13702).</v>
          </cell>
          <cell r="C347" t="str">
            <v>cad</v>
          </cell>
          <cell r="D347">
            <v>101.65</v>
          </cell>
        </row>
        <row r="348">
          <cell r="A348" t="str">
            <v>1C.00.240.0110</v>
          </cell>
          <cell r="B348" t="str">
            <v>Determinazione della stabilità allo stoccaggio di bitumi modificati. Compresi tutti gli oneri necessari per l'esecuzione della prova (materiali, consumo energetico, ecc...) fino all'emissione del certificato di prova (secondo normativa UNI EN 13399).</v>
          </cell>
          <cell r="C348" t="str">
            <v>cad</v>
          </cell>
          <cell r="D348">
            <v>149.86000000000001</v>
          </cell>
        </row>
        <row r="349">
          <cell r="A349" t="str">
            <v>1C.00.240.0120</v>
          </cell>
          <cell r="B349" t="str">
            <v>Determinazione del contenuto di acqua.</v>
          </cell>
          <cell r="C349" t="str">
            <v>cad</v>
          </cell>
          <cell r="D349">
            <v>113.59</v>
          </cell>
        </row>
        <row r="350">
          <cell r="A350" t="str">
            <v>1C.00.240.0130</v>
          </cell>
          <cell r="B350" t="str">
            <v>Determinazione del contenuto di legante della miscela bituminosa (in valore percentuale). Compresi tutti gli oneri necessari per l'esecuzione della prova (materiali, consumo energetico, ecc...) fino all'emissione del certificato di prova (secondo normativa UNI EN 12697-1).</v>
          </cell>
          <cell r="C350" t="str">
            <v>cad</v>
          </cell>
          <cell r="D350">
            <v>59.62</v>
          </cell>
        </row>
        <row r="351">
          <cell r="A351" t="str">
            <v>1C.00.240.0140</v>
          </cell>
          <cell r="B351" t="str">
            <v>Determinazione del contenuto di elastomero (iterlene).</v>
          </cell>
          <cell r="C351" t="str">
            <v>cad</v>
          </cell>
          <cell r="D351">
            <v>134.47999999999999</v>
          </cell>
        </row>
        <row r="352">
          <cell r="A352" t="str">
            <v>1C.00.240.0150</v>
          </cell>
          <cell r="B352" t="str">
            <v>Determinazione della viscosità Engler a 20°.</v>
          </cell>
          <cell r="C352" t="str">
            <v>cad</v>
          </cell>
          <cell r="D352">
            <v>93.34</v>
          </cell>
        </row>
        <row r="353">
          <cell r="A353" t="str">
            <v>1C.00.240.0160</v>
          </cell>
          <cell r="B353" t="str">
            <v>Determinazione dell'omogeneità. (trattenuto al setaccio da mm. 0,85).</v>
          </cell>
          <cell r="C353" t="str">
            <v>cad</v>
          </cell>
          <cell r="D353">
            <v>54.9</v>
          </cell>
        </row>
        <row r="354">
          <cell r="A354" t="str">
            <v>1C.00.240.0170</v>
          </cell>
          <cell r="B354" t="str">
            <v>Determinazione della sedimentazione a 5 gg.</v>
          </cell>
          <cell r="C354" t="str">
            <v>cad</v>
          </cell>
          <cell r="D354">
            <v>54.9</v>
          </cell>
        </row>
        <row r="355">
          <cell r="A355" t="str">
            <v>1C.00.240.0180</v>
          </cell>
          <cell r="B355" t="str">
            <v>Determinazione della stabilità a 7 gg.</v>
          </cell>
          <cell r="C355" t="str">
            <v>cad</v>
          </cell>
          <cell r="D355">
            <v>106.25</v>
          </cell>
        </row>
        <row r="356">
          <cell r="A356" t="str">
            <v>1C.00.240.0190</v>
          </cell>
          <cell r="B356" t="str">
            <v>Determinazione della stabilità a 2 mesi.</v>
          </cell>
          <cell r="C356" t="str">
            <v>cad</v>
          </cell>
          <cell r="D356">
            <v>157.44</v>
          </cell>
        </row>
        <row r="357">
          <cell r="A357" t="str">
            <v>1C.00.240.0200</v>
          </cell>
          <cell r="B357" t="str">
            <v>Determinazione del grado di acidità (PH).</v>
          </cell>
          <cell r="C357" t="str">
            <v>cad</v>
          </cell>
          <cell r="D357">
            <v>54.9</v>
          </cell>
        </row>
        <row r="358">
          <cell r="A358" t="str">
            <v>1C.00.240.0210</v>
          </cell>
          <cell r="B358" t="str">
            <v>Prova di preriscaldamento e quartatura campione di conglomerato bituminoso.</v>
          </cell>
          <cell r="C358" t="str">
            <v>cad</v>
          </cell>
          <cell r="D358">
            <v>16.579999999999998</v>
          </cell>
        </row>
        <row r="359">
          <cell r="A359" t="str">
            <v>1C.00.240.0220</v>
          </cell>
          <cell r="B359" t="str">
            <v>Prova di estrazione bitume a freddo mediante centrifugazione da kg. 1,5 di conglomerato.</v>
          </cell>
          <cell r="C359" t="str">
            <v>cad</v>
          </cell>
          <cell r="D359">
            <v>41.33</v>
          </cell>
        </row>
        <row r="360">
          <cell r="A360" t="str">
            <v>1C.00.240.0230</v>
          </cell>
          <cell r="B360" t="str">
            <v>Prova di estrazione bitume a caldo.</v>
          </cell>
          <cell r="C360" t="str">
            <v>cad</v>
          </cell>
          <cell r="D360">
            <v>67.44</v>
          </cell>
        </row>
        <row r="361">
          <cell r="A361" t="str">
            <v>1C.00.240.0240</v>
          </cell>
          <cell r="B361" t="str">
            <v>Estrazione (distillazione) bitume con rotavapor.</v>
          </cell>
          <cell r="C361"/>
          <cell r="D361"/>
        </row>
        <row r="362">
          <cell r="A362" t="str">
            <v>1C.00.240.0240.a</v>
          </cell>
          <cell r="B362" t="str">
            <v>- esecuzione della prima estrazione di un campione</v>
          </cell>
          <cell r="C362" t="str">
            <v>cad</v>
          </cell>
          <cell r="D362">
            <v>258.5</v>
          </cell>
        </row>
        <row r="363">
          <cell r="A363" t="str">
            <v>1C.00.240.0240.b</v>
          </cell>
          <cell r="B363" t="str">
            <v>- esecuzione ulteriori estrazioni di un campione</v>
          </cell>
          <cell r="C363" t="str">
            <v>cad</v>
          </cell>
          <cell r="D363">
            <v>129.26</v>
          </cell>
        </row>
        <row r="364">
          <cell r="A364" t="str">
            <v>1C.00.240.0250</v>
          </cell>
          <cell r="B364" t="str">
            <v>Determinazione del contenuto di legante.</v>
          </cell>
          <cell r="C364" t="str">
            <v>cad</v>
          </cell>
          <cell r="D364">
            <v>54.9</v>
          </cell>
        </row>
        <row r="365">
          <cell r="A365" t="str">
            <v>1C.00.240.0260</v>
          </cell>
          <cell r="B365" t="str">
            <v>Determinazione del contenuto di legante compresa analisi granulometrica.</v>
          </cell>
          <cell r="C365" t="str">
            <v>cad</v>
          </cell>
          <cell r="D365">
            <v>113.59</v>
          </cell>
        </row>
        <row r="366">
          <cell r="A366" t="str">
            <v>1C.00.240.0270</v>
          </cell>
          <cell r="B366" t="str">
            <v>Determinazione della deformazione (impronta) di miscele di aggregati lapidei e bitume sotto carico statico.</v>
          </cell>
          <cell r="C366"/>
          <cell r="D366"/>
        </row>
        <row r="367">
          <cell r="A367" t="str">
            <v>1C.00.240.0270.a</v>
          </cell>
          <cell r="B367" t="str">
            <v>- confezionamento di miscela in laboratorio e preparazione di una serie di n. 2 provini per la determinazione della deformazione (impronta) sotto carico statico.</v>
          </cell>
          <cell r="C367" t="str">
            <v>cad</v>
          </cell>
          <cell r="D367">
            <v>46.55</v>
          </cell>
        </row>
        <row r="368">
          <cell r="A368" t="str">
            <v>1C.00.240.0270.b</v>
          </cell>
          <cell r="B368" t="str">
            <v>- preparazione serie di n. 2 provini per la determinazione della deformazione (impronta) sotto carico statico.</v>
          </cell>
          <cell r="C368" t="str">
            <v>cad</v>
          </cell>
          <cell r="D368">
            <v>18.66</v>
          </cell>
        </row>
        <row r="369">
          <cell r="A369" t="str">
            <v>1C.00.240.0270.c</v>
          </cell>
          <cell r="B369" t="str">
            <v>- preparazione con pasta di gesso (provini spessore minore cm 5) di una serie di n. 2 provini (carote) per la determinazione della deformazione (impronta) sotto carico statico</v>
          </cell>
          <cell r="C369" t="str">
            <v>cad</v>
          </cell>
          <cell r="D369">
            <v>67.44</v>
          </cell>
        </row>
        <row r="370">
          <cell r="A370" t="str">
            <v>1C.00.240.0270.d</v>
          </cell>
          <cell r="B370" t="str">
            <v>- esecuzione della prova in condizioni normali</v>
          </cell>
          <cell r="C370" t="str">
            <v>cad</v>
          </cell>
          <cell r="D370">
            <v>93.34</v>
          </cell>
        </row>
        <row r="371">
          <cell r="A371" t="str">
            <v>1C.00.240.0270.e</v>
          </cell>
          <cell r="B371" t="str">
            <v>- esecuzione della prova in condizioni speciali</v>
          </cell>
          <cell r="C371" t="str">
            <v>cad</v>
          </cell>
          <cell r="D371">
            <v>157.44</v>
          </cell>
        </row>
        <row r="372">
          <cell r="A372" t="str">
            <v>1C.00.240.0280</v>
          </cell>
          <cell r="B372" t="str">
            <v>Prova Marshall completa (stabilità e scorrimento) compreso il confezionamento di n. 4 provini (UNI EN 12697-30:2012 o UNI EN 12697-32) e tutto l'occorrente per dare la prova completa fino all'emissione del certificato di prova (secondo normativa UNI EN 12697-34).</v>
          </cell>
          <cell r="C372" t="str">
            <v>cad</v>
          </cell>
          <cell r="D372">
            <v>160.58000000000001</v>
          </cell>
        </row>
        <row r="373">
          <cell r="A373" t="str">
            <v>1C.00.240.0290</v>
          </cell>
          <cell r="B373" t="str">
            <v>Determinazione della resistenza a trazione indiretta di provini di conglomerato bituminoso, compreso il confezionamento dei provini necessari e tutto l'occorrente per dare la determinazione completa fino all'emissione del certificato di prova (secondo normativa UNI EN 12697-23).</v>
          </cell>
          <cell r="C373" t="str">
            <v>cad</v>
          </cell>
          <cell r="D373">
            <v>86.64</v>
          </cell>
        </row>
        <row r="374">
          <cell r="A374" t="str">
            <v>1C.00.240.0300</v>
          </cell>
          <cell r="B374" t="str">
            <v>Determinazione della massa volumica di provini di conglomerato bituminoso ricavati da carote prelevate dalla pavimentazione. Compresi tutti gli oneri necessari per l'esecuzione della prova (materiali, consumo energetico, ecc...) fino all'emissione del certificato di prova (secondo normativa UNI EN 12697-6).</v>
          </cell>
          <cell r="C374" t="str">
            <v>cad</v>
          </cell>
          <cell r="D374">
            <v>45.35</v>
          </cell>
        </row>
        <row r="375">
          <cell r="A375" t="str">
            <v>1C.00.240.0305</v>
          </cell>
          <cell r="B375" t="str">
            <v>Determinazione delle caratteristiche dei vuoti di provini di conglomerato bituminoso (Vmin; Vmax) su campioni di conglomerati bituminosi estratti in sito dalla Direzione Lavori dopo la stesa e compattazione. Compresi tutti gli oneri necessari per l'esecuzione della prova (materiali, consumo energetico, ecc...) fino all'emissione del certificato di prova (secondo normativa UNI EN 12697-8).</v>
          </cell>
          <cell r="C375" t="str">
            <v>cad</v>
          </cell>
          <cell r="D375">
            <v>42.87</v>
          </cell>
        </row>
        <row r="376">
          <cell r="A376" t="str">
            <v>1C.00.240.0310</v>
          </cell>
          <cell r="B376" t="str">
            <v>Determinazione del peso di volume su serie di provini Marshall.</v>
          </cell>
          <cell r="C376"/>
          <cell r="D376"/>
        </row>
        <row r="377">
          <cell r="A377" t="str">
            <v>1C.00.240.0310.a</v>
          </cell>
          <cell r="B377" t="str">
            <v>- confezionamento di miscela in laboratorio per la preparazione di una serie Marshall (n. 4 provini)</v>
          </cell>
          <cell r="C377" t="str">
            <v>cad</v>
          </cell>
          <cell r="D377">
            <v>46.55</v>
          </cell>
        </row>
        <row r="378">
          <cell r="A378" t="str">
            <v>1C.00.240.0310.b</v>
          </cell>
          <cell r="B378" t="str">
            <v>- preparazione di una serie di n. 4 provini per eseguire la prova Marshall</v>
          </cell>
          <cell r="C378" t="str">
            <v>cad</v>
          </cell>
          <cell r="D378">
            <v>31.06</v>
          </cell>
        </row>
        <row r="379">
          <cell r="A379" t="str">
            <v>1C.00.240.0310.c</v>
          </cell>
          <cell r="B379" t="str">
            <v>- esecuzione della prova su una serie di n. 4 provini</v>
          </cell>
          <cell r="C379" t="str">
            <v>cad</v>
          </cell>
          <cell r="D379">
            <v>48.63</v>
          </cell>
        </row>
        <row r="380">
          <cell r="A380" t="str">
            <v>1C.00.240.0320</v>
          </cell>
          <cell r="B380" t="str">
            <v>Determinazione della porosità.</v>
          </cell>
          <cell r="C380" t="str">
            <v>cad</v>
          </cell>
          <cell r="D380">
            <v>144.91</v>
          </cell>
        </row>
        <row r="381">
          <cell r="A381" t="str">
            <v>1C.00.240.0330</v>
          </cell>
          <cell r="B381" t="str">
            <v>Taglio con fresa a disco di carote per divisione degli strati.</v>
          </cell>
          <cell r="C381" t="str">
            <v>cad</v>
          </cell>
          <cell r="D381">
            <v>13.44</v>
          </cell>
        </row>
        <row r="382">
          <cell r="A382" t="str">
            <v>1C.00.240.0340</v>
          </cell>
          <cell r="B382" t="str">
            <v>Determinazione con calibro di precisione dello spessore di carote tramite misurazione su n. 3 generatrici poste a 120° circa l'una dell'altra e determinazione della media aritmetica dei tre valori.</v>
          </cell>
          <cell r="C382" t="str">
            <v>cad</v>
          </cell>
          <cell r="D382">
            <v>9.35</v>
          </cell>
        </row>
        <row r="383">
          <cell r="A383" t="str">
            <v>1C.00.240.0350</v>
          </cell>
          <cell r="B383" t="str">
            <v>Studio di miscela per conglomerati bituminosi su fuso assegnato.</v>
          </cell>
          <cell r="C383" t="str">
            <v>cad</v>
          </cell>
          <cell r="D383">
            <v>197.12</v>
          </cell>
        </row>
        <row r="384">
          <cell r="A384" t="str">
            <v>1C.00.240.0360</v>
          </cell>
          <cell r="B384" t="str">
            <v>Campionamento di leganti bituminosi, compresi tutti gli oneri necessari per l'esecuzione della prova (materiali, consume energetico, ecc.) fino all'emissione del certificato di prova, secondo la normativa UNI EN 58</v>
          </cell>
          <cell r="C384" t="str">
            <v>cad</v>
          </cell>
          <cell r="D384">
            <v>18.670000000000002</v>
          </cell>
        </row>
        <row r="385">
          <cell r="A385" t="str">
            <v>1C.00.240.0370</v>
          </cell>
          <cell r="B385" t="str">
            <v>Determinazione della resistenza all'indurimento per effetto del calore e dell'aria - Metodo RTFOT, compresi tutti gli oneri necessari per l'esecuzione della prova (materiali, consume energetico, ecc.) fino all'emissione del certificato di prova, secondo la normativa UNI EN 12607</v>
          </cell>
          <cell r="C385" t="str">
            <v>cad</v>
          </cell>
          <cell r="D385">
            <v>45.51</v>
          </cell>
        </row>
        <row r="386">
          <cell r="A386" t="str">
            <v>1C.00.250</v>
          </cell>
          <cell r="B386" t="str">
            <v>PROVE DI LABORATORIO SU GEOTESSILI NON TESSUTI</v>
          </cell>
          <cell r="C386"/>
          <cell r="D386"/>
        </row>
        <row r="387">
          <cell r="A387" t="str">
            <v>1C.00.250.0010</v>
          </cell>
          <cell r="B387" t="str">
            <v>Preparazione provino di geotessuto per esecuzione prove.</v>
          </cell>
          <cell r="C387" t="str">
            <v>cad</v>
          </cell>
          <cell r="D387">
            <v>6.22</v>
          </cell>
        </row>
        <row r="388">
          <cell r="A388" t="str">
            <v>1C.00.250.0020</v>
          </cell>
          <cell r="B388" t="str">
            <v>Determinazione della massa areica su n. 5 provini.</v>
          </cell>
          <cell r="C388" t="str">
            <v>cad</v>
          </cell>
          <cell r="D388">
            <v>46.55</v>
          </cell>
        </row>
        <row r="389">
          <cell r="A389" t="str">
            <v>1C.00.250.0030</v>
          </cell>
          <cell r="B389" t="str">
            <v>Determinazione dello spessore su n. 5 provini.</v>
          </cell>
          <cell r="C389" t="str">
            <v>cad</v>
          </cell>
          <cell r="D389">
            <v>56.99</v>
          </cell>
        </row>
        <row r="390">
          <cell r="A390" t="str">
            <v>1C.00.250.0040</v>
          </cell>
          <cell r="B390" t="str">
            <v>Prova di trazione su n. 5 provini.</v>
          </cell>
          <cell r="C390" t="str">
            <v>cad</v>
          </cell>
          <cell r="D390">
            <v>93.34</v>
          </cell>
        </row>
        <row r="391">
          <cell r="A391" t="str">
            <v>1C.00.260</v>
          </cell>
          <cell r="B391" t="str">
            <v>PROVE DI LABORATORIO SU LEGNO</v>
          </cell>
          <cell r="C391"/>
          <cell r="D391"/>
        </row>
        <row r="392">
          <cell r="A392" t="str">
            <v>1C.00.260.0010</v>
          </cell>
          <cell r="B392" t="str">
            <v>Determinazione della resistenza a compressione perpendicolare alla fibratura.</v>
          </cell>
          <cell r="C392"/>
          <cell r="D392"/>
        </row>
        <row r="393">
          <cell r="A393" t="str">
            <v>1C.00.260.0010.a</v>
          </cell>
          <cell r="B393" t="str">
            <v>- ricavo e preparazione di n. 3 provette in legno per eseguire la prova di compressione</v>
          </cell>
          <cell r="C393" t="str">
            <v>cad</v>
          </cell>
          <cell r="D393">
            <v>56.99</v>
          </cell>
        </row>
        <row r="394">
          <cell r="A394" t="str">
            <v>1C.00.260.0010.b</v>
          </cell>
          <cell r="B394" t="str">
            <v>- determinazione dell'umidità per le prove meccaniche. La prova deve essere eseguita secondo UNI ISO 3130</v>
          </cell>
          <cell r="C394" t="str">
            <v>cad</v>
          </cell>
          <cell r="D394">
            <v>20.69</v>
          </cell>
        </row>
        <row r="395">
          <cell r="A395" t="str">
            <v>1C.00.260.0010.c</v>
          </cell>
          <cell r="B395" t="str">
            <v>- determinazione della massa volumica per le prove fisiche e meccaniche. La prova deve essere eseguita secondo UNI ISO 3130</v>
          </cell>
          <cell r="C395" t="str">
            <v>cad</v>
          </cell>
          <cell r="D395">
            <v>40.46</v>
          </cell>
        </row>
        <row r="396">
          <cell r="A396" t="str">
            <v>1C.00.260.0010.d</v>
          </cell>
          <cell r="B396" t="str">
            <v>- esecuzione della prova</v>
          </cell>
          <cell r="C396" t="str">
            <v>cad</v>
          </cell>
          <cell r="D396">
            <v>113.59</v>
          </cell>
        </row>
        <row r="397">
          <cell r="A397" t="str">
            <v>1C.00.260.0020</v>
          </cell>
          <cell r="B397" t="str">
            <v>Determinazione della resistenza a compressione parallela alla fibratura.</v>
          </cell>
          <cell r="C397"/>
          <cell r="D397"/>
        </row>
        <row r="398">
          <cell r="A398" t="str">
            <v>1C.00.260.0020.a</v>
          </cell>
          <cell r="B398" t="str">
            <v>- ricavo e preparazione di n. 3 provette in legno per eseguire la prova di compressione</v>
          </cell>
          <cell r="C398" t="str">
            <v>cad</v>
          </cell>
          <cell r="D398">
            <v>56.99</v>
          </cell>
        </row>
        <row r="399">
          <cell r="A399" t="str">
            <v>1C.00.260.0020.b</v>
          </cell>
          <cell r="B399" t="str">
            <v>- determinazione dell'umidità per le prove meccaniche. La prova deve essere eseguita secondo UNI ISO 3130</v>
          </cell>
          <cell r="C399" t="str">
            <v>cad</v>
          </cell>
          <cell r="D399">
            <v>20.69</v>
          </cell>
        </row>
        <row r="400">
          <cell r="A400" t="str">
            <v>1C.00.260.0020.c</v>
          </cell>
          <cell r="B400" t="str">
            <v>- determinazione della massa volumica per le prove fisiche e meccaniche. La prova deve essere eseguita secondo UNI ISO 3130</v>
          </cell>
          <cell r="C400" t="str">
            <v>cad</v>
          </cell>
          <cell r="D400">
            <v>40.46</v>
          </cell>
        </row>
        <row r="401">
          <cell r="A401" t="str">
            <v>1C.00.260.0020.d</v>
          </cell>
          <cell r="B401" t="str">
            <v>- esecuzione della prova</v>
          </cell>
          <cell r="C401" t="str">
            <v>cad</v>
          </cell>
          <cell r="D401">
            <v>113.59</v>
          </cell>
        </row>
        <row r="402">
          <cell r="A402" t="str">
            <v>1C.00.260.0030</v>
          </cell>
          <cell r="B402" t="str">
            <v>Determinazione della resistenza a flessione statica (secondo UNI ISO 3133) e determinazione del modulo di elasticità a flessione statica (secondo UNI ISO 3349).</v>
          </cell>
          <cell r="C402"/>
          <cell r="D402"/>
        </row>
        <row r="403">
          <cell r="A403" t="str">
            <v>1C.00.260.0030.a</v>
          </cell>
          <cell r="B403" t="str">
            <v>- ricavo e preparazione di n. 3 provette in legno per eseguire la prova di compressione</v>
          </cell>
          <cell r="C403" t="str">
            <v>cad</v>
          </cell>
          <cell r="D403">
            <v>56.99</v>
          </cell>
        </row>
        <row r="404">
          <cell r="A404" t="str">
            <v>1C.00.260.0030.b</v>
          </cell>
          <cell r="B404" t="str">
            <v>- determinazione dell'umidità per le prove meccaniche. La prova deve essere eseguita secondo UNI ISO 3130</v>
          </cell>
          <cell r="C404" t="str">
            <v>cad</v>
          </cell>
          <cell r="D404">
            <v>20.69</v>
          </cell>
        </row>
        <row r="405">
          <cell r="A405" t="str">
            <v>1C.00.260.0030.c</v>
          </cell>
          <cell r="B405" t="str">
            <v>- determinazione della massa volumica per le prove fisiche e meccaniche. La prova deve essere eseguita secondo UNI ISO 3130</v>
          </cell>
          <cell r="C405" t="str">
            <v>cad</v>
          </cell>
          <cell r="D405">
            <v>40.46</v>
          </cell>
        </row>
        <row r="406">
          <cell r="A406" t="str">
            <v>1C.00.260.0030.d</v>
          </cell>
          <cell r="B406" t="str">
            <v>- esecuzione della prova di resistenza a flessione statica</v>
          </cell>
          <cell r="C406" t="str">
            <v>cad</v>
          </cell>
          <cell r="D406">
            <v>113.59</v>
          </cell>
        </row>
        <row r="407">
          <cell r="A407" t="str">
            <v>1C.00.260.0030.e</v>
          </cell>
          <cell r="B407" t="str">
            <v>- esecuzione della prova per la determinazione del modulo di elasticità a flessione statica</v>
          </cell>
          <cell r="C407" t="str">
            <v>cad</v>
          </cell>
          <cell r="D407">
            <v>202.35</v>
          </cell>
        </row>
        <row r="408">
          <cell r="A408" t="str">
            <v>1C.00.270</v>
          </cell>
          <cell r="B408" t="str">
            <v>PROVE SPECIALI</v>
          </cell>
          <cell r="C408"/>
          <cell r="D408"/>
        </row>
        <row r="409">
          <cell r="A409" t="str">
            <v>1C.00.270.0010</v>
          </cell>
          <cell r="B409" t="str">
            <v>Indagini termografiche eseguite utilizzando una telecamera sensibile all'infrarosso che riprende la superficie da esaminare, sollecitata termicamente (o tramite dispositivi artificiali), con restituzione di immagine videoregistrata o ripresa fotograficamente, procedendo poi alla realizzazione di una mappa termografica in cui l'andamento delle bande di colore corrisponde alle linee isoterme, finalizzata all'analisi delle seguenti problematiche:</v>
          </cell>
          <cell r="C409"/>
          <cell r="D409"/>
        </row>
        <row r="410">
          <cell r="A410" t="str">
            <v>1C.00.270.0010.a</v>
          </cell>
          <cell r="B410" t="str">
            <v>- su grandi superfici.</v>
          </cell>
          <cell r="C410" t="str">
            <v>cad</v>
          </cell>
          <cell r="D410">
            <v>1347.9</v>
          </cell>
        </row>
        <row r="411">
          <cell r="A411" t="str">
            <v>1C.00.270.0010.b</v>
          </cell>
          <cell r="B411" t="str">
            <v>- su particolari.</v>
          </cell>
          <cell r="C411" t="str">
            <v>cad</v>
          </cell>
          <cell r="D411">
            <v>258.5</v>
          </cell>
        </row>
        <row r="412">
          <cell r="A412" t="str">
            <v>1C.00.270.0020</v>
          </cell>
          <cell r="B412" t="str">
            <v>Prova di PULL OFF.</v>
          </cell>
          <cell r="C412" t="str">
            <v>cad</v>
          </cell>
          <cell r="D412">
            <v>233.66</v>
          </cell>
        </row>
        <row r="413">
          <cell r="A413" t="str">
            <v>1C.00.270.0030</v>
          </cell>
          <cell r="B413" t="str">
            <v>Verifica di una coppia di bulloni di serraggio con chiave dinamometrica tarata.</v>
          </cell>
          <cell r="C413" t="str">
            <v>cad</v>
          </cell>
          <cell r="D413">
            <v>46.55</v>
          </cell>
        </row>
        <row r="414">
          <cell r="A414" t="str">
            <v>1C.00.280</v>
          </cell>
          <cell r="B414" t="str">
            <v>INDAGINI GEORADAR</v>
          </cell>
          <cell r="C414"/>
          <cell r="D414"/>
        </row>
        <row r="415">
          <cell r="A415" t="str">
            <v>1C.00.280.0010</v>
          </cell>
          <cell r="B415" t="str">
            <v>Esecuzione di indagine georadar lungo percorsi longitudinali o con acquisizioni a maglia prestabilita, con assetto prestabilito di investigazione di tipo monostatico , con l'utilizzo di frequenze e tempi di campionamento idonei a raggiungere la migliore definizione e profondità in relazione agli obiettivi da indagare. Elaborazione dei dati mediante software adeguati, compreso il trasferimento, l'interpretazione e la restituzione degli stessi su apposite planimetrie su supporto cartaceo e digitale. Per ogni metro lineare:</v>
          </cell>
          <cell r="C415"/>
          <cell r="D415"/>
        </row>
        <row r="416">
          <cell r="A416" t="str">
            <v>1C.00.280.0010.a</v>
          </cell>
          <cell r="B416" t="str">
            <v>- frequenza (2000Mhz) per applicazioni entro 2 m dal p.c.</v>
          </cell>
          <cell r="C416" t="str">
            <v>m</v>
          </cell>
          <cell r="D416">
            <v>8.92</v>
          </cell>
        </row>
        <row r="417">
          <cell r="A417" t="str">
            <v>1C.00.280.0010.b</v>
          </cell>
          <cell r="B417" t="str">
            <v>- frequenza (900Mhz) per applicazioni entro 5m dal p.c.</v>
          </cell>
          <cell r="C417" t="str">
            <v>m</v>
          </cell>
          <cell r="D417">
            <v>9.16</v>
          </cell>
        </row>
        <row r="418">
          <cell r="A418" t="str">
            <v>1C.00.280.0010.c</v>
          </cell>
          <cell r="B418" t="str">
            <v>- frequenza (500Mhz) per applicazioni entro 10 m dal p.c.</v>
          </cell>
          <cell r="C418" t="str">
            <v>m</v>
          </cell>
          <cell r="D418">
            <v>9.4600000000000009</v>
          </cell>
        </row>
        <row r="419">
          <cell r="A419" t="str">
            <v>1C.00.280.0010.d</v>
          </cell>
          <cell r="B419" t="str">
            <v>- frequenza (300Mhz) per applicazioni entro 15 m dal p.c.</v>
          </cell>
          <cell r="C419" t="str">
            <v>m</v>
          </cell>
          <cell r="D419">
            <v>9.7799999999999994</v>
          </cell>
        </row>
        <row r="420">
          <cell r="A420" t="str">
            <v>1C.00.280.0010.e</v>
          </cell>
          <cell r="B420" t="str">
            <v>- frequenza (150Mhz) per applicazioni entro 30 m dal p.c.</v>
          </cell>
          <cell r="C420" t="str">
            <v>m</v>
          </cell>
          <cell r="D420">
            <v>10.11</v>
          </cell>
        </row>
        <row r="421">
          <cell r="A421" t="str">
            <v>1C.00.300</v>
          </cell>
          <cell r="B421" t="str">
            <v>SONDAGGI GEOGNOSTICI</v>
          </cell>
          <cell r="C421"/>
          <cell r="D421"/>
        </row>
        <row r="422">
          <cell r="A422" t="str">
            <v>1C.00.300.0030</v>
          </cell>
          <cell r="B422" t="str">
            <v>Sondaggio a rotazione con carotaggio continuo, in terreni sciolti a granulometria fine e media, anche in presenza di ciottoli ed in rocce di media durezza, compresa l'estrazione e la conservazione del carotaggio entro apposite cassette catalogatrici, la fornitura di energia e materiali, le prestazioni di manodopera, nonché il trasporto attrezzatura sul sito in andata e ritorno, il montaggio dell'attrezzatura in corrispondenza di ogni punto di carotaggio e l'eventuale fornitura di acqua per le attività di cantiere, con esclusione di impiego di corone diamantate. Diametro minimo 85 mm.</v>
          </cell>
          <cell r="C422" t="str">
            <v>m</v>
          </cell>
          <cell r="D422">
            <v>92.18</v>
          </cell>
        </row>
        <row r="423">
          <cell r="A423" t="str">
            <v>1C.00.300.0040</v>
          </cell>
          <cell r="B423" t="str">
            <v>Perforazione a rotazione a distruzione di nucleo, diametro da 85 a 145 mm, in terreni sciolti a granulometria fine e media, anche in presenza di ciottoli ed in rocce di media durezza, compresa la fornitura di energia e materiali, le prestazioni di manodopera, nonché il trasporto attrezzatura sul sito in andata e ritorno, il montaggio dell'attrezzatura in corrispondenza di ogni punto di carotaggio e l'eventuale fornitura di acqua per le attività di cantiere, con esclusione di impiego di corone diamantate.</v>
          </cell>
          <cell r="C423" t="str">
            <v>m</v>
          </cell>
          <cell r="D423">
            <v>72.52</v>
          </cell>
        </row>
        <row r="424">
          <cell r="A424" t="str">
            <v>1C.00.300.0050</v>
          </cell>
          <cell r="B424" t="str">
            <v>Prelievo di campioni nei sondaggi a rotazione con idonei campionatori, compresa la conservazione in appositi contenitori o fustelle a rendere</v>
          </cell>
          <cell r="C424"/>
          <cell r="D424"/>
        </row>
        <row r="425">
          <cell r="A425" t="str">
            <v>1C.00.300.0050.a</v>
          </cell>
          <cell r="B425" t="str">
            <v>- campioni rimaneggiati e spezzoni di carote</v>
          </cell>
          <cell r="C425" t="str">
            <v>cad</v>
          </cell>
          <cell r="D425">
            <v>12.71</v>
          </cell>
        </row>
        <row r="426">
          <cell r="A426" t="str">
            <v>1C.00.300.0050.b</v>
          </cell>
          <cell r="B426" t="str">
            <v>- campioni semidisturbati</v>
          </cell>
          <cell r="C426" t="str">
            <v>cad</v>
          </cell>
          <cell r="D426">
            <v>152.13</v>
          </cell>
        </row>
        <row r="427">
          <cell r="A427" t="str">
            <v>1C.00.300.0050.c</v>
          </cell>
          <cell r="B427" t="str">
            <v>- campioni indisturbati</v>
          </cell>
          <cell r="C427" t="str">
            <v>cad</v>
          </cell>
          <cell r="D427">
            <v>157.33000000000001</v>
          </cell>
        </row>
        <row r="428">
          <cell r="A428" t="str">
            <v>1C.00.300.0060</v>
          </cell>
          <cell r="B428" t="str">
            <v>Esecuzione di Standard Penetration Test nel corso di sondaggi a rotazione</v>
          </cell>
          <cell r="C428" t="str">
            <v>cad</v>
          </cell>
          <cell r="D428">
            <v>135.55000000000001</v>
          </cell>
        </row>
        <row r="429">
          <cell r="A429" t="str">
            <v>1C.00.300.0070</v>
          </cell>
          <cell r="B429" t="str">
            <v>Installazione di piezometro tipo Casagrande a doppio tubo, con fornitura e posa delle doppie tubazioni occorrenti, già confezionate, della strumentazione compresa la formazione di zona drenante, i tappi impermeabili, il pozzetto di protezione e di tutti i materiali comunque occorrenti:</v>
          </cell>
          <cell r="C429"/>
          <cell r="D429"/>
        </row>
        <row r="430">
          <cell r="A430" t="str">
            <v>1C.00.300.0070.a</v>
          </cell>
          <cell r="B430" t="str">
            <v>- doppie tubazioni, già confezionate</v>
          </cell>
          <cell r="C430" t="str">
            <v>m</v>
          </cell>
          <cell r="D430">
            <v>38.340000000000003</v>
          </cell>
        </row>
        <row r="431">
          <cell r="A431" t="str">
            <v>1C.00.300.0070.b</v>
          </cell>
          <cell r="B431" t="str">
            <v>- strumentazione, con formazione di zona drenante, tappi impermeabili, cella e pozzetto di protezione</v>
          </cell>
          <cell r="C431" t="str">
            <v>cad</v>
          </cell>
          <cell r="D431">
            <v>547.14</v>
          </cell>
        </row>
        <row r="432">
          <cell r="A432" t="str">
            <v>1C.00.350</v>
          </cell>
          <cell r="B432" t="str">
            <v>PROVE PENETROMETRICHE</v>
          </cell>
          <cell r="C432"/>
          <cell r="D432"/>
        </row>
        <row r="433">
          <cell r="A433" t="str">
            <v>1C.00.350.0010</v>
          </cell>
          <cell r="B433" t="str">
            <v>Trasporto di attrezzatura per prove penetrometriche statiche e dinamiche sul luogo di impiego e ritorno, compreso ogni onere per carico e scarico</v>
          </cell>
          <cell r="C433" t="str">
            <v>cad</v>
          </cell>
          <cell r="D433">
            <v>409.07</v>
          </cell>
        </row>
        <row r="434">
          <cell r="A434" t="str">
            <v>1C.00.350.0020</v>
          </cell>
          <cell r="B434" t="str">
            <v>Montaggio di attrezzatura per prove penetrometriche statiche in corrispondenza di ogni punto di prova</v>
          </cell>
          <cell r="C434" t="str">
            <v>cad</v>
          </cell>
          <cell r="D434">
            <v>260.06</v>
          </cell>
        </row>
        <row r="435">
          <cell r="A435" t="str">
            <v>1C.00.350.0030</v>
          </cell>
          <cell r="B435" t="str">
            <v>Prove penetrometriche statiche con penetrometro Olandese della capacità di 10 t, con lettura dello sforzo di penetrazione alla punta e dell'attrito laterale ogni 20 cm</v>
          </cell>
          <cell r="C435" t="str">
            <v>m</v>
          </cell>
          <cell r="D435">
            <v>32.86</v>
          </cell>
        </row>
        <row r="436">
          <cell r="A436" t="str">
            <v>1C.00.350.0040</v>
          </cell>
          <cell r="B436" t="str">
            <v>Montaggio di attrezzatura per prove penetrometriche dinamiche in corrispondenza di ogni punto di prova</v>
          </cell>
          <cell r="C436" t="str">
            <v>cad</v>
          </cell>
          <cell r="D436">
            <v>242.95</v>
          </cell>
        </row>
        <row r="437">
          <cell r="A437" t="str">
            <v>1C.00.350.0050</v>
          </cell>
          <cell r="B437" t="str">
            <v>Prove penetrometriche dinamiche continue con penetrometro a mazza battente da 150 libbre corredato di dispositivo per lo sganciamento automatico con altezza di caduta 75 cm</v>
          </cell>
          <cell r="C437" t="str">
            <v>m</v>
          </cell>
          <cell r="D437">
            <v>37.71</v>
          </cell>
        </row>
        <row r="438">
          <cell r="A438" t="str">
            <v>1C.00.400</v>
          </cell>
          <cell r="B438" t="str">
            <v>PROVE DI CARICO SU PALI</v>
          </cell>
          <cell r="C438"/>
          <cell r="D438"/>
        </row>
        <row r="439">
          <cell r="A439" t="str">
            <v>1C.00.400.0010</v>
          </cell>
          <cell r="B439" t="str">
            <v>Compenso per prove di carico su pali.</v>
          </cell>
          <cell r="C439" t="str">
            <v>cad</v>
          </cell>
          <cell r="D439">
            <v>3957.39</v>
          </cell>
        </row>
        <row r="440">
          <cell r="A440" t="str">
            <v>1C.00.400.0020</v>
          </cell>
          <cell r="B440" t="str">
            <v>Predisposizione zavorra di contrasto per esecuzione prove di carico su pali, compreso trasporto, carico e scarico, montaggio e smontaggio strutture di appoggio, contabilizzata in relazione al carico massimo della prima prova:</v>
          </cell>
          <cell r="C440"/>
          <cell r="D440"/>
        </row>
        <row r="441">
          <cell r="A441" t="str">
            <v>1C.00.400.0020.a</v>
          </cell>
          <cell r="B441" t="str">
            <v>- per la prima prova</v>
          </cell>
          <cell r="C441" t="str">
            <v>t</v>
          </cell>
          <cell r="D441">
            <v>74.61</v>
          </cell>
        </row>
        <row r="442">
          <cell r="A442" t="str">
            <v>1C.00.400.0020.b</v>
          </cell>
          <cell r="B442" t="str">
            <v>- per ogni prova di carico successiva alla prima, in continuità.</v>
          </cell>
          <cell r="C442" t="str">
            <v>t</v>
          </cell>
          <cell r="D442">
            <v>34.9</v>
          </cell>
        </row>
        <row r="443">
          <cell r="A443" t="str">
            <v>1C.00.500</v>
          </cell>
          <cell r="B443" t="str">
            <v>VIDEOISPEZIONI</v>
          </cell>
          <cell r="C443"/>
          <cell r="D443"/>
        </row>
        <row r="444">
          <cell r="A444" t="str">
            <v>1C.00.500.0010</v>
          </cell>
          <cell r="B444" t="str">
            <v>Videoispezione all'interno di condotti fognari, su condotte circolari o sezione equivalente preventivamente pulite.</v>
          </cell>
          <cell r="C444"/>
          <cell r="D444"/>
        </row>
        <row r="445">
          <cell r="A445" t="str">
            <v>1C.00.500.0010.a</v>
          </cell>
          <cell r="B445" t="str">
            <v>- fino a DN 150 mm</v>
          </cell>
          <cell r="C445" t="str">
            <v>ora</v>
          </cell>
          <cell r="D445">
            <v>169.75</v>
          </cell>
        </row>
        <row r="446">
          <cell r="A446" t="str">
            <v>1C.00.500.0010.b</v>
          </cell>
          <cell r="B446" t="str">
            <v>- da DN 150 a DN 300 mm</v>
          </cell>
          <cell r="C446" t="str">
            <v>ora</v>
          </cell>
          <cell r="D446">
            <v>176.09</v>
          </cell>
        </row>
        <row r="447">
          <cell r="A447" t="str">
            <v>1C.00.500.0010.c</v>
          </cell>
          <cell r="B447" t="str">
            <v>- da DN 300 a DN 600 mm</v>
          </cell>
          <cell r="C447" t="str">
            <v>ora</v>
          </cell>
          <cell r="D447">
            <v>185.13</v>
          </cell>
        </row>
        <row r="448">
          <cell r="A448" t="str">
            <v>1C.00.500.0010.d</v>
          </cell>
          <cell r="B448" t="str">
            <v>- da DN 600 a DN 1000 mm</v>
          </cell>
          <cell r="C448" t="str">
            <v>ora</v>
          </cell>
          <cell r="D448">
            <v>186.93</v>
          </cell>
        </row>
        <row r="449">
          <cell r="A449" t="str">
            <v>1C.00.500.0010.e</v>
          </cell>
          <cell r="B449" t="str">
            <v>- oltre DN 1000 mm</v>
          </cell>
          <cell r="C449" t="str">
            <v>ora</v>
          </cell>
          <cell r="D449">
            <v>200.63</v>
          </cell>
        </row>
        <row r="450">
          <cell r="A450" t="str">
            <v>1C.00.500.0020</v>
          </cell>
          <cell r="B450" t="str">
            <v>Verifica video ispettiva di canne fumarie compreso ogni onere e la relazione della situazione riscontrata. Per:</v>
          </cell>
          <cell r="C450"/>
          <cell r="D450"/>
        </row>
        <row r="451">
          <cell r="A451" t="str">
            <v>1C.00.500.0020.a</v>
          </cell>
          <cell r="B451" t="str">
            <v>- canna con un solo utilizzo</v>
          </cell>
          <cell r="C451" t="str">
            <v>cad</v>
          </cell>
          <cell r="D451">
            <v>238.71</v>
          </cell>
        </row>
        <row r="452">
          <cell r="A452" t="str">
            <v>1C.00.500.0020.b</v>
          </cell>
          <cell r="B452" t="str">
            <v>- canna con più immissioni (per ogni utilizzo)</v>
          </cell>
          <cell r="C452" t="str">
            <v>cad</v>
          </cell>
          <cell r="D452">
            <v>167.09</v>
          </cell>
        </row>
        <row r="453">
          <cell r="A453" t="str">
            <v>1C.00.600</v>
          </cell>
          <cell r="B453" t="str">
            <v>PROVE SU STRUTTURE ORIZZONTALI</v>
          </cell>
          <cell r="C453"/>
          <cell r="D453"/>
        </row>
        <row r="454">
          <cell r="A454" t="str">
            <v>1C.00.600.0010</v>
          </cell>
          <cell r="B454" t="str">
            <v>Esecuzione di saggio a piano interrato, atto alla verifica, controllo e analisi della natura del terreno e delle fondazioni. Consiste nella realizzazione di una buca di dimensioni medie cm 50x50xh.80, eseguita completamente a mano o con l'ausilio di piccole attrezzature, nei punti indicati dalla DL, anche in presenza di pavimentazione e sottofondo di qualsiasi tipo e spessore. Compreso il successivo riempimento e ripristino allo stato iniziale delle parti demolite, gli spostamenti sul territorio ed all'interno dell'area interessata, la pulizia e l'allontanamento di materiali eventualmente eccedenti.</v>
          </cell>
          <cell r="C454" t="str">
            <v>cad</v>
          </cell>
          <cell r="D454">
            <v>81.41</v>
          </cell>
        </row>
        <row r="455">
          <cell r="A455" t="str">
            <v>1C.00.600.0020</v>
          </cell>
          <cell r="B455" t="str">
            <v>Esecuzione di saggio a qualsiasi piano, atto alla identificazione e verifica della struttura portante. Consiste nella realizzazione di uno scasso di dimensioni medie cm 40x40 fino al raggiungimento della struttura sottostante, eseguito completamente a mano o con l'ausilio di piccole attrezzature, nei punti indicati dalla DL, compresa la demolizione di pavimentazione di qualsiasi natura e del sottofondo di qualsiasi tipo e spessore, avendo cura di non danneggiare le superfici adiacenti alla zona di intervento. Compreso il successivo ripristino allo stato iniziale sia del sottofondo che della pavimentazione, come materiale, colore e forma, gli spostamenti sul territorio ed all'interno dell'area interessata, la pulizia e l'allontanamento di materiali eventualmente eccedenti.</v>
          </cell>
          <cell r="C455" t="str">
            <v>cad</v>
          </cell>
          <cell r="D455">
            <v>87.95</v>
          </cell>
        </row>
        <row r="456">
          <cell r="A456" t="str">
            <v>1C.00.650</v>
          </cell>
          <cell r="B456" t="str">
            <v>SAGGI PER VERIFICHE SU MURATURE</v>
          </cell>
          <cell r="C456"/>
          <cell r="D456"/>
        </row>
        <row r="457">
          <cell r="A457" t="str">
            <v>1C.00.650.0010</v>
          </cell>
          <cell r="B457" t="str">
            <v>Esecuzione di saggio su murature di qualsiasi tipo (mattoni pieni, forati, blocchetti cls. ecc) a qualsiasi piano, atto ad accertare la tipologia e consistenza dei materiali impiegati. Consiste nella realizzazione in breccia di un foro di dimensioni medie cm 30x30 anche passante la muratura, se richiesto dalla DL, eseguito completamente a mano o con l'ausilio di piccole attrezzature, nei punti indicati dalla DL, avendo cura di non danneggiare le superfici adiacenti. Compreso il successivo ripristino allo stato iniziale, sia della muratura che degli intonaci e finiture superficiali, la pulizia e l'allontanamento di materiali eventualmente eccedenti, i piani di lavoro interni.</v>
          </cell>
          <cell r="C457" t="str">
            <v>cad</v>
          </cell>
          <cell r="D457">
            <v>68.2</v>
          </cell>
        </row>
        <row r="458">
          <cell r="A458" t="str">
            <v>1C.00.650.0020</v>
          </cell>
          <cell r="B458" t="str">
            <v>Esecuzione di saggio su murature a cassa vuota di qualsiasi tipo ed a qualsiasi piano, atto ad accertare la tipologia dei materiali isolanti impiegati. Consiste nella realizzazione in breccia di un foro passante nel tavolato interno, di dimensioni medie cm 30x30, eseguito completamente a mano o con l'ausilio di piccole attrezzature, nei punti indicati dalla DL, avendo cura di non danneggiare le superfici adiacenti. Compreso il successivo ripristino allo stato iniziale, sia della muratura che degli intonaci e finiture superficiali, i piani di lavoro interni. la pulizia e l'allontanamento di materiali eventualmente eccedenti. Esclusi eventuali ponteggi esterni.</v>
          </cell>
          <cell r="C458" t="str">
            <v>cad</v>
          </cell>
          <cell r="D458">
            <v>48.76</v>
          </cell>
        </row>
        <row r="459">
          <cell r="A459" t="str">
            <v>1C.00.700</v>
          </cell>
          <cell r="B459" t="str">
            <v>CAMPIONAMENTO FIBRE</v>
          </cell>
          <cell r="C459"/>
          <cell r="D459"/>
        </row>
        <row r="460">
          <cell r="A460" t="str">
            <v>1C.00.700.0010</v>
          </cell>
          <cell r="B460" t="str">
            <v>Campionamento delle fibre aerodisperse con campionatori ambientali o personali per il controllo della concentrazione delle fibre durante le operazioni di bonifica ed analisi dei campioni in microscopia ottica in contrasto di fase (MOCF)</v>
          </cell>
          <cell r="C460"/>
          <cell r="D460"/>
        </row>
        <row r="461">
          <cell r="A461" t="str">
            <v>1C.00.700.0010.a</v>
          </cell>
          <cell r="B461" t="str">
            <v>- per il primo campionamento</v>
          </cell>
          <cell r="C461" t="str">
            <v>cad</v>
          </cell>
          <cell r="D461">
            <v>196.3</v>
          </cell>
        </row>
        <row r="462">
          <cell r="A462" t="str">
            <v>1C.00.700.0010.b</v>
          </cell>
          <cell r="B462" t="str">
            <v>- per ogni campionamento successivo al primo, eseguito in continuità, all'interno dello stesso complesso edilizio o area interessata alle prove di laboratorio</v>
          </cell>
          <cell r="C462" t="str">
            <v>cad</v>
          </cell>
          <cell r="D462">
            <v>68.83</v>
          </cell>
        </row>
        <row r="463">
          <cell r="A463" t="str">
            <v>1C.00.700.0020</v>
          </cell>
          <cell r="B463" t="str">
            <v>Campionamento delle fibre aerodisperse con campionatori personali o ambientali ed analisi in microspia elettronica a scansione (SEM) per l'identificazione e conteggio delle fibre.</v>
          </cell>
          <cell r="C463"/>
          <cell r="D463"/>
        </row>
        <row r="464">
          <cell r="A464" t="str">
            <v>1C.00.700.0020.a</v>
          </cell>
          <cell r="B464" t="str">
            <v>- per il primo campionamento</v>
          </cell>
          <cell r="C464" t="str">
            <v>cad</v>
          </cell>
          <cell r="D464">
            <v>489.62</v>
          </cell>
        </row>
        <row r="465">
          <cell r="A465" t="str">
            <v>1C.00.700.0020.b</v>
          </cell>
          <cell r="B465" t="str">
            <v>- per ogni campionamento successivo al primo, eseguito in continuità, all'interno dello stesso complesso edilizio o area interessata alle prove di laboratorio</v>
          </cell>
          <cell r="C465" t="str">
            <v>cad</v>
          </cell>
          <cell r="D465">
            <v>362.15</v>
          </cell>
        </row>
        <row r="466">
          <cell r="A466" t="str">
            <v>1C.00.700.0030</v>
          </cell>
          <cell r="B466" t="str">
            <v>Ricerca quali-quantitativa fibre amianto in campioni massivi, tramite tecnica MOLP, FT-IR, o DRX, compreso il prelievo dei campioni ed il trasporto degli stessi in laboratorio</v>
          </cell>
          <cell r="C466"/>
          <cell r="D466"/>
        </row>
        <row r="467">
          <cell r="A467" t="str">
            <v>1C.00.700.0030.a</v>
          </cell>
          <cell r="B467" t="str">
            <v>- per il primo campionamento</v>
          </cell>
          <cell r="C467" t="str">
            <v>cad</v>
          </cell>
          <cell r="D467">
            <v>222.1</v>
          </cell>
        </row>
        <row r="468">
          <cell r="A468" t="str">
            <v>1C.00.700.0030.b</v>
          </cell>
          <cell r="B468" t="str">
            <v>- per ogni campionamento successivo al primo, eseguito in continuità, all'interno dello stesso complesso edilizio o area interessata alle prove di laboratorio</v>
          </cell>
          <cell r="C468" t="str">
            <v>cad</v>
          </cell>
          <cell r="D468">
            <v>156.54</v>
          </cell>
        </row>
        <row r="469">
          <cell r="A469" t="str">
            <v>1C.00.800</v>
          </cell>
          <cell r="B469" t="str">
            <v>VERIFICHE ACUSTICHE</v>
          </cell>
          <cell r="C469"/>
          <cell r="D469"/>
        </row>
        <row r="470">
          <cell r="A470" t="str">
            <v>1C.00.800.0010</v>
          </cell>
          <cell r="B470" t="str">
            <v>Verifica acustica in edifici con misurazione dei tempi di riverbero, per la predisposizione degli interventi in attuazione della Circ. 30.04.1966 n° 1769, Circ. 22.05.1967 n° 3150, D.M. 18.11.1975 e Norma ISO 3382.</v>
          </cell>
          <cell r="C470" t="str">
            <v>cad</v>
          </cell>
          <cell r="D470">
            <v>558.79</v>
          </cell>
        </row>
        <row r="471">
          <cell r="A471" t="str">
            <v>1C.00.800.0020</v>
          </cell>
          <cell r="B471" t="str">
            <v>Verifica acustica a valle degli interventi evidenziati nell'effettuazione della 1^ verifica (1C.00.800.0010).</v>
          </cell>
          <cell r="C471" t="str">
            <v>cad</v>
          </cell>
          <cell r="D471">
            <v>558.79</v>
          </cell>
        </row>
        <row r="472">
          <cell r="A472" t="str">
            <v>1C.00.850</v>
          </cell>
          <cell r="B472" t="str">
            <v>PROVE SU SERBATOI</v>
          </cell>
          <cell r="C472"/>
          <cell r="D472"/>
        </row>
        <row r="473">
          <cell r="A473" t="str">
            <v>1C.00.850.0010</v>
          </cell>
          <cell r="B473" t="str">
            <v>Certificazione "gas-free" da eseguire sul serbatoio nelle 24 ore precedenti gli interventi sullo stesso, al fine di escludere i rischi legati alla presenza di vapori infiammabili/esplosivi o di asfissia, secondo le prescrizioni delle ASL e dei VVF</v>
          </cell>
          <cell r="C473" t="str">
            <v>cad</v>
          </cell>
          <cell r="D473">
            <v>308.18</v>
          </cell>
        </row>
        <row r="474">
          <cell r="A474" t="str">
            <v>1C.00.900</v>
          </cell>
          <cell r="B474" t="str">
            <v>VERIFICA TENUTA GAS</v>
          </cell>
          <cell r="C474"/>
          <cell r="D474"/>
        </row>
        <row r="475">
          <cell r="A475" t="str">
            <v>1C.00.900.0010</v>
          </cell>
          <cell r="B475" t="str">
            <v>Verifica della tenuta delle tubazioni impianto gas dai contatori posti al piede del fabbricato, sino alle apparecchiature terminali (caldaia e fuochi cottura) siti a qualsiasi altezza. La prova deve essere eseguita conformemente alle norme UNI 7129/2001 con pressione di 100m bar per un periodo minimo di 15 minuti. Sono compresi : eventuali riparazioni di perdite e dei materiali ammalorati o non più a norma, redazione e consegna al committente di tutta la documentazione prevista dalla normativa vigente in materia, attestazione di corretta esecuzione dell'impianto tipologia dei materiali utilizzati e schema di impianto realizzato. E' compresa inoltre la successiva verifica, dopo la fornitura del gas, della sicurezza e funzionalità dell'impianto con rilascio della Dichiarazione di conformità di cui alla Legge n° 46 del 05 maggio 1990 e trabattelli fino a 8,00 ml di altezza.</v>
          </cell>
          <cell r="C475" t="str">
            <v>cad</v>
          </cell>
          <cell r="D475">
            <v>341.43</v>
          </cell>
        </row>
        <row r="476">
          <cell r="A476" t="str">
            <v>1C.00.900.0020</v>
          </cell>
          <cell r="B476" t="str">
            <v>Intervento di messa in pressione per la verifica di tenuta idraulica delle tubazioni del circuito idrico-sanitario dell'intero edificio, l'intervento comprende: chiusura delle testate delle tubazioni, collegamento provvisorio del circuito alla tubazione di adduzione acqua, immissione dell'acqua e tenuta in pressione per un periodo minimo di 48 ore, eventuale ricerca e localizzazione perdite, svuotamento del circuito smontaggio dei collegamenti provvisori, piccolo materiale di consumo e quanto altro necessario all'esecuzione dell'intervento.</v>
          </cell>
          <cell r="C476" t="str">
            <v>cad</v>
          </cell>
          <cell r="D476">
            <v>2895.31</v>
          </cell>
        </row>
        <row r="477">
          <cell r="A477" t="str">
            <v>1C.00.900.0030</v>
          </cell>
          <cell r="B477" t="str">
            <v>Intervento di messa in pressione per la verifica di tenuta idraulica delle tubazioni del circuito iriscaldamento dell'alloggio, l'intervento comprende: chiusura dei circuiti e delle testate delle tubazioni, collegamento provvisorio del circuito alla tubazione di adduzione acqua, immissione dell'acqua e tenuta in pressione per un periodo minimo di 48 ore, eventuale ricerca e localizzazione perdite, svuotamento del circuito smontaggio dei collegamenti provvisori, piccolo materiale di consumo e quanto altro necessario all'esecuzione dell'intervento.</v>
          </cell>
          <cell r="C477" t="str">
            <v>cad</v>
          </cell>
          <cell r="D477">
            <v>94</v>
          </cell>
        </row>
        <row r="478">
          <cell r="A478" t="str">
            <v>1C.01 - DEMOLIZIONI - RIMOZIONI</v>
          </cell>
          <cell r="B478"/>
          <cell r="C478"/>
          <cell r="D478"/>
        </row>
        <row r="479">
          <cell r="A479" t="str">
            <v>1C</v>
          </cell>
          <cell r="B479" t="str">
            <v>OPERE COMPIUTE</v>
          </cell>
          <cell r="C479"/>
          <cell r="D479"/>
        </row>
        <row r="480">
          <cell r="A480" t="str">
            <v>1C.01</v>
          </cell>
          <cell r="B480" t="str">
            <v>DEMOLIZIONI - RIMOZIONI</v>
          </cell>
          <cell r="C480"/>
          <cell r="D480"/>
        </row>
        <row r="481">
          <cell r="A481" t="str">
            <v>1C.01.000</v>
          </cell>
          <cell r="B481" t="str">
            <v>NOTE DI CONSULTAZIONE</v>
          </cell>
          <cell r="C481"/>
          <cell r="D481"/>
        </row>
        <row r="482">
          <cell r="A482" t="str">
            <v>1C.01.020</v>
          </cell>
          <cell r="B482" t="str">
            <v>DEMOLIZIONE DI FABBRICATI</v>
          </cell>
          <cell r="C482"/>
          <cell r="D482"/>
        </row>
        <row r="483">
          <cell r="A483" t="str">
            <v>1C.01.020.0010</v>
          </cell>
          <cell r="B483" t="str">
            <v>Demolizione totale o parziale di edificio, anche pericolante, di tipo residenziale, con mezzi meccanici adeguati alla mole delle strutture da demolire, compreso il carico ed il trasporto alle discariche autorizzate.</v>
          </cell>
          <cell r="C483"/>
          <cell r="D483"/>
        </row>
        <row r="484">
          <cell r="A484" t="str">
            <v>1C.01.020.0010.a</v>
          </cell>
          <cell r="B484" t="str">
            <v>- con struttura in muratura, solai in legno, in ferro e tavelloni o misti in laterizio e c.a.</v>
          </cell>
          <cell r="C484" t="str">
            <v>m³</v>
          </cell>
          <cell r="D484">
            <v>11.1</v>
          </cell>
        </row>
        <row r="485">
          <cell r="A485" t="str">
            <v>1C.01.020.0010.b</v>
          </cell>
          <cell r="B485" t="str">
            <v>- con struttura in c.a. e solai di qualsiasi tipo; prefabbricati pesanti in calcestruzzo</v>
          </cell>
          <cell r="C485" t="str">
            <v>m³</v>
          </cell>
          <cell r="D485">
            <v>16.62</v>
          </cell>
        </row>
        <row r="486">
          <cell r="A486" t="str">
            <v>1C.01.020.0020</v>
          </cell>
          <cell r="B486" t="str">
            <v>Demolizione totale o parziale di edificio, anche pericolante, di tipo industriale, con mezzi meccanici adeguati alla mole delle strutture da demolire, compreso il carico ed il trasporto alle discariche autorizzate.</v>
          </cell>
          <cell r="C486" t="str">
            <v>m³</v>
          </cell>
          <cell r="D486">
            <v>11.04</v>
          </cell>
        </row>
        <row r="487">
          <cell r="A487" t="str">
            <v>1C.01.020.0030</v>
          </cell>
          <cell r="B487" t="str">
            <v>Demolizione totale o parziale di edificio, container o baracca, prefabbricati di qualsiasi tipo e materiale (esclusi i prefabbricati pesanti in calcestruzzo), carico con mezzi meccanici e/o manuale e trasporto alle discariche autorizzate. E' compresa la demolizione della eventuale base di appoggio, che dovrà essere inclusa nel volume computato.</v>
          </cell>
          <cell r="C487" t="str">
            <v>m³</v>
          </cell>
          <cell r="D487">
            <v>10.36</v>
          </cell>
        </row>
        <row r="488">
          <cell r="A488" t="str">
            <v>1C.01.020.0040</v>
          </cell>
          <cell r="B488" t="str">
            <v>Demolizione totale o parziale di tettoie aperte, pensiline ed opere similari con struttura in muratura, legno o metallica, carico con mezzi meccanici e/o manuale e trasporto alle discariche autorizzate. E' compresa la demolizione della eventuale base di appoggio, in qualsiasi materiale, che dovrà essere compresa nel volume demolito.</v>
          </cell>
          <cell r="C488" t="str">
            <v>m³</v>
          </cell>
          <cell r="D488">
            <v>6.51</v>
          </cell>
        </row>
        <row r="489">
          <cell r="A489" t="str">
            <v>1C.01.020.0050</v>
          </cell>
          <cell r="B489" t="str">
            <v>Demolizione di strutture in ferro, mediante tagli, demolizioni di parti murarie, abbassamento, carico, trasporto ad impianti di stoccaggio, di recupero o a discarica.</v>
          </cell>
          <cell r="C489" t="str">
            <v>kg</v>
          </cell>
          <cell r="D489">
            <v>1.38</v>
          </cell>
        </row>
        <row r="490">
          <cell r="A490" t="str">
            <v>1C.01.030</v>
          </cell>
          <cell r="B490" t="str">
            <v>DEMOLIZIONE DI MURATURE E CONGLOMERATI</v>
          </cell>
          <cell r="C490"/>
          <cell r="D490"/>
        </row>
        <row r="491">
          <cell r="A491" t="str">
            <v>1C.01.030.0010</v>
          </cell>
          <cell r="B491" t="str">
            <v>Demolizione di muratura in blocchi di calcestruzzo, laterizi forati, totale o parziale, entro e fuori terra, a qualsiasi altezza, con relativi intonaci e rivestimenti, con l'impiego di attrezzature meccaniche adeguate alla dimensione della demolizione, compreso ogni intervento manuale, per tagli di murature, aperture vani porte e finestre, fori passanti, sottomurazioni e qualsiasi altro scopo. Compresa la movimentazione con qualsiasi mezzo manuale o meccanico nell'ambito del cantiere, il carico ed il trasporto alle discariche autorizzate. Esclusi gli oneri di smaltimento. Per ogni intervento con volume:</v>
          </cell>
          <cell r="C491"/>
          <cell r="D491"/>
        </row>
        <row r="492">
          <cell r="A492" t="str">
            <v>1C.01.030.0010.a</v>
          </cell>
          <cell r="B492" t="str">
            <v>- oltre 5,01 m³</v>
          </cell>
          <cell r="C492" t="str">
            <v>m³</v>
          </cell>
          <cell r="D492">
            <v>72.39</v>
          </cell>
        </row>
        <row r="493">
          <cell r="A493" t="str">
            <v>1C.01.030.0010.b</v>
          </cell>
          <cell r="B493" t="str">
            <v>- da 0,501 a 5,01 m³</v>
          </cell>
          <cell r="C493" t="str">
            <v>m³</v>
          </cell>
          <cell r="D493">
            <v>94.89</v>
          </cell>
        </row>
        <row r="494">
          <cell r="A494" t="str">
            <v>1C.01.030.0010.c</v>
          </cell>
          <cell r="B494" t="str">
            <v>- da 0,051 a 0,500 m³</v>
          </cell>
          <cell r="C494" t="str">
            <v>m³</v>
          </cell>
          <cell r="D494">
            <v>146.84</v>
          </cell>
        </row>
        <row r="495">
          <cell r="A495" t="str">
            <v>1C.01.030.0010.d</v>
          </cell>
          <cell r="B495" t="str">
            <v>- da 0,0051 a 0,050 m³ (da 5,1 a 50 dm³)</v>
          </cell>
          <cell r="C495" t="str">
            <v>m³</v>
          </cell>
          <cell r="D495">
            <v>237.59</v>
          </cell>
        </row>
        <row r="496">
          <cell r="A496" t="str">
            <v>1C.01.030.0020</v>
          </cell>
          <cell r="B496" t="str">
            <v>Demolizione di muratura in mattoni pieni, pietrame, miste, totale o parziale, entro e fuori terra, a qualsiasi altezza, con relativi intonaci e rivestimenti, con l'impiego di attrezzature meccaniche adeguate alla dimensione della demolizione, compreso ogni intervento manuale, per tagli di murature, aperture vani porte e finestre, fori passanti, sottomurazioni e qualsiasi altro scopo. Compresa la movimentazione con qualsiasi mezzo manuale o meccanico nell'ambito del cantiere, il carico ed il trasporto alle discariche autorizzate. Esclusi gli oneri di smaltimento. Per ogni intervento con volume:</v>
          </cell>
          <cell r="C496"/>
          <cell r="D496"/>
        </row>
        <row r="497">
          <cell r="A497" t="str">
            <v>1C.01.030.0020.a</v>
          </cell>
          <cell r="B497" t="str">
            <v>- oltre 5,01 m³</v>
          </cell>
          <cell r="C497" t="str">
            <v>m³</v>
          </cell>
          <cell r="D497">
            <v>99.02</v>
          </cell>
        </row>
        <row r="498">
          <cell r="A498" t="str">
            <v>1C.01.030.0020.b</v>
          </cell>
          <cell r="B498" t="str">
            <v>- da 0,501 a 5,01 m³</v>
          </cell>
          <cell r="C498" t="str">
            <v>m³</v>
          </cell>
          <cell r="D498">
            <v>127.53</v>
          </cell>
        </row>
        <row r="499">
          <cell r="A499" t="str">
            <v>1C.01.030.0020.c</v>
          </cell>
          <cell r="B499" t="str">
            <v>- da 0,051 a 0,500 m³</v>
          </cell>
          <cell r="C499" t="str">
            <v>m³</v>
          </cell>
          <cell r="D499">
            <v>204.46</v>
          </cell>
        </row>
        <row r="500">
          <cell r="A500" t="str">
            <v>1C.01.030.0020.d</v>
          </cell>
          <cell r="B500" t="str">
            <v>- da 0,0051 a 0,050 m³ (da 5,1 a 50 dm³)</v>
          </cell>
          <cell r="C500" t="str">
            <v>m³</v>
          </cell>
          <cell r="D500">
            <v>300.47000000000003</v>
          </cell>
        </row>
        <row r="501">
          <cell r="A501" t="str">
            <v>1C.01.030.0030</v>
          </cell>
          <cell r="B501" t="str">
            <v>Demolizione di strutture e murature in conglomerato cementizio non armato, totale o parziale, entro e fuori terra, a qualsiasi altezza, con relativi intonaci e rivestimenti, con l'impiego di attrezzature meccaniche adeguate alla dimensione della demolizione, compreso ogni intervento manuale, per tagli di murature, aperture vani porte e finestre, fori passanti, sottomurazioni e qualsiasi altro scopo. Compresa la movimentazione con qualsiasi mezzo manuale o meccanico nell'ambito del cantiere, il carico ed il trasporto alle discariche autorizzate. Esclusi gli oneri di smaltimento. Per ogni intervento con volume:</v>
          </cell>
          <cell r="C501"/>
          <cell r="D501"/>
        </row>
        <row r="502">
          <cell r="A502" t="str">
            <v>1C.01.030.0030.a</v>
          </cell>
          <cell r="B502" t="str">
            <v>- oltre 5,01 m³</v>
          </cell>
          <cell r="C502" t="str">
            <v>m³</v>
          </cell>
          <cell r="D502">
            <v>158.85</v>
          </cell>
        </row>
        <row r="503">
          <cell r="A503" t="str">
            <v>1C.01.030.0030.b</v>
          </cell>
          <cell r="B503" t="str">
            <v>- da 0,501 a 5,01 m³</v>
          </cell>
          <cell r="C503" t="str">
            <v>m³</v>
          </cell>
          <cell r="D503">
            <v>171.38</v>
          </cell>
        </row>
        <row r="504">
          <cell r="A504" t="str">
            <v>1C.01.030.0030.c</v>
          </cell>
          <cell r="B504" t="str">
            <v>- da 0,051 a 0,500 m³</v>
          </cell>
          <cell r="C504" t="str">
            <v>m³</v>
          </cell>
          <cell r="D504">
            <v>278.44</v>
          </cell>
        </row>
        <row r="505">
          <cell r="A505" t="str">
            <v>1C.01.030.0030.d</v>
          </cell>
          <cell r="B505" t="str">
            <v>- da 0,0051 a 0,050 m³ (da 5,1 a 50 dm³)</v>
          </cell>
          <cell r="C505" t="str">
            <v>m³</v>
          </cell>
          <cell r="D505">
            <v>529.75</v>
          </cell>
        </row>
        <row r="506">
          <cell r="A506" t="str">
            <v>1C.01.030.0040</v>
          </cell>
          <cell r="B506" t="str">
            <v>Demolizione di strutture e murature in cemento armato, compreso il taglio dei ferri di armatura, totale o parziale, entro e fuori terra, a qualsiasi altezza, con relativi intonaci e rivestimenti, con l'impiego di attrezzature meccaniche adeguate alla dimensione della demolizione, compreso ogni intervento manuale, per tagli di murature, aperture vani porte e finestre, fori passanti, sottomurazioni e qualsiasi altro scopo. Compresa la movimentazione con qualsiasi mezzo manuale o meccanico nell'ambito del cantiere, il carico ed il trasporto alle discariche autorizzate. Esclusi gli oneri di smaltimento. Per ogni intervento con volume:</v>
          </cell>
          <cell r="C506"/>
          <cell r="D506"/>
        </row>
        <row r="507">
          <cell r="A507" t="str">
            <v>1C.01.030.0040.a</v>
          </cell>
          <cell r="B507" t="str">
            <v>- oltre 5,01 m³</v>
          </cell>
          <cell r="C507" t="str">
            <v>m³</v>
          </cell>
          <cell r="D507">
            <v>160.28</v>
          </cell>
        </row>
        <row r="508">
          <cell r="A508" t="str">
            <v>1C.01.030.0040.b</v>
          </cell>
          <cell r="B508" t="str">
            <v>- da 0,501 a 5,01 m³</v>
          </cell>
          <cell r="C508" t="str">
            <v>m³</v>
          </cell>
          <cell r="D508">
            <v>225.67</v>
          </cell>
        </row>
        <row r="509">
          <cell r="A509" t="str">
            <v>1C.01.030.0040.c</v>
          </cell>
          <cell r="B509" t="str">
            <v>- da 0,051 a 0,500 m³</v>
          </cell>
          <cell r="C509" t="str">
            <v>m³</v>
          </cell>
          <cell r="D509">
            <v>414.19</v>
          </cell>
        </row>
        <row r="510">
          <cell r="A510" t="str">
            <v>1C.01.030.0040.d</v>
          </cell>
          <cell r="B510" t="str">
            <v>- da 0,0051 a 0,050 m³ (da 5,1 a 50 dm³)</v>
          </cell>
          <cell r="C510" t="str">
            <v>m³</v>
          </cell>
          <cell r="D510">
            <v>557.42999999999995</v>
          </cell>
        </row>
        <row r="511">
          <cell r="A511" t="str">
            <v>1C.01.030.0050</v>
          </cell>
          <cell r="B511" t="str">
            <v>Demolizione di parapetto in conglomerato cementizio armato da effettuarsi previa affrancatura alla gru e taglio orizzontale eseguito con idonea attrezzatura affiancata al parapetto con apposita guida tassellata alla muratura, compresa e compensata nel prezzo qualsiasi movimentazione nell'ambito del cantiere del blocco tagliato, la demolizione dello stesso e della restante demolizione di parapetto in cemento armato ancorata al frontale del balcone, compreso il taglio dei ferri di ancoraggio, il successivo carico, trasporto e scarico delle macerie alla discarica autorizzata.Esclusi gli oneri di smaltimento.</v>
          </cell>
          <cell r="C511" t="str">
            <v>m³</v>
          </cell>
          <cell r="D511">
            <v>215.73</v>
          </cell>
        </row>
        <row r="512">
          <cell r="A512" t="str">
            <v>1C.01.040</v>
          </cell>
          <cell r="B512" t="str">
            <v>ALLOGGIAMENTI - TAGLI - CAROTAGGI - PERFORAZIONI</v>
          </cell>
          <cell r="C512"/>
          <cell r="D512"/>
        </row>
        <row r="513">
          <cell r="A513" t="str">
            <v>1C.01.040.0010</v>
          </cell>
          <cell r="B513" t="str">
            <v>Demolizione a sezione ristretta per alloggiamento di elementi strutturali, incassettature, fori isolati, passanti o ciechi, di qualunque forma, eseguita anche a pù riprese, con l'impiego di martello demolitore e di scalpello. Sono compresi la sagomatura del vano, la pulizia, l'allontanamento delle macerie con il carico e trasporto ad impianti di stoccaggio, di recupero o a discarica; le opere di presidio, i piani di lavoro. Esclusi i ponteggi, gli oneri di smaltimento. I prezzi devono essere applicati sul volume effettivo di scassi ciascuno con volume da 2,01 a 5 dm³. Su strutture in:</v>
          </cell>
          <cell r="C513"/>
          <cell r="D513"/>
        </row>
        <row r="514">
          <cell r="A514" t="str">
            <v>1C.01.040.0010.a</v>
          </cell>
          <cell r="B514" t="str">
            <v>- muratura di mattoni pieni, pietrame o miste, da 2,01 a 5 dm³</v>
          </cell>
          <cell r="C514" t="str">
            <v>dm³</v>
          </cell>
          <cell r="D514">
            <v>3.29</v>
          </cell>
        </row>
        <row r="515">
          <cell r="A515" t="str">
            <v>1C.01.040.0010.b</v>
          </cell>
          <cell r="B515" t="str">
            <v>- conglomerato cementizio semplice, da 2,01 a 5 dm³</v>
          </cell>
          <cell r="C515" t="str">
            <v>dm³</v>
          </cell>
          <cell r="D515">
            <v>4.28</v>
          </cell>
        </row>
        <row r="516">
          <cell r="A516" t="str">
            <v>1C.01.040.0010.c</v>
          </cell>
          <cell r="B516" t="str">
            <v>- cemento armato, da 2,01 a 5 dm³</v>
          </cell>
          <cell r="C516" t="str">
            <v>dm³</v>
          </cell>
          <cell r="D516">
            <v>5.26</v>
          </cell>
        </row>
        <row r="517">
          <cell r="A517" t="str">
            <v>1C.01.040.0010.d</v>
          </cell>
          <cell r="B517" t="str">
            <v>- pietra naturale dura, da 2,01 a 5 dm³</v>
          </cell>
          <cell r="C517" t="str">
            <v>dm³</v>
          </cell>
          <cell r="D517">
            <v>6.58</v>
          </cell>
        </row>
        <row r="518">
          <cell r="A518" t="str">
            <v>1C.01.040.0010.e</v>
          </cell>
          <cell r="B518" t="str">
            <v>- solai misti fino a 15 dm³</v>
          </cell>
          <cell r="C518" t="str">
            <v>dm³</v>
          </cell>
          <cell r="D518">
            <v>1.1599999999999999</v>
          </cell>
        </row>
        <row r="519">
          <cell r="A519" t="str">
            <v>1C.01.040.0020</v>
          </cell>
          <cell r="B519" t="str">
            <v>Demolizione a sezione ristretta per alloggiamento di elementi strutturali, incassettature, fori isolati, passanti o ciechi, di qualunque forma, eseguita anche a pù riprese, con mazza e scalpello e con l'impiego di utensili a sola rotazione e a bassa velocità. Sono compresi la sagomatura del vano, la pulizia e la formazione del piano di posa; l'allontanamento delle macerie con il carico e trasporto ad impianti di stoccaggio, di recupero o a discarica; le opere di presidio, i piani di lavoro. Esclusi i ponteggi, gli oneri di smaltimento. I prezzi devono essere applicati sul volume effettivo di scassi ciascuno con volume fino a 2,00 dm³. Su strutture in:</v>
          </cell>
          <cell r="C519"/>
          <cell r="D519"/>
        </row>
        <row r="520">
          <cell r="A520" t="str">
            <v>1C.01.040.0020.a</v>
          </cell>
          <cell r="B520" t="str">
            <v>- muratura di mattoni pieni, pietrame o mista, fino a 2,00 dm³</v>
          </cell>
          <cell r="C520" t="str">
            <v>dm³</v>
          </cell>
          <cell r="D520">
            <v>5.28</v>
          </cell>
        </row>
        <row r="521">
          <cell r="A521" t="str">
            <v>1C.01.040.0020.b</v>
          </cell>
          <cell r="B521" t="str">
            <v>- conglomerato cementizio semplice, fino a 2,00 dm³</v>
          </cell>
          <cell r="C521" t="str">
            <v>dm³</v>
          </cell>
          <cell r="D521">
            <v>6.57</v>
          </cell>
        </row>
        <row r="522">
          <cell r="A522" t="str">
            <v>1C.01.040.0020.c</v>
          </cell>
          <cell r="B522" t="str">
            <v>- cemento armato, fino a 2,00 dm³</v>
          </cell>
          <cell r="C522" t="str">
            <v>dm³</v>
          </cell>
          <cell r="D522">
            <v>7.88</v>
          </cell>
        </row>
        <row r="523">
          <cell r="A523" t="str">
            <v>1C.01.040.0020.d</v>
          </cell>
          <cell r="B523" t="str">
            <v>- pietra naturale dura, fino a 2,00 dm³</v>
          </cell>
          <cell r="C523" t="str">
            <v>dm³</v>
          </cell>
          <cell r="D523">
            <v>10.52</v>
          </cell>
        </row>
        <row r="524">
          <cell r="A524" t="str">
            <v>1C.01.040.0050</v>
          </cell>
          <cell r="B524" t="str">
            <v>Taglio di superfici piane in conglomerato bituminoso per formazione di giunti, tagli, cavidotti e simili, eseguito con macchine tagliagiunti a motore elettrico o diesel. Per profondità di taglio:</v>
          </cell>
          <cell r="C524"/>
          <cell r="D524"/>
        </row>
        <row r="525">
          <cell r="A525" t="str">
            <v>1C.01.040.0050.a</v>
          </cell>
          <cell r="B525" t="str">
            <v>- da 0 (zero) fino a 50 mm</v>
          </cell>
          <cell r="C525" t="str">
            <v>m</v>
          </cell>
          <cell r="D525">
            <v>1.02</v>
          </cell>
        </row>
        <row r="526">
          <cell r="A526" t="str">
            <v>1C.01.040.0050.b</v>
          </cell>
          <cell r="B526" t="str">
            <v>- da 0 (zero) fino a 80 mm</v>
          </cell>
          <cell r="C526" t="str">
            <v>m</v>
          </cell>
          <cell r="D526">
            <v>1.23</v>
          </cell>
        </row>
        <row r="527">
          <cell r="A527" t="str">
            <v>1C.01.040.0050.c</v>
          </cell>
          <cell r="B527" t="str">
            <v>- da 0 (zero) a 100 mm</v>
          </cell>
          <cell r="C527" t="str">
            <v>m</v>
          </cell>
          <cell r="D527">
            <v>1.34</v>
          </cell>
        </row>
        <row r="528">
          <cell r="A528" t="str">
            <v>1C.01.040.0050.d</v>
          </cell>
          <cell r="B528" t="str">
            <v>- da 0 (zero) a 130 mm</v>
          </cell>
          <cell r="C528" t="str">
            <v>m</v>
          </cell>
          <cell r="D528">
            <v>1.78</v>
          </cell>
        </row>
        <row r="529">
          <cell r="A529" t="str">
            <v>1C.01.040.0050.e</v>
          </cell>
          <cell r="B529" t="str">
            <v>- da 0 (zero) fino a 150 mm</v>
          </cell>
          <cell r="C529" t="str">
            <v>m</v>
          </cell>
          <cell r="D529">
            <v>2.0499999999999998</v>
          </cell>
        </row>
        <row r="530">
          <cell r="A530" t="str">
            <v>1C.01.040.0050.f</v>
          </cell>
          <cell r="B530" t="str">
            <v>- da 0 (zero) fino a 200 mm</v>
          </cell>
          <cell r="C530" t="str">
            <v>m</v>
          </cell>
          <cell r="D530">
            <v>2.75</v>
          </cell>
        </row>
        <row r="531">
          <cell r="A531" t="str">
            <v>1C.01.040.0060</v>
          </cell>
          <cell r="B531" t="str">
            <v>Taglio di pavimentazione e di solette in conglomerato cementizio armato per formazione di giunti, tagli, cavidotti e simili, eseguito con macchine tagliagiunti a motore elettrico o diesel. Al metro lineare di taglio per centimetro di profondità</v>
          </cell>
          <cell r="C531" t="str">
            <v>m x cm</v>
          </cell>
          <cell r="D531">
            <v>0.84</v>
          </cell>
        </row>
        <row r="532">
          <cell r="A532" t="str">
            <v>1C.01.040.0070</v>
          </cell>
          <cell r="B532" t="str">
            <v>Taglio di strutture in laterizio per formazione di giunti, tagli, aperture vani, con seghe elettriche, elettroidrauliche, a scoppio, con disco diamantato fino alla profondità di 70 cm. Compresa ogni assistenza muraria e la formazione dei piani di lavoro. Esclusa l'eventuale ulteriore demolizione dei blocchi risultanti per renderli trasportabili e l'allontanamento dal cantiere. Al metro quadrato di superficie tagliata.</v>
          </cell>
          <cell r="C532" t="str">
            <v>m²</v>
          </cell>
          <cell r="D532">
            <v>194.74</v>
          </cell>
        </row>
        <row r="533">
          <cell r="A533" t="str">
            <v>1C.01.040.0080</v>
          </cell>
          <cell r="B533" t="str">
            <v>Taglio di strutture in conglomerato cementizio per formazione di giunti, tagli, aperture vani, al metro quadrato di superficie tagliata. Compresa ogni assistenza muraria e la formazione dei piani di lavoro. Esclusa l'eventuale ulteriore demolizione dei blocchi risultanti per renderli trasportabili, e l'allontanamento dal cantiere:</v>
          </cell>
          <cell r="C533"/>
          <cell r="D533"/>
        </row>
        <row r="534">
          <cell r="A534" t="str">
            <v>1C.01.040.0080.a</v>
          </cell>
          <cell r="B534" t="str">
            <v>- con macchine a dischi diamantati, fino allo spessore di 70 cm, operando da un solo lato della struttura</v>
          </cell>
          <cell r="C534" t="str">
            <v>m²</v>
          </cell>
          <cell r="D534">
            <v>323.92</v>
          </cell>
        </row>
        <row r="535">
          <cell r="A535" t="str">
            <v>1C.01.040.0080.b</v>
          </cell>
          <cell r="B535" t="str">
            <v>- con macchine a filo diamantato, senza limite di spessore, operando da un lato ma con necessità di accedere al lato opposto</v>
          </cell>
          <cell r="C535" t="str">
            <v>m²</v>
          </cell>
          <cell r="D535">
            <v>455.51</v>
          </cell>
        </row>
        <row r="536">
          <cell r="A536" t="str">
            <v>1C.01.040.0100</v>
          </cell>
          <cell r="B536" t="str">
            <v>Perforazioni su murature in mattoni pieni, pietrame o miste eseguite con idonea attrezzatura a sola rotazione a velocità ridotta, a qualsiasi altezza, profondità e giacitura, per spinottature, cuciture, legamenti murari, tirantature, iniezioni, canalizzazioni. Comprese assistenze murarie, opere provvisionali, piani di lavoro, apparecchi guida, pulizia del perforo, allontanamento macerie:</v>
          </cell>
          <cell r="C536"/>
          <cell r="D536"/>
        </row>
        <row r="537">
          <cell r="A537" t="str">
            <v>1C.01.040.0100.a</v>
          </cell>
          <cell r="B537" t="str">
            <v>- con diametro fino a 20 mm</v>
          </cell>
          <cell r="C537" t="str">
            <v>m</v>
          </cell>
          <cell r="D537">
            <v>26.15</v>
          </cell>
        </row>
        <row r="538">
          <cell r="A538" t="str">
            <v>1C.01.040.0100.b</v>
          </cell>
          <cell r="B538" t="str">
            <v>- con diametro da 21 a 35 mm</v>
          </cell>
          <cell r="C538" t="str">
            <v>m</v>
          </cell>
          <cell r="D538">
            <v>35.61</v>
          </cell>
        </row>
        <row r="539">
          <cell r="A539" t="str">
            <v>1C.01.040.0100.c</v>
          </cell>
          <cell r="B539" t="str">
            <v>- con diametro da 36 a 65 mm</v>
          </cell>
          <cell r="C539" t="str">
            <v>m</v>
          </cell>
          <cell r="D539">
            <v>43.88</v>
          </cell>
        </row>
        <row r="540">
          <cell r="A540" t="str">
            <v>1C.01.040.0100.d</v>
          </cell>
          <cell r="B540" t="str">
            <v>- con diametro da 66 a 90 mm</v>
          </cell>
          <cell r="C540" t="str">
            <v>m</v>
          </cell>
          <cell r="D540">
            <v>60.02</v>
          </cell>
        </row>
        <row r="541">
          <cell r="A541" t="str">
            <v>1C.01.040.0100.e</v>
          </cell>
          <cell r="B541" t="str">
            <v>- con diametro da 91 a 110 mm</v>
          </cell>
          <cell r="C541" t="str">
            <v>m</v>
          </cell>
          <cell r="D541">
            <v>68.17</v>
          </cell>
        </row>
        <row r="542">
          <cell r="A542" t="str">
            <v>1C.01.040.0110</v>
          </cell>
          <cell r="B542" t="str">
            <v>Perforazioni su elementi lapidei eseguite con idonea attrezzatura a sola rotazione a velocità ridotta, a qualsiasi altezza, profondità e giacitura, per spinottature, cuciture, legamenti murari, tirantature, iniezioni, canalizzazioni.</v>
          </cell>
          <cell r="C542"/>
          <cell r="D542"/>
        </row>
        <row r="543">
          <cell r="A543" t="str">
            <v>1C.01.040.0110.a</v>
          </cell>
          <cell r="B543" t="str">
            <v>- con diametro fino a 20 mm</v>
          </cell>
          <cell r="C543" t="str">
            <v>m</v>
          </cell>
          <cell r="D543">
            <v>32.96</v>
          </cell>
        </row>
        <row r="544">
          <cell r="A544" t="str">
            <v>1C.01.040.0110.b</v>
          </cell>
          <cell r="B544" t="str">
            <v>- con diametro da 21 a 35 mm</v>
          </cell>
          <cell r="C544" t="str">
            <v>m</v>
          </cell>
          <cell r="D544">
            <v>47.28</v>
          </cell>
        </row>
        <row r="545">
          <cell r="A545" t="str">
            <v>1C.01.040.0110.c</v>
          </cell>
          <cell r="B545" t="str">
            <v>- con diametro da 36 a 65 mm</v>
          </cell>
          <cell r="C545" t="str">
            <v>m</v>
          </cell>
          <cell r="D545">
            <v>55.29</v>
          </cell>
        </row>
        <row r="546">
          <cell r="A546" t="str">
            <v>1C.01.040.0110.d</v>
          </cell>
          <cell r="B546" t="str">
            <v>- con diametro da 66 a 90 mm</v>
          </cell>
          <cell r="C546" t="str">
            <v>m</v>
          </cell>
          <cell r="D546">
            <v>87.34</v>
          </cell>
        </row>
        <row r="547">
          <cell r="A547" t="str">
            <v>1C.01.040.0110.e</v>
          </cell>
          <cell r="B547" t="str">
            <v>- con diametro da 91 a 110 mm</v>
          </cell>
          <cell r="C547" t="str">
            <v>m</v>
          </cell>
          <cell r="D547">
            <v>103.72</v>
          </cell>
        </row>
        <row r="548">
          <cell r="A548" t="str">
            <v>1C.01.040.0120</v>
          </cell>
          <cell r="B548" t="str">
            <v>Perforazioni su conglomerati cementizi eseguite con idonea attrezzatura a sola rotazione a velocità ridotta, a qualsiasi altezza, profondità e giacitura, per spinottature, cuciture, legamenti murari, tirantature, iniezioni, canalizzazioni. Comprese assistenze murarie, opere provvisionali, piani di lavoro, apparecchi guida, pulizia del perforo, allontanamento macerie:</v>
          </cell>
          <cell r="C548"/>
          <cell r="D548"/>
        </row>
        <row r="549">
          <cell r="A549" t="str">
            <v>1C.01.040.0120.a</v>
          </cell>
          <cell r="B549" t="str">
            <v>- con diametro fino a 20 mm</v>
          </cell>
          <cell r="C549" t="str">
            <v>m</v>
          </cell>
          <cell r="D549">
            <v>34.520000000000003</v>
          </cell>
        </row>
        <row r="550">
          <cell r="A550" t="str">
            <v>1C.01.040.0120.b</v>
          </cell>
          <cell r="B550" t="str">
            <v>- con diametro da 21 a 35 mm</v>
          </cell>
          <cell r="C550" t="str">
            <v>m</v>
          </cell>
          <cell r="D550">
            <v>47.05</v>
          </cell>
        </row>
        <row r="551">
          <cell r="A551" t="str">
            <v>1C.01.040.0120.c</v>
          </cell>
          <cell r="B551" t="str">
            <v>- con diametro da 36 a 65 mm</v>
          </cell>
          <cell r="C551" t="str">
            <v>m</v>
          </cell>
          <cell r="D551">
            <v>60.02</v>
          </cell>
        </row>
        <row r="552">
          <cell r="A552" t="str">
            <v>1C.01.040.0120.d</v>
          </cell>
          <cell r="B552" t="str">
            <v>- con diametro da 66 a 90 mm</v>
          </cell>
          <cell r="C552" t="str">
            <v>m</v>
          </cell>
          <cell r="D552">
            <v>67.66</v>
          </cell>
        </row>
        <row r="553">
          <cell r="A553" t="str">
            <v>1C.01.040.0120.e</v>
          </cell>
          <cell r="B553" t="str">
            <v>- con diametro da 91 a 110 mm</v>
          </cell>
          <cell r="C553" t="str">
            <v>m</v>
          </cell>
          <cell r="D553">
            <v>80.94</v>
          </cell>
        </row>
        <row r="554">
          <cell r="A554" t="str">
            <v>1C.01.040.0200</v>
          </cell>
          <cell r="B554" t="str">
            <v>Esecuzione di foro di ventilazione con l'ausilio di carotatrice, compresa la fornitura e posa di tubazione passante in pvc serie 301, ripristino della superficie circostante e la fornitura e posa di griglie in plastica (interno ed esterno) complete di rete antisetti:</v>
          </cell>
          <cell r="C554"/>
          <cell r="D554"/>
        </row>
        <row r="555">
          <cell r="A555" t="str">
            <v>1C.01.040.0200.a</v>
          </cell>
          <cell r="B555" t="str">
            <v>- senza piattaforma aerea foro Ø 125</v>
          </cell>
          <cell r="C555" t="str">
            <v>cad</v>
          </cell>
          <cell r="D555">
            <v>97.98</v>
          </cell>
        </row>
        <row r="556">
          <cell r="A556" t="str">
            <v>1C.01.040.0200.b</v>
          </cell>
          <cell r="B556" t="str">
            <v>- senza piattaforma aerea foro Ø 160</v>
          </cell>
          <cell r="C556" t="str">
            <v>cad</v>
          </cell>
          <cell r="D556">
            <v>128.94999999999999</v>
          </cell>
        </row>
        <row r="557">
          <cell r="A557" t="str">
            <v>1C.01.040.0200.c</v>
          </cell>
          <cell r="B557" t="str">
            <v>- con piattaforma aerea foro Ø 125</v>
          </cell>
          <cell r="C557" t="str">
            <v>cad</v>
          </cell>
          <cell r="D557">
            <v>147.32</v>
          </cell>
        </row>
        <row r="558">
          <cell r="A558" t="str">
            <v>1C.01.040.0200.d</v>
          </cell>
          <cell r="B558" t="str">
            <v>- con piattaforma aerea foro Ø 160</v>
          </cell>
          <cell r="C558" t="str">
            <v>cad</v>
          </cell>
          <cell r="D558">
            <v>178.3</v>
          </cell>
        </row>
        <row r="559">
          <cell r="A559" t="str">
            <v>1C.01.050</v>
          </cell>
          <cell r="B559" t="str">
            <v>DEMOLIZIONE DI SOLAI - VOLTE</v>
          </cell>
          <cell r="C559"/>
          <cell r="D559"/>
        </row>
        <row r="560">
          <cell r="A560" t="str">
            <v>1C.01.050.0010</v>
          </cell>
          <cell r="B560" t="str">
            <v>Demolizione totale o parziale di solaio in legno, sia semplice che composto, di qualsiasi spessore, esclusa l'eventuale caldana. Comprese le opere provvisionali di sostegno e protezione; il carico e trasporto al punto di scarico; l'abbassamento e accatastamento delle parti riutilizzabili nell'ambito del cantiere; il carico e trasporto delle macerie agli impianti di stoccaggio, di recupero o a discarica. Esclusi gli oneri di smaltimento:</v>
          </cell>
          <cell r="C560"/>
          <cell r="D560"/>
        </row>
        <row r="561">
          <cell r="A561" t="str">
            <v>1C.01.050.0010.a</v>
          </cell>
          <cell r="B561" t="str">
            <v>- con rimozione dell'impalcato e della grossa armatura</v>
          </cell>
          <cell r="C561" t="str">
            <v>m²</v>
          </cell>
          <cell r="D561">
            <v>18.5</v>
          </cell>
        </row>
        <row r="562">
          <cell r="A562" t="str">
            <v>1C.01.050.0010.b</v>
          </cell>
          <cell r="B562" t="str">
            <v>- con sola rimozione dell'impalcato costituito da travetti ed assito, esclusa grossa orditura</v>
          </cell>
          <cell r="C562" t="str">
            <v>m²</v>
          </cell>
          <cell r="D562">
            <v>12.08</v>
          </cell>
        </row>
        <row r="563">
          <cell r="A563" t="str">
            <v>1C.01.050.0010.c</v>
          </cell>
          <cell r="B563" t="str">
            <v>- con rimozione della sola grossa armatura</v>
          </cell>
          <cell r="C563" t="str">
            <v>m²</v>
          </cell>
          <cell r="D563">
            <v>6.6</v>
          </cell>
        </row>
        <row r="564">
          <cell r="A564" t="str">
            <v>1C.01.050.0020</v>
          </cell>
          <cell r="B564" t="str">
            <v>Demolizione totale o parziale di solaio in ferro e laterizio, di qualsiasi spessore, costituito da travi in ferro ed elementi in laterizio piani o curvi, sovrastante riempimento e cappa in calcestruzzo. Comprese le opere provvisionali di sostegno e protezione; lo smuramento dei profilati; la movimentazione delle macerie nell'ambito del cantiere; il carico e trasporto agli impianti di stoccaggio, di recupero o a discarica. Esclusi gli oneri di smaltimento.</v>
          </cell>
          <cell r="C564" t="str">
            <v>m²</v>
          </cell>
          <cell r="D564">
            <v>31.35</v>
          </cell>
        </row>
        <row r="565">
          <cell r="A565" t="str">
            <v>1C.01.050.0030</v>
          </cell>
          <cell r="B565" t="str">
            <v>Demolizione, parziale o totale, di solaio in laterizio e cemento armato, sia piano che inclinato, costituito da travetti in laterizio, elementi forati in cotto, sovrastante caldana in calcestruzzo. Comprese le opere provvisionali di sostegno e protezione; la movimentazione delle macerie nell'ambito del cantiere; il carico e trasporto agli impianti di stoccaggio, di recupero o a discarica. Esclusi gli oneri di smaltimento:</v>
          </cell>
          <cell r="C565"/>
          <cell r="D565"/>
        </row>
        <row r="566">
          <cell r="A566" t="str">
            <v>1C.01.050.0030.a</v>
          </cell>
          <cell r="B566" t="str">
            <v>- fino allo spessore di cm 16, compresa la soletta collaborante</v>
          </cell>
          <cell r="C566" t="str">
            <v>m²</v>
          </cell>
          <cell r="D566">
            <v>22</v>
          </cell>
        </row>
        <row r="567">
          <cell r="A567" t="str">
            <v>1C.01.050.0030.b</v>
          </cell>
          <cell r="B567" t="str">
            <v>- da cm 16,1 a cm 22 di spessore, compresa la soletta collaborante</v>
          </cell>
          <cell r="C567" t="str">
            <v>m²</v>
          </cell>
          <cell r="D567">
            <v>25.53</v>
          </cell>
        </row>
        <row r="568">
          <cell r="A568" t="str">
            <v>1C.01.050.0030.c</v>
          </cell>
          <cell r="B568" t="str">
            <v>- da cm 22,1 a cm 30 di spessore, compresa la soletta collaborante</v>
          </cell>
          <cell r="C568" t="str">
            <v>m²</v>
          </cell>
          <cell r="D568">
            <v>33.72</v>
          </cell>
        </row>
        <row r="569">
          <cell r="A569" t="str">
            <v>1C.01.050.0030.d</v>
          </cell>
          <cell r="B569" t="str">
            <v>- oltre cm 30,1 di spessore, compresa la soletta collaborante</v>
          </cell>
          <cell r="C569" t="str">
            <v>m²</v>
          </cell>
          <cell r="D569">
            <v>39.69</v>
          </cell>
        </row>
        <row r="570">
          <cell r="A570" t="str">
            <v>1C.01.050.0040</v>
          </cell>
          <cell r="B570" t="str">
            <v>Svuotamento di volta con rimozione degli inerti di riempimento e dei relativi rinfianchi. Comprese le opere provvisionali di sostegno e di protezione; la movimentazione nell'ambito del cantiere con qualsiasi mezzo meccanico o manuale; il carico e trasporto agli impianti di stoccaggio, di recupero o a discarica. Esclusi gli oneri di smaltimento. Misurazione: la superficie in pianta.</v>
          </cell>
          <cell r="C570"/>
          <cell r="D570"/>
        </row>
        <row r="571">
          <cell r="A571" t="str">
            <v>1C.01.050.0040.a</v>
          </cell>
          <cell r="B571" t="str">
            <v>- spessore medio fino a 30 cm.</v>
          </cell>
          <cell r="C571" t="str">
            <v>m²</v>
          </cell>
          <cell r="D571">
            <v>17.73</v>
          </cell>
        </row>
        <row r="572">
          <cell r="A572" t="str">
            <v>1C.01.050.0040.b</v>
          </cell>
          <cell r="B572" t="str">
            <v>- ogni 5 cm, o frazione, di aumento dello spessore medio, oltre i 30 cm.</v>
          </cell>
          <cell r="C572" t="str">
            <v>m²</v>
          </cell>
          <cell r="D572">
            <v>4.4800000000000004</v>
          </cell>
        </row>
        <row r="573">
          <cell r="A573" t="str">
            <v>1C.01.050.0050</v>
          </cell>
          <cell r="B573" t="str">
            <v>Demolizione di volta in muratura di qualsiasi tipo. Comprese le opere provvisionali di sostegno, centinatura e protezione; lo svuotamento sovrastante dei materiali di riempimento; la demolizione di tutte le parti costituenti l'ossatura; la movimentazione delle macerie nell'ambito del cantiere; il carico e trasporto agli impianti di stoccaggio, di recupero o a discarica. Esclusi gli oneri di smaltimento. Misurazione: la superficie in pianta; lo spessore medio della sezione della volta:</v>
          </cell>
          <cell r="C573"/>
          <cell r="D573"/>
        </row>
        <row r="574">
          <cell r="A574" t="str">
            <v>1C.01.050.0050.a</v>
          </cell>
          <cell r="B574" t="str">
            <v>- spessore medio fino a 30 cm.</v>
          </cell>
          <cell r="C574" t="str">
            <v>m²</v>
          </cell>
          <cell r="D574">
            <v>43.2</v>
          </cell>
        </row>
        <row r="575">
          <cell r="A575" t="str">
            <v>1C.01.050.0050.b</v>
          </cell>
          <cell r="B575" t="str">
            <v>- ogni 5 cm, o frazione, di aumento dello spessore medio, oltre i 30 cm.</v>
          </cell>
          <cell r="C575" t="str">
            <v>m²</v>
          </cell>
          <cell r="D575">
            <v>7.06</v>
          </cell>
        </row>
        <row r="576">
          <cell r="A576" t="str">
            <v>1C.01.060</v>
          </cell>
          <cell r="B576" t="str">
            <v>DISFACIMENTI DI TETTI - COPERTURE PIANE - ACCESSORI</v>
          </cell>
          <cell r="C576"/>
          <cell r="D576"/>
        </row>
        <row r="577">
          <cell r="A577" t="str">
            <v>1C.01.060.0000</v>
          </cell>
          <cell r="B577" t="str">
            <v>NOTA DI CONSULTAZIONE</v>
          </cell>
          <cell r="C577"/>
          <cell r="D577"/>
        </row>
        <row r="578">
          <cell r="A578" t="str">
            <v>1C.01.060.0010</v>
          </cell>
          <cell r="B578" t="str">
            <v>Rimozione del manto di copertura, esclusa l'orditura leggera, compreso l'abbassamento al piano di carico, movimentazione con qualsiasi mezzo nell'ambito del cantiere, cernita e pulizia del materiale riutilizzabile, carico e trasporto agli impianti di stoccaggio, di recupero o a discarica; esclusi gli oneri di smaltimento. Per coperture in:</v>
          </cell>
          <cell r="C578"/>
          <cell r="D578"/>
        </row>
        <row r="579">
          <cell r="A579" t="str">
            <v>1C.01.060.0010.a</v>
          </cell>
          <cell r="B579" t="str">
            <v>- tegole di laterizio, cemento e simili</v>
          </cell>
          <cell r="C579" t="str">
            <v>m²</v>
          </cell>
          <cell r="D579">
            <v>11.61</v>
          </cell>
        </row>
        <row r="580">
          <cell r="A580" t="str">
            <v>1C.01.060.0010.b</v>
          </cell>
          <cell r="B580" t="str">
            <v>-lastre metalliche, fibrocemento, pannelli monolitici coibentati, resina</v>
          </cell>
          <cell r="C580" t="str">
            <v>m²</v>
          </cell>
          <cell r="D580">
            <v>10.77</v>
          </cell>
        </row>
        <row r="581">
          <cell r="A581" t="str">
            <v>1C.01.060.0020</v>
          </cell>
          <cell r="B581" t="str">
            <v>Rimozione dell'orditura sottomanto. Compresi l'abbassamento ed il carico con qualsiasi mezzo, il trasporto delle macerie agli impianti di stoccaggio, di recupero o a discarica; la cernita e l'accatastamento delle parti riutilizzabili. Esclusi gli oneri di smaltimento. Per sottomanto in:</v>
          </cell>
          <cell r="C581"/>
          <cell r="D581"/>
        </row>
        <row r="582">
          <cell r="A582" t="str">
            <v>1C.01.060.0020.a</v>
          </cell>
          <cell r="B582" t="str">
            <v>- piccola orditura sottotegole in listelli di abete</v>
          </cell>
          <cell r="C582" t="str">
            <v>m²</v>
          </cell>
          <cell r="D582">
            <v>1.6</v>
          </cell>
        </row>
        <row r="583">
          <cell r="A583" t="str">
            <v>1C.01.060.0020.b</v>
          </cell>
          <cell r="B583" t="str">
            <v>- assito in tavole di abete accostate.</v>
          </cell>
          <cell r="C583" t="str">
            <v>m²</v>
          </cell>
          <cell r="D583">
            <v>9.69</v>
          </cell>
        </row>
        <row r="584">
          <cell r="A584" t="str">
            <v>1C.01.060.0030</v>
          </cell>
          <cell r="B584" t="str">
            <v>Rimozione parziale orditura di tetto in legno, compresi l'abbassamento, il carico e trasporto delle macerie agli impianti di stoccaggio di recupero o a discarica; la cernita e l'accatastamento delle parti riutilizzabili. Esclusi gli oneri di smaltimento. Per i seguenti elementi:</v>
          </cell>
          <cell r="C584"/>
          <cell r="D584"/>
        </row>
        <row r="585">
          <cell r="A585" t="str">
            <v>1C.01.060.0030.a</v>
          </cell>
          <cell r="B585" t="str">
            <v>- listelli in legno da 3 x 5 - 4 x 4 cm</v>
          </cell>
          <cell r="C585" t="str">
            <v>m</v>
          </cell>
          <cell r="D585">
            <v>0.28999999999999998</v>
          </cell>
        </row>
        <row r="586">
          <cell r="A586" t="str">
            <v>1C.01.060.0030.b</v>
          </cell>
          <cell r="B586" t="str">
            <v>- travicelli in legno da 8 x 8 - 8 x 10 cm</v>
          </cell>
          <cell r="C586" t="str">
            <v>m</v>
          </cell>
          <cell r="D586">
            <v>1.97</v>
          </cell>
        </row>
        <row r="587">
          <cell r="A587" t="str">
            <v>1C.01.060.0030.c</v>
          </cell>
          <cell r="B587" t="str">
            <v>- terzere o arcarecci in legno da 13 x 16 cm</v>
          </cell>
          <cell r="C587" t="str">
            <v>m</v>
          </cell>
          <cell r="D587">
            <v>4.08</v>
          </cell>
        </row>
        <row r="588">
          <cell r="A588" t="str">
            <v>1C.01.060.0030.d</v>
          </cell>
          <cell r="B588" t="str">
            <v>- travi in legno da 20 x 30 cm circa</v>
          </cell>
          <cell r="C588" t="str">
            <v>m</v>
          </cell>
          <cell r="D588">
            <v>7.18</v>
          </cell>
        </row>
        <row r="589">
          <cell r="A589" t="str">
            <v>1C.01.060.0040</v>
          </cell>
          <cell r="B589" t="str">
            <v>Rimozione totale della grossa orditura di tetto in legno costituita da puntoni, diagonali, dormienti, capriate. Comprese le opere provvisionali e di protezione; l'abbassamento al piano di carico, la movimentazione con qualsiasi mezzo nell'ambito del cantiere; l'accatastamento del materiale riutilizzabile; il carico e trasporto del materiale di risulta agli impianti di stoccaggio, di recupero o a discarica. Sono esclusi gli oneri di smaltimento. Valutazione a:</v>
          </cell>
          <cell r="C589"/>
          <cell r="D589"/>
        </row>
        <row r="590">
          <cell r="A590" t="str">
            <v>1C.01.060.0040.a</v>
          </cell>
          <cell r="B590" t="str">
            <v>- m³ di legname</v>
          </cell>
          <cell r="C590" t="str">
            <v>m³</v>
          </cell>
          <cell r="D590">
            <v>180.04</v>
          </cell>
        </row>
        <row r="591">
          <cell r="A591" t="str">
            <v>1C.01.060.0040.b</v>
          </cell>
          <cell r="B591" t="str">
            <v>- m² di sup. coperta</v>
          </cell>
          <cell r="C591" t="str">
            <v>m²</v>
          </cell>
          <cell r="D591">
            <v>9.17</v>
          </cell>
        </row>
        <row r="592">
          <cell r="A592" t="str">
            <v>1C.01.060.0050</v>
          </cell>
          <cell r="B592" t="str">
            <v>Demolizione di comignoli e torrini prefabbricati o in muratura. Compreso l'abbassamento delle macerie ed il carico con qualsiasi mezzo, il trasporto agli impianti di stoccaggio, di recupero o a discarica. Esclusi gli oneri di smaltimento:</v>
          </cell>
          <cell r="C592"/>
          <cell r="D592"/>
        </row>
        <row r="593">
          <cell r="A593" t="str">
            <v>1C.01.060.0050.a</v>
          </cell>
          <cell r="B593" t="str">
            <v>- in elementi prefabbricati di cemento, laterizio e simili.</v>
          </cell>
          <cell r="C593" t="str">
            <v>cad</v>
          </cell>
          <cell r="D593">
            <v>22.9</v>
          </cell>
        </row>
        <row r="594">
          <cell r="A594" t="str">
            <v>1C.01.060.0050.b</v>
          </cell>
          <cell r="B594" t="str">
            <v>- in muratura di mattoni pieni o forati.</v>
          </cell>
          <cell r="C594" t="str">
            <v>cad</v>
          </cell>
          <cell r="D594">
            <v>40.950000000000003</v>
          </cell>
        </row>
        <row r="595">
          <cell r="A595" t="str">
            <v>1C.01.060.0060</v>
          </cell>
          <cell r="B595" t="str">
            <v>Rimozione di lucernari di qualunque natura, forma e dimensione. Comprese le opere provvisionali di sostegno e protezione; l'abbassamento al piano di carico, la movimentazione con qualsiasi mezzo nell'ambito del cantiere; la cernita dei rottami, il carico e trasporto agli impianti di stoccaggio, di recupero o a discarica. Esclusi gli oneri di smaltimento.</v>
          </cell>
          <cell r="C595" t="str">
            <v>m²</v>
          </cell>
          <cell r="D595">
            <v>16.36</v>
          </cell>
        </row>
        <row r="596">
          <cell r="A596" t="str">
            <v>1C.01.060.0070</v>
          </cell>
          <cell r="B596" t="str">
            <v>Disfacimento di manto impermeabile costituito da membrane bituminose, fogli sintetici, sia ad uno strato che a più strati alternati, su superfici orizzontali, verticali o comunque inclinate. Compreso l'abbassamento al piano di carico, la movimentazione con qualsiasi mezzo nell'ambito del cantiere; il carico e trasporto agli impianti di stoccaggio, di recupero o a discarica. Esclusi gli oneri di smaltimento. Per manti costituiti da:</v>
          </cell>
          <cell r="C596"/>
          <cell r="D596"/>
        </row>
        <row r="597">
          <cell r="A597" t="str">
            <v>1C.01.060.0070.a</v>
          </cell>
          <cell r="B597" t="str">
            <v>- membrane bituminose, fogli sintetici, sia ad uno strato che a più strati alternati.</v>
          </cell>
          <cell r="C597" t="str">
            <v>m²</v>
          </cell>
          <cell r="D597">
            <v>4.46</v>
          </cell>
        </row>
        <row r="598">
          <cell r="A598" t="str">
            <v>1C.01.060.0070.b</v>
          </cell>
          <cell r="B598" t="str">
            <v>- asfalto colato o resina</v>
          </cell>
          <cell r="C598" t="str">
            <v>m²</v>
          </cell>
          <cell r="D598">
            <v>19.559999999999999</v>
          </cell>
        </row>
        <row r="599">
          <cell r="A599" t="str">
            <v>1C.01.060.0080</v>
          </cell>
          <cell r="B599" t="str">
            <v>Rimozione di strati isolanti di qualunque natura, forma e dimensione, sia a parete che a pavimento. Compreso l'abbassamento e l'accatastamento delle macerie nell'ambito del cantiere; il carico e trasporto agli impianti di stoccaggio, di recupero o a discarica. Esclusi gli oneri di smaltimento.</v>
          </cell>
          <cell r="C599" t="str">
            <v>m²</v>
          </cell>
          <cell r="D599">
            <v>1.91</v>
          </cell>
        </row>
        <row r="600">
          <cell r="A600" t="str">
            <v>1C.01.060.0090</v>
          </cell>
          <cell r="B600" t="str">
            <v>Rimozione di strato di ghiaia o ghiaietto di zavorramento di manti sintetici. Compreso l'accumulo, l'abbassamento al piano di carico, la movimentazione con qualsiasi mezzo nell'ambito del cantiere; il carico e trasporto agli impianti di stoccaggio, di recupero o a discarica.</v>
          </cell>
          <cell r="C600" t="str">
            <v>m³</v>
          </cell>
          <cell r="D600">
            <v>69.94</v>
          </cell>
        </row>
        <row r="601">
          <cell r="A601" t="str">
            <v>1C.01.060.0100</v>
          </cell>
          <cell r="B601" t="str">
            <v>Rimozione di gabbia Faraday, compresi i tagli, l'eliminazione di eventuali blocchetti di calcestruzzo o di qualsiasi altro elemento di fissaggio, l'abbassamento e trasporto dei cavi, delle piattine e di tutte le macerie risultanti ad impianti di recupero o alle discariche autorizzate</v>
          </cell>
          <cell r="C601"/>
          <cell r="D601"/>
        </row>
        <row r="602">
          <cell r="A602" t="str">
            <v>1C.01.060.0100.a</v>
          </cell>
          <cell r="B602" t="str">
            <v>- da coperture a falde</v>
          </cell>
          <cell r="C602" t="str">
            <v>m</v>
          </cell>
          <cell r="D602">
            <v>3.96</v>
          </cell>
        </row>
        <row r="603">
          <cell r="A603" t="str">
            <v>1C.01.060.0100.b</v>
          </cell>
          <cell r="B603" t="str">
            <v>- da coperture piane</v>
          </cell>
          <cell r="C603" t="str">
            <v>m</v>
          </cell>
          <cell r="D603">
            <v>3.23</v>
          </cell>
        </row>
        <row r="604">
          <cell r="A604" t="str">
            <v>1C.01.070</v>
          </cell>
          <cell r="B604" t="str">
            <v>DEMOLIZIONE DI TAVOLATI</v>
          </cell>
          <cell r="C604"/>
          <cell r="D604"/>
        </row>
        <row r="605">
          <cell r="A605" t="str">
            <v>1C.01.070.0010</v>
          </cell>
          <cell r="B605" t="str">
            <v>Demolizione di tavolati e tramezzi, realizzati con materiali di qualsiasi tipo, inclusi intonaci, rivestimenti, ecc., valutati per l'effettivo spessore misurato; compresi: i piani di lavoro, le opere provvisionali e di protezione; la movimentazione con qualsiasi mezzo meccanico o manuale delle macerie nell'ambito del cantiere; il carico e trasporto agli impianti di stoccaggio, di recupero o a discariche autorizzate. Esclusi gli oneri di smaltimento. Per spessori:</v>
          </cell>
          <cell r="C605"/>
          <cell r="D605"/>
        </row>
        <row r="606">
          <cell r="A606" t="str">
            <v>1C.01.070.0010.a</v>
          </cell>
          <cell r="B606" t="str">
            <v>- fino a 7 cm., in mattoni forati, tavelle, blocchi di calcestruzzo forati e materiali assimilabili</v>
          </cell>
          <cell r="C606" t="str">
            <v>m²</v>
          </cell>
          <cell r="D606">
            <v>8.84</v>
          </cell>
        </row>
        <row r="607">
          <cell r="A607" t="str">
            <v>1C.01.070.0010.b</v>
          </cell>
          <cell r="B607" t="str">
            <v>- fino a 11 cm, in mattoni forati, blocchi di calcestruzzo forati e materiali assimilabili</v>
          </cell>
          <cell r="C607" t="str">
            <v>m²</v>
          </cell>
          <cell r="D607">
            <v>12.94</v>
          </cell>
        </row>
        <row r="608">
          <cell r="A608" t="str">
            <v>1C.01.070.0010.c</v>
          </cell>
          <cell r="B608" t="str">
            <v>- fino a 16 cm, in mattoni forati, blocchi di calcestruzzo forati e materiali assimilabili</v>
          </cell>
          <cell r="C608" t="str">
            <v>m²</v>
          </cell>
          <cell r="D608">
            <v>15.13</v>
          </cell>
        </row>
        <row r="609">
          <cell r="A609" t="str">
            <v>1C.01.070.0010.d</v>
          </cell>
          <cell r="B609" t="str">
            <v>- fino a 8 cm., in mattoni pieni, blocchi di calcestruzzo pieni e altri materiali assimilabili</v>
          </cell>
          <cell r="C609" t="str">
            <v>m²</v>
          </cell>
          <cell r="D609">
            <v>12.21</v>
          </cell>
        </row>
        <row r="610">
          <cell r="A610" t="str">
            <v>1C.01.070.0010.e</v>
          </cell>
          <cell r="B610" t="str">
            <v>- fino a 12 cm., in mattoni pieni, blocchi di calcestruzzo pieni e altri materiali assimilabili</v>
          </cell>
          <cell r="C610" t="str">
            <v>m²</v>
          </cell>
          <cell r="D610">
            <v>14.56</v>
          </cell>
        </row>
        <row r="611">
          <cell r="A611" t="str">
            <v>1C.01.070.0010.f</v>
          </cell>
          <cell r="B611" t="str">
            <v>- fino a 16 cm., in mattoni pieni, blocchi di calcestruzzo pieni e altri materiali assimilabili</v>
          </cell>
          <cell r="C611" t="str">
            <v>m²</v>
          </cell>
          <cell r="D611">
            <v>16.690000000000001</v>
          </cell>
        </row>
        <row r="612">
          <cell r="A612" t="str">
            <v>1C.01.070.0010.g</v>
          </cell>
          <cell r="B612" t="str">
            <v>- fino a 8 cm., in gesso, laterogesso e materiali assimilabili</v>
          </cell>
          <cell r="C612" t="str">
            <v>m²</v>
          </cell>
          <cell r="D612">
            <v>8.0299999999999994</v>
          </cell>
        </row>
        <row r="613">
          <cell r="A613" t="str">
            <v>1C.01.070.0010.h</v>
          </cell>
          <cell r="B613" t="str">
            <v>- fino ad 11 cm., in gesso, laterogesso e materiali assimilabili</v>
          </cell>
          <cell r="C613" t="str">
            <v>m²</v>
          </cell>
          <cell r="D613">
            <v>9.17</v>
          </cell>
        </row>
        <row r="614">
          <cell r="A614" t="str">
            <v>1C.01.070.0010.i</v>
          </cell>
          <cell r="B614" t="str">
            <v>- in cartongesso, per ogni foglio fino a 25 mm di spessore</v>
          </cell>
          <cell r="C614" t="str">
            <v>m²</v>
          </cell>
          <cell r="D614">
            <v>3.34</v>
          </cell>
        </row>
        <row r="615">
          <cell r="A615" t="str">
            <v>1C.01.080</v>
          </cell>
          <cell r="B615" t="str">
            <v>RIMOZIONE CONTROSOFFITTI</v>
          </cell>
          <cell r="C615"/>
          <cell r="D615"/>
        </row>
        <row r="616">
          <cell r="A616" t="str">
            <v>1C.01.080.0010</v>
          </cell>
          <cell r="B616" t="str">
            <v>Rimozione di controsoffitti, fino ad altezza di 4,00 m, compresi: i piani di lavoro o trabatelli, le opere provvisionali e di protezione; la cernita e l'accatastamento degli elementi riutilizzabili; la movimentazione delle macerie nell'ambito del cantiere; il carico e trasporto agli impianti di stoccaggio, di recupero o a discariche autorizzate. Esclusi gli oneri di smaltimento. Nei tipi:</v>
          </cell>
          <cell r="C616"/>
          <cell r="D616"/>
        </row>
        <row r="617">
          <cell r="A617" t="str">
            <v>1C.01.080.0010.a</v>
          </cell>
          <cell r="B617" t="str">
            <v>- in arelle intonacate</v>
          </cell>
          <cell r="C617" t="str">
            <v>m²</v>
          </cell>
          <cell r="D617">
            <v>12.54</v>
          </cell>
        </row>
        <row r="618">
          <cell r="A618" t="str">
            <v>1C.01.080.0010.b</v>
          </cell>
          <cell r="B618" t="str">
            <v>- in rete metallica, nervometal o similari intonacati, e in pannelli continui fissi pendinati e stuccati di gesso, cartongesso o materiali assimilabili</v>
          </cell>
          <cell r="C618" t="str">
            <v>m²</v>
          </cell>
          <cell r="D618">
            <v>10.57</v>
          </cell>
        </row>
        <row r="619">
          <cell r="A619" t="str">
            <v>1C.01.080.0010.c</v>
          </cell>
          <cell r="B619" t="str">
            <v>- in pannelli mobili o doghe, di qualsiasi dimensione, tipo e materiale (alluminio, fibre minerali, cartongesso, legno, alluminio, lamiera, PVC, ecc,) compresa la eventuale coibentazione e gli elementi di sostegno</v>
          </cell>
          <cell r="C619" t="str">
            <v>m²</v>
          </cell>
          <cell r="D619">
            <v>9.83</v>
          </cell>
        </row>
        <row r="620">
          <cell r="A620" t="str">
            <v>1C.01.090</v>
          </cell>
          <cell r="B620" t="str">
            <v>VERIFICA DI STABILITA' INTONACI E SCROSTAMENTO</v>
          </cell>
          <cell r="C620"/>
          <cell r="D620"/>
        </row>
        <row r="621">
          <cell r="A621" t="str">
            <v>1C.01.090.0010</v>
          </cell>
          <cell r="B621" t="str">
            <v>Verifica di stabilità degli intonaci con battitura e delimitazione con segno colorato della zona da rimuovere, compresi i piani di lavoro:</v>
          </cell>
          <cell r="C621"/>
          <cell r="D621"/>
        </row>
        <row r="622">
          <cell r="A622" t="str">
            <v>1C.01.090.0010.a</v>
          </cell>
          <cell r="B622" t="str">
            <v>- su pareti esterne di facciata, con disponibilità di ponteggio, compresi eventuali piani di lavoro integrativi</v>
          </cell>
          <cell r="C622" t="str">
            <v>m²</v>
          </cell>
          <cell r="D622">
            <v>0.78</v>
          </cell>
        </row>
        <row r="623">
          <cell r="A623" t="str">
            <v>1C.01.090.0010.b</v>
          </cell>
          <cell r="B623" t="str">
            <v>- in locali con altezza fino a 4,00 m, compreso piani di lavoro, spostamento e copertura di piccoli suppellettili presenti</v>
          </cell>
          <cell r="C623" t="str">
            <v>m²</v>
          </cell>
          <cell r="D623">
            <v>2.61</v>
          </cell>
        </row>
        <row r="624">
          <cell r="A624" t="str">
            <v>1C.01.090.0010.c</v>
          </cell>
          <cell r="B624" t="str">
            <v>- in locali con altezza oltre 4,00 m, compreso montaggio e smontaggio piani di lavoro, spostamento e copertura di piccoli suppellettili presenti</v>
          </cell>
          <cell r="C624" t="str">
            <v>m²</v>
          </cell>
          <cell r="D624">
            <v>3.36</v>
          </cell>
        </row>
        <row r="625">
          <cell r="A625" t="str">
            <v>1C.01.090.0020</v>
          </cell>
          <cell r="B625" t="str">
            <v>Scrostamento di intonaco interno od esterno, di qualsiasi tipo, sia rustico che civile. Compresi i piani di lavoro, l'umidificazione, la scrostatura fino al vivo della muratura; la spazzolatura finale, il lavaggio e la pulizia della superficie scrostata; la movimentazione delle macerie nell'ambito del cantiere; il carico e trasporto agli impianti di stoccaggio, di recupero o a discarica. Esclusi gli oneri di smaltimento</v>
          </cell>
          <cell r="C625"/>
          <cell r="D625"/>
        </row>
        <row r="626">
          <cell r="A626" t="str">
            <v>1C.01.090.0020.a</v>
          </cell>
          <cell r="B626" t="str">
            <v>- in buono stato di conservazione.</v>
          </cell>
          <cell r="C626" t="str">
            <v>m²</v>
          </cell>
          <cell r="D626">
            <v>13.22</v>
          </cell>
        </row>
        <row r="627">
          <cell r="A627" t="str">
            <v>1C.01.090.0020.b</v>
          </cell>
          <cell r="B627" t="str">
            <v>- in cattivo stato di conservazione</v>
          </cell>
          <cell r="C627" t="str">
            <v>m²</v>
          </cell>
          <cell r="D627">
            <v>10.199999999999999</v>
          </cell>
        </row>
        <row r="628">
          <cell r="A628" t="str">
            <v>1C.01.090.0030</v>
          </cell>
          <cell r="B628" t="str">
            <v>Picozzatura di intonaco in buono stato per rendere la superficie scabra ed idonea a ricevere successivi rivestimenti. Compresi: piani di lavoro, spolveratura, pulizia ed allontanamento dei detriti</v>
          </cell>
          <cell r="C628" t="str">
            <v>m²</v>
          </cell>
          <cell r="D628">
            <v>5.96</v>
          </cell>
        </row>
        <row r="629">
          <cell r="A629" t="str">
            <v>1C.01.100</v>
          </cell>
          <cell r="B629" t="str">
            <v>DEMOLIZIONE DI PAVIMENTI, MASSETTI E SOTTOFONDI INTERNI</v>
          </cell>
          <cell r="C629"/>
          <cell r="D629"/>
        </row>
        <row r="630">
          <cell r="A630" t="str">
            <v>1C.01.100.0010</v>
          </cell>
          <cell r="B630" t="str">
            <v>Demolizione di pavimenti interni, comprese le opere provvisionali di protezione, la movimentazione con qualsiasi mezzo delle macerie nell'ambito del cantiere; la cernita, pulizia ed accatastamento del materiale di recupero; il carico e trasporto delle macerie agli impianti di stoccaggio, di recupero o a discarica. Esclusi gli oneri di smaltimento:</v>
          </cell>
          <cell r="C630"/>
          <cell r="D630"/>
        </row>
        <row r="631">
          <cell r="A631" t="str">
            <v>1C.01.100.0010.a</v>
          </cell>
          <cell r="B631" t="str">
            <v>- in piastrelle di cemento, ceramica, cotto, con relativa malta di allettamento</v>
          </cell>
          <cell r="C631" t="str">
            <v>m²</v>
          </cell>
          <cell r="D631">
            <v>10.44</v>
          </cell>
        </row>
        <row r="632">
          <cell r="A632" t="str">
            <v>1C.01.100.0010.b</v>
          </cell>
          <cell r="B632" t="str">
            <v>- resilienti (PVC, linoleum, gomma ecc.)</v>
          </cell>
          <cell r="C632" t="str">
            <v>m²</v>
          </cell>
          <cell r="D632">
            <v>5.95</v>
          </cell>
        </row>
        <row r="633">
          <cell r="A633" t="str">
            <v>1C.01.100.0010.c</v>
          </cell>
          <cell r="B633" t="str">
            <v>- in legno, moquette.</v>
          </cell>
          <cell r="C633" t="str">
            <v>m²</v>
          </cell>
          <cell r="D633">
            <v>4.97</v>
          </cell>
        </row>
        <row r="634">
          <cell r="A634" t="str">
            <v>1C.01.100.0010.d</v>
          </cell>
          <cell r="B634" t="str">
            <v>- in lastre di pietra naturale, di qualsiasi spessore, compresa la malta di allettamento</v>
          </cell>
          <cell r="C634" t="str">
            <v>m²</v>
          </cell>
          <cell r="D634">
            <v>12.02</v>
          </cell>
        </row>
        <row r="635">
          <cell r="A635" t="str">
            <v>1C.01.100.0020</v>
          </cell>
          <cell r="B635" t="str">
            <v>Demolizione di massetti e/o sottofondi di pavimenti interni. Comprese le opere provvisionali di protezione, il carico, trasporto ed accatastamento delle macerie nell'ambito del cantiere con qualsiasi mezzo; il carico e trasporto agli impianti di stoccaggio, di recupero o a discarica. Esclusi gli oneri di smaltimento</v>
          </cell>
          <cell r="C635"/>
          <cell r="D635"/>
        </row>
        <row r="636">
          <cell r="A636" t="str">
            <v>1C.01.100.0020.a</v>
          </cell>
          <cell r="B636" t="str">
            <v>- spessore fino a 4 cm.</v>
          </cell>
          <cell r="C636" t="str">
            <v>m²</v>
          </cell>
          <cell r="D636">
            <v>7.81</v>
          </cell>
        </row>
        <row r="637">
          <cell r="A637" t="str">
            <v>1C.01.100.0020.b</v>
          </cell>
          <cell r="B637" t="str">
            <v>- per ogni cm in più, da 4,1 a 7,0 cm</v>
          </cell>
          <cell r="C637" t="str">
            <v>m² x cm</v>
          </cell>
          <cell r="D637">
            <v>1.63</v>
          </cell>
        </row>
        <row r="638">
          <cell r="A638" t="str">
            <v>1C.01.100.0020.c</v>
          </cell>
          <cell r="B638" t="str">
            <v>- per ogni cm in più, da 7,1 cm</v>
          </cell>
          <cell r="C638" t="str">
            <v>m² x cm</v>
          </cell>
          <cell r="D638">
            <v>1.34</v>
          </cell>
        </row>
        <row r="639">
          <cell r="A639" t="str">
            <v>1C.01.100.0030</v>
          </cell>
          <cell r="B639" t="str">
            <v>Demolizione di vespai in ghiaia all'interno di fabbricati, compresa la movimentazione nell'ambito del cantiere, il carico e trasporto agli impianti di stoccaggio, di recupero o a discarica. Esclusi gli oneri di smaltimento:</v>
          </cell>
          <cell r="C639"/>
          <cell r="D639"/>
        </row>
        <row r="640">
          <cell r="A640" t="str">
            <v>1C.01.100.0030.a</v>
          </cell>
          <cell r="B640" t="str">
            <v>- con mezzi esclusivamente manuali</v>
          </cell>
          <cell r="C640" t="str">
            <v>m³</v>
          </cell>
          <cell r="D640">
            <v>71.59</v>
          </cell>
        </row>
        <row r="641">
          <cell r="A641" t="str">
            <v>1C.01.100.0030.b</v>
          </cell>
          <cell r="B641" t="str">
            <v>- con mezzi meccanici e manuali</v>
          </cell>
          <cell r="C641" t="str">
            <v>m³</v>
          </cell>
          <cell r="D641">
            <v>31.71</v>
          </cell>
        </row>
        <row r="642">
          <cell r="A642" t="str">
            <v>1C.01.100.0040</v>
          </cell>
          <cell r="B642" t="str">
            <v>Demolizione di vespai formati da tavellonato con cappa su muretti, altezza complessiva fino a 80 cm, all'interno di fabbricati, compresa la movimentazione nell'ambito del cantiere, il carico e trasporto agli impianti di stoccaggio, di recupero o a discarica. Esclusi gli oneri di smaltimento. Demolizione eseguita:</v>
          </cell>
          <cell r="C642"/>
          <cell r="D642"/>
        </row>
        <row r="643">
          <cell r="A643" t="str">
            <v>1C.01.100.0040.a</v>
          </cell>
          <cell r="B643" t="str">
            <v>- con mezzi manuali e attrezzi meccanici</v>
          </cell>
          <cell r="C643" t="str">
            <v>m²</v>
          </cell>
          <cell r="D643">
            <v>41.8</v>
          </cell>
        </row>
        <row r="644">
          <cell r="A644" t="str">
            <v>1C.01.100.0040.b</v>
          </cell>
          <cell r="B644" t="str">
            <v>- con mezzi meccanici</v>
          </cell>
          <cell r="C644" t="str">
            <v>m²</v>
          </cell>
          <cell r="D644">
            <v>38.39</v>
          </cell>
        </row>
        <row r="645">
          <cell r="A645" t="str">
            <v>1C.01.110</v>
          </cell>
          <cell r="B645" t="str">
            <v>DEMOLIZIONE PAVIMENTI E SOTTOFONDI ESTERNI</v>
          </cell>
          <cell r="C645"/>
          <cell r="D645"/>
        </row>
        <row r="646">
          <cell r="A646" t="str">
            <v>1C.01.110.0010</v>
          </cell>
          <cell r="B646" t="str">
            <v>Disfacimento di pavimenti in cubetti di porfido e del relativo letto di sabbia. Comprese opere di protezione e segnaletica:</v>
          </cell>
          <cell r="C646"/>
          <cell r="D646"/>
        </row>
        <row r="647">
          <cell r="A647" t="str">
            <v>1C.01.110.0010.a</v>
          </cell>
          <cell r="B647" t="str">
            <v>- con accatastamento nell'ambito del cantiere dei cubetti di recupero e trasporto a discarica delle macerie residue</v>
          </cell>
          <cell r="C647" t="str">
            <v>m²</v>
          </cell>
          <cell r="D647">
            <v>10.93</v>
          </cell>
        </row>
        <row r="648">
          <cell r="A648" t="str">
            <v>1C.01.110.0010.b</v>
          </cell>
          <cell r="B648" t="str">
            <v>- con carico, trasporto e scarico a deposito comunale dei cubetti di recupero; carico e trasporto a discarica delle residue macerie.</v>
          </cell>
          <cell r="C648" t="str">
            <v>m²</v>
          </cell>
          <cell r="D648">
            <v>13.66</v>
          </cell>
        </row>
        <row r="649">
          <cell r="A649" t="str">
            <v>1C.01.110.0020</v>
          </cell>
          <cell r="B649" t="str">
            <v>Disfacimento di pavimenti in masselli autobloccanti e del relativo letto di posa. Comprese le opere di protezione e segnaletica:</v>
          </cell>
          <cell r="C649"/>
          <cell r="D649"/>
        </row>
        <row r="650">
          <cell r="A650" t="str">
            <v>1C.01.110.0020.a</v>
          </cell>
          <cell r="B650" t="str">
            <v>- con accatastamento nell'ambito del cantiere dei masselli di recupero e trasporto a discarica delle macerie residue</v>
          </cell>
          <cell r="C650" t="str">
            <v>m²</v>
          </cell>
          <cell r="D650">
            <v>7.98</v>
          </cell>
        </row>
        <row r="651">
          <cell r="A651" t="str">
            <v>1C.01.110.0020.b</v>
          </cell>
          <cell r="B651" t="str">
            <v>- con carico, trasporto e scarico a deposito comunale dei masselli di recupero; carico e trasporto a discarica delle residue macerie.</v>
          </cell>
          <cell r="C651" t="str">
            <v>m²</v>
          </cell>
          <cell r="D651">
            <v>9.02</v>
          </cell>
        </row>
        <row r="652">
          <cell r="A652" t="str">
            <v>1C.01.110.0030</v>
          </cell>
          <cell r="B652" t="str">
            <v>Demolizione di pavimenti esterni con relativa malta di allettamento.</v>
          </cell>
          <cell r="C652"/>
          <cell r="D652"/>
        </row>
        <row r="653">
          <cell r="A653" t="str">
            <v>1C.01.110.0030.a</v>
          </cell>
          <cell r="B653" t="str">
            <v>- in piastrelle di cemento, ceramica, cotto</v>
          </cell>
          <cell r="C653" t="str">
            <v>m²</v>
          </cell>
          <cell r="D653">
            <v>7.17</v>
          </cell>
        </row>
        <row r="654">
          <cell r="A654" t="str">
            <v>1C.01.110.0030.b</v>
          </cell>
          <cell r="B654" t="str">
            <v>- in lastre di pietra naturale</v>
          </cell>
          <cell r="C654" t="str">
            <v>m²</v>
          </cell>
          <cell r="D654">
            <v>11.03</v>
          </cell>
        </row>
        <row r="655">
          <cell r="A655" t="str">
            <v>1C.01.110.0030.c</v>
          </cell>
          <cell r="B655" t="str">
            <v>- in piastrelle di asfalto</v>
          </cell>
          <cell r="C655" t="str">
            <v>m²</v>
          </cell>
          <cell r="D655">
            <v>6.3</v>
          </cell>
        </row>
        <row r="656">
          <cell r="A656" t="str">
            <v>1C.01.110.0100</v>
          </cell>
          <cell r="B656" t="str">
            <v>Demolizione di massetti e sottofondi in conglomerato cementizio anche leggermente armato, per pavimentazioni esterne, platee e similari, eseguita con l'ausilio di qualsiasi mezzo meccanico o manuale, compresa la movimentazione nel cantiere con qualsiasi mezzo, il carico ed il trasporto alle discariche autorizzate:</v>
          </cell>
          <cell r="C656"/>
          <cell r="D656"/>
        </row>
        <row r="657">
          <cell r="A657" t="str">
            <v>1C.01.110.0100.a</v>
          </cell>
          <cell r="B657" t="str">
            <v>- spessore fino a 8 cm</v>
          </cell>
          <cell r="C657" t="str">
            <v>m²</v>
          </cell>
          <cell r="D657">
            <v>7.65</v>
          </cell>
        </row>
        <row r="658">
          <cell r="A658" t="str">
            <v>1C.01.110.0100.b</v>
          </cell>
          <cell r="B658" t="str">
            <v>- per ogni cm in più da 8,1 a 18 cm</v>
          </cell>
          <cell r="C658" t="str">
            <v>m² x cm</v>
          </cell>
          <cell r="D658">
            <v>1.05</v>
          </cell>
        </row>
        <row r="659">
          <cell r="A659" t="str">
            <v>1C.01.110.0100.c</v>
          </cell>
          <cell r="B659" t="str">
            <v>- spessore oltre 18,1 cm</v>
          </cell>
          <cell r="C659" t="str">
            <v>m³</v>
          </cell>
          <cell r="D659">
            <v>73.19</v>
          </cell>
        </row>
        <row r="660">
          <cell r="A660" t="str">
            <v>1C.01.120</v>
          </cell>
          <cell r="B660" t="str">
            <v>RIMOZIONE RIVESTIMENTI - ZOCCOLINI</v>
          </cell>
          <cell r="C660"/>
          <cell r="D660"/>
        </row>
        <row r="661">
          <cell r="A661" t="str">
            <v>1C.01.120.0010</v>
          </cell>
          <cell r="B661" t="str">
            <v>Rimozione, da supporti che vengono conservati, di rivestimenti con relativa malta di allettamento o collante. Compresi il carico, trasporto ed accatastamento delle macerie nell'ambito del cantiere; pulizia ed accatastamento del materiale riutilizzabile; il carico e trasporto agli impianti di stoccaggio, di recupero o a discarica. Esclusi gli oneri di smaltimento</v>
          </cell>
          <cell r="C661"/>
          <cell r="D661"/>
        </row>
        <row r="662">
          <cell r="A662" t="str">
            <v>1C.01.120.0010.a</v>
          </cell>
          <cell r="B662" t="str">
            <v>- in piastrelle di ceramica, gres e simili.</v>
          </cell>
          <cell r="C662" t="str">
            <v>m²</v>
          </cell>
          <cell r="D662">
            <v>9.52</v>
          </cell>
        </row>
        <row r="663">
          <cell r="A663" t="str">
            <v>1C.01.120.0010.b</v>
          </cell>
          <cell r="B663" t="str">
            <v>- tessili, moquettes e simili</v>
          </cell>
          <cell r="C663" t="str">
            <v>m²</v>
          </cell>
          <cell r="D663">
            <v>3.85</v>
          </cell>
        </row>
        <row r="664">
          <cell r="A664" t="str">
            <v>1C.01.120.0010.c</v>
          </cell>
          <cell r="B664" t="str">
            <v>- in teli vinilici, linoleum e simili</v>
          </cell>
          <cell r="C664" t="str">
            <v>m²</v>
          </cell>
          <cell r="D664">
            <v>4.95</v>
          </cell>
        </row>
        <row r="665">
          <cell r="A665" t="str">
            <v>1C.01.120.0020</v>
          </cell>
          <cell r="B665" t="str">
            <v>Rimozione di zoccolini, da supporti che vengono conservati, compresi: le opere di protezione, la cernita e pulizia del materiale riutilizzabili; il carico, trasporto ed accatastamento delle macerie nell'ambito del cantiere; il carico, trasporto agli impianti di stoccaggio, di recupero o a discarica. Esclusi gli oneri di smaltimento:</v>
          </cell>
          <cell r="C665"/>
          <cell r="D665"/>
        </row>
        <row r="666">
          <cell r="A666" t="str">
            <v>1C.01.120.0020.a</v>
          </cell>
          <cell r="B666" t="str">
            <v>- in piastrelle di ceramica, gres, marmo</v>
          </cell>
          <cell r="C666" t="str">
            <v>m</v>
          </cell>
          <cell r="D666">
            <v>1.67</v>
          </cell>
        </row>
        <row r="667">
          <cell r="A667" t="str">
            <v>1C.01.120.0020.b</v>
          </cell>
          <cell r="B667" t="str">
            <v>- in legno, vinilici incollati o chiodati.</v>
          </cell>
          <cell r="C667" t="str">
            <v>m</v>
          </cell>
          <cell r="D667">
            <v>0.61</v>
          </cell>
        </row>
        <row r="668">
          <cell r="A668" t="str">
            <v>1C.01.120.0020.c</v>
          </cell>
          <cell r="B668" t="str">
            <v>- in legno, vinilici, avvitati.</v>
          </cell>
          <cell r="C668" t="str">
            <v>m</v>
          </cell>
          <cell r="D668">
            <v>1</v>
          </cell>
        </row>
        <row r="669">
          <cell r="A669" t="str">
            <v>1C.01.130</v>
          </cell>
          <cell r="B669" t="str">
            <v>RIMOZIONE MANUFATTI IN PIETRA NATURALE O ARTIFICIALE</v>
          </cell>
          <cell r="C669"/>
          <cell r="D669"/>
        </row>
        <row r="670">
          <cell r="A670" t="str">
            <v>1C.01.130.0010</v>
          </cell>
          <cell r="B670" t="str">
            <v>Rimozione di lastre in pietra naturale o artificiale. Compresi e compensati: il carico, trasporto ed accatastamento nell'ambito del cantiere ; la cernita, pulizia e stoccaggio del materiale riutilizzabile; il carico e trasporto delle macerie agli impianti di stoccaggio, di recupero o a discarica. Esclusi gli oneri di smaltimento:</v>
          </cell>
          <cell r="C670"/>
          <cell r="D670"/>
        </row>
        <row r="671">
          <cell r="A671" t="str">
            <v>1C.01.130.0010.a</v>
          </cell>
          <cell r="B671" t="str">
            <v>- zoccolature e rivestimenti</v>
          </cell>
          <cell r="C671" t="str">
            <v>m²</v>
          </cell>
          <cell r="D671">
            <v>22.01</v>
          </cell>
        </row>
        <row r="672">
          <cell r="A672" t="str">
            <v>1C.01.130.0010.b</v>
          </cell>
          <cell r="B672" t="str">
            <v>- pedate, alzate, frontali di scale, soglie</v>
          </cell>
          <cell r="C672" t="str">
            <v>m</v>
          </cell>
          <cell r="D672">
            <v>9.9</v>
          </cell>
        </row>
        <row r="673">
          <cell r="A673" t="str">
            <v>1C.01.130.0010.c</v>
          </cell>
          <cell r="B673" t="str">
            <v>- davanzali, contorni di porte e finestre</v>
          </cell>
          <cell r="C673" t="str">
            <v>m</v>
          </cell>
          <cell r="D673">
            <v>8.2799999999999994</v>
          </cell>
        </row>
        <row r="674">
          <cell r="A674" t="str">
            <v>1C.01.130.0020</v>
          </cell>
          <cell r="B674" t="str">
            <v>Rimozione di masselli, di manufatti in pietra naturale o artificiale. Compresi e compensati: le opere provvisionali di sostegno e di protezione, gli smuramenti, le imbragature, l'abbassamento o l'innalzamento dei manufatti, il trasporto al piano di carico:</v>
          </cell>
          <cell r="C674"/>
          <cell r="D674"/>
        </row>
        <row r="675">
          <cell r="A675" t="str">
            <v>1C.01.130.0020.a</v>
          </cell>
          <cell r="B675" t="str">
            <v>- con deposito nell'ambito del cantiere.</v>
          </cell>
          <cell r="C675" t="str">
            <v>m³</v>
          </cell>
          <cell r="D675">
            <v>132.91999999999999</v>
          </cell>
        </row>
        <row r="676">
          <cell r="A676" t="str">
            <v>1C.01.130.0020.b</v>
          </cell>
          <cell r="B676" t="str">
            <v>- con trasporto ad impianti di stoccaggio, di recupero o a discarica, esclusi oneri di smaltimento</v>
          </cell>
          <cell r="C676" t="str">
            <v>m³</v>
          </cell>
          <cell r="D676">
            <v>150.04</v>
          </cell>
        </row>
        <row r="677">
          <cell r="A677" t="str">
            <v>1C.01.140</v>
          </cell>
          <cell r="B677" t="str">
            <v>RIMOZIONE OPERE DA FALEGNAME</v>
          </cell>
          <cell r="C677"/>
          <cell r="D677"/>
        </row>
        <row r="678">
          <cell r="A678" t="str">
            <v>1C.01.140.0000</v>
          </cell>
          <cell r="B678" t="str">
            <v>NOTA DI CONSULTAZIONE</v>
          </cell>
          <cell r="C678"/>
          <cell r="D678"/>
        </row>
        <row r="679">
          <cell r="A679" t="str">
            <v>1C.01.140.0010</v>
          </cell>
          <cell r="B679" t="str">
            <v>Rimozione di serramenti in legno interni ed esterni, impennate e simili, di qualunque forma e dimensione, incluse mostre, controtelai, imbotti ecc. compresa la movimentazione in cantiere con qualsiasi mezzo, il carico ed il trasporto a deposito o alle discariche autorizzate:</v>
          </cell>
          <cell r="C679"/>
          <cell r="D679"/>
        </row>
        <row r="680">
          <cell r="A680" t="str">
            <v>1C.01.140.0010.a</v>
          </cell>
          <cell r="B680" t="str">
            <v>- con recupero mediante accurato smontaggio ed accatastamento nell'ambito del cantiere o trasporto a deposito</v>
          </cell>
          <cell r="C680" t="str">
            <v>m²</v>
          </cell>
          <cell r="D680">
            <v>22.3</v>
          </cell>
        </row>
        <row r="681">
          <cell r="A681" t="str">
            <v>1C.01.140.0010.b</v>
          </cell>
          <cell r="B681" t="str">
            <v>- con cernita di vetri e legno, carico e trasporto ad impianti di stoccaggio, di recupero o a discarica; esclusi gli oneri di smaltimento.</v>
          </cell>
          <cell r="C681" t="str">
            <v>m²</v>
          </cell>
          <cell r="D681">
            <v>14.85</v>
          </cell>
        </row>
        <row r="682">
          <cell r="A682" t="str">
            <v>1C.01.140.0020</v>
          </cell>
          <cell r="B682" t="str">
            <v>Rimozione di stipiti, controtelai, imbotti e simili isolati, non facenti parte dei serramenti in 1C.01.140.0010, nei quali sono compresi:</v>
          </cell>
          <cell r="C682"/>
          <cell r="D682"/>
        </row>
        <row r="683">
          <cell r="A683" t="str">
            <v>1C.01.140.0020.a</v>
          </cell>
          <cell r="B683" t="str">
            <v>- con recupero mediante accurato smontaggio ed accatastamento nell'ambito del cantiere o trasporto a deposito</v>
          </cell>
          <cell r="C683" t="str">
            <v>m</v>
          </cell>
          <cell r="D683">
            <v>1.8</v>
          </cell>
        </row>
        <row r="684">
          <cell r="A684" t="str">
            <v>1C.01.140.0020.b</v>
          </cell>
          <cell r="B684" t="str">
            <v>- con trasporto ad impianti di stoccaggio, di recupero o a discarica, esclusi oneri di smaltimento</v>
          </cell>
          <cell r="C684" t="str">
            <v>m</v>
          </cell>
          <cell r="D684">
            <v>1.53</v>
          </cell>
        </row>
        <row r="685">
          <cell r="A685" t="str">
            <v>1C.01.140.0030</v>
          </cell>
          <cell r="B685" t="str">
            <v>Rimozione di cassonetti coprirullo di avvolgibile</v>
          </cell>
          <cell r="C685"/>
          <cell r="D685"/>
        </row>
        <row r="686">
          <cell r="A686" t="str">
            <v>1C.01.140.0030.a</v>
          </cell>
          <cell r="B686" t="str">
            <v>- con recupero mediante accurato smontaggio ed accatastamento nell'ambito del cantiere o trasporto a deposito</v>
          </cell>
          <cell r="C686" t="str">
            <v>m</v>
          </cell>
          <cell r="D686">
            <v>6.83</v>
          </cell>
        </row>
        <row r="687">
          <cell r="A687" t="str">
            <v>1C.01.140.0030.b</v>
          </cell>
          <cell r="B687" t="str">
            <v>- con carico e trasporto ad impianti di stoccaggio, di recupero o a discarica, esclusi oneri di smaltimento</v>
          </cell>
          <cell r="C687" t="str">
            <v>m</v>
          </cell>
          <cell r="D687">
            <v>4.0199999999999996</v>
          </cell>
        </row>
        <row r="688">
          <cell r="A688" t="str">
            <v>1C.01.140.0040</v>
          </cell>
          <cell r="B688" t="str">
            <v>Rimozione di avvolgibili in legno o plastica e dei relativi accessori:</v>
          </cell>
          <cell r="C688"/>
          <cell r="D688"/>
        </row>
        <row r="689">
          <cell r="A689" t="str">
            <v>1C.01.140.0040.a</v>
          </cell>
          <cell r="B689" t="str">
            <v>- con recupero mediante accurato smontaggio ed accatastamento nell'ambito del cantiere o trasporto a deposito</v>
          </cell>
          <cell r="C689" t="str">
            <v>m²</v>
          </cell>
          <cell r="D689">
            <v>10.11</v>
          </cell>
        </row>
        <row r="690">
          <cell r="A690" t="str">
            <v>1C.01.140.0040.b</v>
          </cell>
          <cell r="B690" t="str">
            <v>- con carico e trasporto ad impianti di stoccaggio, di recupero o a discarica, esclusi oneri di smaltimento</v>
          </cell>
          <cell r="C690" t="str">
            <v>m²</v>
          </cell>
          <cell r="D690">
            <v>8.35</v>
          </cell>
        </row>
        <row r="691">
          <cell r="A691" t="str">
            <v>1C.01.140.0050</v>
          </cell>
          <cell r="B691" t="str">
            <v>Rimozione di perline o pannelli di legno di rivestimento, lavagne a muro e similari:</v>
          </cell>
          <cell r="C691"/>
          <cell r="D691"/>
        </row>
        <row r="692">
          <cell r="A692" t="str">
            <v>1C.01.140.0050.a</v>
          </cell>
          <cell r="B692" t="str">
            <v>- con recupero mediante accurato smontaggio ed accatastamento nell'ambito del cantiere o trasporto a deposito</v>
          </cell>
          <cell r="C692" t="str">
            <v>m²</v>
          </cell>
          <cell r="D692">
            <v>3.96</v>
          </cell>
        </row>
        <row r="693">
          <cell r="A693" t="str">
            <v>1C.01.140.0050.b</v>
          </cell>
          <cell r="B693" t="str">
            <v>- con carico e trasporto ad impianti di stoccaggio, di recupero o a discarica, esclusi oneri di smaltimento.</v>
          </cell>
          <cell r="C693" t="str">
            <v>m²</v>
          </cell>
          <cell r="D693">
            <v>2.6</v>
          </cell>
        </row>
        <row r="694">
          <cell r="A694" t="str">
            <v>1C.01.140.0060</v>
          </cell>
          <cell r="B694" t="str">
            <v>Rimozione di manufatti in legno (listelli, cornici, scossini. corrimani, paraspigoli, appendiabiti a muro e simili):</v>
          </cell>
          <cell r="C694"/>
          <cell r="D694"/>
        </row>
        <row r="695">
          <cell r="A695" t="str">
            <v>1C.01.140.0060.a</v>
          </cell>
          <cell r="B695" t="str">
            <v>- con recupero mediante accurato smontaggio ed accatastamento nell'ambito del cantiere o trasporto a deposito</v>
          </cell>
          <cell r="C695" t="str">
            <v>m</v>
          </cell>
          <cell r="D695">
            <v>1.1599999999999999</v>
          </cell>
        </row>
        <row r="696">
          <cell r="A696" t="str">
            <v>1C.01.140.0060.b</v>
          </cell>
          <cell r="B696" t="str">
            <v>- con carico, trasporto ad impianti di stoccaggio, di recupero o a discarica. Esclusi oneri di smaltimento</v>
          </cell>
          <cell r="C696" t="str">
            <v>m</v>
          </cell>
          <cell r="D696">
            <v>0.87</v>
          </cell>
        </row>
        <row r="697">
          <cell r="A697" t="str">
            <v>1C.01.150</v>
          </cell>
          <cell r="B697" t="str">
            <v>RIMOZIONE OPERE DA FABBRO</v>
          </cell>
          <cell r="C697"/>
          <cell r="D697"/>
        </row>
        <row r="698">
          <cell r="A698" t="str">
            <v>1C.01.150.0000</v>
          </cell>
          <cell r="B698" t="str">
            <v>NOTE DI CONSULTAZIONE</v>
          </cell>
          <cell r="C698"/>
          <cell r="D698"/>
        </row>
        <row r="699">
          <cell r="A699" t="str">
            <v>1C.01.150.0010</v>
          </cell>
          <cell r="B699" t="str">
            <v>Rimozione di serramenti interni ed esterni in ferro o leghe, pareti mobili, impennate e simili di qualunque forma e dimensione, inclusi falsi telai, telai, imbotti, mostre:</v>
          </cell>
          <cell r="C699"/>
          <cell r="D699"/>
        </row>
        <row r="700">
          <cell r="A700" t="str">
            <v>1C.01.150.0010.a</v>
          </cell>
          <cell r="B700" t="str">
            <v>- con recupero mediante accurato smontaggio e deposito nell'ambito del cantiere o trasporto a deposito</v>
          </cell>
          <cell r="C700" t="str">
            <v>m²</v>
          </cell>
          <cell r="D700">
            <v>21.59</v>
          </cell>
        </row>
        <row r="701">
          <cell r="A701" t="str">
            <v>1C.01.150.0010.b</v>
          </cell>
          <cell r="B701" t="str">
            <v>- con abbassamento, separazione dei vetri, carico, trasporto ad impianti di stoccaggio, di recupero o a discarica.</v>
          </cell>
          <cell r="C701" t="str">
            <v>m²</v>
          </cell>
          <cell r="D701">
            <v>14.18</v>
          </cell>
        </row>
        <row r="702">
          <cell r="A702" t="str">
            <v>1C.01.150.0020</v>
          </cell>
          <cell r="B702" t="str">
            <v>Rimozione di inferriate di qualunque natura, forma e dimensione:</v>
          </cell>
          <cell r="C702"/>
          <cell r="D702"/>
        </row>
        <row r="703">
          <cell r="A703" t="str">
            <v>1C.01.150.0020.a</v>
          </cell>
          <cell r="B703" t="str">
            <v>- con recupero mediante accurato smontaggio e deposito nell'ambito del cantiere o trasporto a deposito</v>
          </cell>
          <cell r="C703" t="str">
            <v>m²</v>
          </cell>
          <cell r="D703">
            <v>7.56</v>
          </cell>
        </row>
        <row r="704">
          <cell r="A704" t="str">
            <v>1C.01.150.0020.b</v>
          </cell>
          <cell r="B704" t="str">
            <v>- con abbassamento, carico, trasporto ad impianti di stoccaggio, di recupero o a discarica.</v>
          </cell>
          <cell r="C704" t="str">
            <v>m²</v>
          </cell>
          <cell r="D704">
            <v>6.29</v>
          </cell>
        </row>
        <row r="705">
          <cell r="A705" t="str">
            <v>1C.01.150.0030</v>
          </cell>
          <cell r="B705" t="str">
            <v>Rimozione di griglie a pavimento, inclusi telai, di qualunque forma e dimensione:</v>
          </cell>
          <cell r="C705"/>
          <cell r="D705"/>
        </row>
        <row r="706">
          <cell r="A706" t="str">
            <v>1C.01.150.0030.a</v>
          </cell>
          <cell r="B706" t="str">
            <v>- con recupero mediante accurato smontaggio e deposito nell'ambito del cantiere o trasporto a deposito</v>
          </cell>
          <cell r="C706" t="str">
            <v>m²</v>
          </cell>
          <cell r="D706">
            <v>8.2100000000000009</v>
          </cell>
        </row>
        <row r="707">
          <cell r="A707" t="str">
            <v>1C.01.150.0030.b</v>
          </cell>
          <cell r="B707" t="str">
            <v>- con carico e trasporto ad impianti di stoccaggio, di recupero o a discarica.</v>
          </cell>
          <cell r="C707" t="str">
            <v>m²</v>
          </cell>
          <cell r="D707">
            <v>7.77</v>
          </cell>
        </row>
        <row r="708">
          <cell r="A708" t="str">
            <v>1C.01.150.0040</v>
          </cell>
          <cell r="B708" t="str">
            <v>Rimozione di cancelli, cancellate di qualunque forma e dimensione:</v>
          </cell>
          <cell r="C708"/>
          <cell r="D708"/>
        </row>
        <row r="709">
          <cell r="A709" t="str">
            <v>1C.01.150.0040.a</v>
          </cell>
          <cell r="B709" t="str">
            <v>- con recupero mediante accurato smontaggio e deposito nell'ambito del cantiere o trasporto a deposito</v>
          </cell>
          <cell r="C709" t="str">
            <v>m²</v>
          </cell>
          <cell r="D709">
            <v>8.91</v>
          </cell>
        </row>
        <row r="710">
          <cell r="A710" t="str">
            <v>1C.01.150.0040.b</v>
          </cell>
          <cell r="B710" t="str">
            <v>- con carico e trasporto ad impianti di stoccaggio, di recupero o a discarica.</v>
          </cell>
          <cell r="C710" t="str">
            <v>m²</v>
          </cell>
          <cell r="D710">
            <v>6.68</v>
          </cell>
        </row>
        <row r="711">
          <cell r="A711" t="str">
            <v>1C.01.150.0050</v>
          </cell>
          <cell r="B711" t="str">
            <v>Rimozione di parapetti in ferro, di qualunque natura, forma e dimensione:</v>
          </cell>
          <cell r="C711"/>
          <cell r="D711"/>
        </row>
        <row r="712">
          <cell r="A712" t="str">
            <v>1C.01.150.0050.a</v>
          </cell>
          <cell r="B712" t="str">
            <v>- con recupero mediante accurato smontaggio e deposito nell'ambito del cantiere o trasporto a deposito</v>
          </cell>
          <cell r="C712" t="str">
            <v>m²</v>
          </cell>
          <cell r="D712">
            <v>11.11</v>
          </cell>
        </row>
        <row r="713">
          <cell r="A713" t="str">
            <v>1C.01.150.0050.b</v>
          </cell>
          <cell r="B713" t="str">
            <v>- con carico e trasporto ad impianti di stoccaggio, di recupero o a discarica.</v>
          </cell>
          <cell r="C713" t="str">
            <v>m²</v>
          </cell>
          <cell r="D713">
            <v>9.68</v>
          </cell>
        </row>
        <row r="714">
          <cell r="A714" t="str">
            <v>1C.01.150.0060</v>
          </cell>
          <cell r="B714" t="str">
            <v>Rimozione di avvogibili in lamiera di ferro o in profilati di alluminio, inclusi accessori, di qualunque forma e dimensione:</v>
          </cell>
          <cell r="C714"/>
          <cell r="D714"/>
        </row>
        <row r="715">
          <cell r="A715" t="str">
            <v>1C.01.150.0060.a</v>
          </cell>
          <cell r="B715" t="str">
            <v>- con recupero mediante accurato smontaggio e deposito nell'ambito del cantiere o trasporto a deposito</v>
          </cell>
          <cell r="C715" t="str">
            <v>m²</v>
          </cell>
          <cell r="D715">
            <v>9.42</v>
          </cell>
        </row>
        <row r="716">
          <cell r="A716" t="str">
            <v>1C.01.150.0060.b</v>
          </cell>
          <cell r="B716" t="str">
            <v>- con carico e trasporto ad impianti di stoccaggio, di recupero o a discarica.</v>
          </cell>
          <cell r="C716" t="str">
            <v>m²</v>
          </cell>
          <cell r="D716">
            <v>5.95</v>
          </cell>
        </row>
        <row r="717">
          <cell r="A717" t="str">
            <v>1C.01.150.0070</v>
          </cell>
          <cell r="B717" t="str">
            <v>Rimozione di corrimano in profilati di ferro ed elementi similari:</v>
          </cell>
          <cell r="C717"/>
          <cell r="D717"/>
        </row>
        <row r="718">
          <cell r="A718" t="str">
            <v>1C.01.150.0070.a</v>
          </cell>
          <cell r="B718" t="str">
            <v>- con recupero mediante accurato smontaggio e deposito nell'ambito del cantiere o trasporto a deposito</v>
          </cell>
          <cell r="C718" t="str">
            <v>m</v>
          </cell>
          <cell r="D718">
            <v>0.99</v>
          </cell>
        </row>
        <row r="719">
          <cell r="A719" t="str">
            <v>1C.01.150.0070.b</v>
          </cell>
          <cell r="B719" t="str">
            <v>- con carico e trasporto ad impianti di stoccaggio, di recupero o a discarica.</v>
          </cell>
          <cell r="C719" t="str">
            <v>m</v>
          </cell>
          <cell r="D719">
            <v>0.75</v>
          </cell>
        </row>
        <row r="720">
          <cell r="A720" t="str">
            <v>1C.01.150.0090</v>
          </cell>
          <cell r="B720" t="str">
            <v>Rimozione di recinzione in rete metallica, inclusi pali e saette, con carico e trasporto ad impianti di stoccaggio, di recupero o a discarica.</v>
          </cell>
          <cell r="C720" t="str">
            <v>m²</v>
          </cell>
          <cell r="D720">
            <v>3.32</v>
          </cell>
        </row>
        <row r="721">
          <cell r="A721" t="str">
            <v>1C.01.150.0100</v>
          </cell>
          <cell r="B721" t="str">
            <v>Rimozione di lastre in lamiera di acciaio fino a 3 mm di spessore, poste a chiusura di vani porta o finestre, inclusi accessori di fissaggio immurati o saldati ed il ripristino con intonaco in accompagnamento all'esistente. Compreso abbassamento, carico, trasporto e scarico ad impianti di stoccaggio, di recupero o discarica dei materiali rimossi.</v>
          </cell>
          <cell r="C721" t="str">
            <v>m²</v>
          </cell>
          <cell r="D721">
            <v>13.35</v>
          </cell>
        </row>
        <row r="722">
          <cell r="A722" t="str">
            <v>1C.01.160</v>
          </cell>
          <cell r="B722" t="str">
            <v>RIMOZIONE OPERE DA LATTONIERE</v>
          </cell>
          <cell r="C722"/>
          <cell r="D722"/>
        </row>
        <row r="723">
          <cell r="A723" t="str">
            <v>1C.01.160.0010</v>
          </cell>
          <cell r="B723" t="str">
            <v>Rimozione di lattoneria, inclusi accessori di fissaggio, con abbassamento, carico e trasporto rottami ad impianti di stoccaggio, di recupero o a discarica. Compresi i piani di lavoro, esclusi i ponteggi esterni:</v>
          </cell>
          <cell r="C723"/>
          <cell r="D723"/>
        </row>
        <row r="724">
          <cell r="A724" t="str">
            <v>1C.01.160.0010.a</v>
          </cell>
          <cell r="B724" t="str">
            <v>- canali di gronda, converse, scossaline, cappellotti, pezzi speciali.</v>
          </cell>
          <cell r="C724" t="str">
            <v>m</v>
          </cell>
          <cell r="D724">
            <v>9.61</v>
          </cell>
        </row>
        <row r="725">
          <cell r="A725" t="str">
            <v>1C.01.160.0010.b</v>
          </cell>
          <cell r="B725" t="str">
            <v>- pluviali e pezzi speciali.</v>
          </cell>
          <cell r="C725" t="str">
            <v>m</v>
          </cell>
          <cell r="D725">
            <v>5.29</v>
          </cell>
        </row>
        <row r="726">
          <cell r="A726" t="str">
            <v>1C.01.160.0010.c</v>
          </cell>
          <cell r="B726" t="str">
            <v>- bocchettoni in piombo immurati</v>
          </cell>
          <cell r="C726" t="str">
            <v>cad</v>
          </cell>
          <cell r="D726">
            <v>8.24</v>
          </cell>
        </row>
        <row r="727">
          <cell r="A727" t="str">
            <v>1C.01.170</v>
          </cell>
          <cell r="B727" t="str">
            <v>RIMOZIONE DI APPARECCHI IDRO - TERMO - SANITARI</v>
          </cell>
          <cell r="C727"/>
          <cell r="D727"/>
        </row>
        <row r="728">
          <cell r="A728" t="str">
            <v>1C.01.170.0010</v>
          </cell>
          <cell r="B728" t="str">
            <v>Rimozione di apparecchi igienico-sanitari, incluso lo smontaggio delle apparecchiature, rubinetterie e degli accessori. Compreso l'abbassamento, il carico e trasporto ad impianti di stoccaggio, di recupero o a discarica. Esclusi gli oneri di smaltimento.</v>
          </cell>
          <cell r="C728" t="str">
            <v>cad</v>
          </cell>
          <cell r="D728">
            <v>26.14</v>
          </cell>
        </row>
        <row r="729">
          <cell r="A729" t="str">
            <v>1C.01.170.0020</v>
          </cell>
          <cell r="B729" t="str">
            <v>Rimozione delle linee di alimentazione degli apparecchi igienico- sanitari fino alle valvole di intercettazione e delle relative tubazioni di scarico fino alla colonna principale, da murature che non vengono demolite. Comprese le opere di demolizione a parete e a pavimento, i tagli, le intercettazioni, le opere provvisionali di sostegno e protezione, l'abbassamento, il carico e il trasporto delle macerie ad impianti di stoccaggio, di recupero o a discarica. Esclusi gli oneri di smaltimento:</v>
          </cell>
          <cell r="C729"/>
          <cell r="D729"/>
        </row>
        <row r="730">
          <cell r="A730" t="str">
            <v>1C.01.170.0020.a</v>
          </cell>
          <cell r="B730" t="str">
            <v>- linee acqua calda e fredda.</v>
          </cell>
          <cell r="C730" t="str">
            <v>cad</v>
          </cell>
          <cell r="D730">
            <v>103.79</v>
          </cell>
        </row>
        <row r="731">
          <cell r="A731" t="str">
            <v>1C.01.170.0020.b</v>
          </cell>
          <cell r="B731" t="str">
            <v>- linea acqua fredda.</v>
          </cell>
          <cell r="C731" t="str">
            <v>cad</v>
          </cell>
          <cell r="D731">
            <v>77.81</v>
          </cell>
        </row>
        <row r="732">
          <cell r="A732" t="str">
            <v>1C.01.170.0030</v>
          </cell>
          <cell r="B732" t="str">
            <v>Rimozione apparecchi di riscaldamento, di qualunque tipo e dimensione:</v>
          </cell>
          <cell r="C732"/>
          <cell r="D732"/>
        </row>
        <row r="733">
          <cell r="A733" t="str">
            <v>1C.01.170.0030.a</v>
          </cell>
          <cell r="B733" t="str">
            <v>- con recupero e deposito nell'ambito del cantiere</v>
          </cell>
          <cell r="C733" t="str">
            <v>cad</v>
          </cell>
          <cell r="D733">
            <v>19.16</v>
          </cell>
        </row>
        <row r="734">
          <cell r="A734" t="str">
            <v>1C.01.170.0030.b</v>
          </cell>
          <cell r="B734" t="str">
            <v>- con abbassamento, carico e trasporto a impianti di stoccaggio, di recupero o a discarica</v>
          </cell>
          <cell r="C734" t="str">
            <v>cad</v>
          </cell>
          <cell r="D734">
            <v>20.25</v>
          </cell>
        </row>
        <row r="735">
          <cell r="A735" t="str">
            <v>1C.01.170.0030.c</v>
          </cell>
          <cell r="B735" t="str">
            <v>- con peso superiore a 150 kg, compreso abbassamento, carico e trasporto a impianti di stoccaggio, di recupero o a discarica</v>
          </cell>
          <cell r="C735" t="str">
            <v>t</v>
          </cell>
          <cell r="D735">
            <v>166.12</v>
          </cell>
        </row>
        <row r="736">
          <cell r="A736" t="str">
            <v>1C.01.170.0040</v>
          </cell>
          <cell r="B736" t="str">
            <v>Rimozione di telaio o cassetta antincendio. Compreso l'abbassamento, il carico e trasporto ad impianti di stoccaggio, di recupero o a discarica. Esclusi gli oneri di smaltimento.</v>
          </cell>
          <cell r="C736" t="str">
            <v>cad</v>
          </cell>
          <cell r="D736">
            <v>19.14</v>
          </cell>
        </row>
        <row r="737">
          <cell r="A737" t="str">
            <v>1C.01.180</v>
          </cell>
          <cell r="B737" t="str">
            <v>RIMOZIONE TUBAZIONI - CANNE</v>
          </cell>
          <cell r="C737"/>
          <cell r="D737"/>
        </row>
        <row r="738">
          <cell r="A738" t="str">
            <v>1C.01.180.0000</v>
          </cell>
          <cell r="B738" t="str">
            <v>NOTE DI CONSULTAZIONE</v>
          </cell>
          <cell r="C738"/>
          <cell r="D738"/>
        </row>
        <row r="739">
          <cell r="A739" t="str">
            <v>1C.01.180.0010</v>
          </cell>
          <cell r="B739" t="str">
            <v>Rimozione tubi in ferro per condotte, di qualsiasi tipo, interrate, immurate, appese, inclusi gli accessori di fissaggio, le curve, qualsiasi tipo di pezzo speciale, derivazione ecc., l'apertura di tracce, la demolizione dei rinfianchi. Compresi i tagli, le intercettazioni dei fluidi, il carico e trasporto delle macerie ad impianti di stoccaggio, di recupero o a discarica autorizzata. Sono esclusi gli scavi e gli oneri di smaltimento.</v>
          </cell>
          <cell r="C739"/>
          <cell r="D739"/>
        </row>
        <row r="740">
          <cell r="A740" t="str">
            <v>1C.01.180.0010.a</v>
          </cell>
          <cell r="B740" t="str">
            <v>- fino a 2", a vista</v>
          </cell>
          <cell r="C740" t="str">
            <v>m</v>
          </cell>
          <cell r="D740">
            <v>1.28</v>
          </cell>
        </row>
        <row r="741">
          <cell r="A741" t="str">
            <v>1C.01.180.0010.b</v>
          </cell>
          <cell r="B741" t="str">
            <v>- fino a 2", sotto traccia o interrate, compresa apertura tracce e demolizione eventuale rinfianco, escluso scavo</v>
          </cell>
          <cell r="C741" t="str">
            <v>m</v>
          </cell>
          <cell r="D741">
            <v>6.33</v>
          </cell>
        </row>
        <row r="742">
          <cell r="A742" t="str">
            <v>1C.01.180.0010.c</v>
          </cell>
          <cell r="B742" t="str">
            <v>- superiore a 2", a vista</v>
          </cell>
          <cell r="C742" t="str">
            <v>m</v>
          </cell>
          <cell r="D742">
            <v>1.78</v>
          </cell>
        </row>
        <row r="743">
          <cell r="A743" t="str">
            <v>1C.01.180.0010.d</v>
          </cell>
          <cell r="B743" t="str">
            <v>- superiore a 2", sotto traccia o interrate, compresa apertura tracce e demolizione eventuale rinfianco, escluso scavo</v>
          </cell>
          <cell r="C743" t="str">
            <v>m</v>
          </cell>
          <cell r="D743">
            <v>8.07</v>
          </cell>
        </row>
        <row r="744">
          <cell r="A744" t="str">
            <v>1C.01.180.0020</v>
          </cell>
          <cell r="B744" t="str">
            <v>Rimozione di tubi in cemento o gres, interrati, immurati, appesi, incluso la demolizione dei rinfianchi, l'apertura di tracce, lo smontaggio degli accessori di fissaggio. Compresi il carico e trasporto delle macerie ad impianti di stoccaggio, di recupero o a discarica. Esclusi scavi ed oneri di smaltimento:</v>
          </cell>
          <cell r="C744"/>
          <cell r="D744"/>
        </row>
        <row r="745">
          <cell r="A745" t="str">
            <v>1C.01.180.0020.a</v>
          </cell>
          <cell r="B745" t="str">
            <v>- del diametro interno fino a 30 cm</v>
          </cell>
          <cell r="C745" t="str">
            <v>m</v>
          </cell>
          <cell r="D745">
            <v>8.73</v>
          </cell>
        </row>
        <row r="746">
          <cell r="A746" t="str">
            <v>1C.01.180.0020.b</v>
          </cell>
          <cell r="B746" t="str">
            <v>- del diametro oltre 30 cm e fino a 60 cm</v>
          </cell>
          <cell r="C746" t="str">
            <v>m</v>
          </cell>
          <cell r="D746">
            <v>14.11</v>
          </cell>
        </row>
        <row r="747">
          <cell r="A747" t="str">
            <v>1C.01.180.0030</v>
          </cell>
          <cell r="B747" t="str">
            <v>Rimozione tubi in PVC o altro materiale plastico, fibrocemento, ghisa ecc., di qualsiasi dimensione, di condotte interrate, immurate, appese, incluso demolizione del rinfianco, apertura tracce, smontaggio accessori di fissaggio. Compresa movimentazione, carico e trasporto ad impianti di stoccaggio, di recupero o a discarica. Esclusi scavi e oneri di smaltimento</v>
          </cell>
          <cell r="C747"/>
          <cell r="D747"/>
        </row>
        <row r="748">
          <cell r="A748" t="str">
            <v>1C.01.180.0030.a</v>
          </cell>
          <cell r="B748" t="str">
            <v>- diametro fino a 200 mm, a vista</v>
          </cell>
          <cell r="C748" t="str">
            <v>m</v>
          </cell>
          <cell r="D748">
            <v>1.83</v>
          </cell>
        </row>
        <row r="749">
          <cell r="A749" t="str">
            <v>1C.01.180.0030.b</v>
          </cell>
          <cell r="B749" t="str">
            <v>- diametro fino a 200 mm, sotto traccia o interrate, compresa aperture tracce e demolizione rinfianchi, esclusi scavi</v>
          </cell>
          <cell r="C749" t="str">
            <v>m</v>
          </cell>
          <cell r="D749">
            <v>5.97</v>
          </cell>
        </row>
        <row r="750">
          <cell r="A750" t="str">
            <v>1C.01.180.0030.c</v>
          </cell>
          <cell r="B750" t="str">
            <v>- diametro superiore a 205 mm, a vista</v>
          </cell>
          <cell r="C750" t="str">
            <v>m</v>
          </cell>
          <cell r="D750">
            <v>2.66</v>
          </cell>
        </row>
        <row r="751">
          <cell r="A751" t="str">
            <v>1C.01.180.0030.d</v>
          </cell>
          <cell r="B751" t="str">
            <v>- diametro superiore a 205 mm, sotto traccia o interrate, compresa aperture tracce e demolizione rinfianchi, esclusi scavi</v>
          </cell>
          <cell r="C751" t="str">
            <v>m</v>
          </cell>
          <cell r="D751">
            <v>8.2799999999999994</v>
          </cell>
        </row>
        <row r="752">
          <cell r="A752" t="str">
            <v>1C.01.180.0040</v>
          </cell>
          <cell r="B752" t="str">
            <v>Demolizione di canne fumarie in elementi prefabbricati di cemento o laterizio, di qualsiasi dimensione, compreso trasporto all'esterno, accatastamento, carico e trasporto delle macerie ad impianti di stoccaggio, di recupero o a discarica autorizzata. Esclusi oneri di smaltimento</v>
          </cell>
          <cell r="C752" t="str">
            <v>m</v>
          </cell>
          <cell r="D752">
            <v>42.79</v>
          </cell>
        </row>
        <row r="753">
          <cell r="A753" t="str">
            <v>1C.01.190</v>
          </cell>
          <cell r="B753" t="str">
            <v>RIMOZIONE SERBATOI INTERRATI</v>
          </cell>
          <cell r="C753"/>
          <cell r="D753"/>
        </row>
        <row r="754">
          <cell r="A754" t="str">
            <v>1C.01.190.0010</v>
          </cell>
          <cell r="B754" t="str">
            <v>Bonifica e rimozione serbatoio interrato, compresa prova gas-free, verifica dell'integrità di tutti i componenti, apertura passo d'uomo; rimozione dei fondami e pulizia interna del serbatoio; raschiatura, pulitura e asciugatura delle pareti interne; rimozione delle annesse strutture, manufatti, tubazioni e raccordi; trasporto del serbatorio e tubazioni bonificate, delle annesse strutture presso impianti di conferimento autorizzati. Sono inoltre comprese e compensate nel prezzo tutte le documentazioni di inizio-fine lavori, le comunicazioni, le relazioni e le certificazioni. Compresi gli oneri relativi allo scavo necessario per la rimozione del serbatoio.:</v>
          </cell>
          <cell r="C754"/>
          <cell r="D754"/>
        </row>
        <row r="755">
          <cell r="A755" t="str">
            <v>1C.01.190.0010.a</v>
          </cell>
          <cell r="B755" t="str">
            <v>- per serbatoi di capacità sino a 15 m³</v>
          </cell>
          <cell r="C755" t="str">
            <v>cad</v>
          </cell>
          <cell r="D755">
            <v>2312.0700000000002</v>
          </cell>
        </row>
        <row r="756">
          <cell r="A756" t="str">
            <v>1C.01.190.0010.b</v>
          </cell>
          <cell r="B756" t="str">
            <v>- per ogni m³ in più</v>
          </cell>
          <cell r="C756" t="str">
            <v>cad</v>
          </cell>
          <cell r="D756">
            <v>136.84</v>
          </cell>
        </row>
        <row r="757">
          <cell r="A757" t="str">
            <v>1C.01.200</v>
          </cell>
          <cell r="B757" t="str">
            <v>RIMOZIONE IMPIANTI ASCENSORE</v>
          </cell>
          <cell r="C757"/>
          <cell r="D757"/>
        </row>
        <row r="758">
          <cell r="A758" t="str">
            <v>1C.01.200.0010</v>
          </cell>
          <cell r="B758" t="str">
            <v>Rimozione completa di impianto ascensore, di qualsiasi tipo, con smontaggio della cabina e delle porte di piano, delle guide, dei pistoni o argani di sollevamento, delle apparecchiature del locale macchine e di qualsiasi altra attrezzatura esistente . Compresi i tagli, il distacco dell'impianto elettrico, la movimentazione, il carico e trasporto dei materiali di risulta ad impianti di stoccaggio, di recupero o a discarica autorizzata.</v>
          </cell>
          <cell r="C758"/>
          <cell r="D758"/>
        </row>
        <row r="759">
          <cell r="A759" t="str">
            <v>1C.01.200.0010.a</v>
          </cell>
          <cell r="B759" t="str">
            <v>- fino a 2 fermate, con qualsiasi interpiano</v>
          </cell>
          <cell r="C759" t="str">
            <v>cad</v>
          </cell>
          <cell r="D759">
            <v>1841.7</v>
          </cell>
        </row>
        <row r="760">
          <cell r="A760" t="str">
            <v>1C.01.200.0010.b</v>
          </cell>
          <cell r="B760" t="str">
            <v>- per ogni fermata oltre le prime due, con qualsiasi interpiano</v>
          </cell>
          <cell r="C760" t="str">
            <v>cad</v>
          </cell>
          <cell r="D760">
            <v>226.6</v>
          </cell>
        </row>
        <row r="761">
          <cell r="A761" t="str">
            <v>1C.01.700</v>
          </cell>
          <cell r="B761" t="str">
            <v>ESECUZIONE TRACCE E CHIUSURA</v>
          </cell>
          <cell r="C761"/>
          <cell r="D761"/>
        </row>
        <row r="762">
          <cell r="A762" t="str">
            <v>1C.01.700.0000</v>
          </cell>
          <cell r="B762" t="str">
            <v>NOTA DI CONSULTAZIONE</v>
          </cell>
          <cell r="C762"/>
          <cell r="D762"/>
        </row>
        <row r="763">
          <cell r="A763" t="str">
            <v>1C.01.700.0010</v>
          </cell>
          <cell r="B763" t="str">
            <v>Esecuzione tracce su murature in mattoni forati. Compresa la successiva chiusura con malta, l'accatastamento, il carico e trasporto delle macerie ad impianti di stoccaggio, di recupero o a discarica. Esclusi gli oneri di smaltimento. Per sezioni:</v>
          </cell>
          <cell r="C763"/>
          <cell r="D763"/>
        </row>
        <row r="764">
          <cell r="A764" t="str">
            <v>1C.01.700.0010.a</v>
          </cell>
          <cell r="B764" t="str">
            <v>- sezione fino a 50 cm²</v>
          </cell>
          <cell r="C764" t="str">
            <v>m</v>
          </cell>
          <cell r="D764">
            <v>5.31</v>
          </cell>
        </row>
        <row r="765">
          <cell r="A765" t="str">
            <v>1C.01.700.0010.b</v>
          </cell>
          <cell r="B765" t="str">
            <v>- sezione da 51 fino a 100 cm²</v>
          </cell>
          <cell r="C765" t="str">
            <v>m</v>
          </cell>
          <cell r="D765">
            <v>7.4</v>
          </cell>
        </row>
        <row r="766">
          <cell r="A766" t="str">
            <v>1C.01.700.0010.c</v>
          </cell>
          <cell r="B766" t="str">
            <v>- sezione da 101 fino a 150 cm²</v>
          </cell>
          <cell r="C766" t="str">
            <v>m</v>
          </cell>
          <cell r="D766">
            <v>10.87</v>
          </cell>
        </row>
        <row r="767">
          <cell r="A767" t="str">
            <v>1C.01.700.0020</v>
          </cell>
          <cell r="B767" t="str">
            <v>Esecuzione tracce su murature in blocchi di calcestruzzo o laterizio. Compresa la successiva chiusura con malta, l'accatastamento, il carico e trasporto delle macerie ad impianti di stoccaggio, di recupero o a discarica. Esclusi gli oneri di smaltimento. Per sezioni:</v>
          </cell>
          <cell r="C767"/>
          <cell r="D767"/>
        </row>
        <row r="768">
          <cell r="A768" t="str">
            <v>1C.01.700.0020.a</v>
          </cell>
          <cell r="B768" t="str">
            <v>- sezione fino a 104 cm²</v>
          </cell>
          <cell r="C768" t="str">
            <v>m</v>
          </cell>
          <cell r="D768">
            <v>10.51</v>
          </cell>
        </row>
        <row r="769">
          <cell r="A769" t="str">
            <v>1C.01.700.0020.b</v>
          </cell>
          <cell r="B769" t="str">
            <v>- sezione da 105 fino a 250 cm²</v>
          </cell>
          <cell r="C769" t="str">
            <v>m</v>
          </cell>
          <cell r="D769">
            <v>16.29</v>
          </cell>
        </row>
        <row r="770">
          <cell r="A770" t="str">
            <v>1C.01.700.0020.c</v>
          </cell>
          <cell r="B770" t="str">
            <v>- sezione da 251 fino a 400 cm²</v>
          </cell>
          <cell r="C770" t="str">
            <v>m</v>
          </cell>
          <cell r="D770">
            <v>21.42</v>
          </cell>
        </row>
        <row r="771">
          <cell r="A771" t="str">
            <v>1C.01.700.0030</v>
          </cell>
          <cell r="B771" t="str">
            <v>Esecuzione tracce su murature in mattoni pieni. Compresa la successiva chiusura con malta, l'accatastamento, il carico e trasporto delle macerie ad impianti di stoccaggio, di recupero o a discarica. Esclusi gli oneri di smaltimento. Per sezioni:</v>
          </cell>
          <cell r="C771"/>
          <cell r="D771"/>
        </row>
        <row r="772">
          <cell r="A772" t="str">
            <v>1C.01.700.0030.a</v>
          </cell>
          <cell r="B772" t="str">
            <v>- sezione fino a 104 cm²</v>
          </cell>
          <cell r="C772" t="str">
            <v>m</v>
          </cell>
          <cell r="D772">
            <v>12.94</v>
          </cell>
        </row>
        <row r="773">
          <cell r="A773" t="str">
            <v>1C.01.700.0030.b</v>
          </cell>
          <cell r="B773" t="str">
            <v>- sezione da 105 fino a 250 cm²</v>
          </cell>
          <cell r="C773" t="str">
            <v>m</v>
          </cell>
          <cell r="D773">
            <v>17.739999999999998</v>
          </cell>
        </row>
        <row r="774">
          <cell r="A774" t="str">
            <v>1C.01.700.0030.c</v>
          </cell>
          <cell r="B774" t="str">
            <v>- sezione da 251 fino a 400 cm²</v>
          </cell>
          <cell r="C774" t="str">
            <v>m</v>
          </cell>
          <cell r="D774">
            <v>23.96</v>
          </cell>
        </row>
        <row r="775">
          <cell r="A775" t="str">
            <v>1C.01.700.0040</v>
          </cell>
          <cell r="B775" t="str">
            <v>Esecuzione tracce su murature in calcestruzzo. Compresa la successiva chiusura con malta, l'accatastamento, il carico e trasporto delle macerie ad impianti di stoccaggio, di recupero o a discarica. Esclusi gli oneri di smaltimento. Per sezioni:</v>
          </cell>
          <cell r="C775"/>
          <cell r="D775"/>
        </row>
        <row r="776">
          <cell r="A776" t="str">
            <v>1C.01.700.0040.a</v>
          </cell>
          <cell r="B776" t="str">
            <v>- sezione fino a 104 cm²</v>
          </cell>
          <cell r="C776" t="str">
            <v>m</v>
          </cell>
          <cell r="D776">
            <v>15.27</v>
          </cell>
        </row>
        <row r="777">
          <cell r="A777" t="str">
            <v>1C.01.700.0040.b</v>
          </cell>
          <cell r="B777" t="str">
            <v>- sezione da 105 fino a 250 cm²</v>
          </cell>
          <cell r="C777" t="str">
            <v>m</v>
          </cell>
          <cell r="D777">
            <v>23.75</v>
          </cell>
        </row>
        <row r="778">
          <cell r="A778" t="str">
            <v>1C.01.700.0040.c</v>
          </cell>
          <cell r="B778" t="str">
            <v>- sezione da 251 fino a 400 cm²</v>
          </cell>
          <cell r="C778" t="str">
            <v>m</v>
          </cell>
          <cell r="D778">
            <v>30.89</v>
          </cell>
        </row>
        <row r="779">
          <cell r="A779" t="str">
            <v>1C.01.700.0050</v>
          </cell>
          <cell r="B779" t="str">
            <v>Esecuzione di tracce su pavimenti. Compresa la rimozione di piastrelle, la demolizione del sottofondo ed il successivo ripristino; l'accatastamento all'esterno, il carico e trasporto delle macerie ad impianti di stoccaggio, di recupero o a discarica. Esclusi gli oneri di smaltimento. Per sezioni:</v>
          </cell>
          <cell r="C779"/>
          <cell r="D779"/>
        </row>
        <row r="780">
          <cell r="A780" t="str">
            <v>1C.01.700.0050.a</v>
          </cell>
          <cell r="B780" t="str">
            <v>- sezione fino a 124 cm²</v>
          </cell>
          <cell r="C780" t="str">
            <v>m</v>
          </cell>
          <cell r="D780">
            <v>16.02</v>
          </cell>
        </row>
        <row r="781">
          <cell r="A781" t="str">
            <v>1C.01.700.0050.b</v>
          </cell>
          <cell r="B781" t="str">
            <v>- sezione da 125 fino a 250 cm²</v>
          </cell>
          <cell r="C781" t="str">
            <v>m</v>
          </cell>
          <cell r="D781">
            <v>24.39</v>
          </cell>
        </row>
        <row r="782">
          <cell r="A782" t="str">
            <v>1C.01.800</v>
          </cell>
          <cell r="B782" t="str">
            <v>BONIFICA DA AMIANTO</v>
          </cell>
          <cell r="C782"/>
          <cell r="D782"/>
        </row>
        <row r="783">
          <cell r="A783" t="str">
            <v>1C.01.800.0000</v>
          </cell>
          <cell r="B783" t="str">
            <v>NOTA DI CONSULTAZIONE</v>
          </cell>
          <cell r="C783"/>
          <cell r="D783"/>
        </row>
        <row r="784">
          <cell r="A784" t="str">
            <v>1C.01.800.0010</v>
          </cell>
          <cell r="B784" t="str">
            <v>Pulizia preliminare di coperture in lastre di cemento amianto mediante bagno a getto d'acqua diffuso a bassa pressione evitando il ruscellamento, asportazione di incrostazioni macroscopiche, rimozione del terriccio dai canali di gronda, trattamento dei rifiuti con primer fissativo, insaccamento, stoccaggio in apposita area del cantiere, carico e trasporto a discarica. Escluso l'onere di smaltimento</v>
          </cell>
          <cell r="C784" t="str">
            <v>m²</v>
          </cell>
          <cell r="D784">
            <v>3.17</v>
          </cell>
        </row>
        <row r="785">
          <cell r="A785" t="str">
            <v>1C.01.800.0020</v>
          </cell>
          <cell r="B785" t="str">
            <v>Incapsulamento temporaneo di lastre di copertura in cemento amianto degradate e da rimuovere o da confinare con sovracopertura, realizzato mediante applicazione in due mani di diverso colore, a pennello o a spruzzo a bassa pressione, di idoneo prodotto fissativo in dispersione acquosa ad elevata penetrazione e potere legante, sul solo lato esposto.</v>
          </cell>
          <cell r="C785" t="str">
            <v>m²</v>
          </cell>
          <cell r="D785">
            <v>6.18</v>
          </cell>
        </row>
        <row r="786">
          <cell r="A786" t="str">
            <v>1C.01.800.0030</v>
          </cell>
          <cell r="B786" t="str">
            <v>Incapsulamento permanente di fibre d'amianto su manufatti in cemento amianto esposti agli agenti atmosferici, di buona consistenza, privi di rilevanti fessurazioni o sfaldamenti, realizzato mediante applicazione, a spruzzo a bassa pressione o ad airless, di mano di fondo con impregnante e consolidante a base di resine in emulsione acquosa e di mano a finire di prodotto colorato a base elastomerica acquosa ad elevata tenacità, impermeabilità, resistente alle intemperie, ai raggi U.V.</v>
          </cell>
          <cell r="C786" t="str">
            <v>m²</v>
          </cell>
          <cell r="D786">
            <v>8.32</v>
          </cell>
        </row>
        <row r="787">
          <cell r="A787" t="str">
            <v>1C.01.800.0040</v>
          </cell>
          <cell r="B787" t="str">
            <v>Rimozione manto di copertura in lastre di cemento amianto già incapsulate. Compresi: l'incapsulamento delle zone di sovrapposizione, l'abbassamento, l'imballaggio con teli di polietilene, lo stoccaggio provvisorio in apposita area del cantiere, il carico e trasporto alle discariche. Sono esclusi gli oneri di smaltimento.</v>
          </cell>
          <cell r="C787" t="str">
            <v>m²</v>
          </cell>
          <cell r="D787">
            <v>16.43</v>
          </cell>
        </row>
        <row r="788">
          <cell r="A788" t="str">
            <v>1C.01.800.0050</v>
          </cell>
          <cell r="B788" t="str">
            <v>Confinamento statico di ambienti per la bonifica di materiali friabili contenenti amianto realizzato con almeno due strati di polietilene di adeguato spessore, posati a pavimento e fissati alle pareti, sigillati ai bordi con schiuma poliuretanica. Comprese le prove di collaudo degli ambienti confinati. Misurazione: superfici orizzontali e verticali confinate con polietilene</v>
          </cell>
          <cell r="C788" t="str">
            <v>m²</v>
          </cell>
          <cell r="D788">
            <v>10.48</v>
          </cell>
        </row>
        <row r="789">
          <cell r="A789" t="str">
            <v>1C.01.800.0060</v>
          </cell>
          <cell r="B789" t="str">
            <v>Rimozione di murature interne ed esterne, realizzate con materiali contenenti fibre di amianto, compresi: l'incapsulamento realizzato mediante applicazione in due mani di diverso colore, a pennello o a spruzzo a bassa pressione, di idoneo prodotto fissativo in dispersione acquosa ad elevata penetrazione e potere legante, su tutte le superfici esposte; l'imballaggio con teli di polietilene, l'abbassamento, lo stoccaggio provvisorio in apposita area del cantiere, il carico e trasporto alle discariche. Sono esclusi gli oneri di smaltimento.</v>
          </cell>
          <cell r="C789" t="str">
            <v>m³</v>
          </cell>
          <cell r="D789">
            <v>458.55</v>
          </cell>
        </row>
        <row r="790">
          <cell r="A790" t="str">
            <v>1C.01.800.0070</v>
          </cell>
          <cell r="B790" t="str">
            <v>Rimozione di serbatoi di cemento amianto completi di coperchio, compreso l'incapsulamento mediante l'applicazione su tutte le pareti interne ed esterne, di idoneo prodotto fissativo in dispersione acquosa ad elevata penetrazione e potere legante, lo smontaggio, l'imballaggio con teli di polietilene, l'abbassamento al piano di carico, lo stoccaggio provvisorio in apposita area del cantiere, il carico e trasporto alle discariche. Sono esclusi gli oneri di smaltimento.Capacità:</v>
          </cell>
          <cell r="C790"/>
          <cell r="D790"/>
        </row>
        <row r="791">
          <cell r="A791" t="str">
            <v>1C.01.800.0070.a</v>
          </cell>
          <cell r="B791" t="str">
            <v>- fino a 1000 litri</v>
          </cell>
          <cell r="C791" t="str">
            <v>cad</v>
          </cell>
          <cell r="D791">
            <v>254.75</v>
          </cell>
        </row>
        <row r="792">
          <cell r="A792" t="str">
            <v>1C.01.800.0070.b</v>
          </cell>
          <cell r="B792" t="str">
            <v>- oltre 1000 litri e sino a 2000 litri</v>
          </cell>
          <cell r="C792" t="str">
            <v>cad</v>
          </cell>
          <cell r="D792">
            <v>374.22</v>
          </cell>
        </row>
        <row r="793">
          <cell r="A793" t="str">
            <v>1C.01.800.0070.c</v>
          </cell>
          <cell r="B793" t="str">
            <v>- oltre 2000 litri e sino a 3000 litri</v>
          </cell>
          <cell r="C793" t="str">
            <v>cad</v>
          </cell>
          <cell r="D793">
            <v>509.47</v>
          </cell>
        </row>
        <row r="794">
          <cell r="A794" t="str">
            <v>1C.01.800.0080</v>
          </cell>
          <cell r="B794" t="str">
            <v>Incapsulamento di rivestimenti in amianto spruzzato realizzato mediante preliminare aspirazione delle polveri, lavaggio con getto diffuso a bassa pressione, applicazione a spruzzo di mano di fondo con primer impregnante e consolidante a base di resine in emulsione acquosa e due mani a finire di prodotto colorato a base elastomerica acquosa ad elevata tenacità, elasticità, impermeabilità:</v>
          </cell>
          <cell r="C794"/>
          <cell r="D794"/>
        </row>
        <row r="795">
          <cell r="A795" t="str">
            <v>1C.01.800.0080.a</v>
          </cell>
          <cell r="B795" t="str">
            <v>- su strutture metalliche</v>
          </cell>
          <cell r="C795" t="str">
            <v>m²</v>
          </cell>
          <cell r="D795">
            <v>18.71</v>
          </cell>
        </row>
        <row r="796">
          <cell r="A796" t="str">
            <v>1C.01.800.0080.b</v>
          </cell>
          <cell r="B796" t="str">
            <v>- su superfici murarie</v>
          </cell>
          <cell r="C796" t="str">
            <v>m²</v>
          </cell>
          <cell r="D796">
            <v>15.93</v>
          </cell>
        </row>
        <row r="797">
          <cell r="A797" t="str">
            <v>1C.01.800.0090</v>
          </cell>
          <cell r="B797" t="str">
            <v>Rimozione di rivestimenti in amianto spruzzato con aspirazione delle polveri, impregnazione fino a saturazione completa delle superfici con getto diffuso a bassa pressione di incapsulante fissativo in dispersione acquosa ad elevata penetrazione e potere legante. Compresi: i piani di lavoro, lo scrostamento manuale; raccolta ed insaccamento dei detriti, lavaggio nell'unità di decontaminazione e secondo insaccamento; lo stoccaggio in apposita area del cantiere, il carico e trasporto a discarica; la periodica pulizia dell'area di lavoro per impedire concentrazioni pericolose di fibre. Sono esclusi gli oneri di smaltimento:</v>
          </cell>
          <cell r="C797"/>
          <cell r="D797"/>
        </row>
        <row r="798">
          <cell r="A798" t="str">
            <v>1C.01.800.0090.a</v>
          </cell>
          <cell r="B798" t="str">
            <v>- da strutture metalliche</v>
          </cell>
          <cell r="C798" t="str">
            <v>m²</v>
          </cell>
          <cell r="D798">
            <v>21.81</v>
          </cell>
        </row>
        <row r="799">
          <cell r="A799" t="str">
            <v>1C.01.800.0090.b</v>
          </cell>
          <cell r="B799" t="str">
            <v>- da superfici murarie</v>
          </cell>
          <cell r="C799" t="str">
            <v>m²</v>
          </cell>
          <cell r="D799">
            <v>17.36</v>
          </cell>
        </row>
        <row r="800">
          <cell r="A800" t="str">
            <v>1C.01.800.0100</v>
          </cell>
          <cell r="B800" t="str">
            <v>Rimozione di rivestimento isolante in amianto da tubazioni con preliminare pulizia mediante aspiratori dotati di filtri, impregnazione fino a saturazione delle superfici con getto diffuso a bassa pressione di incapsulante fissativo ad elevata penetrazione e potere legante. Compresi: i piani di lavoro, insaccamento e stoccaggio dei rifiuti in apposita area del cantiere; carico e trasporto a discarica; nebulizzazione sulle superfici trattate con prodotti fissativi. Esclusi oneri di smaltimento</v>
          </cell>
          <cell r="C800" t="str">
            <v>m²</v>
          </cell>
          <cell r="D800">
            <v>23.19</v>
          </cell>
        </row>
        <row r="801">
          <cell r="A801" t="str">
            <v>1C.01.800.0110</v>
          </cell>
          <cell r="B801" t="str">
            <v>Rimozione di rivestimenti isolanti in amianto con la tecnica del glove bag per interventi limitati su valvole, flange e tubazioni adiacenti. Compresi: i piani di lavoro, la preliminare pulizia con aspiratori muniti di filtri; l'insaccamento e stoccaggio dei rifiuti in apposita area del cantiere, il carico e trasporto a discarica; la nebulizzazione delle superfici trattate con prodotti fissativi.</v>
          </cell>
          <cell r="C801" t="str">
            <v>cad</v>
          </cell>
          <cell r="D801">
            <v>101.62</v>
          </cell>
        </row>
        <row r="802">
          <cell r="A802" t="str">
            <v>1C.01.800.0120</v>
          </cell>
          <cell r="B802" t="str">
            <v>Rimozione di rivestimenti in amianto da caldaie, serbatoi, silos e simili con la preliminare pulizia con aspiratori muniti di filtri; l'impregnazione fino a saturazione con prodotti incapsulanti fissativi in dispersione acquosa a getto diffuso a bassa pressione. Compresi: i piani di lavoro, l'insaccamento e stoccaggio dei rifiuti in apposita area del cantiere; il carico e trasporto a discarica; la pulizia periodica per impedire concentrazioni pericolose di fibre; la nebulizzazione delle superfici trattate con prodotti fissativi. Sono esclusi gli oneri di smaltimento. Misurazione: superfici effettivamente bonificate</v>
          </cell>
          <cell r="C802" t="str">
            <v>m²</v>
          </cell>
          <cell r="D802">
            <v>73.06</v>
          </cell>
        </row>
        <row r="803">
          <cell r="A803" t="str">
            <v>1C.01.800.0130</v>
          </cell>
          <cell r="B803" t="str">
            <v>Decontaminazione finale degli ambienti confinati e rimozione dei confinamenti. Compresa la nebulizzazione di soluzione diluita di incapsulante su tutte le superfici; la pulizia con aspiratori muniti di filtri; la pulizia dei pavimenti con segatura bagnata; lo smontaggio dei teli di polietilene; l'imballaggio di tutti i rifiuti in sacchi, lo stoccaggio in apposita area di cantiere, il carico e trasporto a discarica. Escluso l'onere di smaltimento. Misurazione: superfici orizzontali e verticali confinate</v>
          </cell>
          <cell r="C803" t="str">
            <v>m²</v>
          </cell>
          <cell r="D803">
            <v>4.88</v>
          </cell>
        </row>
        <row r="804">
          <cell r="A804" t="str">
            <v>1C.01.800.0190</v>
          </cell>
          <cell r="B804" t="str">
            <v>Rimozione di massetto di sottofondo di pavimenti interni resilienti (PVC, linoleum, ecc.) con presenza di fibre di amianto, mediante pulizia del sottofondo dai residui di colla previo trattamento con soluzione vinilica, raschiatura manuale e/o meccanica per uno spessore di 20 mm circa, allo scopo di rimuovere tutto il sottofondo contaminato, aspirazione con aspiratore dotato di filtro, incapsulamento temporaneo del materiale mediante applicazione a spruzzo di idoneo prodotto fissativo in dispersione acquosa ad elevata penetrazione e potere legante. Sono compresi: l'imballaggio con teli di polietilene, pulizia dell’area interessata, il lavaggio nell’unità di decontaminazione materiali, l'abbassamento, lo stoccaggio provvisorio in apposita area del cantiere, il carico e trasporto alle discariche. Compreso ogni magistero per fornire il lavoro compiuto a perfetta regola d’arte, esclusi solo gli oneri di smaltimento.</v>
          </cell>
          <cell r="C804" t="str">
            <v>m²</v>
          </cell>
          <cell r="D804">
            <v>63.28</v>
          </cell>
        </row>
        <row r="805">
          <cell r="A805" t="str">
            <v>1C.01.800.0200</v>
          </cell>
          <cell r="B805" t="str">
            <v>Rimozione di pavimenti interni resilienti (PVC, linoleum, ecc.) con modesta presenza nella mescola di fibre di amianto; si esegue l'incapsulamento temporaneo del materiale - immediatamente dopo il distacco dal massetto - mediante applicazione a spruzzo di due mani di diverso colore di idoneo prodotto fissativo in dispersione acquosa ad elevata penetrazione e potere legante. Sono compresi: l'imballaggio con teli di polietilene, l'abbassamento, lo stoccaggio provvisorio in apposita area del cantiere, il carico e trasporto alle discariche. Sono esclusi gli oneri di smaltimento e le eventuali opere provvisionali di confinamento dei locali.</v>
          </cell>
          <cell r="C805" t="str">
            <v>m²</v>
          </cell>
          <cell r="D805">
            <v>13.01</v>
          </cell>
        </row>
        <row r="806">
          <cell r="A806" t="str">
            <v>1C.01.800.0250</v>
          </cell>
          <cell r="B806" t="str">
            <v>Rimozione di tubazioni e canalizzazioni in cemento amianto. Compreso l'incapsulamento del materiale mediante applicazione a spruzzo di due mani di diverso colore di idoneo prodotto fissativo in dispersione acquosa ad elevata penetrazione e potere legante; la demolizione o smontaggio delle tubazioni, l'imballaggio con teli di polietilene, la movimentazione e lo stoccaggio provvisorio in apposita area del cantiere, il carico e trasporto alle discariche. Sono esclusi gli oneri di smaltimento, le eventuali opere provvisionali di confinamento dei locali, le opere murarie per apertura cassonetti, tracce o scavi. Superficie riferita allo sviluppo esterno delle pareti della canalizzazione.</v>
          </cell>
          <cell r="C806" t="str">
            <v>m²</v>
          </cell>
          <cell r="D806">
            <v>55.21</v>
          </cell>
        </row>
        <row r="807">
          <cell r="A807" t="str">
            <v>1C.01.800.0300</v>
          </cell>
          <cell r="B807" t="str">
            <v>Nolo attrezzature per bonifica amianto</v>
          </cell>
          <cell r="C807"/>
          <cell r="D807"/>
        </row>
        <row r="808">
          <cell r="A808" t="str">
            <v>1C.01.900</v>
          </cell>
          <cell r="B808" t="str">
            <v>BONIFICA DA FAV</v>
          </cell>
          <cell r="C808"/>
          <cell r="D808"/>
        </row>
        <row r="809">
          <cell r="A809" t="str">
            <v>1C.01.900.0000</v>
          </cell>
          <cell r="B809" t="str">
            <v>NOTE DI CONSULTAZIONE</v>
          </cell>
          <cell r="C809"/>
          <cell r="D809"/>
        </row>
        <row r="810">
          <cell r="A810" t="str">
            <v>1C.01.900.0010</v>
          </cell>
          <cell r="B810" t="str">
            <v>Rimozione di strati isolanti di qualunque natura, forma e dimensione, sia in copertura, sia a parete che a pavimento, contenenti fibre artificiali vetrose (FAV) o fibre ceramiche refrattarie (FCR) che dalle analisi sono da considerare cancerogene, conformemente a quanto previsto nelle linee guida richiamate nelle note di consultazione. Compreso l'imballaggio con robusti involucri atti a garantire l'integrità della confezione, etichettatura, l'abbassamento e l'accatastamento nell'ambito del cantiere; il carico e trasporto agli impianti di stoccaggio, di recupero o a discarica. Esclusi gli oneri di smaltimento. Strato isolante posto:</v>
          </cell>
          <cell r="C810"/>
          <cell r="D810"/>
        </row>
        <row r="811">
          <cell r="A811" t="str">
            <v>1C.01.900.0010.a</v>
          </cell>
          <cell r="B811" t="str">
            <v>- in copertura a falde</v>
          </cell>
          <cell r="C811" t="str">
            <v>m²</v>
          </cell>
          <cell r="D811">
            <v>5.42</v>
          </cell>
        </row>
        <row r="812">
          <cell r="A812" t="str">
            <v>1C.01.900.0010.b</v>
          </cell>
          <cell r="B812" t="str">
            <v>- in coperture piane</v>
          </cell>
          <cell r="C812" t="str">
            <v>m²</v>
          </cell>
          <cell r="D812">
            <v>4.59</v>
          </cell>
        </row>
        <row r="813">
          <cell r="A813" t="str">
            <v>1C.01.900.0010.c</v>
          </cell>
          <cell r="B813" t="str">
            <v>- in sottotetti</v>
          </cell>
          <cell r="C813" t="str">
            <v>m²</v>
          </cell>
          <cell r="D813">
            <v>5.89</v>
          </cell>
        </row>
        <row r="814">
          <cell r="A814" t="str">
            <v>1C.01.900.0010.d</v>
          </cell>
          <cell r="B814" t="str">
            <v>- a parete (interne ed esterne)</v>
          </cell>
          <cell r="C814" t="str">
            <v>m²</v>
          </cell>
          <cell r="D814">
            <v>7.36</v>
          </cell>
        </row>
        <row r="815">
          <cell r="A815" t="str">
            <v>1C.01.900.0010.e</v>
          </cell>
          <cell r="B815" t="str">
            <v>- a pavimento</v>
          </cell>
          <cell r="C815" t="str">
            <v>m²</v>
          </cell>
          <cell r="D815">
            <v>3.53</v>
          </cell>
        </row>
        <row r="816">
          <cell r="A816" t="str">
            <v>1C.01.900.0010.f</v>
          </cell>
          <cell r="B816" t="str">
            <v>- in controsoffitto</v>
          </cell>
          <cell r="C816" t="str">
            <v>m²</v>
          </cell>
          <cell r="D816">
            <v>4.4400000000000004</v>
          </cell>
        </row>
        <row r="817">
          <cell r="A817" t="str">
            <v>1C.01.900.0020</v>
          </cell>
          <cell r="B817" t="str">
            <v>Rimozione di controsoffitti compresa la eventuale coibentazione e gli elementi di sostegno, contenenti fibre artificiali vetrose (FAV) o fibre ceramiche refrattarie (FCR) che dalle analisi sono da considerare cancerogene, conformemente a quanto previsto nelle linee guida richiamate nelle note di consultazione. Compreso l'imballaggio con robusti involucri atti a garantire l'integrità della confezione, etichettatura, l'abbassamento e l'accatastamento nell'ambito del cantiere; il carico e trasporto agli impianti di stoccaggio, di recupero o a discarica. Esclusi gli oneri di smaltimento.</v>
          </cell>
          <cell r="C817" t="str">
            <v>m²</v>
          </cell>
          <cell r="D817">
            <v>13.74</v>
          </cell>
        </row>
        <row r="818">
          <cell r="A818" t="str">
            <v>1C.02 - SCAVI - MOVIMENTI TERRE</v>
          </cell>
          <cell r="B818"/>
          <cell r="C818"/>
          <cell r="D818"/>
        </row>
        <row r="819">
          <cell r="A819" t="str">
            <v>1C</v>
          </cell>
          <cell r="B819" t="str">
            <v>OPERE COMPIUTE</v>
          </cell>
          <cell r="C819"/>
          <cell r="D819"/>
        </row>
        <row r="820">
          <cell r="A820" t="str">
            <v>1C.02</v>
          </cell>
          <cell r="B820" t="str">
            <v>SCAVI - MOVIMENTI TERRE</v>
          </cell>
          <cell r="C820"/>
          <cell r="D820"/>
        </row>
        <row r="821">
          <cell r="A821" t="str">
            <v>1C.02.000</v>
          </cell>
          <cell r="B821" t="str">
            <v>NOTE DI CONSULTAZIONE</v>
          </cell>
          <cell r="C821"/>
          <cell r="D821"/>
        </row>
        <row r="822">
          <cell r="A822" t="str">
            <v>1C.02.050</v>
          </cell>
          <cell r="B822" t="str">
            <v>SCAVO GENERALE</v>
          </cell>
          <cell r="C822"/>
          <cell r="D822"/>
        </row>
        <row r="823">
          <cell r="A823" t="str">
            <v>1C.02.050.0010</v>
          </cell>
          <cell r="B823" t="str">
            <v>Scavo di sbancamento con mezzi meccanici, a qualunque profondità, di materiali di qualsiasi natura e consistenza, asciutti, bagnati, melmosi, esclusa la roccia, inclusi i trovanti rocciosi o i relitti di murature fino a 0.750 m³. Compreso lo spianamento e la configurazione del fondo anche a gradoni, la profilatura di pareti e scarpate; le sbadacchiature ove occorrenti; le opere provvisionali di segnalazione e protezione.</v>
          </cell>
          <cell r="C823"/>
          <cell r="D823"/>
        </row>
        <row r="824">
          <cell r="A824" t="str">
            <v>1C.02.050.0010.a</v>
          </cell>
          <cell r="B824" t="str">
            <v>- con carico, trasporto ed accatastamento del materiale nell'ambito del cantiere.</v>
          </cell>
          <cell r="C824" t="str">
            <v>m³</v>
          </cell>
          <cell r="D824">
            <v>4.0999999999999996</v>
          </cell>
        </row>
        <row r="825">
          <cell r="A825" t="str">
            <v>1C.02.050.0010.b</v>
          </cell>
          <cell r="B825" t="str">
            <v>- con carico, trasporto ed allontanamento dal cantiere di materiale reimpiegabile</v>
          </cell>
          <cell r="C825" t="str">
            <v>m³</v>
          </cell>
          <cell r="D825">
            <v>10.96</v>
          </cell>
        </row>
        <row r="826">
          <cell r="A826" t="str">
            <v>1C.02.050.0010.c</v>
          </cell>
          <cell r="B826" t="str">
            <v>- con carico e trasporto agli impianti di stoccaggio, di recupero o a discarica autorizzata, di materiale non reimpiegabile, esclusi eventuali oneri di smaltimento,</v>
          </cell>
          <cell r="C826" t="str">
            <v>m³</v>
          </cell>
          <cell r="D826">
            <v>18.059999999999999</v>
          </cell>
        </row>
        <row r="827">
          <cell r="A827" t="str">
            <v>1C.02.050.0020</v>
          </cell>
          <cell r="B827" t="str">
            <v>Scavo di scoticamento eseguito con mezzi meccanici in terreno di qualsiasi natura, compresa estirpazione erba, arbusti, alberi di piccole dimensioni (eliminabili facilmente con i normali mezzi d'opera), demolizione e rimozione recinzioni e simili:</v>
          </cell>
          <cell r="C827"/>
          <cell r="D827"/>
        </row>
        <row r="828">
          <cell r="A828" t="str">
            <v>1C.02.050.0020.a</v>
          </cell>
          <cell r="B828" t="str">
            <v>- con deposito delle terre nell'ambito del cantiere</v>
          </cell>
          <cell r="C828" t="str">
            <v>m³</v>
          </cell>
          <cell r="D828">
            <v>2.0499999999999998</v>
          </cell>
        </row>
        <row r="829">
          <cell r="A829" t="str">
            <v>1C.02.050.0020.b</v>
          </cell>
          <cell r="B829" t="str">
            <v>- con carico e trasporto delle terre ad impianto di stoccaggio, di recupero</v>
          </cell>
          <cell r="C829" t="str">
            <v>m³</v>
          </cell>
          <cell r="D829">
            <v>19.010000000000002</v>
          </cell>
        </row>
        <row r="830">
          <cell r="A830" t="str">
            <v>1C.02.050.0030</v>
          </cell>
          <cell r="B830" t="str">
            <v>Scavo per apertura cassonetti stradali, eseguito con mezzi meccanici, compreso il carico ed il trasporto alle discariche autorizzate, esclusi eventuali oneri di smaltimento, per i seguenti spessori:</v>
          </cell>
          <cell r="C830"/>
          <cell r="D830"/>
        </row>
        <row r="831">
          <cell r="A831" t="str">
            <v>1C.02.050.0030.a</v>
          </cell>
          <cell r="B831" t="str">
            <v>- per spessore fino a 50 cm</v>
          </cell>
          <cell r="C831" t="str">
            <v>m³</v>
          </cell>
          <cell r="D831">
            <v>17.010000000000002</v>
          </cell>
        </row>
        <row r="832">
          <cell r="A832" t="str">
            <v>1C.02.050.0030.b</v>
          </cell>
          <cell r="B832" t="str">
            <v>- per spessore maggiore di 50 cm</v>
          </cell>
          <cell r="C832" t="str">
            <v>m³</v>
          </cell>
          <cell r="D832">
            <v>15.86</v>
          </cell>
        </row>
        <row r="833">
          <cell r="A833" t="str">
            <v>1C.02.100</v>
          </cell>
          <cell r="B833" t="str">
            <v>SCAVI A SEZIONE</v>
          </cell>
          <cell r="C833"/>
          <cell r="D833"/>
        </row>
        <row r="834">
          <cell r="A834" t="str">
            <v>1C.02.100.0010</v>
          </cell>
          <cell r="B834" t="str">
            <v>Scavo non armato per tubazioni e collettori, eseguito con mezzi meccanici e materiale depositato a bordo scavo:</v>
          </cell>
          <cell r="C834"/>
          <cell r="D834"/>
        </row>
        <row r="835">
          <cell r="A835" t="str">
            <v>1C.02.100.0010.a</v>
          </cell>
          <cell r="B835" t="str">
            <v>- profondità fino a m. 1,20</v>
          </cell>
          <cell r="C835" t="str">
            <v>m³</v>
          </cell>
          <cell r="D835">
            <v>6.84</v>
          </cell>
        </row>
        <row r="836">
          <cell r="A836" t="str">
            <v>1C.02.100.0010.b</v>
          </cell>
          <cell r="B836" t="str">
            <v>- profondità da 1,21 a 2,20 m</v>
          </cell>
          <cell r="C836" t="str">
            <v>m³</v>
          </cell>
          <cell r="D836">
            <v>9.92</v>
          </cell>
        </row>
        <row r="837">
          <cell r="A837" t="str">
            <v>1C.02.100.0020</v>
          </cell>
          <cell r="B837" t="str">
            <v>Scavo leggermente armato fino a 2.00 m di profondità, compresa l'armatura, il disarmo e la sistemazione del materiale a bordo scavo:</v>
          </cell>
          <cell r="C837"/>
          <cell r="D837"/>
        </row>
        <row r="838">
          <cell r="A838" t="str">
            <v>1C.02.100.0020.a</v>
          </cell>
          <cell r="B838" t="str">
            <v>- eseguito prevalentemente con mezzi meccanici</v>
          </cell>
          <cell r="C838" t="str">
            <v>m³</v>
          </cell>
          <cell r="D838">
            <v>11.39</v>
          </cell>
        </row>
        <row r="839">
          <cell r="A839" t="str">
            <v>1C.02.100.0020.b</v>
          </cell>
          <cell r="B839" t="str">
            <v>- eseguito prevalentemente a mano con l'ausilio di mezzi meccanici per pozzetti profondi e allacciamenti alle fognature</v>
          </cell>
          <cell r="C839" t="str">
            <v>m³</v>
          </cell>
          <cell r="D839">
            <v>27.8</v>
          </cell>
        </row>
        <row r="840">
          <cell r="A840" t="str">
            <v>1C.02.100.0030</v>
          </cell>
          <cell r="B840" t="str">
            <v>Scavo parziale di fondazione a sezione obbligata con pareti a scarpa, eseguito fino a m. 1,50 di profondità con mezzi meccanici, di materie di qualsiasi natura e consistenza, asciutte, bagnate, melmose, esclusa la roccia, inclusi i trovanti rocciosi o i relitti di murature fino a 0.75 m³, comprese le opere provvisionali di segnalazione e protezione, le sbadacchiature leggere ove occorrenti:</v>
          </cell>
          <cell r="C840"/>
          <cell r="D840"/>
        </row>
        <row r="841">
          <cell r="A841" t="str">
            <v>1C.02.100.0030.a</v>
          </cell>
          <cell r="B841" t="str">
            <v>- con carico e deposito delle terre nell'ambito del cantiere.</v>
          </cell>
          <cell r="C841" t="str">
            <v>m³</v>
          </cell>
          <cell r="D841">
            <v>8.5500000000000007</v>
          </cell>
        </row>
        <row r="842">
          <cell r="A842" t="str">
            <v>1C.02.100.0030.b</v>
          </cell>
          <cell r="B842" t="str">
            <v>- con carico e trasporto delle terre ad impianti di stoccaggio, di recupero o a discarica; esclusi eventuali oneri di smaltimento.</v>
          </cell>
          <cell r="C842" t="str">
            <v>m³</v>
          </cell>
          <cell r="D842">
            <v>25.1</v>
          </cell>
        </row>
        <row r="843">
          <cell r="A843" t="str">
            <v>1C.02.100.0040</v>
          </cell>
          <cell r="B843" t="str">
            <v>Scavo a sezione obbligata a pareti verticali, eseguito a macchina fino a 3.00 m di profondità, di materie di qualsiasi natura e consistenza, asciutte, bagnate, melmose, esclusa la roccia ma inclusi i trovanti o i relitti di murature fino a 0.750 m³, comprese le opere provvisionali di segnalazione e protezione, le sbadacchiature leggere ove occorrenti:</v>
          </cell>
          <cell r="C843"/>
          <cell r="D843"/>
        </row>
        <row r="844">
          <cell r="A844" t="str">
            <v>1C.02.100.0040.a</v>
          </cell>
          <cell r="B844" t="str">
            <v>- con carico e deposito nell'ambito del cantiere.</v>
          </cell>
          <cell r="C844" t="str">
            <v>m³</v>
          </cell>
          <cell r="D844">
            <v>11.39</v>
          </cell>
        </row>
        <row r="845">
          <cell r="A845" t="str">
            <v>1C.02.100.0040.b</v>
          </cell>
          <cell r="B845" t="str">
            <v>- con carico e trasporto delle terre ad impianti di stoccaggio, di recupero o a discarica; esclusi oneri di smaltimento.</v>
          </cell>
          <cell r="C845" t="str">
            <v>m³</v>
          </cell>
          <cell r="D845">
            <v>30.78</v>
          </cell>
        </row>
        <row r="846">
          <cell r="A846" t="str">
            <v>1C.02.100.0050</v>
          </cell>
          <cell r="B846" t="str">
            <v>Scavo a sezione obbligata a pareti verticali, eseguito a macchina, per una profondità superiore a 3.00 m, di materie di qualunque natura e consistenza, asciutte, bagnate, melmose, esclusa la roccia, inclusi i trovanti rocciosi o i relitti di muratura fino a 0.750 m³, comprese le opere provvisionali di segnalazione e di protezione:</v>
          </cell>
          <cell r="C846"/>
          <cell r="D846"/>
        </row>
        <row r="847">
          <cell r="A847" t="str">
            <v>1C.02.100.0050.a</v>
          </cell>
          <cell r="B847" t="str">
            <v>- con carico e deposito delle terre nell'ambito del cantiere</v>
          </cell>
          <cell r="C847" t="str">
            <v>m³</v>
          </cell>
          <cell r="D847">
            <v>13.66</v>
          </cell>
        </row>
        <row r="848">
          <cell r="A848" t="str">
            <v>1C.02.100.0050.b</v>
          </cell>
          <cell r="B848" t="str">
            <v>- con carico e trasporto delle terre ad impianti di stoccaggio, di recupero o a discarica; esclusi eventuali oneri di smaltimento.</v>
          </cell>
          <cell r="C848" t="str">
            <v>m³</v>
          </cell>
          <cell r="D848">
            <v>33.06</v>
          </cell>
        </row>
        <row r="849">
          <cell r="A849" t="str">
            <v>1C.02.100.0060</v>
          </cell>
          <cell r="B849" t="str">
            <v>Scavo a sezione obbligata in terreno di qualsiasi natura e consistenza, in presenza di reti di servizi, eseguito a macchina e con interventi manuali, comprese le opere provvisionali di protezione e segnalazione, di puntellazione e sospensione delle reti, escluse le armature degli scavi:</v>
          </cell>
          <cell r="C849"/>
          <cell r="D849"/>
        </row>
        <row r="850">
          <cell r="A850" t="str">
            <v>1C.02.100.0060.a</v>
          </cell>
          <cell r="B850" t="str">
            <v>- con carico e deposito delle terre nell'ambito del cantiere, in sede tram</v>
          </cell>
          <cell r="C850" t="str">
            <v>m³</v>
          </cell>
          <cell r="D850">
            <v>23.69</v>
          </cell>
        </row>
        <row r="851">
          <cell r="A851" t="str">
            <v>1C.02.100.0060.b</v>
          </cell>
          <cell r="B851" t="str">
            <v>- con carico e trasporto delle terre ad impianti di stoccaggio o di recupero, in sede tram</v>
          </cell>
          <cell r="C851" t="str">
            <v>m³</v>
          </cell>
          <cell r="D851">
            <v>43.2</v>
          </cell>
        </row>
        <row r="852">
          <cell r="A852" t="str">
            <v>1C.02.100.0060.c</v>
          </cell>
          <cell r="B852" t="str">
            <v>- con carico e deposito delle terre nell'ambito del cantiere</v>
          </cell>
          <cell r="C852" t="str">
            <v>m³</v>
          </cell>
          <cell r="D852">
            <v>18.989999999999998</v>
          </cell>
        </row>
        <row r="853">
          <cell r="A853" t="str">
            <v>1C.02.100.0060.d</v>
          </cell>
          <cell r="B853" t="str">
            <v>- con carico e trasporto delle terre ad impianti di stoccaggio o di recupero</v>
          </cell>
          <cell r="C853" t="str">
            <v>m³</v>
          </cell>
          <cell r="D853">
            <v>37.96</v>
          </cell>
        </row>
        <row r="854">
          <cell r="A854" t="str">
            <v>1C.02.100.0070</v>
          </cell>
          <cell r="B854" t="str">
            <v>Scavo a pozzo eseguito con mezzi meccanici, a qualunque profondità, di terre di qualsiasi natura e consistenza, asciutte, bagnate, melmose, in presenza d'acqua, inclusi i trovanti rocciosi o i relitti di muratura fino a 0,750 m³, comprese le opere provvisionali di protezione e segnalazione, escluse le armature:</v>
          </cell>
          <cell r="C854"/>
          <cell r="D854"/>
        </row>
        <row r="855">
          <cell r="A855" t="str">
            <v>1C.02.100.0070.a</v>
          </cell>
          <cell r="B855" t="str">
            <v>- con carico e deposito delle terre nell'ambito del cantiere</v>
          </cell>
          <cell r="C855" t="str">
            <v>m³</v>
          </cell>
          <cell r="D855">
            <v>73.510000000000005</v>
          </cell>
        </row>
        <row r="856">
          <cell r="A856" t="str">
            <v>1C.02.100.0070.b</v>
          </cell>
          <cell r="B856" t="str">
            <v>- con carico e trasporto delle terre ad impianti di stoccaggio o di recupero</v>
          </cell>
          <cell r="C856" t="str">
            <v>m³</v>
          </cell>
          <cell r="D856">
            <v>91.81</v>
          </cell>
        </row>
        <row r="857">
          <cell r="A857" t="str">
            <v>1C.02.150</v>
          </cell>
          <cell r="B857" t="str">
            <v>SCAVI A MANO</v>
          </cell>
          <cell r="C857"/>
          <cell r="D857"/>
        </row>
        <row r="858">
          <cell r="A858" t="str">
            <v>1C.02.150.0010</v>
          </cell>
          <cell r="B858" t="str">
            <v>Scavo a sezione obbligata eseguito a mano di materie di qualsiasi natura e consistenza:</v>
          </cell>
          <cell r="C858"/>
          <cell r="D858"/>
        </row>
        <row r="859">
          <cell r="A859" t="str">
            <v>1C.02.150.0010.a</v>
          </cell>
          <cell r="B859" t="str">
            <v>- fino alla profondità di 0,80 m, con paleggiamento e deposito a bordo scavo delle terre</v>
          </cell>
          <cell r="C859" t="str">
            <v>m³</v>
          </cell>
          <cell r="D859">
            <v>65.63</v>
          </cell>
        </row>
        <row r="860">
          <cell r="A860" t="str">
            <v>1C.02.150.0010.b</v>
          </cell>
          <cell r="B860" t="str">
            <v>- fino alla profondità di 0,80 m, con carico e trasporto ad impianti di stoccaggio, di recupero o a discarica;</v>
          </cell>
          <cell r="C860" t="str">
            <v>m³</v>
          </cell>
          <cell r="D860">
            <v>83.07</v>
          </cell>
        </row>
        <row r="861">
          <cell r="A861" t="str">
            <v>1C.02.150.0010.c</v>
          </cell>
          <cell r="B861" t="str">
            <v>- per profondità compresa tra 0,81 e 2.00 m, con paleggiamento e deposito a bordo scavo delle terre</v>
          </cell>
          <cell r="C861" t="str">
            <v>m³</v>
          </cell>
          <cell r="D861">
            <v>115.51</v>
          </cell>
        </row>
        <row r="862">
          <cell r="A862" t="str">
            <v>1C.02.150.0010.d</v>
          </cell>
          <cell r="B862" t="str">
            <v>- per profondità compresa tra 0,81 e 2.00 m, con carico e trasporto ad impianti di stoccaggio, di recupero o a discarica;</v>
          </cell>
          <cell r="C862" t="str">
            <v>m³</v>
          </cell>
          <cell r="D862">
            <v>132.30000000000001</v>
          </cell>
        </row>
        <row r="863">
          <cell r="A863" t="str">
            <v>1C.02.150.0010.e</v>
          </cell>
          <cell r="B863" t="str">
            <v>- per profondità compresa tra 2.00 e 3.00 m, con paleggiamento e deposito a bordo scavo delle terre</v>
          </cell>
          <cell r="C863" t="str">
            <v>m³</v>
          </cell>
          <cell r="D863">
            <v>141.11000000000001</v>
          </cell>
        </row>
        <row r="864">
          <cell r="A864" t="str">
            <v>1C.02.150.0010.f</v>
          </cell>
          <cell r="B864" t="str">
            <v>- per profondità compresa tra 2.00 e 3.00 m, con carico e trasporto ad impianti di stoccaggio, di recupero o a discarica;</v>
          </cell>
          <cell r="C864" t="str">
            <v>m³</v>
          </cell>
          <cell r="D864">
            <v>158.55000000000001</v>
          </cell>
        </row>
        <row r="865">
          <cell r="A865" t="str">
            <v>1C.02.150.0010.g</v>
          </cell>
          <cell r="B865" t="str">
            <v>- per profondità oltre 3.00 m, con paleggiamento e deposito a bordo scavo delle terre</v>
          </cell>
          <cell r="C865" t="str">
            <v>m³</v>
          </cell>
          <cell r="D865">
            <v>187.04</v>
          </cell>
        </row>
        <row r="866">
          <cell r="A866" t="str">
            <v>1C.02.150.0010.h</v>
          </cell>
          <cell r="B866" t="str">
            <v>- per profondità oltre 3.00 m, con carico e trasporto ad impianti di stoccaggio, di recupero o a discarica;</v>
          </cell>
          <cell r="C866" t="str">
            <v>m³</v>
          </cell>
          <cell r="D866">
            <v>204.49</v>
          </cell>
        </row>
        <row r="867">
          <cell r="A867" t="str">
            <v>1C.02.150.0020</v>
          </cell>
          <cell r="B867" t="str">
            <v>Scavo per sottomurazioni eseguito a mano a piccoli tratti, anche passante sotto le fondazioni o i muri esistenti, di materie di qualsiasi natura e consistenza, inclusi trovanti rocciosi o relitti di muratura fino a 0,750 m³. Comprese le opere provvisionali di segnalazione, protezione e sostegno del cavo e della muratura; il carico e trasporto delle macerie ad impianti di stoccaggio, di recupero o a discarica, esclusi oneri di smaltimento. Per scavi eseguiti:</v>
          </cell>
          <cell r="C867"/>
          <cell r="D867"/>
        </row>
        <row r="868">
          <cell r="A868" t="str">
            <v>1C.02.150.0020.a</v>
          </cell>
          <cell r="B868" t="str">
            <v>- all'esterno di edificio, fino a 0,80 m di profondità</v>
          </cell>
          <cell r="C868" t="str">
            <v>m³</v>
          </cell>
          <cell r="D868">
            <v>131.78</v>
          </cell>
        </row>
        <row r="869">
          <cell r="A869" t="str">
            <v>1C.02.150.0020.b</v>
          </cell>
          <cell r="B869" t="str">
            <v>- all'esterno di edificio, fino a 1,50 m di profondità</v>
          </cell>
          <cell r="C869" t="str">
            <v>m³</v>
          </cell>
          <cell r="D869">
            <v>197.41</v>
          </cell>
        </row>
        <row r="870">
          <cell r="A870" t="str">
            <v>1C.02.150.0020.c</v>
          </cell>
          <cell r="B870" t="str">
            <v>- all'esterno di edificio, da 1,51 a 3,00 m di profondità</v>
          </cell>
          <cell r="C870" t="str">
            <v>m³</v>
          </cell>
          <cell r="D870">
            <v>250.47</v>
          </cell>
        </row>
        <row r="871">
          <cell r="A871" t="str">
            <v>1C.02.200</v>
          </cell>
          <cell r="B871" t="str">
            <v>SCAVI ALL'INTERNO DI EDIFICI O GALLERIE</v>
          </cell>
          <cell r="C871"/>
          <cell r="D871"/>
        </row>
        <row r="872">
          <cell r="A872" t="str">
            <v>1C.02.200.0010</v>
          </cell>
          <cell r="B872" t="str">
            <v>Scavo all'interno di edificio, eseguito con mezzi meccanici ed interventi manuali ove necessario, di materie di qualsiasi natura e consistenza.</v>
          </cell>
          <cell r="C872" t="str">
            <v>m³</v>
          </cell>
          <cell r="D872">
            <v>157.38999999999999</v>
          </cell>
        </row>
        <row r="873">
          <cell r="A873" t="str">
            <v>1C.02.200.0020</v>
          </cell>
          <cell r="B873" t="str">
            <v>Scavo per sottomurazioni eseguito a mano a piccoli tratti, anche passante sotto le fondazioni o i muri esistenti, di materie di qualsiasi natura e consistenza, inclusi trovanti rocciosi o relitti di muratura fino a 0,750 m³. Compresi e compensati: le opere provvisionali di segnalazione, protezione e sostegno del cavo e della muratura; il carico, il trasporto all'esterno; il carico e trasporto delle macerie ad impianti di stoccaggio, di recupero o a discarica, esclusi oneri di smaltimento. Per scavi eseguiti:</v>
          </cell>
          <cell r="C873"/>
          <cell r="D873"/>
        </row>
        <row r="874">
          <cell r="A874" t="str">
            <v>1C.02.200.0020.a</v>
          </cell>
          <cell r="B874" t="str">
            <v>- all'interno di edificio, fino a 0,80 m di profondità, con materiale depositato a bordo scavo</v>
          </cell>
          <cell r="C874" t="str">
            <v>m³</v>
          </cell>
          <cell r="D874">
            <v>124.03</v>
          </cell>
        </row>
        <row r="875">
          <cell r="A875" t="str">
            <v>1C.02.200.0020.b</v>
          </cell>
          <cell r="B875" t="str">
            <v>- all'interno di edificio, da 0,81 a 1,50 m di profondità, con materiale depositato a bordo scavo</v>
          </cell>
          <cell r="C875" t="str">
            <v>m³</v>
          </cell>
          <cell r="D875">
            <v>189.65</v>
          </cell>
        </row>
        <row r="876">
          <cell r="A876" t="str">
            <v>1C.02.200.0020.c</v>
          </cell>
          <cell r="B876" t="str">
            <v>- all'interno di edificio, da 1,51 a 3,0 m di profondità, con materiale depositato a bordo scavo</v>
          </cell>
          <cell r="C876" t="str">
            <v>m³</v>
          </cell>
          <cell r="D876">
            <v>251.98</v>
          </cell>
        </row>
        <row r="877">
          <cell r="A877" t="str">
            <v>1C.02.200.0020.d</v>
          </cell>
          <cell r="B877" t="str">
            <v>- all'interno di edificio, fino a 0,80 m di profondità, con carico e trasporto ad impianti di stoccaggio, di recupero o a discarica;</v>
          </cell>
          <cell r="C877" t="str">
            <v>m³</v>
          </cell>
          <cell r="D877">
            <v>168.36</v>
          </cell>
        </row>
        <row r="878">
          <cell r="A878" t="str">
            <v>1C.02.200.0020.e</v>
          </cell>
          <cell r="B878" t="str">
            <v>- all'interno di edificio, da 0,81 a 1,50 m di profondità, con carico e trasporto ad impianti di stoccaggio, di recupero o a discarica;</v>
          </cell>
          <cell r="C878" t="str">
            <v>m³</v>
          </cell>
          <cell r="D878">
            <v>233.99</v>
          </cell>
        </row>
        <row r="879">
          <cell r="A879" t="str">
            <v>1C.02.200.0020.f</v>
          </cell>
          <cell r="B879" t="str">
            <v>- all'interno di edificio, da 1,51 a 3,0 m di profondità, con carico e trasporto ad impianti di stoccaggio, di recupero o a discarica;</v>
          </cell>
          <cell r="C879" t="str">
            <v>m³</v>
          </cell>
          <cell r="D879">
            <v>298.95</v>
          </cell>
        </row>
        <row r="880">
          <cell r="A880" t="str">
            <v>1C.02.200.0030</v>
          </cell>
          <cell r="B880" t="str">
            <v>Scavo a sezione obbligata a pareti verticali, eseguito a macchina in galleria fino a 3,00 m di profondità, di materie di qualsiasi natura e consistenza, asciutte, bagnate melmose, esclusa la roccia dura ma inclusi i trovanti o i relitti di murature fino a 0,750 m³. Comprese le opere provvisionali di segnalazione e protezione, escluse le armature:</v>
          </cell>
          <cell r="C880"/>
          <cell r="D880"/>
        </row>
        <row r="881">
          <cell r="A881" t="str">
            <v>1C.02.200.0030.a</v>
          </cell>
          <cell r="B881" t="str">
            <v>- con carico, trasporto e deposito delle terre nell'ambito del cantiere</v>
          </cell>
          <cell r="C881" t="str">
            <v>m³</v>
          </cell>
          <cell r="D881">
            <v>14.52</v>
          </cell>
        </row>
        <row r="882">
          <cell r="A882" t="str">
            <v>1C.02.200.0030.b</v>
          </cell>
          <cell r="B882" t="str">
            <v>- con carico e trasporto delle terre ad impianti di stoccaggio, di recupero</v>
          </cell>
          <cell r="C882" t="str">
            <v>m³</v>
          </cell>
          <cell r="D882">
            <v>31.97</v>
          </cell>
        </row>
        <row r="883">
          <cell r="A883" t="str">
            <v>1C.02.200.0040</v>
          </cell>
          <cell r="B883" t="str">
            <v>Scavo a sezione obbligata a pareti verticali, eseguito a macchina in galleria oltre 3,00 m di profondità, di materie di qualsiasi natura e consistenza, asciutte, bagnate melmose, esclusa la roccia dura ma inclusi i trovanti o i relitti di murature fino a 0,750 m³. Comprese le opere provvisionali di segnalazione e protezione, escluse le armature:</v>
          </cell>
          <cell r="C883"/>
          <cell r="D883"/>
        </row>
        <row r="884">
          <cell r="A884" t="str">
            <v>1C.02.200.0040.a</v>
          </cell>
          <cell r="B884" t="str">
            <v>- con carico, trasporto e deposito delle terre nell'ambito del cantiere</v>
          </cell>
          <cell r="C884" t="str">
            <v>m³</v>
          </cell>
          <cell r="D884">
            <v>18.329999999999998</v>
          </cell>
        </row>
        <row r="885">
          <cell r="A885" t="str">
            <v>1C.02.200.0040.b</v>
          </cell>
          <cell r="B885" t="str">
            <v>- con carico e trasporto delle terre ad impianti di stoccaggio, di recupero</v>
          </cell>
          <cell r="C885" t="str">
            <v>m³</v>
          </cell>
          <cell r="D885">
            <v>35.770000000000003</v>
          </cell>
        </row>
        <row r="886">
          <cell r="A886" t="str">
            <v>1C.02.250</v>
          </cell>
          <cell r="B886" t="str">
            <v>SCAVI IN PRESENZA ACQUA</v>
          </cell>
          <cell r="C886"/>
          <cell r="D886"/>
        </row>
        <row r="887">
          <cell r="A887" t="str">
            <v>1C.02.250.0010</v>
          </cell>
          <cell r="B887" t="str">
            <v>Sovrapprezzo agli scavi per esecuzione in presenza d'acqua con battente superiore a 20 cm, compreso il nolo della pompa per aggottamento; solo per il volume interessato dalla presenza di acqua:</v>
          </cell>
          <cell r="C887"/>
          <cell r="D887"/>
        </row>
        <row r="888">
          <cell r="A888" t="str">
            <v>1C.02.250.0010.a</v>
          </cell>
          <cell r="B888" t="str">
            <v>- per scavi di sbancamento eseguiti a macchina</v>
          </cell>
          <cell r="C888" t="str">
            <v>m³</v>
          </cell>
          <cell r="D888">
            <v>1.25</v>
          </cell>
        </row>
        <row r="889">
          <cell r="A889" t="str">
            <v>1C.02.250.0010.b</v>
          </cell>
          <cell r="B889" t="str">
            <v>- per scavi parziali eseguiti a macchina</v>
          </cell>
          <cell r="C889" t="str">
            <v>m³</v>
          </cell>
          <cell r="D889">
            <v>3.88</v>
          </cell>
        </row>
        <row r="890">
          <cell r="A890" t="str">
            <v>1C.02.250.0010.c</v>
          </cell>
          <cell r="B890" t="str">
            <v>- per scavi a mano all'interno o all'esterno di edifici</v>
          </cell>
          <cell r="C890" t="str">
            <v>m³</v>
          </cell>
          <cell r="D890">
            <v>9.1999999999999993</v>
          </cell>
        </row>
        <row r="891">
          <cell r="A891" t="str">
            <v>1C.02.300</v>
          </cell>
          <cell r="B891" t="str">
            <v>ARMATURA PARETI SCAVI - PALANCOLE</v>
          </cell>
          <cell r="C891"/>
          <cell r="D891"/>
        </row>
        <row r="892">
          <cell r="A892" t="str">
            <v>1C.02.300.0010</v>
          </cell>
          <cell r="B892" t="str">
            <v>Armatura di parete di scavo a sezione obbligata, eseguita con tavolame o pannelli metallici, puntelli graffe, chioderia ecc., compreso il nolo, lo sfrido, la perdita parziale dei materiali, il disarmo, per altezze di armatura fino a 3,00 m:</v>
          </cell>
          <cell r="C892"/>
          <cell r="D892"/>
        </row>
        <row r="893">
          <cell r="A893" t="str">
            <v>1C.02.300.0010.a</v>
          </cell>
          <cell r="B893" t="str">
            <v>- completa con tavole o pannelli accostati</v>
          </cell>
          <cell r="C893" t="str">
            <v>m²</v>
          </cell>
          <cell r="D893">
            <v>19.46</v>
          </cell>
        </row>
        <row r="894">
          <cell r="A894" t="str">
            <v>1C.02.300.0010.b</v>
          </cell>
          <cell r="B894" t="str">
            <v>- parziale con tavole o pannelli distanziati.</v>
          </cell>
          <cell r="C894" t="str">
            <v>m²</v>
          </cell>
          <cell r="D894">
            <v>12.31</v>
          </cell>
        </row>
        <row r="895">
          <cell r="A895" t="str">
            <v>1C.02.300.0020</v>
          </cell>
          <cell r="B895" t="str">
            <v>Armatura di parete di scavo generale eseguita con tavolame accostato, puntelli, graffe, chioderia ecc., compreso il nolo, lo sfrido, la perdita parziale di materiali, il disarmo:</v>
          </cell>
          <cell r="C895"/>
          <cell r="D895"/>
        </row>
        <row r="896">
          <cell r="A896" t="str">
            <v>1C.02.300.0020.a</v>
          </cell>
          <cell r="B896" t="str">
            <v>- per altezza da 3,01 a 4,00 m</v>
          </cell>
          <cell r="C896" t="str">
            <v>m²</v>
          </cell>
          <cell r="D896">
            <v>52.5</v>
          </cell>
        </row>
        <row r="897">
          <cell r="A897" t="str">
            <v>1C.02.300.0020.b</v>
          </cell>
          <cell r="B897" t="str">
            <v>- per altezza da 4,01 a 6,00 m</v>
          </cell>
          <cell r="C897" t="str">
            <v>m²</v>
          </cell>
          <cell r="D897">
            <v>66.290000000000006</v>
          </cell>
        </row>
        <row r="898">
          <cell r="A898" t="str">
            <v>1C.02.300.0020.c</v>
          </cell>
          <cell r="B898" t="str">
            <v>- per altezza da 6,01 a 8,00 m</v>
          </cell>
          <cell r="C898" t="str">
            <v>m²</v>
          </cell>
          <cell r="D898">
            <v>82.56</v>
          </cell>
        </row>
        <row r="899">
          <cell r="A899" t="str">
            <v>1C.02.300.0030</v>
          </cell>
          <cell r="B899" t="str">
            <v>Impiego di palancole metalliche di qualsiasi tipo. Compresi i tracciamenti, la preparazione degli accessi e dei piani di lavoro, il trasporto e l'allontanamento di tutte le attrezzature, l'infissione in terreni di qualsiasi natura e consistenza, l'estrazione, il noleggio delle palancole per i primi 30 giorni (o periodo inferiore), l'assistenza dell'impresa e quant'altro necessario per la formazione e l'utilizzo della palancolata. Per pesi:</v>
          </cell>
          <cell r="C899"/>
          <cell r="D899"/>
        </row>
        <row r="900">
          <cell r="A900" t="str">
            <v>1C.02.300.0030.a</v>
          </cell>
          <cell r="B900" t="str">
            <v>- fino a 70 kg/m²</v>
          </cell>
          <cell r="C900" t="str">
            <v>m²</v>
          </cell>
          <cell r="D900">
            <v>89.73</v>
          </cell>
        </row>
        <row r="901">
          <cell r="A901" t="str">
            <v>1C.02.300.0030.b</v>
          </cell>
          <cell r="B901" t="str">
            <v>- da 71 a 100 kg/m²</v>
          </cell>
          <cell r="C901" t="str">
            <v>m²</v>
          </cell>
          <cell r="D901">
            <v>98.11</v>
          </cell>
        </row>
        <row r="902">
          <cell r="A902" t="str">
            <v>1C.02.300.0030.c</v>
          </cell>
          <cell r="B902" t="str">
            <v>- da 101 a 150 kg/m²</v>
          </cell>
          <cell r="C902" t="str">
            <v>m²</v>
          </cell>
          <cell r="D902">
            <v>110.57</v>
          </cell>
        </row>
        <row r="903">
          <cell r="A903" t="str">
            <v>1C.02.300.0030.d</v>
          </cell>
          <cell r="B903" t="str">
            <v>- da 151 a 210 kg/m²</v>
          </cell>
          <cell r="C903" t="str">
            <v>m²</v>
          </cell>
          <cell r="D903">
            <v>124.81</v>
          </cell>
        </row>
        <row r="904">
          <cell r="A904" t="str">
            <v>1C.02.300.0040</v>
          </cell>
          <cell r="B904" t="str">
            <v>Noleggio di palancole metalliche, per ogni giorno successivo ai primi 30 giorni di utilizzo, per ogni t.</v>
          </cell>
          <cell r="C904" t="str">
            <v>t</v>
          </cell>
          <cell r="D904">
            <v>3.28</v>
          </cell>
        </row>
        <row r="905">
          <cell r="A905" t="str">
            <v>1C.02.300.0050</v>
          </cell>
          <cell r="B905" t="str">
            <v>Impiego di palancole metalliche a perdere, di qualsiasi tipo. Compresi i tracciamenti, la preparazione degli accessi e dei piani di lavoro, il trasporto e l'allontanamento di tutte le attrezzature, l'infissione in terreni di qualsiasi natura e consistenza, il costo delle palancole a perdere, l'assistenza dell'impresa e qualsiasi altro onere.</v>
          </cell>
          <cell r="C905" t="str">
            <v>kg</v>
          </cell>
          <cell r="D905">
            <v>3.14</v>
          </cell>
        </row>
        <row r="906">
          <cell r="A906" t="str">
            <v>1C.02.350</v>
          </cell>
          <cell r="B906" t="str">
            <v>RINTERRI</v>
          </cell>
          <cell r="C906"/>
          <cell r="D906"/>
        </row>
        <row r="907">
          <cell r="A907" t="str">
            <v>1C.02.350.0010</v>
          </cell>
          <cell r="B907" t="str">
            <v>Rinterro di scavi con mezzi meccanici con carico, trasporto e scarico al luogo d'impiego, spianamenti e costipazione a strati non superiori a 50 cm, bagnatura e ricarichi:</v>
          </cell>
          <cell r="C907"/>
          <cell r="D907"/>
        </row>
        <row r="908">
          <cell r="A908" t="str">
            <v>1C.02.350.0010.a</v>
          </cell>
          <cell r="B908" t="str">
            <v>- con terre depositate nell'ambito del cantiere</v>
          </cell>
          <cell r="C908" t="str">
            <v>m³</v>
          </cell>
          <cell r="D908">
            <v>2.96</v>
          </cell>
        </row>
        <row r="909">
          <cell r="A909" t="str">
            <v>1C.02.350.0010.b</v>
          </cell>
          <cell r="B909" t="str">
            <v>- con fornitura di sabbietta 0/6 mm del tipo riciclato, per copertura tubi</v>
          </cell>
          <cell r="C909" t="str">
            <v>m³</v>
          </cell>
          <cell r="D909">
            <v>21.93</v>
          </cell>
        </row>
        <row r="910">
          <cell r="A910" t="str">
            <v>1C.02.350.0010.c</v>
          </cell>
          <cell r="B910" t="str">
            <v>- con fornitura di ghiaia</v>
          </cell>
          <cell r="C910" t="str">
            <v>m³</v>
          </cell>
          <cell r="D910">
            <v>33.75</v>
          </cell>
        </row>
        <row r="911">
          <cell r="A911" t="str">
            <v>1C.02.350.0010.d</v>
          </cell>
          <cell r="B911" t="str">
            <v>- con fornitura di mista naturale (tout-venant)</v>
          </cell>
          <cell r="C911" t="str">
            <v>m³</v>
          </cell>
          <cell r="D911">
            <v>15.13</v>
          </cell>
        </row>
        <row r="912">
          <cell r="A912" t="str">
            <v>1C.02.350.0010.e</v>
          </cell>
          <cell r="B912" t="str">
            <v>- con fornitura di sabbia viva di cava</v>
          </cell>
          <cell r="C912" t="str">
            <v>m³</v>
          </cell>
          <cell r="D912">
            <v>36.659999999999997</v>
          </cell>
        </row>
        <row r="913">
          <cell r="A913" t="str">
            <v>1C.02.350.0010.f</v>
          </cell>
          <cell r="B913" t="str">
            <v>- con materiali per rilevati stradali provenienti anche da demolizioni, del tipo MC.01.050.0050</v>
          </cell>
          <cell r="C913" t="str">
            <v>m³</v>
          </cell>
          <cell r="D913">
            <v>14.27</v>
          </cell>
        </row>
        <row r="914">
          <cell r="A914" t="str">
            <v>1C.02.350.0020</v>
          </cell>
          <cell r="B914" t="str">
            <v>Rinterro di scavi eseguito a mano, compreso spianamenti, costipazione a strati non superiori a 50 cm, bagnatura e ricarichi:</v>
          </cell>
          <cell r="C914"/>
          <cell r="D914"/>
        </row>
        <row r="915">
          <cell r="A915" t="str">
            <v>1C.02.350.0020.a</v>
          </cell>
          <cell r="B915" t="str">
            <v>- con materiale di scavo depositato a bordo scavo</v>
          </cell>
          <cell r="C915" t="str">
            <v>m³</v>
          </cell>
          <cell r="D915">
            <v>26.58</v>
          </cell>
        </row>
        <row r="916">
          <cell r="A916" t="str">
            <v>1C.02.350.0020.b</v>
          </cell>
          <cell r="B916" t="str">
            <v>- con materiale di scavo depositato entro 1.000 m dal luogo di impiego , caricato e trasportato a bordo scavo con mezzi meccanici, per il rinterro manuale</v>
          </cell>
          <cell r="C916" t="str">
            <v>m³</v>
          </cell>
          <cell r="D916">
            <v>28.85</v>
          </cell>
        </row>
        <row r="917">
          <cell r="A917" t="str">
            <v>1C.02.350.0030</v>
          </cell>
          <cell r="B917" t="str">
            <v>Reinterro con mezzi meccanici di scavi per condotti fognari con materiale depositato a bordo scavo, compresi spianamenti e costipazione a strati non superiori a 50 cm, bagnatura e ricarichi</v>
          </cell>
          <cell r="C917" t="str">
            <v>m³</v>
          </cell>
          <cell r="D917">
            <v>2.4300000000000002</v>
          </cell>
        </row>
        <row r="918">
          <cell r="A918" t="str">
            <v>1C.02.400</v>
          </cell>
          <cell r="B918" t="str">
            <v>FORMAZIONE RILEVATI</v>
          </cell>
          <cell r="C918"/>
          <cell r="D918"/>
        </row>
        <row r="919">
          <cell r="A919" t="str">
            <v>1C.02.400.0010</v>
          </cell>
          <cell r="B919" t="str">
            <v>Formazione di rilevato secondo le sagome prescritte con materiali idonei provenienti dagli scavi o forniti in cantiere, compresi il compattamento a strati fino a raggiungere la densità prescritta, la bagnatura, la profilatura dei cigli, delle banchine e delle scarpate.</v>
          </cell>
          <cell r="C919" t="str">
            <v>m³</v>
          </cell>
          <cell r="D919">
            <v>3.62</v>
          </cell>
        </row>
        <row r="920">
          <cell r="A920" t="str">
            <v>1C.02.400.0020</v>
          </cell>
          <cell r="B920" t="str">
            <v>Sistemazione in rilevato o in trincea, senza compattazione meccanica, di materiali provenienti dagli scavi, comprese sagomature e profilature.</v>
          </cell>
          <cell r="C920" t="str">
            <v>m³</v>
          </cell>
          <cell r="D920">
            <v>1.9</v>
          </cell>
        </row>
        <row r="921">
          <cell r="A921" t="str">
            <v>1C.02.400.0030</v>
          </cell>
          <cell r="B921" t="str">
            <v>Sistemazione di sponde, argini, rilevati per adattamenti delle sagome, eseguita con mezzi meccanici. Compresi il carico e trasporto delle terre già depositate, la stesa, la modellazione, la costipazione, la bagnatura.</v>
          </cell>
          <cell r="C921" t="str">
            <v>m²</v>
          </cell>
          <cell r="D921">
            <v>3.89</v>
          </cell>
        </row>
        <row r="922">
          <cell r="A922" t="str">
            <v>1C.02.450</v>
          </cell>
          <cell r="B922" t="str">
            <v>BONIFICA AREE</v>
          </cell>
          <cell r="C922"/>
          <cell r="D922"/>
        </row>
        <row r="923">
          <cell r="A923" t="str">
            <v>1C.02.450.0010</v>
          </cell>
          <cell r="B923" t="str">
            <v>Bonifica di aree con raccolta, cernita, carico di terre, macerie di qualsiasi natura e trasporto ad impianti di stoccaggio, di recupero, a discarica, esclusi oneri di smaltimento. Compresa demolizione di recinzioni, baracche ecc. Valutazione riferita al volume di materiale trasportato alle discariche, rapportato alla superficie dell'area:</v>
          </cell>
          <cell r="C923"/>
          <cell r="D923"/>
        </row>
        <row r="924">
          <cell r="A924" t="str">
            <v>1C.02.450.0010.a</v>
          </cell>
          <cell r="B924" t="str">
            <v>- volume materiale allontanato = 1 m³ ogni 50 m² di superficie</v>
          </cell>
          <cell r="C924" t="str">
            <v>m³</v>
          </cell>
          <cell r="D924">
            <v>51.25</v>
          </cell>
        </row>
        <row r="925">
          <cell r="A925" t="str">
            <v>1C.02.450.0010.b</v>
          </cell>
          <cell r="B925" t="str">
            <v>- volume materiale allontanato = 1 m³ ogni 20 m² di superficie</v>
          </cell>
          <cell r="C925" t="str">
            <v>m³</v>
          </cell>
          <cell r="D925">
            <v>36.47</v>
          </cell>
        </row>
        <row r="926">
          <cell r="A926" t="str">
            <v>1C.02.450.0010.c</v>
          </cell>
          <cell r="B926" t="str">
            <v>- volume materiale allontanato = 1 m³ ogni 10 m² di superficie</v>
          </cell>
          <cell r="C926" t="str">
            <v>m³</v>
          </cell>
          <cell r="D926">
            <v>30.89</v>
          </cell>
        </row>
        <row r="927">
          <cell r="A927" t="str">
            <v>1C.02.450.0010.d</v>
          </cell>
          <cell r="B927" t="str">
            <v>- volume materiale allontanato = 1 m³ ogni 5 m² di superficie</v>
          </cell>
          <cell r="C927" t="str">
            <v>m³</v>
          </cell>
          <cell r="D927">
            <v>26.47</v>
          </cell>
        </row>
        <row r="928">
          <cell r="A928" t="str">
            <v>1C.02.450.0020</v>
          </cell>
          <cell r="B928" t="str">
            <v>Bonifica di aree con raccolta, cernita, carico di terre, macerie di qualsiasi natura e trasporto ad impianti di stoccaggio, di recupero, a discarica, esclusi oneri di smaltimento. Compresa demolizione di recinzioni, baracche ecc. Valutazione riferita alla superficie dell'area, rapportata al volume di materiale trasportato alle discariche:</v>
          </cell>
          <cell r="C928"/>
          <cell r="D928"/>
        </row>
        <row r="929">
          <cell r="A929" t="str">
            <v>1C.02.450.0020.a</v>
          </cell>
          <cell r="B929" t="str">
            <v>- volume materiale allontanato = 1 m³ ogni 50 m² di superficie</v>
          </cell>
          <cell r="C929" t="str">
            <v>m²</v>
          </cell>
          <cell r="D929">
            <v>1.05</v>
          </cell>
        </row>
        <row r="930">
          <cell r="A930" t="str">
            <v>1C.02.450.0020.b</v>
          </cell>
          <cell r="B930" t="str">
            <v>- volume materiale allontanato = 1 m³ ogni 20 m² di superficie</v>
          </cell>
          <cell r="C930" t="str">
            <v>m²</v>
          </cell>
          <cell r="D930">
            <v>1.84</v>
          </cell>
        </row>
        <row r="931">
          <cell r="A931" t="str">
            <v>1C.02.450.0020.c</v>
          </cell>
          <cell r="B931" t="str">
            <v>- volume materiale allontanato = 1 m³ ogni 10 m² di superficie</v>
          </cell>
          <cell r="C931" t="str">
            <v>m²</v>
          </cell>
          <cell r="D931">
            <v>3.11</v>
          </cell>
        </row>
        <row r="932">
          <cell r="A932" t="str">
            <v>1C.02.450.0020.d</v>
          </cell>
          <cell r="B932" t="str">
            <v>- volume materiale allontanato = 1 m³ ogni 5 m² di superficie</v>
          </cell>
          <cell r="C932" t="str">
            <v>m²</v>
          </cell>
          <cell r="D932">
            <v>5.31</v>
          </cell>
        </row>
        <row r="933">
          <cell r="A933" t="str">
            <v>1C.02.500</v>
          </cell>
          <cell r="B933" t="str">
            <v>INDAGINI AMBIENTALI E BONIFICHE SITI CONTAMINATI</v>
          </cell>
          <cell r="C933"/>
          <cell r="D933"/>
        </row>
        <row r="934">
          <cell r="A934" t="str">
            <v>1C.02.500.0010</v>
          </cell>
          <cell r="B934" t="str">
            <v>Esecuzione di trincea esplorativa con mezzo meccanico fino alla max profondità di 4 m, in terreni di qualsiasi granulometria e natura compreso la compilazione del modulo stratigrafico, il reinterro e la costipazione a strati con il medesimo materiale escavato:</v>
          </cell>
          <cell r="C934"/>
          <cell r="D934"/>
        </row>
        <row r="935">
          <cell r="A935" t="str">
            <v>1C.02.500.0010.a</v>
          </cell>
          <cell r="B935" t="str">
            <v>- per la prima trincea</v>
          </cell>
          <cell r="C935" t="str">
            <v>cad</v>
          </cell>
          <cell r="D935">
            <v>397.9</v>
          </cell>
        </row>
        <row r="936">
          <cell r="A936" t="str">
            <v>1C.02.500.0010.b</v>
          </cell>
          <cell r="B936" t="str">
            <v>- per ogni trincea in più oltre la prima</v>
          </cell>
          <cell r="C936" t="str">
            <v>cad</v>
          </cell>
          <cell r="D936">
            <v>144.56</v>
          </cell>
        </row>
        <row r="937">
          <cell r="A937" t="str">
            <v>1C.02.500.0020</v>
          </cell>
          <cell r="B937" t="str">
            <v>Perforazione ad andamento verticale a carotaggio continuo eseguita a secco, in terreni di qualsiasi granulometria, a bassa velocità di rotazione, di diametro minimo 101 mm, compreso il rivestimento del foro, l'estrazione e la conservazione del carotaggio entro apposite cassette catalogatrici, la compilazione del modulo stratigrafico, la fornitura di energia e materiali, le prestazioni di manodopera e il riempimento del foro, quando non strumentato nonché il trasporto attrezzatura sul sito in andata e ritorno, il montaggio dell'attrezzatura in corrispondenza di ogni punto di carotaggio e l'eventuale fornitura di acqua per le attività di cantiere. Escluso l'impiego di corona diamantata:</v>
          </cell>
          <cell r="C937"/>
          <cell r="D937"/>
        </row>
        <row r="938">
          <cell r="A938" t="str">
            <v>1C.02.500.0020.a</v>
          </cell>
          <cell r="B938" t="str">
            <v>- da 1 a 20 ml</v>
          </cell>
          <cell r="C938" t="str">
            <v>m</v>
          </cell>
          <cell r="D938">
            <v>111.18</v>
          </cell>
        </row>
        <row r="939">
          <cell r="A939" t="str">
            <v>1C.02.500.0020.b</v>
          </cell>
          <cell r="B939" t="str">
            <v>- per ogni ml oltre 20 ml</v>
          </cell>
          <cell r="C939" t="str">
            <v>m</v>
          </cell>
          <cell r="D939">
            <v>54.63</v>
          </cell>
        </row>
        <row r="940">
          <cell r="A940" t="str">
            <v>1C.02.500.0030</v>
          </cell>
          <cell r="B940" t="str">
            <v>Perforazione ad andamento inclinato a carotaggio continuo eseguita a secco, in terreni di qualsiasi granulometria, a bassa velocità di rotazione, di diametro minimo 101 mm, compreso il rivestimento del foro, l'estrazione e la conservazione del carotaggio entro apposite cassette catalogatrici, la compilazione del modulo stratigrafico, la fornitura di energia e materiali, le prestazioni di manodopera e il riempimento del foro, quando non strumentato nonché il trasporto attrezzatura sul sito in andata e ritorno, il montaggio dell'attrezzatura in corrispondenza di ogni punto di carotaggio e l'eventuale fornitura di acqua per le attività di cantiere. Escluso l'impiego di corona diamantata:</v>
          </cell>
          <cell r="C940"/>
          <cell r="D940"/>
        </row>
        <row r="941">
          <cell r="A941" t="str">
            <v>1C.02.500.0030.a</v>
          </cell>
          <cell r="B941" t="str">
            <v>- da 1 a 20 ml</v>
          </cell>
          <cell r="C941" t="str">
            <v>m</v>
          </cell>
          <cell r="D941">
            <v>122.84</v>
          </cell>
        </row>
        <row r="942">
          <cell r="A942" t="str">
            <v>1C.02.500.0030.b</v>
          </cell>
          <cell r="B942" t="str">
            <v>- per ogni ml oltre 20 ml</v>
          </cell>
          <cell r="C942" t="str">
            <v>m</v>
          </cell>
          <cell r="D942">
            <v>60.06</v>
          </cell>
        </row>
        <row r="943">
          <cell r="A943" t="str">
            <v>1C.02.500.0040</v>
          </cell>
          <cell r="B943" t="str">
            <v>Perforazione ad andamento verticale a distruzione di nucleo eseguita a secco, in terreni di qualsiasi granulometria, di diametro minimo 101 mm, compreso il rivestimento, la fornitura di energia e materiali, le prestazioni di manodopera e il riempimento del foro, quando non strumentato nonché il trasporto attrezzatura sul sito in andata e ritorno, il montaggio dell'attrezzatura in corrispondenza di ogni punto di perforazione e l'eventuale fornitura di acqua per le attività di cantiere. Escluso l'impiego di corona diamantata:</v>
          </cell>
          <cell r="C943"/>
          <cell r="D943"/>
        </row>
        <row r="944">
          <cell r="A944" t="str">
            <v>1C.02.500.0040.a</v>
          </cell>
          <cell r="B944" t="str">
            <v>- da 1 a 20 ml</v>
          </cell>
          <cell r="C944" t="str">
            <v>m</v>
          </cell>
          <cell r="D944">
            <v>72.52</v>
          </cell>
        </row>
        <row r="945">
          <cell r="A945" t="str">
            <v>1C.02.500.0040.b</v>
          </cell>
          <cell r="B945" t="str">
            <v>- per ogni ml oltre 20 ml</v>
          </cell>
          <cell r="C945" t="str">
            <v>m</v>
          </cell>
          <cell r="D945">
            <v>28.83</v>
          </cell>
        </row>
        <row r="946">
          <cell r="A946" t="str">
            <v>1C.02.500.0050</v>
          </cell>
          <cell r="B946" t="str">
            <v>Fornitura, posa in opera di tubo piezometrico in PVC del diametro di 4' entro foro di sondaggio compreso la formazione del dreno e del tratto cementato compresa la fornitura e posa dei tappi terminali in pvc:</v>
          </cell>
          <cell r="C946"/>
          <cell r="D946"/>
        </row>
        <row r="947">
          <cell r="A947" t="str">
            <v>1C.02.500.0050.a</v>
          </cell>
          <cell r="B947" t="str">
            <v>- tubo cieco</v>
          </cell>
          <cell r="C947" t="str">
            <v>m</v>
          </cell>
          <cell r="D947">
            <v>40.65</v>
          </cell>
        </row>
        <row r="948">
          <cell r="A948" t="str">
            <v>1C.02.500.0050.b</v>
          </cell>
          <cell r="B948" t="str">
            <v>- tubo fessurato</v>
          </cell>
          <cell r="C948" t="str">
            <v>m</v>
          </cell>
          <cell r="D948">
            <v>50.01</v>
          </cell>
        </row>
        <row r="949">
          <cell r="A949" t="str">
            <v>1C.02.500.0050.c</v>
          </cell>
          <cell r="B949" t="str">
            <v>- coppia di tappi</v>
          </cell>
          <cell r="C949" t="str">
            <v>m</v>
          </cell>
          <cell r="D949">
            <v>15</v>
          </cell>
        </row>
        <row r="950">
          <cell r="A950" t="str">
            <v>1C.02.500.0060</v>
          </cell>
          <cell r="B950" t="str">
            <v>Terminale di protezione cilindrico Ø 200 mm, altezza 500 mm, in acciaio zincato con coperchio lucchettabile per piezometri</v>
          </cell>
          <cell r="C950" t="str">
            <v>cad</v>
          </cell>
          <cell r="D950">
            <v>81.39</v>
          </cell>
        </row>
        <row r="951">
          <cell r="A951" t="str">
            <v>1C.02.550</v>
          </cell>
          <cell r="B951" t="str">
            <v>BONIFICA BELLICA DI AREE</v>
          </cell>
          <cell r="C951"/>
          <cell r="D951"/>
        </row>
        <row r="952">
          <cell r="A952" t="str">
            <v>1C.02.550.0010</v>
          </cell>
          <cell r="B952" t="str">
            <v>Taglio preliminare di vegetazione su aree da sottoporre a bonifica bellica, l'attività deve essere eseguita in maniera preventiva, allo scopo di eliminare tutta la vegetazione presente sul terreno da bonificare che sia di intralcio ad un corretto impiego degli apparati di ricerca. Il taglio della vegetazione dovrà essere eseguito per "campo" e "striscia" di bonifica, come è stabilito per l'esplorazione con l'apparato di ricerca. Tale operazione deve essere svolta da personale qualificato (Rastrellatori B.C.M.) sotto la supervisione di un Assistente Tecnico B.C.M., nel rispetto della costituzione della squadra tipo, prevedendo l'assistenza di tutte le figure previste dal D. Lgs. 81/2008 e s.m.i. per garantire la sicurezza (addetti al primo soccorso, emergenze, etc.). Nel tagliare la vegetazione dovranno essere poste in essere tutte le possibili cautele atte a evitare il fortuito contatto - sia del personale che dei mezzi di lavoro - con eventuali ordigni affioranti. Nel caso di terreni che si possano ritenere infestati da ordigni particolarmente pericolosi (mine anti uomo, bombe a mano inesplose, ecc.), il taglio della vegetazione deve procedere di pari passo con la bonifica superficiale. Durante le operazioni di taglio - nel rispetto delle vigenti disposizioni emanate dall'Autorità Forestale - dovranno essere salvaguardate le piante ad alto fusto e le matricine esistenti. Il materiale tagliato dovrà essere portato fuori da ogni "striscia prima di procedere al taglio di quella successiva e periodicamente e opportunamente eliminato fuori dai "campi" di lavoro. Nel prezzo sono compresi e remunerati tutti gli oneri suddetti, quale che sia la densità ed il tipo della vegetazione. Compreso trasporto alle discariche del materiale rimosso.</v>
          </cell>
          <cell r="C952" t="str">
            <v>m²</v>
          </cell>
          <cell r="D952">
            <v>0.25</v>
          </cell>
        </row>
        <row r="953">
          <cell r="A953" t="str">
            <v>1C.02.550.0020</v>
          </cell>
          <cell r="B953" t="str">
            <v>Bonifica bellica superficiale consistente nelle attività di ricerca, localizzazione e scoprimento di tutti gli ordigni, mine e residuati bellici di ogni genere e tipo nonché di tutte le masse metalliche presenti nel terreno fino a cm. 100 di profondità dal piano campagna e nella loro successiva eliminazione, secondo le previste procedure.</v>
          </cell>
          <cell r="C953" t="str">
            <v>m²</v>
          </cell>
          <cell r="D953">
            <v>0.25</v>
          </cell>
        </row>
        <row r="954">
          <cell r="A954" t="str">
            <v>1C.02.550.0030</v>
          </cell>
          <cell r="B954" t="str">
            <v>Bonifica bellica di profondità mediante trivellazione svolta per ricercare, individuare e localizzare ordigni o masse ferrose interrati a profondità superiore a cm. 100 dal piano campagna originario. Essa deve essere sempre preceduta dalla bonifica superficiale. La bonifica di profondità si articolerà nelle seguenti operazioni:</v>
          </cell>
          <cell r="C954"/>
          <cell r="D954"/>
        </row>
        <row r="955">
          <cell r="A955" t="str">
            <v>1C.02.550.0030.a</v>
          </cell>
          <cell r="B955" t="str">
            <v>- fino alla profondità di ml. 3,00 dal piano di campagna</v>
          </cell>
          <cell r="C955" t="str">
            <v>m²</v>
          </cell>
          <cell r="D955">
            <v>0.95</v>
          </cell>
        </row>
        <row r="956">
          <cell r="A956" t="str">
            <v>1C.02.550.0030.b</v>
          </cell>
          <cell r="B956" t="str">
            <v>- fino alla profondità di ml. 5,00 dal piano di campagna</v>
          </cell>
          <cell r="C956" t="str">
            <v>m²</v>
          </cell>
          <cell r="D956">
            <v>1.6</v>
          </cell>
        </row>
        <row r="957">
          <cell r="A957" t="str">
            <v>1C.02.550.0040</v>
          </cell>
          <cell r="B957" t="str">
            <v>Scavo a sezione aperta con mezzi meccanici e connesso uso di apparati di ricerca, tali scavi sono da effettuarsi, a profondità superiore a cm. 100, in terreni di qualsiasi genere, natura e consistenza, sono eseguiti mediante impiego di idonei mezzi meccanici dotati di opportuni sistemi di protezione e muniti di benna liscia, che devono procedere a strati successivi, di spessore non superioreall'accertata capacità di rilevazione degli apparati di ricerca e previa verifica del terreno da scavare.</v>
          </cell>
          <cell r="C957" t="str">
            <v>m³</v>
          </cell>
          <cell r="D957">
            <v>2.2999999999999998</v>
          </cell>
        </row>
        <row r="958">
          <cell r="A958" t="str">
            <v>1C.02.550.0050</v>
          </cell>
          <cell r="B958" t="str">
            <v>Scavo a sezione obbligata con mezzi meccanici e connesso uso di apparati di ricerca, tali scavi sono da effettuarsi, a profondità maggiore di cm. 100, in terreni di qualsiasi genere, natura e consistenza, sono eseguiti mediante impiego di idonei mezzi meccanici dotati di opportuni sistemi di protezione e muniti di benna liscia, che devono procedere a strati successivi, di spessore non superiore all'accertata capacità di rilevazione degli apparati di ricerca e previa verifica del terreno da escavare, fino alla profondità interessata, con verifica del fondo scavo.</v>
          </cell>
          <cell r="C958" t="str">
            <v>m³</v>
          </cell>
          <cell r="D958">
            <v>4.5199999999999996</v>
          </cell>
        </row>
        <row r="959">
          <cell r="A959" t="str">
            <v>1C.02.550.0060</v>
          </cell>
          <cell r="B959" t="str">
            <v>Scavo a mano e connesso uso dell'apparato di ricerca effettuato per consentire lo scoprimento di ordigni esplosivi interrati a profondità superiore a cm. 100</v>
          </cell>
          <cell r="C959" t="str">
            <v>m³</v>
          </cell>
          <cell r="D959">
            <v>380.79</v>
          </cell>
        </row>
        <row r="960">
          <cell r="A960" t="str">
            <v>1C.02.600</v>
          </cell>
          <cell r="B960" t="str">
            <v>DRENAGGI</v>
          </cell>
          <cell r="C960"/>
          <cell r="D960"/>
        </row>
        <row r="961">
          <cell r="A961" t="str">
            <v>1C.02.600.0010</v>
          </cell>
          <cell r="B961" t="str">
            <v>Fornitura e posa in opera di elementi modulari parallelepipedi sovrapponibili in PP, PVC, per la formazione di un bacino interrato drenante con capacità di accumulo del 96%, la conformazione degli elementi è tale da consentirne l’ispezione a mezzo di telecamere robotizzate, la manutenzione e la pulizia a mezzo spurghi ad alta pressione. Il bacino, una volta ricoperto, dovrà garantire una resistenza ad un carico massimo da traffico SLW 60 secondo DIN 1072. Sono compresi l’assemblaggio e la posa dei singoli moduli, il collegamento dei moduli con connettori, le chiusure superiori e laterali con griglie in PP - PVC predisposti con sagome per forometrie per facilitarne il taglio, e quant’altro occorrente per dare l’opera compiuta a regola d’arte, con la sola esclusione degli scavi e del tessuto geotessile da contabilizzare a parte:</v>
          </cell>
          <cell r="C961"/>
          <cell r="D961"/>
        </row>
        <row r="962">
          <cell r="A962" t="str">
            <v>1C.02.600.0010.a</v>
          </cell>
          <cell r="B962" t="str">
            <v>- elementi modulari</v>
          </cell>
          <cell r="C962" t="str">
            <v>m³</v>
          </cell>
          <cell r="D962">
            <v>204.3</v>
          </cell>
        </row>
        <row r="963">
          <cell r="A963" t="str">
            <v>1C.02.600.0010.b</v>
          </cell>
          <cell r="B963" t="str">
            <v>- griglie laterali</v>
          </cell>
          <cell r="C963" t="str">
            <v>m²</v>
          </cell>
          <cell r="D963">
            <v>28.48</v>
          </cell>
        </row>
        <row r="964">
          <cell r="A964" t="str">
            <v>1C.02.600.0010.c</v>
          </cell>
          <cell r="B964" t="str">
            <v>- griglie superiori</v>
          </cell>
          <cell r="C964" t="str">
            <v>m²</v>
          </cell>
          <cell r="D964">
            <v>18.79</v>
          </cell>
        </row>
        <row r="965">
          <cell r="A965" t="str">
            <v>1C.02.600.0010.d</v>
          </cell>
          <cell r="B965" t="str">
            <v>- sovrapprezzo agli elementi modulari per formazione pozzetto di ispezione con coperchio D400</v>
          </cell>
          <cell r="C965" t="str">
            <v>m³</v>
          </cell>
          <cell r="D965">
            <v>167.85</v>
          </cell>
        </row>
        <row r="966">
          <cell r="A966" t="str">
            <v>1C.03 - PALIFICAZIONI - DIAFRAMMI</v>
          </cell>
          <cell r="B966"/>
          <cell r="C966"/>
          <cell r="D966"/>
        </row>
        <row r="967">
          <cell r="A967" t="str">
            <v>1C</v>
          </cell>
          <cell r="B967" t="str">
            <v>OPERE COMPIUTE</v>
          </cell>
          <cell r="C967"/>
          <cell r="D967"/>
        </row>
        <row r="968">
          <cell r="A968" t="str">
            <v>1C.03</v>
          </cell>
          <cell r="B968" t="str">
            <v>PALIFICAZIONI - DIAFRAMMI</v>
          </cell>
          <cell r="C968"/>
          <cell r="D968"/>
        </row>
        <row r="969">
          <cell r="A969" t="str">
            <v>1C.03.000</v>
          </cell>
          <cell r="B969" t="str">
            <v>NOTE DI CONSULTAZIONE</v>
          </cell>
          <cell r="C969"/>
          <cell r="D969"/>
        </row>
        <row r="970">
          <cell r="A970" t="str">
            <v>1C.03.050</v>
          </cell>
          <cell r="B970" t="str">
            <v>PALI PREFABBRICATI INFISSI</v>
          </cell>
          <cell r="C970"/>
          <cell r="D970"/>
        </row>
        <row r="971">
          <cell r="A971" t="str">
            <v>1C.03.050.0010</v>
          </cell>
          <cell r="B971" t="str">
            <v>Pali prefabbricati troncoconici in cemento armato centrifugato, con idonee armature metalliche longitudinali ed in punta, diametro minimo in punta cm 24, infissi con battipalo meccanico, compreso il tracciamento dei punti di infissione, la formazione di accessi e piani di lavoro, l'assistenza muraria, la rettifica o scapitozzatura delle teste, escluse solo le prove di carico:</v>
          </cell>
          <cell r="C971"/>
          <cell r="D971"/>
        </row>
        <row r="972">
          <cell r="A972" t="str">
            <v>1C.03.050.0010.a</v>
          </cell>
          <cell r="B972" t="str">
            <v>- lunghezza da 5,00 a 9,00 m</v>
          </cell>
          <cell r="C972" t="str">
            <v>m</v>
          </cell>
          <cell r="D972">
            <v>70.099999999999994</v>
          </cell>
        </row>
        <row r="973">
          <cell r="A973" t="str">
            <v>1C.03.050.0010.b</v>
          </cell>
          <cell r="B973" t="str">
            <v>- lunghezza da 9,01 a 13,00 m</v>
          </cell>
          <cell r="C973" t="str">
            <v>m</v>
          </cell>
          <cell r="D973">
            <v>75.650000000000006</v>
          </cell>
        </row>
        <row r="974">
          <cell r="A974" t="str">
            <v>1C.03.050.0010.c</v>
          </cell>
          <cell r="B974" t="str">
            <v>- lunghezza da 13,01 a 16,00 m</v>
          </cell>
          <cell r="C974" t="str">
            <v>m</v>
          </cell>
          <cell r="D974">
            <v>88.14</v>
          </cell>
        </row>
        <row r="975">
          <cell r="A975" t="str">
            <v>1C.03.050.0010.d</v>
          </cell>
          <cell r="B975" t="str">
            <v>- lunghezza da 16,01 a 20,00 m</v>
          </cell>
          <cell r="C975" t="str">
            <v>m</v>
          </cell>
          <cell r="D975">
            <v>105.33</v>
          </cell>
        </row>
        <row r="976">
          <cell r="A976" t="str">
            <v>1C.03.100</v>
          </cell>
          <cell r="B976" t="str">
            <v>PALI GETTATI IN OPERA</v>
          </cell>
          <cell r="C976"/>
          <cell r="D976"/>
        </row>
        <row r="977">
          <cell r="A977" t="str">
            <v>1C.03.100.0010</v>
          </cell>
          <cell r="B977" t="str">
            <v>Pali gettati in opera, fino a 20 m di lunghezza, entro tuboforma munito di eventuale fondello a perdere in acciaio. Sono compresi: l'infissione a vibrazione o battitura, l'estrazione del tuboforma, la fornitura e getto del calcestruzzo con classe di resistenza C20/25; il maggior impiego di cls. fino al 10% del volume teorico del palo; il tracciamento dei punti di infissione, la formazione di accessi e piani di lavoro, l'assistenza muraria, la rettifica o scapitozzatura delle teste; il carico, il trasporto alle discariche autorizzate di tutti i materiali di risulta. Sono escluse solo le prove di carico ed eventuali armature metalliche.</v>
          </cell>
          <cell r="C977"/>
          <cell r="D977"/>
        </row>
        <row r="978">
          <cell r="A978" t="str">
            <v>1C.03.100.0010.a</v>
          </cell>
          <cell r="B978" t="str">
            <v>- diametro 360 mm</v>
          </cell>
          <cell r="C978" t="str">
            <v>m</v>
          </cell>
          <cell r="D978">
            <v>83.51</v>
          </cell>
        </row>
        <row r="979">
          <cell r="A979" t="str">
            <v>1C.03.100.0010.b</v>
          </cell>
          <cell r="B979" t="str">
            <v>- diametro 430 mm</v>
          </cell>
          <cell r="C979" t="str">
            <v>m</v>
          </cell>
          <cell r="D979">
            <v>91.15</v>
          </cell>
        </row>
        <row r="980">
          <cell r="A980" t="str">
            <v>1C.03.100.0010.c</v>
          </cell>
          <cell r="B980" t="str">
            <v>- diametro 520 mm</v>
          </cell>
          <cell r="C980" t="str">
            <v>m</v>
          </cell>
          <cell r="D980">
            <v>104.93</v>
          </cell>
        </row>
        <row r="981">
          <cell r="A981" t="str">
            <v>1C.03.100.0010.d</v>
          </cell>
          <cell r="B981" t="str">
            <v>- diametro 620 mm</v>
          </cell>
          <cell r="C981" t="str">
            <v>m</v>
          </cell>
          <cell r="D981">
            <v>123.68</v>
          </cell>
        </row>
        <row r="982">
          <cell r="A982" t="str">
            <v>1C.03.100.0020</v>
          </cell>
          <cell r="B982" t="str">
            <v>Sovrapprezzo ai pali gettati in opera per lunghezza oltre 20 m, riferimento art. 1C.03.100.0010.a/d</v>
          </cell>
          <cell r="C982" t="str">
            <v>m</v>
          </cell>
          <cell r="D982">
            <v>12.57</v>
          </cell>
        </row>
        <row r="983">
          <cell r="A983" t="str">
            <v>1C.03.100.0030</v>
          </cell>
          <cell r="B983" t="str">
            <v>Compenso ai pali gettati in opera per attraversamento a vuoto; riferimento art. 1C.03.100.0010.a/d</v>
          </cell>
          <cell r="C983" t="str">
            <v>m</v>
          </cell>
          <cell r="D983">
            <v>89.14</v>
          </cell>
        </row>
        <row r="984">
          <cell r="A984" t="str">
            <v>1C.03.100.0100</v>
          </cell>
          <cell r="B984" t="str">
            <v>Pali trivellati fino a 20 m di profondità, eseguiti con sonda a rotazione e impiego di fango bentonitico. Sono compresi: la trivellazione in terreni sciolti anche in presenza di trovanti fino ad 1.00 m di spessore; la fornitura del calcestruzzo con classe di resistenza C20/25; il maggior consumo di calcestruzzo fino al 10% del volume teorico del palo; l'impiego di attrezzature per il getto del calcestruzzo atte ad impedire il dilavamento e la segregazione dei componenti; il tracciamento dei punti di infissione, la formazione di accessi e piani di lavoro, l'assistenza muraria, la rettifica o scapitozzatura delle teste; il carico, il trasporto alle discariche autorizzate di tutti i materiali di risulta. Sono esclusi: l'armatura metallica, le prove di carico.</v>
          </cell>
          <cell r="C984"/>
          <cell r="D984"/>
        </row>
        <row r="985">
          <cell r="A985" t="str">
            <v>1C.03.100.0100.a</v>
          </cell>
          <cell r="B985" t="str">
            <v>- diametro 500 mm</v>
          </cell>
          <cell r="C985" t="str">
            <v>m</v>
          </cell>
          <cell r="D985">
            <v>102.18</v>
          </cell>
        </row>
        <row r="986">
          <cell r="A986" t="str">
            <v>1C.03.100.0100.b</v>
          </cell>
          <cell r="B986" t="str">
            <v>- diametro 600 mm</v>
          </cell>
          <cell r="C986" t="str">
            <v>m</v>
          </cell>
          <cell r="D986">
            <v>131.04</v>
          </cell>
        </row>
        <row r="987">
          <cell r="A987" t="str">
            <v>1C.03.100.0100.c</v>
          </cell>
          <cell r="B987" t="str">
            <v>- diametro 800 mm</v>
          </cell>
          <cell r="C987" t="str">
            <v>m</v>
          </cell>
          <cell r="D987">
            <v>184.29</v>
          </cell>
        </row>
        <row r="988">
          <cell r="A988" t="str">
            <v>1C.03.100.0100.d</v>
          </cell>
          <cell r="B988" t="str">
            <v>- diametro 1000 mm</v>
          </cell>
          <cell r="C988" t="str">
            <v>m</v>
          </cell>
          <cell r="D988">
            <v>254.18</v>
          </cell>
        </row>
        <row r="989">
          <cell r="A989" t="str">
            <v>1C.03.100.0100.e</v>
          </cell>
          <cell r="B989" t="str">
            <v>- diametro 1200 mm</v>
          </cell>
          <cell r="C989" t="str">
            <v>m</v>
          </cell>
          <cell r="D989">
            <v>334.11</v>
          </cell>
        </row>
        <row r="990">
          <cell r="A990" t="str">
            <v>1C.03.100.0100.f</v>
          </cell>
          <cell r="B990" t="str">
            <v>- diametro 1500 mm</v>
          </cell>
          <cell r="C990" t="str">
            <v>m</v>
          </cell>
          <cell r="D990">
            <v>474</v>
          </cell>
        </row>
        <row r="991">
          <cell r="A991" t="str">
            <v>1C.03.100.0110</v>
          </cell>
          <cell r="B991" t="str">
            <v>Compenso ai pali trivellati per attraversamento a vuoto; riferimento art. 1C.03.100.0100.a/f</v>
          </cell>
          <cell r="C991"/>
          <cell r="D991"/>
        </row>
        <row r="992">
          <cell r="A992" t="str">
            <v>1C.03.100.0110.a</v>
          </cell>
          <cell r="B992" t="str">
            <v>- diametro 500 mm</v>
          </cell>
          <cell r="C992" t="str">
            <v>m</v>
          </cell>
          <cell r="D992">
            <v>64.319999999999993</v>
          </cell>
        </row>
        <row r="993">
          <cell r="A993" t="str">
            <v>1C.03.100.0110.b</v>
          </cell>
          <cell r="B993" t="str">
            <v>- diametro 600 mm</v>
          </cell>
          <cell r="C993" t="str">
            <v>m</v>
          </cell>
          <cell r="D993">
            <v>78.62</v>
          </cell>
        </row>
        <row r="994">
          <cell r="A994" t="str">
            <v>1C.03.100.0110.c</v>
          </cell>
          <cell r="B994" t="str">
            <v>- diametro 800 mm</v>
          </cell>
          <cell r="C994" t="str">
            <v>m</v>
          </cell>
          <cell r="D994">
            <v>110.85</v>
          </cell>
        </row>
        <row r="995">
          <cell r="A995" t="str">
            <v>1C.03.100.0110.d</v>
          </cell>
          <cell r="B995" t="str">
            <v>- diametro 1000 mm</v>
          </cell>
          <cell r="C995" t="str">
            <v>m</v>
          </cell>
          <cell r="D995">
            <v>130.86000000000001</v>
          </cell>
        </row>
        <row r="996">
          <cell r="A996" t="str">
            <v>1C.03.100.0110.e</v>
          </cell>
          <cell r="B996" t="str">
            <v>- diametro 1200 mm</v>
          </cell>
          <cell r="C996" t="str">
            <v>m</v>
          </cell>
          <cell r="D996">
            <v>150.69</v>
          </cell>
        </row>
        <row r="997">
          <cell r="A997" t="str">
            <v>1C.03.100.0110.f</v>
          </cell>
          <cell r="B997" t="str">
            <v>- diametro 1500 mm</v>
          </cell>
          <cell r="C997" t="str">
            <v>m</v>
          </cell>
          <cell r="D997">
            <v>187.47</v>
          </cell>
        </row>
        <row r="998">
          <cell r="A998" t="str">
            <v>1C.03.100.0120</v>
          </cell>
          <cell r="B998" t="str">
            <v>Compenso ai pali trivellati per attraversamento in roccia o per trovanti superiori ad 1.00 mt. di spessore; riferimento art. 1C.03.100.0100.a/f</v>
          </cell>
          <cell r="C998"/>
          <cell r="D998"/>
        </row>
        <row r="999">
          <cell r="A999" t="str">
            <v>1C.03.100.0120.a</v>
          </cell>
          <cell r="B999" t="str">
            <v>- diametro 500 mm</v>
          </cell>
          <cell r="C999" t="str">
            <v>m</v>
          </cell>
          <cell r="D999">
            <v>63.89</v>
          </cell>
        </row>
        <row r="1000">
          <cell r="A1000" t="str">
            <v>1C.03.100.0120.b</v>
          </cell>
          <cell r="B1000" t="str">
            <v>- diametro 600 mm</v>
          </cell>
          <cell r="C1000" t="str">
            <v>m</v>
          </cell>
          <cell r="D1000">
            <v>81.75</v>
          </cell>
        </row>
        <row r="1001">
          <cell r="A1001" t="str">
            <v>1C.03.100.0120.c</v>
          </cell>
          <cell r="B1001" t="str">
            <v>- diametro 800 mm</v>
          </cell>
          <cell r="C1001" t="str">
            <v>m</v>
          </cell>
          <cell r="D1001">
            <v>114.97</v>
          </cell>
        </row>
        <row r="1002">
          <cell r="A1002" t="str">
            <v>1C.03.100.0120.d</v>
          </cell>
          <cell r="B1002" t="str">
            <v>- diametro 1000 mm</v>
          </cell>
          <cell r="C1002" t="str">
            <v>m</v>
          </cell>
          <cell r="D1002">
            <v>135.41999999999999</v>
          </cell>
        </row>
        <row r="1003">
          <cell r="A1003" t="str">
            <v>1C.03.100.0120.e</v>
          </cell>
          <cell r="B1003" t="str">
            <v>- diametro 1200 mm</v>
          </cell>
          <cell r="C1003" t="str">
            <v>m</v>
          </cell>
          <cell r="D1003">
            <v>153.30000000000001</v>
          </cell>
        </row>
        <row r="1004">
          <cell r="A1004" t="str">
            <v>1C.03.100.0120.f</v>
          </cell>
          <cell r="B1004" t="str">
            <v>- diametro 1500 mm</v>
          </cell>
          <cell r="C1004" t="str">
            <v>m</v>
          </cell>
          <cell r="D1004">
            <v>204.4</v>
          </cell>
        </row>
        <row r="1005">
          <cell r="A1005" t="str">
            <v>1C.03.100.0130</v>
          </cell>
          <cell r="B1005" t="str">
            <v>Sovrapprezzo ai pali trivellati per lunghezza oltre 20 m; riferimento art. 1C.03.100.0100.a/f</v>
          </cell>
          <cell r="C1005" t="str">
            <v>m</v>
          </cell>
          <cell r="D1005">
            <v>16.7</v>
          </cell>
        </row>
        <row r="1006">
          <cell r="A1006" t="str">
            <v>1C.03.150</v>
          </cell>
          <cell r="B1006" t="str">
            <v>MICROPALI</v>
          </cell>
          <cell r="C1006"/>
          <cell r="D1006"/>
        </row>
        <row r="1007">
          <cell r="A1007" t="str">
            <v>1C.03.150.0010</v>
          </cell>
          <cell r="B1007" t="str">
            <v>Pali di piccolo diametro (micropali) per fondazioni, sottofondazioni ed ancoraggi, eseguiti mediante trivellazione a rotazione o rotopercussione. Sono compresi: la trivellazione in terreni di qualsiasi natura e consistenza, la successiva iniezione a pressione di miscela cementizia con assorbimento fino a tre volte il volume teorico del foro, anche in più fasi; il tracciamento dei punti di infissione, la formazione di accessi e piani di lavoro, l'assistenza muraria, la rettifica o scapitozzatura delle teste; il carico, il trasporto alle discariche autorizzate dei materiali di risulta. Sono esclusi: la tubazione di rivestimento, l'armatura metallica, le prove di carico.</v>
          </cell>
          <cell r="C1007"/>
          <cell r="D1007"/>
        </row>
        <row r="1008">
          <cell r="A1008" t="str">
            <v>1C.03.150.0010.a</v>
          </cell>
          <cell r="B1008" t="str">
            <v>- diametro 85-100 mm</v>
          </cell>
          <cell r="C1008" t="str">
            <v>m</v>
          </cell>
          <cell r="D1008">
            <v>55.51</v>
          </cell>
        </row>
        <row r="1009">
          <cell r="A1009" t="str">
            <v>1C.03.150.0010.b</v>
          </cell>
          <cell r="B1009" t="str">
            <v>- diametro 101-125 mm</v>
          </cell>
          <cell r="C1009" t="str">
            <v>m</v>
          </cell>
          <cell r="D1009">
            <v>62.04</v>
          </cell>
        </row>
        <row r="1010">
          <cell r="A1010" t="str">
            <v>1C.03.150.0010.c</v>
          </cell>
          <cell r="B1010" t="str">
            <v>- diametro 126-150 mm</v>
          </cell>
          <cell r="C1010" t="str">
            <v>m</v>
          </cell>
          <cell r="D1010">
            <v>75.150000000000006</v>
          </cell>
        </row>
        <row r="1011">
          <cell r="A1011" t="str">
            <v>1C.03.150.0010.d</v>
          </cell>
          <cell r="B1011" t="str">
            <v>- diametro 151-175 mm</v>
          </cell>
          <cell r="C1011" t="str">
            <v>m</v>
          </cell>
          <cell r="D1011">
            <v>88.62</v>
          </cell>
        </row>
        <row r="1012">
          <cell r="A1012" t="str">
            <v>1C.03.150.0010.e</v>
          </cell>
          <cell r="B1012" t="str">
            <v>- diametro 176-200 mm</v>
          </cell>
          <cell r="C1012" t="str">
            <v>m</v>
          </cell>
          <cell r="D1012">
            <v>96.72</v>
          </cell>
        </row>
        <row r="1013">
          <cell r="A1013" t="str">
            <v>1C.03.150.0010.f</v>
          </cell>
          <cell r="B1013" t="str">
            <v>- diametro 201-225 mm</v>
          </cell>
          <cell r="C1013" t="str">
            <v>m</v>
          </cell>
          <cell r="D1013">
            <v>104.43</v>
          </cell>
        </row>
        <row r="1014">
          <cell r="A1014" t="str">
            <v>1C.03.150.0010.g</v>
          </cell>
          <cell r="B1014" t="str">
            <v>- diametro 226-250 mm</v>
          </cell>
          <cell r="C1014" t="str">
            <v>m</v>
          </cell>
          <cell r="D1014">
            <v>117.98</v>
          </cell>
        </row>
        <row r="1015">
          <cell r="A1015" t="str">
            <v>1C.03.150.0020</v>
          </cell>
          <cell r="B1015" t="str">
            <v>Tubazione di rivestimento provvisoria per micropali; riferimento art. 1C.03.150.0010.a/g:</v>
          </cell>
          <cell r="C1015"/>
          <cell r="D1015"/>
        </row>
        <row r="1016">
          <cell r="A1016" t="str">
            <v>1C.03.150.0020.a</v>
          </cell>
          <cell r="B1016" t="str">
            <v>- diametro del foro fino a 125 mm</v>
          </cell>
          <cell r="C1016" t="str">
            <v>m</v>
          </cell>
          <cell r="D1016">
            <v>21.22</v>
          </cell>
        </row>
        <row r="1017">
          <cell r="A1017" t="str">
            <v>1C.03.150.0020.b</v>
          </cell>
          <cell r="B1017" t="str">
            <v>- diametro del foro da 126 a 175 mm</v>
          </cell>
          <cell r="C1017" t="str">
            <v>m</v>
          </cell>
          <cell r="D1017">
            <v>27.41</v>
          </cell>
        </row>
        <row r="1018">
          <cell r="A1018" t="str">
            <v>1C.03.150.0020.c</v>
          </cell>
          <cell r="B1018" t="str">
            <v>- diametro del foro da 176 a 250 mm</v>
          </cell>
          <cell r="C1018" t="str">
            <v>m</v>
          </cell>
          <cell r="D1018">
            <v>34.270000000000003</v>
          </cell>
        </row>
        <row r="1019">
          <cell r="A1019" t="str">
            <v>1C.03.150.0030</v>
          </cell>
          <cell r="B1019" t="str">
            <v>Armatura di micropali con tubi di acciaio tipo S355 non valvolati compresi i manicotti di giunzione, in opera; riferimento art. 1C.03.150.0010.a/g</v>
          </cell>
          <cell r="C1019" t="str">
            <v>kg</v>
          </cell>
          <cell r="D1019">
            <v>1.63</v>
          </cell>
        </row>
        <row r="1020">
          <cell r="A1020" t="str">
            <v>1C.03.150.0040</v>
          </cell>
          <cell r="B1020" t="str">
            <v>Armatura di micropali con tubi di acciaio tipo S355 in spezzoni manicottati, muniti di valvole di iniezione ogni 100 cm circa, per il 50% della lunghezza, in opera; riferimento art. 1C.03.150.0010.a/g</v>
          </cell>
          <cell r="C1020" t="str">
            <v>kg</v>
          </cell>
          <cell r="D1020">
            <v>1.96</v>
          </cell>
        </row>
        <row r="1021">
          <cell r="A1021" t="str">
            <v>1C.03.200</v>
          </cell>
          <cell r="B1021" t="str">
            <v>PARATIE - DIAFRAMMI</v>
          </cell>
          <cell r="C1021"/>
          <cell r="D1021"/>
        </row>
        <row r="1022">
          <cell r="A1022" t="str">
            <v>1C.03.200.0010</v>
          </cell>
          <cell r="B1022" t="str">
            <v>Esecuzione di paratie o diaframmi in conglomerato cementizio armato con classe di resistenza C20/25, a setti accostati o isolati. Sono compresi: la formazione di accessi e piani di lavoro, l'assistenza muraria, il trasporto di andata e ritorno e l'approntamento delle attrezzature, la preparazione dei piani di posa, il tracciamento, la formazione dei cordoli guida in c.a., lo scavo con benna mordente bivalve; i fanghi bentonitici, il calcestruzzo con classe di resistenza C20/25; il maggior consumo di calcestruzzo fino al 10% del volume teorico dello scavo; il getto con tramoggia; il carico, il trasporto alle discariche autorizzate di tutti i materiali di risulta, la demolizione dei cordoli guida e la rettifica o scapitozzatura delle testate. Sono escluse le armature metalliche e le prove di carico.</v>
          </cell>
          <cell r="C1022"/>
          <cell r="D1022"/>
        </row>
        <row r="1023">
          <cell r="A1023" t="str">
            <v>1C.03.200.0010.a</v>
          </cell>
          <cell r="B1023" t="str">
            <v>- spessore 50 cm</v>
          </cell>
          <cell r="C1023" t="str">
            <v>m²</v>
          </cell>
          <cell r="D1023">
            <v>191.21</v>
          </cell>
        </row>
        <row r="1024">
          <cell r="A1024" t="str">
            <v>1C.03.200.0010.b</v>
          </cell>
          <cell r="B1024" t="str">
            <v>- spessore 60 cm</v>
          </cell>
          <cell r="C1024" t="str">
            <v>m²</v>
          </cell>
          <cell r="D1024">
            <v>213.87</v>
          </cell>
        </row>
        <row r="1025">
          <cell r="A1025" t="str">
            <v>1C.03.200.0010.c</v>
          </cell>
          <cell r="B1025" t="str">
            <v>- spessore 80 cm</v>
          </cell>
          <cell r="C1025" t="str">
            <v>m²</v>
          </cell>
          <cell r="D1025">
            <v>256.14999999999998</v>
          </cell>
        </row>
        <row r="1026">
          <cell r="A1026" t="str">
            <v>1C.03.200.0010.d</v>
          </cell>
          <cell r="B1026" t="str">
            <v>- spessore 100 cm</v>
          </cell>
          <cell r="C1026" t="str">
            <v>m²</v>
          </cell>
          <cell r="D1026">
            <v>302.45</v>
          </cell>
        </row>
        <row r="1027">
          <cell r="A1027" t="str">
            <v>1C.03.200.0020</v>
          </cell>
          <cell r="B1027" t="str">
            <v>Compenso alle paratie - diaframmi per attraversamento a vuoto; riferimento art. 1C.03.200.0010.a/d</v>
          </cell>
          <cell r="C1027"/>
          <cell r="D1027"/>
        </row>
        <row r="1028">
          <cell r="A1028" t="str">
            <v>1C.03.200.0020.a</v>
          </cell>
          <cell r="B1028" t="str">
            <v>- spessore 50 cm</v>
          </cell>
          <cell r="C1028" t="str">
            <v>m²</v>
          </cell>
          <cell r="D1028">
            <v>65.98</v>
          </cell>
        </row>
        <row r="1029">
          <cell r="A1029" t="str">
            <v>1C.03.200.0020.b</v>
          </cell>
          <cell r="B1029" t="str">
            <v>- spessore 60 cm</v>
          </cell>
          <cell r="C1029" t="str">
            <v>m²</v>
          </cell>
          <cell r="D1029">
            <v>92.5</v>
          </cell>
        </row>
        <row r="1030">
          <cell r="A1030" t="str">
            <v>1C.03.200.0020.c</v>
          </cell>
          <cell r="B1030" t="str">
            <v>- spessore 80 cm</v>
          </cell>
          <cell r="C1030" t="str">
            <v>m²</v>
          </cell>
          <cell r="D1030">
            <v>104.73</v>
          </cell>
        </row>
        <row r="1031">
          <cell r="A1031" t="str">
            <v>1C.03.200.0020.d</v>
          </cell>
          <cell r="B1031" t="str">
            <v>- spessore 100 cm</v>
          </cell>
          <cell r="C1031" t="str">
            <v>m²</v>
          </cell>
          <cell r="D1031">
            <v>119.89</v>
          </cell>
        </row>
        <row r="1032">
          <cell r="A1032" t="str">
            <v>1C.03.200.0030</v>
          </cell>
          <cell r="B1032" t="str">
            <v>Sovrapprezzo ai diaframmi per profondità oltre i 20 m; riferimento art. 1C.03.200.0010.a/d</v>
          </cell>
          <cell r="C1032" t="str">
            <v>m²</v>
          </cell>
          <cell r="D1032">
            <v>16.899999999999999</v>
          </cell>
        </row>
        <row r="1033">
          <cell r="A1033" t="str">
            <v>1C.03.250</v>
          </cell>
          <cell r="B1033" t="str">
            <v>TIRANTI DI ANCORAGGIO</v>
          </cell>
          <cell r="C1033"/>
          <cell r="D1033"/>
        </row>
        <row r="1034">
          <cell r="A1034" t="str">
            <v>1C.03.250.0010</v>
          </cell>
          <cell r="B1034" t="str">
            <v>Tiranti di ancoraggio in trefoli di acciaio armonico o barra di acciaio ad elevato snervamento ( ≥ 85 kg/mm²), fino a 20 m di lunghezza. Sono compresi: la formazione di accessi e piani di lavoro, l'assistenza muraria, il trasporto di andata e ritorno e l'approntamento delle attrezzature, la preparazione dei piani di posa, il tracciamento, la perforazione a rotazione o rotopercussione in terreni di qualsiasi natura, esclusa la roccia dura; la fornitura e posa in opera dei trefoli o barre d'acciaio; la tesatura; la piastra di ripartizione e la testa di ancoraggio; la cementazione del tratto di ancoraggio con miscela cementizia (composta da acqua, cemento 32,5 R e additivi antiritiro) con consumo fino a tre volte il volume teorico del foro, quanto necessario per dare il tirante in condizione di esercizio; il carico, il trasporto alle discariche autorizzate di tutti i materiali di risulta. Sono esclusi il rivestimento provvisorio del foro e le prove di carico.</v>
          </cell>
          <cell r="C1034"/>
          <cell r="D1034"/>
        </row>
        <row r="1035">
          <cell r="A1035" t="str">
            <v>1C.03.250.0010.a</v>
          </cell>
          <cell r="B1035" t="str">
            <v>- per trazioni fino a 30 t</v>
          </cell>
          <cell r="C1035" t="str">
            <v>m</v>
          </cell>
          <cell r="D1035">
            <v>65.430000000000007</v>
          </cell>
        </row>
        <row r="1036">
          <cell r="A1036" t="str">
            <v>1C.03.250.0010.b</v>
          </cell>
          <cell r="B1036" t="str">
            <v>- per trazioni fino a 50 t</v>
          </cell>
          <cell r="C1036" t="str">
            <v>m</v>
          </cell>
          <cell r="D1036">
            <v>69.25</v>
          </cell>
        </row>
        <row r="1037">
          <cell r="A1037" t="str">
            <v>1C.03.250.0010.c</v>
          </cell>
          <cell r="B1037" t="str">
            <v>- per trazioni fino a 70 t</v>
          </cell>
          <cell r="C1037" t="str">
            <v>m</v>
          </cell>
          <cell r="D1037">
            <v>75.36</v>
          </cell>
        </row>
        <row r="1038">
          <cell r="A1038" t="str">
            <v>1C.03.250.0010.d</v>
          </cell>
          <cell r="B1038" t="str">
            <v>- per trazioni fino a 90 t</v>
          </cell>
          <cell r="C1038" t="str">
            <v>m</v>
          </cell>
          <cell r="D1038">
            <v>81.36</v>
          </cell>
        </row>
        <row r="1039">
          <cell r="A1039" t="str">
            <v>1C.03.250.0020</v>
          </cell>
          <cell r="B1039" t="str">
            <v>Rivestimento provvisorio del foro dei tiranti</v>
          </cell>
          <cell r="C1039" t="str">
            <v>m</v>
          </cell>
          <cell r="D1039">
            <v>12.41</v>
          </cell>
        </row>
        <row r="1040">
          <cell r="A1040" t="str">
            <v>1C.03.250.0030</v>
          </cell>
          <cell r="B1040" t="str">
            <v>Sovrapprezzo ai tiranti di ancoraggio per lunghezze maggiori di 20 m</v>
          </cell>
          <cell r="C1040" t="str">
            <v>m</v>
          </cell>
          <cell r="D1040">
            <v>10.07</v>
          </cell>
        </row>
        <row r="1041">
          <cell r="A1041" t="str">
            <v>1C.03.300</v>
          </cell>
          <cell r="B1041" t="str">
            <v>CONSOLIDAMENTO TERRENO</v>
          </cell>
          <cell r="C1041"/>
          <cell r="D1041"/>
        </row>
        <row r="1042">
          <cell r="A1042" t="str">
            <v>1C.03.300.0010</v>
          </cell>
          <cell r="B1042" t="str">
            <v>Formazione di colonne di terreno consolidato con metodo iet-grouting verticali o subverticali, in terreno di qualsiasi natura e consistenza, anche in presenza di acqua o trovanti rocciosi, eseguite mediante introduzione a rotazione di aste di diametro opportuno che vengono ritirate e ruotate a velocità prefissata iniettando attraverso appositi ugelli ad altissima pressione le miscele disgreganti e cementizie in ragione di 600 kg per metro cubo di terreno trattato di cemento tipo 32,5 R, additivi e bentonite, con procedimento monofluido, bifluido o trifluido.</v>
          </cell>
          <cell r="C1042"/>
          <cell r="D1042"/>
        </row>
        <row r="1043">
          <cell r="A1043" t="str">
            <v>1C.03.300.0010.a</v>
          </cell>
          <cell r="B1043" t="str">
            <v>- diametro reso Ø 600 mm con procedimento monofluido</v>
          </cell>
          <cell r="C1043" t="str">
            <v>m</v>
          </cell>
          <cell r="D1043">
            <v>53.44</v>
          </cell>
        </row>
        <row r="1044">
          <cell r="A1044" t="str">
            <v>1C.03.300.0010.b</v>
          </cell>
          <cell r="B1044" t="str">
            <v>- diametro reso Ø 800 mm con procedimento monofluido</v>
          </cell>
          <cell r="C1044" t="str">
            <v>m</v>
          </cell>
          <cell r="D1044">
            <v>79.510000000000005</v>
          </cell>
        </row>
        <row r="1045">
          <cell r="A1045" t="str">
            <v>1C.03.300.0010.c</v>
          </cell>
          <cell r="B1045" t="str">
            <v>- diametro reso Ø 1000 mm con procedimento monofluido</v>
          </cell>
          <cell r="C1045" t="str">
            <v>m</v>
          </cell>
          <cell r="D1045">
            <v>132.94</v>
          </cell>
        </row>
        <row r="1046">
          <cell r="A1046" t="str">
            <v>1C.03.300.0010.d</v>
          </cell>
          <cell r="B1046" t="str">
            <v>- diametro reso Ø 1000 mm con procedimento bifluido</v>
          </cell>
          <cell r="C1046" t="str">
            <v>m</v>
          </cell>
          <cell r="D1046">
            <v>135.25</v>
          </cell>
        </row>
        <row r="1047">
          <cell r="A1047" t="str">
            <v>1C.03.300.0010.e</v>
          </cell>
          <cell r="B1047" t="str">
            <v>- diametro reso Ø 1200 mm con procedimento bifluido</v>
          </cell>
          <cell r="C1047" t="str">
            <v>m</v>
          </cell>
          <cell r="D1047">
            <v>190.52</v>
          </cell>
        </row>
        <row r="1048">
          <cell r="A1048" t="str">
            <v>1C.03.300.0010.f</v>
          </cell>
          <cell r="B1048" t="str">
            <v>- diametro reso Ø 1500 mm con procedimento bifluido</v>
          </cell>
          <cell r="C1048" t="str">
            <v>m</v>
          </cell>
          <cell r="D1048">
            <v>294.35000000000002</v>
          </cell>
        </row>
        <row r="1049">
          <cell r="A1049" t="str">
            <v>1C.03.300.0010.g</v>
          </cell>
          <cell r="B1049" t="str">
            <v>- diametro reso Ø 1500 mm con procedimento trifluido</v>
          </cell>
          <cell r="C1049" t="str">
            <v>m</v>
          </cell>
          <cell r="D1049">
            <v>322.85000000000002</v>
          </cell>
        </row>
        <row r="1050">
          <cell r="A1050" t="str">
            <v>1C.03.300.0010.h</v>
          </cell>
          <cell r="B1050" t="str">
            <v>- diametro reso Ø 1800 mm con procedimento trifluido</v>
          </cell>
          <cell r="C1050" t="str">
            <v>m</v>
          </cell>
          <cell r="D1050">
            <v>426.04</v>
          </cell>
        </row>
        <row r="1051">
          <cell r="A1051" t="str">
            <v>1C.03.300.0010.i</v>
          </cell>
          <cell r="B1051" t="str">
            <v>- sovrapprezzo/detrazione per ogni 100 kg in più o meno rispetto ai 600 kg</v>
          </cell>
          <cell r="C1051" t="str">
            <v>100 kg</v>
          </cell>
          <cell r="D1051">
            <v>18.88</v>
          </cell>
        </row>
        <row r="1052">
          <cell r="A1052" t="str">
            <v>1C.03.300.0010.j</v>
          </cell>
          <cell r="B1052" t="str">
            <v>- sovrapprezzo alle colonne per attraversamento a vuoto</v>
          </cell>
          <cell r="C1052" t="str">
            <v>m</v>
          </cell>
          <cell r="D1052">
            <v>11.61</v>
          </cell>
        </row>
        <row r="1053">
          <cell r="A1053" t="str">
            <v>1C.03.300.0010.k</v>
          </cell>
          <cell r="B1053" t="str">
            <v>- sovrapprezzo per armatura con profilati o tubolari in ferro</v>
          </cell>
          <cell r="C1053" t="str">
            <v>kg</v>
          </cell>
          <cell r="D1053">
            <v>1.96</v>
          </cell>
        </row>
        <row r="1054">
          <cell r="A1054" t="str">
            <v>1C.03.300.0010.l</v>
          </cell>
          <cell r="B1054" t="str">
            <v>- scavo per messa a nudo colonne di terreno consolidato con deposito delle terre nell'ambito del cantiere</v>
          </cell>
          <cell r="C1054" t="str">
            <v>m³</v>
          </cell>
          <cell r="D1054">
            <v>13.66</v>
          </cell>
        </row>
        <row r="1055">
          <cell r="A1055" t="str">
            <v>1C.03.900</v>
          </cell>
          <cell r="B1055" t="str">
            <v>OPERAZIONI PRELIMINARI E/O DI SUPPORTO</v>
          </cell>
          <cell r="C1055"/>
          <cell r="D1055"/>
        </row>
        <row r="1056">
          <cell r="A1056" t="str">
            <v>1C.03.900.0010</v>
          </cell>
          <cell r="B1056" t="str">
            <v>Formazione cordoli guida per paratie</v>
          </cell>
          <cell r="C1056" t="str">
            <v>m³</v>
          </cell>
          <cell r="D1056">
            <v>161</v>
          </cell>
        </row>
        <row r="1057">
          <cell r="A1057" t="str">
            <v>1C.03.900.0020</v>
          </cell>
          <cell r="B1057" t="str">
            <v>Costo pali fondazione prefabbricati - C28/35</v>
          </cell>
          <cell r="C1057" t="str">
            <v>m³</v>
          </cell>
          <cell r="D1057">
            <v>240.79</v>
          </cell>
        </row>
        <row r="1058">
          <cell r="A1058" t="str">
            <v>1C.03.900.0030</v>
          </cell>
          <cell r="B1058" t="str">
            <v>Demolizione cordoli guida per paratie</v>
          </cell>
          <cell r="C1058" t="str">
            <v>m³</v>
          </cell>
          <cell r="D1058">
            <v>76.930000000000007</v>
          </cell>
        </row>
        <row r="1059">
          <cell r="A1059" t="str">
            <v>1C.03.900.0040</v>
          </cell>
          <cell r="B1059" t="str">
            <v>Tracciamento e scapitozzatura testa pali:</v>
          </cell>
          <cell r="C1059"/>
          <cell r="D1059"/>
        </row>
        <row r="1060">
          <cell r="A1060" t="str">
            <v>1C.03.900.0040.a</v>
          </cell>
          <cell r="B1060" t="str">
            <v>- fino a d 40 cm</v>
          </cell>
          <cell r="C1060" t="str">
            <v>cad</v>
          </cell>
          <cell r="D1060">
            <v>28.67</v>
          </cell>
        </row>
        <row r="1061">
          <cell r="A1061" t="str">
            <v>1C.03.900.0040.b</v>
          </cell>
          <cell r="B1061" t="str">
            <v>- da 42 a 70 cm</v>
          </cell>
          <cell r="C1061" t="str">
            <v>cad</v>
          </cell>
          <cell r="D1061">
            <v>46.3</v>
          </cell>
        </row>
        <row r="1062">
          <cell r="A1062" t="str">
            <v>1C.03.900.0040.c</v>
          </cell>
          <cell r="B1062" t="str">
            <v>- da 72 a 100 cm</v>
          </cell>
          <cell r="C1062" t="str">
            <v>cad</v>
          </cell>
          <cell r="D1062">
            <v>99.91</v>
          </cell>
        </row>
        <row r="1063">
          <cell r="A1063" t="str">
            <v>1C.03.900.0040.d</v>
          </cell>
          <cell r="B1063" t="str">
            <v>- da 120 a 150 cm</v>
          </cell>
          <cell r="C1063" t="str">
            <v>cad</v>
          </cell>
          <cell r="D1063">
            <v>173.98</v>
          </cell>
        </row>
        <row r="1064">
          <cell r="A1064" t="str">
            <v>1C.03.900.0050</v>
          </cell>
          <cell r="B1064" t="str">
            <v>Scapitozzatura testa paratie:</v>
          </cell>
          <cell r="C1064"/>
          <cell r="D1064"/>
        </row>
        <row r="1065">
          <cell r="A1065" t="str">
            <v>1C.03.900.0050.a</v>
          </cell>
          <cell r="B1065" t="str">
            <v>- spessore = 50 cm</v>
          </cell>
          <cell r="C1065" t="str">
            <v>m</v>
          </cell>
          <cell r="D1065">
            <v>52.1</v>
          </cell>
        </row>
        <row r="1066">
          <cell r="A1066" t="str">
            <v>1C.03.900.0050.b</v>
          </cell>
          <cell r="B1066" t="str">
            <v>- spessore = 60 cm</v>
          </cell>
          <cell r="C1066" t="str">
            <v>m</v>
          </cell>
          <cell r="D1066">
            <v>62.5</v>
          </cell>
        </row>
        <row r="1067">
          <cell r="A1067" t="str">
            <v>1C.03.900.0050.c</v>
          </cell>
          <cell r="B1067" t="str">
            <v>- spessore = 80 cm</v>
          </cell>
          <cell r="C1067" t="str">
            <v>m</v>
          </cell>
          <cell r="D1067">
            <v>83.34</v>
          </cell>
        </row>
        <row r="1068">
          <cell r="A1068" t="str">
            <v>1C.03.900.0050.d</v>
          </cell>
          <cell r="B1068" t="str">
            <v>- spessore = 100 cm</v>
          </cell>
          <cell r="C1068" t="str">
            <v>m</v>
          </cell>
          <cell r="D1068">
            <v>160.28</v>
          </cell>
        </row>
        <row r="1069">
          <cell r="A1069" t="str">
            <v>1C.04 - OPERE IN C.A. - INIEZIONI - RIPRISTINI</v>
          </cell>
          <cell r="B1069"/>
          <cell r="C1069"/>
          <cell r="D1069"/>
        </row>
        <row r="1070">
          <cell r="A1070" t="str">
            <v>1C</v>
          </cell>
          <cell r="B1070" t="str">
            <v>OPERE COMPIUTE</v>
          </cell>
          <cell r="C1070"/>
          <cell r="D1070"/>
        </row>
        <row r="1071">
          <cell r="A1071" t="str">
            <v>1C.04</v>
          </cell>
          <cell r="B1071" t="str">
            <v>OPERE IN C.A. - INIEZIONI - RIPRISTINI</v>
          </cell>
          <cell r="C1071"/>
          <cell r="D1071"/>
        </row>
        <row r="1072">
          <cell r="A1072" t="str">
            <v>1C.04.000</v>
          </cell>
          <cell r="B1072" t="str">
            <v>NOTE DI CONSULTAZIONE</v>
          </cell>
          <cell r="C1072"/>
          <cell r="D1072"/>
        </row>
        <row r="1073">
          <cell r="A1073" t="str">
            <v>1C.04.010</v>
          </cell>
          <cell r="B1073" t="str">
            <v>CALCESTRUZZO CONFEZIONATO IN CANTIERE IN BETONIERA PER INTERVENTI PARZIALI E LIMITATE QUANTITA'</v>
          </cell>
          <cell r="C1073"/>
          <cell r="D1073"/>
        </row>
        <row r="1074">
          <cell r="A1074" t="str">
            <v>1C.04.010.0010</v>
          </cell>
          <cell r="B1074" t="str">
            <v>Sottofondazioni in conglomerato cementizio realizzate mediante getto, con l'ausilio di argano o gru o qualsiasi altro mezzo di movimentazione, di calcestruzzo confezionato in betoniera, con cemento 32.5 R ed inerti ad assortimento granulometrico adeguato alla particolare destinazione del getto; resistenza:</v>
          </cell>
          <cell r="C1074"/>
          <cell r="D1074"/>
        </row>
        <row r="1075">
          <cell r="A1075" t="str">
            <v>1C.04.010.0010.a</v>
          </cell>
          <cell r="B1075" t="str">
            <v>- C12/15 - esposizione X0 - consistenza S3</v>
          </cell>
          <cell r="C1075" t="str">
            <v>m³</v>
          </cell>
          <cell r="D1075">
            <v>137.21</v>
          </cell>
        </row>
        <row r="1076">
          <cell r="A1076" t="str">
            <v>1C.04.010.0010.b</v>
          </cell>
          <cell r="B1076" t="str">
            <v>- C16/20 - esposizione X0 - consistenza S3</v>
          </cell>
          <cell r="C1076" t="str">
            <v>m³</v>
          </cell>
          <cell r="D1076">
            <v>143.62</v>
          </cell>
        </row>
        <row r="1077">
          <cell r="A1077" t="str">
            <v>1C.04.010.0020</v>
          </cell>
          <cell r="B1077" t="str">
            <v>Fondazioni in conglomerato cementizio realizzate mediante getto, con l'ausilio di gru o qualsiasi altro mezzo di movimentazione, di calcestruzzo confezionato in betoniera, con inerti ad assortimento granulometrico adeguato alla particolare destinazione del getto diametro massimo 32 mm, consistenza S3, compresa la vibratura, esclusi ferro e casseri; resistenza:</v>
          </cell>
          <cell r="C1077"/>
          <cell r="D1077"/>
        </row>
        <row r="1078">
          <cell r="A1078" t="str">
            <v>1C.04.010.0020.a</v>
          </cell>
          <cell r="B1078" t="str">
            <v>- C25/30 - esposizione XC1 o XC2</v>
          </cell>
          <cell r="C1078" t="str">
            <v>m³</v>
          </cell>
          <cell r="D1078">
            <v>171.19</v>
          </cell>
        </row>
        <row r="1079">
          <cell r="A1079" t="str">
            <v>1C.04.010.0020.b</v>
          </cell>
          <cell r="B1079" t="str">
            <v>- C28/35 - esposizione XC1 o XC2</v>
          </cell>
          <cell r="C1079" t="str">
            <v>m³</v>
          </cell>
          <cell r="D1079">
            <v>201.2</v>
          </cell>
        </row>
        <row r="1080">
          <cell r="A1080" t="str">
            <v>1C.04.010.0030</v>
          </cell>
          <cell r="B1080" t="str">
            <v>Murature in conglomerato cementizio, entro e fuori terra, realizzate mediante getto, con l'ausilio di gru o qualsiasi altro mezzo di movimentazione, di calcestruzzo confezionato in betoniera, con inerti ad assortimento granulometrico adeguato alla particolare destinazione del getto diametro massimo 32 mm, consistenza S3, per spessori non inferiori a 17 cm, compresa la vibratura; esclusi casseri e ferro; resistenza:</v>
          </cell>
          <cell r="C1080"/>
          <cell r="D1080"/>
        </row>
        <row r="1081">
          <cell r="A1081" t="str">
            <v>1C.04.010.0030.a</v>
          </cell>
          <cell r="B1081" t="str">
            <v>- C25/30 - esposizione XC1 o XC2</v>
          </cell>
          <cell r="C1081" t="str">
            <v>m³</v>
          </cell>
          <cell r="D1081">
            <v>184.66</v>
          </cell>
        </row>
        <row r="1082">
          <cell r="A1082" t="str">
            <v>1C.04.010.0030.b</v>
          </cell>
          <cell r="B1082" t="str">
            <v>- C28/35 - esposizione XC1 o XC2</v>
          </cell>
          <cell r="C1082" t="str">
            <v>m³</v>
          </cell>
          <cell r="D1082">
            <v>204.31</v>
          </cell>
        </row>
        <row r="1083">
          <cell r="A1083" t="str">
            <v>1C.04.010.0040</v>
          </cell>
          <cell r="B1083" t="str">
            <v>Strutture armate in conglomerato cementizio realizzate mediante getto con l'ausilio di gru o qualsiasi altro mezzo di movimentazione, di calcestruzzo confezionato in betoniera, con inerti ad assortimento granulometrico adeguato alla particolare destinazione del getto diametro massimo 32 mm, consistenza S3, per spessori non inferiori a 17 cm, esclusi ferro e casseri, compresa la vibratura; resistenza:</v>
          </cell>
          <cell r="C1083"/>
          <cell r="D1083"/>
        </row>
        <row r="1084">
          <cell r="A1084" t="str">
            <v>1C.04.010.0040.a</v>
          </cell>
          <cell r="B1084" t="str">
            <v>- C25/30 - esposizione XC1 o XC2</v>
          </cell>
          <cell r="C1084" t="str">
            <v>m³</v>
          </cell>
          <cell r="D1084">
            <v>185.27</v>
          </cell>
        </row>
        <row r="1085">
          <cell r="A1085" t="str">
            <v>1C.04.010.0040.b</v>
          </cell>
          <cell r="B1085" t="str">
            <v>- C28/35 - esposizione XC1 o XC2</v>
          </cell>
          <cell r="C1085" t="str">
            <v>m³</v>
          </cell>
          <cell r="D1085">
            <v>215.28</v>
          </cell>
        </row>
        <row r="1086">
          <cell r="A1086" t="str">
            <v>1C.04.010.0040.c</v>
          </cell>
          <cell r="B1086" t="str">
            <v>- C28/35 - esposizione XC3</v>
          </cell>
          <cell r="C1086" t="str">
            <v>m³</v>
          </cell>
          <cell r="D1086">
            <v>215.28</v>
          </cell>
        </row>
        <row r="1087">
          <cell r="A1087" t="str">
            <v>1C.04.015</v>
          </cell>
          <cell r="B1087" t="str">
            <v>CALCESTRUZZI ORDINARI CONFEZIONATI IN IMPIANTI, AVENTI UN CONTENUTO DI MATERIALE RICICLATO</v>
          </cell>
          <cell r="C1087"/>
          <cell r="D1087"/>
        </row>
        <row r="1088">
          <cell r="A1088" t="str">
            <v>1C.04.015.0010</v>
          </cell>
          <cell r="B1088" t="str">
            <v>Sottofondazioni realizzate mediante getto di calcestruzzo preconfezionato a prestazione garantita, confezionato in impianto di betonaggio con materie prime in possesso della Marcatura CE; rispondente ai criteri riportati nel punto 2.5.2 di cui al Decreto 23 giugno 2022 del Ministero della Transizione Ecologica " I calcestruzzi confezionati in cantiere e preconfezionati hanno un contenuto di materie riciclate, ovvero recuperate, ovvero di sottoprodotti, di almeno il 5% sul peso del prodotto, inteso come somma delle tre frazioni. Tale percentuale è calcolata come rapporto tra il peso secco delle materie riciclate, recuperate e dei sottoprodotti e il peso del calcestruzzo al netto dell’acqua (acqua efficace e acqua di assorbimento). Al fine del calcolo della massa di materiale riciclato, recuperato o sottoprodotto, va considerata la quantità che rimane effettivamente nel prodotto finale. La percentuale indicata si intende come somma dei contributi dati dalle singole frazioni utilizzate.” Classe di consistenza S4, Dmax 32 mm; classe di resistenza - classe di esposizione:</v>
          </cell>
          <cell r="C1088"/>
          <cell r="D1088"/>
        </row>
        <row r="1089">
          <cell r="A1089" t="str">
            <v>1C.04.015.0010.a</v>
          </cell>
          <cell r="B1089" t="str">
            <v>- C16/20 - X0</v>
          </cell>
          <cell r="C1089" t="str">
            <v>m³</v>
          </cell>
          <cell r="D1089">
            <v>159.94999999999999</v>
          </cell>
        </row>
        <row r="1090">
          <cell r="A1090" t="str">
            <v>1C.04.015.0010.b</v>
          </cell>
          <cell r="B1090" t="str">
            <v>- C20/25 - X0</v>
          </cell>
          <cell r="C1090" t="str">
            <v>m³</v>
          </cell>
          <cell r="D1090">
            <v>164.12</v>
          </cell>
        </row>
        <row r="1091">
          <cell r="A1091" t="str">
            <v>1C.04.015.0020</v>
          </cell>
          <cell r="B1091" t="str">
            <v>Fondazioni (plinti, travi rovesce, platee) realizzate mediante getto di calcestruzzo preconfezionato a prestazione garantita, confezionato in impianto di betonaggio con materie prime in possesso della Marcatura CE; rispondente ai criteri riportati nel punto 2.5.2 di cui al Decreto 23 giugno 2022 del Ministero della Transizione Ecologica " I calcestruzzi confezionati in cantiere e preconfezionati hanno un contenuto di materie riciclate, ovvero recuperate, ovvero di sottoprodotti, di almeno il 5% sul peso del prodotto, inteso come somma delle tre frazioni. Tale percentuale è calcolata come rapporto tra il peso secco delle materie riciclate, recuperate e dei sottoprodotti e il peso del calcestruzzo al netto dell’acqua (acqua efficace e acqua di assorbimento). Al fine del calcolo della massa di materiale riciclato, recuperato o sottoprodotto, va considerata la quantità che rimane effettivamente nel prodotto finale. La percentuale indicata si intende come somma dei contributi dati dalle singole frazioni utilizzate.”, con l'ausilio di gru o qualsiasi altro mezzo di movimentazione. Classe di consistenza S4, Dmax 32 mm, compresa vibratura, esclusi ferro e casseri; classe di resistenza - classe di esposizione:</v>
          </cell>
          <cell r="C1091"/>
          <cell r="D1091"/>
        </row>
        <row r="1092">
          <cell r="A1092" t="str">
            <v>1C.04.015.0020.a</v>
          </cell>
          <cell r="B1092" t="str">
            <v>- C25/30 - XC1 e XC2</v>
          </cell>
          <cell r="C1092" t="str">
            <v>m³</v>
          </cell>
          <cell r="D1092">
            <v>181.18</v>
          </cell>
        </row>
        <row r="1093">
          <cell r="A1093" t="str">
            <v>1C.04.015.0020.b</v>
          </cell>
          <cell r="B1093" t="str">
            <v>- C28/35- XC1 e XC2</v>
          </cell>
          <cell r="C1093" t="str">
            <v>m³</v>
          </cell>
          <cell r="D1093">
            <v>189.53</v>
          </cell>
        </row>
        <row r="1094">
          <cell r="A1094" t="str">
            <v>1C.04.015.0030</v>
          </cell>
          <cell r="B1094" t="str">
            <v>Murature armate entro e fuori terra, realizzate mediante getto di calcestruzzo preconfezionato a prestazione garantita, confezionato in impianto di betonaggio con materie prime in possesso della Marcatura CE; rispondente ai criteri riportati nel punto 2.5.2 di cui al Decreto 23 giugno 2022 del Ministero della Transizione Ecologica " I calcestruzzi confezionati in cantiere e preconfezionati hanno un contenuto di materie riciclate, ovvero recuperate, ovvero di sottoprodotti, di almeno il 5% sul peso del prodotto, inteso come somma delle tre frazioni. Tale percentuale è calcolata come rapporto tra il peso secco delle materie riciclate, recuperate e dei sottoprodotti e il peso del calcestruzzo al netto dell’acqua (acqua efficace e acqua di assorbimento). Al fine del calcolo della massa di materiale riciclato, recuperato o sottoprodotto, va considerata la quantità che rimane effettivamente nel prodotto finale. La percentuale indicata si intende come somma dei contributi dati dalle singole frazioni utilizzate.”, con l'ausilio di gru, pompa per calcestruzzo o qualsiasi altro mezzo di movimentazione, Classe di consistenza S4, Dmax 32 mm; per spessori non inferiori a 17 cm, compresa la vibratura, esclusi ferro e casseri; classe di resistenza - classe di esposizione:</v>
          </cell>
          <cell r="C1094"/>
          <cell r="D1094"/>
        </row>
        <row r="1095">
          <cell r="A1095" t="str">
            <v>1C.04.015.0030.a</v>
          </cell>
          <cell r="B1095" t="str">
            <v>- C25/30 -XC1 e XC2</v>
          </cell>
          <cell r="C1095" t="str">
            <v>m³</v>
          </cell>
          <cell r="D1095">
            <v>203.56</v>
          </cell>
        </row>
        <row r="1096">
          <cell r="A1096" t="str">
            <v>1C.04.015.0030.b</v>
          </cell>
          <cell r="B1096" t="str">
            <v>C28/35 -XC1 e XC2</v>
          </cell>
          <cell r="C1096" t="str">
            <v>m³</v>
          </cell>
          <cell r="D1096">
            <v>211.9</v>
          </cell>
        </row>
        <row r="1097">
          <cell r="A1097" t="str">
            <v>1C.04.015.0040</v>
          </cell>
          <cell r="B1097" t="str">
            <v>Strutture (pilastri, travi, corree, solette, murature di vani scala e ascensori), realizzate mediante getto di calcestruzzo preconfezionato a prestazione garantita, confezionato in impianto di betonaggio con materie prime in possesso della Marcatura CE; rispondente ai criteri riportati nel punto 2.5.2 di cui al Decreto 23 giugno 2022 del Ministero della Transizione Ecologica " I calcestruzzi confezionati in cantiere e preconfezionati hanno un contenuto di materie riciclate, ovvero recuperate, ovvero di sottoprodotti, di almeno il 5% sul peso del prodotto, inteso come somma delle tre frazioni. Tale percentuale è calcolata come rapporto tra il peso secco delle materie riciclate, recuperate e dei sottoprodotti e il peso del calcestruzzo al netto dell’acqua (acqua efficace e acqua di assorbimento). Al fine del calcolo della massa di materiale riciclato, recuperato o sottoprodotto, va considerata la quantità che rimane effettivamente nel prodotto finale. La percentuale indicata si intende come somma dei contributi dati dalle singole frazioni utilizzate.”, con l'ausilio di gru, pompa per calcestruzzo o qualsiasi altro mezzo di movimentazione, Classe di consistenza S4, Dmax 32 mm; per spessori non inferiori a 17 cm, compresa la vibratura, esclusi ferro e casseri; classe di resistenza - classe di esposizione:</v>
          </cell>
          <cell r="C1097"/>
          <cell r="D1097"/>
        </row>
        <row r="1098">
          <cell r="A1098" t="str">
            <v>1C.04.015.0040.a</v>
          </cell>
          <cell r="B1098" t="str">
            <v>- C25/30 - XC1 e XC2</v>
          </cell>
          <cell r="C1098" t="str">
            <v>m³</v>
          </cell>
          <cell r="D1098">
            <v>207.13</v>
          </cell>
        </row>
        <row r="1099">
          <cell r="A1099" t="str">
            <v>1C.04.015.0040.b</v>
          </cell>
          <cell r="B1099" t="str">
            <v>- C28/35 - XC1 e XC2</v>
          </cell>
          <cell r="C1099" t="str">
            <v>m³</v>
          </cell>
          <cell r="D1099">
            <v>215.48</v>
          </cell>
        </row>
        <row r="1100">
          <cell r="A1100" t="str">
            <v>1C.04.015.0040.c</v>
          </cell>
          <cell r="B1100" t="str">
            <v>- C30/37 - XC1 e XC2</v>
          </cell>
          <cell r="C1100" t="str">
            <v>m³</v>
          </cell>
          <cell r="D1100">
            <v>221.05</v>
          </cell>
        </row>
        <row r="1101">
          <cell r="A1101" t="str">
            <v>1C.04.015.0040.d</v>
          </cell>
          <cell r="B1101" t="str">
            <v>- C32/40 - XC1 e XC2</v>
          </cell>
          <cell r="C1101" t="str">
            <v>m³</v>
          </cell>
          <cell r="D1101">
            <v>226.61</v>
          </cell>
        </row>
        <row r="1102">
          <cell r="A1102" t="str">
            <v>1C.04.020</v>
          </cell>
          <cell r="B1102" t="str">
            <v>CALCESTRUZZI ORDINARI CONFEZIONATI IN IMPIANTI</v>
          </cell>
          <cell r="C1102"/>
          <cell r="D1102"/>
        </row>
        <row r="1103">
          <cell r="A1103" t="str">
            <v>1C.04.020.0010</v>
          </cell>
          <cell r="B1103" t="str">
            <v>Sottofondazioni realizzate mediante getto di calcestruzzo preconfezionato a prestazione garantita, diametro max degli aggregati 32 mm, consistenza S4, classe di resistenza:</v>
          </cell>
          <cell r="C1103"/>
          <cell r="D1103"/>
        </row>
        <row r="1104">
          <cell r="A1104" t="str">
            <v>1C.04.020.0010.a</v>
          </cell>
          <cell r="B1104" t="str">
            <v>- C16/20</v>
          </cell>
          <cell r="C1104" t="str">
            <v>m³</v>
          </cell>
          <cell r="D1104">
            <v>164.6</v>
          </cell>
        </row>
        <row r="1105">
          <cell r="A1105" t="str">
            <v>1C.04.020.0010.b</v>
          </cell>
          <cell r="B1105" t="str">
            <v>- C20/25</v>
          </cell>
          <cell r="C1105" t="str">
            <v>m³</v>
          </cell>
          <cell r="D1105">
            <v>169.14</v>
          </cell>
        </row>
        <row r="1106">
          <cell r="A1106" t="str">
            <v>1C.04.020.0020</v>
          </cell>
          <cell r="B1106" t="str">
            <v>Fondazioni (plinti, travi rovesce, platee) realizzate mediante getto di calcestruzzo preconfezionato a prestazione garantita, con l'ausilio di gru o qualsiasi altro mezzo di movimentazione, diametro max degli aggregati 32 mm, consistenza S5, esclusi ferro e casseri; classe di resistenza - classe di esposizione:</v>
          </cell>
          <cell r="C1106"/>
          <cell r="D1106"/>
        </row>
        <row r="1107">
          <cell r="A1107" t="str">
            <v>1C.04.020.0020.a</v>
          </cell>
          <cell r="B1107" t="str">
            <v>- C25/30 - XC1 e XC2</v>
          </cell>
          <cell r="C1107" t="str">
            <v>m³</v>
          </cell>
          <cell r="D1107">
            <v>191.3</v>
          </cell>
        </row>
        <row r="1108">
          <cell r="A1108" t="str">
            <v>1C.04.020.0020.b</v>
          </cell>
          <cell r="B1108" t="str">
            <v>- C28/35- XC1 e XC2</v>
          </cell>
          <cell r="C1108" t="str">
            <v>m³</v>
          </cell>
          <cell r="D1108">
            <v>197.81</v>
          </cell>
        </row>
        <row r="1109">
          <cell r="A1109" t="str">
            <v>1C.04.020.0020.c</v>
          </cell>
          <cell r="B1109" t="str">
            <v>- C28/35 - XA1</v>
          </cell>
          <cell r="C1109" t="str">
            <v>m³</v>
          </cell>
          <cell r="D1109">
            <v>201.49</v>
          </cell>
        </row>
        <row r="1110">
          <cell r="A1110" t="str">
            <v>1C.04.020.0030</v>
          </cell>
          <cell r="B1110" t="str">
            <v>Murature armate entro e fuori terra, realizzate mediante getto di calcestruzzo preconfezionato a prestazione garantita, con l'ausilio di gru, pompa per calcestruzzo o qualsiasi altro mezzo di movimentazione, diametro max degli aggregati 32 mm, consistenza S5, per spessori non inferiori a 17 cm, compresa la vibratura, esclusi ferro e casseri; classe di resistenza - classe di esposizione:</v>
          </cell>
          <cell r="C1110"/>
          <cell r="D1110"/>
        </row>
        <row r="1111">
          <cell r="A1111" t="str">
            <v>1C.04.020.0030.a</v>
          </cell>
          <cell r="B1111" t="str">
            <v>- C25/30 -XC1 e XC2</v>
          </cell>
          <cell r="C1111" t="str">
            <v>m³</v>
          </cell>
          <cell r="D1111">
            <v>213.68</v>
          </cell>
        </row>
        <row r="1112">
          <cell r="A1112" t="str">
            <v>1C.04.020.0030.b</v>
          </cell>
          <cell r="B1112" t="str">
            <v>- C28/35 -XC1 e XC2</v>
          </cell>
          <cell r="C1112" t="str">
            <v>m³</v>
          </cell>
          <cell r="D1112">
            <v>220.18</v>
          </cell>
        </row>
        <row r="1113">
          <cell r="A1113" t="str">
            <v>1C.04.020.0030.c</v>
          </cell>
          <cell r="B1113" t="str">
            <v>- C28/35 -XA1</v>
          </cell>
          <cell r="C1113" t="str">
            <v>m³</v>
          </cell>
          <cell r="D1113">
            <v>223.85</v>
          </cell>
        </row>
        <row r="1114">
          <cell r="A1114" t="str">
            <v>1C.04.020.0040</v>
          </cell>
          <cell r="B1114" t="str">
            <v>Strutture (pilastri, travi, corree, solette, murature di vani scala e ascensori),realizzate mediante getto di calcestruzzo preconfezionato a prestazione garantita, con l'ausilio di gru, pompa per calcestruzzo o qualsiasi altro mezzo di movimentazione, diametro max degli aggregati 32 mm, consistenza S5, per spessori non inferiori a 17 cm compresa vibratura, esclusi ferro e casseri: classe di resistenza - classe di esposizione:</v>
          </cell>
          <cell r="C1114"/>
          <cell r="D1114"/>
        </row>
        <row r="1115">
          <cell r="A1115" t="str">
            <v>1C.04.020.0040.a</v>
          </cell>
          <cell r="B1115" t="str">
            <v>- C25/30 - XC1 e XC2</v>
          </cell>
          <cell r="C1115" t="str">
            <v>m³</v>
          </cell>
          <cell r="D1115">
            <v>217.25</v>
          </cell>
        </row>
        <row r="1116">
          <cell r="A1116" t="str">
            <v>1C.04.020.0040.b</v>
          </cell>
          <cell r="B1116" t="str">
            <v>- C28/35 - XC1 e XC2</v>
          </cell>
          <cell r="C1116" t="str">
            <v>m³</v>
          </cell>
          <cell r="D1116">
            <v>223.75</v>
          </cell>
        </row>
        <row r="1117">
          <cell r="A1117" t="str">
            <v>1C.04.020.0040.c</v>
          </cell>
          <cell r="B1117" t="str">
            <v>- C28/35 - XC3</v>
          </cell>
          <cell r="C1117" t="str">
            <v>m³</v>
          </cell>
          <cell r="D1117">
            <v>227.44</v>
          </cell>
        </row>
        <row r="1118">
          <cell r="A1118" t="str">
            <v>1C.04.020.0040.d</v>
          </cell>
          <cell r="B1118" t="str">
            <v>- C28/35 - XA1</v>
          </cell>
          <cell r="C1118" t="str">
            <v>m³</v>
          </cell>
          <cell r="D1118">
            <v>227.44</v>
          </cell>
        </row>
        <row r="1119">
          <cell r="A1119" t="str">
            <v>1C.04.020.0040.e</v>
          </cell>
          <cell r="B1119" t="str">
            <v>- C32/40 - XC1 e XC2</v>
          </cell>
          <cell r="C1119" t="str">
            <v>m³</v>
          </cell>
          <cell r="D1119">
            <v>235.86</v>
          </cell>
        </row>
        <row r="1120">
          <cell r="A1120" t="str">
            <v>1C.04.030</v>
          </cell>
          <cell r="B1120" t="str">
            <v>CALCESTRUZZI AUTOCOMPATTANTI CONFEZIONATI IN IMPIANTI</v>
          </cell>
          <cell r="C1120"/>
          <cell r="D1120"/>
        </row>
        <row r="1121">
          <cell r="A1121" t="str">
            <v>1C.04.030.0010</v>
          </cell>
          <cell r="B1121" t="str">
            <v>Fondazioni (plinti, travi rovesce, platee) realizzate mediante getto di calcestruzzo preconfezionato autocompattante (SCC) a prestazione garantita, con l'ausilio di gru o qualsiasi altro mezzo di movimentazione, diametro max degli aggregati 20 mm, classe di spandimento SF1, esclusi ferro e casseri; classe di resistenza - classe di esposizione:</v>
          </cell>
          <cell r="C1121"/>
          <cell r="D1121"/>
        </row>
        <row r="1122">
          <cell r="A1122" t="str">
            <v>1C.04.030.0010.a</v>
          </cell>
          <cell r="B1122" t="str">
            <v>- C25/30 - XC1 e XC2</v>
          </cell>
          <cell r="C1122" t="str">
            <v>m³</v>
          </cell>
          <cell r="D1122">
            <v>200.22</v>
          </cell>
        </row>
        <row r="1123">
          <cell r="A1123" t="str">
            <v>1C.04.030.0010.b</v>
          </cell>
          <cell r="B1123" t="str">
            <v>- C28/35 - XC1 e XC2</v>
          </cell>
          <cell r="C1123" t="str">
            <v>m³</v>
          </cell>
          <cell r="D1123">
            <v>207.94</v>
          </cell>
        </row>
        <row r="1124">
          <cell r="A1124" t="str">
            <v>1C.04.030.0010.c</v>
          </cell>
          <cell r="B1124" t="str">
            <v>- C32/40 - XC1/2/3 - XA1</v>
          </cell>
          <cell r="C1124" t="str">
            <v>m³</v>
          </cell>
          <cell r="D1124">
            <v>217.59</v>
          </cell>
        </row>
        <row r="1125">
          <cell r="A1125" t="str">
            <v>1C.04.030.0020</v>
          </cell>
          <cell r="B1125" t="str">
            <v>Murature armate entro e fuori terra, realizzate mediante getto di calcestruzzo preconfezionato autocompattante (SCC) a prestazione garantita, con l'ausilio di gru, pompa per calcestruzzo o qualsiasi altro mezzo di movimentazione, diametro max degli aggregati 20 mm, classe di spandimento SF1, per spessori non inferiori a 17 cm, compresa la vibratura, esclusi ferro e casseri; classe di resistenza - classe di esposizione:</v>
          </cell>
          <cell r="C1125"/>
          <cell r="D1125"/>
        </row>
        <row r="1126">
          <cell r="A1126" t="str">
            <v>1C.04.030.0020.a</v>
          </cell>
          <cell r="B1126" t="str">
            <v>- C25/30 - XC1 e XC2</v>
          </cell>
          <cell r="C1126" t="str">
            <v>m³</v>
          </cell>
          <cell r="D1126">
            <v>221.89</v>
          </cell>
        </row>
        <row r="1127">
          <cell r="A1127" t="str">
            <v>1C.04.030.0020.b</v>
          </cell>
          <cell r="B1127" t="str">
            <v>- C28/35 - XC1 e XC2</v>
          </cell>
          <cell r="C1127" t="str">
            <v>m³</v>
          </cell>
          <cell r="D1127">
            <v>229.61</v>
          </cell>
        </row>
        <row r="1128">
          <cell r="A1128" t="str">
            <v>1C.04.030.0020.c</v>
          </cell>
          <cell r="B1128" t="str">
            <v>- C32/40 - XC1/2/3 - XA1</v>
          </cell>
          <cell r="C1128" t="str">
            <v>m³</v>
          </cell>
          <cell r="D1128">
            <v>239.26</v>
          </cell>
        </row>
        <row r="1129">
          <cell r="A1129" t="str">
            <v>1C.04.030.0020.d</v>
          </cell>
          <cell r="B1129" t="str">
            <v>- C35/45 - XC1/2/3/4 - XA1</v>
          </cell>
          <cell r="C1129" t="str">
            <v>m³</v>
          </cell>
          <cell r="D1129">
            <v>246.08</v>
          </cell>
        </row>
        <row r="1130">
          <cell r="A1130" t="str">
            <v>1C.04.030.0030</v>
          </cell>
          <cell r="B1130" t="str">
            <v>Strutture (pilastri, travi, corree, solette, murature di vani scala e ascensori), realizzate mediante getto di calcestruzzo preconfezionato autocompattante (SCC) a prestazione garantita, con l'ausilio di gru, pompa per calcestruzzo o qualsiasi altro mezzo di movimentazione, diametro max degli aggregati 20 mm, classe di spandimento SF1, per spessori non inferiori a 17 cm, compresa la vibratura, esclusi ferro e casseri; classe di resistenza - classe di esposizione:</v>
          </cell>
          <cell r="C1130"/>
          <cell r="D1130"/>
        </row>
        <row r="1131">
          <cell r="A1131" t="str">
            <v>1C.04.030.0030.a</v>
          </cell>
          <cell r="B1131" t="str">
            <v>- C25/30 - XC1 e XC2</v>
          </cell>
          <cell r="C1131" t="str">
            <v>m³</v>
          </cell>
          <cell r="D1131">
            <v>224.99</v>
          </cell>
        </row>
        <row r="1132">
          <cell r="A1132" t="str">
            <v>1C.04.030.0030.b</v>
          </cell>
          <cell r="B1132" t="str">
            <v>- C28/35 - XC1 e XC2</v>
          </cell>
          <cell r="C1132" t="str">
            <v>m³</v>
          </cell>
          <cell r="D1132">
            <v>232.71</v>
          </cell>
        </row>
        <row r="1133">
          <cell r="A1133" t="str">
            <v>1C.04.030.0030.c</v>
          </cell>
          <cell r="B1133" t="str">
            <v>- C32/40 - XC1/2/3 - XA1</v>
          </cell>
          <cell r="C1133" t="str">
            <v>m³</v>
          </cell>
          <cell r="D1133">
            <v>242.36</v>
          </cell>
        </row>
        <row r="1134">
          <cell r="A1134" t="str">
            <v>1C.04.030.0030.d</v>
          </cell>
          <cell r="B1134" t="str">
            <v>- C35/45 - XC1/2/3/4 - XA1</v>
          </cell>
          <cell r="C1134" t="str">
            <v>m³</v>
          </cell>
          <cell r="D1134">
            <v>249.18</v>
          </cell>
        </row>
        <row r="1135">
          <cell r="A1135" t="str">
            <v>1C.04.030.0040</v>
          </cell>
          <cell r="B1135" t="str">
            <v>Fondazioni (plinti, travi rovesce, platee) realizzate mediante getto di calcestruzzo preconfezionato autocompattante (SCC) a prestazione garantita, con l'ausilio di gru o qualsiasi altro mezzo di movimentazione, diametro max degli aggregati 20 mm, classe di spandimento SF2, esclusi ferro e casseri; classe di resistenza - classe di esposizione:</v>
          </cell>
          <cell r="C1135"/>
          <cell r="D1135"/>
        </row>
        <row r="1136">
          <cell r="A1136" t="str">
            <v>1C.04.030.0040.a</v>
          </cell>
          <cell r="B1136" t="str">
            <v>- C25/30 - XC1 e XC2</v>
          </cell>
          <cell r="C1136" t="str">
            <v>m³</v>
          </cell>
          <cell r="D1136">
            <v>207.6</v>
          </cell>
        </row>
        <row r="1137">
          <cell r="A1137" t="str">
            <v>1C.04.030.0040.b</v>
          </cell>
          <cell r="B1137" t="str">
            <v>- C28/35 - XC1 e XC2</v>
          </cell>
          <cell r="C1137" t="str">
            <v>m³</v>
          </cell>
          <cell r="D1137">
            <v>215.37</v>
          </cell>
        </row>
        <row r="1138">
          <cell r="A1138" t="str">
            <v>1C.04.030.0040.c</v>
          </cell>
          <cell r="B1138" t="str">
            <v>- C32/40 - XC1/2/3 - XA1</v>
          </cell>
          <cell r="C1138" t="str">
            <v>m³</v>
          </cell>
          <cell r="D1138">
            <v>224.98</v>
          </cell>
        </row>
        <row r="1139">
          <cell r="A1139" t="str">
            <v>1C.04.030.0050</v>
          </cell>
          <cell r="B1139" t="str">
            <v>Murature armate entro e fuori terra, realizzate mediante getto di calcestruzzo preconfezionato autocompattante (SCC) a prestazione garantita, con l'ausilio di gru, pompa per calcestruzzo o qualsiasi altro mezzo di movimentazione, diametro max degli aggregati 20 mm, classe di spandimento SF2, per spessori non inferiori a 17 cm, compresa la vibratura, esclusi ferro e casseri; classe di resistenza - classe di esposizione:</v>
          </cell>
          <cell r="C1139"/>
          <cell r="D1139"/>
        </row>
        <row r="1140">
          <cell r="A1140" t="str">
            <v>1C.04.030.0050.a</v>
          </cell>
          <cell r="B1140" t="str">
            <v>- C25/30 - XC1 e XC2</v>
          </cell>
          <cell r="C1140" t="str">
            <v>m³</v>
          </cell>
          <cell r="D1140">
            <v>229.27</v>
          </cell>
        </row>
        <row r="1141">
          <cell r="A1141" t="str">
            <v>1C.04.030.0050.b</v>
          </cell>
          <cell r="B1141" t="str">
            <v>- C28/35 - XC1 e XC2</v>
          </cell>
          <cell r="C1141" t="str">
            <v>m³</v>
          </cell>
          <cell r="D1141">
            <v>237.04</v>
          </cell>
        </row>
        <row r="1142">
          <cell r="A1142" t="str">
            <v>1C.04.030.0050.c</v>
          </cell>
          <cell r="B1142" t="str">
            <v>- C32/40 - XC1/2/3 - XA1</v>
          </cell>
          <cell r="C1142" t="str">
            <v>m³</v>
          </cell>
          <cell r="D1142">
            <v>246.65</v>
          </cell>
        </row>
        <row r="1143">
          <cell r="A1143" t="str">
            <v>1C.04.030.0050.d</v>
          </cell>
          <cell r="B1143" t="str">
            <v>- C35/45 - XC1/2/3/4 - XA1</v>
          </cell>
          <cell r="C1143" t="str">
            <v>m³</v>
          </cell>
          <cell r="D1143">
            <v>253.48</v>
          </cell>
        </row>
        <row r="1144">
          <cell r="A1144" t="str">
            <v>1C.04.030.0060</v>
          </cell>
          <cell r="B1144" t="str">
            <v>Strutture (pilastri, travi, corree, solette, murature di vani scala e ascensori), realizzate mediante getto di calcestruzzo preconfezionato autocompattante (SCC) a prestazione garantita, con l'ausilio di gru, pompa per calcestruzzo o qualsiasi altro mezzo di movimentazione, diametro max degli aggregati 20 mm, classe di spandimento SF2, per spessori non inferiori a 17 cm, compresa la vibratura, esclusi ferro e casseri; classe di resistenza - classe di esposizione:</v>
          </cell>
          <cell r="C1144"/>
          <cell r="D1144"/>
        </row>
        <row r="1145">
          <cell r="A1145" t="str">
            <v>1C.04.030.0060.a</v>
          </cell>
          <cell r="B1145" t="str">
            <v>- C25/30 - XC1 e XC2</v>
          </cell>
          <cell r="C1145" t="str">
            <v>m³</v>
          </cell>
          <cell r="D1145">
            <v>232.36</v>
          </cell>
        </row>
        <row r="1146">
          <cell r="A1146" t="str">
            <v>1C.04.030.0060.b</v>
          </cell>
          <cell r="B1146" t="str">
            <v>- C28/35 - XC1 e XC2</v>
          </cell>
          <cell r="C1146" t="str">
            <v>m³</v>
          </cell>
          <cell r="D1146">
            <v>240.13</v>
          </cell>
        </row>
        <row r="1147">
          <cell r="A1147" t="str">
            <v>1C.04.030.0060.c</v>
          </cell>
          <cell r="B1147" t="str">
            <v>- C32/40 - XC1/2/3 - XA1</v>
          </cell>
          <cell r="C1147" t="str">
            <v>m³</v>
          </cell>
          <cell r="D1147">
            <v>249.74</v>
          </cell>
        </row>
        <row r="1148">
          <cell r="A1148" t="str">
            <v>1C.04.030.0060.d</v>
          </cell>
          <cell r="B1148" t="str">
            <v>- C35/45 - XC1/2/3/4 - XA1</v>
          </cell>
          <cell r="C1148" t="str">
            <v>m³</v>
          </cell>
          <cell r="D1148">
            <v>256.58</v>
          </cell>
        </row>
        <row r="1149">
          <cell r="A1149" t="str">
            <v>1C.04.030.0070</v>
          </cell>
          <cell r="B1149" t="str">
            <v>Fondazioni (plinti, travi rovesce, platee) realizzate mediante getto di calcestruzzo preconfezionato autocompattante (SCC) a prestazione garantita, con l'ausilio di gru o qualsiasi altro mezzo di movimentazione, diametro max degli aggregati 20 mm, classe di spandimento SF3, esclusi ferro e casseri; classe di resistenza - classe di esposizione:</v>
          </cell>
          <cell r="C1149"/>
          <cell r="D1149"/>
        </row>
        <row r="1150">
          <cell r="A1150" t="str">
            <v>1C.04.030.0070.a</v>
          </cell>
          <cell r="B1150" t="str">
            <v>- C25/30 - XC1 e XC2</v>
          </cell>
          <cell r="C1150" t="str">
            <v>m³</v>
          </cell>
          <cell r="D1150">
            <v>219.93</v>
          </cell>
        </row>
        <row r="1151">
          <cell r="A1151" t="str">
            <v>1C.04.030.0070.b</v>
          </cell>
          <cell r="B1151" t="str">
            <v>- C28/35 - XC1 e XC2</v>
          </cell>
          <cell r="C1151" t="str">
            <v>m³</v>
          </cell>
          <cell r="D1151">
            <v>227.69</v>
          </cell>
        </row>
        <row r="1152">
          <cell r="A1152" t="str">
            <v>1C.04.030.0070.c</v>
          </cell>
          <cell r="B1152" t="str">
            <v>- C32/40 - XC1/2/3 - XA1</v>
          </cell>
          <cell r="C1152" t="str">
            <v>m³</v>
          </cell>
          <cell r="D1152">
            <v>237.33</v>
          </cell>
        </row>
        <row r="1153">
          <cell r="A1153" t="str">
            <v>1C.04.030.0080</v>
          </cell>
          <cell r="B1153" t="str">
            <v>Murature armate entro e fuori terra, realizzate mediante getto di calcestruzzo preconfezionato autocompattante (SCC) a prestazione garantita, con l'ausilio di gru, pompa per calcestruzzo o qualsiasi altro mezzo di movimentazione, diametro max degli aggregati 20 mm, classe di spandimento SF3, per spessori non inferiori a 17 cm, compresa la vibratura, esclusi ferro e casseri; classe di resistenza - classe di esposizione:</v>
          </cell>
          <cell r="C1153"/>
          <cell r="D1153"/>
        </row>
        <row r="1154">
          <cell r="A1154" t="str">
            <v>1C.04.030.0080.a</v>
          </cell>
          <cell r="B1154" t="str">
            <v>- C25/30 - XC1 e XC2</v>
          </cell>
          <cell r="C1154" t="str">
            <v>m³</v>
          </cell>
          <cell r="D1154">
            <v>241.6</v>
          </cell>
        </row>
        <row r="1155">
          <cell r="A1155" t="str">
            <v>1C.04.030.0080.b</v>
          </cell>
          <cell r="B1155" t="str">
            <v>- C28/35 - XC1 e XC2</v>
          </cell>
          <cell r="C1155" t="str">
            <v>m³</v>
          </cell>
          <cell r="D1155">
            <v>249.36</v>
          </cell>
        </row>
        <row r="1156">
          <cell r="A1156" t="str">
            <v>1C.04.030.0080.c</v>
          </cell>
          <cell r="B1156" t="str">
            <v>- C32/40 - XC1/2/3 - XA1</v>
          </cell>
          <cell r="C1156" t="str">
            <v>m³</v>
          </cell>
          <cell r="D1156">
            <v>259</v>
          </cell>
        </row>
        <row r="1157">
          <cell r="A1157" t="str">
            <v>1C.04.030.0080.d</v>
          </cell>
          <cell r="B1157" t="str">
            <v>- C35/45 - XC1/2/3/4 - XA1</v>
          </cell>
          <cell r="C1157" t="str">
            <v>m³</v>
          </cell>
          <cell r="D1157">
            <v>265.8</v>
          </cell>
        </row>
        <row r="1158">
          <cell r="A1158" t="str">
            <v>1C.04.030.0090</v>
          </cell>
          <cell r="B1158" t="str">
            <v>Strutture (pilastri, travi, corree, solette, murature di vani scala e ascensori), realizzate mediante getto di calcestruzzo preconfezionato autocompattante (SCC) a prestazione garantita, con l'ausilio di gru, pompa per calcestruzzo o qualsiasi altro mezzo di movimentazione, diametro max degli aggregati 20 mm, classe di spandimento SF3, per spessori non inferiori a 17 cm, compresa la vibratura, esclusi ferro e casseri; classe di resistenza - classe di esposizione:</v>
          </cell>
          <cell r="C1158"/>
          <cell r="D1158"/>
        </row>
        <row r="1159">
          <cell r="A1159" t="str">
            <v>1C.04.030.0090.a</v>
          </cell>
          <cell r="B1159" t="str">
            <v>- C25/30 - XC1 e XC2</v>
          </cell>
          <cell r="C1159" t="str">
            <v>m³</v>
          </cell>
          <cell r="D1159">
            <v>244.71</v>
          </cell>
        </row>
        <row r="1160">
          <cell r="A1160" t="str">
            <v>1C.04.030.0090.b</v>
          </cell>
          <cell r="B1160" t="str">
            <v>- C28/35 - XC1 e XC2</v>
          </cell>
          <cell r="C1160" t="str">
            <v>m³</v>
          </cell>
          <cell r="D1160">
            <v>252.46</v>
          </cell>
        </row>
        <row r="1161">
          <cell r="A1161" t="str">
            <v>1C.04.030.0090.c</v>
          </cell>
          <cell r="B1161" t="str">
            <v>- C32/40 - XC1/2/3 - XA1</v>
          </cell>
          <cell r="C1161" t="str">
            <v>m³</v>
          </cell>
          <cell r="D1161">
            <v>262.10000000000002</v>
          </cell>
        </row>
        <row r="1162">
          <cell r="A1162" t="str">
            <v>1C.04.030.0090.d</v>
          </cell>
          <cell r="B1162" t="str">
            <v>- C35/45 - XC1/2/3/4 - XA1</v>
          </cell>
          <cell r="C1162" t="str">
            <v>m³</v>
          </cell>
          <cell r="D1162">
            <v>268.91000000000003</v>
          </cell>
        </row>
        <row r="1163">
          <cell r="A1163" t="str">
            <v>1C.04.300</v>
          </cell>
          <cell r="B1163" t="str">
            <v>GETTO DI STRUTTURE VARIE IN C.A.</v>
          </cell>
          <cell r="C1163"/>
          <cell r="D1163"/>
        </row>
        <row r="1164">
          <cell r="A1164" t="str">
            <v>1C.04.300.0050</v>
          </cell>
          <cell r="B1164" t="str">
            <v>Architrave armato in cemento armato gettato in opera di dim. 25x25 cm. circa, rivestito con elementi isolanti ricavati da taglio di blocchi o con pannello di polistirene espanso sinterizzato, di sp. 20 mm., compreso il calcestruzzo di riempimento e l'armatura interna. Sono inclusi i ponteggi interni.</v>
          </cell>
          <cell r="C1164" t="str">
            <v>m</v>
          </cell>
          <cell r="D1164">
            <v>82.64</v>
          </cell>
        </row>
        <row r="1165">
          <cell r="A1165" t="str">
            <v>1C.04.350</v>
          </cell>
          <cell r="B1165" t="str">
            <v>SOVRAPPREZZI ALLE OPERE IN C.A.</v>
          </cell>
          <cell r="C1165"/>
          <cell r="D1165"/>
        </row>
        <row r="1166">
          <cell r="A1166" t="str">
            <v>1C.04.350.0010</v>
          </cell>
          <cell r="B1166" t="str">
            <v>Sovrapprezzo al getto di calcestruzzo per esecuzione di strutture di spessore inferiore a 17 cm</v>
          </cell>
          <cell r="C1166" t="str">
            <v>m³</v>
          </cell>
          <cell r="D1166">
            <v>24.94</v>
          </cell>
        </row>
        <row r="1167">
          <cell r="A1167" t="str">
            <v>1C.04.350.0030</v>
          </cell>
          <cell r="B1167" t="str">
            <v>Sovrapprezzo alle opere in conglomerato cementizio per impiego di calcestruzzo preconfezionato di tipo diverso rispetto al tipo S3 considerato nei prezzi precedenti :</v>
          </cell>
          <cell r="C1167"/>
          <cell r="D1167"/>
        </row>
        <row r="1168">
          <cell r="A1168" t="str">
            <v>1C.04.350.0030.a</v>
          </cell>
          <cell r="B1168" t="str">
            <v>- classe di consistenza S4, fluido, slump da 160 a 210 mm</v>
          </cell>
          <cell r="C1168" t="str">
            <v>m³</v>
          </cell>
          <cell r="D1168">
            <v>4.91</v>
          </cell>
        </row>
        <row r="1169">
          <cell r="A1169" t="str">
            <v>1C.04.350.0030.b</v>
          </cell>
          <cell r="B1169" t="str">
            <v>- classe di consistenza S5 superfluido, slump maggiore di 210 mm</v>
          </cell>
          <cell r="C1169" t="str">
            <v>m³</v>
          </cell>
          <cell r="D1169">
            <v>11.55</v>
          </cell>
        </row>
        <row r="1170">
          <cell r="A1170" t="str">
            <v>1C.04.350.0040</v>
          </cell>
          <cell r="B1170" t="str">
            <v>Sovrapprezzo/detrazione alle opere in conglomerato cementizio per impiego di calcestruzzo preconfezionato:</v>
          </cell>
          <cell r="C1170"/>
          <cell r="D1170"/>
        </row>
        <row r="1171">
          <cell r="A1171" t="str">
            <v>1C.04.350.0040.a</v>
          </cell>
          <cell r="B1171" t="str">
            <v>- con aggregati di Diam. max 20 mm</v>
          </cell>
          <cell r="C1171" t="str">
            <v>m³</v>
          </cell>
          <cell r="D1171">
            <v>0.14000000000000001</v>
          </cell>
        </row>
        <row r="1172">
          <cell r="A1172" t="str">
            <v>1C.04.350.0040.b</v>
          </cell>
          <cell r="B1172" t="str">
            <v>- con aggregati di Diam. max 10 mm</v>
          </cell>
          <cell r="C1172" t="str">
            <v>m³</v>
          </cell>
          <cell r="D1172">
            <v>3.27</v>
          </cell>
        </row>
        <row r="1173">
          <cell r="A1173" t="str">
            <v>1C.04.400</v>
          </cell>
          <cell r="B1173" t="str">
            <v>CASSEFORME PER C.A.</v>
          </cell>
          <cell r="C1173"/>
          <cell r="D1173"/>
        </row>
        <row r="1174">
          <cell r="A1174" t="str">
            <v>1C.04.400.0010</v>
          </cell>
          <cell r="B1174" t="str">
            <v>Casseforme per getti in calcestruzzo, eseguite fino a 4,50 m dal piano d'appoggio, con impiego di pannelli di legno lamellare, comprese armature di sostegno, disarmante, manutenzione e disarmo:</v>
          </cell>
          <cell r="C1174"/>
          <cell r="D1174"/>
        </row>
        <row r="1175">
          <cell r="A1175" t="str">
            <v>1C.04.400.0010.a</v>
          </cell>
          <cell r="B1175" t="str">
            <v>- per fondazioni, plinti, travi rovesce, platee</v>
          </cell>
          <cell r="C1175" t="str">
            <v>m²</v>
          </cell>
          <cell r="D1175">
            <v>18.739999999999998</v>
          </cell>
        </row>
        <row r="1176">
          <cell r="A1176" t="str">
            <v>1C.04.400.0010.b</v>
          </cell>
          <cell r="B1176" t="str">
            <v>- per murature di cantinato ed in elevazione, di qualsiasi spessore</v>
          </cell>
          <cell r="C1176" t="str">
            <v>m²</v>
          </cell>
          <cell r="D1176">
            <v>21.91</v>
          </cell>
        </row>
        <row r="1177">
          <cell r="A1177" t="str">
            <v>1C.04.400.0010.c</v>
          </cell>
          <cell r="B1177" t="str">
            <v>- orizzontali per solette piene</v>
          </cell>
          <cell r="C1177" t="str">
            <v>m²</v>
          </cell>
          <cell r="D1177">
            <v>24.29</v>
          </cell>
        </row>
        <row r="1178">
          <cell r="A1178" t="str">
            <v>1C.04.400.0020</v>
          </cell>
          <cell r="B1178" t="str">
            <v>Casseforme per getti in calcestruzzo, eseguite fino a 4,50 m dal piano d'appoggio, con impiego di tavole di abete, comprese armature di sostegno, disarmante, manutenzione e disarmo:</v>
          </cell>
          <cell r="C1178"/>
          <cell r="D1178"/>
        </row>
        <row r="1179">
          <cell r="A1179" t="str">
            <v>1C.04.400.0020.a</v>
          </cell>
          <cell r="B1179" t="str">
            <v>- per fondazioni, plinti, travi rovesce, platee</v>
          </cell>
          <cell r="C1179" t="str">
            <v>m²</v>
          </cell>
          <cell r="D1179">
            <v>25.83</v>
          </cell>
        </row>
        <row r="1180">
          <cell r="A1180" t="str">
            <v>1C.04.400.0020.b</v>
          </cell>
          <cell r="B1180" t="str">
            <v>- per muri di cantinato ed in elevazione, di qualsiasi spessore</v>
          </cell>
          <cell r="C1180" t="str">
            <v>m²</v>
          </cell>
          <cell r="D1180">
            <v>29.52</v>
          </cell>
        </row>
        <row r="1181">
          <cell r="A1181" t="str">
            <v>1C.04.400.0020.c</v>
          </cell>
          <cell r="B1181" t="str">
            <v>- per strutture in c.a.,muri scala ed ascensore di qualsiasi spessore, solette piene</v>
          </cell>
          <cell r="C1181" t="str">
            <v>m²</v>
          </cell>
          <cell r="D1181">
            <v>48.72</v>
          </cell>
        </row>
        <row r="1182">
          <cell r="A1182" t="str">
            <v>1C.04.400.0020.d</v>
          </cell>
          <cell r="B1182" t="str">
            <v>- per rampe scala rette, in curva o a piè d'oca, pareti di spessore inferiore a 15 cm, balconi, gronde.</v>
          </cell>
          <cell r="C1182" t="str">
            <v>m²</v>
          </cell>
          <cell r="D1182">
            <v>58.66</v>
          </cell>
        </row>
        <row r="1183">
          <cell r="A1183" t="str">
            <v>1C.04.400.0030</v>
          </cell>
          <cell r="B1183" t="str">
            <v>Casseforme per impalcato di solai misti in calcestruzzo e laterizio gettati in opera; (costo già compreso nel prezzo dei solai gettati in opera).</v>
          </cell>
          <cell r="C1183" t="str">
            <v>m²</v>
          </cell>
          <cell r="D1183">
            <v>15.11</v>
          </cell>
        </row>
        <row r="1184">
          <cell r="A1184" t="str">
            <v>1C.04.400.0040</v>
          </cell>
          <cell r="B1184" t="str">
            <v>Banchinaggio rompitratta per solai prefabbricati; (costo già compreso nel prezzo dei solai prefabbricati).</v>
          </cell>
          <cell r="C1184" t="str">
            <v>m²</v>
          </cell>
          <cell r="D1184">
            <v>7.37</v>
          </cell>
        </row>
        <row r="1185">
          <cell r="A1185" t="str">
            <v>1C.04.400.0050</v>
          </cell>
          <cell r="B1185" t="str">
            <v>Sovrapprezzo alle armatura di sostegno delle casseforme con altezza del piano di imposta dei getti maggiore di m. 4,51, per ogni metro di maggiore altezza, fino a m. 15,00.</v>
          </cell>
          <cell r="C1185"/>
          <cell r="D1185"/>
        </row>
        <row r="1186">
          <cell r="A1186" t="str">
            <v>1C.04.400.0050.a</v>
          </cell>
          <cell r="B1186" t="str">
            <v>- per altezze da 4,51 a 8,00 m</v>
          </cell>
          <cell r="C1186" t="str">
            <v>m² x m</v>
          </cell>
          <cell r="D1186">
            <v>2.0499999999999998</v>
          </cell>
        </row>
        <row r="1187">
          <cell r="A1187" t="str">
            <v>1C.04.400.0050.b</v>
          </cell>
          <cell r="B1187" t="str">
            <v>- per altezze da 8,01 a 15,00 m</v>
          </cell>
          <cell r="C1187" t="str">
            <v>m² x m</v>
          </cell>
          <cell r="D1187">
            <v>2.5499999999999998</v>
          </cell>
        </row>
        <row r="1188">
          <cell r="A1188" t="str">
            <v>1C.04.400.0060</v>
          </cell>
          <cell r="B1188" t="str">
            <v>Sovrapprezzo alle casseforme con luce maggiore di m 8,01, per ogni metro di maggiore luce, fino a m 15.00 (da applicare sulla superficie totale)</v>
          </cell>
          <cell r="C1188" t="str">
            <v>m² x m</v>
          </cell>
          <cell r="D1188">
            <v>1.21</v>
          </cell>
        </row>
        <row r="1189">
          <cell r="A1189" t="str">
            <v>1C.04.400.0070</v>
          </cell>
          <cell r="B1189" t="str">
            <v>Sovrapprezzo alle casserature per getti a vista, per piallatura delle tavole, maggiori oneri di preparazione e pulizia dei casseri, minori reimpieghi, compreso la formazione di smussi, cavità in posizione obbligata, gocciolatoi, modanature, ecc.</v>
          </cell>
          <cell r="C1189" t="str">
            <v>m²</v>
          </cell>
          <cell r="D1189">
            <v>18.57</v>
          </cell>
        </row>
        <row r="1190">
          <cell r="A1190" t="str">
            <v>1C.04.450</v>
          </cell>
          <cell r="B1190" t="str">
            <v>ACCIAIO PER C.A.</v>
          </cell>
          <cell r="C1190"/>
          <cell r="D1190"/>
        </row>
        <row r="1191">
          <cell r="A1191" t="str">
            <v>1C.04.450.0010</v>
          </cell>
          <cell r="B1191" t="str">
            <v>Acciaio tondo in barre nervate per cemento armato, rispondente ai Criteri Ambientali Minimi di cui al Decreto 23 giugno 2022 del Ministero della Transizione Ecologica, con caratteristiche rispondenti alla norma UNI EN 10080 e prodotto con sistemi di controllo di produzione in stabilimento di cui al D.M.17/01/2018, in opera compresa lavorazione, posa, sormonti, sfrido, legature; qualità:</v>
          </cell>
          <cell r="C1191"/>
          <cell r="D1191"/>
        </row>
        <row r="1192">
          <cell r="A1192" t="str">
            <v>1C.04.450.0010.a</v>
          </cell>
          <cell r="B1192" t="str">
            <v>- B450C</v>
          </cell>
          <cell r="C1192" t="str">
            <v>kg</v>
          </cell>
          <cell r="D1192">
            <v>2.12</v>
          </cell>
        </row>
        <row r="1193">
          <cell r="A1193" t="str">
            <v>1C.04.450.0010.b</v>
          </cell>
          <cell r="B1193" t="str">
            <v>- armatura per pali e diaframmi in barre d'acciaio B450C in opera compresa lavorazione e posa</v>
          </cell>
          <cell r="C1193" t="str">
            <v>kg</v>
          </cell>
          <cell r="D1193">
            <v>1.83</v>
          </cell>
        </row>
        <row r="1194">
          <cell r="A1194" t="str">
            <v>1C.04.450.0020</v>
          </cell>
          <cell r="B1194" t="str">
            <v>Rete di acciaio elettrosaldata, rispondente ai Criteri Ambientali Minimi di cui al Decreto 23 giugno 2022 del Ministero della Transizione Ecologica, con caratteristiche rispondenti alla norma UNI EN 10080 e prodotto con sistemi di controllo di produzione in stabilimento di cui al D.M.17/01/2018, in opera compreso sormonti, tagli, sfridi, legature.</v>
          </cell>
          <cell r="C1194" t="str">
            <v>kg</v>
          </cell>
          <cell r="D1194">
            <v>2.09</v>
          </cell>
        </row>
        <row r="1195">
          <cell r="A1195" t="str">
            <v>1C.04.450.0030</v>
          </cell>
          <cell r="B1195" t="str">
            <v>Trefolo da 1/2" di acciaio rivestito per precompressione (peso circa 0,9 kg/ml) fornitura del trefolo in opera, compresi gli oneri di tesatura anche in più riprese e l'incidenza delle testate e degli ancoraggi</v>
          </cell>
          <cell r="C1195" t="str">
            <v>m</v>
          </cell>
          <cell r="D1195">
            <v>3.6</v>
          </cell>
        </row>
        <row r="1196">
          <cell r="A1196" t="str">
            <v>1C.04.455</v>
          </cell>
          <cell r="B1196" t="str">
            <v>ACCIAI INOSSIDABILI</v>
          </cell>
          <cell r="C1196"/>
          <cell r="D1196"/>
        </row>
        <row r="1197">
          <cell r="A1197" t="str">
            <v>1C.04.455.0010</v>
          </cell>
          <cell r="B1197" t="str">
            <v>Barre di acciaio inox, utilizzabili per strutture in calcestruzzo armato in conformità a quanto previsto nelle "Norme tecniche per le costruzioni - paragrafo 11.3.2.8.1 - È ammesso l’impiego di acciai inossidabili di natura austenitica o austeno-ferritica, purché le caratteristiche meccaniche siano conformi alle prescrizioni relative agli acciai di cui al paragrafo 11.3.2.1, con l’avvertenza di sostituire al termine f t della Tab. 11.3.Ib, solo nel calcolo del rapporto f t / f y , il termine f 7% , tensione corrispondente ad un allungamento totale pari al 7%. La saldabilità di tali acciai va documentata attraverso prove di saldabilità certificate da un laboratorio di cui all’art. 59 del DPR n. 380/2001 ed effettuate su campioni realizzati con gli specifici procedimenti di saldatura previsti dal fabbricante per l’utilizzo in cantiere o nei Centri di trasformazione.</v>
          </cell>
          <cell r="C1197"/>
          <cell r="D1197"/>
        </row>
        <row r="1198">
          <cell r="A1198" t="str">
            <v>1C.04.455.0010.a</v>
          </cell>
          <cell r="B1198" t="str">
            <v>- AISI 304L</v>
          </cell>
          <cell r="C1198" t="str">
            <v>kg</v>
          </cell>
          <cell r="D1198">
            <v>7.77</v>
          </cell>
        </row>
        <row r="1199">
          <cell r="A1199" t="str">
            <v>1C.04.455.0010.b</v>
          </cell>
          <cell r="B1199" t="str">
            <v>- AISI 316L</v>
          </cell>
          <cell r="C1199" t="str">
            <v>kg</v>
          </cell>
          <cell r="D1199">
            <v>11.08</v>
          </cell>
        </row>
        <row r="1200">
          <cell r="A1200" t="str">
            <v>1C.04.455.0020</v>
          </cell>
          <cell r="B1200" t="str">
            <v>Rete elettrosaldata di acciaio inox, utilizzabile per strutture in calcestruzzo armato in conformità a quanto previsto nelle "Norme tecniche per le costruzioni - paragrafo 11.3.2.8.1 - È ammesso l’impiego di acciai inossidabili di natura austenitica o austeno-ferritica, purché le caratteristiche meccaniche siano conformi alle prescrizioni relative agli acciai di cui al paragrafo 11.3.2.1, con l’avvertenza di sostituire al termine f t della Tab. 11.3.Ib, solo nel calcolo del rapporto f t / f y , il termine f 7% , tensione corrispondente ad un allungamento totale pari al 7%. La saldabilità di tali acciai va documentata attraverso prove di saldabilità certificate da un laboratorio di cui all’art. 59 del DPR n. 380/2001 ed effettuate su campioni realizzati con gli specifici procedimenti di saldatura previsti dal fabbricante per l’utilizzo in cantiere o nei Centri di trasformazione.</v>
          </cell>
          <cell r="C1200"/>
          <cell r="D1200"/>
        </row>
        <row r="1201">
          <cell r="A1201" t="str">
            <v>1C.04.455.0020.a</v>
          </cell>
          <cell r="B1201" t="str">
            <v>- AISI 304L</v>
          </cell>
          <cell r="C1201" t="str">
            <v>kg</v>
          </cell>
          <cell r="D1201">
            <v>7.7</v>
          </cell>
        </row>
        <row r="1202">
          <cell r="A1202" t="str">
            <v>1C.04.455.0020.b</v>
          </cell>
          <cell r="B1202" t="str">
            <v>- AISI 316L</v>
          </cell>
          <cell r="C1202" t="str">
            <v>kg</v>
          </cell>
          <cell r="D1202">
            <v>10.07</v>
          </cell>
        </row>
        <row r="1203">
          <cell r="A1203" t="str">
            <v>1C.04.460</v>
          </cell>
          <cell r="B1203" t="str">
            <v>ARMATURE PER CONSOLIDAMENTI</v>
          </cell>
          <cell r="C1203"/>
          <cell r="D1203"/>
        </row>
        <row r="1204">
          <cell r="A1204" t="str">
            <v>1C.04.460.0010</v>
          </cell>
          <cell r="B1204" t="str">
            <v>Barre d'acciaio ad aderenza migliorata B450C, rispondente ai Criteri Ambientali Minimi di cui al Decreto 23 giugno 2022 del Ministero della Transizione Ecologica, per cuciture di strutture da consolidare, armatura di getti in calcestruzzo per sottomurazioni e collegamenti. Compresi: tagli a misura, sfridi, adattamenti, sagomatura, legature, saldature, la posa in opera.</v>
          </cell>
          <cell r="C1204" t="str">
            <v>kg</v>
          </cell>
          <cell r="D1204">
            <v>2.73</v>
          </cell>
        </row>
        <row r="1205">
          <cell r="A1205" t="str">
            <v>1C.04.460.0020</v>
          </cell>
          <cell r="B1205" t="str">
            <v>Traliccio speciale in acciaio, sagomato e forato, per rinforzo di strutture in legno di solai, posato in opera</v>
          </cell>
          <cell r="C1205"/>
          <cell r="D1205"/>
        </row>
        <row r="1206">
          <cell r="A1206" t="str">
            <v>1C.04.460.0020.a</v>
          </cell>
          <cell r="B1206" t="str">
            <v>- altezza 40 mm</v>
          </cell>
          <cell r="C1206" t="str">
            <v>m</v>
          </cell>
          <cell r="D1206">
            <v>38.380000000000003</v>
          </cell>
        </row>
        <row r="1207">
          <cell r="A1207" t="str">
            <v>1C.04.460.0020.b</v>
          </cell>
          <cell r="B1207" t="str">
            <v>- altezza 60 mm</v>
          </cell>
          <cell r="C1207" t="str">
            <v>m</v>
          </cell>
          <cell r="D1207">
            <v>46.2</v>
          </cell>
        </row>
        <row r="1208">
          <cell r="A1208" t="str">
            <v>1C.04.460.0030</v>
          </cell>
          <cell r="B1208" t="str">
            <v>Connettore a piolo in acciaio zincato d= 12 mm con testa e piastrina di ancoraggio, fissato a strutture in acciaio:</v>
          </cell>
          <cell r="C1208"/>
          <cell r="D1208"/>
        </row>
        <row r="1209">
          <cell r="A1209" t="str">
            <v>1C.04.460.0030.a</v>
          </cell>
          <cell r="B1209" t="str">
            <v>- altezza fino a 80 mm</v>
          </cell>
          <cell r="C1209" t="str">
            <v>cad</v>
          </cell>
          <cell r="D1209">
            <v>4.75</v>
          </cell>
        </row>
        <row r="1210">
          <cell r="A1210" t="str">
            <v>1C.04.460.0030.b</v>
          </cell>
          <cell r="B1210" t="str">
            <v>- altezza fino a 125 mm</v>
          </cell>
          <cell r="C1210" t="str">
            <v>cad</v>
          </cell>
          <cell r="D1210">
            <v>5.19</v>
          </cell>
        </row>
        <row r="1211">
          <cell r="A1211" t="str">
            <v>1C.04.460.0040</v>
          </cell>
          <cell r="B1211" t="str">
            <v>Lamiere di ferro in acciaio S235JR per placcature di rinforzo, compresi tiranti, chiodature, saldature per il fissaggio, sabbiatura interna al grado SA 2½, in opera comprese assistenze murarie alla posa, esclusi ponteggi.</v>
          </cell>
          <cell r="C1211" t="str">
            <v>kg</v>
          </cell>
          <cell r="D1211">
            <v>9.7899999999999991</v>
          </cell>
        </row>
        <row r="1212">
          <cell r="A1212" t="str">
            <v>1C.04.460.0050</v>
          </cell>
          <cell r="B1212" t="str">
            <v>Fornitura e posa in opera di connettori realizzati in acciaio zincato a freddo, con testa esagonale e rondella flangiata, con marcatura CE secondo EOTA EAD 332347-00-0601, per calcestruzzo fessurato e non fessurato per il rinforzo di strutture in calcestruzzo esistente con classe di resistenza da C20/25 a C50/60, in accordo alla EN 206:2013+A1:2016, mediante successiva aggiunta di strato addizionale di nuovo calcestruzzo di spessore minimo 60 mm (da computare a parte). La valutazione dell’idoneità dell’ancoraggio in relazione ai requisiti di resistenza meccanica, stabilità e sicurezza nell’impiego per azioni statiche e quasi-statiche deve essere eseguita in accordo al Rapporto Tecnico EOTA TR 066. Il serraggio andrà effettuato con avvitatore a impulsi, fino al raggiungimento della profondità di installazione definita hnom,ex e assicurando allo stesso tempo che sia rispettata la profondità di installazione desiderata hef,ov nello strato addizionale di nuovo calcestruzzo. Dopo l’installazione del connettore l’applicazione può essere completata con la posa dell’armatura prima del getto dello strato addizionale di nuovo calcestruzzo. Connettori diam/profondità:</v>
          </cell>
          <cell r="C1212"/>
          <cell r="D1212"/>
        </row>
        <row r="1213">
          <cell r="A1213" t="str">
            <v>1C.04.460.0050.a</v>
          </cell>
          <cell r="B1213" t="str">
            <v>- Ø 8/110</v>
          </cell>
          <cell r="C1213" t="str">
            <v>cad</v>
          </cell>
          <cell r="D1213">
            <v>1.87</v>
          </cell>
        </row>
        <row r="1214">
          <cell r="A1214" t="str">
            <v>1C.04.460.0050.b</v>
          </cell>
          <cell r="B1214" t="str">
            <v>- Ø 10/120</v>
          </cell>
          <cell r="C1214" t="str">
            <v>cad</v>
          </cell>
          <cell r="D1214">
            <v>2.56</v>
          </cell>
        </row>
        <row r="1215">
          <cell r="A1215" t="str">
            <v>1C.04.460.0050.c</v>
          </cell>
          <cell r="B1215" t="str">
            <v>- Ø 12/110</v>
          </cell>
          <cell r="C1215" t="str">
            <v>cad</v>
          </cell>
          <cell r="D1215">
            <v>3.99</v>
          </cell>
        </row>
        <row r="1216">
          <cell r="A1216" t="str">
            <v>1C.04.460.0050.d</v>
          </cell>
          <cell r="B1216" t="str">
            <v>- Ø 14/125</v>
          </cell>
          <cell r="C1216" t="str">
            <v>cad</v>
          </cell>
          <cell r="D1216">
            <v>5.04</v>
          </cell>
        </row>
        <row r="1217">
          <cell r="A1217" t="str">
            <v>1C.04.460.0060</v>
          </cell>
          <cell r="B1217" t="str">
            <v>Fornitura e posa in opera di connettore prismatico con marcatura CE secondo EOTA EAD 130090-00-0303 e testato presso laboratori qualificati in materiale fibrorinforzato ad alta resistenza per il rinforzo di solai in legno esistente con successiva aggiunta di strato addizionale di calcestruzzo. Dimensioni 70 x 50 x 25 mm, provvisto di denti di ammorsamento alla trave in legno o al tavolato semplice e 2 fori inclinati a 45° per la corretta infissione delle viti per costruzioni diametro nominale Ø 8 mm a testa svasata, filettatura parziale in acciaio zincato di lunghezza adeguata, comprese nella fornitura. Il connettore è provvisto di scanalatura per il posizionamento della rete elettrosaldata alla corretta altezza senza necessità di legature. Resistenza caratteristica a taglio del connettore installato direttamente sulla trave VRk ≥ 21 kN e Modulo di scorrimento Kser ≥ 15,0 kN/mm. Dopo l’installazione del connettore a taglio, l’applicazione può essere completata con la posa dell’armatura prima del getto dello strato addizionale di nuovo calcestruzzo. Connettori diam/profondità:</v>
          </cell>
          <cell r="C1217"/>
          <cell r="D1217"/>
        </row>
        <row r="1218">
          <cell r="A1218" t="str">
            <v>1C.04.460.0060.a</v>
          </cell>
          <cell r="B1218" t="str">
            <v>- Ø 8/160</v>
          </cell>
          <cell r="C1218" t="str">
            <v>cad</v>
          </cell>
          <cell r="D1218">
            <v>5.01</v>
          </cell>
        </row>
        <row r="1219">
          <cell r="A1219" t="str">
            <v>1C.04.460.0060.b</v>
          </cell>
          <cell r="B1219" t="str">
            <v>- Ø 8/200</v>
          </cell>
          <cell r="C1219" t="str">
            <v>cad</v>
          </cell>
          <cell r="D1219">
            <v>5.74</v>
          </cell>
        </row>
        <row r="1220">
          <cell r="A1220" t="str">
            <v>1C.04.500</v>
          </cell>
          <cell r="B1220" t="str">
            <v>GIUNTI STRUTTURALI</v>
          </cell>
          <cell r="C1220"/>
          <cell r="D1220"/>
        </row>
        <row r="1221">
          <cell r="A1221" t="str">
            <v>1C.04.500.0010</v>
          </cell>
          <cell r="B1221" t="str">
            <v>Giunto di costruzione e connessione realizzato con profilati in PVC speciale per realizzare giunti di ripresa e di dilatazione nei getti in cemento armato, assicurando la perfetta tenuta idraulica fino a 3 atm.</v>
          </cell>
          <cell r="C1221"/>
          <cell r="D1221"/>
        </row>
        <row r="1222">
          <cell r="A1222" t="str">
            <v>1C.04.500.0010.a</v>
          </cell>
          <cell r="B1222" t="str">
            <v>- giunto di ripresa con profilo in PVC</v>
          </cell>
          <cell r="C1222" t="str">
            <v>m</v>
          </cell>
          <cell r="D1222">
            <v>12.4</v>
          </cell>
        </row>
        <row r="1223">
          <cell r="A1223" t="str">
            <v>1C.04.500.0010.b</v>
          </cell>
          <cell r="B1223" t="str">
            <v>- giunto di dilatazione di 2/4 cm con profilo in PVC</v>
          </cell>
          <cell r="C1223" t="str">
            <v>m</v>
          </cell>
          <cell r="D1223">
            <v>19.89</v>
          </cell>
        </row>
        <row r="1224">
          <cell r="A1224" t="str">
            <v>1C.04.500.0020</v>
          </cell>
          <cell r="B1224" t="str">
            <v>Fornitura e posa di giunto di ripresa di getti in cemento armato realizzato con profili in materiale idroespansivo, in grado di assicurare la perfetta tenuta idraulica fino a 3 atm.</v>
          </cell>
          <cell r="C1224" t="str">
            <v>m</v>
          </cell>
          <cell r="D1224">
            <v>21.25</v>
          </cell>
        </row>
        <row r="1225">
          <cell r="A1225" t="str">
            <v>1C.04.550</v>
          </cell>
          <cell r="B1225" t="str">
            <v>INIEZIONE DI MISCELE CEMENTIZIE</v>
          </cell>
          <cell r="C1225"/>
          <cell r="D1225"/>
        </row>
        <row r="1226">
          <cell r="A1226" t="str">
            <v>1C.04.550.0010</v>
          </cell>
          <cell r="B1226" t="str">
            <v>Iniezione di miscela cementizia, compresa la fornitura del materiale, la miscelazione ed iniezione con attrezzature ad alta pressione, per micropali, tiranti di ancoraggio e similari, anche in più riprese. (peso ipotizzato = 2000 kg/m³)</v>
          </cell>
          <cell r="C1226"/>
          <cell r="D1226"/>
        </row>
        <row r="1227">
          <cell r="A1227" t="str">
            <v>1C.04.550.0010.a</v>
          </cell>
          <cell r="B1227" t="str">
            <v>Iniezione di miscela cementizia - per 100 kg di cemento</v>
          </cell>
          <cell r="C1227" t="str">
            <v>100 kg</v>
          </cell>
          <cell r="D1227">
            <v>30.01</v>
          </cell>
        </row>
        <row r="1228">
          <cell r="A1228" t="str">
            <v>1C.04.550.0010.b</v>
          </cell>
          <cell r="B1228" t="str">
            <v>Iniezione di miscela cementizia - per m³ di miscela</v>
          </cell>
          <cell r="C1228" t="str">
            <v>m³</v>
          </cell>
          <cell r="D1228">
            <v>600.12</v>
          </cell>
        </row>
        <row r="1229">
          <cell r="A1229" t="str">
            <v>1C.04.600</v>
          </cell>
          <cell r="B1229" t="str">
            <v>ANCORAGGI - FISSAGGI</v>
          </cell>
          <cell r="C1229"/>
          <cell r="D1229"/>
        </row>
        <row r="1230">
          <cell r="A1230" t="str">
            <v>1C.04.600.0010</v>
          </cell>
          <cell r="B1230" t="str">
            <v>Ancoraggi, fissaggi, inghisaggi, intasamenti con betoncino epossidico a base di resina epossidica bicomponente ed aggregati silicei di opportuna granulometria ed in corretto rapporto di peso in relazione all'impiego, provvisto di marcatura CE e conforme ai requisiti prestazionali richiesti dalla norma EN 1504-6 (prodotti per ancoraggio) :</v>
          </cell>
          <cell r="C1230"/>
          <cell r="D1230"/>
        </row>
        <row r="1231">
          <cell r="A1231" t="str">
            <v>1C.04.600.0010.a</v>
          </cell>
          <cell r="B1231" t="str">
            <v>- betoncino a base di cemento ed additivi, per fissaggio normale di zanche, chiusini, infissi, inferriate, ecc.</v>
          </cell>
          <cell r="C1231" t="str">
            <v>dm³</v>
          </cell>
          <cell r="D1231">
            <v>2.98</v>
          </cell>
        </row>
        <row r="1232">
          <cell r="A1232" t="str">
            <v>1C.04.600.0010.b</v>
          </cell>
          <cell r="B1232" t="str">
            <v>- betoncino fluido antiritiro ad alta resistenza a base di cemento, inerti selezionati ed additivi, per ancoraggio di precisione di macchinari pesanti soggetti a vibrazioni</v>
          </cell>
          <cell r="C1232" t="str">
            <v>dm³</v>
          </cell>
          <cell r="D1232">
            <v>4.1900000000000004</v>
          </cell>
        </row>
        <row r="1233">
          <cell r="A1233" t="str">
            <v>1C.04.600.0010.c</v>
          </cell>
          <cell r="B1233" t="str">
            <v>- betoncino epossidico bicomponente con inerti selezionati ed additivi, per ancoraggi speciali</v>
          </cell>
          <cell r="C1233" t="str">
            <v>dm³</v>
          </cell>
          <cell r="D1233">
            <v>20.81</v>
          </cell>
        </row>
        <row r="1234">
          <cell r="A1234" t="str">
            <v>1C.04.700</v>
          </cell>
          <cell r="B1234" t="str">
            <v>CONSOLIDAMENTO - RIPRISTINO OPERE IN C.A.</v>
          </cell>
          <cell r="C1234"/>
          <cell r="D1234"/>
        </row>
        <row r="1235">
          <cell r="A1235" t="str">
            <v>1C.04.700.0050</v>
          </cell>
          <cell r="B1235" t="str">
            <v>Asportazione del calcestruzzo ammalorato da spigoli di elementi strutturali, architettonici, decorativi, con mezzi meccanici e/o mediante idroscarifica ad alta pressione fino a raggiungere lo strato sano e, comunque, non carbonatato; dimensione indicativo della scarifica fino a circa 70 mm per parte dallo spigolo; spazzolatura manuale fino al grado St2 o sabbiatura delle armature metalliche affioranti, fino al grado Sa 2,5 (secondo la norma ISO 8501-1), lavaggio delle superfici. Sono comprese eventuali prove chimiche per l'accertamento della profondità di carbonatazione; l'accatastamento, il carico e trasporto delle macerie ad impianti di stoccaggio, di recupero o a discarica; le opere provvisionali di protezione e di segnalazione. Esclusi: i ponteggi, gli oneri di smaltimento.</v>
          </cell>
          <cell r="C1235" t="str">
            <v>m</v>
          </cell>
          <cell r="D1235">
            <v>14.26</v>
          </cell>
        </row>
        <row r="1236">
          <cell r="A1236" t="str">
            <v>1C.04.700.0060</v>
          </cell>
          <cell r="B1236" t="str">
            <v>Asportazione del calcestruzzo ammalorato dalle zone fortemente degradate con mezzi meccanici e/o mediante idroscarifica ad alta pressione fino a raggiungere lo strato sano e, comunque, non carbonatato; spessore indicativo della scarifica circa 7 mm; spazzolatura manuale fino al grado St2 o sabbiatura delle armature metalliche affioranti in punti localizzati , fino al grado Sa 2,5 (secondo la norma ISO 8501-1), lavaggio delle superfici. Sono comprese eventuali prove chimiche per l'accertamento della profondità di carbonatazione; l'accatastamento, il carico e trasporto delle macerie ad impianti di stoccaggio, di recupero o a discarica; le opere provvisionali di protezione e di segnalazione. Esclusi: i ponteggi, gli oneri di smaltimento.</v>
          </cell>
          <cell r="C1236" t="str">
            <v>m²</v>
          </cell>
          <cell r="D1236">
            <v>35.28</v>
          </cell>
        </row>
        <row r="1237">
          <cell r="A1237" t="str">
            <v>1C.04.700.0070</v>
          </cell>
          <cell r="B1237" t="str">
            <v>Asportazione del calcestruzzo ammalorato dalle zone fortemente degradate con mezzi meccanici e/o mediante idroscarifica ad alta pressione fino a raggiungere lo strato sano e, comunque, non carbonatato; spessore indicativo della scarifica circa 15 mm; spazzolatura manuale fino al grado St2 o sabbiatura delle armature metalliche affioranti in punti diffusi , fino al grado Sa 2,5 (secondo la norma ISO 8501-1),, lavaggio delle superfici. Sono comprese eventuali prove chimiche per l'accertamento della profondità di carbonatazione; l'accatastamento, il carico e trasporto delle macerie ad impianti di stoccaggio, di recupero o a discarica; le opere provvisionali di protezione e di segnalazione. Esclusi: i ponteggi, gli oneri di smaltimento.</v>
          </cell>
          <cell r="C1237" t="str">
            <v>m²</v>
          </cell>
          <cell r="D1237">
            <v>41.05</v>
          </cell>
        </row>
        <row r="1238">
          <cell r="A1238" t="str">
            <v>1C.04.700.0080</v>
          </cell>
          <cell r="B1238" t="str">
            <v>Asportazione in profondità del calcestruzzo ammalorato dalle zone fortemente degradate, con mezzi meccanici e/o mediante idroscarifica ad alta pressione fino a raggiungere lo strato sano e, comunque, non carbonatato; spessore indicativo fino a circa 40 mm; la messa in vista dei ferri, la sostituzione limitata di staffature corrose, lpazzolatura manuale fino al grado St2 o sabbiatura delle armature metalliche affioranti in punti diffusi , fino al grado Sa 2,5 (secondo la norma ISO 8501-1), il lavaggio delle superfici. Sono comprese le prove chimiche per l'accertamento della profondità di carbonatazione; l'accatastamento, il carico e trasporto delle macerie ad impianti di stoccaggio, di recupero o a discarica; le opere provvisionali di protezione e di segnalazione. Esclusi: i ponteggi, gli oneri di smaltimento.</v>
          </cell>
          <cell r="C1238" t="str">
            <v>m²</v>
          </cell>
          <cell r="D1238">
            <v>91.43</v>
          </cell>
        </row>
        <row r="1239">
          <cell r="A1239" t="str">
            <v>1C.04.700.0090</v>
          </cell>
          <cell r="B1239" t="str">
            <v>Protezione anticorrosiva rialcalinizzante dei ferri d'armatura con boiacca passivante a base di cementi, inerti selezionati, resine ed additivi, applicata in due mani a pennello.Provvisto di marcatura CE e conforme ai requisiti prestazionali definiti dalla UNI EN 1504-7, senza alterare in alcun modo l'aderenza tra la malta di ripristino e le armature trattate. Misurazione: in base alla superficie delle strutture da ricostruire; in base alla lunghezza degli elementi rettilinei da risanare.</v>
          </cell>
          <cell r="C1239"/>
          <cell r="D1239"/>
        </row>
        <row r="1240">
          <cell r="A1240" t="str">
            <v>1C.04.700.0090.a</v>
          </cell>
          <cell r="B1240" t="str">
            <v>- su armatura metallica di elementi strutturali (sviluppo superfici ferri)</v>
          </cell>
          <cell r="C1240" t="str">
            <v>m²</v>
          </cell>
          <cell r="D1240">
            <v>37.93</v>
          </cell>
        </row>
        <row r="1241">
          <cell r="A1241" t="str">
            <v>1C.04.700.0090.b</v>
          </cell>
          <cell r="B1241" t="str">
            <v>- su armatura in tondo di acciaio, fino a 10 mm</v>
          </cell>
          <cell r="C1241" t="str">
            <v>m</v>
          </cell>
          <cell r="D1241">
            <v>3.78</v>
          </cell>
        </row>
        <row r="1242">
          <cell r="A1242" t="str">
            <v>1C.04.700.0090.c</v>
          </cell>
          <cell r="B1242" t="str">
            <v>- su armatura in tondo di acciaio, da 12 a 20 mm</v>
          </cell>
          <cell r="C1242" t="str">
            <v>m</v>
          </cell>
          <cell r="D1242">
            <v>5.98</v>
          </cell>
        </row>
        <row r="1243">
          <cell r="A1243" t="str">
            <v>1C.04.700.0100</v>
          </cell>
          <cell r="B1243" t="str">
            <v>Ricostruzione del calcestruzzo copriferro per uno spessore medio di 1 cm con malta a ritiro controllato a base di cementi ad alta resistenza, inerti selezionati, additivi e fibre, rispondente ai Criteri Ambientali Minimi di cui al Decreto 23 giugno 2022 del Ministero della Transizione Ecologica, applicata su supporto già irruvidito, provvista di marcatura CE e conforme ai requisiti prestazionali definiti dalla EN 1504-3, per malte strutturali di classe R4 di tipo PCC. Compresa la bagnatura fino a saturazione del sottofondo, la nebulizzazione con acqua durante l'indurimento. Esclusi i ponteggi e l'eventuale armatura integrativa:</v>
          </cell>
          <cell r="C1243"/>
          <cell r="D1243"/>
        </row>
        <row r="1244">
          <cell r="A1244" t="str">
            <v>1C.04.700.0100.a</v>
          </cell>
          <cell r="B1244" t="str">
            <v>- su superfici di elementi strutturali (travi, pilastri, muri, solette), compresa la riprofilatura degli spigoli interessati.</v>
          </cell>
          <cell r="C1244" t="str">
            <v>m²</v>
          </cell>
          <cell r="D1244">
            <v>34.5</v>
          </cell>
        </row>
        <row r="1245">
          <cell r="A1245" t="str">
            <v>1C.04.700.0100.b</v>
          </cell>
          <cell r="B1245" t="str">
            <v>- per ogni cm in più</v>
          </cell>
          <cell r="C1245" t="str">
            <v>m²</v>
          </cell>
          <cell r="D1245">
            <v>32.29</v>
          </cell>
        </row>
        <row r="1246">
          <cell r="A1246" t="str">
            <v>1C.04.700.0100.c</v>
          </cell>
          <cell r="B1246" t="str">
            <v>- su spigoli di elementi strutturali. architettonici, decorativi, con sezione fino a 25 cm²</v>
          </cell>
          <cell r="C1246" t="str">
            <v>m</v>
          </cell>
          <cell r="D1246">
            <v>36.67</v>
          </cell>
        </row>
        <row r="1247">
          <cell r="A1247" t="str">
            <v>1C.04.700.0110</v>
          </cell>
          <cell r="B1247" t="str">
            <v>Ricostruzione di spessori consistenti di strutture in cemento armato con getto entro casseforme di malta colabile a ritiro controllato a base di cementi ad alta resistenza, inerti selezionati, microsilice, speciali additivi e fibre con aggiunta di inerti a granulometria appropriata, rispondente ai Criteri Ambientali Minimi di cui al Decreto 23 giugno 2022 del Ministero della Transizione Ecologica, provvista di marcatura CE e conforme ai requisiti prestazionali richiesti dalla norma EN 1504-3, per malte strutturali di classe R4 di tipo CC. Compresa l'umidificazione a rifiuto del supporto, il getto entro casseri anche a più riprese, la nebulizzazione con acqua nella fase di indurimento. Esclusi: la preparazione del supporto, i ponteggi, le casseforme, l'eventuale armatura integrativa.</v>
          </cell>
          <cell r="C1247" t="str">
            <v>m³</v>
          </cell>
          <cell r="D1247">
            <v>3116.62</v>
          </cell>
        </row>
        <row r="1248">
          <cell r="A1248" t="str">
            <v>1C.04.700.0115</v>
          </cell>
          <cell r="B1248" t="str">
            <v>Fornitura e posa in opera di malta cementizia bicomponente colabile, ad elevatissime prestazioni meccaniche a ritiro compensato fibrorinforzata e ad elevata duttilità, rispondente ai Criteri Ambientali Minimi di cui al Decreto 23 giugno 2022 del Ministero della Transizione Ecologica, con fibre rigide in acciaio, classe R4, per l'incamiciatura di pilastri, travi e nodi trave-colonna in calcestruzzo armato. L'applicazione della malta dovrà essere effettuata previa adeguata preparazione del supporto (da computarsi a parte) asportando l'eventuale calcestruzzo ammalorato fino ad ottenere un sottofondo solido, esente da parti in distacco e con scabrosità di almeno 5 mm. Pulizia dei ferri di armatura a metallo bianco (da computarsi a parte) e successivo trattamento passivante mediante applicazione a pennello di doppia mano di malta cementizia anticorrosiva monocomponente (da computarsi a parte). Il prodotto dovrà essere applicato su sottofondo pulito e saturo di acqua, mediante colaggio, nella sede opportunamente predisposta, in uno spessore medio di 20 mm, senza l'ausilio di armature di contrasto. Per spessori superiori è possibile, previa valutazione del progettista, predisporre un'opportuna armatura aggiuntiva (da computarsi a parte). Per migliorare l'espansione all'aria durante i primi giorni di stagionatura, il prodotto dovrà essere miscelato con l'aggiunta di uno speciale additivo stagionante in grado di ridurre sia il ritiro plastico che il ritiro idraulico in un dosaggio pari allo 0,25% in peso sul peso della malta.</v>
          </cell>
          <cell r="C1248" t="str">
            <v>m³</v>
          </cell>
          <cell r="D1248">
            <v>5639.38</v>
          </cell>
        </row>
        <row r="1249">
          <cell r="A1249" t="str">
            <v>1C.04.700.0120</v>
          </cell>
          <cell r="B1249" t="str">
            <v>Consolidamento corticale di superfici in calcestruzzo deboli, decoesionate, sfarinanti mediante rivestimento in resina epossidica bicomponente con induritore applicata a pennello, rullo o airless</v>
          </cell>
          <cell r="C1249" t="str">
            <v>m²</v>
          </cell>
          <cell r="D1249">
            <v>6.01</v>
          </cell>
        </row>
        <row r="1250">
          <cell r="A1250" t="str">
            <v>1C.04.700.0130</v>
          </cell>
          <cell r="B1250" t="str">
            <v>Placcatura di rinforzo di elementi strutturali in cemento armato realizzata mediante iniezioni o spalmatura di resina o betoncino entro casseri metallici già predisposti. Compresa la posa degli ugelli, la stuccatura perimetrale delle casserature; l'impiego di idoneo impianto per iniezioni a bassa pressione; le opere di presidio. Escluse le armature metalliche, i ponteggi:</v>
          </cell>
          <cell r="C1250"/>
          <cell r="D1250"/>
        </row>
        <row r="1251">
          <cell r="A1251" t="str">
            <v>1C.04.700.0130.a</v>
          </cell>
          <cell r="B1251" t="str">
            <v>- con resina epossidica</v>
          </cell>
          <cell r="C1251" t="str">
            <v>kg</v>
          </cell>
          <cell r="D1251">
            <v>31.72</v>
          </cell>
        </row>
        <row r="1252">
          <cell r="A1252" t="str">
            <v>1C.04.700.0130.b</v>
          </cell>
          <cell r="B1252" t="str">
            <v>- con betoncino a base di resina epossidica bicomponente ed aggregati silicei di opportuna granulometria</v>
          </cell>
          <cell r="C1252" t="str">
            <v>kg</v>
          </cell>
          <cell r="D1252">
            <v>18.71</v>
          </cell>
        </row>
        <row r="1253">
          <cell r="A1253" t="str">
            <v>1C.04.700.0150</v>
          </cell>
          <cell r="B1253" t="str">
            <v>Ripristino di lesioni su strutture in cemento armato con iniezioni di resina epossidica eseguite con idoneo impianto di iniezione a bassa pressione.</v>
          </cell>
          <cell r="C1253"/>
          <cell r="D1253"/>
        </row>
        <row r="1254">
          <cell r="A1254" t="str">
            <v>1C.04.700.0150.a</v>
          </cell>
          <cell r="B1254" t="str">
            <v>- per lesioni fino a 1,5 mm e profondità fino a 25 cm</v>
          </cell>
          <cell r="C1254" t="str">
            <v>m</v>
          </cell>
          <cell r="D1254">
            <v>41.39</v>
          </cell>
        </row>
        <row r="1255">
          <cell r="A1255" t="str">
            <v>1C.04.700.0150.b</v>
          </cell>
          <cell r="B1255" t="str">
            <v>- per lesioni fino a 1,5 mm e profondità da 26 a 50 cm</v>
          </cell>
          <cell r="C1255" t="str">
            <v>m</v>
          </cell>
          <cell r="D1255">
            <v>56.33</v>
          </cell>
        </row>
        <row r="1256">
          <cell r="A1256" t="str">
            <v>1C.04.700.0150.c</v>
          </cell>
          <cell r="B1256" t="str">
            <v>- per lesioni da 1,5 a 3,0 mm e profondità fino a 25 cm</v>
          </cell>
          <cell r="C1256" t="str">
            <v>m</v>
          </cell>
          <cell r="D1256">
            <v>59.09</v>
          </cell>
        </row>
        <row r="1257">
          <cell r="A1257" t="str">
            <v>1C.04.700.0150.d</v>
          </cell>
          <cell r="B1257" t="str">
            <v>- per lesioni da 1,5 a 3,0 mm e profondità da 26 a 50 cm</v>
          </cell>
          <cell r="C1257" t="str">
            <v>m</v>
          </cell>
          <cell r="D1257">
            <v>73.849999999999994</v>
          </cell>
        </row>
        <row r="1258">
          <cell r="A1258" t="str">
            <v>1C.04.700.0160</v>
          </cell>
          <cell r="B1258" t="str">
            <v>Regolarizzazione superficiale di tutte le superfici di calcestruzzo e delle parti ricostruite con malte cementizie mediante applicazione a spatola e rifinitura a frattazzo di spugna di malta cementizia per rasature provviste di marcatura CE e conforme a requisiti prestazionali definiti dalla EN 1504-3, per malte di classe R2 di tipo CC e PCC, per uno spessore di 2 mm.Compresi la bagnatura fino a saturazione delle superfici. Esclusi: ponteggi.</v>
          </cell>
          <cell r="C1258" t="str">
            <v>m²</v>
          </cell>
          <cell r="D1258">
            <v>13.19</v>
          </cell>
        </row>
        <row r="1259">
          <cell r="A1259" t="str">
            <v>1C.04.750</v>
          </cell>
          <cell r="B1259" t="str">
            <v>GETTO MANUALE DI CALCESTRUZZI PER PICCOLI E CIRCOSCRITTI QUANTITATIVI</v>
          </cell>
          <cell r="C1259"/>
          <cell r="D1259"/>
        </row>
        <row r="1260">
          <cell r="A1260" t="str">
            <v>1C.04.750.0000</v>
          </cell>
          <cell r="B1260" t="str">
            <v>NOTA DI CONSULTAZIONE</v>
          </cell>
          <cell r="C1260"/>
          <cell r="D1260"/>
        </row>
        <row r="1261">
          <cell r="A1261" t="str">
            <v>1C.04.750.0010</v>
          </cell>
          <cell r="B1261" t="str">
            <v>Sottofondazioni in conglomerato cementizio realizzate mediante getto manuale del calcestruzzo confezionato con betoniera, con cemento 42.5 R ed inerti ad assortimento granulometrico adeguato alla destinazione del getto, con resistenza caratteristica:</v>
          </cell>
          <cell r="C1261"/>
          <cell r="D1261"/>
        </row>
        <row r="1262">
          <cell r="A1262" t="str">
            <v>1C.04.750.0010.a</v>
          </cell>
          <cell r="B1262" t="str">
            <v>- C12/15 (circa 250 kg/m³ di cemento)</v>
          </cell>
          <cell r="C1262" t="str">
            <v>m³</v>
          </cell>
          <cell r="D1262">
            <v>187.14</v>
          </cell>
        </row>
        <row r="1263">
          <cell r="A1263" t="str">
            <v>1C.04.750.0010.b</v>
          </cell>
          <cell r="B1263" t="str">
            <v>- C16/20 (circa 300 kg/m³ di cemento)</v>
          </cell>
          <cell r="C1263" t="str">
            <v>m³</v>
          </cell>
          <cell r="D1263">
            <v>200.48</v>
          </cell>
        </row>
        <row r="1264">
          <cell r="A1264" t="str">
            <v>1C.04.750.0020</v>
          </cell>
          <cell r="B1264" t="str">
            <v>Fondazioni non armate in conglomerato cementizio realizzate mediante getto manuale del calcestruzzo confezionato con betoniera, con cemento 42.5 R ed inerti ad assortimento granulometrico adeguato alla destinazione del getto, con resistenza caratteristica:</v>
          </cell>
          <cell r="C1264"/>
          <cell r="D1264"/>
        </row>
        <row r="1265">
          <cell r="A1265" t="str">
            <v>1C.04.750.0020.a</v>
          </cell>
          <cell r="B1265" t="str">
            <v>- C16/20 (circa 300 kg/m³ di cemento)</v>
          </cell>
          <cell r="C1265" t="str">
            <v>m³</v>
          </cell>
          <cell r="D1265">
            <v>204.81</v>
          </cell>
        </row>
        <row r="1266">
          <cell r="A1266" t="str">
            <v>1C.04.750.0020.b</v>
          </cell>
          <cell r="B1266" t="str">
            <v>- C20/25 (circa 350 kg/m³ di cemento)</v>
          </cell>
          <cell r="C1266" t="str">
            <v>m³</v>
          </cell>
          <cell r="D1266">
            <v>219.95</v>
          </cell>
        </row>
        <row r="1267">
          <cell r="A1267" t="str">
            <v>1C.04.750.0030</v>
          </cell>
          <cell r="B1267" t="str">
            <v>Fondazioni armate, murature armate e non armate in conglomerato cementizio, di qualsiasi spessore, realizzate mediante getto manuale del calcestruzzo confezionato con betoniera, con cemento 42.5 R ed inerti ad assortimento granulometrico adeguato alla destinazione del getto, con resistenza caratteristica:</v>
          </cell>
          <cell r="C1267"/>
          <cell r="D1267"/>
        </row>
        <row r="1268">
          <cell r="A1268" t="str">
            <v>1C.04.750.0030.a</v>
          </cell>
          <cell r="B1268" t="str">
            <v>- C16/20 (circa 300 kg/m³ di cemento)</v>
          </cell>
          <cell r="C1268" t="str">
            <v>m³</v>
          </cell>
          <cell r="D1268">
            <v>221.07</v>
          </cell>
        </row>
        <row r="1269">
          <cell r="A1269" t="str">
            <v>1C.04.750.0030.b</v>
          </cell>
          <cell r="B1269" t="str">
            <v>- C20/25 (circa 350 kg/m³ di cemento)</v>
          </cell>
          <cell r="C1269" t="str">
            <v>m³</v>
          </cell>
          <cell r="D1269">
            <v>232.95</v>
          </cell>
        </row>
        <row r="1270">
          <cell r="A1270" t="str">
            <v>1C.04.750.0040</v>
          </cell>
          <cell r="B1270" t="str">
            <v>Strutture varie (pilastri, travi, solette, gronde ecc) in conglomerato cementizio realizzate mediante getto manuale del calcestruzzo confezionato in betoniera, con cemento 42.5 R ed inerti ad assortimento granulometrico adeguato alla destinazione del getto, con resistenza caratteristica:</v>
          </cell>
          <cell r="C1270"/>
          <cell r="D1270"/>
        </row>
        <row r="1271">
          <cell r="A1271" t="str">
            <v>1C.04.750.0040.a</v>
          </cell>
          <cell r="B1271" t="str">
            <v>- C20/25 (circa 350 kg/m³ di cemento)</v>
          </cell>
          <cell r="C1271" t="str">
            <v>m³</v>
          </cell>
          <cell r="D1271">
            <v>243.79</v>
          </cell>
        </row>
        <row r="1272">
          <cell r="A1272" t="str">
            <v>1C.04.750.0040.b</v>
          </cell>
          <cell r="B1272" t="str">
            <v>- C25/30 (circa 400 kg/m³ di cemento)</v>
          </cell>
          <cell r="C1272" t="str">
            <v>m³</v>
          </cell>
          <cell r="D1272">
            <v>256.08999999999997</v>
          </cell>
        </row>
        <row r="1273">
          <cell r="A1273" t="str">
            <v>1C.04.800</v>
          </cell>
          <cell r="B1273" t="str">
            <v>OPERE DI CONSOLIDAMENTO E RINFORZO CON MATERIALI COMPOSITI - CONSOLIDAMENTO MURATURE</v>
          </cell>
          <cell r="C1273"/>
          <cell r="D1273"/>
        </row>
        <row r="1274">
          <cell r="A1274" t="str">
            <v>1C.04.800.0010</v>
          </cell>
          <cell r="B1274" t="str">
            <v>Cuciture di lesioni su muratura portante mediante fornitura e posa in opera di un sistema costituito da una malta premiscelata bicomponente, rispondente ai Criteri Ambientali Minimi di cui al Decreto 23 giugno 2022 del Ministero della Transizione Ecologica, a base cementizia o a base calce, fibrorinforzata ad elevata duttilità, marcata secondo EN 998-2, spessore totale 1,5 cm, e da una rete in materiale composito per il rinforzo strutturale “armato” (FRCM).</v>
          </cell>
          <cell r="C1274"/>
          <cell r="D1274"/>
        </row>
        <row r="1275">
          <cell r="A1275" t="str">
            <v>1C.04.800.0010.a</v>
          </cell>
          <cell r="B1275" t="str">
            <v>- rete in fibra di basalto, grammatura 250 g/mq, maglia 6 x 6 mm, modulo elastico 89 GPa, resistenza a trazione 60 kN/m</v>
          </cell>
          <cell r="C1275" t="str">
            <v>m²</v>
          </cell>
          <cell r="D1275">
            <v>118.4</v>
          </cell>
        </row>
        <row r="1276">
          <cell r="A1276" t="str">
            <v>1C.04.800.0010.b</v>
          </cell>
          <cell r="B1276" t="str">
            <v>- rete in fibra di vetro A.R., contenuto di zirconio 16 %, grammatura 250 g/mq, maglia 21 x 21 mm, modulo elastico 67 GPa, resistenza a trazione 35 kN/m</v>
          </cell>
          <cell r="C1276" t="str">
            <v>m²</v>
          </cell>
          <cell r="D1276">
            <v>140.43</v>
          </cell>
        </row>
        <row r="1277">
          <cell r="A1277" t="str">
            <v>1C.04.800.0010.c</v>
          </cell>
          <cell r="B1277" t="str">
            <v>- rete in fibra di carbonio, grammatura 200 g/mq, maglia 10 x 10 mm, modulo elastico 252±2% GPa, resistenza a trazione 260 kN/m</v>
          </cell>
          <cell r="C1277" t="str">
            <v>m²</v>
          </cell>
          <cell r="D1277">
            <v>195.32</v>
          </cell>
        </row>
        <row r="1278">
          <cell r="A1278" t="str">
            <v>1C.04.800.0010.d</v>
          </cell>
          <cell r="B1278" t="str">
            <v>- strato ulteriore/successivo di malta spessore cm 1,00</v>
          </cell>
          <cell r="C1278" t="str">
            <v>m²</v>
          </cell>
          <cell r="D1278">
            <v>50.75</v>
          </cell>
        </row>
        <row r="1279">
          <cell r="A1279" t="str">
            <v>1C.04.800.0020</v>
          </cell>
          <cell r="B1279" t="str">
            <v>Cucitura di lesioni su muratura portante mediante barre in materiale composito.</v>
          </cell>
          <cell r="C1279"/>
          <cell r="D1279"/>
        </row>
        <row r="1280">
          <cell r="A1280" t="str">
            <v>1C.04.800.0020.a</v>
          </cell>
          <cell r="B1280" t="str">
            <v>- in barre in pultruso in fibra di carbonio, ad aderenza migliorata, con resistenza a trazione ≥ 2.000 Mpa e modulo elastico ≥ 140 Gpa; diametro ø 8 mm</v>
          </cell>
          <cell r="C1280" t="str">
            <v>m</v>
          </cell>
          <cell r="D1280">
            <v>31.37</v>
          </cell>
        </row>
        <row r="1281">
          <cell r="A1281" t="str">
            <v>1C.04.800.0020.b</v>
          </cell>
          <cell r="B1281" t="str">
            <v>- in barre in pultruso in fibra di carbonio, ad aderenza migliorata, con resistenza a trazione ≥ 2.000 Mpa e modulo elastico ≥ 140 Gpa; diametro ø 10 mm</v>
          </cell>
          <cell r="C1281" t="str">
            <v>m</v>
          </cell>
          <cell r="D1281">
            <v>35.57</v>
          </cell>
        </row>
        <row r="1282">
          <cell r="A1282" t="str">
            <v>1C.04.800.0020.c</v>
          </cell>
          <cell r="B1282" t="str">
            <v>- in barre in pultruso in fibra di carbonio, ad aderenza migliorata, con resistenza a trazione ≥ 2.000 Mpa e modulo elastico ≥ 150 Gpa; diametro ø 12 mm</v>
          </cell>
          <cell r="C1282" t="str">
            <v>m</v>
          </cell>
          <cell r="D1282">
            <v>40.29</v>
          </cell>
        </row>
        <row r="1283">
          <cell r="A1283" t="str">
            <v>1C.04.800.0030</v>
          </cell>
          <cell r="B1283" t="str">
            <v>Consolidamento di pareti a sacco o comunque con paramenti scollegati, mediante realizzazione di collegamenti trasversali (ortogonali al piano della parete) con connettori pultrusi in fibra di carbonio ad elevata resistenza lunghezza cm 20, con filamenti terminale da impregnare, lunghezza cm 15. Modulo di elasticità a trazione: connettore (N/mm²) ≥150.000, estremità fioccata (N/mm²) ≥ 230.000; resistenza a trazione: connettore (N/mm²) ≥ 2.100, estremità fioccata (N/mm²) ≥ 4.800; allungamento a rottura: connettore (%) ≥ 1,50, estremità fioccata (%) ≥ 2,00.</v>
          </cell>
          <cell r="C1283"/>
          <cell r="D1283"/>
        </row>
        <row r="1284">
          <cell r="A1284" t="str">
            <v>1C.04.800.0030.a</v>
          </cell>
          <cell r="B1284" t="str">
            <v>- ø 6 mm</v>
          </cell>
          <cell r="C1284" t="str">
            <v>cad</v>
          </cell>
          <cell r="D1284">
            <v>36.72</v>
          </cell>
        </row>
        <row r="1285">
          <cell r="A1285" t="str">
            <v>1C.04.800.0030.b</v>
          </cell>
          <cell r="B1285" t="str">
            <v>- ø 8 mm</v>
          </cell>
          <cell r="C1285" t="str">
            <v>cad</v>
          </cell>
          <cell r="D1285">
            <v>39.369999999999997</v>
          </cell>
        </row>
        <row r="1286">
          <cell r="A1286" t="str">
            <v>1C.04.800.0030.c</v>
          </cell>
          <cell r="B1286" t="str">
            <v>- ø 10 mm</v>
          </cell>
          <cell r="C1286" t="str">
            <v>cad</v>
          </cell>
          <cell r="D1286">
            <v>42.86</v>
          </cell>
        </row>
        <row r="1287">
          <cell r="A1287" t="str">
            <v>1C.04.800.0035</v>
          </cell>
          <cell r="B1287" t="str">
            <v>Rinforzo o consolidamento di pareti di qualsiasi genere, anche ad una testa, mediante tecnica dell’intonaco armato CRM (Composite Reinforced Mortar), spessore 3 cm, con applicazione di rete preformata in fibra di vetro A.R. (Alcalino Resistente) G.F.R.P. (Glass Fiber Reinforced Polymer), provvisto di Certificato di Valutazione Tecnica (C.V.T.) all'impiego e qualificato secondo Linee guida di cui al DPCS LL.PP. n. 292 del 29/05/2019, compresa la pulitura degli elementi murari, il lavaggio della superficie muraria, l'esecuzione di perfori in numero di 4/mq e la fornitura ed inserimento di connettori preformati ad "L" in G.F.R.P. di lunghezza 200x100 mm, (per l'intervento su 2 lati, sovrapposizione tra gli stessi di almeno 10 cm) e solidarizzati tramite ancorante chimico, la fornitura e posa della rete, della malta premiscelata in polvere per intonaci traspiranti e da muratura, a base di calce idraulica naturale ed Eco-Pozzolana, sabbie naturali, materiale riciclato, speciali additivi, microfibre e fibre di vetro. Malta rispondente ai Criteri Ambientali Minimi di cui al Decreto 23 giugno 2022 del Ministero della Transizione Ecologica.:</v>
          </cell>
          <cell r="C1287"/>
          <cell r="D1287"/>
        </row>
        <row r="1288">
          <cell r="A1288" t="str">
            <v>1C.04.800.0035.a</v>
          </cell>
          <cell r="B1288" t="str">
            <v>- rete in fibra di vetro A.R. contenuto di ossido di zirconio ≥16 %, maglia 30 x 30 mm, modulo elastico 33 Gpa, resistenza a trazione singola barra 3,20 kN</v>
          </cell>
          <cell r="C1288" t="str">
            <v>m²</v>
          </cell>
          <cell r="D1288">
            <v>133.31</v>
          </cell>
        </row>
        <row r="1289">
          <cell r="A1289" t="str">
            <v>1C.04.800.0035.b</v>
          </cell>
          <cell r="B1289" t="str">
            <v>- rete in fibra di vetro A.R. contenuto di ossido di zirconio ≥16 %, maglia 40 x 40 mm, modulo elastico 33 Gpa, resistenza a trazione singola barra 2,25 Kn</v>
          </cell>
          <cell r="C1289" t="str">
            <v>m²</v>
          </cell>
          <cell r="D1289">
            <v>121.69</v>
          </cell>
        </row>
        <row r="1290">
          <cell r="A1290" t="str">
            <v>1C.04.800.0035.c</v>
          </cell>
          <cell r="B1290" t="str">
            <v>- sovrapprezzo per l'utilizzo di connettori da 500 x 100 mm</v>
          </cell>
          <cell r="C1290" t="str">
            <v>m²</v>
          </cell>
          <cell r="D1290">
            <v>38.340000000000003</v>
          </cell>
        </row>
        <row r="1291">
          <cell r="A1291" t="str">
            <v>1C.04.800.0035.d</v>
          </cell>
          <cell r="B1291" t="str">
            <v>- sovrapprezzo per l'utilizzo di connettori da 700 x 100 mm</v>
          </cell>
          <cell r="C1291" t="str">
            <v>m²</v>
          </cell>
          <cell r="D1291">
            <v>66.739999999999995</v>
          </cell>
        </row>
        <row r="1292">
          <cell r="A1292" t="str">
            <v>1C.04.810</v>
          </cell>
          <cell r="B1292" t="str">
            <v>OPERE DI CONSOLIDAMENTO E RINFORZO CON MATERIALI COMPOSITI - ARCHITRAVI E TIRANTI</v>
          </cell>
          <cell r="C1292"/>
          <cell r="D1292"/>
        </row>
        <row r="1293">
          <cell r="A1293" t="str">
            <v>1C.04.810.0010</v>
          </cell>
          <cell r="B1293" t="str">
            <v>Consolidamento di architravi in materiale lapideo con l'impiego di barre in materiale composito, previa stuccatura e iniezione delle lesioni.</v>
          </cell>
          <cell r="C1293"/>
          <cell r="D1293"/>
        </row>
        <row r="1294">
          <cell r="A1294" t="str">
            <v>1C.04.810.0010.a</v>
          </cell>
          <cell r="B1294" t="str">
            <v>- in barre in pultruso in fibra di carbonio, ad aderenza migliorata, con resistenza a trazione ≥ 2.000 Mpa e modulo elastico ≥ 140 Gpa; diametro ø 8 mm</v>
          </cell>
          <cell r="C1294" t="str">
            <v>m</v>
          </cell>
          <cell r="D1294">
            <v>34.83</v>
          </cell>
        </row>
        <row r="1295">
          <cell r="A1295" t="str">
            <v>1C.04.810.0010.b</v>
          </cell>
          <cell r="B1295" t="str">
            <v>- in barre in pultruso in fibra di carbonio, ad aderenza migliorata, con resistenza a trazione ≥ 2.000 Mpa e modulo elastico ≥ 140 Gpa; diametro ø 10 mm</v>
          </cell>
          <cell r="C1295" t="str">
            <v>m</v>
          </cell>
          <cell r="D1295">
            <v>39.28</v>
          </cell>
        </row>
        <row r="1296">
          <cell r="A1296" t="str">
            <v>1C.04.810.0010.c</v>
          </cell>
          <cell r="B1296" t="str">
            <v>- in barre in pultruso in fibra di carbonio, ad aderenza migliorata, con resistenza a trazione ≥ 2.000 Mpa e modulo elastico ≥ 150 Gpa; diametro ø 12 mm</v>
          </cell>
          <cell r="C1296" t="str">
            <v>m</v>
          </cell>
          <cell r="D1296">
            <v>44.28</v>
          </cell>
        </row>
        <row r="1297">
          <cell r="A1297" t="str">
            <v>1C.04.810.0020</v>
          </cell>
          <cell r="B1297" t="str">
            <v>Tiranti per incatenamento di piano mediante applicazione di barre in materiale composito, forniti e posti in opera. Sono compresi: la fornitura in opera dei tiranti; il terminale di ancoraggio in acciaio (ø mm 220); il tenditore per il pretensionamento e l'eventuale strato di nastro in fibra di vetro da utilizzarsi quale interfaccia con l'acciaio nel caso di impiego di barre in fibra di carbonio. La qualità dell'intervento è verificata con prove obbligatorie di trazione eseguite su campioni prelevati dalla stessa partita di materiale (barre in composito) in ragione di almeno n° 3 campioni ogni 100 m di tiranti posti in opera, secondo le indicazioni contenute nel Capitolato Speciale d'Appalto. È inoltre compreso quanto altro occorre per dare il lavoro finito. Sono escluse: le perforazioni delle murature per l'attraversamento dei tiranti; le piastre esterne di ancoraggio e l'eventuale livellamento delle testate di ancoraggio; le prove obbligatorie di trazione. Il prezzo è per unità di lunghezza di tirante posto in opera.</v>
          </cell>
          <cell r="C1297"/>
          <cell r="D1297"/>
        </row>
        <row r="1298">
          <cell r="A1298" t="str">
            <v>1C.04.810.0020.a</v>
          </cell>
          <cell r="B1298" t="str">
            <v>- in fibra di carbonio - ø 10 mm</v>
          </cell>
          <cell r="C1298" t="str">
            <v>m</v>
          </cell>
          <cell r="D1298">
            <v>139.33000000000001</v>
          </cell>
        </row>
        <row r="1299">
          <cell r="A1299" t="str">
            <v>1C.04.810.0020.b</v>
          </cell>
          <cell r="B1299" t="str">
            <v>- in fibra di carbonio - ø 12 mm</v>
          </cell>
          <cell r="C1299" t="str">
            <v>m</v>
          </cell>
          <cell r="D1299">
            <v>133.22999999999999</v>
          </cell>
        </row>
        <row r="1300">
          <cell r="A1300" t="str">
            <v>1C.04.810.0020.c</v>
          </cell>
          <cell r="B1300" t="str">
            <v>- in fibra di aramide - ø 12 mm</v>
          </cell>
          <cell r="C1300" t="str">
            <v>m</v>
          </cell>
          <cell r="D1300">
            <v>101.89</v>
          </cell>
        </row>
        <row r="1301">
          <cell r="A1301" t="str">
            <v>1C.04.810.0030</v>
          </cell>
          <cell r="B1301" t="str">
            <v>Fasciatura di piano mediante fornitura e posa in opera di tessuti unidirezionali in materiale composito FRP. Il sistema di rinforzo strutturale, se non già coperto da Marcatura CE, dovrà essere coperto da Certificato di Idoneità Tecnica all'impiego (CIT) rilasciato dal Servizio Tecnico Centrale sulla base di Linee Guida approvate dal Consiglio Superiore dei Lavori Pubblici di cui al D.P.C.S.LL.PP. n.220 del 09-07-2015. La qualità dell'intervento è verificata con prove (da computarsi a parte) di pull-off da eseguirsi su apposita area campione e da quant'altro previsto dalla Normativa in vigore; il tipo e la quantità delle prove da eseguire devono essere commisurati all'importanza dell'intervento. Ove possibile, sono eseguite prove di carico (da computarsi a parte) prima e dopo l'intervento per valutare l'efficacia dello stesso, rilevando le deformazioni e lo stato tensionale del rinforzo sotto carico.</v>
          </cell>
          <cell r="C1301"/>
          <cell r="D1301"/>
        </row>
        <row r="1302">
          <cell r="A1302" t="str">
            <v>1C.04.810.0030.a</v>
          </cell>
          <cell r="B1302" t="str">
            <v>- tessuto in fibra di carbonio 300 g/m², modulo elastico a trazione 252±2% GPa, resistenza meccanica a trazione ≥4900 N/mm² (dati tessuto secco), classe 210C- 1° strato;</v>
          </cell>
          <cell r="C1302" t="str">
            <v>m²</v>
          </cell>
          <cell r="D1302">
            <v>257.29000000000002</v>
          </cell>
        </row>
        <row r="1303">
          <cell r="A1303" t="str">
            <v>1C.04.810.0030.b</v>
          </cell>
          <cell r="B1303" t="str">
            <v>- tessuto in fibra di carbonio 300 g/m², modulo elastico a trazione 252±2% GPa, resistenza meccanica a trazione ≥4900 N/mm² (dati tessuto secco), classe 210C- strati successivi al primo;</v>
          </cell>
          <cell r="C1303" t="str">
            <v>m²</v>
          </cell>
          <cell r="D1303">
            <v>160.44</v>
          </cell>
        </row>
        <row r="1304">
          <cell r="A1304" t="str">
            <v>1C.04.810.0030.c</v>
          </cell>
          <cell r="B1304" t="str">
            <v>- tessuto in fibra di carbonio 600 g/m², modulo elastico a trazione 252±2% GPa, resistenza meccanica a trazione ≥4900 N/mm² (dati tessuto secco), classe 210C- 1° strato;</v>
          </cell>
          <cell r="C1304" t="str">
            <v>m²</v>
          </cell>
          <cell r="D1304">
            <v>385.73</v>
          </cell>
        </row>
        <row r="1305">
          <cell r="A1305" t="str">
            <v>1C.04.810.0030.d</v>
          </cell>
          <cell r="B1305" t="str">
            <v>- tessuto in fibra di carbonio 600 g/m², modulo elastico a trazione 252±2% GPa, resistenza meccanica a trazione ≥4900 N/mm² (dati tessuto secco), classe 210C- strati successivi al primo;</v>
          </cell>
          <cell r="C1305" t="str">
            <v>m²</v>
          </cell>
          <cell r="D1305">
            <v>277.37</v>
          </cell>
        </row>
        <row r="1306">
          <cell r="A1306" t="str">
            <v>1C.04.810.0030.e</v>
          </cell>
          <cell r="B1306" t="str">
            <v>- tessuto in fibra di vetro 900 g/m², modulo elastico a trazione 80,7 GPa, resistenza meccanica a trazione ≥2560 N/mm² (dati tessuto secco), classe 60G - 1° strato;</v>
          </cell>
          <cell r="C1306" t="str">
            <v>m²</v>
          </cell>
          <cell r="D1306">
            <v>163.77000000000001</v>
          </cell>
        </row>
        <row r="1307">
          <cell r="A1307" t="str">
            <v>1C.04.810.0030.f</v>
          </cell>
          <cell r="B1307" t="str">
            <v>- tessuto in fibra di vetro 900 g/m², modulo elastico a trazione 80,7 GPa, resistenza meccanica a trazione ≥2560 N/mm² (dati tessuto secco), classe 60G - strati successivi al 1°;</v>
          </cell>
          <cell r="C1307" t="str">
            <v>m²</v>
          </cell>
          <cell r="D1307">
            <v>76.52</v>
          </cell>
        </row>
        <row r="1308">
          <cell r="A1308" t="str">
            <v>1C.04.820</v>
          </cell>
          <cell r="B1308" t="str">
            <v>OPERE DI CONSOLIDAMENTO E RINFORZO CON MATERIALI COMPOSITI - CONSOLIDAMENTO DI VOLTE IN MURATURA</v>
          </cell>
          <cell r="C1308"/>
          <cell r="D1308"/>
        </row>
        <row r="1309">
          <cell r="A1309" t="str">
            <v>1C.04.820.0010</v>
          </cell>
          <cell r="B1309" t="str">
            <v>Consolidamento di volte, cupole ed archi in muratura di pietrame o mattoni, in laterizio o gesso, mediante fornitura e posa in opera di un sistema costituito da una malta premiscelata bicomponente, rispondente ai Criteri Ambientali Minimi di cui al Decreto 23 giugno 2022 del Ministero della Transizione Ecologica, a base cementizia o a base calce, fibrorinforzata ad elevata duttilità, marcata secondo EN 998-2, spessore totale 1,5 cm, e da una rete in materiale composito per il rinforzo strutturale “armato” (FRCM).</v>
          </cell>
          <cell r="C1309"/>
          <cell r="D1309"/>
        </row>
        <row r="1310">
          <cell r="A1310" t="str">
            <v>1C.04.820.0010.a</v>
          </cell>
          <cell r="B1310" t="str">
            <v>- rete in fibra di basalto, grammatura 250 g/mq, maglia 6 x 6 mm, modulo elastico 89 GPa, resistenza a trazione 60 kN/m</v>
          </cell>
          <cell r="C1310" t="str">
            <v>m²</v>
          </cell>
          <cell r="D1310">
            <v>118.4</v>
          </cell>
        </row>
        <row r="1311">
          <cell r="A1311" t="str">
            <v>1C.04.820.0010.b</v>
          </cell>
          <cell r="B1311" t="str">
            <v>- rete in fibra di vetro A.R., contenuto di zirconio 16 %, grammatura 250 g/mq, maglia 21 x 21 mm, modulo elastico 67 GPa, resistenza a trazione 35 kN/m</v>
          </cell>
          <cell r="C1311" t="str">
            <v>m²</v>
          </cell>
          <cell r="D1311">
            <v>140.43</v>
          </cell>
        </row>
        <row r="1312">
          <cell r="A1312" t="str">
            <v>1C.04.820.0010.c</v>
          </cell>
          <cell r="B1312" t="str">
            <v>- rete in fibra di carbonio, grammatura 200 g/mq, maglia 10 x 10 mm, modulo elastico 252±2% GPa, resistenza a trazione 260 kN/m</v>
          </cell>
          <cell r="C1312" t="str">
            <v>m²</v>
          </cell>
          <cell r="D1312">
            <v>195.32</v>
          </cell>
        </row>
        <row r="1313">
          <cell r="A1313" t="str">
            <v>1C.04.820.0010.d</v>
          </cell>
          <cell r="B1313" t="str">
            <v>- strato ulteriore/successivo di malta spessore cm 1,00</v>
          </cell>
          <cell r="C1313" t="str">
            <v>m²</v>
          </cell>
          <cell r="D1313">
            <v>50.75</v>
          </cell>
        </row>
        <row r="1314">
          <cell r="A1314" t="str">
            <v>1C.04.830</v>
          </cell>
          <cell r="B1314" t="str">
            <v>OPERE DI CONSOLIDAMENTO E RINFORZO CON MATERIALI COMPOSITI - CONSOLIDAMENTO E RESTAURO STRUTTURE IN CEMENTO ARMATO</v>
          </cell>
          <cell r="C1314"/>
          <cell r="D1314"/>
        </row>
        <row r="1315">
          <cell r="A1315" t="str">
            <v>1C.04.830.0010</v>
          </cell>
          <cell r="B1315" t="str">
            <v>Rinforzo a flessione di travi, travetti e solette piene in c.a. e c.a.p. mediante fornitura e posa in opera di lamine unidirezionali in fibra di carbonio FRP. Il sistema di rinforzo strutturale, se non già coperto da Marcatura CE, dovrà essere coperto da Certificato di Idoneità Tecnica all'impiego (CIT) rilasciato dal Servizio Tecnico Centrale sulla base di Linee Guida approvate dal Consiglio Superiore dei Lavori Pubblici di cui al D.P.C.S.LL.PP. n.220 del 09-07-2015. La qualità dell'intervento è verificata con prove (da computarsi a parte) di pull-off da eseguirsi su apposita area campione e/o da quant'altro previsto dalla Normativa in vigore; il tipo e la quantità delle prove da eseguire devono essere commisurati all'importanza dell'intervento. Ove possibile, sono eseguite prove di carico (da computarsi a parte) prima e dopo l'intervento per valutare l'efficacia dello stesso, rilevando le deformazioni e lo stato tensionale del rinforzo sotto carico.</v>
          </cell>
          <cell r="C1315"/>
          <cell r="D1315"/>
        </row>
        <row r="1316">
          <cell r="A1316" t="str">
            <v>1C.04.830.0010.a</v>
          </cell>
          <cell r="B1316" t="str">
            <v>- lamina preformata in fibra di carbonio, modulo elastico a trazione ≥160 GPa, resistenza meccanica a trazione caratteristica 2700 N/mm² (riferiti all'area netta fibre), classe C150/2300, 50 x 1,4 mm;</v>
          </cell>
          <cell r="C1316" t="str">
            <v>m</v>
          </cell>
          <cell r="D1316">
            <v>112.19</v>
          </cell>
        </row>
        <row r="1317">
          <cell r="A1317" t="str">
            <v>1C.04.830.0010.b</v>
          </cell>
          <cell r="B1317" t="str">
            <v>- lamina preformata in fibra di carbonio, modulo elastico a trazione ≥160 GPa, resistenza meccanica a trazione caratteristica 2700 N/mm² (riferiti all'area netta fibre), classe C150/2300, 50 x 1,4 mm; - per ogni strato successivo al primo</v>
          </cell>
          <cell r="C1317" t="str">
            <v>m</v>
          </cell>
          <cell r="D1317">
            <v>101</v>
          </cell>
        </row>
        <row r="1318">
          <cell r="A1318" t="str">
            <v>1C.04.830.0010.c</v>
          </cell>
          <cell r="B1318" t="str">
            <v>-lamina preformata in fibra di carbonio, modulo elastico a trazione ≥160 GPa, resistenza meccanica a trazione caratteristica 2700 N/mm² (riferiti all'area netta fibre), classe C150/2300, 100 x 1,4 mm;</v>
          </cell>
          <cell r="C1318" t="str">
            <v>m</v>
          </cell>
          <cell r="D1318">
            <v>162.34</v>
          </cell>
        </row>
        <row r="1319">
          <cell r="A1319" t="str">
            <v>1C.04.830.0010.d</v>
          </cell>
          <cell r="B1319" t="str">
            <v>-lamina preformata in fibra di carbonio, modulo elastico a trazione ≥160 GPa, resistenza meccanica a trazione caratteristica 2700 N/mm² (riferiti all'area netta fibre), classe C150/2300, 100 x 1,4 mm;- per ogni strato successivo al primo</v>
          </cell>
          <cell r="C1319" t="str">
            <v>m</v>
          </cell>
          <cell r="D1319">
            <v>146.21</v>
          </cell>
        </row>
        <row r="1320">
          <cell r="A1320" t="str">
            <v>1C.04.830.0010.e</v>
          </cell>
          <cell r="B1320" t="str">
            <v>-lamina preformata in fibra di carbonio, modulo elastico a trazione ≥160 GPa, resistenza meccanica a trazione caratteristica 2700 N/mm² (riferiti all'area netta fibre), classe C150/2300, 150 x 1,4 mm;</v>
          </cell>
          <cell r="C1320" t="str">
            <v>m</v>
          </cell>
          <cell r="D1320">
            <v>218.82</v>
          </cell>
        </row>
        <row r="1321">
          <cell r="A1321" t="str">
            <v>1C.04.830.0010.f</v>
          </cell>
          <cell r="B1321" t="str">
            <v>-lamina preformata in fibra di carbonio, modulo elastico a trazione ≥160 GPa, resistenza meccanica a trazione caratteristica 2700 N/mm² (riferiti all'area netta fibre), classe C150/2300, 150 x 1,4 mm;- per ogni strato successivo al primo</v>
          </cell>
          <cell r="C1321" t="str">
            <v>m</v>
          </cell>
          <cell r="D1321">
            <v>199.65</v>
          </cell>
        </row>
        <row r="1322">
          <cell r="A1322" t="str">
            <v>1C.04.830.0010.g</v>
          </cell>
          <cell r="B1322" t="str">
            <v>-lamina preformata in fibra di carbonio, modulo elastico a trazione ≥190 GPa, resistenza meccanica a trazione caratteristica 3100 N/mm² (riferiti all'area netta fibre), classe C190/1800, 50 x 1,4 mm;</v>
          </cell>
          <cell r="C1322" t="str">
            <v>m</v>
          </cell>
          <cell r="D1322">
            <v>140.4</v>
          </cell>
        </row>
        <row r="1323">
          <cell r="A1323" t="str">
            <v>1C.04.830.0010.h</v>
          </cell>
          <cell r="B1323" t="str">
            <v>-lamina preformata in fibra di carbonio, modulo elastico a trazione ≥190 GPa, resistenza meccanica a trazione caratteristica 3100 N/mm² (riferiti all'area netta fibre), classe C190/1800, 50 x 1,4 mm;- per ogni strato successivo al primo</v>
          </cell>
          <cell r="C1323" t="str">
            <v>m</v>
          </cell>
          <cell r="D1323">
            <v>128.46</v>
          </cell>
        </row>
        <row r="1324">
          <cell r="A1324" t="str">
            <v>1C.04.830.0010.i</v>
          </cell>
          <cell r="B1324" t="str">
            <v>-lamina preformata in fibra di carbonio, modulo elastico a trazione ≥190 GPa, resistenza meccanica a trazione caratteristica 3100 N/mm² (riferiti all'area netta fibre), classe C190/1800, 100 x 1,4 mm;</v>
          </cell>
          <cell r="C1324" t="str">
            <v>m</v>
          </cell>
          <cell r="D1324">
            <v>226.47</v>
          </cell>
        </row>
        <row r="1325">
          <cell r="A1325" t="str">
            <v>1C.04.830.0010.j</v>
          </cell>
          <cell r="B1325" t="str">
            <v>-lamina preformata in fibra di carbonio, modulo elastico a trazione ≥190 GPa, resistenza meccanica a trazione caratteristica 3100 N/mm² (riferiti all'area netta fibre), classe C190/1800, 100 x 1,4 mm;- per ogni strato successivo al primo</v>
          </cell>
          <cell r="C1325" t="str">
            <v>m</v>
          </cell>
          <cell r="D1325">
            <v>210.34</v>
          </cell>
        </row>
        <row r="1326">
          <cell r="A1326" t="str">
            <v>1C.04.830.0010.k</v>
          </cell>
          <cell r="B1326" t="str">
            <v>-lamina preformata in fibra di carbonio, modulo elastico a trazione ≥190 GPa, resistenza meccanica a trazione caratteristica 3100 N/mm² (riferiti all'area netta fibre), classe C190/1800, 150 x 1,4 mm;</v>
          </cell>
          <cell r="C1326" t="str">
            <v>m</v>
          </cell>
          <cell r="D1326">
            <v>294.27</v>
          </cell>
        </row>
        <row r="1327">
          <cell r="A1327" t="str">
            <v>1C.04.830.0010.l</v>
          </cell>
          <cell r="B1327" t="str">
            <v>-lamina preformata in fibra di carbonio, modulo elastico a trazione ≥190 GPa, resistenza meccanica a trazione caratteristica 3100 N/mm² (riferiti all'area netta fibre), classe C190/1800, 150 x 1,4 mm;- per ogni strato successivo al primo</v>
          </cell>
          <cell r="C1327" t="str">
            <v>m</v>
          </cell>
          <cell r="D1327">
            <v>275.11</v>
          </cell>
        </row>
        <row r="1328">
          <cell r="A1328" t="str">
            <v>1C.04.830.0010.m</v>
          </cell>
          <cell r="B1328" t="str">
            <v>- lamina preformata in fibra di carbonio, modulo elastico a trazione ≥250 GPa, resistenza meccanica a trazione caratteristica 2400 N/mm² (riferiti all'area netta fibre), classe C200/1800, 50 x 1,4 mm;</v>
          </cell>
          <cell r="C1328" t="str">
            <v>m</v>
          </cell>
          <cell r="D1328">
            <v>178.31</v>
          </cell>
        </row>
        <row r="1329">
          <cell r="A1329" t="str">
            <v>1C.04.830.0010.n</v>
          </cell>
          <cell r="B1329" t="str">
            <v>- lamina preformata in fibra di carbonio, modulo elastico a trazione ≥250 GPa, resistenza meccanica a trazione caratteristica 2400 N/mm² (riferiti all'area netta fibre), classe C200/1800, 50 x 1,4 mm;- per ogni strato successivo al primo</v>
          </cell>
          <cell r="C1329" t="str">
            <v>m</v>
          </cell>
          <cell r="D1329">
            <v>166.38</v>
          </cell>
        </row>
        <row r="1330">
          <cell r="A1330" t="str">
            <v>1C.04.830.0010.o</v>
          </cell>
          <cell r="B1330" t="str">
            <v>- lamina preformata in fibra di carbonio, modulo elastico a trazione ≥250 GPa, resistenza meccanica a trazione caratteristica 2400 N/mm² (riferiti all'area netta fibre), classe C200/1800, 100 x 1,4 mm;</v>
          </cell>
          <cell r="C1330" t="str">
            <v>m</v>
          </cell>
          <cell r="D1330">
            <v>301.47000000000003</v>
          </cell>
        </row>
        <row r="1331">
          <cell r="A1331" t="str">
            <v>1C.04.830.0010.p</v>
          </cell>
          <cell r="B1331" t="str">
            <v>- lamina preformata in fibra di carbonio, modulo elastico a trazione ≥250 GPa, resistenza meccanica a trazione caratteristica 2400 N/mm² (riferiti all'area netta fibre), classe C200/1800, 100 x 1,4 mm;- per ogni strato successivo al primo</v>
          </cell>
          <cell r="C1331" t="str">
            <v>m</v>
          </cell>
          <cell r="D1331">
            <v>285.33</v>
          </cell>
        </row>
        <row r="1332">
          <cell r="A1332" t="str">
            <v>1C.04.830.0010.q</v>
          </cell>
          <cell r="B1332" t="str">
            <v>- lamina preformata in fibra di carbonio, modulo elastico a trazione ≥250 GPa, resistenza meccanica a trazione caratteristica 2400 N/mm² (riferiti all'area netta fibre), classe C200/1800, 150 x 1,4 mm;</v>
          </cell>
          <cell r="C1332" t="str">
            <v>m</v>
          </cell>
          <cell r="D1332">
            <v>408.78</v>
          </cell>
        </row>
        <row r="1333">
          <cell r="A1333" t="str">
            <v>1C.04.830.0010.r</v>
          </cell>
          <cell r="B1333" t="str">
            <v>- lamina preformata in fibra di carbonio, modulo elastico a trazione ≥250 GPa, resistenza meccanica a trazione caratteristica 2400 N/mm² (riferiti all'area netta fibre), classe C200/1800, 150 x 1,4 mm;- per ogni strato successivo al primo</v>
          </cell>
          <cell r="C1333" t="str">
            <v>m</v>
          </cell>
          <cell r="D1333">
            <v>390.02</v>
          </cell>
        </row>
        <row r="1334">
          <cell r="A1334" t="str">
            <v>1C.04.830.0020</v>
          </cell>
          <cell r="B1334" t="str">
            <v>Rinforzo a flessione di travi, travetti e solette piene, rinforzo a taglio di travi e travetti (disposti come staffe aperte, con la tipica conformazione ad "U" o in avvolgimento), confinamento di pilastri in c.a. e c.a.p. mediante fornitura e posa in opera di tessuti unidirezionali in materiale composito FRP. Il sistema di rinforzo strutturale, se non già coperto da Marcatura CE, dovrà essere coperto da Certificato di Idoneità Tecnica all'impiego (CIT) rilasciato dal Servizio Tecnico Centrale sulla base di Linee Guida approvate dal Consiglio Superiore dei Lavori Pubblici di cui al D.P.C.S.LL.PP. n.220 del 09-07-2015. La qualità dell'intervento è verificata con prove (da computarsi a parte) di pull-off da eseguirsi su apposita area campione e da quant'altro previsto dalla Normativa in vigore; il tipo e la quantità delle prove da eseguire devono essere commisurati all'importanza dell'intervento. Ove possibile, sono eseguite prove di carico (da computarsi a parte) prima e dopo l'intervento per valutare l'efficacia dello stesso, rilevando le deformazioni e lo stato tensionale del rinforzo sotto carico.</v>
          </cell>
          <cell r="C1334"/>
          <cell r="D1334"/>
        </row>
        <row r="1335">
          <cell r="A1335" t="str">
            <v>1C.04.830.0020.a</v>
          </cell>
          <cell r="B1335" t="str">
            <v>- tessuto in fibra di carbonio 300 g/m², modulo elastico a trazione 252±2% GPa, resistenza meccanica a trazione ≥4900 N/mm² (dati tessuto secco), classe 210C- 1° strato;</v>
          </cell>
          <cell r="C1335" t="str">
            <v>m²</v>
          </cell>
          <cell r="D1335">
            <v>295.69</v>
          </cell>
        </row>
        <row r="1336">
          <cell r="A1336" t="str">
            <v>1C.04.830.0020.b</v>
          </cell>
          <cell r="B1336" t="str">
            <v>- tessuto in fibra di carbonio 300 g/m², modulo elastico a trazione 252±2% GPa, resistenza meccanica a trazione ≥4900 N/mm² (dati tessuto secco), classe 210C- strati successivi al primo;</v>
          </cell>
          <cell r="C1336" t="str">
            <v>m²</v>
          </cell>
          <cell r="D1336">
            <v>179.64</v>
          </cell>
        </row>
        <row r="1337">
          <cell r="A1337" t="str">
            <v>1C.04.830.0020.c</v>
          </cell>
          <cell r="B1337" t="str">
            <v>- tessuto in fibra di carbonio 600 g/m², modulo elastico a trazione 252±2% GPa, resistenza meccanica a trazione ≥4900 N/mm² (dati tessuto secco), classe 210C- 1° strato;</v>
          </cell>
          <cell r="C1337" t="str">
            <v>m²</v>
          </cell>
          <cell r="D1337">
            <v>431.82</v>
          </cell>
        </row>
        <row r="1338">
          <cell r="A1338" t="str">
            <v>1C.04.830.0020.d</v>
          </cell>
          <cell r="B1338" t="str">
            <v>- tessuto in fibra di carbonio 600 g/m², modulo elastico a trazione 252±2% GPa, resistenza meccanica a trazione ≥4900 N/mm² (dati tessuto secco), classe 210C- strati successivi al primo;</v>
          </cell>
          <cell r="C1338" t="str">
            <v>m²</v>
          </cell>
          <cell r="D1338">
            <v>300.41000000000003</v>
          </cell>
        </row>
        <row r="1339">
          <cell r="A1339" t="str">
            <v>1C.04.830.0020.e</v>
          </cell>
          <cell r="B1339" t="str">
            <v>- tessuto in fibra di carbonio 300 g/m², modulo elastico a trazione 390 GPa (alto modulo), resistenza meccanica a trazione ≥4410 N/mm² (dati tessuto secco), classe 350/2800C - 1° strato;</v>
          </cell>
          <cell r="C1339" t="str">
            <v>m²</v>
          </cell>
          <cell r="D1339">
            <v>474.05</v>
          </cell>
        </row>
        <row r="1340">
          <cell r="A1340" t="str">
            <v>1C.04.830.0020.f</v>
          </cell>
          <cell r="B1340" t="str">
            <v>- tessuto in fibra di carbonio 300 g/m², modulo elastico a trazione 390 GPa (alto modulo), resistenza meccanica a trazione ≥4410 N/mm² (dati tessuto secco), classe 350/2800C - strati successivi al 1°;</v>
          </cell>
          <cell r="C1340" t="str">
            <v>m²</v>
          </cell>
          <cell r="D1340">
            <v>344.34</v>
          </cell>
        </row>
        <row r="1341">
          <cell r="A1341" t="str">
            <v>1C.04.830.0020.g</v>
          </cell>
          <cell r="B1341" t="str">
            <v>- tessuto in fibra di carbonio 600 g/m², modulo elastico a trazione 390 GPa (alto modulo), resistenza meccanica a trazione ≥4410 N/mm² (dati tessuto secco), classe 350/2800C - 1° strato;</v>
          </cell>
          <cell r="C1341" t="str">
            <v>m²</v>
          </cell>
          <cell r="D1341">
            <v>791.26</v>
          </cell>
        </row>
        <row r="1342">
          <cell r="A1342" t="str">
            <v>1C.04.830.0020.h</v>
          </cell>
          <cell r="B1342" t="str">
            <v>- tessuto in fibra di carbonio 600 g/m², modulo elastico a trazione 390 GPa (alto modulo), resistenza meccanica a trazione ≥4410 N/mm² (dati tessuto secco), classe 350/2800C - strati successivi al 1°;</v>
          </cell>
          <cell r="C1342" t="str">
            <v>m²</v>
          </cell>
          <cell r="D1342">
            <v>659.85</v>
          </cell>
        </row>
        <row r="1343">
          <cell r="A1343" t="str">
            <v>1C.04.830.0020.i</v>
          </cell>
          <cell r="B1343" t="str">
            <v>- tessuto in fibra di vetro 900 g/m², modulo elastico a trazione 80,7 GPa, resistenza meccanica a trazione ≥2560 N/mm² (dati tessuto secco), classe 60G - 1° strato;</v>
          </cell>
          <cell r="C1343" t="str">
            <v>m²</v>
          </cell>
          <cell r="D1343">
            <v>274.89999999999998</v>
          </cell>
        </row>
        <row r="1344">
          <cell r="A1344" t="str">
            <v>1C.04.830.0020.j</v>
          </cell>
          <cell r="B1344" t="str">
            <v>- tessuto in fibra di vetro 900 g/m², modulo elastico a trazione 80,7 GPa, resistenza meccanica a trazione ≥2560 N/mm² (dati tessuto secco), classe 60G - strati successivi al 1°;</v>
          </cell>
          <cell r="C1344" t="str">
            <v>m²</v>
          </cell>
          <cell r="D1344">
            <v>136.04</v>
          </cell>
        </row>
        <row r="1345">
          <cell r="A1345" t="str">
            <v>1C.04.830.0030</v>
          </cell>
          <cell r="B1345" t="str">
            <v>Consolidamento di elementi strutturali compressi o presso-inflessi (pilastri e colonne) in c.a. e c.a.p. mediante l'applicazione di nastri in materiale composito soggetti ad opportuno pretensionamento durante l'applicazione. Sono compresi:</v>
          </cell>
          <cell r="C1345"/>
          <cell r="D1345"/>
        </row>
        <row r="1346">
          <cell r="A1346" t="str">
            <v>1C.04.830.0030.a</v>
          </cell>
          <cell r="B1346" t="str">
            <v>- in fibra di carbonio - strato unico</v>
          </cell>
          <cell r="C1346" t="str">
            <v>m²</v>
          </cell>
          <cell r="D1346">
            <v>230.36</v>
          </cell>
        </row>
        <row r="1347">
          <cell r="A1347" t="str">
            <v>1C.04.830.0030.b</v>
          </cell>
          <cell r="B1347" t="str">
            <v>- in fibra di aramide - strato unico</v>
          </cell>
          <cell r="C1347" t="str">
            <v>m²</v>
          </cell>
          <cell r="D1347">
            <v>229.98</v>
          </cell>
        </row>
        <row r="1348">
          <cell r="A1348" t="str">
            <v>1C.04.830.0040</v>
          </cell>
          <cell r="B1348" t="str">
            <v>Rinforzo di elementi strutturali in c.a. e c.a.p. mediante fornitura e posa in opera di tessuti multidirezionali in materiale composito FRP. Il sistema di rinforzo strutturale, se non già coperto da Marcatura CE, dovrà essere coperto da Certificato di Idoneità Tecnica all'impiego (CIT) rilasciato dal Servizio Tecnico Centrale sulla base di Linee Guida approvate dal Consiglio Superiore dei Lavori Pubblici di cui al D.P.C.S.LL.PP. n.220 del 09-07-2015. La qualità dell'intervento è verificata con prove (da computarsi a parte) di pull-off da eseguirsi su apposita area campione e da quant'altro previsto dalla Normativa in vigore; il tipo e la quantità delle prove da eseguire devono essere commisurati all'importanza dell'intervento. Ove possibile, sono eseguite prove di carico (da computarsi a parte) prima e dopo l'intervento per valutare l'efficacia dello stesso, rilevando le deformazioni e lo stato tensionale del rinforzo sotto carico.</v>
          </cell>
          <cell r="C1348"/>
          <cell r="D1348"/>
        </row>
        <row r="1349">
          <cell r="A1349" t="str">
            <v>1C.04.830.0040.a</v>
          </cell>
          <cell r="B1349" t="str">
            <v>- tessuto bi-assiale in fibra di carbonio 300 g/m², modulo elastico a trazione 250 GPa, resistenza meccanica a trazione ≥4900 N/mm² (dati tessuto secco), classe 210C - 1° strato;</v>
          </cell>
          <cell r="C1349" t="str">
            <v>m²</v>
          </cell>
          <cell r="D1349">
            <v>309.67</v>
          </cell>
        </row>
        <row r="1350">
          <cell r="A1350" t="str">
            <v>1C.04.830.0040.b</v>
          </cell>
          <cell r="B1350" t="str">
            <v>- tessuto bi-assiale in fibra di carbonio 300 g/m², modulo elastico a trazione 250 GPa, resistenza meccanica a trazione ≥4900 N/mm² (dati tessuto secco), classe 210C - strati successivi al primo;</v>
          </cell>
          <cell r="C1350" t="str">
            <v>m²</v>
          </cell>
          <cell r="D1350">
            <v>185.94</v>
          </cell>
        </row>
        <row r="1351">
          <cell r="A1351" t="str">
            <v>1C.04.830.0040.c</v>
          </cell>
          <cell r="B1351" t="str">
            <v>- tessuto bi-assiale in fibra di carbonio 360 g/m², modulo elastico a trazione 230 GPa, resistenza meccanica a trazione ≥4800 N/mm² (dati tessuto secco), classe 210C - 1° strato;</v>
          </cell>
          <cell r="C1351" t="str">
            <v>m²</v>
          </cell>
          <cell r="D1351">
            <v>393.61</v>
          </cell>
        </row>
        <row r="1352">
          <cell r="A1352" t="str">
            <v>1C.04.830.0040.d</v>
          </cell>
          <cell r="B1352" t="str">
            <v>- tessuto bi-assiale in fibra di carbonio 360 g/m², modulo elastico a trazione 230 GPa, resistenza meccanica a trazione ≥4800 N/mm² (dati tessuto secco), classe 210C - strati successivi al primo;</v>
          </cell>
          <cell r="C1352" t="str">
            <v>m²</v>
          </cell>
          <cell r="D1352">
            <v>269.89</v>
          </cell>
        </row>
        <row r="1353">
          <cell r="A1353" t="str">
            <v>1C.04.830.0040.e</v>
          </cell>
          <cell r="B1353" t="str">
            <v>- tessuto quadri-assiale in fibra di carbonio 380 g/m², modulo elastico a trazione 230 GPa, resistenza meccanica a trazione ≥4800 N/mm² (dati tessuto secco), classe 210C - 1° strato;</v>
          </cell>
          <cell r="C1353" t="str">
            <v>m²</v>
          </cell>
          <cell r="D1353">
            <v>430.84</v>
          </cell>
        </row>
        <row r="1354">
          <cell r="A1354" t="str">
            <v>1C.04.830.0040.f</v>
          </cell>
          <cell r="B1354" t="str">
            <v>- tessuto quadri-assiale in fibra di carbonio 380 g/m², modulo elastico a trazione 230 GPa, resistenza meccanica a trazione ≥4800 N/mm² (dati tessuto secco), classe 210C - strati successivi al primo;</v>
          </cell>
          <cell r="C1354" t="str">
            <v>m²</v>
          </cell>
          <cell r="D1354">
            <v>278.3</v>
          </cell>
        </row>
        <row r="1355">
          <cell r="A1355" t="str">
            <v>1C.04.830.0050</v>
          </cell>
          <cell r="B1355" t="str">
            <v>Rinforzo a flessione di travi, travetti e solette piene, rinforzo a taglio di travi e travetti (disposti come staffe aperte, con la tipica conformazione ad "U" o in avvolgimento), confinamento di pilastri in c.a. e c.a.p. mediante fornitura e posa in opera di tessuti unidirezionali in fibra di basalto FRP. La qualità dell'intervento è verificata con prove (da computarsi a parte) di pull-off da eseguirsi su apposita area campione e da quant'altro previsto dalla Normativa in vigore; il tipo e la quantità delle prove da eseguire devono essere commisurati all'importanza dell'intervento. Ove possibile, sono eseguite prove di carico (da computarsi a parte) prima e dopo l'intervento per valutare l'efficacia dello stesso, rilevando le deformazioni e lo stato tensionale del rinforzo sotto carico.</v>
          </cell>
          <cell r="C1355"/>
          <cell r="D1355"/>
        </row>
        <row r="1356">
          <cell r="A1356" t="str">
            <v>1C.04.830.0050.a</v>
          </cell>
          <cell r="B1356" t="str">
            <v>- tessuto in fibra di basalto 400 g/m², modulo elastico a trazione 70 GPa, resistenza meccanica a trazione ≥ 2500 N/mm² (dati tessuto secco) - 1° strato;</v>
          </cell>
          <cell r="C1356" t="str">
            <v>m²</v>
          </cell>
          <cell r="D1356">
            <v>236.24</v>
          </cell>
        </row>
        <row r="1357">
          <cell r="A1357" t="str">
            <v>1C.04.830.0050.b</v>
          </cell>
          <cell r="B1357" t="str">
            <v>- tessuto in fibra di basalto 400 g/m², modulo elastico a trazione 70 GPa, resistenza meccanica a trazione ≥ 2500 N/mm² (dati tessuto secco) - strati successivi al 1°;</v>
          </cell>
          <cell r="C1357" t="str">
            <v>m²</v>
          </cell>
          <cell r="D1357">
            <v>116.36</v>
          </cell>
        </row>
        <row r="1358">
          <cell r="A1358" t="str">
            <v>1C.04.830.0050.c</v>
          </cell>
          <cell r="B1358" t="str">
            <v>- tessuto in fibra di basalto 600 g/m², modulo elastico a trazione 70 GPa, resistenza meccanica a trazione ≥ 2500 N/mm² (dati tessuto secco) - 1° strato;</v>
          </cell>
          <cell r="C1358" t="str">
            <v>m²</v>
          </cell>
          <cell r="D1358">
            <v>277.11</v>
          </cell>
        </row>
        <row r="1359">
          <cell r="A1359" t="str">
            <v>1C.04.830.0050.d</v>
          </cell>
          <cell r="B1359" t="str">
            <v>- tessuto in fibra di basalto 600 g/m², modulo elastico a trazione 70 GPa, resistenza meccanica a trazione ≥ 2500 N/mm² (dati tessuto secco) - strati successivi al 1°;</v>
          </cell>
          <cell r="C1359" t="str">
            <v>m²</v>
          </cell>
          <cell r="D1359">
            <v>145.71</v>
          </cell>
        </row>
        <row r="1360">
          <cell r="A1360" t="str">
            <v>1C.04.830.0060</v>
          </cell>
          <cell r="B1360" t="str">
            <v>Rinforzo di strutture in c.a., rinforzo a flessione di travi, travetti e pilastri in c.a. e c.a.p. mediante fornitura e posa in opera di tessuti unidirezionali in fibra di acciaio ad elevata resistenza mediante ciclo di incollaggio con resine epossidiche. La qualità dell'intervento è verificata con prove (da computarsi a parte) di pull-off da eseguirsi su apposita area campione e da quant'altro previsto dalla Normativa in vigore; il tipo e la quantità delle prove da eseguire devono essere commisurati all'importanza dell'intervento. Ove possibile, sono eseguite prove di carico (da computarsi a parte) prima e dopo l'intervento per valutare l'efficacia dello stesso, rilevando le deformazioni e lo stato tensionale del rinforzo sotto carico.</v>
          </cell>
          <cell r="C1360"/>
          <cell r="D1360"/>
        </row>
        <row r="1361">
          <cell r="A1361" t="str">
            <v>1C.04.830.0060.a</v>
          </cell>
          <cell r="B1361" t="str">
            <v>- tessuto in fibra di acciaio 650 g/m², modulo elastico a trazione 200 GPa, resistenza meccanica a trazione ≥2580 N/mm² (dati tessuto secco) - 1° strato;</v>
          </cell>
          <cell r="C1361" t="str">
            <v>m²</v>
          </cell>
          <cell r="D1361">
            <v>170.75</v>
          </cell>
        </row>
        <row r="1362">
          <cell r="A1362" t="str">
            <v>1C.04.830.0060.b</v>
          </cell>
          <cell r="B1362" t="str">
            <v>- tessuto in fibra di acciaio 650 g/m², modulo elastico a trazione 200 GPa, resistenza meccanica a trazione ≥2580 N/mm² (dati tessuto secco) - strati successivi al 1°;</v>
          </cell>
          <cell r="C1362" t="str">
            <v>m²</v>
          </cell>
          <cell r="D1362">
            <v>116.24</v>
          </cell>
        </row>
        <row r="1363">
          <cell r="A1363" t="str">
            <v>1C.04.830.0060.c</v>
          </cell>
          <cell r="B1363" t="str">
            <v>- tessuto in fibra di acciaio 2000 g/m², modulo elastico a trazione 200 GPa, resistenza meccanica a trazione ≥2580 N/mm² (dati tessuto secco) - 1° strato;</v>
          </cell>
          <cell r="C1363" t="str">
            <v>m²</v>
          </cell>
          <cell r="D1363">
            <v>255.82</v>
          </cell>
        </row>
        <row r="1364">
          <cell r="A1364" t="str">
            <v>1C.04.830.0060.d</v>
          </cell>
          <cell r="B1364" t="str">
            <v>- tessuto in fibra di acciaio 2000 g/m², modulo elastico a trazione 200 GPa, resistenza meccanica a trazione ≥2580 N/mm² (dati tessuto secco) - strati successivi al 1°;</v>
          </cell>
          <cell r="C1364" t="str">
            <v>m²</v>
          </cell>
          <cell r="D1364">
            <v>182.02</v>
          </cell>
        </row>
        <row r="1365">
          <cell r="A1365" t="str">
            <v>1C.05 - SOLAI - PARTIZIONI ORIZZONTALI</v>
          </cell>
          <cell r="B1365"/>
          <cell r="C1365"/>
          <cell r="D1365"/>
        </row>
        <row r="1366">
          <cell r="A1366" t="str">
            <v>1C</v>
          </cell>
          <cell r="B1366" t="str">
            <v>OPERE COMPIUTE</v>
          </cell>
          <cell r="C1366"/>
          <cell r="D1366"/>
        </row>
        <row r="1367">
          <cell r="A1367" t="str">
            <v>1C.05</v>
          </cell>
          <cell r="B1367" t="str">
            <v>SOLAI - PARTIZIONI ORIZZONTALI</v>
          </cell>
          <cell r="C1367"/>
          <cell r="D1367"/>
        </row>
        <row r="1368">
          <cell r="A1368" t="str">
            <v>1C.05.000</v>
          </cell>
          <cell r="B1368" t="str">
            <v>NOTE DI CONSULTAZIONE</v>
          </cell>
          <cell r="C1368"/>
          <cell r="D1368"/>
        </row>
        <row r="1369">
          <cell r="A1369" t="str">
            <v>1C.05.050</v>
          </cell>
          <cell r="B1369" t="str">
            <v>SOLAI MISTI GETTATI IN OPERA</v>
          </cell>
          <cell r="C1369"/>
          <cell r="D1369"/>
        </row>
        <row r="1370">
          <cell r="A1370" t="str">
            <v>1C.05.050.0010</v>
          </cell>
          <cell r="B1370" t="str">
            <v>Solaio piano in cemento armato e blocchi in laterizio rispondenti ai Criteri Ambientali Minimi di cui al Decreto 23 giugno 2022 del Ministero della Transizione Ecologica, a nervature parallele, gettato in opera. Compresi i monoblocchi in laterizio, il calcestruzzo con resistenza C20/25 gettato in opera e vibrato per nervature, travetti di ripartizione e massetti all'incastro, la soletta superiore di spessore non inferiore a 5 cm, il cassero e l'armatura provvisoria di sostegno fino a 4,50 m di altezza dal piano di appoggio, il relativo disarmo. Escluso il ferro tondo di armatura.</v>
          </cell>
          <cell r="C1370"/>
          <cell r="D1370"/>
        </row>
        <row r="1371">
          <cell r="A1371" t="str">
            <v>1C.05.050.0010.a</v>
          </cell>
          <cell r="B1371" t="str">
            <v>- altezza totale 17 cm (12 laterizio + 5 soletta)</v>
          </cell>
          <cell r="C1371" t="str">
            <v>m²</v>
          </cell>
          <cell r="D1371">
            <v>73.209999999999994</v>
          </cell>
        </row>
        <row r="1372">
          <cell r="A1372" t="str">
            <v>1C.05.050.0010.b</v>
          </cell>
          <cell r="B1372" t="str">
            <v>- altezza totale 21 cm (16 laterizio + 5 soletta)</v>
          </cell>
          <cell r="C1372" t="str">
            <v>m²</v>
          </cell>
          <cell r="D1372">
            <v>78.12</v>
          </cell>
        </row>
        <row r="1373">
          <cell r="A1373" t="str">
            <v>1C.05.050.0010.c</v>
          </cell>
          <cell r="B1373" t="str">
            <v>- altezza totale 23 cm (18 laterizio + 5 soletta)</v>
          </cell>
          <cell r="C1373" t="str">
            <v>m²</v>
          </cell>
          <cell r="D1373">
            <v>82.53</v>
          </cell>
        </row>
        <row r="1374">
          <cell r="A1374" t="str">
            <v>1C.05.050.0010.d</v>
          </cell>
          <cell r="B1374" t="str">
            <v>- altezza totale 25 cm (20 laterizio + 5 soletta)</v>
          </cell>
          <cell r="C1374" t="str">
            <v>m²</v>
          </cell>
          <cell r="D1374">
            <v>84.4</v>
          </cell>
        </row>
        <row r="1375">
          <cell r="A1375" t="str">
            <v>1C.05.050.0010.e</v>
          </cell>
          <cell r="B1375" t="str">
            <v>- altezza totale 27 cm (22 laterizio + 5 soletta)</v>
          </cell>
          <cell r="C1375" t="str">
            <v>m²</v>
          </cell>
          <cell r="D1375">
            <v>89.47</v>
          </cell>
        </row>
        <row r="1376">
          <cell r="A1376" t="str">
            <v>1C.05.050.0010.f</v>
          </cell>
          <cell r="B1376" t="str">
            <v>- altezza totale 29 cm (24 laterizio + 5 soletta)</v>
          </cell>
          <cell r="C1376" t="str">
            <v>m²</v>
          </cell>
          <cell r="D1376">
            <v>90.88</v>
          </cell>
        </row>
        <row r="1377">
          <cell r="A1377" t="str">
            <v>1C.05.050.0020</v>
          </cell>
          <cell r="B1377" t="str">
            <v>Solaio piano in cemento armato e biblocchi in laterizio rispondenti ai Criteri Ambientali Minimi di cui al Decreto 23 giugno 2022 del Ministero della Transizione Ecologica, a nervature parallele gettato in opera. Compresi i biblocchi in laterizio, il calcestruzzo con resistenza C20/25 gettato in opera e vibrato per nervature, travetti di ripartizione e massetti all'incastro, la soletta superiore di spessore non inferiore a 5 cm, il cassero e l'armatura provvisoria di sostegno fino a 4,50 mt di altezza dal piano di appoggio, il relativo disarmo. Escluso il ferro tondo di armatura.</v>
          </cell>
          <cell r="C1377"/>
          <cell r="D1377"/>
        </row>
        <row r="1378">
          <cell r="A1378" t="str">
            <v>1C.05.050.0020.a</v>
          </cell>
          <cell r="B1378" t="str">
            <v>- altezza totale 33 cm (12+16 laterizio + 5 soletta)</v>
          </cell>
          <cell r="C1378" t="str">
            <v>m²</v>
          </cell>
          <cell r="D1378">
            <v>118.15</v>
          </cell>
        </row>
        <row r="1379">
          <cell r="A1379" t="str">
            <v>1C.05.050.0020.b</v>
          </cell>
          <cell r="B1379" t="str">
            <v>- altezza totale 37 cm (16+16 laterizio + 5 soletta)</v>
          </cell>
          <cell r="C1379" t="str">
            <v>m²</v>
          </cell>
          <cell r="D1379">
            <v>122.43</v>
          </cell>
        </row>
        <row r="1380">
          <cell r="A1380" t="str">
            <v>1C.05.050.0020.c</v>
          </cell>
          <cell r="B1380" t="str">
            <v>- altezza totale 41 cm (20+16 laterizio + 5 soletta)</v>
          </cell>
          <cell r="C1380" t="str">
            <v>m²</v>
          </cell>
          <cell r="D1380">
            <v>125.57</v>
          </cell>
        </row>
        <row r="1381">
          <cell r="A1381" t="str">
            <v>1C.05.050.0030</v>
          </cell>
          <cell r="B1381" t="str">
            <v>Solaio in cemento armato a nervature incrociate gettato in opera, con blocchi composti in laterizio. Compresi i blocchi composti in laterizio; il calcestruzzo con resistenza non inferiore a C20/25 gettato in opera e vibrato per le nervature, i travetti di ripartizione, i rompitratta, i massetti all'incastro, la soletta superiore di spessore non inferiore a 5 cm, il cassero e l'armatura provvisoria di sostegno. Escluso il ferro tondo di armatura.</v>
          </cell>
          <cell r="C1381"/>
          <cell r="D1381"/>
        </row>
        <row r="1382">
          <cell r="A1382" t="str">
            <v>1C.05.050.0030.a</v>
          </cell>
          <cell r="B1382" t="str">
            <v>- altezza totale 33 cm (28 laterizio + 5 soletta)</v>
          </cell>
          <cell r="C1382" t="str">
            <v>m²</v>
          </cell>
          <cell r="D1382">
            <v>130.36000000000001</v>
          </cell>
        </row>
        <row r="1383">
          <cell r="A1383" t="str">
            <v>1C.05.050.0030.b</v>
          </cell>
          <cell r="B1383" t="str">
            <v>- altezza totale 37 cm (32 laterizio + 5 soletta)</v>
          </cell>
          <cell r="C1383" t="str">
            <v>m²</v>
          </cell>
          <cell r="D1383">
            <v>138.75</v>
          </cell>
        </row>
        <row r="1384">
          <cell r="A1384" t="str">
            <v>1C.05.050.0030.c</v>
          </cell>
          <cell r="B1384" t="str">
            <v>- altezza totale 41 cm (36 laterizio + 5 soletta)</v>
          </cell>
          <cell r="C1384" t="str">
            <v>m²</v>
          </cell>
          <cell r="D1384">
            <v>152.11000000000001</v>
          </cell>
        </row>
        <row r="1385">
          <cell r="A1385" t="str">
            <v>1C.05.050.0040</v>
          </cell>
          <cell r="B1385" t="str">
            <v>Solaio piano a struttura mista in calcestruzzo in cemento armato C32/40, e laterizi a nervature parallele, realizzato in pannelli prefabbricati di larghezza 80/120 cm. di cls armato e laterizi di alleggerimento di altezza 20 cm. con caratteristiche portanti , di tipo "B" come da D.M. 16/96, e successiva cappa di completamento in calcestruzzo C32/40 di sp. 6 cm., misurato vuoto per pieno sul rettangolo circoscritto. Sono compresi: le casseforme; le armature e puntellature provvisorie di sostegno di qualunque tipo, natura, forma e specie; gli elementi in laterizio o forati o pignatte ed i relativi pezzi speciali ove occorrono; il calcestruzzo che dovrà essere di classe C32/40; il ferro di armatura e ripartizione; la soletta superiore in calcestruzzo di altezza 6 cm.; le nervature trasversali di ripartizione se necessarie.</v>
          </cell>
          <cell r="C1385" t="str">
            <v>m²</v>
          </cell>
          <cell r="D1385">
            <v>124.1</v>
          </cell>
        </row>
        <row r="1386">
          <cell r="A1386" t="str">
            <v>1C.05.100</v>
          </cell>
          <cell r="B1386" t="str">
            <v>SOLAI MISTI CON TRAVETTI PREFABBRICATI</v>
          </cell>
          <cell r="C1386"/>
          <cell r="D1386"/>
        </row>
        <row r="1387">
          <cell r="A1387" t="str">
            <v>1C.05.100.0010</v>
          </cell>
          <cell r="B1387" t="str">
            <v>Solaio piano in cemento armato con blocchi in laterizio rispondenti ai Criteri Ambientali Minimi di cui al Decreto 23 giugno 2022 del Ministero della Transizione Ecologica, e travetti a traliccio con suola in laterizio. Compresi:i travetti a traliccio, i blocchi in laterizio, il calcestruzzo con resistenza C20/25 gettato in opera e vibrato per nervature, travetti di ripartizione e massetti all'incastro, la soletta superiore di spessore non inferiore a 5 cm, il cassero e l'armatura provvisoria di sostegno fino a 4,50 mt di altezza dal piano di appoggio, il relativo disarmo. Escluso il ferro tondo di armatura.</v>
          </cell>
          <cell r="C1387"/>
          <cell r="D1387"/>
        </row>
        <row r="1388">
          <cell r="A1388" t="str">
            <v>1C.05.100.0010.a</v>
          </cell>
          <cell r="B1388" t="str">
            <v>- altezza totale 17 cm (12 laterizio + 5 soletta)</v>
          </cell>
          <cell r="C1388" t="str">
            <v>m²</v>
          </cell>
          <cell r="D1388">
            <v>69.77</v>
          </cell>
        </row>
        <row r="1389">
          <cell r="A1389" t="str">
            <v>1C.05.100.0010.b</v>
          </cell>
          <cell r="B1389" t="str">
            <v>- altezza totale 21 cm (16 laterizio + 5 soletta)</v>
          </cell>
          <cell r="C1389" t="str">
            <v>m²</v>
          </cell>
          <cell r="D1389">
            <v>72.89</v>
          </cell>
        </row>
        <row r="1390">
          <cell r="A1390" t="str">
            <v>1C.05.100.0010.c</v>
          </cell>
          <cell r="B1390" t="str">
            <v>- altezza totale 23 cm (18 laterizio + 5 soletta)</v>
          </cell>
          <cell r="C1390" t="str">
            <v>m²</v>
          </cell>
          <cell r="D1390">
            <v>74.33</v>
          </cell>
        </row>
        <row r="1391">
          <cell r="A1391" t="str">
            <v>1C.05.100.0010.d</v>
          </cell>
          <cell r="B1391" t="str">
            <v>- altezza totale 25 cm (20 laterizio + 5 soletta)</v>
          </cell>
          <cell r="C1391" t="str">
            <v>m²</v>
          </cell>
          <cell r="D1391">
            <v>76.010000000000005</v>
          </cell>
        </row>
        <row r="1392">
          <cell r="A1392" t="str">
            <v>1C.05.100.0010.e</v>
          </cell>
          <cell r="B1392" t="str">
            <v>- altezza totale 27 cm (22 laterizio + 5 soletta)</v>
          </cell>
          <cell r="C1392" t="str">
            <v>m²</v>
          </cell>
          <cell r="D1392">
            <v>82.96</v>
          </cell>
        </row>
        <row r="1393">
          <cell r="A1393" t="str">
            <v>1C.05.100.0010.f</v>
          </cell>
          <cell r="B1393" t="str">
            <v>- altezza totale 29 cm (24 laterizio + 5 soletta)</v>
          </cell>
          <cell r="C1393" t="str">
            <v>m²</v>
          </cell>
          <cell r="D1393">
            <v>84.38</v>
          </cell>
        </row>
        <row r="1394">
          <cell r="A1394" t="str">
            <v>1C.05.150</v>
          </cell>
          <cell r="B1394" t="str">
            <v>SOLAI MISTI CON TRAVETTI PRECOMPRESSI</v>
          </cell>
          <cell r="C1394"/>
          <cell r="D1394"/>
        </row>
        <row r="1395">
          <cell r="A1395" t="str">
            <v>1C.05.150.0010</v>
          </cell>
          <cell r="B1395" t="str">
            <v>Solaio in cemento armato con blocchi in laterizio rispondenti ai Criteri Ambientali Minimi di cui al Decreto 23 giugno 2022 del Ministero della Transizione Ecologica, e travetti monotrave in c.a.p. sez. 9 x 12 cm. Compresi: i travetti in cap, i blocchi in laterizio, il calcestruzzo con resistenza C20/25 gettato in opera e vibrato per nervature, travetti di ripartizione e massetti all'incastro, la soletta superiore di spessore non inferiore a 5 cm, il cassero e l'armatura provvisoria di sostegno fino a 4,50 mt di altezza dal piano di appoggio, il relativo disarmo. Escluso il ferro tondo di armatura.</v>
          </cell>
          <cell r="C1395"/>
          <cell r="D1395"/>
        </row>
        <row r="1396">
          <cell r="A1396" t="str">
            <v>1C.05.150.0010.a</v>
          </cell>
          <cell r="B1396" t="str">
            <v>- altezza totale 17 cm (12 laterizio + 5 soletta)</v>
          </cell>
          <cell r="C1396" t="str">
            <v>m²</v>
          </cell>
          <cell r="D1396">
            <v>67.69</v>
          </cell>
        </row>
        <row r="1397">
          <cell r="A1397" t="str">
            <v>1C.05.150.0010.b</v>
          </cell>
          <cell r="B1397" t="str">
            <v>- altezza totale 21 cm (16 laterizio + 5 soletta)</v>
          </cell>
          <cell r="C1397" t="str">
            <v>m²</v>
          </cell>
          <cell r="D1397">
            <v>70.28</v>
          </cell>
        </row>
        <row r="1398">
          <cell r="A1398" t="str">
            <v>1C.05.150.0010.c</v>
          </cell>
          <cell r="B1398" t="str">
            <v>- altezza totale 23 cm (18 laterizio + 5 soletta)</v>
          </cell>
          <cell r="C1398" t="str">
            <v>m²</v>
          </cell>
          <cell r="D1398">
            <v>71.73</v>
          </cell>
        </row>
        <row r="1399">
          <cell r="A1399" t="str">
            <v>1C.05.150.0010.d</v>
          </cell>
          <cell r="B1399" t="str">
            <v>- altezza totale 25 cm (20 laterizio + 5 soletta)</v>
          </cell>
          <cell r="C1399" t="str">
            <v>m²</v>
          </cell>
          <cell r="D1399">
            <v>72.89</v>
          </cell>
        </row>
        <row r="1400">
          <cell r="A1400" t="str">
            <v>1C.05.150.0010.e</v>
          </cell>
          <cell r="B1400" t="str">
            <v>- altezza totale 27 cm (22 laterizio + 5 soletta)</v>
          </cell>
          <cell r="C1400" t="str">
            <v>m²</v>
          </cell>
          <cell r="D1400">
            <v>79.72</v>
          </cell>
        </row>
        <row r="1401">
          <cell r="A1401" t="str">
            <v>1C.05.200</v>
          </cell>
          <cell r="B1401" t="str">
            <v>SOLAI SU LASTRE PREFABBRICATE IN CLS.</v>
          </cell>
          <cell r="C1401"/>
          <cell r="D1401"/>
        </row>
        <row r="1402">
          <cell r="A1402" t="str">
            <v>1C.05.200.0010</v>
          </cell>
          <cell r="B1402" t="str">
            <v>Solaio composto da lastre prefabbricate in c.a. armate con rete metallica elettrosaldata e tralicci di irrigidimento, alleggerito con blocchi di polistirolo espanso. Comprese le lastre prefabbricate; i blocchi di polistirolo vergine densità non inferiore a 14 kg/m³; il calcestruzzo con C20/25 gettato in opera e vibrato per il completamento delle nervature, dei travetti rompitratta, del massetto all'incastro, per la soletta superiore; l'armatura provvisoria di sostegno. E' escluso il ferro tondo di armatura:</v>
          </cell>
          <cell r="C1402"/>
          <cell r="D1402"/>
        </row>
        <row r="1403">
          <cell r="A1403" t="str">
            <v>1C.05.200.0010.a</v>
          </cell>
          <cell r="B1403" t="str">
            <v>- altezza totale 20 cm (5 lastra +10 polistirolo + 5 soletta)</v>
          </cell>
          <cell r="C1403" t="str">
            <v>m²</v>
          </cell>
          <cell r="D1403">
            <v>62.17</v>
          </cell>
        </row>
        <row r="1404">
          <cell r="A1404" t="str">
            <v>1C.05.200.0010.b</v>
          </cell>
          <cell r="B1404" t="str">
            <v>- altezza totale 22 cm (5 lastra +12 polistirolo + 5 soletta)</v>
          </cell>
          <cell r="C1404" t="str">
            <v>m²</v>
          </cell>
          <cell r="D1404">
            <v>64.459999999999994</v>
          </cell>
        </row>
        <row r="1405">
          <cell r="A1405" t="str">
            <v>1C.05.200.0010.c</v>
          </cell>
          <cell r="B1405" t="str">
            <v>- altezza totale 24 cm (5 lastra +14 polistirolo + 5 soletta)</v>
          </cell>
          <cell r="C1405" t="str">
            <v>m²</v>
          </cell>
          <cell r="D1405">
            <v>66.349999999999994</v>
          </cell>
        </row>
        <row r="1406">
          <cell r="A1406" t="str">
            <v>1C.05.200.0010.d</v>
          </cell>
          <cell r="B1406" t="str">
            <v>- altezza totale 26 cm (5 lastra +16 polistirolo + 5 soletta)</v>
          </cell>
          <cell r="C1406" t="str">
            <v>m²</v>
          </cell>
          <cell r="D1406">
            <v>68.2</v>
          </cell>
        </row>
        <row r="1407">
          <cell r="A1407" t="str">
            <v>1C.05.200.0010.e</v>
          </cell>
          <cell r="B1407" t="str">
            <v>- altezza totale 28 cm (5 lastra +18 polistirolo + 5 soletta)</v>
          </cell>
          <cell r="C1407" t="str">
            <v>m²</v>
          </cell>
          <cell r="D1407">
            <v>69.58</v>
          </cell>
        </row>
        <row r="1408">
          <cell r="A1408" t="str">
            <v>1C.05.200.0010.f</v>
          </cell>
          <cell r="B1408" t="str">
            <v>- altezza totale 30 cm (5 lastra +20 polistirolo + 5 soletta)</v>
          </cell>
          <cell r="C1408" t="str">
            <v>m²</v>
          </cell>
          <cell r="D1408">
            <v>71.709999999999994</v>
          </cell>
        </row>
        <row r="1409">
          <cell r="A1409" t="str">
            <v>1C.05.200.0010.g</v>
          </cell>
          <cell r="B1409" t="str">
            <v>- altezza totale 35 cm (5 lastra +25 polistirolo + 5 soletta)</v>
          </cell>
          <cell r="C1409" t="str">
            <v>m²</v>
          </cell>
          <cell r="D1409">
            <v>75.42</v>
          </cell>
        </row>
        <row r="1410">
          <cell r="A1410" t="str">
            <v>1C.05.200.0010.h</v>
          </cell>
          <cell r="B1410" t="str">
            <v>- per ogni cm in più o in meno</v>
          </cell>
          <cell r="C1410" t="str">
            <v>m² x cm</v>
          </cell>
          <cell r="D1410">
            <v>0.76</v>
          </cell>
        </row>
        <row r="1411">
          <cell r="A1411" t="str">
            <v>1C.05.300</v>
          </cell>
          <cell r="B1411" t="str">
            <v>SOLAI SU PANNELLI IN LAMIERA GRECATA</v>
          </cell>
          <cell r="C1411"/>
          <cell r="D1411"/>
        </row>
        <row r="1412">
          <cell r="A1412" t="str">
            <v>1C.05.300.0010</v>
          </cell>
          <cell r="B1412" t="str">
            <v>Solaio in cemento armato piano o inclinato, realizzato con lamiera grecata di acciaio zincato collaborante con il getto, fissata alla preesistente struttura mediante viti e/o saldatura. Compreso il calcestruzzo con C20/25 gettato e vibrato per il riempimento delle greche e per la soletta, l'armatura di sostegno provvisoria fino a 4,50 m dal piano di appoggio, eventuali casserature a completamento, la saldatura per punti, la rivettatura, le opere necessarie per l'adeguato collegamento alle strutture portanti. Escluso il ferro tondo d'armatura e la rete elettrosaldata:</v>
          </cell>
          <cell r="C1412"/>
          <cell r="D1412"/>
        </row>
        <row r="1413">
          <cell r="A1413" t="str">
            <v>1C.05.300.0010.a</v>
          </cell>
          <cell r="B1413" t="str">
            <v>- altezza totale soletta 10 cm, lamiera s = 7/10 mm, h = 55 mm</v>
          </cell>
          <cell r="C1413" t="str">
            <v>m²</v>
          </cell>
          <cell r="D1413">
            <v>63.68</v>
          </cell>
        </row>
        <row r="1414">
          <cell r="A1414" t="str">
            <v>1C.05.300.0010.b</v>
          </cell>
          <cell r="B1414" t="str">
            <v>- altezza totale soletta 10 cm, lamiera s = 8/10 mm, h = 55 mm</v>
          </cell>
          <cell r="C1414" t="str">
            <v>m²</v>
          </cell>
          <cell r="D1414">
            <v>66.81</v>
          </cell>
        </row>
        <row r="1415">
          <cell r="A1415" t="str">
            <v>1C.05.300.0010.c</v>
          </cell>
          <cell r="B1415" t="str">
            <v>- altezza totale soletta 10 cm, lamiera s = 10/10 mm, h = 55 mm</v>
          </cell>
          <cell r="C1415" t="str">
            <v>m²</v>
          </cell>
          <cell r="D1415">
            <v>73.08</v>
          </cell>
        </row>
        <row r="1416">
          <cell r="A1416" t="str">
            <v>1C.05.300.0010.d</v>
          </cell>
          <cell r="B1416" t="str">
            <v>- altezza totale soletta 10 cm, lamiera s = 12/10 mm, h = 55 mm</v>
          </cell>
          <cell r="C1416" t="str">
            <v>m²</v>
          </cell>
          <cell r="D1416">
            <v>79.37</v>
          </cell>
        </row>
        <row r="1417">
          <cell r="A1417" t="str">
            <v>1C.05.300.0010.e</v>
          </cell>
          <cell r="B1417" t="str">
            <v>- altezza totale soletta 12 cm, lamiera s = 7/10 mm, h = 55 mm</v>
          </cell>
          <cell r="C1417" t="str">
            <v>m²</v>
          </cell>
          <cell r="D1417">
            <v>69.16</v>
          </cell>
        </row>
        <row r="1418">
          <cell r="A1418" t="str">
            <v>1C.05.300.0010.f</v>
          </cell>
          <cell r="B1418" t="str">
            <v>- altezza totale soletta 12 cm, lamiera s = 8/10 mm, h = 55 mm</v>
          </cell>
          <cell r="C1418" t="str">
            <v>m²</v>
          </cell>
          <cell r="D1418">
            <v>72.290000000000006</v>
          </cell>
        </row>
        <row r="1419">
          <cell r="A1419" t="str">
            <v>1C.05.300.0010.g</v>
          </cell>
          <cell r="B1419" t="str">
            <v>- altezza totale soletta 12 cm, lamiera s = 10/10 mm, h = 55 mm</v>
          </cell>
          <cell r="C1419" t="str">
            <v>m²</v>
          </cell>
          <cell r="D1419">
            <v>78.56</v>
          </cell>
        </row>
        <row r="1420">
          <cell r="A1420" t="str">
            <v>1C.05.300.0010.h</v>
          </cell>
          <cell r="B1420" t="str">
            <v>- altezza totale soletta 12 cm, lamiera s = 12/10 mm, h = 55 mm</v>
          </cell>
          <cell r="C1420" t="str">
            <v>m²</v>
          </cell>
          <cell r="D1420">
            <v>84.84</v>
          </cell>
        </row>
        <row r="1421">
          <cell r="A1421" t="str">
            <v>1C.05.350</v>
          </cell>
          <cell r="B1421" t="str">
            <v>SOVRAPPREZZI AI SOLAI</v>
          </cell>
          <cell r="C1421"/>
          <cell r="D1421"/>
        </row>
        <row r="1422">
          <cell r="A1422" t="str">
            <v>1C.05.350.0010</v>
          </cell>
          <cell r="B1422" t="str">
            <v>Variazione del prezzo dei solai per ogni cm in più o in meno di soletta collaborante in calcestruzzo C20/25</v>
          </cell>
          <cell r="C1422" t="str">
            <v>m² x cm</v>
          </cell>
          <cell r="D1422">
            <v>1.94</v>
          </cell>
        </row>
        <row r="1423">
          <cell r="A1423" t="str">
            <v>1C.05.500</v>
          </cell>
          <cell r="B1423" t="str">
            <v>VESPAI AERATI</v>
          </cell>
          <cell r="C1423"/>
          <cell r="D1423"/>
        </row>
        <row r="1424">
          <cell r="A1424" t="str">
            <v>1C.05.500.0010</v>
          </cell>
          <cell r="B1424" t="str">
            <v>Solaio di copertura per vespaio aerato, costituito da tavelloni forati da 100 x 25 x 6 cm rispondenti alla UNI EN 771-1 e ai Criteri Ambientali Minimi di cui al Decreto 23 giugno 2022 del Ministero della Transizione Ecologica, e superiore soletta in calcestruzzo spessore 5 cm. Compresa la fornitura e posa dei tavelloni ad interasse di 100 cm; il calcestruzzo C20/25 per il getto della soletta. Esclusa l'eventuale rete metallica elettrosaldata e la formazione della sottostante struttura in muretti per l'appoggio dei tavelloni.</v>
          </cell>
          <cell r="C1424" t="str">
            <v>m²</v>
          </cell>
          <cell r="D1424">
            <v>42.17</v>
          </cell>
        </row>
        <row r="1425">
          <cell r="A1425" t="str">
            <v>1C.05.500.0020</v>
          </cell>
          <cell r="B1425" t="str">
            <v>Formazione di vespaio formato da un sottofondo di appoggio degli elementi in plastica dello spessore di cm 8 con calcestruzzo C16/20, posa degli elementi in plastica a perdere nelle varie altezze, getto di riempimento con calcestruzzo C25/30, fino a costituire una solettina superiore dello spessore minimo di 3 cm. Esclusa eventuale armatura in ferro e i bordi di contenimento se necessari. Comprese tutte le attività ed i materiali necessari a dare l'opera finita in ogni sua parte.</v>
          </cell>
          <cell r="C1425"/>
          <cell r="D1425"/>
        </row>
        <row r="1426">
          <cell r="A1426" t="str">
            <v>1C.05.500.0020.a</v>
          </cell>
          <cell r="B1426" t="str">
            <v>- altezza elementi cm 15-20</v>
          </cell>
          <cell r="C1426" t="str">
            <v>m²</v>
          </cell>
          <cell r="D1426">
            <v>44.45</v>
          </cell>
        </row>
        <row r="1427">
          <cell r="A1427" t="str">
            <v>1C.05.500.0020.b</v>
          </cell>
          <cell r="B1427" t="str">
            <v>- altezza elementi cm 25-30</v>
          </cell>
          <cell r="C1427" t="str">
            <v>m²</v>
          </cell>
          <cell r="D1427">
            <v>46.71</v>
          </cell>
        </row>
        <row r="1428">
          <cell r="A1428" t="str">
            <v>1C.05.500.0020.c</v>
          </cell>
          <cell r="B1428" t="str">
            <v>- altezza elementi cm 40</v>
          </cell>
          <cell r="C1428" t="str">
            <v>m²</v>
          </cell>
          <cell r="D1428">
            <v>51.34</v>
          </cell>
        </row>
        <row r="1429">
          <cell r="A1429" t="str">
            <v>1C.05.500.0020.d</v>
          </cell>
          <cell r="B1429" t="str">
            <v>- altezza elementi cm 50</v>
          </cell>
          <cell r="C1429" t="str">
            <v>m²</v>
          </cell>
          <cell r="D1429">
            <v>56.23</v>
          </cell>
        </row>
        <row r="1430">
          <cell r="A1430" t="str">
            <v>1C.05.500.0020.e</v>
          </cell>
          <cell r="B1430" t="str">
            <v>- altezza elementi cm 60</v>
          </cell>
          <cell r="C1430" t="str">
            <v>m²</v>
          </cell>
          <cell r="D1430">
            <v>64.91</v>
          </cell>
        </row>
        <row r="1431">
          <cell r="A1431" t="str">
            <v>1C.05.500.0020.f</v>
          </cell>
          <cell r="B1431" t="str">
            <v>- altezza elementi cm 70</v>
          </cell>
          <cell r="C1431" t="str">
            <v>m²</v>
          </cell>
          <cell r="D1431">
            <v>71.06</v>
          </cell>
        </row>
        <row r="1432">
          <cell r="A1432" t="str">
            <v>1C.05.500.0030</v>
          </cell>
          <cell r="B1432" t="str">
            <v>Profilo perimetrale per contenimento getto di vespaio su elementi in plastica a perdere, in mancanza di pareti perimetrali; fornitura e posa in opera:</v>
          </cell>
          <cell r="C1432"/>
          <cell r="D1432"/>
        </row>
        <row r="1433">
          <cell r="A1433" t="str">
            <v>1C.05.500.0030.a</v>
          </cell>
          <cell r="B1433" t="str">
            <v>- per altezza elementi cm 15-20</v>
          </cell>
          <cell r="C1433" t="str">
            <v>m</v>
          </cell>
          <cell r="D1433">
            <v>3.73</v>
          </cell>
        </row>
        <row r="1434">
          <cell r="A1434" t="str">
            <v>1C.05.500.0030.b</v>
          </cell>
          <cell r="B1434" t="str">
            <v>- per altezza elementi cm 25-30</v>
          </cell>
          <cell r="C1434" t="str">
            <v>m</v>
          </cell>
          <cell r="D1434">
            <v>4.91</v>
          </cell>
        </row>
        <row r="1435">
          <cell r="A1435" t="str">
            <v>1C.05.500.0030.c</v>
          </cell>
          <cell r="B1435" t="str">
            <v>- per altezza elementi cm 40</v>
          </cell>
          <cell r="C1435" t="str">
            <v>m</v>
          </cell>
          <cell r="D1435">
            <v>6.42</v>
          </cell>
        </row>
        <row r="1436">
          <cell r="A1436" t="str">
            <v>1C.05.500.0030.d</v>
          </cell>
          <cell r="B1436" t="str">
            <v>- per altezza elementi cm 50</v>
          </cell>
          <cell r="C1436" t="str">
            <v>m</v>
          </cell>
          <cell r="D1436">
            <v>9.85</v>
          </cell>
        </row>
        <row r="1437">
          <cell r="A1437" t="str">
            <v>1C.05.500.0030.e</v>
          </cell>
          <cell r="B1437" t="str">
            <v>- per altezza elementi cm 60</v>
          </cell>
          <cell r="C1437" t="str">
            <v>m</v>
          </cell>
          <cell r="D1437">
            <v>11.63</v>
          </cell>
        </row>
        <row r="1438">
          <cell r="A1438" t="str">
            <v>1C.05.500.0030.f</v>
          </cell>
          <cell r="B1438" t="str">
            <v>- per altezza elementi cm 70</v>
          </cell>
          <cell r="C1438" t="str">
            <v>m</v>
          </cell>
          <cell r="D1438">
            <v>13.4</v>
          </cell>
        </row>
        <row r="1439">
          <cell r="A1439" t="str">
            <v>1C.05.710</v>
          </cell>
          <cell r="B1439" t="str">
            <v>RIPRISTINO STRUTTURE ORIZZONTALI</v>
          </cell>
          <cell r="C1439"/>
          <cell r="D1439"/>
        </row>
        <row r="1440">
          <cell r="A1440" t="str">
            <v>1C.05.710.0010</v>
          </cell>
          <cell r="B1440" t="str">
            <v>Rinforzo delle orditure secondarie di solai in legno mediante tralicci speciali in acciaio, sagomati, fissati con viti mordenti, da annegare nella soletta di completamento. Compresi i piani di lavoro, opere provvisionali di protezione. Esclusa la formazione delle sedi per l'incastro dei tralicci nei muri; la soletta armata, le puntellazioni.</v>
          </cell>
          <cell r="C1440"/>
          <cell r="D1440"/>
        </row>
        <row r="1441">
          <cell r="A1441" t="str">
            <v>1C.05.710.0010.a</v>
          </cell>
          <cell r="B1441" t="str">
            <v>- con tralicci h= 40 mm</v>
          </cell>
          <cell r="C1441" t="str">
            <v>m</v>
          </cell>
          <cell r="D1441">
            <v>45.73</v>
          </cell>
        </row>
        <row r="1442">
          <cell r="A1442" t="str">
            <v>1C.05.710.0010.b</v>
          </cell>
          <cell r="B1442" t="str">
            <v>- con traliccio h= 60 mm</v>
          </cell>
          <cell r="C1442" t="str">
            <v>m</v>
          </cell>
          <cell r="D1442">
            <v>53.55</v>
          </cell>
        </row>
        <row r="1443">
          <cell r="A1443" t="str">
            <v>1C.05.710.0020</v>
          </cell>
          <cell r="B1443" t="str">
            <v>Perforazioni di elementi strutturali lignei, eseguite con attrezzatura a sola rotazione e a velocità ridotta, a qualsiasi altezza, profondità o giacitura, per spinottature, cuciture, iniezioni. Compresi i piani di lavoro, opere provvisionali di protezione, pulizia dei perfori.</v>
          </cell>
          <cell r="C1443"/>
          <cell r="D1443"/>
        </row>
        <row r="1444">
          <cell r="A1444" t="str">
            <v>1C.05.710.0020.a</v>
          </cell>
          <cell r="B1444" t="str">
            <v>- con Ø fino ad 8 mm</v>
          </cell>
          <cell r="C1444" t="str">
            <v>m</v>
          </cell>
          <cell r="D1444">
            <v>9.98</v>
          </cell>
        </row>
        <row r="1445">
          <cell r="A1445" t="str">
            <v>1C.05.710.0020.b</v>
          </cell>
          <cell r="B1445" t="str">
            <v>- con diametro oltre 8 e fino a 14 mm</v>
          </cell>
          <cell r="C1445" t="str">
            <v>m</v>
          </cell>
          <cell r="D1445">
            <v>13.31</v>
          </cell>
        </row>
        <row r="1446">
          <cell r="A1446" t="str">
            <v>1C.05.710.0020.c</v>
          </cell>
          <cell r="B1446" t="str">
            <v>- con Ø oltre 14 e fino a 26 mm</v>
          </cell>
          <cell r="C1446" t="str">
            <v>m</v>
          </cell>
          <cell r="D1446">
            <v>16.63</v>
          </cell>
        </row>
        <row r="1447">
          <cell r="A1447" t="str">
            <v>1C.05.710.0030</v>
          </cell>
          <cell r="B1447" t="str">
            <v>Iniezioni in perfori già predisposti in strutture in legno, con resina epossidica con impiego di idoneo impianto per iniezioni a bassa pressione, per consolidamenti, chiodature, rinforzi con barre di acciaio o vetroresina. Compresa la posa degli ugelli, la stuccatura delle lesioni, la resina epossidica fino a completa saturazione, la pulizia finale. Escluse le eventuali rimozioni, i ricollocamenti in opera delle sovrastrutture, le opere murarie, l'armatura.</v>
          </cell>
          <cell r="C1447"/>
          <cell r="D1447"/>
        </row>
        <row r="1448">
          <cell r="A1448" t="str">
            <v>1C.05.710.0030.a</v>
          </cell>
          <cell r="B1448" t="str">
            <v>- in perfori fino a Ø 8 mm</v>
          </cell>
          <cell r="C1448" t="str">
            <v>m</v>
          </cell>
          <cell r="D1448">
            <v>11.5</v>
          </cell>
        </row>
        <row r="1449">
          <cell r="A1449" t="str">
            <v>1C.05.710.0030.b</v>
          </cell>
          <cell r="B1449" t="str">
            <v>- in perfori oltre Ø 8 e fino a Ø 14 mm</v>
          </cell>
          <cell r="C1449" t="str">
            <v>m</v>
          </cell>
          <cell r="D1449">
            <v>13.66</v>
          </cell>
        </row>
        <row r="1450">
          <cell r="A1450" t="str">
            <v>1C.05.710.0030.c</v>
          </cell>
          <cell r="B1450" t="str">
            <v>- in perfori oltre Ø 14 e fino a Ø 26 mm</v>
          </cell>
          <cell r="C1450" t="str">
            <v>m</v>
          </cell>
          <cell r="D1450">
            <v>20.079999999999998</v>
          </cell>
        </row>
        <row r="1451">
          <cell r="A1451" t="str">
            <v>1C.05.710.0050</v>
          </cell>
          <cell r="B1451" t="str">
            <v>Interventi per la messa in sicurezza di solai soggetti a sfondellamento, mediante applicazione di rete elettrosaldata di diametro e maglia adeguati, fissata con angolari in ferro a barre filettate, o elementi similari, inserite in fori predisposti nei travetti e sigillati con resina idonea. Comprese tutte le operazioni necessarie, i tracciamenti, i piani di lavoro, la pulizia finale e l'allontanamento delle macerie alle discariche autorizzate. Valutato sulla proiezione in pianta della sola rete elettrosaldata applicata, ritenedosi compresi i sormonti e gli accessori di fissaggio.</v>
          </cell>
          <cell r="C1451" t="str">
            <v>kg</v>
          </cell>
          <cell r="D1451">
            <v>4.7699999999999996</v>
          </cell>
        </row>
        <row r="1452">
          <cell r="A1452" t="str">
            <v>1C.05.710.0060</v>
          </cell>
          <cell r="B1452" t="str">
            <v>Fornitura e posa in opera di controsoffittatura antisfondellamento, eseguita con lastre in gesso fissate con viti autoforanti all'intelaiatura primaria eseguita con profilati in acciaio zincato e/o con rivestimento organico privo di cromo, ecologico, anticorrosivo, dielettrico. La determinazione dell'interasse dell'intelaiatura primaria e secondaria sarà valutata nella fase di progetto, valutando il rischio di sfondellamento specifico per il coefficiente di sicurezza. I giunti fra le lastre, orizzontali e verticali, saranno trattati con stucchi specifici, nastri d’armatura e quanto necessario per dare il lavoro finito a regola d’arte. Compresa l'esecuzione di prove a trazione strumentali, realizzate in opera per tipologia di travetto e/o solaio, dei fissaggi ai travetti con un carico &gt;60 kg mediante dinamometro elettronico e certificazione finale del pacchetto. Compreso l'impiego di piani di lavoro per qualsiasi altezza, le assistenze murarie, la pulizia finale e allontanamento dei materiali di risulta. Escluso eventuale isolamento termo acustico in materiale isolante da inserire nell'intercapedine tra lastra e intradosso del solaio. (Vedi 1C.10.550)</v>
          </cell>
          <cell r="C1452"/>
          <cell r="D1452"/>
        </row>
        <row r="1453">
          <cell r="A1453" t="str">
            <v>1C.05.710.0060.a</v>
          </cell>
          <cell r="B1453" t="str">
            <v>- con lastra in gesso rivestito, in Classe A2-s1,d0 di reazione al fuoco, sp. 15 mm, con incrementata coesione del nucleo ad alta temperatura, additivato con fibre di vetro e vermiculite. L'elemento costruttivo completo dovrà avere caratteristiche prestazionali di resistenza al fuoco pari a REI 120. Con capacità portante di risposta flessionale non inferiore a 115 Kg/m²</v>
          </cell>
          <cell r="C1453" t="str">
            <v>m²</v>
          </cell>
          <cell r="D1453">
            <v>38.840000000000003</v>
          </cell>
        </row>
        <row r="1454">
          <cell r="A1454" t="str">
            <v>1C.05.710.0060.b</v>
          </cell>
          <cell r="B1454" t="str">
            <v>- con lastre in gesso fibrorinforzato rivestito, armate mediante accoppiamento solidale con rete a doppia orditura in fibra di vetro, in Classe A2-s1,d0 di reazione al fuoco, spessore 15 mm. L'elemento costruttivo completo dovrà avere caratteristiche prestazionali di resistenza al fuoco pari a REI 120. Con capacità portante di risposta flessionale non inferiore a 115 Kg/m²</v>
          </cell>
          <cell r="C1454" t="str">
            <v>m²</v>
          </cell>
          <cell r="D1454">
            <v>63.89</v>
          </cell>
        </row>
        <row r="1455">
          <cell r="A1455" t="str">
            <v>1C.05.710.0060.c</v>
          </cell>
          <cell r="B1455" t="str">
            <v>- con lastra in gesso rivestito, foratura continua regolare rotonda della lastra nella misura del 15% della superficie, in Classe A2-s1,d0 di reazione al fuoco, sp. 12,50 mm, rivestita sul retro con un tessuto fonoassorbente con funzione antipolvere. L'elemento costruttivo completo dovrà avere un potere fonoassorbente pari a aw= 0,70 e una resistenza all'umidità RH 70. Con capacità portante di risposta flessionale non inferiore a 115 Kg/m²</v>
          </cell>
          <cell r="C1455" t="str">
            <v>m²</v>
          </cell>
          <cell r="D1455">
            <v>70.98</v>
          </cell>
        </row>
        <row r="1456">
          <cell r="A1456" t="str">
            <v>1C.05.710.0060.d</v>
          </cell>
          <cell r="B1456" t="str">
            <v>- con lastre in gesso fibrorinforzato rivestito, armate mediante accoppiamento solidale con rete a doppia orditura in fibra di vetro, in Classe A2-s1,d0 di reazione al fuoco, spessore 15 mm. L'elemento costruttivo completo dovrà avere caratteristiche prestazionali di resistenza al fuoco pari a REI 120. Con capacità portante di risposta flessionale non inferiore a 160 Kg/m²</v>
          </cell>
          <cell r="C1456" t="str">
            <v>m²</v>
          </cell>
          <cell r="D1456">
            <v>74.89</v>
          </cell>
        </row>
        <row r="1457">
          <cell r="A1457" t="str">
            <v>1C.05.710.0070</v>
          </cell>
          <cell r="B1457" t="str">
            <v>Fornitura e posa in opera di rete preformata in materiale composito fibrorinforzato GFRP (Glass Fiber reinforced Polymer), per messa in sicurezza dei solai laterocemento (antisfondellamento) costituita da fibra di vetro alcalino resistente e resina termoindurente di tipo epossidico. Fissata con connettori metallici ad espansione e tasselli in numero adeguato. Capacità di sostegno delle parti in distacco fino a 600 kg/m². Comprese tutte le operazioni necessarie, i tracciamenti, i piani di lavoro, la predisposizione dei fori nei travetti, la pulizia finale e l'allontanamento delle macerie alle discariche autorizzate. Valutato sulla proiezione in pianta della sola rete applicata, ritenendosi compresi i sormonti e gli accessori di fissaggio:</v>
          </cell>
          <cell r="C1457"/>
          <cell r="D1457"/>
        </row>
        <row r="1458">
          <cell r="A1458" t="str">
            <v>1C.05.710.0070.a</v>
          </cell>
          <cell r="B1458" t="str">
            <v>-con connettori in acciaio galvanizzato</v>
          </cell>
          <cell r="C1458" t="str">
            <v>m²</v>
          </cell>
          <cell r="D1458">
            <v>40.630000000000003</v>
          </cell>
        </row>
        <row r="1459">
          <cell r="A1459" t="str">
            <v>1C.05.710.0070.b</v>
          </cell>
          <cell r="B1459" t="str">
            <v>-con connettori in acciaio inox</v>
          </cell>
          <cell r="C1459" t="str">
            <v>m²</v>
          </cell>
          <cell r="D1459">
            <v>42.96</v>
          </cell>
        </row>
        <row r="1460">
          <cell r="A1460" t="str">
            <v>1C.06 - MURATURE - TAVOLATI - ANCORAGGI</v>
          </cell>
          <cell r="B1460"/>
          <cell r="C1460"/>
          <cell r="D1460"/>
        </row>
        <row r="1461">
          <cell r="A1461" t="str">
            <v>1C</v>
          </cell>
          <cell r="B1461" t="str">
            <v>OPERE COMPIUTE</v>
          </cell>
          <cell r="C1461"/>
          <cell r="D1461"/>
        </row>
        <row r="1462">
          <cell r="A1462" t="str">
            <v>1C.06</v>
          </cell>
          <cell r="B1462" t="str">
            <v>MURATURE - TAVOLATI - ANCORAGGI</v>
          </cell>
          <cell r="C1462"/>
          <cell r="D1462"/>
        </row>
        <row r="1463">
          <cell r="A1463" t="str">
            <v>1C.06.000</v>
          </cell>
          <cell r="B1463" t="str">
            <v>NOTE DI CONSULTAZIONE</v>
          </cell>
          <cell r="C1463"/>
          <cell r="D1463"/>
        </row>
        <row r="1464">
          <cell r="A1464" t="str">
            <v>1C.06.050</v>
          </cell>
          <cell r="B1464" t="str">
            <v>MURATURE IN LATERIZIO</v>
          </cell>
          <cell r="C1464"/>
          <cell r="D1464"/>
        </row>
        <row r="1465">
          <cell r="A1465" t="str">
            <v>1C.06.050.0010</v>
          </cell>
          <cell r="B1465" t="str">
            <v>Muratura in fondazione o elevazione di mattoni pieni rispondenti alla UNI EN 771-1 e ai Criteri Ambientali Minimi di cui al Decreto 23 giugno 2022 del Ministero della Transizione Ecologica, per la realizzazione di murature portanti secondo le NTC 2018, compresa la malta tradizionale o termica, compreso l'onere per la formazione di spalle, voltini, spigoli, lesene, piani di lavoro interni, conducibilità termica (λ) secondo la UNI 1745:</v>
          </cell>
          <cell r="C1465"/>
          <cell r="D1465"/>
        </row>
        <row r="1466">
          <cell r="A1466" t="str">
            <v>1C.06.050.0010.a</v>
          </cell>
          <cell r="B1466" t="str">
            <v>- con malta tradizionale 0,55 W/mK</v>
          </cell>
          <cell r="C1466" t="str">
            <v>m³</v>
          </cell>
          <cell r="D1466">
            <v>625.58000000000004</v>
          </cell>
        </row>
        <row r="1467">
          <cell r="A1467" t="str">
            <v>1C.06.050.0010.b</v>
          </cell>
          <cell r="B1467" t="str">
            <v>- con malta termica 0,44 W/mK</v>
          </cell>
          <cell r="C1467" t="str">
            <v>m³</v>
          </cell>
          <cell r="D1467">
            <v>632.78</v>
          </cell>
        </row>
        <row r="1468">
          <cell r="A1468" t="str">
            <v>1C.06.050.0050</v>
          </cell>
          <cell r="B1468" t="str">
            <v>Muratura di mattoni pieni e malta cementizia o bastarda, in fondazione o elevazione, compreso l'onere per la formazione di spalle, voltini, spigoli, lesene, piani di lavoro interni</v>
          </cell>
          <cell r="C1468" t="str">
            <v>m³</v>
          </cell>
          <cell r="D1468">
            <v>603.91</v>
          </cell>
        </row>
        <row r="1469">
          <cell r="A1469" t="str">
            <v>1C.06.050.0100</v>
          </cell>
          <cell r="B1469" t="str">
            <v>Muratura di mattoni forati 8 x 12 x 24 cm, con malta cementizia o bastarda, compreso l'onere per la formazione di spalle, voltini, spigoli, lesene, piani di lavoro interni</v>
          </cell>
          <cell r="C1469" t="str">
            <v>m³</v>
          </cell>
          <cell r="D1469">
            <v>371.67</v>
          </cell>
        </row>
        <row r="1470">
          <cell r="A1470" t="str">
            <v>1C.06.050.0150</v>
          </cell>
          <cell r="B1470" t="str">
            <v>Muratura in blocchi laterizio semiportante 24 x 24 x 12 cm, con malta cementizia o bastarda, compreso l'onere per la formazione di spalle, voltini, spigoli, lesene, piani di lavoro interni</v>
          </cell>
          <cell r="C1470" t="str">
            <v>m³</v>
          </cell>
          <cell r="D1470">
            <v>240.54</v>
          </cell>
        </row>
        <row r="1471">
          <cell r="A1471" t="str">
            <v>1C.06.050.0200</v>
          </cell>
          <cell r="B1471" t="str">
            <v>Muratura in blocchi multifori doppio UNI semiportante 24 x 12 x 12 cm, con malta cementizia o bastarda, compreso l'onere per la formazione di spalle, voltini, spigoli, lesene, piani di lavoro interni</v>
          </cell>
          <cell r="C1471" t="str">
            <v>m³</v>
          </cell>
          <cell r="D1471">
            <v>340.12</v>
          </cell>
        </row>
        <row r="1472">
          <cell r="A1472" t="str">
            <v>1C.06.050.0250</v>
          </cell>
          <cell r="B1472" t="str">
            <v>Muratura in blocchi di laterizio tipo "svizzero" portante, con malta cementizia o bastarda, compreso l'onere per la formazione di spalle, voltini, spigoli, lesene, piani di lavoro interni</v>
          </cell>
          <cell r="C1472"/>
          <cell r="D1472"/>
        </row>
        <row r="1473">
          <cell r="A1473" t="str">
            <v>1C.06.050.0250.a</v>
          </cell>
          <cell r="B1473" t="str">
            <v>- con blocchi 10 x 25 x 13 cm, spessore 10 cm</v>
          </cell>
          <cell r="C1473" t="str">
            <v>m²</v>
          </cell>
          <cell r="D1473">
            <v>47.09</v>
          </cell>
        </row>
        <row r="1474">
          <cell r="A1474" t="str">
            <v>1C.06.050.0250.b</v>
          </cell>
          <cell r="B1474" t="str">
            <v>- con blocchi 18 x 25 x 13 cm, spessore 18 cm</v>
          </cell>
          <cell r="C1474" t="str">
            <v>m²</v>
          </cell>
          <cell r="D1474">
            <v>55.86</v>
          </cell>
        </row>
        <row r="1475">
          <cell r="A1475" t="str">
            <v>1C.06.050.0250.c</v>
          </cell>
          <cell r="B1475" t="str">
            <v>- con blocchi 30 x 25 x 13 cm, spessore 25 cm</v>
          </cell>
          <cell r="C1475" t="str">
            <v>m²</v>
          </cell>
          <cell r="D1475">
            <v>73.78</v>
          </cell>
        </row>
        <row r="1476">
          <cell r="A1476" t="str">
            <v>1C.06.050.0250.d</v>
          </cell>
          <cell r="B1476" t="str">
            <v>- con blocchi 30 x 25 x 13 cm, spessore 30 cm</v>
          </cell>
          <cell r="C1476" t="str">
            <v>m²</v>
          </cell>
          <cell r="D1476">
            <v>90.46</v>
          </cell>
        </row>
        <row r="1477">
          <cell r="A1477" t="str">
            <v>1C.06.050.0250.e</v>
          </cell>
          <cell r="B1477" t="str">
            <v>- con blocchi 30 x 25 x 13 cm</v>
          </cell>
          <cell r="C1477" t="str">
            <v>m³</v>
          </cell>
          <cell r="D1477">
            <v>298.95</v>
          </cell>
        </row>
        <row r="1478">
          <cell r="A1478" t="str">
            <v>1C.06.050.0300</v>
          </cell>
          <cell r="B1478" t="str">
            <v>Muratura portante in blocchi di laterizio alveolato, termoacustica, con malta cementizia o bastarda, compresi gli oneri per la formazione di spalle, voltini, lesene, spigoli, piani di lavoro interni; con:</v>
          </cell>
          <cell r="C1478"/>
          <cell r="D1478"/>
        </row>
        <row r="1479">
          <cell r="A1479" t="str">
            <v>1C.06.050.0300.a</v>
          </cell>
          <cell r="B1479" t="str">
            <v>- blocchi semplici 8 x 50 x 24,5 cm, spessore 8 cm</v>
          </cell>
          <cell r="C1479" t="str">
            <v>m²</v>
          </cell>
          <cell r="D1479">
            <v>27.73</v>
          </cell>
        </row>
        <row r="1480">
          <cell r="A1480" t="str">
            <v>1C.06.050.0300.b</v>
          </cell>
          <cell r="B1480" t="str">
            <v>- blocchi semplici 13 x 30 x 19 cm, spessore 13</v>
          </cell>
          <cell r="C1480" t="str">
            <v>m²</v>
          </cell>
          <cell r="D1480">
            <v>55.21</v>
          </cell>
        </row>
        <row r="1481">
          <cell r="A1481" t="str">
            <v>1C.06.050.0300.c</v>
          </cell>
          <cell r="B1481" t="str">
            <v>- blocchi ad incastro 25 x 30 x 19 cm, spessore 25 cm</v>
          </cell>
          <cell r="C1481" t="str">
            <v>m²</v>
          </cell>
          <cell r="D1481">
            <v>72.489999999999995</v>
          </cell>
        </row>
        <row r="1482">
          <cell r="A1482" t="str">
            <v>1C.06.050.0300.d</v>
          </cell>
          <cell r="B1482" t="str">
            <v>- blocchi ad incastro 30 x 25 x 19 cm, spessore 30 cm</v>
          </cell>
          <cell r="C1482" t="str">
            <v>m²</v>
          </cell>
          <cell r="D1482">
            <v>95.55</v>
          </cell>
        </row>
        <row r="1483">
          <cell r="A1483" t="str">
            <v>1C.06.070</v>
          </cell>
          <cell r="B1483" t="str">
            <v>TAVOLATI IN LATERIZIO</v>
          </cell>
          <cell r="C1483"/>
          <cell r="D1483"/>
        </row>
        <row r="1484">
          <cell r="A1484" t="str">
            <v>1C.06.070.0050</v>
          </cell>
          <cell r="B1484" t="str">
            <v>Tavolati in mattoni pieni 6 x 11 x 23 cm con malta di cemento o bastarda, compresi gli oneri per formazione di spalle, voltini, spigoli, lesene, piani di lavoro interni, di spessore:</v>
          </cell>
          <cell r="C1484"/>
          <cell r="D1484"/>
        </row>
        <row r="1485">
          <cell r="A1485" t="str">
            <v>1C.06.070.0050.a</v>
          </cell>
          <cell r="B1485" t="str">
            <v>- 6 cm</v>
          </cell>
          <cell r="C1485" t="str">
            <v>m²</v>
          </cell>
          <cell r="D1485">
            <v>53.24</v>
          </cell>
        </row>
        <row r="1486">
          <cell r="A1486" t="str">
            <v>1C.06.070.0050.b</v>
          </cell>
          <cell r="B1486" t="str">
            <v>- 11 cm</v>
          </cell>
          <cell r="C1486" t="str">
            <v>m²</v>
          </cell>
          <cell r="D1486">
            <v>83.62</v>
          </cell>
        </row>
        <row r="1487">
          <cell r="A1487" t="str">
            <v>1C.06.070.0100</v>
          </cell>
          <cell r="B1487" t="str">
            <v>Tavolati in mattoni forati 8 x 12 x 24 cm, con malta cementizia o bastarda, compresi gli oneri per la formazione di spalle, voltini, spigoli, lesene, piani di lavoro interni, di spessore:</v>
          </cell>
          <cell r="C1487"/>
          <cell r="D1487"/>
        </row>
        <row r="1488">
          <cell r="A1488" t="str">
            <v>1C.06.070.0100.a</v>
          </cell>
          <cell r="B1488" t="str">
            <v>- 8 cm</v>
          </cell>
          <cell r="C1488" t="str">
            <v>m²</v>
          </cell>
          <cell r="D1488">
            <v>38.29</v>
          </cell>
        </row>
        <row r="1489">
          <cell r="A1489" t="str">
            <v>1C.06.070.0100.b</v>
          </cell>
          <cell r="B1489" t="str">
            <v>- 12 cm</v>
          </cell>
          <cell r="C1489" t="str">
            <v>m²</v>
          </cell>
          <cell r="D1489">
            <v>49.34</v>
          </cell>
        </row>
        <row r="1490">
          <cell r="A1490" t="str">
            <v>1C.06.070.0110</v>
          </cell>
          <cell r="B1490" t="str">
            <v>Tavolati in mattoni forati 8 x 24 x 24 cm, con malta cementizia o bastarda, compresi gli oneri per la formazione di spalle, voltini, spigoli, lesene, piani di lavoro interni</v>
          </cell>
          <cell r="C1490" t="str">
            <v>m²</v>
          </cell>
          <cell r="D1490">
            <v>25.74</v>
          </cell>
        </row>
        <row r="1491">
          <cell r="A1491" t="str">
            <v>1C.06.070.0120</v>
          </cell>
          <cell r="B1491" t="str">
            <v>Tavolati in mattoni forati 12 x 24 x 24 cm, con malta cementizia o bastarda, compresi gli oneri per la formazione di spalle, voltini, spigoli, lesene, piani di lavoro interni</v>
          </cell>
          <cell r="C1491" t="str">
            <v>m²</v>
          </cell>
          <cell r="D1491">
            <v>34.56</v>
          </cell>
        </row>
        <row r="1492">
          <cell r="A1492" t="str">
            <v>1C.06.070.0150</v>
          </cell>
          <cell r="B1492" t="str">
            <v>Tavolato in tavelle 4.5 x 15 x 30 cm, spessore 4.5 cm, con malta cementizia o bastarda, compresi gli oneri per formazione spalle, voltini, lesene, piani di lavoro interni</v>
          </cell>
          <cell r="C1492" t="str">
            <v>m²</v>
          </cell>
          <cell r="D1492">
            <v>33.17</v>
          </cell>
        </row>
        <row r="1493">
          <cell r="A1493" t="str">
            <v>1C.06.070.0200</v>
          </cell>
          <cell r="B1493" t="str">
            <v>Incassettature, chiusure canne con tavolati in laterizio:</v>
          </cell>
          <cell r="C1493"/>
          <cell r="D1493"/>
        </row>
        <row r="1494">
          <cell r="A1494" t="str">
            <v>1C.06.070.0200.a</v>
          </cell>
          <cell r="B1494" t="str">
            <v>- in tavelle forate. spessore 4.5 cm</v>
          </cell>
          <cell r="C1494" t="str">
            <v>m²</v>
          </cell>
          <cell r="D1494">
            <v>37.630000000000003</v>
          </cell>
        </row>
        <row r="1495">
          <cell r="A1495" t="str">
            <v>1C.06.070.0200.b</v>
          </cell>
          <cell r="B1495" t="str">
            <v>- in mattoni forati, spessore 8 cm</v>
          </cell>
          <cell r="C1495" t="str">
            <v>m²</v>
          </cell>
          <cell r="D1495">
            <v>42.78</v>
          </cell>
        </row>
        <row r="1496">
          <cell r="A1496" t="str">
            <v>1C.06.100</v>
          </cell>
          <cell r="B1496" t="str">
            <v>MURATURE FACCIA A VISTA</v>
          </cell>
          <cell r="C1496"/>
          <cell r="D1496"/>
        </row>
        <row r="1497">
          <cell r="A1497" t="str">
            <v>1C.06.100.0050</v>
          </cell>
          <cell r="B1497" t="str">
            <v>Muratura faccia a vista con mattoni pieni tipo "a mano" nei colori rosso, rosato, paglierino, bruno, finitura classica o rustica, legati con malta di cemento o bastarda. Compresi gli oneri per la formazione di spalle, voltini, lesene, piani di lavoro interni, stilatura dei giunti, pulizia finale del paramento.</v>
          </cell>
          <cell r="C1497"/>
          <cell r="D1497"/>
        </row>
        <row r="1498">
          <cell r="A1498" t="str">
            <v>1C.06.100.0050.a</v>
          </cell>
          <cell r="B1498" t="str">
            <v>- con mattoni 25 x 12 x 5.5 cm, spessore 12 cm</v>
          </cell>
          <cell r="C1498" t="str">
            <v>m²</v>
          </cell>
          <cell r="D1498">
            <v>98.31</v>
          </cell>
        </row>
        <row r="1499">
          <cell r="A1499" t="str">
            <v>1C.06.100.0050.b</v>
          </cell>
          <cell r="B1499" t="str">
            <v>- con mattoni 25 x 5.5 x 5.5 cm (bastonetto), spessore 5.5 cm</v>
          </cell>
          <cell r="C1499" t="str">
            <v>m²</v>
          </cell>
          <cell r="D1499">
            <v>88.99</v>
          </cell>
        </row>
        <row r="1500">
          <cell r="A1500" t="str">
            <v>1C.06.100.0100</v>
          </cell>
          <cell r="B1500" t="str">
            <v>Muratura faccia a vista con mattoni semipieni estrusi, a superficie rugosa o sabbiata, legati con malta di cemento o bastarda. Compresi gli oneri per la formazione di spalle, voltini, lesene, stilatura dei giunti, pulizia finale del paramento, i piani di lavoro interni. Esclusi i ponteggi esterni:</v>
          </cell>
          <cell r="C1500"/>
          <cell r="D1500"/>
        </row>
        <row r="1501">
          <cell r="A1501" t="str">
            <v>1C.06.100.0100.a</v>
          </cell>
          <cell r="B1501" t="str">
            <v>- con mattoni 25 x 10 x 5.5 cm, spessore 10 cm</v>
          </cell>
          <cell r="C1501" t="str">
            <v>m²</v>
          </cell>
          <cell r="D1501">
            <v>63.91</v>
          </cell>
        </row>
        <row r="1502">
          <cell r="A1502" t="str">
            <v>1C.06.100.0100.b</v>
          </cell>
          <cell r="B1502" t="str">
            <v>- con mattoni 25 x 10 x 10 cm, spessore 10 cm</v>
          </cell>
          <cell r="C1502" t="str">
            <v>m²</v>
          </cell>
          <cell r="D1502">
            <v>62.83</v>
          </cell>
        </row>
        <row r="1503">
          <cell r="A1503" t="str">
            <v>1C.06.100.0100.c</v>
          </cell>
          <cell r="B1503" t="str">
            <v>- con mattoni 25 x 12 x 5.5 cm, spessore 12 cm</v>
          </cell>
          <cell r="C1503" t="str">
            <v>m²</v>
          </cell>
          <cell r="D1503">
            <v>66.98</v>
          </cell>
        </row>
        <row r="1504">
          <cell r="A1504" t="str">
            <v>1C.06.100.0100.d</v>
          </cell>
          <cell r="B1504" t="str">
            <v>- con mattoni 25 x 12 x 7 cm, spessore 12 cm</v>
          </cell>
          <cell r="C1504" t="str">
            <v>m²</v>
          </cell>
          <cell r="D1504">
            <v>65.88</v>
          </cell>
        </row>
        <row r="1505">
          <cell r="A1505" t="str">
            <v>1C.06.100.0100.e</v>
          </cell>
          <cell r="B1505" t="str">
            <v>- con mattoni 25 x 12 x 10 cm, spessore 12 cm</v>
          </cell>
          <cell r="C1505" t="str">
            <v>m²</v>
          </cell>
          <cell r="D1505">
            <v>67.45</v>
          </cell>
        </row>
        <row r="1506">
          <cell r="A1506" t="str">
            <v>1C.06.100.0100.f</v>
          </cell>
          <cell r="B1506" t="str">
            <v>- con mattoni doppio UNI 25 x 12 x 12 cm, spessore 12 cm</v>
          </cell>
          <cell r="C1506" t="str">
            <v>m²</v>
          </cell>
          <cell r="D1506">
            <v>69.489999999999995</v>
          </cell>
        </row>
        <row r="1507">
          <cell r="A1507" t="str">
            <v>1C.06.150</v>
          </cell>
          <cell r="B1507" t="str">
            <v>MURATURE PERIMETRALI A CASSA VUOTA</v>
          </cell>
          <cell r="C1507"/>
          <cell r="D1507"/>
        </row>
        <row r="1508">
          <cell r="A1508" t="str">
            <v>1C.06.150.0010</v>
          </cell>
          <cell r="B1508" t="str">
            <v>Muratura perimetrale a cassa vuota costituita da un paramento esterno ed un paramento interno con interposta camera d'aria, larghezza massima 40 cm, compresa la formazione di mazzette, spalle, voltini, sguinci, parapetti, collegamenti trasversali, lesene, piattabande e architravi; inclusi i ponteggi interni, i sollevamenti e tutte le forniture e gli oneri per dare l'opera finita in ogni sua parte. Esclusi i ponteggi esterni e l'intonaco interno sul paramento esterno. Valutazione vuoto per pieno con deduzione solo del 50% dei vuoti di facciata superiori ciascuno a 5 mq:</v>
          </cell>
          <cell r="C1508"/>
          <cell r="D1508"/>
        </row>
        <row r="1509">
          <cell r="A1509" t="str">
            <v>1C.06.150.0010.a</v>
          </cell>
          <cell r="B1509" t="str">
            <v>- paramento esterno in mattoni forati s=12 cm, paramento interno in mattoni forati s=8 cm</v>
          </cell>
          <cell r="C1509" t="str">
            <v>m²</v>
          </cell>
          <cell r="D1509">
            <v>94.38</v>
          </cell>
        </row>
        <row r="1510">
          <cell r="A1510" t="str">
            <v>1C.06.150.0010.b</v>
          </cell>
          <cell r="B1510" t="str">
            <v>- paramento esterno in mattoni forati s=12 cm, paramento interno in mattoni forati s=12 cm</v>
          </cell>
          <cell r="C1510" t="str">
            <v>m²</v>
          </cell>
          <cell r="D1510">
            <v>104.71</v>
          </cell>
        </row>
        <row r="1511">
          <cell r="A1511" t="str">
            <v>1C.06.150.0010.c</v>
          </cell>
          <cell r="B1511" t="str">
            <v>- paramento esterno in blocchi termolaterizio s=13 cm, paramento interno in mattoni forati s=8 cm</v>
          </cell>
          <cell r="C1511" t="str">
            <v>m²</v>
          </cell>
          <cell r="D1511">
            <v>101.33</v>
          </cell>
        </row>
        <row r="1512">
          <cell r="A1512" t="str">
            <v>1C.06.150.0010.d</v>
          </cell>
          <cell r="B1512" t="str">
            <v>- paramento esterno in mattoni pieni s=11 cm, paramento interno in mattoni forati s=8 cm</v>
          </cell>
          <cell r="C1512" t="str">
            <v>m²</v>
          </cell>
          <cell r="D1512">
            <v>134.53</v>
          </cell>
        </row>
        <row r="1513">
          <cell r="A1513" t="str">
            <v>1C.06.150.0010.e</v>
          </cell>
          <cell r="B1513" t="str">
            <v>- paramento esterno in mattoni pieni "a mano" s=12 cm, paramento interno in mattoni forati s=8 cm</v>
          </cell>
          <cell r="C1513" t="str">
            <v>m²</v>
          </cell>
          <cell r="D1513">
            <v>147.03</v>
          </cell>
        </row>
        <row r="1514">
          <cell r="A1514" t="str">
            <v>1C.06.150.0010.f</v>
          </cell>
          <cell r="B1514" t="str">
            <v>- paramento esterno faccia a vista in mattoni pieni "a mano" s=12 cm, paramento interno in mattoni forati s=8 cm</v>
          </cell>
          <cell r="C1514" t="str">
            <v>m²</v>
          </cell>
          <cell r="D1514">
            <v>149.84</v>
          </cell>
        </row>
        <row r="1515">
          <cell r="A1515" t="str">
            <v>1C.06.180</v>
          </cell>
          <cell r="B1515" t="str">
            <v>MURATURE IN BLOCCHI DI CALCESTRUZZO NORMALE</v>
          </cell>
          <cell r="C1515"/>
          <cell r="D1515"/>
        </row>
        <row r="1516">
          <cell r="A1516" t="str">
            <v>1C.06.180.0050</v>
          </cell>
          <cell r="B1516" t="str">
            <v>Murature in blocchi cavi in conglomerato cementizio vibrocompressi, con inerti normali, da intonacare, colore grigio, dimensioni nominali 40 x 20 o 50 x 20 cm. Compresi: i pezzi speciali per spalle, voltini, fissaggi, la malta di classe adeguata, i piani di lavoro interni; esclusi irrigidimenti da conteggiarsi a parte se necessari:</v>
          </cell>
          <cell r="C1516"/>
          <cell r="D1516"/>
        </row>
        <row r="1517">
          <cell r="A1517" t="str">
            <v>1C.06.180.0050.a</v>
          </cell>
          <cell r="B1517" t="str">
            <v>- spess. cm 8</v>
          </cell>
          <cell r="C1517" t="str">
            <v>m²</v>
          </cell>
          <cell r="D1517">
            <v>32.229999999999997</v>
          </cell>
        </row>
        <row r="1518">
          <cell r="A1518" t="str">
            <v>1C.06.180.0050.b</v>
          </cell>
          <cell r="B1518" t="str">
            <v>- spess. cm 12</v>
          </cell>
          <cell r="C1518" t="str">
            <v>m²</v>
          </cell>
          <cell r="D1518">
            <v>33.97</v>
          </cell>
        </row>
        <row r="1519">
          <cell r="A1519" t="str">
            <v>1C.06.180.0050.c</v>
          </cell>
          <cell r="B1519" t="str">
            <v>- spess. cm 15</v>
          </cell>
          <cell r="C1519" t="str">
            <v>m²</v>
          </cell>
          <cell r="D1519">
            <v>36.03</v>
          </cell>
        </row>
        <row r="1520">
          <cell r="A1520" t="str">
            <v>1C.06.180.0050.d</v>
          </cell>
          <cell r="B1520" t="str">
            <v>- spess. cm 20</v>
          </cell>
          <cell r="C1520" t="str">
            <v>m²</v>
          </cell>
          <cell r="D1520">
            <v>40.229999999999997</v>
          </cell>
        </row>
        <row r="1521">
          <cell r="A1521" t="str">
            <v>1C.06.180.0100</v>
          </cell>
          <cell r="B1521" t="str">
            <v>Muratura faccia vista in blocchi cavi di conglomerato cementizio, dimensioni nominali 40 x 20 o 50 x 20 cm, prodotti per vibrocompressione non idrorepellenti, aventi finitura liscia su entrambe le facce posti in opera con malta di classe adeguata. E' compresa la stilatura a vista su uno o entrambre i paramenti dei giunti, apposite zanche per l'ancoraggio delle pareti alla struttura portante, i pezzi speciali per spalle, voltini, fissaggi, la malta di classe adeguata, i piani di lavoro interni; esclusi irrigidimenti da conteggiarsi a parte se necessari:</v>
          </cell>
          <cell r="C1521"/>
          <cell r="D1521"/>
        </row>
        <row r="1522">
          <cell r="A1522" t="str">
            <v>1C.06.180.0100.a</v>
          </cell>
          <cell r="B1522" t="str">
            <v>- spess. cm 8 - REI 60</v>
          </cell>
          <cell r="C1522" t="str">
            <v>m²</v>
          </cell>
          <cell r="D1522">
            <v>41.21</v>
          </cell>
        </row>
        <row r="1523">
          <cell r="A1523" t="str">
            <v>1C.06.180.0100.b</v>
          </cell>
          <cell r="B1523" t="str">
            <v>- spess. cm 12 - REI 90</v>
          </cell>
          <cell r="C1523" t="str">
            <v>m²</v>
          </cell>
          <cell r="D1523">
            <v>45.47</v>
          </cell>
        </row>
        <row r="1524">
          <cell r="A1524" t="str">
            <v>1C.06.180.0100.c</v>
          </cell>
          <cell r="B1524" t="str">
            <v>- spess. cm 15 - REI 90</v>
          </cell>
          <cell r="C1524" t="str">
            <v>m²</v>
          </cell>
          <cell r="D1524">
            <v>51.38</v>
          </cell>
        </row>
        <row r="1525">
          <cell r="A1525" t="str">
            <v>1C.06.180.0100.d</v>
          </cell>
          <cell r="B1525" t="str">
            <v>- spess. cm 20 - REI 120</v>
          </cell>
          <cell r="C1525" t="str">
            <v>m²</v>
          </cell>
          <cell r="D1525">
            <v>60.04</v>
          </cell>
        </row>
        <row r="1526">
          <cell r="A1526" t="str">
            <v>1C.06.200</v>
          </cell>
          <cell r="B1526" t="str">
            <v>MURATURE IN BLOCCHI DI CALCESTRUZZO INERTI SELEZIONATI</v>
          </cell>
          <cell r="C1526"/>
          <cell r="D1526"/>
        </row>
        <row r="1527">
          <cell r="A1527" t="str">
            <v>1C.06.200.0050</v>
          </cell>
          <cell r="B1527" t="str">
            <v>Muratura facciavista spessore cm. 12, dimensioni nominali 40 x 20 o 50 x 20 cm, in blocchi cavi di conglomerato cementizio vibrocompresso, tipo BS/12 con la finitura esterna splittata su una sola faccia, resistenza al gelo a norma DIN-52252. I manufatti sono prodotti con selezionati inerti di marmo in opportuna curva granulometrica per garantire la massima compattezza ed omogeneità dell'impasto e posti in opera con malta bastarda. E' compresa la stilatura a vista su uno o emtrambi i paramenti, apposite zanche per l'ancoraggio delle pareti alla struttura portante, i pezzi speciali per spalle, voltini, fissaggi, la malta di classe adeguata, additivata con idonei idrorepellenti compatibili con il sistema di impermeabilizzazione dei blocchi, i piani di lavoro interni; esclusi irrigidimenti da conteggiarsi a parte se necessari:</v>
          </cell>
          <cell r="C1527"/>
          <cell r="D1527"/>
        </row>
        <row r="1528">
          <cell r="A1528" t="str">
            <v>1C.06.200.0050.a</v>
          </cell>
          <cell r="B1528" t="str">
            <v>- colore grigio</v>
          </cell>
          <cell r="C1528" t="str">
            <v>m²</v>
          </cell>
          <cell r="D1528">
            <v>58.1</v>
          </cell>
        </row>
        <row r="1529">
          <cell r="A1529" t="str">
            <v>1C.06.200.0050.b</v>
          </cell>
          <cell r="B1529" t="str">
            <v>- colori normali (base cemento grigio)</v>
          </cell>
          <cell r="C1529" t="str">
            <v>m²</v>
          </cell>
          <cell r="D1529">
            <v>62.16</v>
          </cell>
        </row>
        <row r="1530">
          <cell r="A1530" t="str">
            <v>1C.06.200.0050.c</v>
          </cell>
          <cell r="B1530" t="str">
            <v>- colori pastello (base cemento bianco)</v>
          </cell>
          <cell r="C1530" t="str">
            <v>m²</v>
          </cell>
          <cell r="D1530">
            <v>72.55</v>
          </cell>
        </row>
        <row r="1531">
          <cell r="A1531" t="str">
            <v>1C.06.200.0100</v>
          </cell>
          <cell r="B1531" t="str">
            <v>Muratura facciavista spessore cm. 20, dimensioni nominali 40 x 20 o 50 x 20 cm, in blocchi cavi di conglomerato cementizio vibrocompresso, tipo BS/20 con la finitura esterna splittata su una sola faccia, resistenza al gelo a norma DIN-52252. I manufatti sono prodotti con selezionati inerti di marmo in opportuna curva granulometrica per garantire la massima compattezza ed omogeneità dell'impasto e posti in opera con malta bastarda. E' compresa la stilatura a vista su uno o emtrambi i paramenti, apposite zanche per l'ancoraggio delle pareti alla struttura portante, i pezzi speciali per spalle, voltini, fissaggi, la malta di classe adeguata, additivata con idonei idrorepellenti compatibili con il sistema di impermeabilizzazione dei blocchi, i piani di lavoro interni; esclusi irrigidimenti da conteggiarsi a parte se necessari:</v>
          </cell>
          <cell r="C1531"/>
          <cell r="D1531"/>
        </row>
        <row r="1532">
          <cell r="A1532" t="str">
            <v>1C.06.200.0100.a</v>
          </cell>
          <cell r="B1532" t="str">
            <v>- colore grigio</v>
          </cell>
          <cell r="C1532" t="str">
            <v>m²</v>
          </cell>
          <cell r="D1532">
            <v>80.81</v>
          </cell>
        </row>
        <row r="1533">
          <cell r="A1533" t="str">
            <v>1C.06.200.0100.b</v>
          </cell>
          <cell r="B1533" t="str">
            <v>- colori normali (base cemento grigio)</v>
          </cell>
          <cell r="C1533" t="str">
            <v>m²</v>
          </cell>
          <cell r="D1533">
            <v>86.68</v>
          </cell>
        </row>
        <row r="1534">
          <cell r="A1534" t="str">
            <v>1C.06.200.0100.c</v>
          </cell>
          <cell r="B1534" t="str">
            <v>- colori pastello (base cemento bianco)</v>
          </cell>
          <cell r="C1534" t="str">
            <v>m²</v>
          </cell>
          <cell r="D1534">
            <v>99.77</v>
          </cell>
        </row>
        <row r="1535">
          <cell r="A1535" t="str">
            <v>1C.06.200.0150</v>
          </cell>
          <cell r="B1535" t="str">
            <v>Muratura facciavista spessore cm. 12, dimensioni nominali 40 x 20 o 50 x 20 cm, in blocchi cavi di conglomerato cementizio vibrocompresso idrorepellente, tipo B/12 con la finitura esterna liscia su entrambe le facce o lavorata su una sola faccia resistenza al gelo a norma DIN-52252. I manufatti sono prodotti con selezionati inerti di marmo in opportuna curva granulometrica per garantire la massima compattezza ed omogeneità dell'impasto e posti in opera con malta bastarda. E' compresa la stilatura a vista su uno o emtrambi i paramenti, apposite zanche per l'ancoraggio delle pareti alla struttura portante, i pezzi speciali per spalle, voltini, fissaggi, la malta di classe adeguata, additivata con idonei idrorepellenti compatibili con il sistema di impermeabilizzazione dei blocchi, i piani di lavoro interni; esclusi irrigidimenti da conteggiarsi a parte se necessari:</v>
          </cell>
          <cell r="C1535"/>
          <cell r="D1535"/>
        </row>
        <row r="1536">
          <cell r="A1536" t="str">
            <v>1C.06.200.0150.a</v>
          </cell>
          <cell r="B1536" t="str">
            <v>- superficie liscia - colore grigio</v>
          </cell>
          <cell r="C1536" t="str">
            <v>m²</v>
          </cell>
          <cell r="D1536">
            <v>53.28</v>
          </cell>
        </row>
        <row r="1537">
          <cell r="A1537" t="str">
            <v>1C.06.200.0150.b</v>
          </cell>
          <cell r="B1537" t="str">
            <v>- superficie liscia - colori normali</v>
          </cell>
          <cell r="C1537" t="str">
            <v>m²</v>
          </cell>
          <cell r="D1537">
            <v>54.68</v>
          </cell>
        </row>
        <row r="1538">
          <cell r="A1538" t="str">
            <v>1C.06.200.0150.c</v>
          </cell>
          <cell r="B1538" t="str">
            <v>- superficie liscia - colori pastello</v>
          </cell>
          <cell r="C1538" t="str">
            <v>m²</v>
          </cell>
          <cell r="D1538">
            <v>62.69</v>
          </cell>
        </row>
        <row r="1539">
          <cell r="A1539" t="str">
            <v>1C.06.200.0150.d</v>
          </cell>
          <cell r="B1539" t="str">
            <v>- superficie sabbiata - colore grigio</v>
          </cell>
          <cell r="C1539" t="str">
            <v>m²</v>
          </cell>
          <cell r="D1539">
            <v>61.86</v>
          </cell>
        </row>
        <row r="1540">
          <cell r="A1540" t="str">
            <v>1C.06.200.0150.e</v>
          </cell>
          <cell r="B1540" t="str">
            <v>- superficie sabbiata - colori normali</v>
          </cell>
          <cell r="C1540" t="str">
            <v>m²</v>
          </cell>
          <cell r="D1540">
            <v>66.09</v>
          </cell>
        </row>
        <row r="1541">
          <cell r="A1541" t="str">
            <v>1C.06.200.0150.f</v>
          </cell>
          <cell r="B1541" t="str">
            <v>- superficie sabbiata - colori pastello</v>
          </cell>
          <cell r="C1541" t="str">
            <v>m²</v>
          </cell>
          <cell r="D1541">
            <v>76.22</v>
          </cell>
        </row>
        <row r="1542">
          <cell r="A1542" t="str">
            <v>1C.06.200.0150.g</v>
          </cell>
          <cell r="B1542" t="str">
            <v>- superficie levigata - colore grigio</v>
          </cell>
          <cell r="C1542" t="str">
            <v>m²</v>
          </cell>
          <cell r="D1542">
            <v>67.22</v>
          </cell>
        </row>
        <row r="1543">
          <cell r="A1543" t="str">
            <v>1C.06.200.0150.h</v>
          </cell>
          <cell r="B1543" t="str">
            <v>- superficie levigata - colori normali</v>
          </cell>
          <cell r="C1543" t="str">
            <v>m²</v>
          </cell>
          <cell r="D1543">
            <v>71.25</v>
          </cell>
        </row>
        <row r="1544">
          <cell r="A1544" t="str">
            <v>1C.06.200.0150.i</v>
          </cell>
          <cell r="B1544" t="str">
            <v>- superficie levigata - colori pastello</v>
          </cell>
          <cell r="C1544" t="str">
            <v>m²</v>
          </cell>
          <cell r="D1544">
            <v>79.260000000000005</v>
          </cell>
        </row>
        <row r="1545">
          <cell r="A1545" t="str">
            <v>1C.06.200.0150.l</v>
          </cell>
          <cell r="B1545" t="str">
            <v>- superficie bocciardata - colori pastello</v>
          </cell>
          <cell r="C1545" t="str">
            <v>m²</v>
          </cell>
          <cell r="D1545">
            <v>82.9</v>
          </cell>
        </row>
        <row r="1546">
          <cell r="A1546" t="str">
            <v>1C.06.200.0200</v>
          </cell>
          <cell r="B1546" t="str">
            <v>Muratura facciavista spessore cm. 20, dimensioni nominali 40 x 20 o 50 x 20 cm, in blocchi cavi di conglomerato cementizio vibrocompresso idrorepellente, tipo B/20 con la finitura esterna liscia su entrambe le facce o lavorata su una sola faccia resistenza al gelo a norma DIN-52252. I manufatti sono prodotti con selezionati inerti di marmo in opportuna curva granulometrica per garantire la massima compattezza ed omogeneità dell'impasto e posti in opera con malta bastarda. E' compresa la stilatura a vista su uno o emtrambi i paramenti, apposite zanche per l'ancoraggio delle pareti alla struttura portante, i pezzi speciali per spalle, voltini, fissaggi, la malta di classe adeguata, additivata con idonei idrorepellenti compatibili con il sistema di impermeabilizzazione dei blocchi, i piani di lavoro interni; esclusi irrigidimenti da conteggiarsi a parte se necessari:</v>
          </cell>
          <cell r="C1546"/>
          <cell r="D1546"/>
        </row>
        <row r="1547">
          <cell r="A1547" t="str">
            <v>1C.06.200.0200.a</v>
          </cell>
          <cell r="B1547" t="str">
            <v>- superficie liscia - colore grigio</v>
          </cell>
          <cell r="C1547" t="str">
            <v>m²</v>
          </cell>
          <cell r="D1547">
            <v>64.099999999999994</v>
          </cell>
        </row>
        <row r="1548">
          <cell r="A1548" t="str">
            <v>1C.06.200.0200.b</v>
          </cell>
          <cell r="B1548" t="str">
            <v>- superficie liscia - colori normali (base cemento grigio)</v>
          </cell>
          <cell r="C1548" t="str">
            <v>m²</v>
          </cell>
          <cell r="D1548">
            <v>69.97</v>
          </cell>
        </row>
        <row r="1549">
          <cell r="A1549" t="str">
            <v>1C.06.200.0200.c</v>
          </cell>
          <cell r="B1549" t="str">
            <v>- superficie liscia - colori pastello (base cemento bianco)</v>
          </cell>
          <cell r="C1549" t="str">
            <v>m²</v>
          </cell>
          <cell r="D1549">
            <v>79.84</v>
          </cell>
        </row>
        <row r="1550">
          <cell r="A1550" t="str">
            <v>1C.06.200.0200.d</v>
          </cell>
          <cell r="B1550" t="str">
            <v>- superficie sabbiata - colore grigio</v>
          </cell>
          <cell r="C1550" t="str">
            <v>m²</v>
          </cell>
          <cell r="D1550">
            <v>84.27</v>
          </cell>
        </row>
        <row r="1551">
          <cell r="A1551" t="str">
            <v>1C.06.200.0200.e</v>
          </cell>
          <cell r="B1551" t="str">
            <v>- superficie sabbiata - colori normali</v>
          </cell>
          <cell r="C1551" t="str">
            <v>m²</v>
          </cell>
          <cell r="D1551">
            <v>92.09</v>
          </cell>
        </row>
        <row r="1552">
          <cell r="A1552" t="str">
            <v>1C.06.200.0200.f</v>
          </cell>
          <cell r="B1552" t="str">
            <v>- superficie sabbiata - colori pastello</v>
          </cell>
          <cell r="C1552" t="str">
            <v>m²</v>
          </cell>
          <cell r="D1552">
            <v>101.04</v>
          </cell>
        </row>
        <row r="1553">
          <cell r="A1553" t="str">
            <v>1C.06.200.0200.g</v>
          </cell>
          <cell r="B1553" t="str">
            <v>- superficie levigata - colore grigio</v>
          </cell>
          <cell r="C1553" t="str">
            <v>m²</v>
          </cell>
          <cell r="D1553">
            <v>89.6</v>
          </cell>
        </row>
        <row r="1554">
          <cell r="A1554" t="str">
            <v>1C.06.200.0200.h</v>
          </cell>
          <cell r="B1554" t="str">
            <v>- superficie levigata - colori normali</v>
          </cell>
          <cell r="C1554" t="str">
            <v>m²</v>
          </cell>
          <cell r="D1554">
            <v>95.69</v>
          </cell>
        </row>
        <row r="1555">
          <cell r="A1555" t="str">
            <v>1C.06.200.0200.i</v>
          </cell>
          <cell r="B1555" t="str">
            <v>- superficie levigata - colori pastello (base cemento bianco)</v>
          </cell>
          <cell r="C1555" t="str">
            <v>m²</v>
          </cell>
          <cell r="D1555">
            <v>104.6</v>
          </cell>
        </row>
        <row r="1556">
          <cell r="A1556" t="str">
            <v>1C.06.200.0200.l</v>
          </cell>
          <cell r="B1556" t="str">
            <v>- superficie bocciardata - colori pastello (base cemento bianco)</v>
          </cell>
          <cell r="C1556" t="str">
            <v>m²</v>
          </cell>
          <cell r="D1556">
            <v>92.68</v>
          </cell>
        </row>
        <row r="1557">
          <cell r="A1557" t="str">
            <v>1C.06.200.0250</v>
          </cell>
          <cell r="B1557" t="str">
            <v>Muratura facciavista spessore cm. 15, dimensioni nominali 40 x 20 o 50 x 20 cm, in blocchi cavi di conglomerato cementizio vibrocompresso idrorepellente, tipo BS/15 con la finitura esterna splittata e scanalata su una sola faccia, resistenza al gelo a norma DIN-52252. I manufatti sono prodotti con selezionati inerti di marmo in opportuna curva granulometrica per garantire la massima compattezza ed omogeneità dell'impasto e posti in opera con malta bastarda. E' compresa la stilatura a vista su uno o emtrambi i paramenti, apposite zanche per l'ancoraggio delle pareti alla struttura portante, i pezzi speciali per spalle, voltini, fissaggi, la malta di classe adeguata, additivata con idonei idrorepellenti compatibili con il sistema di impermeabilizzazione dei blocchi, i piani di lavoro interni; esclusi irrigidimenti da conteggiarsi a parte se necessari:</v>
          </cell>
          <cell r="C1557"/>
          <cell r="D1557"/>
        </row>
        <row r="1558">
          <cell r="A1558" t="str">
            <v>1C.06.200.0250.a</v>
          </cell>
          <cell r="B1558" t="str">
            <v>- colore grigio</v>
          </cell>
          <cell r="C1558" t="str">
            <v>m²</v>
          </cell>
          <cell r="D1558">
            <v>67.64</v>
          </cell>
        </row>
        <row r="1559">
          <cell r="A1559" t="str">
            <v>1C.06.200.0250.b</v>
          </cell>
          <cell r="B1559" t="str">
            <v>- colori normali (base cemento grigio)</v>
          </cell>
          <cell r="C1559" t="str">
            <v>m²</v>
          </cell>
          <cell r="D1559">
            <v>75.78</v>
          </cell>
        </row>
        <row r="1560">
          <cell r="A1560" t="str">
            <v>1C.06.200.0250.c</v>
          </cell>
          <cell r="B1560" t="str">
            <v>- colori pastello (base cemento bianco)</v>
          </cell>
          <cell r="C1560" t="str">
            <v>m²</v>
          </cell>
          <cell r="D1560">
            <v>81.64</v>
          </cell>
        </row>
        <row r="1561">
          <cell r="A1561" t="str">
            <v>1C.06.200.0300</v>
          </cell>
          <cell r="B1561" t="str">
            <v>Muratura facciavista spessore cm. 23, dimensioni nominali 40 x 20 o 50 x 20 cm, in blocchi cavi di conglomerato cementizio vibrocompresso idrorepellente, tipo BS/23 con la finitura esterna splittata e scanalata su una sola faccia, resistenza al gelo a norma DIN-52252. I manufatti sono prodotti con selezionati inerti di marmo in opportuna curva granulometrica per garantire la massima compattezza ed omogeneità dell'impasto e posti in opera con malta bastarda. E' compresa la stilatura a vista su uno o emtrambi i paramenti, apposite zanche per l'ancoraggio delle pareti alla struttura portante, i pezzi speciali per spalle, voltini, fissaggi, la malta di classe adeguata, additivata con idonei idrorepellenti compatibili con il sistema di impermeabilizzazione dei blocchi, i piani di lavoro interni; esclusi irrigidimenti da conteggiarsi a parte se necessari:</v>
          </cell>
          <cell r="C1561"/>
          <cell r="D1561"/>
        </row>
        <row r="1562">
          <cell r="A1562" t="str">
            <v>1C.06.200.0300.a</v>
          </cell>
          <cell r="B1562" t="str">
            <v>- colore grigio</v>
          </cell>
          <cell r="C1562" t="str">
            <v>m²</v>
          </cell>
          <cell r="D1562">
            <v>88.48</v>
          </cell>
        </row>
        <row r="1563">
          <cell r="A1563" t="str">
            <v>1C.06.200.0300.b</v>
          </cell>
          <cell r="B1563" t="str">
            <v>- colori normali (base cemento grigio)</v>
          </cell>
          <cell r="C1563" t="str">
            <v>m²</v>
          </cell>
          <cell r="D1563">
            <v>89.07</v>
          </cell>
        </row>
        <row r="1564">
          <cell r="A1564" t="str">
            <v>1C.06.200.0300.c</v>
          </cell>
          <cell r="B1564" t="str">
            <v>- colori pastello (base cemento bianco)</v>
          </cell>
          <cell r="C1564" t="str">
            <v>m²</v>
          </cell>
          <cell r="D1564">
            <v>89.3</v>
          </cell>
        </row>
        <row r="1565">
          <cell r="A1565" t="str">
            <v>1C.06.200.0350</v>
          </cell>
          <cell r="B1565" t="str">
            <v>Muratura facciavista spessore cm. 12+2, dimensioni nominali 40 x 20 cm, in blocchi cavi di conglomerato cementizio vibrocompresso idrorepellente, tipo MM/14 con la finitura esterna splittata e fresata su una sola faccia, formando n. 8 quadrati dim. 10x10, tutti con finitura splittata, resistenza al gelo a norma DIN-52252. I manufatti sono prodotti con selezionati inerti di marmo in opportuna curva granulometrica per garantire la massima compattezza ed omogeneità dell'impasto e posti in opera con malta bastarda. E' compresa la stilatura a vista su uno o emtrambi i paramenti, apposite zanche per l'ancoraggio delle pareti alla struttura portante, i pezzi speciali per spalle, voltini, la malta di classe adeguata, additivata con idonei idrorepellenti compatibili con il sistema di impermeabilizzazione dei blocchi, i piani di lavoro interni; esclusi irrigidimenti da conteggiarsi a parte se necessari:</v>
          </cell>
          <cell r="C1565"/>
          <cell r="D1565"/>
        </row>
        <row r="1566">
          <cell r="A1566" t="str">
            <v>1C.06.200.0350.a</v>
          </cell>
          <cell r="B1566" t="str">
            <v>- colore grigio</v>
          </cell>
          <cell r="C1566" t="str">
            <v>m²</v>
          </cell>
          <cell r="D1566">
            <v>72.12</v>
          </cell>
        </row>
        <row r="1567">
          <cell r="A1567" t="str">
            <v>1C.06.200.0350.b</v>
          </cell>
          <cell r="B1567" t="str">
            <v>- colori normali (base cemento grigio)</v>
          </cell>
          <cell r="C1567" t="str">
            <v>m²</v>
          </cell>
          <cell r="D1567">
            <v>74.11</v>
          </cell>
        </row>
        <row r="1568">
          <cell r="A1568" t="str">
            <v>1C.06.200.0350.c</v>
          </cell>
          <cell r="B1568" t="str">
            <v>- colori pastello (base cemento bianco)</v>
          </cell>
          <cell r="C1568" t="str">
            <v>m²</v>
          </cell>
          <cell r="D1568">
            <v>78.069999999999993</v>
          </cell>
        </row>
        <row r="1569">
          <cell r="A1569" t="str">
            <v>1C.06.200.0400</v>
          </cell>
          <cell r="B1569" t="str">
            <v>Muratura facciavista spessore cm. 20+2, dimensioni nominali 40 x 20 cm, in blocchi cavi di conglomerato cementizio vibrocompresso idrorepellente, tipo MM/22 con la finitura esterna splittata e fresata su una sola faccia, formando n. 2 quadrati dim. 20x20, tutti con finitura splittata, resistenza al gelo a norma DIN-52252. I manufatti sono prodotti con selezionati inerti di marmo in opportuna curva granulometrica per garantire la massima compattezza ed omogeneità dell'impasto e posti in opera con malta bastarda. E' compresa la stilatura a vista su uno o emtrambi i paramenti, apposite zanche per l'ancoraggio delle pareti alla struttura portante, i pezzi speciali per spalle, voltini, fissaggi, la malta di classe adeguata, additivata con idonei idrorepellenti compatibili con il sistema di impermeabilizzazione dei blocchi, i piani di lavoro interni; esclusi irrigidimenti da conteggiarsi a parte se necessari:</v>
          </cell>
          <cell r="C1569"/>
          <cell r="D1569"/>
        </row>
        <row r="1570">
          <cell r="A1570" t="str">
            <v>1C.06.200.0400.a</v>
          </cell>
          <cell r="B1570" t="str">
            <v>- colore grigio</v>
          </cell>
          <cell r="C1570" t="str">
            <v>m²</v>
          </cell>
          <cell r="D1570">
            <v>66.98</v>
          </cell>
        </row>
        <row r="1571">
          <cell r="A1571" t="str">
            <v>1C.06.200.0400.b</v>
          </cell>
          <cell r="B1571" t="str">
            <v>- colori normali (base cemento grigio)</v>
          </cell>
          <cell r="C1571" t="str">
            <v>m²</v>
          </cell>
          <cell r="D1571">
            <v>71.45</v>
          </cell>
        </row>
        <row r="1572">
          <cell r="A1572" t="str">
            <v>1C.06.200.0400.c</v>
          </cell>
          <cell r="B1572" t="str">
            <v>- colori pastello (base cemento bianco)</v>
          </cell>
          <cell r="C1572" t="str">
            <v>m²</v>
          </cell>
          <cell r="D1572">
            <v>75.42</v>
          </cell>
        </row>
        <row r="1573">
          <cell r="A1573" t="str">
            <v>1C.06.200.0500</v>
          </cell>
          <cell r="B1573" t="str">
            <v>Muratura esterna in blocchi cavi in conglomerato cementizio vibrocompresso di dimensioni 25 x 20 sp. 25 e peso 245 Kg./mq., con inerti silicei, e aggiunta di ecoinerti ottenuti da riciclo dei residui di forni termo valorizzatoti, alleggeriti con vetro espanso ottenuto da riciclo di raccolta differenziata, e successivi trattamenti, ad elevata caratteristiche termoacustiche, marchiati CE cat.II, di dimensioni nominali 25 x 20 cm. da intonacare. Compresi: gli elementi di raccordo ricavati da taglio e sagomatura del blocco tradizionale, per spalle, voltini, incatenamenti, ed i piani di lavoro interni fino ad un'altezza di 3,50.Sono esclusi i pezzi speciali quali piattabande ed architravi, accessori per l'irrigidimento delle murature e per il fissaggio delle strutture portanti, i ponteggi esterni; misurazione vuoto per pieno</v>
          </cell>
          <cell r="C1573" t="str">
            <v>m²</v>
          </cell>
          <cell r="D1573">
            <v>90.12</v>
          </cell>
        </row>
        <row r="1574">
          <cell r="A1574" t="str">
            <v>1C.06.200.0600</v>
          </cell>
          <cell r="B1574" t="str">
            <v>Muratura facciavista spessore cm. 12, in blocchi cavi di conglomerato cementizio vibrocompresso, dimensioni 12x12x24 cm, con finitura esterna liscia su entrambe le facce, resistenza al gelo a norma DIN-52252. I manufatti sono prodotti con selezionati inerti di marmo in opportuna curva granulometrica per garantire la massima compattezza ed omogeneità dell'impasto e posti in opera con malta bastarda. E' compresa la stilatura a vista con malta colorata, apposite zanche per l'ancoraggio delle pareti alla struttura portante, l'inserimento di traliccio in acciaio zincato a caldo ogni 4/5 corsi, i pezzi speciali per spalle, voltini, fissaggi, la malta di classe adeguata, i piani di lavoro interni; esclusi irrigidimenti da conteggiarsi a parte se necessari:</v>
          </cell>
          <cell r="C1574"/>
          <cell r="D1574"/>
        </row>
        <row r="1575">
          <cell r="A1575" t="str">
            <v>1C.06.200.0600.a</v>
          </cell>
          <cell r="B1575" t="str">
            <v>- colore grigio</v>
          </cell>
          <cell r="C1575" t="str">
            <v>m²</v>
          </cell>
          <cell r="D1575">
            <v>59.68</v>
          </cell>
        </row>
        <row r="1576">
          <cell r="A1576" t="str">
            <v>1C.06.200.0600.b</v>
          </cell>
          <cell r="B1576" t="str">
            <v>- colori normali (base cemento grigio)</v>
          </cell>
          <cell r="C1576" t="str">
            <v>m²</v>
          </cell>
          <cell r="D1576">
            <v>60.67</v>
          </cell>
        </row>
        <row r="1577">
          <cell r="A1577" t="str">
            <v>1C.06.200.0600.c</v>
          </cell>
          <cell r="B1577" t="str">
            <v>- colori pastello (base cemento bianco)</v>
          </cell>
          <cell r="C1577" t="str">
            <v>m²</v>
          </cell>
          <cell r="D1577">
            <v>64.66</v>
          </cell>
        </row>
        <row r="1578">
          <cell r="A1578" t="str">
            <v>1C.06.200.0650</v>
          </cell>
          <cell r="B1578" t="str">
            <v>Muratura facciavista spessore cm. 11, in blocchi pieni di conglomerato cementizio vibrocompresso idrorepellente, colore cotto o bianco seminato, dimensioni 40x11x6 cm, con finitura esterna liscia su entrambe le facce, resistenza al gelo a norma DIN-52252. I manufatti sono prodotti con selezionati inerti di marmo in opportuna curva granulometrica per garantire la massima compattezza ed omogeneità dell'impasto e posti in opera con malta bastarda colorata. E' compresa la stilatura a vista orizzontale con malta colorata, (verticalmente il blocco viene posato ad incastro senza fuga) apposite zanche per l'ancoraggio delle pareti alla struttura portante, i pezzi speciali per spalle, voltini, fissaggi; la malta di classe adeguata; esclusi irrigidimenti da conteggiarsi a parte se necessari</v>
          </cell>
          <cell r="C1578" t="str">
            <v>m²</v>
          </cell>
          <cell r="D1578">
            <v>71.930000000000007</v>
          </cell>
        </row>
        <row r="1579">
          <cell r="A1579" t="str">
            <v>1C.06.250</v>
          </cell>
          <cell r="B1579" t="str">
            <v>MURATURE IN BLOCCHI DI ARGILLA ESPANSA</v>
          </cell>
          <cell r="C1579"/>
          <cell r="D1579"/>
        </row>
        <row r="1580">
          <cell r="A1580" t="str">
            <v>1C.06.250.0050</v>
          </cell>
          <cell r="B1580" t="str">
            <v>Murature in blocchi cavi in conglomerato cementizio ed argilla espansa, da intonacare, dimensioni nominali 40 x 20 o 50 x 20 cm. Compresi: i pezzi speciali per spalle, voltini, fissaggi, apposite zanche per l'ancoraggio delle pareti alla struttura portante, la malta di classe adeguata, i piani di lavoro interni, esclusi irrigidimenti da conteggiarsi a parte se necessari:</v>
          </cell>
          <cell r="C1580"/>
          <cell r="D1580"/>
        </row>
        <row r="1581">
          <cell r="A1581" t="str">
            <v>1C.06.250.0050.a</v>
          </cell>
          <cell r="B1581" t="str">
            <v>- spess. cm 8 - REI 120</v>
          </cell>
          <cell r="C1581" t="str">
            <v>m²</v>
          </cell>
          <cell r="D1581">
            <v>29.55</v>
          </cell>
        </row>
        <row r="1582">
          <cell r="A1582" t="str">
            <v>1C.06.250.0050.b</v>
          </cell>
          <cell r="B1582" t="str">
            <v>- spess. cm 12 - REI 120</v>
          </cell>
          <cell r="C1582" t="str">
            <v>m²</v>
          </cell>
          <cell r="D1582">
            <v>31.72</v>
          </cell>
        </row>
        <row r="1583">
          <cell r="A1583" t="str">
            <v>1C.06.250.0050.c</v>
          </cell>
          <cell r="B1583" t="str">
            <v>- spess. cm 15 - REI 120</v>
          </cell>
          <cell r="C1583" t="str">
            <v>m²</v>
          </cell>
          <cell r="D1583">
            <v>35.43</v>
          </cell>
        </row>
        <row r="1584">
          <cell r="A1584" t="str">
            <v>1C.06.250.0050.d</v>
          </cell>
          <cell r="B1584" t="str">
            <v>- spess. cm 20 - REI 180</v>
          </cell>
          <cell r="C1584" t="str">
            <v>m²</v>
          </cell>
          <cell r="D1584">
            <v>39.35</v>
          </cell>
        </row>
        <row r="1585">
          <cell r="A1585" t="str">
            <v>1C.06.250.0100</v>
          </cell>
          <cell r="B1585" t="str">
            <v>Muratura in blocchi cavi di conglomerato cementizio ed argilla espansa, vibrocompresso non idrorepellenti, dimensioni nominali 40 x 20 o 50 x 20 cm, superficie facciavista per interni, colore grigio, a giunti stilati. Compresi: i pezzi speciali per spalle, voltini, fissaggi, apposite zanche per l'ancoraggio delle pareti alla struttura portante, la malta di classe adeguata, i piani di lavoro interni, esclusi irrigidimenti da conteggiarsi a parte se necessari:</v>
          </cell>
          <cell r="C1585"/>
          <cell r="D1585"/>
        </row>
        <row r="1586">
          <cell r="A1586" t="str">
            <v>1C.06.250.0100.a</v>
          </cell>
          <cell r="B1586" t="str">
            <v>- spess. cm 8 - REI 90</v>
          </cell>
          <cell r="C1586" t="str">
            <v>m²</v>
          </cell>
          <cell r="D1586">
            <v>33.96</v>
          </cell>
        </row>
        <row r="1587">
          <cell r="A1587" t="str">
            <v>1C.06.250.0100.b</v>
          </cell>
          <cell r="B1587" t="str">
            <v>- spess. cm 12 - REI 120</v>
          </cell>
          <cell r="C1587" t="str">
            <v>m²</v>
          </cell>
          <cell r="D1587">
            <v>38.28</v>
          </cell>
        </row>
        <row r="1588">
          <cell r="A1588" t="str">
            <v>1C.06.250.0100.c</v>
          </cell>
          <cell r="B1588" t="str">
            <v>- spess. cm 15 - REI 120</v>
          </cell>
          <cell r="C1588" t="str">
            <v>m²</v>
          </cell>
          <cell r="D1588">
            <v>45.46</v>
          </cell>
        </row>
        <row r="1589">
          <cell r="A1589" t="str">
            <v>1C.06.250.0100.d</v>
          </cell>
          <cell r="B1589" t="str">
            <v>- spess. cm 20 - REI 180</v>
          </cell>
          <cell r="C1589" t="str">
            <v>m²</v>
          </cell>
          <cell r="D1589">
            <v>51.03</v>
          </cell>
        </row>
        <row r="1590">
          <cell r="A1590" t="str">
            <v>1C.06.250.0200</v>
          </cell>
          <cell r="B1590" t="str">
            <v>Muratura in blocchi semipieni di conglomerato cementizio ed argilla espansa, con finitura da intonaco, spessore cm. 20, a 5 camere, dimensioni nominali 40 x 20 o 50 x 20 cm, resistenza al fuoco REI 180, densità 1400 kg/m³, percentuale di foratura del blocco inferiore al 20%, resistenza media a compressione &gt; 45 kg/cm², abbattimento acustico Rw dB 54 e trasmittanza unitaria a secco U/m²k 0,95. Compresi: i pezzi speciali per spalle, voltini, fissaggi, apposite zanche per l'ancoraggio delle pareti alla struttura portante, l'inserimento di traliccio in acciaio zincato a caldo ogni 4/5 corsi, la malta di classe adeguata, i piani di lavoro interni, esclusi irrigidimenti da conteggiarsi a parte se necessari:</v>
          </cell>
          <cell r="C1590" t="str">
            <v>m²</v>
          </cell>
          <cell r="D1590">
            <v>60.24</v>
          </cell>
        </row>
        <row r="1591">
          <cell r="A1591" t="str">
            <v>1C.06.250.0210</v>
          </cell>
          <cell r="B1591" t="str">
            <v>Muratura in blocchi pieni di conglomerato cementizio ed argilla espansa, con finitura esterna facciavista su entrambe le facce, posti in opera con malta fluida/boiacca direttamente nell'incastro orizzontale del manufatto per un altezza massima di 2,70 m. Compresi: i pezzi speciali per spalle, voltini, fissaggi, apposite zanche per l'ancoraggio delle pareti alla struttura portante, la malta di classe adeguata, i piani di lavoro interni :</v>
          </cell>
          <cell r="C1591"/>
          <cell r="D1591"/>
        </row>
        <row r="1592">
          <cell r="A1592" t="str">
            <v>1C.06.250.0210.a</v>
          </cell>
          <cell r="B1592" t="str">
            <v>- spessore 8 cm, classe di resistenza al fuoco REI 120</v>
          </cell>
          <cell r="C1592" t="str">
            <v>m²</v>
          </cell>
          <cell r="D1592">
            <v>28.58</v>
          </cell>
        </row>
        <row r="1593">
          <cell r="A1593" t="str">
            <v>1C.06.250.0210.b</v>
          </cell>
          <cell r="B1593" t="str">
            <v>- spessore 10 cm, classe di resistenza al fuoco REI 180</v>
          </cell>
          <cell r="C1593" t="str">
            <v>m²</v>
          </cell>
          <cell r="D1593">
            <v>32.020000000000003</v>
          </cell>
        </row>
        <row r="1594">
          <cell r="A1594" t="str">
            <v>1C.06.250.0220</v>
          </cell>
          <cell r="B1594" t="str">
            <v>Muratura in blocchi semipieni di conglomerato cementizio ed argilla espansa, con finitura esterna facciavista su entrambe le facce, posti in opera con malta fluida/boiacca direttamente nell'incastro orizzontale del manufatto per un altezza massima di 2,70 m. Compresi: i pezzi speciali per spalle, voltini, fissaggi, apposite zanche per l'ancoraggio delle pareti alla struttura portante, la malta di classe adeguata, i piani di lavoro interni :</v>
          </cell>
          <cell r="C1594"/>
          <cell r="D1594"/>
        </row>
        <row r="1595">
          <cell r="A1595" t="str">
            <v>1C.06.250.0220.a</v>
          </cell>
          <cell r="B1595" t="str">
            <v>- spessore 10 cm, classe di resistenza al fuoco REI 120</v>
          </cell>
          <cell r="C1595" t="str">
            <v>m²</v>
          </cell>
          <cell r="D1595">
            <v>31.81</v>
          </cell>
        </row>
        <row r="1596">
          <cell r="A1596" t="str">
            <v>1C.06.250.0220.b</v>
          </cell>
          <cell r="B1596" t="str">
            <v>- spessore 12 cm, classe di resistenza al fuoco REI 180</v>
          </cell>
          <cell r="C1596" t="str">
            <v>m²</v>
          </cell>
          <cell r="D1596">
            <v>34.46</v>
          </cell>
        </row>
        <row r="1597">
          <cell r="A1597" t="str">
            <v>1C.06.250.0300</v>
          </cell>
          <cell r="B1597" t="str">
            <v>Muratura di tamponamento in blocchi multistrato di conglomerato cementizio vibrocompresso e granulato di argilla espansa, dimensioni nominali 25 x 20 cm, con finitura da intonaco, a 4/5 camere, resistenza al fuoco REI 180. Il blocco multistrato è costituito da un elemento semipieno in calcestruzzo ed argilla di spessore 11,20 ÷ 17,30 cm, da un pannello in polistirene con grafite di spessore 7,5 ÷ 13,50 cm e da un elemento esterno semipieno in calcestruzzo ed argilla di spessore 11,20 cm; i tre componenti sono preassemblati al fine di consentire una posa unica. Compresi: i pezzi speciali per spalle e voltini, fissaggi, l'inserimento in tutti i giunti orizzontali sopra il pannello in poliestere di una striscia adesiva isolante spessore 15 mm, l'inserimento di traliccio in acciaio zincato a caldo ogni 3 corsi, la malta di classe adeguata, la rasatura dei giunti su entrambi i paramenti, i piani di lavoro interni:</v>
          </cell>
          <cell r="C1597"/>
          <cell r="D1597"/>
        </row>
        <row r="1598">
          <cell r="A1598" t="str">
            <v>1C.06.250.0300.a</v>
          </cell>
          <cell r="B1598" t="str">
            <v>- spessore 30 cm (11,20+7,50+11,20)</v>
          </cell>
          <cell r="C1598" t="str">
            <v>m²</v>
          </cell>
          <cell r="D1598">
            <v>106.37</v>
          </cell>
        </row>
        <row r="1599">
          <cell r="A1599" t="str">
            <v>1C.06.250.0300.b</v>
          </cell>
          <cell r="B1599" t="str">
            <v>- spessore 36 cm (17,30+7,50+11,20)</v>
          </cell>
          <cell r="C1599" t="str">
            <v>m²</v>
          </cell>
          <cell r="D1599">
            <v>115.46</v>
          </cell>
        </row>
        <row r="1600">
          <cell r="A1600" t="str">
            <v>1C.06.250.0300.c</v>
          </cell>
          <cell r="B1600" t="str">
            <v>- spessore 38 cm (17,30+9,50+11,20)</v>
          </cell>
          <cell r="C1600" t="str">
            <v>m²</v>
          </cell>
          <cell r="D1600">
            <v>128.47</v>
          </cell>
        </row>
        <row r="1601">
          <cell r="A1601" t="str">
            <v>1C.06.250.0300.d</v>
          </cell>
          <cell r="B1601" t="str">
            <v>- spessore 36 cm (11,20+13,50+11,20)</v>
          </cell>
          <cell r="C1601" t="str">
            <v>m²</v>
          </cell>
          <cell r="D1601">
            <v>131.33000000000001</v>
          </cell>
        </row>
        <row r="1602">
          <cell r="A1602" t="str">
            <v>1C.06.300</v>
          </cell>
          <cell r="B1602" t="str">
            <v>MURATURE PORTANTI IN BLOCCHI DI ARGILLA ESPANSA</v>
          </cell>
          <cell r="C1602"/>
          <cell r="D1602"/>
        </row>
        <row r="1603">
          <cell r="A1603" t="str">
            <v>1C.06.300.0050</v>
          </cell>
          <cell r="B1603" t="str">
            <v>Muratura portante per esterni ed interni in blocchi cavi di conglomerato cementizio vibrocompresso e granulato di argilla espansa, dimensioni nominali 40 x 20 o 50 x 20 cm, da intonacare. Compresi: i pezzi speciali per spalle, voltini, irrigidimenti, fissaggi; la malta di classe adeguata, additivata con idonei idrorepellenti compatibili con il sistema di impermeabilizzazione dei blocchi, i piani di lavoro interni. Sono esclusi i ponteggi esterni:</v>
          </cell>
          <cell r="C1603"/>
          <cell r="D1603"/>
        </row>
        <row r="1604">
          <cell r="A1604" t="str">
            <v>1C.06.300.0050.a</v>
          </cell>
          <cell r="B1604" t="str">
            <v>- spess. cm 19,5-20 - REI 180</v>
          </cell>
          <cell r="C1604" t="str">
            <v>m²</v>
          </cell>
          <cell r="D1604">
            <v>49.86</v>
          </cell>
        </row>
        <row r="1605">
          <cell r="A1605" t="str">
            <v>1C.06.300.0050.b</v>
          </cell>
          <cell r="B1605" t="str">
            <v>- spess. cm 24,5-25 - REI 180</v>
          </cell>
          <cell r="C1605" t="str">
            <v>m²</v>
          </cell>
          <cell r="D1605">
            <v>58.42</v>
          </cell>
        </row>
        <row r="1606">
          <cell r="A1606" t="str">
            <v>1C.06.300.0050.c</v>
          </cell>
          <cell r="B1606" t="str">
            <v>- spess. cm 29,5-30 - REI 180</v>
          </cell>
          <cell r="C1606" t="str">
            <v>m²</v>
          </cell>
          <cell r="D1606">
            <v>62.4</v>
          </cell>
        </row>
        <row r="1607">
          <cell r="A1607" t="str">
            <v>1C.06.300.0100</v>
          </cell>
          <cell r="B1607" t="str">
            <v>Muratura portante per esterni ed interni in blocchi cavi di conglomerato cementizio vibrocompresso e granulato di argilla espansa, dimensioni nominali 40 x 20 o 50 x 20 cm, colore grigio, facciavista, a giunti stilati. Compresi: i pezzi speciali per spalle, voltini, irrigidimenti, fissaggi; la malta di classe adeguata, additivata con idonei idrorepellenti compatibili con il sistema di impermeabilizzazione dei blocchi, i piani di lavoro interni. Sono esclusi i ponteggi esterni:</v>
          </cell>
          <cell r="C1607"/>
          <cell r="D1607"/>
        </row>
        <row r="1608">
          <cell r="A1608" t="str">
            <v>1C.06.300.0100.a</v>
          </cell>
          <cell r="B1608" t="str">
            <v>- spess. cm 19,5-20 - REI 180</v>
          </cell>
          <cell r="C1608" t="str">
            <v>m²</v>
          </cell>
          <cell r="D1608">
            <v>58.22</v>
          </cell>
        </row>
        <row r="1609">
          <cell r="A1609" t="str">
            <v>1C.06.300.0100.b</v>
          </cell>
          <cell r="B1609" t="str">
            <v>- spess. cm 24,5-25 - REI 180</v>
          </cell>
          <cell r="C1609" t="str">
            <v>m²</v>
          </cell>
          <cell r="D1609">
            <v>68.17</v>
          </cell>
        </row>
        <row r="1610">
          <cell r="A1610" t="str">
            <v>1C.06.300.0100.c</v>
          </cell>
          <cell r="B1610" t="str">
            <v>- spess. cm 29,5-30 - REI 180</v>
          </cell>
          <cell r="C1610" t="str">
            <v>m²</v>
          </cell>
          <cell r="D1610">
            <v>78.95</v>
          </cell>
        </row>
        <row r="1611">
          <cell r="A1611" t="str">
            <v>1C.06.300.0150</v>
          </cell>
          <cell r="B1611" t="str">
            <v>Muratura portante per esterni ed interni in blocchi cavi di conglomerato cementizio vibrocompresso e granulato di argilla espansa, dimensioni nominali 40 x 20 o 50 x 20 cm, colori normali, facciavista, a giunti stilati. Compresi: i pezzi speciali per spalle, voltini, irrigidimenti, fissaggi; la malta di classe adeguata, additivata con idonei idrorepellenti compatibili con il sistema di impermeabilizzazione dei blocchi, i piani di lavoro interni. Sono esclusi i ponteggi esterni:</v>
          </cell>
          <cell r="C1611"/>
          <cell r="D1611"/>
        </row>
        <row r="1612">
          <cell r="A1612" t="str">
            <v>1C.06.300.0150.a</v>
          </cell>
          <cell r="B1612" t="str">
            <v>- spess. cm 19,5-20 - REI 180</v>
          </cell>
          <cell r="C1612" t="str">
            <v>m²</v>
          </cell>
          <cell r="D1612">
            <v>58.3</v>
          </cell>
        </row>
        <row r="1613">
          <cell r="A1613" t="str">
            <v>1C.06.300.0150.b</v>
          </cell>
          <cell r="B1613" t="str">
            <v>- spess. cm 24,5-25 - REI 180</v>
          </cell>
          <cell r="C1613" t="str">
            <v>m²</v>
          </cell>
          <cell r="D1613">
            <v>69.040000000000006</v>
          </cell>
        </row>
        <row r="1614">
          <cell r="A1614" t="str">
            <v>1C.06.300.0150.c</v>
          </cell>
          <cell r="B1614" t="str">
            <v>- spess. cm 29,5-30 - REI 180</v>
          </cell>
          <cell r="C1614" t="str">
            <v>m²</v>
          </cell>
          <cell r="D1614">
            <v>84.43</v>
          </cell>
        </row>
        <row r="1615">
          <cell r="A1615" t="str">
            <v>1C.06.300.0200</v>
          </cell>
          <cell r="B1615" t="str">
            <v>Muratura portante in blocchi semipieni di conglomerato cementizio vibrocompresso e granulato di argilla espansa, dimensioni nominali 40 x 20 o 50 x 20 cm, con finitura da intonaco, a 5/7 camere, resistenza al fuoco REI 180,densità 1200 kg/m³, resistenza media a compressione &gt; 45 kg/cm². Compresi: i pezzi speciali per spalle, voltini, fissaggi, l'inserimento di traliccio in acciaio zincato a caldo ogni 4/5 corsi, la malta di classe adeguata, i piani di lavoro interni, esclusi irrigidimenti da conteggiarsi a parte se necessari:</v>
          </cell>
          <cell r="C1615"/>
          <cell r="D1615"/>
        </row>
        <row r="1616">
          <cell r="A1616" t="str">
            <v>1C.06.300.0200.a</v>
          </cell>
          <cell r="B1616" t="str">
            <v>- spessore 25 cm</v>
          </cell>
          <cell r="C1616" t="str">
            <v>m²</v>
          </cell>
          <cell r="D1616">
            <v>115.53</v>
          </cell>
        </row>
        <row r="1617">
          <cell r="A1617" t="str">
            <v>1C.06.300.0200.b</v>
          </cell>
          <cell r="B1617" t="str">
            <v>- spessore 30 cm</v>
          </cell>
          <cell r="C1617" t="str">
            <v>m²</v>
          </cell>
          <cell r="D1617">
            <v>66.180000000000007</v>
          </cell>
        </row>
        <row r="1618">
          <cell r="A1618" t="str">
            <v>1C.06.300.0250</v>
          </cell>
          <cell r="B1618" t="str">
            <v>Muratura portante, anche in zona sismica, in blocchi multistrato di conglomerato cementizio vibrocompresso e granulato di argilla espansa, dimensioni nominali 25 x 20 cm, spessore 38 cm, con finitura da intonaco, a 5 camere, percentuale di foratura del blocco inferiore al 30%, resistenza al fuoco REI 180. Il blocco multistrato è costituito da un elemento semipieno in calcestruzzo ed argilla di spessore 24,50 cm (avente resistenza media a compressione ≥ 5 N/mm², da un pannello in polistirene con grafite di spessore 7,5 cm e da una tavella esterna piena in calcestruzzo ed argilla di spessore 6 cm; i tre componenti sono preassemblati al fine di consentire una posa unica. Compresi: i pezzi speciali per spalle e voltini, fissaggi, l'inserimento in tutti i giunti orizzontali sopra il pannello in poliestere di una striscia adesiva isolante spessore 15 mm, l'inserimento di traliccio in acciaio zincato a caldo ogni 3 corsi, la malta di classe adeguata, la rasatura dei giunti su entrambi i paramenti, i piani di lavoro interni per un'altezza massima di 8,00 m:</v>
          </cell>
          <cell r="C1618" t="str">
            <v>m²</v>
          </cell>
          <cell r="D1618">
            <v>130.30000000000001</v>
          </cell>
        </row>
        <row r="1619">
          <cell r="A1619" t="str">
            <v>1C.06.350</v>
          </cell>
          <cell r="B1619" t="str">
            <v>MURATURE IN BLOCCHI DI CALCESTRUZZO CELLULARE</v>
          </cell>
          <cell r="C1619"/>
          <cell r="D1619"/>
        </row>
        <row r="1620">
          <cell r="A1620" t="str">
            <v>1C.06.350.0050</v>
          </cell>
          <cell r="B1620" t="str">
            <v>Muratura in blocchi di calcestruzzo cellulare, dimensioni 60/50 x 25 cm, posati con malta adesiva di classe adeguata. Compresi: i pezzi speciali per spalle, voltini, irrigidimenti, fissaggi, i piani di lavoro interni. Sono esclusi i ponteggi esterni:</v>
          </cell>
          <cell r="C1620"/>
          <cell r="D1620"/>
        </row>
        <row r="1621">
          <cell r="A1621" t="str">
            <v>1C.06.350.0050.a</v>
          </cell>
          <cell r="B1621" t="str">
            <v>- spessore 20 cm - REI 180'</v>
          </cell>
          <cell r="C1621" t="str">
            <v>m²</v>
          </cell>
          <cell r="D1621">
            <v>70.97</v>
          </cell>
        </row>
        <row r="1622">
          <cell r="A1622" t="str">
            <v>1C.06.350.0050.b</v>
          </cell>
          <cell r="B1622" t="str">
            <v>- spessore 24 cm - REI 180'</v>
          </cell>
          <cell r="C1622" t="str">
            <v>m²</v>
          </cell>
          <cell r="D1622">
            <v>81.790000000000006</v>
          </cell>
        </row>
        <row r="1623">
          <cell r="A1623" t="str">
            <v>1C.06.350.0050.c</v>
          </cell>
          <cell r="B1623" t="str">
            <v>- spessore 30 cm - REI 180'</v>
          </cell>
          <cell r="C1623" t="str">
            <v>m²</v>
          </cell>
          <cell r="D1623">
            <v>98.91</v>
          </cell>
        </row>
        <row r="1624">
          <cell r="A1624" t="str">
            <v>1C.06.350.0050.d</v>
          </cell>
          <cell r="B1624" t="str">
            <v>- spessore 40 cm - REI 180'</v>
          </cell>
          <cell r="C1624" t="str">
            <v>m²</v>
          </cell>
          <cell r="D1624">
            <v>129.69</v>
          </cell>
        </row>
        <row r="1625">
          <cell r="A1625" t="str">
            <v>1C.06.350.0100</v>
          </cell>
          <cell r="B1625" t="str">
            <v>Tavolati in blocchi di calcestruzzo cellulare, dimensioni 60 x 25 cm, posati con malta adesiva di classe adeguata. E' compreso l'onere per la formazione di spalle, voltini, spigoli, lesene, ancoraggi metallici per collegamenti, piani di lavoro interni:</v>
          </cell>
          <cell r="C1625"/>
          <cell r="D1625"/>
        </row>
        <row r="1626">
          <cell r="A1626" t="str">
            <v>1C.06.350.0100.a</v>
          </cell>
          <cell r="B1626" t="str">
            <v>- spessore 5 cm</v>
          </cell>
          <cell r="C1626" t="str">
            <v>m²</v>
          </cell>
          <cell r="D1626">
            <v>28.31</v>
          </cell>
        </row>
        <row r="1627">
          <cell r="A1627" t="str">
            <v>1C.06.350.0100.b</v>
          </cell>
          <cell r="B1627" t="str">
            <v>- spessore 7,5 cm; REI 120'</v>
          </cell>
          <cell r="C1627" t="str">
            <v>m²</v>
          </cell>
          <cell r="D1627">
            <v>35.75</v>
          </cell>
        </row>
        <row r="1628">
          <cell r="A1628" t="str">
            <v>1C.06.350.0100.c</v>
          </cell>
          <cell r="B1628" t="str">
            <v>- spessore 8 cm; REI 120'</v>
          </cell>
          <cell r="C1628" t="str">
            <v>m²</v>
          </cell>
          <cell r="D1628">
            <v>36.880000000000003</v>
          </cell>
        </row>
        <row r="1629">
          <cell r="A1629" t="str">
            <v>1C.06.350.0100.d</v>
          </cell>
          <cell r="B1629" t="str">
            <v>- spessore 10 cm; REI 180'</v>
          </cell>
          <cell r="C1629" t="str">
            <v>m²</v>
          </cell>
          <cell r="D1629">
            <v>42.38</v>
          </cell>
        </row>
        <row r="1630">
          <cell r="A1630" t="str">
            <v>1C.06.350.0100.e</v>
          </cell>
          <cell r="B1630" t="str">
            <v>- spessore 12 cm; REI 180'</v>
          </cell>
          <cell r="C1630" t="str">
            <v>m²</v>
          </cell>
          <cell r="D1630">
            <v>47.47</v>
          </cell>
        </row>
        <row r="1631">
          <cell r="A1631" t="str">
            <v>1C.06.350.0100.f</v>
          </cell>
          <cell r="B1631" t="str">
            <v>- spessore 15 cm; REI 180'</v>
          </cell>
          <cell r="C1631" t="str">
            <v>m²</v>
          </cell>
          <cell r="D1631">
            <v>53.89</v>
          </cell>
        </row>
        <row r="1632">
          <cell r="A1632" t="str">
            <v>1C.06.350.0100.g</v>
          </cell>
          <cell r="B1632" t="str">
            <v>- spessore 17,5 cm; REI 180'</v>
          </cell>
          <cell r="C1632" t="str">
            <v>m²</v>
          </cell>
          <cell r="D1632">
            <v>61.9</v>
          </cell>
        </row>
        <row r="1633">
          <cell r="A1633" t="str">
            <v>1C.06.400</v>
          </cell>
          <cell r="B1633" t="str">
            <v>MURATURE IN BLOCCHI DI LEGNO DI CANAPA E CALCE</v>
          </cell>
          <cell r="C1633"/>
          <cell r="D1633"/>
        </row>
        <row r="1634">
          <cell r="A1634" t="str">
            <v>1C.06.400.0010</v>
          </cell>
          <cell r="B1634" t="str">
            <v>Muratura autoportante per tamponature esterne con blocchi compressi e vibrati realizzati con legno di canapa e calce idraulica NHL 5 con l’aggiunta di additivi 100% naturali, conducibilità termica λ = 0,0788 W/mK, resistenza a compressione 0,56 N/mm², densità 424 Kg/m³, resistenza alla diffusione del vapore acqueo (μ)≤ 15, resistente al fuoco, al gelo, ad insetti e roditori, assenza di fumi tossici in caso di incendio, riciclabile biodegradabile a fine del ciclo di vita, confort termico, acustico ed igrometrico. Compreso: malta termica premiscelata a base calce idraulica naturale NHL 5 (UNI EN 459) e legno di canapa esente da cementi e derivati petrolchimici, l'onere per la formazione di spalle, voltini, spigoli, lesene, i piani di lavoro interni. Materiali rispondenti ai Criteri Ambientali Minimi di cui al Decreto 23 giugno 2022 del Ministero della Transizione Ecologica:</v>
          </cell>
          <cell r="C1634"/>
          <cell r="D1634"/>
        </row>
        <row r="1635">
          <cell r="A1635" t="str">
            <v>1C.06.400.0010.a</v>
          </cell>
          <cell r="B1635" t="str">
            <v>- spessore 20 cm</v>
          </cell>
          <cell r="C1635" t="str">
            <v>m²</v>
          </cell>
          <cell r="D1635">
            <v>127.7</v>
          </cell>
        </row>
        <row r="1636">
          <cell r="A1636" t="str">
            <v>1C.06.400.0010.b</v>
          </cell>
          <cell r="B1636" t="str">
            <v>- spessore 25 cm</v>
          </cell>
          <cell r="C1636" t="str">
            <v>m²</v>
          </cell>
          <cell r="D1636">
            <v>150.26</v>
          </cell>
        </row>
        <row r="1637">
          <cell r="A1637" t="str">
            <v>1C.06.400.0010.c</v>
          </cell>
          <cell r="B1637" t="str">
            <v>- spessore 30 cm</v>
          </cell>
          <cell r="C1637" t="str">
            <v>m²</v>
          </cell>
          <cell r="D1637">
            <v>183.28</v>
          </cell>
        </row>
        <row r="1638">
          <cell r="A1638" t="str">
            <v>1C.06.400.0010.d</v>
          </cell>
          <cell r="B1638" t="str">
            <v>- spessore 32 cm</v>
          </cell>
          <cell r="C1638" t="str">
            <v>m²</v>
          </cell>
          <cell r="D1638">
            <v>188.96</v>
          </cell>
        </row>
        <row r="1639">
          <cell r="A1639" t="str">
            <v>1C.06.400.0010.e</v>
          </cell>
          <cell r="B1639" t="str">
            <v>- spessore 40 cm</v>
          </cell>
          <cell r="C1639" t="str">
            <v>m²</v>
          </cell>
          <cell r="D1639">
            <v>238.56</v>
          </cell>
        </row>
        <row r="1640">
          <cell r="A1640" t="str">
            <v>1C.06.400.0010.f</v>
          </cell>
          <cell r="B1640" t="str">
            <v>- spessore 49 cm</v>
          </cell>
          <cell r="C1640" t="str">
            <v>m²</v>
          </cell>
          <cell r="D1640">
            <v>280.3</v>
          </cell>
        </row>
        <row r="1641">
          <cell r="A1641" t="str">
            <v>1C.06.400.0020</v>
          </cell>
          <cell r="B1641" t="str">
            <v>Muratura per tramezzi divisori e contro pareti con blocchi compressi e vibrati realizzati con legno di canapa e calce idraulica NHL 5 con l’aggiunta di additivi 100% naturali, conducibilità termica λ = 0,0788 W/mK, resistenza a compressione 0,56 N/mm², densità 424 Kg/m³, resistenza alla diffusione del vapore acqueo (μ)≤ 15, resistente al fuoco, al gelo, ad insetti e roditori, assenza di fumi tossici in caso di incendio, riciclabile biodegradabile a fine del ciclo di vita, confort termico, acustico ed igrometrico. Compreso: malta termica premiscelata a base calce idraulica naturale NHL 5 (UNI EN 459) e legno di canapa esente da cementi e derivati petrolchimici, l'onere per la formazione di spalle, voltini, spigoli, lesene, i piani di lavoro interni. Materiali rispondenti ai Criteri Ambientali Minimi di cui al Decreto 23 giugno 2022 del Ministero della Transizione Ecologica:</v>
          </cell>
          <cell r="C1641"/>
          <cell r="D1641"/>
        </row>
        <row r="1642">
          <cell r="A1642" t="str">
            <v>1C.06.400.0020.a</v>
          </cell>
          <cell r="B1642" t="str">
            <v>- spessore 6 cm</v>
          </cell>
          <cell r="C1642" t="str">
            <v>m²</v>
          </cell>
          <cell r="D1642">
            <v>71.16</v>
          </cell>
        </row>
        <row r="1643">
          <cell r="A1643" t="str">
            <v>1C.06.400.0020.b</v>
          </cell>
          <cell r="B1643" t="str">
            <v>- spessore 9 cm</v>
          </cell>
          <cell r="C1643" t="str">
            <v>m²</v>
          </cell>
          <cell r="D1643">
            <v>76.63</v>
          </cell>
        </row>
        <row r="1644">
          <cell r="A1644" t="str">
            <v>1C.06.400.0020.c</v>
          </cell>
          <cell r="B1644" t="str">
            <v>- spessore 10 cm</v>
          </cell>
          <cell r="C1644" t="str">
            <v>m²</v>
          </cell>
          <cell r="D1644">
            <v>86.93</v>
          </cell>
        </row>
        <row r="1645">
          <cell r="A1645" t="str">
            <v>1C.06.500</v>
          </cell>
          <cell r="B1645" t="str">
            <v>PARETI IN BLOCCHI DI GESSO</v>
          </cell>
          <cell r="C1645"/>
          <cell r="D1645"/>
        </row>
        <row r="1646">
          <cell r="A1646" t="str">
            <v>1C.06.500.0050</v>
          </cell>
          <cell r="B1646" t="str">
            <v>Parete realizzata con blocchi in gesso pieni o forati di qualsiasi dimensione, compresi la rasatura dei giunti, i piani di lavoro interni fino a 4.00 m di altezza, l'assistenza muraria fornita dall'impresa:</v>
          </cell>
          <cell r="C1646"/>
          <cell r="D1646"/>
        </row>
        <row r="1647">
          <cell r="A1647" t="str">
            <v>1C.06.500.0050.a</v>
          </cell>
          <cell r="B1647" t="str">
            <v>- spessore 6 cm</v>
          </cell>
          <cell r="C1647" t="str">
            <v>m²</v>
          </cell>
          <cell r="D1647">
            <v>28.66</v>
          </cell>
        </row>
        <row r="1648">
          <cell r="A1648" t="str">
            <v>1C.06.500.0050.b</v>
          </cell>
          <cell r="B1648" t="str">
            <v>- spessore 8 cm</v>
          </cell>
          <cell r="C1648" t="str">
            <v>m²</v>
          </cell>
          <cell r="D1648">
            <v>30.92</v>
          </cell>
        </row>
        <row r="1649">
          <cell r="A1649" t="str">
            <v>1C.06.500.0050.c</v>
          </cell>
          <cell r="B1649" t="str">
            <v>- spessore 10 cm</v>
          </cell>
          <cell r="C1649" t="str">
            <v>m²</v>
          </cell>
          <cell r="D1649">
            <v>31.1</v>
          </cell>
        </row>
        <row r="1650">
          <cell r="A1650" t="str">
            <v>1C.06.550</v>
          </cell>
          <cell r="B1650" t="str">
            <v>CONTROPARETI IN LASTRE DI CARTONGESSO</v>
          </cell>
          <cell r="C1650"/>
          <cell r="D1650"/>
        </row>
        <row r="1651">
          <cell r="A1651" t="str">
            <v>1C.06.550.0050</v>
          </cell>
          <cell r="B1651" t="str">
            <v>Controparete in lastre di gesso rivestito a bordi assottigliati, spessore 13 mm, applicata direttamente alla parete con incollaggi in gesso, compresa la rasatura dei giunti, i piani di lavoro interni e l'assistenza muraria fornita dall'impresa</v>
          </cell>
          <cell r="C1651" t="str">
            <v>m²</v>
          </cell>
          <cell r="D1651">
            <v>28</v>
          </cell>
        </row>
        <row r="1652">
          <cell r="A1652" t="str">
            <v>1C.06.550.0100</v>
          </cell>
          <cell r="B1652" t="str">
            <v>Controparete in lastre di gesso a bordi assottigliati, idrorepellenti, a basso grado di assorbimento, per bagni e cucine, spessore 13 mm, applicata direttamente alla parete con incollaggi in gesso, compresa la rasatura dei giunti, i piani di lavoro interni e l'assistenza muraria fornita dall'impresa</v>
          </cell>
          <cell r="C1652" t="str">
            <v>m²</v>
          </cell>
          <cell r="D1652">
            <v>23.27</v>
          </cell>
        </row>
        <row r="1653">
          <cell r="A1653" t="str">
            <v>1C.06.550.0150</v>
          </cell>
          <cell r="B1653" t="str">
            <v>Controparete realizzata con lastre in gesso a bordi diritti ad alta resistenza al fuoco, euroclasse A1, applicata direttamente alla parete con incollaggi in gesso, compresa la rasatura dei giunti, i piani di lavoro interni e l'assistenza muraria fornita dall'impresa:</v>
          </cell>
          <cell r="C1653"/>
          <cell r="D1653"/>
        </row>
        <row r="1654">
          <cell r="A1654" t="str">
            <v>1C.06.550.0150.a</v>
          </cell>
          <cell r="B1654" t="str">
            <v>- spessore 10 mm</v>
          </cell>
          <cell r="C1654" t="str">
            <v>m²</v>
          </cell>
          <cell r="D1654">
            <v>28.27</v>
          </cell>
        </row>
        <row r="1655">
          <cell r="A1655" t="str">
            <v>1C.06.550.0150.b</v>
          </cell>
          <cell r="B1655" t="str">
            <v>- spessore 13 mm</v>
          </cell>
          <cell r="C1655" t="str">
            <v>m²</v>
          </cell>
          <cell r="D1655">
            <v>29.66</v>
          </cell>
        </row>
        <row r="1656">
          <cell r="A1656" t="str">
            <v>1C.06.550.0150.c</v>
          </cell>
          <cell r="B1656" t="str">
            <v>- spessore 20 mm</v>
          </cell>
          <cell r="C1656" t="str">
            <v>m²</v>
          </cell>
          <cell r="D1656">
            <v>36.26</v>
          </cell>
        </row>
        <row r="1657">
          <cell r="A1657" t="str">
            <v>1C.06.550.0200</v>
          </cell>
          <cell r="B1657" t="str">
            <v>Controparete realizzata con lastre in gesso rivestito a bordi assottigliati, incombustibili, euroclasse (A2-s1,d0) (A2-s2,d0) (A2-s1,d1) (B-s1,d0) (B-s2,d0) (B-s1,d1) se impiegata lungo le vie di esodo o, oltre alle precedenti, (A2-s3,d0) (A2-s2,d1) (A2-s3,d1) (B-s2,d1) se impiegata in altri ambienti , applicate direttamente alla parete con incollaggi in gesso, compresa la rasatura dei giunti, i piani di lavoro interni e l'assistenza muraria fornita dall'impresa:</v>
          </cell>
          <cell r="C1657"/>
          <cell r="D1657"/>
        </row>
        <row r="1658">
          <cell r="A1658" t="str">
            <v>1C.06.550.0200.a</v>
          </cell>
          <cell r="B1658" t="str">
            <v>- spessore 13 mm</v>
          </cell>
          <cell r="C1658" t="str">
            <v>m²</v>
          </cell>
          <cell r="D1658">
            <v>23.02</v>
          </cell>
        </row>
        <row r="1659">
          <cell r="A1659" t="str">
            <v>1C.06.550.0200.b</v>
          </cell>
          <cell r="B1659" t="str">
            <v>- spessore 15 mm</v>
          </cell>
          <cell r="C1659" t="str">
            <v>m²</v>
          </cell>
          <cell r="D1659">
            <v>23.77</v>
          </cell>
        </row>
        <row r="1660">
          <cell r="A1660" t="str">
            <v>1C.06.550.0250</v>
          </cell>
          <cell r="B1660" t="str">
            <v>Controparete termoisolante realizzata con lastre in gesso rivestito sulle due facce di cartone speciale, a bordi assottigliati, spessore 12,50 mm, accoppiate con pannelli di polistirene espanso sinterizzato con resistenza alla compressione 100 kpa, applicate direttamente alla parete con incollaggi in gesso, compresa la rasatura dei giunti, i piani di lavoro interni e l'assistenza muraria:</v>
          </cell>
          <cell r="C1660"/>
          <cell r="D1660"/>
        </row>
        <row r="1661">
          <cell r="A1661" t="str">
            <v>1C.06.550.0250.a</v>
          </cell>
          <cell r="B1661" t="str">
            <v>- spessore 12,50 + 30 mm di polistirene</v>
          </cell>
          <cell r="C1661" t="str">
            <v>m²</v>
          </cell>
          <cell r="D1661">
            <v>34.51</v>
          </cell>
        </row>
        <row r="1662">
          <cell r="A1662" t="str">
            <v>1C.06.550.0250.b</v>
          </cell>
          <cell r="B1662" t="str">
            <v>- spessore 12,50 + 40 mm di polistirene</v>
          </cell>
          <cell r="C1662" t="str">
            <v>m²</v>
          </cell>
          <cell r="D1662">
            <v>37.86</v>
          </cell>
        </row>
        <row r="1663">
          <cell r="A1663" t="str">
            <v>1C.06.550.0250.c</v>
          </cell>
          <cell r="B1663" t="str">
            <v>- spessore 12,50 + 50 mm di polistirene</v>
          </cell>
          <cell r="C1663" t="str">
            <v>m²</v>
          </cell>
          <cell r="D1663">
            <v>40.04</v>
          </cell>
        </row>
        <row r="1664">
          <cell r="A1664" t="str">
            <v>1C.06.550.0250.d</v>
          </cell>
          <cell r="B1664" t="str">
            <v>- spessore 12,50 + 60 mm di polistirene</v>
          </cell>
          <cell r="C1664" t="str">
            <v>m²</v>
          </cell>
          <cell r="D1664">
            <v>44.43</v>
          </cell>
        </row>
        <row r="1665">
          <cell r="A1665" t="str">
            <v>1C.06.550.0300</v>
          </cell>
          <cell r="B1665" t="str">
            <v>Controparete termoisolante e fonoassorbente realizzata con lastre in gesso rivestito a bordi assottigliati, spessore 12,50 mm, incollate a pannelli di lana di vetro idrorepellente prodotta con materiale riciclato e con legante a base di resine termoindurenti, senza barriera al vapore, pannelli conformi ai Criteri Ambientali Minimi di cui al Decreto 23 giugno 2022 del Ministero della Transizione Ecologica, senza barriera al vapore. Conducibilità termica dichiarata:</v>
          </cell>
          <cell r="C1665"/>
          <cell r="D1665"/>
        </row>
        <row r="1666">
          <cell r="A1666" t="str">
            <v>1C.06.550.0300.a</v>
          </cell>
          <cell r="B1666" t="str">
            <v>- spessore 12,50 + 20 di lana di vetro - m²k/W 0,688</v>
          </cell>
          <cell r="C1666" t="str">
            <v>m²</v>
          </cell>
          <cell r="D1666">
            <v>32.99</v>
          </cell>
        </row>
        <row r="1667">
          <cell r="A1667" t="str">
            <v>1C.06.550.0300.b</v>
          </cell>
          <cell r="B1667" t="str">
            <v>- spessore 12,50 + 30 di lana di vetro - m²k/W 1,000</v>
          </cell>
          <cell r="C1667" t="str">
            <v>m²</v>
          </cell>
          <cell r="D1667">
            <v>40.22</v>
          </cell>
        </row>
        <row r="1668">
          <cell r="A1668" t="str">
            <v>1C.06.550.0300.c</v>
          </cell>
          <cell r="B1668" t="str">
            <v>- spessore 12,50 + 40 di lana di vetro - m²k/W 1,313</v>
          </cell>
          <cell r="C1668" t="str">
            <v>m²</v>
          </cell>
          <cell r="D1668">
            <v>47.49</v>
          </cell>
        </row>
        <row r="1669">
          <cell r="A1669" t="str">
            <v>1C.06.550.0300.d</v>
          </cell>
          <cell r="B1669" t="str">
            <v>- spessore 12,50 + 50 di lana di vetro - m²k/W 1,626</v>
          </cell>
          <cell r="C1669" t="str">
            <v>m²</v>
          </cell>
          <cell r="D1669">
            <v>54.4</v>
          </cell>
        </row>
        <row r="1670">
          <cell r="A1670" t="str">
            <v>1C.06.550.0310</v>
          </cell>
          <cell r="B1670" t="str">
            <v>Controparete termoisolante e fonoassorbente realizzata con lastre in gesso rivestito a bordi assottigliati, spessore 12,50 mm, incollate a pannelli di lana di vetro idrorepellente prodotta con materiale riciclato e con legante a base di resine termoindurenti, senza barriera al vapore, pannelli conformi ai Criteri Ambientali Minimi di cui al Decreto 23 giugno 2022 del Ministero della Transizione Ecologica, con barriera al vapore costituita da un foglio di alluminio interposto tra il pannello in lana di vetro e la lastra di gesso rivestito. Conducibilità termica dichiarata:</v>
          </cell>
          <cell r="C1670"/>
          <cell r="D1670"/>
        </row>
        <row r="1671">
          <cell r="A1671" t="str">
            <v>1C.06.550.0310.a</v>
          </cell>
          <cell r="B1671" t="str">
            <v>- spessore 12,50 + 20 di lana di vetro - m²k/W 0,688</v>
          </cell>
          <cell r="C1671" t="str">
            <v>m²</v>
          </cell>
          <cell r="D1671">
            <v>37.36</v>
          </cell>
        </row>
        <row r="1672">
          <cell r="A1672" t="str">
            <v>1C.06.550.0310.b</v>
          </cell>
          <cell r="B1672" t="str">
            <v>- spessore 12,50 + 30 di lana di vetro - m²k/W 1,000</v>
          </cell>
          <cell r="C1672" t="str">
            <v>m²</v>
          </cell>
          <cell r="D1672">
            <v>44.58</v>
          </cell>
        </row>
        <row r="1673">
          <cell r="A1673" t="str">
            <v>1C.06.550.0310.c</v>
          </cell>
          <cell r="B1673" t="str">
            <v>- spessore 12,50 + 40 di lana di vetro - m²k/W 1,313</v>
          </cell>
          <cell r="C1673" t="str">
            <v>m²</v>
          </cell>
          <cell r="D1673">
            <v>51.87</v>
          </cell>
        </row>
        <row r="1674">
          <cell r="A1674" t="str">
            <v>1C.06.550.0310.d</v>
          </cell>
          <cell r="B1674" t="str">
            <v>- spessore 12,50 + 50 di lana di vetro - m²k/W 1,626</v>
          </cell>
          <cell r="C1674" t="str">
            <v>m²</v>
          </cell>
          <cell r="D1674">
            <v>58.76</v>
          </cell>
        </row>
        <row r="1675">
          <cell r="A1675" t="str">
            <v>1C.06.550.0350</v>
          </cell>
          <cell r="B1675" t="str">
            <v>Controparete realizzata con lastre in gesso rivestito a bordi assottigliati, spessore 13 mm ed interposta armatura in profilati acciaio zincati da 6/10 per guide a pavimento e a soffitto e per montanti ad interasse di 60 cm, compresa la rasatura dei giunti, i piani di lavoro interni e l'assistenza muraria dell'Impresa</v>
          </cell>
          <cell r="C1675" t="str">
            <v>m²</v>
          </cell>
          <cell r="D1675">
            <v>33.020000000000003</v>
          </cell>
        </row>
        <row r="1676">
          <cell r="A1676" t="str">
            <v>1C.06.560</v>
          </cell>
          <cell r="B1676" t="str">
            <v>PARETI DIVISORIE IN LASTRE DI CARTONGESSO</v>
          </cell>
          <cell r="C1676"/>
          <cell r="D1676"/>
        </row>
        <row r="1677">
          <cell r="A1677" t="str">
            <v>1C.06.560.0050</v>
          </cell>
          <cell r="B1677" t="str">
            <v>Parete realizzata con lastre in gesso rivestito a bordi assottigliati sulle due facce ed interposta armatura in profilati di acciaio zincati da 6/10 mm per guide a pavimento e a soffitto e per montanti ad interasse di 60 cm, compresi i fissaggi, la rasatura dei giunti, i piani di lavoro interni e l'assistenza muraria</v>
          </cell>
          <cell r="C1677"/>
          <cell r="D1677"/>
        </row>
        <row r="1678">
          <cell r="A1678" t="str">
            <v>1C.06.560.0050.a</v>
          </cell>
          <cell r="B1678" t="str">
            <v>- con una lastra da 13 mm per faccia</v>
          </cell>
          <cell r="C1678" t="str">
            <v>m²</v>
          </cell>
          <cell r="D1678">
            <v>41.89</v>
          </cell>
        </row>
        <row r="1679">
          <cell r="A1679" t="str">
            <v>1C.06.560.0050.b</v>
          </cell>
          <cell r="B1679" t="str">
            <v>- con doppia lastra da 13 mm per faccia</v>
          </cell>
          <cell r="C1679" t="str">
            <v>m²</v>
          </cell>
          <cell r="D1679">
            <v>53.88</v>
          </cell>
        </row>
        <row r="1680">
          <cell r="A1680" t="str">
            <v>1C.06.560.0050.c</v>
          </cell>
          <cell r="B1680" t="str">
            <v>- con una lastra da 18 mm per faccia</v>
          </cell>
          <cell r="C1680" t="str">
            <v>m²</v>
          </cell>
          <cell r="D1680">
            <v>46.38</v>
          </cell>
        </row>
        <row r="1681">
          <cell r="A1681" t="str">
            <v>1C.06.560.0100</v>
          </cell>
          <cell r="B1681" t="str">
            <v>Parete realizzata con una lastra in gesso rivestito a bordi assottigliati da 23 mm per parte, ed interposta armatura metallica in profilati di acciaio zincati per guide a pavimento e a soffitto e per montanti ad interasse di 40 cm, compresi fissaggi, rasatura dei giunti e piani di lavoro interni e l'assistenza muraria</v>
          </cell>
          <cell r="C1681" t="str">
            <v>m²</v>
          </cell>
          <cell r="D1681">
            <v>58.38</v>
          </cell>
        </row>
        <row r="1682">
          <cell r="A1682" t="str">
            <v>1C.06.560.0150</v>
          </cell>
          <cell r="B1682" t="str">
            <v>Parete realizzata con doppia lastra da 13 mm per faccia, in gesso rivestito additivato con fibre di vetro, Euroclasse A2-s1,d0 di resistenza al fuoco, avente caratteristiche di assorbimento e neutralizzazione fino al 70% dei VOC presenti nell'aria, conformi alla norma EN 520, ed interposta armatura in profili metallici in lamiera di acciaio zincato Z140 da 0,6 mm di spessore, larghezza 75 mm, con rivestimento organico privo di cromo, per guide a pavimento e a soffitto e per montanti ad interasse di 60 cm, conformi alla norma UNI EN 14195. Pannello isolante in lana di vetro da 70 mm di spessore e densità di 11,5 kg/m³ inserito nell'intercapedine. Compresi i fissaggi, la rasatura dei giunti con stucco conforme alla norma UNI EN 13963, l'applicazione su tutto il perimetro di nastro in polietilene espanso per desolidarizzare la parete dalla struttura portante, i piani di lavoro interni e l'assistenza muraria. L'elemento costruttivo completo dovrà avere un potere fonoisolante Rw= 54 dB.</v>
          </cell>
          <cell r="C1682" t="str">
            <v>m²</v>
          </cell>
          <cell r="D1682">
            <v>76.760000000000005</v>
          </cell>
        </row>
        <row r="1683">
          <cell r="A1683" t="str">
            <v>1C.06.560.0200</v>
          </cell>
          <cell r="B1683" t="str">
            <v>Parete realizzata con doppia lastra da 13 mm per faccia, di cui la prima in gesso rivestito, in Classe A2-s1,d0 di reazione al fuoco e classe di fumo F1 secondo AFNOR NF 16-101 e ISO 5659-2, con incrementata coesione del nucleo ad alta temperatura, additivato con fibre di vetro e vermiculite e la seconda in gesso rivestito additivato con fibre di vetro e fibre di legno, Euroclasse A2-s1,d0 di resistenza al fuoco, avente caratteristiche di assorbimento e neutralizzazione fino al 70% dei VOC presenti nell'aria, entrambe conformi alla norma EN 520 e rispondenti ai Criteri Ambientali Minimi di cui al Decreto 23 giugno 2022 del Ministero della Transizione Ecologica, interposta armatura in profili metallici in lamiera di acciaio zincato Z140 da 0,6 mm di spessore, larghezza 75 mm, con rivestimento organico privo di cromo, per guide a pavimento e a soffitto e per montanti ad interasse di 60 cm, conformi alla norma UNI EN 14195. Pannello isolante in lana di vetro da 70 mm di spessore e densità di 11,5 kg/m³ inserito nell'intercapedine. Compresi i fissaggi, la rasatura dei giunti con stucco conforme alla norma UNI EN 13963, l'applicazione su tutto il perimetro di nastro in polietilene espanso per desolidarizzare la parete dalla struttura portante, i piani di lavoro interni e l'assistenza muraria. L'elemento costruttivo completo dovrà avere un potere fonoisolante Rw= 56 dB e una resistenza al fuoco EI 120.</v>
          </cell>
          <cell r="C1683" t="str">
            <v>m²</v>
          </cell>
          <cell r="D1683">
            <v>86.76</v>
          </cell>
        </row>
        <row r="1684">
          <cell r="A1684" t="str">
            <v>1C.06.570</v>
          </cell>
          <cell r="B1684" t="str">
            <v>PARETI DIVISORIE SERVIZI IGIENICI</v>
          </cell>
          <cell r="C1684"/>
          <cell r="D1684"/>
        </row>
        <row r="1685">
          <cell r="A1685" t="str">
            <v>1C.06.570.0010</v>
          </cell>
          <cell r="B1685" t="str">
            <v>Parete divisoria per servizi igienici e docce, con pannelli in stratificato di laminato HPL (high pressure laminated), spess. min. 13 mm, angoli e bordi smussati/arrotondati; resistenti all'acqua, all'umidità, al vapore, agli agenti chimici aggressivi, ai graffi ed urti; colori secondo tabella colori del produttore; completi di accessori di fissaggio in alluminio verniciato con resine epossidiche, bordature con profili verticali tubolari di diametro adeguato e profilo superiore orizzontale stondato a formare una intelaiatura rigida e robusta, piedini con rosetta di copertura in acciaio inox h 150 mm., porta/e di larghezza variabile, con cerniere in acciaio inox, pomolo in nylon con segnalatore libero/occupato e spinotto per apertura di emergenza. Misurazione filo pavimento/parete - esterno telaio. Parete:</v>
          </cell>
          <cell r="C1685"/>
          <cell r="D1685"/>
        </row>
        <row r="1686">
          <cell r="A1686" t="str">
            <v>1C.06.570.0010.a</v>
          </cell>
          <cell r="B1686" t="str">
            <v>- frontale con porta/e</v>
          </cell>
          <cell r="C1686" t="str">
            <v>m²</v>
          </cell>
          <cell r="D1686">
            <v>224.88</v>
          </cell>
        </row>
        <row r="1687">
          <cell r="A1687" t="str">
            <v>1C.06.570.0010.b</v>
          </cell>
          <cell r="B1687" t="str">
            <v>- divisorio e/o laterale</v>
          </cell>
          <cell r="C1687" t="str">
            <v>m²</v>
          </cell>
          <cell r="D1687">
            <v>161.29</v>
          </cell>
        </row>
        <row r="1688">
          <cell r="A1688" t="str">
            <v>1C.06.580</v>
          </cell>
          <cell r="B1688" t="str">
            <v>ANCORAGGI</v>
          </cell>
          <cell r="C1688"/>
          <cell r="D1688"/>
        </row>
        <row r="1689">
          <cell r="A1689" t="str">
            <v>1C.06.580.0010</v>
          </cell>
          <cell r="B1689" t="str">
            <v>Fissaggio chimico di barre ad aderenza migliorata in acciaio B450C secondo DM 17/01/2018, realizzato con resina a base epossidica, marcata CE per applicazioni in calcestruzzo fessurato e per Categoria di Prestazione Sismica C1, secondo il Documento di Valutazione Europea EOTA EAD 330499-00-0601 e Rapporti Tecnici EOTA TR 048 e EOTA TR 049 (oppure secondo la Linea Guida EOTA ETAG 001-5, Annesso A e Annesso E). La capacità portante del sistema è calcolato secondo le indicazioni della Norma FprEN 1992-4:2017 (oppure secondo la Linea Guida ETAG 001 - Annesso C e i Rapporti Tecnici EOTA TR 029 e EOTA TR 045 o la Specifica Tecnica CEN/TS 1992-4:2009). La resina epossidica sarà iniettabile fino a una temperatura del supporto minima di 0°C consentendo tempi di lavorabilità massimi di 150 minuti, con pistola in fori già predisposti, compresi piani di lavoro, esclusi i ferri da fissare, per ferri di diametro:</v>
          </cell>
          <cell r="C1689"/>
          <cell r="D1689"/>
        </row>
        <row r="1690">
          <cell r="A1690" t="str">
            <v>1C.06.580.0010.a</v>
          </cell>
          <cell r="B1690" t="str">
            <v>- Ø 8</v>
          </cell>
          <cell r="C1690" t="str">
            <v>m</v>
          </cell>
          <cell r="D1690">
            <v>10.73</v>
          </cell>
        </row>
        <row r="1691">
          <cell r="A1691" t="str">
            <v>1C.06.580.0010.b</v>
          </cell>
          <cell r="B1691" t="str">
            <v>- Ø 10</v>
          </cell>
          <cell r="C1691" t="str">
            <v>m</v>
          </cell>
          <cell r="D1691">
            <v>13.72</v>
          </cell>
        </row>
        <row r="1692">
          <cell r="A1692" t="str">
            <v>1C.06.580.0010.c</v>
          </cell>
          <cell r="B1692" t="str">
            <v>- Ø 12</v>
          </cell>
          <cell r="C1692" t="str">
            <v>m</v>
          </cell>
          <cell r="D1692">
            <v>17.47</v>
          </cell>
        </row>
        <row r="1693">
          <cell r="A1693" t="str">
            <v>1C.06.580.0010.d</v>
          </cell>
          <cell r="B1693" t="str">
            <v>- Ø 14</v>
          </cell>
          <cell r="C1693" t="str">
            <v>m</v>
          </cell>
          <cell r="D1693">
            <v>21.78</v>
          </cell>
        </row>
        <row r="1694">
          <cell r="A1694" t="str">
            <v>1C.06.580.0010.e</v>
          </cell>
          <cell r="B1694" t="str">
            <v>- Ø 18</v>
          </cell>
          <cell r="C1694" t="str">
            <v>m</v>
          </cell>
          <cell r="D1694">
            <v>31.39</v>
          </cell>
        </row>
        <row r="1695">
          <cell r="A1695" t="str">
            <v>1C.06.580.0010.f</v>
          </cell>
          <cell r="B1695" t="str">
            <v>- Ø 20</v>
          </cell>
          <cell r="C1695" t="str">
            <v>m</v>
          </cell>
          <cell r="D1695">
            <v>37.03</v>
          </cell>
        </row>
        <row r="1696">
          <cell r="A1696" t="str">
            <v>1C.06.580.0010.g</v>
          </cell>
          <cell r="B1696" t="str">
            <v>- Ø 25</v>
          </cell>
          <cell r="C1696" t="str">
            <v>m</v>
          </cell>
          <cell r="D1696">
            <v>49.74</v>
          </cell>
        </row>
        <row r="1697">
          <cell r="A1697" t="str">
            <v>1C.06.580.0010.h</v>
          </cell>
          <cell r="B1697" t="str">
            <v>- Ø 28</v>
          </cell>
          <cell r="C1697" t="str">
            <v>m</v>
          </cell>
          <cell r="D1697">
            <v>63.89</v>
          </cell>
        </row>
        <row r="1698">
          <cell r="A1698" t="str">
            <v>1C.06.580.0010.i</v>
          </cell>
          <cell r="B1698" t="str">
            <v>- Ø 32</v>
          </cell>
          <cell r="C1698" t="str">
            <v>m</v>
          </cell>
          <cell r="D1698">
            <v>80.36</v>
          </cell>
        </row>
        <row r="1699">
          <cell r="A1699" t="str">
            <v>1C.06.580.0020</v>
          </cell>
          <cell r="B1699" t="str">
            <v>Fissaggio chimico di barre filettate con estremità a doppio taglio simmetrico a 45° con dado e rosetta, in acciaio con classe di resistenza 5.8 secondo ISO 898-1:2013, zincato a freddo, realizzato con ancorante chimico predosato in fiala, marcato CE per applicazioni in calcestruzzo fessurato e per Categoria di Prestazione Sismica C1, secondo il Documento di Valutazione Europea EOTA EAD 330499-00-0601 e Rapporti Tecnici EOTA TR 048 e EOTA TR 049 (oppure secondo la Linea Guida EOTA ETAG 001-5 e Annessi A e E). La capacità portante del sistema è calcolato secondo le indicazioni della Norma FprEN 1992-4:2017 (oppure secondo la Linea Guida ETAG 001 - Annesso C e i Rapporti Tecnici EOTA TR 029 e EOTA TR 045 o la Specifica Tecnica CEN/TS 1992-4:2009). La resina epossidica sarà applicabile fino a una temperatura del supporto minima di -30°C, con pistola in fori già predisposti, compresi piani di lavoro, con barra tipo:</v>
          </cell>
          <cell r="C1699"/>
          <cell r="D1699"/>
        </row>
        <row r="1700">
          <cell r="A1700" t="str">
            <v>1C.06.580.0020.a</v>
          </cell>
          <cell r="B1700" t="str">
            <v>- M8 x 110</v>
          </cell>
          <cell r="C1700" t="str">
            <v>cad</v>
          </cell>
          <cell r="D1700">
            <v>6.44</v>
          </cell>
        </row>
        <row r="1701">
          <cell r="A1701" t="str">
            <v>1C.06.580.0020.b</v>
          </cell>
          <cell r="B1701" t="str">
            <v>- M10 x130</v>
          </cell>
          <cell r="C1701" t="str">
            <v>cad</v>
          </cell>
          <cell r="D1701">
            <v>7.11</v>
          </cell>
        </row>
        <row r="1702">
          <cell r="A1702" t="str">
            <v>1C.06.580.0020.c</v>
          </cell>
          <cell r="B1702" t="str">
            <v>- M12 x 160</v>
          </cell>
          <cell r="C1702" t="str">
            <v>cad</v>
          </cell>
          <cell r="D1702">
            <v>7.99</v>
          </cell>
        </row>
        <row r="1703">
          <cell r="A1703" t="str">
            <v>1C.06.580.0020.d</v>
          </cell>
          <cell r="B1703" t="str">
            <v>- M16 x 190</v>
          </cell>
          <cell r="C1703" t="str">
            <v>cad</v>
          </cell>
          <cell r="D1703">
            <v>10.95</v>
          </cell>
        </row>
        <row r="1704">
          <cell r="A1704" t="str">
            <v>1C.06.580.0020.e</v>
          </cell>
          <cell r="B1704" t="str">
            <v>- M20 x 260</v>
          </cell>
          <cell r="C1704" t="str">
            <v>cad</v>
          </cell>
          <cell r="D1704">
            <v>16.21</v>
          </cell>
        </row>
        <row r="1705">
          <cell r="A1705" t="str">
            <v>1C.06.580.0020.f</v>
          </cell>
          <cell r="B1705" t="str">
            <v>- M24 x 300</v>
          </cell>
          <cell r="C1705" t="str">
            <v>cad</v>
          </cell>
          <cell r="D1705">
            <v>26.04</v>
          </cell>
        </row>
        <row r="1706">
          <cell r="A1706" t="str">
            <v>1C.06.580.0020.g</v>
          </cell>
          <cell r="B1706" t="str">
            <v>- M30 x 380</v>
          </cell>
          <cell r="C1706" t="str">
            <v>cad</v>
          </cell>
          <cell r="D1706">
            <v>50.17</v>
          </cell>
        </row>
        <row r="1707">
          <cell r="A1707" t="str">
            <v>1C.06.580.0025</v>
          </cell>
          <cell r="B1707" t="str">
            <v>Fissaggio chimico di barre filettate con estremità a doppio taglio simmetrico a 45° con dado e rosetta, in acciaio con classe di resistenza 8.8 secondo ISO 898-1:2013, zincato a freddo, realizzato con ancorante chimico predosato in fiala, marcato CE per applicazioni in calcestruzzo fessurato e per Categoria di Prestazione Sismica C1, secondo il Documento di Valutazione Europea EOTA EAD 330499-00-0601 e Rapporti Tecnici EOTA TR 048 e EOTA TR 049 (oppure secondo la Linea Guida EOTA ETAG 001-5 e Annessi A e E). La capacità portante del sistema è calcolato secondo le indicazioni della Norma FprEN 1992-4:2017 (oppure secondo la Linea Guida ETAG 001 - Annesso C e i Rapporti Tecnici EOTA TR 029 e EOTA TR 045 o la Specifica Tecnica CEN/TS 1992-4:2009). La resina epossidica sarà applicabile fino a una temperatura del supporto minima di -30°C, con pistola in fori già predisposti, compresi piani di lavoro interni, con barra tipo:</v>
          </cell>
          <cell r="C1707"/>
          <cell r="D1707"/>
        </row>
        <row r="1708">
          <cell r="A1708" t="str">
            <v>1C.06.580.0025.a</v>
          </cell>
          <cell r="B1708" t="str">
            <v>- M8 x 150</v>
          </cell>
          <cell r="C1708" t="str">
            <v>cad</v>
          </cell>
          <cell r="D1708">
            <v>7.41</v>
          </cell>
        </row>
        <row r="1709">
          <cell r="A1709" t="str">
            <v>1C.06.580.0025.b</v>
          </cell>
          <cell r="B1709" t="str">
            <v>- M10 x 220</v>
          </cell>
          <cell r="C1709" t="str">
            <v>cad</v>
          </cell>
          <cell r="D1709">
            <v>8.34</v>
          </cell>
        </row>
        <row r="1710">
          <cell r="A1710" t="str">
            <v>1C.06.580.0025.c</v>
          </cell>
          <cell r="B1710" t="str">
            <v>- M12 x 220</v>
          </cell>
          <cell r="C1710" t="str">
            <v>cad</v>
          </cell>
          <cell r="D1710">
            <v>8.86</v>
          </cell>
        </row>
        <row r="1711">
          <cell r="A1711" t="str">
            <v>1C.06.580.0025.d</v>
          </cell>
          <cell r="B1711" t="str">
            <v>- M16 x 270</v>
          </cell>
          <cell r="C1711" t="str">
            <v>cad</v>
          </cell>
          <cell r="D1711">
            <v>17.68</v>
          </cell>
        </row>
        <row r="1712">
          <cell r="A1712" t="str">
            <v>1C.06.580.0025.e</v>
          </cell>
          <cell r="B1712" t="str">
            <v>- M20 x 290</v>
          </cell>
          <cell r="C1712" t="str">
            <v>cad</v>
          </cell>
          <cell r="D1712">
            <v>19.55</v>
          </cell>
        </row>
        <row r="1713">
          <cell r="A1713" t="str">
            <v>1C.06.580.0025.f</v>
          </cell>
          <cell r="B1713" t="str">
            <v>- M24 x 295</v>
          </cell>
          <cell r="C1713" t="str">
            <v>cad</v>
          </cell>
          <cell r="D1713">
            <v>27.59</v>
          </cell>
        </row>
        <row r="1714">
          <cell r="A1714" t="str">
            <v>1C.06.580.0025.g</v>
          </cell>
          <cell r="B1714" t="str">
            <v>- M30 x 430</v>
          </cell>
          <cell r="C1714" t="str">
            <v>cad</v>
          </cell>
          <cell r="D1714">
            <v>38.450000000000003</v>
          </cell>
        </row>
        <row r="1715">
          <cell r="A1715" t="str">
            <v>1C.06.580.0030</v>
          </cell>
          <cell r="B1715" t="str">
            <v>Fissaggio chimico di barre filettate con estremità a doppio taglio simmetrico a 45°, in acciaio inossidabile A4-R70 secondo EN ISO 3506-1:2009, realizzato con ancorante chimico predosato in fiala, marcato CE per applicazioni in calcestruzzo fessurato e per Categoria di Prestazione Sismica C1, secondo il Documento di Valutazione Europea EOTA EAD 330499-00-0601 e Rapporti Tecnici EOTA TR 048 e EOTA TR 049 (oppure secondo la Linea Guida EOTA ETAG 001-5 e Annessi A e E). La capacità portante del sistema è calcolato secondo le indicazioni della Norma FprEN 1992-4:2017 (oppure secondo la Linea Guida ETAG 001 - Annesso C e i Rapporti Tecnici EOTA TR 029 e EOTA TR 045 o la Specifica Tecnica CEN/TS 1992-4:2009). La resina epossidica sarà applicabile fino a una temperatura del supporto minima di -30°C, con pistola in fori già predisposti, compresi piani di lavoro, con barra tipo:</v>
          </cell>
          <cell r="C1715"/>
          <cell r="D1715"/>
        </row>
        <row r="1716">
          <cell r="A1716" t="str">
            <v>1C.06.580.0030.a</v>
          </cell>
          <cell r="B1716" t="str">
            <v>- M8 x 110</v>
          </cell>
          <cell r="C1716" t="str">
            <v>cad</v>
          </cell>
          <cell r="D1716">
            <v>9.2200000000000006</v>
          </cell>
        </row>
        <row r="1717">
          <cell r="A1717" t="str">
            <v>1C.06.580.0030.b</v>
          </cell>
          <cell r="B1717" t="str">
            <v>- M10 x 130</v>
          </cell>
          <cell r="C1717" t="str">
            <v>cad</v>
          </cell>
          <cell r="D1717">
            <v>11.98</v>
          </cell>
        </row>
        <row r="1718">
          <cell r="A1718" t="str">
            <v>1C.06.580.0030.c</v>
          </cell>
          <cell r="B1718" t="str">
            <v>- M12 x 160</v>
          </cell>
          <cell r="C1718" t="str">
            <v>cad</v>
          </cell>
          <cell r="D1718">
            <v>14.66</v>
          </cell>
        </row>
        <row r="1719">
          <cell r="A1719" t="str">
            <v>1C.06.580.0030.d</v>
          </cell>
          <cell r="B1719" t="str">
            <v>- M16 x 190</v>
          </cell>
          <cell r="C1719" t="str">
            <v>cad</v>
          </cell>
          <cell r="D1719">
            <v>23.35</v>
          </cell>
        </row>
        <row r="1720">
          <cell r="A1720" t="str">
            <v>1C.06.580.0030.e</v>
          </cell>
          <cell r="B1720" t="str">
            <v>- M20 x 260</v>
          </cell>
          <cell r="C1720" t="str">
            <v>cad</v>
          </cell>
          <cell r="D1720">
            <v>43.24</v>
          </cell>
        </row>
        <row r="1721">
          <cell r="A1721" t="str">
            <v>1C.06.580.0030.f</v>
          </cell>
          <cell r="B1721" t="str">
            <v>- M24 x 300</v>
          </cell>
          <cell r="C1721" t="str">
            <v>cad</v>
          </cell>
          <cell r="D1721">
            <v>75.55</v>
          </cell>
        </row>
        <row r="1722">
          <cell r="A1722" t="str">
            <v>1C.06.580.0030.g</v>
          </cell>
          <cell r="B1722" t="str">
            <v>- M30 x 380</v>
          </cell>
          <cell r="C1722" t="str">
            <v>cad</v>
          </cell>
          <cell r="D1722">
            <v>176.51</v>
          </cell>
        </row>
        <row r="1723">
          <cell r="A1723" t="str">
            <v>1C.06.580.0040</v>
          </cell>
          <cell r="B1723" t="str">
            <v>Fissaggio chimico di barre filettate in acciaio con classe di resistenza 5.8 secondo ISO 898-1:2013, zincate a freddo, realizzato con resina a base epossidica, marcata CE per applicazioni in calcestruzzo fessurato e per Categoria di Prestazione Sismica C1 e C2, secondo il Documento di Valutazione Europea EOTA EAD 330499-00-0601 e Rapporti Tecnici EOTA TR 048 e EOTA TR 049 (oppure secondo la Linea Guida EOTA ETAG 001-5, Annesso A e Annesso E). La capacità portante del sistema è calcolato secondo le indicazioni della Norma FprEN 1992-4:2017 (oppure secondo la Linea Guida ETAG 001 - Annesso C e i Rapporti Tecnici EOTA TR 029 e EOTA TR 045 o la Specifica Tecnica CEN/TS 1992-4:2009). La resina epossidica sarà iniettabile fino a una temperatura del supporto minima di 0°C consentendo tempi di lavorabilità massimi di 150 minuti, con pistola in fori già predisposti, compresi piani di lavoro, con barra tipo:</v>
          </cell>
          <cell r="C1723"/>
          <cell r="D1723"/>
        </row>
        <row r="1724">
          <cell r="A1724" t="str">
            <v>1C.06.580.0040.a</v>
          </cell>
          <cell r="B1724" t="str">
            <v>- M8 x 110</v>
          </cell>
          <cell r="C1724" t="str">
            <v>cad</v>
          </cell>
          <cell r="D1724">
            <v>4.13</v>
          </cell>
        </row>
        <row r="1725">
          <cell r="A1725" t="str">
            <v>1C.06.580.0040.b</v>
          </cell>
          <cell r="B1725" t="str">
            <v>- M10 x 130</v>
          </cell>
          <cell r="C1725" t="str">
            <v>cad</v>
          </cell>
          <cell r="D1725">
            <v>5.13</v>
          </cell>
        </row>
        <row r="1726">
          <cell r="A1726" t="str">
            <v>1C.06.580.0040.c</v>
          </cell>
          <cell r="B1726" t="str">
            <v>- M12 x 160</v>
          </cell>
          <cell r="C1726" t="str">
            <v>cad</v>
          </cell>
          <cell r="D1726">
            <v>6.83</v>
          </cell>
        </row>
        <row r="1727">
          <cell r="A1727" t="str">
            <v>1C.06.580.0040.d</v>
          </cell>
          <cell r="B1727" t="str">
            <v>- M16 x 200</v>
          </cell>
          <cell r="C1727" t="str">
            <v>cad</v>
          </cell>
          <cell r="D1727">
            <v>11.23</v>
          </cell>
        </row>
        <row r="1728">
          <cell r="A1728" t="str">
            <v>1C.06.580.0040.e</v>
          </cell>
          <cell r="B1728" t="str">
            <v>- M20 x 290</v>
          </cell>
          <cell r="C1728" t="str">
            <v>cad</v>
          </cell>
          <cell r="D1728">
            <v>19.64</v>
          </cell>
        </row>
        <row r="1729">
          <cell r="A1729" t="str">
            <v>1C.06.580.0040.f</v>
          </cell>
          <cell r="B1729" t="str">
            <v>- M24 x 380</v>
          </cell>
          <cell r="C1729" t="str">
            <v>cad</v>
          </cell>
          <cell r="D1729">
            <v>35.81</v>
          </cell>
        </row>
        <row r="1730">
          <cell r="A1730" t="str">
            <v>1C.06.580.0040.g</v>
          </cell>
          <cell r="B1730" t="str">
            <v>- M30 x 430</v>
          </cell>
          <cell r="C1730" t="str">
            <v>cad</v>
          </cell>
          <cell r="D1730">
            <v>54.92</v>
          </cell>
        </row>
        <row r="1731">
          <cell r="A1731" t="str">
            <v>1C.06.580.0045</v>
          </cell>
          <cell r="B1731" t="str">
            <v>Fissaggio chimico di barre filettate in acciaio con classe di resistenza 8.8 secondo ISO 898-1:2013, zincate a freddo, realizzato con resina a base epossidica, marcata CE per applicazioni in calcestruzzo fessurato e per Categoria di Prestazione Sismica C1 e C2, secondo il Documento di Valutazione Europea EOTA EAD 330499-00-0601 e Rapporti Tecnici EOTA TR 048 e EOTA TR 049 (oppure secondo la Linea Guida EOTA ETAG 001-5, Annesso A e Annesso E). La capacità portante del sistema è calcolato secondo le indicazioni della Norma FprEN 1992-4:2017 (oppure secondo la Linea Guida ETAG 001 - Annesso C e i Rapporti Tecnici EOTA TR 029 e EOTA TR 045 o la Specifica Tecnica CEN/TS 1992-4:2009). La resina epossidica sarà iniettabile fino a una temperatura del supporto minima di 0°C consentendo tempi di lavorabilità massimi di 150 minuti, con pistola in fori già predisposti, compresi piani di lavoro, con barra tipo:</v>
          </cell>
          <cell r="C1731"/>
          <cell r="D1731"/>
        </row>
        <row r="1732">
          <cell r="A1732" t="str">
            <v>1C.06.580.0045.a</v>
          </cell>
          <cell r="B1732" t="str">
            <v>- M8 x 175</v>
          </cell>
          <cell r="C1732" t="str">
            <v>cad</v>
          </cell>
          <cell r="D1732">
            <v>5.15</v>
          </cell>
        </row>
        <row r="1733">
          <cell r="A1733" t="str">
            <v>1C.06.580.0045.b</v>
          </cell>
          <cell r="B1733" t="str">
            <v>- M10 x 190</v>
          </cell>
          <cell r="C1733" t="str">
            <v>cad</v>
          </cell>
          <cell r="D1733">
            <v>6.47</v>
          </cell>
        </row>
        <row r="1734">
          <cell r="A1734" t="str">
            <v>1C.06.580.0045.c</v>
          </cell>
          <cell r="B1734" t="str">
            <v>- M12 x 160</v>
          </cell>
          <cell r="C1734" t="str">
            <v>cad</v>
          </cell>
          <cell r="D1734">
            <v>7.32</v>
          </cell>
        </row>
        <row r="1735">
          <cell r="A1735" t="str">
            <v>1C.06.580.0045.d</v>
          </cell>
          <cell r="B1735" t="str">
            <v>- M16 x 200</v>
          </cell>
          <cell r="C1735" t="str">
            <v>cad</v>
          </cell>
          <cell r="D1735">
            <v>12.58</v>
          </cell>
        </row>
        <row r="1736">
          <cell r="A1736" t="str">
            <v>1C.06.580.0045.e</v>
          </cell>
          <cell r="B1736" t="str">
            <v>- M20 x 290</v>
          </cell>
          <cell r="C1736" t="str">
            <v>cad</v>
          </cell>
          <cell r="D1736">
            <v>23.55</v>
          </cell>
        </row>
        <row r="1737">
          <cell r="A1737" t="str">
            <v>1C.06.580.0045.f</v>
          </cell>
          <cell r="B1737" t="str">
            <v>- M24 x 380</v>
          </cell>
          <cell r="C1737" t="str">
            <v>cad</v>
          </cell>
          <cell r="D1737">
            <v>38.49</v>
          </cell>
        </row>
        <row r="1738">
          <cell r="A1738" t="str">
            <v>1C.06.580.0045.g</v>
          </cell>
          <cell r="B1738" t="str">
            <v>- M30 x 430</v>
          </cell>
          <cell r="C1738" t="str">
            <v>cad</v>
          </cell>
          <cell r="D1738">
            <v>56.28</v>
          </cell>
        </row>
        <row r="1739">
          <cell r="A1739" t="str">
            <v>1C.06.580.0050</v>
          </cell>
          <cell r="B1739" t="str">
            <v>Fissaggio chimico di barre filettate in acciaio inossidabile A4-70 secondo EN ISO 3506-1:2009, realizzato con resina a base epossidica, marcata CE per applicazioni in calcestruzzo fessurato e per Categoria di Prestazione Sismica C1 e C2, secondo il Documento di Valutazione Europea EOTA EAD 330499-00-0601 e Rapporti Tecnici EOTA TR 048 e EOTA TR 049 (oppure secondo la Linea Guida EOTA ETAG 001-5, Annesso A e Annesso E). La capacità portante del sistema è calcolato secondo le indicazioni della Norma FprEN 1992-4:2017 (oppure secondo la Linea Guida ETAG 001 - Annesso C e i Rapporti Tecnici EOTA TR 029 e EOTA TR 045 o la Specifica Tecnica CEN/TS 1992-4:2009). La resina epossidica sarà iniettabile fino a una temperatura del supporto minima di 0°C consentendo tempi di lavorabilità massimi di 150 minuti, con pistola in fori già predisposti, compresi piani di lavoro, con barra tipo:</v>
          </cell>
          <cell r="C1739"/>
          <cell r="D1739"/>
        </row>
        <row r="1740">
          <cell r="A1740" t="str">
            <v>1C.06.580.0050.a</v>
          </cell>
          <cell r="B1740" t="str">
            <v>- M8 x 110</v>
          </cell>
          <cell r="C1740" t="str">
            <v>cad</v>
          </cell>
          <cell r="D1740">
            <v>5.68</v>
          </cell>
        </row>
        <row r="1741">
          <cell r="A1741" t="str">
            <v>1C.06.580.0050.b</v>
          </cell>
          <cell r="B1741" t="str">
            <v>- M10 x 130</v>
          </cell>
          <cell r="C1741" t="str">
            <v>cad</v>
          </cell>
          <cell r="D1741">
            <v>8.58</v>
          </cell>
        </row>
        <row r="1742">
          <cell r="A1742" t="str">
            <v>1C.06.580.0050.c</v>
          </cell>
          <cell r="B1742" t="str">
            <v>- M12 x 160</v>
          </cell>
          <cell r="C1742" t="str">
            <v>cad</v>
          </cell>
          <cell r="D1742">
            <v>11.69</v>
          </cell>
        </row>
        <row r="1743">
          <cell r="A1743" t="str">
            <v>1C.06.580.0050.d</v>
          </cell>
          <cell r="B1743" t="str">
            <v>- M16 x 200</v>
          </cell>
          <cell r="C1743" t="str">
            <v>cad</v>
          </cell>
          <cell r="D1743">
            <v>22.52</v>
          </cell>
        </row>
        <row r="1744">
          <cell r="A1744" t="str">
            <v>1C.06.580.0050.e</v>
          </cell>
          <cell r="B1744" t="str">
            <v>- M20 x 290</v>
          </cell>
          <cell r="C1744" t="str">
            <v>cad</v>
          </cell>
          <cell r="D1744">
            <v>57.54</v>
          </cell>
        </row>
        <row r="1745">
          <cell r="A1745" t="str">
            <v>1C.06.580.0050.f</v>
          </cell>
          <cell r="B1745" t="str">
            <v>- M24 x 380</v>
          </cell>
          <cell r="C1745" t="str">
            <v>cad</v>
          </cell>
          <cell r="D1745">
            <v>96.97</v>
          </cell>
        </row>
        <row r="1746">
          <cell r="A1746" t="str">
            <v>1C.06.580.0050.g</v>
          </cell>
          <cell r="B1746" t="str">
            <v>- M30 x 430</v>
          </cell>
          <cell r="C1746" t="str">
            <v>cad</v>
          </cell>
          <cell r="D1746">
            <v>143.84</v>
          </cell>
        </row>
        <row r="1747">
          <cell r="A1747" t="str">
            <v>1C.06.580.0060</v>
          </cell>
          <cell r="B1747" t="str">
            <v>Fissaggio chimico di barre filettate in acciaio con classe di resistenza 5.8 secondo ISO 898-1:2013, zincate a freddo, realizzato con resina a base vinilestere, marcata CE per applicazioni in muratura secondo la Linea Guida ETAG 029 e Annesso A e in calcestruzzo fessurato e per Categoria di Prestazione Sismica C1 e C2, secondo il Documento di Valutazione Europea EOTA EAD 330499-00-0601 e Rapporti Tecnici EOTA TR 048 e EOTA TR 049 (oppure secondo la Linea Guida EOTA ETAG 001-5, Annesso A e Annesso E). La capacità portante del sistema è calcolato secondo le indicazioni della Norma FprEN 1992-4:2017 (oppure secondo la Linea Guida ETAG 001 - Annesso C e i Rapporti Tecnici EOTA TR 029 e EOTA TR 045 o la Specifica Tecnica CEN/TS 1992-4:2009). La resina vinilestere sarà iniettabile fino a una temperatura del supporto minima di 0°C consentendo tempi di lavorabilità massimi di 13 minuti, con pistola in fori già predisposti, compresi piani di lavoro, con barra tipo:</v>
          </cell>
          <cell r="C1747"/>
          <cell r="D1747"/>
        </row>
        <row r="1748">
          <cell r="A1748" t="str">
            <v>1C.06.580.0060.a</v>
          </cell>
          <cell r="B1748" t="str">
            <v>- M8 x 110</v>
          </cell>
          <cell r="C1748" t="str">
            <v>cad</v>
          </cell>
          <cell r="D1748">
            <v>3.85</v>
          </cell>
        </row>
        <row r="1749">
          <cell r="A1749" t="str">
            <v>1C.06.580.0060.b</v>
          </cell>
          <cell r="B1749" t="str">
            <v>- M10 x 130</v>
          </cell>
          <cell r="C1749" t="str">
            <v>cad</v>
          </cell>
          <cell r="D1749">
            <v>4.72</v>
          </cell>
        </row>
        <row r="1750">
          <cell r="A1750" t="str">
            <v>1C.06.580.0060.c</v>
          </cell>
          <cell r="B1750" t="str">
            <v>- M12 x 160</v>
          </cell>
          <cell r="C1750" t="str">
            <v>cad</v>
          </cell>
          <cell r="D1750">
            <v>6.16</v>
          </cell>
        </row>
        <row r="1751">
          <cell r="A1751" t="str">
            <v>1C.06.580.0060.d</v>
          </cell>
          <cell r="B1751" t="str">
            <v>- M16 x 200</v>
          </cell>
          <cell r="C1751" t="str">
            <v>cad</v>
          </cell>
          <cell r="D1751">
            <v>9.5299999999999994</v>
          </cell>
        </row>
        <row r="1752">
          <cell r="A1752" t="str">
            <v>1C.06.580.0060.e</v>
          </cell>
          <cell r="B1752" t="str">
            <v>- M20 x 290</v>
          </cell>
          <cell r="C1752" t="str">
            <v>cad</v>
          </cell>
          <cell r="D1752">
            <v>16.03</v>
          </cell>
        </row>
        <row r="1753">
          <cell r="A1753" t="str">
            <v>1C.06.580.0060.f</v>
          </cell>
          <cell r="B1753" t="str">
            <v>- M24 x 380</v>
          </cell>
          <cell r="C1753" t="str">
            <v>cad</v>
          </cell>
          <cell r="D1753">
            <v>29.32</v>
          </cell>
        </row>
        <row r="1754">
          <cell r="A1754" t="str">
            <v>1C.06.580.0060.g</v>
          </cell>
          <cell r="B1754" t="str">
            <v>- M30 x 430</v>
          </cell>
          <cell r="C1754" t="str">
            <v>cad</v>
          </cell>
          <cell r="D1754">
            <v>44.17</v>
          </cell>
        </row>
        <row r="1755">
          <cell r="A1755" t="str">
            <v>1C.06.580.0070</v>
          </cell>
          <cell r="B1755" t="str">
            <v>Fissaggio chimico di barre filettate in acciaio in acciaio inossidabile A4-70 secondo EN ISO 3506-1:2009, realizzato con resina a base vinilestere, marcata CE per applicazioni in muratura secondo la Linea Guida ETAG 029 e Annesso A e in calcestruzzo fessurato e per Categoria di Prestazione Sismica C1 e C2, secondo il Documento di Valutazione Europea EOTA EAD 330499-00-0601 e Rapporti Tecnici EOTA TR 048 e EOTA TR 049 (oppure secondo la Linea Guida EOTA ETAG 001-5, Annesso A e Annesso E). La capacità portante del sistema è calcolato secondo le indicazioni della Norma FprEN 1992-4:2017 (oppure secondo la Linea Guida ETAG 001 - Annesso C e i Rapporti Tecnici EOTA TR 029 e EOTA TR 045 o la Specifica Tecnica CEN/TS 1992-4:2009). La resina vinilestere sarà iniettabile fino a una temperatura del supporto minima di 0°C consentendo tempi di lavorabilità massimi di 13 minuti, con pistola in fori già predisposti, compresi piani di lavoro, con barra tipo:</v>
          </cell>
          <cell r="C1755"/>
          <cell r="D1755"/>
        </row>
        <row r="1756">
          <cell r="A1756" t="str">
            <v>1C.06.580.0070.a</v>
          </cell>
          <cell r="B1756" t="str">
            <v>- M8 x 110</v>
          </cell>
          <cell r="C1756" t="str">
            <v>cad</v>
          </cell>
          <cell r="D1756">
            <v>5.4</v>
          </cell>
        </row>
        <row r="1757">
          <cell r="A1757" t="str">
            <v>1C.06.580.0070.b</v>
          </cell>
          <cell r="B1757" t="str">
            <v>- M10 x 130</v>
          </cell>
          <cell r="C1757" t="str">
            <v>cad</v>
          </cell>
          <cell r="D1757">
            <v>8.17</v>
          </cell>
        </row>
        <row r="1758">
          <cell r="A1758" t="str">
            <v>1C.06.580.0070.c</v>
          </cell>
          <cell r="B1758" t="str">
            <v>- M12 x 160</v>
          </cell>
          <cell r="C1758" t="str">
            <v>cad</v>
          </cell>
          <cell r="D1758">
            <v>11.02</v>
          </cell>
        </row>
        <row r="1759">
          <cell r="A1759" t="str">
            <v>1C.06.580.0070.d</v>
          </cell>
          <cell r="B1759" t="str">
            <v>- M16 x 200</v>
          </cell>
          <cell r="C1759" t="str">
            <v>cad</v>
          </cell>
          <cell r="D1759">
            <v>20.81</v>
          </cell>
        </row>
        <row r="1760">
          <cell r="A1760" t="str">
            <v>1C.06.580.0070.e</v>
          </cell>
          <cell r="B1760" t="str">
            <v>- M20 x 290</v>
          </cell>
          <cell r="C1760" t="str">
            <v>cad</v>
          </cell>
          <cell r="D1760">
            <v>53.94</v>
          </cell>
        </row>
        <row r="1761">
          <cell r="A1761" t="str">
            <v>1C.06.580.0070.f</v>
          </cell>
          <cell r="B1761" t="str">
            <v>- M24 x 380</v>
          </cell>
          <cell r="C1761" t="str">
            <v>cad</v>
          </cell>
          <cell r="D1761">
            <v>90.48</v>
          </cell>
        </row>
        <row r="1762">
          <cell r="A1762" t="str">
            <v>1C.06.580.0070.g</v>
          </cell>
          <cell r="B1762" t="str">
            <v>- M30 x 430</v>
          </cell>
          <cell r="C1762" t="str">
            <v>cad</v>
          </cell>
          <cell r="D1762">
            <v>133.07</v>
          </cell>
        </row>
        <row r="1763">
          <cell r="A1763" t="str">
            <v>1C.06.590</v>
          </cell>
          <cell r="B1763" t="str">
            <v>ANCORAGGI PER BLOCCHI MURATURA</v>
          </cell>
          <cell r="C1763"/>
          <cell r="D1763"/>
        </row>
        <row r="1764">
          <cell r="A1764" t="str">
            <v>1C.06.590.0010</v>
          </cell>
          <cell r="B1764" t="str">
            <v>Realizzazione in opera di ancoraggi con accessori e finiture, per muratura esterna in termoblocchi sp. 25 cm, compreso: la fornitura e posa in opera di sigillatura con sigillante poliuretanico nella parete alta e laterale dell'elemento di chiusura verticale, l'ancoraggio alla struttura in cemento arrmato dell'elemento di chiusura verticale, tramite squadra in acciaio inox; la fornitura e posa di rinforzo della muratura , costituita da due fili d'acciaio paralleli, collegati da un terzo filo sinusoidale, mediante punti di saldatura.Tutte le lavorazioni suddette , risultano comprensive del nolo di mezzi di sollevamento, per la fornitura del materiale.</v>
          </cell>
          <cell r="C1764" t="str">
            <v>cad</v>
          </cell>
          <cell r="D1764">
            <v>12.57</v>
          </cell>
        </row>
        <row r="1765">
          <cell r="A1765" t="str">
            <v>1C.06.710</v>
          </cell>
          <cell r="B1765" t="str">
            <v>RINFORZO MURATURE CON INIEZIONI</v>
          </cell>
          <cell r="C1765"/>
          <cell r="D1765"/>
        </row>
        <row r="1766">
          <cell r="A1766" t="str">
            <v>1C.06.710.0010</v>
          </cell>
          <cell r="B1766" t="str">
            <v>Iniezioni in perfori già predisposti, eseguite con boiacca fluida di cemento tipo 42,5 R con additivi antiritiro con impiego di idoneo impianto per iniezioni a bassa pressione, per cuciture armate di consolidamento di murature di qualsiasi natura e spessore. Compresi: la posa degli ugelli, la stuccatura perimetrale delle lesioni con stucco epossidico, la boiacca cementizia premiscelata o confezionata in cantiere fino a tre volte il volume del foro, l'otturazione finale del foro con malta confezionata con i detriti della perforazione, le opere di presidio, i piani di lavoro interni. Esclusi i ponteggi esterni e le armature metalliche:</v>
          </cell>
          <cell r="C1766"/>
          <cell r="D1766"/>
        </row>
        <row r="1767">
          <cell r="A1767" t="str">
            <v>1C.06.710.0010.a</v>
          </cell>
          <cell r="B1767" t="str">
            <v>- in perfori fino a 20 mm di diametro</v>
          </cell>
          <cell r="C1767" t="str">
            <v>m</v>
          </cell>
          <cell r="D1767">
            <v>12.67</v>
          </cell>
        </row>
        <row r="1768">
          <cell r="A1768" t="str">
            <v>1C.06.710.0010.b</v>
          </cell>
          <cell r="B1768" t="str">
            <v>- in perfori da 21 a 34 mm di diametro</v>
          </cell>
          <cell r="C1768" t="str">
            <v>m</v>
          </cell>
          <cell r="D1768">
            <v>17.420000000000002</v>
          </cell>
        </row>
        <row r="1769">
          <cell r="A1769" t="str">
            <v>1C.06.710.0010.c</v>
          </cell>
          <cell r="B1769" t="str">
            <v>- in perfori oltre 35 e fino a 65 mm di diametro</v>
          </cell>
          <cell r="C1769" t="str">
            <v>m</v>
          </cell>
          <cell r="D1769">
            <v>26.97</v>
          </cell>
        </row>
        <row r="1770">
          <cell r="A1770" t="str">
            <v>1C.06.710.0020</v>
          </cell>
          <cell r="B1770" t="str">
            <v>Iniezioni in perfori già predisposti eseguite con resina epossidica mediante impiego di idoneo impianto per iniezioni a bassa pressione, per cuciture armate di consolidamento di murature di qualsiasi natura e spessore. Compresi: la posa degli ugelli, la stuccatura perimetrale delle lesioni con stucco epossidico, la resina epossidica fino a due volte il volume del foro, l'otturazione finale del foro con malta confezionata con i detriti della perforazione, le opere di presidio, i piani di lavoro interni. Esclusi i ponteggi esterni e le armature metalliche:</v>
          </cell>
          <cell r="C1770"/>
          <cell r="D1770"/>
        </row>
        <row r="1771">
          <cell r="A1771" t="str">
            <v>1C.06.710.0020.a</v>
          </cell>
          <cell r="B1771" t="str">
            <v>- in perfori fino a 20 mm di diametro</v>
          </cell>
          <cell r="C1771" t="str">
            <v>m</v>
          </cell>
          <cell r="D1771">
            <v>23.54</v>
          </cell>
        </row>
        <row r="1772">
          <cell r="A1772" t="str">
            <v>1C.06.710.0020.b</v>
          </cell>
          <cell r="B1772" t="str">
            <v>- in perfori da 21 a 35 mm di diametro</v>
          </cell>
          <cell r="C1772" t="str">
            <v>m</v>
          </cell>
          <cell r="D1772">
            <v>45.57</v>
          </cell>
        </row>
        <row r="1773">
          <cell r="A1773" t="str">
            <v>1C.06.720</v>
          </cell>
          <cell r="B1773" t="str">
            <v>CONSOLIDAMENTO MURATURE</v>
          </cell>
          <cell r="C1773"/>
          <cell r="D1773"/>
        </row>
        <row r="1774">
          <cell r="A1774" t="str">
            <v>1C.06.720.0010</v>
          </cell>
          <cell r="B1774" t="str">
            <v>Sottomurazione di murature o strutture esistenti eseguita in mattoni pieni e malta cementizia, a tratti alternati, a tutto spessore o a fasi successive, comprese le opere di presidio, i piani di lavoro interni, escluso lo scavo.</v>
          </cell>
          <cell r="C1774" t="str">
            <v>m³</v>
          </cell>
          <cell r="D1774">
            <v>706.99</v>
          </cell>
        </row>
        <row r="1775">
          <cell r="A1775" t="str">
            <v>1C.06.720.0020</v>
          </cell>
          <cell r="B1775" t="str">
            <v>Sottomurazione di murature o strutture esistenti con formazione di cordoli in conglomerato cementizio passanti, sottostanti e/o in aderenza alla vecchia fondazione. Compresi: l'esecuzione a tratti alternati, a tutto spessore o a fasi successive; la fornitura, il trasporto ed il getto del calcestruzzo non inferiore a C25/30, gli additivi antiritiro. Sono esclusi: lo scavo, le demolizioni delle vecchie murature, le cuciture tra muratura e cordoli, le casseforme, l'armatura metallica.</v>
          </cell>
          <cell r="C1775" t="str">
            <v>m³</v>
          </cell>
          <cell r="D1775">
            <v>345.51</v>
          </cell>
        </row>
        <row r="1776">
          <cell r="A1776" t="str">
            <v>1C.06.720.0030</v>
          </cell>
          <cell r="B1776" t="str">
            <v>Muratura a cuci-scuci con mattoni pieni, eseguita a piccoli tratti successivi, a parziale o a tutto spessore, su strutture preesistenti lesionate o da risanare. Compresi: la malta rispondente, se del caso, alle caratteristiche di quella originale; la demolizione in breccia, il taglio a tratti successivi delle vecchie murature; le immorsature tra i nuovi ed i vecchi corsi; i piani di lavoro interni, le opere di presidio, le puntellature; l'accatastamento nell'ambito del cantiere delle macerie, il loro carico e trasporto ad impianti di stoccaggio, di recupero o a discarica. Esclusi i ponteggi esterni e gli oneri di smaltimento.</v>
          </cell>
          <cell r="C1776" t="str">
            <v>m³</v>
          </cell>
          <cell r="D1776">
            <v>804.36</v>
          </cell>
        </row>
        <row r="1777">
          <cell r="A1777" t="str">
            <v>1C.06.720.0040</v>
          </cell>
          <cell r="B1777" t="str">
            <v>Rifacimento superficiale a cuci-scuci di paramenti a vista di murature in mattoni pieni, pietrame o miste. Compresi: la malta rispondente, se del caso, alle caratteristiche di quella originale; i mattoni o il pietrame nuovo o di recupero; le immorsature tra nuovi e vecchi corsi; la stuccatura e stilatura dei giunti; la demolizione in breccia delle parti ammalorate; l'accatastamento delle macerie nell'ambito del cantiere, il loro carico e trasporto ad impianti di stoccaggio, di recupero o a discarica; le opere provvisionali di presidio, i piani di lavoro interni. Esclusi i ponteggi esterni e gli oneri di smaltimento.</v>
          </cell>
          <cell r="C1777" t="str">
            <v>m²</v>
          </cell>
          <cell r="D1777">
            <v>232.29</v>
          </cell>
        </row>
        <row r="1778">
          <cell r="A1778" t="str">
            <v>1C.06.720.0050</v>
          </cell>
          <cell r="B1778" t="str">
            <v>Consolidamento murature di mattoni, pietrame, miste, caotiche, incoerenti, mediante iniezioni di boiacca di cemento fluida additivata, eseguite in fori già predisposti, con idoneo impianto per iniezioni a pressione regolabile. Sono compresi: la sigillatura dei giunti e delle lesioni per impedire la fuoriuscita della boiacca; il fissaggio degli ugelli; la boiacca cementizia fino a completa saturazione della muratura; le opere provvisionali per puntellamenti, protezioni; i piani di lavoro interni. Misurazione sul peso del cemento effettivamente utilizzato.</v>
          </cell>
          <cell r="C1778" t="str">
            <v>kg</v>
          </cell>
          <cell r="D1778">
            <v>4.4400000000000004</v>
          </cell>
        </row>
        <row r="1779">
          <cell r="A1779" t="str">
            <v>1C.06.720.0060</v>
          </cell>
          <cell r="B1779" t="str">
            <v>Consolidamento di pareti di qualsiasi genere mediante intonaco eseguito con malta cementizia a base di leganti idraulici ed aerei, inerti selezionati, fibre sintetiche, additivi antiritiro ed applicato su superfici già scrostate ed armate, per uno spessore minimo di 4 cm, finito a frattazzo. Esclusi: lo scrostamento dell'intonaco; i fori per l'alloggiamento di spinotti o staffe; l'armatura metallica ancorata alla parete con chiodature o legature. Compresi i piani di lavoro interni, esclusi i ponteggi esterni.</v>
          </cell>
          <cell r="C1779" t="str">
            <v>m²</v>
          </cell>
          <cell r="D1779">
            <v>40.04</v>
          </cell>
        </row>
        <row r="1780">
          <cell r="A1780" t="str">
            <v>1C.06.720.0070</v>
          </cell>
          <cell r="B1780" t="str">
            <v>Rinforzo di murature mediante paretine in cemento armato ottenute con calcestruzzo C20/25 gettato entro casseri e in aderenza alle superfici già scrostate ed armate. Compresi: additivi, vibratura, piani di lavoro interni. Sono esclusi: le armature metalliche ancorate a staffe, i fori e le iniezioni per il fissaggio delle staffe, le casseforme, i ponteggi esterni:</v>
          </cell>
          <cell r="C1780"/>
          <cell r="D1780"/>
        </row>
        <row r="1781">
          <cell r="A1781" t="str">
            <v>1C.06.720.0070.a</v>
          </cell>
          <cell r="B1781" t="str">
            <v>- per spessori fino a 6 cm</v>
          </cell>
          <cell r="C1781" t="str">
            <v>m²</v>
          </cell>
          <cell r="D1781">
            <v>37.880000000000003</v>
          </cell>
        </row>
        <row r="1782">
          <cell r="A1782" t="str">
            <v>1C.06.720.0070.b</v>
          </cell>
          <cell r="B1782" t="str">
            <v>- per ogni cm in più oltre 6 cm</v>
          </cell>
          <cell r="C1782" t="str">
            <v>m² x cm</v>
          </cell>
          <cell r="D1782">
            <v>5.05</v>
          </cell>
        </row>
        <row r="1783">
          <cell r="A1783" t="str">
            <v>1C.06.720.0080</v>
          </cell>
          <cell r="B1783" t="str">
            <v>Architrave in cemento armato eseguita in breccia in sede già predisposta con calcestruzzo C20/25 gettato entro casseri, a più riprese, in presenza di armature metalliche. Compresi i ponteggi interni ed esclusi i casseri, l'armatura metallica, i profilati in ferro.</v>
          </cell>
          <cell r="C1783" t="str">
            <v>m³</v>
          </cell>
          <cell r="D1783">
            <v>583.69000000000005</v>
          </cell>
        </row>
        <row r="1784">
          <cell r="A1784" t="str">
            <v>1C.06.720.0090</v>
          </cell>
          <cell r="B1784" t="str">
            <v>Pilastrini, cordoli in cemento armato eseguiti con calcestruzzo C20/25 gettato in breccia già predisposta. Compresi i ponteggi interni ed esclusi i casseri, l'armatura metallica, i profilati in ferro.</v>
          </cell>
          <cell r="C1784" t="str">
            <v>m³</v>
          </cell>
          <cell r="D1784">
            <v>318.85000000000002</v>
          </cell>
        </row>
        <row r="1785">
          <cell r="A1785" t="str">
            <v>1C.06.730</v>
          </cell>
          <cell r="B1785" t="str">
            <v>DEUMIDIFICAZIONE MURATURE</v>
          </cell>
          <cell r="C1785"/>
          <cell r="D1785"/>
        </row>
        <row r="1786">
          <cell r="A1786" t="str">
            <v>1C.06.730.0010</v>
          </cell>
          <cell r="B1786" t="str">
            <v>Risanamento delle murature di qualsiasi materiale e spessore mediante barriera chimica atta ad interrompere la risalita capillare dell'umidità, realizzata con lenta trasfusione di resine stabilizzate ad azione chimica e fisica attraverso fori con diametro 22-30 mm. Sono compresi: i piani di lavoro interni, l'esecuzione di fori nelle muratura intonacata con profondità pari al 90% circa dello spessore della muratura, ad interasse di 15 cm e su due file distanti 10 cm; il posizionamento dei trasfusori e relativa stuccatura; la miscela di silani o di esteri silicici e silossani. Sono esclusi: lo scrostamento del vecchio intonaco ammalorato, l'impregnazione con prodotto antisale, il nuovo intonaco traspirante.</v>
          </cell>
          <cell r="C1786" t="str">
            <v>m x cm</v>
          </cell>
          <cell r="D1786">
            <v>6.63</v>
          </cell>
        </row>
        <row r="1787">
          <cell r="A1787" t="str">
            <v>1C.06.730.0020</v>
          </cell>
          <cell r="B1787" t="str">
            <v>Risanamento delle murature umide, di qualsiasi materiale e spessore, mediante taglio passante della muratura e riempimento totale del taglio con resina liquida iniettata a pressione, da realizzarsi a tratti successivi. Sono compresi: i piani di lavoro interni, i tagli della muratura in assenza di vibrazioni con macchine elettromeccaniche o idrauliche, la resina con caratteristiche di rapida solidificazione e di raggiungere una resistenza tale da impedire qualsiasi assestamento. Sono esclusi: lo scrostamento dell'intonaco ammalorato, l'impregnazione con prodotto antisale, il nuovo intonaco traspirante.</v>
          </cell>
          <cell r="C1787" t="str">
            <v>m x cm</v>
          </cell>
          <cell r="D1787">
            <v>3.52</v>
          </cell>
        </row>
        <row r="1788">
          <cell r="A1788" t="str">
            <v>1C.06.730.0030</v>
          </cell>
          <cell r="B1788" t="str">
            <v>Desalinizzazione e risoluzione della salinità di murature umide soggette a risalita capillare mediante liquido monocomponente a base di miscela in solvente di composti organici applicato a pennello o a spruzzo sulla muratura, già scrostata e ripulita dai depositi salini, immediatamente prima dell'intonaco traspirante, compresi i piani di lavoro interni.</v>
          </cell>
          <cell r="C1788" t="str">
            <v>m²</v>
          </cell>
          <cell r="D1788">
            <v>7.03</v>
          </cell>
        </row>
        <row r="1789">
          <cell r="A1789" t="str">
            <v>1C.06.740</v>
          </cell>
          <cell r="B1789" t="str">
            <v>RIPRISTINO SUPERFICIALE MURATURE</v>
          </cell>
          <cell r="C1789"/>
          <cell r="D1789"/>
        </row>
        <row r="1790">
          <cell r="A1790" t="str">
            <v>1C.06.740.0010</v>
          </cell>
          <cell r="B1790" t="str">
            <v>Rincocciatura ed appiombatura di vecchie murature con frammenti di laterizio e malta compresa la preparazione delle superfici con rimozione delle parti incoerenti, la scarnitura delle connessioni, la pulizia, i piani di lavoro interni.</v>
          </cell>
          <cell r="C1790" t="str">
            <v>m²</v>
          </cell>
          <cell r="D1790">
            <v>17.64</v>
          </cell>
        </row>
        <row r="1791">
          <cell r="A1791" t="str">
            <v>1C.06.740.0020</v>
          </cell>
          <cell r="B1791" t="str">
            <v>Chiusura di vani di porte, finestre, aperture in genere, nicchie, con muratura in mattoni pieni, compresa la preparazione del vano, scrostamento intonaco, immorsature, piani di lavoro interni.</v>
          </cell>
          <cell r="C1791" t="str">
            <v>m³</v>
          </cell>
          <cell r="D1791">
            <v>613.04999999999995</v>
          </cell>
        </row>
        <row r="1792">
          <cell r="A1792" t="str">
            <v>1C.06.740.0030</v>
          </cell>
          <cell r="B1792" t="str">
            <v>Formazione di spallette di porte e finestre in vani aperti su murature esistenti, con muratura in mattoni pieni e malta rispondente, se del caso, alle caratteristiche di quella originale. Comprese rifilature, immorsature, piani di lavoro interni. Per l'effettivo volume di muratura realizzato.</v>
          </cell>
          <cell r="C1792" t="str">
            <v>m³</v>
          </cell>
          <cell r="D1792">
            <v>710.09</v>
          </cell>
        </row>
        <row r="1793">
          <cell r="A1793" t="str">
            <v>1C.06.740.0040</v>
          </cell>
          <cell r="B1793" t="str">
            <v>Ripristino di stuccatura dei giunti delle murature caotiche o incoerenti eseguito con idonea malta rispondente, se del caso, alle caratteristiche di quella originale. Compresi: piani di lavoro interni, l'accurata scarnitura dei giunti, la spazzolatura, l'applicazione della malta, la ripassatura finale con straccio umido, la pulizia per la messa in vista del paramento murario.</v>
          </cell>
          <cell r="C1793" t="str">
            <v>m²</v>
          </cell>
          <cell r="D1793">
            <v>21.25</v>
          </cell>
        </row>
        <row r="1794">
          <cell r="A1794" t="str">
            <v>1C.06.740.0050</v>
          </cell>
          <cell r="B1794" t="str">
            <v>Stilatura della faccia vista di paramenti murari esistenti con idonea malta, rispondente, se del caso, alle caratteristiche di quella originale. Compresi: i piani di lavoro interni, la rimozione delle parti incoerenti, la sagomatura dei giunti con appositi utensili, la pulizia finale del paramento</v>
          </cell>
          <cell r="C1794" t="str">
            <v>m²</v>
          </cell>
          <cell r="D1794">
            <v>23.08</v>
          </cell>
        </row>
        <row r="1795">
          <cell r="A1795" t="str">
            <v>1C.06.750</v>
          </cell>
          <cell r="B1795" t="str">
            <v>MODIFICHE MURATURE NELLE RISTRUTTURAZIONI</v>
          </cell>
          <cell r="C1795"/>
          <cell r="D1795"/>
        </row>
        <row r="1796">
          <cell r="A1796" t="str">
            <v>1C.06.750.0010</v>
          </cell>
          <cell r="B1796" t="str">
            <v>Tavolati in mattoni pieni per singoli o più interventi ma limitati e circoscritti per divisori, chiusura vani, muricci e simili, comprese immorsature e piani di lavoro interni, per:</v>
          </cell>
          <cell r="C1796"/>
          <cell r="D1796"/>
        </row>
        <row r="1797">
          <cell r="A1797" t="str">
            <v>1C.06.750.0010.a</v>
          </cell>
          <cell r="B1797" t="str">
            <v>- spessore 6 cm (mattone pieno di costa)</v>
          </cell>
          <cell r="C1797" t="str">
            <v>m²</v>
          </cell>
          <cell r="D1797">
            <v>53.97</v>
          </cell>
        </row>
        <row r="1798">
          <cell r="A1798" t="str">
            <v>1C.06.750.0010.b</v>
          </cell>
          <cell r="B1798" t="str">
            <v>- spessore 11 cm (mattone pieno di piatto)</v>
          </cell>
          <cell r="C1798" t="str">
            <v>m²</v>
          </cell>
          <cell r="D1798">
            <v>83.93</v>
          </cell>
        </row>
        <row r="1799">
          <cell r="A1799" t="str">
            <v>1C.06.750.0020</v>
          </cell>
          <cell r="B1799" t="str">
            <v>Tavolati in mattoni forati per singoli o più interventi ma limitati e circoscritti per divisori, chiusura vani, muricci, comprese immorsature, piani di lavoro interni, per:</v>
          </cell>
          <cell r="C1799"/>
          <cell r="D1799"/>
        </row>
        <row r="1800">
          <cell r="A1800" t="str">
            <v>1C.06.750.0020.a</v>
          </cell>
          <cell r="B1800" t="str">
            <v>- spessore forato 8 cm</v>
          </cell>
          <cell r="C1800" t="str">
            <v>m²</v>
          </cell>
          <cell r="D1800">
            <v>37.840000000000003</v>
          </cell>
        </row>
        <row r="1801">
          <cell r="A1801" t="str">
            <v>1C.06.750.0020.b</v>
          </cell>
          <cell r="B1801" t="str">
            <v>- spessore forato 12 cm</v>
          </cell>
          <cell r="C1801" t="str">
            <v>m²</v>
          </cell>
          <cell r="D1801">
            <v>50.74</v>
          </cell>
        </row>
        <row r="1802">
          <cell r="A1802" t="str">
            <v>1C.06.750.0050</v>
          </cell>
          <cell r="B1802" t="str">
            <v>Chiusura di vani porta e similari (dimensione indicativa da cm 100x100 a cm 200x250) con murature in mattoni pieni o forati, compresa esecuzione intonaco di finitura e rappezzi con raccordo all'esistente sui due lati, per singoli o più interventi ma limitati e circoscritti, comprese immorsature e piani di lavoro interni, in:</v>
          </cell>
          <cell r="C1802"/>
          <cell r="D1802"/>
        </row>
        <row r="1803">
          <cell r="A1803" t="str">
            <v>1C.06.750.0050.a</v>
          </cell>
          <cell r="B1803" t="str">
            <v>- forato 8 cm</v>
          </cell>
          <cell r="C1803" t="str">
            <v>m²</v>
          </cell>
          <cell r="D1803">
            <v>113.16</v>
          </cell>
        </row>
        <row r="1804">
          <cell r="A1804" t="str">
            <v>1C.06.750.0050.b</v>
          </cell>
          <cell r="B1804" t="str">
            <v>- forato 12 cm</v>
          </cell>
          <cell r="C1804" t="str">
            <v>m²</v>
          </cell>
          <cell r="D1804">
            <v>126.06</v>
          </cell>
        </row>
        <row r="1805">
          <cell r="A1805" t="str">
            <v>1C.06.750.0050.c</v>
          </cell>
          <cell r="B1805" t="str">
            <v>- mattone pieno 6 cm circa</v>
          </cell>
          <cell r="C1805" t="str">
            <v>m²</v>
          </cell>
          <cell r="D1805">
            <v>130.01</v>
          </cell>
        </row>
        <row r="1806">
          <cell r="A1806" t="str">
            <v>1C.06.750.0050.d</v>
          </cell>
          <cell r="B1806" t="str">
            <v>- spessore mattone pieno 11 cm</v>
          </cell>
          <cell r="C1806" t="str">
            <v>m²</v>
          </cell>
          <cell r="D1806">
            <v>163.57</v>
          </cell>
        </row>
        <row r="1807">
          <cell r="A1807" t="str">
            <v>1C.06.750.0060</v>
          </cell>
          <cell r="B1807" t="str">
            <v>Chiusura di vani finestra, porta finestra, porte e similari (dimensione indicativa da cm 100x100 a cm 200x250), su murature portanti perimetrali o interne, con muratura piena in blocchi svizzeri o foratoni semiportanti, compresa esecuzione intonaco di finitura e rappezzi con raccordo all'esistente sui due lati, per singoli o più interventi ma limitati e circoscritti, comprese immorsature e piani di lavoro interni, di spessore:</v>
          </cell>
          <cell r="C1807"/>
          <cell r="D1807"/>
        </row>
        <row r="1808">
          <cell r="A1808" t="str">
            <v>1C.06.750.0060.a</v>
          </cell>
          <cell r="B1808" t="str">
            <v>- spessore finito da 13 a 20 cm</v>
          </cell>
          <cell r="C1808" t="str">
            <v>m²</v>
          </cell>
          <cell r="D1808">
            <v>151.38</v>
          </cell>
        </row>
        <row r="1809">
          <cell r="A1809" t="str">
            <v>1C.06.750.0060.b</v>
          </cell>
          <cell r="B1809" t="str">
            <v>- spessore finito da 21 a 30 cm</v>
          </cell>
          <cell r="C1809" t="str">
            <v>m²</v>
          </cell>
          <cell r="D1809">
            <v>187.97</v>
          </cell>
        </row>
        <row r="1810">
          <cell r="A1810" t="str">
            <v>1C.06.750.0060.c</v>
          </cell>
          <cell r="B1810" t="str">
            <v>- spessore finito da 31 a 40 cm</v>
          </cell>
          <cell r="C1810" t="str">
            <v>m²</v>
          </cell>
          <cell r="D1810">
            <v>224.55</v>
          </cell>
        </row>
        <row r="1811">
          <cell r="A1811" t="str">
            <v>1C.06.750.0060.d</v>
          </cell>
          <cell r="B1811" t="str">
            <v>- spessore finito da 41 a 50 cm</v>
          </cell>
          <cell r="C1811" t="str">
            <v>m²</v>
          </cell>
          <cell r="D1811">
            <v>261.14999999999998</v>
          </cell>
        </row>
        <row r="1812">
          <cell r="A1812" t="str">
            <v>1C.06.750.0070</v>
          </cell>
          <cell r="B1812" t="str">
            <v>Apertura di vani porta e similari (dimensione indicativa da cm 100x100 a cm 200x250) su tavolati in mattoni pieni o forati, compresa fornitura e posa falso telaio, rappezzi a raccordo dell'esistente sul perimetro, sui due lati, per singoli o più interventi ma limitati e circoscritti, comprese immorsature e piani di lavoro interni, in:</v>
          </cell>
          <cell r="C1812"/>
          <cell r="D1812"/>
        </row>
        <row r="1813">
          <cell r="A1813" t="str">
            <v>1C.06.750.0070.a</v>
          </cell>
          <cell r="B1813" t="str">
            <v>- forato 8 cm</v>
          </cell>
          <cell r="C1813" t="str">
            <v>m²</v>
          </cell>
          <cell r="D1813">
            <v>122.43</v>
          </cell>
        </row>
        <row r="1814">
          <cell r="A1814" t="str">
            <v>1C.06.750.0070.b</v>
          </cell>
          <cell r="B1814" t="str">
            <v>- forato 12 cm</v>
          </cell>
          <cell r="C1814" t="str">
            <v>m²</v>
          </cell>
          <cell r="D1814">
            <v>135.96</v>
          </cell>
        </row>
        <row r="1815">
          <cell r="A1815" t="str">
            <v>1C.06.750.0070.c</v>
          </cell>
          <cell r="B1815" t="str">
            <v>- mattone pieno 6 cm circa</v>
          </cell>
          <cell r="C1815" t="str">
            <v>m²</v>
          </cell>
          <cell r="D1815">
            <v>141.35</v>
          </cell>
        </row>
        <row r="1816">
          <cell r="A1816" t="str">
            <v>1C.06.750.0070.d</v>
          </cell>
          <cell r="B1816" t="str">
            <v>- mattone pieno 11 cm</v>
          </cell>
          <cell r="C1816" t="str">
            <v>m²</v>
          </cell>
          <cell r="D1816">
            <v>161.69999999999999</v>
          </cell>
        </row>
        <row r="1817">
          <cell r="A1817" t="str">
            <v>1C.06.750.0080</v>
          </cell>
          <cell r="B1817" t="str">
            <v>Apertura di vani finestra, porta finestra, porta e similari (dimensione indicativa da cm 100x100 a cm 200x250) su murature portanti perimetrali o interne, compresa posa falso telaio, riquadratura con muratura in blocchi svizzeri o foratoni semiportanti, esecuzione intonaco di finitura e rappezzi a raccordo dell'esistente sul perimetro, sui due lati; per singoli o più interventi ma limitati e circoscritti, comprese immorsature e piani di lavoro interni, in:</v>
          </cell>
          <cell r="C1817"/>
          <cell r="D1817"/>
        </row>
        <row r="1818">
          <cell r="A1818" t="str">
            <v>1C.06.750.0080.a</v>
          </cell>
          <cell r="B1818" t="str">
            <v>- spessore finito da 13 a 20 cm</v>
          </cell>
          <cell r="C1818" t="str">
            <v>m²</v>
          </cell>
          <cell r="D1818">
            <v>201.04</v>
          </cell>
        </row>
        <row r="1819">
          <cell r="A1819" t="str">
            <v>1C.06.750.0080.b</v>
          </cell>
          <cell r="B1819" t="str">
            <v>- spessore finito da 21 a 30 cm</v>
          </cell>
          <cell r="C1819" t="str">
            <v>m²</v>
          </cell>
          <cell r="D1819">
            <v>249.13</v>
          </cell>
        </row>
        <row r="1820">
          <cell r="A1820" t="str">
            <v>1C.06.750.0080.c</v>
          </cell>
          <cell r="B1820" t="str">
            <v>- spessore finito da 31 a 40 cm</v>
          </cell>
          <cell r="C1820" t="str">
            <v>m²</v>
          </cell>
          <cell r="D1820">
            <v>289.99</v>
          </cell>
        </row>
        <row r="1821">
          <cell r="A1821" t="str">
            <v>1C.06.750.0080.d</v>
          </cell>
          <cell r="B1821" t="str">
            <v>- spessore finito da 41 a 50 cm</v>
          </cell>
          <cell r="C1821" t="str">
            <v>m²</v>
          </cell>
          <cell r="D1821">
            <v>326.06</v>
          </cell>
        </row>
        <row r="1822">
          <cell r="A1822" t="str">
            <v>1C.06.760</v>
          </cell>
          <cell r="B1822" t="str">
            <v>RIPRISTINO O MODIFICA PARETI IN GESSO E CONTROPARETI</v>
          </cell>
          <cell r="C1822"/>
          <cell r="D1822"/>
        </row>
        <row r="1823">
          <cell r="A1823" t="str">
            <v>1C.06.760.0010</v>
          </cell>
          <cell r="B1823" t="str">
            <v>Pareti in blocchi di gesso, pieni o forati, per singoli o più interventi ma limitati e circoscritti per divisori, chiusura vani, compresa stuccatura dei giunti e piani di lavoro interni; con:</v>
          </cell>
          <cell r="C1823"/>
          <cell r="D1823"/>
        </row>
        <row r="1824">
          <cell r="A1824" t="str">
            <v>1C.06.760.0010.a</v>
          </cell>
          <cell r="B1824" t="str">
            <v>- spessore 6 cm</v>
          </cell>
          <cell r="C1824" t="str">
            <v>m²</v>
          </cell>
          <cell r="D1824">
            <v>21.75</v>
          </cell>
        </row>
        <row r="1825">
          <cell r="A1825" t="str">
            <v>1C.06.760.0010.b</v>
          </cell>
          <cell r="B1825" t="str">
            <v>- spessore 8 cm</v>
          </cell>
          <cell r="C1825" t="str">
            <v>m²</v>
          </cell>
          <cell r="D1825">
            <v>22.5</v>
          </cell>
        </row>
        <row r="1826">
          <cell r="A1826" t="str">
            <v>1C.06.760.0010.c</v>
          </cell>
          <cell r="B1826" t="str">
            <v>- spessore 10 cm</v>
          </cell>
          <cell r="C1826" t="str">
            <v>m²</v>
          </cell>
          <cell r="D1826">
            <v>23.67</v>
          </cell>
        </row>
        <row r="1827">
          <cell r="A1827" t="str">
            <v>1C.06.760.0020</v>
          </cell>
          <cell r="B1827" t="str">
            <v>Controparete in lastre gesso rivestito, a bordi assottigliati, spessore 13 mm, per singoli o più interventi ma limitati e circoscritti per pareti isolate, chiusure vani. Compresi piani di lavoro interni.</v>
          </cell>
          <cell r="C1827" t="str">
            <v>m²</v>
          </cell>
          <cell r="D1827">
            <v>15.03</v>
          </cell>
        </row>
        <row r="1828">
          <cell r="A1828" t="str">
            <v>1C.07 - INTONACI - RASATURE - FINITURE</v>
          </cell>
          <cell r="B1828"/>
          <cell r="C1828"/>
          <cell r="D1828"/>
        </row>
        <row r="1829">
          <cell r="A1829" t="str">
            <v>1C</v>
          </cell>
          <cell r="B1829" t="str">
            <v>OPERE COMPIUTE</v>
          </cell>
          <cell r="C1829"/>
          <cell r="D1829"/>
        </row>
        <row r="1830">
          <cell r="A1830" t="str">
            <v>1C.07</v>
          </cell>
          <cell r="B1830" t="str">
            <v>INTONACI - RASATURE - FINITURE</v>
          </cell>
          <cell r="C1830"/>
          <cell r="D1830"/>
        </row>
        <row r="1831">
          <cell r="A1831" t="str">
            <v>1C.07.000</v>
          </cell>
          <cell r="B1831" t="str">
            <v>NOTE DI CONSULTAZIONE</v>
          </cell>
          <cell r="C1831"/>
          <cell r="D1831"/>
        </row>
        <row r="1832">
          <cell r="A1832" t="str">
            <v>1C.07.040</v>
          </cell>
          <cell r="B1832" t="str">
            <v>PREPARAZIONE SUPPORTI -</v>
          </cell>
          <cell r="C1832"/>
          <cell r="D1832"/>
        </row>
        <row r="1833">
          <cell r="A1833" t="str">
            <v>1C.07.110</v>
          </cell>
          <cell r="B1833" t="str">
            <v>INTONACI INTERNI CON MALTE TRADIZIONALI</v>
          </cell>
          <cell r="C1833"/>
          <cell r="D1833"/>
        </row>
        <row r="1834">
          <cell r="A1834" t="str">
            <v>1C.07.110.0010</v>
          </cell>
          <cell r="B1834" t="str">
            <v>Rinzaffo su superfici interne, verticali ed orizzontali, in ambienti di qualsiasi dimensione, con malta di sabbia e cemento, dosaggio a 400 kg di cemento 32,5 R, compresi i piani di lavoro interni.</v>
          </cell>
          <cell r="C1834" t="str">
            <v>m²</v>
          </cell>
          <cell r="D1834">
            <v>4.54</v>
          </cell>
        </row>
        <row r="1835">
          <cell r="A1835" t="str">
            <v>1C.07.110.0020</v>
          </cell>
          <cell r="B1835" t="str">
            <v>Intonaco rustico su superfici interne, verticali ed orizzontali, in ambienti di qualsiasi dimensione, con malta bastarda o a base di leganti aerei o idraulici, compreso il rinzaffo e i piani di lavoro interni:</v>
          </cell>
          <cell r="C1835"/>
          <cell r="D1835"/>
        </row>
        <row r="1836">
          <cell r="A1836" t="str">
            <v>1C.07.110.0020.a</v>
          </cell>
          <cell r="B1836" t="str">
            <v>- tirato in piano a frattazzo</v>
          </cell>
          <cell r="C1836" t="str">
            <v>m²</v>
          </cell>
          <cell r="D1836">
            <v>13.22</v>
          </cell>
        </row>
        <row r="1837">
          <cell r="A1837" t="str">
            <v>1C.07.110.0020.b</v>
          </cell>
          <cell r="B1837" t="str">
            <v>- a frattazzo lungo senza obblighi di piano</v>
          </cell>
          <cell r="C1837" t="str">
            <v>m²</v>
          </cell>
          <cell r="D1837">
            <v>12.56</v>
          </cell>
        </row>
        <row r="1838">
          <cell r="A1838" t="str">
            <v>1C.07.110.0020.c</v>
          </cell>
          <cell r="B1838" t="str">
            <v>- in piano e squadra perfetto, per applicazione piastrelle incollate</v>
          </cell>
          <cell r="C1838" t="str">
            <v>m²</v>
          </cell>
          <cell r="D1838">
            <v>18.13</v>
          </cell>
        </row>
        <row r="1839">
          <cell r="A1839" t="str">
            <v>1C.07.110.0030</v>
          </cell>
          <cell r="B1839" t="str">
            <v>Arricciatura su superfici interne, verticali ed orizzontali, in ambienti di qualsiasi dimensione, eseguita a distanza di tempo su preesistente intonaco rustico con stabilitura a base di leganti aerei o idraulici, compresi i piani di lavoro interni</v>
          </cell>
          <cell r="C1839" t="str">
            <v>m²</v>
          </cell>
          <cell r="D1839">
            <v>8.66</v>
          </cell>
        </row>
        <row r="1840">
          <cell r="A1840" t="str">
            <v>1C.07.110.0040</v>
          </cell>
          <cell r="B1840" t="str">
            <v>Intonaco completo a civile per interni, su superfici verticali ed orizzontali, in ambienti di qualsiasi dimensione, costituito da rinzaffo, intonaco rustico in malta bastarda o a base di leganti aerei o idraulici ed arricciatura in stabilitura di calce idrata o di cemento, con finitura sotto staggia, compresi i piani di lavoro interni</v>
          </cell>
          <cell r="C1840" t="str">
            <v>m²</v>
          </cell>
          <cell r="D1840">
            <v>20.3</v>
          </cell>
        </row>
        <row r="1841">
          <cell r="A1841" t="str">
            <v>1C.07.120</v>
          </cell>
          <cell r="B1841" t="str">
            <v>INTONACI ESTERNI CON MALTE TRADIZIONALI</v>
          </cell>
          <cell r="C1841"/>
          <cell r="D1841"/>
        </row>
        <row r="1842">
          <cell r="A1842" t="str">
            <v>1C.07.120.0010</v>
          </cell>
          <cell r="B1842" t="str">
            <v>Rinzaffo su superfici esterne, verticali ed orizzontali, con malta di sabbia e cemento, dosaggio a 400 kg di cemento 32,5 R, compresa spazzolatura e lavaggio, compresi i piani di lavoro, esclusi i ponteggi esterni.</v>
          </cell>
          <cell r="C1842" t="str">
            <v>m²</v>
          </cell>
          <cell r="D1842">
            <v>4.6399999999999997</v>
          </cell>
        </row>
        <row r="1843">
          <cell r="A1843" t="str">
            <v>1C.07.120.0020</v>
          </cell>
          <cell r="B1843" t="str">
            <v>Intonaco rustico per esterni su superfici verticali ed orizzontali, con malta bastarda o a base di leganti aerei o idraulici, compreso rinzaffo, esclusi i ponteggi esterni:</v>
          </cell>
          <cell r="C1843"/>
          <cell r="D1843"/>
        </row>
        <row r="1844">
          <cell r="A1844" t="str">
            <v>1C.07.120.0020.a</v>
          </cell>
          <cell r="B1844" t="str">
            <v>- tirato in piano a frattazzo</v>
          </cell>
          <cell r="C1844" t="str">
            <v>m²</v>
          </cell>
          <cell r="D1844">
            <v>15.27</v>
          </cell>
        </row>
        <row r="1845">
          <cell r="A1845" t="str">
            <v>1C.07.120.0020.b</v>
          </cell>
          <cell r="B1845" t="str">
            <v>- a frattazzo lungo senza obblighi di piano</v>
          </cell>
          <cell r="C1845" t="str">
            <v>m²</v>
          </cell>
          <cell r="D1845">
            <v>13.83</v>
          </cell>
        </row>
        <row r="1846">
          <cell r="A1846" t="str">
            <v>1C.07.120.0020.c</v>
          </cell>
          <cell r="B1846" t="str">
            <v>- in piano e squadra perfetto, per applicazione intonaco plastico o piastrelle incollate</v>
          </cell>
          <cell r="C1846" t="str">
            <v>m²</v>
          </cell>
          <cell r="D1846">
            <v>18.13</v>
          </cell>
        </row>
        <row r="1847">
          <cell r="A1847" t="str">
            <v>1C.07.120.0030</v>
          </cell>
          <cell r="B1847" t="str">
            <v>Arricciatura per esterni su superfici orizzontali e verticali, eseguita a distanza di tempo su preesistente intonaco rustico, con stabilitura a base di leganti aerei o idraulici, esclusi i ponteggi esterni.</v>
          </cell>
          <cell r="C1847" t="str">
            <v>m²</v>
          </cell>
          <cell r="D1847">
            <v>8.66</v>
          </cell>
        </row>
        <row r="1848">
          <cell r="A1848" t="str">
            <v>1C.07.120.0040</v>
          </cell>
          <cell r="B1848" t="str">
            <v>Intonaco civile per esterni su superfici orizzontali e verticali, costituito da rinzaffo idoneo ove opportuno, con rustico in malta bastarda o a base di leganti aerei o idraulici ed arricciatura in stabilitura di calce idrata o di cemento, esclusi i ponteggi esterni.</v>
          </cell>
          <cell r="C1848" t="str">
            <v>m²</v>
          </cell>
          <cell r="D1848">
            <v>24.53</v>
          </cell>
        </row>
        <row r="1849">
          <cell r="A1849" t="str">
            <v>1C.07.120.0050</v>
          </cell>
          <cell r="B1849" t="str">
            <v>Intonaco strollato per zoccolature con malta di cemento, dosaggio a 300 kg di cemento 32,5 R, compreso rinzaffo, intonaco rustico sottostante ed i piani di lavoro</v>
          </cell>
          <cell r="C1849" t="str">
            <v>m²</v>
          </cell>
          <cell r="D1849">
            <v>25.4</v>
          </cell>
        </row>
        <row r="1850">
          <cell r="A1850" t="str">
            <v>1C.07.120.0060</v>
          </cell>
          <cell r="B1850" t="str">
            <v>Intonaco lisciato alla cazzuola con malta di cemento, dosaggio a 400 kg di cemento 32,5 R, additivato con idrofugo, spessore minimo cm. 2, compreso il rinzaffo ove opportuno, compresi i piani di lavoro interni, esclusi i ponteggi esterni.</v>
          </cell>
          <cell r="C1850" t="str">
            <v>m²</v>
          </cell>
          <cell r="D1850">
            <v>23.89</v>
          </cell>
        </row>
        <row r="1851">
          <cell r="A1851" t="str">
            <v>1C.07.210</v>
          </cell>
          <cell r="B1851" t="str">
            <v>INTONACI INTERNI RUSTICI CON PREMISCELATI</v>
          </cell>
          <cell r="C1851"/>
          <cell r="D1851"/>
        </row>
        <row r="1852">
          <cell r="A1852" t="str">
            <v>1C.07.210.0010</v>
          </cell>
          <cell r="B1852" t="str">
            <v>Rinzaffo su superfici interne, verticali ed orizzontali, in ambienti di qualsiasi dimensione, con malta premiscelata a base di cementi, inerti selezionati, additivi, compresi i piani di lavoro.</v>
          </cell>
          <cell r="C1852" t="str">
            <v>m²</v>
          </cell>
          <cell r="D1852">
            <v>8.91</v>
          </cell>
        </row>
        <row r="1853">
          <cell r="A1853" t="str">
            <v>1C.07.210.0020</v>
          </cell>
          <cell r="B1853" t="str">
            <v>Intonaco sottofondo rustico su superfici interne, verticali ed orizzontali, in ambienti di qualsiasi dimensione, eseguito ad applicazione manuale con premiscelato a base di leganti aerei ed idraulici, inerti selezionati ed additivi, tirato a staggia e ultimato a frattazzo fino, compreso rinzaffo e i piani di lavoro.</v>
          </cell>
          <cell r="C1853" t="str">
            <v>m²</v>
          </cell>
          <cell r="D1853">
            <v>15.43</v>
          </cell>
        </row>
        <row r="1854">
          <cell r="A1854" t="str">
            <v>1C.07.210.0030</v>
          </cell>
          <cell r="B1854" t="str">
            <v>Intonaco sottofondo rustico su superfici interne, verticali ed orizzontali, in ambienti di qualsiasi dimensione, eseguito ad applicazione meccanica con premiscelato a base di calce e cemento, inerti selezionati e additivi, tirato a staggia e ultimato a frattazzo, applicato su supporti stabili e assorbenti, compreso rinzaffo e i piani di lavoro.</v>
          </cell>
          <cell r="C1854" t="str">
            <v>m²</v>
          </cell>
          <cell r="D1854">
            <v>13.64</v>
          </cell>
        </row>
        <row r="1855">
          <cell r="A1855" t="str">
            <v>1C.07.210.0040</v>
          </cell>
          <cell r="B1855" t="str">
            <v>Intonaco sottofondo rustico su superfici interne, verticali ed orizzontali, in ambienti di qualsiasi dimensione, eseguito ad applicazione meccanica con premiscelato a base di calce e anidrite, inerti selezionati e additivi, tirato a staggia e ultimato a frattazzo, applicato su supporti stabili e assorbenti, compreso rinzaffo e i piani di lavoro.</v>
          </cell>
          <cell r="C1855" t="str">
            <v>m²</v>
          </cell>
          <cell r="D1855">
            <v>13.67</v>
          </cell>
        </row>
        <row r="1856">
          <cell r="A1856" t="str">
            <v>1C.07.220</v>
          </cell>
          <cell r="B1856" t="str">
            <v>INTONACI COMPLETI E RASATI PER INTERNI CON PREMISCELATI</v>
          </cell>
          <cell r="C1856"/>
          <cell r="D1856"/>
        </row>
        <row r="1857">
          <cell r="A1857" t="str">
            <v>1C.07.220.0010</v>
          </cell>
          <cell r="B1857" t="str">
            <v>Intonaco completo per interni ad esecuzione manuale, con finitura a civile fine, su superfici orizzontali e verticali, in ambienti di qualsiasi dimensione, costituito da rinzaffo, intonaco rustico con premiscelato a base di leganti aerei ed idraulici, ed arricciatura eseguita con rasante a base di cemento, calce, inerti selezionati, additivi, sotto staggia, compresi i piani di lavoro.</v>
          </cell>
          <cell r="C1857" t="str">
            <v>m²</v>
          </cell>
          <cell r="D1857">
            <v>24.54</v>
          </cell>
        </row>
        <row r="1858">
          <cell r="A1858" t="str">
            <v>1C.07.220.0020</v>
          </cell>
          <cell r="B1858" t="str">
            <v>Intonaco completo per interni ad esecuzione meccanica, con finitura a civile fine, su superfici orizzontali e verticali, in ambienti di qualsiasi dimensione, costituito da rinzaffo, intonaco rustico con premiscelato a base di leganti aerei ed idraulici, ed arricciatura eseguita sotto staggia con rasante a base di cemento, calce, inerti selezionati, additivi, compresi i piani di lavoro.</v>
          </cell>
          <cell r="C1858" t="str">
            <v>m²</v>
          </cell>
          <cell r="D1858">
            <v>21.86</v>
          </cell>
        </row>
        <row r="1859">
          <cell r="A1859" t="str">
            <v>1C.07.220.0030</v>
          </cell>
          <cell r="B1859" t="str">
            <v>Intonaco completo per interni ad esecuzione meccanica, con finitura liscia , su superfici orizzontali e verticali, in ambienti di qualsiasi dimensione, adatto per l'incollaggio di rivestimenti, costituito da rinzaffo, intonaco rustico con premiscelato a base di calce e anidrite, tirato a staggia e finito con lisciatura a frattazzo con cura dei piani e delle squadre, compresi i piani di lavoro.</v>
          </cell>
          <cell r="C1859" t="str">
            <v>m²</v>
          </cell>
          <cell r="D1859">
            <v>23.05</v>
          </cell>
        </row>
        <row r="1860">
          <cell r="A1860" t="str">
            <v>1C.07.230</v>
          </cell>
          <cell r="B1860" t="str">
            <v>RASATURE INTERNE</v>
          </cell>
          <cell r="C1860"/>
          <cell r="D1860"/>
        </row>
        <row r="1861">
          <cell r="A1861" t="str">
            <v>1C.07.230.0010</v>
          </cell>
          <cell r="B1861" t="str">
            <v>Rasatura a civile fine su superfici interne, verticali ed orizzontali, eseguita in ambienti di qualsiasi dimensione, con rasante a base di cemento, calce, inerti selezionati, additivi, applicato a due passate su sottofondi base cemento, compresi i piani di lavoro.</v>
          </cell>
          <cell r="C1861" t="str">
            <v>m²</v>
          </cell>
          <cell r="D1861">
            <v>9.0299999999999994</v>
          </cell>
        </row>
        <row r="1862">
          <cell r="A1862" t="str">
            <v>1C.07.230.0020</v>
          </cell>
          <cell r="B1862" t="str">
            <v>Rasatura liscia su superfici interne, verticali ed orizzontali, in ambienti di qualsiasi dimensione, eseguita con rasante a base di calce e gesso, inerti selezionati, additivi, applicato su preesistente intonaco rustico base gesso e anidrite, su pannelli di gesso, blocchi in calcestruzzo cellulare, compresi i piani di lavoro.</v>
          </cell>
          <cell r="C1862" t="str">
            <v>m²</v>
          </cell>
          <cell r="D1862">
            <v>10.31</v>
          </cell>
        </row>
        <row r="1863">
          <cell r="A1863" t="str">
            <v>1C.07.230.0030</v>
          </cell>
          <cell r="B1863" t="str">
            <v>Rasatura liscia su superfici interne eseguita in ambienti di qualsiasi dimensione, con rasante applicato a due passate direttamente su superfici in calcestruzzo, solai predalles, ecc.; compresi i piani di lavoro.</v>
          </cell>
          <cell r="C1863" t="str">
            <v>m²</v>
          </cell>
          <cell r="D1863">
            <v>12.53</v>
          </cell>
        </row>
        <row r="1864">
          <cell r="A1864" t="str">
            <v>1C.07.230.0040</v>
          </cell>
          <cell r="B1864" t="str">
            <v>Rasatura a gesso per interni ad esecuzione meccanica, con finitura liscia, su superfici orizzontali e verticali grezze (laterizio, calcestruzzo ecc.), in ambienti di qualsiasi dimensione, con rinzaffo idoneo ove opportuno, rustico con premiscelato a base gesso, e rasatura a finire. Spessore medio cm 1,5, compresa l'assistenza ed i piani di lavoro.</v>
          </cell>
          <cell r="C1864" t="str">
            <v>m²</v>
          </cell>
          <cell r="D1864">
            <v>12.56</v>
          </cell>
        </row>
        <row r="1865">
          <cell r="A1865" t="str">
            <v>1C.07.260</v>
          </cell>
          <cell r="B1865" t="str">
            <v>INTONACI RUSTICI ESTERNI CON PREMISCELATI</v>
          </cell>
          <cell r="C1865"/>
          <cell r="D1865"/>
        </row>
        <row r="1866">
          <cell r="A1866" t="str">
            <v>1C.07.260.0010</v>
          </cell>
          <cell r="B1866" t="str">
            <v>Rinzaffatura su superfici esterne,verticali ed orizzontali, eseguita con malta premiscelata a base di cemento, inerti selezionati, additivi; esclusi i ponteggi esterni.</v>
          </cell>
          <cell r="C1866" t="str">
            <v>m²</v>
          </cell>
          <cell r="D1866">
            <v>8.51</v>
          </cell>
        </row>
        <row r="1867">
          <cell r="A1867" t="str">
            <v>1C.07.260.0020</v>
          </cell>
          <cell r="B1867" t="str">
            <v>Intonaco di sottofondo rustico su superfici esterne, verticali ed orizzontali, eseguito ad applicazione manuale con premiscelato a base di leganti aerei ed idraulici, inerti selezionati, fibre sintetiche ed additivi, tirato a staggia e ultimato a frattazzo, compreso idoneo rinzaffo ove necessario; esclusi i ponteggi esterni.</v>
          </cell>
          <cell r="C1867" t="str">
            <v>m²</v>
          </cell>
          <cell r="D1867">
            <v>18.18</v>
          </cell>
        </row>
        <row r="1868">
          <cell r="A1868" t="str">
            <v>1C.07.260.0030</v>
          </cell>
          <cell r="B1868" t="str">
            <v>Intonaco di sottofondo rustico su superfici esterne, verticali ed orizzontali, eseguito ad applicazione meccanica con premiscelato a base di leganti aerei ed idraulici, inerti selezionati ed additivi, tirato a staggia e ultimato a frattazzo, compreso idoneo rinzaffo ove necessario; esclusi i ponteggi esterni.</v>
          </cell>
          <cell r="C1868" t="str">
            <v>m²</v>
          </cell>
          <cell r="D1868">
            <v>14.95</v>
          </cell>
        </row>
        <row r="1869">
          <cell r="A1869" t="str">
            <v>1C.07.270</v>
          </cell>
          <cell r="B1869" t="str">
            <v>INTONACI COMPLETI E RASATI PER ESTERNI CON PREMISCELATI</v>
          </cell>
          <cell r="C1869"/>
          <cell r="D1869"/>
        </row>
        <row r="1870">
          <cell r="A1870" t="str">
            <v>1C.07.270.0010</v>
          </cell>
          <cell r="B1870" t="str">
            <v>Intonaco completo per esterni ad esecuzione manuale, con finitura a civile fine, su superfici orizzontali e verticali, costituiti da rinzaffo, intonaco rustico con premiscelato a base di leganti aerei ed idraulici, ed arricciatura eseguita con rasante a base di cemento, calce, inerti selezionati, additivi; esclusi i ponteggi esterni.</v>
          </cell>
          <cell r="C1870" t="str">
            <v>m²</v>
          </cell>
          <cell r="D1870">
            <v>27.76</v>
          </cell>
        </row>
        <row r="1871">
          <cell r="A1871" t="str">
            <v>1C.07.270.0020</v>
          </cell>
          <cell r="B1871" t="str">
            <v>Intonaco completo per esterni ad esecuzione meccanica, con finitura liscia, su superfici orizzontali e verticali, costituito da rinzaffo, intonaco rustico con premiscelato a base di leganti aerei ed idraulici, ed arricciatura eseguita con rasante a base di cemento, calce, inerti selezionati, additivi; esclusi i ponteggi esterni.</v>
          </cell>
          <cell r="C1871" t="str">
            <v>m²</v>
          </cell>
          <cell r="D1871">
            <v>23.1</v>
          </cell>
        </row>
        <row r="1872">
          <cell r="A1872" t="str">
            <v>1C.07.270.0030</v>
          </cell>
          <cell r="B1872" t="str">
            <v>Intonaco su superfici esterne da rivestire con ceramica o pietra, verticali ed orizzontali, eseguito ad applicazione meccanica con premiscelato a base di leganti aerei ed idraulici, inerti selezionati ed additivi, tirato a staggia in piano perfetto e ultimato a frattazzo; compreso rinzaffo; esclusi i ponteggi esterni.</v>
          </cell>
          <cell r="C1872" t="str">
            <v>m²</v>
          </cell>
          <cell r="D1872">
            <v>23.93</v>
          </cell>
        </row>
        <row r="1873">
          <cell r="A1873" t="str">
            <v>1C.07.280</v>
          </cell>
          <cell r="B1873" t="str">
            <v>RASATURE ESTERNE</v>
          </cell>
          <cell r="C1873"/>
          <cell r="D1873"/>
        </row>
        <row r="1874">
          <cell r="A1874" t="str">
            <v>1C.07.280.0010</v>
          </cell>
          <cell r="B1874" t="str">
            <v>Rasatura a civile fine su pareti esterne, verticali ed orizzontali, eseguita con rasante a base di cemento, calce, inerti selezionati, additivi, colore bianco o grigio, applicata a due passate; esclusi i ponteggi esterni</v>
          </cell>
          <cell r="C1874" t="str">
            <v>m²</v>
          </cell>
          <cell r="D1874">
            <v>9.49</v>
          </cell>
        </row>
        <row r="1875">
          <cell r="A1875" t="str">
            <v>1C.07.280.0020</v>
          </cell>
          <cell r="B1875" t="str">
            <v>Rasatura liscia su superfici esterne, verticali ed orizzontali, eseguita con rasante a base di leganti aerei e idraulici, inerti selezionati, additivi, colore bianco, applicato a due passate; esclusi i ponteggi esterni.</v>
          </cell>
          <cell r="C1875" t="str">
            <v>m²</v>
          </cell>
          <cell r="D1875">
            <v>11.15</v>
          </cell>
        </row>
        <row r="1876">
          <cell r="A1876" t="str">
            <v>1C.07.280.0030</v>
          </cell>
          <cell r="B1876" t="str">
            <v>Rasatura liscia su superfici esterne, verticali ed orizzontali, eseguita con rasante a base di leganti aerei e idraulici, inerti selezionati, additivi, applicata a due passate con spatola direttamente su superfici in calcestruzzo liscio, solai predalles; esclusi i ponteggi esterni.</v>
          </cell>
          <cell r="C1876" t="str">
            <v>m²</v>
          </cell>
          <cell r="D1876">
            <v>12.53</v>
          </cell>
        </row>
        <row r="1877">
          <cell r="A1877" t="str">
            <v>1C.07.280.0040</v>
          </cell>
          <cell r="B1877" t="str">
            <v>Rasatura flessibile impermeabile eseguita con malta bicomponente a base di cementi, inerti selezionati, additivi, polimeri sintetici in dispersione acquosa su superfici in calcestruzzo soggette ad aggressioni chimiche, su muri controterra; esclusi i ponteggi esterni.</v>
          </cell>
          <cell r="C1877" t="str">
            <v>m²</v>
          </cell>
          <cell r="D1877">
            <v>15.71</v>
          </cell>
        </row>
        <row r="1878">
          <cell r="A1878" t="str">
            <v>1C.07.280.0050</v>
          </cell>
          <cell r="B1878" t="str">
            <v>Rasatura al civile anticarbonatazione di superfici in calcestruzzo eseguita con premiscelato a base di cementi, inerti selezionati, resine ridisperdibili additivi, colore grigio, applicata a spatola e finita al frattazzo; esclusi i ponteggi esterni.</v>
          </cell>
          <cell r="C1878" t="str">
            <v>m²</v>
          </cell>
          <cell r="D1878">
            <v>23.27</v>
          </cell>
        </row>
        <row r="1879">
          <cell r="A1879" t="str">
            <v>1C.07.280.0060</v>
          </cell>
          <cell r="B1879" t="str">
            <v>Protezione impermeabile di intonaci nuovi o esistenti, anche fessurati e/o con fenomeni di assorbimento d'acqua meteorica, con rasante bicomponente a marcatura CE, minerale, impermeabile, elastico ad altissima traspirabilità.</v>
          </cell>
          <cell r="C1879" t="str">
            <v>m²</v>
          </cell>
          <cell r="D1879">
            <v>21.42</v>
          </cell>
        </row>
        <row r="1880">
          <cell r="A1880" t="str">
            <v>1C.07.280.0070</v>
          </cell>
          <cell r="B1880" t="str">
            <v>Protezione dall'assorbimento di agenti aggressivi con ritardo dei fenomeni di carbonatazione e corrosione delle armature di strutture civili, industriali, infrastrutture in calcestruzzo o c.a. con rasante minerale a marcatura CE, impermeabile, elastico, traspirante, bicomponente a base cementizia.</v>
          </cell>
          <cell r="C1880" t="str">
            <v>m²</v>
          </cell>
          <cell r="D1880">
            <v>23.43</v>
          </cell>
        </row>
        <row r="1881">
          <cell r="A1881" t="str">
            <v>1C.07.300</v>
          </cell>
          <cell r="B1881" t="str">
            <v>INTONACI COLORATI IN PASTA</v>
          </cell>
          <cell r="C1881"/>
          <cell r="D1881"/>
        </row>
        <row r="1882">
          <cell r="A1882" t="str">
            <v>1C.07.300.0010</v>
          </cell>
          <cell r="B1882" t="str">
            <v>Intonaco minerale colorato monocappa con malta premiscelata a base di calce, leganti idraulici, inerti selezionati e additivi, applicato su pareti verticali in due mani consecutive, lisciato, grattato e lavato; esclusi i ponteggi esterni; applicato:</v>
          </cell>
          <cell r="C1882"/>
          <cell r="D1882"/>
        </row>
        <row r="1883">
          <cell r="A1883" t="str">
            <v>1C.07.300.0010.a</v>
          </cell>
          <cell r="B1883" t="str">
            <v>- su laterizio e blocchi in cemento, con applicazione manuale</v>
          </cell>
          <cell r="C1883" t="str">
            <v>m²</v>
          </cell>
          <cell r="D1883">
            <v>31.96</v>
          </cell>
        </row>
        <row r="1884">
          <cell r="A1884" t="str">
            <v>1C.07.300.0010.b</v>
          </cell>
          <cell r="B1884" t="str">
            <v>- su laterizio e blocchi in cemento, con applicazione meccanizzata</v>
          </cell>
          <cell r="C1884" t="str">
            <v>m²</v>
          </cell>
          <cell r="D1884">
            <v>26.32</v>
          </cell>
        </row>
        <row r="1885">
          <cell r="A1885" t="str">
            <v>1C.07.300.0010.c</v>
          </cell>
          <cell r="B1885" t="str">
            <v>- su blocchi in calcestruzzo cellulare trattati con primer consolidante e applicazione manuale</v>
          </cell>
          <cell r="C1885" t="str">
            <v>m²</v>
          </cell>
          <cell r="D1885">
            <v>29.35</v>
          </cell>
        </row>
        <row r="1886">
          <cell r="A1886" t="str">
            <v>1C.07.300.0010.d</v>
          </cell>
          <cell r="B1886" t="str">
            <v>- su blocchi in calcestruzzo cellulare trattati con primer consolidante e applicazione meccanizzata</v>
          </cell>
          <cell r="C1886" t="str">
            <v>m²</v>
          </cell>
          <cell r="D1886">
            <v>21.84</v>
          </cell>
        </row>
        <row r="1887">
          <cell r="A1887" t="str">
            <v>1C.07.400</v>
          </cell>
          <cell r="B1887" t="str">
            <v>INTONACI ISOLANTI</v>
          </cell>
          <cell r="C1887"/>
          <cell r="D1887"/>
        </row>
        <row r="1888">
          <cell r="A1888" t="str">
            <v>1C.07.400.0010</v>
          </cell>
          <cell r="B1888" t="str">
            <v>Intonaco termoisolante eseguito con premiscelato a base di leganti aerei e idraulici, con inerti minerali leggeri, spessore 4 cm., applicato manualmente su murature, compresi i piani di lavoro interni, il rinzaffo e la finitura a rustico tirato a staggia e frattazzato. Esclusi: i ponteggi esterni, l'eventuale rasatura di finitura.</v>
          </cell>
          <cell r="C1888" t="str">
            <v>m²</v>
          </cell>
          <cell r="D1888">
            <v>36.21</v>
          </cell>
        </row>
        <row r="1889">
          <cell r="A1889" t="str">
            <v>1C.07.400.0020</v>
          </cell>
          <cell r="B1889" t="str">
            <v>Intonaco termoisolante, spess. 4 cm, eseguito con premiscelato a base di leganti aerei ed idraulici, perlite ed additivi, applicato a macchina su murature; compresi i piani di lavoro interni, il rinzaffo e la finitura a rustico tirato in piano a frattazzo. Esclusi: i ponteggi esterni, l'eventuale rasatura di finitura</v>
          </cell>
          <cell r="C1889" t="str">
            <v>m²</v>
          </cell>
          <cell r="D1889">
            <v>33.92</v>
          </cell>
        </row>
        <row r="1890">
          <cell r="A1890" t="str">
            <v>1C.07.400.0030</v>
          </cell>
          <cell r="B1890" t="str">
            <v>Intonaco termoisolante eseguito con premiscelato fibrorinforzato e idrorepellente a base di leganti idraulici, inerti leggeri e additivi, spessore 4 cm., applicato manualmente su murature, compresi i piani di lavoro interni, il rinzaffo e la finitura a rustico tirato a staggia e frattazzato. Esclusi: i ponteggi esterni, l'eventuale rasatura di finitura.</v>
          </cell>
          <cell r="C1890" t="str">
            <v>m²</v>
          </cell>
          <cell r="D1890">
            <v>52.81</v>
          </cell>
        </row>
        <row r="1891">
          <cell r="A1891" t="str">
            <v>1C.07.400.0040</v>
          </cell>
          <cell r="B1891" t="str">
            <v>Intonaco impermeabilizzante eseguito con premiscelato a base di leganti idraulici, spessore medio 1,5 cm., applicato manualmente su murature in calcestruzzo o mattoni pieni, compresi i piani di lavoro interni, il rinzaffo e la finitura a rustico tirato a staggia e frattazzato. Esclusi: i ponteggi esterni, l'eventuale rasatura di finitura.</v>
          </cell>
          <cell r="C1891" t="str">
            <v>m²</v>
          </cell>
          <cell r="D1891">
            <v>36.82</v>
          </cell>
        </row>
        <row r="1892">
          <cell r="A1892" t="str">
            <v>1C.07.450</v>
          </cell>
          <cell r="B1892" t="str">
            <v>SOVRAPPREZZI AGLI INTONACI</v>
          </cell>
          <cell r="C1892"/>
          <cell r="D1892"/>
        </row>
        <row r="1893">
          <cell r="A1893" t="str">
            <v>1C.07.450.0010</v>
          </cell>
          <cell r="B1893" t="str">
            <v>Sovrapprezzo agli intonaci completi (rinzaffo+rustico+finitura) per esecuzione su pilastri isolati, archi, volte, pareti curve, pareti scala, sottorampe; compresi i maggiori oneri per i piani di lavoro interni</v>
          </cell>
          <cell r="C1893" t="str">
            <v>m²</v>
          </cell>
          <cell r="D1893">
            <v>7.24</v>
          </cell>
        </row>
        <row r="1894">
          <cell r="A1894" t="str">
            <v>1C.07.450.0020</v>
          </cell>
          <cell r="B1894" t="str">
            <v>Armature di intonaci con reti in metallo, in fibra di vetro o altre reti similari, compresi posa in opera, tagli, sfridi, adattamenti, fissaggi:</v>
          </cell>
          <cell r="C1894"/>
          <cell r="D1894"/>
        </row>
        <row r="1895">
          <cell r="A1895" t="str">
            <v>1C.07.450.0020.a</v>
          </cell>
          <cell r="B1895" t="str">
            <v>- armatura di rasature sottili con rete in fibra di vetro di peso fino a 100 gr/m²</v>
          </cell>
          <cell r="C1895" t="str">
            <v>m²</v>
          </cell>
          <cell r="D1895">
            <v>4.28</v>
          </cell>
        </row>
        <row r="1896">
          <cell r="A1896" t="str">
            <v>1C.07.450.0020.b</v>
          </cell>
          <cell r="B1896" t="str">
            <v>- armatura di intonaci in spessore con rete in fibra di vetro di peso fino a 155 gr/m², o con rete metallica di peso fino a 850 gr/m²</v>
          </cell>
          <cell r="C1896" t="str">
            <v>m²</v>
          </cell>
          <cell r="D1896">
            <v>4.95</v>
          </cell>
        </row>
        <row r="1897">
          <cell r="A1897" t="str">
            <v>1C.07.450.0030</v>
          </cell>
          <cell r="B1897" t="str">
            <v>Fornitura e posa di rete in polipropilene flessibile ed elastica realizzata per coprire le fessurazioni ed i movimenti del ritiro degli intonaci, compresi tagli, sfridi, adattamenti e fissaggi, altezza:</v>
          </cell>
          <cell r="C1897"/>
          <cell r="D1897"/>
        </row>
        <row r="1898">
          <cell r="A1898" t="str">
            <v>1C.07.450.0030.a</v>
          </cell>
          <cell r="B1898" t="str">
            <v>- 16 cm</v>
          </cell>
          <cell r="C1898" t="str">
            <v>m</v>
          </cell>
          <cell r="D1898">
            <v>1.88</v>
          </cell>
        </row>
        <row r="1899">
          <cell r="A1899" t="str">
            <v>1C.07.450.0030.b</v>
          </cell>
          <cell r="B1899" t="str">
            <v>- 33 cm</v>
          </cell>
          <cell r="C1899" t="str">
            <v>m</v>
          </cell>
          <cell r="D1899">
            <v>3.12</v>
          </cell>
        </row>
        <row r="1900">
          <cell r="A1900" t="str">
            <v>1C.07.450.0030.c</v>
          </cell>
          <cell r="B1900" t="str">
            <v>- 100 cm</v>
          </cell>
          <cell r="C1900" t="str">
            <v>m²</v>
          </cell>
          <cell r="D1900">
            <v>8.59</v>
          </cell>
        </row>
        <row r="1901">
          <cell r="A1901" t="str">
            <v>1C.07.710</v>
          </cell>
          <cell r="B1901" t="str">
            <v>RIPRISTINO SUPERFICI INTONACI</v>
          </cell>
          <cell r="C1901"/>
          <cell r="D1901"/>
        </row>
        <row r="1902">
          <cell r="A1902" t="str">
            <v>1C.07.710.0000</v>
          </cell>
          <cell r="B1902" t="str">
            <v>NOTE DI CONSULTAZIONE</v>
          </cell>
          <cell r="C1902"/>
          <cell r="D1902"/>
        </row>
        <row r="1903">
          <cell r="A1903" t="str">
            <v>1C.07.710.0010</v>
          </cell>
          <cell r="B1903" t="str">
            <v>Irruvidimento di supporti lisci o poco assorbenti con primer aggrappante a base di resine ed inerti silicei, applicato a pennello o rullo per promuovere l'adesione di intonaci</v>
          </cell>
          <cell r="C1903" t="str">
            <v>m²</v>
          </cell>
          <cell r="D1903">
            <v>3.23</v>
          </cell>
        </row>
        <row r="1904">
          <cell r="A1904" t="str">
            <v>1C.07.710.0020</v>
          </cell>
          <cell r="B1904" t="str">
            <v>Consolidamento di supporti deboli, inconsistenti, sfarinanti, assorbenti, con primer a base di resina poliuretanica in soluzione, applicato a pennello o rullo</v>
          </cell>
          <cell r="C1904" t="str">
            <v>m²</v>
          </cell>
          <cell r="D1904">
            <v>2.82</v>
          </cell>
        </row>
        <row r="1905">
          <cell r="A1905" t="str">
            <v>1C.07.710.0050</v>
          </cell>
          <cell r="B1905" t="str">
            <v>Ripresa saltuaria dell'intonaco diffusamente ammalorato su pareti e soffitti interni. Compresa l'ispezione dell'intera superficie, lo scrostamento dell'intonaco deteriorato fino al vivo della muratura e la scarnitura dei giunti; l'abbassamento, il carico e trasporto delle macerie agli impianti di stoccaggio, di recupero o a discarica; la pulizia ed il lavaggio delle superfici da ripristinare; l'intonaco di sottofondo e di finitura al civile; i piani di lavoro; il maggior onere di mano d'opera conseguente agli apprestamenti, alle preparazioni, agli spostamenti. Misurazione: intera superficie intonacata da risanare valutata a metro quadrato vuoto per pieno con deduzione dei singoli vani con superficie pari o superiore a 4,00 m² a compensazione delle riquadrature. Per rappezzi :</v>
          </cell>
          <cell r="C1905"/>
          <cell r="D1905"/>
        </row>
        <row r="1906">
          <cell r="A1906" t="str">
            <v>1C.07.710.0050.a</v>
          </cell>
          <cell r="B1906" t="str">
            <v>- fino al 5% della superficie</v>
          </cell>
          <cell r="C1906" t="str">
            <v>m²</v>
          </cell>
          <cell r="D1906">
            <v>2.71</v>
          </cell>
        </row>
        <row r="1907">
          <cell r="A1907" t="str">
            <v>1C.07.710.0050.b</v>
          </cell>
          <cell r="B1907" t="str">
            <v>- fino al 10% della superficie</v>
          </cell>
          <cell r="C1907" t="str">
            <v>m²</v>
          </cell>
          <cell r="D1907">
            <v>5.37</v>
          </cell>
        </row>
        <row r="1908">
          <cell r="A1908" t="str">
            <v>1C.07.710.0050.c</v>
          </cell>
          <cell r="B1908" t="str">
            <v>- fino al 20% della superficie</v>
          </cell>
          <cell r="C1908" t="str">
            <v>m²</v>
          </cell>
          <cell r="D1908">
            <v>10.88</v>
          </cell>
        </row>
        <row r="1909">
          <cell r="A1909" t="str">
            <v>1C.07.710.0050.d</v>
          </cell>
          <cell r="B1909" t="str">
            <v>- fino al 30% della superficie</v>
          </cell>
          <cell r="C1909" t="str">
            <v>m²</v>
          </cell>
          <cell r="D1909">
            <v>16.84</v>
          </cell>
        </row>
        <row r="1910">
          <cell r="A1910" t="str">
            <v>1C.07.710.0060</v>
          </cell>
          <cell r="B1910" t="str">
            <v>Ripresa localizzata di intonaco ammalorato su pareti e soffitti interni. Compreso lo scrostamento dell'intonaco deteriorato con abbassamento, carico e trasporto delle macerie ad impianti di stoccaggio, di recupero o a discarica; la pulizia e lavaggio della superficie, il rinzaffo con malta cementizia; i piani di lavoro interni; il maggior onere di mano d'opera conseguente agli apprestamenti e alle preparazioni. Esclusi gli oneri di smaltimento. Misurazione: superficie effettivamente ripristinata. Per finitura con:</v>
          </cell>
          <cell r="C1910"/>
          <cell r="D1910"/>
        </row>
        <row r="1911">
          <cell r="A1911" t="str">
            <v>1C.07.710.0060.a</v>
          </cell>
          <cell r="B1911" t="str">
            <v>- intonaco rustico</v>
          </cell>
          <cell r="C1911" t="str">
            <v>m²</v>
          </cell>
          <cell r="D1911">
            <v>38.979999999999997</v>
          </cell>
        </row>
        <row r="1912">
          <cell r="A1912" t="str">
            <v>1C.07.710.0060.b</v>
          </cell>
          <cell r="B1912" t="str">
            <v>- intonaco civile</v>
          </cell>
          <cell r="C1912" t="str">
            <v>m²</v>
          </cell>
          <cell r="D1912">
            <v>46.71</v>
          </cell>
        </row>
        <row r="1913">
          <cell r="A1913" t="str">
            <v>1C.07.710.0060.c</v>
          </cell>
          <cell r="B1913" t="str">
            <v>- rasatura a gesso</v>
          </cell>
          <cell r="C1913" t="str">
            <v>m²</v>
          </cell>
          <cell r="D1913">
            <v>32.44</v>
          </cell>
        </row>
        <row r="1914">
          <cell r="A1914" t="str">
            <v>1C.07.710.0070</v>
          </cell>
          <cell r="B1914" t="str">
            <v>Intonaco rustico su superfici limitate e circoscritte quali tracce su tavolati e muri, riquadrature di vani, tamponamenti e simili. Compresi i piani di lavoro interni, il maggior onere di mano d'opera per apprestamenti, preparazioni, raccordi all'esistente.</v>
          </cell>
          <cell r="C1914" t="str">
            <v>m²</v>
          </cell>
          <cell r="D1914">
            <v>21.6</v>
          </cell>
        </row>
        <row r="1915">
          <cell r="A1915" t="str">
            <v>1C.07.710.0080</v>
          </cell>
          <cell r="B1915" t="str">
            <v>Intonaco a civile su superfici limitate e circoscritte quali tracce su tavolati e muri, riquadrature di vani, tamponamenti di vani e simili. Compresi i piani di lavoro interni, il maggior onere di mano d'opera per apprestamenti, preparazioni, raccordi all'esistente</v>
          </cell>
          <cell r="C1915" t="str">
            <v>m²</v>
          </cell>
          <cell r="D1915">
            <v>36.21</v>
          </cell>
        </row>
        <row r="1916">
          <cell r="A1916" t="str">
            <v>1C.07.710.0100</v>
          </cell>
          <cell r="B1916" t="str">
            <v>Rasatura a civile fine, o rasatura liscia, per regolarizzazione di pareti interne leggermente irregolari, eseguita con rasante a base di leganti idraulici, sabbia silicea, leganti sintetici, additivi,applicata su superfici in calcestruzzo, intonaci, rivestimenti plastici, compresi i piani di lavoro interni.</v>
          </cell>
          <cell r="C1916" t="str">
            <v>m²</v>
          </cell>
          <cell r="D1916">
            <v>8.73</v>
          </cell>
        </row>
        <row r="1917">
          <cell r="A1917" t="str">
            <v>1C.07.710.0150</v>
          </cell>
          <cell r="B1917" t="str">
            <v>Ripresa saltuaria dell'intonaco diffusamente ammalorato su pareti esterne. Compresa l'ispezione dell'intera superficie; lo scrostamento dell'intonaco deteriorato fino al vivo della muratura compresa la scarnitura dei giunti; l'abbassamento, il carico e trasporto delle macerie ad impianti di stoccaggio, di recupero o a discarica; la pulizia ed il lavaggio delle superfici da ripristinare; la strollatura con malta cementizia; il maggior onere di mano d'opera conseguente agli apprestamenti, ed alla preparazione dei raccordi con le parti sane. Esclusi: i ponteggi esterni, gli oneri di smaltimento. Misurazione: intera superficie intonacata valutata a metro quadrato vuoto per pieno con esclusione degli elementi decorativi per gronde, fasce e cornici, con deduzione dei singoli vuoti pari o maggiori di 4.00 m². I vuoti di superficie inferiore compensano le riquadrature di spalle e voltini:</v>
          </cell>
          <cell r="C1917"/>
          <cell r="D1917"/>
        </row>
        <row r="1918">
          <cell r="A1918" t="str">
            <v>1C.07.710.0150.a</v>
          </cell>
          <cell r="B1918" t="str">
            <v>- con rappezzi a rustico fino al 10% della superficie</v>
          </cell>
          <cell r="C1918" t="str">
            <v>m²</v>
          </cell>
          <cell r="D1918">
            <v>5.97</v>
          </cell>
        </row>
        <row r="1919">
          <cell r="A1919" t="str">
            <v>1C.07.710.0150.b</v>
          </cell>
          <cell r="B1919" t="str">
            <v>- con rappezzi a rustico fino al 20% della superficie</v>
          </cell>
          <cell r="C1919" t="str">
            <v>m²</v>
          </cell>
          <cell r="D1919">
            <v>12.05</v>
          </cell>
        </row>
        <row r="1920">
          <cell r="A1920" t="str">
            <v>1C.07.710.0150.c</v>
          </cell>
          <cell r="B1920" t="str">
            <v>- con rappezzi a rustico fino al 30% della superficie</v>
          </cell>
          <cell r="C1920" t="str">
            <v>m²</v>
          </cell>
          <cell r="D1920">
            <v>17.97</v>
          </cell>
        </row>
        <row r="1921">
          <cell r="A1921" t="str">
            <v>1C.07.710.0150.d</v>
          </cell>
          <cell r="B1921" t="str">
            <v>- con rappezzi a civile fino al 10% della superficie</v>
          </cell>
          <cell r="C1921" t="str">
            <v>m²</v>
          </cell>
          <cell r="D1921">
            <v>7.03</v>
          </cell>
        </row>
        <row r="1922">
          <cell r="A1922" t="str">
            <v>1C.07.710.0150.e</v>
          </cell>
          <cell r="B1922" t="str">
            <v>- con rappezzi a civile fino al 20% della superficie</v>
          </cell>
          <cell r="C1922" t="str">
            <v>m²</v>
          </cell>
          <cell r="D1922">
            <v>14.06</v>
          </cell>
        </row>
        <row r="1923">
          <cell r="A1923" t="str">
            <v>1C.07.710.0150.f</v>
          </cell>
          <cell r="B1923" t="str">
            <v>- con rappezzi a civile fino al 30% della superficie</v>
          </cell>
          <cell r="C1923" t="str">
            <v>m²</v>
          </cell>
          <cell r="D1923">
            <v>21.18</v>
          </cell>
        </row>
        <row r="1924">
          <cell r="A1924" t="str">
            <v>1C.07.710.0160</v>
          </cell>
          <cell r="B1924" t="str">
            <v>Ripresa saltuaria di intonaco decorativo a riquadri, fasce, bugne. Compresa l'ispezione dell'intera superficie, lo scrostamento dell'intonaco deteriorato fino al vivo della muratura; l'abbassamento, il carico e trasporto delle macerie ad impianti di stoccaggio, di deposito o a discarica; la pulizia ed il lavaggio delle superfici da ripristinare; la ricostruzione con idonea malta; la riprofilatura di spigoli rientranti e sporgenti; il maggior onere di mano d'opera conseguente agli apprestamenti, alle preparazioni, ai raccordi con le parti sane. Esclusi: i ponteggi esterni, gli oneri di smaltimento. Misurazione: intera superficie intonacata valutata a metro quadrato vuoto per pieno con esclusione degli elementi decorativi per gronde, fasce e cornici, con deduzione solo dei singoli vani con superficie pari o maggiori di 4.00 m²; i vani di superficie inferiore vanno a compensazione delle riquadrature.</v>
          </cell>
          <cell r="C1924"/>
          <cell r="D1924"/>
        </row>
        <row r="1925">
          <cell r="A1925" t="str">
            <v>1C.07.710.0160.a</v>
          </cell>
          <cell r="B1925" t="str">
            <v>- con rappezzi fino al 5% della superficie</v>
          </cell>
          <cell r="C1925" t="str">
            <v>m²</v>
          </cell>
          <cell r="D1925">
            <v>6.46</v>
          </cell>
        </row>
        <row r="1926">
          <cell r="A1926" t="str">
            <v>1C.07.710.0160.b</v>
          </cell>
          <cell r="B1926" t="str">
            <v>- con rappezzi fino al 10% della superficie</v>
          </cell>
          <cell r="C1926" t="str">
            <v>m²</v>
          </cell>
          <cell r="D1926">
            <v>12.8</v>
          </cell>
        </row>
        <row r="1927">
          <cell r="A1927" t="str">
            <v>1C.07.710.0160.c</v>
          </cell>
          <cell r="B1927" t="str">
            <v>- con rappezzi fino al 20% della superficie</v>
          </cell>
          <cell r="C1927" t="str">
            <v>m²</v>
          </cell>
          <cell r="D1927">
            <v>25.58</v>
          </cell>
        </row>
        <row r="1928">
          <cell r="A1928" t="str">
            <v>1C.07.740</v>
          </cell>
          <cell r="B1928" t="str">
            <v>DEUMIDIFICAZIONI - INTONACI DEUMIDIFICANTI</v>
          </cell>
          <cell r="C1928"/>
          <cell r="D1928"/>
        </row>
        <row r="1929">
          <cell r="A1929" t="str">
            <v>1C.07.740.0010</v>
          </cell>
          <cell r="B1929" t="str">
            <v>Intonaco deumidificante da restauro su murature umide soggette a risalita capillare, eseguito con malta premiscelata a base di legante idraulico speciale, inerti minerali leggeri e additivi a bassissima emissione di sostanza organiche volatili, rispondente ai Criteri Ambientali Minimi di cui al Decreto 23 giugno 2022 del Ministero della Transizione Ecologica, di colore chiaro, applicato in spessore non inferiore a 3 cm, rifinito a frattazzo, compresi piani di lavoro interni.</v>
          </cell>
          <cell r="C1929" t="str">
            <v>m²</v>
          </cell>
          <cell r="D1929">
            <v>59.55</v>
          </cell>
        </row>
        <row r="1930">
          <cell r="A1930" t="str">
            <v>1C.07.740.0020</v>
          </cell>
          <cell r="B1930" t="str">
            <v>Intonaco deumidificante da restauro su murature umide soggette a risalita capillare, eseguito con malta premiscelata a base di legante idraulico speciale, inerti minerali leggeri e additivi a bassissima emissione di sostanza organiche volatili, di colore cocciopesto, applicato in spessore non inferiore a 3 cm, rifinito a frattazzo, compresi piani di lavoro interni.</v>
          </cell>
          <cell r="C1930" t="str">
            <v>m²</v>
          </cell>
          <cell r="D1930">
            <v>74.13</v>
          </cell>
        </row>
        <row r="1931">
          <cell r="A1931" t="str">
            <v>1C.07.750</v>
          </cell>
          <cell r="B1931" t="str">
            <v>INTERVENTI VARI SU INTONACI</v>
          </cell>
          <cell r="C1931"/>
          <cell r="D1931"/>
        </row>
        <row r="1932">
          <cell r="A1932" t="str">
            <v>1C.07.750.0010</v>
          </cell>
          <cell r="B1932" t="str">
            <v>Ripresa dell'intonaco ammalorato in corrispondenza di zoccolini rimossi o mancanti. Compresi: lo scrostamento delle parti deteriorate con abbassamento, carico e trasporto delle macerie ai centri di stoccaggio, di recupero o a discarica; la finitura con malta idonea; il maggior onere di mano d'opera per apprestamenti, preparazioni, raccordi. Esclusi oneri di smaltimento.</v>
          </cell>
          <cell r="C1932" t="str">
            <v>m</v>
          </cell>
          <cell r="D1932">
            <v>7.66</v>
          </cell>
        </row>
        <row r="1933">
          <cell r="A1933" t="str">
            <v>1C.07.750.0020</v>
          </cell>
          <cell r="B1933" t="str">
            <v>Ricostruzione di spigoli danneggiati o sbeccati con ripresa dell'intonaco, compresi piani di lavoro interni</v>
          </cell>
          <cell r="C1933" t="str">
            <v>m</v>
          </cell>
          <cell r="D1933">
            <v>5.72</v>
          </cell>
        </row>
        <row r="1934">
          <cell r="A1934" t="str">
            <v>1C.07.750.0030</v>
          </cell>
          <cell r="B1934" t="str">
            <v>Arrotondamento di spigoli rientranti o sporgenti con apposita dima, compresa la demolizione della muratura, la ricarica di malta, il raccordo alle pareti adiacenti; compresi piani di lavoro interni</v>
          </cell>
          <cell r="C1934" t="str">
            <v>m</v>
          </cell>
          <cell r="D1934">
            <v>13.1</v>
          </cell>
        </row>
        <row r="1935">
          <cell r="A1935" t="str">
            <v>1C.07.750.0050</v>
          </cell>
          <cell r="B1935" t="str">
            <v>Stuccatura, sigillatura di piccole lesioni, di distacchi, su tavolati, tamponamenti, murature, solai, con rimozione dell'intonaco, l'apertura delle fessurazioni, la rinzeppatura, la malta idonea, la ripresa dell'intonaco, i piani di lavoro interni.</v>
          </cell>
          <cell r="C1935" t="str">
            <v>m</v>
          </cell>
          <cell r="D1935">
            <v>8.64</v>
          </cell>
        </row>
        <row r="1936">
          <cell r="A1936" t="str">
            <v>1C.07.750.0100</v>
          </cell>
          <cell r="B1936" t="str">
            <v>Armatura delle riprese di intonaco di sottofondo con rete metallica di filo di ferro di peso non inferiore a 0.750 kg/m², compresi tagli, adattamenti, sfridi, fissaggi</v>
          </cell>
          <cell r="C1936" t="str">
            <v>m²</v>
          </cell>
          <cell r="D1936">
            <v>9.3699999999999992</v>
          </cell>
        </row>
        <row r="1937">
          <cell r="A1937" t="str">
            <v>1C.07.750.0110</v>
          </cell>
          <cell r="B1937" t="str">
            <v>Ripristino delle parti mancanti mediante l'utilizzo di malta tixotropica a ritiro controllato, stesa in modo continuo ed uniforme esclusi ponteggi fissi, esclusi oneri di smaltimento</v>
          </cell>
          <cell r="C1937" t="str">
            <v>m²</v>
          </cell>
          <cell r="D1937">
            <v>39.96</v>
          </cell>
        </row>
        <row r="1938">
          <cell r="A1938" t="str">
            <v>1C.07.760</v>
          </cell>
          <cell r="B1938" t="str">
            <v>RINZAFFO - INTONACI - RASATURE - FINITURE PER IL RESTAURO MONUMENTALE</v>
          </cell>
          <cell r="C1938"/>
          <cell r="D1938"/>
        </row>
        <row r="1939">
          <cell r="A1939" t="str">
            <v>1C.07.760.0010</v>
          </cell>
          <cell r="B1939" t="str">
            <v>Rinzaffo su tutte le strutture murarie antiche interne ed esterne (calce, calce idraulica, mattoni, pietre), verticali ed orizzontali, in ambienti di qualsiasi dimensione, con malta premiscelata a base di leganti idraulici speciali ed aggregati selezionati e controllati in razionale distribuzione granulometrica. Dosaggio 3 Kg/m², compresi piani di lavoro. Spessore massimo mm. 2.</v>
          </cell>
          <cell r="C1939" t="str">
            <v>m²</v>
          </cell>
          <cell r="D1939">
            <v>6.71</v>
          </cell>
        </row>
        <row r="1940">
          <cell r="A1940" t="str">
            <v>1C.07.760.0020</v>
          </cell>
          <cell r="B1940" t="str">
            <v>Intonaco minerale di sottofondo rustico ad applicazione manuale o meccanica, eseguito su tutte le strutture murarie antiche e moderne, interne ed esterne (calce, calce idraulica, mattoni, pietre), verticali ed orizzontali, in ambienti di qualsiasi dimensione, con malta premiscelata a base di calci, calci idrauliche, silici attive ed aggregati selezionati e controllati in razionale distribuzione granulometrica. Tirato a staggia e ultimato a fratazzo fino, compreso piani di lavoro. Applicato in due strati da cm. 1.</v>
          </cell>
          <cell r="C1940" t="str">
            <v>m²</v>
          </cell>
          <cell r="D1940">
            <v>24.72</v>
          </cell>
        </row>
        <row r="1941">
          <cell r="A1941" t="str">
            <v>1C.07.760.0030</v>
          </cell>
          <cell r="B1941" t="str">
            <v>Rasatura liscia eseguita su tutte le strutture murarie antiche e moderne, interne ed esterne (calce, calce idraulica, mattoni, pietre), verticali ed orizzontali, in ambienti di qualsiasi dimensione, con rasante a base di calci, calci idrauliche, ed aggregati selezionati e controllati con granulometria massima degli inerti 0,7 mm. Applicato su preesistente intonaco in due strati da mm. 1. Compreso piani di lavoro.</v>
          </cell>
          <cell r="C1941" t="str">
            <v>m²</v>
          </cell>
          <cell r="D1941">
            <v>10.82</v>
          </cell>
        </row>
        <row r="1942">
          <cell r="A1942" t="str">
            <v>1C.07.760.0040</v>
          </cell>
          <cell r="B1942" t="str">
            <v>Intonaco completo ad applicazione manuale o meccanica, eseguito su tutte le strutture murarie antiche e moderne, interne ed esterne (calce, calce idraulica, mattoni, pietre), verticali ed orizzontali, in ambienti di qualsiasi dimensione, compreso piani di lavoro, mediante:</v>
          </cell>
          <cell r="C1942" t="str">
            <v>m²</v>
          </cell>
          <cell r="D1942">
            <v>38.39</v>
          </cell>
        </row>
        <row r="1943">
          <cell r="A1943" t="str">
            <v>1C.08 - SOTTOFONDI - MASSETTI - CAPPE</v>
          </cell>
          <cell r="B1943"/>
          <cell r="C1943"/>
          <cell r="D1943"/>
        </row>
        <row r="1944">
          <cell r="A1944" t="str">
            <v>1C</v>
          </cell>
          <cell r="B1944" t="str">
            <v>OPERE COMPIUTE</v>
          </cell>
          <cell r="C1944"/>
          <cell r="D1944"/>
        </row>
        <row r="1945">
          <cell r="A1945" t="str">
            <v>1C.08</v>
          </cell>
          <cell r="B1945" t="str">
            <v>SOTTOFONDI - MASSETTI - CAPPE</v>
          </cell>
          <cell r="C1945"/>
          <cell r="D1945"/>
        </row>
        <row r="1946">
          <cell r="A1946" t="str">
            <v>1C.08.000</v>
          </cell>
          <cell r="B1946" t="str">
            <v>NOTE DI CONSULTAZIONE</v>
          </cell>
          <cell r="C1946"/>
          <cell r="D1946"/>
        </row>
        <row r="1947">
          <cell r="A1947" t="str">
            <v>1C.08.010</v>
          </cell>
          <cell r="B1947" t="str">
            <v>SOTTOFONDI IN GHIAIA</v>
          </cell>
          <cell r="C1947"/>
          <cell r="D1947"/>
        </row>
        <row r="1948">
          <cell r="A1948" t="str">
            <v>1C.08.010.0010</v>
          </cell>
          <cell r="B1948" t="str">
            <v>Sottofondo in ghiaia grossa o ciottoloni compresa sistemazione e costipazione del materiale.</v>
          </cell>
          <cell r="C1948" t="str">
            <v>m³</v>
          </cell>
          <cell r="D1948">
            <v>49.1</v>
          </cell>
        </row>
        <row r="1949">
          <cell r="A1949" t="str">
            <v>1C.08.010.0020</v>
          </cell>
          <cell r="B1949" t="str">
            <v>Sottofondo in ghiaia grossa ed intasamento con ghiaia minuta, pietrisco e ghiaietto compresa sistemazione e costipazione del materiale.</v>
          </cell>
          <cell r="C1949" t="str">
            <v>m³</v>
          </cell>
          <cell r="D1949">
            <v>48.76</v>
          </cell>
        </row>
        <row r="1950">
          <cell r="A1950" t="str">
            <v>1C.08.050</v>
          </cell>
          <cell r="B1950" t="str">
            <v>SOTTOFONDI E MASSETTI CON MALTE TRADIZIONALI</v>
          </cell>
          <cell r="C1950"/>
          <cell r="D1950"/>
        </row>
        <row r="1951">
          <cell r="A1951" t="str">
            <v>1C.08.050.0010</v>
          </cell>
          <cell r="B1951" t="str">
            <v>Sottofondo di riempimento, con impasto a 150 kg di cemento 32,5 R per m³ di sabbia, costipato e tirato a frattazzo lungo senza obbligo di piani, spessore fino a cm 5 (minimo 4 cm):</v>
          </cell>
          <cell r="C1951" t="str">
            <v>m²</v>
          </cell>
          <cell r="D1951">
            <v>14.51</v>
          </cell>
        </row>
        <row r="1952">
          <cell r="A1952" t="str">
            <v>1C.08.050.0020</v>
          </cell>
          <cell r="B1952" t="str">
            <v>Massetto per pavimento in ceramica, gres, marmi sottili prefiniti e simili, posati con malta di allettamento, o cappa di protezione di manti, con impasto a 200 kg di cemento 32,5 R per m³ di sabbia, costipato e livellato a frattazzo lungo, spessore cm 5:</v>
          </cell>
          <cell r="C1952" t="str">
            <v>m²</v>
          </cell>
          <cell r="D1952">
            <v>16.07</v>
          </cell>
        </row>
        <row r="1953">
          <cell r="A1953" t="str">
            <v>1C.08.050.0030</v>
          </cell>
          <cell r="B1953" t="str">
            <v>Massetto per pavimenti incollati in ceramica, parquet, resilienti, linoleum, moquette, marmi sottili prefiniti e simili, con impasto a 300 kg di cemento 32,5 R per m³ di sabbia, tirato in perfetto piano, spessore cm 5</v>
          </cell>
          <cell r="C1953" t="str">
            <v>m²</v>
          </cell>
          <cell r="D1953">
            <v>16.98</v>
          </cell>
        </row>
        <row r="1954">
          <cell r="A1954" t="str">
            <v>1C.08.050.0040</v>
          </cell>
          <cell r="B1954" t="str">
            <v>Massetto per pavimento in parquet a listoni inchiodati su magatelli, con impasto a 250 kg di cemento 32,5 R per m³ di sabbia,costipato e livellato a frattazzo fino, compresa la fornitura e posa dei magatelli, spessore cm 5:</v>
          </cell>
          <cell r="C1954" t="str">
            <v>m²</v>
          </cell>
          <cell r="D1954">
            <v>19.14</v>
          </cell>
        </row>
        <row r="1955">
          <cell r="A1955" t="str">
            <v>1C.08.050.0050</v>
          </cell>
          <cell r="B1955" t="str">
            <v>Massetto in calcestruzzo per formazione pendenze su lastrici, con impasto a 250 kg di cemento 32,5 R per m³ di sabbia, con superficie tirata a frattazzo fine, spessore medio cm 6</v>
          </cell>
          <cell r="C1955" t="str">
            <v>m²</v>
          </cell>
          <cell r="D1955">
            <v>18.989999999999998</v>
          </cell>
        </row>
        <row r="1956">
          <cell r="A1956" t="str">
            <v>1C.08.050.0060</v>
          </cell>
          <cell r="B1956" t="str">
            <v>Per ogni cm in più o in meno, in aggiunta o detrazione, (spessore totale minimo 4 cm, massimo 8 cm) sulle voci precedenti</v>
          </cell>
          <cell r="C1956" t="str">
            <v>m² x cm</v>
          </cell>
          <cell r="D1956">
            <v>2.77</v>
          </cell>
        </row>
        <row r="1957">
          <cell r="A1957" t="str">
            <v>1C.08.060</v>
          </cell>
          <cell r="B1957" t="str">
            <v>SOTTOFONDI E MASSETTI FONOASSORBENTI</v>
          </cell>
          <cell r="C1957"/>
          <cell r="D1957"/>
        </row>
        <row r="1958">
          <cell r="A1958" t="str">
            <v>1C.08.060.0010</v>
          </cell>
          <cell r="B1958" t="str">
            <v>Sottofondo leggero a base cementizia fonoassorbente e termoisolante, con impasto a 150 kg di cemento 32,5 R per m³ di aggregato polimerico eterogeneo conforme norma UNI 10667-14, costipato e livellato a frattazzo lungo, spessore cm 8</v>
          </cell>
          <cell r="C1958" t="str">
            <v>m²</v>
          </cell>
          <cell r="D1958">
            <v>22.15</v>
          </cell>
        </row>
        <row r="1959">
          <cell r="A1959" t="str">
            <v>1C.08.060.0020</v>
          </cell>
          <cell r="B1959" t="str">
            <v>Sottofondo leggero a struttura cellulare fonoassorbente e termoisolante, con impasto a 200 kg di cemento 32,5 R per m³ di aggregato polimerico eterogeneo conforme norma UNI 10667-14, costipato e livellato a frattazzo lungo, spessore cm 8</v>
          </cell>
          <cell r="C1959" t="str">
            <v>m²</v>
          </cell>
          <cell r="D1959">
            <v>11.17</v>
          </cell>
        </row>
        <row r="1960">
          <cell r="A1960" t="str">
            <v>1C.08.100</v>
          </cell>
          <cell r="B1960" t="str">
            <v>SOTTOFONDI E MASSETTI ALLEGGERITI CON ARGILLA ESPANSA</v>
          </cell>
          <cell r="C1960"/>
          <cell r="D1960"/>
        </row>
        <row r="1961">
          <cell r="A1961" t="str">
            <v>1C.08.100.0010</v>
          </cell>
          <cell r="B1961" t="str">
            <v>Sottofondo di riempimento alleggerito con impasto a 150 kg di cemento 32,5 R per m³ di argilla espansa, rispondente ai Criteri Ambientali Minimi di cui al Decreto 23 giugno 2022 del Ministero della Transizione Ecologica, granulometria 8-20 mm, costipato e tirato a frattazzo lungo senza obbligo di piani, spessore cm 5</v>
          </cell>
          <cell r="C1961" t="str">
            <v>m²</v>
          </cell>
          <cell r="D1961">
            <v>18.239999999999998</v>
          </cell>
        </row>
        <row r="1962">
          <cell r="A1962" t="str">
            <v>1C.08.100.0020</v>
          </cell>
          <cell r="B1962" t="str">
            <v>Massetto per pavimento in ceramica, gres, marmi sottili prefiniti e simili, posati con malta di allettamento, o cappa di protezione con impasto a 250 kg di cemento 32,5 R per m³ di argilla espansa, rispondente ai Criteri Ambientali Minimi di cui al Decreto 23 giugno 2022 del Ministero della Transizione Ecologica, granulometria 3-8 mm, costipato e livellato a frattazzo lungo, spessore cm 5</v>
          </cell>
          <cell r="C1962" t="str">
            <v>m²</v>
          </cell>
          <cell r="D1962">
            <v>20.85</v>
          </cell>
        </row>
        <row r="1963">
          <cell r="A1963" t="str">
            <v>1C.08.100.0030</v>
          </cell>
          <cell r="B1963" t="str">
            <v>Massetto per pavimenti incollati in ceramica, parquet, resilienti, linoleum, moquette, marmi sottili prefiniti e simili, con impasto a 300 kg di cemento 32,5 R per m³ di argilla espansa, rispondente ai Criteri Ambientali Minimi di cui al Decreto 23 giugno 2022 del Ministero della Transizione Ecologica, granulometria 3-8 mm, tirato in perfetto piano, spessore cm 5</v>
          </cell>
          <cell r="C1963" t="str">
            <v>m²</v>
          </cell>
          <cell r="D1963">
            <v>23.98</v>
          </cell>
        </row>
        <row r="1964">
          <cell r="A1964" t="str">
            <v>1C.08.100.0040</v>
          </cell>
          <cell r="B1964" t="str">
            <v>Massetto per pavimento in parquet a listoni inchiodati su magatelli, con impasto a 250 kg di cemento 32,5 R per m³ di argilla espansa, rispondente ai Criteri Ambientali Minimi di cui al Decreto 23 giugno 2022 del Ministero della Transizione Ecologica, granulometria 3-8 mm, costipato e livellato a frattazzo fino, compresa la fornitura e posa dei magatelli, spessore cm 5:</v>
          </cell>
          <cell r="C1964" t="str">
            <v>m²</v>
          </cell>
          <cell r="D1964">
            <v>25.65</v>
          </cell>
        </row>
        <row r="1965">
          <cell r="A1965" t="str">
            <v>1C.08.100.0050</v>
          </cell>
          <cell r="B1965" t="str">
            <v>Massetto alleggerito per formazione pendenze su lastrici, con impasto a 250 kg di cemento 32,5 R per m³ di argilla espansa, rispondente ai Criteri Ambientali Minimi di cui al Decreto 23 giugno 2022 del Ministero della Transizione Ecologica, granulometria 3-8 mm, con superficie tirata a frattazzo fine, spessore medio cm 6, compresa la formazione della guscia</v>
          </cell>
          <cell r="C1965" t="str">
            <v>m²</v>
          </cell>
          <cell r="D1965">
            <v>28.67</v>
          </cell>
        </row>
        <row r="1966">
          <cell r="A1966" t="str">
            <v>1C.08.100.0060</v>
          </cell>
          <cell r="B1966" t="str">
            <v>Per ogni cm in più o in meno, in aggiunta o detrazione, (spessore totale minimo 3 cm, massimo 8 cm, esclusi i sottofondi di riempimento che possono avere spessori maggiori quanto necessari) sulle voci precedenti</v>
          </cell>
          <cell r="C1966" t="str">
            <v>m² x cm</v>
          </cell>
          <cell r="D1966">
            <v>3.61</v>
          </cell>
        </row>
        <row r="1967">
          <cell r="A1967" t="str">
            <v>1C.08.150</v>
          </cell>
          <cell r="B1967" t="str">
            <v>MASSETTI A RAPIDO ASCIUGAMENTO CON MALTE MISCELATE IN CANTIERE</v>
          </cell>
          <cell r="C1967"/>
          <cell r="D1967"/>
        </row>
        <row r="1968">
          <cell r="A1968" t="str">
            <v>1C.08.150.0010</v>
          </cell>
          <cell r="B1968" t="str">
            <v>Massetto ad asciugamento rapido (24 ore), ad alta resistenza, adatto per tutti i tipi di pavimenti incollati, con impasto a 400 kg di leganti speciali per m³ di inerti, tirato a perfetto piano, spessore cm 5:</v>
          </cell>
          <cell r="C1968"/>
          <cell r="D1968"/>
        </row>
        <row r="1969">
          <cell r="A1969" t="str">
            <v>1C.08.150.0010.a</v>
          </cell>
          <cell r="B1969" t="str">
            <v>- normale, con sabbia vagliata</v>
          </cell>
          <cell r="C1969" t="str">
            <v>m²</v>
          </cell>
          <cell r="D1969">
            <v>18.54</v>
          </cell>
        </row>
        <row r="1970">
          <cell r="A1970" t="str">
            <v>1C.08.150.0010.b</v>
          </cell>
          <cell r="B1970" t="str">
            <v>- alleggerito con argilla espansa granulometria 3-8 mm</v>
          </cell>
          <cell r="C1970" t="str">
            <v>m²</v>
          </cell>
          <cell r="D1970">
            <v>19.399999999999999</v>
          </cell>
        </row>
        <row r="1971">
          <cell r="A1971" t="str">
            <v>1C.08.150.0010.c</v>
          </cell>
          <cell r="B1971" t="str">
            <v>- per ogni cm in più o in meno, in aggiunta o detrazione, (spessore totale minimo 3 cm, massimo 8 cm) sulle voci precedenti</v>
          </cell>
          <cell r="C1971" t="str">
            <v>m² x cm</v>
          </cell>
          <cell r="D1971">
            <v>3.22</v>
          </cell>
        </row>
        <row r="1972">
          <cell r="A1972" t="str">
            <v>1C.08.150.0020</v>
          </cell>
          <cell r="B1972" t="str">
            <v>Massetto ad asciugamento veloce (5 giorni), ad alta resistenza, adatto per tutti i tipi di pavimenti incollati, con impasto a 250 kg di leganti speciali per m³ di inerti, tirato a perfetto piano, spessore cm 5</v>
          </cell>
          <cell r="C1972"/>
          <cell r="D1972"/>
        </row>
        <row r="1973">
          <cell r="A1973" t="str">
            <v>1C.08.150.0020.a</v>
          </cell>
          <cell r="B1973" t="str">
            <v>- normale, con sabbia vagliata</v>
          </cell>
          <cell r="C1973" t="str">
            <v>m²</v>
          </cell>
          <cell r="D1973">
            <v>15.4</v>
          </cell>
        </row>
        <row r="1974">
          <cell r="A1974" t="str">
            <v>1C.08.150.0020.b</v>
          </cell>
          <cell r="B1974" t="str">
            <v>- alleggerito con argilla espansa granulometria 3-8 mm</v>
          </cell>
          <cell r="C1974" t="str">
            <v>m²</v>
          </cell>
          <cell r="D1974">
            <v>16.27</v>
          </cell>
        </row>
        <row r="1975">
          <cell r="A1975" t="str">
            <v>1C.08.150.0020.c</v>
          </cell>
          <cell r="B1975" t="str">
            <v>- per ogni cm in più o in meno, in aggiunta o detrazione, (spessore totale minimo 3 cm, massimo 8 cm) sulle voci precedenti</v>
          </cell>
          <cell r="C1975" t="str">
            <v>m² x cm</v>
          </cell>
          <cell r="D1975">
            <v>2.64</v>
          </cell>
        </row>
        <row r="1976">
          <cell r="A1976" t="str">
            <v>1C.08.200</v>
          </cell>
          <cell r="B1976" t="str">
            <v>MASSETTI ISOLANTI CON MALTE PREMISCELATE A FORMAZIONE PENDENZE</v>
          </cell>
          <cell r="C1976"/>
          <cell r="D1976"/>
        </row>
        <row r="1977">
          <cell r="A1977" t="str">
            <v>1C.08.200.0010</v>
          </cell>
          <cell r="B1977" t="str">
            <v>Massetto isolante con impasto di vermiculite e dosaggio a 250 kg di cemento 32,5 R per m³ di impasto, per sottofondi, lastrici, compresa formazione di pendenze e della guscia ove prevista:</v>
          </cell>
          <cell r="C1977"/>
          <cell r="D1977"/>
        </row>
        <row r="1978">
          <cell r="A1978" t="str">
            <v>1C.08.200.0010.a</v>
          </cell>
          <cell r="B1978" t="str">
            <v>- per spessore medio minimo di 5 cm</v>
          </cell>
          <cell r="C1978" t="str">
            <v>m²</v>
          </cell>
          <cell r="D1978">
            <v>27.35</v>
          </cell>
        </row>
        <row r="1979">
          <cell r="A1979" t="str">
            <v>1C.08.200.0010.b</v>
          </cell>
          <cell r="B1979" t="str">
            <v>- per ogni cm in più oltre 5 cm</v>
          </cell>
          <cell r="C1979" t="str">
            <v>m² x cm</v>
          </cell>
          <cell r="D1979">
            <v>3.97</v>
          </cell>
        </row>
        <row r="1980">
          <cell r="A1980" t="str">
            <v>1C.08.200.0020</v>
          </cell>
          <cell r="B1980" t="str">
            <v>Massetto isolante con impasto di perlite e dosaggio a 250 kg di cemento 32,5 R per m³ di impasto, per sottofondi, lastrici, compresa formazione di pendenze e della guscia dove prevista:</v>
          </cell>
          <cell r="C1980"/>
          <cell r="D1980"/>
        </row>
        <row r="1981">
          <cell r="A1981" t="str">
            <v>1C.08.200.0020.a</v>
          </cell>
          <cell r="B1981" t="str">
            <v>- per spessore medio minimo di 5 cm</v>
          </cell>
          <cell r="C1981" t="str">
            <v>m²</v>
          </cell>
          <cell r="D1981">
            <v>30.64</v>
          </cell>
        </row>
        <row r="1982">
          <cell r="A1982" t="str">
            <v>1C.08.200.0020.b</v>
          </cell>
          <cell r="B1982" t="str">
            <v>- per ogni cm in più oltre 5 cm</v>
          </cell>
          <cell r="C1982" t="str">
            <v>m² x cm</v>
          </cell>
          <cell r="D1982">
            <v>4.63</v>
          </cell>
        </row>
        <row r="1983">
          <cell r="A1983" t="str">
            <v>1C.08.200.0030</v>
          </cell>
          <cell r="B1983" t="str">
            <v>Massetto isolante con impasto in granulato di sughero naturale densità 100-110 kg/m³, dosaggio a 35 kg/m³ di legante vetrificante a presa aerea</v>
          </cell>
          <cell r="C1983"/>
          <cell r="D1983"/>
        </row>
        <row r="1984">
          <cell r="A1984" t="str">
            <v>1C.08.200.0030.a</v>
          </cell>
          <cell r="B1984" t="str">
            <v>- per spessore medio minimo di 5 cm</v>
          </cell>
          <cell r="C1984" t="str">
            <v>m²</v>
          </cell>
          <cell r="D1984">
            <v>28.82</v>
          </cell>
        </row>
        <row r="1985">
          <cell r="A1985" t="str">
            <v>1C.08.200.0030.b</v>
          </cell>
          <cell r="B1985" t="str">
            <v>- per ogni cm in più oltre 5 cm</v>
          </cell>
          <cell r="C1985" t="str">
            <v>m² x cm</v>
          </cell>
          <cell r="D1985">
            <v>4.6399999999999997</v>
          </cell>
        </row>
        <row r="1986">
          <cell r="A1986" t="str">
            <v>1C.08.200.0040</v>
          </cell>
          <cell r="B1986" t="str">
            <v>Massetto isolante con impasto in granulato di sughero espanso densità 60 - 70 kg/m³ dosaggio a 35 kg/m³ di legante vetrificante a presa aerea</v>
          </cell>
          <cell r="C1986"/>
          <cell r="D1986"/>
        </row>
        <row r="1987">
          <cell r="A1987" t="str">
            <v>1C.08.200.0040.a</v>
          </cell>
          <cell r="B1987" t="str">
            <v>- per spessore medio minimo di 5 cm</v>
          </cell>
          <cell r="C1987" t="str">
            <v>m²</v>
          </cell>
          <cell r="D1987">
            <v>25.83</v>
          </cell>
        </row>
        <row r="1988">
          <cell r="A1988" t="str">
            <v>1C.08.200.0040.b</v>
          </cell>
          <cell r="B1988" t="str">
            <v>- per ogni cm in più oltre 5 cm</v>
          </cell>
          <cell r="C1988" t="str">
            <v>m² x cm</v>
          </cell>
          <cell r="D1988">
            <v>4.0199999999999996</v>
          </cell>
        </row>
        <row r="1989">
          <cell r="A1989" t="str">
            <v>1C.08.250</v>
          </cell>
          <cell r="B1989" t="str">
            <v>MASSETTI A RAPIDO ASCIUGAMENTO CON MALTE PREMISCELATE</v>
          </cell>
          <cell r="C1989"/>
          <cell r="D1989"/>
        </row>
        <row r="1990">
          <cell r="A1990" t="str">
            <v>1C.08.250.0010</v>
          </cell>
          <cell r="B1990" t="str">
            <v>Massetto di pavimento realizzato con malta pronta ad asciugamento rapido ed a ritiro controllato, spessore 4 cm, idoneo alla posa di qualsiasi pavimento:</v>
          </cell>
          <cell r="C1990"/>
          <cell r="D1990"/>
        </row>
        <row r="1991">
          <cell r="A1991" t="str">
            <v>1C.08.250.0010.a</v>
          </cell>
          <cell r="B1991" t="str">
            <v>- ad asciugamento rapido (48 ore)</v>
          </cell>
          <cell r="C1991" t="str">
            <v>m²</v>
          </cell>
          <cell r="D1991">
            <v>37.54</v>
          </cell>
        </row>
        <row r="1992">
          <cell r="A1992" t="str">
            <v>1C.08.250.0010.b</v>
          </cell>
          <cell r="B1992" t="str">
            <v>- ad asciugamento veloce (5 giorni)</v>
          </cell>
          <cell r="C1992" t="str">
            <v>m²</v>
          </cell>
          <cell r="D1992">
            <v>27.91</v>
          </cell>
        </row>
        <row r="1993">
          <cell r="A1993" t="str">
            <v>1C.08.250.0010.c</v>
          </cell>
          <cell r="B1993" t="str">
            <v>- ad asciugamento veloce (15 giorni)</v>
          </cell>
          <cell r="C1993" t="str">
            <v>m²</v>
          </cell>
          <cell r="D1993">
            <v>23.05</v>
          </cell>
        </row>
        <row r="1994">
          <cell r="A1994" t="str">
            <v>1C.08.250.0020</v>
          </cell>
          <cell r="B1994" t="str">
            <v>Massetto di livellamento ad alta resistenza, realizzato con impasto autolivellante di premiscelato a base di cementi speciali a presa ed idratazione rapide, sabbie silicee selezionate, resine ed additivi, applicato a spatola:</v>
          </cell>
          <cell r="C1994"/>
          <cell r="D1994"/>
        </row>
        <row r="1995">
          <cell r="A1995" t="str">
            <v>1C.08.250.0020.a</v>
          </cell>
          <cell r="B1995" t="str">
            <v>- spessore fino a 10 mm a indurimento ultrarapido</v>
          </cell>
          <cell r="C1995" t="str">
            <v>m²</v>
          </cell>
          <cell r="D1995">
            <v>11.28</v>
          </cell>
        </row>
        <row r="1996">
          <cell r="A1996" t="str">
            <v>1C.08.250.0020.b</v>
          </cell>
          <cell r="B1996" t="str">
            <v>- spessore fino a 20 mm, in due mani, ad asciugamento rapido</v>
          </cell>
          <cell r="C1996" t="str">
            <v>m²</v>
          </cell>
          <cell r="D1996">
            <v>14.15</v>
          </cell>
        </row>
        <row r="1997">
          <cell r="A1997" t="str">
            <v>1C.08.250.0030</v>
          </cell>
          <cell r="B1997" t="str">
            <v>Massetto autolivellante in premiscelato a base di anidrite, inerti selezionati, additivi specifici, steso su supporto già isolato con foglio di polietilene:</v>
          </cell>
          <cell r="C1997"/>
          <cell r="D1997"/>
        </row>
        <row r="1998">
          <cell r="A1998" t="str">
            <v>1C.08.250.0030.a</v>
          </cell>
          <cell r="B1998" t="str">
            <v>- spessore 4 cm</v>
          </cell>
          <cell r="C1998" t="str">
            <v>m²</v>
          </cell>
          <cell r="D1998">
            <v>26.44</v>
          </cell>
        </row>
        <row r="1999">
          <cell r="A1999" t="str">
            <v>1C.08.250.0030.b</v>
          </cell>
          <cell r="B1999" t="str">
            <v>- per ogni cm in più</v>
          </cell>
          <cell r="C1999" t="str">
            <v>m² x cm</v>
          </cell>
          <cell r="D1999">
            <v>5.72</v>
          </cell>
        </row>
        <row r="2000">
          <cell r="A2000" t="str">
            <v>1C.08.300</v>
          </cell>
          <cell r="B2000" t="str">
            <v>PAVIMENTI E CAPPE IN MALTA DI CEMENTO</v>
          </cell>
          <cell r="C2000"/>
          <cell r="D2000"/>
        </row>
        <row r="2001">
          <cell r="A2001" t="str">
            <v>1C.08.300.0010</v>
          </cell>
          <cell r="B2001" t="str">
            <v>Pavimento in battuto di cemento costituito da sottofondo in calcestruzzo a 200 kg di cemento, spessore fino a 8 cm, compresa formazione di giunti a grandi riquadri, cappa superiore in malta a 500 kg di cemento spessore 2 cm e spolvero di puro cemento, lisciata e bocciardata.</v>
          </cell>
          <cell r="C2001" t="str">
            <v>m²</v>
          </cell>
          <cell r="D2001">
            <v>36.5</v>
          </cell>
        </row>
        <row r="2002">
          <cell r="A2002" t="str">
            <v>1C.08.300.0020</v>
          </cell>
          <cell r="B2002" t="str">
            <v>Massetto per pavimento in calcestruzzo a 200 kg di cemento per m³ di impasto, spessore 8 cm, con giunti a riquadri, compresi giunti in PVC.</v>
          </cell>
          <cell r="C2002" t="str">
            <v>m²</v>
          </cell>
          <cell r="D2002">
            <v>29.03</v>
          </cell>
        </row>
        <row r="2003">
          <cell r="A2003" t="str">
            <v>1C.08.300.0030</v>
          </cell>
          <cell r="B2003" t="str">
            <v>Cappa di malta di cemento con dosaggio a 500 kg di cemento 32,5 R per m³ di impasto, spessore 2 cm, compreso spolvero di puro cemento con superficie lisciata o antisdrucciolo, per livellamento di piani.</v>
          </cell>
          <cell r="C2003" t="str">
            <v>m²</v>
          </cell>
          <cell r="D2003">
            <v>13.89</v>
          </cell>
        </row>
        <row r="2004">
          <cell r="A2004" t="str">
            <v>1C.08.300.0040</v>
          </cell>
          <cell r="B2004" t="str">
            <v>Cappa di malta di cemento spessore 2,5 - 3 cm a protezione di manti impermeabili, divisa in quadrotti di 80 x 80 cm compresa sigillatura con mastice bituminoso:</v>
          </cell>
          <cell r="C2004"/>
          <cell r="D2004"/>
        </row>
        <row r="2005">
          <cell r="A2005" t="str">
            <v>1C.08.300.0040.a</v>
          </cell>
          <cell r="B2005" t="str">
            <v>- con superficie tirata a frattazzo fine</v>
          </cell>
          <cell r="C2005" t="str">
            <v>m²</v>
          </cell>
          <cell r="D2005">
            <v>37.630000000000003</v>
          </cell>
        </row>
        <row r="2006">
          <cell r="A2006" t="str">
            <v>1C.08.300.0040.b</v>
          </cell>
          <cell r="B2006" t="str">
            <v>- con spolvero di cemento e lisciata a cazzuola</v>
          </cell>
          <cell r="C2006" t="str">
            <v>m²</v>
          </cell>
          <cell r="D2006">
            <v>40.49</v>
          </cell>
        </row>
        <row r="2007">
          <cell r="A2007" t="str">
            <v>1C.08.300.0050</v>
          </cell>
          <cell r="B2007" t="str">
            <v>Sovrapprezzo alla cappa in malta di cemento per armatura con rete metallica da 0,400 kg/m².</v>
          </cell>
          <cell r="C2007" t="str">
            <v>m²</v>
          </cell>
          <cell r="D2007">
            <v>1.97</v>
          </cell>
        </row>
        <row r="2008">
          <cell r="A2008" t="str">
            <v>1C.08.350</v>
          </cell>
          <cell r="B2008" t="str">
            <v>TRATTAMENTI SUPERFICIALI SOTTOFONDI</v>
          </cell>
          <cell r="C2008"/>
          <cell r="D2008"/>
        </row>
        <row r="2009">
          <cell r="A2009" t="str">
            <v>1C.08.350.0030</v>
          </cell>
          <cell r="B2009" t="str">
            <v>Trattamento impermeabilizzante contro l'umidità residua su massetti assorbenti, mediante stesura a pennello o spazzolone di appretto poliuretanico monocomponente igroindurente, esente da solventi, a bassissima emissione di sostanze organiche volatili (VOC), a bassissima emissione di sostanze organiche volatili (VOC), rispondente ai Criteri Ambientali Minimi di cui al Decreto 23 giugno 2022 del Ministero della Transizione Ecologica, applicato a pennello o spazzolone sulla superficie esistente.</v>
          </cell>
          <cell r="C2009" t="str">
            <v>m²</v>
          </cell>
          <cell r="D2009">
            <v>9.56</v>
          </cell>
        </row>
        <row r="2010">
          <cell r="A2010" t="str">
            <v>1C.08.350.0040</v>
          </cell>
          <cell r="B2010" t="str">
            <v>Impermeabilizzazione contro l'umidità residua e consolidamento dei massetti sfarinanti mediante appretto poliuretanico monocomponente igroindurente, esente da solventi, a bassissima emissione di sostanze organiche volatili (VOC), rispondente ai Criteri Ambientali Minimi di cui al Decreto 23 giugno 2022 del Ministero della Transizione Ecologica, applicato a pennello o spazzolone sulla superficie esistente.</v>
          </cell>
          <cell r="C2010" t="str">
            <v>m²</v>
          </cell>
          <cell r="D2010">
            <v>9.56</v>
          </cell>
        </row>
        <row r="2011">
          <cell r="A2011" t="str">
            <v>1C.08.350.0050</v>
          </cell>
          <cell r="B2011" t="str">
            <v>Promotore di adesione delle rasature su superfici sia lisce che assorbenti, mediante stesura a pennello o spazzolone di appretto neoprenico in dispersione acquosa sulla superficie esistente.</v>
          </cell>
          <cell r="C2011" t="str">
            <v>m²</v>
          </cell>
          <cell r="D2011">
            <v>2.97</v>
          </cell>
        </row>
        <row r="2012">
          <cell r="A2012" t="str">
            <v>1C.08.450</v>
          </cell>
          <cell r="B2012" t="str">
            <v>STRATI SEPARATORI</v>
          </cell>
          <cell r="C2012"/>
          <cell r="D2012"/>
        </row>
        <row r="2013">
          <cell r="A2013" t="str">
            <v>1C.08.450.0010</v>
          </cell>
          <cell r="B2013" t="str">
            <v>Strato separatore in teli di polietilene espanso estruso</v>
          </cell>
          <cell r="C2013"/>
          <cell r="D2013"/>
        </row>
        <row r="2014">
          <cell r="A2014" t="str">
            <v>1C.08.450.0010.a</v>
          </cell>
          <cell r="B2014" t="str">
            <v>- spessore fino a 3 mm</v>
          </cell>
          <cell r="C2014" t="str">
            <v>m²</v>
          </cell>
          <cell r="D2014">
            <v>2.06</v>
          </cell>
        </row>
        <row r="2015">
          <cell r="A2015" t="str">
            <v>1C.08.450.0010.b</v>
          </cell>
          <cell r="B2015" t="str">
            <v>- spessore 4 mm</v>
          </cell>
          <cell r="C2015" t="str">
            <v>m²</v>
          </cell>
          <cell r="D2015">
            <v>2.35</v>
          </cell>
        </row>
        <row r="2016">
          <cell r="A2016" t="str">
            <v>1C.08.450.0010.c</v>
          </cell>
          <cell r="B2016" t="str">
            <v>- spessore 5 mm</v>
          </cell>
          <cell r="C2016" t="str">
            <v>m²</v>
          </cell>
          <cell r="D2016">
            <v>2.62</v>
          </cell>
        </row>
        <row r="2017">
          <cell r="A2017" t="str">
            <v>1C.08.710</v>
          </cell>
          <cell r="B2017" t="str">
            <v>RIPRISTINI DI SOTTOFONDI</v>
          </cell>
          <cell r="C2017"/>
          <cell r="D2017"/>
        </row>
        <row r="2018">
          <cell r="A2018" t="str">
            <v>1C.08.710.0010</v>
          </cell>
          <cell r="B2018" t="str">
            <v>Ripresa saltuaria di sottofondi per pavimenti e lastrici con degrado diffuso sulla superficie. Compresa la rimozione delle parti deteriorate, il carico e trasporto delle macerie ad impianti di stoccaggio, di recupero o a discarica; la regolarizzazione delle porzioni da ricostruire; la mano di primer di ancoraggio; la stuccatura di fessurazioni e crepe con adesivo epossidico applicato a pennello; l'impasto, con idoneo dosaggio di cemento, steso a colmatura delle lacune; il maggiore onere di mano d'opera per apprestamenti e preparazioni. Misurazione: intera superficie:</v>
          </cell>
          <cell r="C2018"/>
          <cell r="D2018"/>
        </row>
        <row r="2019">
          <cell r="A2019" t="str">
            <v>1C.08.710.0010.a</v>
          </cell>
          <cell r="B2019" t="str">
            <v>- per rappezzi fino al 5% della superficie</v>
          </cell>
          <cell r="C2019" t="str">
            <v>m²</v>
          </cell>
          <cell r="D2019">
            <v>1.45</v>
          </cell>
        </row>
        <row r="2020">
          <cell r="A2020" t="str">
            <v>1C.08.710.0010.b</v>
          </cell>
          <cell r="B2020" t="str">
            <v>- per rappezzi fino al 10% della superficie</v>
          </cell>
          <cell r="C2020" t="str">
            <v>m²</v>
          </cell>
          <cell r="D2020">
            <v>2.93</v>
          </cell>
        </row>
        <row r="2021">
          <cell r="A2021" t="str">
            <v>1C.08.710.0010.c</v>
          </cell>
          <cell r="B2021" t="str">
            <v>- per rappezzi fino al 20% della superficie</v>
          </cell>
          <cell r="C2021" t="str">
            <v>m²</v>
          </cell>
          <cell r="D2021">
            <v>5.84</v>
          </cell>
        </row>
        <row r="2022">
          <cell r="A2022" t="str">
            <v>1C.08.710.0020</v>
          </cell>
          <cell r="B2022" t="str">
            <v>Consolidamento di sottofondi preesistenti, assorbenti, deboli o sfarinati, mediante induritore a base di resine applicato a pennello o spazzolone</v>
          </cell>
          <cell r="C2022" t="str">
            <v>m²</v>
          </cell>
          <cell r="D2022">
            <v>2.98</v>
          </cell>
        </row>
        <row r="2023">
          <cell r="A2023" t="str">
            <v>1C.08.710.0030</v>
          </cell>
          <cell r="B2023" t="str">
            <v>Trattamento consolidante indurente su massetti spolveranti, mediante stesura a pennello o spazzolone di primer a base di sali minerali in dispersione acquosa sulla superficie esistente.</v>
          </cell>
          <cell r="C2023" t="str">
            <v>m²</v>
          </cell>
          <cell r="D2023">
            <v>4.6900000000000004</v>
          </cell>
        </row>
        <row r="2024">
          <cell r="A2024" t="str">
            <v>1C.09 - PROTEZIONE ANTINCENDIO</v>
          </cell>
          <cell r="B2024"/>
          <cell r="C2024"/>
          <cell r="D2024"/>
        </row>
        <row r="2025">
          <cell r="A2025" t="str">
            <v>1C</v>
          </cell>
          <cell r="B2025" t="str">
            <v>OPERE COMPIUTE</v>
          </cell>
          <cell r="C2025"/>
          <cell r="D2025"/>
        </row>
        <row r="2026">
          <cell r="A2026" t="str">
            <v>1C.09</v>
          </cell>
          <cell r="B2026" t="str">
            <v>PROTEZIONE ANTINCENDIO</v>
          </cell>
          <cell r="C2026"/>
          <cell r="D2026"/>
        </row>
        <row r="2027">
          <cell r="A2027" t="str">
            <v>1C.09.010</v>
          </cell>
          <cell r="B2027" t="str">
            <v>MURATURE REI PER COMPARTIMENTAZIONE</v>
          </cell>
          <cell r="C2027"/>
          <cell r="D2027"/>
        </row>
        <row r="2028">
          <cell r="A2028" t="str">
            <v>1C.09.020</v>
          </cell>
          <cell r="B2028" t="str">
            <v>INTONACI SPECIALI ANTINCENDIO</v>
          </cell>
          <cell r="C2028"/>
          <cell r="D2028"/>
        </row>
        <row r="2029">
          <cell r="A2029" t="str">
            <v>1C.09.020.0010</v>
          </cell>
          <cell r="B2029" t="str">
            <v>Intonaco ignifugo eseguito con premiscelato di leganti a base gesso con inerti costituiti da silici espanse; testato e certificato secondo norme di prova europee EN 13381-3, applicato su murature e solai, spessore minimo cm 2, per garantire resistenza R120; compreso il rinzaffo e la finitura a rustico tirato a staggia e frattazzato. Esclusa l'eventuale rasatura di finitura; con esecuzione:</v>
          </cell>
          <cell r="C2029"/>
          <cell r="D2029"/>
        </row>
        <row r="2030">
          <cell r="A2030" t="str">
            <v>1C.09.020.0010.a</v>
          </cell>
          <cell r="B2030" t="str">
            <v>- manuale</v>
          </cell>
          <cell r="C2030" t="str">
            <v>m²</v>
          </cell>
          <cell r="D2030">
            <v>25.44</v>
          </cell>
        </row>
        <row r="2031">
          <cell r="A2031" t="str">
            <v>1C.09.020.0010.b</v>
          </cell>
          <cell r="B2031" t="str">
            <v>- meccanizzata</v>
          </cell>
          <cell r="C2031" t="str">
            <v>m²</v>
          </cell>
          <cell r="D2031">
            <v>18.96</v>
          </cell>
        </row>
        <row r="2032">
          <cell r="A2032" t="str">
            <v>1C.09.020.0020</v>
          </cell>
          <cell r="B2032" t="str">
            <v>Intonaco ignifugo eseguito con premiscelato di leganti a base gesso con inerti costituiti da silici espanse; testato e certificato secondo norme di prova europee EN 13381-3 e EN 13381-4, applicato su solai, strutture in cemento armato e strutture portanti in acciaio, spessore minimo cm 3, per garantire resistenza R180; compreso il rinzaffo e la finitura a rustico tirato a staggia e frattazzato. Esclusa l'eventuale rasatura di finitura; con esecuzione:</v>
          </cell>
          <cell r="C2032"/>
          <cell r="D2032"/>
        </row>
        <row r="2033">
          <cell r="A2033" t="str">
            <v>1C.09.020.0020.a</v>
          </cell>
          <cell r="B2033" t="str">
            <v>- manuale</v>
          </cell>
          <cell r="C2033" t="str">
            <v>m²</v>
          </cell>
          <cell r="D2033">
            <v>31.28</v>
          </cell>
        </row>
        <row r="2034">
          <cell r="A2034" t="str">
            <v>1C.09.020.0020.b</v>
          </cell>
          <cell r="B2034" t="str">
            <v>- meccanizzata</v>
          </cell>
          <cell r="C2034" t="str">
            <v>m²</v>
          </cell>
          <cell r="D2034">
            <v>23.58</v>
          </cell>
        </row>
        <row r="2035">
          <cell r="A2035" t="str">
            <v>1C.09.030</v>
          </cell>
          <cell r="B2035" t="str">
            <v>CONTROSOFFITTI REI</v>
          </cell>
          <cell r="C2035"/>
          <cell r="D2035"/>
        </row>
        <row r="2036">
          <cell r="A2036" t="str">
            <v>1C.09.030.0010</v>
          </cell>
          <cell r="B2036" t="str">
            <v>Controsoffitti con pannelli di lana di roccia vulcanica, spessore 22 mm, rispondente ai Criteri Ambientali Minimi di cui al Decreto 23 giugno 2022 del Ministero della Transizione Ecologica; il pannello è certificato in euroclasse A1 secondo la norma UNI ISO 1182, ha elevate caratteristiche di assorbimento acustico (adatto ad aule scolastiche, mense, auditorium ecc) e stabile al 100% in ambiente umido. L'orditura di sostegno è costituita da una pendinatura con profili portanti ed intermedi in acciaio zincato preverniciato, dimensionati in modo da assicurare, assieme ai pannelli, una resistenza al fuoco certificata non inferiore a REI 180. E' compresa la fornitura e posa di tutti i materiali necessari, della cornice perimetrale di finitura, l'impiego di trabattelli fino a 4 m di altezza; le assistenze murarie per scarico e movimentazione dei materiali e quant'altro necessario per dare l'opera finita:</v>
          </cell>
          <cell r="C2036"/>
          <cell r="D2036"/>
        </row>
        <row r="2037">
          <cell r="A2037" t="str">
            <v>1C.09.030.0010.a</v>
          </cell>
          <cell r="B2037" t="str">
            <v>- con pannelli 600 x 600 mm , lato a vista rivestito da velo minerale verniciato colore bianco, orditura a vista</v>
          </cell>
          <cell r="C2037" t="str">
            <v>m²</v>
          </cell>
          <cell r="D2037">
            <v>43.75</v>
          </cell>
        </row>
        <row r="2038">
          <cell r="A2038" t="str">
            <v>1C.09.030.0010.b</v>
          </cell>
          <cell r="B2038" t="str">
            <v>- con pannelli 600 x 600 mm , lato a vista rivestito da velo minerale preimpresso, colorato oppure bianco, orditura a vista</v>
          </cell>
          <cell r="C2038" t="str">
            <v>m²</v>
          </cell>
          <cell r="D2038">
            <v>51.08</v>
          </cell>
        </row>
        <row r="2039">
          <cell r="A2039" t="str">
            <v>1C.09.040</v>
          </cell>
          <cell r="B2039" t="str">
            <v>CHIUSURA REI VARCHI</v>
          </cell>
          <cell r="C2039"/>
          <cell r="D2039"/>
        </row>
        <row r="2040">
          <cell r="A2040" t="str">
            <v>1C.09.040.0010</v>
          </cell>
          <cell r="B2040" t="str">
            <v>Tamponamento REI 180 di aperture interessate da cavi elettrici passanti realizzato con pannello rigido a base di perlite espansa rinforzato con fibre di vetro, spessore 40 mm e rivestimento sui due lati con malta antincendio spessore 30 mm.</v>
          </cell>
          <cell r="C2040" t="str">
            <v>m²</v>
          </cell>
          <cell r="D2040">
            <v>107.95</v>
          </cell>
        </row>
        <row r="2041">
          <cell r="A2041" t="str">
            <v>1C.09.040.0020</v>
          </cell>
          <cell r="B2041" t="str">
            <v>Diaframma tagliafuoco REI 180 a parete o a soffitto realizzato con malta premiscelata antincendio a chiusura di passaggi di cavi elettrici e di tubi metallici, spessore minimo 15 cm. Compresa la malta applicata manualmente o con pompa a bassa pressione, le casserature, i piani di lavoro. Misurazione: vuoto per pieno.</v>
          </cell>
          <cell r="C2041" t="str">
            <v>m²</v>
          </cell>
          <cell r="D2041">
            <v>128.19</v>
          </cell>
        </row>
        <row r="2042">
          <cell r="A2042" t="str">
            <v>1C.09.040.0030</v>
          </cell>
          <cell r="B2042" t="str">
            <v>Setto tagliafuoco a parete o a soffitto (REI 120 - 180) realizzato con sacchetti termoespandenti, a chiusura vani passaggio cavi elettrici e tubi. Compresi i sacchetti a base di miscela intumescente, granulato di grafite ed additivi inerti con involucro interno in polietilene ed esterno in tessuto di vetro incombustibile; la loro posa a giunti sfalsati e con sovrapposizione di 2-3 cm. Misurazione: al netto delle superfici di tubi e cavi. Per i seguenti spessori di setto:</v>
          </cell>
          <cell r="C2042"/>
          <cell r="D2042"/>
        </row>
        <row r="2043">
          <cell r="A2043" t="str">
            <v>1C.09.040.0030.a</v>
          </cell>
          <cell r="B2043" t="str">
            <v>- 10 cm, con elementi da 340x100x25</v>
          </cell>
          <cell r="C2043" t="str">
            <v>m²</v>
          </cell>
          <cell r="D2043">
            <v>860.64</v>
          </cell>
        </row>
        <row r="2044">
          <cell r="A2044" t="str">
            <v>1C.09.040.0030.b</v>
          </cell>
          <cell r="B2044" t="str">
            <v>- 17 cm, con elementi da 170x200x35</v>
          </cell>
          <cell r="C2044" t="str">
            <v>m²</v>
          </cell>
          <cell r="D2044">
            <v>1185.94</v>
          </cell>
        </row>
        <row r="2045">
          <cell r="A2045" t="str">
            <v>1C.09.040.0030.c</v>
          </cell>
          <cell r="B2045" t="str">
            <v>- 20 cm, con elementi da 170x200x35</v>
          </cell>
          <cell r="C2045" t="str">
            <v>m²</v>
          </cell>
          <cell r="D2045">
            <v>1410.96</v>
          </cell>
        </row>
        <row r="2046">
          <cell r="A2046" t="str">
            <v>1C.09.040.0030.d</v>
          </cell>
          <cell r="B2046" t="str">
            <v>- 20 cm, con elementi da 340x200x35</v>
          </cell>
          <cell r="C2046" t="str">
            <v>m²</v>
          </cell>
          <cell r="D2046">
            <v>998.94</v>
          </cell>
        </row>
        <row r="2047">
          <cell r="A2047" t="str">
            <v>1C.09.040.0030.e</v>
          </cell>
          <cell r="B2047" t="str">
            <v>- 34 cm, con elementi da 340x200x35</v>
          </cell>
          <cell r="C2047" t="str">
            <v>m²</v>
          </cell>
          <cell r="D2047">
            <v>1653.09</v>
          </cell>
        </row>
        <row r="2048">
          <cell r="A2048" t="str">
            <v>1C.09.040.0040</v>
          </cell>
          <cell r="B2048" t="str">
            <v>Setto tagliafuoco REI 120 a parete o a soffitto realizzato con due pannelli in lana minerale, formanti camera d'aria, a chiusura vani passaggio cavi e canaline elettriche. Compresi i pannelli rivestiti all'esterno con strato ceramico refrattario, ognuno dello spessore di 30 mm; l'incollaggio con collante refrattario sublimante; la sigillatura dei bordi e dei giunti con mastice intumescente; i tagli, gli sfridi e gli adattamenti. Misurazione: al netto di superfici di tubi e cavi.</v>
          </cell>
          <cell r="C2048" t="str">
            <v>m²</v>
          </cell>
          <cell r="D2048">
            <v>258.60000000000002</v>
          </cell>
        </row>
        <row r="2049">
          <cell r="A2049" t="str">
            <v>1C.09.040.0050</v>
          </cell>
          <cell r="B2049" t="str">
            <v>Elemento di copertura di forometrie per la posa di faretti, diffusori sonori e/o corpi illuminanti vari in controsoffitti resistenti al fuoco, idoneo a ripristinare la capacità REI 120 del controsoffitto, costituito da: rivestimento esterno in tessuto in fbra di vetro alluminizzato, pannello in lana di roccia densità 90 kg/m³, rivestimento interno in tessuto in fibra di vetro alluminizzato, assemblato e cucito mediante filo in acciaio rivestito in kevlar, compreso sigillature, materiali di fissaggio, accessori vari di montaggio, per dare l'opera compiuta e finita a regola d'arte. Conforme alle norme UNI EN 1366-3 e UNI EN 13501-1; nelle seguenti dimensioni:</v>
          </cell>
          <cell r="C2049"/>
          <cell r="D2049"/>
        </row>
        <row r="2050">
          <cell r="A2050" t="str">
            <v>1C.09.040.0050.a</v>
          </cell>
          <cell r="B2050" t="str">
            <v>- diam. mm. 200, altezza mm. 200</v>
          </cell>
          <cell r="C2050" t="str">
            <v>cad</v>
          </cell>
          <cell r="D2050">
            <v>90.54</v>
          </cell>
        </row>
        <row r="2051">
          <cell r="A2051" t="str">
            <v>1C.09.040.0050.b</v>
          </cell>
          <cell r="B2051" t="str">
            <v>- diam. mm. 350, altezza mm. 230</v>
          </cell>
          <cell r="C2051" t="str">
            <v>cad</v>
          </cell>
          <cell r="D2051">
            <v>98.07</v>
          </cell>
        </row>
        <row r="2052">
          <cell r="A2052" t="str">
            <v>1C.09.040.0050.c</v>
          </cell>
          <cell r="B2052" t="str">
            <v>- mm. 670x670, altezza mm. 110</v>
          </cell>
          <cell r="C2052" t="str">
            <v>cad</v>
          </cell>
          <cell r="D2052">
            <v>128.16999999999999</v>
          </cell>
        </row>
        <row r="2053">
          <cell r="A2053" t="str">
            <v>1C.09.040.0050.d</v>
          </cell>
          <cell r="B2053" t="str">
            <v>- mm. 670x670, altezza mm. 200</v>
          </cell>
          <cell r="C2053" t="str">
            <v>cad</v>
          </cell>
          <cell r="D2053">
            <v>134.62</v>
          </cell>
        </row>
        <row r="2054">
          <cell r="A2054" t="str">
            <v>1C.09.040.0050.e</v>
          </cell>
          <cell r="B2054" t="str">
            <v>- mm. 670x670, altezza mm. 360</v>
          </cell>
          <cell r="C2054" t="str">
            <v>cad</v>
          </cell>
          <cell r="D2054">
            <v>161.5</v>
          </cell>
        </row>
        <row r="2055">
          <cell r="A2055" t="str">
            <v>1C.09.060</v>
          </cell>
          <cell r="B2055" t="str">
            <v>PROTEZIONI TUBI</v>
          </cell>
          <cell r="C2055"/>
          <cell r="D2055"/>
        </row>
        <row r="2056">
          <cell r="A2056" t="str">
            <v>1C.09.060.0010</v>
          </cell>
          <cell r="B2056" t="str">
            <v>Protezione REI 120 di tubi combustibili realizzata con nastro termoespandente 100 x 4 mm in tessuto incombustibile dotato di barre intumescenti. Per tubi di diametro e lunghezza avvolgimento:</v>
          </cell>
          <cell r="C2056"/>
          <cell r="D2056"/>
        </row>
        <row r="2057">
          <cell r="A2057" t="str">
            <v>1C.09.060.0010.a</v>
          </cell>
          <cell r="B2057" t="str">
            <v>- Ø 50, lunghezza 400 mm</v>
          </cell>
          <cell r="C2057" t="str">
            <v>cad</v>
          </cell>
          <cell r="D2057">
            <v>20.48</v>
          </cell>
        </row>
        <row r="2058">
          <cell r="A2058" t="str">
            <v>1C.09.060.0010.b</v>
          </cell>
          <cell r="B2058" t="str">
            <v>- Ø 75, lunghezza 600 mm</v>
          </cell>
          <cell r="C2058" t="str">
            <v>cad</v>
          </cell>
          <cell r="D2058">
            <v>28.41</v>
          </cell>
        </row>
        <row r="2059">
          <cell r="A2059" t="str">
            <v>1C.09.060.0010.c</v>
          </cell>
          <cell r="B2059" t="str">
            <v>- Ø 110, lunghezza 1250 mm</v>
          </cell>
          <cell r="C2059" t="str">
            <v>cad</v>
          </cell>
          <cell r="D2059">
            <v>50.66</v>
          </cell>
        </row>
        <row r="2060">
          <cell r="A2060" t="str">
            <v>1C.09.060.0010.d</v>
          </cell>
          <cell r="B2060" t="str">
            <v>- Ø 125, lunghezza 1400 mm</v>
          </cell>
          <cell r="C2060" t="str">
            <v>cad</v>
          </cell>
          <cell r="D2060">
            <v>56.89</v>
          </cell>
        </row>
        <row r="2061">
          <cell r="A2061" t="str">
            <v>1C.09.060.0010.e</v>
          </cell>
          <cell r="B2061" t="str">
            <v>- Ø 160, lunghezza 2400 mm</v>
          </cell>
          <cell r="C2061" t="str">
            <v>cad</v>
          </cell>
          <cell r="D2061">
            <v>92</v>
          </cell>
        </row>
        <row r="2062">
          <cell r="A2062" t="str">
            <v>1C.09.060.0010.f</v>
          </cell>
          <cell r="B2062" t="str">
            <v>- Ø 200, lunghezza 2900 mm</v>
          </cell>
          <cell r="C2062" t="str">
            <v>cad</v>
          </cell>
          <cell r="D2062">
            <v>106.73</v>
          </cell>
        </row>
        <row r="2063">
          <cell r="A2063" t="str">
            <v>1C.09.060.0020</v>
          </cell>
          <cell r="B2063" t="str">
            <v>Protezione antifuoco REI 180 di tubi combustibili passanti murature o solette, realizzata con collare in acciaio inox e materiale termoespandente. Per tubi con diametro:</v>
          </cell>
          <cell r="C2063"/>
          <cell r="D2063"/>
        </row>
        <row r="2064">
          <cell r="A2064" t="str">
            <v>1C.09.060.0020.a</v>
          </cell>
          <cell r="B2064" t="str">
            <v>- Ø 50</v>
          </cell>
          <cell r="C2064" t="str">
            <v>cad</v>
          </cell>
          <cell r="D2064">
            <v>49.51</v>
          </cell>
        </row>
        <row r="2065">
          <cell r="A2065" t="str">
            <v>1C.09.060.0020.b</v>
          </cell>
          <cell r="B2065" t="str">
            <v>- Ø 63</v>
          </cell>
          <cell r="C2065" t="str">
            <v>cad</v>
          </cell>
          <cell r="D2065">
            <v>52.62</v>
          </cell>
        </row>
        <row r="2066">
          <cell r="A2066" t="str">
            <v>1C.09.060.0020.c</v>
          </cell>
          <cell r="B2066" t="str">
            <v>- Ø 75</v>
          </cell>
          <cell r="C2066" t="str">
            <v>cad</v>
          </cell>
          <cell r="D2066">
            <v>57.76</v>
          </cell>
        </row>
        <row r="2067">
          <cell r="A2067" t="str">
            <v>1C.09.060.0020.d</v>
          </cell>
          <cell r="B2067" t="str">
            <v>- Ø 90</v>
          </cell>
          <cell r="C2067" t="str">
            <v>cad</v>
          </cell>
          <cell r="D2067">
            <v>61.71</v>
          </cell>
        </row>
        <row r="2068">
          <cell r="A2068" t="str">
            <v>1C.09.060.0020.e</v>
          </cell>
          <cell r="B2068" t="str">
            <v>- Ø 100</v>
          </cell>
          <cell r="C2068" t="str">
            <v>cad</v>
          </cell>
          <cell r="D2068">
            <v>63.43</v>
          </cell>
        </row>
        <row r="2069">
          <cell r="A2069" t="str">
            <v>1C.09.060.0020.f</v>
          </cell>
          <cell r="B2069" t="str">
            <v>- Ø 110</v>
          </cell>
          <cell r="C2069" t="str">
            <v>cad</v>
          </cell>
          <cell r="D2069">
            <v>65.489999999999995</v>
          </cell>
        </row>
        <row r="2070">
          <cell r="A2070" t="str">
            <v>1C.09.060.0020.g</v>
          </cell>
          <cell r="B2070" t="str">
            <v>- Ø 125</v>
          </cell>
          <cell r="C2070" t="str">
            <v>cad</v>
          </cell>
          <cell r="D2070">
            <v>77.14</v>
          </cell>
        </row>
        <row r="2071">
          <cell r="A2071" t="str">
            <v>1C.09.060.0020.h</v>
          </cell>
          <cell r="B2071" t="str">
            <v>- Ø 140</v>
          </cell>
          <cell r="C2071" t="str">
            <v>cad</v>
          </cell>
          <cell r="D2071">
            <v>81.459999999999994</v>
          </cell>
        </row>
        <row r="2072">
          <cell r="A2072" t="str">
            <v>1C.09.060.0020.i</v>
          </cell>
          <cell r="B2072" t="str">
            <v>- Ø 160</v>
          </cell>
          <cell r="C2072" t="str">
            <v>cad</v>
          </cell>
          <cell r="D2072">
            <v>85.6</v>
          </cell>
        </row>
        <row r="2073">
          <cell r="A2073" t="str">
            <v>1C.09.060.0020.j</v>
          </cell>
          <cell r="B2073" t="str">
            <v>- Ø 180</v>
          </cell>
          <cell r="C2073" t="str">
            <v>cad</v>
          </cell>
          <cell r="D2073">
            <v>120.42</v>
          </cell>
        </row>
        <row r="2074">
          <cell r="A2074" t="str">
            <v>1C.09.060.0020.k</v>
          </cell>
          <cell r="B2074" t="str">
            <v>- Ø 200</v>
          </cell>
          <cell r="C2074" t="str">
            <v>cad</v>
          </cell>
          <cell r="D2074">
            <v>122.01</v>
          </cell>
        </row>
        <row r="2075">
          <cell r="A2075" t="str">
            <v>1C.09.060.0020.l</v>
          </cell>
          <cell r="B2075" t="str">
            <v>- Ø 250</v>
          </cell>
          <cell r="C2075" t="str">
            <v>cad</v>
          </cell>
          <cell r="D2075">
            <v>163.83000000000001</v>
          </cell>
        </row>
        <row r="2076">
          <cell r="A2076" t="str">
            <v>1C.09.060.0030</v>
          </cell>
          <cell r="B2076" t="str">
            <v>Isolamento termico REI 180 di tubi incombustibili realizzato con manicotto in tessuto minerale contenente fibre di ceramica ad alta densità, avvolto sul tubo nel punto di uscita sul lato non esposto al fuoco, fissato con fascette metalliche. Per tubi con diametro:</v>
          </cell>
          <cell r="C2076"/>
          <cell r="D2076"/>
        </row>
        <row r="2077">
          <cell r="A2077" t="str">
            <v>1C.09.060.0030.a</v>
          </cell>
          <cell r="B2077" t="str">
            <v>- Ø 60</v>
          </cell>
          <cell r="C2077" t="str">
            <v>cad</v>
          </cell>
          <cell r="D2077">
            <v>26.53</v>
          </cell>
        </row>
        <row r="2078">
          <cell r="A2078" t="str">
            <v>1C.09.060.0030.b</v>
          </cell>
          <cell r="B2078" t="str">
            <v>- Ø 89</v>
          </cell>
          <cell r="C2078" t="str">
            <v>cad</v>
          </cell>
          <cell r="D2078">
            <v>31.99</v>
          </cell>
        </row>
        <row r="2079">
          <cell r="A2079" t="str">
            <v>1C.09.060.0030.c</v>
          </cell>
          <cell r="B2079" t="str">
            <v>- Ø 114</v>
          </cell>
          <cell r="C2079" t="str">
            <v>cad</v>
          </cell>
          <cell r="D2079">
            <v>36.869999999999997</v>
          </cell>
        </row>
        <row r="2080">
          <cell r="A2080" t="str">
            <v>1C.09.060.0030.d</v>
          </cell>
          <cell r="B2080" t="str">
            <v>- Ø 140</v>
          </cell>
          <cell r="C2080" t="str">
            <v>cad</v>
          </cell>
          <cell r="D2080">
            <v>42.87</v>
          </cell>
        </row>
        <row r="2081">
          <cell r="A2081" t="str">
            <v>1C.09.070</v>
          </cell>
          <cell r="B2081" t="str">
            <v>PANNELLATURE REI</v>
          </cell>
          <cell r="C2081"/>
          <cell r="D2081"/>
        </row>
        <row r="2082">
          <cell r="A2082" t="str">
            <v>1C.09.070.0010</v>
          </cell>
          <cell r="B2082" t="str">
            <v>Controparete antincendio realizzata con lastre in silicato di calcio a matrice cementizia fissate direttamente su tavolati, compresi piani di lavoro interni, sigillatura dei giunti e stuccatura:</v>
          </cell>
          <cell r="C2082"/>
          <cell r="D2082"/>
        </row>
        <row r="2083">
          <cell r="A2083" t="str">
            <v>1C.09.070.0010.a</v>
          </cell>
          <cell r="B2083" t="str">
            <v>- REI 60 - 120, lastra spessore 8 mm</v>
          </cell>
          <cell r="C2083" t="str">
            <v>m²</v>
          </cell>
          <cell r="D2083">
            <v>40.14</v>
          </cell>
        </row>
        <row r="2084">
          <cell r="A2084" t="str">
            <v>1C.09.070.0010.b</v>
          </cell>
          <cell r="B2084" t="str">
            <v>- REI 180, lastra spessore 20 mm</v>
          </cell>
          <cell r="C2084" t="str">
            <v>m²</v>
          </cell>
          <cell r="D2084">
            <v>72.040000000000006</v>
          </cell>
        </row>
        <row r="2085">
          <cell r="A2085" t="str">
            <v>1C.09.070.0020</v>
          </cell>
          <cell r="B2085" t="str">
            <v>Controparete antincendio costituita da struttura metallica in lamiera zincata da 6/10 con montanti e guide fissate a pavimento e a soffitto e da lastre in silicato di calcio a matrice cementizia accoppiate con viti e fissate all'orditura metallica, compresi piani di lavoro interni, sigillatura dei giunti e stuccatura:</v>
          </cell>
          <cell r="C2085"/>
          <cell r="D2085"/>
        </row>
        <row r="2086">
          <cell r="A2086" t="str">
            <v>1C.09.070.0020.a</v>
          </cell>
          <cell r="B2086" t="str">
            <v>- REI 60, con due lastre spessore 15 + 20 mm</v>
          </cell>
          <cell r="C2086" t="str">
            <v>m²</v>
          </cell>
          <cell r="D2086">
            <v>141.69</v>
          </cell>
        </row>
        <row r="2087">
          <cell r="A2087" t="str">
            <v>1C.09.070.0020.b</v>
          </cell>
          <cell r="B2087" t="str">
            <v>- REI 120, con tre lastre spessore 15 + 15 +15 mm</v>
          </cell>
          <cell r="C2087" t="str">
            <v>m²</v>
          </cell>
          <cell r="D2087">
            <v>172.96</v>
          </cell>
        </row>
        <row r="2088">
          <cell r="A2088" t="str">
            <v>1C.09.070.0020.c</v>
          </cell>
          <cell r="B2088" t="str">
            <v>- REI 180, con tre lastre spessore 20 + 20 + 20 mm</v>
          </cell>
          <cell r="C2088" t="str">
            <v>m²</v>
          </cell>
          <cell r="D2088">
            <v>212.45</v>
          </cell>
        </row>
        <row r="2089">
          <cell r="A2089" t="str">
            <v>1C.09.070.0030</v>
          </cell>
          <cell r="B2089" t="str">
            <v>Divisorio antincendio costituito da struttura metallica interna in lamiera zincata da 6/10 con montanti e guide fissate a pavimento e a soffitto, da due lastre in silicato di calcio a matrice cementizia fissate all'orditura metallica e da materassino in lana di roccia densità 60 kg/m³; compresi piani di lavoro interni, sigillatura dei giunti e stuccatura:</v>
          </cell>
          <cell r="C2089"/>
          <cell r="D2089"/>
        </row>
        <row r="2090">
          <cell r="A2090" t="str">
            <v>1C.09.070.0030.a</v>
          </cell>
          <cell r="B2090" t="str">
            <v>- REI 60, con una lastra per lato ed isolante, spessori 10+50+10 mm</v>
          </cell>
          <cell r="C2090" t="str">
            <v>m²</v>
          </cell>
          <cell r="D2090">
            <v>105.51</v>
          </cell>
        </row>
        <row r="2091">
          <cell r="A2091" t="str">
            <v>1C.09.070.0030.b</v>
          </cell>
          <cell r="B2091" t="str">
            <v>- REI 120, con una lastra per lato ed isolante, spessori 20+50+20 mm</v>
          </cell>
          <cell r="C2091" t="str">
            <v>m²</v>
          </cell>
          <cell r="D2091">
            <v>161.69</v>
          </cell>
        </row>
        <row r="2092">
          <cell r="A2092" t="str">
            <v>1C.09.070.0030.c</v>
          </cell>
          <cell r="B2092" t="str">
            <v>- REI 120, con una lastra per lato ed isolante, spessori 10+100+10 mm</v>
          </cell>
          <cell r="C2092" t="str">
            <v>m²</v>
          </cell>
          <cell r="D2092">
            <v>115.91</v>
          </cell>
        </row>
        <row r="2093">
          <cell r="A2093" t="str">
            <v>1C.09.070.0030.d</v>
          </cell>
          <cell r="B2093" t="str">
            <v>- REI 120, con due lastre per lato ed isolante, spess. 10+12+100+10+12 mm</v>
          </cell>
          <cell r="C2093" t="str">
            <v>m²</v>
          </cell>
          <cell r="D2093">
            <v>184.01</v>
          </cell>
        </row>
        <row r="2094">
          <cell r="A2094" t="str">
            <v>1C.09.080</v>
          </cell>
          <cell r="B2094" t="str">
            <v>GRIGLIE DI VENTILAZIONE REI</v>
          </cell>
          <cell r="C2094"/>
          <cell r="D2094"/>
        </row>
        <row r="2095">
          <cell r="A2095" t="str">
            <v>1C.09.080.0010</v>
          </cell>
          <cell r="B2095" t="str">
            <v>Griglie di ventilazione naturale o griglie di transito, costituite da telaio in materiale incombustibile con all’interno lamelle sagomate, traforate con conformazione a "V" ricoperte da una guarnizione termo espandente, con la caratteristica di espandersi, in caso di incendio, ad una temperatura di circa 200°C, di 26 volte il proprio spessore, in modo tale da sigillare completamente il varco. La griglia costituita da lamiera traforata in modo da consentire il passaggio dell’aria e, in caso di incendio, trattenere il materiale intumescente espanso. Indicate per quei locali dove si deve garantire un adeguato ricambio d’aria sfruttando, tramite aperture, l’aria dei locali adiacenti i quali garantiscono, nello stesso tempo, la compartimentazione EI/REI 120 nel solo caso d’incendio (aerazione di locali cantina, vani tecnici interrati, locali trasformatori o quadri elettrici). Compresa la formazione del foro per applicazione della griglia, sigillature, materiali di fissaggio, accessori vari di montaggio, per dare l'opera compiuta e finita a regola d'arte. Conformi alla norme UNI EN 1366-3 - UNI-EN 13501-1. Delle seguenti dimensioni:</v>
          </cell>
          <cell r="C2095"/>
          <cell r="D2095"/>
        </row>
        <row r="2096">
          <cell r="A2096" t="str">
            <v>1C.09.080.0010.a</v>
          </cell>
          <cell r="B2096" t="str">
            <v>- 200 x 300 mm</v>
          </cell>
          <cell r="C2096" t="str">
            <v>cad</v>
          </cell>
          <cell r="D2096">
            <v>268.75</v>
          </cell>
        </row>
        <row r="2097">
          <cell r="A2097" t="str">
            <v>1C.09.080.0010.b</v>
          </cell>
          <cell r="B2097" t="str">
            <v>- 300 x 400 mm</v>
          </cell>
          <cell r="C2097" t="str">
            <v>cad</v>
          </cell>
          <cell r="D2097">
            <v>301</v>
          </cell>
        </row>
        <row r="2098">
          <cell r="A2098" t="str">
            <v>1C.09.080.0010.c</v>
          </cell>
          <cell r="B2098" t="str">
            <v>- 400 x 400 mm</v>
          </cell>
          <cell r="C2098" t="str">
            <v>cad</v>
          </cell>
          <cell r="D2098">
            <v>327.89</v>
          </cell>
        </row>
        <row r="2099">
          <cell r="A2099" t="str">
            <v>1C.09.080.0010.d</v>
          </cell>
          <cell r="B2099" t="str">
            <v>- 500 x 500 mm</v>
          </cell>
          <cell r="C2099" t="str">
            <v>cad</v>
          </cell>
          <cell r="D2099">
            <v>483.8</v>
          </cell>
        </row>
        <row r="2100">
          <cell r="A2100" t="str">
            <v>1C.09.080.0010.e</v>
          </cell>
          <cell r="B2100" t="str">
            <v>- 750 x 750 mm</v>
          </cell>
          <cell r="C2100" t="str">
            <v>cad</v>
          </cell>
          <cell r="D2100">
            <v>763.37</v>
          </cell>
        </row>
        <row r="2101">
          <cell r="A2101" t="str">
            <v>1C.09.080.0010.f</v>
          </cell>
          <cell r="B2101" t="str">
            <v>- 1000 x 550 mm</v>
          </cell>
          <cell r="C2101" t="str">
            <v>cad</v>
          </cell>
          <cell r="D2101">
            <v>709.6</v>
          </cell>
        </row>
        <row r="2102">
          <cell r="A2102" t="str">
            <v>1C.09.100</v>
          </cell>
          <cell r="B2102" t="str">
            <v>SIGILLATURA REI GIUNTI</v>
          </cell>
          <cell r="C2102"/>
          <cell r="D2102"/>
        </row>
        <row r="2103">
          <cell r="A2103" t="str">
            <v>1C.09.100.0010</v>
          </cell>
          <cell r="B2103" t="str">
            <v>Sigillatura REI 120 di giunto con mastice sigillante refrattario a base di silicati, iniettato direttamente nella fessura del giunto per una profondità minima di 130 mm. Per larghezza del giunto:</v>
          </cell>
          <cell r="C2103"/>
          <cell r="D2103"/>
        </row>
        <row r="2104">
          <cell r="A2104" t="str">
            <v>1C.09.100.0010.a</v>
          </cell>
          <cell r="B2104" t="str">
            <v>- fino a 30 mm</v>
          </cell>
          <cell r="C2104" t="str">
            <v>m</v>
          </cell>
          <cell r="D2104">
            <v>15.17</v>
          </cell>
        </row>
        <row r="2105">
          <cell r="A2105" t="str">
            <v>1C.09.100.0010.b</v>
          </cell>
          <cell r="B2105" t="str">
            <v>- da 31 a 50 mm</v>
          </cell>
          <cell r="C2105" t="str">
            <v>m</v>
          </cell>
          <cell r="D2105">
            <v>22.32</v>
          </cell>
        </row>
        <row r="2106">
          <cell r="A2106" t="str">
            <v>1C.09.100.0020</v>
          </cell>
          <cell r="B2106" t="str">
            <v>Sigillatura REI 120 di giunto realizzata con striscia di lana di roccia densità 50 kg/m³ o di materiale spugnoso inserita nella fessura per uno spessore di 50 mm ed applicazione di mastice acrilico intumescente per uno spessore di 15 mm. Per larghezza del giunto:</v>
          </cell>
          <cell r="C2106"/>
          <cell r="D2106"/>
        </row>
        <row r="2107">
          <cell r="A2107" t="str">
            <v>1C.09.100.0020.a</v>
          </cell>
          <cell r="B2107" t="str">
            <v>- fino a 30 mm</v>
          </cell>
          <cell r="C2107" t="str">
            <v>m</v>
          </cell>
          <cell r="D2107">
            <v>28.51</v>
          </cell>
        </row>
        <row r="2108">
          <cell r="A2108" t="str">
            <v>1C.09.100.0020.b</v>
          </cell>
          <cell r="B2108" t="str">
            <v>- da 31 a 50 mm</v>
          </cell>
          <cell r="C2108" t="str">
            <v>m</v>
          </cell>
          <cell r="D2108">
            <v>43.74</v>
          </cell>
        </row>
        <row r="2109">
          <cell r="A2109" t="str">
            <v>1C.09.100.0030</v>
          </cell>
          <cell r="B2109" t="str">
            <v>Sigillatura REI 180 di giunto di dilatazione a parete realizzata con striscia di lana di roccia densità 50 kg/m³, spessore 50 mm, inserita nella fessura, applicazione di schiuma antincendio spessore mm 20, sigillatura esterna con mastice refrattario spessore mm 15. Per ogni lato sigillato e per larghezza del giunto:</v>
          </cell>
          <cell r="C2109"/>
          <cell r="D2109"/>
        </row>
        <row r="2110">
          <cell r="A2110" t="str">
            <v>1C.09.100.0030.a</v>
          </cell>
          <cell r="B2110" t="str">
            <v>- fino a 30 mm</v>
          </cell>
          <cell r="C2110" t="str">
            <v>m</v>
          </cell>
          <cell r="D2110">
            <v>29.36</v>
          </cell>
        </row>
        <row r="2111">
          <cell r="A2111" t="str">
            <v>1C.09.100.0030.b</v>
          </cell>
          <cell r="B2111" t="str">
            <v>- da 31 a 50 mm</v>
          </cell>
          <cell r="C2111" t="str">
            <v>m</v>
          </cell>
          <cell r="D2111">
            <v>46.83</v>
          </cell>
        </row>
        <row r="2112">
          <cell r="A2112" t="str">
            <v>1C.09.100.0040</v>
          </cell>
          <cell r="B2112" t="str">
            <v>Sigillatura REI 180 di giunti di dilatazione con guarnizione antincendio costituita da guaina in tessuto minerale contenente fibre minerali e componenti termoespandenti, subliminanti e isolanti. Per larghezza dei giunti:</v>
          </cell>
          <cell r="C2112"/>
          <cell r="D2112"/>
        </row>
        <row r="2113">
          <cell r="A2113" t="str">
            <v>1C.09.100.0040.a</v>
          </cell>
          <cell r="B2113" t="str">
            <v>- fino a 20 mm</v>
          </cell>
          <cell r="C2113" t="str">
            <v>m</v>
          </cell>
          <cell r="D2113">
            <v>24.78</v>
          </cell>
        </row>
        <row r="2114">
          <cell r="A2114" t="str">
            <v>1C.09.100.0040.b</v>
          </cell>
          <cell r="B2114" t="str">
            <v>- fino a 30 mm</v>
          </cell>
          <cell r="C2114" t="str">
            <v>m</v>
          </cell>
          <cell r="D2114">
            <v>28.14</v>
          </cell>
        </row>
        <row r="2115">
          <cell r="A2115" t="str">
            <v>1C.09.100.0040.c</v>
          </cell>
          <cell r="B2115" t="str">
            <v>- fino a 40 mm</v>
          </cell>
          <cell r="C2115" t="str">
            <v>m</v>
          </cell>
          <cell r="D2115">
            <v>36.19</v>
          </cell>
        </row>
        <row r="2116">
          <cell r="A2116" t="str">
            <v>1C.09.100.0040.d</v>
          </cell>
          <cell r="B2116" t="str">
            <v>- fino a 50 mm</v>
          </cell>
          <cell r="C2116" t="str">
            <v>m</v>
          </cell>
          <cell r="D2116">
            <v>41.29</v>
          </cell>
        </row>
        <row r="2117">
          <cell r="A2117" t="str">
            <v>1C.09.100.0040.e</v>
          </cell>
          <cell r="B2117" t="str">
            <v>- fino a 60 mm</v>
          </cell>
          <cell r="C2117" t="str">
            <v>m</v>
          </cell>
          <cell r="D2117">
            <v>49.95</v>
          </cell>
        </row>
        <row r="2118">
          <cell r="A2118" t="str">
            <v>1C.09.200</v>
          </cell>
          <cell r="B2118" t="str">
            <v>VERNICIATURE IGNIFUGHE</v>
          </cell>
          <cell r="C2118"/>
          <cell r="D2118"/>
        </row>
        <row r="2119">
          <cell r="A2119" t="str">
            <v>1C.09.200.0010</v>
          </cell>
          <cell r="B2119" t="str">
            <v>Protezione di strutture murarie contro il fuoco con pittura intumescente, testata e certificata secondo norme di prova europee EN 13381-3, applicata a spruzzo airless, rullo o pennello, capace di conferire agli elementi trattati resistenza al fuoco fino a R120, compresa mano di primer a base di resine acriliche in dispersione acquosa o solvente.</v>
          </cell>
          <cell r="C2119" t="str">
            <v>m²</v>
          </cell>
          <cell r="D2119">
            <v>16.45</v>
          </cell>
        </row>
        <row r="2120">
          <cell r="A2120" t="str">
            <v>1C.09.200.0020</v>
          </cell>
          <cell r="B2120" t="str">
            <v>Protezione di opere in carpenteria metallica contro il fuoco con pittura intumescente monocomponente in emulsione acquosa, testata e certificata secondo norme di prova europee EN 13381-4, applicata a più mani, su superfici esenti da ruggine ed adeguatamente preparate:</v>
          </cell>
          <cell r="C2120"/>
          <cell r="D2120"/>
        </row>
        <row r="2121">
          <cell r="A2121" t="str">
            <v>1C.09.200.0020.a</v>
          </cell>
          <cell r="B2121" t="str">
            <v>- per profili con resistenza fino a R30 e massività fino a 150 s/v</v>
          </cell>
          <cell r="C2121" t="str">
            <v>m²</v>
          </cell>
          <cell r="D2121">
            <v>9.14</v>
          </cell>
        </row>
        <row r="2122">
          <cell r="A2122" t="str">
            <v>1C.09.200.0020.b</v>
          </cell>
          <cell r="B2122" t="str">
            <v>- per profili con resistenza fino a R30 e massività tra 151 e 200 s/v</v>
          </cell>
          <cell r="C2122" t="str">
            <v>m²</v>
          </cell>
          <cell r="D2122">
            <v>13.01</v>
          </cell>
        </row>
        <row r="2123">
          <cell r="A2123" t="str">
            <v>1C.09.200.0020.c</v>
          </cell>
          <cell r="B2123" t="str">
            <v>- per profili con resistenza fino a R30 e massività tra 201 e 250 s/v</v>
          </cell>
          <cell r="C2123" t="str">
            <v>m²</v>
          </cell>
          <cell r="D2123">
            <v>18.5</v>
          </cell>
        </row>
        <row r="2124">
          <cell r="A2124" t="str">
            <v>1C.09.200.0020.d</v>
          </cell>
          <cell r="B2124" t="str">
            <v>- per profili con resistenza fino a R60 e massività fino a 150 s/v</v>
          </cell>
          <cell r="C2124" t="str">
            <v>m²</v>
          </cell>
          <cell r="D2124">
            <v>23.29</v>
          </cell>
        </row>
        <row r="2125">
          <cell r="A2125" t="str">
            <v>1C.09.200.0020.e</v>
          </cell>
          <cell r="B2125" t="str">
            <v>- per profili con resistenza fino a R60 e massività tra 151 e 200 s/v</v>
          </cell>
          <cell r="C2125" t="str">
            <v>m²</v>
          </cell>
          <cell r="D2125">
            <v>33.020000000000003</v>
          </cell>
        </row>
        <row r="2126">
          <cell r="A2126" t="str">
            <v>1C.09.200.0020.f</v>
          </cell>
          <cell r="B2126" t="str">
            <v>- per profili con resistenza fino a R60 e massività tra 201 e 250 s/v (se certificabile)</v>
          </cell>
          <cell r="C2126" t="str">
            <v>m²</v>
          </cell>
          <cell r="D2126">
            <v>46.89</v>
          </cell>
        </row>
        <row r="2127">
          <cell r="A2127" t="str">
            <v>1C.09.200.0020.g</v>
          </cell>
          <cell r="B2127" t="str">
            <v>- per profili con resistenza fino a R90 e massività fino a 150 s/v (se certificabile)</v>
          </cell>
          <cell r="C2127" t="str">
            <v>m²</v>
          </cell>
          <cell r="D2127">
            <v>39.25</v>
          </cell>
        </row>
        <row r="2128">
          <cell r="A2128" t="str">
            <v>1C.09.200.0030</v>
          </cell>
          <cell r="B2128" t="str">
            <v>Protezione di opere in carpenteria metallica contro il fuoco con pittura intumescente monocomponente a solvente, testata e certificata secondo norme di prova europee EN 13381-4, applicata a più mani, su superfici esenti da ruggine ed adeguatamente preparate:</v>
          </cell>
          <cell r="C2128"/>
          <cell r="D2128"/>
        </row>
        <row r="2129">
          <cell r="A2129" t="str">
            <v>1C.09.200.0030.a</v>
          </cell>
          <cell r="B2129" t="str">
            <v>- per profili con resistenza fino a R30 e massività fino a 150 s/v</v>
          </cell>
          <cell r="C2129" t="str">
            <v>m²</v>
          </cell>
          <cell r="D2129">
            <v>10.65</v>
          </cell>
        </row>
        <row r="2130">
          <cell r="A2130" t="str">
            <v>1C.09.200.0030.b</v>
          </cell>
          <cell r="B2130" t="str">
            <v>- per profili con resistenza fino a R30 e massività tra 151 e 200 s/v</v>
          </cell>
          <cell r="C2130" t="str">
            <v>m²</v>
          </cell>
          <cell r="D2130">
            <v>15.16</v>
          </cell>
        </row>
        <row r="2131">
          <cell r="A2131" t="str">
            <v>1C.09.200.0030.c</v>
          </cell>
          <cell r="B2131" t="str">
            <v>- per profili con resistenza fino a R30 e massività tra 201 e 250 s/v</v>
          </cell>
          <cell r="C2131" t="str">
            <v>m²</v>
          </cell>
          <cell r="D2131">
            <v>21.62</v>
          </cell>
        </row>
        <row r="2132">
          <cell r="A2132" t="str">
            <v>1C.09.200.0030.d</v>
          </cell>
          <cell r="B2132" t="str">
            <v>- per profili con resistenza fino a R60 e massività fino a 150 s/v</v>
          </cell>
          <cell r="C2132" t="str">
            <v>m²</v>
          </cell>
          <cell r="D2132">
            <v>27.16</v>
          </cell>
        </row>
        <row r="2133">
          <cell r="A2133" t="str">
            <v>1C.09.200.0030.e</v>
          </cell>
          <cell r="B2133" t="str">
            <v>- per profili con resistenza fino a R60 e massività tra 151 e 200 s/v</v>
          </cell>
          <cell r="C2133" t="str">
            <v>m²</v>
          </cell>
          <cell r="D2133">
            <v>38.51</v>
          </cell>
        </row>
        <row r="2134">
          <cell r="A2134" t="str">
            <v>1C.09.200.0030.f</v>
          </cell>
          <cell r="B2134" t="str">
            <v>- per profili con resistenza fino a R60 e massività tra 201 e 250 s/v (se certificabile)</v>
          </cell>
          <cell r="C2134" t="str">
            <v>m²</v>
          </cell>
          <cell r="D2134">
            <v>54.73</v>
          </cell>
        </row>
        <row r="2135">
          <cell r="A2135" t="str">
            <v>1C.09.200.0030.g</v>
          </cell>
          <cell r="B2135" t="str">
            <v>- per profili con resistenza fino a R90 e massività fino a 150 s/v (se certificabile)</v>
          </cell>
          <cell r="C2135" t="str">
            <v>m²</v>
          </cell>
          <cell r="D2135">
            <v>45.83</v>
          </cell>
        </row>
        <row r="2136">
          <cell r="A2136" t="str">
            <v>1C.09.200.0030.h</v>
          </cell>
          <cell r="B2136" t="str">
            <v>- per profili con resistenza fino a R90 e massività tra 151 e 200 s/v</v>
          </cell>
          <cell r="C2136" t="str">
            <v>m²</v>
          </cell>
          <cell r="D2136">
            <v>65.010000000000005</v>
          </cell>
        </row>
        <row r="2137">
          <cell r="A2137" t="str">
            <v>1C.09.200.0030.i</v>
          </cell>
          <cell r="B2137" t="str">
            <v>- per profili con resistenza fino a R90 e massività tra 201 e 250 s/v</v>
          </cell>
          <cell r="C2137" t="str">
            <v>m²</v>
          </cell>
          <cell r="D2137">
            <v>81.599999999999994</v>
          </cell>
        </row>
        <row r="2138">
          <cell r="A2138" t="str">
            <v>1C.09.200.0040</v>
          </cell>
          <cell r="B2138" t="str">
            <v>Protezione di opere in carpenteria metallica contro il fuoco con pittura intumescente monocomponente in emulsione acquosa, testata e certificata secondo norme di prova europee EN 13381-4, applicata a più mani, su superfici esenti da ruggine ed adeguatamente preparate, negli spessori di film secco derivanti da calcolo analitico in funzione della classe di resistenza, del tasso di utilizzo e della temperatura critica. Valutazione come quantità di prodotto umido applicato.</v>
          </cell>
          <cell r="C2138" t="str">
            <v>kg</v>
          </cell>
          <cell r="D2138">
            <v>18.5</v>
          </cell>
        </row>
        <row r="2139">
          <cell r="A2139" t="str">
            <v>1C.09.200.0050</v>
          </cell>
          <cell r="B2139" t="str">
            <v>Protezione di opere in carpenteria metallica contro il fuoco con pittura intumescente monocomponente a solvente, testata e certificata secondo norme di prova europee EN 13381-4, applicata a più mani, su superfici esenti da ruggine ed adeguatamente preparate, negli spessori di film secco derivanti da calcolo analitico in funzione della classe di resistenza, del tasso di utilizzo e della temperatura critica. Valutazione come quantità di prodotto umido applicato.</v>
          </cell>
          <cell r="C2139" t="str">
            <v>kg</v>
          </cell>
          <cell r="D2139">
            <v>21.62</v>
          </cell>
        </row>
        <row r="2140">
          <cell r="A2140" t="str">
            <v>1C.09.200.0060</v>
          </cell>
          <cell r="B2140" t="str">
            <v>Protezione di opere in legno contro il fuoco con vernice ignifuga bicomponente a base acqua, certificata secondo norme di prova europee EN 13150-1, euroclasse (A2-s1,d0) (A2-s2,d0) (B-s1,d0) (B-s2,d0) se impiegata lungo le vie di esodo o, oltre alle precedenti, (A2-s1,d1) (A2-s3,d0) (A2-s2,d1) (A2-s3,d1) (B-s2,d0) (B-s3,d) se impiegata in altri ambienti , applicata in due mani su superfici grezze o carteggiate, in ragione di almeno 300 g/m²</v>
          </cell>
          <cell r="C2140" t="str">
            <v>m²</v>
          </cell>
          <cell r="D2140">
            <v>21.49</v>
          </cell>
        </row>
        <row r="2141">
          <cell r="A2141" t="str">
            <v>1C.09.240</v>
          </cell>
          <cell r="B2141" t="str">
            <v>PORTE TAGLIAFUOCO REI 60 - A BATTENTE</v>
          </cell>
          <cell r="C2141"/>
          <cell r="D2141"/>
        </row>
        <row r="2142">
          <cell r="A2142" t="str">
            <v>1C.09.240.0020</v>
          </cell>
          <cell r="B2142" t="str">
            <v>Fornitura e posa in opera di porta tagliafuoco ad un battente, REI 60, di tipo omologato a norme UNI EN 1634-1, costituita da: - anta tamburata in lamiera di acciaio zincato e preverniciato a fuoco o con polveri termoindurenti, pressosaldato; coibentata con materiali isolanti secondo la certificazione richiesta; telaio in angolari o lamiera pressopiegata, munito di zanche o tasselli da murare; guarnizioni termoespandenti e antifumo; serratura incassata con chiavi, scrocca e maniglia atermica antinfortunistica in plastica con anima acciaio; n 2 cerniere, una munita di molle tarabili per la chiusura automatica ed una registrabile verticalmente; guarnizioni termoespandenti e antifumo; nelle seguenti misure, indicative rispetto alle produzioni di serie, con possibilità di produzione di misure speciali a richiesta:</v>
          </cell>
          <cell r="C2142"/>
          <cell r="D2142"/>
        </row>
        <row r="2143">
          <cell r="A2143" t="str">
            <v>1C.09.240.0020.a</v>
          </cell>
          <cell r="B2143" t="str">
            <v>- passaggio netto cm 70x200-210 circa</v>
          </cell>
          <cell r="C2143" t="str">
            <v>cad</v>
          </cell>
          <cell r="D2143">
            <v>343.64</v>
          </cell>
        </row>
        <row r="2144">
          <cell r="A2144" t="str">
            <v>1C.09.240.0020.b</v>
          </cell>
          <cell r="B2144" t="str">
            <v>- passaggio netto cm 80x200-210 circa</v>
          </cell>
          <cell r="C2144" t="str">
            <v>cad</v>
          </cell>
          <cell r="D2144">
            <v>352.25</v>
          </cell>
        </row>
        <row r="2145">
          <cell r="A2145" t="str">
            <v>1C.09.240.0020.c</v>
          </cell>
          <cell r="B2145" t="str">
            <v>- passaggio netto cm 90x200-210 circa</v>
          </cell>
          <cell r="C2145" t="str">
            <v>cad</v>
          </cell>
          <cell r="D2145">
            <v>433.53</v>
          </cell>
        </row>
        <row r="2146">
          <cell r="A2146" t="str">
            <v>1C.09.240.0020.d</v>
          </cell>
          <cell r="B2146" t="str">
            <v>- passaggio netto cm 120x200-210 circa</v>
          </cell>
          <cell r="C2146" t="str">
            <v>cad</v>
          </cell>
          <cell r="D2146">
            <v>492.11</v>
          </cell>
        </row>
        <row r="2147">
          <cell r="A2147" t="str">
            <v>1C.09.240.0020.e</v>
          </cell>
          <cell r="B2147" t="str">
            <v>- ad un battente con misure speciali a richiesta su ordinazione (da valutare sulla misura del passaggio netto)</v>
          </cell>
          <cell r="C2147" t="str">
            <v>m²</v>
          </cell>
          <cell r="D2147">
            <v>252.35</v>
          </cell>
        </row>
        <row r="2148">
          <cell r="A2148" t="str">
            <v>1C.09.240.0030</v>
          </cell>
          <cell r="B2148" t="str">
            <v>Fornitura e posa in opera di porta tagliafuoco a due battenti, REI 60, di tipo omologato a norme UNI EN 1634-1, costituita da: - due ante tamburate, simmetriche o asimmetriche, in lamiera di acciaio zincato e preverniciato a fuoco o con polveri termoindurenti, pressosaldato; coibentate con materiali isolanti secondo la certificazione richiesta; telaio in angolari o lamiera pressopiegata, munito di zanche o tasselli da murare; guarnizioni termoespandenti e antifumo; serratura incassata con chiavi, scrocca e maniglia atermica antinfortunistica in plastica con anima acciaio; n 2 cerniere ogni battente, una munita di molle tarabili per la chiusura automatica ed una registrabile verticalmente; regolatore di chiusura per la corretta sequenza di chiusura delle ante, guarnizioni termoespandenti e antifumo; nelle seguenti misure, indicative rispetto alle produzioni di serie, con possibilità di produzione di misure speciali a richiesta:</v>
          </cell>
          <cell r="C2148"/>
          <cell r="D2148"/>
        </row>
        <row r="2149">
          <cell r="A2149" t="str">
            <v>1C.09.240.0030.a</v>
          </cell>
          <cell r="B2149" t="str">
            <v>- passaggio netto cm 120x200-210 circa</v>
          </cell>
          <cell r="C2149" t="str">
            <v>cad</v>
          </cell>
          <cell r="D2149">
            <v>765.33</v>
          </cell>
        </row>
        <row r="2150">
          <cell r="A2150" t="str">
            <v>1C.09.240.0030.b</v>
          </cell>
          <cell r="B2150" t="str">
            <v>- passaggio netto cm 140x200-210 circa</v>
          </cell>
          <cell r="C2150" t="str">
            <v>cad</v>
          </cell>
          <cell r="D2150">
            <v>789.28</v>
          </cell>
        </row>
        <row r="2151">
          <cell r="A2151" t="str">
            <v>1C.09.240.0030.c</v>
          </cell>
          <cell r="B2151" t="str">
            <v>- passaggio netto cm 160x200-210 circa</v>
          </cell>
          <cell r="C2151" t="str">
            <v>cad</v>
          </cell>
          <cell r="D2151">
            <v>838.05</v>
          </cell>
        </row>
        <row r="2152">
          <cell r="A2152" t="str">
            <v>1C.09.240.0030.d</v>
          </cell>
          <cell r="B2152" t="str">
            <v>- passaggio netto cm 180x200-210 circa</v>
          </cell>
          <cell r="C2152" t="str">
            <v>cad</v>
          </cell>
          <cell r="D2152">
            <v>873.46</v>
          </cell>
        </row>
        <row r="2153">
          <cell r="A2153" t="str">
            <v>1C.09.240.0030.e</v>
          </cell>
          <cell r="B2153" t="str">
            <v>- passaggio netto cm 200x200-210 circa</v>
          </cell>
          <cell r="C2153" t="str">
            <v>cad</v>
          </cell>
          <cell r="D2153">
            <v>908.88</v>
          </cell>
        </row>
        <row r="2154">
          <cell r="A2154" t="str">
            <v>1C.09.240.0030.f</v>
          </cell>
          <cell r="B2154" t="str">
            <v>- a due battenti con misure speciali a richiesta su ordinazione (da valutare sulla misura del passaggio netto)</v>
          </cell>
          <cell r="C2154" t="str">
            <v>m²</v>
          </cell>
          <cell r="D2154">
            <v>296.99</v>
          </cell>
        </row>
        <row r="2155">
          <cell r="A2155" t="str">
            <v>1C.09.250</v>
          </cell>
          <cell r="B2155" t="str">
            <v>PORTE TAGLIAFUOCO REI 120 - A BATTENTE</v>
          </cell>
          <cell r="C2155"/>
          <cell r="D2155"/>
        </row>
        <row r="2156">
          <cell r="A2156" t="str">
            <v>1C.09.250.0020</v>
          </cell>
          <cell r="B2156" t="str">
            <v>Fornitura e posa in opera di porta tagliafuoco ad un battente, REI 120, di tipo omologato a norme UNI EN 1634-1, costituita da: - anta tamburata in lamiera di acciaio zincato e preverniciato a fuoco o con polveri termoindurenti, pressosaldato; coibentata con materiali isolanti secondo la certificazione richiesta; telaio in angolari o lamiera pressopiegata, munito di zanche o tasselli da murare; guarnizioni termoespandenti e antifumo; serratura incassata con chiavi, scrocca e maniglia atermica antinfortunistica in plastica con anima acciaio; n 2 cerniere, una munita di molle tarabili per la chiusura automatica ed una registrabile verticalmente; guarnizioni termoespandenti e antifumo; nelle seguenti misure, indicative rispetto alle produzioni di serie, con possibilità di produzione di misure speciali a richiesta:</v>
          </cell>
          <cell r="C2156"/>
          <cell r="D2156"/>
        </row>
        <row r="2157">
          <cell r="A2157" t="str">
            <v>1C.09.250.0020.a</v>
          </cell>
          <cell r="B2157" t="str">
            <v>- passaggio netto cm 70x200-210 circa</v>
          </cell>
          <cell r="C2157" t="str">
            <v>cad</v>
          </cell>
          <cell r="D2157">
            <v>403.7</v>
          </cell>
        </row>
        <row r="2158">
          <cell r="A2158" t="str">
            <v>1C.09.250.0020.b</v>
          </cell>
          <cell r="B2158" t="str">
            <v>- passaggio netto cm 80x200-210 circa</v>
          </cell>
          <cell r="C2158" t="str">
            <v>cad</v>
          </cell>
          <cell r="D2158">
            <v>422.92</v>
          </cell>
        </row>
        <row r="2159">
          <cell r="A2159" t="str">
            <v>1C.09.250.0020.c</v>
          </cell>
          <cell r="B2159" t="str">
            <v>- passaggio netto cm 90x200-210 circa</v>
          </cell>
          <cell r="C2159" t="str">
            <v>cad</v>
          </cell>
          <cell r="D2159">
            <v>544.12</v>
          </cell>
        </row>
        <row r="2160">
          <cell r="A2160" t="str">
            <v>1C.09.250.0020.d</v>
          </cell>
          <cell r="B2160" t="str">
            <v>- passaggio netto cm 120x200-210 circa</v>
          </cell>
          <cell r="C2160" t="str">
            <v>cad</v>
          </cell>
          <cell r="D2160">
            <v>586.51</v>
          </cell>
        </row>
        <row r="2161">
          <cell r="A2161" t="str">
            <v>1C.09.250.0020.e</v>
          </cell>
          <cell r="B2161" t="str">
            <v>- ad un battente con misure speciali a richiesta su ordinazione (da valutare sulla misura del passaggio netto)</v>
          </cell>
          <cell r="C2161" t="str">
            <v>m²</v>
          </cell>
          <cell r="D2161">
            <v>306.35000000000002</v>
          </cell>
        </row>
        <row r="2162">
          <cell r="A2162" t="str">
            <v>1C.09.250.0030</v>
          </cell>
          <cell r="B2162" t="str">
            <v>Porta tagliafuoco a due battenti, REI 120, di tipo omologato a norme UNI EN 1634-1, costituita da: - due ante tamburate, simmetriche o asimmetriche, in lamiera di acciaio zincato e preverniciato a fuoco o con polveri termoindurenti, pressosaldato; coibentate con materiali isolanti secondo la certificazione richiesta; telaio in angolari o lamiera pressopiegata, munito di zanche o tasselli da murare; guarnizioni termoespandenti e antifumo; serratura incassata con chiavi, scrocca e maniglia atermica antinfortunistica in plastica con anima acciaio; n 2 cerniere ogni battente, una munita di molle tarabili per la chiusura automatica ed una registrabile verticalmente, regolatore di chiusura per la corretta sequenza di chiusura delle ante; guarnizioni termoespandenti e antifumo; nelle seguenti misure, indicative rispetto alle produzioni di serie, con possibilità di produzione di misure speciali a richiesta:</v>
          </cell>
          <cell r="C2162"/>
          <cell r="D2162"/>
        </row>
        <row r="2163">
          <cell r="A2163" t="str">
            <v>1C.09.250.0030.a</v>
          </cell>
          <cell r="B2163" t="str">
            <v>- passaggio netto cm 120x200-210 circa</v>
          </cell>
          <cell r="C2163" t="str">
            <v>cad</v>
          </cell>
          <cell r="D2163">
            <v>886.4</v>
          </cell>
        </row>
        <row r="2164">
          <cell r="A2164" t="str">
            <v>1C.09.250.0030.b</v>
          </cell>
          <cell r="B2164" t="str">
            <v>- passaggio netto cm 140x200-210 circa</v>
          </cell>
          <cell r="C2164" t="str">
            <v>cad</v>
          </cell>
          <cell r="D2164">
            <v>946.13</v>
          </cell>
        </row>
        <row r="2165">
          <cell r="A2165" t="str">
            <v>1C.09.250.0030.c</v>
          </cell>
          <cell r="B2165" t="str">
            <v>- passaggio netto cm 160x200-210 circa</v>
          </cell>
          <cell r="C2165" t="str">
            <v>cad</v>
          </cell>
          <cell r="D2165">
            <v>973.35</v>
          </cell>
        </row>
        <row r="2166">
          <cell r="A2166" t="str">
            <v>1C.09.250.0030.d</v>
          </cell>
          <cell r="B2166" t="str">
            <v>- passaggio netto cm 180x200-210 circa</v>
          </cell>
          <cell r="C2166" t="str">
            <v>cad</v>
          </cell>
          <cell r="D2166">
            <v>1000.54</v>
          </cell>
        </row>
        <row r="2167">
          <cell r="A2167" t="str">
            <v>1C.09.250.0030.e</v>
          </cell>
          <cell r="B2167" t="str">
            <v>- passaggio netto cm 200x200-210 circa</v>
          </cell>
          <cell r="C2167" t="str">
            <v>cad</v>
          </cell>
          <cell r="D2167">
            <v>1032.82</v>
          </cell>
        </row>
        <row r="2168">
          <cell r="A2168" t="str">
            <v>1C.09.250.0030.f</v>
          </cell>
          <cell r="B2168" t="str">
            <v>- a due battenti con misure speciali a richiesta su ordinazione (da valutare sulla misura del passaggio netto)</v>
          </cell>
          <cell r="C2168" t="str">
            <v>m²</v>
          </cell>
          <cell r="D2168">
            <v>346.13</v>
          </cell>
        </row>
        <row r="2169">
          <cell r="A2169" t="str">
            <v>1C.09.260</v>
          </cell>
          <cell r="B2169" t="str">
            <v>VISIVE REI 60 E 120 PER PORTE REI IN ACCIAIO</v>
          </cell>
          <cell r="C2169"/>
          <cell r="D2169"/>
        </row>
        <row r="2170">
          <cell r="A2170" t="str">
            <v>1C.09.260.0010</v>
          </cell>
          <cell r="B2170" t="str">
            <v>Visive quadrate o rettangolari, su porte tagliafuoco REI 60; in opera, compresa assistenza muraria:</v>
          </cell>
          <cell r="C2170"/>
          <cell r="D2170"/>
        </row>
        <row r="2171">
          <cell r="A2171" t="str">
            <v>1C.09.260.0010.a</v>
          </cell>
          <cell r="B2171" t="str">
            <v>- REI 60, da cm 20x60, 40x30, 30x40, vetro spess. 21 mm</v>
          </cell>
          <cell r="C2171" t="str">
            <v>cad</v>
          </cell>
          <cell r="D2171">
            <v>146.63</v>
          </cell>
        </row>
        <row r="2172">
          <cell r="A2172" t="str">
            <v>1C.09.260.0010.b</v>
          </cell>
          <cell r="B2172" t="str">
            <v>- REI 60, da cm 40x60, vetro spess. 21 mm</v>
          </cell>
          <cell r="C2172" t="str">
            <v>cad</v>
          </cell>
          <cell r="D2172">
            <v>215.28</v>
          </cell>
        </row>
        <row r="2173">
          <cell r="A2173" t="str">
            <v>1C.09.260.0010.c</v>
          </cell>
          <cell r="B2173" t="str">
            <v>- REI 60, da cm 40x120, vetro spess. 21 mm</v>
          </cell>
          <cell r="C2173" t="str">
            <v>cad</v>
          </cell>
          <cell r="D2173">
            <v>352.57</v>
          </cell>
        </row>
        <row r="2174">
          <cell r="A2174" t="str">
            <v>1C.09.260.0020</v>
          </cell>
          <cell r="B2174" t="str">
            <v>Visive quadrate o rettangolari, su porte tagliafuoco REI 120; in opera, compresa assistenza muraria:</v>
          </cell>
          <cell r="C2174"/>
          <cell r="D2174"/>
        </row>
        <row r="2175">
          <cell r="A2175" t="str">
            <v>1C.09.260.0020.a</v>
          </cell>
          <cell r="B2175" t="str">
            <v>- REI 120, da cm 20x60, 40x30, 30x40, vetro spess. 52 mm</v>
          </cell>
          <cell r="C2175" t="str">
            <v>cad</v>
          </cell>
          <cell r="D2175">
            <v>333.49</v>
          </cell>
        </row>
        <row r="2176">
          <cell r="A2176" t="str">
            <v>1C.09.260.0020.b</v>
          </cell>
          <cell r="B2176" t="str">
            <v>- REI 120, da cm 40x60, vetro spess. 52 mm</v>
          </cell>
          <cell r="C2176" t="str">
            <v>cad</v>
          </cell>
          <cell r="D2176">
            <v>495.57</v>
          </cell>
        </row>
        <row r="2177">
          <cell r="A2177" t="str">
            <v>1C.09.260.0020.c</v>
          </cell>
          <cell r="B2177" t="str">
            <v>- REI 120, da cm 40x120, vetro spess. 52 mm</v>
          </cell>
          <cell r="C2177" t="str">
            <v>cad</v>
          </cell>
          <cell r="D2177">
            <v>819.74</v>
          </cell>
        </row>
        <row r="2178">
          <cell r="A2178" t="str">
            <v>1C.09.300</v>
          </cell>
          <cell r="B2178" t="str">
            <v>PORTE TAGLIAFUOCO REI 120 - SCORREVOLI</v>
          </cell>
          <cell r="C2178"/>
          <cell r="D2178"/>
        </row>
        <row r="2179">
          <cell r="A2179" t="str">
            <v>1C.09.300.0010</v>
          </cell>
          <cell r="B2179" t="str">
            <v>Fornitura e posa in opera, comprese assistenze murarie, di porta tagliafuoco scorrevole, ad un battente, REI 120, di tipo omologato a norme UNI EN 1634-1, costituita da: -pannelli tamburati in lamiera di acciaio con verniciatura di fondo, con giunti coibentati con materiali specifici reistenti ad alte temperature; guida di scorrimento in acciaio pressopiegato e preforata per il montaggio con tasselli e viterie; carrelli di scorrimento ad attrito ridotto; contrappesi con peso mobile e cavo di acciaio, ammortizzatori idraulici di fine corsa ove necessari; sgancio con piastra termofusibile, per la chiusura automatica, maniglie incassate. Superficie di fatturazione pari al vano muro più 20 cm in lunghezza e 10 cm in altezza. Nelle misure:</v>
          </cell>
          <cell r="C2179"/>
          <cell r="D2179"/>
        </row>
        <row r="2180">
          <cell r="A2180" t="str">
            <v>1C.09.300.0010.a</v>
          </cell>
          <cell r="B2180" t="str">
            <v>- minimo di fatturazione = 5,50 m²</v>
          </cell>
          <cell r="C2180" t="str">
            <v>cad</v>
          </cell>
          <cell r="D2180">
            <v>1846.61</v>
          </cell>
        </row>
        <row r="2181">
          <cell r="A2181" t="str">
            <v>1C.09.300.0010.b</v>
          </cell>
          <cell r="B2181" t="str">
            <v>- da 5,51 a 11,00 m²</v>
          </cell>
          <cell r="C2181" t="str">
            <v>m²</v>
          </cell>
          <cell r="D2181">
            <v>383.24</v>
          </cell>
        </row>
        <row r="2182">
          <cell r="A2182" t="str">
            <v>1C.09.300.0010.c</v>
          </cell>
          <cell r="B2182" t="str">
            <v>- da 11,01 a 17,00 m²</v>
          </cell>
          <cell r="C2182" t="str">
            <v>m²</v>
          </cell>
          <cell r="D2182">
            <v>365.46</v>
          </cell>
        </row>
        <row r="2183">
          <cell r="A2183" t="str">
            <v>1C.09.300.0010.d</v>
          </cell>
          <cell r="B2183" t="str">
            <v>- oltre 17,01 m²</v>
          </cell>
          <cell r="C2183" t="str">
            <v>m²</v>
          </cell>
          <cell r="D2183">
            <v>347.68</v>
          </cell>
        </row>
        <row r="2184">
          <cell r="A2184" t="str">
            <v>1C.09.300.0020</v>
          </cell>
          <cell r="B2184" t="str">
            <v>Fornitura e posa in opera, comprese assistenze murarie, di porta tagliafuoco scorrevole, a due battenti, REI 120, di tipo omologato a norme UNI EN 1634-1, costituita da: -pannelli tamburati in lamiera di acciaio con verniciatura di fondo, con giunti coibentati con materiali specifici reistenti ad alte temperature; guida di scorrimento in acciaio pressopiegato e preforata per il montaggio con tasselli e viterie; carrelli di scorrimento ad attrito ridotto; contrappesi con peso mobile e cavo di acciaio, ammortizzatori idraulici di fine corsa ove necessari; sgancio con piastra termofusibile, per la chiusura automatica, maniglie incassate. Superficie di fatturazione pari al vano muro più 20 cm in lunghezza e 10 cm in altezza. Nelle misure:</v>
          </cell>
          <cell r="C2184"/>
          <cell r="D2184"/>
        </row>
        <row r="2185">
          <cell r="A2185" t="str">
            <v>1C.09.300.0020.a</v>
          </cell>
          <cell r="B2185" t="str">
            <v>- minimo di fatturazione = 5,50 m²</v>
          </cell>
          <cell r="C2185" t="str">
            <v>cad</v>
          </cell>
          <cell r="D2185">
            <v>1988.91</v>
          </cell>
        </row>
        <row r="2186">
          <cell r="A2186" t="str">
            <v>1C.09.300.0020.b</v>
          </cell>
          <cell r="B2186" t="str">
            <v>- da 5,51 a 11,00 m²</v>
          </cell>
          <cell r="C2186" t="str">
            <v>m²</v>
          </cell>
          <cell r="D2186">
            <v>418.83</v>
          </cell>
        </row>
        <row r="2187">
          <cell r="A2187" t="str">
            <v>1C.09.300.0020.c</v>
          </cell>
          <cell r="B2187" t="str">
            <v>- da 11,01 a 17,00 m²</v>
          </cell>
          <cell r="C2187" t="str">
            <v>m²</v>
          </cell>
          <cell r="D2187">
            <v>392.14</v>
          </cell>
        </row>
        <row r="2188">
          <cell r="A2188" t="str">
            <v>1C.09.300.0020.d</v>
          </cell>
          <cell r="B2188" t="str">
            <v>- oltre 17,01 m²</v>
          </cell>
          <cell r="C2188" t="str">
            <v>m²</v>
          </cell>
          <cell r="D2188">
            <v>374.35</v>
          </cell>
        </row>
        <row r="2189">
          <cell r="A2189" t="str">
            <v>1C.09.300.0030</v>
          </cell>
          <cell r="B2189" t="str">
            <v>Accessori per completamento portoni scorrevoli:</v>
          </cell>
          <cell r="C2189"/>
          <cell r="D2189"/>
        </row>
        <row r="2190">
          <cell r="A2190" t="str">
            <v>1C.09.300.0030.a</v>
          </cell>
          <cell r="B2190" t="str">
            <v>- ammortizzatore fine corsa regolabile, corsa 50 mm, con ripristino a mezzo testa magnetica; per ante fino ad 8 m²</v>
          </cell>
          <cell r="C2190" t="str">
            <v>cad</v>
          </cell>
          <cell r="D2190">
            <v>217.84</v>
          </cell>
        </row>
        <row r="2191">
          <cell r="A2191" t="str">
            <v>1C.09.300.0030.b</v>
          </cell>
          <cell r="B2191" t="str">
            <v>- ammortizzatore fine corsa regolabile, corsa 60 mm, con ripristino a molla e tampone in gomma; per ante fino ad 8 m²</v>
          </cell>
          <cell r="C2191" t="str">
            <v>cad</v>
          </cell>
          <cell r="D2191">
            <v>148.84</v>
          </cell>
        </row>
        <row r="2192">
          <cell r="A2192" t="str">
            <v>1C.09.300.0030.c</v>
          </cell>
          <cell r="B2192" t="str">
            <v>- ammortizzatore fine corsa regolabile, corsa 100 mm, con ripristino a mezzo testa magnetica; per ante fino ad 12 m²</v>
          </cell>
          <cell r="C2192" t="str">
            <v>cad</v>
          </cell>
          <cell r="D2192">
            <v>257.07</v>
          </cell>
        </row>
        <row r="2193">
          <cell r="A2193" t="str">
            <v>1C.09.300.0030.d</v>
          </cell>
          <cell r="B2193" t="str">
            <v>- ammortizzatore fine corsa senza limite di escursione, ad azionamento diretto sul cavo di traino; per ante oltre i 12 m²</v>
          </cell>
          <cell r="C2193" t="str">
            <v>cad</v>
          </cell>
          <cell r="D2193">
            <v>326.10000000000002</v>
          </cell>
        </row>
        <row r="2194">
          <cell r="A2194" t="str">
            <v>1C.09.350</v>
          </cell>
          <cell r="B2194" t="str">
            <v>PORTE TAGLIAFUOCO IN VETRO</v>
          </cell>
          <cell r="C2194"/>
          <cell r="D2194"/>
        </row>
        <row r="2195">
          <cell r="A2195" t="str">
            <v>1C.09.350.0010</v>
          </cell>
          <cell r="B2195" t="str">
            <v>Porta tagliafuoco ad ante vetrate ad uno o due battenti, di tipo omologato, costituita da: - telaio a Z spessore 25/10 mm, o tubolare, munito di zanche a murare e da guarnizioni termoespandenti e antifumo; serratura antincendio ad un solo punto di chiusura, con maniglia interna ed esterna; anta con tre cerniere ad ali, perno ad alta resistenza e cuscinetto reggispinta; lastra isolante a base di calciosilicati di spessore adeguato alla classe richiesta; verniciatura a fuoco delle parti metalliche. In opera, comprese assistenze murarie alla posa.</v>
          </cell>
          <cell r="C2195"/>
          <cell r="D2195"/>
        </row>
        <row r="2196">
          <cell r="A2196" t="str">
            <v>1C.09.350.0010.a</v>
          </cell>
          <cell r="B2196" t="str">
            <v>- REI 60, un battente, sup. da 1,5 a 2,5 m², vetro spess. 21 mm</v>
          </cell>
          <cell r="C2196" t="str">
            <v>m²</v>
          </cell>
          <cell r="D2196">
            <v>1177.47</v>
          </cell>
        </row>
        <row r="2197">
          <cell r="A2197" t="str">
            <v>1C.09.350.0010.b</v>
          </cell>
          <cell r="B2197" t="str">
            <v>- REI 60, un battente, sup. da 2,5 a 3,0 m², vetro spess. 21 mm</v>
          </cell>
          <cell r="C2197" t="str">
            <v>m²</v>
          </cell>
          <cell r="D2197">
            <v>1097.44</v>
          </cell>
        </row>
        <row r="2198">
          <cell r="A2198" t="str">
            <v>1C.09.350.0010.c</v>
          </cell>
          <cell r="B2198" t="str">
            <v>- REI 60, due battenti, sup. da 3,0 a 5,0 m², vetro spess. 21 mm</v>
          </cell>
          <cell r="C2198" t="str">
            <v>m²</v>
          </cell>
          <cell r="D2198">
            <v>1237.3499999999999</v>
          </cell>
        </row>
        <row r="2199">
          <cell r="A2199" t="str">
            <v>1C.09.350.0010.d</v>
          </cell>
          <cell r="B2199" t="str">
            <v>- REI 120, un battente, sup. da 1,5 a 3,5 m², vetro spess. 52 mm</v>
          </cell>
          <cell r="C2199" t="str">
            <v>m²</v>
          </cell>
          <cell r="D2199">
            <v>2625.55</v>
          </cell>
        </row>
        <row r="2200">
          <cell r="A2200" t="str">
            <v>1C.09.350.0010.e</v>
          </cell>
          <cell r="B2200" t="str">
            <v>- REI 120, due battenti, sup. da 3,0 a 5,0 m², vetro spess. 52 mm</v>
          </cell>
          <cell r="C2200" t="str">
            <v>m²</v>
          </cell>
          <cell r="D2200">
            <v>2756.08</v>
          </cell>
        </row>
        <row r="2201">
          <cell r="A2201" t="str">
            <v>1C.09.350.0050</v>
          </cell>
          <cell r="B2201" t="str">
            <v>Vetrate o serramenti fissi con vetri stratificati tagliafuoco, conformi alle norme UNI EN ISO 12543, costituiti da telaio a Z spessore 25/10 mm, o tubolare, munito di zanche a murare e da guarnizioni termoespandenti e antifumo, con verniciatura a fuoco delle parti metalliche. In opera, comprese assistenze murarie alla posa, nei tipi:</v>
          </cell>
          <cell r="C2201"/>
          <cell r="D2201"/>
        </row>
        <row r="2202">
          <cell r="A2202" t="str">
            <v>1C.09.350.0050.a</v>
          </cell>
          <cell r="B2202" t="str">
            <v>- REI 30</v>
          </cell>
          <cell r="C2202" t="str">
            <v>m²</v>
          </cell>
          <cell r="D2202">
            <v>848.71</v>
          </cell>
        </row>
        <row r="2203">
          <cell r="A2203" t="str">
            <v>1C.09.350.0050.b</v>
          </cell>
          <cell r="B2203" t="str">
            <v>- REI 60</v>
          </cell>
          <cell r="C2203" t="str">
            <v>m²</v>
          </cell>
          <cell r="D2203">
            <v>1010.79</v>
          </cell>
        </row>
        <row r="2204">
          <cell r="A2204" t="str">
            <v>1C.09.350.0050.c</v>
          </cell>
          <cell r="B2204" t="str">
            <v>- REI 90</v>
          </cell>
          <cell r="C2204" t="str">
            <v>m²</v>
          </cell>
          <cell r="D2204">
            <v>1659.11</v>
          </cell>
        </row>
        <row r="2205">
          <cell r="A2205" t="str">
            <v>1C.09.350.0050.d</v>
          </cell>
          <cell r="B2205" t="str">
            <v>- REI 120</v>
          </cell>
          <cell r="C2205" t="str">
            <v>m²</v>
          </cell>
          <cell r="D2205">
            <v>1945.13</v>
          </cell>
        </row>
        <row r="2206">
          <cell r="A2206" t="str">
            <v>1C.09.400</v>
          </cell>
          <cell r="B2206" t="str">
            <v>MANIGLIONI ANTIPANICO E ACCESSORI</v>
          </cell>
          <cell r="C2206"/>
          <cell r="D2206"/>
        </row>
        <row r="2207">
          <cell r="A2207" t="str">
            <v>1C.09.400.0010</v>
          </cell>
          <cell r="B2207" t="str">
            <v>Maniglione antipanico omologato per uscite di sicurezza, a leva, scatole di comando nere, barra di azionamento in alluminio anodizzato, compreso serratura antipanico, completo di tutti gli accessori per il perfetto funzionamento, fornito ed applicato in opera su porte REI in ferro:</v>
          </cell>
          <cell r="C2207"/>
          <cell r="D2207"/>
        </row>
        <row r="2208">
          <cell r="A2208" t="str">
            <v>1C.09.400.0010.a</v>
          </cell>
          <cell r="B2208" t="str">
            <v>- maniglione interno, esterno cieco senza maniglia</v>
          </cell>
          <cell r="C2208" t="str">
            <v>cad</v>
          </cell>
          <cell r="D2208">
            <v>154.25</v>
          </cell>
        </row>
        <row r="2209">
          <cell r="A2209" t="str">
            <v>1C.09.400.0010.b</v>
          </cell>
          <cell r="B2209" t="str">
            <v>- maniglione interno con maniglia esterna senza serratura</v>
          </cell>
          <cell r="C2209" t="str">
            <v>cad</v>
          </cell>
          <cell r="D2209">
            <v>80.510000000000005</v>
          </cell>
        </row>
        <row r="2210">
          <cell r="A2210" t="str">
            <v>1C.09.400.0010.c</v>
          </cell>
          <cell r="B2210" t="str">
            <v>- maniglione interno con maniglia o pomolo e serratura esterna</v>
          </cell>
          <cell r="C2210" t="str">
            <v>cad</v>
          </cell>
          <cell r="D2210">
            <v>165.09</v>
          </cell>
        </row>
        <row r="2211">
          <cell r="A2211" t="str">
            <v>1C.09.400.0010.d</v>
          </cell>
          <cell r="B2211" t="str">
            <v>- maniglione per seconda anta, esterno cieco</v>
          </cell>
          <cell r="C2211" t="str">
            <v>cad</v>
          </cell>
          <cell r="D2211">
            <v>154.52000000000001</v>
          </cell>
        </row>
        <row r="2212">
          <cell r="A2212" t="str">
            <v>1C.09.400.0020</v>
          </cell>
          <cell r="B2212" t="str">
            <v>Maniglione antipanico omologato per uscite di sicurezza, con barra tipo push bar / touch bar, barra di azionamento rossa con carter nero, serratura antipanico; completo di tutti gli accessori per il perfetto funzionamento, fornito ed applicato in opera su porte REI in ferro:</v>
          </cell>
          <cell r="C2212"/>
          <cell r="D2212"/>
        </row>
        <row r="2213">
          <cell r="A2213" t="str">
            <v>1C.09.400.0020.a</v>
          </cell>
          <cell r="B2213" t="str">
            <v>- maniglione interno, esterno cieco senza maniglia</v>
          </cell>
          <cell r="C2213" t="str">
            <v>cad</v>
          </cell>
          <cell r="D2213">
            <v>204.31</v>
          </cell>
        </row>
        <row r="2214">
          <cell r="A2214" t="str">
            <v>1C.09.400.0020.b</v>
          </cell>
          <cell r="B2214" t="str">
            <v>- maniglione interno con maniglia esterna senza serratura</v>
          </cell>
          <cell r="C2214" t="str">
            <v>cad</v>
          </cell>
          <cell r="D2214">
            <v>215.14</v>
          </cell>
        </row>
        <row r="2215">
          <cell r="A2215" t="str">
            <v>1C.09.400.0020.c</v>
          </cell>
          <cell r="B2215" t="str">
            <v>- maniglione interno con maniglia o pomolo e serratura esterna</v>
          </cell>
          <cell r="C2215" t="str">
            <v>cad</v>
          </cell>
          <cell r="D2215">
            <v>228.66</v>
          </cell>
        </row>
        <row r="2216">
          <cell r="A2216" t="str">
            <v>1C.09.400.0020.d</v>
          </cell>
          <cell r="B2216" t="str">
            <v>- maniglione per seconda anta, esterno cieco</v>
          </cell>
          <cell r="C2216" t="str">
            <v>cad</v>
          </cell>
          <cell r="D2216">
            <v>218.1</v>
          </cell>
        </row>
        <row r="2217">
          <cell r="A2217" t="str">
            <v>1C.09.400.0030</v>
          </cell>
          <cell r="B2217" t="str">
            <v>Maniglione antipanico per porte normali non REI, a norma UNI/EN1125 omologato per uscite di sicurezza, completo di tutti gli accessori per il perfetto funzionamento, fornito ed applicato in opera su porte in ferro, lega leggera, legno; dei tipi:</v>
          </cell>
          <cell r="C2217"/>
          <cell r="D2217"/>
        </row>
        <row r="2218">
          <cell r="A2218" t="str">
            <v>1C.09.400.0030.a</v>
          </cell>
          <cell r="B2218" t="str">
            <v>- scatole nere, barra di comando in alluminio verniciata nera, scrocco laterale, senza comandi esterni</v>
          </cell>
          <cell r="C2218" t="str">
            <v>cad</v>
          </cell>
          <cell r="D2218">
            <v>161.02000000000001</v>
          </cell>
        </row>
        <row r="2219">
          <cell r="A2219" t="str">
            <v>1C.09.400.0030.b</v>
          </cell>
          <cell r="B2219" t="str">
            <v>- carter in alluminio nero, barra tipo push bar in alluminio verniciata rossa, scrocco laterale, senza comandi esterni</v>
          </cell>
          <cell r="C2219" t="str">
            <v>cad</v>
          </cell>
          <cell r="D2219">
            <v>184.02</v>
          </cell>
        </row>
        <row r="2220">
          <cell r="A2220" t="str">
            <v>1C.09.400.0030.c</v>
          </cell>
          <cell r="B2220" t="str">
            <v>- scatole nere, barra di comando in alluminio verniciata nera, scrocco laterale, senza comandi esterni, completo di aste verticali e scrocchi di chiusura alto/basso</v>
          </cell>
          <cell r="C2220" t="str">
            <v>cad</v>
          </cell>
          <cell r="D2220">
            <v>231.64</v>
          </cell>
        </row>
        <row r="2221">
          <cell r="A2221" t="str">
            <v>1C.09.400.0030.d</v>
          </cell>
          <cell r="B2221" t="str">
            <v>- carter in alluminio nero, barra tipo push bar in alluminio verniciata rossa, scrocco laterale, senza comandi esterni completo di aste verticali e scrocchi di chiusura alto/basso</v>
          </cell>
          <cell r="C2221" t="str">
            <v>cad</v>
          </cell>
          <cell r="D2221">
            <v>254.63</v>
          </cell>
        </row>
        <row r="2222">
          <cell r="A2222" t="str">
            <v>1C.09.400.0030.e</v>
          </cell>
          <cell r="B2222" t="str">
            <v>- comando esterno maniglia-cilindro</v>
          </cell>
          <cell r="C2222" t="str">
            <v>cad</v>
          </cell>
          <cell r="D2222">
            <v>61.96</v>
          </cell>
        </row>
        <row r="2223">
          <cell r="A2223" t="str">
            <v>1C.09.400.0030.f</v>
          </cell>
          <cell r="B2223" t="str">
            <v>- comando esterno pomolo-cilindro</v>
          </cell>
          <cell r="C2223" t="str">
            <v>cad</v>
          </cell>
          <cell r="D2223">
            <v>43.03</v>
          </cell>
        </row>
        <row r="2224">
          <cell r="A2224" t="str">
            <v>1C.09.400.0030.g</v>
          </cell>
          <cell r="B2224" t="str">
            <v>- barra ovale in acciaio inox da cm 120</v>
          </cell>
          <cell r="C2224" t="str">
            <v>cad</v>
          </cell>
          <cell r="D2224">
            <v>47.22</v>
          </cell>
        </row>
        <row r="2225">
          <cell r="A2225" t="str">
            <v>1C.09.400.0050</v>
          </cell>
          <cell r="B2225" t="str">
            <v>Chiudiporta oleodinamico aereo omologato per porte tagliafuoco; in opera, compresa assistenza muraria:</v>
          </cell>
          <cell r="C2225"/>
          <cell r="D2225"/>
        </row>
        <row r="2226">
          <cell r="A2226" t="str">
            <v>1C.09.400.0050.a</v>
          </cell>
          <cell r="B2226" t="str">
            <v>- tipo normale</v>
          </cell>
          <cell r="C2226" t="str">
            <v>cad</v>
          </cell>
          <cell r="D2226">
            <v>68.040000000000006</v>
          </cell>
        </row>
        <row r="2227">
          <cell r="A2227" t="str">
            <v>1C.09.400.0050.b</v>
          </cell>
          <cell r="B2227" t="str">
            <v>- tipo con binario di scorrimento</v>
          </cell>
          <cell r="C2227" t="str">
            <v>cad</v>
          </cell>
          <cell r="D2227">
            <v>100.51</v>
          </cell>
        </row>
        <row r="2228">
          <cell r="A2228" t="str">
            <v>1C.09.400.0100</v>
          </cell>
          <cell r="B2228" t="str">
            <v>Elettromagneti per comandi chiusura automatica/manuale delle porte tagliafuoco compreso ogni accessorio; in opera, escluso impianto e centrale di rilevazione incendi:</v>
          </cell>
          <cell r="C2228"/>
          <cell r="D2228"/>
        </row>
        <row r="2229">
          <cell r="A2229" t="str">
            <v>1C.09.400.0100.a</v>
          </cell>
          <cell r="B2229" t="str">
            <v>- a parete, con placca fissa o snodata e pulsante di sblocco</v>
          </cell>
          <cell r="C2229" t="str">
            <v>cad</v>
          </cell>
          <cell r="D2229">
            <v>62.66</v>
          </cell>
        </row>
        <row r="2230">
          <cell r="A2230" t="str">
            <v>1C.09.400.0100.b</v>
          </cell>
          <cell r="B2230" t="str">
            <v>- a pavimento con pulsante di sblocco e ancora snodata</v>
          </cell>
          <cell r="C2230" t="str">
            <v>cad</v>
          </cell>
          <cell r="D2230">
            <v>117.02</v>
          </cell>
        </row>
        <row r="2231">
          <cell r="A2231" t="str">
            <v>1C.09.400.0100.c</v>
          </cell>
          <cell r="B2231" t="str">
            <v>- pulsante di sblocco</v>
          </cell>
          <cell r="C2231" t="str">
            <v>cad</v>
          </cell>
          <cell r="D2231">
            <v>33.4</v>
          </cell>
        </row>
        <row r="2232">
          <cell r="A2232" t="str">
            <v>1C.09.400.0110</v>
          </cell>
          <cell r="B2232" t="str">
            <v>Dispositivo di apertura e/o chiusura automatica di serramenti mediante elettromagnete collegato a centrale di rilevazione antincendio.</v>
          </cell>
          <cell r="C2232" t="str">
            <v>cad</v>
          </cell>
          <cell r="D2232">
            <v>860.52</v>
          </cell>
        </row>
        <row r="2233">
          <cell r="A2233" t="str">
            <v>1C.09.450</v>
          </cell>
          <cell r="B2233" t="str">
            <v>SEGNALETICA ANTINCENDIO E VARIA</v>
          </cell>
          <cell r="C2233"/>
          <cell r="D2233"/>
        </row>
        <row r="2234">
          <cell r="A2234" t="str">
            <v>1C.09.450.0010</v>
          </cell>
          <cell r="B2234" t="str">
            <v>Cartelli in alluminio verniciato, tipo monofacciale, per segnaletica di vario tipo, posti in opera:</v>
          </cell>
          <cell r="C2234"/>
          <cell r="D2234"/>
        </row>
        <row r="2235">
          <cell r="A2235" t="str">
            <v>1C.09.450.0010.a</v>
          </cell>
          <cell r="B2235" t="str">
            <v>- superficie fino a 5 dm²</v>
          </cell>
          <cell r="C2235" t="str">
            <v>cad</v>
          </cell>
          <cell r="D2235">
            <v>9.36</v>
          </cell>
        </row>
        <row r="2236">
          <cell r="A2236" t="str">
            <v>1C.09.450.0010.b</v>
          </cell>
          <cell r="B2236" t="str">
            <v>- superficie da 5,1 fino a 9 dm²</v>
          </cell>
          <cell r="C2236" t="str">
            <v>cad</v>
          </cell>
          <cell r="D2236">
            <v>9.89</v>
          </cell>
        </row>
        <row r="2237">
          <cell r="A2237" t="str">
            <v>1C.09.450.0010.c</v>
          </cell>
          <cell r="B2237" t="str">
            <v>- superficie da 9,1 fino a 19 dm²</v>
          </cell>
          <cell r="C2237" t="str">
            <v>cad</v>
          </cell>
          <cell r="D2237">
            <v>13.7</v>
          </cell>
        </row>
        <row r="2238">
          <cell r="A2238" t="str">
            <v>1C.09.450.0010.d</v>
          </cell>
          <cell r="B2238" t="str">
            <v>- superficie da 19,1 fino a 28 dm²</v>
          </cell>
          <cell r="C2238" t="str">
            <v>cad</v>
          </cell>
          <cell r="D2238">
            <v>19.77</v>
          </cell>
        </row>
        <row r="2239">
          <cell r="A2239" t="str">
            <v>1C.09.450.0010.e</v>
          </cell>
          <cell r="B2239" t="str">
            <v>- superficie da 28,1 fino a 36 dm²</v>
          </cell>
          <cell r="C2239" t="str">
            <v>cad</v>
          </cell>
          <cell r="D2239">
            <v>22.08</v>
          </cell>
        </row>
        <row r="2240">
          <cell r="A2240" t="str">
            <v>1C.09.450.0020</v>
          </cell>
          <cell r="B2240" t="str">
            <v>Cartelli in alluminio verniciato, tipo bifacciale, per segnaletica di vario tipo, posti in opera:</v>
          </cell>
          <cell r="C2240"/>
          <cell r="D2240"/>
        </row>
        <row r="2241">
          <cell r="A2241" t="str">
            <v>1C.09.450.0020.a</v>
          </cell>
          <cell r="B2241" t="str">
            <v>- superficie fino a 3 dm²</v>
          </cell>
          <cell r="C2241" t="str">
            <v>cad</v>
          </cell>
          <cell r="D2241">
            <v>16.670000000000002</v>
          </cell>
        </row>
        <row r="2242">
          <cell r="A2242" t="str">
            <v>1C.09.450.0020.b</v>
          </cell>
          <cell r="B2242" t="str">
            <v>- superficie da 3,1 fino a 6 dm²</v>
          </cell>
          <cell r="C2242" t="str">
            <v>cad</v>
          </cell>
          <cell r="D2242">
            <v>17.600000000000001</v>
          </cell>
        </row>
        <row r="2243">
          <cell r="A2243" t="str">
            <v>1C.09.450.0020.c</v>
          </cell>
          <cell r="B2243" t="str">
            <v>- superficie da 6,1 fino a 10 dm²</v>
          </cell>
          <cell r="C2243" t="str">
            <v>cad</v>
          </cell>
          <cell r="D2243">
            <v>18.96</v>
          </cell>
        </row>
        <row r="2244">
          <cell r="A2244" t="str">
            <v>1C.09.450.0020.d</v>
          </cell>
          <cell r="B2244" t="str">
            <v>- superficie da 10,1 fino a 20 dm²</v>
          </cell>
          <cell r="C2244" t="str">
            <v>cad</v>
          </cell>
          <cell r="D2244">
            <v>26.13</v>
          </cell>
        </row>
        <row r="2245">
          <cell r="A2245" t="str">
            <v>1C.09.450.0030</v>
          </cell>
          <cell r="B2245" t="str">
            <v>Cartelli in alluminio verniciato, tipo monofacciale fotolumiscente, per segnaletica di vario tipo, posti in opera:</v>
          </cell>
          <cell r="C2245"/>
          <cell r="D2245"/>
        </row>
        <row r="2246">
          <cell r="A2246" t="str">
            <v>1C.09.450.0030.a</v>
          </cell>
          <cell r="B2246" t="str">
            <v>- superficie fino a 4 dm²</v>
          </cell>
          <cell r="C2246" t="str">
            <v>cad</v>
          </cell>
          <cell r="D2246">
            <v>13.7</v>
          </cell>
        </row>
        <row r="2247">
          <cell r="A2247" t="str">
            <v>1C.09.450.0030.b</v>
          </cell>
          <cell r="B2247" t="str">
            <v>- superficie da 4,1 fino a 7 dm²</v>
          </cell>
          <cell r="C2247" t="str">
            <v>cad</v>
          </cell>
          <cell r="D2247">
            <v>17.739999999999998</v>
          </cell>
        </row>
        <row r="2248">
          <cell r="A2248" t="str">
            <v>1C.09.450.0030.c</v>
          </cell>
          <cell r="B2248" t="str">
            <v>- superficie da 7,1 fino a 10 dm²</v>
          </cell>
          <cell r="C2248" t="str">
            <v>cad</v>
          </cell>
          <cell r="D2248">
            <v>19.649999999999999</v>
          </cell>
        </row>
        <row r="2249">
          <cell r="A2249" t="str">
            <v>1C.09.450.0050</v>
          </cell>
          <cell r="B2249" t="str">
            <v>Sola posa in opera di cartelli in alluminio verniciato, tipo monofacciale, per segnaletica di qualsiasi dimensione.</v>
          </cell>
          <cell r="C2249" t="str">
            <v>cad</v>
          </cell>
          <cell r="D2249">
            <v>7.19</v>
          </cell>
        </row>
        <row r="2250">
          <cell r="A2250" t="str">
            <v>1C.09.450.0060</v>
          </cell>
          <cell r="B2250" t="str">
            <v>Sola posa in opera di cartelli in alluminio verniciato, tipo bifacciale, per segnaletica di qualsiasi dimensione.</v>
          </cell>
          <cell r="C2250" t="str">
            <v>cad</v>
          </cell>
          <cell r="D2250">
            <v>9.35</v>
          </cell>
        </row>
        <row r="2251">
          <cell r="A2251" t="str">
            <v>1C.09.500</v>
          </cell>
          <cell r="B2251" t="str">
            <v>ESTINTORI PORTATILI</v>
          </cell>
          <cell r="C2251"/>
          <cell r="D2251"/>
        </row>
        <row r="2252">
          <cell r="A2252" t="str">
            <v>1C.09.500.0010</v>
          </cell>
          <cell r="B2252" t="str">
            <v>Fornitura e posa estintori portatili omologati a polvere di tipo non corrosivo, abrasivo o tossico, 40% minimo di Map, conformi alla direttiva PED 2014/68/UE, D.Lgs 25.02.2000 n. 93 coordinato con le modifiche del D.Lgs. 15.02.2016 n. 26, DM 07.01.2005 - UNI EN 3-7:2008, manometro rimovibile con valvolina di ritegno a molla incorporata nel corpo valvola, completi di supporti di fissaggio, con capacità:</v>
          </cell>
          <cell r="C2252"/>
          <cell r="D2252"/>
        </row>
        <row r="2253">
          <cell r="A2253" t="str">
            <v>1C.09.500.0010.a</v>
          </cell>
          <cell r="B2253" t="str">
            <v>- 1 Kg, classe di fuoco 8A 34BC, manometro Ø 23 mm, con supporto</v>
          </cell>
          <cell r="C2253" t="str">
            <v>cad</v>
          </cell>
          <cell r="D2253">
            <v>26.03</v>
          </cell>
        </row>
        <row r="2254">
          <cell r="A2254" t="str">
            <v>1C.09.500.0010.b</v>
          </cell>
          <cell r="B2254" t="str">
            <v>- 2 Kg, classe di fuoco 13A 55BC, manometro Ø 23 mm, con supporto</v>
          </cell>
          <cell r="C2254" t="str">
            <v>cad</v>
          </cell>
          <cell r="D2254">
            <v>31.52</v>
          </cell>
        </row>
        <row r="2255">
          <cell r="A2255" t="str">
            <v>1C.09.500.0010.c</v>
          </cell>
          <cell r="B2255" t="str">
            <v>- 4 Kg, classe di fuoco 21A 113BC, manometro Ø 40 mm, supporto a parete</v>
          </cell>
          <cell r="C2255" t="str">
            <v>cad</v>
          </cell>
          <cell r="D2255">
            <v>41.91</v>
          </cell>
        </row>
        <row r="2256">
          <cell r="A2256" t="str">
            <v>1C.09.500.0010.d</v>
          </cell>
          <cell r="B2256" t="str">
            <v>- 6 Kg, classe di fuoco 34A 233BC, manometro Ø 40 mm, supporto a parete</v>
          </cell>
          <cell r="C2256" t="str">
            <v>cad</v>
          </cell>
          <cell r="D2256">
            <v>50.12</v>
          </cell>
        </row>
        <row r="2257">
          <cell r="A2257" t="str">
            <v>1C.09.500.0010.e</v>
          </cell>
          <cell r="B2257" t="str">
            <v>- 9 Kg, classe di fuoco 43A 183BC, manometro Ø 40 mm, supporto a parete</v>
          </cell>
          <cell r="C2257" t="str">
            <v>cad</v>
          </cell>
          <cell r="D2257">
            <v>61.71</v>
          </cell>
        </row>
        <row r="2258">
          <cell r="A2258" t="str">
            <v>1C.09.500.0010.f</v>
          </cell>
          <cell r="B2258" t="str">
            <v>- 9 Kg, classe di fuoco 55A 233BC, manometro Ø 40 mm, supporto a parete</v>
          </cell>
          <cell r="C2258" t="str">
            <v>cad</v>
          </cell>
          <cell r="D2258">
            <v>61.71</v>
          </cell>
        </row>
        <row r="2259">
          <cell r="A2259" t="str">
            <v>1C.09.500.0020</v>
          </cell>
          <cell r="B2259" t="str">
            <v>Fornitura e posa estintore portatile capacità litri 6, a base d'acqua e sabolite, classe di spegnimento non inferiore a 13A 113 BC, conformi alla direttiva PED 2014/68/UE, D.Lgs 25.02.2000 n. 93 coordinato con le modifiche del D.Lgs. 15.02.2016 n. 26, DM 07.01.2005 - UNI EN 3-7:2008, manometro Ø 40 mm rimuovibile con valvolina di ritegno a molla incorporata nel corpo valvola, serbatoio interamente plastificato, ugello erogatore con impugnatura completo di supporti di fissaggio a parete.</v>
          </cell>
          <cell r="C2259" t="str">
            <v>cad</v>
          </cell>
          <cell r="D2259">
            <v>69.739999999999995</v>
          </cell>
        </row>
        <row r="2260">
          <cell r="A2260" t="str">
            <v>1C.09.500.0030</v>
          </cell>
          <cell r="B2260" t="str">
            <v>Fornitura e posa estintori portatili a biossido di carbonio, con bombola in alluminio, conformi alla direttiva PED 2014/68/UE, D.Lgs 25.02.2000 n. 93 coordinato con le modifiche del D.Lgs. 15.02.2016 n. 26, DM 07.01.2005 - UNI EN 3-7:2008, completi di valvola prova pressione e supporti di fissaggio; capacità bombola:</v>
          </cell>
          <cell r="C2260"/>
          <cell r="D2260"/>
        </row>
        <row r="2261">
          <cell r="A2261" t="str">
            <v>1C.09.500.0030.a</v>
          </cell>
          <cell r="B2261" t="str">
            <v>- 2 Kg, classe di spegnimento non inferiore a 34BC</v>
          </cell>
          <cell r="C2261" t="str">
            <v>cad</v>
          </cell>
          <cell r="D2261">
            <v>87.16</v>
          </cell>
        </row>
        <row r="2262">
          <cell r="A2262" t="str">
            <v>1C.09.500.0030.b</v>
          </cell>
          <cell r="B2262" t="str">
            <v>- 5 Kg, classe di spegnimento non inferiore a 113BC</v>
          </cell>
          <cell r="C2262" t="str">
            <v>cad</v>
          </cell>
          <cell r="D2262">
            <v>131.97999999999999</v>
          </cell>
        </row>
        <row r="2263">
          <cell r="A2263" t="str">
            <v>1C.09.510</v>
          </cell>
          <cell r="B2263" t="str">
            <v>ESTINTORI CARRELLATI</v>
          </cell>
          <cell r="C2263"/>
          <cell r="D2263"/>
        </row>
        <row r="2264">
          <cell r="A2264" t="str">
            <v>1C.09.510.0010</v>
          </cell>
          <cell r="B2264" t="str">
            <v>Fornitura estintori carrellati omologati a biossido di carbonio, conformi alla direttiva PED 2014/68/UE e DM 06.03.1992; completi di manichetta e cono erogatore, con impugnatura dielettrica e valvola a sfera di intercettazione; capacità bombola:</v>
          </cell>
          <cell r="C2264"/>
          <cell r="D2264"/>
        </row>
        <row r="2265">
          <cell r="A2265" t="str">
            <v>1C.09.510.0010.a</v>
          </cell>
          <cell r="B2265" t="str">
            <v>- 18 Kg, classe di spegnimento non inferiore a B8C</v>
          </cell>
          <cell r="C2265" t="str">
            <v>cad</v>
          </cell>
          <cell r="D2265">
            <v>449.24</v>
          </cell>
        </row>
        <row r="2266">
          <cell r="A2266" t="str">
            <v>1C.09.510.0010.b</v>
          </cell>
          <cell r="B2266" t="str">
            <v>- 27 Kg, classe di spegnimento non inferiore a B8C</v>
          </cell>
          <cell r="C2266" t="str">
            <v>cad</v>
          </cell>
          <cell r="D2266">
            <v>537.20000000000005</v>
          </cell>
        </row>
        <row r="2267">
          <cell r="A2267" t="str">
            <v>1C.09.510.0010.c</v>
          </cell>
          <cell r="B2267" t="str">
            <v>- 54 Kg, classe di spegnimento non inferiore a B8C</v>
          </cell>
          <cell r="C2267" t="str">
            <v>cad</v>
          </cell>
          <cell r="D2267">
            <v>1055.3699999999999</v>
          </cell>
        </row>
        <row r="2268">
          <cell r="A2268" t="str">
            <v>1C.09.510.0020</v>
          </cell>
          <cell r="B2268" t="str">
            <v>Fornitura estintori carrellati omologati a polvere di tipo non corrosivo, abrasivo o tossico, 40% minimo di Map, conformi alla direttiva PED 2014/68/UE e DM 06.03.1992, manometro Ø 40 rimuovibile con valvolina di ritegno a molla incorporata nel corpo valvola, completi di manichetta erogatrice m 4, cono erogatore con impugnatura e valvola a sfera di intercettazione; con capacità:</v>
          </cell>
          <cell r="C2268"/>
          <cell r="D2268"/>
        </row>
        <row r="2269">
          <cell r="A2269" t="str">
            <v>1C.09.510.0020.a</v>
          </cell>
          <cell r="B2269" t="str">
            <v>- 30 Kg, classe di spegnimento non inferiore A B1C</v>
          </cell>
          <cell r="C2269" t="str">
            <v>cad</v>
          </cell>
          <cell r="D2269">
            <v>219.25</v>
          </cell>
        </row>
        <row r="2270">
          <cell r="A2270" t="str">
            <v>1C.09.510.0020.b</v>
          </cell>
          <cell r="B2270" t="str">
            <v>- 50 Kg, classe di spegnimento non inferiore A B1C</v>
          </cell>
          <cell r="C2270" t="str">
            <v>cad</v>
          </cell>
          <cell r="D2270">
            <v>277.42</v>
          </cell>
        </row>
        <row r="2271">
          <cell r="A2271" t="str">
            <v>1C.09.510.0020.c</v>
          </cell>
          <cell r="B2271" t="str">
            <v>- 100 Kg, classe di spegnimento non inferiore A B1C</v>
          </cell>
          <cell r="C2271" t="str">
            <v>cad</v>
          </cell>
          <cell r="D2271">
            <v>341.02</v>
          </cell>
        </row>
        <row r="2272">
          <cell r="A2272" t="str">
            <v>1C.09.700</v>
          </cell>
          <cell r="B2272" t="str">
            <v>MANUTENZIONE ATTREZZATURE ANTINCENDIO</v>
          </cell>
          <cell r="C2272"/>
          <cell r="D2272"/>
        </row>
        <row r="2273">
          <cell r="A2273" t="str">
            <v>1C.09.700.0010</v>
          </cell>
          <cell r="B2273" t="str">
            <v>Interventi manutentivi su estintori a polvere ABC:</v>
          </cell>
          <cell r="C2273"/>
          <cell r="D2273"/>
        </row>
        <row r="2274">
          <cell r="A2274" t="str">
            <v>1C.09.700.0010.a</v>
          </cell>
          <cell r="B2274" t="str">
            <v>- ricarica in opera compresa fornitura dei materiali, minimo 40% di Map</v>
          </cell>
          <cell r="C2274" t="str">
            <v>kg</v>
          </cell>
          <cell r="D2274">
            <v>2.33</v>
          </cell>
        </row>
        <row r="2275">
          <cell r="A2275" t="str">
            <v>1C.09.700.0010.b</v>
          </cell>
          <cell r="B2275" t="str">
            <v>- ripressurizzazione con azoto</v>
          </cell>
          <cell r="C2275" t="str">
            <v>cad</v>
          </cell>
          <cell r="D2275">
            <v>5.2</v>
          </cell>
        </row>
        <row r="2276">
          <cell r="A2276" t="str">
            <v>1C.09.700.0010.c</v>
          </cell>
          <cell r="B2276" t="str">
            <v>- sostituzione in opera di gruppo valvola completa di manometro e pescante, per estintori fino a 12 Kg</v>
          </cell>
          <cell r="C2276" t="str">
            <v>cad</v>
          </cell>
          <cell r="D2276">
            <v>17.84</v>
          </cell>
        </row>
        <row r="2277">
          <cell r="A2277" t="str">
            <v>1C.09.700.0010.d</v>
          </cell>
          <cell r="B2277" t="str">
            <v>- sostituzione in opera di manichetta , per estintori fino a 12 Kg</v>
          </cell>
          <cell r="C2277" t="str">
            <v>cad</v>
          </cell>
          <cell r="D2277">
            <v>13.73</v>
          </cell>
        </row>
        <row r="2278">
          <cell r="A2278" t="str">
            <v>1C.09.700.0010.e</v>
          </cell>
          <cell r="B2278" t="str">
            <v>- spina di sicurezza</v>
          </cell>
          <cell r="C2278" t="str">
            <v>cad</v>
          </cell>
          <cell r="D2278">
            <v>2.37</v>
          </cell>
        </row>
        <row r="2279">
          <cell r="A2279" t="str">
            <v>1C.09.700.0010.f</v>
          </cell>
          <cell r="B2279" t="str">
            <v>- pistoncini per valvole polvere, per estintori fino a 12 Kg</v>
          </cell>
          <cell r="C2279" t="str">
            <v>cad</v>
          </cell>
          <cell r="D2279">
            <v>2.71</v>
          </cell>
        </row>
        <row r="2280">
          <cell r="A2280" t="str">
            <v>1C.09.700.0020</v>
          </cell>
          <cell r="B2280" t="str">
            <v>Interventi manutentivi su estintori a CO2:</v>
          </cell>
          <cell r="C2280"/>
          <cell r="D2280"/>
        </row>
        <row r="2281">
          <cell r="A2281" t="str">
            <v>1C.09.700.0020.a</v>
          </cell>
          <cell r="B2281" t="str">
            <v>- ricarica in opera con biossido di carbonio in pressione</v>
          </cell>
          <cell r="C2281" t="str">
            <v>kg</v>
          </cell>
          <cell r="D2281">
            <v>4.1100000000000003</v>
          </cell>
        </row>
        <row r="2282">
          <cell r="A2282" t="str">
            <v>1C.09.700.0020.b</v>
          </cell>
          <cell r="B2282" t="str">
            <v>- sostituzione in opera di gruppo valvola completa di pescante, per estintori da 2 ÷ 5 Kg</v>
          </cell>
          <cell r="C2282" t="str">
            <v>cad</v>
          </cell>
          <cell r="D2282">
            <v>16.5</v>
          </cell>
        </row>
        <row r="2283">
          <cell r="A2283" t="str">
            <v>1C.09.700.0020.c</v>
          </cell>
          <cell r="B2283" t="str">
            <v>- sostituzione in opera di manichetta per estintori da 5 Kg</v>
          </cell>
          <cell r="C2283" t="str">
            <v>cad</v>
          </cell>
          <cell r="D2283">
            <v>17.71</v>
          </cell>
        </row>
        <row r="2284">
          <cell r="A2284" t="str">
            <v>1C.09.700.0020.d</v>
          </cell>
          <cell r="B2284" t="str">
            <v>- sostituzione in opera di cono diffusore per estintori da 2 Kg</v>
          </cell>
          <cell r="C2284" t="str">
            <v>cad</v>
          </cell>
          <cell r="D2284">
            <v>6.72</v>
          </cell>
        </row>
        <row r="2285">
          <cell r="A2285" t="str">
            <v>1C.09.700.0030</v>
          </cell>
          <cell r="B2285" t="str">
            <v>Interventi manutentivi su estintori carrellati:</v>
          </cell>
          <cell r="C2285"/>
          <cell r="D2285"/>
        </row>
        <row r="2286">
          <cell r="A2286" t="str">
            <v>1C.09.700.0030.a</v>
          </cell>
          <cell r="B2286" t="str">
            <v>- sostituzione in opera di gruppo valvola completa di manometro e pescante, per estintori a polvere carrellati</v>
          </cell>
          <cell r="C2286" t="str">
            <v>cad</v>
          </cell>
          <cell r="D2286">
            <v>32.799999999999997</v>
          </cell>
        </row>
        <row r="2287">
          <cell r="A2287" t="str">
            <v>1C.09.700.0030.b</v>
          </cell>
          <cell r="B2287" t="str">
            <v>- sostituzione in opera di manichetta, per estintori a polvere carrellati</v>
          </cell>
          <cell r="C2287" t="str">
            <v>cad</v>
          </cell>
          <cell r="D2287">
            <v>28.56</v>
          </cell>
        </row>
        <row r="2288">
          <cell r="A2288" t="str">
            <v>1C.09.700.0030.c</v>
          </cell>
          <cell r="B2288" t="str">
            <v>- sostituzione in opera di cono erogatore per estintori a polvere carrellati, completo di valvola a sfera d'intercettazione</v>
          </cell>
          <cell r="C2288" t="str">
            <v>cad</v>
          </cell>
          <cell r="D2288">
            <v>42.08</v>
          </cell>
        </row>
        <row r="2289">
          <cell r="A2289" t="str">
            <v>1C.09.700.0030.d</v>
          </cell>
          <cell r="B2289" t="str">
            <v>- sostituzione in opera di ruota gommata, per estintori carrellati</v>
          </cell>
          <cell r="C2289" t="str">
            <v>cad</v>
          </cell>
          <cell r="D2289">
            <v>26.4</v>
          </cell>
        </row>
        <row r="2290">
          <cell r="A2290" t="str">
            <v>1C.09.700.0050</v>
          </cell>
          <cell r="B2290" t="str">
            <v>Sostituzione manometri:</v>
          </cell>
          <cell r="C2290"/>
          <cell r="D2290"/>
        </row>
        <row r="2291">
          <cell r="A2291" t="str">
            <v>1C.09.700.0050.a</v>
          </cell>
          <cell r="B2291" t="str">
            <v>- diametro Ø 35/40 mm</v>
          </cell>
          <cell r="C2291" t="str">
            <v>cad</v>
          </cell>
          <cell r="D2291">
            <v>7</v>
          </cell>
        </row>
        <row r="2292">
          <cell r="A2292" t="str">
            <v>1C.09.700.0050.b</v>
          </cell>
          <cell r="B2292" t="str">
            <v>- diametro Ø 23/27 mm</v>
          </cell>
          <cell r="C2292" t="str">
            <v>cad</v>
          </cell>
          <cell r="D2292">
            <v>6.33</v>
          </cell>
        </row>
        <row r="2293">
          <cell r="A2293" t="str">
            <v>1C.09.700.0100</v>
          </cell>
          <cell r="B2293" t="str">
            <v>Lastre di sicurezza a rottura controllata per cassette idranti, naspi e motopompe:</v>
          </cell>
          <cell r="C2293"/>
          <cell r="D2293"/>
        </row>
        <row r="2294">
          <cell r="A2294" t="str">
            <v>1C.09.700.0100.a</v>
          </cell>
          <cell r="B2294" t="str">
            <v>- per cassetta idrante UNI 45, esterna o da incasso</v>
          </cell>
          <cell r="C2294" t="str">
            <v>cad</v>
          </cell>
          <cell r="D2294">
            <v>12.3</v>
          </cell>
        </row>
        <row r="2295">
          <cell r="A2295" t="str">
            <v>1C.09.700.0100.b</v>
          </cell>
          <cell r="B2295" t="str">
            <v>- per cassetta idrante UNI 70, esterna o da incasso</v>
          </cell>
          <cell r="C2295" t="str">
            <v>cad</v>
          </cell>
          <cell r="D2295">
            <v>15</v>
          </cell>
        </row>
        <row r="2296">
          <cell r="A2296" t="str">
            <v>1C.09.700.0100.c</v>
          </cell>
          <cell r="B2296" t="str">
            <v>- per motopompa piccola (circa 45x55 cm)</v>
          </cell>
          <cell r="C2296" t="str">
            <v>cad</v>
          </cell>
          <cell r="D2296">
            <v>19.07</v>
          </cell>
        </row>
        <row r="2297">
          <cell r="A2297" t="str">
            <v>1C.09.700.0100.d</v>
          </cell>
          <cell r="B2297" t="str">
            <v>- per motopompa grande (circa 75x55 cm)</v>
          </cell>
          <cell r="C2297" t="str">
            <v>cad</v>
          </cell>
          <cell r="D2297">
            <v>28.56</v>
          </cell>
        </row>
        <row r="2298">
          <cell r="A2298" t="str">
            <v>1C.09.700.0100.e</v>
          </cell>
          <cell r="B2298" t="str">
            <v>- per cassette Naspo di qualsiasi tipo</v>
          </cell>
          <cell r="C2298" t="str">
            <v>cad</v>
          </cell>
          <cell r="D2298">
            <v>21.78</v>
          </cell>
        </row>
        <row r="2299">
          <cell r="A2299" t="str">
            <v>1C.09.700.0200</v>
          </cell>
          <cell r="B2299" t="str">
            <v>Recupero e smaltimento gas halon 1301 secondo normativa vigente.</v>
          </cell>
          <cell r="C2299" t="str">
            <v>kg</v>
          </cell>
          <cell r="D2299">
            <v>5.67</v>
          </cell>
        </row>
        <row r="2300">
          <cell r="A2300" t="str">
            <v>1C.09.710</v>
          </cell>
          <cell r="B2300" t="str">
            <v>CASSETTE PER ESTINTORI</v>
          </cell>
          <cell r="C2300"/>
          <cell r="D2300"/>
        </row>
        <row r="2301">
          <cell r="A2301" t="str">
            <v>1C.09.710.0010</v>
          </cell>
          <cell r="B2301" t="str">
            <v>Cassetta con fondo in ABS di colore rosso e coperchio trasparente in materiale blindo light, antiurto e antiUV, completa di tasselli di fissaggio:</v>
          </cell>
          <cell r="C2301"/>
          <cell r="D2301"/>
        </row>
        <row r="2302">
          <cell r="A2302" t="str">
            <v>1C.09.710.0010.a</v>
          </cell>
          <cell r="B2302" t="str">
            <v>- per estintori PLV6 e CO2/2</v>
          </cell>
          <cell r="C2302" t="str">
            <v>cad</v>
          </cell>
          <cell r="D2302">
            <v>68.48</v>
          </cell>
        </row>
        <row r="2303">
          <cell r="A2303" t="str">
            <v>1C.09.710.0010.b</v>
          </cell>
          <cell r="B2303" t="str">
            <v>- per estintori PLV9 e CO2/5</v>
          </cell>
          <cell r="C2303" t="str">
            <v>cad</v>
          </cell>
          <cell r="D2303">
            <v>70.430000000000007</v>
          </cell>
        </row>
        <row r="2304">
          <cell r="A2304" t="str">
            <v>1C.09.750</v>
          </cell>
          <cell r="B2304" t="str">
            <v>COLLAUDI ESTINTORI</v>
          </cell>
          <cell r="C2304"/>
          <cell r="D2304"/>
        </row>
        <row r="2305">
          <cell r="A2305" t="str">
            <v>1C.09.750.0010</v>
          </cell>
          <cell r="B2305" t="str">
            <v>Collaudo estintori:</v>
          </cell>
          <cell r="C2305"/>
          <cell r="D2305"/>
        </row>
        <row r="2306">
          <cell r="A2306" t="str">
            <v>1C.09.750.0010.a</v>
          </cell>
          <cell r="B2306" t="str">
            <v>- collaudo ISPSEL per estintori a CO2 da 5 Kg</v>
          </cell>
          <cell r="C2306" t="str">
            <v>cad</v>
          </cell>
          <cell r="D2306">
            <v>30.01</v>
          </cell>
        </row>
        <row r="2307">
          <cell r="A2307" t="str">
            <v>1C.09.750.0010.b</v>
          </cell>
          <cell r="B2307" t="str">
            <v>- collaudo secondo norma UNI 9994 (punto 5.4) per estintore portatile a polvere o CO2 fino a 5 Kg</v>
          </cell>
          <cell r="C2307" t="str">
            <v>cad</v>
          </cell>
          <cell r="D2307">
            <v>11.15</v>
          </cell>
        </row>
        <row r="2308">
          <cell r="A2308" t="str">
            <v>1C.09.750.0010.c</v>
          </cell>
          <cell r="B2308" t="str">
            <v>- collaudo secondo norma UNI 9994 (punto 5.4) per estintore carrellato a polvere da 30 Kg</v>
          </cell>
          <cell r="C2308" t="str">
            <v>cad</v>
          </cell>
          <cell r="D2308">
            <v>27.97</v>
          </cell>
        </row>
        <row r="2309">
          <cell r="A2309" t="str">
            <v>1C.09.750.0010.d</v>
          </cell>
          <cell r="B2309" t="str">
            <v>- collaudo secondo norma UNI 9994 (punto 5.4) per estintore carrellato a polvere da 50 Kg</v>
          </cell>
          <cell r="C2309" t="str">
            <v>cad</v>
          </cell>
          <cell r="D2309">
            <v>47.91</v>
          </cell>
        </row>
        <row r="2310">
          <cell r="A2310" t="str">
            <v>1C.09.760</v>
          </cell>
          <cell r="B2310" t="str">
            <v>CONTROLLO PORTE REI</v>
          </cell>
          <cell r="C2310"/>
          <cell r="D2310"/>
        </row>
        <row r="2311">
          <cell r="A2311" t="str">
            <v>1C.09.760.0010</v>
          </cell>
          <cell r="B2311" t="str">
            <v>Controllo porte REI ai sensi del D.M. 10/03/1998, costituito da: verifica dei dati di targa, verifica guarnizioni (REI), prova serrature e maniglioni antipanico, verifica funzionamento chiudiporta/molla chiusura, verifica stabilità, verifica cartellonistica e percorribilità.</v>
          </cell>
          <cell r="C2311" t="str">
            <v>cad</v>
          </cell>
          <cell r="D2311">
            <v>22.21</v>
          </cell>
        </row>
        <row r="2312">
          <cell r="A2312" t="str">
            <v>1C.10 - ISOLAMENTI TERMICI ED ACUSTICI</v>
          </cell>
          <cell r="B2312"/>
          <cell r="C2312"/>
          <cell r="D2312"/>
        </row>
        <row r="2313">
          <cell r="A2313" t="str">
            <v>1C</v>
          </cell>
          <cell r="B2313" t="str">
            <v>OPERE COMPIUTE</v>
          </cell>
          <cell r="C2313"/>
          <cell r="D2313"/>
        </row>
        <row r="2314">
          <cell r="A2314" t="str">
            <v>1C.10</v>
          </cell>
          <cell r="B2314" t="str">
            <v>ISOLAMENTI TERMICI ED ACUSTICI</v>
          </cell>
          <cell r="C2314"/>
          <cell r="D2314"/>
        </row>
        <row r="2315">
          <cell r="A2315" t="str">
            <v>1C.10.000</v>
          </cell>
          <cell r="B2315" t="str">
            <v>NOTE DI CONSULTAZIONE</v>
          </cell>
          <cell r="C2315"/>
          <cell r="D2315"/>
        </row>
        <row r="2316">
          <cell r="A2316" t="str">
            <v>1C.10.050</v>
          </cell>
          <cell r="B2316" t="str">
            <v>ISOLAMENTO TERMICO COPERTURE A FALDE</v>
          </cell>
          <cell r="C2316"/>
          <cell r="D2316"/>
        </row>
        <row r="2317">
          <cell r="A2317" t="str">
            <v>1C.10.050.0010</v>
          </cell>
          <cell r="B2317" t="str">
            <v>Isolamento termico coperture realizzato a tetto caldo, con applicazione all'estradosso delle falde di copertura di lastre di schiuma poliyso prodotte con gas senza CFC e HCFC, superficie superiore con velo vetro bitumato e inferiore con velo vetro saturato; conduttività termica W/mK 0,028, resistenza alla compressione kPa 150 per spessori fino a 30 mm, e kPa 170 per spessori da 40 mm e oltre; reazione al fuoco Euroclasse F; conformi alla norma UNI EN 13165, con marcatura CE. Compresi: tagli e relative sigillature, adattamenti, fissaggi di qualsiasi tipo a qualsiasi struttura, raccordi, assistenza muraria, piani di lavoro; negli spessori:</v>
          </cell>
          <cell r="C2317"/>
          <cell r="D2317"/>
        </row>
        <row r="2318">
          <cell r="A2318" t="str">
            <v>1C.10.050.0010.a</v>
          </cell>
          <cell r="B2318" t="str">
            <v>- 30 mm</v>
          </cell>
          <cell r="C2318" t="str">
            <v>m²</v>
          </cell>
          <cell r="D2318">
            <v>38.31</v>
          </cell>
        </row>
        <row r="2319">
          <cell r="A2319" t="str">
            <v>1C.10.050.0010.b</v>
          </cell>
          <cell r="B2319" t="str">
            <v>- per ogni 10 mm in più</v>
          </cell>
          <cell r="C2319" t="str">
            <v>m² x cm</v>
          </cell>
          <cell r="D2319">
            <v>6.57</v>
          </cell>
        </row>
        <row r="2320">
          <cell r="A2320" t="str">
            <v>1C.10.050.0020</v>
          </cell>
          <cell r="B2320" t="str">
            <v>Isolamento termico coperture realizzato a tetto caldo, con applicazione all'estradosso delle falde di copertura di lastre di schiuma poliuretanica prodotta con gas senza CFC e HCFC, rivestito sulle due facce con cartoncino monobitumato; conduttività termica W/mK 0,028, resistenza alla compressione kPa 110; reazione al fuoco Euroclasse F; conformi alla norma UNI EN 13165, con marcatura CE. Compresi: tagli e relative sigillature, adattamenti, fissaggi di qualsiasi tipo a qualsiasi struttura, raccordi, assistenza muraria; negli spessori:</v>
          </cell>
          <cell r="C2320"/>
          <cell r="D2320"/>
        </row>
        <row r="2321">
          <cell r="A2321" t="str">
            <v>1C.10.050.0020.a</v>
          </cell>
          <cell r="B2321" t="str">
            <v>- 20 mm</v>
          </cell>
          <cell r="C2321" t="str">
            <v>m²</v>
          </cell>
          <cell r="D2321">
            <v>9.1999999999999993</v>
          </cell>
        </row>
        <row r="2322">
          <cell r="A2322" t="str">
            <v>1C.10.050.0020.b</v>
          </cell>
          <cell r="B2322" t="str">
            <v>- per ogni 10 mm in più</v>
          </cell>
          <cell r="C2322" t="str">
            <v>m² x cm</v>
          </cell>
          <cell r="D2322">
            <v>1.53</v>
          </cell>
        </row>
        <row r="2323">
          <cell r="A2323" t="str">
            <v>1C.10.050.0030</v>
          </cell>
          <cell r="B2323" t="str">
            <v>Isolamento termico con microventilazione o con ventilazione di coperture, realizzato a tetto caldo, con applicazione all'estradosso delle falde di pannelli di schiuma poliuretanica prodotta con gas senza CFC e HCFC, con rivestimento superficiale permeabile al vapore e impermeabile all'acqua, dotati di listelli di legno incorporati nella schiuma. Conforme alla Norma UNI EN 13165, conduttività termica W/mK 0,029. Spessore 50 mm. Compresi: tagli e relative sigillature, adattamenti, fissaggi di qualsiasi tipo a qualsiasi struttura, raccordi, assistenza muraria, piani di lavoro.</v>
          </cell>
          <cell r="C2323" t="str">
            <v>m²</v>
          </cell>
          <cell r="D2323">
            <v>17.63</v>
          </cell>
        </row>
        <row r="2324">
          <cell r="A2324" t="str">
            <v>1C.10.050.0040</v>
          </cell>
          <cell r="B2324" t="str">
            <v>Isolamento termico coperture realizzato a tetto caldo, con applicazione all'estradosso delle falde di copertura di lastre di polistirene espanso estruso, superficie liscia con pelle, prodotte con gas senza CFC e HCFC; conduttività termica W/mK 0,032 per spessori fino a 40 mm, e W/mK 0,034 per spessori da 50 mm e oltre, resistenza alla compressione kPa 250 per spessori fino a 40 mm, e kPa 300 per spessori da 50 mm e oltre; reazione al fuoco Euroclasse E; conformi alla norma UNI EN 13164, con marcatura CE. Compresi: tagli e relative sigillature, adattamenti, fissaggi di qualsiasi tipo a qualsiasi struttura, raccordi, assistenza muraria, piani di lavoro; negli spessori:</v>
          </cell>
          <cell r="C2324"/>
          <cell r="D2324"/>
        </row>
        <row r="2325">
          <cell r="A2325" t="str">
            <v>1C.10.050.0040.a</v>
          </cell>
          <cell r="B2325" t="str">
            <v>- 30 mm</v>
          </cell>
          <cell r="C2325" t="str">
            <v>m²</v>
          </cell>
          <cell r="D2325">
            <v>18.82</v>
          </cell>
        </row>
        <row r="2326">
          <cell r="A2326" t="str">
            <v>1C.10.050.0040.b</v>
          </cell>
          <cell r="B2326" t="str">
            <v>- per ogni 10 mm in più</v>
          </cell>
          <cell r="C2326" t="str">
            <v>m² x cm</v>
          </cell>
          <cell r="D2326">
            <v>4.57</v>
          </cell>
        </row>
        <row r="2327">
          <cell r="A2327" t="str">
            <v>1C.10.050.0050</v>
          </cell>
          <cell r="B2327" t="str">
            <v>Isolamento termico coperture con microventilazione, realizzato a tetto caldo, con applicazione all'estradosso delle falde di copertura di pannelli preformati in polistirene espanso stampato per termocompressione con estradosso sagomato. Conforme alla Norma UNI EN 13163, Classe 150 RF, con reazione al fuoco in Euroclasse E, con marcatura CE. Compresi: tagli e relative sigillature, adattamenti, fissaggi di qualsiasi tipo a qualsiasi struttura, raccordi, assistenza muraria, piani di lavoro. Nei tipi e spessori:</v>
          </cell>
          <cell r="C2327"/>
          <cell r="D2327"/>
        </row>
        <row r="2328">
          <cell r="A2328" t="str">
            <v>1C.10.050.0050.a</v>
          </cell>
          <cell r="B2328" t="str">
            <v>- per coppi, 60 mm (medio)</v>
          </cell>
          <cell r="C2328" t="str">
            <v>m²</v>
          </cell>
          <cell r="D2328">
            <v>21.11</v>
          </cell>
        </row>
        <row r="2329">
          <cell r="A2329" t="str">
            <v>1C.10.050.0050.b</v>
          </cell>
          <cell r="B2329" t="str">
            <v>- per tegole, 50 mm</v>
          </cell>
          <cell r="C2329" t="str">
            <v>m²</v>
          </cell>
          <cell r="D2329">
            <v>15.2</v>
          </cell>
        </row>
        <row r="2330">
          <cell r="A2330" t="str">
            <v>1C.10.050.0050.c</v>
          </cell>
          <cell r="B2330" t="str">
            <v>- per tegole, ogni 10 mm in più</v>
          </cell>
          <cell r="C2330" t="str">
            <v>m² x cm</v>
          </cell>
          <cell r="D2330">
            <v>3.26</v>
          </cell>
        </row>
        <row r="2331">
          <cell r="A2331" t="str">
            <v>1C.10.050.0060</v>
          </cell>
          <cell r="B2331" t="str">
            <v>Isolamento termico coperture con ventilazione, realizzato a tetto caldo, con applicazione all'estradosso delle falde di copertura di pannelli preformati in polistirene espanso estruso, con reazione al fuoco Euroclasse E, conduttività termica W/mK 0,033, resistenza a compressione kPa 100; a norma UNI EN 13163, con marcatura CE, prodotto con gas senza CFC e HCFC. Estradosso rivestito da lamina in alluminio e dotata di profilo angolare a trave reticolare in Aluzinc; passo universale sottomanto per tegole e coppi. Compresi: tagli e relative sigillature, adattamenti, fissaggi di qualsiasi tipo a qualsiasi struttura, raccordi, assistenza muraria, piani di lavoro. Negli spessori:</v>
          </cell>
          <cell r="C2331"/>
          <cell r="D2331"/>
        </row>
        <row r="2332">
          <cell r="A2332" t="str">
            <v>1C.10.050.0060.a</v>
          </cell>
          <cell r="B2332" t="str">
            <v>- 50 mm</v>
          </cell>
          <cell r="C2332" t="str">
            <v>m²</v>
          </cell>
          <cell r="D2332">
            <v>37.729999999999997</v>
          </cell>
        </row>
        <row r="2333">
          <cell r="A2333" t="str">
            <v>1C.10.050.0060.b</v>
          </cell>
          <cell r="B2333" t="str">
            <v>- per ogni 10 mm in più</v>
          </cell>
          <cell r="C2333" t="str">
            <v>m² x cm</v>
          </cell>
          <cell r="D2333">
            <v>2.2400000000000002</v>
          </cell>
        </row>
        <row r="2334">
          <cell r="A2334" t="str">
            <v>1C.10.050.0070</v>
          </cell>
          <cell r="B2334" t="str">
            <v>Isolamento termico coperture realizzato a tetto caldo, con applicazione all'estradosso delle falde di copertura di pannelli autoportanti in lana di vetro idrorepellente, rispondente ai Criteri Ambientali Minimi di cui al Decreto 23 giugno 2022 del Ministero della Transizione Ecologica, prodotto con almeno l'80% di vetro riciclato e con una resina termoindurente che associa componenti organici e vegetali, minimizzando le emissioni nell'aria di sostanze inquinanti come formaldeide e altri composti organici volatili (VOC); conduttività termica W/mK 0,037; resistenza alla compressione 40 kPa; conformi alla norma UNI EN 13162, con marcatura CE. Compresi: tagli e sigillature relative, adattamenti, fissaggi con qualsiasi mezzo su qualsiasi struttura, raccordi, assistenze murarie e piani di lavoro. Esclusa la eventuale formazione della listellatura in legno a supporto del manto. Negli spessori:</v>
          </cell>
          <cell r="C2334"/>
          <cell r="D2334"/>
        </row>
        <row r="2335">
          <cell r="A2335" t="str">
            <v>1C.10.050.0070.a</v>
          </cell>
          <cell r="B2335" t="str">
            <v>- 40 mm, pannello nudo, reazione al fuoco Euroclasse A2-s1,d0</v>
          </cell>
          <cell r="C2335" t="str">
            <v>m²</v>
          </cell>
          <cell r="D2335">
            <v>23.82</v>
          </cell>
        </row>
        <row r="2336">
          <cell r="A2336" t="str">
            <v>1C.10.050.0070.b</v>
          </cell>
          <cell r="B2336" t="str">
            <v>- per ogni 10 mm in più</v>
          </cell>
          <cell r="C2336" t="str">
            <v>m² x cm</v>
          </cell>
          <cell r="D2336">
            <v>4.53</v>
          </cell>
        </row>
        <row r="2337">
          <cell r="A2337" t="str">
            <v>1C.10.050.0070.c</v>
          </cell>
          <cell r="B2337" t="str">
            <v>- 40 mm, pannello rivestito con uno strato di bitume, armato con un velo di vetro e con un film di polipropilene, reazione al fuoco Euroclasse F</v>
          </cell>
          <cell r="C2337" t="str">
            <v>m²</v>
          </cell>
          <cell r="D2337">
            <v>26.7</v>
          </cell>
        </row>
        <row r="2338">
          <cell r="A2338" t="str">
            <v>1C.10.050.0070.d</v>
          </cell>
          <cell r="B2338" t="str">
            <v>- per ogni 10 mm in più</v>
          </cell>
          <cell r="C2338" t="str">
            <v>m² x cm</v>
          </cell>
          <cell r="D2338">
            <v>2.64</v>
          </cell>
        </row>
        <row r="2339">
          <cell r="A2339" t="str">
            <v>1C.10.050.0080</v>
          </cell>
          <cell r="B2339" t="str">
            <v>Isolamento termico coperture realizzato a tetto caldo, con applicazione all'estradosso delle falde di copertura di pannelli semirigidi in lana di roccia con resine termoindurenti, rispondente ai Criteri Ambientali Minimi di cui al Decreto 23 giugno 2022 del Ministero della Transizione Ecologica, conduttività termica W/mK 0,035, conforme alla norma UNI EN 13162, reazione al fuoco in Euroclasse A1, con marcatura CE. Compresi: tagli e sigillature relative, adattamenti, fissaggi con qualsiasi mezzo su qualsiasi struttura, raccordi, assistenze murarie e piani di lavoro. Esclusa la eventuale formazione della listellatura in legno a supporto del manto. Negli spessori:</v>
          </cell>
          <cell r="C2339"/>
          <cell r="D2339"/>
        </row>
        <row r="2340">
          <cell r="A2340" t="str">
            <v>1C.10.050.0080.a</v>
          </cell>
          <cell r="B2340" t="str">
            <v>- 40 mm</v>
          </cell>
          <cell r="C2340" t="str">
            <v>m²</v>
          </cell>
          <cell r="D2340">
            <v>23.33</v>
          </cell>
        </row>
        <row r="2341">
          <cell r="A2341" t="str">
            <v>1C.10.050.0080.b</v>
          </cell>
          <cell r="B2341" t="str">
            <v>- per ogni 10 mm in più</v>
          </cell>
          <cell r="C2341" t="str">
            <v>m² x cm</v>
          </cell>
          <cell r="D2341">
            <v>4.62</v>
          </cell>
        </row>
        <row r="2342">
          <cell r="A2342" t="str">
            <v>1C.10.050.0090</v>
          </cell>
          <cell r="B2342" t="str">
            <v>Isolamento termico coperture realizzato a tetto caldo, con applicazione all'estradosso delle falde di copertura di pannelli in lana di legno mineralizzata con magnesite ad alta temperatura; conduttività termica W/mK 0,084 per spessore 25 mm (variabile in relazione allo spessore), resistenza alla compressione kPa 440 per spessore di 25 mm (variabile in relazione allo spessore). Reazione al fuoco in euroclasse (A2-s1,d0) (A2-s2,d0) (B-s1,d0) (B-s2,d0). Compresi: tagli e relative sigillature, adattamenti, fissaggi di qualsiasi tipo a qualsiasi struttura, raccordi, assistenza muraria e piani di lavoro; negli spessori:</v>
          </cell>
          <cell r="C2342"/>
          <cell r="D2342"/>
        </row>
        <row r="2343">
          <cell r="A2343" t="str">
            <v>1C.10.050.0090.a</v>
          </cell>
          <cell r="B2343" t="str">
            <v>- 15 mm</v>
          </cell>
          <cell r="C2343" t="str">
            <v>m²</v>
          </cell>
          <cell r="D2343">
            <v>19.98</v>
          </cell>
        </row>
        <row r="2344">
          <cell r="A2344" t="str">
            <v>1C.10.050.0090.b</v>
          </cell>
          <cell r="B2344" t="str">
            <v>- per ogni 10 mm in più</v>
          </cell>
          <cell r="C2344" t="str">
            <v>m² x cm</v>
          </cell>
          <cell r="D2344">
            <v>2.97</v>
          </cell>
        </row>
        <row r="2345">
          <cell r="A2345" t="str">
            <v>1C.10.050.0100</v>
          </cell>
          <cell r="B2345" t="str">
            <v>Isolamento termico coperture realizzato a tetto caldo, con applicazione all'estradosso delle falde di copertura di pannelli a base di perlite espansa idrofugata, fibre di vetro, cellulosiche e leganti asfaltici, conducibilità termica W/mK 0,043, resistenza alla compressione 3,2 kg/cm ², reazione al fuoco euroclasse (A2-s1,d0) (A2-s2,d0) (B-s1,d0) (B-s2,d0)</v>
          </cell>
          <cell r="C2345"/>
          <cell r="D2345"/>
        </row>
        <row r="2346">
          <cell r="A2346" t="str">
            <v>1C.10.050.0100.a</v>
          </cell>
          <cell r="B2346" t="str">
            <v>- 20 mm</v>
          </cell>
          <cell r="C2346" t="str">
            <v>m²</v>
          </cell>
          <cell r="D2346">
            <v>10.19</v>
          </cell>
        </row>
        <row r="2347">
          <cell r="A2347" t="str">
            <v>1C.10.050.0100.b</v>
          </cell>
          <cell r="B2347" t="str">
            <v>- per ogni 5 mm in più</v>
          </cell>
          <cell r="C2347" t="str">
            <v>m²</v>
          </cell>
          <cell r="D2347">
            <v>1.1100000000000001</v>
          </cell>
        </row>
        <row r="2348">
          <cell r="A2348" t="str">
            <v>1C.10.050.0110</v>
          </cell>
          <cell r="B2348" t="str">
            <v>Isolamento termico coperture realizzato a tetto caldo, con applicazione all'estradosso delle falde di copertura di pannelli composti da strato interno in schiuma di polistirene espanso sinterizzato, rispondente alle norme UNI EN 13163, rivestito sui due lati da strati in lana di legno mineralizzata ad alta temperatura con magnesite, spessore 5 mm, rispondente alle norme UNI EN13168. Compresi: tagli e relative sigillature, adattamenti, fissaggi di qualsiasi tipo a qualsiasi struttura, raccordi, assistenza muraria, piani di lavoro; negli spessori:</v>
          </cell>
          <cell r="C2348"/>
          <cell r="D2348"/>
        </row>
        <row r="2349">
          <cell r="A2349" t="str">
            <v>1C.10.050.0110.a</v>
          </cell>
          <cell r="B2349" t="str">
            <v>- 25 mm (5+15+5 mm)</v>
          </cell>
          <cell r="C2349" t="str">
            <v>m²</v>
          </cell>
          <cell r="D2349">
            <v>16.420000000000002</v>
          </cell>
        </row>
        <row r="2350">
          <cell r="A2350" t="str">
            <v>1C.10.050.0110.b</v>
          </cell>
          <cell r="B2350" t="str">
            <v>- 35 mm (5+25+5 mm)</v>
          </cell>
          <cell r="C2350" t="str">
            <v>m²</v>
          </cell>
          <cell r="D2350">
            <v>19.239999999999998</v>
          </cell>
        </row>
        <row r="2351">
          <cell r="A2351" t="str">
            <v>1C.10.050.0110.c</v>
          </cell>
          <cell r="B2351" t="str">
            <v>- 50 mm (5+40+5 mm)</v>
          </cell>
          <cell r="C2351" t="str">
            <v>m²</v>
          </cell>
          <cell r="D2351">
            <v>23.1</v>
          </cell>
        </row>
        <row r="2352">
          <cell r="A2352" t="str">
            <v>1C.10.050.0110.d</v>
          </cell>
          <cell r="B2352" t="str">
            <v>- 75 mm (5+65+5 mm)</v>
          </cell>
          <cell r="C2352" t="str">
            <v>m²</v>
          </cell>
          <cell r="D2352">
            <v>29.79</v>
          </cell>
        </row>
        <row r="2353">
          <cell r="A2353" t="str">
            <v>1C.10.050.0120</v>
          </cell>
          <cell r="B2353" t="str">
            <v>Isolamento termico coperture con ventilazione, realizzato a tetto caldo, con applicazione all'estradosso delle falde di copertura di pannello prefabbricato in schiuma rigida di poliuretano espanso a cellule chiuse, con reazione al fuoco Euroclasse E, conduttività termica W/mK 0,026, resistenza a compressione 100 kPa; a norma UNI EN 13165, prodotto con gas senza CFC e HCFC. Estradosso rivestito da lamina in alluminio e dotata di profilo angolare a trave reticolare in Aluzinc; passo universale sottomanto per tegole e coppi. Compresi: tagli e relative sigillature, adattamenti, fissaggi di qualsiasi tipo a qualsiasi struttura, raccordi, assistenza muraria, piani di lavoro. Negli spessori:</v>
          </cell>
          <cell r="C2353"/>
          <cell r="D2353"/>
        </row>
        <row r="2354">
          <cell r="A2354" t="str">
            <v>1C.10.050.0120.a</v>
          </cell>
          <cell r="B2354" t="str">
            <v>- 50 mm</v>
          </cell>
          <cell r="C2354" t="str">
            <v>m²</v>
          </cell>
          <cell r="D2354">
            <v>38.72</v>
          </cell>
        </row>
        <row r="2355">
          <cell r="A2355" t="str">
            <v>1C.10.050.0120.b</v>
          </cell>
          <cell r="B2355" t="str">
            <v>- per ogni 10 mm in più</v>
          </cell>
          <cell r="C2355" t="str">
            <v>m² x cm</v>
          </cell>
          <cell r="D2355">
            <v>2.5299999999999998</v>
          </cell>
        </row>
        <row r="2356">
          <cell r="A2356" t="str">
            <v>1C.10.050.0130</v>
          </cell>
          <cell r="B2356" t="str">
            <v>Isolamento termico coperture realizzato a tetto caldo, con applicazione all'estradosso delle falde di copertura di pannelli composti da strato interno in schiuma di polistirene espanso sinterizzato RF, rispondente alle norme UNI EN 13163, rivestito sui due lati da strati in lana di abete mineralizzata e legata con cemento, spessore 5 mm, rispondente alle norme UNI EN13168. Compresi: tagli e relative sigillature, adattamenti, fissaggi di qualsiasi tipo a qualsiasi struttura, raccordi, assistenza muraria, piani di lavoro; negli spessori:</v>
          </cell>
          <cell r="C2356"/>
          <cell r="D2356"/>
        </row>
        <row r="2357">
          <cell r="A2357" t="str">
            <v>1C.10.050.0130.a</v>
          </cell>
          <cell r="B2357" t="str">
            <v>- 25 mm (5+15+5 mm)</v>
          </cell>
          <cell r="C2357" t="str">
            <v>m²</v>
          </cell>
          <cell r="D2357">
            <v>14.43</v>
          </cell>
        </row>
        <row r="2358">
          <cell r="A2358" t="str">
            <v>1C.10.050.0130.b</v>
          </cell>
          <cell r="B2358" t="str">
            <v>- 35 mm (5+25+5 mm)</v>
          </cell>
          <cell r="C2358" t="str">
            <v>m²</v>
          </cell>
          <cell r="D2358">
            <v>16.14</v>
          </cell>
        </row>
        <row r="2359">
          <cell r="A2359" t="str">
            <v>1C.10.050.0130.c</v>
          </cell>
          <cell r="B2359" t="str">
            <v>- 50 mm (5+40+5 mm)</v>
          </cell>
          <cell r="C2359" t="str">
            <v>m²</v>
          </cell>
          <cell r="D2359">
            <v>19.05</v>
          </cell>
        </row>
        <row r="2360">
          <cell r="A2360" t="str">
            <v>1C.10.050.0130.d</v>
          </cell>
          <cell r="B2360" t="str">
            <v>- 75 mm (5+65+5 mm)</v>
          </cell>
          <cell r="C2360" t="str">
            <v>m²</v>
          </cell>
          <cell r="D2360">
            <v>25.89</v>
          </cell>
        </row>
        <row r="2361">
          <cell r="A2361" t="str">
            <v>1C.10.100</v>
          </cell>
          <cell r="B2361" t="str">
            <v>ISOLAMENTO TERMICO COPERTURE PIANE</v>
          </cell>
          <cell r="C2361"/>
          <cell r="D2361"/>
        </row>
        <row r="2362">
          <cell r="A2362" t="str">
            <v>1C.10.100.0000</v>
          </cell>
          <cell r="B2362" t="str">
            <v>NOTA DI CONSULTAZIONE</v>
          </cell>
          <cell r="C2362"/>
          <cell r="D2362"/>
        </row>
        <row r="2363">
          <cell r="A2363" t="str">
            <v>1C.10.100.0010</v>
          </cell>
          <cell r="B2363" t="str">
            <v>Isolamento termico a tetto caldo di coperture piane con pavimentazioni pedonabili, realizzato con pannelli costituiti da lana di legno mineralizzata e legata con cemento ad alta resistenza ; conduttività termica W/mK 0,09, resistenza alla compressione 260 kPa; reazione al fuoco Euroclasse B; conformi alla norma UNI EN 13168. Compresi: tagli e relative sigillature, adattamenti, fissaggi di qualsiasi tipo a qualsiasi struttura, raccordi, assistenza muraria; negli spessori:</v>
          </cell>
          <cell r="C2363"/>
          <cell r="D2363"/>
        </row>
        <row r="2364">
          <cell r="A2364" t="str">
            <v>1C.10.100.0010.a</v>
          </cell>
          <cell r="B2364" t="str">
            <v>- 20 mm</v>
          </cell>
          <cell r="C2364" t="str">
            <v>m²</v>
          </cell>
          <cell r="D2364">
            <v>11.55</v>
          </cell>
        </row>
        <row r="2365">
          <cell r="A2365" t="str">
            <v>1C.10.100.0010.b</v>
          </cell>
          <cell r="B2365" t="str">
            <v>- 30 mm</v>
          </cell>
          <cell r="C2365" t="str">
            <v>m²</v>
          </cell>
          <cell r="D2365">
            <v>13.33</v>
          </cell>
        </row>
        <row r="2366">
          <cell r="A2366" t="str">
            <v>1C.10.100.0010.c</v>
          </cell>
          <cell r="B2366" t="str">
            <v>- 40 mm</v>
          </cell>
          <cell r="C2366" t="str">
            <v>m²</v>
          </cell>
          <cell r="D2366">
            <v>15.46</v>
          </cell>
        </row>
        <row r="2367">
          <cell r="A2367" t="str">
            <v>1C.10.100.0010.d</v>
          </cell>
          <cell r="B2367" t="str">
            <v>- 50 mm</v>
          </cell>
          <cell r="C2367" t="str">
            <v>m²</v>
          </cell>
          <cell r="D2367">
            <v>17.149999999999999</v>
          </cell>
        </row>
        <row r="2368">
          <cell r="A2368" t="str">
            <v>1C.10.100.0010.e</v>
          </cell>
          <cell r="B2368" t="str">
            <v>- 75 mm</v>
          </cell>
          <cell r="C2368" t="str">
            <v>m²</v>
          </cell>
          <cell r="D2368">
            <v>22.9</v>
          </cell>
        </row>
        <row r="2369">
          <cell r="A2369" t="str">
            <v>1C.10.100.0020</v>
          </cell>
          <cell r="B2369" t="str">
            <v>Isolamento termico a tetto caldo di coperture piane con pavimentazioni pedonabili, realizzato con pannelli costituiti da lana di legno mineralizzata magnesite ad alta temperatura; conduttività termica W/mK 0,084 per spessore 25 mm (variabile in relazione allo spessore), resistenza alla compressione kPa 440 per spessore di 25 mm (variabile in relazione allo spessore); reazione al fuoco euroclasse (A2-s1,d0) (A2-s2,d0) (A2-s1,d1) (B-s1,d0) (B-s2,d0) (B-s1,d1); conformi alla norma UNI EN 13168. Compresi: tagli e relative sigillature, adattamenti, fissaggi di qualsiasi tipo a qualsiasi struttura, raccordi, assistenza muraria; negli spessori:</v>
          </cell>
          <cell r="C2369"/>
          <cell r="D2369"/>
        </row>
        <row r="2370">
          <cell r="A2370" t="str">
            <v>1C.10.100.0020.a</v>
          </cell>
          <cell r="B2370" t="str">
            <v>- 15 mm</v>
          </cell>
          <cell r="C2370" t="str">
            <v>m²</v>
          </cell>
          <cell r="D2370">
            <v>19.16</v>
          </cell>
        </row>
        <row r="2371">
          <cell r="A2371" t="str">
            <v>1C.10.100.0020.b</v>
          </cell>
          <cell r="B2371" t="str">
            <v>- per ogni 5 mm in più</v>
          </cell>
          <cell r="C2371" t="str">
            <v>m² x cm</v>
          </cell>
          <cell r="D2371">
            <v>3.04</v>
          </cell>
        </row>
        <row r="2372">
          <cell r="A2372" t="str">
            <v>1C.10.100.0030</v>
          </cell>
          <cell r="B2372" t="str">
            <v>Isolamento termico a tetto rovescio o a tetto caldo di coperture piane pedonabili, realizzato con lastre di polistirene espanso estruso, superficie liscia con pelle, bordi battentati, prodotte con gas senza CFC e HCFC; conduttività termica W/mK 0,032 per spessori fino a 40 mm, e W/mK 0,034 per spessori da 50 mm e oltre, resistenza alla compressione kPa 250 per spessori fino a 40 mm, e kPa 300 per spessori da 50 mm e oltre; reazione al fuoco Euroclasse E; conformi alla norma UNI EN 13164, con marcatura CE. Compresi: tagli e relative sigillature, adattamenti, fissaggi di qualsiasi tipo a qualsiasi struttura, raccordi, assistenza muraria; negli spessori:</v>
          </cell>
          <cell r="C2372"/>
          <cell r="D2372"/>
        </row>
        <row r="2373">
          <cell r="A2373" t="str">
            <v>1C.10.100.0030.a</v>
          </cell>
          <cell r="B2373" t="str">
            <v>- 30 mm</v>
          </cell>
          <cell r="C2373" t="str">
            <v>m²</v>
          </cell>
          <cell r="D2373">
            <v>18.02</v>
          </cell>
        </row>
        <row r="2374">
          <cell r="A2374" t="str">
            <v>1C.10.100.0030.b</v>
          </cell>
          <cell r="B2374" t="str">
            <v>- per ogni 10 mm in più</v>
          </cell>
          <cell r="C2374" t="str">
            <v>m² x cm</v>
          </cell>
          <cell r="D2374">
            <v>4.4800000000000004</v>
          </cell>
        </row>
        <row r="2375">
          <cell r="A2375" t="str">
            <v>1C.10.100.0040</v>
          </cell>
          <cell r="B2375" t="str">
            <v>Isolamento termico a tetto caldo di coperture piane carrabili, realizzato con lastre di polistirene espanso estruso, superficie liscia con pelle, bordi battentati, prodotte con gas senza CFC e HCFC; conduttività termica W/mK 0,034 per spessori fino a 40 mm, e W/mK 0,036 per spessori da 50 mm e oltre, resistenza alla compressione kPa 350 per spessori fino a 40 mm, e kPa 400 per spessori da 50 mm e oltre; reazione al fuoco Euroclasse E; conformi alla norma UNI EN 13164, con marcatura CE. Compresi: tagli e relative sigillature, adattamenti, fissaggi di qualsiasi tipo a qualsiasi struttura, raccordi, assistenza muraria; negli spessori:</v>
          </cell>
          <cell r="C2375"/>
          <cell r="D2375"/>
        </row>
        <row r="2376">
          <cell r="A2376" t="str">
            <v>1C.10.100.0040.a</v>
          </cell>
          <cell r="B2376" t="str">
            <v>- 30 mm</v>
          </cell>
          <cell r="C2376" t="str">
            <v>m²</v>
          </cell>
          <cell r="D2376">
            <v>11.53</v>
          </cell>
        </row>
        <row r="2377">
          <cell r="A2377" t="str">
            <v>1C.10.100.0040.b</v>
          </cell>
          <cell r="B2377" t="str">
            <v>- per ogni 10 mm in più</v>
          </cell>
          <cell r="C2377" t="str">
            <v>m² x cm</v>
          </cell>
          <cell r="D2377">
            <v>2.81</v>
          </cell>
        </row>
        <row r="2378">
          <cell r="A2378" t="str">
            <v>1C.10.100.0050</v>
          </cell>
          <cell r="B2378" t="str">
            <v>Isolamento termico a tetto rovescio di coperture piane a giardino, realizzato con lastre di polistirene espanso stampato per termocompressione, superficie estradosso sagomata drenante con geotessile filtrante, prodotte con materie prime vergini esenti da rigenerato; reazione al fuoco Euroclasse E; conformi alla norma UNI EN 13163, con marcatura CE. Compresi: tagli e relative sigillature, adattamenti, fissaggi di qualsiasi tipo a qualsiasi struttura, raccordi, assistenza muraria; negli spessori:</v>
          </cell>
          <cell r="C2378"/>
          <cell r="D2378"/>
        </row>
        <row r="2379">
          <cell r="A2379" t="str">
            <v>1C.10.100.0050.a</v>
          </cell>
          <cell r="B2379" t="str">
            <v>- Classe 150 RF - a bordi battentati - spess. 28 mm</v>
          </cell>
          <cell r="C2379" t="str">
            <v>m²</v>
          </cell>
          <cell r="D2379">
            <v>15.28</v>
          </cell>
        </row>
        <row r="2380">
          <cell r="A2380" t="str">
            <v>1C.10.100.0050.b</v>
          </cell>
          <cell r="B2380" t="str">
            <v>- per ogni 10 mm in più</v>
          </cell>
          <cell r="C2380" t="str">
            <v>m² x cm</v>
          </cell>
          <cell r="D2380">
            <v>1.58</v>
          </cell>
        </row>
        <row r="2381">
          <cell r="A2381" t="str">
            <v>1C.10.100.0060</v>
          </cell>
          <cell r="B2381" t="str">
            <v>Isolamento termico a tetto caldo di coperture piane con pavimentazioni pedonabili, realizzato con lastre di schiuma poliyso prodotte con gas senza CFC e HCFC, superficie superiore con velo vetro bitumato e inferiore con velo vetro saturato; conduttività termica W/mK 0,028, resistenza alla compressione kPa 150 per spessori fino a 30 mm, e kPa 170 per spessori da 40 mm e oltre; reazione al fuoco Euroclasse F; conformi alla norma UNI EN 13165, con marcatura CE. Compresi: tagli e relative sigillature, adattamenti, fissaggi di qualsiasi tipo a qualsiasi struttura, raccordi, assistenza muraria; negli spessori:</v>
          </cell>
          <cell r="C2381"/>
          <cell r="D2381"/>
        </row>
        <row r="2382">
          <cell r="A2382" t="str">
            <v>1C.10.100.0060.a</v>
          </cell>
          <cell r="B2382" t="str">
            <v>- 30 mm</v>
          </cell>
          <cell r="C2382" t="str">
            <v>m²</v>
          </cell>
          <cell r="D2382">
            <v>34.270000000000003</v>
          </cell>
        </row>
        <row r="2383">
          <cell r="A2383" t="str">
            <v>1C.10.100.0060.b</v>
          </cell>
          <cell r="B2383" t="str">
            <v>- per ogni 10 mm in più</v>
          </cell>
          <cell r="C2383" t="str">
            <v>m² x cm</v>
          </cell>
          <cell r="D2383">
            <v>6.26</v>
          </cell>
        </row>
        <row r="2384">
          <cell r="A2384" t="str">
            <v>1C.10.100.0070</v>
          </cell>
          <cell r="B2384" t="str">
            <v>Isolamento termico a tetto caldo di coperture piane con pavimentazioni pedonabili, realizzato con pannelli costituiti da strato interno di lana di roccia ad alta densità a fibre orientate, conforme alle norme UNI EN 13162, rivestito sui due lati da pannelli in lana di abete mineralizzata e legata con cemento, spessore 5 mm, rispondente alle norme UNI EN13168. Compresi: tagli e relative sigillature, adattamenti, fissaggi di qualsiasi tipo a qualsiasi struttura, raccordi, assistenza muraria; negli spessori:</v>
          </cell>
          <cell r="C2384"/>
          <cell r="D2384"/>
        </row>
        <row r="2385">
          <cell r="A2385" t="str">
            <v>1C.10.100.0070.a</v>
          </cell>
          <cell r="B2385" t="str">
            <v>- 35 mm (5+25+5 mm)</v>
          </cell>
          <cell r="C2385" t="str">
            <v>m²</v>
          </cell>
          <cell r="D2385">
            <v>25.07</v>
          </cell>
        </row>
        <row r="2386">
          <cell r="A2386" t="str">
            <v>1C.10.100.0070.b</v>
          </cell>
          <cell r="B2386" t="str">
            <v>- 50 mm (5+40+5 mm)</v>
          </cell>
          <cell r="C2386" t="str">
            <v>m²</v>
          </cell>
          <cell r="D2386">
            <v>29.32</v>
          </cell>
        </row>
        <row r="2387">
          <cell r="A2387" t="str">
            <v>1C.10.100.0070.c</v>
          </cell>
          <cell r="B2387" t="str">
            <v>- 75 mm (5+65+5 mm)</v>
          </cell>
          <cell r="C2387" t="str">
            <v>m²</v>
          </cell>
          <cell r="D2387">
            <v>41.91</v>
          </cell>
        </row>
        <row r="2388">
          <cell r="A2388" t="str">
            <v>1C.10.100.0080</v>
          </cell>
          <cell r="B2388" t="str">
            <v>Isolamento termico a tetto caldo di coperture piane pedonabili, realizzato con pannelli in lana di vetro idrorepellente, rispondente ai Criteri Ambientali Minimi di cui al Decreto 23 giugno 2022 del Ministero della Transizione Ecologica, prodotto con almeno l'80% di vetro riciclato e con una resina termoindurente che associa componenti organici e vegetali, minimizzando le emissioni nell'aria di sostanze inquinanti come formaldeide e altri composti organici volatili (VOC); conduttività termica W/mK 0,037, resistenza alla compressione kPa 50; conformi alla norma UNI EN 13162, con marcatura CE. Compresi: tagli, adattamenti, fissaggi, sigillature dei tagli, raccordi, assistenze murarie. Negli spessori e tipi:</v>
          </cell>
          <cell r="C2388"/>
          <cell r="D2388"/>
        </row>
        <row r="2389">
          <cell r="A2389" t="str">
            <v>1C.10.100.0080.a</v>
          </cell>
          <cell r="B2389" t="str">
            <v>- 50 mm, pannello nudo, reazione al fuoco Euroclasse A2-s1,d0;</v>
          </cell>
          <cell r="C2389" t="str">
            <v>m²</v>
          </cell>
          <cell r="D2389">
            <v>29.69</v>
          </cell>
        </row>
        <row r="2390">
          <cell r="A2390" t="str">
            <v>1C.10.100.0080.b</v>
          </cell>
          <cell r="B2390" t="str">
            <v>- ogni 10 mm in più</v>
          </cell>
          <cell r="C2390" t="str">
            <v>m² x cm</v>
          </cell>
          <cell r="D2390">
            <v>5.37</v>
          </cell>
        </row>
        <row r="2391">
          <cell r="A2391" t="str">
            <v>1C.10.100.0080.c</v>
          </cell>
          <cell r="B2391" t="str">
            <v>- 50 mm, pannello rivestito con uno strato di bitume, armato con un velo di vetro e con un film di polipropilene, reazione al fuoco Euroclasse F;</v>
          </cell>
          <cell r="C2391" t="str">
            <v>m²</v>
          </cell>
          <cell r="D2391">
            <v>33.54</v>
          </cell>
        </row>
        <row r="2392">
          <cell r="A2392" t="str">
            <v>1C.10.100.0080.d</v>
          </cell>
          <cell r="B2392" t="str">
            <v>- ogni 10 mm in più</v>
          </cell>
          <cell r="C2392" t="str">
            <v>m² x cm</v>
          </cell>
          <cell r="D2392">
            <v>5.0599999999999996</v>
          </cell>
        </row>
        <row r="2393">
          <cell r="A2393" t="str">
            <v>1C.10.100.0090</v>
          </cell>
          <cell r="B2393" t="str">
            <v>Isolamento termico a tetto caldo di coperture piane con pavimentazioni pedonabili, realizzato con pannelli a base di perlite espansa idrofugata, fibre di vetro, cellulosiche e leganti asfaltici, conducibilità termica W/mK 0,043, resistenza alla compressione 3,2 kg/cm ², reazione al fuoco euroclasse (A2-s1,d0) (A2-s2,d0) (A2-s1,d1) (B-s1,d0) (B-s2,d0) (B-s1,d1), densità 150 kg/m³; una faccia bitumata finita con pellicola polipropilenica fusibile. Compresi: tagli e relative sigillature, adattamenti, fissaggi di qualsiasi tipo a qualsiasi struttura, raccordi, assistenza muraria; negli spessori:</v>
          </cell>
          <cell r="C2393"/>
          <cell r="D2393"/>
        </row>
        <row r="2394">
          <cell r="A2394" t="str">
            <v>1C.10.100.0090.a</v>
          </cell>
          <cell r="B2394" t="str">
            <v>- 20 mm</v>
          </cell>
          <cell r="C2394" t="str">
            <v>m²</v>
          </cell>
          <cell r="D2394">
            <v>9.3699999999999992</v>
          </cell>
        </row>
        <row r="2395">
          <cell r="A2395" t="str">
            <v>1C.10.100.0090.b</v>
          </cell>
          <cell r="B2395" t="str">
            <v>- per ogni 5 mm in più</v>
          </cell>
          <cell r="C2395" t="str">
            <v>m² x cm</v>
          </cell>
          <cell r="D2395">
            <v>1.07</v>
          </cell>
        </row>
        <row r="2396">
          <cell r="A2396" t="str">
            <v>1C.10.100.0100</v>
          </cell>
          <cell r="B2396" t="str">
            <v>Isolamento termico a tetto caldo di coperture piane pedonabili, realizzato con pannelli preaccoppiati battentati formati da un pannello spessore 20 mm a base di perlite espansa idrofugata, fibre di vetro, cellulosiche e leganti asfaltici, conducibilità termica W/mK 0,043, resistenza alla compressione 3,2 kg/cm ², reazione al fuoco classe 1, densità 150 kg/m³; una faccia bitumata finita con pellicola polipropilenica fusibile; e da una lastra di polistirene espanso sinterizzato, prodotto con gas senza CFC e HCFC; conduttività termica W/mK 0,033, resistenza alla compressione kPa 100, reazione al fuoco euroclasse (A2-s1,d0) (A2-s2,d0) (A2-s1,d1) (B-s1,d0) (B-s2,d0) (B-s1,d1); conformi alla norma UNI EN 13164, con marcatura CE. Compresi: tagli e relative sigillature, adattamenti, fissaggi di qualsiasi tipo a qualsiasi struttura, raccordi, assistenza muraria; negli spessori:</v>
          </cell>
          <cell r="C2396"/>
          <cell r="D2396"/>
        </row>
        <row r="2397">
          <cell r="A2397" t="str">
            <v>1C.10.100.0100.a</v>
          </cell>
          <cell r="B2397" t="str">
            <v>- 40 mm = 20 mm perlite + 20 mm polistirene</v>
          </cell>
          <cell r="C2397" t="str">
            <v>m²</v>
          </cell>
          <cell r="D2397">
            <v>15.35</v>
          </cell>
        </row>
        <row r="2398">
          <cell r="A2398" t="str">
            <v>1C.10.100.0100.b</v>
          </cell>
          <cell r="B2398" t="str">
            <v>- ogni 10 mm in più di polistirene</v>
          </cell>
          <cell r="C2398" t="str">
            <v>m² x cm</v>
          </cell>
          <cell r="D2398">
            <v>1.19</v>
          </cell>
        </row>
        <row r="2399">
          <cell r="A2399" t="str">
            <v>1C.10.100.0110</v>
          </cell>
          <cell r="B2399" t="str">
            <v>Isolamento termico a tetto caldo di coperture piane con pavimentazioni pedonabili, realizzato con pannelli costituiti da strato interno di lana di roccia ad alta densità a fibre orientate, conforme alle norme UNI EN 13162, rivestito sui due lati da pannelli in lana di legno mineralizzata ad alta temperatura con magnesite, spessore 5 mm, rispondente alle norme UNI EN13168. Compresi: tagli e relative sigillature, adattamenti, fissaggi di qualsiasi tipo a qualsiasi struttura, raccordi, assistenza muraria; negli spessori:</v>
          </cell>
          <cell r="C2399"/>
          <cell r="D2399"/>
        </row>
        <row r="2400">
          <cell r="A2400" t="str">
            <v>1C.10.100.0110.a</v>
          </cell>
          <cell r="B2400" t="str">
            <v>- 35 mm (5+25+5 mm)</v>
          </cell>
          <cell r="C2400" t="str">
            <v>m²</v>
          </cell>
          <cell r="D2400">
            <v>29.1</v>
          </cell>
        </row>
        <row r="2401">
          <cell r="A2401" t="str">
            <v>1C.10.100.0110.b</v>
          </cell>
          <cell r="B2401" t="str">
            <v>- 50 mm (5+40+5 mm)</v>
          </cell>
          <cell r="C2401" t="str">
            <v>m²</v>
          </cell>
          <cell r="D2401">
            <v>33.590000000000003</v>
          </cell>
        </row>
        <row r="2402">
          <cell r="A2402" t="str">
            <v>1C.10.100.0110.c</v>
          </cell>
          <cell r="B2402" t="str">
            <v>- 75 mm (5+65+5 mm)</v>
          </cell>
          <cell r="C2402" t="str">
            <v>m²</v>
          </cell>
          <cell r="D2402">
            <v>48.5</v>
          </cell>
        </row>
        <row r="2403">
          <cell r="A2403" t="str">
            <v>1C.10.100.0120</v>
          </cell>
          <cell r="B2403" t="str">
            <v>Isolamento termico a tetto caldo di coperture piane con pavimentazioni pedonabili, carrabili o a giardino, realizzato con pannelli rigidi in vetro cellulare, prodotti con gas senza CFC e HCFC; conduttività termica W/mK 0,040, resistenza alla compressione 700 kPa; reazione al fuoco euroclasse A1; rispondenti alle norme UNI EN13167. Compresi: tagli e relative sigillature, adattamenti, la posa con strato inferiore e superiore di bitume ossidato a caldo, raccordi, assistenza muraria; negli spessori:</v>
          </cell>
          <cell r="C2403"/>
          <cell r="D2403"/>
        </row>
        <row r="2404">
          <cell r="A2404" t="str">
            <v>1C.10.100.0120.a</v>
          </cell>
          <cell r="B2404" t="str">
            <v>- 40 mm</v>
          </cell>
          <cell r="C2404" t="str">
            <v>m²</v>
          </cell>
          <cell r="D2404">
            <v>37.35</v>
          </cell>
        </row>
        <row r="2405">
          <cell r="A2405" t="str">
            <v>1C.10.100.0120.b</v>
          </cell>
          <cell r="B2405" t="str">
            <v>- per ogni 10 mm in più</v>
          </cell>
          <cell r="C2405" t="str">
            <v>m² x cm</v>
          </cell>
          <cell r="D2405">
            <v>6.64</v>
          </cell>
        </row>
        <row r="2406">
          <cell r="A2406" t="str">
            <v>1C.10.100.0130</v>
          </cell>
          <cell r="B2406" t="str">
            <v>Isolamento termico a tetto caldo di coperture piane con pavimentazioni carrabili per mezzi pesanti o in presenza di carichi elevati, realizzato con pannelli rigidi in vetro cellulare, prodotti con gas senza CFC e HCFC; conduttività termica W/mK 0,048, resistenza alla compressione 1600 kPa; reazione al fuoco Classe O; rispondenti alle norme UNI EN13167. Compresi: tagli e relative sigillature, adattamenti, la posa con strato inferiore e superiore di bitume ossidato a caldo, raccordi, assistenza muraria; negli spessori:</v>
          </cell>
          <cell r="C2406"/>
          <cell r="D2406"/>
        </row>
        <row r="2407">
          <cell r="A2407" t="str">
            <v>1C.10.100.0130.a</v>
          </cell>
          <cell r="B2407" t="str">
            <v>- 40 mm</v>
          </cell>
          <cell r="C2407" t="str">
            <v>m²</v>
          </cell>
          <cell r="D2407">
            <v>45.25</v>
          </cell>
        </row>
        <row r="2408">
          <cell r="A2408" t="str">
            <v>1C.10.100.0130.b</v>
          </cell>
          <cell r="B2408" t="str">
            <v>- per ogni 10 mm in più</v>
          </cell>
          <cell r="C2408" t="str">
            <v>m² x cm</v>
          </cell>
          <cell r="D2408">
            <v>8.61</v>
          </cell>
        </row>
        <row r="2409">
          <cell r="A2409" t="str">
            <v>1C.10.100.0150</v>
          </cell>
          <cell r="B2409" t="str">
            <v>Isolamento termico ed impermeabilizzazione di coperture piane o inclinate realizzato con rotoli termoisolanti ed impermeabilizzanti costituiti da listelli in polistirene espanso estruso, spessore base 30 mm, prodotto con gas senza CFC e HCFC; conduttività termica W/mK 0,033, resistenza alla compressione kPa 250, reazione al fuoco Euroclasse E; conformi alla norma UNI EN 13164, con marcatura CE; superiore membrana bitume-polimero plastomerica. Compresi: tagli e sigillature relative, adattamenti, fissaggi con qualsiasi mezzo su qualsiasi struttura, l'incollaggio con bitume ossidato steso a spazzolone, la saldatura dei giunti con fasce di membrana, raccordi, assistenze murarie e piani di lavoro. Spessore dell'isolante di 30 mm e con:</v>
          </cell>
          <cell r="C2409"/>
          <cell r="D2409"/>
        </row>
        <row r="2410">
          <cell r="A2410" t="str">
            <v>1C.10.100.0150.a</v>
          </cell>
          <cell r="B2410" t="str">
            <v>- membrana armata con velovetro, spessore 2 mm</v>
          </cell>
          <cell r="C2410" t="str">
            <v>m²</v>
          </cell>
          <cell r="D2410">
            <v>17.27</v>
          </cell>
        </row>
        <row r="2411">
          <cell r="A2411" t="str">
            <v>1C.10.100.0150.b</v>
          </cell>
          <cell r="B2411" t="str">
            <v>- membrana armata con velovetro, spessore 3 mm</v>
          </cell>
          <cell r="C2411" t="str">
            <v>m²</v>
          </cell>
          <cell r="D2411">
            <v>17.82</v>
          </cell>
        </row>
        <row r="2412">
          <cell r="A2412" t="str">
            <v>1C.10.100.0150.c</v>
          </cell>
          <cell r="B2412" t="str">
            <v>- membrana armata con TNT di poliestere, spessore 3 mm</v>
          </cell>
          <cell r="C2412" t="str">
            <v>m²</v>
          </cell>
          <cell r="D2412">
            <v>18.62</v>
          </cell>
        </row>
        <row r="2413">
          <cell r="A2413" t="str">
            <v>1C.10.100.0150.d</v>
          </cell>
          <cell r="B2413" t="str">
            <v>- membrana armata con TNT di poliestere, spessore 4 mm</v>
          </cell>
          <cell r="C2413" t="str">
            <v>m²</v>
          </cell>
          <cell r="D2413">
            <v>19.23</v>
          </cell>
        </row>
        <row r="2414">
          <cell r="A2414" t="str">
            <v>1C.10.100.0150.e</v>
          </cell>
          <cell r="B2414" t="str">
            <v>- membrana armata con velovetro, ardesiata, spessore 3,5 mm</v>
          </cell>
          <cell r="C2414" t="str">
            <v>m²</v>
          </cell>
          <cell r="D2414">
            <v>18.22</v>
          </cell>
        </row>
        <row r="2415">
          <cell r="A2415" t="str">
            <v>1C.10.100.0150.f</v>
          </cell>
          <cell r="B2415" t="str">
            <v>- membrana armata con TNT di poliestere, ardesiata, spessore 3,5 mm</v>
          </cell>
          <cell r="C2415" t="str">
            <v>m²</v>
          </cell>
          <cell r="D2415">
            <v>18.829999999999998</v>
          </cell>
        </row>
        <row r="2416">
          <cell r="A2416" t="str">
            <v>1C.10.100.0150.g</v>
          </cell>
          <cell r="B2416" t="str">
            <v>- per ogni 10 mm in più di polistirene</v>
          </cell>
          <cell r="C2416" t="str">
            <v>m² x cm</v>
          </cell>
          <cell r="D2416">
            <v>1.83</v>
          </cell>
        </row>
        <row r="2417">
          <cell r="A2417" t="str">
            <v>1C.10.150</v>
          </cell>
          <cell r="B2417" t="str">
            <v>ISOLAMENTO TERMICO SOTTOTETTI</v>
          </cell>
          <cell r="C2417"/>
          <cell r="D2417"/>
        </row>
        <row r="2418">
          <cell r="A2418" t="str">
            <v>1C.10.150.0000</v>
          </cell>
          <cell r="B2418" t="str">
            <v>NOTA DI CONSULTAZIONE</v>
          </cell>
          <cell r="C2418"/>
          <cell r="D2418"/>
        </row>
        <row r="2419">
          <cell r="A2419" t="str">
            <v>1C.10.150.0010</v>
          </cell>
          <cell r="B2419" t="str">
            <v>Isolamento termico di sottotetti non praticabili realizzato con spandimento a pavimento di materiali isolanti sciolti in granuli, senza protezione superiore, compresa assistenza muraria:</v>
          </cell>
          <cell r="C2419"/>
          <cell r="D2419"/>
        </row>
        <row r="2420">
          <cell r="A2420" t="str">
            <v>1C.10.150.0010.a</v>
          </cell>
          <cell r="B2420" t="str">
            <v>- argilla espansa granulometria 8 ÷ 20 mm, rispondente ai Criteri Ambientali Minimi di cui al Decreto 23 giugno 2022 del Ministero della Transizione Ecologica</v>
          </cell>
          <cell r="C2420" t="str">
            <v>m³</v>
          </cell>
          <cell r="D2420">
            <v>148.44999999999999</v>
          </cell>
        </row>
        <row r="2421">
          <cell r="A2421" t="str">
            <v>1C.10.150.0010.b</v>
          </cell>
          <cell r="B2421" t="str">
            <v>- vermiculite espansa granulometria 8 ÷ 12 mm</v>
          </cell>
          <cell r="C2421" t="str">
            <v>m³</v>
          </cell>
          <cell r="D2421">
            <v>110.42</v>
          </cell>
        </row>
        <row r="2422">
          <cell r="A2422" t="str">
            <v>1C.10.150.0010.c</v>
          </cell>
          <cell r="B2422" t="str">
            <v>- perlite espansa granulometria 1 ÷ 5 mm</v>
          </cell>
          <cell r="C2422" t="str">
            <v>m³</v>
          </cell>
          <cell r="D2422">
            <v>187.17</v>
          </cell>
        </row>
        <row r="2423">
          <cell r="A2423" t="str">
            <v>1C.10.150.0010.d</v>
          </cell>
          <cell r="B2423" t="str">
            <v>- sughero naturale, densità 140 kg/m³</v>
          </cell>
          <cell r="C2423" t="str">
            <v>m³</v>
          </cell>
          <cell r="D2423">
            <v>232.14</v>
          </cell>
        </row>
        <row r="2424">
          <cell r="A2424" t="str">
            <v>1C.10.150.0015</v>
          </cell>
          <cell r="B2424" t="str">
            <v>Isolamento termico e acustico di sottotetti tramite insufflaggio con lana di vetro in fiocchi di colore bianco, prodotta con vetro riciclato senza resina termoindurente. Classe di reazione al fuoco A1 rif. EN 13501-1. Conduttività termica W/mK 0,041 rif. EN 12667; densità di applicazione 15 kg/m³ rif. EN 14064-1.</v>
          </cell>
          <cell r="C2424" t="str">
            <v>m³</v>
          </cell>
          <cell r="D2424">
            <v>128.84</v>
          </cell>
        </row>
        <row r="2425">
          <cell r="A2425" t="str">
            <v>1C.10.150.0020</v>
          </cell>
          <cell r="B2425" t="str">
            <v>Isolamento termico di sottotetti non praticabili realizzato con materassini stesi sul pavimento, di lana di roccia trapuntata su carta kraft politenata, conduttività termica W/mK 0,042, conforme alla norma UNI EN 13162, con marcatura CE. Compresi: tagli, adattamenti, assistenza muraria; negli spessori:</v>
          </cell>
          <cell r="C2425"/>
          <cell r="D2425"/>
        </row>
        <row r="2426">
          <cell r="A2426" t="str">
            <v>1C.10.150.0020.a</v>
          </cell>
          <cell r="B2426" t="str">
            <v>- 50 mm</v>
          </cell>
          <cell r="C2426" t="str">
            <v>m²</v>
          </cell>
          <cell r="D2426">
            <v>3.34</v>
          </cell>
        </row>
        <row r="2427">
          <cell r="A2427" t="str">
            <v>1C.10.150.0020.b</v>
          </cell>
          <cell r="B2427" t="str">
            <v>- 60 mm</v>
          </cell>
          <cell r="C2427" t="str">
            <v>m²</v>
          </cell>
          <cell r="D2427">
            <v>3.87</v>
          </cell>
        </row>
        <row r="2428">
          <cell r="A2428" t="str">
            <v>1C.10.150.0020.c</v>
          </cell>
          <cell r="B2428" t="str">
            <v>- 80 mm</v>
          </cell>
          <cell r="C2428" t="str">
            <v>m²</v>
          </cell>
          <cell r="D2428">
            <v>4.72</v>
          </cell>
        </row>
        <row r="2429">
          <cell r="A2429" t="str">
            <v>1C.10.150.0020.d</v>
          </cell>
          <cell r="B2429" t="str">
            <v>- 100 mm</v>
          </cell>
          <cell r="C2429" t="str">
            <v>m²</v>
          </cell>
          <cell r="D2429">
            <v>5.8</v>
          </cell>
        </row>
        <row r="2430">
          <cell r="A2430" t="str">
            <v>1C.10.150.0030</v>
          </cell>
          <cell r="B2430" t="str">
            <v>Isolamento termico di sottotetti non praticabili realizzato con materassini stesi sul pavimento, di lana di vetro idrorepellente prodotto con almeno l'80% di vetro riciclato e con legante di origine naturale, che garantisce la massima qualità dell'aria, rispondente ai Criteri Ambientali Minimi di cui al Decreto 23 giugno 2022 del Ministero della Transizione Ecologica; conduttività termica W/mK 0,040, conforme alla norma UNI EN 13162, con marcatura CE. Compresi: tagli, adattamenti, assistenza muraria; negli spessori e tipi:</v>
          </cell>
          <cell r="C2430"/>
          <cell r="D2430"/>
        </row>
        <row r="2431">
          <cell r="A2431" t="str">
            <v>1C.10.150.0030.a</v>
          </cell>
          <cell r="B2431" t="str">
            <v>- 50 mm, feltro nudo, reazione al fuoco Euroclasse A1</v>
          </cell>
          <cell r="C2431" t="str">
            <v>m²</v>
          </cell>
          <cell r="D2431">
            <v>6.13</v>
          </cell>
        </row>
        <row r="2432">
          <cell r="A2432" t="str">
            <v>1C.10.150.0030.b</v>
          </cell>
          <cell r="B2432" t="str">
            <v>- per ogni 10 mm in più</v>
          </cell>
          <cell r="C2432" t="str">
            <v>m² x cm</v>
          </cell>
          <cell r="D2432">
            <v>0.84</v>
          </cell>
        </row>
        <row r="2433">
          <cell r="A2433" t="str">
            <v>1C.10.150.0030.c</v>
          </cell>
          <cell r="B2433" t="str">
            <v>- 50 mm, con barriera al vapore su una faccia, costituita da carta kraft, reazione al fuoco Euroclasse F</v>
          </cell>
          <cell r="C2433" t="str">
            <v>m²</v>
          </cell>
          <cell r="D2433">
            <v>6.36</v>
          </cell>
        </row>
        <row r="2434">
          <cell r="A2434" t="str">
            <v>1C.10.150.0030.d</v>
          </cell>
          <cell r="B2434" t="str">
            <v>- per ogni 10 mm in più</v>
          </cell>
          <cell r="C2434" t="str">
            <v>m² x cm</v>
          </cell>
          <cell r="D2434">
            <v>0.9</v>
          </cell>
        </row>
        <row r="2435">
          <cell r="A2435" t="str">
            <v>1C.10.150.0060</v>
          </cell>
          <cell r="B2435" t="str">
            <v>Isolamento termico di sottotetti praticabili, realizzato a tetto freddo, con applicazione all'intradosso delle falde di pannelli semirigidi in lana di roccia con resine termoindurenti, conduttività termica W/mK 0,035, conforme alla norma UNI EN 13162, reazione al fuoco in Euroclasse A1, con marcatura CE. Compresi: tagli e relative sigillature, adattamenti, fissaggi di qualsiasi tipo a qualsiasi struttura, raccordi, assistenza muraria, piani di lavoro. Esclusi altri lavori di finitura superficiale. Negli spessori:</v>
          </cell>
          <cell r="C2435"/>
          <cell r="D2435"/>
        </row>
        <row r="2436">
          <cell r="A2436" t="str">
            <v>1C.10.150.0060.a</v>
          </cell>
          <cell r="B2436" t="str">
            <v>- 80 mm</v>
          </cell>
          <cell r="C2436" t="str">
            <v>m²</v>
          </cell>
          <cell r="D2436">
            <v>13.26</v>
          </cell>
        </row>
        <row r="2437">
          <cell r="A2437" t="str">
            <v>1C.10.150.0060.b</v>
          </cell>
          <cell r="B2437" t="str">
            <v>- per ogni 20 mm in più</v>
          </cell>
          <cell r="C2437" t="str">
            <v>m² x cm</v>
          </cell>
          <cell r="D2437">
            <v>2.5499999999999998</v>
          </cell>
        </row>
        <row r="2438">
          <cell r="A2438" t="str">
            <v>1C.10.150.0070</v>
          </cell>
          <cell r="B2438" t="str">
            <v>Isolamento termico di sottotetti praticabili, realizzato a tetto freddo, con applicazione all'intradosso delle falde di pannelli semirigidi in lana di roccia con resine termoindurenti, conduttività termica W/mK 0,034, conforme alla norma UNI EN 13162, reazione al fuoco in Euroclasse A1, con marcatura CE. Compresi: tagli e relative sigillature, adattamenti, fissaggi di qualsiasi tipo a qualsiasi struttura, raccordi, assistenza muraria, piani di lavoro. Esclusi altri lavori di finitura superficiale. Negli spessori:</v>
          </cell>
          <cell r="C2438"/>
          <cell r="D2438"/>
        </row>
        <row r="2439">
          <cell r="A2439" t="str">
            <v>1C.10.150.0070.a</v>
          </cell>
          <cell r="B2439" t="str">
            <v>- 30 mm</v>
          </cell>
          <cell r="C2439" t="str">
            <v>m²</v>
          </cell>
          <cell r="D2439">
            <v>7.05</v>
          </cell>
        </row>
        <row r="2440">
          <cell r="A2440" t="str">
            <v>1C.10.150.0070.b</v>
          </cell>
          <cell r="B2440" t="str">
            <v>- per ogni 10 mm in più</v>
          </cell>
          <cell r="C2440" t="str">
            <v>m² x cm</v>
          </cell>
          <cell r="D2440">
            <v>1.1000000000000001</v>
          </cell>
        </row>
        <row r="2441">
          <cell r="A2441" t="str">
            <v>1C.10.150.0080</v>
          </cell>
          <cell r="B2441" t="str">
            <v>Isolamento termico di sottotetti praticabili, realizzato a tetto freddo, con applicazione all'intradosso della falda di lastre di polistirene espanso estruso a superficie liscia con pelle, bordo battentato, prodotte con gas senza CFC e HCFC; conduttività termica W/mK 0,033, resistenza alla compressione kPa 100, reazione al fuoco Euroclasse E; conformi alla norma UNI EN 13164, con marcatura CE. Compresi: tagli e relative sigillature, adattamenti, fissaggi di qualsiasi tipo a qualsiasi struttura, raccordi, assistenza muraria, piani di lavoro. Esclusi altri lavori di finitura superficiale. Negli spessori:</v>
          </cell>
          <cell r="C2441"/>
          <cell r="D2441"/>
        </row>
        <row r="2442">
          <cell r="A2442" t="str">
            <v>1C.10.150.0080.a</v>
          </cell>
          <cell r="B2442" t="str">
            <v>- spessore 30 mm</v>
          </cell>
          <cell r="C2442" t="str">
            <v>m²</v>
          </cell>
          <cell r="D2442">
            <v>8.5399999999999991</v>
          </cell>
        </row>
        <row r="2443">
          <cell r="A2443" t="str">
            <v>1C.10.150.0080.b</v>
          </cell>
          <cell r="B2443" t="str">
            <v>- per ogni 10 mm in più</v>
          </cell>
          <cell r="C2443" t="str">
            <v>m² x cm</v>
          </cell>
          <cell r="D2443">
            <v>1.95</v>
          </cell>
        </row>
        <row r="2444">
          <cell r="A2444" t="str">
            <v>1C.10.150.0090</v>
          </cell>
          <cell r="B2444" t="str">
            <v>Isolamento termico di sottotetti praticabili, realizzato a tetto freddo, con applicazione all'intradosso delle falde di feltro in lana di vetro in rotoli, rispondente ai Criteri Ambientali Minimi di cui al Decreto 23 giugno 2022 del Ministero della Transizione Ecologica, prodotto con almeno l'80% di vetro riciclato e con una resina termoindurente che associa componenti organici e vegetali, minimizzando le emissioni nell'aria di sostanze inquinanti come formaldeide e altri composti organici volatili (VOC); rivestito su una faccia con carta kraft bitumata con funzione di freno al vapore, permeabile al vapore acqueo. Conduttività termica W/mK 0,039, reazione al fuoco Euroclasse F; conforme alla norma UNI EN 13162, con marcatura CE. Compresi: tagli e relative sigillature, adattamenti, fissaggi di qualsiasi tipo a qualsiasi struttura, raccordi, assistenza muraria, piani di lavoro. Esclusi altri lavori di finitura superficiale. Negli spessori:</v>
          </cell>
          <cell r="C2444"/>
          <cell r="D2444"/>
        </row>
        <row r="2445">
          <cell r="A2445" t="str">
            <v>1C.10.150.0090.a</v>
          </cell>
          <cell r="B2445" t="str">
            <v>- 100 mm</v>
          </cell>
          <cell r="C2445" t="str">
            <v>m²</v>
          </cell>
          <cell r="D2445">
            <v>14.1</v>
          </cell>
        </row>
        <row r="2446">
          <cell r="A2446" t="str">
            <v>1C.10.150.0090.b</v>
          </cell>
          <cell r="B2446" t="str">
            <v>- 200 mm</v>
          </cell>
          <cell r="C2446" t="str">
            <v>m²</v>
          </cell>
          <cell r="D2446">
            <v>22.66</v>
          </cell>
        </row>
        <row r="2447">
          <cell r="A2447" t="str">
            <v>1C.10.150.0100</v>
          </cell>
          <cell r="B2447" t="str">
            <v>Isolamento termico di sottotetti praticabili, realizzato a tetto freddo, con applicazione all'intradosso delle falde di pannello composto da uno strato interno in schiuma di polistirene espanso sinterizzato RF, rispondente alle norme UNI EN 13163, rivestito su un lato da un pannello in lana di legno mineralizzata e legata con cemento, spessore 10 mm, rispondente alle norme UNI EN13168. Compresi: tagli e relative sigillature, adattamenti, fissaggi di qualsiasi tipo a qualsiasi struttura, raccordi, assistenza muraria, piani di lavoro. Esclusi altri lavori di finitura superficiale. Negli spessori:</v>
          </cell>
          <cell r="C2447"/>
          <cell r="D2447"/>
        </row>
        <row r="2448">
          <cell r="A2448" t="str">
            <v>1C.10.150.0100.a</v>
          </cell>
          <cell r="B2448" t="str">
            <v>- 30 mm (10+20 mm)</v>
          </cell>
          <cell r="C2448" t="str">
            <v>m²</v>
          </cell>
          <cell r="D2448">
            <v>13.27</v>
          </cell>
        </row>
        <row r="2449">
          <cell r="A2449" t="str">
            <v>1C.10.150.0100.b</v>
          </cell>
          <cell r="B2449" t="str">
            <v>- 40 mm (10+30 mm)</v>
          </cell>
          <cell r="C2449" t="str">
            <v>m²</v>
          </cell>
          <cell r="D2449">
            <v>15.02</v>
          </cell>
        </row>
        <row r="2450">
          <cell r="A2450" t="str">
            <v>1C.10.150.0100.c</v>
          </cell>
          <cell r="B2450" t="str">
            <v>- 50 mm (10+40 mm)</v>
          </cell>
          <cell r="C2450" t="str">
            <v>m²</v>
          </cell>
          <cell r="D2450">
            <v>16.559999999999999</v>
          </cell>
        </row>
        <row r="2451">
          <cell r="A2451" t="str">
            <v>1C.10.150.0100.d</v>
          </cell>
          <cell r="B2451" t="str">
            <v>- 75 mm (10+65 mm)</v>
          </cell>
          <cell r="C2451" t="str">
            <v>m²</v>
          </cell>
          <cell r="D2451">
            <v>21.52</v>
          </cell>
        </row>
        <row r="2452">
          <cell r="A2452" t="str">
            <v>1C.10.150.0110</v>
          </cell>
          <cell r="B2452" t="str">
            <v>Isolamento termico di sottotetti praticabili, realizzato a tetto freddo, con applicazione all'intradosso delle falde di pannello composto da uno strato interno in schiuma di polistirene espanso sinterizzato, rispondente alle norme UNI EN 13163,rivestito sui due lati da strati in lana di legno mineralizzata ad alta temperatura con magnesite, spessore 5 mm, rispondente alle norme UNI EN13168. Compresi: tagli e relative sigillature, adattamenti, fissaggi di qualsiasi tipo a qualsiasi struttura, raccordi, assistenza muraria, piani di lavoro. Esclusi altri lavori di finitura superficiale. Negli spessori:</v>
          </cell>
          <cell r="C2452"/>
          <cell r="D2452"/>
        </row>
        <row r="2453">
          <cell r="A2453" t="str">
            <v>1C.10.150.0110.a</v>
          </cell>
          <cell r="B2453" t="str">
            <v>- 25 mm (5+15+5 mm)</v>
          </cell>
          <cell r="C2453" t="str">
            <v>m²</v>
          </cell>
          <cell r="D2453">
            <v>16.14</v>
          </cell>
        </row>
        <row r="2454">
          <cell r="A2454" t="str">
            <v>1C.10.150.0110.b</v>
          </cell>
          <cell r="B2454" t="str">
            <v>- 35 mm (5+25+5 mm)</v>
          </cell>
          <cell r="C2454" t="str">
            <v>m²</v>
          </cell>
          <cell r="D2454">
            <v>18.989999999999998</v>
          </cell>
        </row>
        <row r="2455">
          <cell r="A2455" t="str">
            <v>1C.10.150.0110.c</v>
          </cell>
          <cell r="B2455" t="str">
            <v>- 50 mm (5+40+5 mm)</v>
          </cell>
          <cell r="C2455" t="str">
            <v>m²</v>
          </cell>
          <cell r="D2455">
            <v>22.68</v>
          </cell>
        </row>
        <row r="2456">
          <cell r="A2456" t="str">
            <v>1C.10.150.0110.d</v>
          </cell>
          <cell r="B2456" t="str">
            <v>- 75 mm (5+65+5 mm)</v>
          </cell>
          <cell r="C2456" t="str">
            <v>m²</v>
          </cell>
          <cell r="D2456">
            <v>29.17</v>
          </cell>
        </row>
        <row r="2457">
          <cell r="A2457" t="str">
            <v>1C.10.150.0120</v>
          </cell>
          <cell r="B2457" t="str">
            <v>Isolamento termico di sottotetti praticabili, realizzato a tetto freddo, con applicazione all'intradosso della falda di pannelli in lana di legno mineralizzata con magnesite ad alta temperatura; conduttività termica W/mK 0,084 per spessore 25 mm (variabile in relazione allo spessore), resistenza alla compressione kPa 440 per spessore di 25 mm (variabile in relazione allo spessore). Reazione al fuoco in euroclasse (A2-s1,d0) (A2-s2,d0) (A2-s1,d1) (B-s1,d0) (B-s2,d0) (B-s1,d1).Compresi: tagli e relative sigillature, adattamenti, fissaggi di qualsiasi tipo a qualsiasi struttura, raccordi, assistenza muraria, piani di lavoro. Esclusi altri lavori di finitura superficiale. Negli spessori:</v>
          </cell>
          <cell r="C2457"/>
          <cell r="D2457"/>
        </row>
        <row r="2458">
          <cell r="A2458" t="str">
            <v>1C.10.150.0120.a</v>
          </cell>
          <cell r="B2458" t="str">
            <v>- 15 mm</v>
          </cell>
          <cell r="C2458" t="str">
            <v>m²</v>
          </cell>
          <cell r="D2458">
            <v>17.89</v>
          </cell>
        </row>
        <row r="2459">
          <cell r="A2459" t="str">
            <v>1C.10.150.0120.b</v>
          </cell>
          <cell r="B2459" t="str">
            <v>- per ogni 5 mm in più</v>
          </cell>
          <cell r="C2459" t="str">
            <v>m² x cm</v>
          </cell>
          <cell r="D2459">
            <v>2.89</v>
          </cell>
        </row>
        <row r="2460">
          <cell r="A2460" t="str">
            <v>1C.10.200</v>
          </cell>
          <cell r="B2460" t="str">
            <v>ISOLAMENTO TERMICO SOLAI</v>
          </cell>
          <cell r="C2460"/>
          <cell r="D2460"/>
        </row>
        <row r="2461">
          <cell r="A2461" t="str">
            <v>1C.10.200.0000</v>
          </cell>
          <cell r="B2461" t="str">
            <v>NOTA DI CONSULTAZIONE</v>
          </cell>
          <cell r="C2461"/>
          <cell r="D2461"/>
        </row>
        <row r="2462">
          <cell r="A2462" t="str">
            <v>1C.10.200.0010</v>
          </cell>
          <cell r="B2462" t="str">
            <v>Isolamento termico di locali su zone non riscaldate, realizzato all'intradosso dei solai (cappotto orizzontale), con lastre di polistirene espanso sinterizzato senza pelle con bordi battentati, prodotte con materie prime vergini esenti da rigenerato; reazione al fuoco in Euroclasse E; conforme alla norma UNI EN 13163, con marcatura CE. Compresi: tagli e sigillature relative, adattamenti, fissaggi con qualsiasi mezzo su qualsiasi struttura, raccordi, assistenze murarie e piani di lavoro. Esclusa la eventuale formazione di finiture superficiali. Negli spessori:</v>
          </cell>
          <cell r="C2462"/>
          <cell r="D2462"/>
        </row>
        <row r="2463">
          <cell r="A2463" t="str">
            <v>1C.10.200.0010.a</v>
          </cell>
          <cell r="B2463" t="str">
            <v>- 20 mm</v>
          </cell>
          <cell r="C2463" t="str">
            <v>m²</v>
          </cell>
          <cell r="D2463">
            <v>9.4600000000000009</v>
          </cell>
        </row>
        <row r="2464">
          <cell r="A2464" t="str">
            <v>1C.10.200.0010.b</v>
          </cell>
          <cell r="B2464" t="str">
            <v>- per ogni 10 mm in più</v>
          </cell>
          <cell r="C2464" t="str">
            <v>m² x cm</v>
          </cell>
          <cell r="D2464">
            <v>1.29</v>
          </cell>
        </row>
        <row r="2465">
          <cell r="A2465" t="str">
            <v>1C.10.200.0020</v>
          </cell>
          <cell r="B2465" t="str">
            <v>Isolamento termico di locali su zone non riscaldate, realizzato all'intradosso dei solai (cappotto orizzontale), con pannelli composti da strato in schiuma di polistirene espanso sinterizzato RF, rispondente alle norme UNI EN 13163, rivestiti sui due lati da un pannello in lana di legno mineralizzata e legata con cemento, spessore 5 mm, rispondente alle norme UNI EN13168. Compresi: tagli e sigillature relative, adattamenti, fissaggi con qualsiasi mezzo su qualsiasi struttura, raccordi, assistenze murarie e piani di lavoro. Esclusa la eventuale formazione di finiture superficiali. Negli spessori:</v>
          </cell>
          <cell r="C2465"/>
          <cell r="D2465"/>
        </row>
        <row r="2466">
          <cell r="A2466" t="str">
            <v>1C.10.200.0020.a</v>
          </cell>
          <cell r="B2466" t="str">
            <v>- 25 mm (5+15+5 mm)</v>
          </cell>
          <cell r="C2466" t="str">
            <v>m²</v>
          </cell>
          <cell r="D2466">
            <v>15.8</v>
          </cell>
        </row>
        <row r="2467">
          <cell r="A2467" t="str">
            <v>1C.10.200.0020.b</v>
          </cell>
          <cell r="B2467" t="str">
            <v>- 35 mm (5+25+5 mm)</v>
          </cell>
          <cell r="C2467" t="str">
            <v>m²</v>
          </cell>
          <cell r="D2467">
            <v>17.489999999999998</v>
          </cell>
        </row>
        <row r="2468">
          <cell r="A2468" t="str">
            <v>1C.10.200.0020.c</v>
          </cell>
          <cell r="B2468" t="str">
            <v>- 50 mm (5+40+5 mm)</v>
          </cell>
          <cell r="C2468" t="str">
            <v>m²</v>
          </cell>
          <cell r="D2468">
            <v>20.48</v>
          </cell>
        </row>
        <row r="2469">
          <cell r="A2469" t="str">
            <v>1C.10.200.0020.d</v>
          </cell>
          <cell r="B2469" t="str">
            <v>- 75 mm (5+65+5 mm)</v>
          </cell>
          <cell r="C2469" t="str">
            <v>m²</v>
          </cell>
          <cell r="D2469">
            <v>25.95</v>
          </cell>
        </row>
        <row r="2470">
          <cell r="A2470" t="str">
            <v>1C.10.200.0040</v>
          </cell>
          <cell r="B2470" t="str">
            <v>Isolamento termico di locali su zone non riscaldate, realizzato all'intradosso dei solai (cappotto orizzontale), con pannelli di schiuma poliuretanica prodotta con gas senza CFC e HCFC, con rivestimento laminglass permeabile al vapore e impermeabile all'acqua, dotato di listelli di legno incorporati nella schiuma. Conduttività termica W/mK 0,029; conformi alla norma UNI EN 13165. Spessore 50 mm. Compresi: tagli e sigillature relative, adattamenti, fissaggi con qualsiasi mezzo su qualsiasi struttura, raccordi, assistenze murarie e piani di lavoro. Esclusa la eventuale formazione di finiture superficiali.</v>
          </cell>
          <cell r="C2470" t="str">
            <v>m²</v>
          </cell>
          <cell r="D2470">
            <v>20.010000000000002</v>
          </cell>
        </row>
        <row r="2471">
          <cell r="A2471" t="str">
            <v>1C.10.200.0050</v>
          </cell>
          <cell r="B2471" t="str">
            <v>Isolamento termico di locali su zone non riscaldate, realizzato all'intradosso dei solai (cappotto orizzontale), con pannelli rigidi in lana di roccia con resine termoindurenti, conduttività termica W/mK 0,035, conforme alla norma UNI EN 13162, reazione al fuoco in Euroclasse A1, con marcatura CE. Compresi: tagli e sigillature relative, adattamenti, fissaggi con qualsiasi mezzo su qualsiasi struttura, raccordi, assistenze murarie e piani di lavoro. Esclusa la eventuale formazione di finiture superficiali. Negli spessori:</v>
          </cell>
          <cell r="C2471"/>
          <cell r="D2471"/>
        </row>
        <row r="2472">
          <cell r="A2472" t="str">
            <v>1C.10.200.0050.a</v>
          </cell>
          <cell r="B2472" t="str">
            <v>- 30 mm</v>
          </cell>
          <cell r="C2472" t="str">
            <v>m²</v>
          </cell>
          <cell r="D2472">
            <v>13</v>
          </cell>
        </row>
        <row r="2473">
          <cell r="A2473" t="str">
            <v>1C.10.200.0050.b</v>
          </cell>
          <cell r="B2473" t="str">
            <v>- per ogni 10 mm in più</v>
          </cell>
          <cell r="C2473" t="str">
            <v>m² x cm</v>
          </cell>
          <cell r="D2473">
            <v>2.08</v>
          </cell>
        </row>
        <row r="2474">
          <cell r="A2474" t="str">
            <v>1C.10.200.0060</v>
          </cell>
          <cell r="B2474" t="str">
            <v>Isolamento termico di locali su zone non riscaldate, realizzato all'intradosso dei solai (cappotto orizzontale), con pannelli in lana di vetro ad alta densità, rispondenti ai Criteri Ambientali Minimi di cui al Decreto 23 giugno 2022 del Ministero della Transizione Ecologica, idrorepellente, prodotti con almeno l'80% di vetro riciclato e con una resina termoindurente che associa componenti organici e vegetali, minimizzando le emissioni nell'aria di sostanze inquinanti come formaldeide e altri composti organici volatili (VOC); conduttività termica W/mK 0,031, conforme alla norma UNI EN 13162, reazione al fuoco in Euroclasse A1 con marcatura CE. Compresi: tagli e sigillature relative, adattamenti, fissaggi con qualsiasi mezzo su qualsiasi struttura, raccordi, assistenze murarie e piani di lavoro. Esclusa la eventuale formazione di finiture superficiali. Negli spessori:</v>
          </cell>
          <cell r="C2474"/>
          <cell r="D2474"/>
        </row>
        <row r="2475">
          <cell r="A2475" t="str">
            <v>1C.10.200.0060.a</v>
          </cell>
          <cell r="B2475" t="str">
            <v>- 40 mm</v>
          </cell>
          <cell r="C2475" t="str">
            <v>m²</v>
          </cell>
          <cell r="D2475">
            <v>22.86</v>
          </cell>
        </row>
        <row r="2476">
          <cell r="A2476" t="str">
            <v>1C.10.200.0060.b</v>
          </cell>
          <cell r="B2476" t="str">
            <v>- per ogni 10 mm in più</v>
          </cell>
          <cell r="C2476" t="str">
            <v>m² x cm</v>
          </cell>
          <cell r="D2476">
            <v>3.98</v>
          </cell>
        </row>
        <row r="2477">
          <cell r="A2477" t="str">
            <v>1C.10.200.0070</v>
          </cell>
          <cell r="B2477" t="str">
            <v>Isolamento termico di locali su zone non riscaldate, realizzato all'intradosso dei solai (cappotto orizzontale), con pannelli costituiti da strato interno di lana di roccia ad alta densità a fibre orientate, conforme alle norme UNI EN 13162, rivestito sui due lati da pannelli in lana di legno mineralizzata ad alta temperatura con magnesite, spessore 5 mm, rispondente alle norme UNI EN13168. Compresi: tagli e sigillature relative, adattamenti, fissaggi con qualsiasi mezzo su qualsiasi struttura, raccordi, assistenze murarie e piani di lavoro. Esclusa la eventuale formazione di finiture superficiali. Negli spessori:</v>
          </cell>
          <cell r="C2477"/>
          <cell r="D2477"/>
        </row>
        <row r="2478">
          <cell r="A2478" t="str">
            <v>1C.10.200.0070.a</v>
          </cell>
          <cell r="B2478" t="str">
            <v>- 35 mm (5+25+5 mm)</v>
          </cell>
          <cell r="C2478" t="str">
            <v>m²</v>
          </cell>
          <cell r="D2478">
            <v>31.35</v>
          </cell>
        </row>
        <row r="2479">
          <cell r="A2479" t="str">
            <v>1C.10.200.0070.b</v>
          </cell>
          <cell r="B2479" t="str">
            <v>- 50 mm (5+40+5 mm)</v>
          </cell>
          <cell r="C2479" t="str">
            <v>m²</v>
          </cell>
          <cell r="D2479">
            <v>35.840000000000003</v>
          </cell>
        </row>
        <row r="2480">
          <cell r="A2480" t="str">
            <v>1C.10.200.0070.c</v>
          </cell>
          <cell r="B2480" t="str">
            <v>- 75 mm (5+65+5 mm)</v>
          </cell>
          <cell r="C2480" t="str">
            <v>m²</v>
          </cell>
          <cell r="D2480">
            <v>50.4</v>
          </cell>
        </row>
        <row r="2481">
          <cell r="A2481" t="str">
            <v>1C.10.200.0080</v>
          </cell>
          <cell r="B2481" t="str">
            <v>Isolamento termico sotto pavimento, adatto a carichi molto elevati, realizzato con pannelli rigidi in vetro cellulare, prodotti con gas senza CFC e HCFC; conduttività termica W/mK 0,048, resistenza alla compressione 1600 kPa; reazione al fuoco Classe O; rispondenti alle norme UNI EN13167. Compresi: tagli e relative sigillature, adattamenti, la posa a secco o con sigillatura con mastice dei giunti, raccordi, assistenza muraria; negli spessori:</v>
          </cell>
          <cell r="C2481"/>
          <cell r="D2481"/>
        </row>
        <row r="2482">
          <cell r="A2482" t="str">
            <v>1C.10.200.0080.a</v>
          </cell>
          <cell r="B2482" t="str">
            <v>- 50 mm</v>
          </cell>
          <cell r="C2482" t="str">
            <v>m²</v>
          </cell>
          <cell r="D2482">
            <v>48.26</v>
          </cell>
        </row>
        <row r="2483">
          <cell r="A2483" t="str">
            <v>1C.10.200.0080.b</v>
          </cell>
          <cell r="B2483" t="str">
            <v>- per ogni 10 mm in più</v>
          </cell>
          <cell r="C2483" t="str">
            <v>m² x cm</v>
          </cell>
          <cell r="D2483">
            <v>11.13</v>
          </cell>
        </row>
        <row r="2484">
          <cell r="A2484" t="str">
            <v>1C.10.200.0090</v>
          </cell>
          <cell r="B2484" t="str">
            <v>Isolamento termico, realizzato sotto pavimento con lastre di polistirene espanso estruso, superficie liscia con pelle, bordi battentati, prodotte con gas senza CFC e HCFC; conduttività termica W/mK 0,032 per spessori fino a 40 mm, e W/mK 0,034 per spessori da 50 mm e oltre, resistenza alla compressione kPa 250 per spessori fino a 40 mm, e kPa 300 per spessori da 50 mm e oltre; reazione al fuoco Euroclasse E; conformi alla norma UNI EN 13164, con marcatura CE. Compresi: tagli e sigillature relative, adattamenti, fissaggi con qualsiasi mezzo su qualsiasi struttura, raccordi, assistenze murarie. Negli spessori:</v>
          </cell>
          <cell r="C2484"/>
          <cell r="D2484"/>
        </row>
        <row r="2485">
          <cell r="A2485" t="str">
            <v>1C.10.200.0090.a</v>
          </cell>
          <cell r="B2485" t="str">
            <v>- spessore 30 mm</v>
          </cell>
          <cell r="C2485" t="str">
            <v>m²</v>
          </cell>
          <cell r="D2485">
            <v>16.54</v>
          </cell>
        </row>
        <row r="2486">
          <cell r="A2486" t="str">
            <v>1C.10.200.0090.b</v>
          </cell>
          <cell r="B2486" t="str">
            <v>- per ogni 10 mm in più</v>
          </cell>
          <cell r="C2486" t="str">
            <v>m² x cm</v>
          </cell>
          <cell r="D2486">
            <v>4.3600000000000003</v>
          </cell>
        </row>
        <row r="2487">
          <cell r="A2487" t="str">
            <v>1C.10.200.0100</v>
          </cell>
          <cell r="B2487" t="str">
            <v>Isolamento termico sotto pavimento, adatto a forti carichi, realizzato con lastre di polistirene espanso con struttura cellulare ad alveoli contrapposti, stampate per termocompressione, prodotte con materie prime vergini esenti da rigenerato; reazione al fuoco Euroclasse E; conformi alla norma UNI EN 13163, con marcatura CE. Compresi: tagli e sigillature relative, adattamenti, fissaggi con qualsiasi mezzo su qualsiasi struttura, raccordi, assistenze murarie. Nei tipi e spessori:</v>
          </cell>
          <cell r="C2487"/>
          <cell r="D2487"/>
        </row>
        <row r="2488">
          <cell r="A2488" t="str">
            <v>1C.10.200.0100.a</v>
          </cell>
          <cell r="B2488" t="str">
            <v>- 500 kPa - spessore 30 mm</v>
          </cell>
          <cell r="C2488" t="str">
            <v>m²</v>
          </cell>
          <cell r="D2488">
            <v>15.6</v>
          </cell>
        </row>
        <row r="2489">
          <cell r="A2489" t="str">
            <v>1C.10.200.0100.b</v>
          </cell>
          <cell r="B2489" t="str">
            <v>- 500 kPa - ogni 10 mm di spessore in più</v>
          </cell>
          <cell r="C2489" t="str">
            <v>m² x cm</v>
          </cell>
          <cell r="D2489">
            <v>4.25</v>
          </cell>
        </row>
        <row r="2490">
          <cell r="A2490" t="str">
            <v>1C.10.200.0100.c</v>
          </cell>
          <cell r="B2490" t="str">
            <v>- 600 kPa - spessore 30 mm</v>
          </cell>
          <cell r="C2490" t="str">
            <v>m²</v>
          </cell>
          <cell r="D2490">
            <v>17.11</v>
          </cell>
        </row>
        <row r="2491">
          <cell r="A2491" t="str">
            <v>1C.10.200.0100.d</v>
          </cell>
          <cell r="B2491" t="str">
            <v>- 600 kPa - ogni 10 mm di spessore in più</v>
          </cell>
          <cell r="C2491" t="str">
            <v>m² x cm</v>
          </cell>
          <cell r="D2491">
            <v>4.74</v>
          </cell>
        </row>
        <row r="2492">
          <cell r="A2492" t="str">
            <v>1C.10.200.0100.e</v>
          </cell>
          <cell r="B2492" t="str">
            <v>- 650 kPa - spessore 30 mm</v>
          </cell>
          <cell r="C2492" t="str">
            <v>m²</v>
          </cell>
          <cell r="D2492">
            <v>18.57</v>
          </cell>
        </row>
        <row r="2493">
          <cell r="A2493" t="str">
            <v>1C.10.200.0100.f</v>
          </cell>
          <cell r="B2493" t="str">
            <v>- 650 kPa - ogni 10 mm di spessore in più</v>
          </cell>
          <cell r="C2493" t="str">
            <v>m² x cm</v>
          </cell>
          <cell r="D2493">
            <v>5.25</v>
          </cell>
        </row>
        <row r="2494">
          <cell r="A2494" t="str">
            <v>1C.10.200.0110</v>
          </cell>
          <cell r="B2494" t="str">
            <v>Isolamento termico sotto pavimento di solai su porticati o su terra, realizzato con lastre di schiuma poliyso prodotte con gas senza CFC e HCFC, superfici rivestite con velo vetro saturato; conduttività termica W/mK 0,028, resistenza alla compressione kPa 150 per spessori fino a 30 mm, e kPa 170 per spessori da 40 mm e oltre; reazione al fuoco Euroclasse E; conformi alla norma UNI EN 13165, con marcatura CE. Compresi: tagli, adattamenti, fissaggi, sigillature dei tagli, raccordi, assistenza muraria. Negli spessori:</v>
          </cell>
          <cell r="C2494"/>
          <cell r="D2494"/>
        </row>
        <row r="2495">
          <cell r="A2495" t="str">
            <v>1C.10.200.0110.a</v>
          </cell>
          <cell r="B2495" t="str">
            <v>- 20 mm</v>
          </cell>
          <cell r="C2495" t="str">
            <v>m²</v>
          </cell>
          <cell r="D2495">
            <v>15.7</v>
          </cell>
        </row>
        <row r="2496">
          <cell r="A2496" t="str">
            <v>1C.10.200.0110.b</v>
          </cell>
          <cell r="B2496" t="str">
            <v>- per ogni 10 mm in più</v>
          </cell>
          <cell r="C2496" t="str">
            <v>m² x cm</v>
          </cell>
          <cell r="D2496">
            <v>4.49</v>
          </cell>
        </row>
        <row r="2497">
          <cell r="A2497" t="str">
            <v>1C.10.200.0120</v>
          </cell>
          <cell r="B2497" t="str">
            <v>Isolamento termico e impermeabilizzazione di pavimenti di locali a piano cantina, su massetti esistenti o sul terreno prima della formazione di nuovi massetti, in alternativa alla formazione di vespai aerati, realizzato con pannelli rigidi in vetro cellulare, prodotti con gas senza CFC e HCFC; conduttività termica W/mK 0,040, resistenza alla compressione 700 kPa; reazione al fuoco euroclasse A1; rispondenti alle norme UNI EN13167. Compresi: tagli e relative sigillature, adattamenti, la posa con strato inferiore e superiore di bitume ossidato a caldo, raccordi, assistenza muraria; negli spessori:</v>
          </cell>
          <cell r="C2497"/>
          <cell r="D2497"/>
        </row>
        <row r="2498">
          <cell r="A2498" t="str">
            <v>1C.10.200.0120.a</v>
          </cell>
          <cell r="B2498" t="str">
            <v>- 40 mm</v>
          </cell>
          <cell r="C2498" t="str">
            <v>m²</v>
          </cell>
          <cell r="D2498">
            <v>37.35</v>
          </cell>
        </row>
        <row r="2499">
          <cell r="A2499" t="str">
            <v>1C.10.200.0120.b</v>
          </cell>
          <cell r="B2499" t="str">
            <v>- per ogni 10 mm in più</v>
          </cell>
          <cell r="C2499" t="str">
            <v>m² x cm</v>
          </cell>
          <cell r="D2499">
            <v>6.6</v>
          </cell>
        </row>
        <row r="2500">
          <cell r="A2500" t="str">
            <v>1C.10.250</v>
          </cell>
          <cell r="B2500" t="str">
            <v>ISOLAMENTO TERMICO PARETI ESTERNE</v>
          </cell>
          <cell r="C2500"/>
          <cell r="D2500"/>
        </row>
        <row r="2501">
          <cell r="A2501" t="str">
            <v>1C.10.250.0000</v>
          </cell>
          <cell r="B2501" t="str">
            <v>NOTA DI CONSULTAZIONE</v>
          </cell>
          <cell r="C2501"/>
          <cell r="D2501"/>
        </row>
        <row r="2502">
          <cell r="A2502" t="str">
            <v>1C.10.250.0010</v>
          </cell>
          <cell r="B2502" t="str">
            <v>Isolamento termico e acustico di intercapedini perimetrali, realizzato con pannelli autoportanti a tutta altezza in lana di vetro idrorepellente, rispondente ai Criteri Ambientali Minimi di cui al Decreto 23 giugno 2022 del Ministero della Transizione Ecologica, prodotti con almeno l'80% di vetro riciclato e con legante di origine naturale, che garantisce la massima qualità dell'aria, rivestito su una faccia con barriera al vapore in carta kraft-alluminio retinata polirinforzata con funzione di barriera al vapore e velo di vetro sull'altra faccia; conduttività termica W/mK 0,032, conforme alla norma UNI EN 13162, con marcatura CE. Compresi: tagli e sigillature relative, adattamenti, fissaggi con qualsiasi mezzo su qualsiasi struttura, raccordi, assistenze murarie e piani di lavoro. Negli spessori:</v>
          </cell>
          <cell r="C2502"/>
          <cell r="D2502"/>
        </row>
        <row r="2503">
          <cell r="A2503" t="str">
            <v>1C.10.250.0010.a</v>
          </cell>
          <cell r="B2503" t="str">
            <v>- 40 mm</v>
          </cell>
          <cell r="C2503" t="str">
            <v>m²</v>
          </cell>
          <cell r="D2503">
            <v>22.59</v>
          </cell>
        </row>
        <row r="2504">
          <cell r="A2504" t="str">
            <v>1C.10.250.0010.b</v>
          </cell>
          <cell r="B2504" t="str">
            <v>- per ogni 10 mm in più</v>
          </cell>
          <cell r="C2504" t="str">
            <v>m² x cm</v>
          </cell>
          <cell r="D2504">
            <v>4.82</v>
          </cell>
        </row>
        <row r="2505">
          <cell r="A2505" t="str">
            <v>1C.10.250.0020</v>
          </cell>
          <cell r="B2505" t="str">
            <v>Isolamento termico e acustico di intercapedini perimetrali, realizzato con pannelli autoportanti in lana di vetro idrorepellente, rispondente ai Criteri Ambientali Minimi di cui al Decreto 23 giugno 2022 del Ministero della Transizione Ecologica, prodotti con almeno l'80% di vetro riciclato e con legante di origine naturale che garantisce la massima qualità dell'aria; conformi alla norma UNI EN 13162, marcatura CE, conducibilità termica W/mK 0,033. Compresi: tagli e sigillature relative, adattamenti, fissaggi con qualsiasi mezzo su qualsiasi struttura, raccordi, assistenze murarie e piani di lavoro. Negli spessori e tipi:</v>
          </cell>
          <cell r="C2505"/>
          <cell r="D2505"/>
        </row>
        <row r="2506">
          <cell r="A2506" t="str">
            <v>1C.10.250.0020.a</v>
          </cell>
          <cell r="B2506" t="str">
            <v>- 40 mm, reazione al fuoco in Euroclasse A1</v>
          </cell>
          <cell r="C2506" t="str">
            <v>m²</v>
          </cell>
          <cell r="D2506">
            <v>11.92</v>
          </cell>
        </row>
        <row r="2507">
          <cell r="A2507" t="str">
            <v>1C.10.250.0020.b</v>
          </cell>
          <cell r="B2507" t="str">
            <v>- per ogni 10 mm in più</v>
          </cell>
          <cell r="C2507" t="str">
            <v>m² x cm</v>
          </cell>
          <cell r="D2507">
            <v>2.12</v>
          </cell>
        </row>
        <row r="2508">
          <cell r="A2508" t="str">
            <v>1C.10.250.0020.c</v>
          </cell>
          <cell r="B2508" t="str">
            <v>- 40 mm e rivestimento su di una faccia con carta kraft bitumata con funzione di freno al vapore</v>
          </cell>
          <cell r="C2508" t="str">
            <v>m²</v>
          </cell>
          <cell r="D2508">
            <v>12.54</v>
          </cell>
        </row>
        <row r="2509">
          <cell r="A2509" t="str">
            <v>1C.10.250.0020.d</v>
          </cell>
          <cell r="B2509" t="str">
            <v>- per ogni 10 mm in più</v>
          </cell>
          <cell r="C2509" t="str">
            <v>m² x cm</v>
          </cell>
          <cell r="D2509">
            <v>2.11</v>
          </cell>
        </row>
        <row r="2510">
          <cell r="A2510" t="str">
            <v>1C.10.250.0025</v>
          </cell>
          <cell r="B2510" t="str">
            <v>Isolamento termico e acustico di intercapedini perimetrali, realizzato con pannelli autoportanti a tutta altezza in lana di vetro idrorepellente, rispondente ai Criteri Ambientali Minimi di cui al Decreto 23 giugno 2022 del Ministero della Transizione Ecologica, prodotti con almeno l'80% di vetro riciclato e con legante di origine naturale, che garantisce la massima qualità dell'aria, rivestiti su entrambe le facce con un velo di vetro, reazione al fuoco in Euroclasse A1; conduttività termica W/mK 0,032, conforme alla norma UNI EN 13162, con marcatura CE. Compresi: tagli e sigillature relative, adattamenti, fissaggi con qualsiasi mezzo su qualsiasi struttura, raccordi, assistenze murarie e piani di lavoro. Negli spessori:</v>
          </cell>
          <cell r="C2510"/>
          <cell r="D2510"/>
        </row>
        <row r="2511">
          <cell r="A2511" t="str">
            <v>1C.10.250.0025.a</v>
          </cell>
          <cell r="B2511" t="str">
            <v>- 50 mm</v>
          </cell>
          <cell r="C2511" t="str">
            <v>m²</v>
          </cell>
          <cell r="D2511">
            <v>24.39</v>
          </cell>
        </row>
        <row r="2512">
          <cell r="A2512" t="str">
            <v>1C.10.250.0025.b</v>
          </cell>
          <cell r="B2512" t="str">
            <v>- per ogni 10 mm in più</v>
          </cell>
          <cell r="C2512" t="str">
            <v>m² x cm</v>
          </cell>
          <cell r="D2512">
            <v>4.47</v>
          </cell>
        </row>
        <row r="2513">
          <cell r="A2513" t="str">
            <v>1C.10.250.0030</v>
          </cell>
          <cell r="B2513" t="str">
            <v>Isolamento termico a parete o intercapedini perimetrali, realizzato con lastre di polistirene espanso estruso a superficie liscia con pelle, prodotte con gas senza CFC e HCFC; conduttività termica W/mK 0,033, resistenza alla compressione kPa 100, reazione al fuoco Euroclasse E; conformi alla norma UNI EN 13164, con marcatura CE, bordo battentato.Compresi: tagli e sigillature relative, adattamenti, fissaggi con qualsiasi mezzo su qualsiasi struttura, raccordi, assistenze murarie e piani di lavoro. Negli spessori:</v>
          </cell>
          <cell r="C2513"/>
          <cell r="D2513"/>
        </row>
        <row r="2514">
          <cell r="A2514" t="str">
            <v>1C.10.250.0030.a</v>
          </cell>
          <cell r="B2514" t="str">
            <v>- 30 mm</v>
          </cell>
          <cell r="C2514" t="str">
            <v>m²</v>
          </cell>
          <cell r="D2514">
            <v>9.6</v>
          </cell>
        </row>
        <row r="2515">
          <cell r="A2515" t="str">
            <v>1C.10.250.0030.b</v>
          </cell>
          <cell r="B2515" t="str">
            <v>- per ogni 10 mm in più</v>
          </cell>
          <cell r="C2515" t="str">
            <v>m² x cm</v>
          </cell>
          <cell r="D2515">
            <v>2.04</v>
          </cell>
        </row>
        <row r="2516">
          <cell r="A2516" t="str">
            <v>1C.10.250.0040</v>
          </cell>
          <cell r="B2516" t="str">
            <v>Isolamento termico a parete o intercapedini perimetrali realizzato con pannelli rigidi in lana di roccia con resine termoindurenti, conduttività termica W/mK 0,034, conforme alla norma UNI EN 13162, reazione al fuoco in Euroclasse A1, con marcatura CE. Compresi: tagli e sigillature relative, adattamenti, fissaggi con qualsiasi mezzo su qualsiasi struttura, raccordi, assistenze murarie e piani di lavoro. Negli spessori:</v>
          </cell>
          <cell r="C2516"/>
          <cell r="D2516"/>
        </row>
        <row r="2517">
          <cell r="A2517" t="str">
            <v>1C.10.250.0040.a</v>
          </cell>
          <cell r="B2517" t="str">
            <v>- 30 mm</v>
          </cell>
          <cell r="C2517" t="str">
            <v>m²</v>
          </cell>
          <cell r="D2517">
            <v>6.81</v>
          </cell>
        </row>
        <row r="2518">
          <cell r="A2518" t="str">
            <v>1C.10.250.0040.b</v>
          </cell>
          <cell r="B2518" t="str">
            <v>- per ogni 10 mm in più</v>
          </cell>
          <cell r="C2518" t="str">
            <v>m² x cm</v>
          </cell>
          <cell r="D2518">
            <v>1.1599999999999999</v>
          </cell>
        </row>
        <row r="2519">
          <cell r="A2519" t="str">
            <v>1C.10.250.0050</v>
          </cell>
          <cell r="B2519" t="str">
            <v>Isolamento termico a parete o intercapedini perimetrali, realizzato con pannelli rigidi a tutta altezza in lana di roccia con resine termoindurenti, conduttività termica W/mK 0,035, conforme alla norma UNI EN 13162, reazione al fuoco in Euroclasse A1, con marcatura CE. Compresi: tagli e sigillature relative, adattamenti, fissaggi con qualsiasi mezzo su qualsiasi struttura, raccordi, assistenze murarie e piani di lavoro. Negli spessori:</v>
          </cell>
          <cell r="C2519"/>
          <cell r="D2519"/>
        </row>
        <row r="2520">
          <cell r="A2520" t="str">
            <v>1C.10.250.0050.a</v>
          </cell>
          <cell r="B2520" t="str">
            <v>- 40 mm</v>
          </cell>
          <cell r="C2520" t="str">
            <v>m²</v>
          </cell>
          <cell r="D2520">
            <v>9.85</v>
          </cell>
        </row>
        <row r="2521">
          <cell r="A2521" t="str">
            <v>1C.10.250.0050.b</v>
          </cell>
          <cell r="B2521" t="str">
            <v>- per ogni 10 mm in più</v>
          </cell>
          <cell r="C2521" t="str">
            <v>m² x cm</v>
          </cell>
          <cell r="D2521">
            <v>1.57</v>
          </cell>
        </row>
        <row r="2522">
          <cell r="A2522" t="str">
            <v>1C.10.250.0060</v>
          </cell>
          <cell r="B2522" t="str">
            <v>Isolamento termico a parete o intercapedini perimetrali, realizzato con lastre di schiuma poliuretanica prodotta con gas senza CFC e HCFC, rivestite sulle due facce con cartoncino monobitumato; conduttività termica W/mK 0,028, resistenza alla compressione kPa 110; reazione al fuoco Euroclasse F; conformi alla norma UNI EN 13165, con marcatura CE. Compresi: tagli e sigillature relative, adattamenti, fissaggi con qualsiasi mezzo su qualsiasi struttura, raccordi, assistenze murarie e piani di lavoro. Negli spessori:</v>
          </cell>
          <cell r="C2522"/>
          <cell r="D2522"/>
        </row>
        <row r="2523">
          <cell r="A2523" t="str">
            <v>1C.10.250.0060.a</v>
          </cell>
          <cell r="B2523" t="str">
            <v>- 20 mm</v>
          </cell>
          <cell r="C2523" t="str">
            <v>m²</v>
          </cell>
          <cell r="D2523">
            <v>7.69</v>
          </cell>
        </row>
        <row r="2524">
          <cell r="A2524" t="str">
            <v>1C.10.250.0060.b</v>
          </cell>
          <cell r="B2524" t="str">
            <v>- per ogni 10 mm in più</v>
          </cell>
          <cell r="C2524" t="str">
            <v>m² x cm</v>
          </cell>
          <cell r="D2524">
            <v>1.53</v>
          </cell>
        </row>
        <row r="2525">
          <cell r="A2525" t="str">
            <v>1C.10.250.0070</v>
          </cell>
          <cell r="B2525" t="str">
            <v>Isolamento termico a parete o intercapedini perimetrali realizzato con pannelli a base di perlite espansa idrofugata, fibre di vetro, cellulosiche e leganti asfaltici, conducibilità termica W/mK 0,043, resistenza alla compressione 3,2 kg/cm², reazione al fuoco euroclasse (A2-s1,d0) (A2-s2,d0) (A2-s1,d1) (B-s1,d0) (B-s2,d0) (B-s1,d1) se impiegata lungo le vie di esodo o, oltre alle precedenti, (A2-s3,d0) (A2-s2,d1) (A2-s3,d1) (B-s2,d1) se impiegata in altri ambienti , densità 150 kg/m³; una faccia bitumata finita con pellicola polipropilenica fusibile. Compresi: tagli e sigillature relative, adattamenti, fissaggi con qualsiasi mezzo su qualsiasi struttura, raccordi, assistenze murarie e piani di lavoro. Negli spessori:</v>
          </cell>
          <cell r="C2525"/>
          <cell r="D2525"/>
        </row>
        <row r="2526">
          <cell r="A2526" t="str">
            <v>1C.10.250.0070.a</v>
          </cell>
          <cell r="B2526" t="str">
            <v>- 20 mm</v>
          </cell>
          <cell r="C2526" t="str">
            <v>m²</v>
          </cell>
          <cell r="D2526">
            <v>9.1</v>
          </cell>
        </row>
        <row r="2527">
          <cell r="A2527" t="str">
            <v>1C.10.250.0070.b</v>
          </cell>
          <cell r="B2527" t="str">
            <v>- per ogni 10 mm in più</v>
          </cell>
          <cell r="C2527" t="str">
            <v>m² x cm</v>
          </cell>
          <cell r="D2527">
            <v>1.08</v>
          </cell>
        </row>
        <row r="2528">
          <cell r="A2528" t="str">
            <v>1C.10.250.0080</v>
          </cell>
          <cell r="B2528" t="str">
            <v>Isolamento termico a parete o intercapedini perimetrali realizzato con pannelli composti da strato interno in schiuma di polistirene espanso sinterizzato RF, rispondente alle norme UNI EN 13163, rivestito sui due lati da strati in lana di abete mineralizzata e legata con cemento, spessore 5 mm, rispondente alle norme UNI EN13168. Compresi: tagli e sigillature relative, adattamenti, fissaggi con qualsiasi mezzo su qualsiasi struttura, raccordi, assistenze murarie e piani di lavoro. Negli spessori:</v>
          </cell>
          <cell r="C2528"/>
          <cell r="D2528"/>
        </row>
        <row r="2529">
          <cell r="A2529" t="str">
            <v>1C.10.250.0080.a</v>
          </cell>
          <cell r="B2529" t="str">
            <v>- 25 mm (5+15+5 mm)</v>
          </cell>
          <cell r="C2529" t="str">
            <v>m²</v>
          </cell>
          <cell r="D2529">
            <v>12.88</v>
          </cell>
        </row>
        <row r="2530">
          <cell r="A2530" t="str">
            <v>1C.10.250.0080.b</v>
          </cell>
          <cell r="B2530" t="str">
            <v>- 35 mm (5+25+5 mm)</v>
          </cell>
          <cell r="C2530" t="str">
            <v>m²</v>
          </cell>
          <cell r="D2530">
            <v>14.23</v>
          </cell>
        </row>
        <row r="2531">
          <cell r="A2531" t="str">
            <v>1C.10.250.0080.c</v>
          </cell>
          <cell r="B2531" t="str">
            <v>- 50 mm (5+40+5 mm)</v>
          </cell>
          <cell r="C2531" t="str">
            <v>m²</v>
          </cell>
          <cell r="D2531">
            <v>16.87</v>
          </cell>
        </row>
        <row r="2532">
          <cell r="A2532" t="str">
            <v>1C.10.250.0080.d</v>
          </cell>
          <cell r="B2532" t="str">
            <v>- 75 mm (5+65+5 mm)</v>
          </cell>
          <cell r="C2532" t="str">
            <v>m²</v>
          </cell>
          <cell r="D2532">
            <v>22.04</v>
          </cell>
        </row>
        <row r="2533">
          <cell r="A2533" t="str">
            <v>1C.10.250.0090</v>
          </cell>
          <cell r="B2533" t="str">
            <v>Isolamento termico a parete o intercapedini perimetrali, realizzato con pannelli composti da strato interno in schiuma di polistirene espanso sinterizzato, rispondente alle norme UNI EN 13163, rivestito sui due lati da strati in lana di legno mineralizzata ad alta temperatura con magnesite, spessore 5 mm, rispondente alle norme UNI EN13168. Compresi: tagli e sigillature relative, adattamenti, fissaggi con qualsiasi mezzo su qualsiasi struttura, raccordi, assistenze murarie e piani di lavoro. Negli spessori:</v>
          </cell>
          <cell r="C2533"/>
          <cell r="D2533"/>
        </row>
        <row r="2534">
          <cell r="A2534" t="str">
            <v>1C.10.250.0090.a</v>
          </cell>
          <cell r="B2534" t="str">
            <v>- 25 mm (5+15+5 mm)</v>
          </cell>
          <cell r="C2534" t="str">
            <v>m²</v>
          </cell>
          <cell r="D2534">
            <v>14.94</v>
          </cell>
        </row>
        <row r="2535">
          <cell r="A2535" t="str">
            <v>1C.10.250.0090.b</v>
          </cell>
          <cell r="B2535" t="str">
            <v>- 35 mm (5+25+5 mm)</v>
          </cell>
          <cell r="C2535" t="str">
            <v>m²</v>
          </cell>
          <cell r="D2535">
            <v>17.27</v>
          </cell>
        </row>
        <row r="2536">
          <cell r="A2536" t="str">
            <v>1C.10.250.0090.c</v>
          </cell>
          <cell r="B2536" t="str">
            <v>- 50 mm (5+40+5 mm)</v>
          </cell>
          <cell r="C2536" t="str">
            <v>m²</v>
          </cell>
          <cell r="D2536">
            <v>20.92</v>
          </cell>
        </row>
        <row r="2537">
          <cell r="A2537" t="str">
            <v>1C.10.250.0090.d</v>
          </cell>
          <cell r="B2537" t="str">
            <v>- 75 mm (5+65+5 mm)</v>
          </cell>
          <cell r="C2537" t="str">
            <v>m²</v>
          </cell>
          <cell r="D2537">
            <v>26.92</v>
          </cell>
        </row>
        <row r="2538">
          <cell r="A2538" t="str">
            <v>1C.10.250.0100</v>
          </cell>
          <cell r="B2538" t="str">
            <v>Isolamento termico e acustico di intercapedini perimetrali, tramite insufflaggio con lana di vetro in fiocchi di colore bianco, prodotta con vetro riciclato senza resina termoindurente. Classe di reazione al fuoco A1 rif. EN 13501-1. Conduttività termica W/mK 0,036 rif. EN 12667; densità di applicazione 23/kg/m³ rif. EN 14064-1.</v>
          </cell>
          <cell r="C2538" t="str">
            <v>m³</v>
          </cell>
          <cell r="D2538">
            <v>210.46</v>
          </cell>
        </row>
        <row r="2539">
          <cell r="A2539" t="str">
            <v>1C.10.300</v>
          </cell>
          <cell r="B2539" t="str">
            <v>SISTEMA A CAPPOTTO E RIVESTIMENTO ISOLANTE A CAPPOTTO</v>
          </cell>
          <cell r="C2539"/>
          <cell r="D2539"/>
        </row>
        <row r="2540">
          <cell r="A2540" t="str">
            <v>1C.10.300.0000</v>
          </cell>
          <cell r="B2540" t="str">
            <v>NOTA DI CONSULTAZIONE</v>
          </cell>
          <cell r="C2540"/>
          <cell r="D2540"/>
        </row>
        <row r="2541">
          <cell r="A2541" t="str">
            <v>1C.10.300.0010</v>
          </cell>
          <cell r="B2541" t="str">
            <v>Sistema per isolamento termico a cappotto realizzato con lastre in polistirene estruso senza pelle, con superficie ruvida per favorire l'adesione del collante, spigoli ad angolo retto, conduttività termica W/mK 0,033 per lo spessore 40 mm, W/mK 0,034 per gli spessori 50 e 60 mm, W/mK 0,035 per gli spessori da 80 a 180 mm, reazione al fuoco Euroclasse E; conformi alla norma UNI EN 13164, marcatura CE; resistenza a trazione perpendicolare alle facce ≥ kPa 200. Il sistema dovrà essere provvisto di Dichiarazione Ambientale di Prodotto (EPD), rispondente ai Criteri Ambientali Minimi di cui al Decreto 23 giugno 2022 del Ministero della Transizione Ecologica. Compreso il fissaggio delle lastre con malta monocomponente a base di cemento, sabbie selezionate, resine sintetiche, fibre polipropileniche ed additivi speciali; fornitura e posa di rete in fibra di vetro resistente agli alcali idonea all’esecuzione di rasature armate dal peso di 155 g/m², assicurata alle lastre con rasatura a due mani di malta monocomponente a base di cemento, sabbie selezionate, resine sintetiche, fibre polipropileniche ed additivi speciali; chiodatura con tasselli in propilene con chiodo/vite in acciaio zincato per il fissaggio meccanico; profili di partenza con gocciolatoio e profili di arrivo in alluminio; angolari in alluminio con rete premontata, pezzi speciali di finitura e completamento, e quant'altro occorrente per dare l'opera finita a regola d'arte. Esclusi i ponteggi esterni. Per spessore di isolante:</v>
          </cell>
          <cell r="C2541"/>
          <cell r="D2541"/>
        </row>
        <row r="2542">
          <cell r="A2542" t="str">
            <v>1C.10.300.0010.a</v>
          </cell>
          <cell r="B2542" t="str">
            <v>- 40 mm</v>
          </cell>
          <cell r="C2542" t="str">
            <v>m²</v>
          </cell>
          <cell r="D2542">
            <v>67.989999999999995</v>
          </cell>
        </row>
        <row r="2543">
          <cell r="A2543" t="str">
            <v>1C.10.300.0010.b</v>
          </cell>
          <cell r="B2543" t="str">
            <v>- 50 mm</v>
          </cell>
          <cell r="C2543" t="str">
            <v>m²</v>
          </cell>
          <cell r="D2543">
            <v>72.25</v>
          </cell>
        </row>
        <row r="2544">
          <cell r="A2544" t="str">
            <v>1C.10.300.0010.c</v>
          </cell>
          <cell r="B2544" t="str">
            <v>- 60 mm</v>
          </cell>
          <cell r="C2544" t="str">
            <v>m²</v>
          </cell>
          <cell r="D2544">
            <v>76.790000000000006</v>
          </cell>
        </row>
        <row r="2545">
          <cell r="A2545" t="str">
            <v>1C.10.300.0010.d</v>
          </cell>
          <cell r="B2545" t="str">
            <v>- 80 mm</v>
          </cell>
          <cell r="C2545" t="str">
            <v>m²</v>
          </cell>
          <cell r="D2545">
            <v>85.6</v>
          </cell>
        </row>
        <row r="2546">
          <cell r="A2546" t="str">
            <v>1C.10.300.0010.e</v>
          </cell>
          <cell r="B2546" t="str">
            <v>- 100 mm</v>
          </cell>
          <cell r="C2546" t="str">
            <v>m²</v>
          </cell>
          <cell r="D2546">
            <v>95.13</v>
          </cell>
        </row>
        <row r="2547">
          <cell r="A2547" t="str">
            <v>1C.10.300.0010.f</v>
          </cell>
          <cell r="B2547" t="str">
            <v>- per ogni 10 mm in più</v>
          </cell>
          <cell r="C2547" t="str">
            <v>m²</v>
          </cell>
          <cell r="D2547">
            <v>2.11</v>
          </cell>
        </row>
        <row r="2548">
          <cell r="A2548" t="str">
            <v>1C.10.300.0010.g</v>
          </cell>
          <cell r="B2548" t="str">
            <v>- finitura del sistema con rivestimento colorato acrilico a spessore previa mano di fondo pigmentato - spessore 1,20 mm (per spessori diversi vedi art. 1C.24.160)</v>
          </cell>
          <cell r="C2548" t="str">
            <v>m²</v>
          </cell>
          <cell r="D2548">
            <v>21.74</v>
          </cell>
        </row>
        <row r="2549">
          <cell r="A2549" t="str">
            <v>1C.10.300.0010.h</v>
          </cell>
          <cell r="B2549" t="str">
            <v>- finitura del sistema con rivestimento colorato silossanico a spessore previa mano di fondo pigmentato - spessore 1,20 mm (per spessori diversi vedi art. 1C.24.160)</v>
          </cell>
          <cell r="C2549" t="str">
            <v>m²</v>
          </cell>
          <cell r="D2549">
            <v>27.16</v>
          </cell>
        </row>
        <row r="2550">
          <cell r="A2550" t="str">
            <v>1C.10.300.0020</v>
          </cell>
          <cell r="B2550" t="str">
            <v>Sistema per isolamento termico a cappotto realizzato con polistirene espanso sinterizzato, senza pelle, prodotte con materie prime vergini e percentuale di riciclato certificata; reazione al fuoco Euroclasse E; conformi alla norma UNI EN 13163, con marcatura CE, Classe 100, conduttività termica W/mK 0,036, resistenza alla compressione ≥ kPa 100. Il sistema dovrà essere provvisto di Dichiarazione Ambientale di Prodotto (EPD), rispondente ai Criteri Ambientali Minimi di cui al Decreto 23 giugno 2022 del Ministero della Transizione Ecologica. Compreso il fissaggio delle lastre con malta monocomponente a base di cemento, sabbie selezionate, resine sintetiche, fibre polipropileniche ed additivi speciali;fornitura e posa di rete in fibra di vetro resistente agli alcali idonea all’esecuzione di rasature armate dal peso di 155 g/m², assicurata alle lastre con rasatura a due mani di malta monocomponente a base di cemento, sabbie selezionate, resine sintetiche, fibre polipropileniche ed additivi speciali; chiodatura con tasselli in propilene con chiodo/vite in acciaio zincato per il fissaggio meccanico; profili di partenza con gocciolatoio e profili di arrivo in alluminio; angolari in alluminio con rete premontata, pezzi speciali di finitura e completamento, e quant'altro occorrente per dare l'opera finita a regola d'arte. Esclusi i ponteggi esterni. Per spessore di isolante:</v>
          </cell>
          <cell r="C2550"/>
          <cell r="D2550"/>
        </row>
        <row r="2551">
          <cell r="A2551" t="str">
            <v>1C.10.300.0020.a</v>
          </cell>
          <cell r="B2551" t="str">
            <v>- 40 mm</v>
          </cell>
          <cell r="C2551" t="str">
            <v>m²</v>
          </cell>
          <cell r="D2551">
            <v>57.87</v>
          </cell>
        </row>
        <row r="2552">
          <cell r="A2552" t="str">
            <v>1C.10.300.0020.b</v>
          </cell>
          <cell r="B2552" t="str">
            <v>- 50 mm</v>
          </cell>
          <cell r="C2552" t="str">
            <v>m²</v>
          </cell>
          <cell r="D2552">
            <v>59.6</v>
          </cell>
        </row>
        <row r="2553">
          <cell r="A2553" t="str">
            <v>1C.10.300.0020.c</v>
          </cell>
          <cell r="B2553" t="str">
            <v>- 60 mm</v>
          </cell>
          <cell r="C2553" t="str">
            <v>m²</v>
          </cell>
          <cell r="D2553">
            <v>61.61</v>
          </cell>
        </row>
        <row r="2554">
          <cell r="A2554" t="str">
            <v>1C.10.300.0020.d</v>
          </cell>
          <cell r="B2554" t="str">
            <v>- 80 mm</v>
          </cell>
          <cell r="C2554" t="str">
            <v>m²</v>
          </cell>
          <cell r="D2554">
            <v>65.36</v>
          </cell>
        </row>
        <row r="2555">
          <cell r="A2555" t="str">
            <v>1C.10.300.0020.e</v>
          </cell>
          <cell r="B2555" t="str">
            <v>- 100 mm</v>
          </cell>
          <cell r="C2555" t="str">
            <v>m²</v>
          </cell>
          <cell r="D2555">
            <v>69.83</v>
          </cell>
        </row>
        <row r="2556">
          <cell r="A2556" t="str">
            <v>1C.10.300.0020.f</v>
          </cell>
          <cell r="B2556" t="str">
            <v>- per ogni 10 mm in più</v>
          </cell>
          <cell r="C2556" t="str">
            <v>m²</v>
          </cell>
          <cell r="D2556">
            <v>0.85</v>
          </cell>
        </row>
        <row r="2557">
          <cell r="A2557" t="str">
            <v>1C.10.300.0020.g</v>
          </cell>
          <cell r="B2557" t="str">
            <v>- finitura del sistema con rivestimento colorato acrilico a spessore previa mano di fondo pigmentato - spessore 1,20 mm (per spessori diversi vedi art. 1C.24.160)</v>
          </cell>
          <cell r="C2557" t="str">
            <v>m²</v>
          </cell>
          <cell r="D2557">
            <v>21.74</v>
          </cell>
        </row>
        <row r="2558">
          <cell r="A2558" t="str">
            <v>1C.10.300.0020.h</v>
          </cell>
          <cell r="B2558" t="str">
            <v>- finitura del sistema con rivestimento colorato silossanico a spessore previa mano di fondo pigmentato - spessore 1,20 mm (per spessori diversi vedi art. 1C.24.160)</v>
          </cell>
          <cell r="C2558" t="str">
            <v>m²</v>
          </cell>
          <cell r="D2558">
            <v>27.16</v>
          </cell>
        </row>
        <row r="2559">
          <cell r="A2559" t="str">
            <v>1C.10.300.0030</v>
          </cell>
          <cell r="B2559" t="str">
            <v>Isolamento termico con sistema a cappotto realizzato con pannelli rigidi in lana di roccia con resine termoindurenti, conduttività termica W/mK 0,034, conforme alla norma UNI EN 13162, marcatura CE; resistenza alla compressione &gt; kPa 15, resistenza a trazione nel senso dello spessore ≥ kPa 7,5, reazione al fuoco in Euroclasse A1; compreso il fissaggio delle lastre con malta monocomponente a base di cemento, sabbie selezionate, resine sintetiche, fibre polipropileniche ed additivi speciali;fornitura e posa di rete in fibra di vetro resistente agli alcali idonea all’esecuzione di rasature armate dal peso di 155 g/m², assicurata alle lastre con rasatura a due mani di malta monocomponente a base di cemento, sabbie selezionate, resine sintetiche, fibre polipropileniche ed additivi speciali; chiodatura con tasselli in propilene con chiodo/vite in acciaio zincato per il fissaggio meccanico; profili di partenza con gocciolatoio e profili di arrivo in alluminio; angolari in alluminio con rete premontata, pezzi speciali di finitura e completamento, e quant'altro occorrente per dare l'opera finita a regola d'arte. Pannello e malta rispondenti ai Criteri Ambientali Minimi di cui al Decreto 23 giugno 2022 del Ministero della Transizione Ecologica. Esclusi i ponteggi esterni. Per spessore di isolante:</v>
          </cell>
          <cell r="C2559"/>
          <cell r="D2559"/>
        </row>
        <row r="2560">
          <cell r="A2560" t="str">
            <v>1C.10.300.0030.a</v>
          </cell>
          <cell r="B2560" t="str">
            <v>- 60 mm</v>
          </cell>
          <cell r="C2560" t="str">
            <v>m²</v>
          </cell>
          <cell r="D2560">
            <v>62.83</v>
          </cell>
        </row>
        <row r="2561">
          <cell r="A2561" t="str">
            <v>1C.10.300.0030.b</v>
          </cell>
          <cell r="B2561" t="str">
            <v>- per ogni 10 mm in più</v>
          </cell>
          <cell r="C2561" t="str">
            <v>m²</v>
          </cell>
          <cell r="D2561">
            <v>1.84</v>
          </cell>
        </row>
        <row r="2562">
          <cell r="A2562" t="str">
            <v>1C.10.300.0040</v>
          </cell>
          <cell r="B2562" t="str">
            <v>Sistema per isolamento termico a cappotto realizzato con pannelli in lana di vetro ad alta densità, idrorepellenti, conduttività termica W/mK 0,034, reazione al fuoco in Euroclasse A2-s1,d0; conformi alla norma UNI EN 13162, marcatura CE; resistenza a trazione ≥ kPa 7,5. Il sistema dovrà essere provvisto di Dichiarazione Ambientale di Prodotto (EPD), rispondente ai Criteri Ambientali Minimi di cui al Decreto 23 giugno 2022 del Ministero della Transizione Ecologica. Compreso il fissaggio delle lastre con malta monocomponente a base di cemento, sabbie selezionate, resine sintetiche, fibre polipropileniche ed additivi speciali;fornitura e posa di rete in fibra di vetro resistente agli alcali idonea all’esecuzione di rasature armate dal peso di 155 g/m², assicurata alle lastre con rasatura a due mani di malta monocomponente a base di cemento, sabbie selezionate, resine sintetiche, fibre polipropileniche ed additivi speciali; chiodatura con tasselli in propilene con chiodo/vite in acciaio zincato per il fissaggio meccanico; profili di partenza con gocciolatoio e profili di arrivo in alluminio; angolari in alluminio con rete premontata, pezzi speciali di finitura e completamento, e quant'altro occorrente per dare l'opera finita a regola d'arte. Esclusi i ponteggi esterni. Per spessore di isolante:</v>
          </cell>
          <cell r="C2562"/>
          <cell r="D2562"/>
        </row>
        <row r="2563">
          <cell r="A2563" t="str">
            <v>1C.10.300.0040.a</v>
          </cell>
          <cell r="B2563" t="str">
            <v>- 40 mm</v>
          </cell>
          <cell r="C2563" t="str">
            <v>m²</v>
          </cell>
          <cell r="D2563">
            <v>59.18</v>
          </cell>
        </row>
        <row r="2564">
          <cell r="A2564" t="str">
            <v>1C.10.300.0040.b</v>
          </cell>
          <cell r="B2564" t="str">
            <v>- 50 mm</v>
          </cell>
          <cell r="C2564" t="str">
            <v>m²</v>
          </cell>
          <cell r="D2564">
            <v>61.25</v>
          </cell>
        </row>
        <row r="2565">
          <cell r="A2565" t="str">
            <v>1C.10.300.0040.c</v>
          </cell>
          <cell r="B2565" t="str">
            <v>- 60 mm</v>
          </cell>
          <cell r="C2565" t="str">
            <v>m²</v>
          </cell>
          <cell r="D2565">
            <v>63.05</v>
          </cell>
        </row>
        <row r="2566">
          <cell r="A2566" t="str">
            <v>1C.10.300.0040.d</v>
          </cell>
          <cell r="B2566" t="str">
            <v>- 80 mm</v>
          </cell>
          <cell r="C2566" t="str">
            <v>m²</v>
          </cell>
          <cell r="D2566">
            <v>67.06</v>
          </cell>
        </row>
        <row r="2567">
          <cell r="A2567" t="str">
            <v>1C.10.300.0040.e</v>
          </cell>
          <cell r="B2567" t="str">
            <v>- 100 mm</v>
          </cell>
          <cell r="C2567" t="str">
            <v>m²</v>
          </cell>
          <cell r="D2567">
            <v>71.78</v>
          </cell>
        </row>
        <row r="2568">
          <cell r="A2568" t="str">
            <v>1C.10.300.0040.f</v>
          </cell>
          <cell r="B2568" t="str">
            <v>- per ogni 10 mm in più</v>
          </cell>
          <cell r="C2568" t="str">
            <v>m²</v>
          </cell>
          <cell r="D2568">
            <v>1.94</v>
          </cell>
        </row>
        <row r="2569">
          <cell r="A2569" t="str">
            <v>1C.10.300.0040.g</v>
          </cell>
          <cell r="B2569" t="str">
            <v>- finitura del sistema con rivestimento colorato acrilico a spessore previa mano di fondo pigmentato - spessore 1,20 mm (per spessori diversi vedi art. 1C.24.160)</v>
          </cell>
          <cell r="C2569" t="str">
            <v>m²</v>
          </cell>
          <cell r="D2569">
            <v>21.74</v>
          </cell>
        </row>
        <row r="2570">
          <cell r="A2570" t="str">
            <v>1C.10.300.0040.h</v>
          </cell>
          <cell r="B2570" t="str">
            <v>- finitura del sistema con rivestimento colorato silossanico a spessore previa mano di fondo pigmentato - spessore 1,20 mm (per spessori diversi vedi art. 1C.24.160)</v>
          </cell>
          <cell r="C2570" t="str">
            <v>m²</v>
          </cell>
          <cell r="D2570">
            <v>27.16</v>
          </cell>
        </row>
        <row r="2571">
          <cell r="A2571" t="str">
            <v>1C.10.300.0050</v>
          </cell>
          <cell r="B2571" t="str">
            <v>Isolamento termico con sistema a cappotto realizzato con lastre di schiuma poliyso prodotte con gas senza CFC e HCFC, superfici rivestite con velo vetro saturato; resistenza alla compressione &gt; kPa 150; resistenza a trazione perpendicolare alle facce &gt; 80 kPa (TR80); reazione al fuoco Euroclasse E; conformi alla norma UNI EN 13165, con marcatura CE; compreso il fissaggio delle lastre con malta monocomponente a base di cemento, sabbie selezionate, resine sintetiche, fibre polipropileniche ed additivi speciali;fornitura e posa di rete in fibra di vetro resistente agli alcali idonea all’esecuzione di rasature armate dal peso di 155 g/m², assicurata alle lastre con rasatura a due mani di malta monocomponente a base di cemento, sabbie selezionate, resine sintetiche, fibre polipropileniche ed additivi speciali; chiodatura con tasselli in propilene con chiodo/vite in acciaio zincato per il fissaggio meccanico; profili di partenza con gocciolatoio e profili di arrivo in alluminio; angolari in alluminio con rete premontata, pezzi speciali di finitura e completamento, e quant'altro occorrente per dare l'opera finita a regola d'arte. Pannello e malta rispondenti ai Criteri Ambientali Minimi di cui al Decreto 23 giugno 2022 del Ministero della Transizione Ecologica. Esclusi i ponteggi esterni. Per spessore di isolante:</v>
          </cell>
          <cell r="C2571"/>
          <cell r="D2571"/>
        </row>
        <row r="2572">
          <cell r="A2572" t="str">
            <v>1C.10.300.0050.a</v>
          </cell>
          <cell r="B2572" t="str">
            <v>- 20 mm - λ 0,028 W/mK</v>
          </cell>
          <cell r="C2572" t="str">
            <v>m²</v>
          </cell>
          <cell r="D2572">
            <v>63.72</v>
          </cell>
        </row>
        <row r="2573">
          <cell r="A2573" t="str">
            <v>1C.10.300.0050.b</v>
          </cell>
          <cell r="B2573" t="str">
            <v>- 30 mm - λ 0,028 W/mK</v>
          </cell>
          <cell r="C2573" t="str">
            <v>m²</v>
          </cell>
          <cell r="D2573">
            <v>66.739999999999995</v>
          </cell>
        </row>
        <row r="2574">
          <cell r="A2574" t="str">
            <v>1C.10.300.0050.c</v>
          </cell>
          <cell r="B2574" t="str">
            <v>- 40 mm - λ 0,028 W/mK</v>
          </cell>
          <cell r="C2574" t="str">
            <v>m²</v>
          </cell>
          <cell r="D2574">
            <v>70.319999999999993</v>
          </cell>
        </row>
        <row r="2575">
          <cell r="A2575" t="str">
            <v>1C.10.300.0050.d</v>
          </cell>
          <cell r="B2575" t="str">
            <v>- 50 mm - λ 0,028 W/mK</v>
          </cell>
          <cell r="C2575" t="str">
            <v>m²</v>
          </cell>
          <cell r="D2575">
            <v>73.72</v>
          </cell>
        </row>
        <row r="2576">
          <cell r="A2576" t="str">
            <v>1C.10.300.0050.e</v>
          </cell>
          <cell r="B2576" t="str">
            <v>- 60 mm - λ 0,028 W/mK</v>
          </cell>
          <cell r="C2576" t="str">
            <v>m²</v>
          </cell>
          <cell r="D2576">
            <v>77.61</v>
          </cell>
        </row>
        <row r="2577">
          <cell r="A2577" t="str">
            <v>1C.10.300.0050.f</v>
          </cell>
          <cell r="B2577" t="str">
            <v>- 70 mm - λ 0,028 W/mK</v>
          </cell>
          <cell r="C2577" t="str">
            <v>m²</v>
          </cell>
          <cell r="D2577">
            <v>81.09</v>
          </cell>
        </row>
        <row r="2578">
          <cell r="A2578" t="str">
            <v>1C.10.300.0050.g</v>
          </cell>
          <cell r="B2578" t="str">
            <v>- 80 mm - λ 0,026 W/mK</v>
          </cell>
          <cell r="C2578" t="str">
            <v>m²</v>
          </cell>
          <cell r="D2578">
            <v>84.72</v>
          </cell>
        </row>
        <row r="2579">
          <cell r="A2579" t="str">
            <v>1C.10.300.0050.h</v>
          </cell>
          <cell r="B2579" t="str">
            <v>- 100 mm - λ 0,026 W/mK</v>
          </cell>
          <cell r="C2579" t="str">
            <v>m²</v>
          </cell>
          <cell r="D2579">
            <v>92.75</v>
          </cell>
        </row>
        <row r="2580">
          <cell r="A2580" t="str">
            <v>1C.10.300.0050.i</v>
          </cell>
          <cell r="B2580" t="str">
            <v>- 120 mm - λ 0,025 W/mK</v>
          </cell>
          <cell r="C2580" t="str">
            <v>m²</v>
          </cell>
          <cell r="D2580">
            <v>99.9</v>
          </cell>
        </row>
        <row r="2581">
          <cell r="A2581" t="str">
            <v>1C.10.300.0050.j</v>
          </cell>
          <cell r="B2581" t="str">
            <v>- per ogni 20 mm in più sino a 200 mm - λ 0,025 W/mK</v>
          </cell>
          <cell r="C2581" t="str">
            <v>m²</v>
          </cell>
          <cell r="D2581">
            <v>7</v>
          </cell>
        </row>
        <row r="2582">
          <cell r="A2582" t="str">
            <v>1C.10.300.0060</v>
          </cell>
          <cell r="B2582" t="str">
            <v>Sistema integrato per rivestimento edifici. Costituito da paramento in malta cementizia fibrorinforzata modificata con fibre di vetro alcalo-resistenti; supporto isolante in polistirene espanso sinterizzato a ritardata propagazione di fiamma, di massa volumetrica 25 kg/m³ EPS 150 di tipo certificato UNI EN 13163; sistemi di ancoraggio di qualità certificata. Spessore 53 mm</v>
          </cell>
          <cell r="C2582" t="str">
            <v>m²</v>
          </cell>
          <cell r="D2582">
            <v>78.09</v>
          </cell>
        </row>
        <row r="2583">
          <cell r="A2583" t="str">
            <v>1C.10.330</v>
          </cell>
          <cell r="B2583" t="str">
            <v>FACCIATE VENTILATE</v>
          </cell>
          <cell r="C2583"/>
          <cell r="D2583"/>
        </row>
        <row r="2584">
          <cell r="A2584" t="str">
            <v>1C.10.330.0010</v>
          </cell>
          <cell r="B2584" t="str">
            <v>Facciata ventilata, con sistema di ancoraggio a vista, su struttura composta da profili metallici in alluminio o acciaio zincato che saranno installati con disposizione verticale a tutta altezza con un passo massimo di 600 mm e di adeguata sezione. Le staffe di supporto, per una profondità sino a cm. 10,00, saranno fissate alla struttura portante mediante opportuna tasselleria in funzione dei carichi di vento e dovranno avere punti fissi e mobili in accordo alle specifiche del produttore. Il fissaggio della lastra alla sottostruttura sarà effettuato tramite rivetti in acciaio inox colorati o no, previa preforatura della lastra eseguita come da indicazioni del produttore, rispettando una fuga tra i pannelli sempre secondo le indicazioni del produttore. I fissaggi saranno disposti con una maglia massima di 600 x 600 mm, creando punti fissi e mobili. Il tutto secondo le indicazioni di progetto. Compresi tutti i sistemi di ancoraggio, accessori, guarnizioni, nastri, profili per fughe, griglie aereazione, le lastre di rivestimento, i tagli, le forature, le assistenze murarie e quant'altro occorrente per dare l'opera compiuta a regola d'arte, con la sola esclusione del rivestimento di finitura dei contorni delle superfici finestrate e dei ponteggi di facciata. La misurazione verrà eseguita in base allo sviluppo geometrico con deduzione di tutti i vuoti superiori a 1,01 m².</v>
          </cell>
          <cell r="C2584"/>
          <cell r="D2584"/>
        </row>
        <row r="2585">
          <cell r="A2585" t="str">
            <v>1C.10.330.0010.a</v>
          </cell>
          <cell r="B2585" t="str">
            <v>- composta da cemento Portland, cariche minerali, fibre di rinforzo organiche, additivi e pigmenti minerali fornita in qualsivoglia pezzatura ricavabile, con tagli ortogonali, dalla misura massima di 3050 x 1220 mm (tolleranza ± 1,5 mm). La lastra avrà spessore 8 mm (tolleranza ± 0,5 mm), densità di 1580 Kg/m3, resistenza alla flessione ortogonale di 32 n/mm², resistenza alla flessione parallela di 22 n/mm², modulo di elasticità ortogonale di 15.000 n/mm², modulo di elasticità parallela di 13.000 n/mm² comportamento alla umidita da 0 a 100% di 1,6 mm/m , porosità del 20%, la classificazione in categoria A per il test di durabilità e la classe 5 per la resistenza secondo la norma EN12467. La lastra avrà altresì classificazione per il comportamento al fuoco A2-s1-d0 secondo la norma EN 13501-1.La colorazione sarà a scelta della D.L. tra quelle disponibili a catalogo con una finitura leggermente marezzata caratteristica della colorazione ad impasto.</v>
          </cell>
          <cell r="C2585" t="str">
            <v>m²</v>
          </cell>
          <cell r="D2585">
            <v>165.4</v>
          </cell>
        </row>
        <row r="2586">
          <cell r="A2586" t="str">
            <v>1C.10.330.0010.b</v>
          </cell>
          <cell r="B2586" t="str">
            <v>- composta da cemento Portland, cariche minerali, fibre di rinforzo sintetiche, additivi, pigmenti minerali, dispersione di acrilato a base d'acqua sul lato a vista, vernice trasparente resistente all'umidità sul lato posteriore, spessore 8 mm e sarà fornita in qualsivoglia pezzatura ricavabile, con tagli ortogonali, dalla misura massima di 3100 x 1250 mm.Tutti i bordi delle lastre dovranno essere necessariamente trattati con opportuno sigillante.Le lastra avrà una densità di 1650 Kg/m³, resistenza alla flessione ortogonale di 24 N/mm², resistenza alla flessione parallela di 22 N/mm², modulo di elasticità ortogonale di 17.000 n/mm², modulo di elasticità parallela di 15.000 n/mm² comportamento alla umidità da 0 a 100% di 1 mm/m , porosità del 18%, la classificazione in categoria A per il test di durabilità e la classe 4 per la resistenza secondo la norma EN12467. La lastra avrà altresì classificazione per il comportamento al fuoco A2-s1-d0 secondo la norma EN 13501-1. La lastra sarà omologata per i test di impermeabilità,di stabilità all'acqua calda, stabilità a saturazione/essicazione, stabilità gelo-disgelo secondo la normativa EN 12467 e per il test di resistenza ai colpi di palla secondo la norma DIN-18 032.La lastra avrà una colorazione con sfumature naturali e una superficie liscia sul lato a vista.La lastra sarà fornita secondo le colorazioni previste dal produttore a scelta della DL tranne il colore bianco.</v>
          </cell>
          <cell r="C2586" t="str">
            <v>m²</v>
          </cell>
          <cell r="D2586">
            <v>233.37</v>
          </cell>
        </row>
        <row r="2587">
          <cell r="A2587" t="str">
            <v>1C.10.330.0010.c</v>
          </cell>
          <cell r="B2587" t="str">
            <v>- composta da cemento Portland, cariche minerali, fibre di rinforzo sintetiche, additivi, pigmenti minerali, dispersione di acrilato a base d'acqua sul lato a vista, vernice trasparente resistente all'umidità sul lato posteriore, spessore 8 mm e sarà fornita in qualsivoglia pezzatura ricavabile, con tagli ortogonali, dalla misura massima di 3100 x 1250 mm. La lastra avrà una densità di ≥ 1650 Kg/m³, resistenza alla flessione ortogonale di 26 N/mm², resistenza alla flessione parallela di 17 N/mm², modulo di elasticità ortogonale di 15.000 n/mm², modulo di elasticità parallela di 15.000 n/mm² comportamento alla umidità da 0 a 100% di 1 mm/m, porosità del 0-100 % &gt; 20%, la classificazione in categoria A per il test di durabilità e la classe 4 per la resistenza secondo la norma EN12467. La lastra avrà altresì classificazione per il comportamento al fuoco A2-s1-d0 secondo la norma EN 13501-1. La lastra sarà omologata per i test di impermeabilità, di stabilità all'acqua calda, stabilità a saturazione/essicazione, stabilità gelo-disgelo secondo la normativa EN 12467 e per il test di resistenza ai colpi di palla secondo la norma DIN-18 032.La lastra avrà una colorazione coprente liscia e opaca finita con una finitura in doppio strato con verniaciatura solidificata ai raggi UV sul lato a vista rendendo la stessa antiurto, antigraffio e " antigraffito". Sul lato posteriore la lastra sarà trattata con una vernicie sigillante trasparente a base acqua.</v>
          </cell>
          <cell r="C2587" t="str">
            <v>m²</v>
          </cell>
          <cell r="D2587">
            <v>233.37</v>
          </cell>
        </row>
        <row r="2588">
          <cell r="A2588" t="str">
            <v>1C.10.330.0010.d</v>
          </cell>
          <cell r="B2588" t="str">
            <v>- sovrapprezzo per staffe di supporto con profondita da cm 10,01 a cm 20,00</v>
          </cell>
          <cell r="C2588" t="str">
            <v>m²</v>
          </cell>
          <cell r="D2588">
            <v>2.4500000000000002</v>
          </cell>
        </row>
        <row r="2589">
          <cell r="A2589" t="str">
            <v>1C.10.330.0020</v>
          </cell>
          <cell r="B2589" t="str">
            <v>Facciata ventilata, con sistema di ancoraggio a scomparsa, su struttura composta da profili metallici in alluminio o acciaio zincato che saranno installati con disposizione verticale a tutta altezza con un passo massimo di 600 mm e di adeguata sezione. La sottostruttura comprenderà anche i binari orizzontali per l'aggancio delle lastre. Le staffe di supporto, per una profondità sino a cm. 10,00, saranno fissate alla struttura portante mediante opportuna tasselleria adeguata ai carichi vento calcolati e dovranno avere punti fissi e mobili in accordo alle specifiche del fornitore. Il fissaggio della lastra alla sottostruttura sarà effettuato tramite opportuni sistemi di ancoraggio composti da tasselli sottosquadro, viti e rondella di fissaggio e graffe o guide di aggancio apposte tramite fori sottosquadro sul retro della lastra seguendo le indicazioni del fornitore. Tali sistemi permetteranno l'aggancio della lastra ai binari orizzontali apposti sulla sottostruttura ad adeguato interasse. I fissaggi saranno disposti con una maglia massima indicativa pari a 600 x 600 mm. Il tutto secondo le indicazioni di progetto. Compresi tutti i sistemi di ancoraggio, accessori, guarnizioni, nastri, profili per fughe, griglie aereazione, le lastre di rivestimento, i tagli, le forature, le assistenze murarie e quant'altro occorrente per dare l'opera compiuta a regola d'arte, con la sola esclusione del rivestimento di finitura dei contorni delle superfici finestrate e dei ponteggi di facciata. La misurazione verrà eseguita in base allo sviluppo geometrico con deduzione di tutti i vuoti superiori a 1,01 m².</v>
          </cell>
          <cell r="C2589"/>
          <cell r="D2589"/>
        </row>
        <row r="2590">
          <cell r="A2590" t="str">
            <v>1C.10.330.0020.a</v>
          </cell>
          <cell r="B2590" t="str">
            <v>- composta da cemento Portland, cariche minerali, fibre di rinforzo organiche, additivi e pigmenti minerali fornita in qualsivoglia pezzatura ricavabile, con tagli ortogonali, dalla misura massima di 3050 x 1220 mm (tolleranza ± 1,5 mm). La lastra avrà spessore 8 mm (tolleranza ± 0,5 mm), densità di 1580 Kg/m3, resistenza alla flessione ortogonale di 32 n/mm², resistenza alla flessione parallela di 22 n/mm², modulo di elasticità ortogonale di 15.000 n/mm², modulo di elasticità parallela di 13.000 n/mm² comportamento alla umidita da 0 a 100% di 1,6 mm/m , porosità del 20%, la classificazione in categoria A per il test di durabilità e la classe 5 per la resistenza secondo la norma EN12467. La lastra avrà altresì classificazione per il comportamento al fuoco A2-s1-d0 secondo la norma EN 13501-1.La colorazione sarà a scelta della D.L. tra quelle disponibili a catalogo con una finitura leggermente marezzata caratteristica della colorazione ad impasto.</v>
          </cell>
          <cell r="C2590" t="str">
            <v>m²</v>
          </cell>
          <cell r="D2590">
            <v>208.37</v>
          </cell>
        </row>
        <row r="2591">
          <cell r="A2591" t="str">
            <v>1C.10.330.0020.b</v>
          </cell>
          <cell r="B2591" t="str">
            <v>- composta da cemento Portland, cariche minerali, fibre di rinforzo sintetiche, additivi, pigmenti minerali, dispersione di acrilato a base d'acqua sul lato a vista, vernice trasparente resistente all'umidità sul lato posteriore, spessore 8 mm e sarà fornita in qualsivoglia pezzatura ricavabile, con tagli ortogonali, dalla misura massima di 3100 x 1250 mm.Tutti i bordi delle lastre dovranno essere necessariamente trattati con opportuno sigillante.Le lastra avrà una densità di ≥ 1650 Kg/m³, resistenza alla flessione ortogonale di 24 N/mm², resistenza alla flessione parallela di 22 N/mm², modulo di elasticità ortogonale di 17.000 n/mm², modulo di elasticità parallela di 15.000 n/mm² comportamento alla umidità da 0 a 100% di 1 mm/m , porosità del 18%, la classificazione in categoria A per il test di durabilità e la classe 4 per la resistenza secondo la norma EN12467. La lastra avrà altresì classificazione per il comportamento al fuoco A2-s1-d0 secondo la norma EN 13501-1. La lastra sarà omologata per i test di impermeabilità,di stabilità all'acqua calda, stabilità a saturazione/essicazione, stabilità gelo-disgelo secondo la normativa EN 12467 e per il test di resistenza ai colpi di palla secondo la norma DIN-18 032.La lastra avrà una colorazione con sfumature naturali e una superficie liscia sul lato a vista.La lastra sarà fornita secondo le colorazioni previste dal produttore a scelta della DL tranne il colore bianco.</v>
          </cell>
          <cell r="C2591" t="str">
            <v>m²</v>
          </cell>
          <cell r="D2591">
            <v>276.33999999999997</v>
          </cell>
        </row>
        <row r="2592">
          <cell r="A2592" t="str">
            <v>1C.10.330.0020.c</v>
          </cell>
          <cell r="B2592" t="str">
            <v>- composta da cemento Portland, cariche minerali, fibre di rinforzo sintetiche, additivi, pigmenti minerali, dispersione di acrilato a base d'acqua sul lato a vista, vernice trasparente resistente all'umidità sul lato posteriore, spessore 8 mm e sarà fornita in qualsivoglia pezzatura ricavabile, con tagli ortogonali, dalla misura massima di 3100 x 1250 mm. La lastra avrà una densità di ≥ 1650 Kg/m³, resistenza alla flessione ortogonale di 26 N/mm², resistenza alla flessione parallela di 17 N/mm², modulo di elasticità ortogonale di 15.000 n/mm², modulo di elasticità parallela di 15.000 n/mm² comportamento alla umidità da 0 a 100% di 1 mm/m, porosità del 0-100 % &gt; 20%, la classificazione in categoria A per il test di durabilità e la classe 4 per la resistenza secondo la norma EN12467. La lastra avrà altresì classificazione per il comportamento al fuoco A2-s1-d0 secondo la norma EN 13501-1. La lastra sarà omologata per i test di impermeabilità, di stabilità all'acqua calda, stabilità a saturazione/essicazione, stabilità gelo-disgelo secondo la normativa EN 12467 e per il test di resistenza ai colpi di palla secondo la norma DIN-18 032.La lastra avrà una colorazione coprente liscia e opaca finita con una finitura in doppio strato con verniaciatura solidificata ai raggi UV sul lato a vista rendendo la stessa antiurto, antigraffio e " antigraffito". Sul lato posteriore la lastra sarà trattata con una vernicie sigillante trasparente a base acqua.</v>
          </cell>
          <cell r="C2592" t="str">
            <v>m²</v>
          </cell>
          <cell r="D2592">
            <v>276.33999999999997</v>
          </cell>
        </row>
        <row r="2593">
          <cell r="A2593" t="str">
            <v>1C.10.330.0020.d</v>
          </cell>
          <cell r="B2593" t="str">
            <v>- sovrapprezzo per staffe di supporto con profondita da cm 10,01 a cm 20,00</v>
          </cell>
          <cell r="C2593" t="str">
            <v>m²</v>
          </cell>
          <cell r="D2593">
            <v>2.1</v>
          </cell>
        </row>
        <row r="2594">
          <cell r="A2594" t="str">
            <v>1C.10.330.0030</v>
          </cell>
          <cell r="B2594" t="str">
            <v>Isolamento termico per sistema a cappotto ventilato, realizzato con lastre di schiuma poliyso prodotte con gas senza CFC e HCFC, superfici rivestite con velo vetro saturato; resistenza alla compressione &gt; kPa 200; resistenza a trazione perpendicolare alle facce &gt; 40 kPa (TR80); reazione al fuoco Euroclasse E; conformi alla norma UNI EN 13165, con marcatura CE, rispondenti ai Criteri Ambientali Minimi di cui al Decreto 23 giugno 2022 del Ministero della Transizione Ecologica,fissate con adesivo o chiodatura con tasselli ad espansione, comprese assistenze murarie. Esclusi: i ponteggi esterni, tutti gli oneri relativi alla fornitura e posa della facciata ventilata. Per spessore di isolante:</v>
          </cell>
          <cell r="C2594"/>
          <cell r="D2594"/>
        </row>
        <row r="2595">
          <cell r="A2595" t="str">
            <v>1C.10.330.0030.a</v>
          </cell>
          <cell r="B2595" t="str">
            <v>- 30 mm - λ 0,028 W/mK</v>
          </cell>
          <cell r="C2595" t="str">
            <v>m²</v>
          </cell>
          <cell r="D2595">
            <v>33.46</v>
          </cell>
        </row>
        <row r="2596">
          <cell r="A2596" t="str">
            <v>1C.10.330.0030.b</v>
          </cell>
          <cell r="B2596" t="str">
            <v>- 40 mm - λ 0,028 W/mK</v>
          </cell>
          <cell r="C2596" t="str">
            <v>m²</v>
          </cell>
          <cell r="D2596">
            <v>37.659999999999997</v>
          </cell>
        </row>
        <row r="2597">
          <cell r="A2597" t="str">
            <v>1C.10.330.0030.c</v>
          </cell>
          <cell r="B2597" t="str">
            <v>- 50 mm - λ 0,028 W/mK</v>
          </cell>
          <cell r="C2597" t="str">
            <v>m²</v>
          </cell>
          <cell r="D2597">
            <v>41.83</v>
          </cell>
        </row>
        <row r="2598">
          <cell r="A2598" t="str">
            <v>1C.10.330.0030.d</v>
          </cell>
          <cell r="B2598" t="str">
            <v>- 60 mm - λ 0,028 W/mK</v>
          </cell>
          <cell r="C2598" t="str">
            <v>m²</v>
          </cell>
          <cell r="D2598">
            <v>46.16</v>
          </cell>
        </row>
        <row r="2599">
          <cell r="A2599" t="str">
            <v>1C.10.330.0030.e</v>
          </cell>
          <cell r="B2599" t="str">
            <v>- 70 mm - λ 0,028 W/mK</v>
          </cell>
          <cell r="C2599" t="str">
            <v>m²</v>
          </cell>
          <cell r="D2599">
            <v>50.07</v>
          </cell>
        </row>
        <row r="2600">
          <cell r="A2600" t="str">
            <v>1C.10.330.0030.f</v>
          </cell>
          <cell r="B2600" t="str">
            <v>- 80 mm - λ 0,026 W/mK</v>
          </cell>
          <cell r="C2600" t="str">
            <v>m²</v>
          </cell>
          <cell r="D2600">
            <v>54.46</v>
          </cell>
        </row>
        <row r="2601">
          <cell r="A2601" t="str">
            <v>1C.10.330.0030.g</v>
          </cell>
          <cell r="B2601" t="str">
            <v>- 100 mm - λ 0,026 W/mK</v>
          </cell>
          <cell r="C2601" t="str">
            <v>m²</v>
          </cell>
          <cell r="D2601">
            <v>62.58</v>
          </cell>
        </row>
        <row r="2602">
          <cell r="A2602" t="str">
            <v>1C.10.330.0030.h</v>
          </cell>
          <cell r="B2602" t="str">
            <v>- per ogni 20 mm in più di isolante - λ 0,025 W/mK</v>
          </cell>
          <cell r="C2602" t="str">
            <v>m²</v>
          </cell>
          <cell r="D2602">
            <v>8.33</v>
          </cell>
        </row>
        <row r="2603">
          <cell r="A2603" t="str">
            <v>1C.10.350</v>
          </cell>
          <cell r="B2603" t="str">
            <v>ISOLAMENTO TERMICO PARETI CONTRO TERRA</v>
          </cell>
          <cell r="C2603"/>
          <cell r="D2603"/>
        </row>
        <row r="2604">
          <cell r="A2604" t="str">
            <v>1C.10.350.0010</v>
          </cell>
          <cell r="B2604" t="str">
            <v>Isolamento termico esterno di parete interrata, realizzato con lastre di polistirene espanso stampato per termocompressione, posate sulla impermeabilizzazione, contro terra. Superficie estradosso lastre sagomata drenante con geotessile filtrante; prodotte con materie prime vergini esenti da rigenerato; reazione al fuoco Euroclasse E; conformi alla norma UNI EN 13163, Classe 150 RF, con marcatura CE. Compresi: tagli, adattamenti, fissaggi di qualsiasi tipo a qualsiasi struttura, assistenza muraria e piani di lavoro; negli spessori:</v>
          </cell>
          <cell r="C2604"/>
          <cell r="D2604"/>
        </row>
        <row r="2605">
          <cell r="A2605" t="str">
            <v>1C.10.350.0010.a</v>
          </cell>
          <cell r="B2605" t="str">
            <v>- 28 mm</v>
          </cell>
          <cell r="C2605" t="str">
            <v>m²</v>
          </cell>
          <cell r="D2605">
            <v>15.06</v>
          </cell>
        </row>
        <row r="2606">
          <cell r="A2606" t="str">
            <v>1C.10.350.0010.b</v>
          </cell>
          <cell r="B2606" t="str">
            <v>- 53 mm</v>
          </cell>
          <cell r="C2606" t="str">
            <v>m²</v>
          </cell>
          <cell r="D2606">
            <v>19.23</v>
          </cell>
        </row>
        <row r="2607">
          <cell r="A2607" t="str">
            <v>1C.10.350.0010.c</v>
          </cell>
          <cell r="B2607" t="str">
            <v>- 83 mm</v>
          </cell>
          <cell r="C2607" t="str">
            <v>m²</v>
          </cell>
          <cell r="D2607">
            <v>24.87</v>
          </cell>
        </row>
        <row r="2608">
          <cell r="A2608" t="str">
            <v>1C.10.350.0020</v>
          </cell>
          <cell r="B2608" t="str">
            <v>Isolamento termico di parete interrata, realizzato con pannelli rigidi in vetro cellulare, prodotti con gas senza CFC e HCFC; conduttività termica W/mK 0,040, resistenza alla compressione 700 kPa; reazione al fuoco Classe O; rispondenti alle norme UNI EN13167. Compresi: tagli e relative sigillature, adattamenti, la posa con strato inferiore e superiore di bitume ossidato a caldo, raccordi, assistenza muraria e piani di lavoro; negli spessori:</v>
          </cell>
          <cell r="C2608"/>
          <cell r="D2608"/>
        </row>
        <row r="2609">
          <cell r="A2609" t="str">
            <v>1C.10.350.0020.a</v>
          </cell>
          <cell r="B2609" t="str">
            <v>- 40 mm</v>
          </cell>
          <cell r="C2609" t="str">
            <v>m²</v>
          </cell>
          <cell r="D2609">
            <v>48.9</v>
          </cell>
        </row>
        <row r="2610">
          <cell r="A2610" t="str">
            <v>1C.10.350.0020.b</v>
          </cell>
          <cell r="B2610" t="str">
            <v>- per ogni 10 mm in più</v>
          </cell>
          <cell r="C2610" t="str">
            <v>m² x cm</v>
          </cell>
          <cell r="D2610">
            <v>7.14</v>
          </cell>
        </row>
        <row r="2611">
          <cell r="A2611" t="str">
            <v>1C.10.400</v>
          </cell>
          <cell r="B2611" t="str">
            <v>ISOLAMENTO PONTI TERMICI</v>
          </cell>
          <cell r="C2611"/>
          <cell r="D2611"/>
        </row>
        <row r="2612">
          <cell r="A2612" t="str">
            <v>1C.10.400.0010</v>
          </cell>
          <cell r="B2612" t="str">
            <v>Isolamento di ponti termici su cordoli, architravi, velette, pilastri, realizzato con pannelli costituiti da lana di legno mineralizzata e legata con cemento ad alta resistenza ; conduttività termica W/mK 0,09, resistenza alla compressione kPa 260; reazione al fuoco Euroclasse B; conformi alla norma UNI EN 13168. Compresi: tagli, adattamenti, fissaggi di qualsiasi tipo a qualsiasi struttura, assistenza muraria e piani di lavoro; negli spessori:</v>
          </cell>
          <cell r="C2612"/>
          <cell r="D2612"/>
        </row>
        <row r="2613">
          <cell r="A2613" t="str">
            <v>1C.10.400.0010.a</v>
          </cell>
          <cell r="B2613" t="str">
            <v>- 20 mm</v>
          </cell>
          <cell r="C2613" t="str">
            <v>m²</v>
          </cell>
          <cell r="D2613">
            <v>14.89</v>
          </cell>
        </row>
        <row r="2614">
          <cell r="A2614" t="str">
            <v>1C.10.400.0010.b</v>
          </cell>
          <cell r="B2614" t="str">
            <v>- 30 mm</v>
          </cell>
          <cell r="C2614" t="str">
            <v>m²</v>
          </cell>
          <cell r="D2614">
            <v>16.75</v>
          </cell>
        </row>
        <row r="2615">
          <cell r="A2615" t="str">
            <v>1C.10.400.0010.c</v>
          </cell>
          <cell r="B2615" t="str">
            <v>- 40 mm</v>
          </cell>
          <cell r="C2615" t="str">
            <v>m²</v>
          </cell>
          <cell r="D2615">
            <v>18.96</v>
          </cell>
        </row>
        <row r="2616">
          <cell r="A2616" t="str">
            <v>1C.10.400.0020</v>
          </cell>
          <cell r="B2616" t="str">
            <v>Isolamento di ponti termici su cordoli, architravi, velette, pilastri, realizzato con strisce di pannelli composti da uno strato interno in schiuma di polistirene espanso sinterizzato RF, rispondente alle norme UNI EN 13163, rivestito sui due lati da strati in lana di abete mineralizzata e legata con cemento, spessore 5 mm, rispondente alle norme UNI EN13168. Compresi: tagli, adattamenti, fissaggi di qualsiasi tipo a qualsiasi struttura, assistenza muraria e piani di lavoro; negli spessori:</v>
          </cell>
          <cell r="C2616"/>
          <cell r="D2616"/>
        </row>
        <row r="2617">
          <cell r="A2617" t="str">
            <v>1C.10.400.0020.a</v>
          </cell>
          <cell r="B2617" t="str">
            <v>- 25 mm (5+15+5 mm)</v>
          </cell>
          <cell r="C2617" t="str">
            <v>m²</v>
          </cell>
          <cell r="D2617">
            <v>16.63</v>
          </cell>
        </row>
        <row r="2618">
          <cell r="A2618" t="str">
            <v>1C.10.400.0020.b</v>
          </cell>
          <cell r="B2618" t="str">
            <v>- 35 mm (5+25+5 mm)</v>
          </cell>
          <cell r="C2618" t="str">
            <v>m²</v>
          </cell>
          <cell r="D2618">
            <v>18.39</v>
          </cell>
        </row>
        <row r="2619">
          <cell r="A2619" t="str">
            <v>1C.10.400.0020.c</v>
          </cell>
          <cell r="B2619" t="str">
            <v>- 50 mm (5+40+5 mm)</v>
          </cell>
          <cell r="C2619" t="str">
            <v>m²</v>
          </cell>
          <cell r="D2619">
            <v>21.52</v>
          </cell>
        </row>
        <row r="2620">
          <cell r="A2620" t="str">
            <v>1C.10.400.0030</v>
          </cell>
          <cell r="B2620" t="str">
            <v>Isolamento di ponti termici realizzato con applicazione su cordoli, architravi, velette, pilastri ecc. di striscie di lastre in polistirene espanso estruso, superficie ruvida senza pelle, prodotte con gas senza CFC e HCFC; conduttività termica W/mK 0,033 per spessori fino a 40 mm, e W/mK 0,035 per spessori da 50 mm e oltre, resistenza alla compressione kPa 250 per spessori fino a 40 mm, e kPa 300 per spessori da 50 mm e oltre; reazione al fuoco Euroclasse E; conformi alla norma UNI EN 13164, con marcatura CE. Compresi: tagli, adattamenti, fissaggi di qualsiasi tipo a qualsiasi struttura, assistenza muraria e piani di lavoro; negli spessori:</v>
          </cell>
          <cell r="C2620"/>
          <cell r="D2620"/>
        </row>
        <row r="2621">
          <cell r="A2621" t="str">
            <v>1C.10.400.0030.a</v>
          </cell>
          <cell r="B2621" t="str">
            <v>- 30 mm</v>
          </cell>
          <cell r="C2621" t="str">
            <v>m²</v>
          </cell>
          <cell r="D2621">
            <v>14.07</v>
          </cell>
        </row>
        <row r="2622">
          <cell r="A2622" t="str">
            <v>1C.10.400.0030.b</v>
          </cell>
          <cell r="B2622" t="str">
            <v>- per ogni 10 mm in più</v>
          </cell>
          <cell r="C2622" t="str">
            <v>m² x cm</v>
          </cell>
          <cell r="D2622">
            <v>2.2599999999999998</v>
          </cell>
        </row>
        <row r="2623">
          <cell r="A2623" t="str">
            <v>1C.10.400.0100</v>
          </cell>
          <cell r="B2623" t="str">
            <v>Isolamento di ponti termici su strutture verticali ed orizzontali in fase di getto, realizzato con applicazione sui casseri di pannelli costituiti da lana di legno mineralizzata e legata con cemento ad alta resistenza ; conduttività termica W/mK 0,09, resistenza alla compressione kPa 260; reazione al fuoco Euroclasse B; conformi alla norma UNI EN 13168. Compresi: tagli, adattamenti, fissaggi a qualsiasi tipo di cassero, assistenza muraria e piani di lavoro; negli spessori:</v>
          </cell>
          <cell r="C2623"/>
          <cell r="D2623"/>
        </row>
        <row r="2624">
          <cell r="A2624" t="str">
            <v>1C.10.400.0100.a</v>
          </cell>
          <cell r="B2624" t="str">
            <v>- 25 mm</v>
          </cell>
          <cell r="C2624" t="str">
            <v>m²</v>
          </cell>
          <cell r="D2624">
            <v>19.34</v>
          </cell>
        </row>
        <row r="2625">
          <cell r="A2625" t="str">
            <v>1C.10.400.0100.b</v>
          </cell>
          <cell r="B2625" t="str">
            <v>- 35 mm</v>
          </cell>
          <cell r="C2625" t="str">
            <v>m²</v>
          </cell>
          <cell r="D2625">
            <v>19.72</v>
          </cell>
        </row>
        <row r="2626">
          <cell r="A2626" t="str">
            <v>1C.10.400.0100.c</v>
          </cell>
          <cell r="B2626" t="str">
            <v>- 50 mm</v>
          </cell>
          <cell r="C2626" t="str">
            <v>m²</v>
          </cell>
          <cell r="D2626">
            <v>22.85</v>
          </cell>
        </row>
        <row r="2627">
          <cell r="A2627" t="str">
            <v>1C.10.400.0110</v>
          </cell>
          <cell r="B2627" t="str">
            <v>Isolamento di ponti termici su strutture verticali ed orizzontali in fase di getto, realizzato con applicazione sui casseri di pannelli in lana di legno mineralizzata con magnesite ad alta temperatura; spessore mm 35, conduttività termica W/mK 0,094 . Reazione al fuoco in euroclasse minima (A2-s3,d1) . Compresi: tagli, adattamenti, fissaggi a qualsiasi tipo di cassero, assistenza muraria e piani di lavoro.</v>
          </cell>
          <cell r="C2627" t="str">
            <v>m²</v>
          </cell>
          <cell r="D2627">
            <v>28.62</v>
          </cell>
        </row>
        <row r="2628">
          <cell r="A2628" t="str">
            <v>1C.10.450</v>
          </cell>
          <cell r="B2628" t="str">
            <v>ISOLAMENTO ACUSTICO SOLAI INTERMEDI</v>
          </cell>
          <cell r="C2628"/>
          <cell r="D2628"/>
        </row>
        <row r="2629">
          <cell r="A2629" t="str">
            <v>1C.10.450.0010</v>
          </cell>
          <cell r="B2629" t="str">
            <v>Isolamento acustico sotto pavimento, realizzato con pannelli in granulato di sughero espanso agglomerato con processo termico di tostatura. Densità circa 120 kg/m³, conduttività termica W/mK 0,040, resistenza alla compressione kPa 200, conforme alla norma UNI EN 13170, reazione al fuoco in Euroclasse B2. Compresi: tagli e sigillature, adattamenti, fissaggi, assistenza muraria. Negli spessori:</v>
          </cell>
          <cell r="C2629"/>
          <cell r="D2629"/>
        </row>
        <row r="2630">
          <cell r="A2630" t="str">
            <v>1C.10.450.0010.a</v>
          </cell>
          <cell r="B2630" t="str">
            <v>- 20 mm</v>
          </cell>
          <cell r="C2630" t="str">
            <v>m²</v>
          </cell>
          <cell r="D2630">
            <v>10.71</v>
          </cell>
        </row>
        <row r="2631">
          <cell r="A2631" t="str">
            <v>1C.10.450.0010.b</v>
          </cell>
          <cell r="B2631" t="str">
            <v>- per ogni 10 mm in più</v>
          </cell>
          <cell r="C2631" t="str">
            <v>m² x cm</v>
          </cell>
          <cell r="D2631">
            <v>4.4000000000000004</v>
          </cell>
        </row>
        <row r="2632">
          <cell r="A2632" t="str">
            <v>1C.10.450.0020</v>
          </cell>
          <cell r="B2632" t="str">
            <v>Isolamento acustico sotto pavimento, realizzato con pannelli costituiti da lana di legno mineralizzata e legata con cemento ad alta resistenza; conduttività termica W/mK 0,09, resistenza alla compressione kPa 260; reazione al fuoco Euroclasse B; conformi alla norma UNI EN 13168. Compresi: tagli e relativa sigillatura, adattamenti, fissaggi, raccordi, assistenza muraria. Per spessori:</v>
          </cell>
          <cell r="C2632"/>
          <cell r="D2632"/>
        </row>
        <row r="2633">
          <cell r="A2633" t="str">
            <v>1C.10.450.0020.a</v>
          </cell>
          <cell r="B2633" t="str">
            <v>- 10 mm</v>
          </cell>
          <cell r="C2633" t="str">
            <v>m²</v>
          </cell>
          <cell r="D2633">
            <v>8.3800000000000008</v>
          </cell>
        </row>
        <row r="2634">
          <cell r="A2634" t="str">
            <v>1C.10.450.0020.b</v>
          </cell>
          <cell r="B2634" t="str">
            <v>- 15 mm</v>
          </cell>
          <cell r="C2634" t="str">
            <v>m²</v>
          </cell>
          <cell r="D2634">
            <v>8.77</v>
          </cell>
        </row>
        <row r="2635">
          <cell r="A2635" t="str">
            <v>1C.10.450.0020.c</v>
          </cell>
          <cell r="B2635" t="str">
            <v>- 20 mm</v>
          </cell>
          <cell r="C2635" t="str">
            <v>m²</v>
          </cell>
          <cell r="D2635">
            <v>9.42</v>
          </cell>
        </row>
        <row r="2636">
          <cell r="A2636" t="str">
            <v>1C.10.450.0030</v>
          </cell>
          <cell r="B2636" t="str">
            <v>Isolamento acustico sotto pavimento, realizzato con strato di gomma vulcanizzata sfilacciata mista a granuli e agglomerata con lattici, ancorato su un supporto in cartonfeltro bitumato, in rotoli. Compresi: tagli e relativa sigillatura, adattamenti, fissaggi, raccordi, assistenza muraria. Per spessori:</v>
          </cell>
          <cell r="C2636"/>
          <cell r="D2636"/>
        </row>
        <row r="2637">
          <cell r="A2637" t="str">
            <v>1C.10.450.0030.a</v>
          </cell>
          <cell r="B2637" t="str">
            <v>- spessore 4 mm</v>
          </cell>
          <cell r="C2637" t="str">
            <v>m²</v>
          </cell>
          <cell r="D2637">
            <v>5.7</v>
          </cell>
        </row>
        <row r="2638">
          <cell r="A2638" t="str">
            <v>1C.10.450.0030.b</v>
          </cell>
          <cell r="B2638" t="str">
            <v>- per ogni 2 mm in più</v>
          </cell>
          <cell r="C2638" t="str">
            <v>m²</v>
          </cell>
          <cell r="D2638">
            <v>0.73</v>
          </cell>
        </row>
        <row r="2639">
          <cell r="A2639" t="str">
            <v>1C.10.450.0040</v>
          </cell>
          <cell r="B2639" t="str">
            <v>Isolamento acustico sotto pavimento, realizzato con strato di polietilene espanso, con struttura a celle chiuse, estruso o reticolato, in rotoli. Compresi: tagli e relativa sigillatura, adattamenti, fissaggi, raccordi, assistenza muraria. Nei tipi e spessori:</v>
          </cell>
          <cell r="C2639"/>
          <cell r="D2639"/>
        </row>
        <row r="2640">
          <cell r="A2640" t="str">
            <v>1C.10.450.0040.a</v>
          </cell>
          <cell r="B2640" t="str">
            <v>- estruso - spessore 2 mm</v>
          </cell>
          <cell r="C2640" t="str">
            <v>m²</v>
          </cell>
          <cell r="D2640">
            <v>2.56</v>
          </cell>
        </row>
        <row r="2641">
          <cell r="A2641" t="str">
            <v>1C.10.450.0040.b</v>
          </cell>
          <cell r="B2641" t="str">
            <v>- estruso - per ogni 1 mm in più</v>
          </cell>
          <cell r="C2641" t="str">
            <v>m²</v>
          </cell>
          <cell r="D2641">
            <v>0.36</v>
          </cell>
        </row>
        <row r="2642">
          <cell r="A2642" t="str">
            <v>1C.10.450.0040.c</v>
          </cell>
          <cell r="B2642" t="str">
            <v>- reticolato - spessore 3 mm</v>
          </cell>
          <cell r="C2642" t="str">
            <v>m²</v>
          </cell>
          <cell r="D2642">
            <v>4.6100000000000003</v>
          </cell>
        </row>
        <row r="2643">
          <cell r="A2643" t="str">
            <v>1C.10.450.0040.d</v>
          </cell>
          <cell r="B2643" t="str">
            <v>- reticolato - spessore 5 mm</v>
          </cell>
          <cell r="C2643" t="str">
            <v>m²</v>
          </cell>
          <cell r="D2643">
            <v>5.64</v>
          </cell>
        </row>
        <row r="2644">
          <cell r="A2644" t="str">
            <v>1C.10.450.0050</v>
          </cell>
          <cell r="B2644" t="str">
            <v>Isolamento acustico sotto pavimento, realizzato con feltro ad alta grammatura con una faccia impregnata a saturazione parziale da una speciale miscela bituminosa, spessore 2,8 mmin rotoli, rivestito con un film plastico munito di linguetta dotato di una banda adesiva sul bordo opposto per la sigillatura delle giunzioni. Compresi: tagli e relativa sigillatura, adattamenti, fissaggi, raccordi, assistenza muraria.</v>
          </cell>
          <cell r="C2644" t="str">
            <v>m²</v>
          </cell>
          <cell r="D2644">
            <v>9.92</v>
          </cell>
        </row>
        <row r="2645">
          <cell r="A2645" t="str">
            <v>1C.10.450.0060</v>
          </cell>
          <cell r="B2645" t="str">
            <v>Isolamento acustico sotto pavimento, realizzato con pannelli in lana di vetro idrorepellente, rispondenti ai Criteri Ambientali Minimi di cui al Decreto 23 giugno 2022 del Ministero della Transizione Ecologica, prodotti con almeno l'80% di vetro riciclato e con un legante di origine naturale, che garantisce la massima qualità dell'aria; conduttività termica W/mK 0,031. Compresi: tagli e relativa sigillatura, adattamenti, fissaggi, raccordi, assistenza muraria. Per spessori:</v>
          </cell>
          <cell r="C2645"/>
          <cell r="D2645"/>
        </row>
        <row r="2646">
          <cell r="A2646" t="str">
            <v>1C.10.450.0060.a</v>
          </cell>
          <cell r="B2646" t="str">
            <v>- 15 mm</v>
          </cell>
          <cell r="C2646" t="str">
            <v>m²</v>
          </cell>
          <cell r="D2646">
            <v>13.93</v>
          </cell>
        </row>
        <row r="2647">
          <cell r="A2647" t="str">
            <v>1C.10.450.0060.b</v>
          </cell>
          <cell r="B2647" t="str">
            <v>- 20 mm</v>
          </cell>
          <cell r="C2647" t="str">
            <v>m²</v>
          </cell>
          <cell r="D2647">
            <v>16.64</v>
          </cell>
        </row>
        <row r="2648">
          <cell r="A2648" t="str">
            <v>1C.10.450.0070</v>
          </cell>
          <cell r="B2648" t="str">
            <v>Isolamento acustico sotto pavimento, realizzato con pannelli rigidi in lana di roccia ad alta densità con resine termoindurenti, conduttività termica W/mK 0,035, conforme alla norma UNI EN 13162, reazione al fuoco in Euroclasse A1, con marcatura CE. Compresi: tagli e relativa sigillatura, adattamenti, fissaggi, raccordi, assistenza muraria. Per spessori:</v>
          </cell>
          <cell r="C2648"/>
          <cell r="D2648"/>
        </row>
        <row r="2649">
          <cell r="A2649" t="str">
            <v>1C.10.450.0070.a</v>
          </cell>
          <cell r="B2649" t="str">
            <v>- 20 mm</v>
          </cell>
          <cell r="C2649" t="str">
            <v>m²</v>
          </cell>
          <cell r="D2649">
            <v>5.62</v>
          </cell>
        </row>
        <row r="2650">
          <cell r="A2650" t="str">
            <v>1C.10.450.0070.b</v>
          </cell>
          <cell r="B2650" t="str">
            <v>- per ogni 10 mm in più</v>
          </cell>
          <cell r="C2650" t="str">
            <v>m² x cm</v>
          </cell>
          <cell r="D2650">
            <v>1.8</v>
          </cell>
        </row>
        <row r="2651">
          <cell r="A2651" t="str">
            <v>1C.10.450.0080</v>
          </cell>
          <cell r="B2651" t="str">
            <v>Isolamento acustico sotto pavimento, realizzato con feltro in rotolo, composto da lattice di gomma soffice centrifugata, con proprietà antivibrante. Membrana protettiva superiore in poliolefine, spessore 7 mm, peso 3 kg/m². Compresi: tagli e relativa sigillatura, adattamenti, fissaggi, raccordi, assistenza muraria.</v>
          </cell>
          <cell r="C2651" t="str">
            <v>m²</v>
          </cell>
          <cell r="D2651">
            <v>9.61</v>
          </cell>
        </row>
        <row r="2652">
          <cell r="A2652" t="str">
            <v>1C.10.450.0090</v>
          </cell>
          <cell r="B2652" t="str">
            <v>Isolamento acustico sotto pavimento, realizzato con strato elastico, in rotolo, composto da granulato di gomma con lattice puro e perlite espansa su supporto in carta politenata, spessore 5 mm, peso 3 kg/m² Compresi: tagli e relativa sigillatura, sovrapposizioni, adattamenti, fissaggi, raccordi, assistenza muraria.</v>
          </cell>
          <cell r="C2652" t="str">
            <v>m²</v>
          </cell>
          <cell r="D2652">
            <v>8.5299999999999994</v>
          </cell>
        </row>
        <row r="2653">
          <cell r="A2653" t="str">
            <v>1C.10.450.0100</v>
          </cell>
          <cell r="B2653" t="str">
            <v>Isolamento acustico sotto pavimento, realizzato con pannelli in lana di legno mineralizzata con magnesite ad alta temperatura. Reazione al fuoco in euroclasse (A2-s1,d0) (A2-s2,d0) (A2-s1,d1) (B-s1,d0) (B-s2,d0) (B-s1,d1) . Compresi: tagli e relative sigillature, adattamenti, fissaggi di qualsiasi tipo a qualsiasi struttura, raccordi, assistenza muraria.</v>
          </cell>
          <cell r="C2653" t="str">
            <v>m²</v>
          </cell>
          <cell r="D2653">
            <v>8.1199999999999992</v>
          </cell>
        </row>
        <row r="2654">
          <cell r="A2654" t="str">
            <v>1C.10.500</v>
          </cell>
          <cell r="B2654" t="str">
            <v>ISOLAMENTO ACUSTICO PARETI DIVISORIE INTERNE</v>
          </cell>
          <cell r="C2654"/>
          <cell r="D2654"/>
        </row>
        <row r="2655">
          <cell r="A2655" t="str">
            <v>1C.10.500.0010</v>
          </cell>
          <cell r="B2655" t="str">
            <v>Isolamento acustico a parete divisori interni realizzato con pannelli in granulato di sughero espanso agglomerato con processo termico di tostatura. Densità 150/160 kg/m³, conduttività termica W/m°K 0,044, resistenza alla compressione 9,36 kg/cm², conforme alla norma UNI EN 13170, reazione al fuoco in Euroclasse B2. Compresi: tagli e sigillature, adattamenti, fissaggi, assistenza muraria e piani di lavoro. Negli spessori:</v>
          </cell>
          <cell r="C2655"/>
          <cell r="D2655"/>
        </row>
        <row r="2656">
          <cell r="A2656" t="str">
            <v>1C.10.500.0010.a</v>
          </cell>
          <cell r="B2656" t="str">
            <v>- spessore 2 cm</v>
          </cell>
          <cell r="C2656" t="str">
            <v>m²</v>
          </cell>
          <cell r="D2656">
            <v>12.84</v>
          </cell>
        </row>
        <row r="2657">
          <cell r="A2657" t="str">
            <v>1C.10.500.0010.b</v>
          </cell>
          <cell r="B2657" t="str">
            <v>- per ogni cm in più</v>
          </cell>
          <cell r="C2657" t="str">
            <v>m² x cm</v>
          </cell>
          <cell r="D2657">
            <v>4.37</v>
          </cell>
        </row>
        <row r="2658">
          <cell r="A2658" t="str">
            <v>1C.10.500.0020</v>
          </cell>
          <cell r="B2658" t="str">
            <v>Isolamento termico e acustico in intercapedine realizzato con pannelli autoportanti a tutta altezza in lana di vetro idrorepellente, rispondenti ai Criteri Ambientali Minimi di cui al Decreto 23 giugno 2022 del Ministero della Transizione Ecologica, prodotti con almeno l'80% di vetro riciclato e con legante di origine naturale, che garantisce la massima qualità dell'aria, rivestito su entrambe le facce con un velo di vetro; conduttività termica W/mK 0,032, conforme alla norma UNI EN 13162, reazione al fuoco in Euroclasse A1, con marcatura CE. Compresi: tagli e sigillature, adattamenti, fissaggio con qualsiasi mezzo a qualsiasi struttura, assistenza muraria e piani di lavoro. Negli spessori:</v>
          </cell>
          <cell r="C2658"/>
          <cell r="D2658"/>
        </row>
        <row r="2659">
          <cell r="A2659" t="str">
            <v>1C.10.500.0020.a</v>
          </cell>
          <cell r="B2659" t="str">
            <v>- 40 mm</v>
          </cell>
          <cell r="C2659" t="str">
            <v>m²</v>
          </cell>
          <cell r="D2659">
            <v>22.76</v>
          </cell>
        </row>
        <row r="2660">
          <cell r="A2660" t="str">
            <v>1C.10.500.0020.b</v>
          </cell>
          <cell r="B2660" t="str">
            <v>- per ogni 10 mm in più</v>
          </cell>
          <cell r="C2660" t="str">
            <v>m² x cm</v>
          </cell>
          <cell r="D2660">
            <v>3.82</v>
          </cell>
        </row>
        <row r="2661">
          <cell r="A2661" t="str">
            <v>1C.10.500.0030</v>
          </cell>
          <cell r="B2661" t="str">
            <v>Isolamento acustico a parete divisori interni realizzato con strato di gomma vulcanizzata sfilacciata mista a granuli e agglomerata con lattici, rivestito sulle due facce con cartonfeltro bitumato, densità circa 400 kg/m³, con caratteristiche conformi alla Norma UNI EN 29052. Compresi: tagli e sigillature, adattamenti, fissaggio con qualsiasi mezzo a qualsiasi struttura, assistenza muraria e piani di lavoro. Negli spessori:</v>
          </cell>
          <cell r="C2661"/>
          <cell r="D2661"/>
        </row>
        <row r="2662">
          <cell r="A2662" t="str">
            <v>1C.10.500.0030.a</v>
          </cell>
          <cell r="B2662" t="str">
            <v>- 8 mm</v>
          </cell>
          <cell r="C2662" t="str">
            <v>m²</v>
          </cell>
          <cell r="D2662">
            <v>13.07</v>
          </cell>
        </row>
        <row r="2663">
          <cell r="A2663" t="str">
            <v>1C.10.500.0030.b</v>
          </cell>
          <cell r="B2663" t="str">
            <v>- 10 mm</v>
          </cell>
          <cell r="C2663" t="str">
            <v>m²</v>
          </cell>
          <cell r="D2663">
            <v>13.93</v>
          </cell>
        </row>
        <row r="2664">
          <cell r="A2664" t="str">
            <v>1C.10.500.0040</v>
          </cell>
          <cell r="B2664" t="str">
            <v>Isolamento acustico divisori interni in tavolato e cartongesso, realizzato con pannelli rigidi in lana di roccia con resine termoindurenti, conduttività termica W/mK 0,034, conforme alla norma UNI EN 13162, reazione al fuoco in Euroclasse A1, con marcatura CE. Compresi: tagli e sigillature, adattamenti, fissaggio con qualsiasi mezzo a qualsiasi struttura, assistenza muraria e piani di lavoro. Negli spessori:</v>
          </cell>
          <cell r="C2664"/>
          <cell r="D2664"/>
        </row>
        <row r="2665">
          <cell r="A2665" t="str">
            <v>1C.10.500.0040.a</v>
          </cell>
          <cell r="B2665" t="str">
            <v>- 20 mm</v>
          </cell>
          <cell r="C2665" t="str">
            <v>m²</v>
          </cell>
          <cell r="D2665">
            <v>7.9</v>
          </cell>
        </row>
        <row r="2666">
          <cell r="A2666" t="str">
            <v>1C.10.500.0040.b</v>
          </cell>
          <cell r="B2666" t="str">
            <v>- per ogni 10 mm in più</v>
          </cell>
          <cell r="C2666" t="str">
            <v>m² x cm</v>
          </cell>
          <cell r="D2666">
            <v>1.29</v>
          </cell>
        </row>
        <row r="2667">
          <cell r="A2667" t="str">
            <v>1C.10.500.0050</v>
          </cell>
          <cell r="B2667" t="str">
            <v>Isolamento acustico a parete divisori interni in tavolato e cartongesso, realizzato con pannelli composti da strato interno di lana di roccia ad alta densità a fibre orientate, conforme alle norme UNI EN 13162, rivestito sui due lati da pannelli in lana di legno mineralizzata e legata con cemento, spessore 5 mm, rispondente alle norme UNI EN13168. Compresi: tagli e sigillature, adattamenti, fissaggio con qualsiasi mezzo a qualsiasi struttura, assistenza muraria e piani di lavoro. Negli spessori:</v>
          </cell>
          <cell r="C2667"/>
          <cell r="D2667"/>
        </row>
        <row r="2668">
          <cell r="A2668" t="str">
            <v>1C.10.500.0050.a</v>
          </cell>
          <cell r="B2668" t="str">
            <v>- 35 mm (5+25+5 mm)</v>
          </cell>
          <cell r="C2668" t="str">
            <v>m²</v>
          </cell>
          <cell r="D2668">
            <v>24.78</v>
          </cell>
        </row>
        <row r="2669">
          <cell r="A2669" t="str">
            <v>1C.10.500.0050.b</v>
          </cell>
          <cell r="B2669" t="str">
            <v>- 50 mm (5+40+5 mm)</v>
          </cell>
          <cell r="C2669" t="str">
            <v>m²</v>
          </cell>
          <cell r="D2669">
            <v>28.93</v>
          </cell>
        </row>
        <row r="2670">
          <cell r="A2670" t="str">
            <v>1C.10.500.0050.c</v>
          </cell>
          <cell r="B2670" t="str">
            <v>- 75 mm (5+65+5 mm)</v>
          </cell>
          <cell r="C2670" t="str">
            <v>m²</v>
          </cell>
          <cell r="D2670">
            <v>40.93</v>
          </cell>
        </row>
        <row r="2671">
          <cell r="A2671" t="str">
            <v>1C.10.500.0060</v>
          </cell>
          <cell r="B2671" t="str">
            <v>Isolamento acustico a parete divisori interni in tavolato e cartongesso, realizzato con pannelli costituiti da strato interno di lana di roccia ad alta densità a fibre orientate, conforme alle norme UNI EN 13162, rivestito sui due lati da pannelli in lana di legno mineralizzata ad alta temperatura con magnesite, spessore 5 mm, rispondente alle norme UNI EN13168. Compresi: tagli e relative sigillature, adattamenti, fissaggi di qualsiasi tipo a qualsiasi struttura, raccordi, assistenza muraria e piani di lavoro; negli spessori:</v>
          </cell>
          <cell r="C2671"/>
          <cell r="D2671"/>
        </row>
        <row r="2672">
          <cell r="A2672" t="str">
            <v>1C.10.500.0060.a</v>
          </cell>
          <cell r="B2672" t="str">
            <v>- 35 mm (5+25+5 mm)</v>
          </cell>
          <cell r="C2672" t="str">
            <v>m²</v>
          </cell>
          <cell r="D2672">
            <v>28.81</v>
          </cell>
        </row>
        <row r="2673">
          <cell r="A2673" t="str">
            <v>1C.10.500.0060.b</v>
          </cell>
          <cell r="B2673" t="str">
            <v>- 50 mm (5+40+5 mm)</v>
          </cell>
          <cell r="C2673" t="str">
            <v>m²</v>
          </cell>
          <cell r="D2673">
            <v>33.22</v>
          </cell>
        </row>
        <row r="2674">
          <cell r="A2674" t="str">
            <v>1C.10.500.0060.c</v>
          </cell>
          <cell r="B2674" t="str">
            <v>- 75 mm (5+65+5 mm)</v>
          </cell>
          <cell r="C2674" t="str">
            <v>m²</v>
          </cell>
          <cell r="D2674">
            <v>47.72</v>
          </cell>
        </row>
        <row r="2675">
          <cell r="A2675" t="str">
            <v>1C.10.530</v>
          </cell>
          <cell r="B2675" t="str">
            <v>ISOLAMENTO ACUSTICO SOTTO TAVOLATI</v>
          </cell>
          <cell r="C2675"/>
          <cell r="D2675"/>
        </row>
        <row r="2676">
          <cell r="A2676" t="str">
            <v>1C.10.530.0010</v>
          </cell>
          <cell r="B2676" t="str">
            <v>Isolamento acustico sotto tavolati realizzato con strisce in rotoli di feltro ad alta grammatura con una faccia impregnata a saturazione parziale da una speciale miscela bituminosa rifinita con un tnt polipropilenico, spessore 2,8 mm. Compresi: tagli, fissaggio con qualsiasi mezzo a qualsiasi struttura, assistenza muraria. Di larghezza:</v>
          </cell>
          <cell r="C2676"/>
          <cell r="D2676"/>
        </row>
        <row r="2677">
          <cell r="A2677" t="str">
            <v>1C.10.530.0010.a</v>
          </cell>
          <cell r="B2677" t="str">
            <v>- 12 cm</v>
          </cell>
          <cell r="C2677" t="str">
            <v>m</v>
          </cell>
          <cell r="D2677">
            <v>2.85</v>
          </cell>
        </row>
        <row r="2678">
          <cell r="A2678" t="str">
            <v>1C.10.530.0010.b</v>
          </cell>
          <cell r="B2678" t="str">
            <v>- 20 cm</v>
          </cell>
          <cell r="C2678" t="str">
            <v>m</v>
          </cell>
          <cell r="D2678">
            <v>4.16</v>
          </cell>
        </row>
        <row r="2679">
          <cell r="A2679" t="str">
            <v>1C.10.530.0010.c</v>
          </cell>
          <cell r="B2679" t="str">
            <v>- 33 cm</v>
          </cell>
          <cell r="C2679" t="str">
            <v>m</v>
          </cell>
          <cell r="D2679">
            <v>5.39</v>
          </cell>
        </row>
        <row r="2680">
          <cell r="A2680" t="str">
            <v>1C.10.530.0030</v>
          </cell>
          <cell r="B2680" t="str">
            <v>Isolamento acustico sotto tavolati con strisce poste alla base dei divisori, in fibra di legno mineralizzata con magnesite ad alta temperatura ; conduttività termica W/mK 0,09, resistenza alla compressione kPa 260; reazione al fuoco Euroclasse B; conformi alla norma UNI EN 13168. Compresi: tagli, fissaggio con qualsiasi mezzo a qualsiasi struttura, assistenza muraria. Di larghezza:</v>
          </cell>
          <cell r="C2680"/>
          <cell r="D2680"/>
        </row>
        <row r="2681">
          <cell r="A2681" t="str">
            <v>1C.10.530.0030.a</v>
          </cell>
          <cell r="B2681" t="str">
            <v>- 8 cm - spess. 15 mm</v>
          </cell>
          <cell r="C2681" t="str">
            <v>m</v>
          </cell>
          <cell r="D2681">
            <v>1.52</v>
          </cell>
        </row>
        <row r="2682">
          <cell r="A2682" t="str">
            <v>1C.10.530.0030.b</v>
          </cell>
          <cell r="B2682" t="str">
            <v>- 10 cm - spess. 15 mm</v>
          </cell>
          <cell r="C2682" t="str">
            <v>m</v>
          </cell>
          <cell r="D2682">
            <v>1.75</v>
          </cell>
        </row>
        <row r="2683">
          <cell r="A2683" t="str">
            <v>1C.10.530.0030.c</v>
          </cell>
          <cell r="B2683" t="str">
            <v>- 12 cm - spess. 15 mm</v>
          </cell>
          <cell r="C2683" t="str">
            <v>m</v>
          </cell>
          <cell r="D2683">
            <v>2.06</v>
          </cell>
        </row>
        <row r="2684">
          <cell r="A2684" t="str">
            <v>1C.10.530.0030.d</v>
          </cell>
          <cell r="B2684" t="str">
            <v>- aumento al m ad ogni larghezza per spessore 20 mm</v>
          </cell>
          <cell r="C2684" t="str">
            <v>m</v>
          </cell>
          <cell r="D2684">
            <v>0.23</v>
          </cell>
        </row>
        <row r="2685">
          <cell r="A2685" t="str">
            <v>1C.10.530.0040</v>
          </cell>
          <cell r="B2685" t="str">
            <v>Isolamento acustico sotto tavolati con strisce di sughero naturale supercompresso, spessore 3 mm, poste alla base dei divisori. Compresi: tagli, fissaggio con qualsiasi mezzo a qualsiasi struttura, assistenza muraria. Di larghezza:</v>
          </cell>
          <cell r="C2685"/>
          <cell r="D2685"/>
        </row>
        <row r="2686">
          <cell r="A2686" t="str">
            <v>1C.10.530.0040.a</v>
          </cell>
          <cell r="B2686" t="str">
            <v>- 10 cm</v>
          </cell>
          <cell r="C2686" t="str">
            <v>m</v>
          </cell>
          <cell r="D2686">
            <v>1.28</v>
          </cell>
        </row>
        <row r="2687">
          <cell r="A2687" t="str">
            <v>1C.10.530.0040.b</v>
          </cell>
          <cell r="B2687" t="str">
            <v>- 12,5 cm</v>
          </cell>
          <cell r="C2687" t="str">
            <v>m</v>
          </cell>
          <cell r="D2687">
            <v>1.53</v>
          </cell>
        </row>
        <row r="2688">
          <cell r="A2688" t="str">
            <v>1C.10.530.0040.c</v>
          </cell>
          <cell r="B2688" t="str">
            <v>- 15 cm</v>
          </cell>
          <cell r="C2688" t="str">
            <v>m</v>
          </cell>
          <cell r="D2688">
            <v>1.93</v>
          </cell>
        </row>
        <row r="2689">
          <cell r="A2689" t="str">
            <v>1C.10.530.0050</v>
          </cell>
          <cell r="B2689" t="str">
            <v>Isolamento acustico sotto tavolati con strisce di sughero naturale supercompresso, spessore 5 mm, poste alla base dei divisori. Compresi: tagli, fissaggio con qualsiasi mezzo a qualsiasi struttura, assistenza muraria. Di larghezza:</v>
          </cell>
          <cell r="C2689"/>
          <cell r="D2689"/>
        </row>
        <row r="2690">
          <cell r="A2690" t="str">
            <v>1C.10.530.0050.a</v>
          </cell>
          <cell r="B2690" t="str">
            <v>- 10 cm</v>
          </cell>
          <cell r="C2690" t="str">
            <v>m</v>
          </cell>
          <cell r="D2690">
            <v>1.83</v>
          </cell>
        </row>
        <row r="2691">
          <cell r="A2691" t="str">
            <v>1C.10.530.0050.b</v>
          </cell>
          <cell r="B2691" t="str">
            <v>- 12,5 cm</v>
          </cell>
          <cell r="C2691" t="str">
            <v>m</v>
          </cell>
          <cell r="D2691">
            <v>2.2400000000000002</v>
          </cell>
        </row>
        <row r="2692">
          <cell r="A2692" t="str">
            <v>1C.10.530.0050.c</v>
          </cell>
          <cell r="B2692" t="str">
            <v>- 15 cm</v>
          </cell>
          <cell r="C2692" t="str">
            <v>m</v>
          </cell>
          <cell r="D2692">
            <v>2.98</v>
          </cell>
        </row>
        <row r="2693">
          <cell r="A2693" t="str">
            <v>1C.10.530.0060</v>
          </cell>
          <cell r="B2693" t="str">
            <v>Isolamento acustico sotto tavolati con strisce spessore 20 mm, poste alla base dei divisori, in fibra di legno mineralizzata e legata con cemento ad alta resistenza ; conduttività termica W/mK 0,09, resistenza alla compressione kPa 260; reazione al fuoco Euroclasse B; conformi alla norma UNI EN 13168. Compresi: tagli, fissaggio con qualsiasi mezzo a qualsiasi struttura, assistenza muraria. Di larghezza:</v>
          </cell>
          <cell r="C2693"/>
          <cell r="D2693"/>
        </row>
        <row r="2694">
          <cell r="A2694" t="str">
            <v>1C.10.530.0060.a</v>
          </cell>
          <cell r="B2694" t="str">
            <v>- 8 cm</v>
          </cell>
          <cell r="C2694" t="str">
            <v>m</v>
          </cell>
          <cell r="D2694">
            <v>1.42</v>
          </cell>
        </row>
        <row r="2695">
          <cell r="A2695" t="str">
            <v>1C.10.530.0060.b</v>
          </cell>
          <cell r="B2695" t="str">
            <v>- 10 cm</v>
          </cell>
          <cell r="C2695" t="str">
            <v>m</v>
          </cell>
          <cell r="D2695">
            <v>1.46</v>
          </cell>
        </row>
        <row r="2696">
          <cell r="A2696" t="str">
            <v>1C.10.530.0060.c</v>
          </cell>
          <cell r="B2696" t="str">
            <v>- 12 cm</v>
          </cell>
          <cell r="C2696" t="str">
            <v>m</v>
          </cell>
          <cell r="D2696">
            <v>1.54</v>
          </cell>
        </row>
        <row r="2697">
          <cell r="A2697" t="str">
            <v>1C.10.530.0070</v>
          </cell>
          <cell r="B2697" t="str">
            <v>Isolamento acustico sotto tavolati realizzato con striscie di isolante in rotoli, formato da strato di gomma vulcanizzata sfilacciata mista a granuli e agglomerata con lattici, ancorato su un supporto in cartonfeltro bitumato; spessore 8 mm, densità circa 300 kg/m³, con caratteristiche conformi alla Norma UNI EN 29052. Compresi: tagli, fissaggio con qualsiasi mezzo a qualsiasi struttura, assistenza muraria. Di larghezza:</v>
          </cell>
          <cell r="C2697"/>
          <cell r="D2697"/>
        </row>
        <row r="2698">
          <cell r="A2698" t="str">
            <v>1C.10.530.0070.a</v>
          </cell>
          <cell r="B2698" t="str">
            <v>- 10 cm</v>
          </cell>
          <cell r="C2698" t="str">
            <v>m</v>
          </cell>
          <cell r="D2698">
            <v>2.1800000000000002</v>
          </cell>
        </row>
        <row r="2699">
          <cell r="A2699" t="str">
            <v>1C.10.530.0070.b</v>
          </cell>
          <cell r="B2699" t="str">
            <v>- 15 cm</v>
          </cell>
          <cell r="C2699" t="str">
            <v>m</v>
          </cell>
          <cell r="D2699">
            <v>2.61</v>
          </cell>
        </row>
        <row r="2700">
          <cell r="A2700" t="str">
            <v>1C.10.530.0070.c</v>
          </cell>
          <cell r="B2700" t="str">
            <v>- 20 cm</v>
          </cell>
          <cell r="C2700" t="str">
            <v>m</v>
          </cell>
          <cell r="D2700">
            <v>3.52</v>
          </cell>
        </row>
        <row r="2701">
          <cell r="A2701" t="str">
            <v>1C.10.530.0070.d</v>
          </cell>
          <cell r="B2701" t="str">
            <v>- 25 cm</v>
          </cell>
          <cell r="C2701" t="str">
            <v>m</v>
          </cell>
          <cell r="D2701">
            <v>4.2699999999999996</v>
          </cell>
        </row>
        <row r="2702">
          <cell r="A2702" t="str">
            <v>1C.10.550</v>
          </cell>
          <cell r="B2702" t="str">
            <v>ISOLAMENTO TERMO ACUSTICO CONTROSOFFITTI</v>
          </cell>
          <cell r="C2702"/>
          <cell r="D2702"/>
        </row>
        <row r="2703">
          <cell r="A2703" t="str">
            <v>1C.10.550.0010</v>
          </cell>
          <cell r="B2703" t="str">
            <v>Isolamento acustico di controsoffitti realizzato con feltro in lana di vetro con resine termoindurenti, senza rivestimenti superficiali. Conduttività termica W/mK 0,037, reazione al fuoco euroclasse A1, spessore 25 mm. Compresi: tagli, adattamenti, fissaggi, sormonti, assistenza muraria e piani di lavoro.</v>
          </cell>
          <cell r="C2703" t="str">
            <v>m²</v>
          </cell>
          <cell r="D2703">
            <v>4.66</v>
          </cell>
        </row>
        <row r="2704">
          <cell r="A2704" t="str">
            <v>1C.10.550.0020</v>
          </cell>
          <cell r="B2704" t="str">
            <v>Isolamento acustico di controsoffitti realizzato con feltro in lana di vetro con resine termoindurenti, rivestito su una faccia con velo di vetro nero. Conduttività termica W/mK 0,037, reazione al fuoco euroclasse A1, spessore 25 mm. Compresi: tagli, adattamenti, fissaggi, sormonti, assistenza muraria e piani di lavoro.</v>
          </cell>
          <cell r="C2704" t="str">
            <v>m²</v>
          </cell>
          <cell r="D2704">
            <v>8.18</v>
          </cell>
        </row>
        <row r="2705">
          <cell r="A2705" t="str">
            <v>1C.10.550.0030</v>
          </cell>
          <cell r="B2705" t="str">
            <v>Isolamento termo acustico di controsoffitti realizzato con pannelli in lana di vetro, rispondenti ai Criteri Ambientali Minimi di cui al Decreto 23 giugno 2022 del Ministero della Transizione Ecologica, prodotti con almeno il 60% di vetro riciclato e con legante di origine naturale, rivestiti su una faccia con un velo di vetro. Reazione al fuoco in Euroclasse A1 conforme alla norma EN 13501-1. Compresi: tagli, adattamenti, fissaggi, sormonti, assistenza muraria e piani di lavoro. Conduttività termica e spessori:</v>
          </cell>
          <cell r="C2705"/>
          <cell r="D2705"/>
        </row>
        <row r="2706">
          <cell r="A2706" t="str">
            <v>1C.10.550.0030.a</v>
          </cell>
          <cell r="B2706" t="str">
            <v>- W/mK 0,032 sondo la norma EN 13162 - spess. 45 mm.</v>
          </cell>
          <cell r="C2706" t="str">
            <v>m²</v>
          </cell>
          <cell r="D2706">
            <v>13.18</v>
          </cell>
        </row>
        <row r="2707">
          <cell r="A2707" t="str">
            <v>1C.10.550.0030.b</v>
          </cell>
          <cell r="B2707" t="str">
            <v>- W/mK 0,032 sondo la norma EN 13162 - spess. 70 mm.</v>
          </cell>
          <cell r="C2707" t="str">
            <v>m²</v>
          </cell>
          <cell r="D2707">
            <v>18.54</v>
          </cell>
        </row>
        <row r="2708">
          <cell r="A2708" t="str">
            <v>1C.10.550.0030.c</v>
          </cell>
          <cell r="B2708" t="str">
            <v>- W/mK 0,032 sondo la norma EN 13162 - spess. 95 mm.</v>
          </cell>
          <cell r="C2708" t="str">
            <v>m²</v>
          </cell>
          <cell r="D2708">
            <v>23.24</v>
          </cell>
        </row>
        <row r="2709">
          <cell r="A2709" t="str">
            <v>1C.10.550.0030.d</v>
          </cell>
          <cell r="B2709" t="str">
            <v>- W/mK 0,038 sondo la norma EN 12167 - spess. 45 mm.</v>
          </cell>
          <cell r="C2709" t="str">
            <v>m²</v>
          </cell>
          <cell r="D2709">
            <v>8.01</v>
          </cell>
        </row>
        <row r="2710">
          <cell r="A2710" t="str">
            <v>1C.10.550.0030.e</v>
          </cell>
          <cell r="B2710" t="str">
            <v>- W/mK 0,040 sondo la norma EN 13162 - spess. 70 mm.</v>
          </cell>
          <cell r="C2710" t="str">
            <v>m²</v>
          </cell>
          <cell r="D2710">
            <v>10.6</v>
          </cell>
        </row>
        <row r="2711">
          <cell r="A2711" t="str">
            <v>1C.10.550.0030.f</v>
          </cell>
          <cell r="B2711" t="str">
            <v>- W/mK 0,040 sondo la norma EN 13162 - spess. 95 mm.</v>
          </cell>
          <cell r="C2711" t="str">
            <v>m²</v>
          </cell>
          <cell r="D2711">
            <v>13.34</v>
          </cell>
        </row>
        <row r="2712">
          <cell r="A2712" t="str">
            <v>1C.10.550.0040</v>
          </cell>
          <cell r="B2712" t="str">
            <v>Isolamento termo acustico di controsoffitti realizzato con pannelli in polistirolo, conduttività termica W/mK 0,032, reazione al fuoco euroclasse E, spessore 20 mm. Compresi: tagli, adattamenti, fissaggi, sormonti, assistenza muraria e piani di lavoro.</v>
          </cell>
          <cell r="C2712" t="str">
            <v>m²</v>
          </cell>
          <cell r="D2712">
            <v>6.3</v>
          </cell>
        </row>
        <row r="2713">
          <cell r="A2713" t="str">
            <v>1C.10.550.0050</v>
          </cell>
          <cell r="B2713" t="str">
            <v>Isolamento termo acustico di controsoffitti realizzato con pannelli idrorepellenti in isolante minerale, trattata con speciale legante a base di resine termoindurenti, rivestito su una faccia da un velo vetro, conduttività termica W/mK 0,038, reazione al fuoco euroclasse A1, spessore 45 mm. Compresi: tagli, adattamenti, fissaggi, sormonti, assistenza muraria e piani di lavoro.</v>
          </cell>
          <cell r="C2713" t="str">
            <v>m²</v>
          </cell>
          <cell r="D2713">
            <v>6.13</v>
          </cell>
        </row>
        <row r="2714">
          <cell r="A2714" t="str">
            <v>1C.11 - SISTEMI DI COPERTURA</v>
          </cell>
          <cell r="B2714"/>
          <cell r="C2714"/>
          <cell r="D2714"/>
        </row>
        <row r="2715">
          <cell r="A2715" t="str">
            <v>1C</v>
          </cell>
          <cell r="B2715" t="str">
            <v>OPERE COMPIUTE</v>
          </cell>
          <cell r="C2715"/>
          <cell r="D2715"/>
        </row>
        <row r="2716">
          <cell r="A2716" t="str">
            <v>1C.11</v>
          </cell>
          <cell r="B2716" t="str">
            <v>SISTEMI DI COPERTURA</v>
          </cell>
          <cell r="C2716"/>
          <cell r="D2716"/>
        </row>
        <row r="2717">
          <cell r="A2717" t="str">
            <v>1C.11.000</v>
          </cell>
          <cell r="B2717" t="str">
            <v>NOTA DI CONSULTAZIONE</v>
          </cell>
          <cell r="C2717"/>
          <cell r="D2717"/>
        </row>
        <row r="2718">
          <cell r="A2718" t="str">
            <v>1C.11.010</v>
          </cell>
          <cell r="B2718" t="str">
            <v>ORDITURE TETTI IN LEGNAME</v>
          </cell>
          <cell r="C2718"/>
          <cell r="D2718"/>
        </row>
        <row r="2719">
          <cell r="A2719" t="str">
            <v>1C.11.010.0010</v>
          </cell>
          <cell r="B2719" t="str">
            <v>Grossa orditura di tetto costituita da capriate, colmi e puntoni in legname abete, con interasse di m. 3/3,50 e luce fino a 12 m.Sono compresi: tagli a misura, adattamenti, incastri, lavorazioni con ascia, montaggi, chioderia, ferramenta d'uso; spalmatura delle teste con carbolineum; immorsature nelle murature; opere provvisionali e di protezione. Eseguita con:</v>
          </cell>
          <cell r="C2719"/>
          <cell r="D2719"/>
        </row>
        <row r="2720">
          <cell r="A2720" t="str">
            <v>1C.11.010.0010.a</v>
          </cell>
          <cell r="B2720" t="str">
            <v>- travi squadrate in abete uso Trieste, a m³ di legname</v>
          </cell>
          <cell r="C2720" t="str">
            <v>m³</v>
          </cell>
          <cell r="D2720">
            <v>1303.94</v>
          </cell>
        </row>
        <row r="2721">
          <cell r="A2721" t="str">
            <v>1C.11.010.0010.b</v>
          </cell>
          <cell r="B2721" t="str">
            <v>- travi squadrate in abete uso Trieste, al m² di superficie di pianta coperta dalla struttura</v>
          </cell>
          <cell r="C2721" t="str">
            <v>m²</v>
          </cell>
          <cell r="D2721">
            <v>43.03</v>
          </cell>
        </row>
        <row r="2722">
          <cell r="A2722" t="str">
            <v>1C.11.010.0010.c</v>
          </cell>
          <cell r="B2722" t="str">
            <v>- travi abete a spigoli vivi, a m³ di legname</v>
          </cell>
          <cell r="C2722" t="str">
            <v>m³</v>
          </cell>
          <cell r="D2722">
            <v>1237.8399999999999</v>
          </cell>
        </row>
        <row r="2723">
          <cell r="A2723" t="str">
            <v>1C.11.010.0010.d</v>
          </cell>
          <cell r="B2723" t="str">
            <v>- travi abete a spigoli vivi, riferita al m² di superficie di pianta coperta dalla struttura</v>
          </cell>
          <cell r="C2723" t="str">
            <v>m²</v>
          </cell>
          <cell r="D2723">
            <v>40.840000000000003</v>
          </cell>
        </row>
        <row r="2724">
          <cell r="A2724" t="str">
            <v>1C.11.010.0020</v>
          </cell>
          <cell r="B2724" t="str">
            <v>Piccola orditura, su grossa orditura in capriate del n. 1C.11.010.0010, costituita da arcarecci da cm 13x19 , travetti da cm 8x10 con listelli da cm 5x2,5 o 5x3 posti ad interasse adatto al tipo di manto. Compresi: tagli, adattamenti, chiodatura alla sottostante struttura. Per manto:</v>
          </cell>
          <cell r="C2724"/>
          <cell r="D2724"/>
        </row>
        <row r="2725">
          <cell r="A2725" t="str">
            <v>1C.11.010.0020.a</v>
          </cell>
          <cell r="B2725" t="str">
            <v>- in tegole piane marsigliesi</v>
          </cell>
          <cell r="C2725" t="str">
            <v>m²</v>
          </cell>
          <cell r="D2725">
            <v>35.39</v>
          </cell>
        </row>
        <row r="2726">
          <cell r="A2726" t="str">
            <v>1C.11.010.0020.b</v>
          </cell>
          <cell r="B2726" t="str">
            <v>- in tegole a canale (coppi)</v>
          </cell>
          <cell r="C2726" t="str">
            <v>m²</v>
          </cell>
          <cell r="D2726">
            <v>38.89</v>
          </cell>
        </row>
        <row r="2727">
          <cell r="A2727" t="str">
            <v>1C.11.010.0020.c</v>
          </cell>
          <cell r="B2727" t="str">
            <v>- leggero in fibre o lamiera</v>
          </cell>
          <cell r="C2727" t="str">
            <v>m²</v>
          </cell>
          <cell r="D2727">
            <v>31.15</v>
          </cell>
        </row>
        <row r="2728">
          <cell r="A2728" t="str">
            <v>1C.11.010.0030</v>
          </cell>
          <cell r="B2728" t="str">
            <v>Grossa orditura di tetto costituita da terzere o arcarecci, travetti, colmi in legname abete. Sono compresi: tagli a misura, adattamenti, incastri, lavorazioni con ascia, montaggi, chioderia, ferramenta d'uso; spalmatura delle teste con carbolineum; immorsature nelle murature; opere provvisionali e di protezione. Eseguita con:</v>
          </cell>
          <cell r="C2728"/>
          <cell r="D2728"/>
        </row>
        <row r="2729">
          <cell r="A2729" t="str">
            <v>1C.11.010.0030.a</v>
          </cell>
          <cell r="B2729" t="str">
            <v>- travi squadrate in abete uso Trieste, a m³ di legname</v>
          </cell>
          <cell r="C2729" t="str">
            <v>m³</v>
          </cell>
          <cell r="D2729">
            <v>1104.3499999999999</v>
          </cell>
        </row>
        <row r="2730">
          <cell r="A2730" t="str">
            <v>1C.11.010.0030.b</v>
          </cell>
          <cell r="B2730" t="str">
            <v>- travi squadrate in abete uso Trieste, al m² di superficie di pianta coperta dalla struttura</v>
          </cell>
          <cell r="C2730" t="str">
            <v>m²</v>
          </cell>
          <cell r="D2730">
            <v>41.97</v>
          </cell>
        </row>
        <row r="2731">
          <cell r="A2731" t="str">
            <v>1C.11.010.0030.c</v>
          </cell>
          <cell r="B2731" t="str">
            <v>- travi abete a spigoli vivi, a m³ di legname</v>
          </cell>
          <cell r="C2731" t="str">
            <v>m³</v>
          </cell>
          <cell r="D2731">
            <v>1057.8599999999999</v>
          </cell>
        </row>
        <row r="2732">
          <cell r="A2732" t="str">
            <v>1C.11.010.0030.d</v>
          </cell>
          <cell r="B2732" t="str">
            <v>- travi abete a spigoli vivi, riferita al m² di superficie di pianta coperta dalla struttura</v>
          </cell>
          <cell r="C2732" t="str">
            <v>m²</v>
          </cell>
          <cell r="D2732">
            <v>40.21</v>
          </cell>
        </row>
        <row r="2733">
          <cell r="A2733" t="str">
            <v>1C.11.010.0040</v>
          </cell>
          <cell r="B2733" t="str">
            <v>Piccola orditura, su grossa orditura in terzere o arcarecci del n. 1C.11.010.0030, costituita da travetti da cm 8x8 con listelli da cm 5x2,5 o 5x3 posti ad interasse adatto al tipo di manto. Compresi: tagli, adattamenti, chiodatura alla sottostante struttura. Per manto:</v>
          </cell>
          <cell r="C2733"/>
          <cell r="D2733"/>
        </row>
        <row r="2734">
          <cell r="A2734" t="str">
            <v>1C.11.010.0040.a</v>
          </cell>
          <cell r="B2734" t="str">
            <v>- in tegole piane marsigliesi</v>
          </cell>
          <cell r="C2734" t="str">
            <v>m²</v>
          </cell>
          <cell r="D2734">
            <v>31.89</v>
          </cell>
        </row>
        <row r="2735">
          <cell r="A2735" t="str">
            <v>1C.11.010.0040.b</v>
          </cell>
          <cell r="B2735" t="str">
            <v>- in tegole a canale (coppi)</v>
          </cell>
          <cell r="C2735" t="str">
            <v>m²</v>
          </cell>
          <cell r="D2735">
            <v>35.81</v>
          </cell>
        </row>
        <row r="2736">
          <cell r="A2736" t="str">
            <v>1C.11.010.0040.c</v>
          </cell>
          <cell r="B2736" t="str">
            <v>- leggero in fibre o lamiera</v>
          </cell>
          <cell r="C2736" t="str">
            <v>m²</v>
          </cell>
          <cell r="D2736">
            <v>28.45</v>
          </cell>
        </row>
        <row r="2737">
          <cell r="A2737" t="str">
            <v>1C.11.010.0050</v>
          </cell>
          <cell r="B2737" t="str">
            <v>Orditura di tetti a capriatelle, con interasse di cm 60 circa, costituite da smezzole da cm 5x20, con doppia catena in tavole da cm 20x2,5, tutto in abete, chiodate ed imbullonate. Sono compresi: tagli a misura, adattamenti, montaggi, chioderia, ferramenta d'uso; immorsature nelle murature; opere provvisionali e di protezione. Eseguita in:</v>
          </cell>
          <cell r="C2737"/>
          <cell r="D2737"/>
        </row>
        <row r="2738">
          <cell r="A2738" t="str">
            <v>1C.11.010.0050.a</v>
          </cell>
          <cell r="B2738" t="str">
            <v>- abete a spigoli vivi, a m³ di legname</v>
          </cell>
          <cell r="C2738" t="str">
            <v>m³</v>
          </cell>
          <cell r="D2738">
            <v>1031.6600000000001</v>
          </cell>
        </row>
        <row r="2739">
          <cell r="A2739" t="str">
            <v>1C.11.010.0050.b</v>
          </cell>
          <cell r="B2739" t="str">
            <v>- abete a spigoli vivi, al m² di superficie di pianta coperta dalla struttura</v>
          </cell>
          <cell r="C2739" t="str">
            <v>m²</v>
          </cell>
          <cell r="D2739">
            <v>43.33</v>
          </cell>
        </row>
        <row r="2740">
          <cell r="A2740" t="str">
            <v>1C.11.010.0060</v>
          </cell>
          <cell r="B2740" t="str">
            <v>Piccola orditura, su struttura in capriatelle interasse cm 60 circa del n. 1C.11.010.0050, con listelli in in legno abete, sez.3 x 5/3.5 x 3.5, con interassi adatti ai manti di copertura. Compresi: tagli, adattamenti, chiodatura alla sottostante struttura. Per manto:</v>
          </cell>
          <cell r="C2740"/>
          <cell r="D2740"/>
        </row>
        <row r="2741">
          <cell r="A2741" t="str">
            <v>1C.11.010.0060.a</v>
          </cell>
          <cell r="B2741" t="str">
            <v>- in tegole piane marsigliesi</v>
          </cell>
          <cell r="C2741" t="str">
            <v>m²</v>
          </cell>
          <cell r="D2741">
            <v>12.32</v>
          </cell>
        </row>
        <row r="2742">
          <cell r="A2742" t="str">
            <v>1C.11.010.0060.b</v>
          </cell>
          <cell r="B2742" t="str">
            <v>- in tegole a canale (coppi)</v>
          </cell>
          <cell r="C2742" t="str">
            <v>m²</v>
          </cell>
          <cell r="D2742">
            <v>15.04</v>
          </cell>
        </row>
        <row r="2743">
          <cell r="A2743" t="str">
            <v>1C.11.010.0060.c</v>
          </cell>
          <cell r="B2743" t="str">
            <v>- leggero in fibre o lamiera</v>
          </cell>
          <cell r="C2743" t="str">
            <v>m²</v>
          </cell>
          <cell r="D2743">
            <v>9.49</v>
          </cell>
        </row>
        <row r="2744">
          <cell r="A2744" t="str">
            <v>1C.11.020</v>
          </cell>
          <cell r="B2744" t="str">
            <v>SOTTOMANTI</v>
          </cell>
          <cell r="C2744"/>
          <cell r="D2744"/>
        </row>
        <row r="2745">
          <cell r="A2745" t="str">
            <v>1C.11.020.0010</v>
          </cell>
          <cell r="B2745" t="str">
            <v>Listelli sottomanto in legno abete, sez.3 x 5/3.5 x 3.5, con interassi adatti ai manti di copertura. Compresi: tagli, adattamenti, chiodatura alla sottostante struttura (voce compresa nella valutazione delle piccole orditure delle strutture complete, e non compresa nei manti). Per manto:</v>
          </cell>
          <cell r="C2745"/>
          <cell r="D2745"/>
        </row>
        <row r="2746">
          <cell r="A2746" t="str">
            <v>1C.11.020.0010.a</v>
          </cell>
          <cell r="B2746" t="str">
            <v>- in tegole piane marsigliesi</v>
          </cell>
          <cell r="C2746" t="str">
            <v>m²</v>
          </cell>
          <cell r="D2746">
            <v>10.93</v>
          </cell>
        </row>
        <row r="2747">
          <cell r="A2747" t="str">
            <v>1C.11.020.0010.b</v>
          </cell>
          <cell r="B2747" t="str">
            <v>- in tegole a canale (coppi)</v>
          </cell>
          <cell r="C2747" t="str">
            <v>m²</v>
          </cell>
          <cell r="D2747">
            <v>12.99</v>
          </cell>
        </row>
        <row r="2748">
          <cell r="A2748" t="str">
            <v>1C.11.020.0010.c</v>
          </cell>
          <cell r="B2748" t="str">
            <v>- leggero in fibre o lamiera</v>
          </cell>
          <cell r="C2748" t="str">
            <v>m²</v>
          </cell>
          <cell r="D2748">
            <v>9.49</v>
          </cell>
        </row>
        <row r="2749">
          <cell r="A2749" t="str">
            <v>1C.11.020.0020</v>
          </cell>
          <cell r="B2749" t="str">
            <v>Sottomanto continuo in tavole di abete accostate per falde. Compresi: tagli adattamenti, chiodature alla sottostante struttura</v>
          </cell>
          <cell r="C2749" t="str">
            <v>m²</v>
          </cell>
          <cell r="D2749">
            <v>33.06</v>
          </cell>
        </row>
        <row r="2750">
          <cell r="A2750" t="str">
            <v>1C.11.020.0030</v>
          </cell>
          <cell r="B2750" t="str">
            <v>Sottomanto continuo in pannelli di compensato fenolico, dimensioni 122x244 cm, resistente all'acqua. Compresi: tagli, adattamenti, sfridi, chiodatura alla sottostante struttura.</v>
          </cell>
          <cell r="C2750"/>
          <cell r="D2750"/>
        </row>
        <row r="2751">
          <cell r="A2751" t="str">
            <v>1C.11.020.0030.a</v>
          </cell>
          <cell r="B2751" t="str">
            <v>- spessore 10,0 mm</v>
          </cell>
          <cell r="C2751" t="str">
            <v>m²</v>
          </cell>
          <cell r="D2751">
            <v>20.41</v>
          </cell>
        </row>
        <row r="2752">
          <cell r="A2752" t="str">
            <v>1C.11.020.0030.b</v>
          </cell>
          <cell r="B2752" t="str">
            <v>- spessore 12,5 mm</v>
          </cell>
          <cell r="C2752" t="str">
            <v>m²</v>
          </cell>
          <cell r="D2752">
            <v>22.88</v>
          </cell>
        </row>
        <row r="2753">
          <cell r="A2753" t="str">
            <v>1C.11.020.0030.c</v>
          </cell>
          <cell r="B2753" t="str">
            <v>- spessore 15,5 mm</v>
          </cell>
          <cell r="C2753" t="str">
            <v>m²</v>
          </cell>
          <cell r="D2753">
            <v>30.14</v>
          </cell>
        </row>
        <row r="2754">
          <cell r="A2754" t="str">
            <v>1C.11.030</v>
          </cell>
          <cell r="B2754" t="str">
            <v>COPERTURE IN LEGNO COMPLETE DI MANTO</v>
          </cell>
          <cell r="C2754"/>
          <cell r="D2754"/>
        </row>
        <row r="2755">
          <cell r="A2755" t="str">
            <v>1C.11.030.0010</v>
          </cell>
          <cell r="B2755" t="str">
            <v>Copertura di tetto composta da grossa orditura di tetto su capriate, colmi e puntoni in legname abete uso trieste, con interasse di m. 3/3,50; piccola orditura costituita da travetti da cm 8x8 con listelli da cm 5x2,5 o 5x3 posti ad interasse adatto al tipo di manto. Sono compresi: tagli a misura, adattamenti, incastri, lavorazioni con ascia, montaggi, chioderia, ferramenta d'uso; spalmatura delle teste con carbolineum; immorsature nelle murature; opere provvisionali e di protezione. Compreso il manto di copertura in:</v>
          </cell>
          <cell r="C2755"/>
          <cell r="D2755"/>
        </row>
        <row r="2756">
          <cell r="A2756" t="str">
            <v>1C.11.030.0010.a</v>
          </cell>
          <cell r="B2756" t="str">
            <v>- tegole marsigliesi</v>
          </cell>
          <cell r="C2756" t="str">
            <v>m²</v>
          </cell>
          <cell r="D2756">
            <v>109.91</v>
          </cell>
        </row>
        <row r="2757">
          <cell r="A2757" t="str">
            <v>1C.11.030.0010.b</v>
          </cell>
          <cell r="B2757" t="str">
            <v>- tegole a canale (coppi)</v>
          </cell>
          <cell r="C2757" t="str">
            <v>m²</v>
          </cell>
          <cell r="D2757">
            <v>130.01</v>
          </cell>
        </row>
        <row r="2758">
          <cell r="A2758" t="str">
            <v>1C.11.030.0010.c</v>
          </cell>
          <cell r="B2758" t="str">
            <v>- lastre cemento fibrorinforzate ondulate, spessore 7 mm</v>
          </cell>
          <cell r="C2758" t="str">
            <v>m²</v>
          </cell>
          <cell r="D2758">
            <v>87.1</v>
          </cell>
        </row>
        <row r="2759">
          <cell r="A2759" t="str">
            <v>1C.11.030.0020</v>
          </cell>
          <cell r="B2759" t="str">
            <v>Copertura di tetto composta da grossa orditura di tetto su capriate, colmi e puntoni in legname abete a spigoli vivi, con interasse di m. 3/3,50; piccola orditura costituita da travetti da cm 8x8 con listelli da cm 5x2,5 o 5x3 posti ad interasse adatto al tipo di manto. Sono compresi: tagli a misura, adattamenti, incastri, lavorazioni con ascia, montaggi, chioderia, ferramenta d'uso; spalmatura delle teste con carbolineum; immorsature nelle murature; opere provvisionali e di protezione. Compreso il manto di copertura in:</v>
          </cell>
          <cell r="C2759"/>
          <cell r="D2759"/>
        </row>
        <row r="2760">
          <cell r="A2760" t="str">
            <v>1C.11.030.0020.a</v>
          </cell>
          <cell r="B2760" t="str">
            <v>- tegole marsigliesi</v>
          </cell>
          <cell r="C2760" t="str">
            <v>m²</v>
          </cell>
          <cell r="D2760">
            <v>107.72</v>
          </cell>
        </row>
        <row r="2761">
          <cell r="A2761" t="str">
            <v>1C.11.030.0020.b</v>
          </cell>
          <cell r="B2761" t="str">
            <v>- tegole a canale (coppi)</v>
          </cell>
          <cell r="C2761" t="str">
            <v>m²</v>
          </cell>
          <cell r="D2761">
            <v>127.82</v>
          </cell>
        </row>
        <row r="2762">
          <cell r="A2762" t="str">
            <v>1C.11.030.0020.c</v>
          </cell>
          <cell r="B2762" t="str">
            <v>- manto in lastre cemento fibrorinforzate ondulate, spess. cm 7</v>
          </cell>
          <cell r="C2762" t="str">
            <v>m²</v>
          </cell>
          <cell r="D2762">
            <v>84.91</v>
          </cell>
        </row>
        <row r="2763">
          <cell r="A2763" t="str">
            <v>1C.11.030.0050</v>
          </cell>
          <cell r="B2763" t="str">
            <v>Grossa orditura di tetto costituita da terzere o arcarecci, travetti, colmi in legname abete uso Trieste. Piccola orditura con travetti da cm 8x8 e listelli da cm 5x2,5 o 5x3 posti ad interasse adatto al tipo di manto. Sono compresi: tagli a misura, adattamenti, incastri, lavorazioni con ascia, montaggi, chioderia, ferramenta d'uso; spalmatura delle teste con carbolineum; immorsature nelle murature; opere provvisionali e di protezione. Compreso il manto di copertura in:</v>
          </cell>
          <cell r="C2763"/>
          <cell r="D2763"/>
        </row>
        <row r="2764">
          <cell r="A2764" t="str">
            <v>1C.11.030.0050.a</v>
          </cell>
          <cell r="B2764" t="str">
            <v>- tegole marsigliesi</v>
          </cell>
          <cell r="C2764" t="str">
            <v>m²</v>
          </cell>
          <cell r="D2764">
            <v>105.35</v>
          </cell>
        </row>
        <row r="2765">
          <cell r="A2765" t="str">
            <v>1C.11.030.0050.b</v>
          </cell>
          <cell r="B2765" t="str">
            <v>- manto in tegole a canale (coppi)</v>
          </cell>
          <cell r="C2765" t="str">
            <v>m²</v>
          </cell>
          <cell r="D2765">
            <v>125.84</v>
          </cell>
        </row>
        <row r="2766">
          <cell r="A2766" t="str">
            <v>1C.11.030.0050.c</v>
          </cell>
          <cell r="B2766" t="str">
            <v>- lastre cemento fibrorinforzate ondulate, spessore 7 mm</v>
          </cell>
          <cell r="C2766" t="str">
            <v>m²</v>
          </cell>
          <cell r="D2766">
            <v>83.31</v>
          </cell>
        </row>
        <row r="2767">
          <cell r="A2767" t="str">
            <v>1C.11.030.0060</v>
          </cell>
          <cell r="B2767" t="str">
            <v>Grossa orditura di tetto costituita da terzere o arcarecci, travetti, colmi in legname abete a filo vivo. Piccola orditura con travetti da cm 8x8 e listelli da cm 5x2,5 o 5x3 posti ad interasse adatto al tipo di manto. Sono compresi: tagli a misura, adattamenti, incastri, lavorazioni con ascia, montaggi, chioderia, ferramenta d'uso; spalmatura delle teste con carbolineum; immorsature nelle murature; opere provvisionali e di protezione. Compreso il manto di copertura in:</v>
          </cell>
          <cell r="C2767"/>
          <cell r="D2767"/>
        </row>
        <row r="2768">
          <cell r="A2768" t="str">
            <v>1C.11.030.0060.a</v>
          </cell>
          <cell r="B2768" t="str">
            <v>- tegole marsigliesi</v>
          </cell>
          <cell r="C2768" t="str">
            <v>m²</v>
          </cell>
          <cell r="D2768">
            <v>103.59</v>
          </cell>
        </row>
        <row r="2769">
          <cell r="A2769" t="str">
            <v>1C.11.030.0060.b</v>
          </cell>
          <cell r="B2769" t="str">
            <v>- tegole a canale (coppi)</v>
          </cell>
          <cell r="C2769" t="str">
            <v>m²</v>
          </cell>
          <cell r="D2769">
            <v>124.08</v>
          </cell>
        </row>
        <row r="2770">
          <cell r="A2770" t="str">
            <v>1C.11.030.0060.c</v>
          </cell>
          <cell r="B2770" t="str">
            <v>- lastre cemento fibrorinforzate ondulate, spessore 7 mm</v>
          </cell>
          <cell r="C2770" t="str">
            <v>m²</v>
          </cell>
          <cell r="D2770">
            <v>81.55</v>
          </cell>
        </row>
        <row r="2771">
          <cell r="A2771" t="str">
            <v>1C.11.030.0100</v>
          </cell>
          <cell r="B2771" t="str">
            <v>Orditura di tetti a capriatelle, con interasse di cm 60 costituite da smezzole da cm 5x20, con doppia catena in tavole da cm 20x2,5, tutto in abete, chiodate ed imbullonate. Piccola orditura con listelli in legno abete, sez.3 x 5/3.5 x 3.5, con interassi adatti ai manti di copertura. Sono compresi: tagli a misura, adattamenti, montaggi, chioderia, ferramenta d'uso; immorsature nelle murature; opere provvisionali e di protezione. Compreso il manto di copertura in:</v>
          </cell>
          <cell r="C2771"/>
          <cell r="D2771"/>
        </row>
        <row r="2772">
          <cell r="A2772" t="str">
            <v>1C.11.030.0100.a</v>
          </cell>
          <cell r="B2772" t="str">
            <v>- tegole marsigliesi</v>
          </cell>
          <cell r="C2772" t="str">
            <v>m²</v>
          </cell>
          <cell r="D2772">
            <v>87.14</v>
          </cell>
        </row>
        <row r="2773">
          <cell r="A2773" t="str">
            <v>1C.11.030.0100.b</v>
          </cell>
          <cell r="B2773" t="str">
            <v>- tegole a canale (coppi)</v>
          </cell>
          <cell r="C2773" t="str">
            <v>m²</v>
          </cell>
          <cell r="D2773">
            <v>106.45</v>
          </cell>
        </row>
        <row r="2774">
          <cell r="A2774" t="str">
            <v>1C.11.030.0100.c</v>
          </cell>
          <cell r="B2774" t="str">
            <v>- lastre cemento fibrorinforzate ondulate, spessore 7 mm</v>
          </cell>
          <cell r="C2774" t="str">
            <v>m²</v>
          </cell>
          <cell r="D2774">
            <v>65.709999999999994</v>
          </cell>
        </row>
        <row r="2775">
          <cell r="A2775" t="str">
            <v>1C.11.050</v>
          </cell>
          <cell r="B2775" t="str">
            <v>ORDITURE TETTI IN METALLO</v>
          </cell>
          <cell r="C2775"/>
          <cell r="D2775"/>
        </row>
        <row r="2776">
          <cell r="A2776" t="str">
            <v>1C.11.050.0010</v>
          </cell>
          <cell r="B2776" t="str">
            <v>Struttura realizzata con sostegni telescopici regolabili in altezza, in acciaio zincato, per formazione pendenze di coperture metalliche, compresi i fissaggi al solaio con tasselli ad espansione; esclusi arcarecci. Valutazione: in base alla superficie della copertura.</v>
          </cell>
          <cell r="C2776" t="str">
            <v>m²</v>
          </cell>
          <cell r="D2776">
            <v>16.61</v>
          </cell>
        </row>
        <row r="2777">
          <cell r="A2777" t="str">
            <v>1C.11.050.0020</v>
          </cell>
          <cell r="B2777" t="str">
            <v>Struttura in profilati acciaio zincato ad omega, spessore 10/10 mm altezza 50 mm, asolati, per ancoraggio lastre di coperture ventilate</v>
          </cell>
          <cell r="C2777" t="str">
            <v>m</v>
          </cell>
          <cell r="D2777">
            <v>18.48</v>
          </cell>
        </row>
        <row r="2778">
          <cell r="A2778" t="str">
            <v>1C.11.110</v>
          </cell>
          <cell r="B2778" t="str">
            <v>MANTI DI COPERTURA IN COTTO E CEMENTO</v>
          </cell>
          <cell r="C2778"/>
          <cell r="D2778"/>
        </row>
        <row r="2779">
          <cell r="A2779" t="str">
            <v>1C.11.110.0000</v>
          </cell>
          <cell r="B2779" t="str">
            <v>NOTE DI CONSULTAZIONE
Il cemento utilizzato nell’impasto della malta, risponde ai Criteri Ambientali Minimi di cui al Decreto 23 giugno 2022 del Ministero della Transizione Ecologica.</v>
          </cell>
          <cell r="C2779"/>
          <cell r="D2779"/>
        </row>
        <row r="2780">
          <cell r="A2780" t="str">
            <v>1C.11.110.0010</v>
          </cell>
          <cell r="B2780" t="str">
            <v>Manto di copertura con tegole a canale o coppi in ragione di n. 32 al m², compresi colmi, pezzi speciali, sigillature con malta, esclusi i listelli portategole</v>
          </cell>
          <cell r="C2780" t="str">
            <v>m²</v>
          </cell>
          <cell r="D2780">
            <v>48.08</v>
          </cell>
        </row>
        <row r="2781">
          <cell r="A2781" t="str">
            <v>1C.11.110.0020</v>
          </cell>
          <cell r="B2781" t="str">
            <v>Sovrapprezzo ai manti in coppi per fissaggio con fermacoppi - in piattina di acciaio inox</v>
          </cell>
          <cell r="C2781" t="str">
            <v>m²</v>
          </cell>
          <cell r="D2781">
            <v>8.7100000000000009</v>
          </cell>
        </row>
        <row r="2782">
          <cell r="A2782" t="str">
            <v>1C.11.110.0030</v>
          </cell>
          <cell r="B2782" t="str">
            <v>Sovrapprezzo ai manti in coppi per fissaggio con fermacoppi - in piattina di rame</v>
          </cell>
          <cell r="C2782" t="str">
            <v>m²</v>
          </cell>
          <cell r="D2782">
            <v>16.809999999999999</v>
          </cell>
        </row>
        <row r="2783">
          <cell r="A2783" t="str">
            <v>1C.11.110.0050</v>
          </cell>
          <cell r="B2783" t="str">
            <v>Manto di copertura con tegole marsigliesi in ragione di n. 15 al m², compresi colmi e pezzi speciali, sigillature con malta, esclusi i listelli portategole</v>
          </cell>
          <cell r="C2783" t="str">
            <v>m²</v>
          </cell>
          <cell r="D2783">
            <v>31.5</v>
          </cell>
        </row>
        <row r="2784">
          <cell r="A2784" t="str">
            <v>1C.11.110.0070</v>
          </cell>
          <cell r="B2784" t="str">
            <v>Manto di copertura in tegole di cemento colorate, curve o piane, compresi colmi, pezzi speciali, sigillatura con malta, esclusi i listelli portategole. Con coppi del tipo:</v>
          </cell>
          <cell r="C2784"/>
          <cell r="D2784"/>
        </row>
        <row r="2785">
          <cell r="A2785" t="str">
            <v>1C.11.110.0070.a</v>
          </cell>
          <cell r="B2785" t="str">
            <v>- Doppia Romana (in ragione di n. 10 al m²)</v>
          </cell>
          <cell r="C2785" t="str">
            <v>m²</v>
          </cell>
          <cell r="D2785">
            <v>33.65</v>
          </cell>
        </row>
        <row r="2786">
          <cell r="A2786" t="str">
            <v>1C.11.110.0070.b</v>
          </cell>
          <cell r="B2786" t="str">
            <v>- Portoghese (in ragione di n°12 al m²)</v>
          </cell>
          <cell r="C2786" t="str">
            <v>m²</v>
          </cell>
          <cell r="D2786">
            <v>37.96</v>
          </cell>
        </row>
        <row r="2787">
          <cell r="A2787" t="str">
            <v>1C.11.115</v>
          </cell>
          <cell r="B2787" t="str">
            <v>TEGOLE IN CEMENTO PER SUPPORTO IMPIANTI FOTOVOLTAICI</v>
          </cell>
          <cell r="C2787"/>
          <cell r="D2787"/>
        </row>
        <row r="2788">
          <cell r="A2788" t="str">
            <v>1C.11.115.0000</v>
          </cell>
          <cell r="B2788" t="str">
            <v>NOTE DI CONSULTAZIONE</v>
          </cell>
          <cell r="C2788"/>
          <cell r="D2788"/>
        </row>
        <row r="2789">
          <cell r="A2789" t="str">
            <v>1C.11.115.0010</v>
          </cell>
          <cell r="B2789" t="str">
            <v>Fornitura e posa in opera di elemento di copertura per manto in tegole di cemento, tipo portoghese, quale basamento di integrazione e supporto di impianti fotovoltaici o pannelli solari termici. Sugli estradossi il basamento è munito di profili di acciaio inox integrati nel corpo dello stesso e predisposti per il fissaggio meccanico del modulo fotovoltaico. Compresi colmi, sigillature con malta e tutti gli elementi ed apprestamenti necessari per dare l'opera a perfetta regola d'arte. Inoltre nel prezzo è compresa e compensata la quota di sovrapposizione pari al 15% della superficie del singolo elemento.</v>
          </cell>
          <cell r="C2789" t="str">
            <v>m²</v>
          </cell>
          <cell r="D2789">
            <v>289.31</v>
          </cell>
        </row>
        <row r="2790">
          <cell r="A2790" t="str">
            <v>1C.11.115.0020</v>
          </cell>
          <cell r="B2790" t="str">
            <v>Fornitura e posa in opera di tegola passacavi in cemento, tipo portoghese, munita di tutti gli elementi stagni (IP 65), dotata di dente di arresto antiscivolo, da utilizzarsi per la realizzazione in copertura di impianti fotovoltaici ai fini del passaggio dei cavi elettrici provenienti dai moduli e diretti all'inverter. Compresa sigillatura con malta e tutti gli elementi ed apprestamenti necessari per dare l'opera a perfetta regola d'arte.</v>
          </cell>
          <cell r="C2790" t="str">
            <v>cad</v>
          </cell>
          <cell r="D2790">
            <v>57</v>
          </cell>
        </row>
        <row r="2791">
          <cell r="A2791" t="str">
            <v>1C.11.115.0030</v>
          </cell>
          <cell r="B2791" t="str">
            <v>Fornitura e posa in opera di tegola passatubi in cemento, tipo portoghese, dotata di dente di arresto antiscivolo, da utilizzarsi per la realizzazione in copertura di impianti solari termici ai fini del passaggio dei tubi provenienti dai moduli fotovoltaici. Compresa sigillatura con malta e tutti gli elementi ed apprestamenti necessari per dare l'opera a perfetta regola d'arte.</v>
          </cell>
          <cell r="C2791" t="str">
            <v>cad</v>
          </cell>
          <cell r="D2791">
            <v>47.51</v>
          </cell>
        </row>
        <row r="2792">
          <cell r="A2792" t="str">
            <v>1C.11.120</v>
          </cell>
          <cell r="B2792" t="str">
            <v>MANTI IN TEGOLE BITUMINOSE</v>
          </cell>
          <cell r="C2792"/>
          <cell r="D2792"/>
        </row>
        <row r="2793">
          <cell r="A2793" t="str">
            <v>1C.11.120.0010</v>
          </cell>
          <cell r="B2793" t="str">
            <v>Manto in tegole bituminose colorate, costituite da bitumi ossidati, supporto in fibra di vetro da 125 g/m² impregnato con bitume ossidato, protette con graniglia di roccia basaltica ceramizzata, posate a fiamma o chiodate. Compresi colmi, sfridi, tagli, adattamenti, aeratori nei tetti ventilati.</v>
          </cell>
          <cell r="C2793"/>
          <cell r="D2793"/>
        </row>
        <row r="2794">
          <cell r="A2794" t="str">
            <v>1C.11.120.0010.a</v>
          </cell>
          <cell r="B2794" t="str">
            <v>- dimensioni 100 x 34 cm, peso 10,50 kg/m²</v>
          </cell>
          <cell r="C2794" t="str">
            <v>m²</v>
          </cell>
          <cell r="D2794">
            <v>26.6</v>
          </cell>
        </row>
        <row r="2795">
          <cell r="A2795" t="str">
            <v>1C.11.120.0010.c</v>
          </cell>
          <cell r="B2795" t="str">
            <v>- dimensioni 100 x 34 cm, peso 12 kg/m², arrotondate</v>
          </cell>
          <cell r="C2795" t="str">
            <v>m²</v>
          </cell>
          <cell r="D2795">
            <v>34.42</v>
          </cell>
        </row>
        <row r="2796">
          <cell r="A2796" t="str">
            <v>1C.11.120.0020</v>
          </cell>
          <cell r="B2796" t="str">
            <v>Manto con tegole bituminose composte da doppio supporto in fibra di vetro da 80 g/m² cadauno, bitume fillerizzato con cariche minerali speciali, protette con lamina di rame puro da 70 micron, applicate a fiamma o chiodate. Compresi colmi, sfridi, tagli, adattamenti; aeratori nei tetti ventilati. - dimensioni 100 x 34 cm, peso 7,5 kg/m²</v>
          </cell>
          <cell r="C2796" t="str">
            <v>m²</v>
          </cell>
          <cell r="D2796">
            <v>84.28</v>
          </cell>
        </row>
        <row r="2797">
          <cell r="A2797" t="str">
            <v>1C.11.120.0030</v>
          </cell>
          <cell r="B2797" t="str">
            <v>Manto con tegole multistrato costituite da supporto in lamiera di acciaio spessore 4,3/10 galvanizzata e prelaccata con trattamento acrilico impermeabilizzante ed insonorizzante, rivestite con graniglia di roccia e trattamento finale con vernice incolore di resina acrilica, dimensioni elementi 130 x 40 cm circa. Compresi tagli, adattamenti, sfridi, pezzi speciali, chiodature.</v>
          </cell>
          <cell r="C2797" t="str">
            <v>m²</v>
          </cell>
          <cell r="D2797">
            <v>31.35</v>
          </cell>
        </row>
        <row r="2798">
          <cell r="A2798" t="str">
            <v>1C.11.130</v>
          </cell>
          <cell r="B2798" t="str">
            <v>COPERTURE IN LASTRE RESINA - FIBROCEMENTO</v>
          </cell>
          <cell r="C2798"/>
          <cell r="D2798"/>
        </row>
        <row r="2799">
          <cell r="A2799" t="str">
            <v>1C.11.130.0010</v>
          </cell>
          <cell r="B2799" t="str">
            <v>Copertura in laminato traslucido di vetroresina in rotoli, profilo ondulato o piano, peso non inferiore a 0,300 kg/m², nei colori di serie. Compresi tagli, adattamenti, sfridi, pezzi speciali, fissaggi con chiodi autofilettanti o tirafondi zincocromati e rondelle.</v>
          </cell>
          <cell r="C2799" t="str">
            <v>m²</v>
          </cell>
          <cell r="D2799">
            <v>8.7799999999999994</v>
          </cell>
        </row>
        <row r="2800">
          <cell r="A2800" t="str">
            <v>1C.11.130.0020</v>
          </cell>
          <cell r="B2800" t="str">
            <v>Copertura in lastre traslucide di vetroresina di tipo piano od ondulato, di peso non inferiore a 0,375 kg/m², colori di serie. Compresi tagli, adattamenti, sormonti, sfridi, pezzi speciali, fissaggi alla sottostante orditura con chiodi autofilettanti o tirafondi zincocromati e rondelle</v>
          </cell>
          <cell r="C2800" t="str">
            <v>m²</v>
          </cell>
          <cell r="D2800">
            <v>9.8000000000000007</v>
          </cell>
        </row>
        <row r="2801">
          <cell r="A2801" t="str">
            <v>1C.11.130.0030</v>
          </cell>
          <cell r="B2801" t="str">
            <v>Copertura in lastre di vetroresina opache, di tipo ondulato o grecato, protette con film poliestere, di peso non inferiore a 0,210 kg/m², colori di serie. Compresi tagli, adattamenti, sormonti, sfridi, pezzi speciali, fissaggi alla sottostante orditura con chiodi autofilettanti o tirafondi zincocromati e rondelle.</v>
          </cell>
          <cell r="C2801" t="str">
            <v>m²</v>
          </cell>
          <cell r="D2801">
            <v>14.01</v>
          </cell>
        </row>
        <row r="2802">
          <cell r="A2802" t="str">
            <v>1C.11.130.0050</v>
          </cell>
          <cell r="B2802" t="str">
            <v>Copertura sottomanto con lastre fibrobituminose ondulate, spessore 23/10 mm, peso 2,800 kg/m², colore nero. Compresi: tagli, adattamenti, sormonti, sfridi, pezzi speciali, fissaggi alla sottostante struttura con chiodi autofilettanti o tirafondi zincocromati e rondelle.</v>
          </cell>
          <cell r="C2802" t="str">
            <v>m²</v>
          </cell>
          <cell r="D2802">
            <v>9.08</v>
          </cell>
        </row>
        <row r="2803">
          <cell r="A2803" t="str">
            <v>1C.11.130.0070</v>
          </cell>
          <cell r="B2803" t="str">
            <v>Copertura in lastre di cemento fibrorinforzate, spessore 6,5 mm, peso 13 kg/m². Compresi: tagli, adattamenti. sormonti, sfridi, pezzi speciali, fissaggi alla sottostante orditura con chiodi autofilettanti o tirafondi zincocromati e rondelle. Con lastre:</v>
          </cell>
          <cell r="C2803"/>
          <cell r="D2803"/>
        </row>
        <row r="2804">
          <cell r="A2804" t="str">
            <v>1C.11.130.0070.a</v>
          </cell>
          <cell r="B2804" t="str">
            <v>- rette, colore grigio</v>
          </cell>
          <cell r="C2804" t="str">
            <v>m²</v>
          </cell>
          <cell r="D2804">
            <v>11.86</v>
          </cell>
        </row>
        <row r="2805">
          <cell r="A2805" t="str">
            <v>1C.11.130.0070.b</v>
          </cell>
          <cell r="B2805" t="str">
            <v>- rette, colori di serie</v>
          </cell>
          <cell r="C2805" t="str">
            <v>m²</v>
          </cell>
          <cell r="D2805">
            <v>14.27</v>
          </cell>
        </row>
        <row r="2806">
          <cell r="A2806" t="str">
            <v>1C.11.130.0070.c</v>
          </cell>
          <cell r="B2806" t="str">
            <v>- curve, colore grigio</v>
          </cell>
          <cell r="C2806" t="str">
            <v>m²</v>
          </cell>
          <cell r="D2806">
            <v>13.46</v>
          </cell>
        </row>
        <row r="2807">
          <cell r="A2807" t="str">
            <v>1C.11.130.0070.d</v>
          </cell>
          <cell r="B2807" t="str">
            <v>- curve, colori di serie</v>
          </cell>
          <cell r="C2807" t="str">
            <v>m²</v>
          </cell>
          <cell r="D2807">
            <v>16.13</v>
          </cell>
        </row>
        <row r="2808">
          <cell r="A2808" t="str">
            <v>1C.11.130.0080</v>
          </cell>
          <cell r="B2808" t="str">
            <v>Copertura in lastre cemento fibrorinforzate e con armatura supplementare longitudinale in fili di polipropilene intrecciati, spessore 7 mm, peso 14 kg/m², ondulate. Compresi tagli, adattamenti, sormonti, sfridi, pezzi speciali, fissaggi alla sottostante orditura con chiodi autofilettanti o tirafondi zincocromati e rondelle. Con lastre:</v>
          </cell>
          <cell r="C2808"/>
          <cell r="D2808"/>
        </row>
        <row r="2809">
          <cell r="A2809" t="str">
            <v>1C.11.130.0080.a</v>
          </cell>
          <cell r="B2809" t="str">
            <v>- rette, colore grigio</v>
          </cell>
          <cell r="C2809" t="str">
            <v>m²</v>
          </cell>
          <cell r="D2809">
            <v>12.9</v>
          </cell>
        </row>
        <row r="2810">
          <cell r="A2810" t="str">
            <v>1C.11.130.0080.b</v>
          </cell>
          <cell r="B2810" t="str">
            <v>- rette, colori di serie</v>
          </cell>
          <cell r="C2810" t="str">
            <v>m²</v>
          </cell>
          <cell r="D2810">
            <v>15.32</v>
          </cell>
        </row>
        <row r="2811">
          <cell r="A2811" t="str">
            <v>1C.11.130.0080.c</v>
          </cell>
          <cell r="B2811" t="str">
            <v>- curve, colore grigio</v>
          </cell>
          <cell r="C2811" t="str">
            <v>m²</v>
          </cell>
          <cell r="D2811">
            <v>15.99</v>
          </cell>
        </row>
        <row r="2812">
          <cell r="A2812" t="str">
            <v>1C.11.130.0080.d</v>
          </cell>
          <cell r="B2812" t="str">
            <v>- curve, colori di serie</v>
          </cell>
          <cell r="C2812" t="str">
            <v>m²</v>
          </cell>
          <cell r="D2812">
            <v>17.22</v>
          </cell>
        </row>
        <row r="2813">
          <cell r="A2813" t="str">
            <v>1C.11.140</v>
          </cell>
          <cell r="B2813" t="str">
            <v>COPERTURE METALLICHE</v>
          </cell>
          <cell r="C2813"/>
          <cell r="D2813"/>
        </row>
        <row r="2814">
          <cell r="A2814" t="str">
            <v>1C.11.140.0010</v>
          </cell>
          <cell r="B2814" t="str">
            <v>Copertura di tetto con lastre in lamiera ondulata o grecata autoportante di acciaio zincato colore naturale, unite per sovrapposizione. Compresi tagli, adattamenti, sfridi, sormonti, idonei fissaggi alla sottostante struttura, ogni assistenza edile necessaria. Esclusa la lattoneria accessoria ed i ponteggi esterni se necessari e non esistenti. Con lastre nei seguenti tipi e spessori:</v>
          </cell>
          <cell r="C2814"/>
          <cell r="D2814"/>
        </row>
        <row r="2815">
          <cell r="A2815" t="str">
            <v>1C.11.140.0010.a</v>
          </cell>
          <cell r="B2815" t="str">
            <v>- ondulata spessore 6/10, (peso indicativo = 5,6 kg/m²), colore naturale</v>
          </cell>
          <cell r="C2815" t="str">
            <v>m²</v>
          </cell>
          <cell r="D2815">
            <v>20.53</v>
          </cell>
        </row>
        <row r="2816">
          <cell r="A2816" t="str">
            <v>1C.11.140.0010.b</v>
          </cell>
          <cell r="B2816" t="str">
            <v>- ondulata spessore 8/10, (peso indicativo = 6,7 kg/m²), colore naturale</v>
          </cell>
          <cell r="C2816" t="str">
            <v>m²</v>
          </cell>
          <cell r="D2816">
            <v>21.58</v>
          </cell>
        </row>
        <row r="2817">
          <cell r="A2817" t="str">
            <v>1C.11.140.0010.c</v>
          </cell>
          <cell r="B2817" t="str">
            <v>- ondulata spessore 10/10, (peso indicativo = 9,3 kg/m²), colore naturale</v>
          </cell>
          <cell r="C2817" t="str">
            <v>m²</v>
          </cell>
          <cell r="D2817">
            <v>26.87</v>
          </cell>
        </row>
        <row r="2818">
          <cell r="A2818" t="str">
            <v>1C.11.140.0010.d</v>
          </cell>
          <cell r="B2818" t="str">
            <v>- grecata spessore 6/10, (peso indicativo = 6,3 kg/m²), colore naturale</v>
          </cell>
          <cell r="C2818" t="str">
            <v>m²</v>
          </cell>
          <cell r="D2818">
            <v>25.04</v>
          </cell>
        </row>
        <row r="2819">
          <cell r="A2819" t="str">
            <v>1C.11.140.0010.e</v>
          </cell>
          <cell r="B2819" t="str">
            <v>- grecata spessore 8/10, (peso indicativo = 8,4 kg/m²), colore naturale</v>
          </cell>
          <cell r="C2819" t="str">
            <v>m²</v>
          </cell>
          <cell r="D2819">
            <v>29.08</v>
          </cell>
        </row>
        <row r="2820">
          <cell r="A2820" t="str">
            <v>1C.11.140.0010.f</v>
          </cell>
          <cell r="B2820" t="str">
            <v>- ondulata spessore 10/10, (peso indicativo = 10,5 kg/m²), colore naturale</v>
          </cell>
          <cell r="C2820" t="str">
            <v>m²</v>
          </cell>
          <cell r="D2820">
            <v>33.840000000000003</v>
          </cell>
        </row>
        <row r="2821">
          <cell r="A2821" t="str">
            <v>1C.11.140.0010.g</v>
          </cell>
          <cell r="B2821" t="str">
            <v>- lastre ondulate, sovrapprezzo per preverniciatura di una faccia</v>
          </cell>
          <cell r="C2821" t="str">
            <v>kg</v>
          </cell>
          <cell r="D2821">
            <v>0.15</v>
          </cell>
        </row>
        <row r="2822">
          <cell r="A2822" t="str">
            <v>1C.11.140.0010.h</v>
          </cell>
          <cell r="B2822" t="str">
            <v>- lastre grecate,sovrapprezzo per preverniciatura di una faccia</v>
          </cell>
          <cell r="C2822" t="str">
            <v>kg</v>
          </cell>
          <cell r="D2822">
            <v>0.19</v>
          </cell>
        </row>
        <row r="2823">
          <cell r="A2823" t="str">
            <v>1C.11.140.0020</v>
          </cell>
          <cell r="B2823" t="str">
            <v>Copertura di tetto con lastre grecate in lega di alluminio. Compresi tagli, adattamenti. sormonti, sfridi, fissaggi alla sottostante struttura, assistenze edili per scarico, trasporti e sollevamenti. Esclusa la lattoneria accessoria. Con lastre:</v>
          </cell>
          <cell r="C2823"/>
          <cell r="D2823"/>
        </row>
        <row r="2824">
          <cell r="A2824" t="str">
            <v>1C.11.140.0020.a</v>
          </cell>
          <cell r="B2824" t="str">
            <v>- spessore 6/10 mm, colore naturale</v>
          </cell>
          <cell r="C2824" t="str">
            <v>m²</v>
          </cell>
          <cell r="D2824">
            <v>24.62</v>
          </cell>
        </row>
        <row r="2825">
          <cell r="A2825" t="str">
            <v>1C.11.140.0020.b</v>
          </cell>
          <cell r="B2825" t="str">
            <v>- spessore 6/10 mm, preverniciate</v>
          </cell>
          <cell r="C2825" t="str">
            <v>m²</v>
          </cell>
          <cell r="D2825">
            <v>25.69</v>
          </cell>
        </row>
        <row r="2826">
          <cell r="A2826" t="str">
            <v>1C.11.140.0020.c</v>
          </cell>
          <cell r="B2826" t="str">
            <v>- spessore 7/10 mm, colore naturale</v>
          </cell>
          <cell r="C2826" t="str">
            <v>m²</v>
          </cell>
          <cell r="D2826">
            <v>27.5</v>
          </cell>
        </row>
        <row r="2827">
          <cell r="A2827" t="str">
            <v>1C.11.140.0020.d</v>
          </cell>
          <cell r="B2827" t="str">
            <v>- spessore 7/10 mm, preverniciate</v>
          </cell>
          <cell r="C2827" t="str">
            <v>m²</v>
          </cell>
          <cell r="D2827">
            <v>28.74</v>
          </cell>
        </row>
        <row r="2828">
          <cell r="A2828" t="str">
            <v>1C.11.140.0030</v>
          </cell>
          <cell r="B2828" t="str">
            <v>Copertura di tetto con lastre grecate in lega di alluminio, accoppiate a strato di polietilene espanso anticondensa e antirumore dello spessore di 3,5 mm.</v>
          </cell>
          <cell r="C2828"/>
          <cell r="D2828"/>
        </row>
        <row r="2829">
          <cell r="A2829" t="str">
            <v>1C.11.140.0030.a</v>
          </cell>
          <cell r="B2829" t="str">
            <v>- spessore 6/10 mm, colore naturale</v>
          </cell>
          <cell r="C2829" t="str">
            <v>m²</v>
          </cell>
          <cell r="D2829">
            <v>28.42</v>
          </cell>
        </row>
        <row r="2830">
          <cell r="A2830" t="str">
            <v>1C.11.140.0030.b</v>
          </cell>
          <cell r="B2830" t="str">
            <v>- spessore 6/10 mm, preverniciate</v>
          </cell>
          <cell r="C2830" t="str">
            <v>m²</v>
          </cell>
          <cell r="D2830">
            <v>31.41</v>
          </cell>
        </row>
        <row r="2831">
          <cell r="A2831" t="str">
            <v>1C.11.140.0030.c</v>
          </cell>
          <cell r="B2831" t="str">
            <v>- spessore 7/10 mm, colore naturale</v>
          </cell>
          <cell r="C2831" t="str">
            <v>m²</v>
          </cell>
          <cell r="D2831">
            <v>31.25</v>
          </cell>
        </row>
        <row r="2832">
          <cell r="A2832" t="str">
            <v>1C.11.140.0030.d</v>
          </cell>
          <cell r="B2832" t="str">
            <v>- spessore 7/10 mm, preverniciate</v>
          </cell>
          <cell r="C2832" t="str">
            <v>m²</v>
          </cell>
          <cell r="D2832">
            <v>34.54</v>
          </cell>
        </row>
        <row r="2833">
          <cell r="A2833" t="str">
            <v>1C.11.140.0040</v>
          </cell>
          <cell r="B2833" t="str">
            <v>Copertura di tetto con lastre ondulate in rame crudo, accoppiate con strato di polietilene espanso anticondensa e antirumore, spessore 3,5 mm. Compresi tagli, adattamenti, sfridi, viti, i fissaggi alla sottostante struttura, le assistenze edili per scarico, trasporto e sollevamenti. Esclusa la lattoneria accessoria. Con lastre:</v>
          </cell>
          <cell r="C2833"/>
          <cell r="D2833"/>
        </row>
        <row r="2834">
          <cell r="A2834" t="str">
            <v>1C.11.140.0040.a</v>
          </cell>
          <cell r="B2834" t="str">
            <v>- spessore 6/10 mm</v>
          </cell>
          <cell r="C2834" t="str">
            <v>m²</v>
          </cell>
          <cell r="D2834">
            <v>57.17</v>
          </cell>
        </row>
        <row r="2835">
          <cell r="A2835" t="str">
            <v>1C.11.140.0040.b</v>
          </cell>
          <cell r="B2835" t="str">
            <v>- spessore 7/10 mm</v>
          </cell>
          <cell r="C2835" t="str">
            <v>m²</v>
          </cell>
          <cell r="D2835">
            <v>65.430000000000007</v>
          </cell>
        </row>
        <row r="2836">
          <cell r="A2836" t="str">
            <v>1C.11.140.0050</v>
          </cell>
          <cell r="B2836" t="str">
            <v>Copertura di tetti con lastre a protezione multistrato anticorrosiva ed insonorizzante, in acciaio zincato, spessore 4,5/10 mm, ondulate o grecate, protette all'esterno con asfalto plastico stabilizzato e lamina metallica, all'interno con primer bituminoso e lamina di alluminio naturale.Compresi scarico, sollevamenti in quota, tagli, adattamenti, sfridi, viti, fissaggi alla sottostante struttura. Esclusa la lattoneria accessoria. Con lamina esterna in:</v>
          </cell>
          <cell r="C2836"/>
          <cell r="D2836"/>
        </row>
        <row r="2837">
          <cell r="A2837" t="str">
            <v>1C.11.140.0050.a</v>
          </cell>
          <cell r="B2837" t="str">
            <v>- alluminio naturale</v>
          </cell>
          <cell r="C2837" t="str">
            <v>m²</v>
          </cell>
          <cell r="D2837">
            <v>41.14</v>
          </cell>
        </row>
        <row r="2838">
          <cell r="A2838" t="str">
            <v>1C.11.140.0050.b</v>
          </cell>
          <cell r="B2838" t="str">
            <v>- alluminio preverniciato</v>
          </cell>
          <cell r="C2838" t="str">
            <v>m²</v>
          </cell>
          <cell r="D2838">
            <v>47.92</v>
          </cell>
        </row>
        <row r="2839">
          <cell r="A2839" t="str">
            <v>1C.11.140.0050.c</v>
          </cell>
          <cell r="B2839" t="str">
            <v>- rame elettrolitico</v>
          </cell>
          <cell r="C2839" t="str">
            <v>m²</v>
          </cell>
          <cell r="D2839">
            <v>73.06</v>
          </cell>
        </row>
        <row r="2840">
          <cell r="A2840" t="str">
            <v>1C.11.140.0050.d</v>
          </cell>
          <cell r="B2840" t="str">
            <v>- acciaio inox AISI 316</v>
          </cell>
          <cell r="C2840" t="str">
            <v>m²</v>
          </cell>
          <cell r="D2840">
            <v>78.5</v>
          </cell>
        </row>
        <row r="2841">
          <cell r="A2841" t="str">
            <v>1C.11.140.0060</v>
          </cell>
          <cell r="B2841" t="str">
            <v>Copertura di tetti con lastre a protezione multistrato anticorrosiva ed insonorizzante in acciaio zincato, spessore 6/10 mm, ondulate o grecate, protette all'esterno con asfalto plastico stabilizzato e lamina metallica, all'interno con primer bituminoso e lamina di alluminio naturale.Compresi scarico, sollevamenti, tagli, adattamenti, sfridi, viti, fissaggi alla sottostante struttura. Esclusa la lattoneria accessoria. Con lamina esterna in:</v>
          </cell>
          <cell r="C2841"/>
          <cell r="D2841"/>
        </row>
        <row r="2842">
          <cell r="A2842" t="str">
            <v>1C.11.140.0060.a</v>
          </cell>
          <cell r="B2842" t="str">
            <v>- alluminio naturale</v>
          </cell>
          <cell r="C2842" t="str">
            <v>m²</v>
          </cell>
          <cell r="D2842">
            <v>49.68</v>
          </cell>
        </row>
        <row r="2843">
          <cell r="A2843" t="str">
            <v>1C.11.140.0060.b</v>
          </cell>
          <cell r="B2843" t="str">
            <v>- alluminio preverniciata</v>
          </cell>
          <cell r="C2843" t="str">
            <v>m²</v>
          </cell>
          <cell r="D2843">
            <v>56.96</v>
          </cell>
        </row>
        <row r="2844">
          <cell r="A2844" t="str">
            <v>1C.11.140.0060.c</v>
          </cell>
          <cell r="B2844" t="str">
            <v>- rame elettrolitico</v>
          </cell>
          <cell r="C2844" t="str">
            <v>m²</v>
          </cell>
          <cell r="D2844">
            <v>84.11</v>
          </cell>
        </row>
        <row r="2845">
          <cell r="A2845" t="str">
            <v>1C.11.140.0060.d</v>
          </cell>
          <cell r="B2845" t="str">
            <v>- acciaio inox AISI 316</v>
          </cell>
          <cell r="C2845" t="str">
            <v>m²</v>
          </cell>
          <cell r="D2845">
            <v>89.93</v>
          </cell>
        </row>
        <row r="2846">
          <cell r="A2846" t="str">
            <v>1C.11.140.0070</v>
          </cell>
          <cell r="B2846" t="str">
            <v>Copertura di tetti con lastre in metallo, sagomate per ottenere l'aspetto dei coppi tradizionali. Applicabile su qualsiasi tipo di struttura, e per la copertura di manti in amianto. Compresi scarico, sollevamenti, tagli, adattamenti, sfridi, fissaggi alla sottostante struttura. Esclusa la lattoneria accessoria. Nei materiali:</v>
          </cell>
          <cell r="C2846"/>
          <cell r="D2846"/>
        </row>
        <row r="2847">
          <cell r="A2847" t="str">
            <v>1C.11.140.0070.a</v>
          </cell>
          <cell r="B2847" t="str">
            <v>- acciaio zincato spess. 0,5 mm, preverniciato con poliesteri</v>
          </cell>
          <cell r="C2847" t="str">
            <v>m²</v>
          </cell>
          <cell r="D2847">
            <v>57.17</v>
          </cell>
        </row>
        <row r="2848">
          <cell r="A2848" t="str">
            <v>1C.11.140.0070.b</v>
          </cell>
          <cell r="B2848" t="str">
            <v>- alluminio spess. 0,7 mm, preverniciato con poliesteri</v>
          </cell>
          <cell r="C2848" t="str">
            <v>m²</v>
          </cell>
          <cell r="D2848">
            <v>63.69</v>
          </cell>
        </row>
        <row r="2849">
          <cell r="A2849" t="str">
            <v>1C.11.140.0070.c</v>
          </cell>
          <cell r="B2849" t="str">
            <v>- lega zinco titanio spess. 0,7 mm, prepatinata</v>
          </cell>
          <cell r="C2849" t="str">
            <v>m²</v>
          </cell>
          <cell r="D2849">
            <v>107.8</v>
          </cell>
        </row>
        <row r="2850">
          <cell r="A2850" t="str">
            <v>1C.11.140.0070.d</v>
          </cell>
          <cell r="B2850" t="str">
            <v>- rame semiduro spess. 0,6 mm</v>
          </cell>
          <cell r="C2850" t="str">
            <v>m²</v>
          </cell>
          <cell r="D2850">
            <v>124.8</v>
          </cell>
        </row>
        <row r="2851">
          <cell r="A2851" t="str">
            <v>1C.11.150</v>
          </cell>
          <cell r="B2851" t="str">
            <v>COPERTURE COIBENTATE CON PANNELLI E LASTRE</v>
          </cell>
          <cell r="C2851"/>
          <cell r="D2851"/>
        </row>
        <row r="2852">
          <cell r="A2852" t="str">
            <v>1C.11.150.0010</v>
          </cell>
          <cell r="B2852" t="str">
            <v>Copertura metallica isolata e ventilata costituita da:</v>
          </cell>
          <cell r="C2852"/>
          <cell r="D2852"/>
        </row>
        <row r="2853">
          <cell r="A2853" t="str">
            <v>1C.11.150.0010.a</v>
          </cell>
          <cell r="B2853" t="str">
            <v>- alluminio naturale</v>
          </cell>
          <cell r="C2853" t="str">
            <v>m²</v>
          </cell>
          <cell r="D2853">
            <v>90.4</v>
          </cell>
        </row>
        <row r="2854">
          <cell r="A2854" t="str">
            <v>1C.11.150.0010.b</v>
          </cell>
          <cell r="B2854" t="str">
            <v>- alluminio preverniciato</v>
          </cell>
          <cell r="C2854" t="str">
            <v>m²</v>
          </cell>
          <cell r="D2854">
            <v>94.03</v>
          </cell>
        </row>
        <row r="2855">
          <cell r="A2855" t="str">
            <v>1C.11.150.0010.c</v>
          </cell>
          <cell r="B2855" t="str">
            <v>- rame elettrolitico</v>
          </cell>
          <cell r="C2855" t="str">
            <v>m²</v>
          </cell>
          <cell r="D2855">
            <v>109.79</v>
          </cell>
        </row>
        <row r="2856">
          <cell r="A2856" t="str">
            <v>1C.11.150.0010.d</v>
          </cell>
          <cell r="B2856" t="str">
            <v>- acciaio inox AISI 316</v>
          </cell>
          <cell r="C2856" t="str">
            <v>m²</v>
          </cell>
          <cell r="D2856">
            <v>139.47999999999999</v>
          </cell>
        </row>
        <row r="2857">
          <cell r="A2857" t="str">
            <v>1C.11.150.0020</v>
          </cell>
          <cell r="B2857" t="str">
            <v>Copertura per tetti con pannelli monolitici isolanti a protezione multistrato, autoportanti, formati da inferiore lamiera di acciaio zincato e preverniciato, spessore 6/10 mm, strato intermedio di poliuretano espanso, densità 40 kg/m³, superiore lamiera di acciaio spessore 4,5/10 mm, protezione esterna con asfalto plastico stabilizzato e lamina alluminio. Compresi: tagli, adattamenti, sfridi, fissaggi alla sottostante struttura, assistenze edili per scarico, trasporto e sollevamenti. Esclusa la lattoneria accessoria. Con:</v>
          </cell>
          <cell r="C2857"/>
          <cell r="D2857"/>
        </row>
        <row r="2858">
          <cell r="A2858" t="str">
            <v>1C.11.150.0020.a</v>
          </cell>
          <cell r="B2858" t="str">
            <v>- poliuretano s= 30 mm e lamina alluminio naturale</v>
          </cell>
          <cell r="C2858" t="str">
            <v>m²</v>
          </cell>
          <cell r="D2858">
            <v>54.02</v>
          </cell>
        </row>
        <row r="2859">
          <cell r="A2859" t="str">
            <v>1C.11.150.0020.b</v>
          </cell>
          <cell r="B2859" t="str">
            <v>- poliuretano s= 30 mm e lamina alluminio preverniciato</v>
          </cell>
          <cell r="C2859" t="str">
            <v>m²</v>
          </cell>
          <cell r="D2859">
            <v>57.45</v>
          </cell>
        </row>
        <row r="2860">
          <cell r="A2860" t="str">
            <v>1C.11.150.0020.c</v>
          </cell>
          <cell r="B2860" t="str">
            <v>- poliuretano s= 40 mm e lamina alluminio naturale</v>
          </cell>
          <cell r="C2860" t="str">
            <v>m²</v>
          </cell>
          <cell r="D2860">
            <v>60.61</v>
          </cell>
        </row>
        <row r="2861">
          <cell r="A2861" t="str">
            <v>1C.11.150.0020.d</v>
          </cell>
          <cell r="B2861" t="str">
            <v>- poliuretano s= 40 mm e lamina alluminio preverniciato</v>
          </cell>
          <cell r="C2861" t="str">
            <v>m²</v>
          </cell>
          <cell r="D2861">
            <v>64.53</v>
          </cell>
        </row>
        <row r="2862">
          <cell r="A2862" t="str">
            <v>1C.11.150.0030</v>
          </cell>
          <cell r="B2862" t="str">
            <v>Copertura per tetti con pannelli metallici precoibentati, autoportanti formati da supporto inferiore ricavato mediante profilatura da nastri di spessore 4/10 mm in acciaio zincato a caldo con procedimento “sendzimir” e preverniciato su lato a vista con colori standard, strato intermedio di resine poliuretaniche (PUR) densità 36 – 40 Kg/m³, supporto esterno ricavato mediante profilatura da nastri di spessore 5/10 mm in acciaio zincato a caldo con procedimento “sendzimir” e preverniciato sul lato a vista con colori standard, altezza greca 38/40 mm, passo 250 mm; larghezza utile pannello 1,00 m. Compresi tagli, adattamenti, sfridi, fissaggio a vista con gruppo completo di fissaggio alla sottostante struttura, assistenze edili per scarico, trasporto e sollevamenti. E' esclusa la sola lattoneria accessoria. Con:</v>
          </cell>
          <cell r="C2862"/>
          <cell r="D2862"/>
        </row>
        <row r="2863">
          <cell r="A2863" t="str">
            <v>1C.11.150.0030.a</v>
          </cell>
          <cell r="B2863" t="str">
            <v>- poliuretano s= 30 mm fuori greca</v>
          </cell>
          <cell r="C2863" t="str">
            <v>m²</v>
          </cell>
          <cell r="D2863">
            <v>28.02</v>
          </cell>
        </row>
        <row r="2864">
          <cell r="A2864" t="str">
            <v>1C.11.150.0030.b</v>
          </cell>
          <cell r="B2864" t="str">
            <v>- poliuretano s= 40 mm fuori greca</v>
          </cell>
          <cell r="C2864" t="str">
            <v>m²</v>
          </cell>
          <cell r="D2864">
            <v>29.25</v>
          </cell>
        </row>
        <row r="2865">
          <cell r="A2865" t="str">
            <v>1C.11.150.0030.c</v>
          </cell>
          <cell r="B2865" t="str">
            <v>- poliuretano s= 50 mm fuori greca</v>
          </cell>
          <cell r="C2865" t="str">
            <v>m²</v>
          </cell>
          <cell r="D2865">
            <v>30.49</v>
          </cell>
        </row>
        <row r="2866">
          <cell r="A2866" t="str">
            <v>1C.11.150.0030.d</v>
          </cell>
          <cell r="B2866" t="str">
            <v>- poliuretano s= 60 mm fuori greca</v>
          </cell>
          <cell r="C2866" t="str">
            <v>m²</v>
          </cell>
          <cell r="D2866">
            <v>33.17</v>
          </cell>
        </row>
        <row r="2867">
          <cell r="A2867" t="str">
            <v>1C.11.150.0030.e</v>
          </cell>
          <cell r="B2867" t="str">
            <v>- poliuretano s= 80 mm fuori greca</v>
          </cell>
          <cell r="C2867" t="str">
            <v>m²</v>
          </cell>
          <cell r="D2867">
            <v>37.08</v>
          </cell>
        </row>
        <row r="2868">
          <cell r="A2868" t="str">
            <v>1C.11.150.0030.f</v>
          </cell>
          <cell r="B2868" t="str">
            <v>- poliuretano s= 100 mm fuori greca</v>
          </cell>
          <cell r="C2868" t="str">
            <v>m²</v>
          </cell>
          <cell r="D2868">
            <v>39.56</v>
          </cell>
        </row>
        <row r="2869">
          <cell r="A2869" t="str">
            <v>1C.11.150.0030.g</v>
          </cell>
          <cell r="B2869" t="str">
            <v>- poliuretano s= 120 mm fuori greca</v>
          </cell>
          <cell r="C2869" t="str">
            <v>m²</v>
          </cell>
          <cell r="D2869">
            <v>43.49</v>
          </cell>
        </row>
        <row r="2870">
          <cell r="A2870" t="str">
            <v>1C.11.150.0040</v>
          </cell>
          <cell r="B2870" t="str">
            <v>Copertura per tetti con pannelli metallici precoibentati, autoportanti formati da supporto inferiore ricavato mediante profilatura da nastri di spessore 4/10 mm in acciaio zincato a caldo con procedimento “sendzimir” e preverniciato su lato a vista con colori standard, strato intermedio di resine poliuretaniche (PUR) densità 36 – 40 Kg/m³, supporto esterno grecato in lega di alluminio preverniciato con colori standard, altezza greca 38/40 mm, passo 250 mm, spessore 6/10 mm; larghezza utile pannello 1,00 m. Compresi tagli, adattamenti, sfridi, fissaggio a vista con gruppo completo di fissaggio alla sottostante struttura, assistenze edili per scarico, trasporto e sollevamenti. E' esclusa la sola lattoneria accessoria. Con:</v>
          </cell>
          <cell r="C2870"/>
          <cell r="D2870"/>
        </row>
        <row r="2871">
          <cell r="A2871" t="str">
            <v>1C.11.150.0040.a</v>
          </cell>
          <cell r="B2871" t="str">
            <v>- poliuretano s= 30 mm fuori greca</v>
          </cell>
          <cell r="C2871" t="str">
            <v>m²</v>
          </cell>
          <cell r="D2871">
            <v>32.96</v>
          </cell>
        </row>
        <row r="2872">
          <cell r="A2872" t="str">
            <v>1C.11.150.0040.b</v>
          </cell>
          <cell r="B2872" t="str">
            <v>- poliuretano s= 40 mm fuori greca</v>
          </cell>
          <cell r="C2872" t="str">
            <v>m²</v>
          </cell>
          <cell r="D2872">
            <v>34.19</v>
          </cell>
        </row>
        <row r="2873">
          <cell r="A2873" t="str">
            <v>1C.11.150.0040.c</v>
          </cell>
          <cell r="B2873" t="str">
            <v>- poliuretano s= 50 mm fuori greca</v>
          </cell>
          <cell r="C2873" t="str">
            <v>m²</v>
          </cell>
          <cell r="D2873">
            <v>35.43</v>
          </cell>
        </row>
        <row r="2874">
          <cell r="A2874" t="str">
            <v>1C.11.150.0040.d</v>
          </cell>
          <cell r="B2874" t="str">
            <v>- poliuretano s= 60 mm fuori greca</v>
          </cell>
          <cell r="C2874" t="str">
            <v>m²</v>
          </cell>
          <cell r="D2874">
            <v>38.1</v>
          </cell>
        </row>
        <row r="2875">
          <cell r="A2875" t="str">
            <v>1C.11.150.0040.e</v>
          </cell>
          <cell r="B2875" t="str">
            <v>- poliuretano s= 80 mm fuori greca</v>
          </cell>
          <cell r="C2875" t="str">
            <v>m²</v>
          </cell>
          <cell r="D2875">
            <v>42.03</v>
          </cell>
        </row>
        <row r="2876">
          <cell r="A2876" t="str">
            <v>1C.11.150.0040.f</v>
          </cell>
          <cell r="B2876" t="str">
            <v>- poliuretano s= 100 mm fuori greca</v>
          </cell>
          <cell r="C2876" t="str">
            <v>m²</v>
          </cell>
          <cell r="D2876">
            <v>44.51</v>
          </cell>
        </row>
        <row r="2877">
          <cell r="A2877" t="str">
            <v>1C.11.150.0040.g</v>
          </cell>
          <cell r="B2877" t="str">
            <v>- poliuretano s= 120 mm fuori greca</v>
          </cell>
          <cell r="C2877" t="str">
            <v>m²</v>
          </cell>
          <cell r="D2877">
            <v>48.41</v>
          </cell>
        </row>
        <row r="2878">
          <cell r="A2878" t="str">
            <v>1C.11.150.0050</v>
          </cell>
          <cell r="B2878" t="str">
            <v>Copertura per tetti con pannelli metallici autoportanti posati con fissaggio a vista, formati con inferiore lamiera di acciaio zincato preverniciato spessore 4/10 mm, strato intermedio di poliuretano, densità 40 kg/m³, superiore lamiera grecata di rame altezza 38 mm e spessore 5/10 mm; larghezza pannelli 1.00 m. Compresi tagli, adattamenti, sfridi, fissaggi alla sottostante struttura, assistenze edili per scarico, trasporto e sollevamenti. E' esclusa la lattoneria accessoria. Con:</v>
          </cell>
          <cell r="C2878"/>
          <cell r="D2878"/>
        </row>
        <row r="2879">
          <cell r="A2879" t="str">
            <v>1C.11.150.0050.a</v>
          </cell>
          <cell r="B2879" t="str">
            <v>- lamiera rame 5/10 mm e poliuretano s= 30 mm</v>
          </cell>
          <cell r="C2879" t="str">
            <v>m²</v>
          </cell>
          <cell r="D2879">
            <v>53.65</v>
          </cell>
        </row>
        <row r="2880">
          <cell r="A2880" t="str">
            <v>1C.11.150.0050.b</v>
          </cell>
          <cell r="B2880" t="str">
            <v>- lamiera rame 5/10 mm e poliuretano s= 40 mm</v>
          </cell>
          <cell r="C2880" t="str">
            <v>m²</v>
          </cell>
          <cell r="D2880">
            <v>55.41</v>
          </cell>
        </row>
        <row r="2881">
          <cell r="A2881" t="str">
            <v>1C.11.150.0060</v>
          </cell>
          <cell r="B2881" t="str">
            <v>Copertura per tetti con pannelli metallici precoibentati autoportanti formati da supporto inferiore in cartonfeltro bitumato cilindrato, strato intermedio di resine poliuretaniche (PUR) densità 36 – 40 Kg/m³, supporto esterno ricavato mediante profilatura da nastri di spessore 5/10 mm in acciaio zincato a caldo con procedimento “sendzimir” e preverniciato sul lato a vista con colorri standard, altezza greca 38/40 mm, passo 250 mm; larghezza utile pannello 1,00 m. Sono compresi: tagli, adattamenti, sfridi, fissaggio a vista con gruppo completo di fissaggio alla sottostante struttura, assistenze edili per scarico, trasporto e sollevamenti. E' esclusa la sola lattoneria accessoria. Con:</v>
          </cell>
          <cell r="C2881"/>
          <cell r="D2881"/>
        </row>
        <row r="2882">
          <cell r="A2882" t="str">
            <v>1C.11.150.0060.a</v>
          </cell>
          <cell r="B2882" t="str">
            <v>- poliuretano s= 30 mm fuori greca</v>
          </cell>
          <cell r="C2882" t="str">
            <v>m²</v>
          </cell>
          <cell r="D2882">
            <v>24.04</v>
          </cell>
        </row>
        <row r="2883">
          <cell r="A2883" t="str">
            <v>1C.11.150.0060.b</v>
          </cell>
          <cell r="B2883" t="str">
            <v>- poliuretano s= 40 mm fuori greca</v>
          </cell>
          <cell r="C2883" t="str">
            <v>m²</v>
          </cell>
          <cell r="D2883">
            <v>25.29</v>
          </cell>
        </row>
        <row r="2884">
          <cell r="A2884" t="str">
            <v>1C.11.150.0060.c</v>
          </cell>
          <cell r="B2884" t="str">
            <v>- poliuretano s= 50 mm fuori greca</v>
          </cell>
          <cell r="C2884" t="str">
            <v>m²</v>
          </cell>
          <cell r="D2884">
            <v>26.55</v>
          </cell>
        </row>
        <row r="2885">
          <cell r="A2885" t="str">
            <v>1C.11.150.0060.d</v>
          </cell>
          <cell r="B2885" t="str">
            <v>- poliuretano s= 60 mm fuori greca</v>
          </cell>
          <cell r="C2885" t="str">
            <v>m²</v>
          </cell>
          <cell r="D2885">
            <v>29.29</v>
          </cell>
        </row>
        <row r="2886">
          <cell r="A2886" t="str">
            <v>1C.11.150.0060.e</v>
          </cell>
          <cell r="B2886" t="str">
            <v>- poliuretano s= 80 mm fuori greca</v>
          </cell>
          <cell r="C2886" t="str">
            <v>m²</v>
          </cell>
          <cell r="D2886">
            <v>33.29</v>
          </cell>
        </row>
        <row r="2887">
          <cell r="A2887" t="str">
            <v>1C.11.150.0060.f</v>
          </cell>
          <cell r="B2887" t="str">
            <v>- poliuretano s= 100 mm fuori greca</v>
          </cell>
          <cell r="C2887" t="str">
            <v>m²</v>
          </cell>
          <cell r="D2887">
            <v>35.83</v>
          </cell>
        </row>
        <row r="2888">
          <cell r="A2888" t="str">
            <v>1C.11.150.0065</v>
          </cell>
          <cell r="B2888" t="str">
            <v>Copertura per tetti con pannelli metallici precoibentati autoportanti formati da supporto inferiore in cartonfeltro bitumato cilindrato, strato intermedio di resine poliuretaniche (PUR) densità 36 – 40 Kg/m³, supporto esterno grecato in lega di alluminio preverniciato con colori standard, altezza greca 38/40 mm, passo 250 mm, spessore 6/10 mm; larghezza utile pannello 1,00 m. Sono compresi: tagli, adattamenti, sfridi, fissaggio a vista con gruppo completo di fissaggio alla sottostante struttura, assistenze edili per scarico, trasporto e sollevamenti. E' esclusa la sola lattoneria accessoria. Con:</v>
          </cell>
          <cell r="C2888"/>
          <cell r="D2888"/>
        </row>
        <row r="2889">
          <cell r="A2889" t="str">
            <v>1C.11.150.0065.a</v>
          </cell>
          <cell r="B2889" t="str">
            <v>- poliuretano s= 30 mm fuori greca</v>
          </cell>
          <cell r="C2889" t="str">
            <v>m²</v>
          </cell>
          <cell r="D2889">
            <v>29.34</v>
          </cell>
        </row>
        <row r="2890">
          <cell r="A2890" t="str">
            <v>1C.11.150.0065.b</v>
          </cell>
          <cell r="B2890" t="str">
            <v>- poliuretano s= 40 mm fuori greca</v>
          </cell>
          <cell r="C2890" t="str">
            <v>m²</v>
          </cell>
          <cell r="D2890">
            <v>30.56</v>
          </cell>
        </row>
        <row r="2891">
          <cell r="A2891" t="str">
            <v>1C.11.150.0065.c</v>
          </cell>
          <cell r="B2891" t="str">
            <v>- poliuretano s= 50 mm fuori greca</v>
          </cell>
          <cell r="C2891" t="str">
            <v>m²</v>
          </cell>
          <cell r="D2891">
            <v>31.81</v>
          </cell>
        </row>
        <row r="2892">
          <cell r="A2892" t="str">
            <v>1C.11.150.0065.d</v>
          </cell>
          <cell r="B2892" t="str">
            <v>- poliuretano s= 60 mm fuori greca</v>
          </cell>
          <cell r="C2892" t="str">
            <v>m²</v>
          </cell>
          <cell r="D2892">
            <v>34.5</v>
          </cell>
        </row>
        <row r="2893">
          <cell r="A2893" t="str">
            <v>1C.11.150.0065.e</v>
          </cell>
          <cell r="B2893" t="str">
            <v>- poliuretano s= 80 mm fuori greca</v>
          </cell>
          <cell r="C2893" t="str">
            <v>m²</v>
          </cell>
          <cell r="D2893">
            <v>38.4</v>
          </cell>
        </row>
        <row r="2894">
          <cell r="A2894" t="str">
            <v>1C.11.150.0065.f</v>
          </cell>
          <cell r="B2894" t="str">
            <v>- poliuretano s= 100 mm fuori greca</v>
          </cell>
          <cell r="C2894" t="str">
            <v>m²</v>
          </cell>
          <cell r="D2894">
            <v>40.61</v>
          </cell>
        </row>
        <row r="2895">
          <cell r="A2895" t="str">
            <v>1C.11.150.0070</v>
          </cell>
          <cell r="B2895" t="str">
            <v>Copertura per tetti con pannelli metallici autoportanti posati con fissaggio nascosto, giunto a scatto, formati con inferiore lamiera di acciaio zincato preverniciato, spessore 4/10 mm, strato intermedio di poliuretano, densità 40 kg/m³, superiore lamiera grecata di acciaio zincato preverniciato altezza 38 mm e spessore 6/10 mm; larghezza pannelli 1.00 m. Compresi tagli, adattamenti, sfridi, fissaggi alla sottostante struttura, assistenze edili per scarico, trasporto e sollevamenti. E' esclusa la lattoneria accessoria. Con:</v>
          </cell>
          <cell r="C2895"/>
          <cell r="D2895"/>
        </row>
        <row r="2896">
          <cell r="A2896" t="str">
            <v>1C.11.150.0070.a</v>
          </cell>
          <cell r="B2896" t="str">
            <v>- lamiera acciaio zincato preverniciato 6/10 mm e poliuretano s= 40 mm</v>
          </cell>
          <cell r="C2896" t="str">
            <v>m²</v>
          </cell>
          <cell r="D2896">
            <v>34.76</v>
          </cell>
        </row>
        <row r="2897">
          <cell r="A2897" t="str">
            <v>1C.11.150.0070.b</v>
          </cell>
          <cell r="B2897" t="str">
            <v>- lamiera acciaio zincato preverniciato 6/10 mm e poliuretano s= 50 mm</v>
          </cell>
          <cell r="C2897" t="str">
            <v>m²</v>
          </cell>
          <cell r="D2897">
            <v>36.49</v>
          </cell>
        </row>
        <row r="2898">
          <cell r="A2898" t="str">
            <v>1C.11.150.0080</v>
          </cell>
          <cell r="B2898" t="str">
            <v>Copertura per tetti con pannelli metallici autoportanti REI 120 e fonoisolanti formati da supporto inferiore ricavato mediante profilatura da nastri di spessore 5/10 mm in acciaio zincato a caldo con procedimento “sendzimir” e preverniciato su lato a vista con colori standard, strato intermedio di lana di roccia densità 100 Kg/m³ spessore 100mm fuori greca, supporto esterno ricavato mediante profilatura da nastri di spessore 6/10 mm in acciaio zincato a caldo con procedimento “sendzimir” e preverniciato sul lato a vista con colori standard, altezza greca 38/40 mm, passo 250 mm; larghezza utile pannello 1,00 m: Compresi: tagli, adattamenti, sfridi, fissaggio a vista con gruppo completo di fissaggio alla sottostante struttura, assistenze edili per scarico, trasporto e sollevamenti. E' esclusa la sola lattoneria accessoria.</v>
          </cell>
          <cell r="C2898" t="str">
            <v>m²</v>
          </cell>
          <cell r="D2898">
            <v>47.65</v>
          </cell>
        </row>
        <row r="2899">
          <cell r="A2899" t="str">
            <v>1C.11.150.0090</v>
          </cell>
          <cell r="B2899" t="str">
            <v>Copertura per tetti con pannelli metallici precoibentati fonoassorbenti autoportanti formati da supporto inferiore ricavato mediante profilatura da nastri di spessore 5/10 mm in acciaio zincato a caldo con procedimento “sendzimir” microforato e preverniciato su lato a vista con colori standard, strato intermedio di lana di roccia densità 80 - 100 Kg/m³, supporto esterno ricavato mediante profilatura da nastri di spessore 6/10 mm in acciaio zincato a caldo con procedimento “sendzimir” e preverniciato sul lato a vista con colori standard, altezza greca 38/40 mm, passo 250 mm; larghezza utile pannello 1,00 m. Compresi tagli, adattamenti, sfridi, fissaggio a vista con gruppo completo di fissaggio alla sottostante struttura, assistenze edili per scarico, trasporti e sollevamenti. E' esclusa la sola lattoneria accessoria. Con:</v>
          </cell>
          <cell r="C2899"/>
          <cell r="D2899"/>
        </row>
        <row r="2900">
          <cell r="A2900" t="str">
            <v>1C.11.150.0090.a</v>
          </cell>
          <cell r="B2900" t="str">
            <v>- lana di roccia spessore 50 mm fuori greca</v>
          </cell>
          <cell r="C2900" t="str">
            <v>m²</v>
          </cell>
          <cell r="D2900">
            <v>35.299999999999997</v>
          </cell>
        </row>
        <row r="2901">
          <cell r="A2901" t="str">
            <v>1C.11.150.0090.b</v>
          </cell>
          <cell r="B2901" t="str">
            <v>- lana di roccia spessore 80 mm fuori greca</v>
          </cell>
          <cell r="C2901" t="str">
            <v>m²</v>
          </cell>
          <cell r="D2901">
            <v>40.159999999999997</v>
          </cell>
        </row>
        <row r="2902">
          <cell r="A2902" t="str">
            <v>1C.11.150.0090.c</v>
          </cell>
          <cell r="B2902" t="str">
            <v>- lana di roccia spessore 100 mm fuori greca</v>
          </cell>
          <cell r="C2902" t="str">
            <v>m²</v>
          </cell>
          <cell r="D2902">
            <v>42.43</v>
          </cell>
        </row>
        <row r="2903">
          <cell r="A2903" t="str">
            <v>1C.11.200</v>
          </cell>
          <cell r="B2903" t="str">
            <v>ACCESSORI PER COPERTURE</v>
          </cell>
          <cell r="C2903"/>
          <cell r="D2903"/>
        </row>
        <row r="2904">
          <cell r="A2904" t="str">
            <v>1C.11.200.0000</v>
          </cell>
          <cell r="B2904" t="str">
            <v>NOTE DI CONSULTAZIONE:</v>
          </cell>
          <cell r="C2904"/>
          <cell r="D2904"/>
        </row>
        <row r="2905">
          <cell r="A2905" t="str">
            <v>1C.11.200.0010</v>
          </cell>
          <cell r="B2905" t="str">
            <v>Fornitura e posa in opera di dispositivo anticaduta, tipo C, per la messa in sicurezza di una copertura mediante ancoraggi strutturali, che consentano l'accesso, il transito e l'esecuzione dei lavori di manutenzione in copertura, in condizioni di sicurezza per gli operatori.</v>
          </cell>
          <cell r="C2905"/>
          <cell r="D2905"/>
        </row>
        <row r="2906">
          <cell r="A2906" t="str">
            <v>1C.11.200.0010.a</v>
          </cell>
          <cell r="B2906" t="str">
            <v>- da 0 a 10 m e misure intermedie con paletti in alluminio</v>
          </cell>
          <cell r="C2906" t="str">
            <v>cad</v>
          </cell>
          <cell r="D2906">
            <v>744.14</v>
          </cell>
        </row>
        <row r="2907">
          <cell r="A2907" t="str">
            <v>1C.11.200.0010.b</v>
          </cell>
          <cell r="B2907" t="str">
            <v>- da 0 a 10 m e misure intermedie con paletti in acciaio zincato a caldo</v>
          </cell>
          <cell r="C2907" t="str">
            <v>cad</v>
          </cell>
          <cell r="D2907">
            <v>847.74</v>
          </cell>
        </row>
        <row r="2908">
          <cell r="A2908" t="str">
            <v>1C.11.200.0010.c</v>
          </cell>
          <cell r="B2908" t="str">
            <v>- da 0 a 10 m e misure intermedie con paletti in acciaio inox AISI 304</v>
          </cell>
          <cell r="C2908" t="str">
            <v>cad</v>
          </cell>
          <cell r="D2908">
            <v>1407.47</v>
          </cell>
        </row>
        <row r="2909">
          <cell r="A2909" t="str">
            <v>1C.11.200.0010.d</v>
          </cell>
          <cell r="B2909" t="str">
            <v>- per ogni ulteriore m di fune oltre i primi 10 ml</v>
          </cell>
          <cell r="C2909" t="str">
            <v>m</v>
          </cell>
          <cell r="D2909">
            <v>17.29</v>
          </cell>
        </row>
        <row r="2910">
          <cell r="A2910" t="str">
            <v>1C.11.200.0010.e</v>
          </cell>
          <cell r="B2910" t="str">
            <v>- per ogni paletto in alluminio intermedio comprensivo di fissaggio</v>
          </cell>
          <cell r="C2910" t="str">
            <v>cad</v>
          </cell>
          <cell r="D2910">
            <v>255.29</v>
          </cell>
        </row>
        <row r="2911">
          <cell r="A2911" t="str">
            <v>1C.11.200.0010.f</v>
          </cell>
          <cell r="B2911" t="str">
            <v>- per ogni paletto in acciaio zincato a caldo intermedio comprensivo di fissaggio</v>
          </cell>
          <cell r="C2911" t="str">
            <v>cad</v>
          </cell>
          <cell r="D2911">
            <v>328.97</v>
          </cell>
        </row>
        <row r="2912">
          <cell r="A2912" t="str">
            <v>1C.11.200.0010.g</v>
          </cell>
          <cell r="B2912" t="str">
            <v>- per ogni paletto in acciaio inox AISI 304 intermedio comprensivo di fissaggio</v>
          </cell>
          <cell r="C2912" t="str">
            <v>cad</v>
          </cell>
          <cell r="D2912">
            <v>587.97</v>
          </cell>
        </row>
        <row r="2913">
          <cell r="A2913" t="str">
            <v>1C.11.200.0010.h</v>
          </cell>
          <cell r="B2913" t="str">
            <v>- tenditore chiuso in acciaio inox AISI 316</v>
          </cell>
          <cell r="C2913" t="str">
            <v>cad</v>
          </cell>
          <cell r="D2913">
            <v>158.81</v>
          </cell>
        </row>
        <row r="2914">
          <cell r="A2914" t="str">
            <v>1C.11.200.0010.i</v>
          </cell>
          <cell r="B2914" t="str">
            <v>- dissipatore di energia in acciaio inox AISI 302</v>
          </cell>
          <cell r="C2914" t="str">
            <v>cad</v>
          </cell>
          <cell r="D2914">
            <v>197.12</v>
          </cell>
        </row>
        <row r="2915">
          <cell r="A2915" t="str">
            <v>1C.11.200.0010.j</v>
          </cell>
          <cell r="B2915" t="str">
            <v>sovrapprezzo per utilizzo di paletto in alluminio altezza cm. 50 anziché cm. 40</v>
          </cell>
          <cell r="C2915" t="str">
            <v>cad</v>
          </cell>
          <cell r="D2915">
            <v>19.64</v>
          </cell>
        </row>
        <row r="2916">
          <cell r="A2916" t="str">
            <v>1C.11.200.0010.k</v>
          </cell>
          <cell r="B2916" t="str">
            <v>sovrapprezzo per utilizzo di paletto in acciaio zincato altezza cm. 50 anziché cm. 40</v>
          </cell>
          <cell r="C2916" t="str">
            <v>cad</v>
          </cell>
          <cell r="D2916">
            <v>24.06</v>
          </cell>
        </row>
        <row r="2917">
          <cell r="A2917" t="str">
            <v>1C.11.200.0010.l</v>
          </cell>
          <cell r="B2917" t="str">
            <v>sovrapprezzo per utilizzo di paletto in acciaio inox AISI 304 altezza cm. 50 anziché cm. 40</v>
          </cell>
          <cell r="C2917" t="str">
            <v>cad</v>
          </cell>
          <cell r="D2917">
            <v>33.4</v>
          </cell>
        </row>
        <row r="2918">
          <cell r="A2918" t="str">
            <v>1C.11.200.0020</v>
          </cell>
          <cell r="B2918" t="str">
            <v>Fornitura e posa in opera di dispositivo anticaduta, tipo A, per la messa in sicurezza di una copertura mediante ancoraggi strutturali, che consentano l'accesso, il transito e l'esecuzione dei lavori di manutenzione in copertura, in condizioni di sicurezza per gli operatori.</v>
          </cell>
          <cell r="C2918"/>
          <cell r="D2918"/>
        </row>
        <row r="2919">
          <cell r="A2919" t="str">
            <v>1C.11.200.0020.a</v>
          </cell>
          <cell r="B2919" t="str">
            <v>- paletto indeformabile girevole in alluminio</v>
          </cell>
          <cell r="C2919" t="str">
            <v>cad</v>
          </cell>
          <cell r="D2919">
            <v>300.55</v>
          </cell>
        </row>
        <row r="2920">
          <cell r="A2920" t="str">
            <v>1C.11.200.0020.b</v>
          </cell>
          <cell r="B2920" t="str">
            <v>- paletto deformabile girevole in acciaio zincato a caldo</v>
          </cell>
          <cell r="C2920" t="str">
            <v>cad</v>
          </cell>
          <cell r="D2920">
            <v>164.46</v>
          </cell>
        </row>
        <row r="2921">
          <cell r="A2921" t="str">
            <v>1C.11.200.0020.c</v>
          </cell>
          <cell r="B2921" t="str">
            <v>- paletto deformabile girevole in acciaio inox AISI 304</v>
          </cell>
          <cell r="C2921" t="str">
            <v>cad</v>
          </cell>
          <cell r="D2921">
            <v>258.8</v>
          </cell>
        </row>
        <row r="2922">
          <cell r="A2922" t="str">
            <v>1C.11.200.0020.d</v>
          </cell>
          <cell r="B2922" t="str">
            <v>- ganci rigidi sottotegola ad esse in acciaio zincato a caldo</v>
          </cell>
          <cell r="C2922" t="str">
            <v>cad</v>
          </cell>
          <cell r="D2922">
            <v>35.22</v>
          </cell>
        </row>
        <row r="2923">
          <cell r="A2923" t="str">
            <v>1C.11.200.0020.e</v>
          </cell>
          <cell r="B2923" t="str">
            <v>- ganci rigidi sottotegola ad esse in acciaio inox AISI 304</v>
          </cell>
          <cell r="C2923" t="str">
            <v>cad</v>
          </cell>
          <cell r="D2923">
            <v>62.23</v>
          </cell>
        </row>
        <row r="2924">
          <cell r="A2924" t="str">
            <v>1C.11.200.0020.f</v>
          </cell>
          <cell r="B2924" t="str">
            <v>- per ogni gancio flessibile sottotegola con cordino Ø8 mm, lungh. 600 mm, in acciaio zincato a caldo</v>
          </cell>
          <cell r="C2924" t="str">
            <v>cad</v>
          </cell>
          <cell r="D2924">
            <v>42.31</v>
          </cell>
        </row>
        <row r="2925">
          <cell r="A2925" t="str">
            <v>1C.11.200.0020.g</v>
          </cell>
          <cell r="B2925" t="str">
            <v>- per ogni gancio flessibile sottotegola con cordino Ø8 mm, lungh. 600 mm, in acciaio inox AISI 316</v>
          </cell>
          <cell r="C2925" t="str">
            <v>cad</v>
          </cell>
          <cell r="D2925">
            <v>62.47</v>
          </cell>
        </row>
        <row r="2926">
          <cell r="A2926" t="str">
            <v>1C.11.200.0020.h</v>
          </cell>
          <cell r="B2926" t="str">
            <v>- dispositivo di ancoraggio puntuale a parete in acciaio inox AISI 304</v>
          </cell>
          <cell r="C2926" t="str">
            <v>cad</v>
          </cell>
          <cell r="D2926">
            <v>52.18</v>
          </cell>
        </row>
        <row r="2927">
          <cell r="A2927" t="str">
            <v>1C.11.200.0020.i</v>
          </cell>
          <cell r="B2927" t="str">
            <v>- dispositivo di ancoraggio puntuale per lamiere grecate e pannelli coibentati in acciaio inox AISI 304</v>
          </cell>
          <cell r="C2927" t="str">
            <v>cad</v>
          </cell>
          <cell r="D2927">
            <v>142.13</v>
          </cell>
        </row>
        <row r="2928">
          <cell r="A2928" t="str">
            <v>1C.11.200.0030</v>
          </cell>
          <cell r="B2928" t="str">
            <v>Fornitura e posa in opera di dispositivo anticaduta, tipo C per coperture in lamiera, per la messa in sicurezza di una copertura mediante ancoraggi strutturali, che consentano l'accesso, il transito e l'esecuzione dei lavori di manutenzione in copertura, in condizioni di sicurezza per gli operatori.</v>
          </cell>
          <cell r="C2928"/>
          <cell r="D2928"/>
        </row>
        <row r="2929">
          <cell r="A2929" t="str">
            <v>1C.11.200.0030.a</v>
          </cell>
          <cell r="B2929" t="str">
            <v>- da 0 a 10 m e misure intermedie con paletti (altezza cm. 20) abbattibili e riarmabili in alluminio, completi di contro piastra in acciaio inox AISI 304 da fissare alla lamiera o al pannello</v>
          </cell>
          <cell r="C2929" t="str">
            <v>cad</v>
          </cell>
          <cell r="D2929">
            <v>1501.37</v>
          </cell>
        </row>
        <row r="2930">
          <cell r="A2930" t="str">
            <v>1C.11.200.0030.b</v>
          </cell>
          <cell r="B2930" t="str">
            <v>- da 0 a 10 m e misure intermedie con paletti (altezza cm. 20) rigidi girevoli in alluminio, completi di contro piastra in acciaio inox AISI 304 da fissare alla lamiera o al pannello</v>
          </cell>
          <cell r="C2930" t="str">
            <v>cad</v>
          </cell>
          <cell r="D2930">
            <v>1160.75</v>
          </cell>
        </row>
        <row r="2931">
          <cell r="A2931" t="str">
            <v>1C.11.200.0030.c</v>
          </cell>
          <cell r="B2931" t="str">
            <v>- per ogni ulteriore m di fune oltre i primi 10 ml</v>
          </cell>
          <cell r="C2931" t="str">
            <v>m</v>
          </cell>
          <cell r="D2931">
            <v>17.29</v>
          </cell>
        </row>
        <row r="2932">
          <cell r="A2932" t="str">
            <v>1C.11.200.0030.d</v>
          </cell>
          <cell r="B2932" t="str">
            <v>- per ogni paletto (altezza cm. 20) intermedio abbattibile e riarmabile in alluminio comprensivo di fissaggi e completo di contro piastra in acciaio inox AISI 304 da fissare alla lamiera o al pannello</v>
          </cell>
          <cell r="C2932" t="str">
            <v>cad</v>
          </cell>
          <cell r="D2932">
            <v>680.64</v>
          </cell>
        </row>
        <row r="2933">
          <cell r="A2933" t="str">
            <v>1C.11.200.0030.f</v>
          </cell>
          <cell r="B2933" t="str">
            <v>- per ogni paletto (altezza cm. 20) intermedio rigido girevole in alluminio comprensivo di fissaggi e completo di contro piastra in acciaio inox AISI 304 da fissare alla lamiera o al pannello</v>
          </cell>
          <cell r="C2933" t="str">
            <v>cad</v>
          </cell>
          <cell r="D2933">
            <v>452.98</v>
          </cell>
        </row>
        <row r="2934">
          <cell r="A2934" t="str">
            <v>1C.11.200.0030.g</v>
          </cell>
          <cell r="B2934" t="str">
            <v>- tenditore chiuso in acciaio inox AISI 316</v>
          </cell>
          <cell r="C2934" t="str">
            <v>cad</v>
          </cell>
          <cell r="D2934">
            <v>158.81</v>
          </cell>
        </row>
        <row r="2935">
          <cell r="A2935" t="str">
            <v>1C.11.200.0030.h</v>
          </cell>
          <cell r="B2935" t="str">
            <v>- dissipatore di energia in acciaio inox AISI 302</v>
          </cell>
          <cell r="C2935" t="str">
            <v>cad</v>
          </cell>
          <cell r="D2935">
            <v>197.12</v>
          </cell>
        </row>
        <row r="2936">
          <cell r="A2936" t="str">
            <v>1C.11.200.0050</v>
          </cell>
          <cell r="B2936" t="str">
            <v>Fermaneve con elementi isolati in:</v>
          </cell>
          <cell r="C2936"/>
          <cell r="D2936"/>
        </row>
        <row r="2937">
          <cell r="A2937" t="str">
            <v>1C.11.200.0050.a</v>
          </cell>
          <cell r="B2937" t="str">
            <v>- rame</v>
          </cell>
          <cell r="C2937" t="str">
            <v>cad</v>
          </cell>
          <cell r="D2937">
            <v>4.63</v>
          </cell>
        </row>
        <row r="2938">
          <cell r="A2938" t="str">
            <v>1C.11.200.0050.b</v>
          </cell>
          <cell r="B2938" t="str">
            <v>- lamiera preverniciata</v>
          </cell>
          <cell r="C2938" t="str">
            <v>cad</v>
          </cell>
          <cell r="D2938">
            <v>2.2799999999999998</v>
          </cell>
        </row>
        <row r="2939">
          <cell r="A2939" t="str">
            <v>1C.11.200.0060</v>
          </cell>
          <cell r="B2939" t="str">
            <v>Griglia parapasseri in rame:</v>
          </cell>
          <cell r="C2939"/>
          <cell r="D2939"/>
        </row>
        <row r="2940">
          <cell r="A2940" t="str">
            <v>1C.11.200.0060.a</v>
          </cell>
          <cell r="B2940" t="str">
            <v>- a banda forata spessore 6/10 mm</v>
          </cell>
          <cell r="C2940" t="str">
            <v>m</v>
          </cell>
          <cell r="D2940">
            <v>8.11</v>
          </cell>
        </row>
        <row r="2941">
          <cell r="A2941" t="str">
            <v>1C.11.200.0060.b</v>
          </cell>
          <cell r="B2941" t="str">
            <v>- a pettine, spessore 6/10 mm</v>
          </cell>
          <cell r="C2941" t="str">
            <v>m</v>
          </cell>
          <cell r="D2941">
            <v>9.6300000000000008</v>
          </cell>
        </row>
        <row r="2942">
          <cell r="A2942" t="str">
            <v>1C.11.200.0060.c</v>
          </cell>
          <cell r="B2942" t="str">
            <v>- sagomata per coppi, spessore 10/10 mm</v>
          </cell>
          <cell r="C2942" t="str">
            <v>m</v>
          </cell>
          <cell r="D2942">
            <v>15.74</v>
          </cell>
        </row>
        <row r="2943">
          <cell r="A2943" t="str">
            <v>1C.11.200.0070</v>
          </cell>
          <cell r="B2943" t="str">
            <v>Griglia parapasseri a pettine in PVC</v>
          </cell>
          <cell r="C2943" t="str">
            <v>m</v>
          </cell>
          <cell r="D2943">
            <v>3.21</v>
          </cell>
        </row>
        <row r="2944">
          <cell r="A2944" t="str">
            <v>1C.11.200.0080</v>
          </cell>
          <cell r="B2944" t="str">
            <v>Sottocolmo ventilato in poliuretano con bandelle in piombo plissettato e rete antintrusione in fibra di vetro</v>
          </cell>
          <cell r="C2944" t="str">
            <v>m</v>
          </cell>
          <cell r="D2944">
            <v>23.61</v>
          </cell>
        </row>
        <row r="2945">
          <cell r="A2945" t="str">
            <v>1C.11.200.0100</v>
          </cell>
          <cell r="B2945" t="str">
            <v>Barriera al vapore con telo sottotegola tristrato impermeabile e traspirante, per tetti a falda ventilati, composto da lamina traspirante rivestita su entrambe le facce con film polipropilenico e trattamento repellente per insetti. Peso 150 g/m²., applicato a secco e fissato con chiodi alla sottostante struttura, compresi sormonti e assistenze murarie alla posa.</v>
          </cell>
          <cell r="C2945" t="str">
            <v>m²</v>
          </cell>
          <cell r="D2945">
            <v>7.12</v>
          </cell>
        </row>
        <row r="2946">
          <cell r="A2946" t="str">
            <v>1C.11.210</v>
          </cell>
          <cell r="B2946" t="str">
            <v>DISSUASORI PER PICCIONI</v>
          </cell>
          <cell r="C2946"/>
          <cell r="D2946"/>
        </row>
        <row r="2947">
          <cell r="A2947" t="str">
            <v>1C.11.210.0010</v>
          </cell>
          <cell r="B2947" t="str">
            <v>Dissuasore per piccioni costituito da punte in acciaio inox diametro 1,3 mm, altezza 10-12 cm, inserite su base in policarbonato resistente ai raggi U.V., incollato con silicone:</v>
          </cell>
          <cell r="C2947"/>
          <cell r="D2947"/>
        </row>
        <row r="2948">
          <cell r="A2948" t="str">
            <v>1C.11.210.0010.a</v>
          </cell>
          <cell r="B2948" t="str">
            <v>- con punte disposte su una fila</v>
          </cell>
          <cell r="C2948" t="str">
            <v>m</v>
          </cell>
          <cell r="D2948">
            <v>10.55</v>
          </cell>
        </row>
        <row r="2949">
          <cell r="A2949" t="str">
            <v>1C.11.210.0010.b</v>
          </cell>
          <cell r="B2949" t="str">
            <v>- con punte disposte su due file</v>
          </cell>
          <cell r="C2949" t="str">
            <v>m</v>
          </cell>
          <cell r="D2949">
            <v>11.21</v>
          </cell>
        </row>
        <row r="2950">
          <cell r="A2950" t="str">
            <v>1C.11.210.0010.c</v>
          </cell>
          <cell r="B2950" t="str">
            <v>- con punte disposte su quattro file</v>
          </cell>
          <cell r="C2950" t="str">
            <v>m</v>
          </cell>
          <cell r="D2950">
            <v>13.22</v>
          </cell>
        </row>
        <row r="2951">
          <cell r="A2951" t="str">
            <v>1C.11.210.0020</v>
          </cell>
          <cell r="B2951" t="str">
            <v>Sistema di allontanamento piccioni di tipo elettrostatico, costituito da centralina elettrica alimentata a 220V 50Hz, conforme alle norme di sicurezza applicabili agli elettrificatori, idonea ad alimentare circa 1000 m di sviluppo del sistema; barre in acciaio inox diametro 2 mm della lunghezza di 1,00 m; piastrine multisupporto e multidirezionali in policarbonato anti-UV e molle di collegamento in acciaio inox. Compresi fissaggi delle piastrine con silicone neutro, eventuali sfridi, saldature, quota parte dei collegamenti verticali e assistenza per trasporto e sollevamento a piè d'opera, le prove necessarie per dare l'impianto perfettamente funzionante. Escluso: ponteggi se non esistenti, impiego di piattaforme aeree e la pulizia del supporto prima della posa. Costituito da:</v>
          </cell>
          <cell r="C2951"/>
          <cell r="D2951"/>
        </row>
        <row r="2952">
          <cell r="A2952" t="str">
            <v>1C.11.210.0020.a</v>
          </cell>
          <cell r="B2952" t="str">
            <v>- barre elettrificabili antipiccioni in acciaio inox</v>
          </cell>
          <cell r="C2952" t="str">
            <v>m</v>
          </cell>
          <cell r="D2952">
            <v>23.94</v>
          </cell>
        </row>
        <row r="2953">
          <cell r="A2953" t="str">
            <v>1C.11.210.0020.b</v>
          </cell>
          <cell r="B2953" t="str">
            <v>- centralina elettrica</v>
          </cell>
          <cell r="C2953" t="str">
            <v>cad</v>
          </cell>
          <cell r="D2953">
            <v>445.61</v>
          </cell>
        </row>
        <row r="2954">
          <cell r="A2954" t="str">
            <v>1C.11.210.0030</v>
          </cell>
          <cell r="B2954" t="str">
            <v>Fornitura e posa di rete antivolatili realizzata in polietilene ad alta densità, stabilizzata contro i raggi ultravioletti, tipo con nodo, extraresistente, idrorepellente, con maglia quadra da mm 50x50, spessore mm 1,5. Rete fornita di bordatura di rinforzo lungo tutto il perimetro mediante treccia da mm 6,0 cucita alla rete. Peso minimo 50 g./m². Compresi fissaggi con tasselli, chiodi, ferramenta adeguata, legature, sormonti, piani di lavoro fissi o mobili, e assistenze murarie. Per posa rete a quota:</v>
          </cell>
          <cell r="C2954"/>
          <cell r="D2954"/>
        </row>
        <row r="2955">
          <cell r="A2955" t="str">
            <v>1C.11.210.0030.a</v>
          </cell>
          <cell r="B2955" t="str">
            <v>- sino a 4,00 m con piani di lavoro</v>
          </cell>
          <cell r="C2955" t="str">
            <v>m²</v>
          </cell>
          <cell r="D2955">
            <v>14.09</v>
          </cell>
        </row>
        <row r="2956">
          <cell r="A2956" t="str">
            <v>1C.11.210.0030.b</v>
          </cell>
          <cell r="B2956" t="str">
            <v>- da 4,01 a 8,00 m con piani di lavoro</v>
          </cell>
          <cell r="C2956" t="str">
            <v>m²</v>
          </cell>
          <cell r="D2956">
            <v>15.77</v>
          </cell>
        </row>
        <row r="2957">
          <cell r="A2957" t="str">
            <v>1C.11.210.0030.c</v>
          </cell>
          <cell r="B2957" t="str">
            <v>- oltre 8,01 m senza piattaforma aerea escluso ponteggi</v>
          </cell>
          <cell r="C2957" t="str">
            <v>m²</v>
          </cell>
          <cell r="D2957">
            <v>15.11</v>
          </cell>
        </row>
        <row r="2958">
          <cell r="A2958" t="str">
            <v>1C.11.210.0030.d</v>
          </cell>
          <cell r="B2958" t="str">
            <v>- oltre 8,01 m con piattaforma aerea</v>
          </cell>
          <cell r="C2958" t="str">
            <v>m²</v>
          </cell>
          <cell r="D2958">
            <v>25.94</v>
          </cell>
        </row>
        <row r="2959">
          <cell r="A2959" t="str">
            <v>1C.11.240</v>
          </cell>
          <cell r="B2959" t="str">
            <v>CUPOLE TERMOFORMATE IN MATERIALE PLASTICO</v>
          </cell>
          <cell r="C2959"/>
          <cell r="D2959"/>
        </row>
        <row r="2960">
          <cell r="A2960" t="str">
            <v>1C.11.240.0000</v>
          </cell>
          <cell r="B2960" t="str">
            <v>NOTA DI CONSULTAZIONE</v>
          </cell>
          <cell r="C2960"/>
          <cell r="D2960"/>
        </row>
        <row r="2961">
          <cell r="A2961" t="str">
            <v>1C.11.250</v>
          </cell>
          <cell r="B2961" t="str">
            <v>CUPOLE CIRCOLARI</v>
          </cell>
          <cell r="C2961"/>
          <cell r="D2961"/>
        </row>
        <row r="2962">
          <cell r="A2962" t="str">
            <v>1C.11.250.0010</v>
          </cell>
          <cell r="B2962" t="str">
            <v>Fornitura e posa, in postazione non apribile, di lucernario a cupola circolare autoportante in metacrilato, policarbonato o polimetilmetacrilato, trasparente od opale, a parete semplice. Fissaggio alla base in muratura, metallica o prefabbricata VTR, realizzato con appositi morsetti e guarnizione di tenuta in modo di trattenere l'elemento senza forarlo. Compresa la posa e le assistenze murarie, esclusa la predisposizione della base. Con diametro:</v>
          </cell>
          <cell r="C2962"/>
          <cell r="D2962"/>
        </row>
        <row r="2963">
          <cell r="A2963" t="str">
            <v>1C.11.250.0010.a</v>
          </cell>
          <cell r="B2963" t="str">
            <v>- Ø interno 60 cm, spessore 3 mm</v>
          </cell>
          <cell r="C2963" t="str">
            <v>cad</v>
          </cell>
          <cell r="D2963">
            <v>98.53</v>
          </cell>
        </row>
        <row r="2964">
          <cell r="A2964" t="str">
            <v>1C.11.250.0010.b</v>
          </cell>
          <cell r="B2964" t="str">
            <v>- Ø interno 80 cm, spessore 3 mm</v>
          </cell>
          <cell r="C2964" t="str">
            <v>cad</v>
          </cell>
          <cell r="D2964">
            <v>120.68</v>
          </cell>
        </row>
        <row r="2965">
          <cell r="A2965" t="str">
            <v>1C.11.250.0010.c</v>
          </cell>
          <cell r="B2965" t="str">
            <v>- Ø interno 100 cm, spessore 4 mm</v>
          </cell>
          <cell r="C2965" t="str">
            <v>cad</v>
          </cell>
          <cell r="D2965">
            <v>168.07</v>
          </cell>
        </row>
        <row r="2966">
          <cell r="A2966" t="str">
            <v>1C.11.250.0010.d</v>
          </cell>
          <cell r="B2966" t="str">
            <v>- Ø interno 120 cm, spessore 4 mm</v>
          </cell>
          <cell r="C2966" t="str">
            <v>cad</v>
          </cell>
          <cell r="D2966">
            <v>200.46</v>
          </cell>
        </row>
        <row r="2967">
          <cell r="A2967" t="str">
            <v>1C.11.250.0010.e</v>
          </cell>
          <cell r="B2967" t="str">
            <v>- Ø interno 140 cm, spessore 4 mm</v>
          </cell>
          <cell r="C2967" t="str">
            <v>cad</v>
          </cell>
          <cell r="D2967">
            <v>246.7</v>
          </cell>
        </row>
        <row r="2968">
          <cell r="A2968" t="str">
            <v>1C.11.250.0010.f</v>
          </cell>
          <cell r="B2968" t="str">
            <v>- Ø interno 160 cm, spessore 4 mm</v>
          </cell>
          <cell r="C2968" t="str">
            <v>cad</v>
          </cell>
          <cell r="D2968">
            <v>365.46</v>
          </cell>
        </row>
        <row r="2969">
          <cell r="A2969" t="str">
            <v>1C.11.250.0010.g</v>
          </cell>
          <cell r="B2969" t="str">
            <v>- Ø interno 180 cm, spessore 4 mm</v>
          </cell>
          <cell r="C2969" t="str">
            <v>cad</v>
          </cell>
          <cell r="D2969">
            <v>566.97</v>
          </cell>
        </row>
        <row r="2970">
          <cell r="A2970" t="str">
            <v>1C.11.250.0020</v>
          </cell>
          <cell r="B2970" t="str">
            <v>Fornitura e posa, in postazione non apribile, di lucernario a cupola circolare autoportante in metacrilato, policarbonato o polimetilmetacrilato, trasparente od opale, a parete doppia, con assemblaggio ermetico in stabilimento. Fissaggio alla base in muratura, metallica o prefabbricata VTR, realizzato con appositi morsetti e guarnizione di tenuta in modo di trattenere l'elemento senza forarlo. Compresa la posa e le assistenze murarie, esclusa la predisposizione della base. Con diametro:</v>
          </cell>
          <cell r="C2970"/>
          <cell r="D2970"/>
        </row>
        <row r="2971">
          <cell r="A2971" t="str">
            <v>1C.11.250.0020.a</v>
          </cell>
          <cell r="B2971" t="str">
            <v>- Ø interno 60 cm, spessore 3+3 mm</v>
          </cell>
          <cell r="C2971" t="str">
            <v>cad</v>
          </cell>
          <cell r="D2971">
            <v>156.88</v>
          </cell>
        </row>
        <row r="2972">
          <cell r="A2972" t="str">
            <v>1C.11.250.0020.b</v>
          </cell>
          <cell r="B2972" t="str">
            <v>- Ø interno 80 cm, spessore 3+3 mm</v>
          </cell>
          <cell r="C2972" t="str">
            <v>cad</v>
          </cell>
          <cell r="D2972">
            <v>187</v>
          </cell>
        </row>
        <row r="2973">
          <cell r="A2973" t="str">
            <v>1C.11.250.0020.c</v>
          </cell>
          <cell r="B2973" t="str">
            <v>- Ø interno 100 cm, spessore 4+3 mm</v>
          </cell>
          <cell r="C2973" t="str">
            <v>cad</v>
          </cell>
          <cell r="D2973">
            <v>262.25</v>
          </cell>
        </row>
        <row r="2974">
          <cell r="A2974" t="str">
            <v>1C.11.250.0020.d</v>
          </cell>
          <cell r="B2974" t="str">
            <v>- Ø interno 120 cm, spessore 4+3 mm</v>
          </cell>
          <cell r="C2974" t="str">
            <v>cad</v>
          </cell>
          <cell r="D2974">
            <v>309.23</v>
          </cell>
        </row>
        <row r="2975">
          <cell r="A2975" t="str">
            <v>1C.11.250.0020.e</v>
          </cell>
          <cell r="B2975" t="str">
            <v>- Ø interno 140 cm, spessore 4+3 mm</v>
          </cell>
          <cell r="C2975" t="str">
            <v>cad</v>
          </cell>
          <cell r="D2975">
            <v>384.65</v>
          </cell>
        </row>
        <row r="2976">
          <cell r="A2976" t="str">
            <v>1C.11.250.0020.f</v>
          </cell>
          <cell r="B2976" t="str">
            <v>- Ø interno 160 cm, spessore 4+3 mm</v>
          </cell>
          <cell r="C2976" t="str">
            <v>cad</v>
          </cell>
          <cell r="D2976">
            <v>475.21</v>
          </cell>
        </row>
        <row r="2977">
          <cell r="A2977" t="str">
            <v>1C.11.250.0020.g</v>
          </cell>
          <cell r="B2977" t="str">
            <v>- Ø interno 180 cm, spessore 4+3 mm</v>
          </cell>
          <cell r="C2977" t="str">
            <v>cad</v>
          </cell>
          <cell r="D2977">
            <v>895.94</v>
          </cell>
        </row>
        <row r="2978">
          <cell r="A2978" t="str">
            <v>1C.11.250.0030</v>
          </cell>
          <cell r="B2978" t="str">
            <v>Fornitura e posa di dispositivo per l'apertura manuale di lucernari circolari, con telaio e controtelaio in metallo, completo di cerniere, guarnizioni di tenuta ed accessori per il fissaggio alla base in muratura, metallica o prefabbricata VTR. L'apertura viene ottenuta azionando a distanza con manovella asportabile un martinetto a sollevamento telescopico con vite senza fine, collegato al telaio. Per lucernari circolari con diametro:</v>
          </cell>
          <cell r="C2978"/>
          <cell r="D2978"/>
        </row>
        <row r="2979">
          <cell r="A2979" t="str">
            <v>1C.11.250.0030.a</v>
          </cell>
          <cell r="B2979" t="str">
            <v>- Ø interno 60 cm</v>
          </cell>
          <cell r="C2979" t="str">
            <v>cad</v>
          </cell>
          <cell r="D2979">
            <v>232.31</v>
          </cell>
        </row>
        <row r="2980">
          <cell r="A2980" t="str">
            <v>1C.11.250.0030.b</v>
          </cell>
          <cell r="B2980" t="str">
            <v>- Ø interno 80 cm</v>
          </cell>
          <cell r="C2980" t="str">
            <v>cad</v>
          </cell>
          <cell r="D2980">
            <v>245.08</v>
          </cell>
        </row>
        <row r="2981">
          <cell r="A2981" t="str">
            <v>1C.11.250.0030.c</v>
          </cell>
          <cell r="B2981" t="str">
            <v>- Ø interno 100 cm</v>
          </cell>
          <cell r="C2981" t="str">
            <v>cad</v>
          </cell>
          <cell r="D2981">
            <v>291.62</v>
          </cell>
        </row>
        <row r="2982">
          <cell r="A2982" t="str">
            <v>1C.11.250.0030.d</v>
          </cell>
          <cell r="B2982" t="str">
            <v>- Ø interno 120 cm</v>
          </cell>
          <cell r="C2982" t="str">
            <v>cad</v>
          </cell>
          <cell r="D2982">
            <v>342.98</v>
          </cell>
        </row>
        <row r="2983">
          <cell r="A2983" t="str">
            <v>1C.11.250.0030.e</v>
          </cell>
          <cell r="B2983" t="str">
            <v>- Ø interno 140 cm</v>
          </cell>
          <cell r="C2983" t="str">
            <v>cad</v>
          </cell>
          <cell r="D2983">
            <v>383.32</v>
          </cell>
        </row>
        <row r="2984">
          <cell r="A2984" t="str">
            <v>1C.11.250.0030.f</v>
          </cell>
          <cell r="B2984" t="str">
            <v>- Ø interno 160 cm</v>
          </cell>
          <cell r="C2984" t="str">
            <v>cad</v>
          </cell>
          <cell r="D2984">
            <v>433.36</v>
          </cell>
        </row>
        <row r="2985">
          <cell r="A2985" t="str">
            <v>1C.11.250.0030.g</v>
          </cell>
          <cell r="B2985" t="str">
            <v>- Ø interno 180 cm</v>
          </cell>
          <cell r="C2985" t="str">
            <v>cad</v>
          </cell>
          <cell r="D2985">
            <v>498.15</v>
          </cell>
        </row>
        <row r="2986">
          <cell r="A2986" t="str">
            <v>1C.11.250.0040</v>
          </cell>
          <cell r="B2986" t="str">
            <v>Fornitura e posa di dispositivo per l'apertura manuale a passo d'uomo di lucernari circolari, con telaio e controtelaio in metallo, completo di cerniere, di guarnizioni di tenuta ed accessori per il fissaggio alla base in cemento, metallica o prefabbricata VTR. L'apertura viene ottenuta tramite una maniglia, interna o esterna. Per lucernari circolari con diametro:</v>
          </cell>
          <cell r="C2986"/>
          <cell r="D2986"/>
        </row>
        <row r="2987">
          <cell r="A2987" t="str">
            <v>1C.11.250.0040.a</v>
          </cell>
          <cell r="B2987" t="str">
            <v>- Ø interno 60 cm</v>
          </cell>
          <cell r="C2987" t="str">
            <v>cad</v>
          </cell>
          <cell r="D2987">
            <v>200.48</v>
          </cell>
        </row>
        <row r="2988">
          <cell r="A2988" t="str">
            <v>1C.11.250.0040.b</v>
          </cell>
          <cell r="B2988" t="str">
            <v>- Ø interno 80 cm</v>
          </cell>
          <cell r="C2988" t="str">
            <v>cad</v>
          </cell>
          <cell r="D2988">
            <v>215.91</v>
          </cell>
        </row>
        <row r="2989">
          <cell r="A2989" t="str">
            <v>1C.11.250.0040.c</v>
          </cell>
          <cell r="B2989" t="str">
            <v>- Ø interno 100 cm</v>
          </cell>
          <cell r="C2989" t="str">
            <v>cad</v>
          </cell>
          <cell r="D2989">
            <v>247.85</v>
          </cell>
        </row>
        <row r="2990">
          <cell r="A2990" t="str">
            <v>1C.11.250.0040.d</v>
          </cell>
          <cell r="B2990" t="str">
            <v>- Ø interno 120 cm</v>
          </cell>
          <cell r="C2990" t="str">
            <v>cad</v>
          </cell>
          <cell r="D2990">
            <v>309.83</v>
          </cell>
        </row>
        <row r="2991">
          <cell r="A2991" t="str">
            <v>1C.11.260</v>
          </cell>
          <cell r="B2991" t="str">
            <v>CUPOLE QUADRATE</v>
          </cell>
          <cell r="C2991"/>
          <cell r="D2991"/>
        </row>
        <row r="2992">
          <cell r="A2992" t="str">
            <v>1C.11.260.0010</v>
          </cell>
          <cell r="B2992" t="str">
            <v>Fornitura e posa, in postazione non apribile, di lucernario a cupola quadrata autoportante in metacrilato, policarbonato o polimetilmetacrilato, trasparente od opale, a parete semplice. Fissaggio alla base in muratura, metallica o prefabbricata VTR, realizzato con appositi morsetti e guarnizione di tenuta in modo di trattenere l'elemento senza forarlo. Compresa la posa e le assistenze murarie, esclusa la predisposizione della base. Con dimensioni:</v>
          </cell>
          <cell r="C2992"/>
          <cell r="D2992"/>
        </row>
        <row r="2993">
          <cell r="A2993" t="str">
            <v>1C.11.260.0010.a</v>
          </cell>
          <cell r="B2993" t="str">
            <v>- interno 60x60 cm, spessore 3 mm</v>
          </cell>
          <cell r="C2993" t="str">
            <v>cad</v>
          </cell>
          <cell r="D2993">
            <v>101.18</v>
          </cell>
        </row>
        <row r="2994">
          <cell r="A2994" t="str">
            <v>1C.11.260.0010.b</v>
          </cell>
          <cell r="B2994" t="str">
            <v>- interno 80x80 cm, spessore 3 mm</v>
          </cell>
          <cell r="C2994" t="str">
            <v>cad</v>
          </cell>
          <cell r="D2994">
            <v>125.99</v>
          </cell>
        </row>
        <row r="2995">
          <cell r="A2995" t="str">
            <v>1C.11.260.0010.c</v>
          </cell>
          <cell r="B2995" t="str">
            <v>- interno 100x100 cm, spessore 4 mm</v>
          </cell>
          <cell r="C2995" t="str">
            <v>cad</v>
          </cell>
          <cell r="D2995">
            <v>168.44</v>
          </cell>
        </row>
        <row r="2996">
          <cell r="A2996" t="str">
            <v>1C.11.260.0010.d</v>
          </cell>
          <cell r="B2996" t="str">
            <v>- interno 120x120 cm, spessore 4 mm</v>
          </cell>
          <cell r="C2996" t="str">
            <v>cad</v>
          </cell>
          <cell r="D2996">
            <v>205.78</v>
          </cell>
        </row>
        <row r="2997">
          <cell r="A2997" t="str">
            <v>1C.11.260.0010.e</v>
          </cell>
          <cell r="B2997" t="str">
            <v>- interno 140x140 cm, spessore 4 mm</v>
          </cell>
          <cell r="C2997" t="str">
            <v>cad</v>
          </cell>
          <cell r="D2997">
            <v>249.36</v>
          </cell>
        </row>
        <row r="2998">
          <cell r="A2998" t="str">
            <v>1C.11.260.0010.f</v>
          </cell>
          <cell r="B2998" t="str">
            <v>- interno 160x160 cm, spessore 4 mm</v>
          </cell>
          <cell r="C2998" t="str">
            <v>cad</v>
          </cell>
          <cell r="D2998">
            <v>308.08</v>
          </cell>
        </row>
        <row r="2999">
          <cell r="A2999" t="str">
            <v>1C.11.260.0010.g</v>
          </cell>
          <cell r="B2999" t="str">
            <v>- interno 180x180 cm, spessore 4 mm</v>
          </cell>
          <cell r="C2999" t="str">
            <v>cad</v>
          </cell>
          <cell r="D2999">
            <v>577.59</v>
          </cell>
        </row>
        <row r="3000">
          <cell r="A3000" t="str">
            <v>1C.11.260.0020</v>
          </cell>
          <cell r="B3000" t="str">
            <v>Fornitura e posa, in postazione non apribile, di lucernario a cupola quadrata autoportante in metacrilato, policarbonato o polimetilmetacrilato, trasparente od opale, a parete doppia, con assemblaggio ermetico in stabilimento. Fissaggio alla base in muratura, metallica o prefabbricata VTR, realizzato con appositi morsetti e guarnizione di tenuta in modo di trattenere l'elemento senza forarlo. Compresa la posa e le assistenze murarie, esclusa la predisposizione della base. Con dimensioni:</v>
          </cell>
          <cell r="C3000"/>
          <cell r="D3000"/>
        </row>
        <row r="3001">
          <cell r="A3001" t="str">
            <v>1C.11.260.0020.a</v>
          </cell>
          <cell r="B3001" t="str">
            <v>- interno 60x60 cm, spessore 3+3 mm</v>
          </cell>
          <cell r="C3001" t="str">
            <v>cad</v>
          </cell>
          <cell r="D3001">
            <v>164.86</v>
          </cell>
        </row>
        <row r="3002">
          <cell r="A3002" t="str">
            <v>1C.11.260.0020.b</v>
          </cell>
          <cell r="B3002" t="str">
            <v>- interno 80x80 cm, spessore 3+3 mm</v>
          </cell>
          <cell r="C3002" t="str">
            <v>cad</v>
          </cell>
          <cell r="D3002">
            <v>200.28</v>
          </cell>
        </row>
        <row r="3003">
          <cell r="A3003" t="str">
            <v>1C.11.260.0020.c</v>
          </cell>
          <cell r="B3003" t="str">
            <v>- interno 100x100 cm, spessore 4+3 mm</v>
          </cell>
          <cell r="C3003" t="str">
            <v>cad</v>
          </cell>
          <cell r="D3003">
            <v>258.64</v>
          </cell>
        </row>
        <row r="3004">
          <cell r="A3004" t="str">
            <v>1C.11.260.0020.d</v>
          </cell>
          <cell r="B3004" t="str">
            <v>- interno 120x120 cm, spessore 4+3 mm</v>
          </cell>
          <cell r="C3004" t="str">
            <v>cad</v>
          </cell>
          <cell r="D3004">
            <v>317.19</v>
          </cell>
        </row>
        <row r="3005">
          <cell r="A3005" t="str">
            <v>1C.11.260.0020.e</v>
          </cell>
          <cell r="B3005" t="str">
            <v>- interno 140x140 cm, spessore 4+3 mm</v>
          </cell>
          <cell r="C3005" t="str">
            <v>cad</v>
          </cell>
          <cell r="D3005">
            <v>384.65</v>
          </cell>
        </row>
        <row r="3006">
          <cell r="A3006" t="str">
            <v>1C.11.260.0020.f</v>
          </cell>
          <cell r="B3006" t="str">
            <v>- interno 160x160 cm, spessore 4+3 mm</v>
          </cell>
          <cell r="C3006" t="str">
            <v>cad</v>
          </cell>
          <cell r="D3006">
            <v>477.85</v>
          </cell>
        </row>
        <row r="3007">
          <cell r="A3007" t="str">
            <v>1C.11.260.0020.g</v>
          </cell>
          <cell r="B3007" t="str">
            <v>- interno 180x180 cm, spessore 4+3 mm</v>
          </cell>
          <cell r="C3007" t="str">
            <v>cad</v>
          </cell>
          <cell r="D3007">
            <v>898.58</v>
          </cell>
        </row>
        <row r="3008">
          <cell r="A3008" t="str">
            <v>1C.11.260.0030</v>
          </cell>
          <cell r="B3008" t="str">
            <v>Dispositivo per l'apertura manuale, con telaio e controtelaio in metallo, completo di cerniere, di guarnizioni di tenuta ed accessori per il fissaggio alla base in cemento, metallica o prefabbricata VTR. L'apertura viene ottenuta azionando a distanza con manovella asportabile un martinetto a sollevamento telescopico con vite senza fine, collegato al telaio. Per lucernari quadrati con dimensione:</v>
          </cell>
          <cell r="C3008"/>
          <cell r="D3008"/>
        </row>
        <row r="3009">
          <cell r="A3009" t="str">
            <v>1C.11.260.0030.a</v>
          </cell>
          <cell r="B3009" t="str">
            <v>- interno 60x60 cm</v>
          </cell>
          <cell r="C3009" t="str">
            <v>cad</v>
          </cell>
          <cell r="D3009">
            <v>191.18</v>
          </cell>
        </row>
        <row r="3010">
          <cell r="A3010" t="str">
            <v>1C.11.260.0030.b</v>
          </cell>
          <cell r="B3010" t="str">
            <v>- interno 80x80 cm</v>
          </cell>
          <cell r="C3010" t="str">
            <v>cad</v>
          </cell>
          <cell r="D3010">
            <v>211.93</v>
          </cell>
        </row>
        <row r="3011">
          <cell r="A3011" t="str">
            <v>1C.11.260.0030.c</v>
          </cell>
          <cell r="B3011" t="str">
            <v>- interno 100x100 cm</v>
          </cell>
          <cell r="C3011" t="str">
            <v>cad</v>
          </cell>
          <cell r="D3011">
            <v>226.62</v>
          </cell>
        </row>
        <row r="3012">
          <cell r="A3012" t="str">
            <v>1C.11.260.0030.d</v>
          </cell>
          <cell r="B3012" t="str">
            <v>- interno 120x120 cm</v>
          </cell>
          <cell r="C3012" t="str">
            <v>cad</v>
          </cell>
          <cell r="D3012">
            <v>251.46</v>
          </cell>
        </row>
        <row r="3013">
          <cell r="A3013" t="str">
            <v>1C.11.260.0030.e</v>
          </cell>
          <cell r="B3013" t="str">
            <v>- interno 140x140 cm</v>
          </cell>
          <cell r="C3013" t="str">
            <v>cad</v>
          </cell>
          <cell r="D3013">
            <v>270.58999999999997</v>
          </cell>
        </row>
        <row r="3014">
          <cell r="A3014" t="str">
            <v>1C.11.260.0030.f</v>
          </cell>
          <cell r="B3014" t="str">
            <v>- interno 160x160 cm</v>
          </cell>
          <cell r="C3014" t="str">
            <v>cad</v>
          </cell>
          <cell r="D3014">
            <v>313.97000000000003</v>
          </cell>
        </row>
        <row r="3015">
          <cell r="A3015" t="str">
            <v>1C.11.260.0030.g</v>
          </cell>
          <cell r="B3015" t="str">
            <v>- interno 180x180 cm</v>
          </cell>
          <cell r="C3015" t="str">
            <v>cad</v>
          </cell>
          <cell r="D3015">
            <v>520.70000000000005</v>
          </cell>
        </row>
        <row r="3016">
          <cell r="A3016" t="str">
            <v>1C.11.260.0040</v>
          </cell>
          <cell r="B3016" t="str">
            <v>Dispositivo per l'apertura manuale a passo d'uomo, con telaio e controtelaio in metallo, completo di cerniere, di guarnizioni di tenuta ed accessori per il fissaggio alla base in cemento, metallica o prefabbricata VTR. L'apertura viene ottenuta tramite una maniglia, interna o esterna. Per lucernari quadrati con dimensione:</v>
          </cell>
          <cell r="C3016"/>
          <cell r="D3016"/>
        </row>
        <row r="3017">
          <cell r="A3017" t="str">
            <v>1C.11.260.0040.a</v>
          </cell>
          <cell r="B3017" t="str">
            <v>- interno 60x60 cm</v>
          </cell>
          <cell r="C3017" t="str">
            <v>cad</v>
          </cell>
          <cell r="D3017">
            <v>266.81</v>
          </cell>
        </row>
        <row r="3018">
          <cell r="A3018" t="str">
            <v>1C.11.260.0040.b</v>
          </cell>
          <cell r="B3018" t="str">
            <v>- interno 80x80 cm</v>
          </cell>
          <cell r="C3018" t="str">
            <v>cad</v>
          </cell>
          <cell r="D3018">
            <v>288.86</v>
          </cell>
        </row>
        <row r="3019">
          <cell r="A3019" t="str">
            <v>1C.11.260.0040.c</v>
          </cell>
          <cell r="B3019" t="str">
            <v>- interno 100x100 cm</v>
          </cell>
          <cell r="C3019" t="str">
            <v>cad</v>
          </cell>
          <cell r="D3019">
            <v>319.47000000000003</v>
          </cell>
        </row>
        <row r="3020">
          <cell r="A3020" t="str">
            <v>1C.11.260.0040.d</v>
          </cell>
          <cell r="B3020" t="str">
            <v>- interno 120x120 cm</v>
          </cell>
          <cell r="C3020" t="str">
            <v>cad</v>
          </cell>
          <cell r="D3020">
            <v>345.62</v>
          </cell>
        </row>
        <row r="3021">
          <cell r="A3021" t="str">
            <v>1C.11.270</v>
          </cell>
          <cell r="B3021" t="str">
            <v>CUPOLE RETTANGOLARI</v>
          </cell>
          <cell r="C3021"/>
          <cell r="D3021"/>
        </row>
        <row r="3022">
          <cell r="A3022" t="str">
            <v>1C.11.270.0010</v>
          </cell>
          <cell r="B3022" t="str">
            <v>Fornitura e posa, in postazione non apribile, di lucernario a cupola rettangolare autoportante in metacrilato, policarbonato o polimetilmetacrilato, trasparente od opale, a parete semplice. Fissaggio alla base in muratura, metallica o prefabbricata VTR, realizzato con appositi morsetti e guarnizione di tenuta in modo di trattenere l'elemento senza forarlo. Compresa la posa e le assistenze murarie, esclusa la predisposizione della base. Con dimensioni:</v>
          </cell>
          <cell r="C3022"/>
          <cell r="D3022"/>
        </row>
        <row r="3023">
          <cell r="A3023" t="str">
            <v>1C.11.270.0010.a</v>
          </cell>
          <cell r="B3023" t="str">
            <v>- interno 85x60 cm, spessore 3 mm</v>
          </cell>
          <cell r="C3023" t="str">
            <v>cad</v>
          </cell>
          <cell r="D3023">
            <v>109.13</v>
          </cell>
        </row>
        <row r="3024">
          <cell r="A3024" t="str">
            <v>1C.11.270.0010.b</v>
          </cell>
          <cell r="B3024" t="str">
            <v>- interno 105x75 cm, spessore 3 mm</v>
          </cell>
          <cell r="C3024" t="str">
            <v>cad</v>
          </cell>
          <cell r="D3024">
            <v>131.31</v>
          </cell>
        </row>
        <row r="3025">
          <cell r="A3025" t="str">
            <v>1C.11.270.0010.c</v>
          </cell>
          <cell r="B3025" t="str">
            <v>- interno 135x85 cm, spessore 4 mm</v>
          </cell>
          <cell r="C3025" t="str">
            <v>cad</v>
          </cell>
          <cell r="D3025">
            <v>179.05</v>
          </cell>
        </row>
        <row r="3026">
          <cell r="A3026" t="str">
            <v>1C.11.270.0010.d</v>
          </cell>
          <cell r="B3026" t="str">
            <v>- interno 150x100 cm, spessore 4 mm</v>
          </cell>
          <cell r="C3026" t="str">
            <v>cad</v>
          </cell>
          <cell r="D3026">
            <v>207.11</v>
          </cell>
        </row>
        <row r="3027">
          <cell r="A3027" t="str">
            <v>1C.11.270.0010.e</v>
          </cell>
          <cell r="B3027" t="str">
            <v>- interno 185x135 cm, spessore 4 mm</v>
          </cell>
          <cell r="C3027" t="str">
            <v>cad</v>
          </cell>
          <cell r="D3027">
            <v>283.83999999999997</v>
          </cell>
        </row>
        <row r="3028">
          <cell r="A3028" t="str">
            <v>1C.11.270.0010.f</v>
          </cell>
          <cell r="B3028" t="str">
            <v>- interno 200x100 cm, spessore 4 mm</v>
          </cell>
          <cell r="C3028" t="str">
            <v>cad</v>
          </cell>
          <cell r="D3028">
            <v>274.92</v>
          </cell>
        </row>
        <row r="3029">
          <cell r="A3029" t="str">
            <v>1C.11.270.0010.g</v>
          </cell>
          <cell r="B3029" t="str">
            <v>- interno 235x135 cm, spessore 4 mm</v>
          </cell>
          <cell r="C3029" t="str">
            <v>cad</v>
          </cell>
          <cell r="D3029">
            <v>385.25</v>
          </cell>
        </row>
        <row r="3030">
          <cell r="A3030" t="str">
            <v>1C.11.270.0020</v>
          </cell>
          <cell r="B3030" t="str">
            <v>Fornitura e posa, in postazione non apribile, di lucernario a cupola rettangolare autoportante in metacrilato, policarbonato o polimetilmetacrilato, trasparente od opale, a parete doppia, con assemblaggio ermetico in stabilimento. Fissaggio alla base in muratura, metallica o prefabbricata VTR, realizzato con appositi morsetti e guarnizione di tenuta in modo di trattenere l'elemento senza forarlo. Compresa la posa e le assistenze murarie, esclusa la predisposizione della base. Con dimensioni:</v>
          </cell>
          <cell r="C3030"/>
          <cell r="D3030"/>
        </row>
        <row r="3031">
          <cell r="A3031" t="str">
            <v>1C.11.270.0020.a</v>
          </cell>
          <cell r="B3031" t="str">
            <v>- interno 85x60 cm, spessore 3+3 mm</v>
          </cell>
          <cell r="C3031" t="str">
            <v>cad</v>
          </cell>
          <cell r="D3031">
            <v>175.46</v>
          </cell>
        </row>
        <row r="3032">
          <cell r="A3032" t="str">
            <v>1C.11.270.0020.b</v>
          </cell>
          <cell r="B3032" t="str">
            <v>- interno 105x75 cm, spessore 3+3 mm</v>
          </cell>
          <cell r="C3032" t="str">
            <v>cad</v>
          </cell>
          <cell r="D3032">
            <v>208.24</v>
          </cell>
        </row>
        <row r="3033">
          <cell r="A3033" t="str">
            <v>1C.11.270.0020.c</v>
          </cell>
          <cell r="B3033" t="str">
            <v>- interno 135x85 cm, spessore 4+3 mm</v>
          </cell>
          <cell r="C3033" t="str">
            <v>cad</v>
          </cell>
          <cell r="D3033">
            <v>273.23</v>
          </cell>
        </row>
        <row r="3034">
          <cell r="A3034" t="str">
            <v>1C.11.270.0020.d</v>
          </cell>
          <cell r="B3034" t="str">
            <v>- interno 150x100 cm, spessore 4+3 mm</v>
          </cell>
          <cell r="C3034" t="str">
            <v>cad</v>
          </cell>
          <cell r="D3034">
            <v>315.88</v>
          </cell>
        </row>
        <row r="3035">
          <cell r="A3035" t="str">
            <v>1C.11.270.0020.e</v>
          </cell>
          <cell r="B3035" t="str">
            <v>- interno 185x135 cm, spessore 4+3 mm</v>
          </cell>
          <cell r="C3035" t="str">
            <v>cad</v>
          </cell>
          <cell r="D3035">
            <v>449.65</v>
          </cell>
        </row>
        <row r="3036">
          <cell r="A3036" t="str">
            <v>1C.11.270.0020.f</v>
          </cell>
          <cell r="B3036" t="str">
            <v>- interno 200x100 cm, spessore 4+3 mm</v>
          </cell>
          <cell r="C3036" t="str">
            <v>cad</v>
          </cell>
          <cell r="D3036">
            <v>404.9</v>
          </cell>
        </row>
        <row r="3037">
          <cell r="A3037" t="str">
            <v>1C.11.270.0020.g</v>
          </cell>
          <cell r="B3037" t="str">
            <v>- interno 235x135 cm, spessore 4+3 mm</v>
          </cell>
          <cell r="C3037" t="str">
            <v>cad</v>
          </cell>
          <cell r="D3037">
            <v>565.64</v>
          </cell>
        </row>
        <row r="3038">
          <cell r="A3038" t="str">
            <v>1C.11.270.0030</v>
          </cell>
          <cell r="B3038" t="str">
            <v>Dispositivo per l'apertura manuale, con telaio e controtelaio in metallo, completo di cerniere, di guarnizioni di tenuta ed accessori per il fissaggio alla base in cemento, metallica o prefabbricata VTR. L'apertura viene ottenuta azionando a distanza con manovella asportabile un martinetto a sollevamento telescopico con vite senza fine, collegato al telaio. Per lucernari rettangolari con dimensione:</v>
          </cell>
          <cell r="C3038"/>
          <cell r="D3038"/>
        </row>
        <row r="3039">
          <cell r="A3039" t="str">
            <v>1C.11.270.0030.a</v>
          </cell>
          <cell r="B3039" t="str">
            <v>- interno 85x60 cm</v>
          </cell>
          <cell r="C3039" t="str">
            <v>cad</v>
          </cell>
          <cell r="D3039">
            <v>199.13</v>
          </cell>
        </row>
        <row r="3040">
          <cell r="A3040" t="str">
            <v>1C.11.270.0030.b</v>
          </cell>
          <cell r="B3040" t="str">
            <v>- interno 105x75 cm</v>
          </cell>
          <cell r="C3040" t="str">
            <v>cad</v>
          </cell>
          <cell r="D3040">
            <v>213.25</v>
          </cell>
        </row>
        <row r="3041">
          <cell r="A3041" t="str">
            <v>1C.11.270.0030.c</v>
          </cell>
          <cell r="B3041" t="str">
            <v>- interno 135x85 cm</v>
          </cell>
          <cell r="C3041" t="str">
            <v>cad</v>
          </cell>
          <cell r="D3041">
            <v>229.27</v>
          </cell>
        </row>
        <row r="3042">
          <cell r="A3042" t="str">
            <v>1C.11.270.0030.d</v>
          </cell>
          <cell r="B3042" t="str">
            <v>- interno 150x100 cm</v>
          </cell>
          <cell r="C3042" t="str">
            <v>cad</v>
          </cell>
          <cell r="D3042">
            <v>259.41000000000003</v>
          </cell>
        </row>
        <row r="3043">
          <cell r="A3043" t="str">
            <v>1C.11.270.0030.e</v>
          </cell>
          <cell r="B3043" t="str">
            <v>- interno 185x135 cm</v>
          </cell>
          <cell r="C3043" t="str">
            <v>cad</v>
          </cell>
          <cell r="D3043">
            <v>323.64</v>
          </cell>
        </row>
        <row r="3044">
          <cell r="A3044" t="str">
            <v>1C.11.270.0030.f</v>
          </cell>
          <cell r="B3044" t="str">
            <v>- interno 200x100 cm</v>
          </cell>
          <cell r="C3044" t="str">
            <v>cad</v>
          </cell>
          <cell r="D3044">
            <v>295.41000000000003</v>
          </cell>
        </row>
        <row r="3045">
          <cell r="A3045" t="str">
            <v>1C.11.270.0030.g</v>
          </cell>
          <cell r="B3045" t="str">
            <v>- interno 235x135 cm</v>
          </cell>
          <cell r="C3045" t="str">
            <v>cad</v>
          </cell>
          <cell r="D3045">
            <v>533.96</v>
          </cell>
        </row>
        <row r="3046">
          <cell r="A3046" t="str">
            <v>1C.11.270.0040</v>
          </cell>
          <cell r="B3046" t="str">
            <v>Dispositivo per l'apertura manuale a passo d'uomo, con telaio e controtelaio in metallo, completo di cerniere, di guarnizioni di tenuta ed accessori per il fissaggio alla base in cemento, metallica o prefabbricata VTR. L'apertura viene ottenuta tramite una maniglia, interna o esterna. Per lucernari rettangolari con dimensione:</v>
          </cell>
          <cell r="C3046"/>
          <cell r="D3046"/>
        </row>
        <row r="3047">
          <cell r="A3047" t="str">
            <v>1C.11.270.0040.a</v>
          </cell>
          <cell r="B3047" t="str">
            <v>- interno 85x60 cm</v>
          </cell>
          <cell r="C3047" t="str">
            <v>cad</v>
          </cell>
          <cell r="D3047">
            <v>273.43</v>
          </cell>
        </row>
        <row r="3048">
          <cell r="A3048" t="str">
            <v>1C.11.270.0040.b</v>
          </cell>
          <cell r="B3048" t="str">
            <v>- interno 105x75 cm</v>
          </cell>
          <cell r="C3048" t="str">
            <v>cad</v>
          </cell>
          <cell r="D3048">
            <v>287.52</v>
          </cell>
        </row>
        <row r="3049">
          <cell r="A3049" t="str">
            <v>1C.11.270.0040.c</v>
          </cell>
          <cell r="B3049" t="str">
            <v>- interno 135x85 cm</v>
          </cell>
          <cell r="C3049" t="str">
            <v>cad</v>
          </cell>
          <cell r="D3049">
            <v>322.12</v>
          </cell>
        </row>
        <row r="3050">
          <cell r="A3050" t="str">
            <v>1C.11.270.0040.d</v>
          </cell>
          <cell r="B3050" t="str">
            <v>- interno 150x100 cm</v>
          </cell>
          <cell r="C3050" t="str">
            <v>cad</v>
          </cell>
          <cell r="D3050">
            <v>350.93</v>
          </cell>
        </row>
        <row r="3051">
          <cell r="A3051" t="str">
            <v>1C.11.270.0100</v>
          </cell>
          <cell r="B3051" t="str">
            <v>Maggiore costo, rispetto ai telai con apertura manuale, del dispositivo per l'apertura elettrica, con motore a 220 v con fine corsa salvamotore e relè incorporati; differenza uguale per tutte le forme e dimensioni. Escluse linee elettriche, pulsantiere ed allacciamento.</v>
          </cell>
          <cell r="C3051" t="str">
            <v>cad</v>
          </cell>
          <cell r="D3051">
            <v>104.04</v>
          </cell>
        </row>
        <row r="3052">
          <cell r="A3052" t="str">
            <v>1C.11.710</v>
          </cell>
          <cell r="B3052" t="str">
            <v>RICERCA PERDITE - PULIZIE</v>
          </cell>
          <cell r="C3052"/>
          <cell r="D3052"/>
        </row>
        <row r="3053">
          <cell r="A3053" t="str">
            <v>1C.11.710.0010</v>
          </cell>
          <cell r="B3053" t="str">
            <v>Ricerca ed eliminazione di infiltrazioni d'acqua isolate in manto di copertura di tegole piane. Compresa la fornitura e posa di un piccolo numero di nuove o vecchie tegole e pezzi speciali simili agli esistenti; i fissaggi e le sigillature con malta; l'abbassamento, il carico e trasporto delle macerie ad impianti di stoccaggio, di recupero o a discarica. Esclusi i ponteggi, la sostituzione di orditure, oneri di smaltimento.</v>
          </cell>
          <cell r="C3053"/>
          <cell r="D3053"/>
        </row>
        <row r="3054">
          <cell r="A3054" t="str">
            <v>1C.11.710.0010.a</v>
          </cell>
          <cell r="B3054" t="str">
            <v>- per una sola infiltrazione</v>
          </cell>
          <cell r="C3054" t="str">
            <v>cad</v>
          </cell>
          <cell r="D3054">
            <v>83.23</v>
          </cell>
        </row>
        <row r="3055">
          <cell r="A3055" t="str">
            <v>1C.11.710.0010.b</v>
          </cell>
          <cell r="B3055" t="str">
            <v>- per ogni infiltrazione isolata oltre la prima</v>
          </cell>
          <cell r="C3055" t="str">
            <v>cad</v>
          </cell>
          <cell r="D3055">
            <v>29.26</v>
          </cell>
        </row>
        <row r="3056">
          <cell r="A3056" t="str">
            <v>1C.11.710.0020</v>
          </cell>
          <cell r="B3056" t="str">
            <v>Ricerca ed eliminazione di infiltrazioni d'acqua isolate in manto di copertura di tegole a canale o coppi. Compresa la fornitura e posa di un piccolo numero di nuove o vecchie tegole e pezzi speciali simili agli esistenti; i fissaggi e le sigillature con malta; l'abbassamento, il carico e trasporto delle macerie ad impianti di stoccaggio, di recupero o a discarica. Esclusi i ponteggi, la sostituzione di orditure, oneri di smaltimento.</v>
          </cell>
          <cell r="C3056"/>
          <cell r="D3056"/>
        </row>
        <row r="3057">
          <cell r="A3057" t="str">
            <v>1C.11.710.0020.a</v>
          </cell>
          <cell r="B3057" t="str">
            <v>- per una sola infiltrazione</v>
          </cell>
          <cell r="C3057" t="str">
            <v>cad</v>
          </cell>
          <cell r="D3057">
            <v>87.52</v>
          </cell>
        </row>
        <row r="3058">
          <cell r="A3058" t="str">
            <v>1C.11.710.0020.b</v>
          </cell>
          <cell r="B3058" t="str">
            <v>- per ogni infiltrazione isolata oltre la prima</v>
          </cell>
          <cell r="C3058" t="str">
            <v>cad</v>
          </cell>
          <cell r="D3058">
            <v>34.24</v>
          </cell>
        </row>
        <row r="3059">
          <cell r="A3059" t="str">
            <v>1C.11.710.0040</v>
          </cell>
          <cell r="B3059" t="str">
            <v>Pulizia di coperture piane, con rimozione totale di ogni materiale di qualsiasi natura e consistenza, pulizia a fondo del piano e dei canali di scarico. Compreso l'abbassamento e l'allontanamento dal cantiere dei materiali di risulta.</v>
          </cell>
          <cell r="C3059" t="str">
            <v>m²</v>
          </cell>
          <cell r="D3059">
            <v>4.63</v>
          </cell>
        </row>
        <row r="3060">
          <cell r="A3060" t="str">
            <v>1C.11.710.0050</v>
          </cell>
          <cell r="B3060" t="str">
            <v>Pulizia di sottotetti, con rimozione totale di ogni materiale di qualsiasi natura e consistenza e pulizia del piano di calpestio. Compreso l'abbassamento e l'allontanamento dal cantiere dei materiali di risulta.</v>
          </cell>
          <cell r="C3060" t="str">
            <v>m²</v>
          </cell>
          <cell r="D3060">
            <v>6.31</v>
          </cell>
        </row>
        <row r="3061">
          <cell r="A3061" t="str">
            <v>1C.11.710.0060</v>
          </cell>
          <cell r="B3061" t="str">
            <v>Pulizia di cornici, cornicioni, davanzali e di elementi decorativi in genere, da depositi, incrostazioni, terriccio, guano con attrezzi meccanici manuali e lavaggio con acqua e sostanze detergenti.</v>
          </cell>
          <cell r="C3061" t="str">
            <v>m²</v>
          </cell>
          <cell r="D3061">
            <v>21.78</v>
          </cell>
        </row>
        <row r="3062">
          <cell r="A3062" t="str">
            <v>1C.11.720</v>
          </cell>
          <cell r="B3062" t="str">
            <v>RIPARAZIONE MANTI</v>
          </cell>
          <cell r="C3062"/>
          <cell r="D3062"/>
        </row>
        <row r="3063">
          <cell r="A3063" t="str">
            <v>1C.11.720.0010</v>
          </cell>
          <cell r="B3063" t="str">
            <v>Revisione generale di manto di copertura in coppi. Compreso il riposizionamento dei coppi con pulizia, cernita e sostituzione degli elementi inutilizzabili; il riordino localizzato della piccola orditura esistente con riallineamenti, posizionamenti in quota e fissaggi; la fornitura e posa di nuovi o vecchi coppi e pezzi speciali simili agli esistenti; i fissaggi e le sigillature con malta; l'abbassamento, il carico e trasporto delle macerie ad impianti di stoccaggio, di recupero o a discarica. Esclusi: ponteggi, sostituzione di grosse orditure, oneri di smaltimento.</v>
          </cell>
          <cell r="C3063"/>
          <cell r="D3063"/>
        </row>
        <row r="3064">
          <cell r="A3064" t="str">
            <v>1C.11.720.0010.a</v>
          </cell>
          <cell r="B3064" t="str">
            <v>- con sostituzione di coppi fino al 15%</v>
          </cell>
          <cell r="C3064" t="str">
            <v>m²</v>
          </cell>
          <cell r="D3064">
            <v>23.18</v>
          </cell>
        </row>
        <row r="3065">
          <cell r="A3065" t="str">
            <v>1C.11.720.0010.b</v>
          </cell>
          <cell r="B3065" t="str">
            <v>- con sostituzione di coppi fino al 30%</v>
          </cell>
          <cell r="C3065" t="str">
            <v>m²</v>
          </cell>
          <cell r="D3065">
            <v>32.11</v>
          </cell>
        </row>
        <row r="3066">
          <cell r="A3066" t="str">
            <v>1C.11.720.0010.c</v>
          </cell>
          <cell r="B3066" t="str">
            <v>- con sostituzione di coppi fino al 50%</v>
          </cell>
          <cell r="C3066" t="str">
            <v>m²</v>
          </cell>
          <cell r="D3066">
            <v>39.97</v>
          </cell>
        </row>
        <row r="3067">
          <cell r="A3067" t="str">
            <v>1C.11.720.0020</v>
          </cell>
          <cell r="B3067" t="str">
            <v>Revisione generale di manti di copertura in tegole marsigliesi. Compreso il riposizionamento delle tegole con pulizia, cernita e sostituzione degli elementi inutilizzabili; il riordino localizzato della piccola orditura esistente con riallineamenti, posizionamenti in quota e fissaggi; la fornitura e posa di nuove o vecchie tegole e pezzi speciali simili agli esistenti; i fissaggi e le sigillature con malta; l'abbassamento, il carico e trasporto delle macerie ad impianti di stoccaggio, di recupero o a discarica. Esclusi : ponteggi, sostituzione orditure, oneri di smaltimento.</v>
          </cell>
          <cell r="C3067"/>
          <cell r="D3067"/>
        </row>
        <row r="3068">
          <cell r="A3068" t="str">
            <v>1C.11.720.0020.a</v>
          </cell>
          <cell r="B3068" t="str">
            <v>- con sostituzione di tegole fino al 15%</v>
          </cell>
          <cell r="C3068" t="str">
            <v>m²</v>
          </cell>
          <cell r="D3068">
            <v>18.149999999999999</v>
          </cell>
        </row>
        <row r="3069">
          <cell r="A3069" t="str">
            <v>1C.11.720.0020.b</v>
          </cell>
          <cell r="B3069" t="str">
            <v>- con sostituzione di tegole fino al 30%</v>
          </cell>
          <cell r="C3069" t="str">
            <v>m²</v>
          </cell>
          <cell r="D3069">
            <v>24.61</v>
          </cell>
        </row>
        <row r="3070">
          <cell r="A3070" t="str">
            <v>1C.11.720.0020.c</v>
          </cell>
          <cell r="B3070" t="str">
            <v>- con sostituzione di tegole fino al 50%</v>
          </cell>
          <cell r="C3070" t="str">
            <v>m²</v>
          </cell>
          <cell r="D3070">
            <v>30.09</v>
          </cell>
        </row>
        <row r="3071">
          <cell r="A3071" t="str">
            <v>1C.11.730</v>
          </cell>
          <cell r="B3071" t="str">
            <v>RIPARAZIONE STRUTTURE IN LEGNO</v>
          </cell>
          <cell r="C3071"/>
          <cell r="D3071"/>
        </row>
        <row r="3072">
          <cell r="A3072" t="str">
            <v>1C.11.730.0010</v>
          </cell>
          <cell r="B3072" t="str">
            <v>Sostituzione non localizzata dei listelli sottomanto, nel corso della revisione generale del manto. Compresa la rimozione degli elementi ammalorati; la fornitura in opera di nuovi listelli di eguale dimensione ed essenza; il posizionamento in quota e la chiodatura alla sottostante orditura; l'abbassamento, il carico e trasporto dei listelli rimossi ad impianti di stoccaggio, di recupero o a discarica.</v>
          </cell>
          <cell r="C3072" t="str">
            <v>m</v>
          </cell>
          <cell r="D3072">
            <v>4.66</v>
          </cell>
        </row>
        <row r="3073">
          <cell r="A3073" t="str">
            <v>1C.11.730.0020</v>
          </cell>
          <cell r="B3073" t="str">
            <v>Sostituzione di piccola orditura nel corso della revisione generale del manto. Compresa la rimozione degli elementi ammalorati; la fornitura in opera di nuovi elementi di eguale dimensione ed essenza; il posizionamento in quota e la chiodatura alla grossa orditura; l'abbassamento, il carico e trasporto degli elementi rimossi ad impianti di stoccaggio, di recupero o a discarica.</v>
          </cell>
          <cell r="C3073" t="str">
            <v>m³</v>
          </cell>
          <cell r="D3073">
            <v>1101.82</v>
          </cell>
        </row>
        <row r="3074">
          <cell r="A3074" t="str">
            <v>1C.11.730.0030</v>
          </cell>
          <cell r="B3074" t="str">
            <v>Sostituzione di grossa orditura per capriate, arcarecci, terzere, correnti, nel corso della revisione generale del manto. Compresa la rimozione degli elementi ammalorati; la fornitura in opera di nuove travi di eguale dimensione ed essenza; i tagli, gli adattamenti, il posizionamento in quota, la chiodatura all'orditura esistente; l'abbassamento, il carico e trasporto delle travi rimosse agli impianti di stoccaggio. di recupero o a discarica. Esclusi gli oneri di smaltimento.</v>
          </cell>
          <cell r="C3074" t="str">
            <v>m³</v>
          </cell>
          <cell r="D3074">
            <v>1274.6300000000001</v>
          </cell>
        </row>
        <row r="3075">
          <cell r="A3075" t="str">
            <v>1C.11.730.0040</v>
          </cell>
          <cell r="B3075" t="str">
            <v>Posa di grossa orditura in legno di recupero. Sono compresi: tagli a misura, adattamenti, incastri, lavorazioni con ascia, montaggi, chioderia, ferramenta d'uso; spalmatura delle teste con carbolineum; immorsature nelle murature; opere provvisionali e di protezione.</v>
          </cell>
          <cell r="C3075" t="str">
            <v>m³</v>
          </cell>
          <cell r="D3075">
            <v>597.22</v>
          </cell>
        </row>
        <row r="3076">
          <cell r="A3076" t="str">
            <v>1C.11.730.0050</v>
          </cell>
          <cell r="B3076" t="str">
            <v>Posa di media orditura di tetto di recupero con terzere o arcarecci, travetti, capriatelle. Sono compresi: tagli a misura, adattamenti, incastri, lavorazioni con ascia, montaggi, chioderia; opere provvisionali e di protezione.</v>
          </cell>
          <cell r="C3076" t="str">
            <v>m³</v>
          </cell>
          <cell r="D3076">
            <v>488.42</v>
          </cell>
        </row>
        <row r="3077">
          <cell r="A3077" t="str">
            <v>1C.11.730.0060</v>
          </cell>
          <cell r="B3077" t="str">
            <v>Posa di piccola orditura in legno di recupero compresi tagli, adattamenti, fissaggi.</v>
          </cell>
          <cell r="C3077" t="str">
            <v>m²</v>
          </cell>
          <cell r="D3077">
            <v>8.43</v>
          </cell>
        </row>
        <row r="3078">
          <cell r="A3078" t="str">
            <v>1C.11.740</v>
          </cell>
          <cell r="B3078" t="str">
            <v>RIPARAZIONE COPERTURE METALLICHE</v>
          </cell>
          <cell r="C3078"/>
          <cell r="D3078"/>
        </row>
        <row r="3079">
          <cell r="A3079" t="str">
            <v>1C.11.740.0010</v>
          </cell>
          <cell r="B3079" t="str">
            <v>Revisione delle coperture metalliche con rimozione delle lastre disarticolate o danneggiate, messa in quota dei correnti di appoggio, esecuzione di nuovi fissaggi, sigillatura dei vecchi fori, posa delle lastre di recupero. Esclusi: i ponteggi, la fornitura e posa di nuovi elementi. Misura della intera superficie.</v>
          </cell>
          <cell r="C3079" t="str">
            <v>m²</v>
          </cell>
          <cell r="D3079">
            <v>11.15</v>
          </cell>
        </row>
        <row r="3080">
          <cell r="A3080" t="str">
            <v>1C.12 - TUBAZIONI - CANALIZZAZIONI - POZZETTI</v>
          </cell>
          <cell r="B3080"/>
          <cell r="C3080"/>
          <cell r="D3080"/>
        </row>
        <row r="3081">
          <cell r="A3081" t="str">
            <v>1C</v>
          </cell>
          <cell r="B3081" t="str">
            <v>OPERE COMPIUTE</v>
          </cell>
          <cell r="C3081"/>
          <cell r="D3081"/>
        </row>
        <row r="3082">
          <cell r="A3082" t="str">
            <v>1C.12</v>
          </cell>
          <cell r="B3082" t="str">
            <v>TUBAZIONI - CANALIZZAZIONI - POZZETTI</v>
          </cell>
          <cell r="C3082"/>
          <cell r="D3082"/>
        </row>
        <row r="3083">
          <cell r="A3083" t="str">
            <v>1C.12.000</v>
          </cell>
          <cell r="B3083" t="str">
            <v>NOTE DI CONSULTAZIONE</v>
          </cell>
          <cell r="C3083"/>
          <cell r="D3083"/>
        </row>
        <row r="3084">
          <cell r="A3084" t="str">
            <v>1C.12.010</v>
          </cell>
          <cell r="B3084" t="str">
            <v>TUBI IN PVC</v>
          </cell>
          <cell r="C3084"/>
          <cell r="D3084"/>
        </row>
        <row r="3085">
          <cell r="A3085" t="str">
            <v>1C.12.010.0000</v>
          </cell>
          <cell r="B3085" t="str">
            <v>NOTA DI CONSULTAZIONE</v>
          </cell>
          <cell r="C3085"/>
          <cell r="D3085"/>
        </row>
        <row r="3086">
          <cell r="A3086" t="str">
            <v>1C.12.010.0010</v>
          </cell>
          <cell r="B3086" t="str">
            <v>Fornitura e posa tubi in PVC-U, con bicchiere ad incollaggio, per ventilazione e pluviali, conformi alla norma UNI EN 1329. Colori avorio, grigio (Ral 7037), marrone (Ral 8017), compresi gli oneri di fissaggio a pareti e soffitti e di attraversamento delle strutture. Diametro esterno (De) e spessore (s):</v>
          </cell>
          <cell r="C3086"/>
          <cell r="D3086"/>
        </row>
        <row r="3087">
          <cell r="A3087" t="str">
            <v>1C.12.010.0010.a</v>
          </cell>
          <cell r="B3087" t="str">
            <v>- De 32 - s = 1,2</v>
          </cell>
          <cell r="C3087" t="str">
            <v>m</v>
          </cell>
          <cell r="D3087">
            <v>8.25</v>
          </cell>
        </row>
        <row r="3088">
          <cell r="A3088" t="str">
            <v>1C.12.010.0010.b</v>
          </cell>
          <cell r="B3088" t="str">
            <v>- De 40 - s = 1,2</v>
          </cell>
          <cell r="C3088" t="str">
            <v>m</v>
          </cell>
          <cell r="D3088">
            <v>8.25</v>
          </cell>
        </row>
        <row r="3089">
          <cell r="A3089" t="str">
            <v>1C.12.010.0010.c</v>
          </cell>
          <cell r="B3089" t="str">
            <v>- De 50 - s = 1,2</v>
          </cell>
          <cell r="C3089" t="str">
            <v>m</v>
          </cell>
          <cell r="D3089">
            <v>9.26</v>
          </cell>
        </row>
        <row r="3090">
          <cell r="A3090" t="str">
            <v>1C.12.010.0010.d</v>
          </cell>
          <cell r="B3090" t="str">
            <v>- De 63 - s = 1,3</v>
          </cell>
          <cell r="C3090" t="str">
            <v>m</v>
          </cell>
          <cell r="D3090">
            <v>9.64</v>
          </cell>
        </row>
        <row r="3091">
          <cell r="A3091" t="str">
            <v>1C.12.010.0010.e</v>
          </cell>
          <cell r="B3091" t="str">
            <v>- De 80 - s = 1,5</v>
          </cell>
          <cell r="C3091" t="str">
            <v>m</v>
          </cell>
          <cell r="D3091">
            <v>11.14</v>
          </cell>
        </row>
        <row r="3092">
          <cell r="A3092" t="str">
            <v>1C.12.010.0010.f</v>
          </cell>
          <cell r="B3092" t="str">
            <v>- De 100 - s = 1,7</v>
          </cell>
          <cell r="C3092" t="str">
            <v>m</v>
          </cell>
          <cell r="D3092">
            <v>12.8</v>
          </cell>
        </row>
        <row r="3093">
          <cell r="A3093" t="str">
            <v>1C.12.010.0010.g</v>
          </cell>
          <cell r="B3093" t="str">
            <v>- De 125 - s = 2,0</v>
          </cell>
          <cell r="C3093" t="str">
            <v>m</v>
          </cell>
          <cell r="D3093">
            <v>15.13</v>
          </cell>
        </row>
        <row r="3094">
          <cell r="A3094" t="str">
            <v>1C.12.010.0010.h</v>
          </cell>
          <cell r="B3094" t="str">
            <v>- De 140 - s = 2,3</v>
          </cell>
          <cell r="C3094" t="str">
            <v>m</v>
          </cell>
          <cell r="D3094">
            <v>17.149999999999999</v>
          </cell>
        </row>
        <row r="3095">
          <cell r="A3095" t="str">
            <v>1C.12.010.0010.i</v>
          </cell>
          <cell r="B3095" t="str">
            <v>- De 160 - s = 2,6</v>
          </cell>
          <cell r="C3095" t="str">
            <v>m</v>
          </cell>
          <cell r="D3095">
            <v>19.79</v>
          </cell>
        </row>
        <row r="3096">
          <cell r="A3096" t="str">
            <v>1C.12.010.0010.j</v>
          </cell>
          <cell r="B3096" t="str">
            <v>- De 200 - s = 3,2</v>
          </cell>
          <cell r="C3096" t="str">
            <v>m</v>
          </cell>
          <cell r="D3096">
            <v>26.08</v>
          </cell>
        </row>
        <row r="3097">
          <cell r="A3097" t="str">
            <v>1C.12.010.0010.k</v>
          </cell>
          <cell r="B3097" t="str">
            <v>- De 250 - s = 4,0</v>
          </cell>
          <cell r="C3097" t="str">
            <v>m</v>
          </cell>
          <cell r="D3097">
            <v>41.78</v>
          </cell>
        </row>
        <row r="3098">
          <cell r="A3098" t="str">
            <v>1C.12.010.0010.l</v>
          </cell>
          <cell r="B3098" t="str">
            <v>- De 315 - s = 5,0</v>
          </cell>
          <cell r="C3098" t="str">
            <v>m</v>
          </cell>
          <cell r="D3098">
            <v>58.86</v>
          </cell>
        </row>
        <row r="3099">
          <cell r="A3099" t="str">
            <v>1C.12.010.0010.m</v>
          </cell>
          <cell r="B3099" t="str">
            <v>- De 400 - s = 6,0</v>
          </cell>
          <cell r="C3099" t="str">
            <v>m</v>
          </cell>
          <cell r="D3099">
            <v>83.25</v>
          </cell>
        </row>
        <row r="3100">
          <cell r="A3100" t="str">
            <v>1C.12.010.0010.n</v>
          </cell>
          <cell r="B3100" t="str">
            <v>- De 500 - s = 7,0</v>
          </cell>
          <cell r="C3100" t="str">
            <v>m</v>
          </cell>
          <cell r="D3100">
            <v>116.73</v>
          </cell>
        </row>
        <row r="3101">
          <cell r="A3101" t="str">
            <v>1C.12.010.0015</v>
          </cell>
          <cell r="B3101" t="str">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v>
          </cell>
          <cell r="C3101"/>
          <cell r="D3101"/>
        </row>
        <row r="3102">
          <cell r="A3102" t="str">
            <v>1C.12.010.0015.a</v>
          </cell>
          <cell r="B3102" t="str">
            <v>- DN 32 mm, e = 3 mm</v>
          </cell>
          <cell r="C3102" t="str">
            <v>m</v>
          </cell>
          <cell r="D3102">
            <v>9.86</v>
          </cell>
        </row>
        <row r="3103">
          <cell r="A3103" t="str">
            <v>1C.12.010.0015.b</v>
          </cell>
          <cell r="B3103" t="str">
            <v>- DN 40 mm, e = 3 mm</v>
          </cell>
          <cell r="C3103" t="str">
            <v>m</v>
          </cell>
          <cell r="D3103">
            <v>9.85</v>
          </cell>
        </row>
        <row r="3104">
          <cell r="A3104" t="str">
            <v>1C.12.010.0015.c</v>
          </cell>
          <cell r="B3104" t="str">
            <v>- DN 50 mm, e = 3 mm</v>
          </cell>
          <cell r="C3104" t="str">
            <v>m</v>
          </cell>
          <cell r="D3104">
            <v>11.19</v>
          </cell>
        </row>
        <row r="3105">
          <cell r="A3105" t="str">
            <v>1C.12.010.0015.d</v>
          </cell>
          <cell r="B3105" t="str">
            <v>- DN 63 mm, e = 3 mm</v>
          </cell>
          <cell r="C3105" t="str">
            <v>m</v>
          </cell>
          <cell r="D3105">
            <v>12.03</v>
          </cell>
        </row>
        <row r="3106">
          <cell r="A3106" t="str">
            <v>1C.12.010.0015.e</v>
          </cell>
          <cell r="B3106" t="str">
            <v>- DN 80 mm, e = 3 mm</v>
          </cell>
          <cell r="C3106" t="str">
            <v>m</v>
          </cell>
          <cell r="D3106">
            <v>13.33</v>
          </cell>
        </row>
        <row r="3107">
          <cell r="A3107" t="str">
            <v>1C.12.010.0015.f</v>
          </cell>
          <cell r="B3107" t="str">
            <v>- DN 100 mm, e = 3 mm</v>
          </cell>
          <cell r="C3107" t="str">
            <v>m</v>
          </cell>
          <cell r="D3107">
            <v>14.92</v>
          </cell>
        </row>
        <row r="3108">
          <cell r="A3108" t="str">
            <v>1C.12.010.0015.g</v>
          </cell>
          <cell r="B3108" t="str">
            <v>- DN 125 mm, e = 3,2 mm</v>
          </cell>
          <cell r="C3108" t="str">
            <v>m</v>
          </cell>
          <cell r="D3108">
            <v>17.11</v>
          </cell>
        </row>
        <row r="3109">
          <cell r="A3109" t="str">
            <v>1C.12.010.0015.h</v>
          </cell>
          <cell r="B3109" t="str">
            <v>- DN 140 mm, e = 3,2 mm</v>
          </cell>
          <cell r="C3109" t="str">
            <v>m</v>
          </cell>
          <cell r="D3109">
            <v>18.559999999999999</v>
          </cell>
        </row>
        <row r="3110">
          <cell r="A3110" t="str">
            <v>1C.12.010.0015.i</v>
          </cell>
          <cell r="B3110" t="str">
            <v>- DN 160 mm, e = 3,2 mm</v>
          </cell>
          <cell r="C3110" t="str">
            <v>m</v>
          </cell>
          <cell r="D3110">
            <v>20.39</v>
          </cell>
        </row>
        <row r="3111">
          <cell r="A3111" t="str">
            <v>1C.12.010.0015.j</v>
          </cell>
          <cell r="B3111" t="str">
            <v>- DN 200 mm, e = 3,9 mm</v>
          </cell>
          <cell r="C3111" t="str">
            <v>m</v>
          </cell>
          <cell r="D3111">
            <v>25.87</v>
          </cell>
        </row>
        <row r="3112">
          <cell r="A3112" t="str">
            <v>1C.12.010.0015.k</v>
          </cell>
          <cell r="B3112" t="str">
            <v>- DN 250 mm, e = 4,9 mm</v>
          </cell>
          <cell r="C3112" t="str">
            <v>m</v>
          </cell>
          <cell r="D3112">
            <v>39.94</v>
          </cell>
        </row>
        <row r="3113">
          <cell r="A3113" t="str">
            <v>1C.12.010.0020</v>
          </cell>
          <cell r="B3113" t="str">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v>
          </cell>
          <cell r="C3113"/>
          <cell r="D3113"/>
        </row>
        <row r="3114">
          <cell r="A3114" t="str">
            <v>1C.12.010.0020.a</v>
          </cell>
          <cell r="B3114" t="str">
            <v>- De 40 - s = 3,0</v>
          </cell>
          <cell r="C3114" t="str">
            <v>m</v>
          </cell>
          <cell r="D3114">
            <v>9.49</v>
          </cell>
        </row>
        <row r="3115">
          <cell r="A3115" t="str">
            <v>1C.12.010.0020.b</v>
          </cell>
          <cell r="B3115" t="str">
            <v>- De 50 - s = 3,0</v>
          </cell>
          <cell r="C3115" t="str">
            <v>m</v>
          </cell>
          <cell r="D3115">
            <v>10.86</v>
          </cell>
        </row>
        <row r="3116">
          <cell r="A3116" t="str">
            <v>1C.12.010.0020.c</v>
          </cell>
          <cell r="B3116" t="str">
            <v>- De 63 - s = 3,0</v>
          </cell>
          <cell r="C3116" t="str">
            <v>m</v>
          </cell>
          <cell r="D3116">
            <v>12.03</v>
          </cell>
        </row>
        <row r="3117">
          <cell r="A3117" t="str">
            <v>1C.12.010.0020.d</v>
          </cell>
          <cell r="B3117" t="str">
            <v>- De 75 - s = 3,0</v>
          </cell>
          <cell r="C3117" t="str">
            <v>m</v>
          </cell>
          <cell r="D3117">
            <v>13.29</v>
          </cell>
        </row>
        <row r="3118">
          <cell r="A3118" t="str">
            <v>1C.12.010.0020.e</v>
          </cell>
          <cell r="B3118" t="str">
            <v>- De 82 - s = 3,0</v>
          </cell>
          <cell r="C3118" t="str">
            <v>m</v>
          </cell>
          <cell r="D3118">
            <v>14.05</v>
          </cell>
        </row>
        <row r="3119">
          <cell r="A3119" t="str">
            <v>1C.12.010.0020.f</v>
          </cell>
          <cell r="B3119" t="str">
            <v>- De 100 - s = 3,0</v>
          </cell>
          <cell r="C3119" t="str">
            <v>m</v>
          </cell>
          <cell r="D3119">
            <v>15.44</v>
          </cell>
        </row>
        <row r="3120">
          <cell r="A3120" t="str">
            <v>1C.12.010.0020.g</v>
          </cell>
          <cell r="B3120" t="str">
            <v>- De 110 - s = 3,2</v>
          </cell>
          <cell r="C3120" t="str">
            <v>m</v>
          </cell>
          <cell r="D3120">
            <v>16.350000000000001</v>
          </cell>
        </row>
        <row r="3121">
          <cell r="A3121" t="str">
            <v>1C.12.010.0020.h</v>
          </cell>
          <cell r="B3121" t="str">
            <v>- De 125 - s = 3,2</v>
          </cell>
          <cell r="C3121" t="str">
            <v>m</v>
          </cell>
          <cell r="D3121">
            <v>17.739999999999998</v>
          </cell>
        </row>
        <row r="3122">
          <cell r="A3122" t="str">
            <v>1C.12.010.0020.i</v>
          </cell>
          <cell r="B3122" t="str">
            <v>- De 160 - s = 3,2</v>
          </cell>
          <cell r="C3122" t="str">
            <v>m</v>
          </cell>
          <cell r="D3122">
            <v>22.45</v>
          </cell>
        </row>
        <row r="3123">
          <cell r="A3123" t="str">
            <v>1C.12.010.0020.j</v>
          </cell>
          <cell r="B3123" t="str">
            <v>- De 200 - s = 3,9</v>
          </cell>
          <cell r="C3123" t="str">
            <v>m</v>
          </cell>
          <cell r="D3123">
            <v>28.68</v>
          </cell>
        </row>
        <row r="3124">
          <cell r="A3124" t="str">
            <v>1C.12.010.0030</v>
          </cell>
          <cell r="B3124" t="str">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v>
          </cell>
          <cell r="C3124"/>
          <cell r="D3124"/>
        </row>
        <row r="3125">
          <cell r="A3125" t="str">
            <v>1C.12.010.0030.a</v>
          </cell>
          <cell r="B3125" t="str">
            <v>- De 160 - s = 3,2</v>
          </cell>
          <cell r="C3125" t="str">
            <v>m</v>
          </cell>
          <cell r="D3125">
            <v>15.1</v>
          </cell>
        </row>
        <row r="3126">
          <cell r="A3126" t="str">
            <v>1C.12.010.0030.b</v>
          </cell>
          <cell r="B3126" t="str">
            <v>- De 200 - s = 3,9</v>
          </cell>
          <cell r="C3126" t="str">
            <v>m</v>
          </cell>
          <cell r="D3126">
            <v>19.489999999999998</v>
          </cell>
        </row>
        <row r="3127">
          <cell r="A3127" t="str">
            <v>1C.12.010.0030.c</v>
          </cell>
          <cell r="B3127" t="str">
            <v>- De 250 - s = 4,9</v>
          </cell>
          <cell r="C3127" t="str">
            <v>m</v>
          </cell>
          <cell r="D3127">
            <v>27.74</v>
          </cell>
        </row>
        <row r="3128">
          <cell r="A3128" t="str">
            <v>1C.12.010.0030.d</v>
          </cell>
          <cell r="B3128" t="str">
            <v>- De 315 - s = 6,2</v>
          </cell>
          <cell r="C3128" t="str">
            <v>m</v>
          </cell>
          <cell r="D3128">
            <v>39.72</v>
          </cell>
        </row>
        <row r="3129">
          <cell r="A3129" t="str">
            <v>1C.12.010.0030.e</v>
          </cell>
          <cell r="B3129" t="str">
            <v>- De 400 - s = 7,9</v>
          </cell>
          <cell r="C3129" t="str">
            <v>m</v>
          </cell>
          <cell r="D3129">
            <v>59.24</v>
          </cell>
        </row>
        <row r="3130">
          <cell r="A3130" t="str">
            <v>1C.12.010.0030.f</v>
          </cell>
          <cell r="B3130" t="str">
            <v>- De 500 - s = 9,8</v>
          </cell>
          <cell r="C3130" t="str">
            <v>m</v>
          </cell>
          <cell r="D3130">
            <v>90.13</v>
          </cell>
        </row>
        <row r="3131">
          <cell r="A3131" t="str">
            <v>1C.12.010.0030.g</v>
          </cell>
          <cell r="B3131" t="str">
            <v>- De 600 - s = 12,3</v>
          </cell>
          <cell r="C3131" t="str">
            <v>m</v>
          </cell>
          <cell r="D3131">
            <v>142.25</v>
          </cell>
        </row>
        <row r="3132">
          <cell r="A3132" t="str">
            <v>1C.12.010.0030.h</v>
          </cell>
          <cell r="B3132" t="str">
            <v>- De 710 - s = 13,9</v>
          </cell>
          <cell r="C3132" t="str">
            <v>m</v>
          </cell>
          <cell r="D3132">
            <v>229.28</v>
          </cell>
        </row>
        <row r="3133">
          <cell r="A3133" t="str">
            <v>1C.12.010.0030.i</v>
          </cell>
          <cell r="B3133" t="str">
            <v>- De 800 - s = 15,7</v>
          </cell>
          <cell r="C3133" t="str">
            <v>m</v>
          </cell>
          <cell r="D3133">
            <v>287.38</v>
          </cell>
        </row>
        <row r="3134">
          <cell r="A3134" t="str">
            <v>1C.12.010.0030.j</v>
          </cell>
          <cell r="B3134" t="str">
            <v>- De 900 - s = 17,6</v>
          </cell>
          <cell r="C3134" t="str">
            <v>m</v>
          </cell>
          <cell r="D3134">
            <v>370.72</v>
          </cell>
        </row>
        <row r="3135">
          <cell r="A3135" t="str">
            <v>1C.12.010.0030.k</v>
          </cell>
          <cell r="B3135" t="str">
            <v>- De 1000 - s = 19,6</v>
          </cell>
          <cell r="C3135" t="str">
            <v>m</v>
          </cell>
          <cell r="D3135">
            <v>458.71</v>
          </cell>
        </row>
        <row r="3136">
          <cell r="A3136" t="str">
            <v>1C.12.010.0030.l</v>
          </cell>
          <cell r="B3136" t="str">
            <v>- De 1200 - s = 23,6</v>
          </cell>
          <cell r="C3136" t="str">
            <v>m</v>
          </cell>
          <cell r="D3136">
            <v>686.25</v>
          </cell>
        </row>
        <row r="3137">
          <cell r="A3137" t="str">
            <v>1C.12.010.0040</v>
          </cell>
          <cell r="B3137" t="str">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v>
          </cell>
          <cell r="C3137"/>
          <cell r="D3137"/>
        </row>
        <row r="3138">
          <cell r="A3138" t="str">
            <v>1C.12.010.0040.a</v>
          </cell>
          <cell r="B3138" t="str">
            <v>- De 110 - s = 3,2</v>
          </cell>
          <cell r="C3138" t="str">
            <v>m</v>
          </cell>
          <cell r="D3138">
            <v>11.73</v>
          </cell>
        </row>
        <row r="3139">
          <cell r="A3139" t="str">
            <v>1C.12.010.0040.b</v>
          </cell>
          <cell r="B3139" t="str">
            <v>- De 125 - s = 3,2</v>
          </cell>
          <cell r="C3139" t="str">
            <v>m</v>
          </cell>
          <cell r="D3139">
            <v>12.87</v>
          </cell>
        </row>
        <row r="3140">
          <cell r="A3140" t="str">
            <v>1C.12.010.0040.c</v>
          </cell>
          <cell r="B3140" t="str">
            <v>- De 160 - s = 4,0</v>
          </cell>
          <cell r="C3140" t="str">
            <v>m</v>
          </cell>
          <cell r="D3140">
            <v>16.59</v>
          </cell>
        </row>
        <row r="3141">
          <cell r="A3141" t="str">
            <v>1C.12.010.0040.d</v>
          </cell>
          <cell r="B3141" t="str">
            <v>- De 200 - s = 4,9</v>
          </cell>
          <cell r="C3141" t="str">
            <v>m</v>
          </cell>
          <cell r="D3141">
            <v>21.78</v>
          </cell>
        </row>
        <row r="3142">
          <cell r="A3142" t="str">
            <v>1C.12.010.0040.e</v>
          </cell>
          <cell r="B3142" t="str">
            <v>- De 250 - s = 6,2</v>
          </cell>
          <cell r="C3142" t="str">
            <v>m</v>
          </cell>
          <cell r="D3142">
            <v>31.32</v>
          </cell>
        </row>
        <row r="3143">
          <cell r="A3143" t="str">
            <v>1C.12.010.0040.f</v>
          </cell>
          <cell r="B3143" t="str">
            <v>- De 315 - s = 7,7</v>
          </cell>
          <cell r="C3143" t="str">
            <v>m</v>
          </cell>
          <cell r="D3143">
            <v>45.19</v>
          </cell>
        </row>
        <row r="3144">
          <cell r="A3144" t="str">
            <v>1C.12.010.0040.g</v>
          </cell>
          <cell r="B3144" t="str">
            <v>- De 400 - s = 9,8</v>
          </cell>
          <cell r="C3144" t="str">
            <v>m</v>
          </cell>
          <cell r="D3144">
            <v>68.33</v>
          </cell>
        </row>
        <row r="3145">
          <cell r="A3145" t="str">
            <v>1C.12.010.0040.h</v>
          </cell>
          <cell r="B3145" t="str">
            <v>- De 500 - s = 12,3</v>
          </cell>
          <cell r="C3145" t="str">
            <v>m</v>
          </cell>
          <cell r="D3145">
            <v>104.54</v>
          </cell>
        </row>
        <row r="3146">
          <cell r="A3146" t="str">
            <v>1C.12.010.0040.i</v>
          </cell>
          <cell r="B3146" t="str">
            <v>- De 630 - s = 15,4</v>
          </cell>
          <cell r="C3146" t="str">
            <v>m</v>
          </cell>
          <cell r="D3146">
            <v>166.06</v>
          </cell>
        </row>
        <row r="3147">
          <cell r="A3147" t="str">
            <v>1C.12.010.0040.j</v>
          </cell>
          <cell r="B3147" t="str">
            <v>- De 710 - s = 17,4</v>
          </cell>
          <cell r="C3147" t="str">
            <v>m</v>
          </cell>
          <cell r="D3147">
            <v>279.98</v>
          </cell>
        </row>
        <row r="3148">
          <cell r="A3148" t="str">
            <v>1C.12.010.0040.k</v>
          </cell>
          <cell r="B3148" t="str">
            <v>- De 800 - s = 19,6</v>
          </cell>
          <cell r="C3148" t="str">
            <v>m</v>
          </cell>
          <cell r="D3148">
            <v>354.72</v>
          </cell>
        </row>
        <row r="3149">
          <cell r="A3149" t="str">
            <v>1C.12.010.0040.l</v>
          </cell>
          <cell r="B3149" t="str">
            <v>- De 900 - s = 22,0</v>
          </cell>
          <cell r="C3149" t="str">
            <v>m</v>
          </cell>
          <cell r="D3149">
            <v>462.04</v>
          </cell>
        </row>
        <row r="3150">
          <cell r="A3150" t="str">
            <v>1C.12.010.0040.m</v>
          </cell>
          <cell r="B3150" t="str">
            <v>- De 1000 - s = 24,5</v>
          </cell>
          <cell r="C3150" t="str">
            <v>m</v>
          </cell>
          <cell r="D3150">
            <v>563.88</v>
          </cell>
        </row>
        <row r="3151">
          <cell r="A3151" t="str">
            <v>1C.12.010.0040.n</v>
          </cell>
          <cell r="B3151" t="str">
            <v>- De 1200 - s = 29,3</v>
          </cell>
          <cell r="C3151" t="str">
            <v>m</v>
          </cell>
          <cell r="D3151">
            <v>733.19</v>
          </cell>
        </row>
        <row r="3152">
          <cell r="A3152" t="str">
            <v>1C.12.010.0050</v>
          </cell>
          <cell r="B3152" t="str">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v>
          </cell>
          <cell r="C3152"/>
          <cell r="D3152"/>
        </row>
        <row r="3153">
          <cell r="A3153" t="str">
            <v>1C.12.010.0050.a</v>
          </cell>
          <cell r="B3153" t="str">
            <v>- De 110 - s = 3,2</v>
          </cell>
          <cell r="C3153" t="str">
            <v>m</v>
          </cell>
          <cell r="D3153">
            <v>12</v>
          </cell>
        </row>
        <row r="3154">
          <cell r="A3154" t="str">
            <v>1C.12.010.0050.b</v>
          </cell>
          <cell r="B3154" t="str">
            <v>- De 125 - s = 3,7</v>
          </cell>
          <cell r="C3154" t="str">
            <v>m</v>
          </cell>
          <cell r="D3154">
            <v>14.09</v>
          </cell>
        </row>
        <row r="3155">
          <cell r="A3155" t="str">
            <v>1C.12.010.0050.c</v>
          </cell>
          <cell r="B3155" t="str">
            <v>- De 160 - s = 4,7</v>
          </cell>
          <cell r="C3155" t="str">
            <v>m</v>
          </cell>
          <cell r="D3155">
            <v>18.8</v>
          </cell>
        </row>
        <row r="3156">
          <cell r="A3156" t="str">
            <v>1C.12.010.0050.d</v>
          </cell>
          <cell r="B3156" t="str">
            <v>- De 200 - s = 5,9</v>
          </cell>
          <cell r="C3156" t="str">
            <v>m</v>
          </cell>
          <cell r="D3156">
            <v>25.03</v>
          </cell>
        </row>
        <row r="3157">
          <cell r="A3157" t="str">
            <v>1C.12.010.0050.e</v>
          </cell>
          <cell r="B3157" t="str">
            <v>- De 250 - s = 7,3</v>
          </cell>
          <cell r="C3157" t="str">
            <v>m</v>
          </cell>
          <cell r="D3157">
            <v>35.659999999999997</v>
          </cell>
        </row>
        <row r="3158">
          <cell r="A3158" t="str">
            <v>1C.12.010.0050.f</v>
          </cell>
          <cell r="B3158" t="str">
            <v>- De 315 - s = 9,2</v>
          </cell>
          <cell r="C3158" t="str">
            <v>m</v>
          </cell>
          <cell r="D3158">
            <v>52.76</v>
          </cell>
        </row>
        <row r="3159">
          <cell r="A3159" t="str">
            <v>1C.12.010.0050.g</v>
          </cell>
          <cell r="B3159" t="str">
            <v>- De 400 - s = 11,7</v>
          </cell>
          <cell r="C3159" t="str">
            <v>m</v>
          </cell>
          <cell r="D3159">
            <v>81.069999999999993</v>
          </cell>
        </row>
        <row r="3160">
          <cell r="A3160" t="str">
            <v>1C.12.010.0050.h</v>
          </cell>
          <cell r="B3160" t="str">
            <v>- De 500 - s = 14,6</v>
          </cell>
          <cell r="C3160" t="str">
            <v>m</v>
          </cell>
          <cell r="D3160">
            <v>121.13</v>
          </cell>
        </row>
        <row r="3161">
          <cell r="A3161" t="str">
            <v>1C.12.010.0050.i</v>
          </cell>
          <cell r="B3161" t="str">
            <v>- De 630 - s = 18,4</v>
          </cell>
          <cell r="C3161" t="str">
            <v>m</v>
          </cell>
          <cell r="D3161">
            <v>195.35</v>
          </cell>
        </row>
        <row r="3162">
          <cell r="A3162" t="str">
            <v>1C.12.010.0050.j</v>
          </cell>
          <cell r="B3162" t="str">
            <v>- De 710 - s = 20,7</v>
          </cell>
          <cell r="C3162" t="str">
            <v>m</v>
          </cell>
          <cell r="D3162">
            <v>329.04</v>
          </cell>
        </row>
        <row r="3163">
          <cell r="A3163" t="str">
            <v>1C.12.010.0050.k</v>
          </cell>
          <cell r="B3163" t="str">
            <v>- De 800 - s = 23,3</v>
          </cell>
          <cell r="C3163" t="str">
            <v>m</v>
          </cell>
          <cell r="D3163">
            <v>416.64</v>
          </cell>
        </row>
        <row r="3164">
          <cell r="A3164" t="str">
            <v>1C.12.010.0060</v>
          </cell>
          <cell r="B3164" t="str">
            <v>Fornitura e posa di curve aperte e chiuse per tubi in PVC-U (rif. 1C.12.010.0010), con bicchiere ad incollaggio, per ventilazione e pluviali: conformi alle norme UNI EN 1329 - Diametro esterno (De) e tipo curva:</v>
          </cell>
          <cell r="C3164"/>
          <cell r="D3164"/>
        </row>
        <row r="3165">
          <cell r="A3165" t="str">
            <v>1C.12.010.0060.a</v>
          </cell>
          <cell r="B3165" t="str">
            <v>- De 80, curva aperta 45°</v>
          </cell>
          <cell r="C3165" t="str">
            <v>cad</v>
          </cell>
          <cell r="D3165">
            <v>7.5</v>
          </cell>
        </row>
        <row r="3166">
          <cell r="A3166" t="str">
            <v>1C.12.010.0060.b</v>
          </cell>
          <cell r="B3166" t="str">
            <v>- De 80, curva chiusa 90°</v>
          </cell>
          <cell r="C3166" t="str">
            <v>cad</v>
          </cell>
          <cell r="D3166">
            <v>8.06</v>
          </cell>
        </row>
        <row r="3167">
          <cell r="A3167" t="str">
            <v>1C.12.010.0060.c</v>
          </cell>
          <cell r="B3167" t="str">
            <v>- De 100, curva aperta 45°</v>
          </cell>
          <cell r="C3167" t="str">
            <v>cad</v>
          </cell>
          <cell r="D3167">
            <v>8.33</v>
          </cell>
        </row>
        <row r="3168">
          <cell r="A3168" t="str">
            <v>1C.12.010.0060.d</v>
          </cell>
          <cell r="B3168" t="str">
            <v>- De 100, curva chiusa 90°</v>
          </cell>
          <cell r="C3168" t="str">
            <v>cad</v>
          </cell>
          <cell r="D3168">
            <v>8.6999999999999993</v>
          </cell>
        </row>
        <row r="3169">
          <cell r="A3169" t="str">
            <v>1C.12.010.0060.e</v>
          </cell>
          <cell r="B3169" t="str">
            <v>- De 125, curva aperta 45°</v>
          </cell>
          <cell r="C3169" t="str">
            <v>cad</v>
          </cell>
          <cell r="D3169">
            <v>10.62</v>
          </cell>
        </row>
        <row r="3170">
          <cell r="A3170" t="str">
            <v>1C.12.010.0060.f</v>
          </cell>
          <cell r="B3170" t="str">
            <v>- De 125, curva chiusa 90°</v>
          </cell>
          <cell r="C3170" t="str">
            <v>cad</v>
          </cell>
          <cell r="D3170">
            <v>11.69</v>
          </cell>
        </row>
        <row r="3171">
          <cell r="A3171" t="str">
            <v>1C.12.010.0060.g</v>
          </cell>
          <cell r="B3171" t="str">
            <v>- De 140, curva aperta 45°</v>
          </cell>
          <cell r="C3171" t="str">
            <v>cad</v>
          </cell>
          <cell r="D3171">
            <v>12.82</v>
          </cell>
        </row>
        <row r="3172">
          <cell r="A3172" t="str">
            <v>1C.12.010.0060.h</v>
          </cell>
          <cell r="B3172" t="str">
            <v>- De 140, curva chiusa 90°</v>
          </cell>
          <cell r="C3172" t="str">
            <v>cad</v>
          </cell>
          <cell r="D3172">
            <v>14.82</v>
          </cell>
        </row>
        <row r="3173">
          <cell r="A3173" t="str">
            <v>1C.12.010.0060.i</v>
          </cell>
          <cell r="B3173" t="str">
            <v>- De 160, curva aperta 45°</v>
          </cell>
          <cell r="C3173" t="str">
            <v>cad</v>
          </cell>
          <cell r="D3173">
            <v>16.12</v>
          </cell>
        </row>
        <row r="3174">
          <cell r="A3174" t="str">
            <v>1C.12.010.0060.j</v>
          </cell>
          <cell r="B3174" t="str">
            <v>- De 160, curva chiusa 90°</v>
          </cell>
          <cell r="C3174" t="str">
            <v>cad</v>
          </cell>
          <cell r="D3174">
            <v>18.79</v>
          </cell>
        </row>
        <row r="3175">
          <cell r="A3175" t="str">
            <v>1C.12.010.0060.k</v>
          </cell>
          <cell r="B3175" t="str">
            <v>- De 200, curva aperta 45°</v>
          </cell>
          <cell r="C3175" t="str">
            <v>cad</v>
          </cell>
          <cell r="D3175">
            <v>23.73</v>
          </cell>
        </row>
        <row r="3176">
          <cell r="A3176" t="str">
            <v>1C.12.010.0060.l</v>
          </cell>
          <cell r="B3176" t="str">
            <v>- De 200, curva chiusa 90°</v>
          </cell>
          <cell r="C3176" t="str">
            <v>cad</v>
          </cell>
          <cell r="D3176">
            <v>28.74</v>
          </cell>
        </row>
        <row r="3177">
          <cell r="A3177" t="str">
            <v>1C.12.010.0070</v>
          </cell>
          <cell r="B3177" t="str">
            <v>Fornitura e posa braghe a 45°, 67,5° e TE semplici per tubi in PVC-U (rif. 1C.12.010.0010), con bicchiere ad incollaggio, per ventilazione e pluviali: conformi alle norme UNI EN 1329 - Diametro esterno (De) e spessore (p):</v>
          </cell>
          <cell r="C3177"/>
          <cell r="D3177"/>
        </row>
        <row r="3178">
          <cell r="A3178" t="str">
            <v>1C.12.010.0070.a</v>
          </cell>
          <cell r="B3178" t="str">
            <v>- De 80 - s = 1,5</v>
          </cell>
          <cell r="C3178" t="str">
            <v>cad</v>
          </cell>
          <cell r="D3178">
            <v>11.04</v>
          </cell>
        </row>
        <row r="3179">
          <cell r="A3179" t="str">
            <v>1C.12.010.0070.b</v>
          </cell>
          <cell r="B3179" t="str">
            <v>- De 100 - s = 1,7</v>
          </cell>
          <cell r="C3179" t="str">
            <v>cad</v>
          </cell>
          <cell r="D3179">
            <v>12.85</v>
          </cell>
        </row>
        <row r="3180">
          <cell r="A3180" t="str">
            <v>1C.12.010.0070.c</v>
          </cell>
          <cell r="B3180" t="str">
            <v>- De 125 - s = 2,0</v>
          </cell>
          <cell r="C3180" t="str">
            <v>cad</v>
          </cell>
          <cell r="D3180">
            <v>15.46</v>
          </cell>
        </row>
        <row r="3181">
          <cell r="A3181" t="str">
            <v>1C.12.010.0070.d</v>
          </cell>
          <cell r="B3181" t="str">
            <v>- De 140 - s = 2,3</v>
          </cell>
          <cell r="C3181" t="str">
            <v>cad</v>
          </cell>
          <cell r="D3181">
            <v>19.97</v>
          </cell>
        </row>
        <row r="3182">
          <cell r="A3182" t="str">
            <v>1C.12.010.0070.e</v>
          </cell>
          <cell r="B3182" t="str">
            <v>- De 160 - s = 2,6</v>
          </cell>
          <cell r="C3182" t="str">
            <v>cad</v>
          </cell>
          <cell r="D3182">
            <v>24.7</v>
          </cell>
        </row>
        <row r="3183">
          <cell r="A3183" t="str">
            <v>1C.12.010.0070.f</v>
          </cell>
          <cell r="B3183" t="str">
            <v>- De 200 - s = 3,2</v>
          </cell>
          <cell r="C3183" t="str">
            <v>cad</v>
          </cell>
          <cell r="D3183">
            <v>42.72</v>
          </cell>
        </row>
        <row r="3184">
          <cell r="A3184" t="str">
            <v>1C.12.010.0080</v>
          </cell>
          <cell r="B3184" t="str">
            <v>Fornitura e posa braghe a 45° doppie e TE doppi, per tubi in PVC-U (rif. 1C.12.010.0010), con bicchiere ad incollaggio, per ventilazione e pluviali: conformi alle norme UNI EN 1329 - Diametro esterno (De) e spessore (p):</v>
          </cell>
          <cell r="C3184"/>
          <cell r="D3184"/>
        </row>
        <row r="3185">
          <cell r="A3185" t="str">
            <v>1C.12.010.0080.a</v>
          </cell>
          <cell r="B3185" t="str">
            <v>- De 80 - s = 1,5</v>
          </cell>
          <cell r="C3185" t="str">
            <v>cad</v>
          </cell>
          <cell r="D3185">
            <v>23.77</v>
          </cell>
        </row>
        <row r="3186">
          <cell r="A3186" t="str">
            <v>1C.12.010.0080.b</v>
          </cell>
          <cell r="B3186" t="str">
            <v>- De 100 - s = 1,7</v>
          </cell>
          <cell r="C3186" t="str">
            <v>cad</v>
          </cell>
          <cell r="D3186">
            <v>25.91</v>
          </cell>
        </row>
        <row r="3187">
          <cell r="A3187" t="str">
            <v>1C.12.010.0080.c</v>
          </cell>
          <cell r="B3187" t="str">
            <v>- De 125 - s = 2,0</v>
          </cell>
          <cell r="C3187" t="str">
            <v>cad</v>
          </cell>
          <cell r="D3187">
            <v>32.86</v>
          </cell>
        </row>
        <row r="3188">
          <cell r="A3188" t="str">
            <v>1C.12.010.0080.d</v>
          </cell>
          <cell r="B3188" t="str">
            <v>- De 140 - s = 2,3</v>
          </cell>
          <cell r="C3188" t="str">
            <v>cad</v>
          </cell>
          <cell r="D3188">
            <v>44.04</v>
          </cell>
        </row>
        <row r="3189">
          <cell r="A3189" t="str">
            <v>1C.12.010.0080.e</v>
          </cell>
          <cell r="B3189" t="str">
            <v>- De 160 - s = 2,6</v>
          </cell>
          <cell r="C3189" t="str">
            <v>cad</v>
          </cell>
          <cell r="D3189">
            <v>72.16</v>
          </cell>
        </row>
        <row r="3190">
          <cell r="A3190" t="str">
            <v>1C.12.010.0080.f</v>
          </cell>
          <cell r="B3190" t="str">
            <v>- De 200 - s = 3,2</v>
          </cell>
          <cell r="C3190" t="str">
            <v>cad</v>
          </cell>
          <cell r="D3190">
            <v>97.15</v>
          </cell>
        </row>
        <row r="3191">
          <cell r="A3191" t="str">
            <v>1C.12.010.0090</v>
          </cell>
          <cell r="B3191" t="str">
            <v>Fornitura e posa sifoni Torino aperti e chiusi e sifoni Firenze orizzontali, per tubi in PVC-U (rif. 1C.12.010.0010), con bicchiere ad incollaggio, per ventilazione e pluviali: conformi alle norme UNI EN 1329 - Diametro esterno (De) e spessore (p):</v>
          </cell>
          <cell r="C3191"/>
          <cell r="D3191"/>
        </row>
        <row r="3192">
          <cell r="A3192" t="str">
            <v>1C.12.010.0090.a</v>
          </cell>
          <cell r="B3192" t="str">
            <v>- De 80 - s = 1,5</v>
          </cell>
          <cell r="C3192" t="str">
            <v>cad</v>
          </cell>
          <cell r="D3192">
            <v>27.01</v>
          </cell>
        </row>
        <row r="3193">
          <cell r="A3193" t="str">
            <v>1C.12.010.0090.b</v>
          </cell>
          <cell r="B3193" t="str">
            <v>- De 100 - s = 1,7</v>
          </cell>
          <cell r="C3193" t="str">
            <v>cad</v>
          </cell>
          <cell r="D3193">
            <v>47.95</v>
          </cell>
        </row>
        <row r="3194">
          <cell r="A3194" t="str">
            <v>1C.12.010.0090.c</v>
          </cell>
          <cell r="B3194" t="str">
            <v>- De 125 - s = 2,0</v>
          </cell>
          <cell r="C3194" t="str">
            <v>cad</v>
          </cell>
          <cell r="D3194">
            <v>59.29</v>
          </cell>
        </row>
        <row r="3195">
          <cell r="A3195" t="str">
            <v>1C.12.010.0090.d</v>
          </cell>
          <cell r="B3195" t="str">
            <v>- De 140 - s = 2,3</v>
          </cell>
          <cell r="C3195" t="str">
            <v>cad</v>
          </cell>
          <cell r="D3195">
            <v>73.150000000000006</v>
          </cell>
        </row>
        <row r="3196">
          <cell r="A3196" t="str">
            <v>1C.12.010.0090.e</v>
          </cell>
          <cell r="B3196" t="str">
            <v>- De 160 - s = 2,6</v>
          </cell>
          <cell r="C3196" t="str">
            <v>cad</v>
          </cell>
          <cell r="D3196">
            <v>84.28</v>
          </cell>
        </row>
        <row r="3197">
          <cell r="A3197" t="str">
            <v>1C.12.010.0090.f</v>
          </cell>
          <cell r="B3197" t="str">
            <v>- De 200 - s = 3,2</v>
          </cell>
          <cell r="C3197" t="str">
            <v>cad</v>
          </cell>
          <cell r="D3197">
            <v>130.27000000000001</v>
          </cell>
        </row>
        <row r="3198">
          <cell r="A3198" t="str">
            <v>1C.12.010.0100</v>
          </cell>
          <cell r="B3198" t="str">
            <v>Fornitura e posa in opera curve aperte e chiuse per tubi in PVC-U (rif. 1C.12.010.0020, 0030, 0040, 0050), compatto o strutturato, per condotte di scarico libere o interrate, con giunti a bicchiere ed anello elastomerico. Conformi alle norme UNI EN 1401. Diametro esterno (De) e tipo curva:</v>
          </cell>
          <cell r="C3198"/>
          <cell r="D3198"/>
        </row>
        <row r="3199">
          <cell r="A3199" t="str">
            <v>1C.12.010.0100.a</v>
          </cell>
          <cell r="B3199" t="str">
            <v>- De 82, curva aperta 45°</v>
          </cell>
          <cell r="C3199" t="str">
            <v>cad</v>
          </cell>
          <cell r="D3199">
            <v>8.83</v>
          </cell>
        </row>
        <row r="3200">
          <cell r="A3200" t="str">
            <v>1C.12.010.0100.b</v>
          </cell>
          <cell r="B3200" t="str">
            <v>- De 82, curva chiusa 90°</v>
          </cell>
          <cell r="C3200" t="str">
            <v>cad</v>
          </cell>
          <cell r="D3200">
            <v>9.6300000000000008</v>
          </cell>
        </row>
        <row r="3201">
          <cell r="A3201" t="str">
            <v>1C.12.010.0100.c</v>
          </cell>
          <cell r="B3201" t="str">
            <v>- De 100, curva aperta 45°</v>
          </cell>
          <cell r="C3201" t="str">
            <v>cad</v>
          </cell>
          <cell r="D3201">
            <v>9.3000000000000007</v>
          </cell>
        </row>
        <row r="3202">
          <cell r="A3202" t="str">
            <v>1C.12.010.0100.d</v>
          </cell>
          <cell r="B3202" t="str">
            <v>- De 100, curva chiusa 90°</v>
          </cell>
          <cell r="C3202" t="str">
            <v>cad</v>
          </cell>
          <cell r="D3202">
            <v>10.35</v>
          </cell>
        </row>
        <row r="3203">
          <cell r="A3203" t="str">
            <v>1C.12.010.0100.e</v>
          </cell>
          <cell r="B3203" t="str">
            <v>- De 110, curva aperta 45°</v>
          </cell>
          <cell r="C3203" t="str">
            <v>cad</v>
          </cell>
          <cell r="D3203">
            <v>8.99</v>
          </cell>
        </row>
        <row r="3204">
          <cell r="A3204" t="str">
            <v>1C.12.010.0100.f</v>
          </cell>
          <cell r="B3204" t="str">
            <v>- De 110, curva chiusa 90°</v>
          </cell>
          <cell r="C3204" t="str">
            <v>cad</v>
          </cell>
          <cell r="D3204">
            <v>10.77</v>
          </cell>
        </row>
        <row r="3205">
          <cell r="A3205" t="str">
            <v>1C.12.010.0100.g</v>
          </cell>
          <cell r="B3205" t="str">
            <v>- De 125, curva aperta 45°</v>
          </cell>
          <cell r="C3205" t="str">
            <v>cad</v>
          </cell>
          <cell r="D3205">
            <v>10.62</v>
          </cell>
        </row>
        <row r="3206">
          <cell r="A3206" t="str">
            <v>1C.12.010.0100.h</v>
          </cell>
          <cell r="B3206" t="str">
            <v>- De 125, curva chiusa 90°</v>
          </cell>
          <cell r="C3206" t="str">
            <v>cad</v>
          </cell>
          <cell r="D3206">
            <v>11.08</v>
          </cell>
        </row>
        <row r="3207">
          <cell r="A3207" t="str">
            <v>1C.12.010.0100.i</v>
          </cell>
          <cell r="B3207" t="str">
            <v>- De 160, curva aperta 45°</v>
          </cell>
          <cell r="C3207" t="str">
            <v>cad</v>
          </cell>
          <cell r="D3207">
            <v>15.46</v>
          </cell>
        </row>
        <row r="3208">
          <cell r="A3208" t="str">
            <v>1C.12.010.0100.j</v>
          </cell>
          <cell r="B3208" t="str">
            <v>- De 160, curva chiusa 90°</v>
          </cell>
          <cell r="C3208" t="str">
            <v>cad</v>
          </cell>
          <cell r="D3208">
            <v>17.3</v>
          </cell>
        </row>
        <row r="3209">
          <cell r="A3209" t="str">
            <v>1C.12.010.0100.k</v>
          </cell>
          <cell r="B3209" t="str">
            <v>- De 200, curva aperta a 45°</v>
          </cell>
          <cell r="C3209" t="str">
            <v>cad</v>
          </cell>
          <cell r="D3209">
            <v>22.66</v>
          </cell>
        </row>
        <row r="3210">
          <cell r="A3210" t="str">
            <v>1C.12.010.0100.l</v>
          </cell>
          <cell r="B3210" t="str">
            <v>- De 200, curva chiusa 90°</v>
          </cell>
          <cell r="C3210" t="str">
            <v>cad</v>
          </cell>
          <cell r="D3210">
            <v>25.59</v>
          </cell>
        </row>
        <row r="3211">
          <cell r="A3211" t="str">
            <v>1C.12.010.0110</v>
          </cell>
          <cell r="B3211" t="str">
            <v>Fornitura e posa in opera braghe a 45°, 67,5° e TE semplici per tubi in PVC-U (rif. 1C.12.010.0020, 0030, 0040, 0050), compatto o strutturato, per condotte di scarico libere o interrate, con giunti a bicchiere ed anello elastomerico. Conformi alle norme UNI EN 1401. Diametro esterno (De) e spessore (p):</v>
          </cell>
          <cell r="C3211"/>
          <cell r="D3211"/>
        </row>
        <row r="3212">
          <cell r="A3212" t="str">
            <v>1C.12.010.0110.a</v>
          </cell>
          <cell r="B3212" t="str">
            <v>- De 82 - s = 3,0</v>
          </cell>
          <cell r="C3212" t="str">
            <v>cad</v>
          </cell>
          <cell r="D3212">
            <v>11.44</v>
          </cell>
        </row>
        <row r="3213">
          <cell r="A3213" t="str">
            <v>1C.12.010.0110.b</v>
          </cell>
          <cell r="B3213" t="str">
            <v>- De 100 - s = 3,0</v>
          </cell>
          <cell r="C3213" t="str">
            <v>cad</v>
          </cell>
          <cell r="D3213">
            <v>13.33</v>
          </cell>
        </row>
        <row r="3214">
          <cell r="A3214" t="str">
            <v>1C.12.010.0110.c</v>
          </cell>
          <cell r="B3214" t="str">
            <v>- De 110 - s = 3,2</v>
          </cell>
          <cell r="C3214" t="str">
            <v>cad</v>
          </cell>
          <cell r="D3214">
            <v>14.39</v>
          </cell>
        </row>
        <row r="3215">
          <cell r="A3215" t="str">
            <v>1C.12.010.0110.d</v>
          </cell>
          <cell r="B3215" t="str">
            <v>- De 125 - s = 3,2</v>
          </cell>
          <cell r="C3215" t="str">
            <v>cad</v>
          </cell>
          <cell r="D3215">
            <v>15.96</v>
          </cell>
        </row>
        <row r="3216">
          <cell r="A3216" t="str">
            <v>1C.12.010.0110.e</v>
          </cell>
          <cell r="B3216" t="str">
            <v>- De 160 - s = 3,2</v>
          </cell>
          <cell r="C3216" t="str">
            <v>cad</v>
          </cell>
          <cell r="D3216">
            <v>23.16</v>
          </cell>
        </row>
        <row r="3217">
          <cell r="A3217" t="str">
            <v>1C.12.010.0110.f</v>
          </cell>
          <cell r="B3217" t="str">
            <v>- De 200 - s = 3,9</v>
          </cell>
          <cell r="C3217" t="str">
            <v>cad</v>
          </cell>
          <cell r="D3217">
            <v>39.380000000000003</v>
          </cell>
        </row>
        <row r="3218">
          <cell r="A3218" t="str">
            <v>1C.12.010.0120</v>
          </cell>
          <cell r="B3218" t="str">
            <v>Fornitura e posa in opera braghe a 45° doppie e TE doppi, per tubi in PVC-U (rif. 1C.12.010.0020, 0030, 0040, 0050), compatto o strutturato, per condotte di scarico libere o interrate, con giunti a bicchiere ed anello elastomerico. Conformi alle norme UNI EN 1401. Diametro esterno (De) e spessore (p):</v>
          </cell>
          <cell r="C3218"/>
          <cell r="D3218"/>
        </row>
        <row r="3219">
          <cell r="A3219" t="str">
            <v>1C.12.010.0120.a</v>
          </cell>
          <cell r="B3219" t="str">
            <v>- De 82 - s = 3,0</v>
          </cell>
          <cell r="C3219" t="str">
            <v>cad</v>
          </cell>
          <cell r="D3219">
            <v>24.81</v>
          </cell>
        </row>
        <row r="3220">
          <cell r="A3220" t="str">
            <v>1C.12.010.0120.b</v>
          </cell>
          <cell r="B3220" t="str">
            <v>- De 100 - s = 3,0</v>
          </cell>
          <cell r="C3220" t="str">
            <v>cad</v>
          </cell>
          <cell r="D3220">
            <v>27.64</v>
          </cell>
        </row>
        <row r="3221">
          <cell r="A3221" t="str">
            <v>1C.12.010.0120.c</v>
          </cell>
          <cell r="B3221" t="str">
            <v>- De 110 - s = 3,2</v>
          </cell>
          <cell r="C3221" t="str">
            <v>cad</v>
          </cell>
          <cell r="D3221">
            <v>31.98</v>
          </cell>
        </row>
        <row r="3222">
          <cell r="A3222" t="str">
            <v>1C.12.010.0120.d</v>
          </cell>
          <cell r="B3222" t="str">
            <v>- De 125 - s = 3,2</v>
          </cell>
          <cell r="C3222" t="str">
            <v>cad</v>
          </cell>
          <cell r="D3222">
            <v>36.200000000000003</v>
          </cell>
        </row>
        <row r="3223">
          <cell r="A3223" t="str">
            <v>1C.12.010.0120.e</v>
          </cell>
          <cell r="B3223" t="str">
            <v>- De 160 - s = 3,2</v>
          </cell>
          <cell r="C3223" t="str">
            <v>cad</v>
          </cell>
          <cell r="D3223">
            <v>52.59</v>
          </cell>
        </row>
        <row r="3224">
          <cell r="A3224" t="str">
            <v>1C.12.010.0120.f</v>
          </cell>
          <cell r="B3224" t="str">
            <v>- De 200 - s = 3,9</v>
          </cell>
          <cell r="C3224" t="str">
            <v>cad</v>
          </cell>
          <cell r="D3224">
            <v>84.43</v>
          </cell>
        </row>
        <row r="3225">
          <cell r="A3225" t="str">
            <v>1C.12.010.0130</v>
          </cell>
          <cell r="B3225" t="str">
            <v>Fornitura e posa in opera sifoni Torino aperti e chiusi e sifoni Firenze orizzontali, per tubi in PVC-U (rif. 1C.12.010.0020, 0030, 0040, 0050), compatto o strutturato, per condotte di scarico libere o interrate, con giunti a bicchiere ed anello elastomerico. Conformi alle norme UNI EN 1401. Diametro esterno (De) e spessore (p):</v>
          </cell>
          <cell r="C3225"/>
          <cell r="D3225"/>
        </row>
        <row r="3226">
          <cell r="A3226" t="str">
            <v>1C.12.010.0130.a</v>
          </cell>
          <cell r="B3226" t="str">
            <v>- De 82 - s = 3,0</v>
          </cell>
          <cell r="C3226" t="str">
            <v>cad</v>
          </cell>
          <cell r="D3226">
            <v>37.950000000000003</v>
          </cell>
        </row>
        <row r="3227">
          <cell r="A3227" t="str">
            <v>1C.12.010.0130.b</v>
          </cell>
          <cell r="B3227" t="str">
            <v>- De 100 - s = 3,0</v>
          </cell>
          <cell r="C3227" t="str">
            <v>cad</v>
          </cell>
          <cell r="D3227">
            <v>40.56</v>
          </cell>
        </row>
        <row r="3228">
          <cell r="A3228" t="str">
            <v>1C.12.010.0130.c</v>
          </cell>
          <cell r="B3228" t="str">
            <v>- De 110 - s = 3,2</v>
          </cell>
          <cell r="C3228" t="str">
            <v>cad</v>
          </cell>
          <cell r="D3228">
            <v>46.53</v>
          </cell>
        </row>
        <row r="3229">
          <cell r="A3229" t="str">
            <v>1C.12.010.0130.d</v>
          </cell>
          <cell r="B3229" t="str">
            <v>- De 125 - s = 3,2</v>
          </cell>
          <cell r="C3229" t="str">
            <v>cad</v>
          </cell>
          <cell r="D3229">
            <v>51.81</v>
          </cell>
        </row>
        <row r="3230">
          <cell r="A3230" t="str">
            <v>1C.12.010.0130.e</v>
          </cell>
          <cell r="B3230" t="str">
            <v>- De 160 - s = 3,2</v>
          </cell>
          <cell r="C3230" t="str">
            <v>cad</v>
          </cell>
          <cell r="D3230">
            <v>73.430000000000007</v>
          </cell>
        </row>
        <row r="3231">
          <cell r="A3231" t="str">
            <v>1C.12.010.0130.f</v>
          </cell>
          <cell r="B3231" t="str">
            <v>- De 200 - s = 3,9</v>
          </cell>
          <cell r="C3231" t="str">
            <v>cad</v>
          </cell>
          <cell r="D3231">
            <v>102.3</v>
          </cell>
        </row>
        <row r="3232">
          <cell r="A3232" t="str">
            <v>1C.12.010.0150</v>
          </cell>
          <cell r="B3232" t="str">
            <v>Fornitura e posa in opera di dispositivo di innesto ad ancoraggio meccanico, a tenuta idraulica, per la realizzazione di allacciamento in fognatura di qualsiasi materiale (in cemento/gres con spessore 30÷100 mm., in plastica a parete strutturata con spessore 5÷100 mm., in plastica a parete piena o espansa con spessore 5÷50 mm.). Il corpo del dispositivo è in PVC di altezza variabile 205÷315 mm e le guarnizioni in EPDM. Sul lato esterno il dispositivo è munito di giunto a bicchiere con guarnizione di tenuta di tipo a labbro, l’imbocco ha dimensioni conformi alla EN 1401. La tenuta idraulica è garantita da una guarnizione a sella che aderisce perfettamente alla parete interna del tubo, la sezione passante del collettore non sarà alterata dall'innesto del dispositivo. Compresa l'applicazione di schiuma isolante. Con imbocco dispositivo:</v>
          </cell>
          <cell r="C3232"/>
          <cell r="D3232"/>
        </row>
        <row r="3233">
          <cell r="A3233" t="str">
            <v>1C.12.010.0150.a</v>
          </cell>
          <cell r="B3233" t="str">
            <v>- DN 160</v>
          </cell>
          <cell r="C3233" t="str">
            <v>cad</v>
          </cell>
          <cell r="D3233">
            <v>251.2</v>
          </cell>
        </row>
        <row r="3234">
          <cell r="A3234" t="str">
            <v>1C.12.010.0150.b</v>
          </cell>
          <cell r="B3234" t="str">
            <v>- DN 200</v>
          </cell>
          <cell r="C3234" t="str">
            <v>cad</v>
          </cell>
          <cell r="D3234">
            <v>343.68</v>
          </cell>
        </row>
        <row r="3235">
          <cell r="A3235" t="str">
            <v>1C.12.010.0160</v>
          </cell>
          <cell r="B3235" t="str">
            <v>Fornitura e posa in opera di dispositivo di innesto ad ancoraggio meccanico, a tenuta idraulica, per la realizzazione di allacciamento in fognatura con tubi in gres non in pressione. Il corpo del dispositivo è in PVC di altezza variabile 151÷161 mm e le guarnizioni in EPDM. Sul lato esterno il dispositivo è munito di giunto a bicchiere con guarnizione di tenuta di tipo a labbro, l’imbocco ha dimensioni conformi alla EN 1401. La tenuta idraulica è garantita da una guarnizione a sella che aderisce perfettamente alla parete interna del tubo, la sezione passante del collettore non sarà alterata dall'innesto del dispositivo. Con imbocco dispositivo DN 160 - tubo gres:</v>
          </cell>
          <cell r="C3235"/>
          <cell r="D3235"/>
        </row>
        <row r="3236">
          <cell r="A3236" t="str">
            <v>1C.12.010.0160.a</v>
          </cell>
          <cell r="B3236" t="str">
            <v>- DN 200</v>
          </cell>
          <cell r="C3236" t="str">
            <v>cad</v>
          </cell>
          <cell r="D3236">
            <v>205.77</v>
          </cell>
        </row>
        <row r="3237">
          <cell r="A3237" t="str">
            <v>1C.12.010.0160.b</v>
          </cell>
          <cell r="B3237" t="str">
            <v>- DN 250</v>
          </cell>
          <cell r="C3237" t="str">
            <v>cad</v>
          </cell>
          <cell r="D3237">
            <v>209.34</v>
          </cell>
        </row>
        <row r="3238">
          <cell r="A3238" t="str">
            <v>1C.12.010.0170</v>
          </cell>
          <cell r="B3238" t="str">
            <v>Fornitura e posa in opera di dispositivo di innesto ad ancoraggio meccanico, a tenuta idraulica, per la realizzazione di allacciamento in fognatura con tubi in PVC. Il corpo del dispositivo è in PVC e le guarnizioni in EPDM. Sul lato esterno il dispositivo è munito di giunto a bicchiere con guarnizione di tenuta di tipo a labbro, l’imbocco ha dimensioni conformi alla EN 1401. La tenuta idraulica è garantita da una guarnizione a sella che aderisce perfettamente alla parete interna del tubo, la sezione passante del collettore non sarà alterata dall'innesto del dispositivo. Con imbocco dispositivo DN 160 - tubo PVC:</v>
          </cell>
          <cell r="C3238"/>
          <cell r="D3238"/>
        </row>
        <row r="3239">
          <cell r="A3239" t="str">
            <v>1C.12.010.0170.a</v>
          </cell>
          <cell r="B3239" t="str">
            <v>- DN 200</v>
          </cell>
          <cell r="C3239" t="str">
            <v>cad</v>
          </cell>
          <cell r="D3239">
            <v>135.27000000000001</v>
          </cell>
        </row>
        <row r="3240">
          <cell r="A3240" t="str">
            <v>1C.12.010.0170.b</v>
          </cell>
          <cell r="B3240" t="str">
            <v>- DN 250</v>
          </cell>
          <cell r="C3240" t="str">
            <v>cad</v>
          </cell>
          <cell r="D3240">
            <v>137.06</v>
          </cell>
        </row>
        <row r="3241">
          <cell r="A3241" t="str">
            <v>1C.12.010.0170.c</v>
          </cell>
          <cell r="B3241" t="str">
            <v>- DN 315</v>
          </cell>
          <cell r="C3241" t="str">
            <v>cad</v>
          </cell>
          <cell r="D3241">
            <v>138.88</v>
          </cell>
        </row>
        <row r="3242">
          <cell r="A3242" t="str">
            <v>1C.12.010.0170.d</v>
          </cell>
          <cell r="B3242" t="str">
            <v>- DN 400</v>
          </cell>
          <cell r="C3242" t="str">
            <v>cad</v>
          </cell>
          <cell r="D3242">
            <v>140.68</v>
          </cell>
        </row>
        <row r="3243">
          <cell r="A3243" t="str">
            <v>1C.12.020</v>
          </cell>
          <cell r="B3243" t="str">
            <v>TUBI IN POLIETILENE (PEAD-PEHD)</v>
          </cell>
          <cell r="C3243"/>
          <cell r="D3243"/>
        </row>
        <row r="3244">
          <cell r="A3244" t="str">
            <v>1C.12.020.0010</v>
          </cell>
          <cell r="B3244" t="str">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v>
          </cell>
          <cell r="C3244"/>
          <cell r="D3244"/>
        </row>
        <row r="3245">
          <cell r="A3245" t="str">
            <v>1C.12.020.0010.a</v>
          </cell>
          <cell r="B3245" t="str">
            <v>- De 32 - s = 3,0</v>
          </cell>
          <cell r="C3245" t="str">
            <v>m</v>
          </cell>
          <cell r="D3245">
            <v>10.01</v>
          </cell>
        </row>
        <row r="3246">
          <cell r="A3246" t="str">
            <v>1C.12.020.0010.b</v>
          </cell>
          <cell r="B3246" t="str">
            <v>- De 40 - s = 3,0</v>
          </cell>
          <cell r="C3246" t="str">
            <v>m</v>
          </cell>
          <cell r="D3246">
            <v>10.79</v>
          </cell>
        </row>
        <row r="3247">
          <cell r="A3247" t="str">
            <v>1C.12.020.0010.c</v>
          </cell>
          <cell r="B3247" t="str">
            <v>- De 50 - s = 3,0</v>
          </cell>
          <cell r="C3247" t="str">
            <v>m</v>
          </cell>
          <cell r="D3247">
            <v>12.36</v>
          </cell>
        </row>
        <row r="3248">
          <cell r="A3248" t="str">
            <v>1C.12.020.0010.d</v>
          </cell>
          <cell r="B3248" t="str">
            <v>- De 56 - s = 3,0</v>
          </cell>
          <cell r="C3248" t="str">
            <v>m</v>
          </cell>
          <cell r="D3248">
            <v>13.72</v>
          </cell>
        </row>
        <row r="3249">
          <cell r="A3249" t="str">
            <v>1C.12.020.0010.e</v>
          </cell>
          <cell r="B3249" t="str">
            <v>- De 63 - s = 3,0</v>
          </cell>
          <cell r="C3249" t="str">
            <v>m</v>
          </cell>
          <cell r="D3249">
            <v>13.83</v>
          </cell>
        </row>
        <row r="3250">
          <cell r="A3250" t="str">
            <v>1C.12.020.0010.f</v>
          </cell>
          <cell r="B3250" t="str">
            <v>- De 75 - s = 3,0</v>
          </cell>
          <cell r="C3250" t="str">
            <v>m</v>
          </cell>
          <cell r="D3250">
            <v>15.57</v>
          </cell>
        </row>
        <row r="3251">
          <cell r="A3251" t="str">
            <v>1C.12.020.0010.g</v>
          </cell>
          <cell r="B3251" t="str">
            <v>- De 90 - s = 3,5</v>
          </cell>
          <cell r="C3251" t="str">
            <v>m</v>
          </cell>
          <cell r="D3251">
            <v>19.34</v>
          </cell>
        </row>
        <row r="3252">
          <cell r="A3252" t="str">
            <v>1C.12.020.0010.h</v>
          </cell>
          <cell r="B3252" t="str">
            <v>- De 110 - s = 4,3</v>
          </cell>
          <cell r="C3252" t="str">
            <v>m</v>
          </cell>
          <cell r="D3252">
            <v>24.28</v>
          </cell>
        </row>
        <row r="3253">
          <cell r="A3253" t="str">
            <v>1C.12.020.0010.i</v>
          </cell>
          <cell r="B3253" t="str">
            <v>- De 125 - s = 4,9</v>
          </cell>
          <cell r="C3253" t="str">
            <v>m</v>
          </cell>
          <cell r="D3253">
            <v>29.15</v>
          </cell>
        </row>
        <row r="3254">
          <cell r="A3254" t="str">
            <v>1C.12.020.0010.j</v>
          </cell>
          <cell r="B3254" t="str">
            <v>- De 160 - s = 6,2</v>
          </cell>
          <cell r="C3254" t="str">
            <v>m</v>
          </cell>
          <cell r="D3254">
            <v>42.65</v>
          </cell>
        </row>
        <row r="3255">
          <cell r="A3255" t="str">
            <v>1C.12.020.0010.k</v>
          </cell>
          <cell r="B3255" t="str">
            <v>- De 200 - s = 6,2</v>
          </cell>
          <cell r="C3255" t="str">
            <v>m</v>
          </cell>
          <cell r="D3255">
            <v>52.36</v>
          </cell>
        </row>
        <row r="3256">
          <cell r="A3256" t="str">
            <v>1C.12.020.0010.l</v>
          </cell>
          <cell r="B3256" t="str">
            <v>- De 250 - s = 7,8</v>
          </cell>
          <cell r="C3256" t="str">
            <v>m</v>
          </cell>
          <cell r="D3256">
            <v>79.63</v>
          </cell>
        </row>
        <row r="3257">
          <cell r="A3257" t="str">
            <v>1C.12.020.0010.m</v>
          </cell>
          <cell r="B3257" t="str">
            <v>- De 315 - s = 9,8</v>
          </cell>
          <cell r="C3257" t="str">
            <v>m</v>
          </cell>
          <cell r="D3257">
            <v>115.3</v>
          </cell>
        </row>
        <row r="3258">
          <cell r="A3258" t="str">
            <v>1C.12.020.0020</v>
          </cell>
          <cell r="B3258" t="str">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v>
          </cell>
          <cell r="C3258"/>
          <cell r="D3258"/>
        </row>
        <row r="3259">
          <cell r="A3259" t="str">
            <v>1C.12.020.0020.a</v>
          </cell>
          <cell r="B3259" t="str">
            <v>- De 32</v>
          </cell>
          <cell r="C3259" t="str">
            <v>m</v>
          </cell>
          <cell r="D3259">
            <v>57.92</v>
          </cell>
        </row>
        <row r="3260">
          <cell r="A3260" t="str">
            <v>1C.12.020.0020.b</v>
          </cell>
          <cell r="B3260" t="str">
            <v>- De 40</v>
          </cell>
          <cell r="C3260" t="str">
            <v>m</v>
          </cell>
          <cell r="D3260">
            <v>46.4</v>
          </cell>
        </row>
        <row r="3261">
          <cell r="A3261" t="str">
            <v>1C.12.020.0020.c</v>
          </cell>
          <cell r="B3261" t="str">
            <v>- De 50</v>
          </cell>
          <cell r="C3261" t="str">
            <v>m</v>
          </cell>
          <cell r="D3261">
            <v>36.97</v>
          </cell>
        </row>
        <row r="3262">
          <cell r="A3262" t="str">
            <v>1C.12.020.0020.d</v>
          </cell>
          <cell r="B3262" t="str">
            <v>- De 56</v>
          </cell>
          <cell r="C3262" t="str">
            <v>m</v>
          </cell>
          <cell r="D3262">
            <v>33.14</v>
          </cell>
        </row>
        <row r="3263">
          <cell r="A3263" t="str">
            <v>1C.12.020.0020.e</v>
          </cell>
          <cell r="B3263" t="str">
            <v>- De 63</v>
          </cell>
          <cell r="C3263" t="str">
            <v>m</v>
          </cell>
          <cell r="D3263">
            <v>29.32</v>
          </cell>
        </row>
        <row r="3264">
          <cell r="A3264" t="str">
            <v>1C.12.020.0020.f</v>
          </cell>
          <cell r="B3264" t="str">
            <v>- De 75</v>
          </cell>
          <cell r="C3264" t="str">
            <v>m</v>
          </cell>
          <cell r="D3264">
            <v>25.82</v>
          </cell>
        </row>
        <row r="3265">
          <cell r="A3265" t="str">
            <v>1C.12.020.0020.g</v>
          </cell>
          <cell r="B3265" t="str">
            <v>- De 90</v>
          </cell>
          <cell r="C3265" t="str">
            <v>m</v>
          </cell>
          <cell r="D3265">
            <v>25.82</v>
          </cell>
        </row>
        <row r="3266">
          <cell r="A3266" t="str">
            <v>1C.12.020.0020.h</v>
          </cell>
          <cell r="B3266" t="str">
            <v>- De 110</v>
          </cell>
          <cell r="C3266" t="str">
            <v>m</v>
          </cell>
          <cell r="D3266">
            <v>23.72</v>
          </cell>
        </row>
        <row r="3267">
          <cell r="A3267" t="str">
            <v>1C.12.020.0020.i</v>
          </cell>
          <cell r="B3267" t="str">
            <v>- De 125</v>
          </cell>
          <cell r="C3267" t="str">
            <v>m</v>
          </cell>
          <cell r="D3267">
            <v>23.02</v>
          </cell>
        </row>
        <row r="3268">
          <cell r="A3268" t="str">
            <v>1C.12.020.0020.j</v>
          </cell>
          <cell r="B3268" t="str">
            <v>- De 160</v>
          </cell>
          <cell r="C3268" t="str">
            <v>m</v>
          </cell>
          <cell r="D3268">
            <v>22.33</v>
          </cell>
        </row>
        <row r="3269">
          <cell r="A3269" t="str">
            <v>1C.12.020.0020.k</v>
          </cell>
          <cell r="B3269" t="str">
            <v>- De 200</v>
          </cell>
          <cell r="C3269" t="str">
            <v>m</v>
          </cell>
          <cell r="D3269">
            <v>20.38</v>
          </cell>
        </row>
        <row r="3270">
          <cell r="A3270" t="str">
            <v>1C.12.020.0020.l</v>
          </cell>
          <cell r="B3270" t="str">
            <v>- De 250</v>
          </cell>
          <cell r="C3270" t="str">
            <v>m</v>
          </cell>
          <cell r="D3270">
            <v>17.91</v>
          </cell>
        </row>
        <row r="3271">
          <cell r="A3271" t="str">
            <v>1C.12.020.0020.m</v>
          </cell>
          <cell r="B3271" t="str">
            <v>- De 315</v>
          </cell>
          <cell r="C3271" t="str">
            <v>m</v>
          </cell>
          <cell r="D3271">
            <v>26.31</v>
          </cell>
        </row>
        <row r="3272">
          <cell r="A3272" t="str">
            <v>1C.12.020.0030</v>
          </cell>
          <cell r="B3272" t="str">
            <v>Fornitura e posa in opera curve aperte (45°) e chiuse (88,5°) per tubo in polietilene malleabilizzato per condotte di scarico acque civili e industriali, colore nero, conforme norme UNI EN 1519, da giuntare mediante saldatura di testa (da valutare a parte) o con manicotti elettrici; posa in verticale o suborizzontale non interrata, compresi gli oneri di fissaggio a pareti e soffitti e di attraversamento delle strutture. Diametro esterno (De):</v>
          </cell>
          <cell r="C3272"/>
          <cell r="D3272"/>
        </row>
        <row r="3273">
          <cell r="A3273" t="str">
            <v>1C.12.020.0030.a</v>
          </cell>
          <cell r="B3273" t="str">
            <v>- De 32, curve varie</v>
          </cell>
          <cell r="C3273" t="str">
            <v>cad</v>
          </cell>
          <cell r="D3273">
            <v>5.74</v>
          </cell>
        </row>
        <row r="3274">
          <cell r="A3274" t="str">
            <v>1C.12.020.0030.b</v>
          </cell>
          <cell r="B3274" t="str">
            <v>- De 40, curve varie</v>
          </cell>
          <cell r="C3274" t="str">
            <v>cad</v>
          </cell>
          <cell r="D3274">
            <v>5.87</v>
          </cell>
        </row>
        <row r="3275">
          <cell r="A3275" t="str">
            <v>1C.12.020.0030.c</v>
          </cell>
          <cell r="B3275" t="str">
            <v>- De 50, curve varie</v>
          </cell>
          <cell r="C3275" t="str">
            <v>cad</v>
          </cell>
          <cell r="D3275">
            <v>6.04</v>
          </cell>
        </row>
        <row r="3276">
          <cell r="A3276" t="str">
            <v>1C.12.020.0030.d</v>
          </cell>
          <cell r="B3276" t="str">
            <v>- De 56, curve varie</v>
          </cell>
          <cell r="C3276" t="str">
            <v>cad</v>
          </cell>
          <cell r="D3276">
            <v>6.99</v>
          </cell>
        </row>
        <row r="3277">
          <cell r="A3277" t="str">
            <v>1C.12.020.0030.e</v>
          </cell>
          <cell r="B3277" t="str">
            <v>- De 63, curve varie</v>
          </cell>
          <cell r="C3277" t="str">
            <v>cad</v>
          </cell>
          <cell r="D3277">
            <v>7.15</v>
          </cell>
        </row>
        <row r="3278">
          <cell r="A3278" t="str">
            <v>1C.12.020.0030.f</v>
          </cell>
          <cell r="B3278" t="str">
            <v>- De 75, curve varie</v>
          </cell>
          <cell r="C3278" t="str">
            <v>cad</v>
          </cell>
          <cell r="D3278">
            <v>9.2200000000000006</v>
          </cell>
        </row>
        <row r="3279">
          <cell r="A3279" t="str">
            <v>1C.12.020.0030.g</v>
          </cell>
          <cell r="B3279" t="str">
            <v>- De 90, curve varie</v>
          </cell>
          <cell r="C3279" t="str">
            <v>cad</v>
          </cell>
          <cell r="D3279">
            <v>12.5</v>
          </cell>
        </row>
        <row r="3280">
          <cell r="A3280" t="str">
            <v>1C.12.020.0030.h</v>
          </cell>
          <cell r="B3280" t="str">
            <v>- De 110, curve varie</v>
          </cell>
          <cell r="C3280" t="str">
            <v>cad</v>
          </cell>
          <cell r="D3280">
            <v>13.15</v>
          </cell>
        </row>
        <row r="3281">
          <cell r="A3281" t="str">
            <v>1C.12.020.0030.i</v>
          </cell>
          <cell r="B3281" t="str">
            <v>- De 125, curve varie</v>
          </cell>
          <cell r="C3281" t="str">
            <v>cad</v>
          </cell>
          <cell r="D3281">
            <v>16.05</v>
          </cell>
        </row>
        <row r="3282">
          <cell r="A3282" t="str">
            <v>1C.12.020.0030.j</v>
          </cell>
          <cell r="B3282" t="str">
            <v>- De 160, curve varie</v>
          </cell>
          <cell r="C3282" t="str">
            <v>cad</v>
          </cell>
          <cell r="D3282">
            <v>42.92</v>
          </cell>
        </row>
        <row r="3283">
          <cell r="A3283" t="str">
            <v>1C.12.020.0030.k</v>
          </cell>
          <cell r="B3283" t="str">
            <v>- De 200, curve varie</v>
          </cell>
          <cell r="C3283" t="str">
            <v>cad</v>
          </cell>
          <cell r="D3283">
            <v>78.02</v>
          </cell>
        </row>
        <row r="3284">
          <cell r="A3284" t="str">
            <v>1C.12.020.0030.l</v>
          </cell>
          <cell r="B3284" t="str">
            <v>- De 250, curve aperte</v>
          </cell>
          <cell r="C3284" t="str">
            <v>cad</v>
          </cell>
          <cell r="D3284">
            <v>105.84</v>
          </cell>
        </row>
        <row r="3285">
          <cell r="A3285" t="str">
            <v>1C.12.020.0030.m</v>
          </cell>
          <cell r="B3285" t="str">
            <v>- De 315, curve aperte</v>
          </cell>
          <cell r="C3285" t="str">
            <v>cad</v>
          </cell>
          <cell r="D3285">
            <v>138.55000000000001</v>
          </cell>
        </row>
        <row r="3286">
          <cell r="A3286" t="str">
            <v>1C.12.020.0040</v>
          </cell>
          <cell r="B3286" t="str">
            <v>Fornitura e posa in opera braghe semplici a 45° e 88,5° per tubo in polietilene malleabilizzato per condotte di scarico acque civili e industriali, colore nero, conforme norme UNI EN 1519, da giuntare mediante saldatura di testa (da valutare a parte) o con manicotti elettrici; posa in verticale o suborizzontale non interrata, compresi gli oneri di fissaggio a pareti e soffitti e di attraversamento delle strutture. Diametro esterno 1 (De 1) / diametro esterno 2 (De 2):</v>
          </cell>
          <cell r="C3286"/>
          <cell r="D3286"/>
        </row>
        <row r="3287">
          <cell r="A3287" t="str">
            <v>1C.12.020.0040.a</v>
          </cell>
          <cell r="B3287" t="str">
            <v>- De1/De2 = 32/32 mm</v>
          </cell>
          <cell r="C3287" t="str">
            <v>cad</v>
          </cell>
          <cell r="D3287">
            <v>8.1199999999999992</v>
          </cell>
        </row>
        <row r="3288">
          <cell r="A3288" t="str">
            <v>1C.12.020.0040.b</v>
          </cell>
          <cell r="B3288" t="str">
            <v>- De1/De2 = 40/40-32 mm</v>
          </cell>
          <cell r="C3288" t="str">
            <v>cad</v>
          </cell>
          <cell r="D3288">
            <v>8.48</v>
          </cell>
        </row>
        <row r="3289">
          <cell r="A3289" t="str">
            <v>1C.12.020.0040.c</v>
          </cell>
          <cell r="B3289" t="str">
            <v>- De1/De2 = 50/50-40 mm</v>
          </cell>
          <cell r="C3289" t="str">
            <v>cad</v>
          </cell>
          <cell r="D3289">
            <v>8.8800000000000008</v>
          </cell>
        </row>
        <row r="3290">
          <cell r="A3290" t="str">
            <v>1C.12.020.0040.d</v>
          </cell>
          <cell r="B3290" t="str">
            <v>- De1/De2 = 56/56-50 mm</v>
          </cell>
          <cell r="C3290" t="str">
            <v>cad</v>
          </cell>
          <cell r="D3290">
            <v>10.050000000000001</v>
          </cell>
        </row>
        <row r="3291">
          <cell r="A3291" t="str">
            <v>1C.12.020.0040.e</v>
          </cell>
          <cell r="B3291" t="str">
            <v>- De1/De2 = 63/63-56-50-40 mm</v>
          </cell>
          <cell r="C3291" t="str">
            <v>cad</v>
          </cell>
          <cell r="D3291">
            <v>10.74</v>
          </cell>
        </row>
        <row r="3292">
          <cell r="A3292" t="str">
            <v>1C.12.020.0040.f</v>
          </cell>
          <cell r="B3292" t="str">
            <v>- De1/De2 = 75/75-63-56-50-40 mm</v>
          </cell>
          <cell r="C3292" t="str">
            <v>cad</v>
          </cell>
          <cell r="D3292">
            <v>12.18</v>
          </cell>
        </row>
        <row r="3293">
          <cell r="A3293" t="str">
            <v>1C.12.020.0040.g</v>
          </cell>
          <cell r="B3293" t="str">
            <v>- De1/De2 = 90/90-75-63-56-50-40 mm</v>
          </cell>
          <cell r="C3293" t="str">
            <v>cad</v>
          </cell>
          <cell r="D3293">
            <v>14.7</v>
          </cell>
        </row>
        <row r="3294">
          <cell r="A3294" t="str">
            <v>1C.12.020.0040.h</v>
          </cell>
          <cell r="B3294" t="str">
            <v>- De1/De2 = 110/110-90-75-63-56-50-40 mm</v>
          </cell>
          <cell r="C3294" t="str">
            <v>cad</v>
          </cell>
          <cell r="D3294">
            <v>17.04</v>
          </cell>
        </row>
        <row r="3295">
          <cell r="A3295" t="str">
            <v>1C.12.020.0040.i</v>
          </cell>
          <cell r="B3295" t="str">
            <v>- De1/De2 = 125/125-110-90-75-63-56-50 mm</v>
          </cell>
          <cell r="C3295" t="str">
            <v>cad</v>
          </cell>
          <cell r="D3295">
            <v>19.809999999999999</v>
          </cell>
        </row>
        <row r="3296">
          <cell r="A3296" t="str">
            <v>1C.12.020.0040.j</v>
          </cell>
          <cell r="B3296" t="str">
            <v>- De1/De2 = 160/160-125-110-90-75 mm</v>
          </cell>
          <cell r="C3296" t="str">
            <v>cad</v>
          </cell>
          <cell r="D3296">
            <v>66.7</v>
          </cell>
        </row>
        <row r="3297">
          <cell r="A3297" t="str">
            <v>1C.12.020.0040.k</v>
          </cell>
          <cell r="B3297" t="str">
            <v>- De1/De2 = 200/200-160-125-110-90-75 mm</v>
          </cell>
          <cell r="C3297" t="str">
            <v>cad</v>
          </cell>
          <cell r="D3297">
            <v>126.25</v>
          </cell>
        </row>
        <row r="3298">
          <cell r="A3298" t="str">
            <v>1C.12.020.0040.l</v>
          </cell>
          <cell r="B3298" t="str">
            <v>- De1/De2 = 250/200-160-125-110 mm</v>
          </cell>
          <cell r="C3298" t="str">
            <v>cad</v>
          </cell>
          <cell r="D3298">
            <v>188.03</v>
          </cell>
        </row>
        <row r="3299">
          <cell r="A3299" t="str">
            <v>1C.12.020.0040.m</v>
          </cell>
          <cell r="B3299" t="str">
            <v>- De1/De2 = 315/250-200-160-125-110 mm</v>
          </cell>
          <cell r="C3299" t="str">
            <v>cad</v>
          </cell>
          <cell r="D3299">
            <v>238.08</v>
          </cell>
        </row>
        <row r="3300">
          <cell r="A3300" t="str">
            <v>1C.12.020.0050</v>
          </cell>
          <cell r="B3300" t="str">
            <v>Fornitura e posa in opera braghe doppie a 45° e ad Y a 60°, per tubo in polietilene malleabilizzato per condotte di scarico acque civili e industriali, colore nero, conforme norme UNI EN 1519, da giuntare mediante saldatura di testa (da valutare a parte) o con manicotti elettrici; compresi gli oneri di fissaggio a pareti e soffitti e di attraversamento delle strutture; tipo, diametro esterno 1 (De 1) / diametro esterno 2 (De 2):</v>
          </cell>
          <cell r="C3300"/>
          <cell r="D3300"/>
        </row>
        <row r="3301">
          <cell r="A3301" t="str">
            <v>1C.12.020.0050.a</v>
          </cell>
          <cell r="B3301" t="str">
            <v>- doppia a 45°, De1/De2 = 90/50-40 mm</v>
          </cell>
          <cell r="C3301" t="str">
            <v>cad</v>
          </cell>
          <cell r="D3301">
            <v>40.72</v>
          </cell>
        </row>
        <row r="3302">
          <cell r="A3302" t="str">
            <v>1C.12.020.0050.b</v>
          </cell>
          <cell r="B3302" t="str">
            <v>- doppia a 45°, De1/De2 = 110/110-50-40 mm</v>
          </cell>
          <cell r="C3302" t="str">
            <v>cad</v>
          </cell>
          <cell r="D3302">
            <v>34.75</v>
          </cell>
        </row>
        <row r="3303">
          <cell r="A3303" t="str">
            <v>1C.12.020.0050.c</v>
          </cell>
          <cell r="B3303" t="str">
            <v>- a Y a 60°, De1/De2 = 50/40 mm</v>
          </cell>
          <cell r="C3303" t="str">
            <v>cad</v>
          </cell>
          <cell r="D3303">
            <v>9.92</v>
          </cell>
        </row>
        <row r="3304">
          <cell r="A3304" t="str">
            <v>1C.12.020.0050.d</v>
          </cell>
          <cell r="B3304" t="str">
            <v>- a Y a 60°, De1/De2 = 63/50 mm</v>
          </cell>
          <cell r="C3304" t="str">
            <v>cad</v>
          </cell>
          <cell r="D3304">
            <v>12.06</v>
          </cell>
        </row>
        <row r="3305">
          <cell r="A3305" t="str">
            <v>1C.12.020.0050.e</v>
          </cell>
          <cell r="B3305" t="str">
            <v>- a Y a 60°, De1/De2 = 75/63-50 mm</v>
          </cell>
          <cell r="C3305" t="str">
            <v>cad</v>
          </cell>
          <cell r="D3305">
            <v>14.74</v>
          </cell>
        </row>
        <row r="3306">
          <cell r="A3306" t="str">
            <v>1C.12.020.0050.f</v>
          </cell>
          <cell r="B3306" t="str">
            <v>- a Y a 60°, De1/De2 = 110/110-90 mm</v>
          </cell>
          <cell r="C3306" t="str">
            <v>cad</v>
          </cell>
          <cell r="D3306">
            <v>23.05</v>
          </cell>
        </row>
        <row r="3307">
          <cell r="A3307" t="str">
            <v>1C.12.020.0060</v>
          </cell>
          <cell r="B3307" t="str">
            <v>Fornitura e posa in opera riduzione concentrica, per tubo in polietilene malleabilizzato per condotte di scarico acque civili e industriali, colore nero, conforme norme UNI EN 1519, da giuntare mediante saldatura di testa (da valutare a parte) o con manicotti elettrici; compresi gli oneri di fissaggio a pareti e soffitti e di attraversamento delle strutture; diametro esterno 1 (De1) / diametro esterno 2 (De2):</v>
          </cell>
          <cell r="C3307"/>
          <cell r="D3307"/>
        </row>
        <row r="3308">
          <cell r="A3308" t="str">
            <v>1C.12.020.0060.a</v>
          </cell>
          <cell r="B3308" t="str">
            <v>- De1/De2 = 90/75-63-56-5040 mm</v>
          </cell>
          <cell r="C3308" t="str">
            <v>cad</v>
          </cell>
          <cell r="D3308">
            <v>5.41</v>
          </cell>
        </row>
        <row r="3309">
          <cell r="A3309" t="str">
            <v>1C.12.020.0060.b</v>
          </cell>
          <cell r="B3309" t="str">
            <v>- De1/De2 = 110/90-75-63-56-50-40 mm</v>
          </cell>
          <cell r="C3309" t="str">
            <v>cad</v>
          </cell>
          <cell r="D3309">
            <v>6</v>
          </cell>
        </row>
        <row r="3310">
          <cell r="A3310" t="str">
            <v>1C.12.020.0060.c</v>
          </cell>
          <cell r="B3310" t="str">
            <v>- De1/De2 = 125/110-90-75-63-50-40 mm</v>
          </cell>
          <cell r="C3310" t="str">
            <v>cad</v>
          </cell>
          <cell r="D3310">
            <v>8.84</v>
          </cell>
        </row>
        <row r="3311">
          <cell r="A3311" t="str">
            <v>1C.12.020.0060.d</v>
          </cell>
          <cell r="B3311" t="str">
            <v>- De1/De2 = 160/125-110 mm</v>
          </cell>
          <cell r="C3311" t="str">
            <v>cad</v>
          </cell>
          <cell r="D3311">
            <v>11.78</v>
          </cell>
        </row>
        <row r="3312">
          <cell r="A3312" t="str">
            <v>1C.12.020.0060.e</v>
          </cell>
          <cell r="B3312" t="str">
            <v>- De1/De2 = 200/160-125-110 mm</v>
          </cell>
          <cell r="C3312" t="str">
            <v>cad</v>
          </cell>
          <cell r="D3312">
            <v>85.66</v>
          </cell>
        </row>
        <row r="3313">
          <cell r="A3313" t="str">
            <v>1C.12.020.0070</v>
          </cell>
          <cell r="B3313" t="str">
            <v>Fornitura e posa in opera ispezione con tappo a 90° per tubo in polietilene malleabilizzato per condotte di scarico acque civili e industriali, colore nero, conforme norme UNI EN 1519, da giuntare mediante saldatura di testa (da valutare a parte) o con manicotti elettrici; compresi gli oneri di fissaggio a pareti e soffitti e di attraversamento delle strutture; diametro esterno 1 (De1 ) / diametro esterno 2 (De2):</v>
          </cell>
          <cell r="C3313"/>
          <cell r="D3313"/>
        </row>
        <row r="3314">
          <cell r="A3314" t="str">
            <v>1C.12.020.0070.a</v>
          </cell>
          <cell r="B3314" t="str">
            <v>- De1 / De2 = 63/63 mm</v>
          </cell>
          <cell r="C3314" t="str">
            <v>cad</v>
          </cell>
          <cell r="D3314">
            <v>23.88</v>
          </cell>
        </row>
        <row r="3315">
          <cell r="A3315" t="str">
            <v>1C.12.020.0070.b</v>
          </cell>
          <cell r="B3315" t="str">
            <v>- De1 / De2 = 75/75 mm</v>
          </cell>
          <cell r="C3315" t="str">
            <v>cad</v>
          </cell>
          <cell r="D3315">
            <v>25.53</v>
          </cell>
        </row>
        <row r="3316">
          <cell r="A3316" t="str">
            <v>1C.12.020.0070.c</v>
          </cell>
          <cell r="B3316" t="str">
            <v>- De1 / De2 = 90/90 mm</v>
          </cell>
          <cell r="C3316" t="str">
            <v>cad</v>
          </cell>
          <cell r="D3316">
            <v>32.69</v>
          </cell>
        </row>
        <row r="3317">
          <cell r="A3317" t="str">
            <v>1C.12.020.0070.d</v>
          </cell>
          <cell r="B3317" t="str">
            <v>- De1 / De2 = 110/110 mm</v>
          </cell>
          <cell r="C3317" t="str">
            <v>cad</v>
          </cell>
          <cell r="D3317">
            <v>34.299999999999997</v>
          </cell>
        </row>
        <row r="3318">
          <cell r="A3318" t="str">
            <v>1C.12.020.0070.e</v>
          </cell>
          <cell r="B3318" t="str">
            <v>- De1 / De2 = 125/110 mm</v>
          </cell>
          <cell r="C3318" t="str">
            <v>cad</v>
          </cell>
          <cell r="D3318">
            <v>42.77</v>
          </cell>
        </row>
        <row r="3319">
          <cell r="A3319" t="str">
            <v>1C.12.020.0070.f</v>
          </cell>
          <cell r="B3319" t="str">
            <v>- De1 / De2 = 160/110 mm</v>
          </cell>
          <cell r="C3319" t="str">
            <v>cad</v>
          </cell>
          <cell r="D3319">
            <v>77.739999999999995</v>
          </cell>
        </row>
        <row r="3320">
          <cell r="A3320" t="str">
            <v>1C.12.020.0070.g</v>
          </cell>
          <cell r="B3320" t="str">
            <v>- De1 / De2 = 200/110 mm</v>
          </cell>
          <cell r="C3320" t="str">
            <v>cad</v>
          </cell>
          <cell r="D3320">
            <v>152.5</v>
          </cell>
        </row>
        <row r="3321">
          <cell r="A3321" t="str">
            <v>1C.12.020.0070.h</v>
          </cell>
          <cell r="B3321" t="str">
            <v>- De1 / De2 = 250/110 mm</v>
          </cell>
          <cell r="C3321" t="str">
            <v>cad</v>
          </cell>
          <cell r="D3321">
            <v>192.38</v>
          </cell>
        </row>
        <row r="3322">
          <cell r="A3322" t="str">
            <v>1C.12.020.0070.i</v>
          </cell>
          <cell r="B3322" t="str">
            <v>- De1 / De2 = 315/110 mm</v>
          </cell>
          <cell r="C3322" t="str">
            <v>cad</v>
          </cell>
          <cell r="D3322">
            <v>240.89</v>
          </cell>
        </row>
        <row r="3323">
          <cell r="A3323" t="str">
            <v>1C.12.020.0080</v>
          </cell>
          <cell r="B3323" t="str">
            <v>Fornitura e posa in opera ispezione con tappo a 45° per tubo in polietilene malleabilizzato per condotte di scarico acque civili e industriali, colore nero, conforme norme UNI EN 1519, da giuntare mediante saldatura di testa (da valutare a parte) o con manicotti elettrici; compresi gli oneri di fissaggio a pareti e soffitti e di attraversamento delle strutture; diametro esterno 1 (De1 ) / diametro esterno 2 (De2):</v>
          </cell>
          <cell r="C3323"/>
          <cell r="D3323"/>
        </row>
        <row r="3324">
          <cell r="A3324" t="str">
            <v>1C.12.020.0080.a</v>
          </cell>
          <cell r="B3324" t="str">
            <v>- De1 / De2 = 110/110 mm</v>
          </cell>
          <cell r="C3324" t="str">
            <v>cad</v>
          </cell>
          <cell r="D3324">
            <v>47.22</v>
          </cell>
        </row>
        <row r="3325">
          <cell r="A3325" t="str">
            <v>1C.12.020.0080.b</v>
          </cell>
          <cell r="B3325" t="str">
            <v>- De1 / De2 = 125/110 mm</v>
          </cell>
          <cell r="C3325" t="str">
            <v>cad</v>
          </cell>
          <cell r="D3325">
            <v>57.01</v>
          </cell>
        </row>
        <row r="3326">
          <cell r="A3326" t="str">
            <v>1C.12.020.0085</v>
          </cell>
          <cell r="B3326" t="str">
            <v>Fornitura e posa in opera Sifone Firenze con ispezione con tappo per tubo in polietilene malleabilizzato per condotte di scarico acque civili e industriali, colore nero, conforme norme UNI EN 1519, da giuntare mediante saldatura di testa (da valutare a parte) o con manicotti elettrici; compresi gli oneri di fissaggio a pareti e soffitti e di attraversamento delle strutture; diametro nominale (DN):</v>
          </cell>
          <cell r="C3326"/>
          <cell r="D3326"/>
        </row>
        <row r="3327">
          <cell r="A3327" t="str">
            <v>1C.12.020.0085.a</v>
          </cell>
          <cell r="B3327" t="str">
            <v>- DN 110 mm</v>
          </cell>
          <cell r="C3327" t="str">
            <v>cad</v>
          </cell>
          <cell r="D3327">
            <v>55.79</v>
          </cell>
        </row>
        <row r="3328">
          <cell r="A3328" t="str">
            <v>1C.12.020.0085.b</v>
          </cell>
          <cell r="B3328" t="str">
            <v>- DN 125 mm</v>
          </cell>
          <cell r="C3328" t="str">
            <v>cad</v>
          </cell>
          <cell r="D3328">
            <v>116.31</v>
          </cell>
        </row>
        <row r="3329">
          <cell r="A3329" t="str">
            <v>1C.12.020.0090</v>
          </cell>
          <cell r="B3329" t="str">
            <v>Fornitura e posa in opera manicotto elettrosaldabile per giunzione condotte di scarico acque civili e industriali, pezzi speciali, ecc. in polietilene malleabilizzato, colore nero, conforme norme UNI EN 1519, compresa la preparazione degli elementi da saldare, la sgrassatura della superficie interna del manicotto, la giunzione, la saldatura mediante apposita saldatrice elettrica, diametro interno (d) diametro esterno (D):</v>
          </cell>
          <cell r="C3329"/>
          <cell r="D3329"/>
        </row>
        <row r="3330">
          <cell r="A3330" t="str">
            <v>1C.12.020.0090.a</v>
          </cell>
          <cell r="B3330" t="str">
            <v>- d / D = 32/43 mm</v>
          </cell>
          <cell r="C3330" t="str">
            <v>cad</v>
          </cell>
          <cell r="D3330">
            <v>8.15</v>
          </cell>
        </row>
        <row r="3331">
          <cell r="A3331" t="str">
            <v>1C.12.020.0090.b</v>
          </cell>
          <cell r="B3331" t="str">
            <v>- d / D = 40/51 mm</v>
          </cell>
          <cell r="C3331" t="str">
            <v>cad</v>
          </cell>
          <cell r="D3331">
            <v>8.66</v>
          </cell>
        </row>
        <row r="3332">
          <cell r="A3332" t="str">
            <v>1C.12.020.0090.c</v>
          </cell>
          <cell r="B3332" t="str">
            <v>- d / D = 50/61 mm</v>
          </cell>
          <cell r="C3332" t="str">
            <v>cad</v>
          </cell>
          <cell r="D3332">
            <v>10.029999999999999</v>
          </cell>
        </row>
        <row r="3333">
          <cell r="A3333" t="str">
            <v>1C.12.020.0090.d</v>
          </cell>
          <cell r="B3333" t="str">
            <v>- d / D = 56/68 mm</v>
          </cell>
          <cell r="C3333" t="str">
            <v>cad</v>
          </cell>
          <cell r="D3333">
            <v>12.97</v>
          </cell>
        </row>
        <row r="3334">
          <cell r="A3334" t="str">
            <v>1C.12.020.0090.e</v>
          </cell>
          <cell r="B3334" t="str">
            <v>- d / D = 63/75 mm</v>
          </cell>
          <cell r="C3334" t="str">
            <v>cad</v>
          </cell>
          <cell r="D3334">
            <v>13.42</v>
          </cell>
        </row>
        <row r="3335">
          <cell r="A3335" t="str">
            <v>1C.12.020.0090.f</v>
          </cell>
          <cell r="B3335" t="str">
            <v>- d / D = 75/89 mm</v>
          </cell>
          <cell r="C3335" t="str">
            <v>cad</v>
          </cell>
          <cell r="D3335">
            <v>15.43</v>
          </cell>
        </row>
        <row r="3336">
          <cell r="A3336" t="str">
            <v>1C.12.020.0090.g</v>
          </cell>
          <cell r="B3336" t="str">
            <v>- d / D = 90/106 mm</v>
          </cell>
          <cell r="C3336" t="str">
            <v>cad</v>
          </cell>
          <cell r="D3336">
            <v>17.48</v>
          </cell>
        </row>
        <row r="3337">
          <cell r="A3337" t="str">
            <v>1C.12.020.0090.h</v>
          </cell>
          <cell r="B3337" t="str">
            <v>- d / D = 110/126 mm</v>
          </cell>
          <cell r="C3337" t="str">
            <v>cad</v>
          </cell>
          <cell r="D3337">
            <v>20.23</v>
          </cell>
        </row>
        <row r="3338">
          <cell r="A3338" t="str">
            <v>1C.12.020.0090.i</v>
          </cell>
          <cell r="B3338" t="str">
            <v>- d / D = 125/142 mm</v>
          </cell>
          <cell r="C3338" t="str">
            <v>cad</v>
          </cell>
          <cell r="D3338">
            <v>24.71</v>
          </cell>
        </row>
        <row r="3339">
          <cell r="A3339" t="str">
            <v>1C.12.020.0090.j</v>
          </cell>
          <cell r="B3339" t="str">
            <v>- d / D = 160/177 mm</v>
          </cell>
          <cell r="C3339" t="str">
            <v>cad</v>
          </cell>
          <cell r="D3339">
            <v>41.5</v>
          </cell>
        </row>
        <row r="3340">
          <cell r="A3340" t="str">
            <v>1C.12.020.0090.k</v>
          </cell>
          <cell r="B3340" t="str">
            <v>- d / D = 200/225 mm</v>
          </cell>
          <cell r="C3340" t="str">
            <v>cad</v>
          </cell>
          <cell r="D3340">
            <v>232.01</v>
          </cell>
        </row>
        <row r="3341">
          <cell r="A3341" t="str">
            <v>1C.12.020.0090.l</v>
          </cell>
          <cell r="B3341" t="str">
            <v>- d / D = 250/281 mm</v>
          </cell>
          <cell r="C3341" t="str">
            <v>cad</v>
          </cell>
          <cell r="D3341">
            <v>287.64999999999998</v>
          </cell>
        </row>
        <row r="3342">
          <cell r="A3342" t="str">
            <v>1C.12.020.0090.m</v>
          </cell>
          <cell r="B3342" t="str">
            <v>- d / D = 315/350 mm</v>
          </cell>
          <cell r="C3342" t="str">
            <v>cad</v>
          </cell>
          <cell r="D3342">
            <v>367.88</v>
          </cell>
        </row>
        <row r="3343">
          <cell r="A3343" t="str">
            <v>1C.12.020.0100</v>
          </cell>
          <cell r="B3343" t="str">
            <v>Fornitura e posa in opera manicotto di dilatazione per giunzione condotte di scarico acque civili e industriali, in polietilene malleabilizzato, colore nero, conforme norme UNI EN 1519, idonei anche per elettrofusione e completi di tappo di protezione e guarnizioni elastomeriche che ne garantiscono la tenuta, compresa la preparazione degli elementi da giuntare, la lubrificazione e l'innesto fino a battuta, diametro esterno (De):</v>
          </cell>
          <cell r="C3343"/>
          <cell r="D3343"/>
        </row>
        <row r="3344">
          <cell r="A3344" t="str">
            <v>1C.12.020.0100.a</v>
          </cell>
          <cell r="B3344" t="str">
            <v>- De = 32/46 mm</v>
          </cell>
          <cell r="C3344" t="str">
            <v>cad</v>
          </cell>
          <cell r="D3344">
            <v>15.59</v>
          </cell>
        </row>
        <row r="3345">
          <cell r="A3345" t="str">
            <v>1C.12.020.0100.b</v>
          </cell>
          <cell r="B3345" t="str">
            <v>- De = 40/58 mm</v>
          </cell>
          <cell r="C3345" t="str">
            <v>cad</v>
          </cell>
          <cell r="D3345">
            <v>15.2</v>
          </cell>
        </row>
        <row r="3346">
          <cell r="A3346" t="str">
            <v>1C.12.020.0100.c</v>
          </cell>
          <cell r="B3346" t="str">
            <v>- De = 50/70 mm</v>
          </cell>
          <cell r="C3346" t="str">
            <v>cad</v>
          </cell>
          <cell r="D3346">
            <v>15.62</v>
          </cell>
        </row>
        <row r="3347">
          <cell r="A3347" t="str">
            <v>1C.12.020.0100.d</v>
          </cell>
          <cell r="B3347" t="str">
            <v>- De = 56/78 mm</v>
          </cell>
          <cell r="C3347" t="str">
            <v>cad</v>
          </cell>
          <cell r="D3347">
            <v>16.670000000000002</v>
          </cell>
        </row>
        <row r="3348">
          <cell r="A3348" t="str">
            <v>1C.12.020.0100.e</v>
          </cell>
          <cell r="B3348" t="str">
            <v>- De = 63/84 mm</v>
          </cell>
          <cell r="C3348" t="str">
            <v>cad</v>
          </cell>
          <cell r="D3348">
            <v>17.57</v>
          </cell>
        </row>
        <row r="3349">
          <cell r="A3349" t="str">
            <v>1C.12.020.0100.f</v>
          </cell>
          <cell r="B3349" t="str">
            <v>- De = 75/96 mm</v>
          </cell>
          <cell r="C3349" t="str">
            <v>cad</v>
          </cell>
          <cell r="D3349">
            <v>18.489999999999998</v>
          </cell>
        </row>
        <row r="3350">
          <cell r="A3350" t="str">
            <v>1C.12.020.0100.g</v>
          </cell>
          <cell r="B3350" t="str">
            <v>- De = 90/110 mm</v>
          </cell>
          <cell r="C3350" t="str">
            <v>cad</v>
          </cell>
          <cell r="D3350">
            <v>19.760000000000002</v>
          </cell>
        </row>
        <row r="3351">
          <cell r="A3351" t="str">
            <v>1C.12.020.0100.h</v>
          </cell>
          <cell r="B3351" t="str">
            <v>- De = 110/130 mm</v>
          </cell>
          <cell r="C3351" t="str">
            <v>cad</v>
          </cell>
          <cell r="D3351">
            <v>22.7</v>
          </cell>
        </row>
        <row r="3352">
          <cell r="A3352" t="str">
            <v>1C.12.020.0100.i</v>
          </cell>
          <cell r="B3352" t="str">
            <v>- De = 125/149 mm</v>
          </cell>
          <cell r="C3352" t="str">
            <v>cad</v>
          </cell>
          <cell r="D3352">
            <v>28.66</v>
          </cell>
        </row>
        <row r="3353">
          <cell r="A3353" t="str">
            <v>1C.12.020.0100.j</v>
          </cell>
          <cell r="B3353" t="str">
            <v>- De = 160/194 mm</v>
          </cell>
          <cell r="C3353" t="str">
            <v>cad</v>
          </cell>
          <cell r="D3353">
            <v>51.16</v>
          </cell>
        </row>
        <row r="3354">
          <cell r="A3354" t="str">
            <v>1C.12.020.0100.k</v>
          </cell>
          <cell r="B3354" t="str">
            <v>- De = 200/250 mm</v>
          </cell>
          <cell r="C3354" t="str">
            <v>cad</v>
          </cell>
          <cell r="D3354">
            <v>186.81</v>
          </cell>
        </row>
        <row r="3355">
          <cell r="A3355" t="str">
            <v>1C.12.020.0100.l</v>
          </cell>
          <cell r="B3355" t="str">
            <v>- De = 250/306 mm</v>
          </cell>
          <cell r="C3355" t="str">
            <v>cad</v>
          </cell>
          <cell r="D3355">
            <v>322.73</v>
          </cell>
        </row>
        <row r="3356">
          <cell r="A3356" t="str">
            <v>1C.12.020.0100.m</v>
          </cell>
          <cell r="B3356" t="str">
            <v>- De = 315/375 mm</v>
          </cell>
          <cell r="C3356" t="str">
            <v>cad</v>
          </cell>
          <cell r="D3356">
            <v>520.22</v>
          </cell>
        </row>
        <row r="3357">
          <cell r="A3357" t="str">
            <v>1C.12.020.0210</v>
          </cell>
          <cell r="B3357" t="str">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v>
          </cell>
          <cell r="C3357"/>
          <cell r="D3357"/>
        </row>
        <row r="3358">
          <cell r="A3358" t="str">
            <v>1C.12.020.0210.a</v>
          </cell>
          <cell r="B3358" t="str">
            <v>- De 110 mm</v>
          </cell>
          <cell r="C3358" t="str">
            <v>m</v>
          </cell>
          <cell r="D3358">
            <v>11.24</v>
          </cell>
        </row>
        <row r="3359">
          <cell r="A3359" t="str">
            <v>1C.12.020.0210.b</v>
          </cell>
          <cell r="B3359" t="str">
            <v>- De 125 mm</v>
          </cell>
          <cell r="C3359" t="str">
            <v>m</v>
          </cell>
          <cell r="D3359">
            <v>13.42</v>
          </cell>
        </row>
        <row r="3360">
          <cell r="A3360" t="str">
            <v>1C.12.020.0210.c</v>
          </cell>
          <cell r="B3360" t="str">
            <v>- De 160 mm</v>
          </cell>
          <cell r="C3360" t="str">
            <v>m</v>
          </cell>
          <cell r="D3360">
            <v>17.72</v>
          </cell>
        </row>
        <row r="3361">
          <cell r="A3361" t="str">
            <v>1C.12.020.0210.d</v>
          </cell>
          <cell r="B3361" t="str">
            <v>- De 200 mm</v>
          </cell>
          <cell r="C3361" t="str">
            <v>m</v>
          </cell>
          <cell r="D3361">
            <v>24.55</v>
          </cell>
        </row>
        <row r="3362">
          <cell r="A3362" t="str">
            <v>1C.12.020.0210.e</v>
          </cell>
          <cell r="B3362" t="str">
            <v>- De 250 mm</v>
          </cell>
          <cell r="C3362" t="str">
            <v>m</v>
          </cell>
          <cell r="D3362">
            <v>34.950000000000003</v>
          </cell>
        </row>
        <row r="3363">
          <cell r="A3363" t="str">
            <v>1C.12.020.0210.f</v>
          </cell>
          <cell r="B3363" t="str">
            <v>- De 315 mm</v>
          </cell>
          <cell r="C3363" t="str">
            <v>m</v>
          </cell>
          <cell r="D3363">
            <v>51.71</v>
          </cell>
        </row>
        <row r="3364">
          <cell r="A3364" t="str">
            <v>1C.12.020.0210.g</v>
          </cell>
          <cell r="B3364" t="str">
            <v>- De 355 mm</v>
          </cell>
          <cell r="C3364" t="str">
            <v>m</v>
          </cell>
          <cell r="D3364">
            <v>66.61</v>
          </cell>
        </row>
        <row r="3365">
          <cell r="A3365" t="str">
            <v>1C.12.020.0210.h</v>
          </cell>
          <cell r="B3365" t="str">
            <v>- De 400 mm</v>
          </cell>
          <cell r="C3365" t="str">
            <v>m</v>
          </cell>
          <cell r="D3365">
            <v>79.33</v>
          </cell>
        </row>
        <row r="3366">
          <cell r="A3366" t="str">
            <v>1C.12.020.0210.i</v>
          </cell>
          <cell r="B3366" t="str">
            <v>- De 450 mm</v>
          </cell>
          <cell r="C3366" t="str">
            <v>m</v>
          </cell>
          <cell r="D3366">
            <v>101.96</v>
          </cell>
        </row>
        <row r="3367">
          <cell r="A3367" t="str">
            <v>1C.12.020.0210.j</v>
          </cell>
          <cell r="B3367" t="str">
            <v>- De 500 mm</v>
          </cell>
          <cell r="C3367" t="str">
            <v>m</v>
          </cell>
          <cell r="D3367">
            <v>123.06</v>
          </cell>
        </row>
        <row r="3368">
          <cell r="A3368" t="str">
            <v>1C.12.020.0210.k</v>
          </cell>
          <cell r="B3368" t="str">
            <v>- De 560 mm</v>
          </cell>
          <cell r="C3368" t="str">
            <v>m</v>
          </cell>
          <cell r="D3368">
            <v>163.19999999999999</v>
          </cell>
        </row>
        <row r="3369">
          <cell r="A3369" t="str">
            <v>1C.12.020.0210.l</v>
          </cell>
          <cell r="B3369" t="str">
            <v>- De 630 mm</v>
          </cell>
          <cell r="C3369" t="str">
            <v>m</v>
          </cell>
          <cell r="D3369">
            <v>194.9</v>
          </cell>
        </row>
        <row r="3370">
          <cell r="A3370" t="str">
            <v>1C.12.020.0210.m</v>
          </cell>
          <cell r="B3370" t="str">
            <v>- De 710 mm</v>
          </cell>
          <cell r="C3370" t="str">
            <v>m</v>
          </cell>
          <cell r="D3370">
            <v>258.56</v>
          </cell>
        </row>
        <row r="3371">
          <cell r="A3371" t="str">
            <v>1C.12.020.0210.n</v>
          </cell>
          <cell r="B3371" t="str">
            <v>- De 800 mm</v>
          </cell>
          <cell r="C3371" t="str">
            <v>m</v>
          </cell>
          <cell r="D3371">
            <v>310.41000000000003</v>
          </cell>
        </row>
        <row r="3372">
          <cell r="A3372" t="str">
            <v>1C.12.020.0210.o</v>
          </cell>
          <cell r="B3372" t="str">
            <v>- De 1000 mm</v>
          </cell>
          <cell r="C3372" t="str">
            <v>m</v>
          </cell>
          <cell r="D3372">
            <v>481.09</v>
          </cell>
        </row>
        <row r="3373">
          <cell r="A3373" t="str">
            <v>1C.12.020.0215</v>
          </cell>
          <cell r="B3373" t="str">
            <v>Sovrapprezzo ai tubi in polietilene dell'articolo 1C.12.020.0210 per utilizzo di tubi con classe di rigidità anulare diversa. Il sovrapprezzo andrà applicato al prezzo della lavorazione moltiplicato per la % Inc. MAT.:</v>
          </cell>
          <cell r="C3373"/>
          <cell r="D3373"/>
        </row>
        <row r="3374">
          <cell r="A3374" t="str">
            <v>1C.12.020.0215.a</v>
          </cell>
          <cell r="B3374" t="str">
            <v>- da SN2 SD33 a SN4 SDR 26</v>
          </cell>
          <cell r="C3374" t="str">
            <v>%</v>
          </cell>
          <cell r="D3374">
            <v>31.12</v>
          </cell>
        </row>
        <row r="3375">
          <cell r="A3375" t="str">
            <v>1C.12.020.0215.b</v>
          </cell>
          <cell r="B3375" t="str">
            <v>- da SN2 SD33 a SN8 SDR 21</v>
          </cell>
          <cell r="C3375" t="str">
            <v>%</v>
          </cell>
          <cell r="D3375">
            <v>68.739999999999995</v>
          </cell>
        </row>
        <row r="3376">
          <cell r="A3376" t="str">
            <v>1C.12.020.0220</v>
          </cell>
          <cell r="B3376" t="str">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v>
          </cell>
          <cell r="C3376"/>
          <cell r="D3376"/>
        </row>
        <row r="3377">
          <cell r="A3377" t="str">
            <v>1C.12.020.0220.a</v>
          </cell>
          <cell r="B3377" t="str">
            <v>- De 110</v>
          </cell>
          <cell r="C3377" t="str">
            <v>m</v>
          </cell>
          <cell r="D3377">
            <v>28.95</v>
          </cell>
        </row>
        <row r="3378">
          <cell r="A3378" t="str">
            <v>1C.12.020.0220.b</v>
          </cell>
          <cell r="B3378" t="str">
            <v>- De 125</v>
          </cell>
          <cell r="C3378" t="str">
            <v>m</v>
          </cell>
          <cell r="D3378">
            <v>27.21</v>
          </cell>
        </row>
        <row r="3379">
          <cell r="A3379" t="str">
            <v>1C.12.020.0220.c</v>
          </cell>
          <cell r="B3379" t="str">
            <v>- De 160</v>
          </cell>
          <cell r="C3379" t="str">
            <v>m</v>
          </cell>
          <cell r="D3379">
            <v>26.51</v>
          </cell>
        </row>
        <row r="3380">
          <cell r="A3380" t="str">
            <v>1C.12.020.0220.d</v>
          </cell>
          <cell r="B3380" t="str">
            <v>- De 200</v>
          </cell>
          <cell r="C3380" t="str">
            <v>m</v>
          </cell>
          <cell r="D3380">
            <v>24.95</v>
          </cell>
        </row>
        <row r="3381">
          <cell r="A3381" t="str">
            <v>1C.12.020.0220.e</v>
          </cell>
          <cell r="B3381" t="str">
            <v>- De 250</v>
          </cell>
          <cell r="C3381" t="str">
            <v>m</v>
          </cell>
          <cell r="D3381">
            <v>21.08</v>
          </cell>
        </row>
        <row r="3382">
          <cell r="A3382" t="str">
            <v>1C.12.020.0220.f</v>
          </cell>
          <cell r="B3382" t="str">
            <v>- De 315</v>
          </cell>
          <cell r="C3382" t="str">
            <v>m</v>
          </cell>
          <cell r="D3382">
            <v>31.99</v>
          </cell>
        </row>
        <row r="3383">
          <cell r="A3383" t="str">
            <v>1C.12.020.0220.g</v>
          </cell>
          <cell r="B3383" t="str">
            <v>- De 355</v>
          </cell>
          <cell r="C3383" t="str">
            <v>m</v>
          </cell>
          <cell r="D3383">
            <v>30.95</v>
          </cell>
        </row>
        <row r="3384">
          <cell r="A3384" t="str">
            <v>1C.12.020.0220.h</v>
          </cell>
          <cell r="B3384" t="str">
            <v>- De 400</v>
          </cell>
          <cell r="C3384" t="str">
            <v>m</v>
          </cell>
          <cell r="D3384">
            <v>33.03</v>
          </cell>
        </row>
        <row r="3385">
          <cell r="A3385" t="str">
            <v>1C.12.020.0220.i</v>
          </cell>
          <cell r="B3385" t="str">
            <v>- De 450</v>
          </cell>
          <cell r="C3385" t="str">
            <v>m</v>
          </cell>
          <cell r="D3385">
            <v>32.520000000000003</v>
          </cell>
        </row>
        <row r="3386">
          <cell r="A3386" t="str">
            <v>1C.12.020.0220.j</v>
          </cell>
          <cell r="B3386" t="str">
            <v>- De 500</v>
          </cell>
          <cell r="C3386" t="str">
            <v>m</v>
          </cell>
          <cell r="D3386">
            <v>33.03</v>
          </cell>
        </row>
        <row r="3387">
          <cell r="A3387" t="str">
            <v>1C.12.020.0220.k</v>
          </cell>
          <cell r="B3387" t="str">
            <v>- De 560</v>
          </cell>
          <cell r="C3387" t="str">
            <v>m</v>
          </cell>
          <cell r="D3387">
            <v>33.54</v>
          </cell>
        </row>
        <row r="3388">
          <cell r="A3388" t="str">
            <v>1C.12.020.0220.l</v>
          </cell>
          <cell r="B3388" t="str">
            <v>- De 630</v>
          </cell>
          <cell r="C3388" t="str">
            <v>m</v>
          </cell>
          <cell r="D3388">
            <v>29.93</v>
          </cell>
        </row>
        <row r="3389">
          <cell r="A3389" t="str">
            <v>1C.12.020.0220.m</v>
          </cell>
          <cell r="B3389" t="str">
            <v>- De 710</v>
          </cell>
          <cell r="C3389" t="str">
            <v>m</v>
          </cell>
          <cell r="D3389">
            <v>41.26</v>
          </cell>
        </row>
        <row r="3390">
          <cell r="A3390" t="str">
            <v>1C.12.020.0220.n</v>
          </cell>
          <cell r="B3390" t="str">
            <v>- De 800</v>
          </cell>
          <cell r="C3390" t="str">
            <v>m</v>
          </cell>
          <cell r="D3390">
            <v>44.02</v>
          </cell>
        </row>
        <row r="3391">
          <cell r="A3391" t="str">
            <v>1C.12.020.0220.o</v>
          </cell>
          <cell r="B3391" t="str">
            <v>- De 1000</v>
          </cell>
          <cell r="C3391" t="str">
            <v>m</v>
          </cell>
          <cell r="D3391">
            <v>44.02</v>
          </cell>
        </row>
        <row r="3392">
          <cell r="A3392" t="str">
            <v>1C.12.020.0230</v>
          </cell>
          <cell r="B3392" t="str">
            <v>Fornitura e posa in opera curve 30° formate a settori per tubo in polietilene malleabilizzato per condotte di scarico acque civili e industriali, colore nero, conforme norme UNI EN 1519, da giuntare mediante saldatura di testa (da valutare a parte) o con manicotti elettrici. Classe di rigidità anulare SN2 - SDR 33. Escluso scavo, piano appoggio, rinfianco e riempimento. Diametro esterno (De):</v>
          </cell>
          <cell r="C3392"/>
          <cell r="D3392"/>
        </row>
        <row r="3393">
          <cell r="A3393" t="str">
            <v>1C.12.020.0230.a</v>
          </cell>
          <cell r="B3393" t="str">
            <v>- De 160 mm</v>
          </cell>
          <cell r="C3393" t="str">
            <v>cad</v>
          </cell>
          <cell r="D3393">
            <v>29.58</v>
          </cell>
        </row>
        <row r="3394">
          <cell r="A3394" t="str">
            <v>1C.12.020.0230.b</v>
          </cell>
          <cell r="B3394" t="str">
            <v>- De 200 mm</v>
          </cell>
          <cell r="C3394" t="str">
            <v>cad</v>
          </cell>
          <cell r="D3394">
            <v>45.85</v>
          </cell>
        </row>
        <row r="3395">
          <cell r="A3395" t="str">
            <v>1C.12.020.0230.c</v>
          </cell>
          <cell r="B3395" t="str">
            <v>- De 250 mm</v>
          </cell>
          <cell r="C3395" t="str">
            <v>cad</v>
          </cell>
          <cell r="D3395">
            <v>59.28</v>
          </cell>
        </row>
        <row r="3396">
          <cell r="A3396" t="str">
            <v>1C.12.020.0230.d</v>
          </cell>
          <cell r="B3396" t="str">
            <v>- De 315 mm</v>
          </cell>
          <cell r="C3396" t="str">
            <v>cad</v>
          </cell>
          <cell r="D3396">
            <v>83.39</v>
          </cell>
        </row>
        <row r="3397">
          <cell r="A3397" t="str">
            <v>1C.12.020.0230.e</v>
          </cell>
          <cell r="B3397" t="str">
            <v>- De 355 mm</v>
          </cell>
          <cell r="C3397" t="str">
            <v>cad</v>
          </cell>
          <cell r="D3397">
            <v>106.85</v>
          </cell>
        </row>
        <row r="3398">
          <cell r="A3398" t="str">
            <v>1C.12.020.0230.f</v>
          </cell>
          <cell r="B3398" t="str">
            <v>- De 400 mm</v>
          </cell>
          <cell r="C3398" t="str">
            <v>cad</v>
          </cell>
          <cell r="D3398">
            <v>124.54</v>
          </cell>
        </row>
        <row r="3399">
          <cell r="A3399" t="str">
            <v>1C.12.020.0230.g</v>
          </cell>
          <cell r="B3399" t="str">
            <v>- De 450 mm</v>
          </cell>
          <cell r="C3399" t="str">
            <v>cad</v>
          </cell>
          <cell r="D3399">
            <v>162.65</v>
          </cell>
        </row>
        <row r="3400">
          <cell r="A3400" t="str">
            <v>1C.12.020.0230.h</v>
          </cell>
          <cell r="B3400" t="str">
            <v>- De 500 mm</v>
          </cell>
          <cell r="C3400" t="str">
            <v>cad</v>
          </cell>
          <cell r="D3400">
            <v>202.9</v>
          </cell>
        </row>
        <row r="3401">
          <cell r="A3401" t="str">
            <v>1C.12.020.0230.i</v>
          </cell>
          <cell r="B3401" t="str">
            <v>- De 630 mm</v>
          </cell>
          <cell r="C3401" t="str">
            <v>cad</v>
          </cell>
          <cell r="D3401">
            <v>353.32</v>
          </cell>
        </row>
        <row r="3402">
          <cell r="A3402" t="str">
            <v>1C.12.020.0230.j</v>
          </cell>
          <cell r="B3402" t="str">
            <v>- De 800 mm</v>
          </cell>
          <cell r="C3402" t="str">
            <v>cad</v>
          </cell>
          <cell r="D3402">
            <v>683.28</v>
          </cell>
        </row>
        <row r="3403">
          <cell r="A3403" t="str">
            <v>1C.12.020.0230.k</v>
          </cell>
          <cell r="B3403" t="str">
            <v>- De 1000 mm</v>
          </cell>
          <cell r="C3403" t="str">
            <v>cad</v>
          </cell>
          <cell r="D3403">
            <v>1071.3699999999999</v>
          </cell>
        </row>
        <row r="3404">
          <cell r="A3404" t="str">
            <v>1C.12.020.0240</v>
          </cell>
          <cell r="B3404" t="str">
            <v>Fornitura e posa in opera curve 45° e 60° formate a settori per tubo in polietilene malleabilizzato per condotte di scarico acque civili e industriali, colore nero, conforme norme UNI EN 1519, da giuntare mediante saldatura di testa (da valutare a parte) o con manicotti elettrici. Classe di rigidità anulare SN2 - SDR 33. Escluso scavo, piano appoggio, rinfianco e riempimento. Diametro esterno (De):</v>
          </cell>
          <cell r="C3404"/>
          <cell r="D3404"/>
        </row>
        <row r="3405">
          <cell r="A3405" t="str">
            <v>1C.12.020.0240.a</v>
          </cell>
          <cell r="B3405" t="str">
            <v>- De 160 mm</v>
          </cell>
          <cell r="C3405" t="str">
            <v>cad</v>
          </cell>
          <cell r="D3405">
            <v>46.49</v>
          </cell>
        </row>
        <row r="3406">
          <cell r="A3406" t="str">
            <v>1C.12.020.0240.b</v>
          </cell>
          <cell r="B3406" t="str">
            <v>- De 200 mm</v>
          </cell>
          <cell r="C3406" t="str">
            <v>cad</v>
          </cell>
          <cell r="D3406">
            <v>66.59</v>
          </cell>
        </row>
        <row r="3407">
          <cell r="A3407" t="str">
            <v>1C.12.020.0240.c</v>
          </cell>
          <cell r="B3407" t="str">
            <v>- De 250 mm</v>
          </cell>
          <cell r="C3407" t="str">
            <v>cad</v>
          </cell>
          <cell r="D3407">
            <v>88.5</v>
          </cell>
        </row>
        <row r="3408">
          <cell r="A3408" t="str">
            <v>1C.12.020.0240.d</v>
          </cell>
          <cell r="B3408" t="str">
            <v>- De 315 mm</v>
          </cell>
          <cell r="C3408" t="str">
            <v>cad</v>
          </cell>
          <cell r="D3408">
            <v>124.91</v>
          </cell>
        </row>
        <row r="3409">
          <cell r="A3409" t="str">
            <v>1C.12.020.0240.e</v>
          </cell>
          <cell r="B3409" t="str">
            <v>- De 355 mm</v>
          </cell>
          <cell r="C3409" t="str">
            <v>cad</v>
          </cell>
          <cell r="D3409">
            <v>156.84</v>
          </cell>
        </row>
        <row r="3410">
          <cell r="A3410" t="str">
            <v>1C.12.020.0240.f</v>
          </cell>
          <cell r="B3410" t="str">
            <v>- De 400 mm</v>
          </cell>
          <cell r="C3410" t="str">
            <v>cad</v>
          </cell>
          <cell r="D3410">
            <v>189.13</v>
          </cell>
        </row>
        <row r="3411">
          <cell r="A3411" t="str">
            <v>1C.12.020.0240.g</v>
          </cell>
          <cell r="B3411" t="str">
            <v>- De 450 mm</v>
          </cell>
          <cell r="C3411" t="str">
            <v>cad</v>
          </cell>
          <cell r="D3411">
            <v>241.81</v>
          </cell>
        </row>
        <row r="3412">
          <cell r="A3412" t="str">
            <v>1C.12.020.0240.h</v>
          </cell>
          <cell r="B3412" t="str">
            <v>- De 500 mm</v>
          </cell>
          <cell r="C3412" t="str">
            <v>cad</v>
          </cell>
          <cell r="D3412">
            <v>305.14999999999998</v>
          </cell>
        </row>
        <row r="3413">
          <cell r="A3413" t="str">
            <v>1C.12.020.0240.i</v>
          </cell>
          <cell r="B3413" t="str">
            <v>- De 630 mm</v>
          </cell>
          <cell r="C3413" t="str">
            <v>cad</v>
          </cell>
          <cell r="D3413">
            <v>512.46</v>
          </cell>
        </row>
        <row r="3414">
          <cell r="A3414" t="str">
            <v>1C.12.020.0240.j</v>
          </cell>
          <cell r="B3414" t="str">
            <v>- De 800 mm</v>
          </cell>
          <cell r="C3414" t="str">
            <v>cad</v>
          </cell>
          <cell r="D3414">
            <v>990.83</v>
          </cell>
        </row>
        <row r="3415">
          <cell r="A3415" t="str">
            <v>1C.12.020.0240.k</v>
          </cell>
          <cell r="B3415" t="str">
            <v>- De 1000 mm</v>
          </cell>
          <cell r="C3415" t="str">
            <v>cad</v>
          </cell>
          <cell r="D3415">
            <v>1568.06</v>
          </cell>
        </row>
        <row r="3416">
          <cell r="A3416" t="str">
            <v>1C.12.020.0250</v>
          </cell>
          <cell r="B3416" t="str">
            <v>Fornitura e posa in opera curve 90° formate a settori per tubo in polietilene malleabilizzato per condotte di scarico acque civili e industriali, colore nero, conforme norme UNI EN 1519, da giuntare mediante saldatura di testa (da valutare a parte) o con manicotti elettrici. Classe di rigidità anulare SN2 - SDR 33. Escluso scavo, piano appoggio, rinfianco e riempimento. Diametro esterno (De):</v>
          </cell>
          <cell r="C3416"/>
          <cell r="D3416"/>
        </row>
        <row r="3417">
          <cell r="A3417" t="str">
            <v>1C.12.020.0250.a</v>
          </cell>
          <cell r="B3417" t="str">
            <v>- De 160 mm</v>
          </cell>
          <cell r="C3417" t="str">
            <v>cad</v>
          </cell>
          <cell r="D3417">
            <v>64.17</v>
          </cell>
        </row>
        <row r="3418">
          <cell r="A3418" t="str">
            <v>1C.12.020.0250.b</v>
          </cell>
          <cell r="B3418" t="str">
            <v>- De 200 mm</v>
          </cell>
          <cell r="C3418" t="str">
            <v>cad</v>
          </cell>
          <cell r="D3418">
            <v>89.66</v>
          </cell>
        </row>
        <row r="3419">
          <cell r="A3419" t="str">
            <v>1C.12.020.0250.c</v>
          </cell>
          <cell r="B3419" t="str">
            <v>- De 250 mm</v>
          </cell>
          <cell r="C3419" t="str">
            <v>cad</v>
          </cell>
          <cell r="D3419">
            <v>120.02</v>
          </cell>
        </row>
        <row r="3420">
          <cell r="A3420" t="str">
            <v>1C.12.020.0250.d</v>
          </cell>
          <cell r="B3420" t="str">
            <v>- De 315 mm</v>
          </cell>
          <cell r="C3420" t="str">
            <v>cad</v>
          </cell>
          <cell r="D3420">
            <v>171.81</v>
          </cell>
        </row>
        <row r="3421">
          <cell r="A3421" t="str">
            <v>1C.12.020.0250.e</v>
          </cell>
          <cell r="B3421" t="str">
            <v>- De 355 mm</v>
          </cell>
          <cell r="C3421" t="str">
            <v>cad</v>
          </cell>
          <cell r="D3421">
            <v>214.51</v>
          </cell>
        </row>
        <row r="3422">
          <cell r="A3422" t="str">
            <v>1C.12.020.0250.f</v>
          </cell>
          <cell r="B3422" t="str">
            <v>- De 400 mm</v>
          </cell>
          <cell r="C3422" t="str">
            <v>cad</v>
          </cell>
          <cell r="D3422">
            <v>264.48</v>
          </cell>
        </row>
        <row r="3423">
          <cell r="A3423" t="str">
            <v>1C.12.020.0250.g</v>
          </cell>
          <cell r="B3423" t="str">
            <v>- De 450 mm</v>
          </cell>
          <cell r="C3423" t="str">
            <v>cad</v>
          </cell>
          <cell r="D3423">
            <v>336.4</v>
          </cell>
        </row>
        <row r="3424">
          <cell r="A3424" t="str">
            <v>1C.12.020.0250.h</v>
          </cell>
          <cell r="B3424" t="str">
            <v>- De 500 mm</v>
          </cell>
          <cell r="C3424" t="str">
            <v>cad</v>
          </cell>
          <cell r="D3424">
            <v>427.41</v>
          </cell>
        </row>
        <row r="3425">
          <cell r="A3425" t="str">
            <v>1C.12.020.0250.i</v>
          </cell>
          <cell r="B3425" t="str">
            <v>- De 630 mm</v>
          </cell>
          <cell r="C3425" t="str">
            <v>cad</v>
          </cell>
          <cell r="D3425">
            <v>713.9</v>
          </cell>
        </row>
        <row r="3426">
          <cell r="A3426" t="str">
            <v>1C.12.020.0250.j</v>
          </cell>
          <cell r="B3426" t="str">
            <v>- De 800 mm</v>
          </cell>
          <cell r="C3426" t="str">
            <v>cad</v>
          </cell>
          <cell r="D3426">
            <v>1385.25</v>
          </cell>
        </row>
        <row r="3427">
          <cell r="A3427" t="str">
            <v>1C.12.020.0250.k</v>
          </cell>
          <cell r="B3427" t="str">
            <v>- De 1000 mm</v>
          </cell>
          <cell r="C3427" t="str">
            <v>cad</v>
          </cell>
          <cell r="D3427">
            <v>2233.12</v>
          </cell>
        </row>
        <row r="3428">
          <cell r="A3428" t="str">
            <v>1C.12.020.0260</v>
          </cell>
          <cell r="B3428" t="str">
            <v>Fornitura e posa in opera TEE 45° formate a settori per tubo in polietilene malleabilizzato per condotte di scarico acque civili e industriali, colore nero, conforme norme UNI EN 1519, da giuntare mediante saldatura di testa (da valutare a parte) o con manicotti elettrici. Classe di rigidità anulare SN2 - SDR 33. Escluso scavo, piano appoggio, rinfianco e riempimento. Diametro esterno (De):</v>
          </cell>
          <cell r="C3428"/>
          <cell r="D3428"/>
        </row>
        <row r="3429">
          <cell r="A3429" t="str">
            <v>1C.12.020.0260.a</v>
          </cell>
          <cell r="B3429" t="str">
            <v>- De 160 mm</v>
          </cell>
          <cell r="C3429" t="str">
            <v>cad</v>
          </cell>
          <cell r="D3429">
            <v>79.55</v>
          </cell>
        </row>
        <row r="3430">
          <cell r="A3430" t="str">
            <v>1C.12.020.0260.b</v>
          </cell>
          <cell r="B3430" t="str">
            <v>- De 200 mm</v>
          </cell>
          <cell r="C3430" t="str">
            <v>cad</v>
          </cell>
          <cell r="D3430">
            <v>123.49</v>
          </cell>
        </row>
        <row r="3431">
          <cell r="A3431" t="str">
            <v>1C.12.020.0260.c</v>
          </cell>
          <cell r="B3431" t="str">
            <v>- De 250 mm</v>
          </cell>
          <cell r="C3431" t="str">
            <v>cad</v>
          </cell>
          <cell r="D3431">
            <v>179.21</v>
          </cell>
        </row>
        <row r="3432">
          <cell r="A3432" t="str">
            <v>1C.12.020.0260.d</v>
          </cell>
          <cell r="B3432" t="str">
            <v>- De 315 mm</v>
          </cell>
          <cell r="C3432" t="str">
            <v>cad</v>
          </cell>
          <cell r="D3432">
            <v>296.36</v>
          </cell>
        </row>
        <row r="3433">
          <cell r="A3433" t="str">
            <v>1C.12.020.0260.e</v>
          </cell>
          <cell r="B3433" t="str">
            <v>- De 355 mm</v>
          </cell>
          <cell r="C3433" t="str">
            <v>cad</v>
          </cell>
          <cell r="D3433">
            <v>417.47</v>
          </cell>
        </row>
        <row r="3434">
          <cell r="A3434" t="str">
            <v>1C.12.020.0260.f</v>
          </cell>
          <cell r="B3434" t="str">
            <v>- De 400 mm</v>
          </cell>
          <cell r="C3434" t="str">
            <v>cad</v>
          </cell>
          <cell r="D3434">
            <v>542.79999999999995</v>
          </cell>
        </row>
        <row r="3435">
          <cell r="A3435" t="str">
            <v>1C.12.020.0260.g</v>
          </cell>
          <cell r="B3435" t="str">
            <v>- De 450 mm</v>
          </cell>
          <cell r="C3435" t="str">
            <v>cad</v>
          </cell>
          <cell r="D3435">
            <v>770.04</v>
          </cell>
        </row>
        <row r="3436">
          <cell r="A3436" t="str">
            <v>1C.12.020.0270</v>
          </cell>
          <cell r="B3436" t="str">
            <v>Fornitura e posa in opera TEE 90° formate a settori per tubo in polietilene malleabilizzato per condotte di scarico acque civili e industriali, colore nero, conforme norme UNI EN 1519, da giuntare mediante saldatura di testa (da valutare a parte) o con manicotti elettrici. Classe di rigidità anulare SN2 - SDR 33. Escluso scavo, piano appoggio, rinfianco e riempimento. Diametro esterno (De):</v>
          </cell>
          <cell r="C3436"/>
          <cell r="D3436"/>
        </row>
        <row r="3437">
          <cell r="A3437" t="str">
            <v>1C.12.020.0270.a</v>
          </cell>
          <cell r="B3437" t="str">
            <v>- De 160 mm</v>
          </cell>
          <cell r="C3437" t="str">
            <v>cad</v>
          </cell>
          <cell r="D3437">
            <v>58.8</v>
          </cell>
        </row>
        <row r="3438">
          <cell r="A3438" t="str">
            <v>1C.12.020.0270.b</v>
          </cell>
          <cell r="B3438" t="str">
            <v>- De 200 mm</v>
          </cell>
          <cell r="C3438" t="str">
            <v>cad</v>
          </cell>
          <cell r="D3438">
            <v>83.5</v>
          </cell>
        </row>
        <row r="3439">
          <cell r="A3439" t="str">
            <v>1C.12.020.0270.c</v>
          </cell>
          <cell r="B3439" t="str">
            <v>- De 250 mm</v>
          </cell>
          <cell r="C3439" t="str">
            <v>cad</v>
          </cell>
          <cell r="D3439">
            <v>113.1</v>
          </cell>
        </row>
        <row r="3440">
          <cell r="A3440" t="str">
            <v>1C.12.020.0270.d</v>
          </cell>
          <cell r="B3440" t="str">
            <v>- De 315 mm</v>
          </cell>
          <cell r="C3440" t="str">
            <v>cad</v>
          </cell>
          <cell r="D3440">
            <v>164.89</v>
          </cell>
        </row>
        <row r="3441">
          <cell r="A3441" t="str">
            <v>1C.12.020.0270.e</v>
          </cell>
          <cell r="B3441" t="str">
            <v>- De 355 mm</v>
          </cell>
          <cell r="C3441" t="str">
            <v>cad</v>
          </cell>
          <cell r="D3441">
            <v>211.42</v>
          </cell>
        </row>
        <row r="3442">
          <cell r="A3442" t="str">
            <v>1C.12.020.0270.f</v>
          </cell>
          <cell r="B3442" t="str">
            <v>- De 400 mm</v>
          </cell>
          <cell r="C3442" t="str">
            <v>cad</v>
          </cell>
          <cell r="D3442">
            <v>285.23</v>
          </cell>
        </row>
        <row r="3443">
          <cell r="A3443" t="str">
            <v>1C.12.020.0270.g</v>
          </cell>
          <cell r="B3443" t="str">
            <v>- De 450 mm</v>
          </cell>
          <cell r="C3443" t="str">
            <v>cad</v>
          </cell>
          <cell r="D3443">
            <v>361.78</v>
          </cell>
        </row>
        <row r="3444">
          <cell r="A3444" t="str">
            <v>1C.12.020.0270.h</v>
          </cell>
          <cell r="B3444" t="str">
            <v>- De 500 mm</v>
          </cell>
          <cell r="C3444" t="str">
            <v>cad</v>
          </cell>
          <cell r="D3444">
            <v>455.84</v>
          </cell>
        </row>
        <row r="3445">
          <cell r="A3445" t="str">
            <v>1C.12.020.0270.i</v>
          </cell>
          <cell r="B3445" t="str">
            <v>- De 630 mm</v>
          </cell>
          <cell r="C3445" t="str">
            <v>cad</v>
          </cell>
          <cell r="D3445">
            <v>834.63</v>
          </cell>
        </row>
        <row r="3446">
          <cell r="A3446" t="str">
            <v>1C.12.020.0270.j</v>
          </cell>
          <cell r="B3446" t="str">
            <v>- De 800 mm</v>
          </cell>
          <cell r="C3446" t="str">
            <v>cad</v>
          </cell>
          <cell r="D3446">
            <v>1547.49</v>
          </cell>
        </row>
        <row r="3447">
          <cell r="A3447" t="str">
            <v>1C.12.020.0270.k</v>
          </cell>
          <cell r="B3447" t="str">
            <v>- De 1000 mm</v>
          </cell>
          <cell r="C3447" t="str">
            <v>cad</v>
          </cell>
          <cell r="D3447">
            <v>2639.86</v>
          </cell>
        </row>
        <row r="3448">
          <cell r="A3448" t="str">
            <v>1C.12.020.0280</v>
          </cell>
          <cell r="B3448" t="str">
            <v>Fornitura e posa in opera TEE 90° ridotte formate a settori per tubo in polietilene malleabilizzato per condotte di scarico acque civili e industriali, colore nero, conforme norme UNI EN 1519, da giuntare mediante saldatura di testa (da valutare a parte) o con manicotti elettrici. Classe di rigidità anulare SN2 - SDR 33. Escluso scavo, piano appoggio, rinfianco e riempimento. Diametro esterno (De 1) / Diametro esterno derivazione (De 2):</v>
          </cell>
          <cell r="C3448"/>
          <cell r="D3448"/>
        </row>
        <row r="3449">
          <cell r="A3449" t="str">
            <v>1C.12.020.0280.a</v>
          </cell>
          <cell r="B3449" t="str">
            <v>- De1 / De2 = 160/63-90 mm</v>
          </cell>
          <cell r="C3449" t="str">
            <v>cad</v>
          </cell>
          <cell r="D3449">
            <v>141.06</v>
          </cell>
        </row>
        <row r="3450">
          <cell r="A3450" t="str">
            <v>1C.12.020.0280.b</v>
          </cell>
          <cell r="B3450" t="str">
            <v>- De1 / De2 = 200/63-110 mm</v>
          </cell>
          <cell r="C3450" t="str">
            <v>cad</v>
          </cell>
          <cell r="D3450">
            <v>151.18</v>
          </cell>
        </row>
        <row r="3451">
          <cell r="A3451" t="str">
            <v>1C.12.020.0280.c</v>
          </cell>
          <cell r="B3451" t="str">
            <v>- De1 / De2 = 250/63-125 mm</v>
          </cell>
          <cell r="C3451" t="str">
            <v>cad</v>
          </cell>
          <cell r="D3451">
            <v>163.08000000000001</v>
          </cell>
        </row>
        <row r="3452">
          <cell r="A3452" t="str">
            <v>1C.12.020.0280.d</v>
          </cell>
          <cell r="B3452" t="str">
            <v>- De1 / De2 = 315/63-160 mm</v>
          </cell>
          <cell r="C3452" t="str">
            <v>cad</v>
          </cell>
          <cell r="D3452">
            <v>188.73</v>
          </cell>
        </row>
        <row r="3453">
          <cell r="A3453" t="str">
            <v>1C.12.020.0280.e</v>
          </cell>
          <cell r="B3453" t="str">
            <v>- De1 / De2 = 355/63-180 mm</v>
          </cell>
          <cell r="C3453" t="str">
            <v>cad</v>
          </cell>
          <cell r="D3453">
            <v>216.04</v>
          </cell>
        </row>
        <row r="3454">
          <cell r="A3454" t="str">
            <v>1C.12.020.0280.f</v>
          </cell>
          <cell r="B3454" t="str">
            <v>- De1 / De2 = 400/63-200 mm</v>
          </cell>
          <cell r="C3454" t="str">
            <v>cad</v>
          </cell>
          <cell r="D3454">
            <v>281.39999999999998</v>
          </cell>
        </row>
        <row r="3455">
          <cell r="A3455" t="str">
            <v>1C.12.020.0280.g</v>
          </cell>
          <cell r="B3455" t="str">
            <v>- De1 / De2 = 450/63-225 mm</v>
          </cell>
          <cell r="C3455" t="str">
            <v>cad</v>
          </cell>
          <cell r="D3455">
            <v>373.31</v>
          </cell>
        </row>
        <row r="3456">
          <cell r="A3456" t="str">
            <v>1C.12.020.0280.h</v>
          </cell>
          <cell r="B3456" t="str">
            <v>- De1 / De2 = 500/63-250 mm</v>
          </cell>
          <cell r="C3456" t="str">
            <v>cad</v>
          </cell>
          <cell r="D3456">
            <v>429.7</v>
          </cell>
        </row>
        <row r="3457">
          <cell r="A3457" t="str">
            <v>1C.12.020.0280.i</v>
          </cell>
          <cell r="B3457" t="str">
            <v>- De1 / De2 = 630/63-355 mm</v>
          </cell>
          <cell r="C3457" t="str">
            <v>cad</v>
          </cell>
          <cell r="D3457">
            <v>746.97</v>
          </cell>
        </row>
        <row r="3458">
          <cell r="A3458" t="str">
            <v>1C.12.020.0280.j</v>
          </cell>
          <cell r="B3458" t="str">
            <v>- De1 / De2 = 800/63-450 mm</v>
          </cell>
          <cell r="C3458" t="str">
            <v>cad</v>
          </cell>
          <cell r="D3458">
            <v>1377.56</v>
          </cell>
        </row>
        <row r="3459">
          <cell r="A3459" t="str">
            <v>1C.12.020.0280.k</v>
          </cell>
          <cell r="B3459" t="str">
            <v>- De1 / De2 = 1000/63-630 mm</v>
          </cell>
          <cell r="C3459" t="str">
            <v>cad</v>
          </cell>
          <cell r="D3459">
            <v>2080.11</v>
          </cell>
        </row>
        <row r="3460">
          <cell r="A3460" t="str">
            <v>1C.12.030</v>
          </cell>
          <cell r="B3460" t="str">
            <v>TUBI IN POLIPROPILENE</v>
          </cell>
          <cell r="C3460"/>
          <cell r="D3460"/>
        </row>
        <row r="3461">
          <cell r="A3461" t="str">
            <v>1C.12.030.0010</v>
          </cell>
          <cell r="B3461" t="str">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v>
          </cell>
          <cell r="C3461"/>
          <cell r="D3461"/>
        </row>
        <row r="3462">
          <cell r="A3462" t="str">
            <v>1C.12.030.0010.a</v>
          </cell>
          <cell r="B3462" t="str">
            <v>- De 32 - s = 1,8</v>
          </cell>
          <cell r="C3462" t="str">
            <v>m</v>
          </cell>
          <cell r="D3462">
            <v>6.92</v>
          </cell>
        </row>
        <row r="3463">
          <cell r="A3463" t="str">
            <v>1C.12.030.0010.b</v>
          </cell>
          <cell r="B3463" t="str">
            <v>- De 40 - s = 1,8</v>
          </cell>
          <cell r="C3463" t="str">
            <v>m</v>
          </cell>
          <cell r="D3463">
            <v>7.28</v>
          </cell>
        </row>
        <row r="3464">
          <cell r="A3464" t="str">
            <v>1C.12.030.0010.c</v>
          </cell>
          <cell r="B3464" t="str">
            <v>- De 50 - s = 1,8</v>
          </cell>
          <cell r="C3464" t="str">
            <v>m</v>
          </cell>
          <cell r="D3464">
            <v>8.1199999999999992</v>
          </cell>
        </row>
        <row r="3465">
          <cell r="A3465" t="str">
            <v>1C.12.030.0010.d</v>
          </cell>
          <cell r="B3465" t="str">
            <v>- De 75 - s = 1,9</v>
          </cell>
          <cell r="C3465" t="str">
            <v>m</v>
          </cell>
          <cell r="D3465">
            <v>10.91</v>
          </cell>
        </row>
        <row r="3466">
          <cell r="A3466" t="str">
            <v>1C.12.030.0010.e</v>
          </cell>
          <cell r="B3466" t="str">
            <v>- De 90 - s = 2,3</v>
          </cell>
          <cell r="C3466" t="str">
            <v>m</v>
          </cell>
          <cell r="D3466">
            <v>14.17</v>
          </cell>
        </row>
        <row r="3467">
          <cell r="A3467" t="str">
            <v>1C.12.030.0010.f</v>
          </cell>
          <cell r="B3467" t="str">
            <v>- De 110 - s = 2,7</v>
          </cell>
          <cell r="C3467" t="str">
            <v>m</v>
          </cell>
          <cell r="D3467">
            <v>14.58</v>
          </cell>
        </row>
        <row r="3468">
          <cell r="A3468" t="str">
            <v>1C.12.030.0010.g</v>
          </cell>
          <cell r="B3468" t="str">
            <v>- De 125 - s = 3,1</v>
          </cell>
          <cell r="C3468" t="str">
            <v>m</v>
          </cell>
          <cell r="D3468">
            <v>17.39</v>
          </cell>
        </row>
        <row r="3469">
          <cell r="A3469" t="str">
            <v>1C.12.030.0010.h</v>
          </cell>
          <cell r="B3469" t="str">
            <v>- De 160 - s = 3,9</v>
          </cell>
          <cell r="C3469" t="str">
            <v>m</v>
          </cell>
          <cell r="D3469">
            <v>23.3</v>
          </cell>
        </row>
        <row r="3470">
          <cell r="A3470" t="str">
            <v>1C.12.030.0020</v>
          </cell>
          <cell r="B3470" t="str">
            <v>Fornitura e posa in opera di curve per tubi in polipropilene autoestinguente, con bicchiere e giunzione ad anello elastomerico per scarico (non interrato) di fognature ed acque calde (permanente = 95° C, non in pressione), conforme alle norme UNI EN 1451-1; compresi gli oneri di fissaggio a pareti e soffitti e di attraversamento delle strutture. con diametro esterno (De):</v>
          </cell>
          <cell r="C3470"/>
          <cell r="D3470"/>
        </row>
        <row r="3471">
          <cell r="A3471" t="str">
            <v>1C.12.030.0020.a</v>
          </cell>
          <cell r="B3471" t="str">
            <v>- De 32, curve varie</v>
          </cell>
          <cell r="C3471" t="str">
            <v>cad</v>
          </cell>
          <cell r="D3471">
            <v>6.39</v>
          </cell>
        </row>
        <row r="3472">
          <cell r="A3472" t="str">
            <v>1C.12.030.0020.b</v>
          </cell>
          <cell r="B3472" t="str">
            <v>- De 40, curve varie</v>
          </cell>
          <cell r="C3472" t="str">
            <v>cad</v>
          </cell>
          <cell r="D3472">
            <v>6.36</v>
          </cell>
        </row>
        <row r="3473">
          <cell r="A3473" t="str">
            <v>1C.12.030.0020.c</v>
          </cell>
          <cell r="B3473" t="str">
            <v>- De 50, curve varie</v>
          </cell>
          <cell r="C3473" t="str">
            <v>cad</v>
          </cell>
          <cell r="D3473">
            <v>6.42</v>
          </cell>
        </row>
        <row r="3474">
          <cell r="A3474" t="str">
            <v>1C.12.030.0020.d</v>
          </cell>
          <cell r="B3474" t="str">
            <v>- De 75, curve varie</v>
          </cell>
          <cell r="C3474" t="str">
            <v>cad</v>
          </cell>
          <cell r="D3474">
            <v>7.26</v>
          </cell>
        </row>
        <row r="3475">
          <cell r="A3475" t="str">
            <v>1C.12.030.0020.e</v>
          </cell>
          <cell r="B3475" t="str">
            <v>- De 90, curve varie</v>
          </cell>
          <cell r="C3475" t="str">
            <v>cad</v>
          </cell>
          <cell r="D3475">
            <v>8.0299999999999994</v>
          </cell>
        </row>
        <row r="3476">
          <cell r="A3476" t="str">
            <v>1C.12.030.0020.f</v>
          </cell>
          <cell r="B3476" t="str">
            <v>- De 110, curve varie</v>
          </cell>
          <cell r="C3476" t="str">
            <v>cad</v>
          </cell>
          <cell r="D3476">
            <v>8.01</v>
          </cell>
        </row>
        <row r="3477">
          <cell r="A3477" t="str">
            <v>1C.12.030.0020.g</v>
          </cell>
          <cell r="B3477" t="str">
            <v>- De 125, curve varie</v>
          </cell>
          <cell r="C3477" t="str">
            <v>cad</v>
          </cell>
          <cell r="D3477">
            <v>10.130000000000001</v>
          </cell>
        </row>
        <row r="3478">
          <cell r="A3478" t="str">
            <v>1C.12.030.0020.h</v>
          </cell>
          <cell r="B3478" t="str">
            <v>- De 160, curve a 15°, 30°, 45°</v>
          </cell>
          <cell r="C3478" t="str">
            <v>cad</v>
          </cell>
          <cell r="D3478">
            <v>14.45</v>
          </cell>
        </row>
        <row r="3479">
          <cell r="A3479" t="str">
            <v>1C.12.030.0020.i</v>
          </cell>
          <cell r="B3479" t="str">
            <v>- De 160, curve a 87,5°</v>
          </cell>
          <cell r="C3479" t="str">
            <v>cad</v>
          </cell>
          <cell r="D3479">
            <v>15.38</v>
          </cell>
        </row>
        <row r="3480">
          <cell r="A3480" t="str">
            <v>1C.12.030.0030</v>
          </cell>
          <cell r="B3480" t="str">
            <v>Fornitura e posa braghe semplici a 45° per tubi in polipropilene autoestinguente, con bicchiere e giunzione ad anello elastomerico per scarico (non interrato) di fognature ed acque calde (permanente = 95° C, non in pressione), conforme alle norme UNI EN 1451-1; compresi gli oneri di fissaggio a pareti e soffitti e di attraversamento delle strutture. Diametri esterni (De):</v>
          </cell>
          <cell r="C3480"/>
          <cell r="D3480"/>
        </row>
        <row r="3481">
          <cell r="A3481" t="str">
            <v>1C.12.030.0030.a</v>
          </cell>
          <cell r="B3481" t="str">
            <v>- De 50/50</v>
          </cell>
          <cell r="C3481" t="str">
            <v>cad</v>
          </cell>
          <cell r="D3481">
            <v>7.49</v>
          </cell>
        </row>
        <row r="3482">
          <cell r="A3482" t="str">
            <v>1C.12.030.0030.b</v>
          </cell>
          <cell r="B3482" t="str">
            <v>- De 75/75</v>
          </cell>
          <cell r="C3482" t="str">
            <v>cad</v>
          </cell>
          <cell r="D3482">
            <v>8.73</v>
          </cell>
        </row>
        <row r="3483">
          <cell r="A3483" t="str">
            <v>1C.12.030.0030.c</v>
          </cell>
          <cell r="B3483" t="str">
            <v>- De 90/90</v>
          </cell>
          <cell r="C3483" t="str">
            <v>cad</v>
          </cell>
          <cell r="D3483">
            <v>11.98</v>
          </cell>
        </row>
        <row r="3484">
          <cell r="A3484" t="str">
            <v>1C.12.030.0030.d</v>
          </cell>
          <cell r="B3484" t="str">
            <v>- De 110/50</v>
          </cell>
          <cell r="C3484" t="str">
            <v>cad</v>
          </cell>
          <cell r="D3484">
            <v>9.83</v>
          </cell>
        </row>
        <row r="3485">
          <cell r="A3485" t="str">
            <v>1C.12.030.0030.e</v>
          </cell>
          <cell r="B3485" t="str">
            <v>- De 110/75</v>
          </cell>
          <cell r="C3485" t="str">
            <v>cad</v>
          </cell>
          <cell r="D3485">
            <v>11.37</v>
          </cell>
        </row>
        <row r="3486">
          <cell r="A3486" t="str">
            <v>1C.12.030.0030.f</v>
          </cell>
          <cell r="B3486" t="str">
            <v>- De 110/110</v>
          </cell>
          <cell r="C3486" t="str">
            <v>cad</v>
          </cell>
          <cell r="D3486">
            <v>10.46</v>
          </cell>
        </row>
        <row r="3487">
          <cell r="A3487" t="str">
            <v>1C.12.030.0030.g</v>
          </cell>
          <cell r="B3487" t="str">
            <v>- De 125/110</v>
          </cell>
          <cell r="C3487" t="str">
            <v>cad</v>
          </cell>
          <cell r="D3487">
            <v>13.92</v>
          </cell>
        </row>
        <row r="3488">
          <cell r="A3488" t="str">
            <v>1C.12.030.0030.h</v>
          </cell>
          <cell r="B3488" t="str">
            <v>- De 125/125</v>
          </cell>
          <cell r="C3488" t="str">
            <v>cad</v>
          </cell>
          <cell r="D3488">
            <v>14.7</v>
          </cell>
        </row>
        <row r="3489">
          <cell r="A3489" t="str">
            <v>1C.12.030.0030.i</v>
          </cell>
          <cell r="B3489" t="str">
            <v>- De 160/110</v>
          </cell>
          <cell r="C3489" t="str">
            <v>cad</v>
          </cell>
          <cell r="D3489">
            <v>21.45</v>
          </cell>
        </row>
        <row r="3490">
          <cell r="A3490" t="str">
            <v>1C.12.030.0030.j</v>
          </cell>
          <cell r="B3490" t="str">
            <v>- De 160/160, a 45°</v>
          </cell>
          <cell r="C3490" t="str">
            <v>cad</v>
          </cell>
          <cell r="D3490">
            <v>23.8</v>
          </cell>
        </row>
        <row r="3491">
          <cell r="A3491" t="str">
            <v>1C.12.030.0030.k</v>
          </cell>
          <cell r="B3491" t="str">
            <v>- De 160/160, a 67,5° e 87,5°</v>
          </cell>
          <cell r="C3491" t="str">
            <v>cad</v>
          </cell>
          <cell r="D3491">
            <v>23.8</v>
          </cell>
        </row>
        <row r="3492">
          <cell r="A3492" t="str">
            <v>1C.12.030.0040</v>
          </cell>
          <cell r="B3492" t="str">
            <v>Fornitura e posa braghe doppie per tubi in polipropilene autoestinguente, con bicchiere e giunzione ad anello elastomerico per scarico (non interrato) di fognature ed acque calde (permanente = 95° C, non in pressione), conforme alle norme UNI EN 1451-1; compresi gli oneri di fissaggio a pareti e soffitti e di attraversamento delle strutture. Diametri esterni (De):</v>
          </cell>
          <cell r="C3492"/>
          <cell r="D3492"/>
        </row>
        <row r="3493">
          <cell r="A3493" t="str">
            <v>1C.12.030.0040.a</v>
          </cell>
          <cell r="B3493" t="str">
            <v>- De 50x50x50, 67,5°</v>
          </cell>
          <cell r="C3493" t="str">
            <v>cad</v>
          </cell>
          <cell r="D3493">
            <v>19.73</v>
          </cell>
        </row>
        <row r="3494">
          <cell r="A3494" t="str">
            <v>1C.12.030.0040.b</v>
          </cell>
          <cell r="B3494" t="str">
            <v>- De 110x40x40, 67,5° - 87,5°</v>
          </cell>
          <cell r="C3494" t="str">
            <v>cad</v>
          </cell>
          <cell r="D3494">
            <v>17.149999999999999</v>
          </cell>
        </row>
        <row r="3495">
          <cell r="A3495" t="str">
            <v>1C.12.030.0040.c</v>
          </cell>
          <cell r="B3495" t="str">
            <v>- De 110x50x50, 45°</v>
          </cell>
          <cell r="C3495" t="str">
            <v>cad</v>
          </cell>
          <cell r="D3495">
            <v>16.190000000000001</v>
          </cell>
        </row>
        <row r="3496">
          <cell r="A3496" t="str">
            <v>1C.12.030.0040.d</v>
          </cell>
          <cell r="B3496" t="str">
            <v>- De 110x50x50, 67,5° - 87,5°</v>
          </cell>
          <cell r="C3496" t="str">
            <v>cad</v>
          </cell>
          <cell r="D3496">
            <v>16.190000000000001</v>
          </cell>
        </row>
        <row r="3497">
          <cell r="A3497" t="str">
            <v>1C.12.030.0040.e</v>
          </cell>
          <cell r="B3497" t="str">
            <v>- De 110x110x110, 67,5°, 87,5°</v>
          </cell>
          <cell r="C3497" t="str">
            <v>cad</v>
          </cell>
          <cell r="D3497">
            <v>25.16</v>
          </cell>
        </row>
        <row r="3498">
          <cell r="A3498" t="str">
            <v>1C.12.040</v>
          </cell>
          <cell r="B3498" t="str">
            <v>TUBI CORRUGATI IN POLIETILENE</v>
          </cell>
          <cell r="C3498"/>
          <cell r="D3498"/>
        </row>
        <row r="3499">
          <cell r="A3499" t="str">
            <v>1C.12.040.0010</v>
          </cell>
          <cell r="B3499" t="str">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v>
          </cell>
          <cell r="C3499"/>
          <cell r="D3499"/>
        </row>
        <row r="3500">
          <cell r="A3500" t="str">
            <v>1C.12.040.0010.a</v>
          </cell>
          <cell r="B3500" t="str">
            <v>- De 250 - Di 218</v>
          </cell>
          <cell r="C3500" t="str">
            <v>m</v>
          </cell>
          <cell r="D3500">
            <v>23.84</v>
          </cell>
        </row>
        <row r="3501">
          <cell r="A3501" t="str">
            <v>1C.12.040.0010.b</v>
          </cell>
          <cell r="B3501" t="str">
            <v>- De 315 - Di 272</v>
          </cell>
          <cell r="C3501" t="str">
            <v>m</v>
          </cell>
          <cell r="D3501">
            <v>39.950000000000003</v>
          </cell>
        </row>
        <row r="3502">
          <cell r="A3502" t="str">
            <v>1C.12.040.0010.c</v>
          </cell>
          <cell r="B3502" t="str">
            <v>- De 400 - Di 347</v>
          </cell>
          <cell r="C3502" t="str">
            <v>m</v>
          </cell>
          <cell r="D3502">
            <v>56.71</v>
          </cell>
        </row>
        <row r="3503">
          <cell r="A3503" t="str">
            <v>1C.12.040.0010.d</v>
          </cell>
          <cell r="B3503" t="str">
            <v>- De 500 - Di 433</v>
          </cell>
          <cell r="C3503" t="str">
            <v>m</v>
          </cell>
          <cell r="D3503">
            <v>90.27</v>
          </cell>
        </row>
        <row r="3504">
          <cell r="A3504" t="str">
            <v>1C.12.040.0010.e</v>
          </cell>
          <cell r="B3504" t="str">
            <v>- De 630 - Di 535</v>
          </cell>
          <cell r="C3504" t="str">
            <v>m</v>
          </cell>
          <cell r="D3504">
            <v>114.69</v>
          </cell>
        </row>
        <row r="3505">
          <cell r="A3505" t="str">
            <v>1C.12.040.0010.f</v>
          </cell>
          <cell r="B3505" t="str">
            <v>- De 800 - Di 678</v>
          </cell>
          <cell r="C3505" t="str">
            <v>m</v>
          </cell>
          <cell r="D3505">
            <v>179.7</v>
          </cell>
        </row>
        <row r="3506">
          <cell r="A3506" t="str">
            <v>1C.12.040.0010.g</v>
          </cell>
          <cell r="B3506" t="str">
            <v>- De 1000 - Di 852</v>
          </cell>
          <cell r="C3506" t="str">
            <v>m</v>
          </cell>
          <cell r="D3506">
            <v>278.70999999999998</v>
          </cell>
        </row>
        <row r="3507">
          <cell r="A3507" t="str">
            <v>1C.12.040.0010.h</v>
          </cell>
          <cell r="B3507" t="str">
            <v>- De 1200 - Di 1030</v>
          </cell>
          <cell r="C3507" t="str">
            <v>m</v>
          </cell>
          <cell r="D3507">
            <v>405.44</v>
          </cell>
        </row>
        <row r="3508">
          <cell r="A3508" t="str">
            <v>1C.12.040.0020</v>
          </cell>
          <cell r="B3508" t="str">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v>
          </cell>
          <cell r="C3508"/>
          <cell r="D3508"/>
        </row>
        <row r="3509">
          <cell r="A3509" t="str">
            <v>1C.12.040.0020.a</v>
          </cell>
          <cell r="B3509" t="str">
            <v>- De 250 - Di 218</v>
          </cell>
          <cell r="C3509" t="str">
            <v>m</v>
          </cell>
          <cell r="D3509">
            <v>27.38</v>
          </cell>
        </row>
        <row r="3510">
          <cell r="A3510" t="str">
            <v>1C.12.040.0020.b</v>
          </cell>
          <cell r="B3510" t="str">
            <v>- De 315 - Di 272</v>
          </cell>
          <cell r="C3510" t="str">
            <v>m</v>
          </cell>
          <cell r="D3510">
            <v>46.22</v>
          </cell>
        </row>
        <row r="3511">
          <cell r="A3511" t="str">
            <v>1C.12.040.0020.c</v>
          </cell>
          <cell r="B3511" t="str">
            <v>- De 400 - Di 347</v>
          </cell>
          <cell r="C3511" t="str">
            <v>m</v>
          </cell>
          <cell r="D3511">
            <v>63.68</v>
          </cell>
        </row>
        <row r="3512">
          <cell r="A3512" t="str">
            <v>1C.12.040.0020.d</v>
          </cell>
          <cell r="B3512" t="str">
            <v>- De 500 - Di 433</v>
          </cell>
          <cell r="C3512" t="str">
            <v>m</v>
          </cell>
          <cell r="D3512">
            <v>95.24</v>
          </cell>
        </row>
        <row r="3513">
          <cell r="A3513" t="str">
            <v>1C.12.040.0020.e</v>
          </cell>
          <cell r="B3513" t="str">
            <v>- De 630 - Di 535</v>
          </cell>
          <cell r="C3513" t="str">
            <v>m</v>
          </cell>
          <cell r="D3513">
            <v>113.5</v>
          </cell>
        </row>
        <row r="3514">
          <cell r="A3514" t="str">
            <v>1C.12.040.0020.f</v>
          </cell>
          <cell r="B3514" t="str">
            <v>- De 800 - Di 678</v>
          </cell>
          <cell r="C3514" t="str">
            <v>m</v>
          </cell>
          <cell r="D3514">
            <v>198.37</v>
          </cell>
        </row>
        <row r="3515">
          <cell r="A3515" t="str">
            <v>1C.12.040.0020.g</v>
          </cell>
          <cell r="B3515" t="str">
            <v>- De 1000 - Di 852</v>
          </cell>
          <cell r="C3515" t="str">
            <v>m</v>
          </cell>
          <cell r="D3515">
            <v>299.79000000000002</v>
          </cell>
        </row>
        <row r="3516">
          <cell r="A3516" t="str">
            <v>1C.12.040.0020.h</v>
          </cell>
          <cell r="B3516" t="str">
            <v>- De 1200 - Di 1030</v>
          </cell>
          <cell r="C3516" t="str">
            <v>m</v>
          </cell>
          <cell r="D3516">
            <v>437.03</v>
          </cell>
        </row>
        <row r="3517">
          <cell r="A3517" t="str">
            <v>1C.12.040.0030</v>
          </cell>
          <cell r="B3517" t="str">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v>
          </cell>
          <cell r="C3517"/>
          <cell r="D3517"/>
        </row>
        <row r="3518">
          <cell r="A3518" t="str">
            <v>1C.12.040.0030.a</v>
          </cell>
          <cell r="B3518" t="str">
            <v>- De 125 - Di 105</v>
          </cell>
          <cell r="C3518" t="str">
            <v>m</v>
          </cell>
          <cell r="D3518">
            <v>11.12</v>
          </cell>
        </row>
        <row r="3519">
          <cell r="A3519" t="str">
            <v>1C.12.040.0030.b</v>
          </cell>
          <cell r="B3519" t="str">
            <v>- De 160 - Di 137</v>
          </cell>
          <cell r="C3519" t="str">
            <v>m</v>
          </cell>
          <cell r="D3519">
            <v>13.56</v>
          </cell>
        </row>
        <row r="3520">
          <cell r="A3520" t="str">
            <v>1C.12.040.0030.c</v>
          </cell>
          <cell r="B3520" t="str">
            <v>- De 200 - Di 172</v>
          </cell>
          <cell r="C3520" t="str">
            <v>m</v>
          </cell>
          <cell r="D3520">
            <v>16.809999999999999</v>
          </cell>
        </row>
        <row r="3521">
          <cell r="A3521" t="str">
            <v>1C.12.040.0030.d</v>
          </cell>
          <cell r="B3521" t="str">
            <v>- De 250 - Di 218</v>
          </cell>
          <cell r="C3521" t="str">
            <v>m</v>
          </cell>
          <cell r="D3521">
            <v>25.59</v>
          </cell>
        </row>
        <row r="3522">
          <cell r="A3522" t="str">
            <v>1C.12.040.0030.e</v>
          </cell>
          <cell r="B3522" t="str">
            <v>- De 315 - Di 272</v>
          </cell>
          <cell r="C3522" t="str">
            <v>m</v>
          </cell>
          <cell r="D3522">
            <v>42.28</v>
          </cell>
        </row>
        <row r="3523">
          <cell r="A3523" t="str">
            <v>1C.12.040.0030.f</v>
          </cell>
          <cell r="B3523" t="str">
            <v>- De 400 - Di 347</v>
          </cell>
          <cell r="C3523" t="str">
            <v>m</v>
          </cell>
          <cell r="D3523">
            <v>59.22</v>
          </cell>
        </row>
        <row r="3524">
          <cell r="A3524" t="str">
            <v>1C.12.040.0030.g</v>
          </cell>
          <cell r="B3524" t="str">
            <v>- De 500 - Di 433</v>
          </cell>
          <cell r="C3524" t="str">
            <v>m</v>
          </cell>
          <cell r="D3524">
            <v>94.88</v>
          </cell>
        </row>
        <row r="3525">
          <cell r="A3525" t="str">
            <v>1C.12.040.0030.h</v>
          </cell>
          <cell r="B3525" t="str">
            <v>- De 630 - Di 535</v>
          </cell>
          <cell r="C3525" t="str">
            <v>m</v>
          </cell>
          <cell r="D3525">
            <v>126.85</v>
          </cell>
        </row>
        <row r="3526">
          <cell r="A3526" t="str">
            <v>1C.12.040.0030.i</v>
          </cell>
          <cell r="B3526" t="str">
            <v>- De 800 - Di 678</v>
          </cell>
          <cell r="C3526" t="str">
            <v>m</v>
          </cell>
          <cell r="D3526">
            <v>211.29</v>
          </cell>
        </row>
        <row r="3527">
          <cell r="A3527" t="str">
            <v>1C.12.040.0030.j</v>
          </cell>
          <cell r="B3527" t="str">
            <v>- De 1000 - Di 852</v>
          </cell>
          <cell r="C3527" t="str">
            <v>m</v>
          </cell>
          <cell r="D3527">
            <v>338.77</v>
          </cell>
        </row>
        <row r="3528">
          <cell r="A3528" t="str">
            <v>1C.12.040.0030.k</v>
          </cell>
          <cell r="B3528" t="str">
            <v>- De 1200 - Di 1030</v>
          </cell>
          <cell r="C3528" t="str">
            <v>m</v>
          </cell>
          <cell r="D3528">
            <v>491.1</v>
          </cell>
        </row>
        <row r="3529">
          <cell r="A3529" t="str">
            <v>1C.12.040.0040</v>
          </cell>
          <cell r="B3529" t="str">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v>
          </cell>
          <cell r="C3529"/>
          <cell r="D3529"/>
        </row>
        <row r="3530">
          <cell r="A3530" t="str">
            <v>1C.12.040.0040.a</v>
          </cell>
          <cell r="B3530" t="str">
            <v>- De 125 - Di 105</v>
          </cell>
          <cell r="C3530" t="str">
            <v>m</v>
          </cell>
          <cell r="D3530">
            <v>11.83</v>
          </cell>
        </row>
        <row r="3531">
          <cell r="A3531" t="str">
            <v>1C.12.040.0040.b</v>
          </cell>
          <cell r="B3531" t="str">
            <v>- De 160 - Di 137</v>
          </cell>
          <cell r="C3531" t="str">
            <v>m</v>
          </cell>
          <cell r="D3531">
            <v>15.95</v>
          </cell>
        </row>
        <row r="3532">
          <cell r="A3532" t="str">
            <v>1C.12.040.0040.c</v>
          </cell>
          <cell r="B3532" t="str">
            <v>- De 200 - Di 172</v>
          </cell>
          <cell r="C3532" t="str">
            <v>m</v>
          </cell>
          <cell r="D3532">
            <v>18.440000000000001</v>
          </cell>
        </row>
        <row r="3533">
          <cell r="A3533" t="str">
            <v>1C.12.040.0040.d</v>
          </cell>
          <cell r="B3533" t="str">
            <v>- De 250 - Di 218</v>
          </cell>
          <cell r="C3533" t="str">
            <v>m</v>
          </cell>
          <cell r="D3533">
            <v>28.33</v>
          </cell>
        </row>
        <row r="3534">
          <cell r="A3534" t="str">
            <v>1C.12.040.0040.e</v>
          </cell>
          <cell r="B3534" t="str">
            <v>- De 315 - Di 272</v>
          </cell>
          <cell r="C3534" t="str">
            <v>m</v>
          </cell>
          <cell r="D3534">
            <v>46.39</v>
          </cell>
        </row>
        <row r="3535">
          <cell r="A3535" t="str">
            <v>1C.12.040.0040.f</v>
          </cell>
          <cell r="B3535" t="str">
            <v>- De 400 - Di 347</v>
          </cell>
          <cell r="C3535" t="str">
            <v>m</v>
          </cell>
          <cell r="D3535">
            <v>63.73</v>
          </cell>
        </row>
        <row r="3536">
          <cell r="A3536" t="str">
            <v>1C.12.040.0040.g</v>
          </cell>
          <cell r="B3536" t="str">
            <v>- De 500 - Di 433</v>
          </cell>
          <cell r="C3536" t="str">
            <v>m</v>
          </cell>
          <cell r="D3536">
            <v>121.87</v>
          </cell>
        </row>
        <row r="3537">
          <cell r="A3537" t="str">
            <v>1C.12.040.0040.h</v>
          </cell>
          <cell r="B3537" t="str">
            <v>- De 630 - Di 535</v>
          </cell>
          <cell r="C3537" t="str">
            <v>m</v>
          </cell>
          <cell r="D3537">
            <v>130.81</v>
          </cell>
        </row>
        <row r="3538">
          <cell r="A3538" t="str">
            <v>1C.12.040.0040.i</v>
          </cell>
          <cell r="B3538" t="str">
            <v>- De 800 - Di 678</v>
          </cell>
          <cell r="C3538" t="str">
            <v>m</v>
          </cell>
          <cell r="D3538">
            <v>233.74</v>
          </cell>
        </row>
        <row r="3539">
          <cell r="A3539" t="str">
            <v>1C.12.040.0040.j</v>
          </cell>
          <cell r="B3539" t="str">
            <v>- De 1000 - Di 852</v>
          </cell>
          <cell r="C3539" t="str">
            <v>m</v>
          </cell>
          <cell r="D3539">
            <v>364.97</v>
          </cell>
        </row>
        <row r="3540">
          <cell r="A3540" t="str">
            <v>1C.12.040.0040.k</v>
          </cell>
          <cell r="B3540" t="str">
            <v>- De 1200 - Di 1030</v>
          </cell>
          <cell r="C3540" t="str">
            <v>m</v>
          </cell>
          <cell r="D3540">
            <v>530.05999999999995</v>
          </cell>
        </row>
        <row r="3541">
          <cell r="A3541" t="str">
            <v>1C.12.045</v>
          </cell>
          <cell r="B3541" t="str">
            <v>TUBI SPIRALATI IN POLIETILENE RINFORZATO</v>
          </cell>
          <cell r="C3541"/>
          <cell r="D3541"/>
        </row>
        <row r="3542">
          <cell r="A3542" t="str">
            <v>1C.12.045.0010</v>
          </cell>
          <cell r="B3542" t="str">
            <v>Fornitura e posa tubi spiralati in polietilene rinforzato con acciaio idonei per fognature, scarichi interrati non in pressione, acque piovane e condotte di ventilazione, con marcatura U, prodotti secondo la norma UNI 11434, da azienda certificata ISO 9001, corredati di certificazione di conformità emessa da istituto accreditato in ambito EA secondo la norma UNI CEI EN ISO/IEC 17065:2012. Profilo di parete strutturato del tipo a spirale, ottenuto mediante avvolgimento ad elica, liscio internamente con costolature esterne rinforzate da una lamina sagomata ad omega di acciaio zincato classe DX51D + ZF/Z così come previsto dalla norma UNI EN 10346, completamente incorporata nella parete del tubo. Giunzione realizzata con bicchiere “femmina” presaldato in stabilimento su ciascuna canna nel cui interno si innesta l’elemento “maschio” munito di guarnizione in EPDM, conforme alla norma UNI EN 681, allocata in apposita gola idonea a garantire la tenuta idraulica secondo i parametri sanciti dalla norma UNI EN ISO 13259. Elementi “maschio” e “femmina” realizzati entrambi con le stesse peculiarità costruttive dei tubi per garantire, anche nella giunzione, la costanza del diametro interno utile ed aumentare la rigidità circonferenziale. In alternativa giunzione realizzata con sistema di flangia in HDPE con superficie frontale liscia e controflangia in HDPE con speciale profilo zigrinato, entrambe presaldate in stabilimento sulle estremità dei tubi, connesse mediante serraggio di appositi bulloni in acciaio, tale da assicurare la perfetta tenuta idraulica secondo i parametri sanciti dalla norma UNI EN ISO 13259. Classe di rigidità anulare A (8 KN/m² = SN 8) calcolata secondo la norma EN ISO 9969:2008. Escluso scavo, piano appoggio, rinfianco e riempimento. Diametro interno mm:</v>
          </cell>
          <cell r="C3542"/>
          <cell r="D3542"/>
        </row>
        <row r="3543">
          <cell r="A3543" t="str">
            <v>1C.12.045.0010.a</v>
          </cell>
          <cell r="B3543" t="str">
            <v>- mm 400</v>
          </cell>
          <cell r="C3543" t="str">
            <v>m</v>
          </cell>
          <cell r="D3543">
            <v>99.62</v>
          </cell>
        </row>
        <row r="3544">
          <cell r="A3544" t="str">
            <v>1C.12.045.0010.b</v>
          </cell>
          <cell r="B3544" t="str">
            <v>- mm 500</v>
          </cell>
          <cell r="C3544" t="str">
            <v>m</v>
          </cell>
          <cell r="D3544">
            <v>143.9</v>
          </cell>
        </row>
        <row r="3545">
          <cell r="A3545" t="str">
            <v>1C.12.045.0010.c</v>
          </cell>
          <cell r="B3545" t="str">
            <v>- mm 600</v>
          </cell>
          <cell r="C3545" t="str">
            <v>m</v>
          </cell>
          <cell r="D3545">
            <v>195.86</v>
          </cell>
        </row>
        <row r="3546">
          <cell r="A3546" t="str">
            <v>1C.12.045.0010.d</v>
          </cell>
          <cell r="B3546" t="str">
            <v>- mm 700</v>
          </cell>
          <cell r="C3546" t="str">
            <v>m</v>
          </cell>
          <cell r="D3546">
            <v>279.11</v>
          </cell>
        </row>
        <row r="3547">
          <cell r="A3547" t="str">
            <v>1C.12.045.0010.e</v>
          </cell>
          <cell r="B3547" t="str">
            <v>- mm 800</v>
          </cell>
          <cell r="C3547" t="str">
            <v>m</v>
          </cell>
          <cell r="D3547">
            <v>293.7</v>
          </cell>
        </row>
        <row r="3548">
          <cell r="A3548" t="str">
            <v>1C.12.045.0010.f</v>
          </cell>
          <cell r="B3548" t="str">
            <v>- mm 900</v>
          </cell>
          <cell r="C3548" t="str">
            <v>m</v>
          </cell>
          <cell r="D3548">
            <v>383.87</v>
          </cell>
        </row>
        <row r="3549">
          <cell r="A3549" t="str">
            <v>1C.12.045.0010.g</v>
          </cell>
          <cell r="B3549" t="str">
            <v>- mm 1000</v>
          </cell>
          <cell r="C3549" t="str">
            <v>m</v>
          </cell>
          <cell r="D3549">
            <v>409.38</v>
          </cell>
        </row>
        <row r="3550">
          <cell r="A3550" t="str">
            <v>1C.12.045.0010.h</v>
          </cell>
          <cell r="B3550" t="str">
            <v>- mm 1100</v>
          </cell>
          <cell r="C3550" t="str">
            <v>m</v>
          </cell>
          <cell r="D3550">
            <v>522.91999999999996</v>
          </cell>
        </row>
        <row r="3551">
          <cell r="A3551" t="str">
            <v>1C.12.045.0010.i</v>
          </cell>
          <cell r="B3551" t="str">
            <v>- mm 1200</v>
          </cell>
          <cell r="C3551" t="str">
            <v>m</v>
          </cell>
          <cell r="D3551">
            <v>597.21</v>
          </cell>
        </row>
        <row r="3552">
          <cell r="A3552" t="str">
            <v>1C.12.045.0010.j</v>
          </cell>
          <cell r="B3552" t="str">
            <v>- mm 1300</v>
          </cell>
          <cell r="C3552" t="str">
            <v>m</v>
          </cell>
          <cell r="D3552">
            <v>717.52</v>
          </cell>
        </row>
        <row r="3553">
          <cell r="A3553" t="str">
            <v>1C.12.045.0010.k</v>
          </cell>
          <cell r="B3553" t="str">
            <v>- mm 1400</v>
          </cell>
          <cell r="C3553" t="str">
            <v>m</v>
          </cell>
          <cell r="D3553">
            <v>785.37</v>
          </cell>
        </row>
        <row r="3554">
          <cell r="A3554" t="str">
            <v>1C.12.045.0010.l</v>
          </cell>
          <cell r="B3554" t="str">
            <v>- mm 1500</v>
          </cell>
          <cell r="C3554" t="str">
            <v>m</v>
          </cell>
          <cell r="D3554">
            <v>874.84</v>
          </cell>
        </row>
        <row r="3555">
          <cell r="A3555" t="str">
            <v>1C.12.045.0020</v>
          </cell>
          <cell r="B3555" t="str">
            <v>Fornitura e posa tubi spiralati in polietilene rinforzato con acciaio idonei per fognature, scarichi interrati non in pressione, acque piovane e condotte di ventilazione, con marcatura U, prodotti secondo la norma UNI 11434, da azienda certificata ISO 9001, corredati di certificazione di conformità emessa da istituto accreditato in ambito EA secondo la norma UNI CEI EN ISO/IEC 17065:2012. Profilo di parete strutturato del tipo a spirale, ottenuto mediante avvolgimento ad elica, liscio internamente con costolature esterne rinforzate da una lamina sagomata ad omega di acciaio zincato classe DX51D + ZF/Z così come previsto dalla norma UNI EN 10346, completamente incorporata nella parete del tubo. Giunzione realizzata con bicchiere “femmina” presaldato in stabilimento su ciascuna canna nel cui interno si innesta l’elemento “maschio” munito di guarnizione in EPDM, conforme alla norma UNI EN 681, allocata in apposita gola idonea a garantire la tenuta idraulica secondo i parametri sanciti dalla norma UNI EN ISO 13259. Elementi “maschio” e “femmina” realizzati entrambi con le stesse peculiarità costruttive dei tubi per garantire, anche nella giunzione, la costanza del diametro interno utile ed aumentare la rigidità circonferenziale. In alternativa giunzione realizzata con sistema di flangia in HDPE con superficie frontale liscia e controflangia in HDPE con speciale profilo zigrinato, entrambe presaldate in stabilimento sulle estremità dei tubi, connesse mediante serraggio di appositi bulloni in acciaio, tale da assicurare la perfetta tenuta idraulica secondo i parametri sanciti dalla norma UNI EN ISO 13259. Classe di rigidità anulare B (12 KN/m² = SN 12) calcolata secondo la norma EN ISO 9969:2008. Escluso scavo, piano appoggio, rinfianco e riempimento. Diametro interno mm:</v>
          </cell>
          <cell r="C3555"/>
          <cell r="D3555"/>
        </row>
        <row r="3556">
          <cell r="A3556" t="str">
            <v>1C.12.045.0020.a</v>
          </cell>
          <cell r="B3556" t="str">
            <v>- mm 400</v>
          </cell>
          <cell r="C3556" t="str">
            <v>m</v>
          </cell>
          <cell r="D3556">
            <v>109.99</v>
          </cell>
        </row>
        <row r="3557">
          <cell r="A3557" t="str">
            <v>1C.12.045.0020.b</v>
          </cell>
          <cell r="B3557" t="str">
            <v>- mm 500</v>
          </cell>
          <cell r="C3557" t="str">
            <v>m</v>
          </cell>
          <cell r="D3557">
            <v>158.43</v>
          </cell>
        </row>
        <row r="3558">
          <cell r="A3558" t="str">
            <v>1C.12.045.0020.c</v>
          </cell>
          <cell r="B3558" t="str">
            <v>- mm 600</v>
          </cell>
          <cell r="C3558" t="str">
            <v>m</v>
          </cell>
          <cell r="D3558">
            <v>216.04</v>
          </cell>
        </row>
        <row r="3559">
          <cell r="A3559" t="str">
            <v>1C.12.045.0020.d</v>
          </cell>
          <cell r="B3559" t="str">
            <v>- mm 700</v>
          </cell>
          <cell r="C3559" t="str">
            <v>m</v>
          </cell>
          <cell r="D3559">
            <v>306.79000000000002</v>
          </cell>
        </row>
        <row r="3560">
          <cell r="A3560" t="str">
            <v>1C.12.045.0020.e</v>
          </cell>
          <cell r="B3560" t="str">
            <v>- mm 800</v>
          </cell>
          <cell r="C3560" t="str">
            <v>m</v>
          </cell>
          <cell r="D3560">
            <v>362.9</v>
          </cell>
        </row>
        <row r="3561">
          <cell r="A3561" t="str">
            <v>1C.12.045.0020.f</v>
          </cell>
          <cell r="B3561" t="str">
            <v>- mm 900</v>
          </cell>
          <cell r="C3561" t="str">
            <v>m</v>
          </cell>
          <cell r="D3561">
            <v>420.76</v>
          </cell>
        </row>
        <row r="3562">
          <cell r="A3562" t="str">
            <v>1C.12.045.0020.g</v>
          </cell>
          <cell r="B3562" t="str">
            <v>- mm 1000</v>
          </cell>
          <cell r="C3562" t="str">
            <v>m</v>
          </cell>
          <cell r="D3562">
            <v>510.88</v>
          </cell>
        </row>
        <row r="3563">
          <cell r="A3563" t="str">
            <v>1C.12.045.0020.h</v>
          </cell>
          <cell r="B3563" t="str">
            <v>- mm 1100</v>
          </cell>
          <cell r="C3563" t="str">
            <v>m</v>
          </cell>
          <cell r="D3563">
            <v>606.33000000000004</v>
          </cell>
        </row>
        <row r="3564">
          <cell r="A3564" t="str">
            <v>1C.12.045.0020.i</v>
          </cell>
          <cell r="B3564" t="str">
            <v>- mm 1200</v>
          </cell>
          <cell r="C3564" t="str">
            <v>m</v>
          </cell>
          <cell r="D3564">
            <v>666.4</v>
          </cell>
        </row>
        <row r="3565">
          <cell r="A3565" t="str">
            <v>1C.12.045.0020.j</v>
          </cell>
          <cell r="B3565" t="str">
            <v>- mm 1300</v>
          </cell>
          <cell r="C3565" t="str">
            <v>m</v>
          </cell>
          <cell r="D3565">
            <v>818.57</v>
          </cell>
        </row>
        <row r="3566">
          <cell r="A3566" t="str">
            <v>1C.12.045.0020.k</v>
          </cell>
          <cell r="B3566" t="str">
            <v>- mm 1400</v>
          </cell>
          <cell r="C3566" t="str">
            <v>m</v>
          </cell>
          <cell r="D3566">
            <v>845.34</v>
          </cell>
        </row>
        <row r="3567">
          <cell r="A3567" t="str">
            <v>1C.12.045.0020.l</v>
          </cell>
          <cell r="B3567" t="str">
            <v>- mm 1500</v>
          </cell>
          <cell r="C3567" t="str">
            <v>m</v>
          </cell>
          <cell r="D3567">
            <v>944.03</v>
          </cell>
        </row>
        <row r="3568">
          <cell r="A3568" t="str">
            <v>1C.12.045.0030</v>
          </cell>
          <cell r="B3568" t="str">
            <v>Fornitura e posa tubi spiralati in polietilene rinforzato con acciaio idonei per fognature, scarichi interrati non in pressione, acque piovane e condotte di ventilazione, con marcatura U, prodotti secondo la norma UNI 11434, da azienda certificata ISO 9001, corredati di certificazione di conformità emessa da istituto accreditato in ambito EA secondo la norma UNI CEI EN ISO/IEC 17065:2012. Profilo di parete strutturato del tipo a spirale, ottenuto mediante avvolgimento ad elica, liscio internamente con costolature esterne rinforzate da una lamina sagomata ad omega di acciaio zincato classe DX51D + ZF/Z così come previsto dalla norma UNI EN 10346, completamente incorporata nella parete del tubo. Giunzione realizzata con bicchiere “femmina” presaldato in stabilimento su ciascuna canna nel cui interno si innesta l’elemento “maschio” munito di guarnizione in EPDM, conforme alla norma UNI EN 681, allocata in apposita gola idonea a garantire la tenuta idraulica secondo i parametri sanciti dalla norma UNI EN ISO 13259. Elementi “maschio” e “femmina” realizzati entrambi con le stesse peculiarità costruttive dei tubi per garantire, anche nella giunzione, la costanza del diametro interno utile ed aumentare la rigidità circonferenziale. In alternativa giunzione realizzata con sistema di flangia in HDPE con superficie frontale liscia e controflangia in HDPE con speciale profilo zigrinato, entrambe presaldate in stabilimento sulle estremità dei tubi, connesse mediante serraggio di appositi bulloni in acciaio, tale da assicurare la perfetta tenuta idraulica secondo i parametri sanciti dalla norma UNI EN ISO 13259. Classe di rigidità anulare C (16 KN/m² = SN 16) calcolata secondo la norma EN ISO 9969:2008. Escluso scavo, piano appoggio, rinfianco e riempimento. Diametro interno mm:</v>
          </cell>
          <cell r="C3568"/>
          <cell r="D3568"/>
        </row>
        <row r="3569">
          <cell r="A3569" t="str">
            <v>1C.12.045.0030.a</v>
          </cell>
          <cell r="B3569" t="str">
            <v>- mm 400</v>
          </cell>
          <cell r="C3569" t="str">
            <v>m</v>
          </cell>
          <cell r="D3569">
            <v>116.91</v>
          </cell>
        </row>
        <row r="3570">
          <cell r="A3570" t="str">
            <v>1C.12.045.0030.b</v>
          </cell>
          <cell r="B3570" t="str">
            <v>- mm 500</v>
          </cell>
          <cell r="C3570" t="str">
            <v>m</v>
          </cell>
          <cell r="D3570">
            <v>170.54</v>
          </cell>
        </row>
        <row r="3571">
          <cell r="A3571" t="str">
            <v>1C.12.045.0030.c</v>
          </cell>
          <cell r="B3571" t="str">
            <v>- mm 600</v>
          </cell>
          <cell r="C3571" t="str">
            <v>m</v>
          </cell>
          <cell r="D3571">
            <v>232.19</v>
          </cell>
        </row>
        <row r="3572">
          <cell r="A3572" t="str">
            <v>1C.12.045.0030.d</v>
          </cell>
          <cell r="B3572" t="str">
            <v>- mm 700</v>
          </cell>
          <cell r="C3572" t="str">
            <v>m</v>
          </cell>
          <cell r="D3572">
            <v>329.85</v>
          </cell>
        </row>
        <row r="3573">
          <cell r="A3573" t="str">
            <v>1C.12.045.0030.e</v>
          </cell>
          <cell r="B3573" t="str">
            <v>- mm 800</v>
          </cell>
          <cell r="C3573" t="str">
            <v>m</v>
          </cell>
          <cell r="D3573">
            <v>385.97</v>
          </cell>
        </row>
        <row r="3574">
          <cell r="A3574" t="str">
            <v>1C.12.045.0030.f</v>
          </cell>
          <cell r="B3574" t="str">
            <v>- mm 900</v>
          </cell>
          <cell r="C3574" t="str">
            <v>m</v>
          </cell>
          <cell r="D3574">
            <v>457.68</v>
          </cell>
        </row>
        <row r="3575">
          <cell r="A3575" t="str">
            <v>1C.12.045.0030.g</v>
          </cell>
          <cell r="B3575" t="str">
            <v>- mm 1000</v>
          </cell>
          <cell r="C3575" t="str">
            <v>m</v>
          </cell>
          <cell r="D3575">
            <v>603.13</v>
          </cell>
        </row>
        <row r="3576">
          <cell r="A3576" t="str">
            <v>1C.12.045.0030.h</v>
          </cell>
          <cell r="B3576" t="str">
            <v>- mm 1100</v>
          </cell>
          <cell r="C3576" t="str">
            <v>m</v>
          </cell>
          <cell r="D3576">
            <v>681.48</v>
          </cell>
        </row>
        <row r="3577">
          <cell r="A3577" t="str">
            <v>1C.12.045.0030.i</v>
          </cell>
          <cell r="B3577" t="str">
            <v>- mm 1200</v>
          </cell>
          <cell r="C3577" t="str">
            <v>m</v>
          </cell>
          <cell r="D3577">
            <v>763.28</v>
          </cell>
        </row>
        <row r="3578">
          <cell r="A3578" t="str">
            <v>1C.12.045.0030.j</v>
          </cell>
          <cell r="B3578" t="str">
            <v>- mm 1300</v>
          </cell>
          <cell r="C3578" t="str">
            <v>m</v>
          </cell>
          <cell r="D3578">
            <v>919.13</v>
          </cell>
        </row>
        <row r="3579">
          <cell r="A3579" t="str">
            <v>1C.12.045.0030.k</v>
          </cell>
          <cell r="B3579" t="str">
            <v>- mm 1400</v>
          </cell>
          <cell r="C3579" t="str">
            <v>m</v>
          </cell>
          <cell r="D3579">
            <v>969.89</v>
          </cell>
        </row>
        <row r="3580">
          <cell r="A3580" t="str">
            <v>1C.12.045.0030.l</v>
          </cell>
          <cell r="B3580" t="str">
            <v>- mm 1500</v>
          </cell>
          <cell r="C3580" t="str">
            <v>m</v>
          </cell>
          <cell r="D3580">
            <v>1091.6600000000001</v>
          </cell>
        </row>
        <row r="3581">
          <cell r="A3581" t="str">
            <v>1C.12.045.0040</v>
          </cell>
          <cell r="B3581" t="str">
            <v>Fornitura e posa di curve aperte 45°, per tubi spiralati in polietilene rinforzato con acciaio, aventi le stesse caratteristiche dei tubi. Classe di rigidità anulare A (8 KN/m² = SN 8) calcolata secondo la norma EN ISO 9969:2008. Escluso scavo, piano appoggio, rinfianco e riempimento. Diametro interno mm:</v>
          </cell>
          <cell r="C3581"/>
          <cell r="D3581"/>
        </row>
        <row r="3582">
          <cell r="A3582" t="str">
            <v>1C.12.045.0040.a</v>
          </cell>
          <cell r="B3582" t="str">
            <v>- mm 800</v>
          </cell>
          <cell r="C3582" t="str">
            <v>cad</v>
          </cell>
          <cell r="D3582">
            <v>883.88</v>
          </cell>
        </row>
        <row r="3583">
          <cell r="A3583" t="str">
            <v>1C.12.045.0040.b</v>
          </cell>
          <cell r="B3583" t="str">
            <v>- mm 900</v>
          </cell>
          <cell r="C3583" t="str">
            <v>cad</v>
          </cell>
          <cell r="D3583">
            <v>1079.29</v>
          </cell>
        </row>
        <row r="3584">
          <cell r="A3584" t="str">
            <v>1C.12.045.0040.c</v>
          </cell>
          <cell r="B3584" t="str">
            <v>- mm 1000</v>
          </cell>
          <cell r="C3584" t="str">
            <v>cad</v>
          </cell>
          <cell r="D3584">
            <v>1171.3699999999999</v>
          </cell>
        </row>
        <row r="3585">
          <cell r="A3585" t="str">
            <v>1C.12.045.0040.d</v>
          </cell>
          <cell r="B3585" t="str">
            <v>- mm 1100</v>
          </cell>
          <cell r="C3585" t="str">
            <v>cad</v>
          </cell>
          <cell r="D3585">
            <v>1405.43</v>
          </cell>
        </row>
        <row r="3586">
          <cell r="A3586" t="str">
            <v>1C.12.045.0040.e</v>
          </cell>
          <cell r="B3586" t="str">
            <v>- mm 1200</v>
          </cell>
          <cell r="C3586" t="str">
            <v>cad</v>
          </cell>
          <cell r="D3586">
            <v>1576.64</v>
          </cell>
        </row>
        <row r="3587">
          <cell r="A3587" t="str">
            <v>1C.12.045.0040.f</v>
          </cell>
          <cell r="B3587" t="str">
            <v>- mm 1300</v>
          </cell>
          <cell r="C3587" t="str">
            <v>cad</v>
          </cell>
          <cell r="D3587">
            <v>1821.45</v>
          </cell>
        </row>
        <row r="3588">
          <cell r="A3588" t="str">
            <v>1C.12.045.0040.g</v>
          </cell>
          <cell r="B3588" t="str">
            <v>- mm 1400</v>
          </cell>
          <cell r="C3588" t="str">
            <v>cad</v>
          </cell>
          <cell r="D3588">
            <v>1982</v>
          </cell>
        </row>
        <row r="3589">
          <cell r="A3589" t="str">
            <v>1C.12.045.0040.h</v>
          </cell>
          <cell r="B3589" t="str">
            <v>- mm 1500</v>
          </cell>
          <cell r="C3589" t="str">
            <v>cad</v>
          </cell>
          <cell r="D3589">
            <v>2177.3200000000002</v>
          </cell>
        </row>
        <row r="3590">
          <cell r="A3590" t="str">
            <v>1C.12.045.0050</v>
          </cell>
          <cell r="B3590" t="str">
            <v>Fornitura e posa di curve aperte 45°, per tubi spiralati in polietilene rinforzato con acciaio, aventi le stesse caratteristiche dei tubi. Classe di rigidità anulare B (12 KN/m² = SN 12) calcolata secondo la norma EN ISO 9969:2008. Escluso scavo, piano appoggio, rinfianco e riempimento. Diametro interno mm:</v>
          </cell>
          <cell r="C3590"/>
          <cell r="D3590"/>
        </row>
        <row r="3591">
          <cell r="A3591" t="str">
            <v>1C.12.045.0050.a</v>
          </cell>
          <cell r="B3591" t="str">
            <v>- mm 400</v>
          </cell>
          <cell r="C3591" t="str">
            <v>cad</v>
          </cell>
          <cell r="D3591">
            <v>428.08</v>
          </cell>
        </row>
        <row r="3592">
          <cell r="A3592" t="str">
            <v>1C.12.045.0050.b</v>
          </cell>
          <cell r="B3592" t="str">
            <v>- mm 500</v>
          </cell>
          <cell r="C3592" t="str">
            <v>cad</v>
          </cell>
          <cell r="D3592">
            <v>541.83000000000004</v>
          </cell>
        </row>
        <row r="3593">
          <cell r="A3593" t="str">
            <v>1C.12.045.0050.c</v>
          </cell>
          <cell r="B3593" t="str">
            <v>- mm 600</v>
          </cell>
          <cell r="C3593" t="str">
            <v>cad</v>
          </cell>
          <cell r="D3593">
            <v>700.07</v>
          </cell>
        </row>
        <row r="3594">
          <cell r="A3594" t="str">
            <v>1C.12.045.0050.d</v>
          </cell>
          <cell r="B3594" t="str">
            <v>- mm 700</v>
          </cell>
          <cell r="C3594" t="str">
            <v>cad</v>
          </cell>
          <cell r="D3594">
            <v>851.16</v>
          </cell>
        </row>
        <row r="3595">
          <cell r="A3595" t="str">
            <v>1C.12.045.0050.e</v>
          </cell>
          <cell r="B3595" t="str">
            <v>- mm 800</v>
          </cell>
          <cell r="C3595" t="str">
            <v>cad</v>
          </cell>
          <cell r="D3595">
            <v>994.6</v>
          </cell>
        </row>
        <row r="3596">
          <cell r="A3596" t="str">
            <v>1C.12.045.0050.f</v>
          </cell>
          <cell r="B3596" t="str">
            <v>- mm 900</v>
          </cell>
          <cell r="C3596" t="str">
            <v>cad</v>
          </cell>
          <cell r="D3596">
            <v>1138.3399999999999</v>
          </cell>
        </row>
        <row r="3597">
          <cell r="A3597" t="str">
            <v>1C.12.045.0050.g</v>
          </cell>
          <cell r="B3597" t="str">
            <v>- mm 1000</v>
          </cell>
          <cell r="C3597" t="str">
            <v>cad</v>
          </cell>
          <cell r="D3597">
            <v>1333.75</v>
          </cell>
        </row>
        <row r="3598">
          <cell r="A3598" t="str">
            <v>1C.12.045.0050.h</v>
          </cell>
          <cell r="B3598" t="str">
            <v>- mm 1100</v>
          </cell>
          <cell r="C3598" t="str">
            <v>cad</v>
          </cell>
          <cell r="D3598">
            <v>1538.88</v>
          </cell>
        </row>
        <row r="3599">
          <cell r="A3599" t="str">
            <v>1C.12.045.0050.i</v>
          </cell>
          <cell r="B3599" t="str">
            <v>- mm 1200</v>
          </cell>
          <cell r="C3599" t="str">
            <v>cad</v>
          </cell>
          <cell r="D3599">
            <v>1687.37</v>
          </cell>
        </row>
        <row r="3600">
          <cell r="A3600" t="str">
            <v>1C.12.045.0050.j</v>
          </cell>
          <cell r="B3600" t="str">
            <v>- mm 1300</v>
          </cell>
          <cell r="C3600" t="str">
            <v>cad</v>
          </cell>
          <cell r="D3600">
            <v>1983.1</v>
          </cell>
        </row>
        <row r="3601">
          <cell r="A3601" t="str">
            <v>1C.12.045.0050.k</v>
          </cell>
          <cell r="B3601" t="str">
            <v>- mm 1400</v>
          </cell>
          <cell r="C3601" t="str">
            <v>cad</v>
          </cell>
          <cell r="D3601">
            <v>2077.96</v>
          </cell>
        </row>
        <row r="3602">
          <cell r="A3602" t="str">
            <v>1C.12.045.0050.l</v>
          </cell>
          <cell r="B3602" t="str">
            <v>- mm 1500</v>
          </cell>
          <cell r="C3602" t="str">
            <v>cad</v>
          </cell>
          <cell r="D3602">
            <v>2288.0300000000002</v>
          </cell>
        </row>
        <row r="3603">
          <cell r="A3603" t="str">
            <v>1C.12.045.0060</v>
          </cell>
          <cell r="B3603" t="str">
            <v>Fornitura e posa di curve aperte 45°, per tubi spiralati in polietilene rinforzato con acciaio, aventi le stesse caratteristiche dei tubi. Classe di rigidità anulare C (16 KN/m² = SN 16) calcolata secondo la norma EN ISO 9969:2008. Escluso scavo, piano appoggio, rinfianco e riempimento. Diametro interno mm:</v>
          </cell>
          <cell r="C3603"/>
          <cell r="D3603"/>
        </row>
        <row r="3604">
          <cell r="A3604" t="str">
            <v>1C.12.045.0060.a</v>
          </cell>
          <cell r="B3604" t="str">
            <v>- mm 400</v>
          </cell>
          <cell r="C3604" t="str">
            <v>cad</v>
          </cell>
          <cell r="D3604">
            <v>442.84</v>
          </cell>
        </row>
        <row r="3605">
          <cell r="A3605" t="str">
            <v>1C.12.045.0060.b</v>
          </cell>
          <cell r="B3605" t="str">
            <v>- mm 500</v>
          </cell>
          <cell r="C3605" t="str">
            <v>cad</v>
          </cell>
          <cell r="D3605">
            <v>563.97</v>
          </cell>
        </row>
        <row r="3606">
          <cell r="A3606" t="str">
            <v>1C.12.045.0060.c</v>
          </cell>
          <cell r="B3606" t="str">
            <v>- mm 600</v>
          </cell>
          <cell r="C3606" t="str">
            <v>cad</v>
          </cell>
          <cell r="D3606">
            <v>729.6</v>
          </cell>
        </row>
        <row r="3607">
          <cell r="A3607" t="str">
            <v>1C.12.045.0060.d</v>
          </cell>
          <cell r="B3607" t="str">
            <v>- mm 700</v>
          </cell>
          <cell r="C3607" t="str">
            <v>cad</v>
          </cell>
          <cell r="D3607">
            <v>888.04</v>
          </cell>
        </row>
        <row r="3608">
          <cell r="A3608" t="str">
            <v>1C.12.045.0060.e</v>
          </cell>
          <cell r="B3608" t="str">
            <v>- mm 800</v>
          </cell>
          <cell r="C3608" t="str">
            <v>cad</v>
          </cell>
          <cell r="D3608">
            <v>1031.49</v>
          </cell>
        </row>
        <row r="3609">
          <cell r="A3609" t="str">
            <v>1C.12.045.0060.f</v>
          </cell>
          <cell r="B3609" t="str">
            <v>- mm 900</v>
          </cell>
          <cell r="C3609" t="str">
            <v>cad</v>
          </cell>
          <cell r="D3609">
            <v>1197.3800000000001</v>
          </cell>
        </row>
        <row r="3610">
          <cell r="A3610" t="str">
            <v>1C.12.045.0060.g</v>
          </cell>
          <cell r="B3610" t="str">
            <v>- mm 1000</v>
          </cell>
          <cell r="C3610" t="str">
            <v>cad</v>
          </cell>
          <cell r="D3610">
            <v>1481.38</v>
          </cell>
        </row>
        <row r="3611">
          <cell r="A3611" t="str">
            <v>1C.12.045.0060.h</v>
          </cell>
          <cell r="B3611" t="str">
            <v>- mm 1100</v>
          </cell>
          <cell r="C3611" t="str">
            <v>cad</v>
          </cell>
          <cell r="D3611">
            <v>1659.12</v>
          </cell>
        </row>
        <row r="3612">
          <cell r="A3612" t="str">
            <v>1C.12.045.0060.i</v>
          </cell>
          <cell r="B3612" t="str">
            <v>- mm 1200</v>
          </cell>
          <cell r="C3612" t="str">
            <v>cad</v>
          </cell>
          <cell r="D3612">
            <v>1842.38</v>
          </cell>
        </row>
        <row r="3613">
          <cell r="A3613" t="str">
            <v>1C.12.045.0060.j</v>
          </cell>
          <cell r="B3613" t="str">
            <v>- mm 1300</v>
          </cell>
          <cell r="C3613" t="str">
            <v>cad</v>
          </cell>
          <cell r="D3613">
            <v>2144.0100000000002</v>
          </cell>
        </row>
        <row r="3614">
          <cell r="A3614" t="str">
            <v>1C.12.045.0060.k</v>
          </cell>
          <cell r="B3614" t="str">
            <v>- mm 1400</v>
          </cell>
          <cell r="C3614" t="str">
            <v>cad</v>
          </cell>
          <cell r="D3614">
            <v>2277.2399999999998</v>
          </cell>
        </row>
        <row r="3615">
          <cell r="A3615" t="str">
            <v>1C.12.045.0060.l</v>
          </cell>
          <cell r="B3615" t="str">
            <v>- mm 1500</v>
          </cell>
          <cell r="C3615" t="str">
            <v>cad</v>
          </cell>
          <cell r="D3615">
            <v>2524.2399999999998</v>
          </cell>
        </row>
        <row r="3616">
          <cell r="A3616" t="str">
            <v>1C.12.045.0070</v>
          </cell>
          <cell r="B3616" t="str">
            <v>Fornitura e posa di curve chiuse 75° / 90°, per tubi spiralati in polietilene rinforzato con acciaio, aventi le stesse caratteristiche dei tubi. Classe di rigidità anulare A (8 KN/m² = SN 8) calcolata secondo la norma EN ISO 9969:2008. Escluso scavo, piano appoggio, rinfianco e riempimento. Diametro interno mm:</v>
          </cell>
          <cell r="C3616"/>
          <cell r="D3616"/>
        </row>
        <row r="3617">
          <cell r="A3617" t="str">
            <v>1C.12.045.0070.a</v>
          </cell>
          <cell r="B3617" t="str">
            <v>- mm 800</v>
          </cell>
          <cell r="C3617" t="str">
            <v>cad</v>
          </cell>
          <cell r="D3617">
            <v>1028.93</v>
          </cell>
        </row>
        <row r="3618">
          <cell r="A3618" t="str">
            <v>1C.12.045.0070.b</v>
          </cell>
          <cell r="B3618" t="str">
            <v>- mm 900</v>
          </cell>
          <cell r="C3618" t="str">
            <v>cad</v>
          </cell>
          <cell r="D3618">
            <v>1242.1099999999999</v>
          </cell>
        </row>
        <row r="3619">
          <cell r="A3619" t="str">
            <v>1C.12.045.0070.c</v>
          </cell>
          <cell r="B3619" t="str">
            <v>- mm 1000</v>
          </cell>
          <cell r="C3619" t="str">
            <v>cad</v>
          </cell>
          <cell r="D3619">
            <v>1352.16</v>
          </cell>
        </row>
        <row r="3620">
          <cell r="A3620" t="str">
            <v>1C.12.045.0070.d</v>
          </cell>
          <cell r="B3620" t="str">
            <v>- mm 1100</v>
          </cell>
          <cell r="C3620" t="str">
            <v>cad</v>
          </cell>
          <cell r="D3620">
            <v>1604.49</v>
          </cell>
        </row>
        <row r="3621">
          <cell r="A3621" t="str">
            <v>1C.12.045.0070.e</v>
          </cell>
          <cell r="B3621" t="str">
            <v>- mm 1200</v>
          </cell>
          <cell r="C3621" t="str">
            <v>cad</v>
          </cell>
          <cell r="D3621">
            <v>1793.86</v>
          </cell>
        </row>
        <row r="3622">
          <cell r="A3622" t="str">
            <v>1C.12.045.0070.f</v>
          </cell>
          <cell r="B3622" t="str">
            <v>- mm 1300</v>
          </cell>
          <cell r="C3622" t="str">
            <v>cad</v>
          </cell>
          <cell r="D3622">
            <v>2056.96</v>
          </cell>
        </row>
        <row r="3623">
          <cell r="A3623" t="str">
            <v>1C.12.045.0070.g</v>
          </cell>
          <cell r="B3623" t="str">
            <v>- mm 1400</v>
          </cell>
          <cell r="C3623" t="str">
            <v>cad</v>
          </cell>
          <cell r="D3623">
            <v>2235.9</v>
          </cell>
        </row>
        <row r="3624">
          <cell r="A3624" t="str">
            <v>1C.12.045.0070.h</v>
          </cell>
          <cell r="B3624" t="str">
            <v>- mm 1500</v>
          </cell>
          <cell r="C3624" t="str">
            <v>cad</v>
          </cell>
          <cell r="D3624">
            <v>2449.4499999999998</v>
          </cell>
        </row>
        <row r="3625">
          <cell r="A3625" t="str">
            <v>1C.12.045.0080</v>
          </cell>
          <cell r="B3625" t="str">
            <v>Fornitura e posa di curve chiuse 75° / 90°, per tubi spiralati in polietilene rinforzato con acciaio, aventi le stesse caratteristiche dei tubi. Classe di rigidità anulare B (12 KN/m² = SN 12) calcolata secondo la norma EN ISO 9969:2008. Escluso scavo, piano appoggio, rinfianco e riempimento. Diametro interno mm:</v>
          </cell>
          <cell r="C3625"/>
          <cell r="D3625"/>
        </row>
        <row r="3626">
          <cell r="A3626" t="str">
            <v>1C.12.045.0080.a</v>
          </cell>
          <cell r="B3626" t="str">
            <v>- mm 400</v>
          </cell>
          <cell r="C3626" t="str">
            <v>cad</v>
          </cell>
          <cell r="D3626">
            <v>501.02</v>
          </cell>
        </row>
        <row r="3627">
          <cell r="A3627" t="str">
            <v>1C.12.045.0080.b</v>
          </cell>
          <cell r="B3627" t="str">
            <v>- mm 500</v>
          </cell>
          <cell r="C3627" t="str">
            <v>cad</v>
          </cell>
          <cell r="D3627">
            <v>633</v>
          </cell>
        </row>
        <row r="3628">
          <cell r="A3628" t="str">
            <v>1C.12.045.0080.c</v>
          </cell>
          <cell r="B3628" t="str">
            <v>- mm 600</v>
          </cell>
          <cell r="C3628" t="str">
            <v>cad</v>
          </cell>
          <cell r="D3628">
            <v>809.48</v>
          </cell>
        </row>
        <row r="3629">
          <cell r="A3629" t="str">
            <v>1C.12.045.0080.d</v>
          </cell>
          <cell r="B3629" t="str">
            <v>- mm 700</v>
          </cell>
          <cell r="C3629" t="str">
            <v>cad</v>
          </cell>
          <cell r="D3629">
            <v>563.59</v>
          </cell>
        </row>
        <row r="3630">
          <cell r="A3630" t="str">
            <v>1C.12.045.0080.e</v>
          </cell>
          <cell r="B3630" t="str">
            <v>- mm 800</v>
          </cell>
          <cell r="C3630" t="str">
            <v>cad</v>
          </cell>
          <cell r="D3630">
            <v>1140.45</v>
          </cell>
        </row>
        <row r="3631">
          <cell r="A3631" t="str">
            <v>1C.12.045.0080.f</v>
          </cell>
          <cell r="B3631" t="str">
            <v>- mm 900</v>
          </cell>
          <cell r="C3631" t="str">
            <v>cad</v>
          </cell>
          <cell r="D3631">
            <v>1302.42</v>
          </cell>
        </row>
        <row r="3632">
          <cell r="A3632" t="str">
            <v>1C.12.045.0080.g</v>
          </cell>
          <cell r="B3632" t="str">
            <v>- mm 1000</v>
          </cell>
          <cell r="C3632" t="str">
            <v>cad</v>
          </cell>
          <cell r="D3632">
            <v>1516.08</v>
          </cell>
        </row>
        <row r="3633">
          <cell r="A3633" t="str">
            <v>1C.12.045.0080.h</v>
          </cell>
          <cell r="B3633" t="str">
            <v>- mm 1100</v>
          </cell>
          <cell r="C3633" t="str">
            <v>cad</v>
          </cell>
          <cell r="D3633">
            <v>1739.44</v>
          </cell>
        </row>
        <row r="3634">
          <cell r="A3634" t="str">
            <v>1C.12.045.0080.i</v>
          </cell>
          <cell r="B3634" t="str">
            <v>- mm 1200</v>
          </cell>
          <cell r="C3634" t="str">
            <v>cad</v>
          </cell>
          <cell r="D3634">
            <v>1906.16</v>
          </cell>
        </row>
        <row r="3635">
          <cell r="A3635" t="str">
            <v>1C.12.045.0080.j</v>
          </cell>
          <cell r="B3635" t="str">
            <v>- mm 1300</v>
          </cell>
          <cell r="C3635" t="str">
            <v>cad</v>
          </cell>
          <cell r="D3635">
            <v>2220.13</v>
          </cell>
        </row>
        <row r="3636">
          <cell r="A3636" t="str">
            <v>1C.12.045.0080.k</v>
          </cell>
          <cell r="B3636" t="str">
            <v>- mm 1400</v>
          </cell>
          <cell r="C3636" t="str">
            <v>cad</v>
          </cell>
          <cell r="D3636">
            <v>2333.2199999999998</v>
          </cell>
        </row>
        <row r="3637">
          <cell r="A3637" t="str">
            <v>1C.12.045.0080.l</v>
          </cell>
          <cell r="B3637" t="str">
            <v>- mm 1500</v>
          </cell>
          <cell r="C3637" t="str">
            <v>cad</v>
          </cell>
          <cell r="D3637">
            <v>2561.5300000000002</v>
          </cell>
        </row>
        <row r="3638">
          <cell r="A3638" t="str">
            <v>1C.12.045.0090</v>
          </cell>
          <cell r="B3638" t="str">
            <v>Fornitura e posa di curve chiuse 75° / 90°, per tubi spiralati in polietilene rinforzato con acciaio, aventi le stesse caratteristiche dei tubi. Classe di rigidità anulare C (16 KN/m² = SN 16) calcolata secondo la norma EN ISO 9969:2008. Escluso scavo, piano appoggio, rinfianco e riempimento. Diametro interno mm:</v>
          </cell>
          <cell r="C3638"/>
          <cell r="D3638"/>
        </row>
        <row r="3639">
          <cell r="A3639" t="str">
            <v>1C.12.045.0090.a</v>
          </cell>
          <cell r="B3639" t="str">
            <v>- mm 400</v>
          </cell>
          <cell r="C3639" t="str">
            <v>cad</v>
          </cell>
          <cell r="D3639">
            <v>515.78</v>
          </cell>
        </row>
        <row r="3640">
          <cell r="A3640" t="str">
            <v>1C.12.045.0090.b</v>
          </cell>
          <cell r="B3640" t="str">
            <v>- mm 500</v>
          </cell>
          <cell r="C3640" t="str">
            <v>cad</v>
          </cell>
          <cell r="D3640">
            <v>655.13</v>
          </cell>
        </row>
        <row r="3641">
          <cell r="A3641" t="str">
            <v>1C.12.045.0090.c</v>
          </cell>
          <cell r="B3641" t="str">
            <v>- mm 600</v>
          </cell>
          <cell r="C3641" t="str">
            <v>cad</v>
          </cell>
          <cell r="D3641">
            <v>839</v>
          </cell>
        </row>
        <row r="3642">
          <cell r="A3642" t="str">
            <v>1C.12.045.0090.d</v>
          </cell>
          <cell r="B3642" t="str">
            <v>- mm 700</v>
          </cell>
          <cell r="C3642" t="str">
            <v>cad</v>
          </cell>
          <cell r="D3642">
            <v>1015.69</v>
          </cell>
        </row>
        <row r="3643">
          <cell r="A3643" t="str">
            <v>1C.12.045.0090.e</v>
          </cell>
          <cell r="B3643" t="str">
            <v>- mm 800</v>
          </cell>
          <cell r="C3643" t="str">
            <v>cad</v>
          </cell>
          <cell r="D3643">
            <v>1177.3599999999999</v>
          </cell>
        </row>
        <row r="3644">
          <cell r="A3644" t="str">
            <v>1C.12.045.0090.f</v>
          </cell>
          <cell r="B3644" t="str">
            <v>- mm 900</v>
          </cell>
          <cell r="C3644" t="str">
            <v>cad</v>
          </cell>
          <cell r="D3644">
            <v>1361.48</v>
          </cell>
        </row>
        <row r="3645">
          <cell r="A3645" t="str">
            <v>1C.12.045.0090.g</v>
          </cell>
          <cell r="B3645" t="str">
            <v>- mm 1000</v>
          </cell>
          <cell r="C3645" t="str">
            <v>cad</v>
          </cell>
          <cell r="D3645">
            <v>1663.71</v>
          </cell>
        </row>
        <row r="3646">
          <cell r="A3646" t="str">
            <v>1C.12.045.0090.h</v>
          </cell>
          <cell r="B3646" t="str">
            <v>- mm 1100</v>
          </cell>
          <cell r="C3646" t="str">
            <v>cad</v>
          </cell>
          <cell r="D3646">
            <v>1859.68</v>
          </cell>
        </row>
        <row r="3647">
          <cell r="A3647" t="str">
            <v>1C.12.045.0090.i</v>
          </cell>
          <cell r="B3647" t="str">
            <v>- mm 1200</v>
          </cell>
          <cell r="C3647" t="str">
            <v>cad</v>
          </cell>
          <cell r="D3647">
            <v>2061.17</v>
          </cell>
        </row>
        <row r="3648">
          <cell r="A3648" t="str">
            <v>1C.12.045.0090.j</v>
          </cell>
          <cell r="B3648" t="str">
            <v>- mm 1300</v>
          </cell>
          <cell r="C3648" t="str">
            <v>cad</v>
          </cell>
          <cell r="D3648">
            <v>2381.04</v>
          </cell>
        </row>
        <row r="3649">
          <cell r="A3649" t="str">
            <v>1C.12.045.0090.k</v>
          </cell>
          <cell r="B3649" t="str">
            <v>- mm 1400</v>
          </cell>
          <cell r="C3649" t="str">
            <v>cad</v>
          </cell>
          <cell r="D3649">
            <v>2532.5100000000002</v>
          </cell>
        </row>
        <row r="3650">
          <cell r="A3650" t="str">
            <v>1C.12.045.0090.l</v>
          </cell>
          <cell r="B3650" t="str">
            <v>- mm 1500</v>
          </cell>
          <cell r="C3650" t="str">
            <v>cad</v>
          </cell>
          <cell r="D3650">
            <v>2797.73</v>
          </cell>
        </row>
        <row r="3651">
          <cell r="A3651" t="str">
            <v>1C.12.045.0100</v>
          </cell>
          <cell r="B3651" t="str">
            <v>Fornitura e posa di TEE 90°, per tubi spiralati in polietilene rinforzato con acciaio, aventi le stesse caratteristiche dei tubi. Classe di rigidità anulare A (8 KN/m² = SN 8) calcolata secondo la norma EN ISO 9969:2008. Escluso scavo, piano appoggio, rinfianco e riempimento. Diametro interno mm:</v>
          </cell>
          <cell r="C3651"/>
          <cell r="D3651"/>
        </row>
        <row r="3652">
          <cell r="A3652" t="str">
            <v>1C.12.045.0100.a</v>
          </cell>
          <cell r="B3652" t="str">
            <v>- mm 800</v>
          </cell>
          <cell r="C3652" t="str">
            <v>cad</v>
          </cell>
          <cell r="D3652">
            <v>854.22</v>
          </cell>
        </row>
        <row r="3653">
          <cell r="A3653" t="str">
            <v>1C.12.045.0100.b</v>
          </cell>
          <cell r="B3653" t="str">
            <v>- mm 900</v>
          </cell>
          <cell r="C3653" t="str">
            <v>cad</v>
          </cell>
          <cell r="D3653">
            <v>1059.23</v>
          </cell>
        </row>
        <row r="3654">
          <cell r="A3654" t="str">
            <v>1C.12.045.0100.c</v>
          </cell>
          <cell r="B3654" t="str">
            <v>- mm 1000</v>
          </cell>
          <cell r="C3654" t="str">
            <v>cad</v>
          </cell>
          <cell r="D3654">
            <v>1170.53</v>
          </cell>
        </row>
        <row r="3655">
          <cell r="A3655" t="str">
            <v>1C.12.045.0100.d</v>
          </cell>
          <cell r="B3655" t="str">
            <v>- mm 1100</v>
          </cell>
          <cell r="C3655" t="str">
            <v>cad</v>
          </cell>
          <cell r="D3655">
            <v>1431.31</v>
          </cell>
        </row>
        <row r="3656">
          <cell r="A3656" t="str">
            <v>1C.12.045.0100.e</v>
          </cell>
          <cell r="B3656" t="str">
            <v>- mm 1200</v>
          </cell>
          <cell r="C3656" t="str">
            <v>cad</v>
          </cell>
          <cell r="D3656">
            <v>1636.88</v>
          </cell>
        </row>
        <row r="3657">
          <cell r="A3657" t="str">
            <v>1C.12.045.0100.f</v>
          </cell>
          <cell r="B3657" t="str">
            <v>- mm 1300</v>
          </cell>
          <cell r="C3657" t="str">
            <v>cad</v>
          </cell>
          <cell r="D3657">
            <v>1931.34</v>
          </cell>
        </row>
        <row r="3658">
          <cell r="A3658" t="str">
            <v>1C.12.045.0100.g</v>
          </cell>
          <cell r="B3658" t="str">
            <v>- mm 1400</v>
          </cell>
          <cell r="C3658" t="str">
            <v>cad</v>
          </cell>
          <cell r="D3658">
            <v>2143.15</v>
          </cell>
        </row>
        <row r="3659">
          <cell r="A3659" t="str">
            <v>1C.12.045.0100.h</v>
          </cell>
          <cell r="B3659" t="str">
            <v>- mm 1500</v>
          </cell>
          <cell r="C3659" t="str">
            <v>cad</v>
          </cell>
          <cell r="D3659">
            <v>2402.2399999999998</v>
          </cell>
        </row>
        <row r="3660">
          <cell r="A3660" t="str">
            <v>1C.12.045.0110</v>
          </cell>
          <cell r="B3660" t="str">
            <v>Fornitura e posa di TEE 90°, per tubi spiralati in polietilene rinforzato con acciaio, aventi le stesse caratteristiche dei tubi. Classe di rigidità anulare B (12 KN/m² = SN 12) calcolata secondo la norma EN ISO 9969:2008. Escluso scavo, piano appoggio, rinfianco e riempimento. Diametro interno mm:</v>
          </cell>
          <cell r="C3660"/>
          <cell r="D3660"/>
        </row>
        <row r="3661">
          <cell r="A3661" t="str">
            <v>1C.12.045.0110.a</v>
          </cell>
          <cell r="B3661" t="str">
            <v>- mm 400</v>
          </cell>
          <cell r="C3661" t="str">
            <v>cad</v>
          </cell>
          <cell r="D3661">
            <v>387.41</v>
          </cell>
        </row>
        <row r="3662">
          <cell r="A3662" t="str">
            <v>1C.12.045.0110.b</v>
          </cell>
          <cell r="B3662" t="str">
            <v>- mm 500</v>
          </cell>
          <cell r="C3662" t="str">
            <v>cad</v>
          </cell>
          <cell r="D3662">
            <v>498.21</v>
          </cell>
        </row>
        <row r="3663">
          <cell r="A3663" t="str">
            <v>1C.12.045.0110.c</v>
          </cell>
          <cell r="B3663" t="str">
            <v>- mm 600</v>
          </cell>
          <cell r="C3663" t="str">
            <v>cad</v>
          </cell>
          <cell r="D3663">
            <v>651.57000000000005</v>
          </cell>
        </row>
        <row r="3664">
          <cell r="A3664" t="str">
            <v>1C.12.045.0110.d</v>
          </cell>
          <cell r="B3664" t="str">
            <v>- mm 700</v>
          </cell>
          <cell r="C3664" t="str">
            <v>cad</v>
          </cell>
          <cell r="D3664">
            <v>805.39</v>
          </cell>
        </row>
        <row r="3665">
          <cell r="A3665" t="str">
            <v>1C.12.045.0110.e</v>
          </cell>
          <cell r="B3665" t="str">
            <v>- mm 800</v>
          </cell>
          <cell r="C3665" t="str">
            <v>cad</v>
          </cell>
          <cell r="D3665">
            <v>958.47</v>
          </cell>
        </row>
        <row r="3666">
          <cell r="A3666" t="str">
            <v>1C.12.045.0110.f</v>
          </cell>
          <cell r="B3666" t="str">
            <v>- mm 900</v>
          </cell>
          <cell r="C3666" t="str">
            <v>cad</v>
          </cell>
          <cell r="D3666">
            <v>1117.8599999999999</v>
          </cell>
        </row>
        <row r="3667">
          <cell r="A3667" t="str">
            <v>1C.12.045.0110.g</v>
          </cell>
          <cell r="B3667" t="str">
            <v>- mm 1000</v>
          </cell>
          <cell r="C3667" t="str">
            <v>cad</v>
          </cell>
          <cell r="D3667">
            <v>1334.85</v>
          </cell>
        </row>
        <row r="3668">
          <cell r="A3668" t="str">
            <v>1C.12.045.0110.h</v>
          </cell>
          <cell r="B3668" t="str">
            <v>- mm 1100</v>
          </cell>
          <cell r="C3668" t="str">
            <v>cad</v>
          </cell>
          <cell r="D3668">
            <v>1571.13</v>
          </cell>
        </row>
        <row r="3669">
          <cell r="A3669" t="str">
            <v>1C.12.045.0110.i</v>
          </cell>
          <cell r="B3669" t="str">
            <v>- mm 1200</v>
          </cell>
          <cell r="C3669" t="str">
            <v>cad</v>
          </cell>
          <cell r="D3669">
            <v>1757.05</v>
          </cell>
        </row>
        <row r="3670">
          <cell r="A3670" t="str">
            <v>1C.12.045.0110.j</v>
          </cell>
          <cell r="B3670" t="str">
            <v>- mm 1300</v>
          </cell>
          <cell r="C3670" t="str">
            <v>cad</v>
          </cell>
          <cell r="D3670">
            <v>2111.1</v>
          </cell>
        </row>
        <row r="3671">
          <cell r="A3671" t="str">
            <v>1C.12.045.0110.k</v>
          </cell>
          <cell r="B3671" t="str">
            <v>- mm 1400</v>
          </cell>
          <cell r="C3671" t="str">
            <v>cad</v>
          </cell>
          <cell r="D3671">
            <v>2253.64</v>
          </cell>
        </row>
        <row r="3672">
          <cell r="A3672" t="str">
            <v>1C.12.045.0110.l</v>
          </cell>
          <cell r="B3672" t="str">
            <v>- mm 1500</v>
          </cell>
          <cell r="C3672" t="str">
            <v>cad</v>
          </cell>
          <cell r="D3672">
            <v>2533.1799999999998</v>
          </cell>
        </row>
        <row r="3673">
          <cell r="A3673" t="str">
            <v>1C.12.045.0120</v>
          </cell>
          <cell r="B3673" t="str">
            <v>Fornitura e posa di TEE 90°, per tubi spiralati in polietilene rinforzato con acciaio, aventi le stesse caratteristiche dei tubi. Classe di rigidità anulare C (16 KN/m² = SN 16) calcolata secondo la norma EN ISO 9969:2008. Escluso scavo, piano appoggio, rinfianco e riempimento. Diametro interno mm:</v>
          </cell>
          <cell r="C3673"/>
          <cell r="D3673"/>
        </row>
        <row r="3674">
          <cell r="A3674" t="str">
            <v>1C.12.045.0120.a</v>
          </cell>
          <cell r="B3674" t="str">
            <v>- mm 400</v>
          </cell>
          <cell r="C3674" t="str">
            <v>cad</v>
          </cell>
          <cell r="D3674">
            <v>399.22</v>
          </cell>
        </row>
        <row r="3675">
          <cell r="A3675" t="str">
            <v>1C.12.045.0120.b</v>
          </cell>
          <cell r="B3675" t="str">
            <v>- mm 500</v>
          </cell>
          <cell r="C3675" t="str">
            <v>cad</v>
          </cell>
          <cell r="D3675">
            <v>516.66</v>
          </cell>
        </row>
        <row r="3676">
          <cell r="A3676" t="str">
            <v>1C.12.045.0120.c</v>
          </cell>
          <cell r="B3676" t="str">
            <v>- mm 600</v>
          </cell>
          <cell r="C3676" t="str">
            <v>cad</v>
          </cell>
          <cell r="D3676">
            <v>677.16</v>
          </cell>
        </row>
        <row r="3677">
          <cell r="A3677" t="str">
            <v>1C.12.045.0120.d</v>
          </cell>
          <cell r="B3677" t="str">
            <v>- mm 700</v>
          </cell>
          <cell r="C3677" t="str">
            <v>cad</v>
          </cell>
          <cell r="D3677">
            <v>838.61</v>
          </cell>
        </row>
        <row r="3678">
          <cell r="A3678" t="str">
            <v>1C.12.045.0120.e</v>
          </cell>
          <cell r="B3678" t="str">
            <v>- mm 800</v>
          </cell>
          <cell r="C3678" t="str">
            <v>cad</v>
          </cell>
          <cell r="D3678">
            <v>992.93</v>
          </cell>
        </row>
        <row r="3679">
          <cell r="A3679" t="str">
            <v>1C.12.045.0120.f</v>
          </cell>
          <cell r="B3679" t="str">
            <v>- mm 900</v>
          </cell>
          <cell r="C3679" t="str">
            <v>cad</v>
          </cell>
          <cell r="D3679">
            <v>1174.94</v>
          </cell>
        </row>
        <row r="3680">
          <cell r="A3680" t="str">
            <v>1C.12.045.0120.g</v>
          </cell>
          <cell r="B3680" t="str">
            <v>- mm 1000</v>
          </cell>
          <cell r="C3680" t="str">
            <v>cad</v>
          </cell>
          <cell r="D3680">
            <v>1482.48</v>
          </cell>
        </row>
        <row r="3681">
          <cell r="A3681" t="str">
            <v>1C.12.045.0120.h</v>
          </cell>
          <cell r="B3681" t="str">
            <v>- mm 1100</v>
          </cell>
          <cell r="C3681" t="str">
            <v>cad</v>
          </cell>
          <cell r="D3681">
            <v>1695.67</v>
          </cell>
        </row>
        <row r="3682">
          <cell r="A3682" t="str">
            <v>1C.12.045.0120.i</v>
          </cell>
          <cell r="B3682" t="str">
            <v>- mm 1200</v>
          </cell>
          <cell r="C3682" t="str">
            <v>cad</v>
          </cell>
          <cell r="D3682">
            <v>1922.38</v>
          </cell>
        </row>
        <row r="3683">
          <cell r="A3683" t="str">
            <v>1C.12.045.0120.j</v>
          </cell>
          <cell r="B3683" t="str">
            <v>- mm 1300</v>
          </cell>
          <cell r="C3683" t="str">
            <v>cad</v>
          </cell>
          <cell r="D3683">
            <v>2288.08</v>
          </cell>
        </row>
        <row r="3684">
          <cell r="A3684" t="str">
            <v>1C.12.045.0120.k</v>
          </cell>
          <cell r="B3684" t="str">
            <v>- mm 1400</v>
          </cell>
          <cell r="C3684" t="str">
            <v>cad</v>
          </cell>
          <cell r="D3684">
            <v>2479.5</v>
          </cell>
        </row>
        <row r="3685">
          <cell r="A3685" t="str">
            <v>1C.12.045.0120.l</v>
          </cell>
          <cell r="B3685" t="str">
            <v>- mm 1500</v>
          </cell>
          <cell r="C3685" t="str">
            <v>cad</v>
          </cell>
          <cell r="D3685">
            <v>2808.73</v>
          </cell>
        </row>
        <row r="3686">
          <cell r="A3686" t="str">
            <v>1C.12.050</v>
          </cell>
          <cell r="B3686" t="str">
            <v>TUBI IN GHISA</v>
          </cell>
          <cell r="C3686"/>
          <cell r="D3686"/>
        </row>
        <row r="3687">
          <cell r="A3687" t="str">
            <v>1C.12.050.0010</v>
          </cell>
          <cell r="B3687" t="str">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v>
          </cell>
          <cell r="C3687"/>
          <cell r="D3687"/>
        </row>
        <row r="3688">
          <cell r="A3688" t="str">
            <v>1C.12.050.0010.a</v>
          </cell>
          <cell r="B3688" t="str">
            <v>- DN 80 - De 88</v>
          </cell>
          <cell r="C3688" t="str">
            <v>m</v>
          </cell>
          <cell r="D3688">
            <v>22.57</v>
          </cell>
        </row>
        <row r="3689">
          <cell r="A3689" t="str">
            <v>1C.12.050.0010.b</v>
          </cell>
          <cell r="B3689" t="str">
            <v>- DN 100 - De 110</v>
          </cell>
          <cell r="C3689" t="str">
            <v>m</v>
          </cell>
          <cell r="D3689">
            <v>24.44</v>
          </cell>
        </row>
        <row r="3690">
          <cell r="A3690" t="str">
            <v>1C.12.050.0010.c</v>
          </cell>
          <cell r="B3690" t="str">
            <v>- DN 125 - De 135</v>
          </cell>
          <cell r="C3690" t="str">
            <v>m</v>
          </cell>
          <cell r="D3690">
            <v>32.58</v>
          </cell>
        </row>
        <row r="3691">
          <cell r="A3691" t="str">
            <v>1C.12.050.0010.d</v>
          </cell>
          <cell r="B3691" t="str">
            <v>- DN 150 - De 160</v>
          </cell>
          <cell r="C3691" t="str">
            <v>m</v>
          </cell>
          <cell r="D3691">
            <v>35.299999999999997</v>
          </cell>
        </row>
        <row r="3692">
          <cell r="A3692" t="str">
            <v>1C.12.050.0010.e</v>
          </cell>
          <cell r="B3692" t="str">
            <v>- DN 200 - De 210</v>
          </cell>
          <cell r="C3692" t="str">
            <v>m</v>
          </cell>
          <cell r="D3692">
            <v>48.99</v>
          </cell>
        </row>
        <row r="3693">
          <cell r="A3693" t="str">
            <v>1C.12.050.0010.f</v>
          </cell>
          <cell r="B3693" t="str">
            <v>- DN 250 - De 274</v>
          </cell>
          <cell r="C3693" t="str">
            <v>m</v>
          </cell>
          <cell r="D3693">
            <v>75.08</v>
          </cell>
        </row>
        <row r="3694">
          <cell r="A3694" t="str">
            <v>1C.12.050.0010.g</v>
          </cell>
          <cell r="B3694" t="str">
            <v>- DN 300 - De 326</v>
          </cell>
          <cell r="C3694" t="str">
            <v>m</v>
          </cell>
          <cell r="D3694">
            <v>92.88</v>
          </cell>
        </row>
        <row r="3695">
          <cell r="A3695" t="str">
            <v>1C.12.050.0010.h</v>
          </cell>
          <cell r="B3695" t="str">
            <v>- DN 350</v>
          </cell>
          <cell r="C3695" t="str">
            <v>m</v>
          </cell>
          <cell r="D3695">
            <v>114.7</v>
          </cell>
        </row>
        <row r="3696">
          <cell r="A3696" t="str">
            <v>1C.12.050.0010.i</v>
          </cell>
          <cell r="B3696" t="str">
            <v>- DN 400</v>
          </cell>
          <cell r="C3696" t="str">
            <v>m</v>
          </cell>
          <cell r="D3696">
            <v>139.96</v>
          </cell>
        </row>
        <row r="3697">
          <cell r="A3697" t="str">
            <v>1C.12.050.0010.j</v>
          </cell>
          <cell r="B3697" t="str">
            <v>- DN 450</v>
          </cell>
          <cell r="C3697" t="str">
            <v>m</v>
          </cell>
          <cell r="D3697">
            <v>169.22</v>
          </cell>
        </row>
        <row r="3698">
          <cell r="A3698" t="str">
            <v>1C.12.050.0010.k</v>
          </cell>
          <cell r="B3698" t="str">
            <v>- DN 500</v>
          </cell>
          <cell r="C3698" t="str">
            <v>m</v>
          </cell>
          <cell r="D3698">
            <v>195.8</v>
          </cell>
        </row>
        <row r="3699">
          <cell r="A3699" t="str">
            <v>1C.12.050.0010.l</v>
          </cell>
          <cell r="B3699" t="str">
            <v>- DN 600</v>
          </cell>
          <cell r="C3699" t="str">
            <v>m</v>
          </cell>
          <cell r="D3699">
            <v>249.52</v>
          </cell>
        </row>
        <row r="3700">
          <cell r="A3700" t="str">
            <v>1C.12.050.0010.m</v>
          </cell>
          <cell r="B3700" t="str">
            <v>- DN 700</v>
          </cell>
          <cell r="C3700" t="str">
            <v>m</v>
          </cell>
          <cell r="D3700">
            <v>327.14</v>
          </cell>
        </row>
        <row r="3701">
          <cell r="A3701" t="str">
            <v>1C.12.050.0010.n</v>
          </cell>
          <cell r="B3701" t="str">
            <v>- DN 800</v>
          </cell>
          <cell r="C3701" t="str">
            <v>m</v>
          </cell>
          <cell r="D3701">
            <v>398.24</v>
          </cell>
        </row>
        <row r="3702">
          <cell r="A3702" t="str">
            <v>1C.12.050.0010.o</v>
          </cell>
          <cell r="B3702" t="str">
            <v>- DN 900</v>
          </cell>
          <cell r="C3702" t="str">
            <v>m</v>
          </cell>
          <cell r="D3702">
            <v>487.06</v>
          </cell>
        </row>
        <row r="3703">
          <cell r="A3703" t="str">
            <v>1C.12.050.0010.p</v>
          </cell>
          <cell r="B3703" t="str">
            <v>- DN 1000</v>
          </cell>
          <cell r="C3703" t="str">
            <v>m</v>
          </cell>
          <cell r="D3703">
            <v>571.45000000000005</v>
          </cell>
        </row>
        <row r="3704">
          <cell r="A3704" t="str">
            <v>1C.12.050.0030</v>
          </cell>
          <cell r="B3704" t="str">
            <v>Fornitura e posa in opera curve a 22°, 45°, 68° e 88° per condotti di scarico realizzati in tubi di ghisa, aventi le stesse caratteristiche delle tubazioni; Escluso scavo, piano appoggio, rinfianco e riempimento. Diametro nominale interno (DN) :</v>
          </cell>
          <cell r="C3704"/>
          <cell r="D3704"/>
        </row>
        <row r="3705">
          <cell r="A3705" t="str">
            <v>1C.12.050.0030.a</v>
          </cell>
          <cell r="B3705" t="str">
            <v>- DN 40</v>
          </cell>
          <cell r="C3705" t="str">
            <v>cad</v>
          </cell>
          <cell r="D3705">
            <v>15.63</v>
          </cell>
        </row>
        <row r="3706">
          <cell r="A3706" t="str">
            <v>1C.12.050.0030.b</v>
          </cell>
          <cell r="B3706" t="str">
            <v>- DN 50</v>
          </cell>
          <cell r="C3706" t="str">
            <v>cad</v>
          </cell>
          <cell r="D3706">
            <v>16.420000000000002</v>
          </cell>
        </row>
        <row r="3707">
          <cell r="A3707" t="str">
            <v>1C.12.050.0030.c</v>
          </cell>
          <cell r="B3707" t="str">
            <v>- DN 75</v>
          </cell>
          <cell r="C3707" t="str">
            <v>cad</v>
          </cell>
          <cell r="D3707">
            <v>20.59</v>
          </cell>
        </row>
        <row r="3708">
          <cell r="A3708" t="str">
            <v>1C.12.050.0030.d</v>
          </cell>
          <cell r="B3708" t="str">
            <v>- DN 100</v>
          </cell>
          <cell r="C3708" t="str">
            <v>cad</v>
          </cell>
          <cell r="D3708">
            <v>23.09</v>
          </cell>
        </row>
        <row r="3709">
          <cell r="A3709" t="str">
            <v>1C.12.050.0030.e</v>
          </cell>
          <cell r="B3709" t="str">
            <v>- DN 125</v>
          </cell>
          <cell r="C3709" t="str">
            <v>cad</v>
          </cell>
          <cell r="D3709">
            <v>30.98</v>
          </cell>
        </row>
        <row r="3710">
          <cell r="A3710" t="str">
            <v>1C.12.050.0030.f</v>
          </cell>
          <cell r="B3710" t="str">
            <v>- DN 150</v>
          </cell>
          <cell r="C3710" t="str">
            <v>cad</v>
          </cell>
          <cell r="D3710">
            <v>38.270000000000003</v>
          </cell>
        </row>
        <row r="3711">
          <cell r="A3711" t="str">
            <v>1C.12.050.0030.g</v>
          </cell>
          <cell r="B3711" t="str">
            <v>- DN 200</v>
          </cell>
          <cell r="C3711" t="str">
            <v>cad</v>
          </cell>
          <cell r="D3711">
            <v>73.06</v>
          </cell>
        </row>
        <row r="3712">
          <cell r="A3712" t="str">
            <v>1C.12.050.0030.h</v>
          </cell>
          <cell r="B3712" t="str">
            <v>- DN 250</v>
          </cell>
          <cell r="C3712" t="str">
            <v>cad</v>
          </cell>
          <cell r="D3712">
            <v>133.55000000000001</v>
          </cell>
        </row>
        <row r="3713">
          <cell r="A3713" t="str">
            <v>1C.12.050.0030.i</v>
          </cell>
          <cell r="B3713" t="str">
            <v>- DN 300</v>
          </cell>
          <cell r="C3713" t="str">
            <v>cad</v>
          </cell>
          <cell r="D3713">
            <v>177.51</v>
          </cell>
        </row>
        <row r="3714">
          <cell r="A3714" t="str">
            <v>1C.12.050.0040</v>
          </cell>
          <cell r="B3714" t="str">
            <v>Fornitura e posa in opera braghe semplici a 45°, 68° e 88° per condotti di scarico realizzati in tubi di ghisa, aventi le stesse caratteristiche delle tubazioni; Escluso scavo, piano appoggio, rinfianco e riempimento. Diametro nominale interno (DN) :</v>
          </cell>
          <cell r="C3714"/>
          <cell r="D3714"/>
        </row>
        <row r="3715">
          <cell r="A3715" t="str">
            <v>1C.12.050.0040.a</v>
          </cell>
          <cell r="B3715" t="str">
            <v>- DN 40</v>
          </cell>
          <cell r="C3715" t="str">
            <v>cad</v>
          </cell>
          <cell r="D3715">
            <v>20.52</v>
          </cell>
        </row>
        <row r="3716">
          <cell r="A3716" t="str">
            <v>1C.12.050.0040.b</v>
          </cell>
          <cell r="B3716" t="str">
            <v>- DN 50</v>
          </cell>
          <cell r="C3716" t="str">
            <v>cad</v>
          </cell>
          <cell r="D3716">
            <v>22.04</v>
          </cell>
        </row>
        <row r="3717">
          <cell r="A3717" t="str">
            <v>1C.12.050.0040.c</v>
          </cell>
          <cell r="B3717" t="str">
            <v>- DN 75</v>
          </cell>
          <cell r="C3717" t="str">
            <v>cad</v>
          </cell>
          <cell r="D3717">
            <v>25.56</v>
          </cell>
        </row>
        <row r="3718">
          <cell r="A3718" t="str">
            <v>1C.12.050.0040.d</v>
          </cell>
          <cell r="B3718" t="str">
            <v>- DN 100</v>
          </cell>
          <cell r="C3718" t="str">
            <v>cad</v>
          </cell>
          <cell r="D3718">
            <v>31.54</v>
          </cell>
        </row>
        <row r="3719">
          <cell r="A3719" t="str">
            <v>1C.12.050.0040.e</v>
          </cell>
          <cell r="B3719" t="str">
            <v>- DN 125</v>
          </cell>
          <cell r="C3719" t="str">
            <v>cad</v>
          </cell>
          <cell r="D3719">
            <v>45.51</v>
          </cell>
        </row>
        <row r="3720">
          <cell r="A3720" t="str">
            <v>1C.12.050.0040.f</v>
          </cell>
          <cell r="B3720" t="str">
            <v>- DN 150</v>
          </cell>
          <cell r="C3720" t="str">
            <v>cad</v>
          </cell>
          <cell r="D3720">
            <v>64.040000000000006</v>
          </cell>
        </row>
        <row r="3721">
          <cell r="A3721" t="str">
            <v>1C.12.050.0040.g</v>
          </cell>
          <cell r="B3721" t="str">
            <v>- DN 200</v>
          </cell>
          <cell r="C3721" t="str">
            <v>cad</v>
          </cell>
          <cell r="D3721">
            <v>125.68</v>
          </cell>
        </row>
        <row r="3722">
          <cell r="A3722" t="str">
            <v>1C.12.050.0040.h</v>
          </cell>
          <cell r="B3722" t="str">
            <v>- DN 250</v>
          </cell>
          <cell r="C3722" t="str">
            <v>cad</v>
          </cell>
          <cell r="D3722">
            <v>267.58999999999997</v>
          </cell>
        </row>
        <row r="3723">
          <cell r="A3723" t="str">
            <v>1C.12.050.0040.i</v>
          </cell>
          <cell r="B3723" t="str">
            <v>- DN 300</v>
          </cell>
          <cell r="C3723" t="str">
            <v>cad</v>
          </cell>
          <cell r="D3723">
            <v>338.87</v>
          </cell>
        </row>
        <row r="3724">
          <cell r="A3724" t="str">
            <v>1C.12.050.0050</v>
          </cell>
          <cell r="B3724" t="str">
            <v>Fornitura e posa in opera di 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resina termoplastica (spessore 300 micron); rivestimento del bicchiere in resina termoplastica; rivestimento estremo liscio con lega di zinco-alluminio (400 g/m²) e vernice semi-permeabile acrilica rossa a base d’acqua (spessore 80 micron). Conforme alla norma EN 598. Diametro nominale interno (DN), pressione (PFA):</v>
          </cell>
          <cell r="C3724"/>
          <cell r="D3724"/>
        </row>
        <row r="3725">
          <cell r="A3725" t="str">
            <v>1C.12.050.0050.a</v>
          </cell>
          <cell r="B3725" t="str">
            <v>- DN 80 - PFA 40 bar</v>
          </cell>
          <cell r="C3725" t="str">
            <v>m</v>
          </cell>
          <cell r="D3725">
            <v>84.89</v>
          </cell>
        </row>
        <row r="3726">
          <cell r="A3726" t="str">
            <v>1C.12.050.0050.b</v>
          </cell>
          <cell r="B3726" t="str">
            <v>- DN 100 - PFA 40 bar</v>
          </cell>
          <cell r="C3726" t="str">
            <v>m</v>
          </cell>
          <cell r="D3726">
            <v>93.01</v>
          </cell>
        </row>
        <row r="3727">
          <cell r="A3727" t="str">
            <v>1C.12.050.0050.c</v>
          </cell>
          <cell r="B3727" t="str">
            <v>- DN 125 - PFA 40 bar</v>
          </cell>
          <cell r="C3727" t="str">
            <v>m</v>
          </cell>
          <cell r="D3727">
            <v>108.78</v>
          </cell>
        </row>
        <row r="3728">
          <cell r="A3728" t="str">
            <v>1C.12.050.0060</v>
          </cell>
          <cell r="B3728" t="str">
            <v>Fornitura e posa in opera di 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v>
          </cell>
          <cell r="C3728"/>
          <cell r="D3728"/>
        </row>
        <row r="3729">
          <cell r="A3729" t="str">
            <v>1C.12.050.0060.a</v>
          </cell>
          <cell r="B3729" t="str">
            <v>- DN 150 - PFA 40 bar</v>
          </cell>
          <cell r="C3729" t="str">
            <v>m</v>
          </cell>
          <cell r="D3729">
            <v>126.19</v>
          </cell>
        </row>
        <row r="3730">
          <cell r="A3730" t="str">
            <v>1C.12.050.0060.b</v>
          </cell>
          <cell r="B3730" t="str">
            <v>- DN 200 - PFA 40 bar</v>
          </cell>
          <cell r="C3730" t="str">
            <v>m</v>
          </cell>
          <cell r="D3730">
            <v>165.36</v>
          </cell>
        </row>
        <row r="3731">
          <cell r="A3731" t="str">
            <v>1C.12.050.0060.c</v>
          </cell>
          <cell r="B3731" t="str">
            <v>- DN 250 - PFA 38 bar</v>
          </cell>
          <cell r="C3731" t="str">
            <v>m</v>
          </cell>
          <cell r="D3731">
            <v>221.06</v>
          </cell>
        </row>
        <row r="3732">
          <cell r="A3732" t="str">
            <v>1C.12.050.0060.d</v>
          </cell>
          <cell r="B3732" t="str">
            <v>- DN 300 - PFA 35 bar</v>
          </cell>
          <cell r="C3732" t="str">
            <v>m</v>
          </cell>
          <cell r="D3732">
            <v>263.45999999999998</v>
          </cell>
        </row>
        <row r="3733">
          <cell r="A3733" t="str">
            <v>1C.12.050.0060.e</v>
          </cell>
          <cell r="B3733" t="str">
            <v>- DN 350 - PFA 32 bar</v>
          </cell>
          <cell r="C3733" t="str">
            <v>m</v>
          </cell>
          <cell r="D3733">
            <v>405.67</v>
          </cell>
        </row>
        <row r="3734">
          <cell r="A3734" t="str">
            <v>1C.12.050.0060.f</v>
          </cell>
          <cell r="B3734" t="str">
            <v>- DN 400 - PFA 30 bar</v>
          </cell>
          <cell r="C3734" t="str">
            <v>m</v>
          </cell>
          <cell r="D3734">
            <v>456.6</v>
          </cell>
        </row>
        <row r="3735">
          <cell r="A3735" t="str">
            <v>1C.12.050.0060.g</v>
          </cell>
          <cell r="B3735" t="str">
            <v>- DN 450 - PFA 29 bar</v>
          </cell>
          <cell r="C3735" t="str">
            <v>m</v>
          </cell>
          <cell r="D3735">
            <v>571.69000000000005</v>
          </cell>
        </row>
        <row r="3736">
          <cell r="A3736" t="str">
            <v>1C.12.050.0060.h</v>
          </cell>
          <cell r="B3736" t="str">
            <v>- DN 500 - PFA 28 bar</v>
          </cell>
          <cell r="C3736" t="str">
            <v>m</v>
          </cell>
          <cell r="D3736">
            <v>595.53</v>
          </cell>
        </row>
        <row r="3737">
          <cell r="A3737" t="str">
            <v>1C.12.050.0060.i</v>
          </cell>
          <cell r="B3737" t="str">
            <v>- DN 600 - PFA 26 bar</v>
          </cell>
          <cell r="C3737" t="str">
            <v>m</v>
          </cell>
          <cell r="D3737">
            <v>740.2</v>
          </cell>
        </row>
        <row r="3738">
          <cell r="A3738" t="str">
            <v>1C.12.050.0060.j</v>
          </cell>
          <cell r="B3738" t="str">
            <v>- DN 700 - PFA 29 bar</v>
          </cell>
          <cell r="C3738" t="str">
            <v>m</v>
          </cell>
          <cell r="D3738">
            <v>1065.55</v>
          </cell>
        </row>
        <row r="3739">
          <cell r="A3739" t="str">
            <v>1C.12.050.0060.k</v>
          </cell>
          <cell r="B3739" t="str">
            <v>- DN 800 - PFA 28 bar</v>
          </cell>
          <cell r="C3739" t="str">
            <v>m</v>
          </cell>
          <cell r="D3739">
            <v>1211.69</v>
          </cell>
        </row>
        <row r="3740">
          <cell r="A3740" t="str">
            <v>1C.12.050.0060.l</v>
          </cell>
          <cell r="B3740" t="str">
            <v>- DN 900 - PFA 27 bar</v>
          </cell>
          <cell r="C3740" t="str">
            <v>m</v>
          </cell>
          <cell r="D3740">
            <v>1565.06</v>
          </cell>
        </row>
        <row r="3741">
          <cell r="A3741" t="str">
            <v>1C.12.050.0060.m</v>
          </cell>
          <cell r="B3741" t="str">
            <v>- DN 1000 - PFA 26 bar</v>
          </cell>
          <cell r="C3741" t="str">
            <v>m</v>
          </cell>
          <cell r="D3741">
            <v>1785.26</v>
          </cell>
        </row>
        <row r="3742">
          <cell r="A3742" t="str">
            <v>1C.12.060</v>
          </cell>
          <cell r="B3742" t="str">
            <v>TUBI IN GRES</v>
          </cell>
          <cell r="C3742"/>
          <cell r="D3742"/>
        </row>
        <row r="3743">
          <cell r="A3743" t="str">
            <v>1C.12.060.0010</v>
          </cell>
          <cell r="B3743" t="str">
            <v>Fornitura e posa condotti interrati per fognatura, realizzati con tubi in gres ceramico verniciati all'interno ed all'esterno o solo all'interno, conformi alla norma UNI EN 295 parti 1-2-3 e dotati di marcatura CE. Per i diametri da DN 200 a 800 saranno dotati di giunto tipo C a bicchiere, con guarnizioni elastiche di poliuretano applicate sulla punta e nel bicchiere o con guarnizioni in gomma applicate sulla punta e bicchiere rettificato mediante tornitura, atto a garantire la tenuta idraulica indicata dalla norma UNI EN 295/1, punto 3.2. Per i diametri DN 100 e 150 avranno il giunto tipo F. I tubi saranno accompagnati da certificato DOP secondo Direttiva UE 305/2011; inoltre saranno accompagnati da dichiarazione di prestazione ambientale DAP secondo ISO 14021. Escluso scavo, piano appoggio, rinfianco e riempimento. Diametro interno nominale (DN), carico di rottura (FN) e peso indicativo al m (p):</v>
          </cell>
          <cell r="C3743"/>
          <cell r="D3743"/>
        </row>
        <row r="3744">
          <cell r="A3744" t="str">
            <v>1C.12.060.0010.a</v>
          </cell>
          <cell r="B3744" t="str">
            <v>- DN 100, FN = 34 kN/m, p = 18 kg/m</v>
          </cell>
          <cell r="C3744" t="str">
            <v>m</v>
          </cell>
          <cell r="D3744">
            <v>30.22</v>
          </cell>
        </row>
        <row r="3745">
          <cell r="A3745" t="str">
            <v>1C.12.060.0010.b</v>
          </cell>
          <cell r="B3745" t="str">
            <v>- DN 125, FN = 34 kN/m, p = 21 kg/m</v>
          </cell>
          <cell r="C3745" t="str">
            <v>m</v>
          </cell>
          <cell r="D3745">
            <v>33.869999999999997</v>
          </cell>
        </row>
        <row r="3746">
          <cell r="A3746" t="str">
            <v>1C.12.060.0010.c</v>
          </cell>
          <cell r="B3746" t="str">
            <v>- DN 150, FN = 34 kN/m, p = 24 kg/m</v>
          </cell>
          <cell r="C3746" t="str">
            <v>m</v>
          </cell>
          <cell r="D3746">
            <v>36.51</v>
          </cell>
        </row>
        <row r="3747">
          <cell r="A3747" t="str">
            <v>1C.12.060.0010.d</v>
          </cell>
          <cell r="B3747" t="str">
            <v>- DN 200, FN = 40 kN/m, p = 36 kg/m</v>
          </cell>
          <cell r="C3747" t="str">
            <v>m</v>
          </cell>
          <cell r="D3747">
            <v>55.61</v>
          </cell>
        </row>
        <row r="3748">
          <cell r="A3748" t="str">
            <v>1C.12.060.0010.e</v>
          </cell>
          <cell r="B3748" t="str">
            <v>- DN 200, FN = 48 kN/m, p = 47 kg/m</v>
          </cell>
          <cell r="C3748" t="str">
            <v>m</v>
          </cell>
          <cell r="D3748">
            <v>69.77</v>
          </cell>
        </row>
        <row r="3749">
          <cell r="A3749" t="str">
            <v>1C.12.060.0010.f</v>
          </cell>
          <cell r="B3749" t="str">
            <v>- DN 250, FN = 40 kN/m, p = 53 kg/m</v>
          </cell>
          <cell r="C3749" t="str">
            <v>m</v>
          </cell>
          <cell r="D3749">
            <v>74.69</v>
          </cell>
        </row>
        <row r="3750">
          <cell r="A3750" t="str">
            <v>1C.12.060.0010.g</v>
          </cell>
          <cell r="B3750" t="str">
            <v>- DN 250, FN = 60 kN/m, p = 75 kg/m</v>
          </cell>
          <cell r="C3750" t="str">
            <v>m</v>
          </cell>
          <cell r="D3750">
            <v>89.87</v>
          </cell>
        </row>
        <row r="3751">
          <cell r="A3751" t="str">
            <v>1C.12.060.0010.h</v>
          </cell>
          <cell r="B3751" t="str">
            <v>- DN 300, FN = 48 kN/m, p = 72 kg/m</v>
          </cell>
          <cell r="C3751" t="str">
            <v>m</v>
          </cell>
          <cell r="D3751">
            <v>97.38</v>
          </cell>
        </row>
        <row r="3752">
          <cell r="A3752" t="str">
            <v>1C.12.060.0010.i</v>
          </cell>
          <cell r="B3752" t="str">
            <v>- DN 300, FN = 72 kN/m, p = 100 kg/m</v>
          </cell>
          <cell r="C3752" t="str">
            <v>m</v>
          </cell>
          <cell r="D3752">
            <v>128.6</v>
          </cell>
        </row>
        <row r="3753">
          <cell r="A3753" t="str">
            <v>1C.12.060.0010.j</v>
          </cell>
          <cell r="B3753" t="str">
            <v>- DN 350, FN = 56 kN/m, p = 102 kg/m</v>
          </cell>
          <cell r="C3753" t="str">
            <v>m</v>
          </cell>
          <cell r="D3753">
            <v>146.07</v>
          </cell>
        </row>
        <row r="3754">
          <cell r="A3754" t="str">
            <v>1C.12.060.0010.k</v>
          </cell>
          <cell r="B3754" t="str">
            <v>- DN 400, FN = 64 kN/m, p = 140 kg/m</v>
          </cell>
          <cell r="C3754" t="str">
            <v>m</v>
          </cell>
          <cell r="D3754">
            <v>168.17</v>
          </cell>
        </row>
        <row r="3755">
          <cell r="A3755" t="str">
            <v>1C.12.060.0010.l</v>
          </cell>
          <cell r="B3755" t="str">
            <v>- DN 400, FN = 80 kN/m, p = 151 kg/m</v>
          </cell>
          <cell r="C3755" t="str">
            <v>m</v>
          </cell>
          <cell r="D3755">
            <v>197.52</v>
          </cell>
        </row>
        <row r="3756">
          <cell r="A3756" t="str">
            <v>1C.12.060.0010.m</v>
          </cell>
          <cell r="B3756" t="str">
            <v>- DN 500, FN = 60 kN/m, p = 173 kg/m</v>
          </cell>
          <cell r="C3756" t="str">
            <v>m</v>
          </cell>
          <cell r="D3756">
            <v>223.87</v>
          </cell>
        </row>
        <row r="3757">
          <cell r="A3757" t="str">
            <v>1C.12.060.0010.n</v>
          </cell>
          <cell r="B3757" t="str">
            <v>- DN 500, FN = 80 kN/m, p = 227 kg/m</v>
          </cell>
          <cell r="C3757" t="str">
            <v>m</v>
          </cell>
          <cell r="D3757">
            <v>286.62</v>
          </cell>
        </row>
        <row r="3758">
          <cell r="A3758" t="str">
            <v>1C.12.060.0010.o</v>
          </cell>
          <cell r="B3758" t="str">
            <v>- DN 600, FN = 57 kN/m, p = 226 kg/m</v>
          </cell>
          <cell r="C3758" t="str">
            <v>m</v>
          </cell>
          <cell r="D3758">
            <v>293.74</v>
          </cell>
        </row>
        <row r="3759">
          <cell r="A3759" t="str">
            <v>1C.12.060.0010.p</v>
          </cell>
          <cell r="B3759" t="str">
            <v>- DN 600, FN = 96 kN/m, p = 322 kg/m</v>
          </cell>
          <cell r="C3759" t="str">
            <v>m</v>
          </cell>
          <cell r="D3759">
            <v>439.47</v>
          </cell>
        </row>
        <row r="3760">
          <cell r="A3760" t="str">
            <v>1C.12.060.0010.q</v>
          </cell>
          <cell r="B3760" t="str">
            <v>- DN 700, FN = 112 kN/m, p = 373 kg/m</v>
          </cell>
          <cell r="C3760" t="str">
            <v>m</v>
          </cell>
          <cell r="D3760">
            <v>544.78</v>
          </cell>
        </row>
        <row r="3761">
          <cell r="A3761" t="str">
            <v>1C.12.060.0010.r</v>
          </cell>
          <cell r="B3761" t="str">
            <v>- DN 800, FN = 96 kN/m, p = 463 kg/m</v>
          </cell>
          <cell r="C3761" t="str">
            <v>m</v>
          </cell>
          <cell r="D3761">
            <v>718.88</v>
          </cell>
        </row>
        <row r="3762">
          <cell r="A3762" t="str">
            <v>1C.12.060.0020</v>
          </cell>
          <cell r="B3762" t="str">
            <v>Fornitura e posa curve aperte in gres ceramico verniciate all'interno ed all'esterno a norma UNI EN 295, dotati di marcatura CE rispettando i requisiti essenziali di prestazione contenuti nella norma europea EN 295-parte 10, dotati di giunto a bicchiere sistema C tipo K o tipo S, atto a garantire la tenuta idraulica indicata dalla norma UNI EN 295/1, punto 3.2. Escluso scavo, piano appoggio, rinfianco e riempimento. Diametro interno nominale (DN), Classe:</v>
          </cell>
          <cell r="C3762"/>
          <cell r="D3762"/>
        </row>
        <row r="3763">
          <cell r="A3763" t="str">
            <v>1C.12.060.0020.a</v>
          </cell>
          <cell r="B3763" t="str">
            <v>- DN 100, Classe 34</v>
          </cell>
          <cell r="C3763" t="str">
            <v>cad</v>
          </cell>
          <cell r="D3763">
            <v>41.97</v>
          </cell>
        </row>
        <row r="3764">
          <cell r="A3764" t="str">
            <v>1C.12.060.0020.b</v>
          </cell>
          <cell r="B3764" t="str">
            <v>- DN 125, Classe 34</v>
          </cell>
          <cell r="C3764" t="str">
            <v>cad</v>
          </cell>
          <cell r="D3764">
            <v>46.01</v>
          </cell>
        </row>
        <row r="3765">
          <cell r="A3765" t="str">
            <v>1C.12.060.0020.c</v>
          </cell>
          <cell r="B3765" t="str">
            <v>- DN 150, Classe 34</v>
          </cell>
          <cell r="C3765" t="str">
            <v>cad</v>
          </cell>
          <cell r="D3765">
            <v>54.11</v>
          </cell>
        </row>
        <row r="3766">
          <cell r="A3766" t="str">
            <v>1C.12.060.0020.d</v>
          </cell>
          <cell r="B3766" t="str">
            <v>- DN 200, Classe 200</v>
          </cell>
          <cell r="C3766" t="str">
            <v>cad</v>
          </cell>
          <cell r="D3766">
            <v>99.86</v>
          </cell>
        </row>
        <row r="3767">
          <cell r="A3767" t="str">
            <v>1C.12.060.0020.e</v>
          </cell>
          <cell r="B3767" t="str">
            <v>- DN 200, Classe 240</v>
          </cell>
          <cell r="C3767" t="str">
            <v>cad</v>
          </cell>
          <cell r="D3767">
            <v>110.99</v>
          </cell>
        </row>
        <row r="3768">
          <cell r="A3768" t="str">
            <v>1C.12.060.0020.f</v>
          </cell>
          <cell r="B3768" t="str">
            <v>- DN 250, Classe 160</v>
          </cell>
          <cell r="C3768" t="str">
            <v>cad</v>
          </cell>
          <cell r="D3768">
            <v>164.85</v>
          </cell>
        </row>
        <row r="3769">
          <cell r="A3769" t="str">
            <v>1C.12.060.0020.g</v>
          </cell>
          <cell r="B3769" t="str">
            <v>- DN 250, Classe 240</v>
          </cell>
          <cell r="C3769" t="str">
            <v>cad</v>
          </cell>
          <cell r="D3769">
            <v>183.06</v>
          </cell>
        </row>
        <row r="3770">
          <cell r="A3770" t="str">
            <v>1C.12.060.0020.h</v>
          </cell>
          <cell r="B3770" t="str">
            <v>- DN 300, Classe 160</v>
          </cell>
          <cell r="C3770" t="str">
            <v>cad</v>
          </cell>
          <cell r="D3770">
            <v>213.42</v>
          </cell>
        </row>
        <row r="3771">
          <cell r="A3771" t="str">
            <v>1C.12.060.0020.i</v>
          </cell>
          <cell r="B3771" t="str">
            <v>- DN 300, Classe 240</v>
          </cell>
          <cell r="C3771" t="str">
            <v>cad</v>
          </cell>
          <cell r="D3771">
            <v>279.2</v>
          </cell>
        </row>
        <row r="3772">
          <cell r="A3772" t="str">
            <v>1C.12.060.0025</v>
          </cell>
          <cell r="B3772" t="str">
            <v>Fornitura e posa curve chiuse in gres ceramico verniciate all'interno ed all'esterno a norma UNI EN 295, dotati di marcatura CE rispettando i requisiti essenziali di prestazione contenuti nella norma europea EN 295-parte 10, dotati di giunto a bicchiere sistema C tipo K o tipo S, atto a garantire la tenuta idraulica indicata dalla norma UNI EN 295/1, punto 3.2. Escluso scavo, piano appoggio, rinfianco e riempimento. Diametro interno nominale (DN), Classe:</v>
          </cell>
          <cell r="C3772"/>
          <cell r="D3772"/>
        </row>
        <row r="3773">
          <cell r="A3773" t="str">
            <v>1C.12.060.0025.a</v>
          </cell>
          <cell r="B3773" t="str">
            <v>- DN 100, Classe 34</v>
          </cell>
          <cell r="C3773" t="str">
            <v>cad</v>
          </cell>
          <cell r="D3773">
            <v>41.97</v>
          </cell>
        </row>
        <row r="3774">
          <cell r="A3774" t="str">
            <v>1C.12.060.0025.b</v>
          </cell>
          <cell r="B3774" t="str">
            <v>- DN 125, Classe 34</v>
          </cell>
          <cell r="C3774" t="str">
            <v>cad</v>
          </cell>
          <cell r="D3774">
            <v>46.01</v>
          </cell>
        </row>
        <row r="3775">
          <cell r="A3775" t="str">
            <v>1C.12.060.0025.c</v>
          </cell>
          <cell r="B3775" t="str">
            <v>- DN 150, Classe 34</v>
          </cell>
          <cell r="C3775" t="str">
            <v>cad</v>
          </cell>
          <cell r="D3775">
            <v>54.11</v>
          </cell>
        </row>
        <row r="3776">
          <cell r="A3776" t="str">
            <v>1C.12.060.0025.d</v>
          </cell>
          <cell r="B3776" t="str">
            <v>- DN 200, Classe 200</v>
          </cell>
          <cell r="C3776" t="str">
            <v>cad</v>
          </cell>
          <cell r="D3776">
            <v>99.86</v>
          </cell>
        </row>
        <row r="3777">
          <cell r="A3777" t="str">
            <v>1C.12.060.0025.e</v>
          </cell>
          <cell r="B3777" t="str">
            <v>- DN 200, Classe 240</v>
          </cell>
          <cell r="C3777" t="str">
            <v>cad</v>
          </cell>
          <cell r="D3777">
            <v>122.12</v>
          </cell>
        </row>
        <row r="3778">
          <cell r="A3778" t="str">
            <v>1C.12.060.0025.f</v>
          </cell>
          <cell r="B3778" t="str">
            <v>- DN 250, Classe 160</v>
          </cell>
          <cell r="C3778" t="str">
            <v>cad</v>
          </cell>
          <cell r="D3778">
            <v>180.03</v>
          </cell>
        </row>
        <row r="3779">
          <cell r="A3779" t="str">
            <v>1C.12.060.0025.g</v>
          </cell>
          <cell r="B3779" t="str">
            <v>- DN 300, Classe 160</v>
          </cell>
          <cell r="C3779" t="str">
            <v>cad</v>
          </cell>
          <cell r="D3779">
            <v>253.9</v>
          </cell>
        </row>
        <row r="3780">
          <cell r="A3780" t="str">
            <v>1C.12.060.0030</v>
          </cell>
          <cell r="B3780" t="str">
            <v>Fornitura e posa sifoni in gres ceramico verniciati all'interno ed all'esterno a norma UNI EN 295, dotati di marcatura CE rispettando i requisiti essenziali di prestazione contenuti nella norma europea EN 295-parte 10, dotati di giunto a bicchiere sistema C tipo K o tipo S, atto a garantire la tenuta idraulica indicata dalla norma UNI EN 295/1, punto 3.2. Escluso scavo, piano appoggio, rinfianco e riempimento. Diametro interno nominale (DN) e tipo:</v>
          </cell>
          <cell r="C3780"/>
          <cell r="D3780"/>
        </row>
        <row r="3781">
          <cell r="A3781" t="str">
            <v>1C.12.060.0030.a</v>
          </cell>
          <cell r="B3781" t="str">
            <v>- DN 150, classe - , FN = 34 kN/m, orizzontale tipo Firenze</v>
          </cell>
          <cell r="C3781" t="str">
            <v>cad</v>
          </cell>
          <cell r="D3781">
            <v>206.34</v>
          </cell>
        </row>
        <row r="3782">
          <cell r="A3782" t="str">
            <v>1C.12.060.0030.b</v>
          </cell>
          <cell r="B3782" t="str">
            <v>- DN 200, classe 160, FN = 32 kN/m, orizzontale tipo Firenze</v>
          </cell>
          <cell r="C3782" t="str">
            <v>cad</v>
          </cell>
          <cell r="D3782">
            <v>400.64</v>
          </cell>
        </row>
        <row r="3783">
          <cell r="A3783" t="str">
            <v>1C.12.060.0030.c</v>
          </cell>
          <cell r="B3783" t="str">
            <v>- DN 150, per pozzetti, tipo Mortara aperto</v>
          </cell>
          <cell r="C3783" t="str">
            <v>cad</v>
          </cell>
          <cell r="D3783">
            <v>144.53</v>
          </cell>
        </row>
        <row r="3784">
          <cell r="A3784" t="str">
            <v>1C.12.060.0030.d</v>
          </cell>
          <cell r="B3784" t="str">
            <v>- DN 150, per pozzetti, tipo Mortara chiuso</v>
          </cell>
          <cell r="C3784" t="str">
            <v>cad</v>
          </cell>
          <cell r="D3784">
            <v>154.65</v>
          </cell>
        </row>
        <row r="3785">
          <cell r="A3785" t="str">
            <v>1C.12.060.0040</v>
          </cell>
          <cell r="B3785" t="str">
            <v>Fornitura e posa braghe semplici e a squadra in gres ceramico verniciate all'interno ed all'esterno a norma UNI EN 295 e saranno dotati di marcatura CE rispettando i requisiti essenziali di prestazione contenuti nella norma europea EN 295 - parte 10. Giunti a bicchiere sistema C tipo K o tipo S, atto a garantire la tenuta idraulica indicata dalla norma UNI 295/1, punto 3.2. Con diametri interni nominali (DN), Classe:</v>
          </cell>
          <cell r="C3785"/>
          <cell r="D3785"/>
        </row>
        <row r="3786">
          <cell r="A3786" t="str">
            <v>1C.12.060.0040.a</v>
          </cell>
          <cell r="B3786" t="str">
            <v>- DN 150/150, Classe 34/34</v>
          </cell>
          <cell r="C3786" t="str">
            <v>cad</v>
          </cell>
          <cell r="D3786">
            <v>80.42</v>
          </cell>
        </row>
        <row r="3787">
          <cell r="A3787" t="str">
            <v>1C.12.060.0040.b</v>
          </cell>
          <cell r="B3787" t="str">
            <v>- DN 200/150, Classe 200/34</v>
          </cell>
          <cell r="C3787" t="str">
            <v>cad</v>
          </cell>
          <cell r="D3787">
            <v>147.41999999999999</v>
          </cell>
        </row>
        <row r="3788">
          <cell r="A3788" t="str">
            <v>1C.12.060.0040.c</v>
          </cell>
          <cell r="B3788" t="str">
            <v>- DN 200/150, Classe 240/34</v>
          </cell>
          <cell r="C3788" t="str">
            <v>cad</v>
          </cell>
          <cell r="D3788">
            <v>173.73</v>
          </cell>
        </row>
        <row r="3789">
          <cell r="A3789" t="str">
            <v>1C.12.060.0040.d</v>
          </cell>
          <cell r="B3789" t="str">
            <v>- DN 250/150, Classe 160/34</v>
          </cell>
          <cell r="C3789" t="str">
            <v>cad</v>
          </cell>
          <cell r="D3789">
            <v>188.51</v>
          </cell>
        </row>
        <row r="3790">
          <cell r="A3790" t="str">
            <v>1C.12.060.0040.e</v>
          </cell>
          <cell r="B3790" t="str">
            <v>- DN 250/150, Classe 240/34</v>
          </cell>
          <cell r="C3790" t="str">
            <v>cad</v>
          </cell>
          <cell r="D3790">
            <v>234.05</v>
          </cell>
        </row>
        <row r="3791">
          <cell r="A3791" t="str">
            <v>1C.12.060.0040.f</v>
          </cell>
          <cell r="B3791" t="str">
            <v>- DN 300/150, Classe 160/34</v>
          </cell>
          <cell r="C3791" t="str">
            <v>cad</v>
          </cell>
          <cell r="D3791">
            <v>243.38</v>
          </cell>
        </row>
        <row r="3792">
          <cell r="A3792" t="str">
            <v>1C.12.060.0040.g</v>
          </cell>
          <cell r="B3792" t="str">
            <v>- DN 300/150, Classe 240/34</v>
          </cell>
          <cell r="C3792" t="str">
            <v>cad</v>
          </cell>
          <cell r="D3792">
            <v>300.05</v>
          </cell>
        </row>
        <row r="3793">
          <cell r="A3793" t="str">
            <v>1C.12.060.0040.h</v>
          </cell>
          <cell r="B3793" t="str">
            <v>- DN 400/150-200, Classe 160/34</v>
          </cell>
          <cell r="C3793" t="str">
            <v>cad</v>
          </cell>
          <cell r="D3793">
            <v>434.24</v>
          </cell>
        </row>
        <row r="3794">
          <cell r="A3794" t="str">
            <v>1C.12.060.0040.i</v>
          </cell>
          <cell r="B3794" t="str">
            <v>- DN 400/150-200, Classe 200/34</v>
          </cell>
          <cell r="C3794" t="str">
            <v>cad</v>
          </cell>
          <cell r="D3794">
            <v>504.06</v>
          </cell>
        </row>
        <row r="3795">
          <cell r="A3795" t="str">
            <v>1C.12.060.0040.l</v>
          </cell>
          <cell r="B3795" t="str">
            <v>- DN 500/150-200, Classe 120/34</v>
          </cell>
          <cell r="C3795" t="str">
            <v>cad</v>
          </cell>
          <cell r="D3795">
            <v>625.91999999999996</v>
          </cell>
        </row>
        <row r="3796">
          <cell r="A3796" t="str">
            <v>1C.12.060.0040.m</v>
          </cell>
          <cell r="B3796" t="str">
            <v>- DN 500/150-200, Classe 160/34</v>
          </cell>
          <cell r="C3796" t="str">
            <v>cad</v>
          </cell>
          <cell r="D3796">
            <v>943.69</v>
          </cell>
        </row>
        <row r="3797">
          <cell r="A3797" t="str">
            <v>1C.12.060.0040.n</v>
          </cell>
          <cell r="B3797" t="str">
            <v>- DN 600/150-200, Classe 95/34</v>
          </cell>
          <cell r="C3797" t="str">
            <v>cad</v>
          </cell>
          <cell r="D3797">
            <v>835.22</v>
          </cell>
        </row>
        <row r="3798">
          <cell r="A3798" t="str">
            <v>1C.12.060.0040.o</v>
          </cell>
          <cell r="B3798" t="str">
            <v>- DN 600/150-200, Classe 160/34</v>
          </cell>
          <cell r="C3798" t="str">
            <v>cad</v>
          </cell>
          <cell r="D3798">
            <v>1251.1500000000001</v>
          </cell>
        </row>
        <row r="3799">
          <cell r="A3799" t="str">
            <v>1C.12.070</v>
          </cell>
          <cell r="B3799" t="str">
            <v>TUBI IN POLIESTERE CON FIBRA VETRO</v>
          </cell>
          <cell r="C3799"/>
          <cell r="D3799"/>
        </row>
        <row r="3800">
          <cell r="A3800" t="str">
            <v>1C.12.070.0010</v>
          </cell>
          <cell r="B3800" t="str">
            <v>Fornitura e posa tubazione per condotto di fognatura realizzata con tubi in resina poliestere rinforzata con fibra di vetro e cariche minerali, con giunto a bicchiere e guarnizione elastomerica, con "liner" di spessore non inferiore a 1,3 mm. Escluso scavo, piano appoggio, rinfianco e riempimento. . Tubi con diametro nominale interno (DN):</v>
          </cell>
          <cell r="C3800"/>
          <cell r="D3800"/>
        </row>
        <row r="3801">
          <cell r="A3801" t="str">
            <v>1C.12.070.0010.a</v>
          </cell>
          <cell r="B3801" t="str">
            <v>- DN 400</v>
          </cell>
          <cell r="C3801" t="str">
            <v>m</v>
          </cell>
          <cell r="D3801">
            <v>158.18</v>
          </cell>
        </row>
        <row r="3802">
          <cell r="A3802" t="str">
            <v>1C.12.070.0010.b</v>
          </cell>
          <cell r="B3802" t="str">
            <v>- DN 500</v>
          </cell>
          <cell r="C3802" t="str">
            <v>m</v>
          </cell>
          <cell r="D3802">
            <v>187.51</v>
          </cell>
        </row>
        <row r="3803">
          <cell r="A3803" t="str">
            <v>1C.12.070.0010.c</v>
          </cell>
          <cell r="B3803" t="str">
            <v>- DN 600</v>
          </cell>
          <cell r="C3803" t="str">
            <v>m</v>
          </cell>
          <cell r="D3803">
            <v>243.42</v>
          </cell>
        </row>
        <row r="3804">
          <cell r="A3804" t="str">
            <v>1C.12.070.0010.d</v>
          </cell>
          <cell r="B3804" t="str">
            <v>- DN 800</v>
          </cell>
          <cell r="C3804" t="str">
            <v>m</v>
          </cell>
          <cell r="D3804">
            <v>356.55</v>
          </cell>
        </row>
        <row r="3805">
          <cell r="A3805" t="str">
            <v>1C.12.070.0010.e</v>
          </cell>
          <cell r="B3805" t="str">
            <v>- DN 1000</v>
          </cell>
          <cell r="C3805" t="str">
            <v>m</v>
          </cell>
          <cell r="D3805">
            <v>505.97</v>
          </cell>
        </row>
        <row r="3806">
          <cell r="A3806" t="str">
            <v>1C.12.070.0010.f</v>
          </cell>
          <cell r="B3806" t="str">
            <v>- DN 1100</v>
          </cell>
          <cell r="C3806" t="str">
            <v>m</v>
          </cell>
          <cell r="D3806">
            <v>590.16999999999996</v>
          </cell>
        </row>
        <row r="3807">
          <cell r="A3807" t="str">
            <v>1C.12.070.0010.g</v>
          </cell>
          <cell r="B3807" t="str">
            <v>- DN 1200</v>
          </cell>
          <cell r="C3807" t="str">
            <v>m</v>
          </cell>
          <cell r="D3807">
            <v>683.78</v>
          </cell>
        </row>
        <row r="3808">
          <cell r="A3808" t="str">
            <v>1C.12.080</v>
          </cell>
          <cell r="B3808" t="str">
            <v>TUBI IN CALCESTRUZZO</v>
          </cell>
          <cell r="C3808"/>
          <cell r="D3808"/>
        </row>
        <row r="3809">
          <cell r="A3809" t="str">
            <v>1C.12.080.0010</v>
          </cell>
          <cell r="B3809" t="str">
            <v>Fornitura e posa in opera di tubi circolari per condotti di fognatura in c.a. con armature elettrosaldate in acciaio da 600 N/mm² (doppie per DN &gt; 1600), con incastro a bicchiere sino al DN 1200, prodotti secondo il metodo della compressione radiale (turbocentrifugati) e con incastro a ½ spessore sino al DN 2200, prodotti secondo il metodo della compressione radiale o della vibrazione radiale (vibrocompressi), aventi classe di resistenza 90 kN/m², dotati di guarnizione a cuspide conforme alla norma UNI EN 681-1 premontata sul maschio atta a garantire la perfetta tenuta con l'incastro dei pezzi previa spalmatura di idoneo lubrificante sulla femina.</v>
          </cell>
          <cell r="C3809"/>
          <cell r="D3809"/>
        </row>
        <row r="3810">
          <cell r="A3810" t="str">
            <v>1C.12.080.0010.a</v>
          </cell>
          <cell r="B3810" t="str">
            <v>- DN 300 - p = 180 kg/m</v>
          </cell>
          <cell r="C3810" t="str">
            <v>m</v>
          </cell>
          <cell r="D3810">
            <v>61.16</v>
          </cell>
        </row>
        <row r="3811">
          <cell r="A3811" t="str">
            <v>1C.12.080.0010.b</v>
          </cell>
          <cell r="B3811" t="str">
            <v>- DN 400 - p = 240 kg/m</v>
          </cell>
          <cell r="C3811" t="str">
            <v>m</v>
          </cell>
          <cell r="D3811">
            <v>65.86</v>
          </cell>
        </row>
        <row r="3812">
          <cell r="A3812" t="str">
            <v>1C.12.080.0010.c</v>
          </cell>
          <cell r="B3812" t="str">
            <v>- DN 500 - p = 300 kg/m</v>
          </cell>
          <cell r="C3812" t="str">
            <v>m</v>
          </cell>
          <cell r="D3812">
            <v>73.36</v>
          </cell>
        </row>
        <row r="3813">
          <cell r="A3813" t="str">
            <v>1C.12.080.0010.d</v>
          </cell>
          <cell r="B3813" t="str">
            <v>- DN 600 - p = 410 kg/m</v>
          </cell>
          <cell r="C3813" t="str">
            <v>m</v>
          </cell>
          <cell r="D3813">
            <v>89.83</v>
          </cell>
        </row>
        <row r="3814">
          <cell r="A3814" t="str">
            <v>1C.12.080.0010.e</v>
          </cell>
          <cell r="B3814" t="str">
            <v>- DN 700 - p = 550 kg/m</v>
          </cell>
          <cell r="C3814" t="str">
            <v>m</v>
          </cell>
          <cell r="D3814">
            <v>113.12</v>
          </cell>
        </row>
        <row r="3815">
          <cell r="A3815" t="str">
            <v>1C.12.080.0010.f</v>
          </cell>
          <cell r="B3815" t="str">
            <v>- DN 800 - p = 660 kg/m</v>
          </cell>
          <cell r="C3815" t="str">
            <v>m</v>
          </cell>
          <cell r="D3815">
            <v>133.86000000000001</v>
          </cell>
        </row>
        <row r="3816">
          <cell r="A3816" t="str">
            <v>1C.12.080.0010.g</v>
          </cell>
          <cell r="B3816" t="str">
            <v>- DN 1.000 - p = 1.000 kg/m</v>
          </cell>
          <cell r="C3816" t="str">
            <v>m</v>
          </cell>
          <cell r="D3816">
            <v>172.37</v>
          </cell>
        </row>
        <row r="3817">
          <cell r="A3817" t="str">
            <v>1C.12.080.0010.h</v>
          </cell>
          <cell r="B3817" t="str">
            <v>- DN 1.100 - p = 1.250 kg/m</v>
          </cell>
          <cell r="C3817" t="str">
            <v>m</v>
          </cell>
          <cell r="D3817">
            <v>231.12</v>
          </cell>
        </row>
        <row r="3818">
          <cell r="A3818" t="str">
            <v>1C.12.080.0010.i</v>
          </cell>
          <cell r="B3818" t="str">
            <v>- DN 1.200 - p = 1.500 kg/m</v>
          </cell>
          <cell r="C3818" t="str">
            <v>m</v>
          </cell>
          <cell r="D3818">
            <v>255.56</v>
          </cell>
        </row>
        <row r="3819">
          <cell r="A3819" t="str">
            <v>1C.12.080.0010.j</v>
          </cell>
          <cell r="B3819" t="str">
            <v>- DN 1.400 - p = 1.850 kg/m</v>
          </cell>
          <cell r="C3819" t="str">
            <v>m</v>
          </cell>
          <cell r="D3819">
            <v>331.62</v>
          </cell>
        </row>
        <row r="3820">
          <cell r="A3820" t="str">
            <v>1C.12.080.0010.k</v>
          </cell>
          <cell r="B3820" t="str">
            <v>- DN 1.500 - p = 2.110 kg/m</v>
          </cell>
          <cell r="C3820" t="str">
            <v>m</v>
          </cell>
          <cell r="D3820">
            <v>373.03</v>
          </cell>
        </row>
        <row r="3821">
          <cell r="A3821" t="str">
            <v>1C.12.080.0010.l</v>
          </cell>
          <cell r="B3821" t="str">
            <v>- DN 1.600 - p = 2.310 kg/m</v>
          </cell>
          <cell r="C3821" t="str">
            <v>m</v>
          </cell>
          <cell r="D3821">
            <v>412.7</v>
          </cell>
        </row>
        <row r="3822">
          <cell r="A3822" t="str">
            <v>1C.12.080.0010.m</v>
          </cell>
          <cell r="B3822" t="str">
            <v>- DN 1.800 - p = 2.670 kg/m</v>
          </cell>
          <cell r="C3822" t="str">
            <v>m</v>
          </cell>
          <cell r="D3822">
            <v>506.78</v>
          </cell>
        </row>
        <row r="3823">
          <cell r="A3823" t="str">
            <v>1C.12.080.0010.n</v>
          </cell>
          <cell r="B3823" t="str">
            <v>- DN 2.000 - p = 3.350 kg/m</v>
          </cell>
          <cell r="C3823" t="str">
            <v>m</v>
          </cell>
          <cell r="D3823">
            <v>602.73</v>
          </cell>
        </row>
        <row r="3824">
          <cell r="A3824" t="str">
            <v>1C.12.080.0020</v>
          </cell>
          <cell r="B3824" t="str">
            <v>Fornitura e posa in opera di tubi circolari per condotti di fognatura in c.a. con armature elettrosaldate in acciaio da 600 N/mm² (doppie per DN &gt; 1600), con incastro a bicchiere sino al DN 1200, prodotti secondo il metodo della compressione radiale (turbocentrifugati) e con incastro a ½ spessore sino al DN 2200, prodotti secondo il metodo della compressione radiale o della vibrazione radiale (vibrocompressi), aventi classe di resistenza 135 kN/m², dotati di guarnizione a cuspide conforme alla norma UNI EN 681-1 premontata sul maschio atta a garantire la perfetta tenuta con l'incastro dei pezzi previa spalmatura di idoneo lubrificante sulla femmina.</v>
          </cell>
          <cell r="C3824"/>
          <cell r="D3824"/>
        </row>
        <row r="3825">
          <cell r="A3825" t="str">
            <v>1C.12.080.0020.a</v>
          </cell>
          <cell r="B3825" t="str">
            <v>- DN 300 - p = 180 kg/m</v>
          </cell>
          <cell r="C3825" t="str">
            <v>m</v>
          </cell>
          <cell r="D3825">
            <v>61.16</v>
          </cell>
        </row>
        <row r="3826">
          <cell r="A3826" t="str">
            <v>1C.12.080.0020.b</v>
          </cell>
          <cell r="B3826" t="str">
            <v>- DN 400 - p = 240 kg/m</v>
          </cell>
          <cell r="C3826" t="str">
            <v>m</v>
          </cell>
          <cell r="D3826">
            <v>68.92</v>
          </cell>
        </row>
        <row r="3827">
          <cell r="A3827" t="str">
            <v>1C.12.080.0020.c</v>
          </cell>
          <cell r="B3827" t="str">
            <v>- DN 500 - p = 300 kg/m</v>
          </cell>
          <cell r="C3827" t="str">
            <v>m</v>
          </cell>
          <cell r="D3827">
            <v>77.25</v>
          </cell>
        </row>
        <row r="3828">
          <cell r="A3828" t="str">
            <v>1C.12.080.0020.d</v>
          </cell>
          <cell r="B3828" t="str">
            <v>- DN 600 - p = 420 kg/m</v>
          </cell>
          <cell r="C3828" t="str">
            <v>m</v>
          </cell>
          <cell r="D3828">
            <v>91.73</v>
          </cell>
        </row>
        <row r="3829">
          <cell r="A3829" t="str">
            <v>1C.12.080.0020.e</v>
          </cell>
          <cell r="B3829" t="str">
            <v>- DN 700 - p = 550 kg/m</v>
          </cell>
          <cell r="C3829" t="str">
            <v>m</v>
          </cell>
          <cell r="D3829">
            <v>123.86</v>
          </cell>
        </row>
        <row r="3830">
          <cell r="A3830" t="str">
            <v>1C.12.080.0020.f</v>
          </cell>
          <cell r="B3830" t="str">
            <v>- DN 800 - p = 660 kg/m</v>
          </cell>
          <cell r="C3830" t="str">
            <v>m</v>
          </cell>
          <cell r="D3830">
            <v>149.37</v>
          </cell>
        </row>
        <row r="3831">
          <cell r="A3831" t="str">
            <v>1C.12.080.0020.g</v>
          </cell>
          <cell r="B3831" t="str">
            <v>- DN 1.000 - p = 1.000 kg/m</v>
          </cell>
          <cell r="C3831" t="str">
            <v>m</v>
          </cell>
          <cell r="D3831">
            <v>204.03</v>
          </cell>
        </row>
        <row r="3832">
          <cell r="A3832" t="str">
            <v>1C.12.080.0020.h</v>
          </cell>
          <cell r="B3832" t="str">
            <v>- DN 1.100 - p = 1.300 kg/m</v>
          </cell>
          <cell r="C3832" t="str">
            <v>m</v>
          </cell>
          <cell r="D3832">
            <v>248.55</v>
          </cell>
        </row>
        <row r="3833">
          <cell r="A3833" t="str">
            <v>1C.12.080.0020.i</v>
          </cell>
          <cell r="B3833" t="str">
            <v>- DN 1.200 - p = 1.500 kg/m</v>
          </cell>
          <cell r="C3833" t="str">
            <v>m</v>
          </cell>
          <cell r="D3833">
            <v>269.41000000000003</v>
          </cell>
        </row>
        <row r="3834">
          <cell r="A3834" t="str">
            <v>1C.12.080.0020.j</v>
          </cell>
          <cell r="B3834" t="str">
            <v>- DN 1.400 - p = 1.850 kg/m</v>
          </cell>
          <cell r="C3834" t="str">
            <v>m</v>
          </cell>
          <cell r="D3834">
            <v>400.68</v>
          </cell>
        </row>
        <row r="3835">
          <cell r="A3835" t="str">
            <v>1C.12.080.0020.k</v>
          </cell>
          <cell r="B3835" t="str">
            <v>- DN 1.500 - p = 2.110 kg/m</v>
          </cell>
          <cell r="C3835" t="str">
            <v>m</v>
          </cell>
          <cell r="D3835">
            <v>469.34</v>
          </cell>
        </row>
        <row r="3836">
          <cell r="A3836" t="str">
            <v>1C.12.080.0020.l</v>
          </cell>
          <cell r="B3836" t="str">
            <v>- DN 1.600 - p = 2.350 kg/m</v>
          </cell>
          <cell r="C3836" t="str">
            <v>m</v>
          </cell>
          <cell r="D3836">
            <v>513.14</v>
          </cell>
        </row>
        <row r="3837">
          <cell r="A3837" t="str">
            <v>1C.12.080.0020.m</v>
          </cell>
          <cell r="B3837" t="str">
            <v>- DN 1.800 - p = 2.700 kg/m</v>
          </cell>
          <cell r="C3837" t="str">
            <v>m</v>
          </cell>
          <cell r="D3837">
            <v>643.62</v>
          </cell>
        </row>
        <row r="3838">
          <cell r="A3838" t="str">
            <v>1C.12.080.0020.n</v>
          </cell>
          <cell r="B3838" t="str">
            <v>- DN 2.000 - p = 3.400 kg/m</v>
          </cell>
          <cell r="C3838" t="str">
            <v>m</v>
          </cell>
          <cell r="D3838">
            <v>809.55</v>
          </cell>
        </row>
        <row r="3839">
          <cell r="A3839" t="str">
            <v>1C.12.080.0050</v>
          </cell>
          <cell r="B3839" t="str">
            <v>Maggiore costo per rivestimento della superficie interna del tubo in calcestruzzo con una mano di primer . Diametro nominale interno (DN):</v>
          </cell>
          <cell r="C3839"/>
          <cell r="D3839"/>
        </row>
        <row r="3840">
          <cell r="A3840" t="str">
            <v>1C.12.080.0050.a</v>
          </cell>
          <cell r="B3840" t="str">
            <v>- DN 300</v>
          </cell>
          <cell r="C3840" t="str">
            <v>m</v>
          </cell>
          <cell r="D3840">
            <v>3.87</v>
          </cell>
        </row>
        <row r="3841">
          <cell r="A3841" t="str">
            <v>1C.12.080.0050.b</v>
          </cell>
          <cell r="B3841" t="str">
            <v>- DN 400</v>
          </cell>
          <cell r="C3841" t="str">
            <v>m</v>
          </cell>
          <cell r="D3841">
            <v>5.16</v>
          </cell>
        </row>
        <row r="3842">
          <cell r="A3842" t="str">
            <v>1C.12.080.0050.c</v>
          </cell>
          <cell r="B3842" t="str">
            <v>- DN 500</v>
          </cell>
          <cell r="C3842" t="str">
            <v>m</v>
          </cell>
          <cell r="D3842">
            <v>6.46</v>
          </cell>
        </row>
        <row r="3843">
          <cell r="A3843" t="str">
            <v>1C.12.080.0050.d</v>
          </cell>
          <cell r="B3843" t="str">
            <v>- DN 600</v>
          </cell>
          <cell r="C3843" t="str">
            <v>m</v>
          </cell>
          <cell r="D3843">
            <v>7.74</v>
          </cell>
        </row>
        <row r="3844">
          <cell r="A3844" t="str">
            <v>1C.12.080.0050.e</v>
          </cell>
          <cell r="B3844" t="str">
            <v>- DN 700</v>
          </cell>
          <cell r="C3844" t="str">
            <v>m</v>
          </cell>
          <cell r="D3844">
            <v>9.0299999999999994</v>
          </cell>
        </row>
        <row r="3845">
          <cell r="A3845" t="str">
            <v>1C.12.080.0050.f</v>
          </cell>
          <cell r="B3845" t="str">
            <v>- DN 800</v>
          </cell>
          <cell r="C3845" t="str">
            <v>m</v>
          </cell>
          <cell r="D3845">
            <v>10.32</v>
          </cell>
        </row>
        <row r="3846">
          <cell r="A3846" t="str">
            <v>1C.12.080.0050.g</v>
          </cell>
          <cell r="B3846" t="str">
            <v>- DN 1000</v>
          </cell>
          <cell r="C3846" t="str">
            <v>m</v>
          </cell>
          <cell r="D3846">
            <v>12.91</v>
          </cell>
        </row>
        <row r="3847">
          <cell r="A3847" t="str">
            <v>1C.12.080.0050.h</v>
          </cell>
          <cell r="B3847" t="str">
            <v>- DN 1100</v>
          </cell>
          <cell r="C3847" t="str">
            <v>m</v>
          </cell>
          <cell r="D3847">
            <v>14.2</v>
          </cell>
        </row>
        <row r="3848">
          <cell r="A3848" t="str">
            <v>1C.12.080.0050.i</v>
          </cell>
          <cell r="B3848" t="str">
            <v>- DN 1200</v>
          </cell>
          <cell r="C3848" t="str">
            <v>m</v>
          </cell>
          <cell r="D3848">
            <v>15.5</v>
          </cell>
        </row>
        <row r="3849">
          <cell r="A3849" t="str">
            <v>1C.12.080.0050.j</v>
          </cell>
          <cell r="B3849" t="str">
            <v>- DN 1400</v>
          </cell>
          <cell r="C3849" t="str">
            <v>m</v>
          </cell>
          <cell r="D3849">
            <v>18.07</v>
          </cell>
        </row>
        <row r="3850">
          <cell r="A3850" t="str">
            <v>1C.12.080.0050.k</v>
          </cell>
          <cell r="B3850" t="str">
            <v>- DN 1500</v>
          </cell>
          <cell r="C3850" t="str">
            <v>m</v>
          </cell>
          <cell r="D3850">
            <v>19.37</v>
          </cell>
        </row>
        <row r="3851">
          <cell r="A3851" t="str">
            <v>1C.12.080.0050.l</v>
          </cell>
          <cell r="B3851" t="str">
            <v>- DN 1600</v>
          </cell>
          <cell r="C3851" t="str">
            <v>m</v>
          </cell>
          <cell r="D3851">
            <v>20.66</v>
          </cell>
        </row>
        <row r="3852">
          <cell r="A3852" t="str">
            <v>1C.12.080.0050.m</v>
          </cell>
          <cell r="B3852" t="str">
            <v>- DN 1800</v>
          </cell>
          <cell r="C3852" t="str">
            <v>m</v>
          </cell>
          <cell r="D3852">
            <v>23.24</v>
          </cell>
        </row>
        <row r="3853">
          <cell r="A3853" t="str">
            <v>1C.12.080.0050.n</v>
          </cell>
          <cell r="B3853" t="str">
            <v>- DN 2000</v>
          </cell>
          <cell r="C3853" t="str">
            <v>m</v>
          </cell>
          <cell r="D3853">
            <v>25.82</v>
          </cell>
        </row>
        <row r="3854">
          <cell r="A3854" t="str">
            <v>1C.12.080.0060</v>
          </cell>
          <cell r="B3854" t="str">
            <v>Maggiore costo per rivestimento della superficie interna del tubo in calcestruzzo con uno strato di poliuretano (spessore medio nominale 6 mm).</v>
          </cell>
          <cell r="C3854"/>
          <cell r="D3854"/>
        </row>
        <row r="3855">
          <cell r="A3855" t="str">
            <v>1C.12.080.0060.a</v>
          </cell>
          <cell r="B3855" t="str">
            <v>- DN 300</v>
          </cell>
          <cell r="C3855" t="str">
            <v>m</v>
          </cell>
          <cell r="D3855">
            <v>34.03</v>
          </cell>
        </row>
        <row r="3856">
          <cell r="A3856" t="str">
            <v>1C.12.080.0060.b</v>
          </cell>
          <cell r="B3856" t="str">
            <v>- DN 400</v>
          </cell>
          <cell r="C3856" t="str">
            <v>m</v>
          </cell>
          <cell r="D3856">
            <v>45.38</v>
          </cell>
        </row>
        <row r="3857">
          <cell r="A3857" t="str">
            <v>1C.12.080.0060.c</v>
          </cell>
          <cell r="B3857" t="str">
            <v>- DN 500</v>
          </cell>
          <cell r="C3857" t="str">
            <v>m</v>
          </cell>
          <cell r="D3857">
            <v>56.73</v>
          </cell>
        </row>
        <row r="3858">
          <cell r="A3858" t="str">
            <v>1C.12.080.0060.d</v>
          </cell>
          <cell r="B3858" t="str">
            <v>- DN 600</v>
          </cell>
          <cell r="C3858" t="str">
            <v>m</v>
          </cell>
          <cell r="D3858">
            <v>68.069999999999993</v>
          </cell>
        </row>
        <row r="3859">
          <cell r="A3859" t="str">
            <v>1C.12.080.0060.e</v>
          </cell>
          <cell r="B3859" t="str">
            <v>- DN 700</v>
          </cell>
          <cell r="C3859" t="str">
            <v>m</v>
          </cell>
          <cell r="D3859">
            <v>79.41</v>
          </cell>
        </row>
        <row r="3860">
          <cell r="A3860" t="str">
            <v>1C.12.080.0060.f</v>
          </cell>
          <cell r="B3860" t="str">
            <v>- DN 800</v>
          </cell>
          <cell r="C3860" t="str">
            <v>m</v>
          </cell>
          <cell r="D3860">
            <v>90.75</v>
          </cell>
        </row>
        <row r="3861">
          <cell r="A3861" t="str">
            <v>1C.12.080.0060.g</v>
          </cell>
          <cell r="B3861" t="str">
            <v>- DN 1000</v>
          </cell>
          <cell r="C3861" t="str">
            <v>m</v>
          </cell>
          <cell r="D3861">
            <v>113.44</v>
          </cell>
        </row>
        <row r="3862">
          <cell r="A3862" t="str">
            <v>1C.12.080.0060.h</v>
          </cell>
          <cell r="B3862" t="str">
            <v>- DN 1100</v>
          </cell>
          <cell r="C3862" t="str">
            <v>m</v>
          </cell>
          <cell r="D3862">
            <v>124.8</v>
          </cell>
        </row>
        <row r="3863">
          <cell r="A3863" t="str">
            <v>1C.12.080.0060.i</v>
          </cell>
          <cell r="B3863" t="str">
            <v>- DN 1200</v>
          </cell>
          <cell r="C3863" t="str">
            <v>m</v>
          </cell>
          <cell r="D3863">
            <v>136.13</v>
          </cell>
        </row>
        <row r="3864">
          <cell r="A3864" t="str">
            <v>1C.12.080.0060.j</v>
          </cell>
          <cell r="B3864" t="str">
            <v>- DN 1400</v>
          </cell>
          <cell r="C3864" t="str">
            <v>m</v>
          </cell>
          <cell r="D3864">
            <v>158.82</v>
          </cell>
        </row>
        <row r="3865">
          <cell r="A3865" t="str">
            <v>1C.12.080.0060.k</v>
          </cell>
          <cell r="B3865" t="str">
            <v>- DN 1500</v>
          </cell>
          <cell r="C3865" t="str">
            <v>m</v>
          </cell>
          <cell r="D3865">
            <v>170.17</v>
          </cell>
        </row>
        <row r="3866">
          <cell r="A3866" t="str">
            <v>1C.12.080.0060.l</v>
          </cell>
          <cell r="B3866" t="str">
            <v>- DN 1600</v>
          </cell>
          <cell r="C3866" t="str">
            <v>m</v>
          </cell>
          <cell r="D3866">
            <v>181.51</v>
          </cell>
        </row>
        <row r="3867">
          <cell r="A3867" t="str">
            <v>1C.12.080.0060.m</v>
          </cell>
          <cell r="B3867" t="str">
            <v>- DN 1800</v>
          </cell>
          <cell r="C3867" t="str">
            <v>m</v>
          </cell>
          <cell r="D3867">
            <v>204.19</v>
          </cell>
        </row>
        <row r="3868">
          <cell r="A3868" t="str">
            <v>1C.12.080.0060.n</v>
          </cell>
          <cell r="B3868" t="str">
            <v>- DN 2000</v>
          </cell>
          <cell r="C3868" t="str">
            <v>m</v>
          </cell>
          <cell r="D3868">
            <v>226.89</v>
          </cell>
        </row>
        <row r="3869">
          <cell r="A3869" t="str">
            <v>1C.12.080.0070</v>
          </cell>
          <cell r="B3869" t="str">
            <v>Maggiore costo per rivestimento della superficie interna del tubo in calcestruzzo con rivestimento di tipo epossidico dello spessore di 300 µm.</v>
          </cell>
          <cell r="C3869"/>
          <cell r="D3869"/>
        </row>
        <row r="3870">
          <cell r="A3870" t="str">
            <v>1C.12.080.0070.a</v>
          </cell>
          <cell r="B3870" t="str">
            <v>- DN 300</v>
          </cell>
          <cell r="C3870" t="str">
            <v>m</v>
          </cell>
          <cell r="D3870">
            <v>5.74</v>
          </cell>
        </row>
        <row r="3871">
          <cell r="A3871" t="str">
            <v>1C.12.080.0070.b</v>
          </cell>
          <cell r="B3871" t="str">
            <v>- DN 400</v>
          </cell>
          <cell r="C3871" t="str">
            <v>m</v>
          </cell>
          <cell r="D3871">
            <v>7.66</v>
          </cell>
        </row>
        <row r="3872">
          <cell r="A3872" t="str">
            <v>1C.12.080.0070.c</v>
          </cell>
          <cell r="B3872" t="str">
            <v>- DN 500</v>
          </cell>
          <cell r="C3872" t="str">
            <v>m</v>
          </cell>
          <cell r="D3872">
            <v>9.58</v>
          </cell>
        </row>
        <row r="3873">
          <cell r="A3873" t="str">
            <v>1C.12.080.0070.d</v>
          </cell>
          <cell r="B3873" t="str">
            <v>- DN 600</v>
          </cell>
          <cell r="C3873" t="str">
            <v>m</v>
          </cell>
          <cell r="D3873">
            <v>11.48</v>
          </cell>
        </row>
        <row r="3874">
          <cell r="A3874" t="str">
            <v>1C.12.080.0070.e</v>
          </cell>
          <cell r="B3874" t="str">
            <v>- DN 700</v>
          </cell>
          <cell r="C3874" t="str">
            <v>m</v>
          </cell>
          <cell r="D3874">
            <v>13.4</v>
          </cell>
        </row>
        <row r="3875">
          <cell r="A3875" t="str">
            <v>1C.12.080.0070.f</v>
          </cell>
          <cell r="B3875" t="str">
            <v>- DN 800</v>
          </cell>
          <cell r="C3875" t="str">
            <v>m</v>
          </cell>
          <cell r="D3875">
            <v>15.32</v>
          </cell>
        </row>
        <row r="3876">
          <cell r="A3876" t="str">
            <v>1C.12.080.0070.g</v>
          </cell>
          <cell r="B3876" t="str">
            <v>- DN 1000</v>
          </cell>
          <cell r="C3876" t="str">
            <v>m</v>
          </cell>
          <cell r="D3876">
            <v>19.14</v>
          </cell>
        </row>
        <row r="3877">
          <cell r="A3877" t="str">
            <v>1C.12.080.0070.h</v>
          </cell>
          <cell r="B3877" t="str">
            <v>- DN 1100</v>
          </cell>
          <cell r="C3877" t="str">
            <v>m</v>
          </cell>
          <cell r="D3877">
            <v>21.07</v>
          </cell>
        </row>
        <row r="3878">
          <cell r="A3878" t="str">
            <v>1C.12.080.0070.i</v>
          </cell>
          <cell r="B3878" t="str">
            <v>- DN 1200</v>
          </cell>
          <cell r="C3878" t="str">
            <v>m</v>
          </cell>
          <cell r="D3878">
            <v>22.97</v>
          </cell>
        </row>
        <row r="3879">
          <cell r="A3879" t="str">
            <v>1C.12.080.0070.j</v>
          </cell>
          <cell r="B3879" t="str">
            <v>- DN 1400</v>
          </cell>
          <cell r="C3879" t="str">
            <v>m</v>
          </cell>
          <cell r="D3879">
            <v>26.81</v>
          </cell>
        </row>
        <row r="3880">
          <cell r="A3880" t="str">
            <v>1C.12.080.0070.k</v>
          </cell>
          <cell r="B3880" t="str">
            <v>- DN 1500</v>
          </cell>
          <cell r="C3880" t="str">
            <v>m</v>
          </cell>
          <cell r="D3880">
            <v>28.72</v>
          </cell>
        </row>
        <row r="3881">
          <cell r="A3881" t="str">
            <v>1C.12.080.0070.l</v>
          </cell>
          <cell r="B3881" t="str">
            <v>- DN 1600</v>
          </cell>
          <cell r="C3881" t="str">
            <v>m</v>
          </cell>
          <cell r="D3881">
            <v>30.64</v>
          </cell>
        </row>
        <row r="3882">
          <cell r="A3882" t="str">
            <v>1C.12.080.0070.m</v>
          </cell>
          <cell r="B3882" t="str">
            <v>- DN 1800</v>
          </cell>
          <cell r="C3882" t="str">
            <v>m</v>
          </cell>
          <cell r="D3882">
            <v>34.46</v>
          </cell>
        </row>
        <row r="3883">
          <cell r="A3883" t="str">
            <v>1C.12.080.0070.n</v>
          </cell>
          <cell r="B3883" t="str">
            <v>- DN 2000</v>
          </cell>
          <cell r="C3883" t="str">
            <v>m</v>
          </cell>
          <cell r="D3883">
            <v>38.29</v>
          </cell>
        </row>
        <row r="3884">
          <cell r="A3884" t="str">
            <v>1C.12.080.0100</v>
          </cell>
          <cell r="B3884" t="str">
            <v>Fornitura e posa di tubi in calcestruzzo senza bicchiere, con giunto a maschio e femmina, per condotte suborizzontali interrate, compresa sigillatura in opera. Escluso scavo, piano appoggio, rinfianco e riempimento. Diametro nominale interno (DN) e diametro esterno (De):</v>
          </cell>
          <cell r="C3884"/>
          <cell r="D3884"/>
        </row>
        <row r="3885">
          <cell r="A3885" t="str">
            <v>1C.12.080.0100.a</v>
          </cell>
          <cell r="B3885" t="str">
            <v>- DN 150 - De 200</v>
          </cell>
          <cell r="C3885" t="str">
            <v>m</v>
          </cell>
          <cell r="D3885">
            <v>16.52</v>
          </cell>
        </row>
        <row r="3886">
          <cell r="A3886" t="str">
            <v>1C.12.080.0100.b</v>
          </cell>
          <cell r="B3886" t="str">
            <v>- DN 200 - De 260</v>
          </cell>
          <cell r="C3886" t="str">
            <v>m</v>
          </cell>
          <cell r="D3886">
            <v>22.58</v>
          </cell>
        </row>
        <row r="3887">
          <cell r="A3887" t="str">
            <v>1C.12.080.0100.c</v>
          </cell>
          <cell r="B3887" t="str">
            <v>- DN 300 - De 370</v>
          </cell>
          <cell r="C3887" t="str">
            <v>m</v>
          </cell>
          <cell r="D3887">
            <v>27.47</v>
          </cell>
        </row>
        <row r="3888">
          <cell r="A3888" t="str">
            <v>1C.12.080.0100.d</v>
          </cell>
          <cell r="B3888" t="str">
            <v>- DN 400 - De 470</v>
          </cell>
          <cell r="C3888" t="str">
            <v>m</v>
          </cell>
          <cell r="D3888">
            <v>33.15</v>
          </cell>
        </row>
        <row r="3889">
          <cell r="A3889" t="str">
            <v>1C.12.080.0100.e</v>
          </cell>
          <cell r="B3889" t="str">
            <v>- DN 500 - De 590</v>
          </cell>
          <cell r="C3889" t="str">
            <v>m</v>
          </cell>
          <cell r="D3889">
            <v>40.380000000000003</v>
          </cell>
        </row>
        <row r="3890">
          <cell r="A3890" t="str">
            <v>1C.12.080.0100.f</v>
          </cell>
          <cell r="B3890" t="str">
            <v>- DN 600 - De 700</v>
          </cell>
          <cell r="C3890" t="str">
            <v>m</v>
          </cell>
          <cell r="D3890">
            <v>50.96</v>
          </cell>
        </row>
        <row r="3891">
          <cell r="A3891" t="str">
            <v>1C.12.080.0100.g</v>
          </cell>
          <cell r="B3891" t="str">
            <v>- DN 800 - De 920</v>
          </cell>
          <cell r="C3891" t="str">
            <v>m</v>
          </cell>
          <cell r="D3891">
            <v>69</v>
          </cell>
        </row>
        <row r="3892">
          <cell r="A3892" t="str">
            <v>1C.12.080.0100.h</v>
          </cell>
          <cell r="B3892" t="str">
            <v>- DN 1000 - De 1140</v>
          </cell>
          <cell r="C3892" t="str">
            <v>m</v>
          </cell>
          <cell r="D3892">
            <v>93.93</v>
          </cell>
        </row>
        <row r="3893">
          <cell r="A3893" t="str">
            <v>1C.12.080.0100.i</v>
          </cell>
          <cell r="B3893" t="str">
            <v>- DN 1250 - De 1400</v>
          </cell>
          <cell r="C3893" t="str">
            <v>m</v>
          </cell>
          <cell r="D3893">
            <v>133.22</v>
          </cell>
        </row>
        <row r="3894">
          <cell r="A3894" t="str">
            <v>1C.12.090</v>
          </cell>
          <cell r="B3894" t="str">
            <v>TUBAZIONI FONOASSORBENTI</v>
          </cell>
          <cell r="C3894"/>
          <cell r="D3894"/>
        </row>
        <row r="3895">
          <cell r="A3895" t="str">
            <v>1C.12.090.0010</v>
          </cell>
          <cell r="B3895" t="str">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v>
          </cell>
          <cell r="C3895"/>
          <cell r="D3895"/>
        </row>
        <row r="3896">
          <cell r="A3896" t="str">
            <v>1C.12.090.0010.a</v>
          </cell>
          <cell r="B3896" t="str">
            <v>De= 40 mm - s= 3,00</v>
          </cell>
          <cell r="C3896" t="str">
            <v>m</v>
          </cell>
          <cell r="D3896">
            <v>10.95</v>
          </cell>
        </row>
        <row r="3897">
          <cell r="A3897" t="str">
            <v>1C.12.090.0010.b</v>
          </cell>
          <cell r="B3897" t="str">
            <v>De= 50 mm - s= 3,00</v>
          </cell>
          <cell r="C3897" t="str">
            <v>m</v>
          </cell>
          <cell r="D3897">
            <v>11.52</v>
          </cell>
        </row>
        <row r="3898">
          <cell r="A3898" t="str">
            <v>1C.12.090.0010.c</v>
          </cell>
          <cell r="B3898" t="str">
            <v>De= 75 mm - s= 4,00</v>
          </cell>
          <cell r="C3898" t="str">
            <v>m</v>
          </cell>
          <cell r="D3898">
            <v>21.79</v>
          </cell>
        </row>
        <row r="3899">
          <cell r="A3899" t="str">
            <v>1C.12.090.0010.d</v>
          </cell>
          <cell r="B3899" t="str">
            <v>De= 90 mm - s= 4,50</v>
          </cell>
          <cell r="C3899" t="str">
            <v>m</v>
          </cell>
          <cell r="D3899">
            <v>26.46</v>
          </cell>
        </row>
        <row r="3900">
          <cell r="A3900" t="str">
            <v>1C.12.090.0010.e</v>
          </cell>
          <cell r="B3900" t="str">
            <v>De= 100 mm - s= 5,00</v>
          </cell>
          <cell r="C3900" t="str">
            <v>m</v>
          </cell>
          <cell r="D3900">
            <v>26.76</v>
          </cell>
        </row>
        <row r="3901">
          <cell r="A3901" t="str">
            <v>1C.12.090.0010.f</v>
          </cell>
          <cell r="B3901" t="str">
            <v>De= 110 mm - s= 5,00</v>
          </cell>
          <cell r="C3901" t="str">
            <v>m</v>
          </cell>
          <cell r="D3901">
            <v>28.08</v>
          </cell>
        </row>
        <row r="3902">
          <cell r="A3902" t="str">
            <v>1C.12.090.0010.g</v>
          </cell>
          <cell r="B3902" t="str">
            <v>De= 125 mm - s= 5,00</v>
          </cell>
          <cell r="C3902" t="str">
            <v>m</v>
          </cell>
          <cell r="D3902">
            <v>41.6</v>
          </cell>
        </row>
        <row r="3903">
          <cell r="A3903" t="str">
            <v>1C.12.090.0010.h</v>
          </cell>
          <cell r="B3903" t="str">
            <v>De= 160 mm - s= 5,50</v>
          </cell>
          <cell r="C3903" t="str">
            <v>m</v>
          </cell>
          <cell r="D3903">
            <v>51.11</v>
          </cell>
        </row>
        <row r="3904">
          <cell r="A3904" t="str">
            <v>1C.12.090.0020</v>
          </cell>
          <cell r="B3904" t="str">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v>
          </cell>
          <cell r="C3904"/>
          <cell r="D3904"/>
        </row>
        <row r="3905">
          <cell r="A3905" t="str">
            <v>1C.12.090.0020.a</v>
          </cell>
          <cell r="B3905" t="str">
            <v>De= 40 mm - s= 3,00</v>
          </cell>
          <cell r="C3905" t="str">
            <v>m</v>
          </cell>
          <cell r="D3905">
            <v>14.05</v>
          </cell>
        </row>
        <row r="3906">
          <cell r="A3906" t="str">
            <v>1C.12.090.0020.b</v>
          </cell>
          <cell r="B3906" t="str">
            <v>De= 50 mm - s= 3,00</v>
          </cell>
          <cell r="C3906" t="str">
            <v>m</v>
          </cell>
          <cell r="D3906">
            <v>14.77</v>
          </cell>
        </row>
        <row r="3907">
          <cell r="A3907" t="str">
            <v>1C.12.090.0020.c</v>
          </cell>
          <cell r="B3907" t="str">
            <v>De= 75 mm - s= 4,00</v>
          </cell>
          <cell r="C3907" t="str">
            <v>m</v>
          </cell>
          <cell r="D3907">
            <v>26.15</v>
          </cell>
        </row>
        <row r="3908">
          <cell r="A3908" t="str">
            <v>1C.12.090.0020.d</v>
          </cell>
          <cell r="B3908" t="str">
            <v>De= 90 mm - s= 4,50</v>
          </cell>
          <cell r="C3908" t="str">
            <v>m</v>
          </cell>
          <cell r="D3908">
            <v>31.69</v>
          </cell>
        </row>
        <row r="3909">
          <cell r="A3909" t="str">
            <v>1C.12.090.0020.e</v>
          </cell>
          <cell r="B3909" t="str">
            <v>De= 100 mm - s= 5,00</v>
          </cell>
          <cell r="C3909" t="str">
            <v>m</v>
          </cell>
          <cell r="D3909">
            <v>32.01</v>
          </cell>
        </row>
        <row r="3910">
          <cell r="A3910" t="str">
            <v>1C.12.090.0020.f</v>
          </cell>
          <cell r="B3910" t="str">
            <v>De= 110 mm - s= 5,00</v>
          </cell>
          <cell r="C3910" t="str">
            <v>m</v>
          </cell>
          <cell r="D3910">
            <v>33.31</v>
          </cell>
        </row>
        <row r="3911">
          <cell r="A3911" t="str">
            <v>1C.12.090.0030</v>
          </cell>
          <cell r="B3911" t="str">
            <v>Fornitura e Posa di curve aperte e chiuse per tubi fonoassorbenti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v>
          </cell>
          <cell r="C3911"/>
          <cell r="D3911"/>
        </row>
        <row r="3912">
          <cell r="A3912" t="str">
            <v>1C.12.090.0030.a</v>
          </cell>
          <cell r="B3912" t="str">
            <v>-De 40 curva aperta 45°</v>
          </cell>
          <cell r="C3912" t="str">
            <v>cad</v>
          </cell>
          <cell r="D3912">
            <v>7.18</v>
          </cell>
        </row>
        <row r="3913">
          <cell r="A3913" t="str">
            <v>1C.12.090.0030.b</v>
          </cell>
          <cell r="B3913" t="str">
            <v>-De 40 curva chiusa 87°</v>
          </cell>
          <cell r="C3913" t="str">
            <v>cad</v>
          </cell>
          <cell r="D3913">
            <v>7.18</v>
          </cell>
        </row>
        <row r="3914">
          <cell r="A3914" t="str">
            <v>1C.12.090.0030.c</v>
          </cell>
          <cell r="B3914" t="str">
            <v>-De 50 curva aperta 45°</v>
          </cell>
          <cell r="C3914" t="str">
            <v>cad</v>
          </cell>
          <cell r="D3914">
            <v>7.85</v>
          </cell>
        </row>
        <row r="3915">
          <cell r="A3915" t="str">
            <v>1C.12.090.0030.d</v>
          </cell>
          <cell r="B3915" t="str">
            <v>-De 50 curva chiusa 87°</v>
          </cell>
          <cell r="C3915" t="str">
            <v>cad</v>
          </cell>
          <cell r="D3915">
            <v>8.4600000000000009</v>
          </cell>
        </row>
        <row r="3916">
          <cell r="A3916" t="str">
            <v>1C.12.090.0030.e</v>
          </cell>
          <cell r="B3916" t="str">
            <v>-De 75 curva aperta 45°</v>
          </cell>
          <cell r="C3916" t="str">
            <v>cad</v>
          </cell>
          <cell r="D3916">
            <v>11.77</v>
          </cell>
        </row>
        <row r="3917">
          <cell r="A3917" t="str">
            <v>1C.12.090.0030.f</v>
          </cell>
          <cell r="B3917" t="str">
            <v>-De 75 curva chiusa 87°</v>
          </cell>
          <cell r="C3917" t="str">
            <v>cad</v>
          </cell>
          <cell r="D3917">
            <v>12.42</v>
          </cell>
        </row>
        <row r="3918">
          <cell r="A3918" t="str">
            <v>1C.12.090.0030.g</v>
          </cell>
          <cell r="B3918" t="str">
            <v>-De 90 curva aperta 45°</v>
          </cell>
          <cell r="C3918" t="str">
            <v>cad</v>
          </cell>
          <cell r="D3918">
            <v>11.79</v>
          </cell>
        </row>
        <row r="3919">
          <cell r="A3919" t="str">
            <v>1C.12.090.0030.h</v>
          </cell>
          <cell r="B3919" t="str">
            <v>-De 90 curva chiusa 87°</v>
          </cell>
          <cell r="C3919" t="str">
            <v>cad</v>
          </cell>
          <cell r="D3919">
            <v>12.45</v>
          </cell>
        </row>
        <row r="3920">
          <cell r="A3920" t="str">
            <v>1C.12.090.0030.i</v>
          </cell>
          <cell r="B3920" t="str">
            <v>-De 100 curva aperta 45°</v>
          </cell>
          <cell r="C3920" t="str">
            <v>cad</v>
          </cell>
          <cell r="D3920">
            <v>11.79</v>
          </cell>
        </row>
        <row r="3921">
          <cell r="A3921" t="str">
            <v>1C.12.090.0030.l</v>
          </cell>
          <cell r="B3921" t="str">
            <v>-De 100 curva chiusa 87°</v>
          </cell>
          <cell r="C3921" t="str">
            <v>cad</v>
          </cell>
          <cell r="D3921">
            <v>12.45</v>
          </cell>
        </row>
        <row r="3922">
          <cell r="A3922" t="str">
            <v>1C.12.090.0030.m</v>
          </cell>
          <cell r="B3922" t="str">
            <v>-De 110 curva aperta 45°</v>
          </cell>
          <cell r="C3922" t="str">
            <v>cad</v>
          </cell>
          <cell r="D3922">
            <v>14.34</v>
          </cell>
        </row>
        <row r="3923">
          <cell r="A3923" t="str">
            <v>1C.12.090.0030.n</v>
          </cell>
          <cell r="B3923" t="str">
            <v>-De 110 curva chiusa 87°</v>
          </cell>
          <cell r="C3923" t="str">
            <v>cad</v>
          </cell>
          <cell r="D3923">
            <v>14.81</v>
          </cell>
        </row>
        <row r="3924">
          <cell r="A3924" t="str">
            <v>1C.12.090.0030.o</v>
          </cell>
          <cell r="B3924" t="str">
            <v>-De 125 curva aperta 45°</v>
          </cell>
          <cell r="C3924" t="str">
            <v>cad</v>
          </cell>
          <cell r="D3924">
            <v>18.22</v>
          </cell>
        </row>
        <row r="3925">
          <cell r="A3925" t="str">
            <v>1C.12.090.0030.p</v>
          </cell>
          <cell r="B3925" t="str">
            <v>-De 125 curva chiusa 87°</v>
          </cell>
          <cell r="C3925" t="str">
            <v>cad</v>
          </cell>
          <cell r="D3925">
            <v>19.59</v>
          </cell>
        </row>
        <row r="3926">
          <cell r="A3926" t="str">
            <v>1C.12.090.0030.q</v>
          </cell>
          <cell r="B3926" t="str">
            <v>-De 160 curva aperta 45°</v>
          </cell>
          <cell r="C3926" t="str">
            <v>cad</v>
          </cell>
          <cell r="D3926">
            <v>22.55</v>
          </cell>
        </row>
        <row r="3927">
          <cell r="A3927" t="str">
            <v>1C.12.090.0030.r</v>
          </cell>
          <cell r="B3927" t="str">
            <v>-De 160 curva chiusa 87°</v>
          </cell>
          <cell r="C3927" t="str">
            <v>cad</v>
          </cell>
          <cell r="D3927">
            <v>25.89</v>
          </cell>
        </row>
        <row r="3928">
          <cell r="A3928" t="str">
            <v>1C.12.090.0040</v>
          </cell>
          <cell r="B3928" t="str">
            <v>Fornitura e Posa di braghe di derivazione a 45° M/F e derivazione ridotte a45° M/F per tubi semplici fonoassorbenti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v>
          </cell>
          <cell r="C3928"/>
          <cell r="D3928"/>
        </row>
        <row r="3929">
          <cell r="A3929" t="str">
            <v>1C.12.090.0040.a</v>
          </cell>
          <cell r="B3929" t="str">
            <v>- De 40/40</v>
          </cell>
          <cell r="C3929" t="str">
            <v>cad</v>
          </cell>
          <cell r="D3929">
            <v>8.24</v>
          </cell>
        </row>
        <row r="3930">
          <cell r="A3930" t="str">
            <v>1C.12.090.0040.b</v>
          </cell>
          <cell r="B3930" t="str">
            <v>- De 50/50</v>
          </cell>
          <cell r="C3930" t="str">
            <v>cad</v>
          </cell>
          <cell r="D3930">
            <v>9.6999999999999993</v>
          </cell>
        </row>
        <row r="3931">
          <cell r="A3931" t="str">
            <v>1C.12.090.0040.c</v>
          </cell>
          <cell r="B3931" t="str">
            <v>- De 75/40</v>
          </cell>
          <cell r="C3931" t="str">
            <v>cad</v>
          </cell>
          <cell r="D3931">
            <v>14.39</v>
          </cell>
        </row>
        <row r="3932">
          <cell r="A3932" t="str">
            <v>1C.12.090.0040.d</v>
          </cell>
          <cell r="B3932" t="str">
            <v>- De 75/50</v>
          </cell>
          <cell r="C3932" t="str">
            <v>cad</v>
          </cell>
          <cell r="D3932">
            <v>14.39</v>
          </cell>
        </row>
        <row r="3933">
          <cell r="A3933" t="str">
            <v>1C.12.090.0040.e</v>
          </cell>
          <cell r="B3933" t="str">
            <v>- De 75/75</v>
          </cell>
          <cell r="C3933" t="str">
            <v>cad</v>
          </cell>
          <cell r="D3933">
            <v>14.39</v>
          </cell>
        </row>
        <row r="3934">
          <cell r="A3934" t="str">
            <v>1C.12.090.0040.f</v>
          </cell>
          <cell r="B3934" t="str">
            <v>- De 90/90</v>
          </cell>
          <cell r="C3934" t="str">
            <v>cad</v>
          </cell>
          <cell r="D3934">
            <v>14.41</v>
          </cell>
        </row>
        <row r="3935">
          <cell r="A3935" t="str">
            <v>1C.12.090.0040.g</v>
          </cell>
          <cell r="B3935" t="str">
            <v>- De 100/40</v>
          </cell>
          <cell r="C3935" t="str">
            <v>cad</v>
          </cell>
          <cell r="D3935">
            <v>14.45</v>
          </cell>
        </row>
        <row r="3936">
          <cell r="A3936" t="str">
            <v>1C.12.090.0040.h</v>
          </cell>
          <cell r="B3936" t="str">
            <v>- De 100/50</v>
          </cell>
          <cell r="C3936" t="str">
            <v>cad</v>
          </cell>
          <cell r="D3936">
            <v>14.45</v>
          </cell>
        </row>
        <row r="3937">
          <cell r="A3937" t="str">
            <v>1C.12.090.0040.i</v>
          </cell>
          <cell r="B3937" t="str">
            <v>- De 100/100</v>
          </cell>
          <cell r="C3937" t="str">
            <v>cad</v>
          </cell>
          <cell r="D3937">
            <v>14.45</v>
          </cell>
        </row>
        <row r="3938">
          <cell r="A3938" t="str">
            <v>1C.12.090.0040.l</v>
          </cell>
          <cell r="B3938" t="str">
            <v>- De 110/40</v>
          </cell>
          <cell r="C3938" t="str">
            <v>cad</v>
          </cell>
          <cell r="D3938">
            <v>18.91</v>
          </cell>
        </row>
        <row r="3939">
          <cell r="A3939" t="str">
            <v>1C.12.090.0040.m</v>
          </cell>
          <cell r="B3939" t="str">
            <v>- De 110/50</v>
          </cell>
          <cell r="C3939" t="str">
            <v>cad</v>
          </cell>
          <cell r="D3939">
            <v>18.91</v>
          </cell>
        </row>
        <row r="3940">
          <cell r="A3940" t="str">
            <v>1C.12.090.0040.n</v>
          </cell>
          <cell r="B3940" t="str">
            <v>- De 110/75</v>
          </cell>
          <cell r="C3940" t="str">
            <v>cad</v>
          </cell>
          <cell r="D3940">
            <v>20.12</v>
          </cell>
        </row>
        <row r="3941">
          <cell r="A3941" t="str">
            <v>1C.12.090.0040.o</v>
          </cell>
          <cell r="B3941" t="str">
            <v>- De 110/110</v>
          </cell>
          <cell r="C3941" t="str">
            <v>cad</v>
          </cell>
          <cell r="D3941">
            <v>21.35</v>
          </cell>
        </row>
        <row r="3942">
          <cell r="A3942" t="str">
            <v>1C.12.090.0040.p</v>
          </cell>
          <cell r="B3942" t="str">
            <v>- De 125/110</v>
          </cell>
          <cell r="C3942" t="str">
            <v>cad</v>
          </cell>
          <cell r="D3942">
            <v>29.36</v>
          </cell>
        </row>
        <row r="3943">
          <cell r="A3943" t="str">
            <v>1C.12.090.0040.q</v>
          </cell>
          <cell r="B3943" t="str">
            <v>- De 125/125</v>
          </cell>
          <cell r="C3943" t="str">
            <v>cad</v>
          </cell>
          <cell r="D3943">
            <v>33.979999999999997</v>
          </cell>
        </row>
        <row r="3944">
          <cell r="A3944" t="str">
            <v>1C.12.090.0040.r</v>
          </cell>
          <cell r="B3944" t="str">
            <v>- De 160/110</v>
          </cell>
          <cell r="C3944" t="str">
            <v>cad</v>
          </cell>
          <cell r="D3944">
            <v>36.880000000000003</v>
          </cell>
        </row>
        <row r="3945">
          <cell r="A3945" t="str">
            <v>1C.12.090.0040.s</v>
          </cell>
          <cell r="B3945" t="str">
            <v>- De 160/160</v>
          </cell>
          <cell r="C3945" t="str">
            <v>cad</v>
          </cell>
          <cell r="D3945">
            <v>46.11</v>
          </cell>
        </row>
        <row r="3946">
          <cell r="A3946" t="str">
            <v>1C.12.090.0060</v>
          </cell>
          <cell r="B3946" t="str">
            <v>Aumenti per tubi semplici fonoassorbenti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v>
          </cell>
          <cell r="C3946"/>
          <cell r="D3946"/>
        </row>
        <row r="3947">
          <cell r="A3947" t="str">
            <v>1C.12.090.0060.a</v>
          </cell>
          <cell r="B3947" t="str">
            <v>- De 40/50</v>
          </cell>
          <cell r="C3947" t="str">
            <v>cad</v>
          </cell>
          <cell r="D3947">
            <v>9.6</v>
          </cell>
        </row>
        <row r="3948">
          <cell r="A3948" t="str">
            <v>1C.12.090.0060.b</v>
          </cell>
          <cell r="B3948" t="str">
            <v>- De 40/100</v>
          </cell>
          <cell r="C3948" t="str">
            <v>cad</v>
          </cell>
          <cell r="D3948">
            <v>12.89</v>
          </cell>
        </row>
        <row r="3949">
          <cell r="A3949" t="str">
            <v>1C.12.090.0060.c</v>
          </cell>
          <cell r="B3949" t="str">
            <v>- De 50/75</v>
          </cell>
          <cell r="C3949" t="str">
            <v>cad</v>
          </cell>
          <cell r="D3949">
            <v>9.68</v>
          </cell>
        </row>
        <row r="3950">
          <cell r="A3950" t="str">
            <v>1C.12.090.0060.d</v>
          </cell>
          <cell r="B3950" t="str">
            <v>- De 50/100</v>
          </cell>
          <cell r="C3950" t="str">
            <v>cad</v>
          </cell>
          <cell r="D3950">
            <v>12.97</v>
          </cell>
        </row>
        <row r="3951">
          <cell r="A3951" t="str">
            <v>1C.12.090.0060.e</v>
          </cell>
          <cell r="B3951" t="str">
            <v>- De 50/110</v>
          </cell>
          <cell r="C3951" t="str">
            <v>cad</v>
          </cell>
          <cell r="D3951">
            <v>12.97</v>
          </cell>
        </row>
        <row r="3952">
          <cell r="A3952" t="str">
            <v>1C.12.090.0060.f</v>
          </cell>
          <cell r="B3952" t="str">
            <v>- De 75/100</v>
          </cell>
          <cell r="C3952" t="str">
            <v>cad</v>
          </cell>
          <cell r="D3952">
            <v>13.01</v>
          </cell>
        </row>
        <row r="3953">
          <cell r="A3953" t="str">
            <v>1C.12.090.0060.g</v>
          </cell>
          <cell r="B3953" t="str">
            <v>- De 75/110</v>
          </cell>
          <cell r="C3953" t="str">
            <v>cad</v>
          </cell>
          <cell r="D3953">
            <v>13.01</v>
          </cell>
        </row>
        <row r="3954">
          <cell r="A3954" t="str">
            <v>1C.12.090.0060.h</v>
          </cell>
          <cell r="B3954" t="str">
            <v>- De 90/100</v>
          </cell>
          <cell r="C3954" t="str">
            <v>cad</v>
          </cell>
          <cell r="D3954">
            <v>13.73</v>
          </cell>
        </row>
        <row r="3955">
          <cell r="A3955" t="str">
            <v>1C.12.090.0060.i</v>
          </cell>
          <cell r="B3955" t="str">
            <v>- De 90/110</v>
          </cell>
          <cell r="C3955" t="str">
            <v>cad</v>
          </cell>
          <cell r="D3955">
            <v>13.73</v>
          </cell>
        </row>
        <row r="3956">
          <cell r="A3956" t="str">
            <v>1C.12.090.0060.l</v>
          </cell>
          <cell r="B3956" t="str">
            <v>- De 100/110</v>
          </cell>
          <cell r="C3956" t="str">
            <v>cad</v>
          </cell>
          <cell r="D3956">
            <v>13.05</v>
          </cell>
        </row>
        <row r="3957">
          <cell r="A3957" t="str">
            <v>1C.12.090.0060.m</v>
          </cell>
          <cell r="B3957" t="str">
            <v>- De 100/125</v>
          </cell>
          <cell r="C3957" t="str">
            <v>cad</v>
          </cell>
          <cell r="D3957">
            <v>15.07</v>
          </cell>
        </row>
        <row r="3958">
          <cell r="A3958" t="str">
            <v>1C.12.090.0060.n</v>
          </cell>
          <cell r="B3958" t="str">
            <v>- De 110/125</v>
          </cell>
          <cell r="C3958" t="str">
            <v>cad</v>
          </cell>
          <cell r="D3958">
            <v>15.07</v>
          </cell>
        </row>
        <row r="3959">
          <cell r="A3959" t="str">
            <v>1C.12.090.0060.o</v>
          </cell>
          <cell r="B3959" t="str">
            <v>- De 110/160</v>
          </cell>
          <cell r="C3959" t="str">
            <v>cad</v>
          </cell>
          <cell r="D3959">
            <v>17.97</v>
          </cell>
        </row>
        <row r="3960">
          <cell r="A3960" t="str">
            <v>1C.12.090.0060.p</v>
          </cell>
          <cell r="B3960" t="str">
            <v>- De 125/160</v>
          </cell>
          <cell r="C3960" t="str">
            <v>cad</v>
          </cell>
          <cell r="D3960">
            <v>17.989999999999998</v>
          </cell>
        </row>
        <row r="3961">
          <cell r="A3961" t="str">
            <v>1C.12.090.0080</v>
          </cell>
          <cell r="B3961" t="str">
            <v>Fornitura e posa d'ispezioni per tubi semplici fonoassorbenti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v>
          </cell>
          <cell r="C3961"/>
          <cell r="D3961"/>
        </row>
        <row r="3962">
          <cell r="A3962" t="str">
            <v>1C.12.090.0080.a</v>
          </cell>
          <cell r="B3962" t="str">
            <v>- De 75</v>
          </cell>
          <cell r="C3962" t="str">
            <v>cad</v>
          </cell>
          <cell r="D3962">
            <v>17.36</v>
          </cell>
        </row>
        <row r="3963">
          <cell r="A3963" t="str">
            <v>1C.12.090.0080.b</v>
          </cell>
          <cell r="B3963" t="str">
            <v>- De 100</v>
          </cell>
          <cell r="C3963" t="str">
            <v>cad</v>
          </cell>
          <cell r="D3963">
            <v>17.37</v>
          </cell>
        </row>
        <row r="3964">
          <cell r="A3964" t="str">
            <v>1C.12.090.0080.c</v>
          </cell>
          <cell r="B3964" t="str">
            <v>- De 110</v>
          </cell>
          <cell r="C3964" t="str">
            <v>cad</v>
          </cell>
          <cell r="D3964">
            <v>25.4</v>
          </cell>
        </row>
        <row r="3965">
          <cell r="A3965" t="str">
            <v>1C.12.090.0080.d</v>
          </cell>
          <cell r="B3965" t="str">
            <v>- De 125</v>
          </cell>
          <cell r="C3965" t="str">
            <v>cad</v>
          </cell>
          <cell r="D3965">
            <v>45.99</v>
          </cell>
        </row>
        <row r="3966">
          <cell r="A3966" t="str">
            <v>1C.12.090.0080.e</v>
          </cell>
          <cell r="B3966" t="str">
            <v>- De 160</v>
          </cell>
          <cell r="C3966" t="str">
            <v>cad</v>
          </cell>
          <cell r="D3966">
            <v>57.32</v>
          </cell>
        </row>
        <row r="3967">
          <cell r="A3967" t="str">
            <v>1C.12.100</v>
          </cell>
          <cell r="B3967" t="str">
            <v>TUBI PER DRENAGGIO</v>
          </cell>
          <cell r="C3967"/>
          <cell r="D3967"/>
        </row>
        <row r="3968">
          <cell r="A3968" t="str">
            <v>1C.12.100.0010</v>
          </cell>
          <cell r="B3968" t="str">
            <v>Fornitura e posa tubo per drenaggio in PVC, flessibile, corrugato, microforato, monoparete, adatto per uso agricolo, campi sportivi, edilizia. Escluso scavo, piano appoggio, rinfianco e riempimento. Diametro esterno (De):</v>
          </cell>
          <cell r="C3968"/>
          <cell r="D3968"/>
        </row>
        <row r="3969">
          <cell r="A3969" t="str">
            <v>1C.12.100.0010.a</v>
          </cell>
          <cell r="B3969" t="str">
            <v>- De 50</v>
          </cell>
          <cell r="C3969" t="str">
            <v>m</v>
          </cell>
          <cell r="D3969">
            <v>3.23</v>
          </cell>
        </row>
        <row r="3970">
          <cell r="A3970" t="str">
            <v>1C.12.100.0010.b</v>
          </cell>
          <cell r="B3970" t="str">
            <v>- De 65</v>
          </cell>
          <cell r="C3970" t="str">
            <v>m</v>
          </cell>
          <cell r="D3970">
            <v>3.69</v>
          </cell>
        </row>
        <row r="3971">
          <cell r="A3971" t="str">
            <v>1C.12.100.0010.c</v>
          </cell>
          <cell r="B3971" t="str">
            <v>- De 80</v>
          </cell>
          <cell r="C3971" t="str">
            <v>m</v>
          </cell>
          <cell r="D3971">
            <v>4.3099999999999996</v>
          </cell>
        </row>
        <row r="3972">
          <cell r="A3972" t="str">
            <v>1C.12.100.0010.d</v>
          </cell>
          <cell r="B3972" t="str">
            <v>- De 100</v>
          </cell>
          <cell r="C3972" t="str">
            <v>m</v>
          </cell>
          <cell r="D3972">
            <v>6.35</v>
          </cell>
        </row>
        <row r="3973">
          <cell r="A3973" t="str">
            <v>1C.12.100.0010.e</v>
          </cell>
          <cell r="B3973" t="str">
            <v>- De 125</v>
          </cell>
          <cell r="C3973" t="str">
            <v>m</v>
          </cell>
          <cell r="D3973">
            <v>8.07</v>
          </cell>
        </row>
        <row r="3974">
          <cell r="A3974" t="str">
            <v>1C.12.100.0010.f</v>
          </cell>
          <cell r="B3974" t="str">
            <v>- De 160</v>
          </cell>
          <cell r="C3974" t="str">
            <v>m</v>
          </cell>
          <cell r="D3974">
            <v>11.45</v>
          </cell>
        </row>
        <row r="3975">
          <cell r="A3975" t="str">
            <v>1C.12.100.0010.g</v>
          </cell>
          <cell r="B3975" t="str">
            <v>- De 200</v>
          </cell>
          <cell r="C3975" t="str">
            <v>m</v>
          </cell>
          <cell r="D3975">
            <v>16.02</v>
          </cell>
        </row>
        <row r="3976">
          <cell r="A3976" t="str">
            <v>1C.12.100.0020</v>
          </cell>
          <cell r="B3976" t="str">
            <v>Fornitura e posa tubo per drenaggio in PE, flessibile, corrugato, microforato, con doppia parete, adatto per uso agricolo, campi sportivi, edilizia. Escluso scavo, piano appoggio, rinfianco e riempimento. Diametro esterno (De):</v>
          </cell>
          <cell r="C3976"/>
          <cell r="D3976"/>
        </row>
        <row r="3977">
          <cell r="A3977" t="str">
            <v>1C.12.100.0020.a</v>
          </cell>
          <cell r="B3977" t="str">
            <v>- De 63</v>
          </cell>
          <cell r="C3977" t="str">
            <v>m</v>
          </cell>
          <cell r="D3977">
            <v>4.55</v>
          </cell>
        </row>
        <row r="3978">
          <cell r="A3978" t="str">
            <v>1C.12.100.0020.b</v>
          </cell>
          <cell r="B3978" t="str">
            <v>- De 90</v>
          </cell>
          <cell r="C3978" t="str">
            <v>m</v>
          </cell>
          <cell r="D3978">
            <v>5.41</v>
          </cell>
        </row>
        <row r="3979">
          <cell r="A3979" t="str">
            <v>1C.12.100.0020.c</v>
          </cell>
          <cell r="B3979" t="str">
            <v>- De 110</v>
          </cell>
          <cell r="C3979" t="str">
            <v>m</v>
          </cell>
          <cell r="D3979">
            <v>6.38</v>
          </cell>
        </row>
        <row r="3980">
          <cell r="A3980" t="str">
            <v>1C.12.100.0020.d</v>
          </cell>
          <cell r="B3980" t="str">
            <v>- De 125</v>
          </cell>
          <cell r="C3980" t="str">
            <v>m</v>
          </cell>
          <cell r="D3980">
            <v>7.32</v>
          </cell>
        </row>
        <row r="3981">
          <cell r="A3981" t="str">
            <v>1C.12.100.0020.e</v>
          </cell>
          <cell r="B3981" t="str">
            <v>- De 160</v>
          </cell>
          <cell r="C3981" t="str">
            <v>m</v>
          </cell>
          <cell r="D3981">
            <v>9.9</v>
          </cell>
        </row>
        <row r="3982">
          <cell r="A3982" t="str">
            <v>1C.12.100.0020.f</v>
          </cell>
          <cell r="B3982" t="str">
            <v>- De 200</v>
          </cell>
          <cell r="C3982" t="str">
            <v>m</v>
          </cell>
          <cell r="D3982">
            <v>13.82</v>
          </cell>
        </row>
        <row r="3983">
          <cell r="A3983" t="str">
            <v>1C.12.100.0030</v>
          </cell>
          <cell r="B3983" t="str">
            <v>Fornitura e posa tubo per drenaggio in PVC rigido con bicchiere ad anello elastomerico, microforato, adatto per uso stradale, aeroporti, edilizia. Escluso scavo, piano appoggio, rinfianco e riempimento. Diametro esterno (De) e spessore (s):</v>
          </cell>
          <cell r="C3983"/>
          <cell r="D3983"/>
        </row>
        <row r="3984">
          <cell r="A3984" t="str">
            <v>1C.12.100.0030.a</v>
          </cell>
          <cell r="B3984" t="str">
            <v>- De 110 - s = 3,0</v>
          </cell>
          <cell r="C3984" t="str">
            <v>m</v>
          </cell>
          <cell r="D3984">
            <v>8.76</v>
          </cell>
        </row>
        <row r="3985">
          <cell r="A3985" t="str">
            <v>1C.12.100.0030.b</v>
          </cell>
          <cell r="B3985" t="str">
            <v>- De 125 - s = 3,0</v>
          </cell>
          <cell r="C3985" t="str">
            <v>m</v>
          </cell>
          <cell r="D3985">
            <v>9.94</v>
          </cell>
        </row>
        <row r="3986">
          <cell r="A3986" t="str">
            <v>1C.12.100.0030.c</v>
          </cell>
          <cell r="B3986" t="str">
            <v>- De 160 - s = 3,2</v>
          </cell>
          <cell r="C3986" t="str">
            <v>m</v>
          </cell>
          <cell r="D3986">
            <v>11.98</v>
          </cell>
        </row>
        <row r="3987">
          <cell r="A3987" t="str">
            <v>1C.12.100.0030.d</v>
          </cell>
          <cell r="B3987" t="str">
            <v>- De 200 - s = 3,9</v>
          </cell>
          <cell r="C3987" t="str">
            <v>m</v>
          </cell>
          <cell r="D3987">
            <v>15.94</v>
          </cell>
        </row>
        <row r="3988">
          <cell r="A3988" t="str">
            <v>1C.12.100.0040</v>
          </cell>
          <cell r="B3988" t="str">
            <v>Fornitura e posa tubi in polietilene alta densità (PEAD) strutturati, a doppia parete, con forature per drenaggio, a parete interna liscia e parete esterna corrugata, con giunti a bicchiere e guarnizione elastomerica. Per classe di rigidità anulare SN 4 KN/m². Escluso scavo, piano appoggio, rinfianco e riempimento. Diametro esterno (De) e diametro interno (Di):</v>
          </cell>
          <cell r="C3988"/>
          <cell r="D3988"/>
        </row>
        <row r="3989">
          <cell r="A3989" t="str">
            <v>1C.12.100.0040.a</v>
          </cell>
          <cell r="B3989" t="str">
            <v>- De 160 - Di 137</v>
          </cell>
          <cell r="C3989" t="str">
            <v>m</v>
          </cell>
          <cell r="D3989">
            <v>15.38</v>
          </cell>
        </row>
        <row r="3990">
          <cell r="A3990" t="str">
            <v>1C.12.100.0040.b</v>
          </cell>
          <cell r="B3990" t="str">
            <v>- De 200 - Di 172</v>
          </cell>
          <cell r="C3990" t="str">
            <v>m</v>
          </cell>
          <cell r="D3990">
            <v>17.28</v>
          </cell>
        </row>
        <row r="3991">
          <cell r="A3991" t="str">
            <v>1C.12.100.0040.c</v>
          </cell>
          <cell r="B3991" t="str">
            <v>- De 250 - Di 218</v>
          </cell>
          <cell r="C3991" t="str">
            <v>m</v>
          </cell>
          <cell r="D3991">
            <v>23.47</v>
          </cell>
        </row>
        <row r="3992">
          <cell r="A3992" t="str">
            <v>1C.12.100.0040.d</v>
          </cell>
          <cell r="B3992" t="str">
            <v>- De 315 - Di 272</v>
          </cell>
          <cell r="C3992" t="str">
            <v>m</v>
          </cell>
          <cell r="D3992">
            <v>32.630000000000003</v>
          </cell>
        </row>
        <row r="3993">
          <cell r="A3993" t="str">
            <v>1C.12.100.0040.e</v>
          </cell>
          <cell r="B3993" t="str">
            <v>- De 400 - Di 347</v>
          </cell>
          <cell r="C3993" t="str">
            <v>m</v>
          </cell>
          <cell r="D3993">
            <v>44.84</v>
          </cell>
        </row>
        <row r="3994">
          <cell r="A3994" t="str">
            <v>1C.12.100.0040.f</v>
          </cell>
          <cell r="B3994" t="str">
            <v>- De 500 - Di 433</v>
          </cell>
          <cell r="C3994" t="str">
            <v>m</v>
          </cell>
          <cell r="D3994">
            <v>67.78</v>
          </cell>
        </row>
        <row r="3995">
          <cell r="A3995" t="str">
            <v>1C.12.100.0040.g</v>
          </cell>
          <cell r="B3995" t="str">
            <v>- De 630 - Di 535</v>
          </cell>
          <cell r="C3995" t="str">
            <v>m</v>
          </cell>
          <cell r="D3995">
            <v>97.59</v>
          </cell>
        </row>
        <row r="3996">
          <cell r="A3996" t="str">
            <v>1C.12.100.0050</v>
          </cell>
          <cell r="B3996" t="str">
            <v>Fornitura e posa tubi in polietilene alta densità (PEAD) strutturati, a doppia parete, con forature per drenaggio, a parete interna liscia e parete esterna corrugata, con giunti a bicchiere e guarnizione elastomerica. Per classe di rigidità anulare SN 8 KN/m². Escluso scavo, piano appoggio, rinfianco e riempimento. Diametro esterno (De) e diametro interno (Di):</v>
          </cell>
          <cell r="C3996"/>
          <cell r="D3996"/>
        </row>
        <row r="3997">
          <cell r="A3997" t="str">
            <v>1C.12.100.0050.a</v>
          </cell>
          <cell r="B3997" t="str">
            <v>- De 160 - Di 137</v>
          </cell>
          <cell r="C3997" t="str">
            <v>m</v>
          </cell>
          <cell r="D3997">
            <v>17.739999999999998</v>
          </cell>
        </row>
        <row r="3998">
          <cell r="A3998" t="str">
            <v>1C.12.100.0050.b</v>
          </cell>
          <cell r="B3998" t="str">
            <v>- De 200 - Di 172</v>
          </cell>
          <cell r="C3998" t="str">
            <v>m</v>
          </cell>
          <cell r="D3998">
            <v>19.28</v>
          </cell>
        </row>
        <row r="3999">
          <cell r="A3999" t="str">
            <v>1C.12.100.0050.c</v>
          </cell>
          <cell r="B3999" t="str">
            <v>- De 250 - Di 218</v>
          </cell>
          <cell r="C3999" t="str">
            <v>m</v>
          </cell>
          <cell r="D3999">
            <v>26.97</v>
          </cell>
        </row>
        <row r="4000">
          <cell r="A4000" t="str">
            <v>1C.12.100.0050.d</v>
          </cell>
          <cell r="B4000" t="str">
            <v>- De 315 - Di 272</v>
          </cell>
          <cell r="C4000" t="str">
            <v>m</v>
          </cell>
          <cell r="D4000">
            <v>39.57</v>
          </cell>
        </row>
        <row r="4001">
          <cell r="A4001" t="str">
            <v>1C.12.100.0050.e</v>
          </cell>
          <cell r="B4001" t="str">
            <v>- De 400 - Di 347</v>
          </cell>
          <cell r="C4001" t="str">
            <v>m</v>
          </cell>
          <cell r="D4001">
            <v>52.66</v>
          </cell>
        </row>
        <row r="4002">
          <cell r="A4002" t="str">
            <v>1C.12.100.0050.f</v>
          </cell>
          <cell r="B4002" t="str">
            <v>- De 500 - Di 433</v>
          </cell>
          <cell r="C4002" t="str">
            <v>m</v>
          </cell>
          <cell r="D4002">
            <v>91.41</v>
          </cell>
        </row>
        <row r="4003">
          <cell r="A4003" t="str">
            <v>1C.12.100.0060</v>
          </cell>
          <cell r="B4003" t="str">
            <v>Fornitura e posa tubi in calcestruzzo senza bicchiere, a maschio e femmina, per drenaggio. Escluso scavo, piano appoggio, rinfianco e riempimento. Diametro nominale interno (DN) e diametro esterno (De):</v>
          </cell>
          <cell r="C4003"/>
          <cell r="D4003"/>
        </row>
        <row r="4004">
          <cell r="A4004" t="str">
            <v>1C.12.100.0060.a</v>
          </cell>
          <cell r="B4004" t="str">
            <v>- DN 150 - De 200</v>
          </cell>
          <cell r="C4004" t="str">
            <v>m</v>
          </cell>
          <cell r="D4004">
            <v>16.27</v>
          </cell>
        </row>
        <row r="4005">
          <cell r="A4005" t="str">
            <v>1C.12.100.0060.b</v>
          </cell>
          <cell r="B4005" t="str">
            <v>- DN 200 - De 270</v>
          </cell>
          <cell r="C4005" t="str">
            <v>m</v>
          </cell>
          <cell r="D4005">
            <v>23.28</v>
          </cell>
        </row>
        <row r="4006">
          <cell r="A4006" t="str">
            <v>1C.12.100.0060.c</v>
          </cell>
          <cell r="B4006" t="str">
            <v>- DN 250 - De 320</v>
          </cell>
          <cell r="C4006" t="str">
            <v>m</v>
          </cell>
          <cell r="D4006">
            <v>27.29</v>
          </cell>
        </row>
        <row r="4007">
          <cell r="A4007" t="str">
            <v>1C.12.100.0060.d</v>
          </cell>
          <cell r="B4007" t="str">
            <v>- DN 300 - De 380</v>
          </cell>
          <cell r="C4007" t="str">
            <v>m</v>
          </cell>
          <cell r="D4007">
            <v>30.49</v>
          </cell>
        </row>
        <row r="4008">
          <cell r="A4008" t="str">
            <v>1C.12.100.0060.e</v>
          </cell>
          <cell r="B4008" t="str">
            <v>- DN 400 - De 490</v>
          </cell>
          <cell r="C4008" t="str">
            <v>m</v>
          </cell>
          <cell r="D4008">
            <v>37.9</v>
          </cell>
        </row>
        <row r="4009">
          <cell r="A4009" t="str">
            <v>1C.12.100.0060.f</v>
          </cell>
          <cell r="B4009" t="str">
            <v>- DN 500 - De 590</v>
          </cell>
          <cell r="C4009" t="str">
            <v>m</v>
          </cell>
          <cell r="D4009">
            <v>44.81</v>
          </cell>
        </row>
        <row r="4010">
          <cell r="A4010" t="str">
            <v>1C.12.100.0060.g</v>
          </cell>
          <cell r="B4010" t="str">
            <v>- DN 600 - De 700</v>
          </cell>
          <cell r="C4010" t="str">
            <v>m</v>
          </cell>
          <cell r="D4010">
            <v>52.11</v>
          </cell>
        </row>
        <row r="4011">
          <cell r="A4011" t="str">
            <v>1C.12.150</v>
          </cell>
          <cell r="B4011" t="str">
            <v>TUBI PER CAVIDOTTI</v>
          </cell>
          <cell r="C4011"/>
          <cell r="D4011"/>
        </row>
        <row r="4012">
          <cell r="A4012" t="str">
            <v>1C.12.150.0010</v>
          </cell>
          <cell r="B4012" t="str">
            <v>Fornitura e posa tubo per cavidotto rigido in PVC, con bicchiere ad incollaggio, rispondente alle Norme CEI EN 50086-1-2-4, colore nero con banda gialla spiralata, marchiato serie L (leggero). Escluso scavo, piano appoggio, rinfianco e riempimento. Diametro esterno (De):</v>
          </cell>
          <cell r="C4012"/>
          <cell r="D4012"/>
        </row>
        <row r="4013">
          <cell r="A4013" t="str">
            <v>1C.12.150.0010.a</v>
          </cell>
          <cell r="B4013" t="str">
            <v>- De 63</v>
          </cell>
          <cell r="C4013" t="str">
            <v>m</v>
          </cell>
          <cell r="D4013">
            <v>5.19</v>
          </cell>
        </row>
        <row r="4014">
          <cell r="A4014" t="str">
            <v>1C.12.150.0010.b</v>
          </cell>
          <cell r="B4014" t="str">
            <v>- De 80</v>
          </cell>
          <cell r="C4014" t="str">
            <v>m</v>
          </cell>
          <cell r="D4014">
            <v>6.18</v>
          </cell>
        </row>
        <row r="4015">
          <cell r="A4015" t="str">
            <v>1C.12.150.0010.c</v>
          </cell>
          <cell r="B4015" t="str">
            <v>- De 100</v>
          </cell>
          <cell r="C4015" t="str">
            <v>m</v>
          </cell>
          <cell r="D4015">
            <v>6.93</v>
          </cell>
        </row>
        <row r="4016">
          <cell r="A4016" t="str">
            <v>1C.12.150.0010.d</v>
          </cell>
          <cell r="B4016" t="str">
            <v>- De 110</v>
          </cell>
          <cell r="C4016" t="str">
            <v>m</v>
          </cell>
          <cell r="D4016">
            <v>7.51</v>
          </cell>
        </row>
        <row r="4017">
          <cell r="A4017" t="str">
            <v>1C.12.150.0010.e</v>
          </cell>
          <cell r="B4017" t="str">
            <v>- De 125</v>
          </cell>
          <cell r="C4017" t="str">
            <v>m</v>
          </cell>
          <cell r="D4017">
            <v>8.49</v>
          </cell>
        </row>
        <row r="4018">
          <cell r="A4018" t="str">
            <v>1C.12.150.0010.f</v>
          </cell>
          <cell r="B4018" t="str">
            <v>- De 140</v>
          </cell>
          <cell r="C4018" t="str">
            <v>m</v>
          </cell>
          <cell r="D4018">
            <v>10.130000000000001</v>
          </cell>
        </row>
        <row r="4019">
          <cell r="A4019" t="str">
            <v>1C.12.150.0010.g</v>
          </cell>
          <cell r="B4019" t="str">
            <v>- De 160</v>
          </cell>
          <cell r="C4019" t="str">
            <v>m</v>
          </cell>
          <cell r="D4019">
            <v>10.86</v>
          </cell>
        </row>
        <row r="4020">
          <cell r="A4020" t="str">
            <v>1C.12.150.0010.h</v>
          </cell>
          <cell r="B4020" t="str">
            <v>- De 200</v>
          </cell>
          <cell r="C4020" t="str">
            <v>m</v>
          </cell>
          <cell r="D4020">
            <v>15.18</v>
          </cell>
        </row>
        <row r="4021">
          <cell r="A4021" t="str">
            <v>1C.12.150.0020</v>
          </cell>
          <cell r="B4021" t="str">
            <v>Fornitura e posa tubo per cavidotto rigido in PVC, con bicchiere ad incollaggio, rispondente alle Norme CEI EN 50086-1-2-4, colore nero con banda gialla spiralata, marchiato serie N (normale). Escluso scavo, piano appoggio, rinfianco e riempimento. Diametro esterno (De):</v>
          </cell>
          <cell r="C4021"/>
          <cell r="D4021"/>
        </row>
        <row r="4022">
          <cell r="A4022" t="str">
            <v>1C.12.150.0020.a</v>
          </cell>
          <cell r="B4022" t="str">
            <v>- De 63</v>
          </cell>
          <cell r="C4022" t="str">
            <v>m</v>
          </cell>
          <cell r="D4022">
            <v>5.76</v>
          </cell>
        </row>
        <row r="4023">
          <cell r="A4023" t="str">
            <v>1C.12.150.0020.b</v>
          </cell>
          <cell r="B4023" t="str">
            <v>- De 80</v>
          </cell>
          <cell r="C4023" t="str">
            <v>m</v>
          </cell>
          <cell r="D4023">
            <v>6.64</v>
          </cell>
        </row>
        <row r="4024">
          <cell r="A4024" t="str">
            <v>1C.12.150.0020.c</v>
          </cell>
          <cell r="B4024" t="str">
            <v>- De 100</v>
          </cell>
          <cell r="C4024" t="str">
            <v>m</v>
          </cell>
          <cell r="D4024">
            <v>7.41</v>
          </cell>
        </row>
        <row r="4025">
          <cell r="A4025" t="str">
            <v>1C.12.150.0020.d</v>
          </cell>
          <cell r="B4025" t="str">
            <v>- De 110</v>
          </cell>
          <cell r="C4025" t="str">
            <v>m</v>
          </cell>
          <cell r="D4025">
            <v>8.0299999999999994</v>
          </cell>
        </row>
        <row r="4026">
          <cell r="A4026" t="str">
            <v>1C.12.150.0020.e</v>
          </cell>
          <cell r="B4026" t="str">
            <v>- De 125</v>
          </cell>
          <cell r="C4026" t="str">
            <v>m</v>
          </cell>
          <cell r="D4026">
            <v>9.01</v>
          </cell>
        </row>
        <row r="4027">
          <cell r="A4027" t="str">
            <v>1C.12.150.0020.f</v>
          </cell>
          <cell r="B4027" t="str">
            <v>- De 140</v>
          </cell>
          <cell r="C4027" t="str">
            <v>m</v>
          </cell>
          <cell r="D4027">
            <v>10.54</v>
          </cell>
        </row>
        <row r="4028">
          <cell r="A4028" t="str">
            <v>1C.12.150.0020.g</v>
          </cell>
          <cell r="B4028" t="str">
            <v>- De 160</v>
          </cell>
          <cell r="C4028" t="str">
            <v>m</v>
          </cell>
          <cell r="D4028">
            <v>11.73</v>
          </cell>
        </row>
        <row r="4029">
          <cell r="A4029" t="str">
            <v>1C.12.150.0020.h</v>
          </cell>
          <cell r="B4029" t="str">
            <v>- De 200</v>
          </cell>
          <cell r="C4029" t="str">
            <v>m</v>
          </cell>
          <cell r="D4029">
            <v>16.690000000000001</v>
          </cell>
        </row>
        <row r="4030">
          <cell r="A4030" t="str">
            <v>1C.12.150.0030</v>
          </cell>
          <cell r="B4030" t="str">
            <v>Fornitura e posa tubo per cavidotto flessibile corrugato in PVC, con manicotto di giunzione, dotato di tirafilo incorporato. Escluso scavo, piano appoggio, rinfianco e riempimento. Diametro esterno (De) e diametro interno (Di):</v>
          </cell>
          <cell r="C4030"/>
          <cell r="D4030"/>
        </row>
        <row r="4031">
          <cell r="A4031" t="str">
            <v>1C.12.150.0030.a</v>
          </cell>
          <cell r="B4031" t="str">
            <v>- De 50 - Di 44</v>
          </cell>
          <cell r="C4031" t="str">
            <v>m</v>
          </cell>
          <cell r="D4031">
            <v>3.11</v>
          </cell>
        </row>
        <row r="4032">
          <cell r="A4032" t="str">
            <v>1C.12.150.0030.b</v>
          </cell>
          <cell r="B4032" t="str">
            <v>- De 65 - Di 58,5</v>
          </cell>
          <cell r="C4032" t="str">
            <v>m</v>
          </cell>
          <cell r="D4032">
            <v>3.55</v>
          </cell>
        </row>
        <row r="4033">
          <cell r="A4033" t="str">
            <v>1C.12.150.0030.c</v>
          </cell>
          <cell r="B4033" t="str">
            <v>- De 80 - Di 71,5</v>
          </cell>
          <cell r="C4033" t="str">
            <v>m</v>
          </cell>
          <cell r="D4033">
            <v>4.1100000000000003</v>
          </cell>
        </row>
        <row r="4034">
          <cell r="A4034" t="str">
            <v>1C.12.150.0030.d</v>
          </cell>
          <cell r="B4034" t="str">
            <v>- De 100 - Di 91</v>
          </cell>
          <cell r="C4034" t="str">
            <v>m</v>
          </cell>
          <cell r="D4034">
            <v>5.87</v>
          </cell>
        </row>
        <row r="4035">
          <cell r="A4035" t="str">
            <v>1C.12.150.0030.e</v>
          </cell>
          <cell r="B4035" t="str">
            <v>- De 125 - Di 115</v>
          </cell>
          <cell r="C4035" t="str">
            <v>m</v>
          </cell>
          <cell r="D4035">
            <v>7.62</v>
          </cell>
        </row>
        <row r="4036">
          <cell r="A4036" t="str">
            <v>1C.12.150.0030.f</v>
          </cell>
          <cell r="B4036" t="str">
            <v>- De 160 - Di 145</v>
          </cell>
          <cell r="C4036" t="str">
            <v>m</v>
          </cell>
          <cell r="D4036">
            <v>10.91</v>
          </cell>
        </row>
        <row r="4037">
          <cell r="A4037" t="str">
            <v>1C.12.150.0030.g</v>
          </cell>
          <cell r="B4037" t="str">
            <v>- De 200 - Di 182</v>
          </cell>
          <cell r="C4037" t="str">
            <v>m</v>
          </cell>
          <cell r="D4037">
            <v>15.21</v>
          </cell>
        </row>
        <row r="4038">
          <cell r="A4038" t="str">
            <v>1C.12.150.0040</v>
          </cell>
          <cell r="B4038" t="str">
            <v>Fornitura e posa tubo per cavidotto flessibile corrugato in Polietilene, a doppia parete, corrugata esterna e liscia interna, con manicotto di giunzione, dotato di tirafilo incorporato. Conforme alle norme CEI EN 50086-1-2-4. Escluso scavo, piano appoggio, rinfianco e riempimento. Diametro esterno (De) e diametro interno (Di):</v>
          </cell>
          <cell r="C4038"/>
          <cell r="D4038"/>
        </row>
        <row r="4039">
          <cell r="A4039" t="str">
            <v>1C.12.150.0040.a</v>
          </cell>
          <cell r="B4039" t="str">
            <v>- De 40 - Di 31</v>
          </cell>
          <cell r="C4039" t="str">
            <v>m</v>
          </cell>
          <cell r="D4039">
            <v>3.85</v>
          </cell>
        </row>
        <row r="4040">
          <cell r="A4040" t="str">
            <v>1C.12.150.0040.b</v>
          </cell>
          <cell r="B4040" t="str">
            <v>- De 50 - Di 42</v>
          </cell>
          <cell r="C4040" t="str">
            <v>m</v>
          </cell>
          <cell r="D4040">
            <v>3.99</v>
          </cell>
        </row>
        <row r="4041">
          <cell r="A4041" t="str">
            <v>1C.12.150.0040.c</v>
          </cell>
          <cell r="B4041" t="str">
            <v>- De 63 - Di 52</v>
          </cell>
          <cell r="C4041" t="str">
            <v>m</v>
          </cell>
          <cell r="D4041">
            <v>4.71</v>
          </cell>
        </row>
        <row r="4042">
          <cell r="A4042" t="str">
            <v>1C.12.150.0040.d</v>
          </cell>
          <cell r="B4042" t="str">
            <v>- De 75 - Di 62</v>
          </cell>
          <cell r="C4042" t="str">
            <v>m</v>
          </cell>
          <cell r="D4042">
            <v>5.19</v>
          </cell>
        </row>
        <row r="4043">
          <cell r="A4043" t="str">
            <v>1C.12.150.0040.e</v>
          </cell>
          <cell r="B4043" t="str">
            <v>- De 90 - Di 75</v>
          </cell>
          <cell r="C4043" t="str">
            <v>m</v>
          </cell>
          <cell r="D4043">
            <v>5.76</v>
          </cell>
        </row>
        <row r="4044">
          <cell r="A4044" t="str">
            <v>1C.12.150.0040.f</v>
          </cell>
          <cell r="B4044" t="str">
            <v>- De 110 - Di 94</v>
          </cell>
          <cell r="C4044" t="str">
            <v>m</v>
          </cell>
          <cell r="D4044">
            <v>6.66</v>
          </cell>
        </row>
        <row r="4045">
          <cell r="A4045" t="str">
            <v>1C.12.150.0040.g</v>
          </cell>
          <cell r="B4045" t="str">
            <v>- De 125 - Di 107</v>
          </cell>
          <cell r="C4045" t="str">
            <v>m</v>
          </cell>
          <cell r="D4045">
            <v>7.67</v>
          </cell>
        </row>
        <row r="4046">
          <cell r="A4046" t="str">
            <v>1C.12.150.0040.h</v>
          </cell>
          <cell r="B4046" t="str">
            <v>- De 140 - Di 120</v>
          </cell>
          <cell r="C4046" t="str">
            <v>m</v>
          </cell>
          <cell r="D4046">
            <v>9.17</v>
          </cell>
        </row>
        <row r="4047">
          <cell r="A4047" t="str">
            <v>1C.12.150.0040.i</v>
          </cell>
          <cell r="B4047" t="str">
            <v>- De 160 - Di 138</v>
          </cell>
          <cell r="C4047" t="str">
            <v>m</v>
          </cell>
          <cell r="D4047">
            <v>10.91</v>
          </cell>
        </row>
        <row r="4048">
          <cell r="A4048" t="str">
            <v>1C.12.150.0040.j</v>
          </cell>
          <cell r="B4048" t="str">
            <v>- De 200 - Di 180</v>
          </cell>
          <cell r="C4048" t="str">
            <v>m</v>
          </cell>
          <cell r="D4048">
            <v>14.83</v>
          </cell>
        </row>
        <row r="4049">
          <cell r="A4049" t="str">
            <v>1C.12.150.0050</v>
          </cell>
          <cell r="B4049" t="str">
            <v>Fornitura e posa tubo per cavidotto flessibile in Polietilene alta densità (PE 80) con rigatura interna, per la protezione di cavi in fibra ottica. Escluso scavo, piano appoggio, rinfianco e riempimento. Diametro esterno (De ), diametro interno (Di) e PN.</v>
          </cell>
          <cell r="C4049"/>
          <cell r="D4049"/>
        </row>
        <row r="4050">
          <cell r="A4050" t="str">
            <v>1C.12.150.0050.a</v>
          </cell>
          <cell r="B4050" t="str">
            <v>- De 40 - Di 35,4 - PN 6</v>
          </cell>
          <cell r="C4050" t="str">
            <v>m</v>
          </cell>
          <cell r="D4050">
            <v>2.7</v>
          </cell>
        </row>
        <row r="4051">
          <cell r="A4051" t="str">
            <v>1C.12.150.0050.b</v>
          </cell>
          <cell r="B4051" t="str">
            <v>- De 40 - Di 32,6 - PN 10</v>
          </cell>
          <cell r="C4051" t="str">
            <v>m</v>
          </cell>
          <cell r="D4051">
            <v>2.92</v>
          </cell>
        </row>
        <row r="4052">
          <cell r="A4052" t="str">
            <v>1C.12.150.0050.c</v>
          </cell>
          <cell r="B4052" t="str">
            <v>- De 50 - Di 44,2 - PN 6</v>
          </cell>
          <cell r="C4052" t="str">
            <v>m</v>
          </cell>
          <cell r="D4052">
            <v>3.06</v>
          </cell>
        </row>
        <row r="4053">
          <cell r="A4053" t="str">
            <v>1C.12.150.0050.d</v>
          </cell>
          <cell r="B4053" t="str">
            <v>- De 50 - Di 40,8 - PN 10</v>
          </cell>
          <cell r="C4053" t="str">
            <v>m</v>
          </cell>
          <cell r="D4053">
            <v>3.39</v>
          </cell>
        </row>
        <row r="4054">
          <cell r="A4054" t="str">
            <v>1C.12.150.0050.e</v>
          </cell>
          <cell r="B4054" t="str">
            <v>- De 110 - Di 94 - PN 8</v>
          </cell>
          <cell r="C4054" t="str">
            <v>m</v>
          </cell>
          <cell r="D4054">
            <v>8.11</v>
          </cell>
        </row>
        <row r="4055">
          <cell r="A4055" t="str">
            <v>1C.12.150.0050.f</v>
          </cell>
          <cell r="B4055" t="str">
            <v>- De 110 - Di 90 - PN 10</v>
          </cell>
          <cell r="C4055" t="str">
            <v>m</v>
          </cell>
          <cell r="D4055">
            <v>8.9499999999999993</v>
          </cell>
        </row>
        <row r="4056">
          <cell r="A4056" t="str">
            <v>1C.12.150.0060</v>
          </cell>
          <cell r="B4056" t="str">
            <v>Fornitura e posa tritubo per cavidotto flessibile in Polietilene alta densità (PE 80) con rigatura interna, per la protezione di cavi in fibra ottica. Diametro esterno dei singoli tubi De 50, diametro interno Di 44; larghezza complessiva del tritubo = 156 mm. Escluso scavo, piano appoggio, rinfianco e riempimento.</v>
          </cell>
          <cell r="C4056" t="str">
            <v>m</v>
          </cell>
          <cell r="D4056">
            <v>6.27</v>
          </cell>
        </row>
        <row r="4057">
          <cell r="A4057" t="str">
            <v>1C.12.150.0070</v>
          </cell>
          <cell r="B4057" t="str">
            <v>Fornitura e posa portacavi in conglomerato cementizio, in opera, compreso piano di posa in calcestruzzo, esclusi scavi e rinterri:</v>
          </cell>
          <cell r="C4057"/>
          <cell r="D4057"/>
        </row>
        <row r="4058">
          <cell r="A4058" t="str">
            <v>1C.12.150.0070.a</v>
          </cell>
          <cell r="B4058" t="str">
            <v>- ad un foro</v>
          </cell>
          <cell r="C4058" t="str">
            <v>m</v>
          </cell>
          <cell r="D4058">
            <v>20.83</v>
          </cell>
        </row>
        <row r="4059">
          <cell r="A4059" t="str">
            <v>1C.12.150.0070.b</v>
          </cell>
          <cell r="B4059" t="str">
            <v>- a due fori</v>
          </cell>
          <cell r="C4059" t="str">
            <v>m</v>
          </cell>
          <cell r="D4059">
            <v>27.3</v>
          </cell>
        </row>
        <row r="4060">
          <cell r="A4060" t="str">
            <v>1C.12.150.0070.c</v>
          </cell>
          <cell r="B4060" t="str">
            <v>- a tre fori</v>
          </cell>
          <cell r="C4060" t="str">
            <v>m</v>
          </cell>
          <cell r="D4060">
            <v>33.42</v>
          </cell>
        </row>
        <row r="4061">
          <cell r="A4061" t="str">
            <v>1C.12.180</v>
          </cell>
          <cell r="B4061" t="str">
            <v>SOSTEGNI CONDOTTE</v>
          </cell>
          <cell r="C4061"/>
          <cell r="D4061"/>
        </row>
        <row r="4062">
          <cell r="A4062" t="str">
            <v>1C.12.180.0010</v>
          </cell>
          <cell r="B4062" t="str">
            <v>Sostegni per condotte in PVC, PE, PP, appese o sospese a parete, compresi collari di sostegno e zanche (per ogni attacco), in situazioni normali. Nei prezzi delle tubazioni in opera il costo dei sostegni è già compreso. Per tubazioni con diametro esterno (De):</v>
          </cell>
          <cell r="C4062"/>
          <cell r="D4062"/>
        </row>
        <row r="4063">
          <cell r="A4063" t="str">
            <v>1C.12.180.0010.a</v>
          </cell>
          <cell r="B4063" t="str">
            <v>- De 40</v>
          </cell>
          <cell r="C4063" t="str">
            <v>cad</v>
          </cell>
          <cell r="D4063">
            <v>6.01</v>
          </cell>
        </row>
        <row r="4064">
          <cell r="A4064" t="str">
            <v>1C.12.180.0010.b</v>
          </cell>
          <cell r="B4064" t="str">
            <v>- De 50</v>
          </cell>
          <cell r="C4064" t="str">
            <v>cad</v>
          </cell>
          <cell r="D4064">
            <v>6.63</v>
          </cell>
        </row>
        <row r="4065">
          <cell r="A4065" t="str">
            <v>1C.12.180.0010.c</v>
          </cell>
          <cell r="B4065" t="str">
            <v>- De 56</v>
          </cell>
          <cell r="C4065" t="str">
            <v>cad</v>
          </cell>
          <cell r="D4065">
            <v>7.37</v>
          </cell>
        </row>
        <row r="4066">
          <cell r="A4066" t="str">
            <v>1C.12.180.0010.d</v>
          </cell>
          <cell r="B4066" t="str">
            <v>- De 63</v>
          </cell>
          <cell r="C4066" t="str">
            <v>cad</v>
          </cell>
          <cell r="D4066">
            <v>7.77</v>
          </cell>
        </row>
        <row r="4067">
          <cell r="A4067" t="str">
            <v>1C.12.180.0010.e</v>
          </cell>
          <cell r="B4067" t="str">
            <v>- De 75</v>
          </cell>
          <cell r="C4067" t="str">
            <v>cad</v>
          </cell>
          <cell r="D4067">
            <v>8.16</v>
          </cell>
        </row>
        <row r="4068">
          <cell r="A4068" t="str">
            <v>1C.12.180.0010.f</v>
          </cell>
          <cell r="B4068" t="str">
            <v>- De 90</v>
          </cell>
          <cell r="C4068" t="str">
            <v>cad</v>
          </cell>
          <cell r="D4068">
            <v>8.57</v>
          </cell>
        </row>
        <row r="4069">
          <cell r="A4069" t="str">
            <v>1C.12.180.0010.g</v>
          </cell>
          <cell r="B4069" t="str">
            <v>- De 110</v>
          </cell>
          <cell r="C4069" t="str">
            <v>cad</v>
          </cell>
          <cell r="D4069">
            <v>9.11</v>
          </cell>
        </row>
        <row r="4070">
          <cell r="A4070" t="str">
            <v>1C.12.180.0010.h</v>
          </cell>
          <cell r="B4070" t="str">
            <v>- De 125</v>
          </cell>
          <cell r="C4070" t="str">
            <v>cad</v>
          </cell>
          <cell r="D4070">
            <v>9.52</v>
          </cell>
        </row>
        <row r="4071">
          <cell r="A4071" t="str">
            <v>1C.12.180.0010.i</v>
          </cell>
          <cell r="B4071" t="str">
            <v>- De 160</v>
          </cell>
          <cell r="C4071" t="str">
            <v>cad</v>
          </cell>
          <cell r="D4071">
            <v>10.4</v>
          </cell>
        </row>
        <row r="4072">
          <cell r="A4072" t="str">
            <v>1C.12.180.0010.j</v>
          </cell>
          <cell r="B4072" t="str">
            <v>- De 200</v>
          </cell>
          <cell r="C4072" t="str">
            <v>cad</v>
          </cell>
          <cell r="D4072">
            <v>12.14</v>
          </cell>
        </row>
        <row r="4073">
          <cell r="A4073" t="str">
            <v>1C.12.180.0010.k</v>
          </cell>
          <cell r="B4073" t="str">
            <v>- De 250</v>
          </cell>
          <cell r="C4073" t="str">
            <v>cad</v>
          </cell>
          <cell r="D4073">
            <v>17.73</v>
          </cell>
        </row>
        <row r="4074">
          <cell r="A4074" t="str">
            <v>1C.12.180.0010.l</v>
          </cell>
          <cell r="B4074" t="str">
            <v>- De 315</v>
          </cell>
          <cell r="C4074" t="str">
            <v>cad</v>
          </cell>
          <cell r="D4074">
            <v>20.059999999999999</v>
          </cell>
        </row>
        <row r="4075">
          <cell r="A4075" t="str">
            <v>1C.12.210</v>
          </cell>
          <cell r="B4075" t="str">
            <v>CANNE FUMO ED ESALAZIONE IN CALCESTRUZZO</v>
          </cell>
          <cell r="C4075"/>
          <cell r="D4075"/>
        </row>
        <row r="4076">
          <cell r="A4076" t="str">
            <v>1C.12.210.0010</v>
          </cell>
          <cell r="B4076" t="str">
            <v>Canna per esalazione in conglomerato di cemento vibrocompresso, sezione interna quadrata o rettangolare, tipo monoblocco, a parete semplice, in elementi di 33 cm di altezza, compresi le eventuali staffe ed ancoraggi, in opera:</v>
          </cell>
          <cell r="C4076"/>
          <cell r="D4076"/>
        </row>
        <row r="4077">
          <cell r="A4077" t="str">
            <v>1C.12.210.0010.a</v>
          </cell>
          <cell r="B4077" t="str">
            <v>- misure interne 20 x 20 cm</v>
          </cell>
          <cell r="C4077" t="str">
            <v>m</v>
          </cell>
          <cell r="D4077">
            <v>27.76</v>
          </cell>
        </row>
        <row r="4078">
          <cell r="A4078" t="str">
            <v>1C.12.210.0010.b</v>
          </cell>
          <cell r="B4078" t="str">
            <v>- misure interne 20 x 30 cm</v>
          </cell>
          <cell r="C4078" t="str">
            <v>m</v>
          </cell>
          <cell r="D4078">
            <v>30.79</v>
          </cell>
        </row>
        <row r="4079">
          <cell r="A4079" t="str">
            <v>1C.12.210.0010.c</v>
          </cell>
          <cell r="B4079" t="str">
            <v>- misure interne 30 x 30 cm</v>
          </cell>
          <cell r="C4079" t="str">
            <v>m</v>
          </cell>
          <cell r="D4079">
            <v>34.049999999999997</v>
          </cell>
        </row>
        <row r="4080">
          <cell r="A4080" t="str">
            <v>1C.12.210.0010.d</v>
          </cell>
          <cell r="B4080" t="str">
            <v>- misure interne 30 x 40 cm</v>
          </cell>
          <cell r="C4080" t="str">
            <v>m</v>
          </cell>
          <cell r="D4080">
            <v>36.03</v>
          </cell>
        </row>
        <row r="4081">
          <cell r="A4081" t="str">
            <v>1C.12.210.0020</v>
          </cell>
          <cell r="B4081" t="str">
            <v>Canna in conglomerato di cemento vibrocompresso, per fumo ed esalazione, sezione interna quadrata o rettangolare, tipo monoblocco, in elementi di 33 cm di altezza, a parete doppia con intercapedine, compresi le eventuali staffe ed ancoraggi, in opera:</v>
          </cell>
          <cell r="C4081"/>
          <cell r="D4081"/>
        </row>
        <row r="4082">
          <cell r="A4082" t="str">
            <v>1C.12.210.0020.a</v>
          </cell>
          <cell r="B4082" t="str">
            <v>- misure interne 20 x 20 cm</v>
          </cell>
          <cell r="C4082" t="str">
            <v>m</v>
          </cell>
          <cell r="D4082">
            <v>29.83</v>
          </cell>
        </row>
        <row r="4083">
          <cell r="A4083" t="str">
            <v>1C.12.210.0020.b</v>
          </cell>
          <cell r="B4083" t="str">
            <v>- misure interne 20 x 30 cm</v>
          </cell>
          <cell r="C4083" t="str">
            <v>m</v>
          </cell>
          <cell r="D4083">
            <v>33.97</v>
          </cell>
        </row>
        <row r="4084">
          <cell r="A4084" t="str">
            <v>1C.12.210.0020.c</v>
          </cell>
          <cell r="B4084" t="str">
            <v>- misure interne 30 x 30 cm</v>
          </cell>
          <cell r="C4084" t="str">
            <v>m</v>
          </cell>
          <cell r="D4084">
            <v>39.75</v>
          </cell>
        </row>
        <row r="4085">
          <cell r="A4085" t="str">
            <v>1C.12.210.0020.d</v>
          </cell>
          <cell r="B4085" t="str">
            <v>- misure interne 30 x 40 cm</v>
          </cell>
          <cell r="C4085" t="str">
            <v>m</v>
          </cell>
          <cell r="D4085">
            <v>48.15</v>
          </cell>
        </row>
        <row r="4086">
          <cell r="A4086" t="str">
            <v>1C.12.210.0030</v>
          </cell>
          <cell r="B4086" t="str">
            <v>Canna in conglomerato di cemento vibrocompresso, per ventilazione, sezione interna quadrata o rettangolare, tipo monoblocco, a parete semplice ed a settori confluenti con esalatore incorporato, composta in elementi di 33 cm di altezza, compresi le eventuali staffe ed ancoraggi, in opera:</v>
          </cell>
          <cell r="C4086"/>
          <cell r="D4086"/>
        </row>
        <row r="4087">
          <cell r="A4087" t="str">
            <v>1C.12.210.0030.a</v>
          </cell>
          <cell r="B4087" t="str">
            <v>- misure esterne 16 x 36 cm</v>
          </cell>
          <cell r="C4087" t="str">
            <v>m</v>
          </cell>
          <cell r="D4087">
            <v>26.5</v>
          </cell>
        </row>
        <row r="4088">
          <cell r="A4088" t="str">
            <v>1C.12.210.0030.b</v>
          </cell>
          <cell r="B4088" t="str">
            <v>- misure esterne 25 x 48 cm</v>
          </cell>
          <cell r="C4088" t="str">
            <v>m</v>
          </cell>
          <cell r="D4088">
            <v>36.07</v>
          </cell>
        </row>
        <row r="4089">
          <cell r="A4089" t="str">
            <v>1C.12.210.0030.c</v>
          </cell>
          <cell r="B4089" t="str">
            <v>- misure esterne 29 x 56 cm</v>
          </cell>
          <cell r="C4089" t="str">
            <v>m</v>
          </cell>
          <cell r="D4089">
            <v>41.73</v>
          </cell>
        </row>
        <row r="4090">
          <cell r="A4090" t="str">
            <v>1C.12.220</v>
          </cell>
          <cell r="B4090" t="str">
            <v>CANNE GAS COLLETTIVE IN CALCESTRUZZO E REFRATTARIO</v>
          </cell>
          <cell r="C4090"/>
          <cell r="D4090"/>
        </row>
        <row r="4091">
          <cell r="A4091" t="str">
            <v>1C.12.220.0010</v>
          </cell>
          <cell r="B4091" t="str">
            <v>Condotti collettivi ramificati serie GAS norme UNI CIG 7129/92 per caldaiette a metano in aspirazione costituiti da condotto interno in refrattario-antiacido e controcanna in conglomerato cementizio, in opera:</v>
          </cell>
          <cell r="C4091"/>
          <cell r="D4091"/>
        </row>
        <row r="4092">
          <cell r="A4092" t="str">
            <v>1C.12.220.0010.a</v>
          </cell>
          <cell r="B4092" t="str">
            <v>- dimensioni condotto interno principale 14 x 14 cm, condotto secondario 12,5 x 12,5 cm</v>
          </cell>
          <cell r="C4092" t="str">
            <v>m</v>
          </cell>
          <cell r="D4092">
            <v>89.21</v>
          </cell>
        </row>
        <row r="4093">
          <cell r="A4093" t="str">
            <v>1C.12.220.0010.b</v>
          </cell>
          <cell r="B4093" t="str">
            <v>- dimensioni condotto interno principale 16 x 16 cm, condotto secondario 12,5 x 12,5 cm</v>
          </cell>
          <cell r="C4093" t="str">
            <v>m</v>
          </cell>
          <cell r="D4093">
            <v>95.49</v>
          </cell>
        </row>
        <row r="4094">
          <cell r="A4094" t="str">
            <v>1C.12.220.0010.c</v>
          </cell>
          <cell r="B4094" t="str">
            <v>- dimensioni condotto interno principale 18 x 18 cm, condotto secondario 12,5 x 12,5 cm</v>
          </cell>
          <cell r="C4094" t="str">
            <v>m</v>
          </cell>
          <cell r="D4094">
            <v>102.31</v>
          </cell>
        </row>
        <row r="4095">
          <cell r="A4095" t="str">
            <v>1C.12.220.0020</v>
          </cell>
          <cell r="B4095" t="str">
            <v>Elementi deviatori e controdeviatori per canna collettiva ramificata serie GAS, in opera:</v>
          </cell>
          <cell r="C4095"/>
          <cell r="D4095"/>
        </row>
        <row r="4096">
          <cell r="A4096" t="str">
            <v>1C.12.220.0020.a</v>
          </cell>
          <cell r="B4096" t="str">
            <v>- misure condotto interno principale 14 x 14 cm</v>
          </cell>
          <cell r="C4096" t="str">
            <v>cad</v>
          </cell>
          <cell r="D4096">
            <v>100</v>
          </cell>
        </row>
        <row r="4097">
          <cell r="A4097" t="str">
            <v>1C.12.220.0020.b</v>
          </cell>
          <cell r="B4097" t="str">
            <v>- misure condotto interno principale 16 x 16 cm</v>
          </cell>
          <cell r="C4097" t="str">
            <v>cad</v>
          </cell>
          <cell r="D4097">
            <v>103.51</v>
          </cell>
        </row>
        <row r="4098">
          <cell r="A4098" t="str">
            <v>1C.12.220.0020.c</v>
          </cell>
          <cell r="B4098" t="str">
            <v>- misure condotto interno principale 18 x 18 cm</v>
          </cell>
          <cell r="C4098" t="str">
            <v>cad</v>
          </cell>
          <cell r="D4098">
            <v>107.69</v>
          </cell>
        </row>
        <row r="4099">
          <cell r="A4099" t="str">
            <v>1C.12.220.0030</v>
          </cell>
          <cell r="B4099" t="str">
            <v>Elementi con solo foro per immissione caldaiette, per canne collettive ramificate serie GAS, in opera</v>
          </cell>
          <cell r="C4099" t="str">
            <v>cad</v>
          </cell>
          <cell r="D4099">
            <v>44.34</v>
          </cell>
        </row>
        <row r="4100">
          <cell r="A4100" t="str">
            <v>1C.12.220.0040</v>
          </cell>
          <cell r="B4100" t="str">
            <v>Cameretta per canna collettiva ramificata serie GAS in conglomerato cementizio per raccolta fuliggine, completa di sportello ispezione di ferro zincato, in opera:</v>
          </cell>
          <cell r="C4100"/>
          <cell r="D4100"/>
        </row>
        <row r="4101">
          <cell r="A4101" t="str">
            <v>1C.12.220.0040.a</v>
          </cell>
          <cell r="B4101" t="str">
            <v>- misure condotto interno principale 14 x 14 cm</v>
          </cell>
          <cell r="C4101" t="str">
            <v>cad</v>
          </cell>
          <cell r="D4101">
            <v>158.26</v>
          </cell>
        </row>
        <row r="4102">
          <cell r="A4102" t="str">
            <v>1C.12.220.0040.b</v>
          </cell>
          <cell r="B4102" t="str">
            <v>- misure condotto interno principale 16 x 16 o 18 x 18 cm</v>
          </cell>
          <cell r="C4102" t="str">
            <v>cad</v>
          </cell>
          <cell r="D4102">
            <v>169.15</v>
          </cell>
        </row>
        <row r="4103">
          <cell r="A4103" t="str">
            <v>1C.12.230</v>
          </cell>
          <cell r="B4103" t="str">
            <v>CANNE IN CALCESTRUZZO E REFRATTARIO PER CENTRALI TERMICHE</v>
          </cell>
          <cell r="C4103"/>
          <cell r="D4103"/>
        </row>
        <row r="4104">
          <cell r="A4104" t="str">
            <v>1C.12.230.0010</v>
          </cell>
          <cell r="B4104" t="str">
            <v>Canna fumaria prefabbricata per impianti centralizzati a sezione esterna quadrata costituita da elementi in conglomerato cementizio alleggerito e camicia interna circolare in materiale refrattario, completa di materassino isolante in fibra minerale inserito tra la canna esterna e la controcanna in refrattario, comprese le eventuali staffe ed ancoraggi, in opera:</v>
          </cell>
          <cell r="C4104"/>
          <cell r="D4104"/>
        </row>
        <row r="4105">
          <cell r="A4105" t="str">
            <v>1C.12.230.0010.a</v>
          </cell>
          <cell r="B4105" t="str">
            <v>- misure interne refrattario diametro 20 cm</v>
          </cell>
          <cell r="C4105" t="str">
            <v>m</v>
          </cell>
          <cell r="D4105">
            <v>106.99</v>
          </cell>
        </row>
        <row r="4106">
          <cell r="A4106" t="str">
            <v>1C.12.230.0010.b</v>
          </cell>
          <cell r="B4106" t="str">
            <v>- misure interne refrattario diametro 25 cm</v>
          </cell>
          <cell r="C4106" t="str">
            <v>m</v>
          </cell>
          <cell r="D4106">
            <v>146.38</v>
          </cell>
        </row>
        <row r="4107">
          <cell r="A4107" t="str">
            <v>1C.12.230.0010.c</v>
          </cell>
          <cell r="B4107" t="str">
            <v>- misure interne refrattario diametro 30 cm</v>
          </cell>
          <cell r="C4107" t="str">
            <v>m</v>
          </cell>
          <cell r="D4107">
            <v>206.03</v>
          </cell>
        </row>
        <row r="4108">
          <cell r="A4108" t="str">
            <v>1C.12.230.0010.d</v>
          </cell>
          <cell r="B4108" t="str">
            <v>- misure interne refrattario diametro 35 cm</v>
          </cell>
          <cell r="C4108" t="str">
            <v>m</v>
          </cell>
          <cell r="D4108">
            <v>278.31</v>
          </cell>
        </row>
        <row r="4109">
          <cell r="A4109" t="str">
            <v>1C.12.230.0020</v>
          </cell>
          <cell r="B4109" t="str">
            <v>Elementi a T 90° per allacciamento del condotto della caldaia alle canne fumarie prefabbricate per impianti centralizzati costituite da elementi in conglomerato cementizio alleggerito e camicia interna circolare in materiale refrattario, in opera:</v>
          </cell>
          <cell r="C4109"/>
          <cell r="D4109"/>
        </row>
        <row r="4110">
          <cell r="A4110" t="str">
            <v>1C.12.230.0020.a</v>
          </cell>
          <cell r="B4110" t="str">
            <v>- per canna con misure interne del refrattario di diametro 20 cm</v>
          </cell>
          <cell r="C4110" t="str">
            <v>cad</v>
          </cell>
          <cell r="D4110">
            <v>177.8</v>
          </cell>
        </row>
        <row r="4111">
          <cell r="A4111" t="str">
            <v>1C.12.230.0020.b</v>
          </cell>
          <cell r="B4111" t="str">
            <v>- per canna con misure interne del refrattario di diametro 25 cm</v>
          </cell>
          <cell r="C4111" t="str">
            <v>cad</v>
          </cell>
          <cell r="D4111">
            <v>221.6</v>
          </cell>
        </row>
        <row r="4112">
          <cell r="A4112" t="str">
            <v>1C.12.230.0020.c</v>
          </cell>
          <cell r="B4112" t="str">
            <v>- per canna con misure interne del refrattario di diametro 30 cm</v>
          </cell>
          <cell r="C4112" t="str">
            <v>cad</v>
          </cell>
          <cell r="D4112">
            <v>255.62</v>
          </cell>
        </row>
        <row r="4113">
          <cell r="A4113" t="str">
            <v>1C.12.230.0020.d</v>
          </cell>
          <cell r="B4113" t="str">
            <v>- per canna con misure interne del refrattario di diametro 35 cm</v>
          </cell>
          <cell r="C4113" t="str">
            <v>cad</v>
          </cell>
          <cell r="D4113">
            <v>302.35000000000002</v>
          </cell>
        </row>
        <row r="4114">
          <cell r="A4114" t="str">
            <v>1C.12.230.0030</v>
          </cell>
          <cell r="B4114" t="str">
            <v>Camera raccolta fuliggine per canna fumaria prefabbricata per impianti centralizzati a sezione esterna quadrata costituita da elementi in conglomerato cementizio alleggerito e camicia interna circolare in materiale refrattario, completa di materassino isolante in fibra minerale, completa di piastra di raccordo e sportello metallico a doppia parete a tenuta, in opera:</v>
          </cell>
          <cell r="C4114"/>
          <cell r="D4114"/>
        </row>
        <row r="4115">
          <cell r="A4115" t="str">
            <v>1C.12.230.0030.a</v>
          </cell>
          <cell r="B4115" t="str">
            <v>- per canna misura interna refrattario diametro 20 cm altezza 75 cm</v>
          </cell>
          <cell r="C4115" t="str">
            <v>cad</v>
          </cell>
          <cell r="D4115">
            <v>231.14</v>
          </cell>
        </row>
        <row r="4116">
          <cell r="A4116" t="str">
            <v>1C.12.230.0030.b</v>
          </cell>
          <cell r="B4116" t="str">
            <v>- per canna misura interna refrattario diametro 25 cm altezza 75 cm</v>
          </cell>
          <cell r="C4116" t="str">
            <v>cad</v>
          </cell>
          <cell r="D4116">
            <v>241.69</v>
          </cell>
        </row>
        <row r="4117">
          <cell r="A4117" t="str">
            <v>1C.12.230.0030.c</v>
          </cell>
          <cell r="B4117" t="str">
            <v>- per canna misura interna refrattario diametro 30 cm altezza 110 cm</v>
          </cell>
          <cell r="C4117" t="str">
            <v>cad</v>
          </cell>
          <cell r="D4117">
            <v>261.8</v>
          </cell>
        </row>
        <row r="4118">
          <cell r="A4118" t="str">
            <v>1C.12.230.0030.d</v>
          </cell>
          <cell r="B4118" t="str">
            <v>- per canna misura interna refrattario diametro 35 cm altezza 110 cm</v>
          </cell>
          <cell r="C4118" t="str">
            <v>cad</v>
          </cell>
          <cell r="D4118">
            <v>274.86</v>
          </cell>
        </row>
        <row r="4119">
          <cell r="A4119" t="str">
            <v>1C.12.240</v>
          </cell>
          <cell r="B4119" t="str">
            <v>CANNA FUMARIA IN CALCESTRUZZO AERATO E REFRATTARIO</v>
          </cell>
          <cell r="C4119"/>
          <cell r="D4119"/>
        </row>
        <row r="4120">
          <cell r="A4120" t="str">
            <v>1C.12.240.0010</v>
          </cell>
          <cell r="B4120" t="str">
            <v>Canna fumaria in refrattario ceramizzato, conforme alle normative vigenti, fornito in elementi da 0,5÷1 m. Completo di rivestimento esterno in calcestruzzo aerato autoclavato, ad alta resistenza termica con massa pari a 500 Kg/m³, conforme alle normative vigenti. In opera comprese opere di assistenza, pezzi speciali di convogliamento, ispezione, scarico condensa, nelle misure esterne:</v>
          </cell>
          <cell r="C4120"/>
          <cell r="D4120"/>
        </row>
        <row r="4121">
          <cell r="A4121" t="str">
            <v>1C.12.240.0010.a</v>
          </cell>
          <cell r="B4121" t="str">
            <v>- 80 mm</v>
          </cell>
          <cell r="C4121" t="str">
            <v>m</v>
          </cell>
          <cell r="D4121">
            <v>90.93</v>
          </cell>
        </row>
        <row r="4122">
          <cell r="A4122" t="str">
            <v>1C.12.240.0010.b</v>
          </cell>
          <cell r="B4122" t="str">
            <v>- 100 mm</v>
          </cell>
          <cell r="C4122" t="str">
            <v>m</v>
          </cell>
          <cell r="D4122">
            <v>100.28</v>
          </cell>
        </row>
        <row r="4123">
          <cell r="A4123" t="str">
            <v>1C.12.240.0010.c</v>
          </cell>
          <cell r="B4123" t="str">
            <v>- 120 mm</v>
          </cell>
          <cell r="C4123" t="str">
            <v>m</v>
          </cell>
          <cell r="D4123">
            <v>108.81</v>
          </cell>
        </row>
        <row r="4124">
          <cell r="A4124" t="str">
            <v>1C.12.240.0010.d</v>
          </cell>
          <cell r="B4124" t="str">
            <v>- 140 mm</v>
          </cell>
          <cell r="C4124" t="str">
            <v>m</v>
          </cell>
          <cell r="D4124">
            <v>120.79</v>
          </cell>
        </row>
        <row r="4125">
          <cell r="A4125" t="str">
            <v>1C.12.240.0010.e</v>
          </cell>
          <cell r="B4125" t="str">
            <v>- 160 mm</v>
          </cell>
          <cell r="C4125" t="str">
            <v>m</v>
          </cell>
          <cell r="D4125">
            <v>148.28</v>
          </cell>
        </row>
        <row r="4126">
          <cell r="A4126" t="str">
            <v>1C.12.240.0010.f</v>
          </cell>
          <cell r="B4126" t="str">
            <v>- 180 mm</v>
          </cell>
          <cell r="C4126" t="str">
            <v>m</v>
          </cell>
          <cell r="D4126">
            <v>167.4</v>
          </cell>
        </row>
        <row r="4127">
          <cell r="A4127" t="str">
            <v>1C.12.240.0010.g</v>
          </cell>
          <cell r="B4127" t="str">
            <v>- 200 mm</v>
          </cell>
          <cell r="C4127" t="str">
            <v>m</v>
          </cell>
          <cell r="D4127">
            <v>180.62</v>
          </cell>
        </row>
        <row r="4128">
          <cell r="A4128" t="str">
            <v>1C.12.250</v>
          </cell>
          <cell r="B4128" t="str">
            <v>CANNE IN FIBROCEMENTO PER FUMO E VENTILAZIONE</v>
          </cell>
          <cell r="C4128"/>
          <cell r="D4128"/>
        </row>
        <row r="4129">
          <cell r="A4129" t="str">
            <v>1C.12.250.0010</v>
          </cell>
          <cell r="B4129" t="str">
            <v>Condotti con bicchiere compresi pezzi speciali in fibrocemento a sezione circolare (standard), per fumo e ventilazione rispondenti alla norma UNI 7129, in opera:</v>
          </cell>
          <cell r="C4129"/>
          <cell r="D4129"/>
        </row>
        <row r="4130">
          <cell r="A4130" t="str">
            <v>1C.12.250.0010.a</v>
          </cell>
          <cell r="B4130" t="str">
            <v>- diametro interno 100 mm</v>
          </cell>
          <cell r="C4130" t="str">
            <v>m</v>
          </cell>
          <cell r="D4130">
            <v>20.83</v>
          </cell>
        </row>
        <row r="4131">
          <cell r="A4131" t="str">
            <v>1C.12.250.0010.b</v>
          </cell>
          <cell r="B4131" t="str">
            <v>- diametro interno 125 mm</v>
          </cell>
          <cell r="C4131" t="str">
            <v>m</v>
          </cell>
          <cell r="D4131">
            <v>22.08</v>
          </cell>
        </row>
        <row r="4132">
          <cell r="A4132" t="str">
            <v>1C.12.250.0010.c</v>
          </cell>
          <cell r="B4132" t="str">
            <v>- diametro interno 150 mm</v>
          </cell>
          <cell r="C4132" t="str">
            <v>m</v>
          </cell>
          <cell r="D4132">
            <v>23.73</v>
          </cell>
        </row>
        <row r="4133">
          <cell r="A4133" t="str">
            <v>1C.12.250.0010.d</v>
          </cell>
          <cell r="B4133" t="str">
            <v>- diametro interno 200 mm</v>
          </cell>
          <cell r="C4133" t="str">
            <v>m</v>
          </cell>
          <cell r="D4133">
            <v>27.46</v>
          </cell>
        </row>
        <row r="4134">
          <cell r="A4134" t="str">
            <v>1C.12.250.0010.e</v>
          </cell>
          <cell r="B4134" t="str">
            <v>- diametro interno 250 mm</v>
          </cell>
          <cell r="C4134" t="str">
            <v>m</v>
          </cell>
          <cell r="D4134">
            <v>34.93</v>
          </cell>
        </row>
        <row r="4135">
          <cell r="A4135" t="str">
            <v>1C.12.250.0010.f</v>
          </cell>
          <cell r="B4135" t="str">
            <v>- diametro interno 300 mm</v>
          </cell>
          <cell r="C4135" t="str">
            <v>m</v>
          </cell>
          <cell r="D4135">
            <v>42.27</v>
          </cell>
        </row>
        <row r="4136">
          <cell r="A4136" t="str">
            <v>1C.12.250.0020</v>
          </cell>
          <cell r="B4136" t="str">
            <v>Canne in fibrocemento per fumo ed esalazione a sezione quadrata o rettangolare, compresi pezzi speciali rispondenti alle norme UNI 7129, in opera:</v>
          </cell>
          <cell r="C4136"/>
          <cell r="D4136"/>
        </row>
        <row r="4137">
          <cell r="A4137" t="str">
            <v>1C.12.250.0020.a</v>
          </cell>
          <cell r="B4137" t="str">
            <v>- sezione interna 100 x 150 mm</v>
          </cell>
          <cell r="C4137" t="str">
            <v>m</v>
          </cell>
          <cell r="D4137">
            <v>23.88</v>
          </cell>
        </row>
        <row r="4138">
          <cell r="A4138" t="str">
            <v>1C.12.250.0020.b</v>
          </cell>
          <cell r="B4138" t="str">
            <v>- sezione interna 150 x 150 mm</v>
          </cell>
          <cell r="C4138" t="str">
            <v>m</v>
          </cell>
          <cell r="D4138">
            <v>25.08</v>
          </cell>
        </row>
        <row r="4139">
          <cell r="A4139" t="str">
            <v>1C.12.250.0020.c</v>
          </cell>
          <cell r="B4139" t="str">
            <v>- sezione interna 150 x 200 mm</v>
          </cell>
          <cell r="C4139" t="str">
            <v>m</v>
          </cell>
          <cell r="D4139">
            <v>26.4</v>
          </cell>
        </row>
        <row r="4140">
          <cell r="A4140" t="str">
            <v>1C.12.250.0020.d</v>
          </cell>
          <cell r="B4140" t="str">
            <v>- sezione interna 200 x 200 mm</v>
          </cell>
          <cell r="C4140" t="str">
            <v>m</v>
          </cell>
          <cell r="D4140">
            <v>28.24</v>
          </cell>
        </row>
        <row r="4141">
          <cell r="A4141" t="str">
            <v>1C.12.250.0020.e</v>
          </cell>
          <cell r="B4141" t="str">
            <v>- sezione interna 200 x 250 mm</v>
          </cell>
          <cell r="C4141" t="str">
            <v>m</v>
          </cell>
          <cell r="D4141">
            <v>29.55</v>
          </cell>
        </row>
        <row r="4142">
          <cell r="A4142" t="str">
            <v>1C.12.250.0020.f</v>
          </cell>
          <cell r="B4142" t="str">
            <v>- sezione interna 200 x 300 , 250 x 250 mm</v>
          </cell>
          <cell r="C4142" t="str">
            <v>m</v>
          </cell>
          <cell r="D4142">
            <v>33.590000000000003</v>
          </cell>
        </row>
        <row r="4143">
          <cell r="A4143" t="str">
            <v>1C.12.250.0020.g</v>
          </cell>
          <cell r="B4143" t="str">
            <v>- sezione interna 300 x 300 mm</v>
          </cell>
          <cell r="C4143" t="str">
            <v>m</v>
          </cell>
          <cell r="D4143">
            <v>39.619999999999997</v>
          </cell>
        </row>
        <row r="4144">
          <cell r="A4144" t="str">
            <v>1C.12.250.0020.h</v>
          </cell>
          <cell r="B4144" t="str">
            <v>- sezione interna 300 x 400 mm</v>
          </cell>
          <cell r="C4144" t="str">
            <v>m</v>
          </cell>
          <cell r="D4144">
            <v>48.35</v>
          </cell>
        </row>
        <row r="4145">
          <cell r="A4145" t="str">
            <v>1C.12.250.0020.i</v>
          </cell>
          <cell r="B4145" t="str">
            <v>- sezione interna 400 x 400 mm</v>
          </cell>
          <cell r="C4145" t="str">
            <v>m</v>
          </cell>
          <cell r="D4145">
            <v>54.11</v>
          </cell>
        </row>
        <row r="4146">
          <cell r="A4146" t="str">
            <v>1C.12.300</v>
          </cell>
          <cell r="B4146" t="str">
            <v>CANNE IN ACCIAIO INOX MONOPARETE</v>
          </cell>
          <cell r="C4146"/>
          <cell r="D4146"/>
        </row>
        <row r="4147">
          <cell r="A4147" t="str">
            <v>1C.12.300.0000</v>
          </cell>
          <cell r="B4147" t="str">
            <v>NOTA DI CONSULTAZIONE</v>
          </cell>
          <cell r="C4147"/>
          <cell r="D4147"/>
        </row>
        <row r="4148">
          <cell r="A4148" t="str">
            <v>1C.12.300.0010</v>
          </cell>
          <cell r="B4148" t="str">
            <v>Fornitura e posa di canna fumaria in acciaio inox AISI 316, a parete semplice, utilizzabili per generatori funzionanti con qualsiasi combustibile. Compresi sfridi, accessori e fascette per la posa, assistenze murarie e piani di lavoro. Esclusi solo i raccordi e pezzi speciali di seguito elencati ed i ponteggi esterni se non esistenti.</v>
          </cell>
          <cell r="C4148"/>
          <cell r="D4148"/>
        </row>
        <row r="4149">
          <cell r="A4149" t="str">
            <v>1C.12.300.0010.a</v>
          </cell>
          <cell r="B4149" t="str">
            <v>- Ø interno 80-100 mm</v>
          </cell>
          <cell r="C4149" t="str">
            <v>m</v>
          </cell>
          <cell r="D4149">
            <v>59.54</v>
          </cell>
        </row>
        <row r="4150">
          <cell r="A4150" t="str">
            <v>1C.12.300.0010.b</v>
          </cell>
          <cell r="B4150" t="str">
            <v>- Ø interno 110-120 mm</v>
          </cell>
          <cell r="C4150" t="str">
            <v>m</v>
          </cell>
          <cell r="D4150">
            <v>69.45</v>
          </cell>
        </row>
        <row r="4151">
          <cell r="A4151" t="str">
            <v>1C.12.300.0010.c</v>
          </cell>
          <cell r="B4151" t="str">
            <v>- Ø interno 130-140 mm</v>
          </cell>
          <cell r="C4151" t="str">
            <v>m</v>
          </cell>
          <cell r="D4151">
            <v>85.67</v>
          </cell>
        </row>
        <row r="4152">
          <cell r="A4152" t="str">
            <v>1C.12.300.0010.d</v>
          </cell>
          <cell r="B4152" t="str">
            <v>- Ø interno 150 mm</v>
          </cell>
          <cell r="C4152" t="str">
            <v>m</v>
          </cell>
          <cell r="D4152">
            <v>93.78</v>
          </cell>
        </row>
        <row r="4153">
          <cell r="A4153" t="str">
            <v>1C.12.300.0010.e</v>
          </cell>
          <cell r="B4153" t="str">
            <v>- Ø interno 160 mm</v>
          </cell>
          <cell r="C4153" t="str">
            <v>m</v>
          </cell>
          <cell r="D4153">
            <v>114.02</v>
          </cell>
        </row>
        <row r="4154">
          <cell r="A4154" t="str">
            <v>1C.12.300.0010.f</v>
          </cell>
          <cell r="B4154" t="str">
            <v>- Ø interno 180 mm</v>
          </cell>
          <cell r="C4154" t="str">
            <v>m</v>
          </cell>
          <cell r="D4154">
            <v>155.87</v>
          </cell>
        </row>
        <row r="4155">
          <cell r="A4155" t="str">
            <v>1C.12.300.0010.g</v>
          </cell>
          <cell r="B4155" t="str">
            <v>- Ø interno 200 mm</v>
          </cell>
          <cell r="C4155" t="str">
            <v>m</v>
          </cell>
          <cell r="D4155">
            <v>176.68</v>
          </cell>
        </row>
        <row r="4156">
          <cell r="A4156" t="str">
            <v>1C.12.300.0010.h</v>
          </cell>
          <cell r="B4156" t="str">
            <v>- Ø interno 250 mm</v>
          </cell>
          <cell r="C4156" t="str">
            <v>m</v>
          </cell>
          <cell r="D4156">
            <v>197.16</v>
          </cell>
        </row>
        <row r="4157">
          <cell r="A4157" t="str">
            <v>1C.12.300.0010.i</v>
          </cell>
          <cell r="B4157" t="str">
            <v>- Ø interno 300 mm</v>
          </cell>
          <cell r="C4157" t="str">
            <v>m</v>
          </cell>
          <cell r="D4157">
            <v>230.48</v>
          </cell>
        </row>
        <row r="4158">
          <cell r="A4158" t="str">
            <v>1C.12.300.0020</v>
          </cell>
          <cell r="B4158" t="str">
            <v>Raccordi e pezzi speciali per camini in acciaio inox monotubo, per generatori di calore funzionanti con qualsiasi combustibile e del tipo autoportante, a tenuta stagna dei fumi garantita, valore riferito a diametri da 80 a 120 mm. Compresi accessori per la posa, assistenze murarie e piani di lavoro. Esclusi eventuali ponteggi esterni:</v>
          </cell>
          <cell r="C4158"/>
          <cell r="D4158"/>
        </row>
        <row r="4159">
          <cell r="A4159" t="str">
            <v>1C.12.300.0020.a</v>
          </cell>
          <cell r="B4159" t="str">
            <v>- raccordo a T 45°-90° normale o ridotto</v>
          </cell>
          <cell r="C4159" t="str">
            <v>cad</v>
          </cell>
          <cell r="D4159">
            <v>178.43</v>
          </cell>
        </row>
        <row r="4160">
          <cell r="A4160" t="str">
            <v>1C.12.300.0020.b</v>
          </cell>
          <cell r="B4160" t="str">
            <v>- curva a 90°</v>
          </cell>
          <cell r="C4160" t="str">
            <v>cad</v>
          </cell>
          <cell r="D4160">
            <v>96.15</v>
          </cell>
        </row>
        <row r="4161">
          <cell r="A4161" t="str">
            <v>1C.12.300.0020.c</v>
          </cell>
          <cell r="B4161" t="str">
            <v>- curve fino a 45°</v>
          </cell>
          <cell r="C4161" t="str">
            <v>cad</v>
          </cell>
          <cell r="D4161">
            <v>81.87</v>
          </cell>
        </row>
        <row r="4162">
          <cell r="A4162" t="str">
            <v>1C.12.300.0020.d</v>
          </cell>
          <cell r="B4162" t="str">
            <v>- cappello parapioggia con faldale per tetti piani o inclinati</v>
          </cell>
          <cell r="C4162" t="str">
            <v>cad</v>
          </cell>
          <cell r="D4162">
            <v>114.25</v>
          </cell>
        </row>
        <row r="4163">
          <cell r="A4163" t="str">
            <v>1C.12.300.0020.e</v>
          </cell>
          <cell r="B4163" t="str">
            <v>- modulo lunghezza regolabile 240-380 mm</v>
          </cell>
          <cell r="C4163" t="str">
            <v>cad</v>
          </cell>
          <cell r="D4163">
            <v>54.76</v>
          </cell>
        </row>
        <row r="4164">
          <cell r="A4164" t="str">
            <v>1C.12.300.0020.f</v>
          </cell>
          <cell r="B4164" t="str">
            <v>- modulo ispezione con tappo</v>
          </cell>
          <cell r="C4164" t="str">
            <v>cad</v>
          </cell>
          <cell r="D4164">
            <v>78.77</v>
          </cell>
        </row>
        <row r="4165">
          <cell r="A4165" t="str">
            <v>1C.12.300.0020.g</v>
          </cell>
          <cell r="B4165" t="str">
            <v>- tappo raccoglicondensa con scarico</v>
          </cell>
          <cell r="C4165" t="str">
            <v>cad</v>
          </cell>
          <cell r="D4165">
            <v>75.67</v>
          </cell>
        </row>
        <row r="4166">
          <cell r="A4166" t="str">
            <v>1C.12.300.0030</v>
          </cell>
          <cell r="B4166" t="str">
            <v>Raccordi e pezzi speciali per camini in acciaio inox monotubo, per generatori di calore funzionanti con qualsiasi combustibile e del tipo autoportante, a tenuta stagna dei fumi garantita, valore riferito a diametri da 130 a 160 mm. Compresi accessori per la posa, assistenze murarie e piani di lavoro. Esclusi eventuali ponteggi esterni:</v>
          </cell>
          <cell r="C4166"/>
          <cell r="D4166"/>
        </row>
        <row r="4167">
          <cell r="A4167" t="str">
            <v>1C.12.300.0030.a</v>
          </cell>
          <cell r="B4167" t="str">
            <v>- raccordo a T 45°-90° normale o ridotto</v>
          </cell>
          <cell r="C4167" t="str">
            <v>cad</v>
          </cell>
          <cell r="D4167">
            <v>256.07</v>
          </cell>
        </row>
        <row r="4168">
          <cell r="A4168" t="str">
            <v>1C.12.300.0030.b</v>
          </cell>
          <cell r="B4168" t="str">
            <v>- curva a 90°</v>
          </cell>
          <cell r="C4168" t="str">
            <v>cad</v>
          </cell>
          <cell r="D4168">
            <v>131.74</v>
          </cell>
        </row>
        <row r="4169">
          <cell r="A4169" t="str">
            <v>1C.12.300.0030.c</v>
          </cell>
          <cell r="B4169" t="str">
            <v>- curve fino a 45°</v>
          </cell>
          <cell r="C4169" t="str">
            <v>cad</v>
          </cell>
          <cell r="D4169">
            <v>73.73</v>
          </cell>
        </row>
        <row r="4170">
          <cell r="A4170" t="str">
            <v>1C.12.300.0030.d</v>
          </cell>
          <cell r="B4170" t="str">
            <v>- cappello parapioggia con faldale per tetti piani o inclinati</v>
          </cell>
          <cell r="C4170" t="str">
            <v>cad</v>
          </cell>
          <cell r="D4170">
            <v>96.12</v>
          </cell>
        </row>
        <row r="4171">
          <cell r="A4171" t="str">
            <v>1C.12.300.0030.e</v>
          </cell>
          <cell r="B4171" t="str">
            <v>- modulo lunghezza regolabile 240-380 mm</v>
          </cell>
          <cell r="C4171" t="str">
            <v>cad</v>
          </cell>
          <cell r="D4171">
            <v>68.02</v>
          </cell>
        </row>
        <row r="4172">
          <cell r="A4172" t="str">
            <v>1C.12.300.0030.f</v>
          </cell>
          <cell r="B4172" t="str">
            <v>- modulo ispezione con tappo</v>
          </cell>
          <cell r="C4172" t="str">
            <v>cad</v>
          </cell>
          <cell r="D4172">
            <v>109.41</v>
          </cell>
        </row>
        <row r="4173">
          <cell r="A4173" t="str">
            <v>1C.12.300.0030.g</v>
          </cell>
          <cell r="B4173" t="str">
            <v>- tappo raccoglicondensa con scarico</v>
          </cell>
          <cell r="C4173" t="str">
            <v>cad</v>
          </cell>
          <cell r="D4173">
            <v>81.790000000000006</v>
          </cell>
        </row>
        <row r="4174">
          <cell r="A4174" t="str">
            <v>1C.12.300.0030.h</v>
          </cell>
          <cell r="B4174" t="str">
            <v>- modulo analisi fumo e rilievo temperatura</v>
          </cell>
          <cell r="C4174" t="str">
            <v>cad</v>
          </cell>
          <cell r="D4174">
            <v>159.47</v>
          </cell>
        </row>
        <row r="4175">
          <cell r="A4175" t="str">
            <v>1C.12.300.0040</v>
          </cell>
          <cell r="B4175" t="str">
            <v>Raccordi e pezzi speciali per camini in acciaio inox monotubo, per generatori di calore funzionanti con qualsiasi combustibile e del tipo autoportante, a tenuta stagna dei fumi garantita, valore riferito a diametri da 180 a 200 mm. Compresi accessori per la posa, assistenze murarie e piani di lavoro. Esclusi eventuali ponteggi esterni:</v>
          </cell>
          <cell r="C4175"/>
          <cell r="D4175"/>
        </row>
        <row r="4176">
          <cell r="A4176" t="str">
            <v>1C.12.300.0040.a</v>
          </cell>
          <cell r="B4176" t="str">
            <v>- raccordo a T 45°-90° normale o ridotto</v>
          </cell>
          <cell r="C4176" t="str">
            <v>cad</v>
          </cell>
          <cell r="D4176">
            <v>385.68</v>
          </cell>
        </row>
        <row r="4177">
          <cell r="A4177" t="str">
            <v>1C.12.300.0040.b</v>
          </cell>
          <cell r="B4177" t="str">
            <v>- curva a 90°</v>
          </cell>
          <cell r="C4177" t="str">
            <v>cad</v>
          </cell>
          <cell r="D4177">
            <v>156.93</v>
          </cell>
        </row>
        <row r="4178">
          <cell r="A4178" t="str">
            <v>1C.12.300.0040.c</v>
          </cell>
          <cell r="B4178" t="str">
            <v>- curve fino a 45°</v>
          </cell>
          <cell r="C4178" t="str">
            <v>cad</v>
          </cell>
          <cell r="D4178">
            <v>142.63</v>
          </cell>
        </row>
        <row r="4179">
          <cell r="A4179" t="str">
            <v>1C.12.300.0040.d</v>
          </cell>
          <cell r="B4179" t="str">
            <v>- cappello parapioggia con faldale per tetti piani o inclinati</v>
          </cell>
          <cell r="C4179" t="str">
            <v>cad</v>
          </cell>
          <cell r="D4179">
            <v>131.19</v>
          </cell>
        </row>
        <row r="4180">
          <cell r="A4180" t="str">
            <v>1C.12.300.0040.e</v>
          </cell>
          <cell r="B4180" t="str">
            <v>- modulo lunghezza regolabile 240-380 mm</v>
          </cell>
          <cell r="C4180" t="str">
            <v>cad</v>
          </cell>
          <cell r="D4180">
            <v>203.98</v>
          </cell>
        </row>
        <row r="4181">
          <cell r="A4181" t="str">
            <v>1C.12.300.0040.f</v>
          </cell>
          <cell r="B4181" t="str">
            <v>- modulo ispezione con tappo</v>
          </cell>
          <cell r="C4181" t="str">
            <v>cad</v>
          </cell>
          <cell r="D4181">
            <v>89.84</v>
          </cell>
        </row>
        <row r="4182">
          <cell r="A4182" t="str">
            <v>1C.12.300.0040.g</v>
          </cell>
          <cell r="B4182" t="str">
            <v>- tappo raccoglicondensa con scarico</v>
          </cell>
          <cell r="C4182" t="str">
            <v>cad</v>
          </cell>
          <cell r="D4182">
            <v>127.86</v>
          </cell>
        </row>
        <row r="4183">
          <cell r="A4183" t="str">
            <v>1C.12.300.0040.h</v>
          </cell>
          <cell r="B4183" t="str">
            <v>- modulo analisi fumo e rilievo temperatura</v>
          </cell>
          <cell r="C4183" t="str">
            <v>cad</v>
          </cell>
          <cell r="D4183">
            <v>165.13</v>
          </cell>
        </row>
        <row r="4184">
          <cell r="A4184" t="str">
            <v>1C.12.300.0050</v>
          </cell>
          <cell r="B4184" t="str">
            <v>Raccordi e pezzi speciali per camini in acciaio inox monotubo, per generatori di calore funzionanti con qualsiasi combustibile e del tipo autoportante, a tenuta stagna dei fumi garantita, valore riferito a diametri da 250 a 300 mm. Compresi accessori per la posa, assistenze murarie e piani di lavoro. Esclusi eventuali ponteggi esterni:</v>
          </cell>
          <cell r="C4184"/>
          <cell r="D4184"/>
        </row>
        <row r="4185">
          <cell r="A4185" t="str">
            <v>1C.12.300.0050.a</v>
          </cell>
          <cell r="B4185" t="str">
            <v>- raccordo a T 45°-90° normale o ridotto</v>
          </cell>
          <cell r="C4185" t="str">
            <v>cad</v>
          </cell>
          <cell r="D4185">
            <v>400.14</v>
          </cell>
        </row>
        <row r="4186">
          <cell r="A4186" t="str">
            <v>1C.12.300.0050.b</v>
          </cell>
          <cell r="B4186" t="str">
            <v>- curva a 90°</v>
          </cell>
          <cell r="C4186" t="str">
            <v>cad</v>
          </cell>
          <cell r="D4186">
            <v>228.14</v>
          </cell>
        </row>
        <row r="4187">
          <cell r="A4187" t="str">
            <v>1C.12.300.0050.c</v>
          </cell>
          <cell r="B4187" t="str">
            <v>- curve fino a 45°</v>
          </cell>
          <cell r="C4187" t="str">
            <v>cad</v>
          </cell>
          <cell r="D4187">
            <v>158.24</v>
          </cell>
        </row>
        <row r="4188">
          <cell r="A4188" t="str">
            <v>1C.12.300.0050.d</v>
          </cell>
          <cell r="B4188" t="str">
            <v>- cappello parapioggia con faldale per tetti piani o inclinati</v>
          </cell>
          <cell r="C4188" t="str">
            <v>cad</v>
          </cell>
          <cell r="D4188">
            <v>172.26</v>
          </cell>
        </row>
        <row r="4189">
          <cell r="A4189" t="str">
            <v>1C.12.300.0050.e</v>
          </cell>
          <cell r="B4189" t="str">
            <v>- modulo lunghezza regolabile 240-380 mm</v>
          </cell>
          <cell r="C4189" t="str">
            <v>cad</v>
          </cell>
          <cell r="D4189">
            <v>129.71</v>
          </cell>
        </row>
        <row r="4190">
          <cell r="A4190" t="str">
            <v>1C.12.300.0050.f</v>
          </cell>
          <cell r="B4190" t="str">
            <v>- modulo ispezione con tappo</v>
          </cell>
          <cell r="C4190" t="str">
            <v>cad</v>
          </cell>
          <cell r="D4190">
            <v>272.39</v>
          </cell>
        </row>
        <row r="4191">
          <cell r="A4191" t="str">
            <v>1C.12.300.0050.g</v>
          </cell>
          <cell r="B4191" t="str">
            <v>- tappo raccoglicondensa con scarico</v>
          </cell>
          <cell r="C4191" t="str">
            <v>cad</v>
          </cell>
          <cell r="D4191">
            <v>143.51</v>
          </cell>
        </row>
        <row r="4192">
          <cell r="A4192" t="str">
            <v>1C.12.300.0050.h</v>
          </cell>
          <cell r="B4192" t="str">
            <v>- modulo analisi fumo e rilievo temperatura</v>
          </cell>
          <cell r="C4192" t="str">
            <v>cad</v>
          </cell>
          <cell r="D4192">
            <v>174.17</v>
          </cell>
        </row>
        <row r="4193">
          <cell r="A4193" t="str">
            <v>1C.12.350</v>
          </cell>
          <cell r="B4193" t="str">
            <v>CANNE IN ACCIAIO INOX DOPPIA PARETE</v>
          </cell>
          <cell r="C4193"/>
          <cell r="D4193"/>
        </row>
        <row r="4194">
          <cell r="A4194" t="str">
            <v>1C.12.350.0000</v>
          </cell>
          <cell r="B4194" t="str">
            <v>NOTA DI CONSULTAZIONE</v>
          </cell>
          <cell r="C4194"/>
          <cell r="D4194"/>
        </row>
        <row r="4195">
          <cell r="A4195" t="str">
            <v>1C.12.350.0010</v>
          </cell>
          <cell r="B4195" t="str">
            <v>Fornitura e posa di canna fumaria in acciaio inox a parete doppia, esterno in AISI 304 e interno in AISI 316 con isolamento di intercapedine in lana di roccia ad alta densità, utilizzabili per generatori funzionanti con qualsiasi combustibile. Compresi sfridi, accessori e fascette per la posa, assistenze murarie e piani di lavoro. Esclusi solo i raccordi e pezzi speciali di seguito elencati ed i ponteggi esterni se non esistenti.</v>
          </cell>
          <cell r="C4195"/>
          <cell r="D4195"/>
        </row>
        <row r="4196">
          <cell r="A4196" t="str">
            <v>1C.12.350.0010.a</v>
          </cell>
          <cell r="B4196" t="str">
            <v>- Ø interno 80 mm</v>
          </cell>
          <cell r="C4196" t="str">
            <v>m</v>
          </cell>
          <cell r="D4196">
            <v>180.37</v>
          </cell>
        </row>
        <row r="4197">
          <cell r="A4197" t="str">
            <v>1C.12.350.0010.b</v>
          </cell>
          <cell r="B4197" t="str">
            <v>- Ø interno 100 mm</v>
          </cell>
          <cell r="C4197" t="str">
            <v>m</v>
          </cell>
          <cell r="D4197">
            <v>195.56</v>
          </cell>
        </row>
        <row r="4198">
          <cell r="A4198" t="str">
            <v>1C.12.350.0010.c</v>
          </cell>
          <cell r="B4198" t="str">
            <v>- Ø interno 130 mm</v>
          </cell>
          <cell r="C4198" t="str">
            <v>m</v>
          </cell>
          <cell r="D4198">
            <v>212.59</v>
          </cell>
        </row>
        <row r="4199">
          <cell r="A4199" t="str">
            <v>1C.12.350.0010.d</v>
          </cell>
          <cell r="B4199" t="str">
            <v>- Ø interno 150 mm</v>
          </cell>
          <cell r="C4199" t="str">
            <v>m</v>
          </cell>
          <cell r="D4199">
            <v>226.85</v>
          </cell>
        </row>
        <row r="4200">
          <cell r="A4200" t="str">
            <v>1C.12.350.0010.e</v>
          </cell>
          <cell r="B4200" t="str">
            <v>- Ø interno 180 mm</v>
          </cell>
          <cell r="C4200" t="str">
            <v>m</v>
          </cell>
          <cell r="D4200">
            <v>245.1</v>
          </cell>
        </row>
        <row r="4201">
          <cell r="A4201" t="str">
            <v>1C.12.350.0010.f</v>
          </cell>
          <cell r="B4201" t="str">
            <v>- Ø interno 200 mm</v>
          </cell>
          <cell r="C4201" t="str">
            <v>m</v>
          </cell>
          <cell r="D4201">
            <v>259.39</v>
          </cell>
        </row>
        <row r="4202">
          <cell r="A4202" t="str">
            <v>1C.12.350.0010.g</v>
          </cell>
          <cell r="B4202" t="str">
            <v>- Ø interno 250 mm</v>
          </cell>
          <cell r="C4202" t="str">
            <v>m</v>
          </cell>
          <cell r="D4202">
            <v>305.52999999999997</v>
          </cell>
        </row>
        <row r="4203">
          <cell r="A4203" t="str">
            <v>1C.12.350.0010.h</v>
          </cell>
          <cell r="B4203" t="str">
            <v>- Ø interno 300 mm</v>
          </cell>
          <cell r="C4203" t="str">
            <v>m</v>
          </cell>
          <cell r="D4203">
            <v>344.47</v>
          </cell>
        </row>
        <row r="4204">
          <cell r="A4204" t="str">
            <v>1C.12.350.0010.i</v>
          </cell>
          <cell r="B4204" t="str">
            <v>- Ø interno 350 mm</v>
          </cell>
          <cell r="C4204" t="str">
            <v>m</v>
          </cell>
          <cell r="D4204">
            <v>424.02</v>
          </cell>
        </row>
        <row r="4205">
          <cell r="A4205" t="str">
            <v>1C.12.350.0010.j</v>
          </cell>
          <cell r="B4205" t="str">
            <v>- Ø interno 400 mm</v>
          </cell>
          <cell r="C4205" t="str">
            <v>m</v>
          </cell>
          <cell r="D4205">
            <v>471.98</v>
          </cell>
        </row>
        <row r="4206">
          <cell r="A4206" t="str">
            <v>1C.12.350.0010.k</v>
          </cell>
          <cell r="B4206" t="str">
            <v>- Ø interno 450 mm</v>
          </cell>
          <cell r="C4206" t="str">
            <v>m</v>
          </cell>
          <cell r="D4206">
            <v>531.17999999999995</v>
          </cell>
        </row>
        <row r="4207">
          <cell r="A4207" t="str">
            <v>1C.12.350.0010.l</v>
          </cell>
          <cell r="B4207" t="str">
            <v>- Ø interno 500 mm</v>
          </cell>
          <cell r="C4207" t="str">
            <v>m</v>
          </cell>
          <cell r="D4207">
            <v>587.4</v>
          </cell>
        </row>
        <row r="4208">
          <cell r="A4208" t="str">
            <v>1C.12.350.0010.m</v>
          </cell>
          <cell r="B4208" t="str">
            <v>- Ø interno 550 mm</v>
          </cell>
          <cell r="C4208" t="str">
            <v>m</v>
          </cell>
          <cell r="D4208">
            <v>632.98</v>
          </cell>
        </row>
        <row r="4209">
          <cell r="A4209" t="str">
            <v>1C.12.350.0010.n</v>
          </cell>
          <cell r="B4209" t="str">
            <v>- Ø interno 600 mm</v>
          </cell>
          <cell r="C4209" t="str">
            <v>m</v>
          </cell>
          <cell r="D4209">
            <v>681.48</v>
          </cell>
        </row>
        <row r="4210">
          <cell r="A4210" t="str">
            <v>1C.12.350.0020</v>
          </cell>
          <cell r="B4210" t="str">
            <v>Raccordi e pezzi speciali per camini in acciaio inox a doppia parete, esterno in AISI 304 e interno in AISI 316 con isolamento di intercapedine in lana di roccia ad alta densità, valore riferito a diametri interni da 80 a 100 mm. Compresi accessori per la posa, assistenze murarie e piani di lavoro. Esclusi eventuali ponteggi esterni:</v>
          </cell>
          <cell r="C4210"/>
          <cell r="D4210"/>
        </row>
        <row r="4211">
          <cell r="A4211" t="str">
            <v>1C.12.350.0020.a</v>
          </cell>
          <cell r="B4211" t="str">
            <v>- raccordo a T 90° normale o ridotto</v>
          </cell>
          <cell r="C4211" t="str">
            <v>cad</v>
          </cell>
          <cell r="D4211">
            <v>196.19</v>
          </cell>
        </row>
        <row r="4212">
          <cell r="A4212" t="str">
            <v>1C.12.350.0020.b</v>
          </cell>
          <cell r="B4212" t="str">
            <v>- curva a 90°</v>
          </cell>
          <cell r="C4212" t="str">
            <v>cad</v>
          </cell>
          <cell r="D4212">
            <v>206.42</v>
          </cell>
        </row>
        <row r="4213">
          <cell r="A4213" t="str">
            <v>1C.12.350.0020.c</v>
          </cell>
          <cell r="B4213" t="str">
            <v>- curve fino a 45°</v>
          </cell>
          <cell r="C4213" t="str">
            <v>cad</v>
          </cell>
          <cell r="D4213">
            <v>93.7</v>
          </cell>
        </row>
        <row r="4214">
          <cell r="A4214" t="str">
            <v>1C.12.350.0020.d</v>
          </cell>
          <cell r="B4214" t="str">
            <v>- cappello parapioggia con faldale per tetti piani o inclinati</v>
          </cell>
          <cell r="C4214" t="str">
            <v>cad</v>
          </cell>
          <cell r="D4214">
            <v>84.87</v>
          </cell>
        </row>
        <row r="4215">
          <cell r="A4215" t="str">
            <v>1C.12.350.0020.e</v>
          </cell>
          <cell r="B4215" t="str">
            <v>- camera raccolta inox a doppia parete</v>
          </cell>
          <cell r="C4215" t="str">
            <v>cad</v>
          </cell>
          <cell r="D4215">
            <v>117.04</v>
          </cell>
        </row>
        <row r="4216">
          <cell r="A4216" t="str">
            <v>1C.12.350.0020.f</v>
          </cell>
          <cell r="B4216" t="str">
            <v>- modulo ispezione con tappo</v>
          </cell>
          <cell r="C4216" t="str">
            <v>cad</v>
          </cell>
          <cell r="D4216">
            <v>170.96</v>
          </cell>
        </row>
        <row r="4217">
          <cell r="A4217" t="str">
            <v>1C.12.350.0020.g</v>
          </cell>
          <cell r="B4217" t="str">
            <v>- modulo analisi fumo e rilievo temperatura</v>
          </cell>
          <cell r="C4217" t="str">
            <v>cad</v>
          </cell>
          <cell r="D4217">
            <v>183.39</v>
          </cell>
        </row>
        <row r="4218">
          <cell r="A4218" t="str">
            <v>1C.12.350.0030</v>
          </cell>
          <cell r="B4218" t="str">
            <v>Raccordi e pezzi speciali per camini in acciaio inox a doppia parete, esterno in AISI 304 e interno in AISI 316 con isolamento di intercapedine in lana di roccia ad alta densità, valore riferito a diametri interni da 130 a 150 mm. Compresi accessori per la posa, assistenze murarie e piani di lavoro. Esclusi eventuali ponteggi esterni:</v>
          </cell>
          <cell r="C4218"/>
          <cell r="D4218"/>
        </row>
        <row r="4219">
          <cell r="A4219" t="str">
            <v>1C.12.350.0030.a</v>
          </cell>
          <cell r="B4219" t="str">
            <v>- raccordo a T 90° normale o ridotto</v>
          </cell>
          <cell r="C4219" t="str">
            <v>cad</v>
          </cell>
          <cell r="D4219">
            <v>292.23</v>
          </cell>
        </row>
        <row r="4220">
          <cell r="A4220" t="str">
            <v>1C.12.350.0030.b</v>
          </cell>
          <cell r="B4220" t="str">
            <v>- curva a 90°</v>
          </cell>
          <cell r="C4220" t="str">
            <v>cad</v>
          </cell>
          <cell r="D4220">
            <v>237.23</v>
          </cell>
        </row>
        <row r="4221">
          <cell r="A4221" t="str">
            <v>1C.12.350.0030.c</v>
          </cell>
          <cell r="B4221" t="str">
            <v>- curve fino a 45°</v>
          </cell>
          <cell r="C4221" t="str">
            <v>cad</v>
          </cell>
          <cell r="D4221">
            <v>128.81</v>
          </cell>
        </row>
        <row r="4222">
          <cell r="A4222" t="str">
            <v>1C.12.350.0030.d</v>
          </cell>
          <cell r="B4222" t="str">
            <v>- cappello parapioggia con faldale per tetti piani o inclinati</v>
          </cell>
          <cell r="C4222" t="str">
            <v>cad</v>
          </cell>
          <cell r="D4222">
            <v>101.95</v>
          </cell>
        </row>
        <row r="4223">
          <cell r="A4223" t="str">
            <v>1C.12.350.0030.e</v>
          </cell>
          <cell r="B4223" t="str">
            <v>- camera raccolta inox a doppia parete</v>
          </cell>
          <cell r="C4223" t="str">
            <v>cad</v>
          </cell>
          <cell r="D4223">
            <v>125.64</v>
          </cell>
        </row>
        <row r="4224">
          <cell r="A4224" t="str">
            <v>1C.12.350.0030.f</v>
          </cell>
          <cell r="B4224" t="str">
            <v>- modulo ispezione con tappo</v>
          </cell>
          <cell r="C4224" t="str">
            <v>cad</v>
          </cell>
          <cell r="D4224">
            <v>364.58</v>
          </cell>
        </row>
        <row r="4225">
          <cell r="A4225" t="str">
            <v>1C.12.350.0030.g</v>
          </cell>
          <cell r="B4225" t="str">
            <v>- modulo analisi fumo e rilievo temperatura</v>
          </cell>
          <cell r="C4225" t="str">
            <v>cad</v>
          </cell>
          <cell r="D4225">
            <v>365.16</v>
          </cell>
        </row>
        <row r="4226">
          <cell r="A4226" t="str">
            <v>1C.12.350.0040</v>
          </cell>
          <cell r="B4226" t="str">
            <v>Raccordi e pezzi speciali per camini in acciaio inox a doppia parete, esterno in AISI 304 e interno in AISI 316 con isolamento di intercapedine in lana di roccia ad alta densità, valore riferito a diametri interni da 180 a 200 mm. Compresi accessori per la posa, assistenze murarie e piani di lavoro. Esclusi eventuali ponteggi esterni:</v>
          </cell>
          <cell r="C4226"/>
          <cell r="D4226"/>
        </row>
        <row r="4227">
          <cell r="A4227" t="str">
            <v>1C.12.350.0040.a</v>
          </cell>
          <cell r="B4227" t="str">
            <v>- raccordo a T 90° normale o ridotto</v>
          </cell>
          <cell r="C4227" t="str">
            <v>cad</v>
          </cell>
          <cell r="D4227">
            <v>402.17</v>
          </cell>
        </row>
        <row r="4228">
          <cell r="A4228" t="str">
            <v>1C.12.350.0040.b</v>
          </cell>
          <cell r="B4228" t="str">
            <v>- curva a 90°</v>
          </cell>
          <cell r="C4228" t="str">
            <v>cad</v>
          </cell>
          <cell r="D4228">
            <v>273.02</v>
          </cell>
        </row>
        <row r="4229">
          <cell r="A4229" t="str">
            <v>1C.12.350.0040.c</v>
          </cell>
          <cell r="B4229" t="str">
            <v>- curve fino a 45°</v>
          </cell>
          <cell r="C4229" t="str">
            <v>cad</v>
          </cell>
          <cell r="D4229">
            <v>163.94</v>
          </cell>
        </row>
        <row r="4230">
          <cell r="A4230" t="str">
            <v>1C.12.350.0040.d</v>
          </cell>
          <cell r="B4230" t="str">
            <v>- cappello parapioggia con faldale per tetti piani o inclinati</v>
          </cell>
          <cell r="C4230" t="str">
            <v>cad</v>
          </cell>
          <cell r="D4230">
            <v>120.71</v>
          </cell>
        </row>
        <row r="4231">
          <cell r="A4231" t="str">
            <v>1C.12.350.0040.e</v>
          </cell>
          <cell r="B4231" t="str">
            <v>- camera raccolta inox a doppia parete</v>
          </cell>
          <cell r="C4231" t="str">
            <v>cad</v>
          </cell>
          <cell r="D4231">
            <v>188.41</v>
          </cell>
        </row>
        <row r="4232">
          <cell r="A4232" t="str">
            <v>1C.12.350.0040.f</v>
          </cell>
          <cell r="B4232" t="str">
            <v>- modulo ispezione con tappo</v>
          </cell>
          <cell r="C4232" t="str">
            <v>cad</v>
          </cell>
          <cell r="D4232">
            <v>350.65</v>
          </cell>
        </row>
        <row r="4233">
          <cell r="A4233" t="str">
            <v>1C.12.350.0040.g</v>
          </cell>
          <cell r="B4233" t="str">
            <v>- modulo analisi fumo e rilievo temperatura</v>
          </cell>
          <cell r="C4233" t="str">
            <v>cad</v>
          </cell>
          <cell r="D4233">
            <v>404.23</v>
          </cell>
        </row>
        <row r="4234">
          <cell r="A4234" t="str">
            <v>1C.12.350.0050</v>
          </cell>
          <cell r="B4234" t="str">
            <v>Raccordi e pezzi speciali per camini in acciaio inox a doppia parete, esterno in AISI 304 e interno in AISI 316 con isolamento di intercapedine in lana di roccia ad alta densità, valore riferito a diametri interni da 250 a 300 mm. Compresi accessori per la posa, assistenze murarie e piani di lavoro. Esclusi eventuali ponteggi esterni:</v>
          </cell>
          <cell r="C4234"/>
          <cell r="D4234"/>
        </row>
        <row r="4235">
          <cell r="A4235" t="str">
            <v>1C.12.350.0050.a</v>
          </cell>
          <cell r="B4235" t="str">
            <v>- raccordo a T 90° normale o ridotto</v>
          </cell>
          <cell r="C4235" t="str">
            <v>cad</v>
          </cell>
          <cell r="D4235">
            <v>505.63</v>
          </cell>
        </row>
        <row r="4236">
          <cell r="A4236" t="str">
            <v>1C.12.350.0050.b</v>
          </cell>
          <cell r="B4236" t="str">
            <v>- curva a 90°</v>
          </cell>
          <cell r="C4236" t="str">
            <v>cad</v>
          </cell>
          <cell r="D4236">
            <v>343.12</v>
          </cell>
        </row>
        <row r="4237">
          <cell r="A4237" t="str">
            <v>1C.12.350.0050.c</v>
          </cell>
          <cell r="B4237" t="str">
            <v>- curve a 30° e 45°</v>
          </cell>
          <cell r="C4237" t="str">
            <v>cad</v>
          </cell>
          <cell r="D4237">
            <v>224.08</v>
          </cell>
        </row>
        <row r="4238">
          <cell r="A4238" t="str">
            <v>1C.12.350.0050.d</v>
          </cell>
          <cell r="B4238" t="str">
            <v>- cappello parapioggia con faldale per tetti piani o inclinati</v>
          </cell>
          <cell r="C4238" t="str">
            <v>cad</v>
          </cell>
          <cell r="D4238">
            <v>149.62</v>
          </cell>
        </row>
        <row r="4239">
          <cell r="A4239" t="str">
            <v>1C.12.350.0050.e</v>
          </cell>
          <cell r="B4239" t="str">
            <v>- camera raccolta inox a doppia parete</v>
          </cell>
          <cell r="C4239" t="str">
            <v>cad</v>
          </cell>
          <cell r="D4239">
            <v>212.81</v>
          </cell>
        </row>
        <row r="4240">
          <cell r="A4240" t="str">
            <v>1C.12.350.0050.f</v>
          </cell>
          <cell r="B4240" t="str">
            <v>- modulo ispezione con tappo</v>
          </cell>
          <cell r="C4240" t="str">
            <v>cad</v>
          </cell>
          <cell r="D4240">
            <v>624.03</v>
          </cell>
        </row>
        <row r="4241">
          <cell r="A4241" t="str">
            <v>1C.12.350.0050.g</v>
          </cell>
          <cell r="B4241" t="str">
            <v>- modulo analisi fumo e rilievo temperatura</v>
          </cell>
          <cell r="C4241" t="str">
            <v>cad</v>
          </cell>
          <cell r="D4241">
            <v>459.31</v>
          </cell>
        </row>
        <row r="4242">
          <cell r="A4242" t="str">
            <v>1C.12.350.0060</v>
          </cell>
          <cell r="B4242" t="str">
            <v>Raccordi e pezzi speciali per camini in acciaio inox a doppia parete, esterno in AISI 304 e interno in AISI 316 con isolamento di intercapedine in lana di roccia ad alta densità, valore riferito a diametri interni di 350 mm. Compresi accessori per la posa, assistenze murarie e piani di lavoro. Esclusi eventuali ponteggi esterni:</v>
          </cell>
          <cell r="C4242"/>
          <cell r="D4242"/>
        </row>
        <row r="4243">
          <cell r="A4243" t="str">
            <v>1C.12.350.0060.a</v>
          </cell>
          <cell r="B4243" t="str">
            <v>- raccordo a T 90° normale o ridotto</v>
          </cell>
          <cell r="C4243" t="str">
            <v>cad</v>
          </cell>
          <cell r="D4243">
            <v>641</v>
          </cell>
        </row>
        <row r="4244">
          <cell r="A4244" t="str">
            <v>1C.12.350.0060.b</v>
          </cell>
          <cell r="B4244" t="str">
            <v>- curva a 90°</v>
          </cell>
          <cell r="C4244" t="str">
            <v>cad</v>
          </cell>
          <cell r="D4244">
            <v>415.67</v>
          </cell>
        </row>
        <row r="4245">
          <cell r="A4245" t="str">
            <v>1C.12.350.0060.c</v>
          </cell>
          <cell r="B4245" t="str">
            <v>- curve fino a 45°</v>
          </cell>
          <cell r="C4245" t="str">
            <v>cad</v>
          </cell>
          <cell r="D4245">
            <v>248.7</v>
          </cell>
        </row>
        <row r="4246">
          <cell r="A4246" t="str">
            <v>1C.12.350.0060.d</v>
          </cell>
          <cell r="B4246" t="str">
            <v>- cappello parapioggia con faldale per tetti piani o inclinati</v>
          </cell>
          <cell r="C4246" t="str">
            <v>cad</v>
          </cell>
          <cell r="D4246">
            <v>170.08</v>
          </cell>
        </row>
        <row r="4247">
          <cell r="A4247" t="str">
            <v>1C.12.350.0060.e</v>
          </cell>
          <cell r="B4247" t="str">
            <v>- camera raccolta inox a doppia parete</v>
          </cell>
          <cell r="C4247" t="str">
            <v>cad</v>
          </cell>
          <cell r="D4247">
            <v>225.94</v>
          </cell>
        </row>
        <row r="4248">
          <cell r="A4248" t="str">
            <v>1C.12.350.0060.f</v>
          </cell>
          <cell r="B4248" t="str">
            <v>- modulo ispezione con tappo</v>
          </cell>
          <cell r="C4248" t="str">
            <v>cad</v>
          </cell>
          <cell r="D4248">
            <v>705.05</v>
          </cell>
        </row>
        <row r="4249">
          <cell r="A4249" t="str">
            <v>1C.12.350.0060.g</v>
          </cell>
          <cell r="B4249" t="str">
            <v>- modulo analisi fumo e rilievo temperatura</v>
          </cell>
          <cell r="C4249" t="str">
            <v>cad</v>
          </cell>
          <cell r="D4249">
            <v>496.9</v>
          </cell>
        </row>
        <row r="4250">
          <cell r="A4250" t="str">
            <v>1C.12.350.0070</v>
          </cell>
          <cell r="B4250" t="str">
            <v>Raccordi e pezzi speciali per camini in acciaio inox a doppia parete, esterno in AISI 304 e interno in AISI 316 con isolamento di intercapedine in lana di roccia ad alta densità, valore riferito a diametri interni di 400 mm. Compresi accessori per la posa, assistenze murarie e piani di lavoro. Esclusi eventuali ponteggi esterni:</v>
          </cell>
          <cell r="C4250"/>
          <cell r="D4250"/>
        </row>
        <row r="4251">
          <cell r="A4251" t="str">
            <v>1C.12.350.0070.a</v>
          </cell>
          <cell r="B4251" t="str">
            <v>- raccordo a T 90° normale o ridotto</v>
          </cell>
          <cell r="C4251" t="str">
            <v>cad</v>
          </cell>
          <cell r="D4251">
            <v>683.34</v>
          </cell>
        </row>
        <row r="4252">
          <cell r="A4252" t="str">
            <v>1C.12.350.0070.b</v>
          </cell>
          <cell r="B4252" t="str">
            <v>- curva a 90°</v>
          </cell>
          <cell r="C4252" t="str">
            <v>cad</v>
          </cell>
          <cell r="D4252">
            <v>468.37</v>
          </cell>
        </row>
        <row r="4253">
          <cell r="A4253" t="str">
            <v>1C.12.350.0070.c</v>
          </cell>
          <cell r="B4253" t="str">
            <v>- curve fino a 45°</v>
          </cell>
          <cell r="C4253" t="str">
            <v>cad</v>
          </cell>
          <cell r="D4253">
            <v>298.13</v>
          </cell>
        </row>
        <row r="4254">
          <cell r="A4254" t="str">
            <v>1C.12.350.0070.d</v>
          </cell>
          <cell r="B4254" t="str">
            <v>- cappello parapioggia con faldale per tetti piani o inclinati</v>
          </cell>
          <cell r="C4254" t="str">
            <v>cad</v>
          </cell>
          <cell r="D4254">
            <v>199.02</v>
          </cell>
        </row>
        <row r="4255">
          <cell r="A4255" t="str">
            <v>1C.12.350.0070.e</v>
          </cell>
          <cell r="B4255" t="str">
            <v>- camera raccolta inox a doppia parete</v>
          </cell>
          <cell r="C4255" t="str">
            <v>cad</v>
          </cell>
          <cell r="D4255">
            <v>237.15</v>
          </cell>
        </row>
        <row r="4256">
          <cell r="A4256" t="str">
            <v>1C.12.350.0070.f</v>
          </cell>
          <cell r="B4256" t="str">
            <v>- modulo ispezione con tappo</v>
          </cell>
          <cell r="C4256" t="str">
            <v>cad</v>
          </cell>
          <cell r="D4256">
            <v>681.26</v>
          </cell>
        </row>
        <row r="4257">
          <cell r="A4257" t="str">
            <v>1C.12.350.0070.g</v>
          </cell>
          <cell r="B4257" t="str">
            <v>- modulo analisi fumo e rilievo temperatura</v>
          </cell>
          <cell r="C4257" t="str">
            <v>cad</v>
          </cell>
          <cell r="D4257">
            <v>603.41</v>
          </cell>
        </row>
        <row r="4258">
          <cell r="A4258" t="str">
            <v>1C.12.350.0080</v>
          </cell>
          <cell r="B4258" t="str">
            <v>Raccordi e pezzi speciali per camini in acciaio inox a doppia parete, esterno in AISI 304 e interno in AISI 316 con isolamento di intercapedine in lana di roccia ad alta densità, valore riferito a diametri interni da 450 a 500 mm. Compresi accessori per la posa, assistenze murarie e piani di lavoro. Esclusi eventuali ponteggi esterni:</v>
          </cell>
          <cell r="C4258"/>
          <cell r="D4258"/>
        </row>
        <row r="4259">
          <cell r="A4259" t="str">
            <v>1C.12.350.0080.a</v>
          </cell>
          <cell r="B4259" t="str">
            <v>- raccordo a T 90° normale o ridotto</v>
          </cell>
          <cell r="C4259" t="str">
            <v>cad</v>
          </cell>
          <cell r="D4259">
            <v>843.4</v>
          </cell>
        </row>
        <row r="4260">
          <cell r="A4260" t="str">
            <v>1C.12.350.0080.b</v>
          </cell>
          <cell r="B4260" t="str">
            <v>- curva a 90°</v>
          </cell>
          <cell r="C4260" t="str">
            <v>cad</v>
          </cell>
          <cell r="D4260">
            <v>532.04999999999995</v>
          </cell>
        </row>
        <row r="4261">
          <cell r="A4261" t="str">
            <v>1C.12.350.0080.c</v>
          </cell>
          <cell r="B4261" t="str">
            <v>- curve fino a 45°</v>
          </cell>
          <cell r="C4261" t="str">
            <v>cad</v>
          </cell>
          <cell r="D4261">
            <v>325.58</v>
          </cell>
        </row>
        <row r="4262">
          <cell r="A4262" t="str">
            <v>1C.12.350.0080.d</v>
          </cell>
          <cell r="B4262" t="str">
            <v>- cappello parapioggia con faldale per tetti piani o inclinati</v>
          </cell>
          <cell r="C4262" t="str">
            <v>cad</v>
          </cell>
          <cell r="D4262">
            <v>235.31</v>
          </cell>
        </row>
        <row r="4263">
          <cell r="A4263" t="str">
            <v>1C.12.350.0080.e</v>
          </cell>
          <cell r="B4263" t="str">
            <v>- camera raccolta inox a doppia parete</v>
          </cell>
          <cell r="C4263" t="str">
            <v>cad</v>
          </cell>
          <cell r="D4263">
            <v>247.27</v>
          </cell>
        </row>
        <row r="4264">
          <cell r="A4264" t="str">
            <v>1C.12.350.0080.f</v>
          </cell>
          <cell r="B4264" t="str">
            <v>- modulo ispezione con tappo</v>
          </cell>
          <cell r="C4264" t="str">
            <v>cad</v>
          </cell>
          <cell r="D4264">
            <v>834.12</v>
          </cell>
        </row>
        <row r="4265">
          <cell r="A4265" t="str">
            <v>1C.12.350.0080.g</v>
          </cell>
          <cell r="B4265" t="str">
            <v>- modulo analisi fumo e rilievo temperatura</v>
          </cell>
          <cell r="C4265" t="str">
            <v>cad</v>
          </cell>
          <cell r="D4265">
            <v>730.38</v>
          </cell>
        </row>
        <row r="4266">
          <cell r="A4266" t="str">
            <v>1C.12.350.0090</v>
          </cell>
          <cell r="B4266" t="str">
            <v>Raccordi e pezzi speciali per camini in acciaio inox a doppia parete, esterno in AISI 304 e interno in AISI 316 con isolamento di intercapedine in lana di roccia ad alta densità, valore riferito a diametri interni da 550 a 600 mm. Compresi accessori per la posa, assistenze murarie e piani di lavoro. Esclusi eventuali ponteggi esterni:</v>
          </cell>
          <cell r="C4266"/>
          <cell r="D4266"/>
        </row>
        <row r="4267">
          <cell r="A4267" t="str">
            <v>1C.12.350.0090.a</v>
          </cell>
          <cell r="B4267" t="str">
            <v>- raccordo a T 90° normale o ridotto</v>
          </cell>
          <cell r="C4267" t="str">
            <v>cad</v>
          </cell>
          <cell r="D4267">
            <v>1135.5999999999999</v>
          </cell>
        </row>
        <row r="4268">
          <cell r="A4268" t="str">
            <v>1C.12.350.0090.b</v>
          </cell>
          <cell r="B4268" t="str">
            <v>- curva a 90°</v>
          </cell>
          <cell r="C4268" t="str">
            <v>cad</v>
          </cell>
          <cell r="D4268">
            <v>629.38</v>
          </cell>
        </row>
        <row r="4269">
          <cell r="A4269" t="str">
            <v>1C.12.350.0090.c</v>
          </cell>
          <cell r="B4269" t="str">
            <v>- curve fino a 45°</v>
          </cell>
          <cell r="C4269" t="str">
            <v>cad</v>
          </cell>
          <cell r="D4269">
            <v>351.1</v>
          </cell>
        </row>
        <row r="4270">
          <cell r="A4270" t="str">
            <v>1C.12.350.0090.d</v>
          </cell>
          <cell r="B4270" t="str">
            <v>- cappello parapioggia con faldale per tetti piani o inclinati</v>
          </cell>
          <cell r="C4270" t="str">
            <v>cad</v>
          </cell>
          <cell r="D4270">
            <v>288.5</v>
          </cell>
        </row>
        <row r="4271">
          <cell r="A4271" t="str">
            <v>1C.12.350.0090.e</v>
          </cell>
          <cell r="B4271" t="str">
            <v>- camera raccolta inox a doppia parete</v>
          </cell>
          <cell r="C4271" t="str">
            <v>cad</v>
          </cell>
          <cell r="D4271">
            <v>299.44</v>
          </cell>
        </row>
        <row r="4272">
          <cell r="A4272" t="str">
            <v>1C.12.350.0090.f</v>
          </cell>
          <cell r="B4272" t="str">
            <v>- modulo ispezione con tappo</v>
          </cell>
          <cell r="C4272" t="str">
            <v>cad</v>
          </cell>
          <cell r="D4272">
            <v>976.78</v>
          </cell>
        </row>
        <row r="4273">
          <cell r="A4273" t="str">
            <v>1C.12.350.0090.g</v>
          </cell>
          <cell r="B4273" t="str">
            <v>- modulo analisi fumo e rilievo temperatura</v>
          </cell>
          <cell r="C4273" t="str">
            <v>cad</v>
          </cell>
          <cell r="D4273">
            <v>1053.17</v>
          </cell>
        </row>
        <row r="4274">
          <cell r="A4274" t="str">
            <v>1C.12.360</v>
          </cell>
          <cell r="B4274" t="str">
            <v>CANNE IN ACCIAIO INOX DOPPIA PARETE - RAME ESTERNO</v>
          </cell>
          <cell r="C4274"/>
          <cell r="D4274"/>
        </row>
        <row r="4275">
          <cell r="A4275" t="str">
            <v>1C.12.360.0000</v>
          </cell>
          <cell r="B4275" t="str">
            <v>NOTA DI CONSULTAZIONE</v>
          </cell>
          <cell r="C4275"/>
          <cell r="D4275"/>
        </row>
        <row r="4276">
          <cell r="A4276" t="str">
            <v>1C.12.360.0010</v>
          </cell>
          <cell r="B4276" t="str">
            <v>Fornitura e posa di canna fumaria in acciaio inox/rame a parete doppia, esterno in rame e interno in AISI 316 L, con isolamento di intercapedine in lana di roccia ad alta densità, utilizzabili per generatori funzionanti con qualsiasi combustibile. Compresi sfridi, accessori e fascette per la posa, assistenze murarie e piani di lavoro. Esclusi solo i raccordi e pezzi speciali di seguito elencati ed i ponteggi esterni se non esistenti.</v>
          </cell>
          <cell r="C4276"/>
          <cell r="D4276"/>
        </row>
        <row r="4277">
          <cell r="A4277" t="str">
            <v>1C.12.360.0010.a</v>
          </cell>
          <cell r="B4277" t="str">
            <v>- Ø interno 130 mm</v>
          </cell>
          <cell r="C4277" t="str">
            <v>m</v>
          </cell>
          <cell r="D4277">
            <v>181.63</v>
          </cell>
        </row>
        <row r="4278">
          <cell r="A4278" t="str">
            <v>1C.12.360.0010.b</v>
          </cell>
          <cell r="B4278" t="str">
            <v>- Ø interno 150 mm</v>
          </cell>
          <cell r="C4278" t="str">
            <v>m</v>
          </cell>
          <cell r="D4278">
            <v>200.61</v>
          </cell>
        </row>
        <row r="4279">
          <cell r="A4279" t="str">
            <v>1C.12.360.0010.c</v>
          </cell>
          <cell r="B4279" t="str">
            <v>- Ø interno 180 mm</v>
          </cell>
          <cell r="C4279" t="str">
            <v>m</v>
          </cell>
          <cell r="D4279">
            <v>214.74</v>
          </cell>
        </row>
        <row r="4280">
          <cell r="A4280" t="str">
            <v>1C.12.360.0010.d</v>
          </cell>
          <cell r="B4280" t="str">
            <v>- Ø interno 200 mm</v>
          </cell>
          <cell r="C4280" t="str">
            <v>m</v>
          </cell>
          <cell r="D4280">
            <v>224.82</v>
          </cell>
        </row>
        <row r="4281">
          <cell r="A4281" t="str">
            <v>1C.12.360.0010.e</v>
          </cell>
          <cell r="B4281" t="str">
            <v>- Ø interno 250 mm</v>
          </cell>
          <cell r="C4281" t="str">
            <v>m</v>
          </cell>
          <cell r="D4281">
            <v>268.88</v>
          </cell>
        </row>
        <row r="4282">
          <cell r="A4282" t="str">
            <v>1C.12.360.0010.f</v>
          </cell>
          <cell r="B4282" t="str">
            <v>- Ø interno 300 mm</v>
          </cell>
          <cell r="C4282" t="str">
            <v>m</v>
          </cell>
          <cell r="D4282">
            <v>327.32</v>
          </cell>
        </row>
        <row r="4283">
          <cell r="A4283" t="str">
            <v>1C.12.360.0020</v>
          </cell>
          <cell r="B4283" t="str">
            <v>Raccordi e pezzi speciali per camini in acciaio inox/rame a doppia parete, esterno in rame e interno in AISI 316 L con isolamento di intercapedine in lana di roccia ad alta densità, valore riferito a diametri interni da 130 a 150 mm. Compresi accessori per la posa, assistenze murarie e piani di lavoro. Esclusi eventuali ponteggi esterni:</v>
          </cell>
          <cell r="C4283"/>
          <cell r="D4283"/>
        </row>
        <row r="4284">
          <cell r="A4284" t="str">
            <v>1C.12.360.0020.a</v>
          </cell>
          <cell r="B4284" t="str">
            <v>- raccordo a T 90° normale o ridotto</v>
          </cell>
          <cell r="C4284" t="str">
            <v>cad</v>
          </cell>
          <cell r="D4284">
            <v>236.86</v>
          </cell>
        </row>
        <row r="4285">
          <cell r="A4285" t="str">
            <v>1C.12.360.0020.b</v>
          </cell>
          <cell r="B4285" t="str">
            <v>- curva a 90°</v>
          </cell>
          <cell r="C4285" t="str">
            <v>cad</v>
          </cell>
          <cell r="D4285">
            <v>117.68</v>
          </cell>
        </row>
        <row r="4286">
          <cell r="A4286" t="str">
            <v>1C.12.360.0020.c</v>
          </cell>
          <cell r="B4286" t="str">
            <v>- curve fino a 45°</v>
          </cell>
          <cell r="C4286" t="str">
            <v>cad</v>
          </cell>
          <cell r="D4286">
            <v>91.37</v>
          </cell>
        </row>
        <row r="4287">
          <cell r="A4287" t="str">
            <v>1C.12.360.0020.d</v>
          </cell>
          <cell r="B4287" t="str">
            <v>- cappello parapioggia con faldale per tetti piani o inclinati</v>
          </cell>
          <cell r="C4287" t="str">
            <v>cad</v>
          </cell>
          <cell r="D4287">
            <v>161.94</v>
          </cell>
        </row>
        <row r="4288">
          <cell r="A4288" t="str">
            <v>1C.12.360.0020.e</v>
          </cell>
          <cell r="B4288" t="str">
            <v>- camera raccolta inox a doppia parete</v>
          </cell>
          <cell r="C4288" t="str">
            <v>cad</v>
          </cell>
          <cell r="D4288">
            <v>519.99</v>
          </cell>
        </row>
        <row r="4289">
          <cell r="A4289" t="str">
            <v>1C.12.360.0020.f</v>
          </cell>
          <cell r="B4289" t="str">
            <v>- modulo ispezione con tappo</v>
          </cell>
          <cell r="C4289" t="str">
            <v>cad</v>
          </cell>
          <cell r="D4289">
            <v>323.7</v>
          </cell>
        </row>
        <row r="4290">
          <cell r="A4290" t="str">
            <v>1C.12.360.0020.g</v>
          </cell>
          <cell r="B4290" t="str">
            <v>- modulo analisi fumo e rilievo temperatura</v>
          </cell>
          <cell r="C4290" t="str">
            <v>cad</v>
          </cell>
          <cell r="D4290">
            <v>382.54</v>
          </cell>
        </row>
        <row r="4291">
          <cell r="A4291" t="str">
            <v>1C.12.360.0030</v>
          </cell>
          <cell r="B4291" t="str">
            <v>Raccordi e pezzi speciali per camini in acciaio inox/rame a doppia parete, esterno in rame e interno in AISI 316 L con isolamento di intercapedine in lana di roccia ad alta densità, valore riferito a diametri interni da 180 a 200 mm. Compresi accessori per la posa, assistenze murarie e piani di lavoro. Esclusi eventuali ponteggi esterni:</v>
          </cell>
          <cell r="C4291"/>
          <cell r="D4291"/>
        </row>
        <row r="4292">
          <cell r="A4292" t="str">
            <v>1C.12.360.0030.a</v>
          </cell>
          <cell r="B4292" t="str">
            <v>- raccordo a T 90° normale o ridotto</v>
          </cell>
          <cell r="C4292" t="str">
            <v>cad</v>
          </cell>
          <cell r="D4292">
            <v>316.38</v>
          </cell>
        </row>
        <row r="4293">
          <cell r="A4293" t="str">
            <v>1C.12.360.0030.b</v>
          </cell>
          <cell r="B4293" t="str">
            <v>- curva a 90°</v>
          </cell>
          <cell r="C4293" t="str">
            <v>cad</v>
          </cell>
          <cell r="D4293">
            <v>133.76</v>
          </cell>
        </row>
        <row r="4294">
          <cell r="A4294" t="str">
            <v>1C.12.360.0030.c</v>
          </cell>
          <cell r="B4294" t="str">
            <v>- curve fino a 45°</v>
          </cell>
          <cell r="C4294" t="str">
            <v>cad</v>
          </cell>
          <cell r="D4294">
            <v>103.86</v>
          </cell>
        </row>
        <row r="4295">
          <cell r="A4295" t="str">
            <v>1C.12.360.0030.d</v>
          </cell>
          <cell r="B4295" t="str">
            <v>- cappello parapioggia con faldale per tetti piani o inclinati</v>
          </cell>
          <cell r="C4295" t="str">
            <v>cad</v>
          </cell>
          <cell r="D4295">
            <v>178.2</v>
          </cell>
        </row>
        <row r="4296">
          <cell r="A4296" t="str">
            <v>1C.12.360.0030.e</v>
          </cell>
          <cell r="B4296" t="str">
            <v>- camera raccolta inox a doppia parete</v>
          </cell>
          <cell r="C4296" t="str">
            <v>cad</v>
          </cell>
          <cell r="D4296">
            <v>536.71</v>
          </cell>
        </row>
        <row r="4297">
          <cell r="A4297" t="str">
            <v>1C.12.360.0030.f</v>
          </cell>
          <cell r="B4297" t="str">
            <v>- modulo ispezione con tappo</v>
          </cell>
          <cell r="C4297" t="str">
            <v>cad</v>
          </cell>
          <cell r="D4297">
            <v>340.63</v>
          </cell>
        </row>
        <row r="4298">
          <cell r="A4298" t="str">
            <v>1C.12.360.0030.g</v>
          </cell>
          <cell r="B4298" t="str">
            <v>- modulo analisi fumo e rilievo temperatura</v>
          </cell>
          <cell r="C4298" t="str">
            <v>cad</v>
          </cell>
          <cell r="D4298">
            <v>397.03</v>
          </cell>
        </row>
        <row r="4299">
          <cell r="A4299" t="str">
            <v>1C.12.360.0040</v>
          </cell>
          <cell r="B4299" t="str">
            <v>Raccordi e pezzi speciali per camini in acciaio inox/rame a doppia parete, esterno in rame e interno in AISI 316 L con isolamento di intercapedine in lana di roccia ad alta densità, valore riferito a diametri interni da 250 a 300 mm. Compresi accessori per la posa, assistenze murarie e piani di lavoro. Esclusi eventuali ponteggi esterni:</v>
          </cell>
          <cell r="C4299"/>
          <cell r="D4299"/>
        </row>
        <row r="4300">
          <cell r="A4300" t="str">
            <v>1C.12.360.0040.a</v>
          </cell>
          <cell r="B4300" t="str">
            <v>- raccordo a T 90° normale o ridotto</v>
          </cell>
          <cell r="C4300" t="str">
            <v>cad</v>
          </cell>
          <cell r="D4300">
            <v>487.53</v>
          </cell>
        </row>
        <row r="4301">
          <cell r="A4301" t="str">
            <v>1C.12.360.0040.b</v>
          </cell>
          <cell r="B4301" t="str">
            <v>- curva a 90°</v>
          </cell>
          <cell r="C4301" t="str">
            <v>cad</v>
          </cell>
          <cell r="D4301">
            <v>166.82</v>
          </cell>
        </row>
        <row r="4302">
          <cell r="A4302" t="str">
            <v>1C.12.360.0040.c</v>
          </cell>
          <cell r="B4302" t="str">
            <v>- curve a 30° e 45°</v>
          </cell>
          <cell r="C4302" t="str">
            <v>cad</v>
          </cell>
          <cell r="D4302">
            <v>128.58000000000001</v>
          </cell>
        </row>
        <row r="4303">
          <cell r="A4303" t="str">
            <v>1C.12.360.0040.d</v>
          </cell>
          <cell r="B4303" t="str">
            <v>- cappello parapioggia con faldale per tetti piani o inclinati</v>
          </cell>
          <cell r="C4303" t="str">
            <v>cad</v>
          </cell>
          <cell r="D4303">
            <v>233.33</v>
          </cell>
        </row>
        <row r="4304">
          <cell r="A4304" t="str">
            <v>1C.12.360.0040.e</v>
          </cell>
          <cell r="B4304" t="str">
            <v>- camera raccolta inox a doppia parete</v>
          </cell>
          <cell r="C4304" t="str">
            <v>cad</v>
          </cell>
          <cell r="D4304">
            <v>657.01</v>
          </cell>
        </row>
        <row r="4305">
          <cell r="A4305" t="str">
            <v>1C.12.360.0040.f</v>
          </cell>
          <cell r="B4305" t="str">
            <v>- modulo ispezione con tappo</v>
          </cell>
          <cell r="C4305" t="str">
            <v>cad</v>
          </cell>
          <cell r="D4305">
            <v>391.04</v>
          </cell>
        </row>
        <row r="4306">
          <cell r="A4306" t="str">
            <v>1C.12.360.0040.g</v>
          </cell>
          <cell r="B4306" t="str">
            <v>- modulo analisi fumo e rilievo temperatura</v>
          </cell>
          <cell r="C4306" t="str">
            <v>cad</v>
          </cell>
          <cell r="D4306">
            <v>447.48</v>
          </cell>
        </row>
        <row r="4307">
          <cell r="A4307" t="str">
            <v>1C.12.400</v>
          </cell>
          <cell r="B4307" t="str">
            <v>TORRINI DI AERAZIONE</v>
          </cell>
          <cell r="C4307"/>
          <cell r="D4307"/>
        </row>
        <row r="4308">
          <cell r="A4308" t="str">
            <v>1C.12.400.0010</v>
          </cell>
          <cell r="B4308" t="str">
            <v>Comignolo per canne fumarie prefabbricate per impianti centralizzati, in conglomerato cementizio alleggerito e camicia interna circolare in refrattario, complete di materassino isolante, composto da 3 anelli più cappello, in opera:</v>
          </cell>
          <cell r="C4308"/>
          <cell r="D4308"/>
        </row>
        <row r="4309">
          <cell r="A4309" t="str">
            <v>1C.12.400.0010.a</v>
          </cell>
          <cell r="B4309" t="str">
            <v>- per canna con misure interne refrattario diametro 20 cm</v>
          </cell>
          <cell r="C4309" t="str">
            <v>cad</v>
          </cell>
          <cell r="D4309">
            <v>69.88</v>
          </cell>
        </row>
        <row r="4310">
          <cell r="A4310" t="str">
            <v>1C.12.400.0010.b</v>
          </cell>
          <cell r="B4310" t="str">
            <v>- per canna con misure interne refrattario diametro 25 cm</v>
          </cell>
          <cell r="C4310" t="str">
            <v>cad</v>
          </cell>
          <cell r="D4310">
            <v>83.88</v>
          </cell>
        </row>
        <row r="4311">
          <cell r="A4311" t="str">
            <v>1C.12.400.0010.c</v>
          </cell>
          <cell r="B4311" t="str">
            <v>- per canna con misure interne refrattario diametro 30 cm</v>
          </cell>
          <cell r="C4311" t="str">
            <v>cad</v>
          </cell>
          <cell r="D4311">
            <v>99.35</v>
          </cell>
        </row>
        <row r="4312">
          <cell r="A4312" t="str">
            <v>1C.12.400.0010.d</v>
          </cell>
          <cell r="B4312" t="str">
            <v>- per canna con misure interne refrattario diametro 35 cm</v>
          </cell>
          <cell r="C4312" t="str">
            <v>cad</v>
          </cell>
          <cell r="D4312">
            <v>121.68</v>
          </cell>
        </row>
        <row r="4313">
          <cell r="A4313" t="str">
            <v>1C.12.400.0020</v>
          </cell>
          <cell r="B4313" t="str">
            <v>Comignolo per condotti collettivi ramificati serie GAS per caldaiette a metano, costituiti da condotto interno in refrattario antiacido e controcanna in conglomerato cementizio, composto da 3 anelli più cappello, in opera, per canna dimensioni del condotto interno principale da 14 x 14 cm a 18 x 18 cm e condotto secondario 12.5 x 12.5 cm</v>
          </cell>
          <cell r="C4313" t="str">
            <v>cad</v>
          </cell>
          <cell r="D4313">
            <v>96.42</v>
          </cell>
        </row>
        <row r="4314">
          <cell r="A4314" t="str">
            <v>1C.12.400.0030</v>
          </cell>
          <cell r="B4314" t="str">
            <v>Piastra di sottocomignolo, piastra in acciaio inox raccogli condensa e piastra cornice in calcestruzzo per canne in conglomerato cementizio alleggerito, in opera:</v>
          </cell>
          <cell r="C4314"/>
          <cell r="D4314"/>
        </row>
        <row r="4315">
          <cell r="A4315" t="str">
            <v>1C.12.400.0030.a</v>
          </cell>
          <cell r="B4315" t="str">
            <v>- diametro interno 20 cm</v>
          </cell>
          <cell r="C4315" t="str">
            <v>cad</v>
          </cell>
          <cell r="D4315">
            <v>79.790000000000006</v>
          </cell>
        </row>
        <row r="4316">
          <cell r="A4316" t="str">
            <v>1C.12.400.0030.b</v>
          </cell>
          <cell r="B4316" t="str">
            <v>- diametro interno 25 cm</v>
          </cell>
          <cell r="C4316" t="str">
            <v>cad</v>
          </cell>
          <cell r="D4316">
            <v>97.33</v>
          </cell>
        </row>
        <row r="4317">
          <cell r="A4317" t="str">
            <v>1C.12.400.0030.c</v>
          </cell>
          <cell r="B4317" t="str">
            <v>- diametro interno 30 cm</v>
          </cell>
          <cell r="C4317" t="str">
            <v>cad</v>
          </cell>
          <cell r="D4317">
            <v>114.85</v>
          </cell>
        </row>
        <row r="4318">
          <cell r="A4318" t="str">
            <v>1C.12.460</v>
          </cell>
          <cell r="B4318" t="str">
            <v>CAMERETTE PER FOGNATURA - ESEGUITE IN OPERA</v>
          </cell>
          <cell r="C4318"/>
          <cell r="D4318"/>
        </row>
        <row r="4319">
          <cell r="A4319" t="str">
            <v>1C.12.470</v>
          </cell>
          <cell r="B4319" t="str">
            <v>PREFABBRICATI VARI</v>
          </cell>
          <cell r="C4319"/>
          <cell r="D4319"/>
        </row>
        <row r="4320">
          <cell r="A4320" t="str">
            <v>1C.12.470.0010</v>
          </cell>
          <cell r="B4320" t="str">
            <v>Canali prefabbricati in conglomerato cementizio vibrocompresso, in opera, compresa fondazione e rinfianco in calcestruzzo, escluso scavo:</v>
          </cell>
          <cell r="C4320"/>
          <cell r="D4320"/>
        </row>
        <row r="4321">
          <cell r="A4321" t="str">
            <v>1C.12.470.0010.a</v>
          </cell>
          <cell r="B4321" t="str">
            <v>- dimensioni esterne 220 x 225 mm</v>
          </cell>
          <cell r="C4321" t="str">
            <v>m</v>
          </cell>
          <cell r="D4321">
            <v>40.01</v>
          </cell>
        </row>
        <row r="4322">
          <cell r="A4322" t="str">
            <v>1C.12.470.0010.b</v>
          </cell>
          <cell r="B4322" t="str">
            <v>- dimensioni esterne 250 x 230 mm</v>
          </cell>
          <cell r="C4322" t="str">
            <v>m</v>
          </cell>
          <cell r="D4322">
            <v>46.06</v>
          </cell>
        </row>
        <row r="4323">
          <cell r="A4323" t="str">
            <v>1C.12.470.0010.c</v>
          </cell>
          <cell r="B4323" t="str">
            <v>- dimensioni esterne 290 x 260 mm</v>
          </cell>
          <cell r="C4323" t="str">
            <v>m</v>
          </cell>
          <cell r="D4323">
            <v>55.72</v>
          </cell>
        </row>
        <row r="4324">
          <cell r="A4324" t="str">
            <v>1C.12.470.0010.d</v>
          </cell>
          <cell r="B4324" t="str">
            <v>- dimensioni esterne 400 x 360 mm</v>
          </cell>
          <cell r="C4324" t="str">
            <v>m</v>
          </cell>
          <cell r="D4324">
            <v>66.39</v>
          </cell>
        </row>
        <row r="4325">
          <cell r="A4325" t="str">
            <v>1C.12.470.0010.e</v>
          </cell>
          <cell r="B4325" t="str">
            <v>- protezione antiusura dei bordi dei canali in conglomerato cementizio con lamiera di ferro zincata e sagomata.</v>
          </cell>
          <cell r="C4325" t="str">
            <v>m</v>
          </cell>
          <cell r="D4325">
            <v>5.82</v>
          </cell>
        </row>
        <row r="4326">
          <cell r="A4326" t="str">
            <v>1C.12.470.0020</v>
          </cell>
          <cell r="B4326" t="str">
            <v>Embrici prefabbricati in calcestruzzo, dimensione cm 50x39, altezza cm 15/20</v>
          </cell>
          <cell r="C4326" t="str">
            <v>cad</v>
          </cell>
          <cell r="D4326">
            <v>18.7</v>
          </cell>
        </row>
        <row r="4327">
          <cell r="A4327" t="str">
            <v>1C.12.470.0030</v>
          </cell>
          <cell r="B4327" t="str">
            <v>Fornitura e posa in opera di sistema integrato lineare di raccolta delle acque meteoriche realizzato secondo la norma UNI EN 1433, composto da canali prefabbricati in calcestruzzo polimerico resistente al gelo e ai sali, con resistenza alla compressione maggiore di 95 N/mm², giunto di sicurezza per la tenuta stagna integrato per il collegamento tra canali; telaio integrato in ghisa sferoidale GGG spessore 8 mm e trattamento superficiale in cataforesi KTL; griglia in ghisa GGG con trattamento superficiale in cataforesi KTL altezza minima pari a 30 mm, predisposte per sistema di fissaggio sul canale con chiusura rapida ed automatica e con possibilità aggiuntiva di fermi più viti, sistema anti scorrimento orizzontale della griglia sul canale realizzato mediante sporgenze in ghisa inserite nella parte inferiore della griglia stessa; guarnizione integrata in gomma antirumore posta tra canale e griglia. Classe di carico D 400. Compresa fondazione e rinfianco in calcestruzzo C25/30, sbarramenti e segnaletica necessari, qualsiasi altra attività necessaria per il completamento dell'opera, escluso scavo. Dimensioni canali (larghezza utile - larghezza lorda - altezza totale) mm:</v>
          </cell>
          <cell r="C4327"/>
          <cell r="D4327"/>
        </row>
        <row r="4328">
          <cell r="A4328" t="str">
            <v>1C.12.470.0030.a</v>
          </cell>
          <cell r="B4328" t="str">
            <v>- larghezza mm 100,00/160,00 - altezza mm 265,00</v>
          </cell>
          <cell r="C4328" t="str">
            <v>m</v>
          </cell>
          <cell r="D4328">
            <v>341.03</v>
          </cell>
        </row>
        <row r="4329">
          <cell r="A4329" t="str">
            <v>1C.12.470.0030.b</v>
          </cell>
          <cell r="B4329" t="str">
            <v>- larghezza mm 150,00/210,00 - altezza mm 320,00</v>
          </cell>
          <cell r="C4329" t="str">
            <v>m</v>
          </cell>
          <cell r="D4329">
            <v>433.83</v>
          </cell>
        </row>
        <row r="4330">
          <cell r="A4330" t="str">
            <v>1C.12.470.0030.c</v>
          </cell>
          <cell r="B4330" t="str">
            <v>- larghezza mm 200,00/260,00 - altezza mm 390,00</v>
          </cell>
          <cell r="C4330" t="str">
            <v>m</v>
          </cell>
          <cell r="D4330">
            <v>532.30999999999995</v>
          </cell>
        </row>
        <row r="4331">
          <cell r="A4331" t="str">
            <v>1C.12.470.0040</v>
          </cell>
          <cell r="B4331" t="str">
            <v>Fornitura e posa in opera di sistema integrato lineare di drenaggio delle acque meteoriche realizzato secondo la norma UNI EN 1433, composto da canali prefabbricati con profilo a V (parabolico) in calcestruzzo polimerico resistente al gelo e ai sali, con resistenza alla compressione maggiore di 95 N/mm², giunto di sicurezza ad incastro per la tenuta stagna di collegamento tra canali; telaio integrato ai canali in acciaio zincato spessore 4 mm; caditoia a fessura tipo a "L" in acciaio zincato spessore minimo 2 mm, altezza minima "L" 100 mm, base della "L" adeguata alla larghezza del canale di supporto, larghezza massima della fessura 10 mm (antitacco); telaio superiore rinforzato dotato di coprigiunti di fuga. Classe di carico D 400. Compresa fondazione e rinfianco in calcestruzzo C25/30, sbarramenti e segnaletica necessari, qualsiasi altra attività necessaria per il completamento dell'opera, escluso scavo. Dimensioni canali (larghezza utile - larghezza lorda - altezza totale) mm:</v>
          </cell>
          <cell r="C4331"/>
          <cell r="D4331"/>
        </row>
        <row r="4332">
          <cell r="A4332" t="str">
            <v>1C.12.470.0040.a</v>
          </cell>
          <cell r="B4332" t="str">
            <v>- larghezza mm 100,00/135,00 - altezza mm 250,00</v>
          </cell>
          <cell r="C4332" t="str">
            <v>m</v>
          </cell>
          <cell r="D4332">
            <v>231.01</v>
          </cell>
        </row>
        <row r="4333">
          <cell r="A4333" t="str">
            <v>1C.12.470.0040.b</v>
          </cell>
          <cell r="B4333" t="str">
            <v>- larghezza mm 150,00/185,00 - altezza mm 310,00</v>
          </cell>
          <cell r="C4333" t="str">
            <v>m</v>
          </cell>
          <cell r="D4333">
            <v>290.64</v>
          </cell>
        </row>
        <row r="4334">
          <cell r="A4334" t="str">
            <v>1C.12.470.0040.c</v>
          </cell>
          <cell r="B4334" t="str">
            <v>- larghezza mm 200,00/235,00 - altezza mm 365,00</v>
          </cell>
          <cell r="C4334" t="str">
            <v>m</v>
          </cell>
          <cell r="D4334">
            <v>372.75</v>
          </cell>
        </row>
        <row r="4335">
          <cell r="A4335" t="str">
            <v>1C.12.550</v>
          </cell>
          <cell r="B4335" t="str">
            <v>FOSSE BIOLOGICHE, PRIMA PIOGGIA, SEPARAZIONE GRASSI</v>
          </cell>
          <cell r="C4335"/>
          <cell r="D4335"/>
        </row>
        <row r="4336">
          <cell r="A4336" t="str">
            <v>1C.12.550.0010</v>
          </cell>
          <cell r="B4336" t="str">
            <v>Fossa biologica tipo IMHOFF in calcestruzzo prefabbricato completa di fondo e coperchio carreggiabile, compresa la sigillatura degli anelli e delle tubazioni, escluse le operazioni di scavo e rinterro, in opera:</v>
          </cell>
          <cell r="C4336"/>
          <cell r="D4336"/>
        </row>
        <row r="4337">
          <cell r="A4337" t="str">
            <v>1C.12.550.0010.a</v>
          </cell>
          <cell r="B4337" t="str">
            <v>- capacità utile circa 1,700 m³ per 10 persone</v>
          </cell>
          <cell r="C4337" t="str">
            <v>cad</v>
          </cell>
          <cell r="D4337">
            <v>399.8</v>
          </cell>
        </row>
        <row r="4338">
          <cell r="A4338" t="str">
            <v>1C.12.550.0010.b</v>
          </cell>
          <cell r="B4338" t="str">
            <v>- capacità utile circa 3,400 m³ per 20 persone</v>
          </cell>
          <cell r="C4338" t="str">
            <v>cad</v>
          </cell>
          <cell r="D4338">
            <v>728.67</v>
          </cell>
        </row>
        <row r="4339">
          <cell r="A4339" t="str">
            <v>1C.12.550.0010.c</v>
          </cell>
          <cell r="B4339" t="str">
            <v>- capacità utile circa 5,100 m³ per 30 persone</v>
          </cell>
          <cell r="C4339" t="str">
            <v>cad</v>
          </cell>
          <cell r="D4339">
            <v>928.08</v>
          </cell>
        </row>
        <row r="4340">
          <cell r="A4340" t="str">
            <v>1C.12.550.0010.d</v>
          </cell>
          <cell r="B4340" t="str">
            <v>- capacità utile circa 6,200 m³ per 40 persone</v>
          </cell>
          <cell r="C4340" t="str">
            <v>cad</v>
          </cell>
          <cell r="D4340">
            <v>1336.51</v>
          </cell>
        </row>
        <row r="4341">
          <cell r="A4341" t="str">
            <v>1C.12.550.0010.e</v>
          </cell>
          <cell r="B4341" t="str">
            <v>- capacità utile circa 9,300 m³ per 60 persone</v>
          </cell>
          <cell r="C4341" t="str">
            <v>cad</v>
          </cell>
          <cell r="D4341">
            <v>1848.86</v>
          </cell>
        </row>
        <row r="4342">
          <cell r="A4342" t="str">
            <v>1C.12.550.0010.f</v>
          </cell>
          <cell r="B4342" t="str">
            <v>- capacità utile circa 12,400 m³ per 80 persone</v>
          </cell>
          <cell r="C4342" t="str">
            <v>cad</v>
          </cell>
          <cell r="D4342">
            <v>2241.27</v>
          </cell>
        </row>
        <row r="4343">
          <cell r="A4343" t="str">
            <v>1C.12.550.0010.g</v>
          </cell>
          <cell r="B4343" t="str">
            <v>- capacità utile circa 14,000 m³ per 100 persone</v>
          </cell>
          <cell r="C4343" t="str">
            <v>cad</v>
          </cell>
          <cell r="D4343">
            <v>2498.83</v>
          </cell>
        </row>
        <row r="4344">
          <cell r="A4344" t="str">
            <v>1C.12.550.0010.h</v>
          </cell>
          <cell r="B4344" t="str">
            <v>- capacità utile circa 22,400 m³ per 160 persone</v>
          </cell>
          <cell r="C4344" t="str">
            <v>cad</v>
          </cell>
          <cell r="D4344">
            <v>3308.13</v>
          </cell>
        </row>
        <row r="4345">
          <cell r="A4345" t="str">
            <v>1C.12.550.0020</v>
          </cell>
          <cell r="B4345" t="str">
            <v>Fossa di prima pioggia, in calcestruzzo prefabbricato, completa di coperchio non carrabile:</v>
          </cell>
          <cell r="C4345"/>
          <cell r="D4345"/>
        </row>
        <row r="4346">
          <cell r="A4346" t="str">
            <v>1C.12.550.0020.a</v>
          </cell>
          <cell r="B4346" t="str">
            <v>- circolare diametro 150 cm per superfici da 500 a 3000 m²</v>
          </cell>
          <cell r="C4346" t="str">
            <v>cad</v>
          </cell>
          <cell r="D4346">
            <v>817.34</v>
          </cell>
        </row>
        <row r="4347">
          <cell r="A4347" t="str">
            <v>1C.12.550.0020.b</v>
          </cell>
          <cell r="B4347" t="str">
            <v>- circolare diametro 150 cm per superfici da 3001 a 5000 m²</v>
          </cell>
          <cell r="C4347" t="str">
            <v>cad</v>
          </cell>
          <cell r="D4347">
            <v>1023.19</v>
          </cell>
        </row>
        <row r="4348">
          <cell r="A4348" t="str">
            <v>1C.12.550.0030</v>
          </cell>
          <cell r="B4348" t="str">
            <v>Fossa per depurazione oli e grassi, per box e cucine, in calcestruzzo prefabbricato, completa di coperchio non carrabile, esclusi scavi e rinterri, in opera:</v>
          </cell>
          <cell r="C4348"/>
          <cell r="D4348"/>
        </row>
        <row r="4349">
          <cell r="A4349" t="str">
            <v>1C.12.550.0030.a</v>
          </cell>
          <cell r="B4349" t="str">
            <v>- capacità 1000 litri</v>
          </cell>
          <cell r="C4349" t="str">
            <v>cad</v>
          </cell>
          <cell r="D4349">
            <v>704.36</v>
          </cell>
        </row>
        <row r="4350">
          <cell r="A4350" t="str">
            <v>1C.12.550.0030.b</v>
          </cell>
          <cell r="B4350" t="str">
            <v>- capacità 2300 litri</v>
          </cell>
          <cell r="C4350" t="str">
            <v>cad</v>
          </cell>
          <cell r="D4350">
            <v>974.8</v>
          </cell>
        </row>
        <row r="4351">
          <cell r="A4351" t="str">
            <v>1C.12.600</v>
          </cell>
          <cell r="B4351" t="str">
            <v>POZZETTI E CAMERETTE IN RESINA</v>
          </cell>
          <cell r="C4351"/>
          <cell r="D4351"/>
        </row>
        <row r="4352">
          <cell r="A4352" t="str">
            <v>1C.12.600.0010</v>
          </cell>
          <cell r="B4352" t="str">
            <v>Pozzetto in nylon-fibra di vetro rettangolare dimensioni 30 x 42 cm, resistente ai carichi, completo di coperchio di chiusura a battuta antisporco di colore verde e chiusura con bullone in acciaio inox; in opera. Compresi: lo scavo, il rinterro, il carico e trasporto delle terre eccedenti ad impianto di stoccaggio, di recupero; il basamento di mattoni posizionati a secco con pietrisco di drenaggio sul fondo.</v>
          </cell>
          <cell r="C4352" t="str">
            <v>cad</v>
          </cell>
          <cell r="D4352">
            <v>93.56</v>
          </cell>
        </row>
        <row r="4353">
          <cell r="A4353" t="str">
            <v>1C.12.610</v>
          </cell>
          <cell r="B4353" t="str">
            <v>POZZETTI - CHIUSINI</v>
          </cell>
          <cell r="C4353"/>
          <cell r="D4353"/>
        </row>
        <row r="4354">
          <cell r="A4354" t="str">
            <v>1C.12.610.0010</v>
          </cell>
          <cell r="B4354" t="str">
            <v>Fornitura e posa in opera di anello con fondo in conglomerato di cemento per pozzetti di raccordo, ispezione o raccolta, compreso il calcestruzzo di sottofondo ed il raccordo delle tubazioni, escluso scavo e reinterro; con dimensioni:</v>
          </cell>
          <cell r="C4354"/>
          <cell r="D4354"/>
        </row>
        <row r="4355">
          <cell r="A4355" t="str">
            <v>1C.12.610.0010.a</v>
          </cell>
          <cell r="B4355" t="str">
            <v>- interno 30x30 cm, h = 30 cm (esterno 36x36 cm) - peso kg. 45</v>
          </cell>
          <cell r="C4355" t="str">
            <v>cad</v>
          </cell>
          <cell r="D4355">
            <v>22.53</v>
          </cell>
        </row>
        <row r="4356">
          <cell r="A4356" t="str">
            <v>1C.12.610.0010.b</v>
          </cell>
          <cell r="B4356" t="str">
            <v>- interno 40x40 cm, h = 40 cm (esterno 47x47 cm) - peso kg. 85</v>
          </cell>
          <cell r="C4356" t="str">
            <v>cad</v>
          </cell>
          <cell r="D4356">
            <v>27.94</v>
          </cell>
        </row>
        <row r="4357">
          <cell r="A4357" t="str">
            <v>1C.12.610.0010.c</v>
          </cell>
          <cell r="B4357" t="str">
            <v>- interno 45x45 cm, h = 45 cm (esterno 57x57 cm) - peso kg. 124</v>
          </cell>
          <cell r="C4357" t="str">
            <v>cad</v>
          </cell>
          <cell r="D4357">
            <v>41.14</v>
          </cell>
        </row>
        <row r="4358">
          <cell r="A4358" t="str">
            <v>1C.12.610.0010.d</v>
          </cell>
          <cell r="B4358" t="str">
            <v>- interno 60x60 cm, h = 55 cm (esterno 71x71 cm) - peso kg. 164</v>
          </cell>
          <cell r="C4358" t="str">
            <v>cad</v>
          </cell>
          <cell r="D4358">
            <v>65.59</v>
          </cell>
        </row>
        <row r="4359">
          <cell r="A4359" t="str">
            <v>1C.12.610.0010.e</v>
          </cell>
          <cell r="B4359" t="str">
            <v>- interno 80x80 cm, h = 75 cm (esterno 101x101 cm) - peso kg. 700</v>
          </cell>
          <cell r="C4359" t="str">
            <v>cad</v>
          </cell>
          <cell r="D4359">
            <v>121.67</v>
          </cell>
        </row>
        <row r="4360">
          <cell r="A4360" t="str">
            <v>1C.12.610.0010.f</v>
          </cell>
          <cell r="B4360" t="str">
            <v>- interno 100x100 cm, h = 100 cm (esterno 120x120 cm) - peso kg. 1.300</v>
          </cell>
          <cell r="C4360" t="str">
            <v>cad</v>
          </cell>
          <cell r="D4360">
            <v>210.82</v>
          </cell>
        </row>
        <row r="4361">
          <cell r="A4361" t="str">
            <v>1C.12.610.0010.g</v>
          </cell>
          <cell r="B4361" t="str">
            <v>- interno 100x120 cm, h = 100 cm (esterno 136x156 cm) - peso kg. 2.400</v>
          </cell>
          <cell r="C4361" t="str">
            <v>cad</v>
          </cell>
          <cell r="D4361">
            <v>385.85</v>
          </cell>
        </row>
        <row r="4362">
          <cell r="A4362" t="str">
            <v>1C.12.610.0020</v>
          </cell>
          <cell r="B4362" t="str">
            <v>Fornitura e posa in opera di anello di prolunga senza fondo (o pozzetti senza fondo) in conglomerato di cemento per pozzetti di raccordo, ispezione o raccolta, compreso il raccordo delle tubazioni, escluso scavo e reinterro; con dimensioni:</v>
          </cell>
          <cell r="C4362"/>
          <cell r="D4362"/>
        </row>
        <row r="4363">
          <cell r="A4363" t="str">
            <v>1C.12.610.0020.a</v>
          </cell>
          <cell r="B4363" t="str">
            <v>- interno 30x30 cm, h = 33 cm (esterno 36x36 cm) - peso kg. 36</v>
          </cell>
          <cell r="C4363" t="str">
            <v>cad</v>
          </cell>
          <cell r="D4363">
            <v>10.68</v>
          </cell>
        </row>
        <row r="4364">
          <cell r="A4364" t="str">
            <v>1C.12.610.0020.b</v>
          </cell>
          <cell r="B4364" t="str">
            <v>- interno 40x40 cm, h = 45 cm (esterno 47x47 cm) - peso kg. 72</v>
          </cell>
          <cell r="C4364" t="str">
            <v>cad</v>
          </cell>
          <cell r="D4364">
            <v>14.71</v>
          </cell>
        </row>
        <row r="4365">
          <cell r="A4365" t="str">
            <v>1C.12.610.0020.c</v>
          </cell>
          <cell r="B4365" t="str">
            <v>- interno 45x45 cm, h = 50 cm (esterno 57x57 cm) - peso kg. 110</v>
          </cell>
          <cell r="C4365" t="str">
            <v>cad</v>
          </cell>
          <cell r="D4365">
            <v>17.3</v>
          </cell>
        </row>
        <row r="4366">
          <cell r="A4366" t="str">
            <v>1C.12.610.0020.d</v>
          </cell>
          <cell r="B4366" t="str">
            <v>- interno 45x45 cm, h = 30 cm (esterno 57x57 cm) - peso kg. 76</v>
          </cell>
          <cell r="C4366" t="str">
            <v>cad</v>
          </cell>
          <cell r="D4366">
            <v>13.79</v>
          </cell>
        </row>
        <row r="4367">
          <cell r="A4367" t="str">
            <v>1C.12.610.0020.e</v>
          </cell>
          <cell r="B4367" t="str">
            <v>- interno 60x60 cm, h = 60 cm (esterno 71x71 cm) - peso kg. 160</v>
          </cell>
          <cell r="C4367" t="str">
            <v>cad</v>
          </cell>
          <cell r="D4367">
            <v>32.49</v>
          </cell>
        </row>
        <row r="4368">
          <cell r="A4368" t="str">
            <v>1C.12.610.0020.f</v>
          </cell>
          <cell r="B4368" t="str">
            <v>- interno 60x60 cm, h = 30 cm (esterno 71x71 cm) - peso kg. 80</v>
          </cell>
          <cell r="C4368" t="str">
            <v>cad</v>
          </cell>
          <cell r="D4368">
            <v>23.64</v>
          </cell>
        </row>
        <row r="4369">
          <cell r="A4369" t="str">
            <v>1C.12.610.0020.g</v>
          </cell>
          <cell r="B4369" t="str">
            <v>- interno 80x80 cm, h = 75 cm (esterno 101x101 cm) - peso kg. 700</v>
          </cell>
          <cell r="C4369" t="str">
            <v>cad</v>
          </cell>
          <cell r="D4369">
            <v>79.430000000000007</v>
          </cell>
        </row>
        <row r="4370">
          <cell r="A4370" t="str">
            <v>1C.12.610.0020.h</v>
          </cell>
          <cell r="B4370" t="str">
            <v>- interno 80x80 cm, h = 25 cm (esterno 101x101 cm) - peso kg. 142</v>
          </cell>
          <cell r="C4370" t="str">
            <v>cad</v>
          </cell>
          <cell r="D4370">
            <v>33.57</v>
          </cell>
        </row>
        <row r="4371">
          <cell r="A4371" t="str">
            <v>1C.12.610.0020.i</v>
          </cell>
          <cell r="B4371" t="str">
            <v>- interno 100x100 cm, h = 50 cm (esterno 120x120 cm) - peso kg. 580</v>
          </cell>
          <cell r="C4371" t="str">
            <v>cad</v>
          </cell>
          <cell r="D4371">
            <v>101.4</v>
          </cell>
        </row>
        <row r="4372">
          <cell r="A4372" t="str">
            <v>1C.12.610.0020.j</v>
          </cell>
          <cell r="B4372" t="str">
            <v>- interno 100x100 cm, h = 110 cm (esterno 120x120 cm) - peso kg. 1.060</v>
          </cell>
          <cell r="C4372" t="str">
            <v>cad</v>
          </cell>
          <cell r="D4372">
            <v>159.21</v>
          </cell>
        </row>
        <row r="4373">
          <cell r="A4373" t="str">
            <v>1C.12.610.0020.k</v>
          </cell>
          <cell r="B4373" t="str">
            <v>- interno 100x120 cm, h = 50 cm (esterno 136x156 cm) - peso kg. 550</v>
          </cell>
          <cell r="C4373" t="str">
            <v>cad</v>
          </cell>
          <cell r="D4373">
            <v>122.58</v>
          </cell>
        </row>
        <row r="4374">
          <cell r="A4374" t="str">
            <v>1C.12.610.0020.l</v>
          </cell>
          <cell r="B4374" t="str">
            <v>- interno 100x120 cm, h = 140 cm (esterno 136x156 cm) - peso kg. 2.200</v>
          </cell>
          <cell r="C4374" t="str">
            <v>cad</v>
          </cell>
          <cell r="D4374">
            <v>288.77999999999997</v>
          </cell>
        </row>
        <row r="4375">
          <cell r="A4375" t="str">
            <v>1C.12.610.0030</v>
          </cell>
          <cell r="B4375" t="str">
            <v>Chiusino completo di telaio, o soletta di chiusura, in conglomerato di cemento per pozzetti, adeguatamente armati, con dimensioni:</v>
          </cell>
          <cell r="C4375"/>
          <cell r="D4375"/>
        </row>
        <row r="4376">
          <cell r="A4376" t="str">
            <v>1C.12.610.0030.a</v>
          </cell>
          <cell r="B4376" t="str">
            <v>- interno 30x30 cm, spess. cm 10, peso kg. 25</v>
          </cell>
          <cell r="C4376" t="str">
            <v>cad</v>
          </cell>
          <cell r="D4376">
            <v>14.92</v>
          </cell>
        </row>
        <row r="4377">
          <cell r="A4377" t="str">
            <v>1C.12.610.0030.b</v>
          </cell>
          <cell r="B4377" t="str">
            <v>- interno 40x40 cm, spess. cm 10, peso kg. 35</v>
          </cell>
          <cell r="C4377" t="str">
            <v>cad</v>
          </cell>
          <cell r="D4377">
            <v>18.88</v>
          </cell>
        </row>
        <row r="4378">
          <cell r="A4378" t="str">
            <v>1C.12.610.0030.c</v>
          </cell>
          <cell r="B4378" t="str">
            <v>- interno 45x45 cm, spess. cm 12, peso kg. 50</v>
          </cell>
          <cell r="C4378" t="str">
            <v>cad</v>
          </cell>
          <cell r="D4378">
            <v>26.6</v>
          </cell>
        </row>
        <row r="4379">
          <cell r="A4379" t="str">
            <v>1C.12.610.0030.d</v>
          </cell>
          <cell r="B4379" t="str">
            <v>- interno 60x60 cm, spess. cm 15, peso kg. 110</v>
          </cell>
          <cell r="C4379" t="str">
            <v>cad</v>
          </cell>
          <cell r="D4379">
            <v>42.94</v>
          </cell>
        </row>
        <row r="4380">
          <cell r="A4380" t="str">
            <v>1C.12.610.0030.e</v>
          </cell>
          <cell r="B4380" t="str">
            <v>- interno 80x80 cm, spess. cm 15, peso kg. 200</v>
          </cell>
          <cell r="C4380" t="str">
            <v>cad</v>
          </cell>
          <cell r="D4380">
            <v>56.93</v>
          </cell>
        </row>
        <row r="4381">
          <cell r="A4381" t="str">
            <v>1C.12.610.0030.f</v>
          </cell>
          <cell r="B4381" t="str">
            <v>- interno 100x100 cm, spess. cm 15, peso kg. 300</v>
          </cell>
          <cell r="C4381" t="str">
            <v>cad</v>
          </cell>
          <cell r="D4381">
            <v>74.540000000000006</v>
          </cell>
        </row>
        <row r="4382">
          <cell r="A4382" t="str">
            <v>1C.12.610.0030.g</v>
          </cell>
          <cell r="B4382" t="str">
            <v>- interno 100x120 cm, spess. cm 15, peso kg. 360</v>
          </cell>
          <cell r="C4382" t="str">
            <v>cad</v>
          </cell>
          <cell r="D4382">
            <v>87.32</v>
          </cell>
        </row>
        <row r="4383">
          <cell r="A4383" t="str">
            <v>1C.12.610.0030.h</v>
          </cell>
          <cell r="B4383" t="str">
            <v>- DN 100 cm, h &lt; 20 cm</v>
          </cell>
          <cell r="C4383" t="str">
            <v>cad</v>
          </cell>
          <cell r="D4383">
            <v>63.87</v>
          </cell>
        </row>
        <row r="4384">
          <cell r="A4384" t="str">
            <v>1C.12.610.0030.i</v>
          </cell>
          <cell r="B4384" t="str">
            <v>- DN 125 cm, h &lt; 20 cm</v>
          </cell>
          <cell r="C4384" t="str">
            <v>cad</v>
          </cell>
          <cell r="D4384">
            <v>82.53</v>
          </cell>
        </row>
        <row r="4385">
          <cell r="A4385" t="str">
            <v>1C.12.610.0030.j</v>
          </cell>
          <cell r="B4385" t="str">
            <v>- DN 100 cm, h ≥ 20 cm</v>
          </cell>
          <cell r="C4385" t="str">
            <v>cad</v>
          </cell>
          <cell r="D4385">
            <v>110.85</v>
          </cell>
        </row>
        <row r="4386">
          <cell r="A4386" t="str">
            <v>1C.12.610.0030.k</v>
          </cell>
          <cell r="B4386" t="str">
            <v>- DN 125 cm, h ≥ 20 cm</v>
          </cell>
          <cell r="C4386" t="str">
            <v>cad</v>
          </cell>
          <cell r="D4386">
            <v>141.52000000000001</v>
          </cell>
        </row>
        <row r="4387">
          <cell r="A4387" t="str">
            <v>1C.12.610.0030.l</v>
          </cell>
          <cell r="B4387" t="str">
            <v>- DN 150 cm, h ≥ 20 cm</v>
          </cell>
          <cell r="C4387" t="str">
            <v>cad</v>
          </cell>
          <cell r="D4387">
            <v>176.02</v>
          </cell>
        </row>
        <row r="4388">
          <cell r="A4388" t="str">
            <v>1C.12.610.0030.m</v>
          </cell>
          <cell r="B4388" t="str">
            <v>- DN 200 cm, h ≥ 20 cm</v>
          </cell>
          <cell r="C4388" t="str">
            <v>cad</v>
          </cell>
          <cell r="D4388">
            <v>306.37</v>
          </cell>
        </row>
        <row r="4389">
          <cell r="A4389" t="str">
            <v>1C.12.610.0050</v>
          </cell>
          <cell r="B4389" t="str">
            <v>Fornitura e posa in opera di pozzetto per immissione pluviali, completo di chiusura in conglomerato di cemento, compreso il calcestruzzo di sottofondo ed il raccordo delle tubazioni, escluso scavo e reinterro; con dimensioni:</v>
          </cell>
          <cell r="C4389"/>
          <cell r="D4389"/>
        </row>
        <row r="4390">
          <cell r="A4390" t="str">
            <v>1C.12.610.0050.a</v>
          </cell>
          <cell r="B4390" t="str">
            <v>- interno 20x20 cm, h = 22 cm (esterno 26x38 cm) - peso kg. 20</v>
          </cell>
          <cell r="C4390" t="str">
            <v>cad</v>
          </cell>
          <cell r="D4390">
            <v>48.47</v>
          </cell>
        </row>
        <row r="4391">
          <cell r="A4391" t="str">
            <v>1C.12.610.0050.b</v>
          </cell>
          <cell r="B4391" t="str">
            <v>- interno 25x25 cm, h = 27 cm (esterno 33x48 cm) - peso kg. 38</v>
          </cell>
          <cell r="C4391" t="str">
            <v>cad</v>
          </cell>
          <cell r="D4391">
            <v>56.74</v>
          </cell>
        </row>
        <row r="4392">
          <cell r="A4392" t="str">
            <v>1C.12.610.0050.c</v>
          </cell>
          <cell r="B4392" t="str">
            <v>- interno 30x30 cm, h = 40 cm (esterno 38x54 cm) - peso kg. 63</v>
          </cell>
          <cell r="C4392" t="str">
            <v>cad</v>
          </cell>
          <cell r="D4392">
            <v>64.650000000000006</v>
          </cell>
        </row>
        <row r="4393">
          <cell r="A4393" t="str">
            <v>1C.12.610.0060</v>
          </cell>
          <cell r="B4393" t="str">
            <v>Fornitura e posa in opera di anello forato per pozzi perdenti in calcestruzzo vibrocompresso con classe di resistenza non inferiore a C28/35 e adeguatamente armato, sovrapponibile mediante sagomatura superiore a bicchiere, escluso scavo e reinterro; dimensioni (DN) diametro interno - (h) altezza nominale:</v>
          </cell>
          <cell r="C4393"/>
          <cell r="D4393"/>
        </row>
        <row r="4394">
          <cell r="A4394" t="str">
            <v>1C.12.610.0060.a</v>
          </cell>
          <cell r="B4394" t="str">
            <v>- DN 100 cm, h 50 cm</v>
          </cell>
          <cell r="C4394" t="str">
            <v>cad</v>
          </cell>
          <cell r="D4394">
            <v>71.38</v>
          </cell>
        </row>
        <row r="4395">
          <cell r="A4395" t="str">
            <v>1C.12.610.0060.b</v>
          </cell>
          <cell r="B4395" t="str">
            <v>- DN 125 cm, h 50 cm</v>
          </cell>
          <cell r="C4395" t="str">
            <v>cad</v>
          </cell>
          <cell r="D4395">
            <v>82.8</v>
          </cell>
        </row>
        <row r="4396">
          <cell r="A4396" t="str">
            <v>1C.12.610.0060.c</v>
          </cell>
          <cell r="B4396" t="str">
            <v>- DN 150 cm, h 50 cm</v>
          </cell>
          <cell r="C4396" t="str">
            <v>cad</v>
          </cell>
          <cell r="D4396">
            <v>103.4</v>
          </cell>
        </row>
        <row r="4397">
          <cell r="A4397" t="str">
            <v>1C.12.610.0060.d</v>
          </cell>
          <cell r="B4397" t="str">
            <v>- DN 200 cm, h 50 cm</v>
          </cell>
          <cell r="C4397" t="str">
            <v>cad</v>
          </cell>
          <cell r="D4397">
            <v>144.29</v>
          </cell>
        </row>
        <row r="4398">
          <cell r="A4398" t="str">
            <v>1C.12.620</v>
          </cell>
          <cell r="B4398" t="str">
            <v>POZZETTI COMPLETI COMPRESO SCAVO</v>
          </cell>
          <cell r="C4398"/>
          <cell r="D4398"/>
        </row>
        <row r="4399">
          <cell r="A4399" t="str">
            <v>1C.12.620.0110</v>
          </cell>
          <cell r="B4399" t="str">
            <v>Fornitura e posa in opera di pozzetto prefabbricato in calcestruzzo della dimensione interna di cm 30x30, completo di chiusino o solettina in calcestruzzo, compreso scavo e rinterro, la formazione del fondo di appoggio, le sigillature e qualsiasi altra operazione necessaria per dare l'opera finita, con le seguenti caratteristiche:</v>
          </cell>
          <cell r="C4399"/>
          <cell r="D4399"/>
        </row>
        <row r="4400">
          <cell r="A4400" t="str">
            <v>1C.12.620.0110.a</v>
          </cell>
          <cell r="B4400" t="str">
            <v>- pozzetto con fondo più un anello di prolunga e chiusino, altezza cm 73 circa</v>
          </cell>
          <cell r="C4400" t="str">
            <v>cad</v>
          </cell>
          <cell r="D4400">
            <v>54.46</v>
          </cell>
        </row>
        <row r="4401">
          <cell r="A4401" t="str">
            <v>1C.12.620.0110.b</v>
          </cell>
          <cell r="B4401" t="str">
            <v>- pozzetto con fondo più due anelli di prolunga e chiusino, altezza cm 106 circa</v>
          </cell>
          <cell r="C4401" t="str">
            <v>cad</v>
          </cell>
          <cell r="D4401">
            <v>71.16</v>
          </cell>
        </row>
        <row r="4402">
          <cell r="A4402" t="str">
            <v>1C.12.620.0110.c</v>
          </cell>
          <cell r="B4402" t="str">
            <v>- pozzetto con fondo più tre anelli di prolunga e chiusino, altezza cm 140 circa</v>
          </cell>
          <cell r="C4402" t="str">
            <v>cad</v>
          </cell>
          <cell r="D4402">
            <v>87.38</v>
          </cell>
        </row>
        <row r="4403">
          <cell r="A4403" t="str">
            <v>1C.12.620.0120</v>
          </cell>
          <cell r="B4403" t="str">
            <v>Fornitura e posa in opera di pozzetto prefabbricato in calcestruzzo della dimensione interna di cm 40x40, completo di chiusino o solettina in calcestruzzo, compreso scavo e rinterro, la formazione del fondo di appoggio, le sigillature e qualsiasi altra operazione necessaria per dare l'opera finita, con le seguenti caratteristiche:</v>
          </cell>
          <cell r="C4403"/>
          <cell r="D4403"/>
        </row>
        <row r="4404">
          <cell r="A4404" t="str">
            <v>1C.12.620.0120.a</v>
          </cell>
          <cell r="B4404" t="str">
            <v>- pozzetto con fondo più un anello di prolunga e chiusino, altezza cm 95 circa</v>
          </cell>
          <cell r="C4404" t="str">
            <v>cad</v>
          </cell>
          <cell r="D4404">
            <v>71.86</v>
          </cell>
        </row>
        <row r="4405">
          <cell r="A4405" t="str">
            <v>1C.12.620.0120.b</v>
          </cell>
          <cell r="B4405" t="str">
            <v>- pozzetto con fondo più due anelli di prolunga e chiusino, altezza cm 140 circa</v>
          </cell>
          <cell r="C4405" t="str">
            <v>cad</v>
          </cell>
          <cell r="D4405">
            <v>97.43</v>
          </cell>
        </row>
        <row r="4406">
          <cell r="A4406" t="str">
            <v>1C.12.620.0130</v>
          </cell>
          <cell r="B4406" t="str">
            <v>Fornitura e posa in opera di pozzetto prefabbricato in calcestruzzo della dimensione interna di cm 45x45, completo di chiusino o solettina in calcestruzzo, compreso scavo e rinterro, la formazione del fondo di appoggio, le sigillature e qualsiasi altra operazione necessaria per dare l'opera finita, con le seguenti caratteristiche:</v>
          </cell>
          <cell r="C4406"/>
          <cell r="D4406"/>
        </row>
        <row r="4407">
          <cell r="A4407" t="str">
            <v>1C.12.620.0130.a</v>
          </cell>
          <cell r="B4407" t="str">
            <v>- pozzetto con fondo più chiusino, altezza cm 55 circa</v>
          </cell>
          <cell r="C4407" t="str">
            <v>cad</v>
          </cell>
          <cell r="D4407">
            <v>73.88</v>
          </cell>
        </row>
        <row r="4408">
          <cell r="A4408" t="str">
            <v>1C.12.620.0130.b</v>
          </cell>
          <cell r="B4408" t="str">
            <v>- pozzetto con fondo più un anello da cm 50 di prolunga e chiusino, altezza cm 105 circa</v>
          </cell>
          <cell r="C4408" t="str">
            <v>cad</v>
          </cell>
          <cell r="D4408">
            <v>98.77</v>
          </cell>
        </row>
        <row r="4409">
          <cell r="A4409" t="str">
            <v>1C.12.620.0130.c</v>
          </cell>
          <cell r="B4409" t="str">
            <v>- pozzetto con fondo più due anelli da cm 50 di prolunga e chiusino, altezza cm 150 circa</v>
          </cell>
          <cell r="C4409" t="str">
            <v>cad</v>
          </cell>
          <cell r="D4409">
            <v>127.96</v>
          </cell>
        </row>
        <row r="4410">
          <cell r="A4410" t="str">
            <v>1C.12.620.0140</v>
          </cell>
          <cell r="B4410" t="str">
            <v>Fornitura e posa in opera di pozzetto prefabbricato in calcestruzzo della dimensione interna di cm 60x60, completo di chiusino o solettina in calcestruzzo, compreso scavo e rinterro, la formazione del fondo di appoggio, le sigillature e qualsiasi altra operazione necessaria per dare l'opera finita, con le seguenti caratteristiche:</v>
          </cell>
          <cell r="C4410"/>
          <cell r="D4410"/>
        </row>
        <row r="4411">
          <cell r="A4411" t="str">
            <v>1C.12.620.0140.a</v>
          </cell>
          <cell r="B4411" t="str">
            <v>- pozzetto con fondo e chiusino, altezza cm 70 circa</v>
          </cell>
          <cell r="C4411" t="str">
            <v>cad</v>
          </cell>
          <cell r="D4411">
            <v>118.99</v>
          </cell>
        </row>
        <row r="4412">
          <cell r="A4412" t="str">
            <v>1C.12.620.0140.b</v>
          </cell>
          <cell r="B4412" t="str">
            <v>- pozzetto con fondo più un anello da cm 60 di prolunga e chiusino, altezza cm 130 circa</v>
          </cell>
          <cell r="C4412" t="str">
            <v>cad</v>
          </cell>
          <cell r="D4412">
            <v>162.61000000000001</v>
          </cell>
        </row>
        <row r="4413">
          <cell r="A4413" t="str">
            <v>1C.12.620.0140.c</v>
          </cell>
          <cell r="B4413" t="str">
            <v>- pozzetto con fondo più due anelli da cm 60 di prolunga e chiusino, altezza cm 190 circa</v>
          </cell>
          <cell r="C4413" t="str">
            <v>cad</v>
          </cell>
          <cell r="D4413">
            <v>212.37</v>
          </cell>
        </row>
        <row r="4414">
          <cell r="A4414" t="str">
            <v>1C.13 - OPERE DI IMPERMEABILIZZAZIONE</v>
          </cell>
          <cell r="B4414"/>
          <cell r="C4414"/>
          <cell r="D4414"/>
        </row>
        <row r="4415">
          <cell r="A4415" t="str">
            <v>1C</v>
          </cell>
          <cell r="B4415" t="str">
            <v>OPERE COMPIUTE</v>
          </cell>
          <cell r="C4415"/>
          <cell r="D4415"/>
        </row>
        <row r="4416">
          <cell r="A4416" t="str">
            <v>1C.13</v>
          </cell>
          <cell r="B4416" t="str">
            <v>OPERE DI IMPERMEABILIZZAZIONE</v>
          </cell>
          <cell r="C4416"/>
          <cell r="D4416"/>
        </row>
        <row r="4417">
          <cell r="A4417" t="str">
            <v>1C.13.000</v>
          </cell>
          <cell r="B4417" t="str">
            <v>NOTE DI CONSULTAZIONE</v>
          </cell>
          <cell r="C4417"/>
          <cell r="D4417"/>
        </row>
        <row r="4418">
          <cell r="A4418" t="str">
            <v>1C.13.050</v>
          </cell>
          <cell r="B4418" t="str">
            <v>PREPARAZIONI</v>
          </cell>
          <cell r="C4418"/>
          <cell r="D4418"/>
        </row>
        <row r="4419">
          <cell r="A4419" t="str">
            <v>1C.13.050.0010</v>
          </cell>
          <cell r="B4419" t="str">
            <v>Imprimitura a base bituminosa, da applicare preventivamente ai piani di posa da impermeabilizzare, in ragione di 200 ÷ 300 g/m²</v>
          </cell>
          <cell r="C4419" t="str">
            <v>m²</v>
          </cell>
          <cell r="D4419">
            <v>2.04</v>
          </cell>
        </row>
        <row r="4420">
          <cell r="A4420" t="str">
            <v>1C.13.050.0020</v>
          </cell>
          <cell r="B4420" t="str">
            <v>Spalmatura di bitume ossidato ad alto punto di fusione in ragione di 1,2 kg/m²</v>
          </cell>
          <cell r="C4420" t="str">
            <v>m²</v>
          </cell>
          <cell r="D4420">
            <v>2.39</v>
          </cell>
        </row>
        <row r="4421">
          <cell r="A4421" t="str">
            <v>1C.13.100</v>
          </cell>
          <cell r="B4421" t="str">
            <v>BARRIERA AL VAPORE</v>
          </cell>
          <cell r="C4421"/>
          <cell r="D4421"/>
        </row>
        <row r="4422">
          <cell r="A4422" t="str">
            <v>1C.13.100.0010</v>
          </cell>
          <cell r="B4422" t="str">
            <v>Barriera al vapore con membrana elastoplastomerica, realizzata con l'impiego di un compound avente flessibilità a freddo -5°C (BPP), dotata di una speciale armatura consistente in una lamina di alluminio goffrata a buccia d'arancia dello spessore di 40 micron, accoppiata ad un velo di vetro, faccia inferiore rivestita di uno speciale film termofusibile, peso 2 kg/m², applicata a fiamma su idoneo piano di posa orizzontale o inclinato, compresi sormonti e assistenze murarie alla posa.</v>
          </cell>
          <cell r="C4422" t="str">
            <v>m²</v>
          </cell>
          <cell r="D4422">
            <v>14.31</v>
          </cell>
        </row>
        <row r="4423">
          <cell r="A4423" t="str">
            <v>1C.13.100.0020</v>
          </cell>
          <cell r="B4423" t="str">
            <v>Barriera al vapore con foglio in polietilene dello spessore di 0,3 mm, applicato a secco, compresi sormonti e assistenze murarie alla posa.</v>
          </cell>
          <cell r="C4423" t="str">
            <v>m²</v>
          </cell>
          <cell r="D4423">
            <v>4.95</v>
          </cell>
        </row>
        <row r="4424">
          <cell r="A4424" t="str">
            <v>1C.13.100.0030</v>
          </cell>
          <cell r="B4424" t="str">
            <v>Barriera al vapore con foglio in polietilene dello spessore di 0,3 mm, sigillato mediante nastro adesivo, su tessuto non tessuto di poliestere o polipropilene da 200 gr/m², comprese assistenze edili alla posa.</v>
          </cell>
          <cell r="C4424" t="str">
            <v>m²</v>
          </cell>
          <cell r="D4424">
            <v>7.93</v>
          </cell>
        </row>
        <row r="4425">
          <cell r="A4425" t="str">
            <v>1C.13.150</v>
          </cell>
          <cell r="B4425" t="str">
            <v>MANTI CON MEMBRANE BITUMINOSE</v>
          </cell>
          <cell r="C4425"/>
          <cell r="D4425"/>
        </row>
        <row r="4426">
          <cell r="A4426" t="str">
            <v>1C.13.150.0010</v>
          </cell>
          <cell r="B4426" t="str">
            <v>Manto impermeabile costituito da doppia membrana applicata a fiamma su idoneo piano di posa orizzontale o inclinato, compresa imprimitura a base bituminosa del fondo, formazione di colli perimetrali di raccordo, sfridi, sormonti e assistenze murarie, restano escluse le membrane i cui prezzi saranno desunti e contabilizzati dal volume 2.1, in base alla superficie effettivamente impermeabilizzata</v>
          </cell>
          <cell r="C4426" t="str">
            <v>m²</v>
          </cell>
          <cell r="D4426">
            <v>10.86</v>
          </cell>
        </row>
        <row r="4427">
          <cell r="A4427" t="str">
            <v>1C.13.150.0020</v>
          </cell>
          <cell r="B4427" t="str">
            <v>Manto monostrato per impermeabilizzazione provvisoria, barriera a vapore o schermo con membrana applicata a fiamma su idoneo piano di posa orizzontale o inclinato, compresa formazione di colli perimetrali di raccordo, sfridi, sormonti e assistenze murarie, restano escluse le membrane i cui prezzi saranno desunti e contabilizzati dal volume 2.1, in base alla superficie effettivamente impermeabilizzata</v>
          </cell>
          <cell r="C4427" t="str">
            <v>m²</v>
          </cell>
          <cell r="D4427">
            <v>5.24</v>
          </cell>
        </row>
        <row r="4428">
          <cell r="A4428" t="str">
            <v>1C.13.160</v>
          </cell>
          <cell r="B4428" t="str">
            <v>SISTEMI IMPERMEABILI POSATI A FREDDO</v>
          </cell>
          <cell r="C4428"/>
          <cell r="D4428"/>
        </row>
        <row r="4429">
          <cell r="A4429" t="str">
            <v>1C.13.160.0010</v>
          </cell>
          <cell r="B4429" t="str">
            <v>Barriera al vapore, per sistemi impermeabili posati a freddo con adesivo bituminoso, con una membrana di 2,5 mm di spessore, ottenuta dall'impregnazione e accoppiamento di un'armatura composita (velo vetro/poliestere) con una mescola di bitume e di polimeri plastomeri, poliolefine atattiche termoplastiche nobili. applicata a fiamma su idoneo piano di posa orizzontale o inclinato, compresi formazione di colli perimetrali di raccordo, sfridi, sormonti e assistenze murarie.</v>
          </cell>
          <cell r="C4429" t="str">
            <v>m²</v>
          </cell>
          <cell r="D4429">
            <v>15.86</v>
          </cell>
        </row>
        <row r="4430">
          <cell r="A4430" t="str">
            <v>1C.13.160.0020</v>
          </cell>
          <cell r="B4430" t="str">
            <v>Manto impermeabile bituminoso per coperture pedonabili esposte e non ai raggio solari, costituito da una membrana elastoplastomerica dello spessore di mm 4, ad alto contenuto di poliolefine atattiche, flessibilità a freddo -20°, biarmata (TNT poliestere da 150 gr/m2 e TNT velo vetro da 55 gr/m2, raschiati in superficie), resistente ai raggi U.V., resistenza al fuoco certificata secondo norma ENV 1187 (B ROOF T1-T2-T3); compreso strato di colla bituminosa permanentemente plastica in ragione di 1 kg/m², saldatura dei giunti a fiamma con cannello di sicurezza, compresi formazione di colli perimetrali di raccordo, sfridi, sormonti e assistenze murarie.</v>
          </cell>
          <cell r="C4430" t="str">
            <v>m²</v>
          </cell>
          <cell r="D4430">
            <v>32.21</v>
          </cell>
        </row>
        <row r="4431">
          <cell r="A4431" t="str">
            <v>1C.13.160.0030</v>
          </cell>
          <cell r="B4431" t="str">
            <v>Manto impermeabile bituminoso ardesiato per coperture pedonabili esposte ai raggio solari, costituito da una membrana elastoplastomerica dello spessore di mm 4 + scaglie di ardesia, ad alto contenuto di poliolefine atattiche, flessibilità a freddo -22°, ad armatura composita (TNT poliestere stabilizzato con velo vetro), resistente ai raggi U.V., resistenza al fuoco certificata secondo norma ENV 1187 (B ROOF T1-T3); compreso strato di colla bituminosa permanentemente plastica in ragione di 1 kg/m², saldatura dei giunti a fiamma con cannello di sicurezza, compresi formazione di colli perimetrali di raccordo, sfridi, sormonti e assistenze murarie.</v>
          </cell>
          <cell r="C4431" t="str">
            <v>m²</v>
          </cell>
          <cell r="D4431">
            <v>32.799999999999997</v>
          </cell>
        </row>
        <row r="4432">
          <cell r="A4432" t="str">
            <v>1C.13.160.0040</v>
          </cell>
          <cell r="B4432" t="str">
            <v>Manto impermeabile bituminoso per coperture pedonabili esposte ai raggio solari, ad alto potere riflettivo, costituito da una membrana ottenuta con mescola HCB (Hibrid Copolimer Blend) dello spessore di mm 3, ad alto contenuto di poliolefine atattiche, flessibilità a freddo -20°, ad armatura composita (TNT poliestere stabilizzato con velo vetro 170 gr/m2), resistenza al fuoco certificata secondo norma ENV 1187 (B ROOF T1-T2-T3), provvista di coating superficiale acrilico ceramizzato di colore bianco altamente riflettente (riflettività iniziale 81%, SRI 100), rispondente ai requisiti di risparmio energetico ENERGY STAR, a PH neutro con possibilità di totale riclaggio dell'acqua meteorica; compreso strato di colla bituminosa permanentemente plastica in ragione di 1 kg/m², saldatura dei giunti a fiamma con cannello di sicurezza, compresi formazione di colli perimetrali di raccordo, sfridi, sormonti e assistenze murarie.</v>
          </cell>
          <cell r="C4432" t="str">
            <v>m²</v>
          </cell>
          <cell r="D4432">
            <v>41.89</v>
          </cell>
        </row>
        <row r="4433">
          <cell r="A4433" t="str">
            <v>1C.13.160.0050</v>
          </cell>
          <cell r="B4433" t="str">
            <v>Manto impermeabile bituminoso per coperture carrabili, costituito da una membrana elastoplastomerica dello spessore di mm 5, ad alto contenuto di poliolefine atattiche, flessibilità a freddo -20°, biarmata (TNT poliestere 260 gr/m2 e TNT velo vetro 55 gr/m2, raschiati in superficie), resistente ai raggi U.V.; compreso strato di colla bituminosa permanentemente plastica in ragione di 1 kg/m², saldatura dei giunti a fiamma con cannello di sicurezza, compresi formazione di colli perimetrali di raccordo, sfridi, sormonti e assistenze murarie.</v>
          </cell>
          <cell r="C4433" t="str">
            <v>m²</v>
          </cell>
          <cell r="D4433">
            <v>35.4</v>
          </cell>
        </row>
        <row r="4434">
          <cell r="A4434" t="str">
            <v>1C.13.160.0060</v>
          </cell>
          <cell r="B4434" t="str">
            <v>Manto impermeabile bituminoso per coperture a verde pensile, costituito da una membrana elastoplastomerica dello spessore di mm 5, addittivata con agenti anti-radice in leganti plastomerici, ad alto contenuto di poliolefine atattiche, flessibilità a freddo -20°, biarmata (TNT poliestere 260 gr/m2 e TNT velo vetro 55 gr/m2, raschiati in superficie), resistente ai raggi U.V.; compreso strato di colla bituminosa permanentemente plastica in ragione di 1 kg/m², saldatura dei giunti a fiamma con cannello di sicurezza, compresi formazione di colli perimetrali di raccordo, sfridi, sormonti e assistenze murarie.</v>
          </cell>
          <cell r="C4434" t="str">
            <v>m²</v>
          </cell>
          <cell r="D4434">
            <v>36.869999999999997</v>
          </cell>
        </row>
        <row r="4435">
          <cell r="A4435" t="str">
            <v>1C.13.160.0070</v>
          </cell>
          <cell r="B4435" t="str">
            <v>Manto impermeabile con membrana autoadesiva a base di bitume polimero ad elevata resistenza meccanica, applicata a freddo, spessore 1,5 mm, per ponti, viadotti, platee, parcheggi ecc., compresa imprimitura a base bituminosa del fondo, formazione di colli perimetrali di raccordo, sfridi, sormonti e assistenze murarie:</v>
          </cell>
          <cell r="C4435" t="str">
            <v>m²</v>
          </cell>
          <cell r="D4435">
            <v>20.82</v>
          </cell>
        </row>
        <row r="4436">
          <cell r="A4436" t="str">
            <v>1C.13.200</v>
          </cell>
          <cell r="B4436" t="str">
            <v>MANTI SINTETICI</v>
          </cell>
          <cell r="C4436"/>
          <cell r="D4436"/>
        </row>
        <row r="4437">
          <cell r="A4437" t="str">
            <v>1C.13.200.0010</v>
          </cell>
          <cell r="B4437" t="str">
            <v>Manto in policloruro di vinile (PVC) stabilizzato ai raggi UV, armato con velo di vetro. Posato a secco con saldatura dei sormonti ad aria calda o con solvente; compresi sfridi, sormonti e assistenze murarie:</v>
          </cell>
          <cell r="C4437"/>
          <cell r="D4437"/>
        </row>
        <row r="4438">
          <cell r="A4438" t="str">
            <v>1C.13.200.0010.a</v>
          </cell>
          <cell r="B4438" t="str">
            <v>- spessore 1,2 mm</v>
          </cell>
          <cell r="C4438" t="str">
            <v>m²</v>
          </cell>
          <cell r="D4438">
            <v>21.44</v>
          </cell>
        </row>
        <row r="4439">
          <cell r="A4439" t="str">
            <v>1C.13.200.0010.b</v>
          </cell>
          <cell r="B4439" t="str">
            <v>- spessore 1,5 mm</v>
          </cell>
          <cell r="C4439" t="str">
            <v>m²</v>
          </cell>
          <cell r="D4439">
            <v>26.8</v>
          </cell>
        </row>
        <row r="4440">
          <cell r="A4440" t="str">
            <v>1C.13.200.0010.c</v>
          </cell>
          <cell r="B4440" t="str">
            <v>- spessore 1,8 mm</v>
          </cell>
          <cell r="C4440" t="str">
            <v>m²</v>
          </cell>
          <cell r="D4440">
            <v>30.27</v>
          </cell>
        </row>
        <row r="4441">
          <cell r="A4441" t="str">
            <v>1C.13.200.0010.d</v>
          </cell>
          <cell r="B4441" t="str">
            <v>- spessore 1,2 mm accoppiato con feltro di poliestere da 150 ÷ 200 g/m²</v>
          </cell>
          <cell r="C4441" t="str">
            <v>m²</v>
          </cell>
          <cell r="D4441">
            <v>24.12</v>
          </cell>
        </row>
        <row r="4442">
          <cell r="A4442" t="str">
            <v>1C.13.200.0010.e</v>
          </cell>
          <cell r="B4442" t="str">
            <v>- spessore 1,5 mm accoppiato con feltro di poliestere da 150 ÷ 200 g/m²</v>
          </cell>
          <cell r="C4442" t="str">
            <v>m²</v>
          </cell>
          <cell r="D4442">
            <v>29.48</v>
          </cell>
        </row>
        <row r="4443">
          <cell r="A4443" t="str">
            <v>1C.13.200.0010.f</v>
          </cell>
          <cell r="B4443" t="str">
            <v>- spessore 1,8 mm accoppiato con feltro di poliestere da 150 ÷ 200 g/m²</v>
          </cell>
          <cell r="C4443" t="str">
            <v>m²</v>
          </cell>
          <cell r="D4443">
            <v>32.950000000000003</v>
          </cell>
        </row>
        <row r="4444">
          <cell r="A4444" t="str">
            <v>1C.13.200.0020</v>
          </cell>
          <cell r="B4444" t="str">
            <v>Manto in policloruro di vinile (PVC) per coperture pavimentate, fondazioni e giardini pensili , non armato; posato a secco con saldatura dei sormonti ad aria calda o con solvente; compresi sfridi, sormonti e assistenze murarie:</v>
          </cell>
          <cell r="C4444"/>
          <cell r="D4444"/>
        </row>
        <row r="4445">
          <cell r="A4445" t="str">
            <v>1C.13.200.0020.a</v>
          </cell>
          <cell r="B4445" t="str">
            <v>- spessore 1,5 mm</v>
          </cell>
          <cell r="C4445" t="str">
            <v>m²</v>
          </cell>
          <cell r="D4445">
            <v>18.66</v>
          </cell>
        </row>
        <row r="4446">
          <cell r="A4446" t="str">
            <v>1C.13.200.0020.b</v>
          </cell>
          <cell r="B4446" t="str">
            <v>- spessore 2 mm</v>
          </cell>
          <cell r="C4446" t="str">
            <v>m²</v>
          </cell>
          <cell r="D4446">
            <v>24.21</v>
          </cell>
        </row>
        <row r="4447">
          <cell r="A4447" t="str">
            <v>1C.13.200.0020.c</v>
          </cell>
          <cell r="B4447" t="str">
            <v>- spessore 3 mm</v>
          </cell>
          <cell r="C4447" t="str">
            <v>m²</v>
          </cell>
          <cell r="D4447">
            <v>34.130000000000003</v>
          </cell>
        </row>
        <row r="4448">
          <cell r="A4448" t="str">
            <v>1C.13.200.0030</v>
          </cell>
          <cell r="B4448" t="str">
            <v>Manto in policloruro di vinile (PVC) stabilizzato ai raggi UV, per coperture con fissaggio meccanico, armato con rete di poliestere o di vetro; posato a secco con saldatura dei sormonti ad aria calda o con solvente; compresi sfridi, sormonti e assistenze murarie:</v>
          </cell>
          <cell r="C4448"/>
          <cell r="D4448"/>
        </row>
        <row r="4449">
          <cell r="A4449" t="str">
            <v>1C.13.200.0030.a</v>
          </cell>
          <cell r="B4449" t="str">
            <v>- spessore 1,5 mm</v>
          </cell>
          <cell r="C4449" t="str">
            <v>m²</v>
          </cell>
          <cell r="D4449">
            <v>36.03</v>
          </cell>
        </row>
        <row r="4450">
          <cell r="A4450" t="str">
            <v>1C.13.200.0030.b</v>
          </cell>
          <cell r="B4450" t="str">
            <v>- spessore 1,8 mm</v>
          </cell>
          <cell r="C4450" t="str">
            <v>m²</v>
          </cell>
          <cell r="D4450">
            <v>39.119999999999997</v>
          </cell>
        </row>
        <row r="4451">
          <cell r="A4451" t="str">
            <v>1C.13.200.0030.c</v>
          </cell>
          <cell r="B4451" t="str">
            <v>- spessore 1,5 mm accoppiato con feltro di poliestere da 150 ÷ 200 g/m²</v>
          </cell>
          <cell r="C4451" t="str">
            <v>m²</v>
          </cell>
          <cell r="D4451">
            <v>39.35</v>
          </cell>
        </row>
        <row r="4452">
          <cell r="A4452" t="str">
            <v>1C.13.200.0030.d</v>
          </cell>
          <cell r="B4452" t="str">
            <v>- spessore 1,8 mm accoppiato con feltro di poliestere da 150 ÷ 200 g/m²</v>
          </cell>
          <cell r="C4452" t="str">
            <v>m²</v>
          </cell>
          <cell r="D4452">
            <v>42.43</v>
          </cell>
        </row>
        <row r="4453">
          <cell r="A4453" t="str">
            <v>1C.13.250</v>
          </cell>
          <cell r="B4453" t="str">
            <v>PROTEZIONI BENTONITICHE</v>
          </cell>
          <cell r="C4453"/>
          <cell r="D4453"/>
        </row>
        <row r="4454">
          <cell r="A4454" t="str">
            <v>1C.13.250.0010</v>
          </cell>
          <cell r="B4454" t="str">
            <v>Impermeabilizzazione di platee e pareti interrate con pannelli di bentonite di sodio naturale, costituiti da anima in cartone ondulato kraft e protezione esterna in carta kraft biodegradabile; compresi: fissaggi su preesistente sottofondo in cls, sormonti, risvolti e assistenze edili alla posa</v>
          </cell>
          <cell r="C4454"/>
          <cell r="D4454"/>
        </row>
        <row r="4455">
          <cell r="A4455" t="str">
            <v>1C.13.250.0010.a</v>
          </cell>
          <cell r="B4455" t="str">
            <v>- spessore 4,6 mm, su superfici verticali</v>
          </cell>
          <cell r="C4455" t="str">
            <v>m²</v>
          </cell>
          <cell r="D4455">
            <v>21.84</v>
          </cell>
        </row>
        <row r="4456">
          <cell r="A4456" t="str">
            <v>1C.13.250.0010.b</v>
          </cell>
          <cell r="B4456" t="str">
            <v>- spessore 4,8 mm, su superfici verticali</v>
          </cell>
          <cell r="C4456" t="str">
            <v>m²</v>
          </cell>
          <cell r="D4456">
            <v>23.73</v>
          </cell>
        </row>
        <row r="4457">
          <cell r="A4457" t="str">
            <v>1C.13.250.0010.c</v>
          </cell>
          <cell r="B4457" t="str">
            <v>- spessore 4,8 mm resistente ai contaminanti, su superfici verticali</v>
          </cell>
          <cell r="C4457" t="str">
            <v>m²</v>
          </cell>
          <cell r="D4457">
            <v>35.81</v>
          </cell>
        </row>
        <row r="4458">
          <cell r="A4458" t="str">
            <v>1C.13.250.0010.d</v>
          </cell>
          <cell r="B4458" t="str">
            <v>- spessore 4,6 mm, su superfici orizzontali</v>
          </cell>
          <cell r="C4458" t="str">
            <v>m²</v>
          </cell>
          <cell r="D4458">
            <v>16.21</v>
          </cell>
        </row>
        <row r="4459">
          <cell r="A4459" t="str">
            <v>1C.13.250.0010.e</v>
          </cell>
          <cell r="B4459" t="str">
            <v>- spessore 4,8 mm, su superfici orizzontali</v>
          </cell>
          <cell r="C4459" t="str">
            <v>m²</v>
          </cell>
          <cell r="D4459">
            <v>18.11</v>
          </cell>
        </row>
        <row r="4460">
          <cell r="A4460" t="str">
            <v>1C.13.250.0010.f</v>
          </cell>
          <cell r="B4460" t="str">
            <v>- spessore 4,8 mm resistente ai contaminanti, su superfici orizzontali</v>
          </cell>
          <cell r="C4460" t="str">
            <v>m²</v>
          </cell>
          <cell r="D4460">
            <v>30.14</v>
          </cell>
        </row>
        <row r="4461">
          <cell r="A4461" t="str">
            <v>1C.13.250.0020</v>
          </cell>
          <cell r="B4461" t="str">
            <v>Impermeabilizzazione di strutture in c.a. interrate con membrana a base di bentonite di sodio naturale; interposta tra due strati di geotessuto autoaggrappante in rotoli, spessore a secco 6,4 mm, compresi: fissaggi sormonti e assistenze edili alla posa:</v>
          </cell>
          <cell r="C4461"/>
          <cell r="D4461"/>
        </row>
        <row r="4462">
          <cell r="A4462" t="str">
            <v>1C.13.250.0020.a</v>
          </cell>
          <cell r="B4462" t="str">
            <v>- su superfici verticali</v>
          </cell>
          <cell r="C4462" t="str">
            <v>m²</v>
          </cell>
          <cell r="D4462">
            <v>25.66</v>
          </cell>
        </row>
        <row r="4463">
          <cell r="A4463" t="str">
            <v>1C.13.250.0020.b</v>
          </cell>
          <cell r="B4463" t="str">
            <v>- su superfici orizzontali</v>
          </cell>
          <cell r="C4463" t="str">
            <v>m²</v>
          </cell>
          <cell r="D4463">
            <v>20.02</v>
          </cell>
        </row>
        <row r="4464">
          <cell r="A4464" t="str">
            <v>1C.13.250.0030</v>
          </cell>
          <cell r="B4464" t="str">
            <v>Impermeabilizzazione di terreni in genere con materassino a base di bentonite di sodio interposta tra un tessuto e un non tessuto di poliestere agugliati tra loro; spessore 6 mm; compresi: formazione e sigillatura dei sormonti con bentonite sodica granulare sfusa, tagli, adattamenti, sfridi e assistenze edili alla posa</v>
          </cell>
          <cell r="C4464" t="str">
            <v>m²</v>
          </cell>
          <cell r="D4464">
            <v>12.76</v>
          </cell>
        </row>
        <row r="4465">
          <cell r="A4465" t="str">
            <v>1C.13.250.0040</v>
          </cell>
          <cell r="B4465" t="str">
            <v>Impermeabilizzazione dei giunti di ripresa con cordolo a base di bentonite di sodio naturale miscelata con gomma butilica; compreso fissaggio con chiodi e rete interposta:</v>
          </cell>
          <cell r="C4465"/>
          <cell r="D4465"/>
        </row>
        <row r="4466">
          <cell r="A4466" t="str">
            <v>1C.13.250.0040.a</v>
          </cell>
          <cell r="B4466" t="str">
            <v>- sezione 11 x 11 mm</v>
          </cell>
          <cell r="C4466" t="str">
            <v>m</v>
          </cell>
          <cell r="D4466">
            <v>8.48</v>
          </cell>
        </row>
        <row r="4467">
          <cell r="A4467" t="str">
            <v>1C.13.250.0040.b</v>
          </cell>
          <cell r="B4467" t="str">
            <v>- sezione 15 x 18 mm</v>
          </cell>
          <cell r="C4467" t="str">
            <v>m</v>
          </cell>
          <cell r="D4467">
            <v>12.07</v>
          </cell>
        </row>
        <row r="4468">
          <cell r="A4468" t="str">
            <v>1C.13.250.0040.c</v>
          </cell>
          <cell r="B4468" t="str">
            <v>- sezione 25 x 20 mm</v>
          </cell>
          <cell r="C4468" t="str">
            <v>m</v>
          </cell>
          <cell r="D4468">
            <v>15.1</v>
          </cell>
        </row>
        <row r="4469">
          <cell r="A4469" t="str">
            <v>1C.13.300</v>
          </cell>
          <cell r="B4469" t="str">
            <v>DRENAGGI</v>
          </cell>
          <cell r="C4469"/>
          <cell r="D4469"/>
        </row>
        <row r="4470">
          <cell r="A4470" t="str">
            <v>1C.13.300.0010</v>
          </cell>
          <cell r="B4470" t="str">
            <v>Drenaggio realizzato con geocomposito costituito da struttura tridimensionale in filamenti di nylon interposta tra due tessuti non tessuti filtranti di tipo termosaldato in poliestere - poliammide. Compresi: tagli, adattamenti, sfridi, sormonti, fissaggi meccanici con tasselli ad espansione</v>
          </cell>
          <cell r="C4470"/>
          <cell r="D4470"/>
        </row>
        <row r="4471">
          <cell r="A4471" t="str">
            <v>1C.13.300.0010.a</v>
          </cell>
          <cell r="B4471" t="str">
            <v>- spessore 4 mm, peso 650 g/m²</v>
          </cell>
          <cell r="C4471" t="str">
            <v>m²</v>
          </cell>
          <cell r="D4471">
            <v>6.6</v>
          </cell>
        </row>
        <row r="4472">
          <cell r="A4472" t="str">
            <v>1C.13.300.0010.b</v>
          </cell>
          <cell r="B4472" t="str">
            <v>- spessore 9 mm, peso 640 g/m²</v>
          </cell>
          <cell r="C4472" t="str">
            <v>m²</v>
          </cell>
          <cell r="D4472">
            <v>8.49</v>
          </cell>
        </row>
        <row r="4473">
          <cell r="A4473" t="str">
            <v>1C.13.300.0010.c</v>
          </cell>
          <cell r="B4473" t="str">
            <v>- spessore 10 mm, peso 950 g/m²</v>
          </cell>
          <cell r="C4473" t="str">
            <v>m²</v>
          </cell>
          <cell r="D4473">
            <v>11.89</v>
          </cell>
        </row>
        <row r="4474">
          <cell r="A4474" t="str">
            <v>1C.13.300.0010.d</v>
          </cell>
          <cell r="B4474" t="str">
            <v>- spessore 17 mm, peso 640 g/m²</v>
          </cell>
          <cell r="C4474" t="str">
            <v>m²</v>
          </cell>
          <cell r="D4474">
            <v>9.6999999999999993</v>
          </cell>
        </row>
        <row r="4475">
          <cell r="A4475" t="str">
            <v>1C.13.300.0010.e</v>
          </cell>
          <cell r="B4475" t="str">
            <v>- spessore 22 mm, peso 950 g/m²</v>
          </cell>
          <cell r="C4475" t="str">
            <v>m²</v>
          </cell>
          <cell r="D4475">
            <v>11.79</v>
          </cell>
        </row>
        <row r="4476">
          <cell r="A4476" t="str">
            <v>1C.13.300.0020</v>
          </cell>
          <cell r="B4476" t="str">
            <v>Manto in geotessuto di polipropilene termolegato a filo continuo con funzione di strato di separazione, filtro e rinforzo dei terreni. Posato a secco su sottofondo previamente livellato e compattato. Compreso tagli e sormonti:</v>
          </cell>
          <cell r="C4476"/>
          <cell r="D4476"/>
        </row>
        <row r="4477">
          <cell r="A4477" t="str">
            <v>1C.13.300.0020.a</v>
          </cell>
          <cell r="B4477" t="str">
            <v>- peso 90 g/m²</v>
          </cell>
          <cell r="C4477" t="str">
            <v>m²</v>
          </cell>
          <cell r="D4477">
            <v>1.1100000000000001</v>
          </cell>
        </row>
        <row r="4478">
          <cell r="A4478" t="str">
            <v>1C.13.300.0020.b</v>
          </cell>
          <cell r="B4478" t="str">
            <v>- peso 110 g/m²</v>
          </cell>
          <cell r="C4478" t="str">
            <v>m²</v>
          </cell>
          <cell r="D4478">
            <v>1.23</v>
          </cell>
        </row>
        <row r="4479">
          <cell r="A4479" t="str">
            <v>1C.13.300.0020.c</v>
          </cell>
          <cell r="B4479" t="str">
            <v>- peso 136 g/m²</v>
          </cell>
          <cell r="C4479" t="str">
            <v>m²</v>
          </cell>
          <cell r="D4479">
            <v>1.4</v>
          </cell>
        </row>
        <row r="4480">
          <cell r="A4480" t="str">
            <v>1C.13.300.0020.d</v>
          </cell>
          <cell r="B4480" t="str">
            <v>- peso 165 g/m²</v>
          </cell>
          <cell r="C4480" t="str">
            <v>m²</v>
          </cell>
          <cell r="D4480">
            <v>1.53</v>
          </cell>
        </row>
        <row r="4481">
          <cell r="A4481" t="str">
            <v>1C.13.300.0020.e</v>
          </cell>
          <cell r="B4481" t="str">
            <v>- peso 190 g/m²</v>
          </cell>
          <cell r="C4481" t="str">
            <v>m²</v>
          </cell>
          <cell r="D4481">
            <v>1.76</v>
          </cell>
        </row>
        <row r="4482">
          <cell r="A4482" t="str">
            <v>1C.13.300.0020.f</v>
          </cell>
          <cell r="B4482" t="str">
            <v>- peso 220 g/m²</v>
          </cell>
          <cell r="C4482" t="str">
            <v>m²</v>
          </cell>
          <cell r="D4482">
            <v>2.0499999999999998</v>
          </cell>
        </row>
        <row r="4483">
          <cell r="A4483" t="str">
            <v>1C.13.300.0020.g</v>
          </cell>
          <cell r="B4483" t="str">
            <v>- peso 260 g/m²</v>
          </cell>
          <cell r="C4483" t="str">
            <v>m²</v>
          </cell>
          <cell r="D4483">
            <v>2.21</v>
          </cell>
        </row>
        <row r="4484">
          <cell r="A4484" t="str">
            <v>1C.13.300.0020.h</v>
          </cell>
          <cell r="B4484" t="str">
            <v>- peso 290 g/m²</v>
          </cell>
          <cell r="C4484" t="str">
            <v>m²</v>
          </cell>
          <cell r="D4484">
            <v>2.5</v>
          </cell>
        </row>
        <row r="4485">
          <cell r="A4485" t="str">
            <v>1C.13.300.0020.i</v>
          </cell>
          <cell r="B4485" t="str">
            <v>- peso 350 g/m²</v>
          </cell>
          <cell r="C4485" t="str">
            <v>m²</v>
          </cell>
          <cell r="D4485">
            <v>2.87</v>
          </cell>
        </row>
        <row r="4486">
          <cell r="A4486" t="str">
            <v>1C.13.300.0030</v>
          </cell>
          <cell r="B4486" t="str">
            <v>Manto in polietilene estruso ad alta densità (HDPE), a rilievi semisferici, per il drenaggio, l'impermeabilizzazione e la protezione di strutture controterra: fondazioni, platee, solette, muri di sostegno, giardini pensili, canali, gallerie, ecc. Posato a secco o con fissaggio meccanico, compresi: sormonti, tagli adattamenti e assistenze murarie</v>
          </cell>
          <cell r="C4486"/>
          <cell r="D4486"/>
        </row>
        <row r="4487">
          <cell r="A4487" t="str">
            <v>1C.13.300.0030.a</v>
          </cell>
          <cell r="B4487" t="str">
            <v>- peso 650 g/m²</v>
          </cell>
          <cell r="C4487" t="str">
            <v>m²</v>
          </cell>
          <cell r="D4487">
            <v>5.93</v>
          </cell>
        </row>
        <row r="4488">
          <cell r="A4488" t="str">
            <v>1C.13.300.0030.b</v>
          </cell>
          <cell r="B4488" t="str">
            <v>- peso 700 g/m², con sigillante incorporato</v>
          </cell>
          <cell r="C4488" t="str">
            <v>m²</v>
          </cell>
          <cell r="D4488">
            <v>6.35</v>
          </cell>
        </row>
        <row r="4489">
          <cell r="A4489" t="str">
            <v>1C.13.300.0030.c</v>
          </cell>
          <cell r="B4489" t="str">
            <v>- peso 770 g/m², con sigillante accoppiato con tessuto non tessuto in poliestere</v>
          </cell>
          <cell r="C4489" t="str">
            <v>m²</v>
          </cell>
          <cell r="D4489">
            <v>8.24</v>
          </cell>
        </row>
        <row r="4490">
          <cell r="A4490" t="str">
            <v>1C.13.300.0030.d</v>
          </cell>
          <cell r="B4490" t="str">
            <v>- peso 800 g/m², con sigillante accoppiato con geotessuto in polipropilene</v>
          </cell>
          <cell r="C4490" t="str">
            <v>m²</v>
          </cell>
          <cell r="D4490">
            <v>8.67</v>
          </cell>
        </row>
        <row r="4491">
          <cell r="A4491" t="str">
            <v>1C.13.400</v>
          </cell>
          <cell r="B4491" t="str">
            <v>VERNICIATURE IMPERMEABILIZZANTI</v>
          </cell>
          <cell r="C4491"/>
          <cell r="D4491"/>
        </row>
        <row r="4492">
          <cell r="A4492" t="str">
            <v>1C.13.400.0010</v>
          </cell>
          <cell r="B4492" t="str">
            <v>Impermeabilizzazione a freddo di superfici con emulsione bituminosa in pasta da applicare a spatola</v>
          </cell>
          <cell r="C4492" t="str">
            <v>m²</v>
          </cell>
          <cell r="D4492">
            <v>6.52</v>
          </cell>
        </row>
        <row r="4493">
          <cell r="A4493" t="str">
            <v>1C.13.400.0020</v>
          </cell>
          <cell r="B4493" t="str">
            <v>Impermeabilizzazione di superfici in cls e di strutture metalliche con pittura monocomponente bituminosa in solvente, applicata a pennello in due mani; compresa preparazione del supporto con pulizia da polvere, grassi, oli, rasatura dei nidi di ghiaia</v>
          </cell>
          <cell r="C4493" t="str">
            <v>m²</v>
          </cell>
          <cell r="D4493">
            <v>9</v>
          </cell>
        </row>
        <row r="4494">
          <cell r="A4494" t="str">
            <v>1C.13.400.0030</v>
          </cell>
          <cell r="B4494" t="str">
            <v>Impermeabilizzazione di superfici in cls e di strutture metalliche interrate in presenza di acqua con pittura antiacida bicomponente a base di resina epossidica modificata con resine idrocarburiche e additivi speciali, rispondente ai Criteri Ambientali Minimi di cui al Decreto 23 giugno 2022 del Ministero della Transizione Ecologica, per rivestimento di superfici in cls e acciaio interrate o in presenza d'acqua, rispondente ai requisiti richiesti dalla EN 1504-2 (C) principi PI-MC-RC-IR, applicata a pennello per uno spessore totale non inferiore a 250 μm; compresa preparazione del supporto con pulizia da polvere, grassi, oli, rasatura dei nidi di ghiaia</v>
          </cell>
          <cell r="C4494" t="str">
            <v>m²</v>
          </cell>
          <cell r="D4494">
            <v>16.850000000000001</v>
          </cell>
        </row>
        <row r="4495">
          <cell r="A4495" t="str">
            <v>1C.13.400.0040</v>
          </cell>
          <cell r="B4495" t="str">
            <v>Impermeabilizzazione di pareti in cls controterra, impalcati stradali con malta di premiscelato a base di cemento osmotico, applicata con spazzolone in due mani</v>
          </cell>
          <cell r="C4495" t="str">
            <v>m²</v>
          </cell>
          <cell r="D4495">
            <v>6.91</v>
          </cell>
        </row>
        <row r="4496">
          <cell r="A4496" t="str">
            <v>1C.13.400.0050</v>
          </cell>
          <cell r="B4496" t="str">
            <v>Impermeabilizzazione di muri controterra con emulsione bituminosa applicata a pennello in due mani; compresa preparazione del supporto con pulizia da polvere, grassi, oli, rasatura dei nidi di ghiaia</v>
          </cell>
          <cell r="C4496" t="str">
            <v>m²</v>
          </cell>
          <cell r="D4496">
            <v>10.55</v>
          </cell>
        </row>
        <row r="4497">
          <cell r="A4497" t="str">
            <v>1C.13.400.0060</v>
          </cell>
          <cell r="B4497" t="str">
            <v>Impermeabilizzazione in controspinta di pareti in cls con malta di premiscelato a base di cemento osmotico, inerti selezionati e additivi, applicata con spazzolone in due mani</v>
          </cell>
          <cell r="C4497" t="str">
            <v>m²</v>
          </cell>
          <cell r="D4497">
            <v>8.84</v>
          </cell>
        </row>
        <row r="4498">
          <cell r="A4498" t="str">
            <v>1C.13.400.0100</v>
          </cell>
          <cell r="B4498" t="str">
            <v>Impermeabilizzazione di pareti in calcestruzzo o intonaci cementizi, eseguita con malta bicomponente a base di cemento, inerti selezionati, fibre sintetiche e resine in dispersione acquosa, con elevato potere adesivo, applicata a spatola in due mani, con:</v>
          </cell>
          <cell r="C4498"/>
          <cell r="D4498"/>
        </row>
        <row r="4499">
          <cell r="A4499" t="str">
            <v>1C.13.400.0100.a</v>
          </cell>
          <cell r="B4499" t="str">
            <v>- spessore finale non inferiore a 2 mm</v>
          </cell>
          <cell r="C4499" t="str">
            <v>m²</v>
          </cell>
          <cell r="D4499">
            <v>28.77</v>
          </cell>
        </row>
        <row r="4500">
          <cell r="A4500" t="str">
            <v>1C.13.400.0100.b</v>
          </cell>
          <cell r="B4500" t="str">
            <v>- spessore finale non inferiore a 3 mm, con rete di fibra di vetro resistente agli alcali</v>
          </cell>
          <cell r="C4500" t="str">
            <v>m²</v>
          </cell>
          <cell r="D4500">
            <v>44.2</v>
          </cell>
        </row>
        <row r="4501">
          <cell r="A4501" t="str">
            <v>1C.13.400.0150</v>
          </cell>
          <cell r="B4501" t="str">
            <v>Impermeabilizzazione con guaina liquida a base di emulsione bituminosa, resina elastomerica a due mani, comprese assistenze edili alla posa</v>
          </cell>
          <cell r="C4501" t="str">
            <v>m²</v>
          </cell>
          <cell r="D4501">
            <v>13.67</v>
          </cell>
        </row>
        <row r="4502">
          <cell r="A4502" t="str">
            <v>1C.13.400.0160</v>
          </cell>
          <cell r="B4502" t="str">
            <v>Impermeabilizzazione con membrana liquida elastica monocomponente a base di resine sintetiche in dispersione acquosa, rispondente ai requisiti richiesti dalla EN 1504-2 (C) principi PI-MC-IR, consumo minimo 2 kg/m²; compresa mano di primer a base di resine sintetiche e assistenze edili alla posa.</v>
          </cell>
          <cell r="C4502" t="str">
            <v>m²</v>
          </cell>
          <cell r="D4502">
            <v>29.19</v>
          </cell>
        </row>
        <row r="4503">
          <cell r="A4503" t="str">
            <v>1C.13.400.0170</v>
          </cell>
          <cell r="B4503" t="str">
            <v>Impermeabilizzazione praticabile di terrazzi e coperture in genere, formata da un rivestimento elastomerico continuo, composto da resine poliuretaniche modificate miscelate, con interposta armatura in tessuto non tessuto di poliestere leggero. Viene applicata direttamente al supporto, che deve garantire adeguata resistenza e completa praticabilità; escluse eventuali opere di preparazione della superficie.</v>
          </cell>
          <cell r="C4503" t="str">
            <v>m²</v>
          </cell>
          <cell r="D4503">
            <v>73.47</v>
          </cell>
        </row>
        <row r="4504">
          <cell r="A4504" t="str">
            <v>1C.13.450</v>
          </cell>
          <cell r="B4504" t="str">
            <v>SIGILLANTI IMPERMEABILI</v>
          </cell>
          <cell r="C4504"/>
          <cell r="D4504"/>
        </row>
        <row r="4505">
          <cell r="A4505" t="str">
            <v>1C.13.450.0010</v>
          </cell>
          <cell r="B4505" t="str">
            <v>Sigillatura con sigillante siliconico a reticolazione acetica con specifici inibitori resistenti alla formazione di muffe, idoneo per la sigillatura elastica ed impermeabile di giunti di dilatazione e di giunti intermedi fra elementi costruttivi (pannelli prefabbricati, pavimenti, rivestimenti, vetri, serramenti, ecc.). Allungamento e compressione giunto del 20% rispetto alle dimensioni iniziali. Rispondente ai requisiti richiesti dalla norma EN 15651-1 con prestazione F-EXT-INT e alla norma EN 15651-3 con prestazione S1. Con:</v>
          </cell>
          <cell r="C4505"/>
          <cell r="D4505"/>
        </row>
        <row r="4506">
          <cell r="A4506" t="str">
            <v>1C.13.450.0010.a</v>
          </cell>
          <cell r="B4506" t="str">
            <v>- sezione 5 x 5 mm</v>
          </cell>
          <cell r="C4506" t="str">
            <v>m</v>
          </cell>
          <cell r="D4506">
            <v>2.16</v>
          </cell>
        </row>
        <row r="4507">
          <cell r="A4507" t="str">
            <v>1C.13.450.0010.b</v>
          </cell>
          <cell r="B4507" t="str">
            <v>- sezione 10 x 5 mm</v>
          </cell>
          <cell r="C4507" t="str">
            <v>m</v>
          </cell>
          <cell r="D4507">
            <v>3.18</v>
          </cell>
        </row>
        <row r="4508">
          <cell r="A4508" t="str">
            <v>1C.13.450.0010.c</v>
          </cell>
          <cell r="B4508" t="str">
            <v>- sezione 10 x 10 mm</v>
          </cell>
          <cell r="C4508" t="str">
            <v>m</v>
          </cell>
          <cell r="D4508">
            <v>4.8</v>
          </cell>
        </row>
        <row r="4509">
          <cell r="A4509" t="str">
            <v>1C.13.450.0010.d</v>
          </cell>
          <cell r="B4509" t="str">
            <v>- sezione 15 x 10 mm</v>
          </cell>
          <cell r="C4509" t="str">
            <v>m</v>
          </cell>
          <cell r="D4509">
            <v>6.57</v>
          </cell>
        </row>
        <row r="4510">
          <cell r="A4510" t="str">
            <v>1C.13.450.0010.e</v>
          </cell>
          <cell r="B4510" t="str">
            <v>- sezione 20 x 10 mm</v>
          </cell>
          <cell r="C4510" t="str">
            <v>m</v>
          </cell>
          <cell r="D4510">
            <v>8.06</v>
          </cell>
        </row>
        <row r="4511">
          <cell r="A4511" t="str">
            <v>1C.13.450.0010.f</v>
          </cell>
          <cell r="B4511" t="str">
            <v>- sezione 25 x 10 mm</v>
          </cell>
          <cell r="C4511" t="str">
            <v>m</v>
          </cell>
          <cell r="D4511">
            <v>9.6</v>
          </cell>
        </row>
        <row r="4512">
          <cell r="A4512" t="str">
            <v>1C.13.450.0010.g</v>
          </cell>
          <cell r="B4512" t="str">
            <v>- sezione 30 x 15 mm</v>
          </cell>
          <cell r="C4512" t="str">
            <v>m</v>
          </cell>
          <cell r="D4512">
            <v>15.86</v>
          </cell>
        </row>
        <row r="4513">
          <cell r="A4513" t="str">
            <v>1C.13.450.0010.h</v>
          </cell>
          <cell r="B4513" t="str">
            <v>- sezione 40 x 20 mm</v>
          </cell>
          <cell r="C4513" t="str">
            <v>m</v>
          </cell>
          <cell r="D4513">
            <v>23.24</v>
          </cell>
        </row>
        <row r="4514">
          <cell r="A4514" t="str">
            <v>1C.13.450.0020</v>
          </cell>
          <cell r="B4514" t="str">
            <v>Sigillatura con sigillante siliconico a reticolazione acetica con specifici inibitori resistenti alla formazione di muffe, idoneo per la sigillatura elastica ed impermeabile di giunti d'angolo di pannelli prefabbricati, pavimenti, rivestimenti, vetri, serramenti, ecc. Allungamento e compressione giunto del 20% rispetto alle dimensioni iniziali. Rispondente ai requisiti richiesti dalla norma EN 15651-1 con prestazione F-EXT-INT e alla norma EN 15651-3 con prestazione S1. Con:</v>
          </cell>
          <cell r="C4514"/>
          <cell r="D4514"/>
        </row>
        <row r="4515">
          <cell r="A4515" t="str">
            <v>1C.13.450.0020.a</v>
          </cell>
          <cell r="B4515" t="str">
            <v>- lato 5 mm</v>
          </cell>
          <cell r="C4515" t="str">
            <v>m</v>
          </cell>
          <cell r="D4515">
            <v>1.85</v>
          </cell>
        </row>
        <row r="4516">
          <cell r="A4516" t="str">
            <v>1C.13.450.0020.b</v>
          </cell>
          <cell r="B4516" t="str">
            <v>- lato 10 mm</v>
          </cell>
          <cell r="C4516" t="str">
            <v>m</v>
          </cell>
          <cell r="D4516">
            <v>3.19</v>
          </cell>
        </row>
        <row r="4517">
          <cell r="A4517" t="str">
            <v>1C.13.450.0020.c</v>
          </cell>
          <cell r="B4517" t="str">
            <v>- lato 15 mm</v>
          </cell>
          <cell r="C4517" t="str">
            <v>m</v>
          </cell>
          <cell r="D4517">
            <v>5.59</v>
          </cell>
        </row>
        <row r="4518">
          <cell r="A4518" t="str">
            <v>1C.13.450.0020.d</v>
          </cell>
          <cell r="B4518" t="str">
            <v>- lato 20 mm</v>
          </cell>
          <cell r="C4518" t="str">
            <v>m</v>
          </cell>
          <cell r="D4518">
            <v>8.06</v>
          </cell>
        </row>
        <row r="4519">
          <cell r="A4519" t="str">
            <v>1C.13.450.0030</v>
          </cell>
          <cell r="B4519" t="str">
            <v>Sigillatura con sigillante siliconico a reticolazione neutra esente da solventi ed inodore, resistente alla muffa, a bassissima emissione di sostanze organiche volatili (VOC), rispondente ai Criteri Ambientali Minimi di cui al Decreto 23 giugno 2022 del Ministero della Transizione Ecologica, idoneo per la sigillatura elastica ed impermeabile di giunti di dilatazione, di giunti intermedi fra elementi costruttivi (pannelli prefabbricati, pavimenti, rivestimenti, vetri, serramenti, ecc.). Allungamento e compressione giunto del 25% rispetto alle dimensioni iniziali. Rispondente ai requisiti richiesti dalla norma EN 15651-1 con prestazione F-EXT-INT-CC, alla norma EN 15651-2 con prestazione G-CC, alla norma EN 15651-3 con prestazione XS1, alla norma EN 15651-4 con prestazione PW-EXT-INT-CC. Con:</v>
          </cell>
          <cell r="C4519"/>
          <cell r="D4519"/>
        </row>
        <row r="4520">
          <cell r="A4520" t="str">
            <v>1C.13.450.0030.a</v>
          </cell>
          <cell r="B4520" t="str">
            <v>- sezione 5 x 5 mm</v>
          </cell>
          <cell r="C4520" t="str">
            <v>m</v>
          </cell>
          <cell r="D4520">
            <v>3.15</v>
          </cell>
        </row>
        <row r="4521">
          <cell r="A4521" t="str">
            <v>1C.13.450.0030.b</v>
          </cell>
          <cell r="B4521" t="str">
            <v>- sezione 10 x 5 mm</v>
          </cell>
          <cell r="C4521" t="str">
            <v>m</v>
          </cell>
          <cell r="D4521">
            <v>5.14</v>
          </cell>
        </row>
        <row r="4522">
          <cell r="A4522" t="str">
            <v>1C.13.450.0030.c</v>
          </cell>
          <cell r="B4522" t="str">
            <v>- sezione 10 x 10 mm</v>
          </cell>
          <cell r="C4522" t="str">
            <v>m</v>
          </cell>
          <cell r="D4522">
            <v>8.76</v>
          </cell>
        </row>
        <row r="4523">
          <cell r="A4523" t="str">
            <v>1C.13.450.0030.d</v>
          </cell>
          <cell r="B4523" t="str">
            <v>- sezione 15 x 10 mm</v>
          </cell>
          <cell r="C4523" t="str">
            <v>m</v>
          </cell>
          <cell r="D4523">
            <v>12.4</v>
          </cell>
        </row>
        <row r="4524">
          <cell r="A4524" t="str">
            <v>1C.13.450.0030.e</v>
          </cell>
          <cell r="B4524" t="str">
            <v>- sezione 20 x 10 mm</v>
          </cell>
          <cell r="C4524" t="str">
            <v>m</v>
          </cell>
          <cell r="D4524">
            <v>15.97</v>
          </cell>
        </row>
        <row r="4525">
          <cell r="A4525" t="str">
            <v>1C.13.450.0030.f</v>
          </cell>
          <cell r="B4525" t="str">
            <v>- sezione 25 x 10 mm</v>
          </cell>
          <cell r="C4525" t="str">
            <v>m</v>
          </cell>
          <cell r="D4525">
            <v>18.760000000000002</v>
          </cell>
        </row>
        <row r="4526">
          <cell r="A4526" t="str">
            <v>1C.13.450.0030.g</v>
          </cell>
          <cell r="B4526" t="str">
            <v>- sezione 30 x 15 mm</v>
          </cell>
          <cell r="C4526" t="str">
            <v>m</v>
          </cell>
          <cell r="D4526">
            <v>31.94</v>
          </cell>
        </row>
        <row r="4527">
          <cell r="A4527" t="str">
            <v>1C.13.450.0030.h</v>
          </cell>
          <cell r="B4527" t="str">
            <v>- sezione 40 x 20 mm</v>
          </cell>
          <cell r="C4527" t="str">
            <v>m</v>
          </cell>
          <cell r="D4527">
            <v>54.21</v>
          </cell>
        </row>
        <row r="4528">
          <cell r="A4528" t="str">
            <v>1C.13.450.0040</v>
          </cell>
          <cell r="B4528" t="str">
            <v>Sigillatura con sigillante siliconico a reticolazione neutra esente da solventi ed inodore, resistente alla muffa, a bassissima emissione di sostanze organiche volatili (VOC), rispondente ai Criteri Ambientali Minimi di cui al Decreto 23 giugno 2022 del Ministero della Transizione Ecologica, idoneo per la sigillatura elastica ed impermeabile di giunti d'angolo di pannelli prefabbricati, pavimenti, rivestimenti, vetri, serramenti, ecc.. Allungamento e compressione giunto del 25% rispetto alle dimensioni iniziali. Rispondente ai requisiti richiesti dalla norma EN 15651-1 con prestazione F-EXT-INT-CC, alla norma EN 15651-2 con prestazione G-CC, alla norma EN 15651-3 con prestazione XS1, alla norma EN 15651-4 con prestazione PW-EXT-INT-CC. Con:</v>
          </cell>
          <cell r="C4528"/>
          <cell r="D4528"/>
        </row>
        <row r="4529">
          <cell r="A4529" t="str">
            <v>1C.13.450.0040.a</v>
          </cell>
          <cell r="B4529" t="str">
            <v>- lato 5 mm</v>
          </cell>
          <cell r="C4529" t="str">
            <v>m</v>
          </cell>
          <cell r="D4529">
            <v>2.2999999999999998</v>
          </cell>
        </row>
        <row r="4530">
          <cell r="A4530" t="str">
            <v>1C.13.450.0040.b</v>
          </cell>
          <cell r="B4530" t="str">
            <v>- lato 10 mm</v>
          </cell>
          <cell r="C4530" t="str">
            <v>m</v>
          </cell>
          <cell r="D4530">
            <v>5.14</v>
          </cell>
        </row>
        <row r="4531">
          <cell r="A4531" t="str">
            <v>1C.13.450.0040.c</v>
          </cell>
          <cell r="B4531" t="str">
            <v>- lato 15 mm</v>
          </cell>
          <cell r="C4531" t="str">
            <v>m</v>
          </cell>
          <cell r="D4531">
            <v>9.1300000000000008</v>
          </cell>
        </row>
        <row r="4532">
          <cell r="A4532" t="str">
            <v>1C.13.450.0040.d</v>
          </cell>
          <cell r="B4532" t="str">
            <v>- lato 20 mm</v>
          </cell>
          <cell r="C4532" t="str">
            <v>m</v>
          </cell>
          <cell r="D4532">
            <v>15.97</v>
          </cell>
        </row>
        <row r="4533">
          <cell r="A4533" t="str">
            <v>1C.13.450.0050</v>
          </cell>
          <cell r="B4533" t="str">
            <v>Sigillatura con sigillante siliconico monocomponente a reticolazione neutra di giunti tra lastre di policarbonato e dei giunti elastici nei pavimenti e rivestimenti in marmo :</v>
          </cell>
          <cell r="C4533"/>
          <cell r="D4533"/>
        </row>
        <row r="4534">
          <cell r="A4534" t="str">
            <v>1C.13.450.0050.a</v>
          </cell>
          <cell r="B4534" t="str">
            <v>- sezione 10 x 5 mm</v>
          </cell>
          <cell r="C4534" t="str">
            <v>m</v>
          </cell>
          <cell r="D4534">
            <v>3.04</v>
          </cell>
        </row>
        <row r="4535">
          <cell r="A4535" t="str">
            <v>1C.13.450.0050.b</v>
          </cell>
          <cell r="B4535" t="str">
            <v>- sezione 10 x 10 mm</v>
          </cell>
          <cell r="C4535" t="str">
            <v>m</v>
          </cell>
          <cell r="D4535">
            <v>4.57</v>
          </cell>
        </row>
        <row r="4536">
          <cell r="A4536" t="str">
            <v>1C.13.450.0050.c</v>
          </cell>
          <cell r="B4536" t="str">
            <v>- sezione 15 x 10 mm</v>
          </cell>
          <cell r="C4536" t="str">
            <v>m</v>
          </cell>
          <cell r="D4536">
            <v>6.08</v>
          </cell>
        </row>
        <row r="4537">
          <cell r="A4537" t="str">
            <v>1C.13.450.0050.d</v>
          </cell>
          <cell r="B4537" t="str">
            <v>- sezione 20 x 10 mm</v>
          </cell>
          <cell r="C4537" t="str">
            <v>m</v>
          </cell>
          <cell r="D4537">
            <v>7.61</v>
          </cell>
        </row>
        <row r="4538">
          <cell r="A4538" t="str">
            <v>1C.13.450.0050.e</v>
          </cell>
          <cell r="B4538" t="str">
            <v>- sezione 25 x 10 mm</v>
          </cell>
          <cell r="C4538" t="str">
            <v>m</v>
          </cell>
          <cell r="D4538">
            <v>8.9499999999999993</v>
          </cell>
        </row>
        <row r="4539">
          <cell r="A4539" t="str">
            <v>1C.13.450.0050.f</v>
          </cell>
          <cell r="B4539" t="str">
            <v>- sezione 30 x 15 mm</v>
          </cell>
          <cell r="C4539" t="str">
            <v>m</v>
          </cell>
          <cell r="D4539">
            <v>14.16</v>
          </cell>
        </row>
        <row r="4540">
          <cell r="A4540" t="str">
            <v>1C.13.450.0050.g</v>
          </cell>
          <cell r="B4540" t="str">
            <v>- sezione 40 x 20 mm</v>
          </cell>
          <cell r="C4540" t="str">
            <v>m</v>
          </cell>
          <cell r="D4540">
            <v>22.96</v>
          </cell>
        </row>
        <row r="4541">
          <cell r="A4541" t="str">
            <v>1C.13.450.0060</v>
          </cell>
          <cell r="B4541" t="str">
            <v>Sigillatura e guarnizioni di tenuta con sigillante acrilico monocomponente in dispersione acquosa di lesioni, fessure, giunti su cls, murature, intonaci, pietre naturali, serramenti, con:</v>
          </cell>
          <cell r="C4541"/>
          <cell r="D4541"/>
        </row>
        <row r="4542">
          <cell r="A4542" t="str">
            <v>1C.13.450.0060.a</v>
          </cell>
          <cell r="B4542" t="str">
            <v>- lato 5 mm:</v>
          </cell>
          <cell r="C4542" t="str">
            <v>m</v>
          </cell>
          <cell r="D4542">
            <v>1.68</v>
          </cell>
        </row>
        <row r="4543">
          <cell r="A4543" t="str">
            <v>1C.13.450.0060.b</v>
          </cell>
          <cell r="B4543" t="str">
            <v>- lato 10 mm</v>
          </cell>
          <cell r="C4543" t="str">
            <v>m</v>
          </cell>
          <cell r="D4543">
            <v>2.46</v>
          </cell>
        </row>
        <row r="4544">
          <cell r="A4544" t="str">
            <v>1C.13.450.0060.c</v>
          </cell>
          <cell r="B4544" t="str">
            <v>- lato 15 mm</v>
          </cell>
          <cell r="C4544" t="str">
            <v>m</v>
          </cell>
          <cell r="D4544">
            <v>3.89</v>
          </cell>
        </row>
        <row r="4545">
          <cell r="A4545" t="str">
            <v>1C.13.450.0060.d</v>
          </cell>
          <cell r="B4545" t="str">
            <v>- lato 20 mm</v>
          </cell>
          <cell r="C4545" t="str">
            <v>m</v>
          </cell>
          <cell r="D4545">
            <v>5.23</v>
          </cell>
        </row>
        <row r="4546">
          <cell r="A4546" t="str">
            <v>1C.13.450.0070</v>
          </cell>
          <cell r="B4546" t="str">
            <v>Sigillatura con sigillante elastoplastico a base di gomma butilica di giunti e contorni di elementi in muratura, calcestruzzo, materie plastiche, metallo, vetro, legno, con:</v>
          </cell>
          <cell r="C4546"/>
          <cell r="D4546"/>
        </row>
        <row r="4547">
          <cell r="A4547" t="str">
            <v>1C.13.450.0070.a</v>
          </cell>
          <cell r="B4547" t="str">
            <v>- lato 5 mm</v>
          </cell>
          <cell r="C4547" t="str">
            <v>m</v>
          </cell>
          <cell r="D4547">
            <v>1.68</v>
          </cell>
        </row>
        <row r="4548">
          <cell r="A4548" t="str">
            <v>1C.13.450.0070.b</v>
          </cell>
          <cell r="B4548" t="str">
            <v>- lato 10 mm</v>
          </cell>
          <cell r="C4548" t="str">
            <v>m</v>
          </cell>
          <cell r="D4548">
            <v>2.4500000000000002</v>
          </cell>
        </row>
        <row r="4549">
          <cell r="A4549" t="str">
            <v>1C.13.450.0070.c</v>
          </cell>
          <cell r="B4549" t="str">
            <v>- lato 15 mm</v>
          </cell>
          <cell r="C4549" t="str">
            <v>m</v>
          </cell>
          <cell r="D4549">
            <v>3.93</v>
          </cell>
        </row>
        <row r="4550">
          <cell r="A4550" t="str">
            <v>1C.13.450.0070.d</v>
          </cell>
          <cell r="B4550" t="str">
            <v>- lato 20 mm</v>
          </cell>
          <cell r="C4550" t="str">
            <v>m</v>
          </cell>
          <cell r="D4550">
            <v>5.29</v>
          </cell>
        </row>
        <row r="4551">
          <cell r="A4551" t="str">
            <v>1C.13.450.0080</v>
          </cell>
          <cell r="B4551" t="str">
            <v>Sigillatura con sigillante poliuretanico autolivellante di giunti di pavimenti interni ed esterni, in calcestruzzo, ceramica, gomma, PVC, con:</v>
          </cell>
          <cell r="C4551"/>
          <cell r="D4551"/>
        </row>
        <row r="4552">
          <cell r="A4552" t="str">
            <v>1C.13.450.0080.a</v>
          </cell>
          <cell r="B4552" t="str">
            <v>- sezione 5 x 5 mm</v>
          </cell>
          <cell r="C4552" t="str">
            <v>m</v>
          </cell>
          <cell r="D4552">
            <v>3.74</v>
          </cell>
        </row>
        <row r="4553">
          <cell r="A4553" t="str">
            <v>1C.13.450.0080.b</v>
          </cell>
          <cell r="B4553" t="str">
            <v>- sezione 10 x 5 mm</v>
          </cell>
          <cell r="C4553" t="str">
            <v>m</v>
          </cell>
          <cell r="D4553">
            <v>4.8600000000000003</v>
          </cell>
        </row>
        <row r="4554">
          <cell r="A4554" t="str">
            <v>1C.13.450.0080.c</v>
          </cell>
          <cell r="B4554" t="str">
            <v>- sezione 10 x 10 mm</v>
          </cell>
          <cell r="C4554" t="str">
            <v>m</v>
          </cell>
          <cell r="D4554">
            <v>6.64</v>
          </cell>
        </row>
        <row r="4555">
          <cell r="A4555" t="str">
            <v>1C.13.450.0080.d</v>
          </cell>
          <cell r="B4555" t="str">
            <v>- sezione 15 x 10 mm</v>
          </cell>
          <cell r="C4555" t="str">
            <v>m</v>
          </cell>
          <cell r="D4555">
            <v>9.59</v>
          </cell>
        </row>
        <row r="4556">
          <cell r="A4556" t="str">
            <v>1C.13.450.0080.e</v>
          </cell>
          <cell r="B4556" t="str">
            <v>- sezione 20 x 10 mm</v>
          </cell>
          <cell r="C4556" t="str">
            <v>m</v>
          </cell>
          <cell r="D4556">
            <v>11.77</v>
          </cell>
        </row>
        <row r="4557">
          <cell r="A4557" t="str">
            <v>1C.13.450.0090</v>
          </cell>
          <cell r="B4557" t="str">
            <v>Sigillature di giunti in cemento armato, in marmo, fibrocemento, di interstizi fra telai di serramenti e murature, con sigillante poliacrilico tixotropico monocomponente.</v>
          </cell>
          <cell r="C4557" t="str">
            <v>m</v>
          </cell>
          <cell r="D4557">
            <v>2.29</v>
          </cell>
        </row>
        <row r="4558">
          <cell r="A4558" t="str">
            <v>1C.13.450.0100</v>
          </cell>
          <cell r="B4558" t="str">
            <v>Sigillature di giunti di dilatazione, di giunti fra calcestruzzo, pietra, legno, metalli ecc. con sigillante poliuretanico, compresa mano di primer consolidante</v>
          </cell>
          <cell r="C4558" t="str">
            <v>m</v>
          </cell>
          <cell r="D4558">
            <v>3.01</v>
          </cell>
        </row>
        <row r="4559">
          <cell r="A4559" t="str">
            <v>1C.13.450.0110</v>
          </cell>
          <cell r="B4559" t="str">
            <v>Sigillatura di giunti con sigillante poliuretanico bicomponente compresa scarifica e pulizia della sede, mano di primer consolidante ed interposizione di cordone in materiale espanso.</v>
          </cell>
          <cell r="C4559" t="str">
            <v>m</v>
          </cell>
          <cell r="D4559">
            <v>9.35</v>
          </cell>
        </row>
        <row r="4560">
          <cell r="A4560" t="str">
            <v>1C.13.450.0120</v>
          </cell>
          <cell r="B4560" t="str">
            <v>Sigillatura di giunti con sigillante a base di bitume polimero in fase solvente, compresa preparazione delle superfici ed interposizione di cordone in materiale espanso.</v>
          </cell>
          <cell r="C4560" t="str">
            <v>m</v>
          </cell>
          <cell r="D4560">
            <v>8.06</v>
          </cell>
        </row>
        <row r="4561">
          <cell r="A4561" t="str">
            <v>1C.13.450.0130</v>
          </cell>
          <cell r="B4561" t="str">
            <v>Sigillature di fessure in presenza d'acqua con pasta sigillante a base di gomma sintetica a espansione controllata.</v>
          </cell>
          <cell r="C4561" t="str">
            <v>m</v>
          </cell>
          <cell r="D4561">
            <v>4.16</v>
          </cell>
        </row>
        <row r="4562">
          <cell r="A4562" t="str">
            <v>1C.13.450.0140</v>
          </cell>
          <cell r="B4562" t="str">
            <v>Sigillatura di giunti di costruzione con impiego di profilo in gomma 20 x 10 mm a espansione controllata armato con rete, compresi fissaggi con pasta sigillante idroespansiva.</v>
          </cell>
          <cell r="C4562" t="str">
            <v>m</v>
          </cell>
          <cell r="D4562">
            <v>16.100000000000001</v>
          </cell>
        </row>
        <row r="4563">
          <cell r="A4563" t="str">
            <v>1C.13.450.0150</v>
          </cell>
          <cell r="B4563" t="str">
            <v>Sigillatura di giunti di connessione fra elementi prefabbricati in presenza di acqua con impiego di profili autoadesivi in gomma naturale ad espansione controllata.</v>
          </cell>
          <cell r="C4563" t="str">
            <v>m</v>
          </cell>
          <cell r="D4563">
            <v>10.45</v>
          </cell>
        </row>
        <row r="4564">
          <cell r="A4564" t="str">
            <v>1C.13.450.0160</v>
          </cell>
          <cell r="B4564" t="str">
            <v>Cordone comprimibile in polietilene espanso a cellule chiuse fissato al fondo dei giunti di dilatazione e compressione, compresa la preliminare scarifica, pulizia e consolidamento delle parti con idoneo primer.</v>
          </cell>
          <cell r="C4564"/>
          <cell r="D4564"/>
        </row>
        <row r="4565">
          <cell r="A4565" t="str">
            <v>1C.13.450.0160.a</v>
          </cell>
          <cell r="B4565" t="str">
            <v>- diametro 6 mm</v>
          </cell>
          <cell r="C4565" t="str">
            <v>m</v>
          </cell>
          <cell r="D4565">
            <v>3.21</v>
          </cell>
        </row>
        <row r="4566">
          <cell r="A4566" t="str">
            <v>1C.13.450.0160.b</v>
          </cell>
          <cell r="B4566" t="str">
            <v>- diametro 10 mm</v>
          </cell>
          <cell r="C4566" t="str">
            <v>m</v>
          </cell>
          <cell r="D4566">
            <v>3.26</v>
          </cell>
        </row>
        <row r="4567">
          <cell r="A4567" t="str">
            <v>1C.13.450.0160.c</v>
          </cell>
          <cell r="B4567" t="str">
            <v>- diametro 15 mm</v>
          </cell>
          <cell r="C4567" t="str">
            <v>m</v>
          </cell>
          <cell r="D4567">
            <v>3.38</v>
          </cell>
        </row>
        <row r="4568">
          <cell r="A4568" t="str">
            <v>1C.13.450.0160.d</v>
          </cell>
          <cell r="B4568" t="str">
            <v>- diametro 20 mm</v>
          </cell>
          <cell r="C4568" t="str">
            <v>m</v>
          </cell>
          <cell r="D4568">
            <v>3.54</v>
          </cell>
        </row>
        <row r="4569">
          <cell r="A4569" t="str">
            <v>1C.13.450.0160.e</v>
          </cell>
          <cell r="B4569" t="str">
            <v>- diametro 25 mm</v>
          </cell>
          <cell r="C4569" t="str">
            <v>m</v>
          </cell>
          <cell r="D4569">
            <v>3.72</v>
          </cell>
        </row>
        <row r="4570">
          <cell r="A4570" t="str">
            <v>1C.13.450.0160.f</v>
          </cell>
          <cell r="B4570" t="str">
            <v>- diametro 30 mm</v>
          </cell>
          <cell r="C4570" t="str">
            <v>m</v>
          </cell>
          <cell r="D4570">
            <v>3.93</v>
          </cell>
        </row>
        <row r="4571">
          <cell r="A4571" t="str">
            <v>1C.13.500</v>
          </cell>
          <cell r="B4571" t="str">
            <v>OPERE COMPLEMENTARI</v>
          </cell>
          <cell r="C4571"/>
          <cell r="D4571"/>
        </row>
        <row r="4572">
          <cell r="A4572" t="str">
            <v>1C.13.500.0010</v>
          </cell>
          <cell r="B4572" t="str">
            <v>Applicazione di vernice bituminosa</v>
          </cell>
          <cell r="C4572"/>
          <cell r="D4572"/>
        </row>
        <row r="4573">
          <cell r="A4573" t="str">
            <v>1C.13.500.0010.a</v>
          </cell>
          <cell r="B4573" t="str">
            <v>- al solvente</v>
          </cell>
          <cell r="C4573" t="str">
            <v>m²</v>
          </cell>
          <cell r="D4573">
            <v>4.9000000000000004</v>
          </cell>
        </row>
        <row r="4574">
          <cell r="A4574" t="str">
            <v>1C.13.500.0010.b</v>
          </cell>
          <cell r="B4574" t="str">
            <v>- all'alluminio</v>
          </cell>
          <cell r="C4574" t="str">
            <v>m²</v>
          </cell>
          <cell r="D4574">
            <v>8.06</v>
          </cell>
        </row>
        <row r="4575">
          <cell r="A4575" t="str">
            <v>1C.13.500.0020</v>
          </cell>
          <cell r="B4575" t="str">
            <v>Bocchettoni di collegamento verticale fra l'impermeabilizzazione e i tubi di scarico delle acque piovane; in opera, compresa assistenza muraria:</v>
          </cell>
          <cell r="C4575"/>
          <cell r="D4575"/>
        </row>
        <row r="4576">
          <cell r="A4576" t="str">
            <v>1C.13.500.0020.a</v>
          </cell>
          <cell r="B4576" t="str">
            <v>- Ø 80 -100 mm in PVC o PPE</v>
          </cell>
          <cell r="C4576" t="str">
            <v>cad</v>
          </cell>
          <cell r="D4576">
            <v>24.68</v>
          </cell>
        </row>
        <row r="4577">
          <cell r="A4577" t="str">
            <v>1C.13.500.0020.b</v>
          </cell>
          <cell r="B4577" t="str">
            <v>- Ø 120 -160 mm in PVC o PPE</v>
          </cell>
          <cell r="C4577" t="str">
            <v>cad</v>
          </cell>
          <cell r="D4577">
            <v>27.25</v>
          </cell>
        </row>
        <row r="4578">
          <cell r="A4578" t="str">
            <v>1C.13.500.0020.c</v>
          </cell>
          <cell r="B4578" t="str">
            <v>- in lastra di acciaio inox o rame</v>
          </cell>
          <cell r="C4578" t="str">
            <v>kg</v>
          </cell>
          <cell r="D4578">
            <v>12.41</v>
          </cell>
        </row>
        <row r="4579">
          <cell r="A4579" t="str">
            <v>1C.13.500.0020.d</v>
          </cell>
          <cell r="B4579" t="str">
            <v>- in lastra di piombo 20/10</v>
          </cell>
          <cell r="C4579" t="str">
            <v>kg</v>
          </cell>
          <cell r="D4579">
            <v>6.02</v>
          </cell>
        </row>
        <row r="4580">
          <cell r="A4580" t="str">
            <v>1C.13.500.0030</v>
          </cell>
          <cell r="B4580" t="str">
            <v>Bocchettoni in PVC di collegamento orizzontale fra l'impermeabilizzazione e i tubi di scarico delle acque piovane; in opera</v>
          </cell>
          <cell r="C4580" t="str">
            <v>cad</v>
          </cell>
          <cell r="D4580">
            <v>11.32</v>
          </cell>
        </row>
        <row r="4581">
          <cell r="A4581" t="str">
            <v>1C.13.500.0040</v>
          </cell>
          <cell r="B4581" t="str">
            <v>Parafoglie universali, di qualsiasi materiale e dimensione; in opera</v>
          </cell>
          <cell r="C4581" t="str">
            <v>cad</v>
          </cell>
          <cell r="D4581">
            <v>5.53</v>
          </cell>
        </row>
        <row r="4582">
          <cell r="A4582" t="str">
            <v>1C.13.500.0050</v>
          </cell>
          <cell r="B4582" t="str">
            <v>Aeratori in PVC per lo sfogo del vapore sotto guaina; in opera</v>
          </cell>
          <cell r="C4582" t="str">
            <v>cad</v>
          </cell>
          <cell r="D4582">
            <v>19.59</v>
          </cell>
        </row>
        <row r="4583">
          <cell r="A4583" t="str">
            <v>1C.13.500.0060</v>
          </cell>
          <cell r="B4583" t="str">
            <v>Profilo angolare di finitura in polietilene ad alta densità (HDPE), in opera, compreso rondelle e chiodi in acciaio per il fissaggio</v>
          </cell>
          <cell r="C4583" t="str">
            <v>m</v>
          </cell>
          <cell r="D4583">
            <v>4.28</v>
          </cell>
        </row>
        <row r="4584">
          <cell r="A4584" t="str">
            <v>1C.13.710</v>
          </cell>
          <cell r="B4584" t="str">
            <v>RIPARAZIONE PIANI PENDENZE</v>
          </cell>
          <cell r="C4584"/>
          <cell r="D4584"/>
        </row>
        <row r="4585">
          <cell r="A4585" t="str">
            <v>1C.13.710.0010</v>
          </cell>
          <cell r="B4585" t="str">
            <v>Lisciatura del piano di pendenza, dopo la demolizione del manto per il rifacimento dello stesso, realizzata con malta cementizia, spessore minimo cm. 2</v>
          </cell>
          <cell r="C4585" t="str">
            <v>m²</v>
          </cell>
          <cell r="D4585">
            <v>12.21</v>
          </cell>
        </row>
        <row r="4586">
          <cell r="A4586" t="str">
            <v>1C.13.710.0020</v>
          </cell>
          <cell r="B4586" t="str">
            <v>Demolizione del solo collo di raccordo in malta cementizia con abbassamento, carico e trasporto delle macerie agli impianti di stoccaggio, di recupero o a discarica. Esclusi gli oneri di smaltimento.</v>
          </cell>
          <cell r="C4586" t="str">
            <v>m</v>
          </cell>
          <cell r="D4586">
            <v>1.74</v>
          </cell>
        </row>
        <row r="4587">
          <cell r="A4587" t="str">
            <v>1C.13.710.0030</v>
          </cell>
          <cell r="B4587" t="str">
            <v>Formazione di guscia di raccordo in malta di cemento, per il solo rifacimento di guscie ove mancanti (nell'esecuzione delle pendenze la formazione della guscia è compresa e compensata)</v>
          </cell>
          <cell r="C4587" t="str">
            <v>m</v>
          </cell>
          <cell r="D4587">
            <v>6.24</v>
          </cell>
        </row>
        <row r="4588">
          <cell r="A4588" t="str">
            <v>1C.13.720</v>
          </cell>
          <cell r="B4588" t="str">
            <v>RIPARAZIONE MANTI IMPERMEABILI</v>
          </cell>
          <cell r="C4588"/>
          <cell r="D4588"/>
        </row>
        <row r="4589">
          <cell r="A4589" t="str">
            <v>1C.13.720.0010</v>
          </cell>
          <cell r="B4589" t="str">
            <v>Ricerca ed eliminazione di infiltrazioni di acqua isolate, in manti di copertura di tipo impermeabile; compreso rimozione manto deteriorato, mano di primer e rappezzo con membrana impermeabile</v>
          </cell>
          <cell r="C4589" t="str">
            <v>cad</v>
          </cell>
          <cell r="D4589">
            <v>74.8</v>
          </cell>
        </row>
        <row r="4590">
          <cell r="A4590" t="str">
            <v>1C.13.720.0020</v>
          </cell>
          <cell r="B4590" t="str">
            <v>Riparazione di manti bituminosi fessurati, con pulizia del supporto, applicazione di primer bituminoso, stesa a spatola di cemento plastico bituminoso a due mani con interposta rete a maglia in fibra di vetro</v>
          </cell>
          <cell r="C4590" t="str">
            <v>m²</v>
          </cell>
          <cell r="D4590">
            <v>55.06</v>
          </cell>
        </row>
        <row r="4591">
          <cell r="A4591" t="str">
            <v>1C.13.800</v>
          </cell>
          <cell r="B4591" t="str">
            <v>ACCESSORI PER IMPERMEABILIZZAZIONI BENTONITICHE</v>
          </cell>
          <cell r="C4591"/>
          <cell r="D4591"/>
        </row>
        <row r="4592">
          <cell r="A4592" t="str">
            <v>1C.13.800.0010</v>
          </cell>
          <cell r="B4592" t="str">
            <v>Fornitura e posa di cordone in bentonite di sodio naturale per il miglioramento dell'impermeabilizzazione alla base dei muri:</v>
          </cell>
          <cell r="C4592"/>
          <cell r="D4592"/>
        </row>
        <row r="4593">
          <cell r="A4593" t="str">
            <v>1C.13.800.0010.a</v>
          </cell>
          <cell r="B4593" t="str">
            <v>- dimensione 32 x 32 mm</v>
          </cell>
          <cell r="C4593" t="str">
            <v>m</v>
          </cell>
          <cell r="D4593">
            <v>9.86</v>
          </cell>
        </row>
        <row r="4594">
          <cell r="A4594" t="str">
            <v>1C.13.800.0010.b</v>
          </cell>
          <cell r="B4594" t="str">
            <v>- dimensione Ø 51 mm</v>
          </cell>
          <cell r="C4594" t="str">
            <v>m</v>
          </cell>
          <cell r="D4594">
            <v>9</v>
          </cell>
        </row>
        <row r="4595">
          <cell r="A4595" t="str">
            <v>1C.13.800.0020</v>
          </cell>
          <cell r="B4595" t="str">
            <v>Fornitura e posa di profilo scatolare plastico autosigillante a tenuta idraulica, composto da due elementi di materiale plastico con interposta una guarnizione idroespandente a base di bentonite di sodio naturale, per controllo e sigillo dei fenomeni di ritiro delle murature in calcestruzzo.</v>
          </cell>
          <cell r="C4595" t="str">
            <v>m</v>
          </cell>
          <cell r="D4595">
            <v>44.22</v>
          </cell>
        </row>
        <row r="4596">
          <cell r="A4596" t="str">
            <v>1C.13.800.0030</v>
          </cell>
          <cell r="B4596" t="str">
            <v>Fornitura e posa di bocchettone di scarico in copolimero termoplastico rinforzato con TNT per il collegamento orizzontale tra l'impermeabilizzazione cementizia elastica ed i tubi o i fori di scarico delle acque piovane compresa assistenza muraria, diametro 80 - 100 mm.</v>
          </cell>
          <cell r="C4596" t="str">
            <v>cad</v>
          </cell>
          <cell r="D4596">
            <v>78.069999999999993</v>
          </cell>
        </row>
        <row r="4597">
          <cell r="A4597" t="str">
            <v>1C.14 - OPERE DA LATTONIERE</v>
          </cell>
          <cell r="B4597"/>
          <cell r="C4597"/>
          <cell r="D4597"/>
        </row>
        <row r="4598">
          <cell r="A4598" t="str">
            <v>1C</v>
          </cell>
          <cell r="B4598" t="str">
            <v>OPERE COMPIUTE</v>
          </cell>
          <cell r="C4598"/>
          <cell r="D4598"/>
        </row>
        <row r="4599">
          <cell r="A4599" t="str">
            <v>1C.14</v>
          </cell>
          <cell r="B4599" t="str">
            <v>OPERE DA LATTONIERE</v>
          </cell>
          <cell r="C4599"/>
          <cell r="D4599"/>
        </row>
        <row r="4600">
          <cell r="A4600" t="str">
            <v>1C.14.000</v>
          </cell>
          <cell r="B4600" t="str">
            <v>NOTA DI CONSULTAZIONE</v>
          </cell>
          <cell r="C4600"/>
          <cell r="D4600"/>
        </row>
        <row r="4601">
          <cell r="A4601" t="str">
            <v>1C.14.050</v>
          </cell>
          <cell r="B4601" t="str">
            <v>GRONDE, PLUVIALI, LATTONERIE</v>
          </cell>
          <cell r="C4601"/>
          <cell r="D4601"/>
        </row>
        <row r="4602">
          <cell r="A4602" t="str">
            <v>1C.14.050.0010</v>
          </cell>
          <cell r="B4602" t="str">
            <v>Canali di gronda completi di cicogne o tiranti; pluviali, compresa la posa dei braccioli; converse, scossaline, copertine. Tutti lavorati con sagome e sviluppi normali, in opera, comprese le assistenze murarie e accessori di fissaggio. Esclusi i pezzi speciali di canali di gronda, pluviali, lattonerie speciali; in:</v>
          </cell>
          <cell r="C4602"/>
          <cell r="D4602"/>
        </row>
        <row r="4603">
          <cell r="A4603" t="str">
            <v>1C.14.050.0010.a</v>
          </cell>
          <cell r="B4603" t="str">
            <v>- lamiera zincata spess. 0.6 mm (peso specifico = 7,86 kg/dm³)</v>
          </cell>
          <cell r="C4603" t="str">
            <v>kg</v>
          </cell>
          <cell r="D4603">
            <v>11.37</v>
          </cell>
        </row>
        <row r="4604">
          <cell r="A4604" t="str">
            <v>1C.14.050.0010.b</v>
          </cell>
          <cell r="B4604" t="str">
            <v>- lamiera zincata spess. 0.8 mm o superiore (peso specifico = 7,86 kg/dm³)</v>
          </cell>
          <cell r="C4604" t="str">
            <v>kg</v>
          </cell>
          <cell r="D4604">
            <v>11.37</v>
          </cell>
        </row>
        <row r="4605">
          <cell r="A4605" t="str">
            <v>1C.14.050.0010.c</v>
          </cell>
          <cell r="B4605" t="str">
            <v>- lamiera zincata preverniciata spess. 0,8 mm (peso specifico = 7,86 kg/dm³)</v>
          </cell>
          <cell r="C4605" t="str">
            <v>kg</v>
          </cell>
          <cell r="D4605">
            <v>12.07</v>
          </cell>
        </row>
        <row r="4606">
          <cell r="A4606" t="str">
            <v>1C.14.050.0010.d</v>
          </cell>
          <cell r="B4606" t="str">
            <v>- lastra di zinco-rame-titanio - spess. 0,6-0,8 mm (peso specifico = 7,15 kg/dm³)</v>
          </cell>
          <cell r="C4606" t="str">
            <v>kg</v>
          </cell>
          <cell r="D4606">
            <v>18.3</v>
          </cell>
        </row>
        <row r="4607">
          <cell r="A4607" t="str">
            <v>1C.14.050.0010.e</v>
          </cell>
          <cell r="B4607" t="str">
            <v>- lastra in lega di alluminio preverniciato - spess. 1,0-1,5 mm</v>
          </cell>
          <cell r="C4607" t="str">
            <v>kg</v>
          </cell>
          <cell r="D4607">
            <v>16.87</v>
          </cell>
        </row>
        <row r="4608">
          <cell r="A4608" t="str">
            <v>1C.14.050.0010.f</v>
          </cell>
          <cell r="B4608" t="str">
            <v>- lastra di rame - spess. 0,6-0,8 mm o superiore (peso specifico = 8,92 kg/dm³)</v>
          </cell>
          <cell r="C4608" t="str">
            <v>kg</v>
          </cell>
          <cell r="D4608">
            <v>24.61</v>
          </cell>
        </row>
        <row r="4609">
          <cell r="A4609" t="str">
            <v>1C.14.050.0010.g</v>
          </cell>
          <cell r="B4609" t="str">
            <v>- lastra in acciaio inox AISI 304 - spess. 0,6-0,8 mm o superiore (peso specifico = 7,86 kg/dm³)</v>
          </cell>
          <cell r="C4609" t="str">
            <v>kg</v>
          </cell>
          <cell r="D4609">
            <v>14.74</v>
          </cell>
        </row>
        <row r="4610">
          <cell r="A4610" t="str">
            <v>1C.14.050.0020</v>
          </cell>
          <cell r="B4610" t="str">
            <v>Canali di gronda completi di cicogne o tiranti; pluviali, compresa la posa dei braccioli; converse, scossaline, copertine. Tutti lavorati con sagome e sviluppi normali, in opera, comprese le assistenze murarie e accessori di fissaggio. Esclusi i pezzi speciali di gronde, pluviali, lattonerie speciali; in:</v>
          </cell>
          <cell r="C4610"/>
          <cell r="D4610"/>
        </row>
        <row r="4611">
          <cell r="A4611" t="str">
            <v>1C.14.050.0020.a</v>
          </cell>
          <cell r="B4611" t="str">
            <v>- lamiera zincata spess. 0.6 mm (peso = 4,71 kg/m²)</v>
          </cell>
          <cell r="C4611" t="str">
            <v>m²</v>
          </cell>
          <cell r="D4611">
            <v>53.56</v>
          </cell>
        </row>
        <row r="4612">
          <cell r="A4612" t="str">
            <v>1C.14.050.0020.b</v>
          </cell>
          <cell r="B4612" t="str">
            <v>- lamiera zincata spess. 0.8 mm (peso = 6,28 kg/m²)</v>
          </cell>
          <cell r="C4612" t="str">
            <v>m²</v>
          </cell>
          <cell r="D4612">
            <v>71.42</v>
          </cell>
        </row>
        <row r="4613">
          <cell r="A4613" t="str">
            <v>1C.14.050.0020.c</v>
          </cell>
          <cell r="B4613" t="str">
            <v>- lamiera zincata preverniciata spess. 0,8 mm (peso = 6,50 kg/m²)</v>
          </cell>
          <cell r="C4613" t="str">
            <v>m²</v>
          </cell>
          <cell r="D4613">
            <v>97.5</v>
          </cell>
        </row>
        <row r="4614">
          <cell r="A4614" t="str">
            <v>1C.14.050.0020.d</v>
          </cell>
          <cell r="B4614" t="str">
            <v>- lastra di zinco-rame-titanio - spess. 0,6 mm (peso = 4,30 kg/m²)</v>
          </cell>
          <cell r="C4614" t="str">
            <v>m²</v>
          </cell>
          <cell r="D4614">
            <v>78.709999999999994</v>
          </cell>
        </row>
        <row r="4615">
          <cell r="A4615" t="str">
            <v>1C.14.050.0020.e</v>
          </cell>
          <cell r="B4615" t="str">
            <v>- lastra di zinco-rame-titanio - spess. 0,8 mm (peso = 5,80 kg/m²)</v>
          </cell>
          <cell r="C4615" t="str">
            <v>m²</v>
          </cell>
          <cell r="D4615">
            <v>106.17</v>
          </cell>
        </row>
        <row r="4616">
          <cell r="A4616" t="str">
            <v>1C.14.050.0020.f</v>
          </cell>
          <cell r="B4616" t="str">
            <v>- lastra in lega di alluminio preverniciato - spess. 1,0 mm (peso = 2,70 kg/m²)</v>
          </cell>
          <cell r="C4616" t="str">
            <v>m²</v>
          </cell>
          <cell r="D4616">
            <v>45.56</v>
          </cell>
        </row>
        <row r="4617">
          <cell r="A4617" t="str">
            <v>1C.14.050.0020.g</v>
          </cell>
          <cell r="B4617" t="str">
            <v>- lastra in lega di alluminio preverniciato - spess. 1,5 mm (peso = 4,05 kg/m²)</v>
          </cell>
          <cell r="C4617" t="str">
            <v>m²</v>
          </cell>
          <cell r="D4617">
            <v>68.34</v>
          </cell>
        </row>
        <row r="4618">
          <cell r="A4618" t="str">
            <v>1C.14.050.0020.h</v>
          </cell>
          <cell r="B4618" t="str">
            <v>- lastra di rame - spess. 0,6 (peso = 5,37 kg/m²)</v>
          </cell>
          <cell r="C4618" t="str">
            <v>m²</v>
          </cell>
          <cell r="D4618">
            <v>132.13</v>
          </cell>
        </row>
        <row r="4619">
          <cell r="A4619" t="str">
            <v>1C.14.050.0020.i</v>
          </cell>
          <cell r="B4619" t="str">
            <v>- lastra di rame - spess. 0,8 mm (peso = 7.16 kg/m²)</v>
          </cell>
          <cell r="C4619" t="str">
            <v>m²</v>
          </cell>
          <cell r="D4619">
            <v>176.17</v>
          </cell>
        </row>
        <row r="4620">
          <cell r="A4620" t="str">
            <v>1C.14.050.0020.j</v>
          </cell>
          <cell r="B4620" t="str">
            <v>- lastra in acciaio inox AISI 304 - spess. 0,6 mm (peso = 4,71 kg/m²)</v>
          </cell>
          <cell r="C4620" t="str">
            <v>m²</v>
          </cell>
          <cell r="D4620">
            <v>69.41</v>
          </cell>
        </row>
        <row r="4621">
          <cell r="A4621" t="str">
            <v>1C.14.050.0020.k</v>
          </cell>
          <cell r="B4621" t="str">
            <v>- lastra in acciaio inox AISI 304 - spess. 0,8 mm (peso = 6,28 kg/m²)</v>
          </cell>
          <cell r="C4621" t="str">
            <v>m²</v>
          </cell>
          <cell r="D4621">
            <v>92.54</v>
          </cell>
        </row>
        <row r="4622">
          <cell r="A4622" t="str">
            <v>1C.14.100</v>
          </cell>
          <cell r="B4622" t="str">
            <v>PEZZI SPECIALI GRONDE, PLUVIALI, LATTONERIE</v>
          </cell>
          <cell r="C4622"/>
          <cell r="D4622"/>
        </row>
        <row r="4623">
          <cell r="A4623" t="str">
            <v>1C.14.100.0010</v>
          </cell>
          <cell r="B4623" t="str">
            <v>Pezzi speciali per canali di gronda e tubi pluviali, costruiti con fascette saldate, curve, controcurve, saltafascia e simili; in opera, comprese assistenze murarie in:</v>
          </cell>
          <cell r="C4623"/>
          <cell r="D4623"/>
        </row>
        <row r="4624">
          <cell r="A4624" t="str">
            <v>1C.14.100.0010.a</v>
          </cell>
          <cell r="B4624" t="str">
            <v>- lamiera zincata spess. 0.6 mm (peso = 4,71 kg/m²)</v>
          </cell>
          <cell r="C4624" t="str">
            <v>kg</v>
          </cell>
          <cell r="D4624">
            <v>21.16</v>
          </cell>
        </row>
        <row r="4625">
          <cell r="A4625" t="str">
            <v>1C.14.100.0010.b</v>
          </cell>
          <cell r="B4625" t="str">
            <v>- lamiera zincata spess. 0.8 mm (peso = 6,28 kg/m²)</v>
          </cell>
          <cell r="C4625" t="str">
            <v>kg</v>
          </cell>
          <cell r="D4625">
            <v>21.7</v>
          </cell>
        </row>
        <row r="4626">
          <cell r="A4626" t="str">
            <v>1C.14.100.0010.c</v>
          </cell>
          <cell r="B4626" t="str">
            <v>- lamiera zincata preverniciata spess. 0,8 mm (peso = 6,50 kg/m²)</v>
          </cell>
          <cell r="C4626" t="str">
            <v>kg</v>
          </cell>
          <cell r="D4626">
            <v>22.24</v>
          </cell>
        </row>
        <row r="4627">
          <cell r="A4627" t="str">
            <v>1C.14.100.0010.d</v>
          </cell>
          <cell r="B4627" t="str">
            <v>- lastra di zinco-rame-titanio - spess. 0,6-0,8 mm (peso = 4,30 - 5,80 kg/m²)</v>
          </cell>
          <cell r="C4627" t="str">
            <v>kg</v>
          </cell>
          <cell r="D4627">
            <v>26.4</v>
          </cell>
        </row>
        <row r="4628">
          <cell r="A4628" t="str">
            <v>1C.14.100.0010.e</v>
          </cell>
          <cell r="B4628" t="str">
            <v>- lastra in lega di alluminio preverniciato - spess. 1,0-1,5 mm (peso = 2,70 - 4,05 kg/m²)</v>
          </cell>
          <cell r="C4628" t="str">
            <v>kg</v>
          </cell>
          <cell r="D4628">
            <v>33.65</v>
          </cell>
        </row>
        <row r="4629">
          <cell r="A4629" t="str">
            <v>1C.14.100.0010.f</v>
          </cell>
          <cell r="B4629" t="str">
            <v>- lastra di rame - spess. 0,6-0,8 mm (peso = 5,37 - 7.16 kg/m²)</v>
          </cell>
          <cell r="C4629" t="str">
            <v>kg</v>
          </cell>
          <cell r="D4629">
            <v>32.4</v>
          </cell>
        </row>
        <row r="4630">
          <cell r="A4630" t="str">
            <v>1C.14.100.0010.g</v>
          </cell>
          <cell r="B4630" t="str">
            <v>- lastra in acciaio inox AISI 304 - spess. 0,6-0,8 mm (peso = 4,71- 6,28 kg/m²)</v>
          </cell>
          <cell r="C4630" t="str">
            <v>kg</v>
          </cell>
          <cell r="D4630">
            <v>31.25</v>
          </cell>
        </row>
        <row r="4631">
          <cell r="A4631" t="str">
            <v>1C.14.100.0020</v>
          </cell>
          <cell r="B4631" t="str">
            <v>Pezzi speciali per camini, mansarde, abbaini e simili; in opera, comprese assistenze murarie, in:</v>
          </cell>
          <cell r="C4631"/>
          <cell r="D4631"/>
        </row>
        <row r="4632">
          <cell r="A4632" t="str">
            <v>1C.14.100.0020.a</v>
          </cell>
          <cell r="B4632" t="str">
            <v>- lamiera zincata spess. 0.6 mm (peso = 4,71 kg/m²)</v>
          </cell>
          <cell r="C4632" t="str">
            <v>kg</v>
          </cell>
          <cell r="D4632">
            <v>17.53</v>
          </cell>
        </row>
        <row r="4633">
          <cell r="A4633" t="str">
            <v>1C.14.100.0020.b</v>
          </cell>
          <cell r="B4633" t="str">
            <v>- lamiera zincata spess. 0.8 mm (peso = 6,28 kg/m²)</v>
          </cell>
          <cell r="C4633" t="str">
            <v>kg</v>
          </cell>
          <cell r="D4633">
            <v>18.21</v>
          </cell>
        </row>
        <row r="4634">
          <cell r="A4634" t="str">
            <v>1C.14.100.0020.c</v>
          </cell>
          <cell r="B4634" t="str">
            <v>- lamiera zincata preverniciata spess. 0,8 mm (peso = 6,50 kg/m²)</v>
          </cell>
          <cell r="C4634" t="str">
            <v>kg</v>
          </cell>
          <cell r="D4634">
            <v>18.829999999999998</v>
          </cell>
        </row>
        <row r="4635">
          <cell r="A4635" t="str">
            <v>1C.14.100.0020.d</v>
          </cell>
          <cell r="B4635" t="str">
            <v>- lastra di zinco-rame-titanio - spess. 0,6-0,8 mm (peso = 4,30 - 5,80 kg/m²)</v>
          </cell>
          <cell r="C4635" t="str">
            <v>kg</v>
          </cell>
          <cell r="D4635">
            <v>22.5</v>
          </cell>
        </row>
        <row r="4636">
          <cell r="A4636" t="str">
            <v>1C.14.100.0020.e</v>
          </cell>
          <cell r="B4636" t="str">
            <v>- lastra in lega di alluminio preverniciato - spess. 1,0-1,5 mm (peso = 2,70 - 4,05 kg/m²)</v>
          </cell>
          <cell r="C4636" t="str">
            <v>kg</v>
          </cell>
          <cell r="D4636">
            <v>27.05</v>
          </cell>
        </row>
        <row r="4637">
          <cell r="A4637" t="str">
            <v>1C.14.100.0020.f</v>
          </cell>
          <cell r="B4637" t="str">
            <v>- lastra di rame - spess. 0,6-0,8 mm (peso = 5,37 - 7.16 kg/m²)</v>
          </cell>
          <cell r="C4637" t="str">
            <v>kg</v>
          </cell>
          <cell r="D4637">
            <v>28.02</v>
          </cell>
        </row>
        <row r="4638">
          <cell r="A4638" t="str">
            <v>1C.14.100.0020.g</v>
          </cell>
          <cell r="B4638" t="str">
            <v>- lastra in acciaio inox AISI 304 - spess. 0,6-0,8 mm (peso = 4,71- 6,28 kg/m²)</v>
          </cell>
          <cell r="C4638" t="str">
            <v>kg</v>
          </cell>
          <cell r="D4638">
            <v>24.56</v>
          </cell>
        </row>
        <row r="4639">
          <cell r="A4639" t="str">
            <v>1C.14.150</v>
          </cell>
          <cell r="B4639" t="str">
            <v>COLMI VENTILATI</v>
          </cell>
          <cell r="C4639"/>
          <cell r="D4639"/>
        </row>
        <row r="4640">
          <cell r="A4640" t="str">
            <v>1C.14.150.0010</v>
          </cell>
          <cell r="B4640" t="str">
            <v>Colmo aerato sviluppo 44 cm; completo di scossalina sviluppo 26,5 cm, angolari sagomati con relative guarnizioni e staffe di supporto; in opera compresa assistenza muraria; in lamiera di:</v>
          </cell>
          <cell r="C4640"/>
          <cell r="D4640"/>
        </row>
        <row r="4641">
          <cell r="A4641" t="str">
            <v>1C.14.150.0010.a</v>
          </cell>
          <cell r="B4641" t="str">
            <v>- alluminio naturale; spessore 10/10 mm</v>
          </cell>
          <cell r="C4641" t="str">
            <v>m</v>
          </cell>
          <cell r="D4641">
            <v>64.650000000000006</v>
          </cell>
        </row>
        <row r="4642">
          <cell r="A4642" t="str">
            <v>1C.14.150.0010.b</v>
          </cell>
          <cell r="B4642" t="str">
            <v>- alluminio preverniciato; spessore 10/10 mm</v>
          </cell>
          <cell r="C4642" t="str">
            <v>m</v>
          </cell>
          <cell r="D4642">
            <v>76.97</v>
          </cell>
        </row>
        <row r="4643">
          <cell r="A4643" t="str">
            <v>1C.14.150.0010.c</v>
          </cell>
          <cell r="B4643" t="str">
            <v>- rame; spessore 8/10 mm</v>
          </cell>
          <cell r="C4643" t="str">
            <v>m</v>
          </cell>
          <cell r="D4643">
            <v>100.79</v>
          </cell>
        </row>
        <row r="4644">
          <cell r="A4644" t="str">
            <v>1C.14.150.0010.d</v>
          </cell>
          <cell r="B4644" t="str">
            <v>- acciaio inox; spessore 7/10 mm</v>
          </cell>
          <cell r="C4644" t="str">
            <v>m</v>
          </cell>
          <cell r="D4644">
            <v>70.91</v>
          </cell>
        </row>
        <row r="4645">
          <cell r="A4645" t="str">
            <v>1C.14.150.0020</v>
          </cell>
          <cell r="B4645" t="str">
            <v>Bordatura di gronda ventilante in lamiera di alluminio naturale microforata, spessore 10/10 mm e sviluppo 33 cm, con relativo angolare inferiore sagomato e forato; in opera compresa assistenza muraria.</v>
          </cell>
          <cell r="C4645" t="str">
            <v>m</v>
          </cell>
          <cell r="D4645">
            <v>28.68</v>
          </cell>
        </row>
        <row r="4646">
          <cell r="A4646" t="str">
            <v>1C.14.200</v>
          </cell>
          <cell r="B4646" t="str">
            <v>TERMINALI PLUVIALI</v>
          </cell>
          <cell r="C4646"/>
          <cell r="D4646"/>
        </row>
        <row r="4647">
          <cell r="A4647" t="str">
            <v>1C.14.200.0010</v>
          </cell>
          <cell r="B4647" t="str">
            <v>Terminale in ghisa per pluviali, in opera; comprese assistenze murarie e accessori di fissaggio;</v>
          </cell>
          <cell r="C4647"/>
          <cell r="D4647"/>
        </row>
        <row r="4648">
          <cell r="A4648" t="str">
            <v>1C.14.200.0010.a</v>
          </cell>
          <cell r="B4648" t="str">
            <v>- Ø 80 mm, diritto, lunghezza 1,50 m</v>
          </cell>
          <cell r="C4648" t="str">
            <v>cad</v>
          </cell>
          <cell r="D4648">
            <v>55.61</v>
          </cell>
        </row>
        <row r="4649">
          <cell r="A4649" t="str">
            <v>1C.14.200.0010.b</v>
          </cell>
          <cell r="B4649" t="str">
            <v>- Ø 80 mm, diritto, lunghezza 2,00 m</v>
          </cell>
          <cell r="C4649" t="str">
            <v>cad</v>
          </cell>
          <cell r="D4649">
            <v>64.459999999999994</v>
          </cell>
        </row>
        <row r="4650">
          <cell r="A4650" t="str">
            <v>1C.14.200.0010.c</v>
          </cell>
          <cell r="B4650" t="str">
            <v>- Ø 100 mm, con curva, lunghezza 1,50 m</v>
          </cell>
          <cell r="C4650" t="str">
            <v>cad</v>
          </cell>
          <cell r="D4650">
            <v>91.43</v>
          </cell>
        </row>
        <row r="4651">
          <cell r="A4651" t="str">
            <v>1C.14.200.0010.d</v>
          </cell>
          <cell r="B4651" t="str">
            <v>- Ø 100 mm, con curva, lunghezza 2,00 m</v>
          </cell>
          <cell r="C4651" t="str">
            <v>cad</v>
          </cell>
          <cell r="D4651">
            <v>108.74</v>
          </cell>
        </row>
        <row r="4652">
          <cell r="A4652" t="str">
            <v>1C.14.200.0010.e</v>
          </cell>
          <cell r="B4652" t="str">
            <v>- Ø 100 mm, diritto, lunghezza 2,00 m</v>
          </cell>
          <cell r="C4652" t="str">
            <v>cad</v>
          </cell>
          <cell r="D4652">
            <v>87.63</v>
          </cell>
        </row>
        <row r="4653">
          <cell r="A4653" t="str">
            <v>1C.14.200.0010.f</v>
          </cell>
          <cell r="B4653" t="str">
            <v>- Ø 125 mm, diritto, lunghezza 2,00 m</v>
          </cell>
          <cell r="C4653" t="str">
            <v>cad</v>
          </cell>
          <cell r="D4653">
            <v>115.35</v>
          </cell>
        </row>
        <row r="4654">
          <cell r="A4654" t="str">
            <v>1C.14.250</v>
          </cell>
          <cell r="B4654" t="str">
            <v>BOCCHETTONI E ACCESSORI</v>
          </cell>
          <cell r="C4654"/>
          <cell r="D4654"/>
        </row>
        <row r="4655">
          <cell r="A4655" t="str">
            <v>1C.14.250.0010</v>
          </cell>
          <cell r="B4655" t="str">
            <v>Bocchettoni normali con piastra e gambo per scarico da terrazze e gronde asfaltate; in opera, compreso assistenza muraria:</v>
          </cell>
          <cell r="C4655"/>
          <cell r="D4655"/>
        </row>
        <row r="4656">
          <cell r="A4656" t="str">
            <v>1C.14.250.0010.a</v>
          </cell>
          <cell r="B4656" t="str">
            <v>- lastra di piombo - (peso specifico = 11,35 kg/dm³)</v>
          </cell>
          <cell r="C4656" t="str">
            <v>kg</v>
          </cell>
          <cell r="D4656">
            <v>17.29</v>
          </cell>
        </row>
        <row r="4657">
          <cell r="A4657" t="str">
            <v>1C.14.250.0010.b</v>
          </cell>
          <cell r="B4657" t="str">
            <v>- lastra di rame cotto - (peso specifico = 8,92 kg/dm³)</v>
          </cell>
          <cell r="C4657" t="str">
            <v>kg</v>
          </cell>
          <cell r="D4657">
            <v>29.06</v>
          </cell>
        </row>
        <row r="4658">
          <cell r="A4658" t="str">
            <v>1C.14.250.0020</v>
          </cell>
          <cell r="B4658" t="str">
            <v>Parafoglie bombate a protezione dei bocchettoni di scarico; in opera compresa assistenza muraria, in:</v>
          </cell>
          <cell r="C4658"/>
          <cell r="D4658"/>
        </row>
        <row r="4659">
          <cell r="A4659" t="str">
            <v>1C.14.250.0020.a</v>
          </cell>
          <cell r="B4659" t="str">
            <v>- filo di ferro zincato o plastificato oppure in materiale plastico</v>
          </cell>
          <cell r="C4659" t="str">
            <v>cad</v>
          </cell>
          <cell r="D4659">
            <v>6.81</v>
          </cell>
        </row>
        <row r="4660">
          <cell r="A4660" t="str">
            <v>1C.14.250.0020.b</v>
          </cell>
          <cell r="B4660" t="str">
            <v>- filo di rame</v>
          </cell>
          <cell r="C4660" t="str">
            <v>cad</v>
          </cell>
          <cell r="D4660">
            <v>11.77</v>
          </cell>
        </row>
        <row r="4661">
          <cell r="A4661" t="str">
            <v>1C.14.300</v>
          </cell>
          <cell r="B4661" t="str">
            <v>CANALI DI GRONDA IN PVC</v>
          </cell>
          <cell r="C4661"/>
          <cell r="D4661"/>
        </row>
        <row r="4662">
          <cell r="A4662" t="str">
            <v>1C.14.300.0010</v>
          </cell>
          <cell r="B4662" t="str">
            <v>Canali di gronda in pvc, larghezza superiore cm 15 circa, sviluppo cm 30, con ricciolo anteriore e risvolto posteriore; compresa l'incidenza dei pezzi speciali (testate, angoli, giunti con scarico ecc), in opera completi di cicogne o tiranti e di quanto altro necessario per il completamento dell'opera, comprese le assistenze murarie:</v>
          </cell>
          <cell r="C4662"/>
          <cell r="D4662"/>
        </row>
        <row r="4663">
          <cell r="A4663" t="str">
            <v>1C.14.300.0010.a</v>
          </cell>
          <cell r="B4663" t="str">
            <v>- colore grigio</v>
          </cell>
          <cell r="C4663" t="str">
            <v>m</v>
          </cell>
          <cell r="D4663">
            <v>20.81</v>
          </cell>
        </row>
        <row r="4664">
          <cell r="A4664" t="str">
            <v>1C.14.300.0010.b</v>
          </cell>
          <cell r="B4664" t="str">
            <v>- colore testa di moro</v>
          </cell>
          <cell r="C4664" t="str">
            <v>m</v>
          </cell>
          <cell r="D4664">
            <v>22.17</v>
          </cell>
        </row>
        <row r="4665">
          <cell r="A4665" t="str">
            <v>1C.14.700</v>
          </cell>
          <cell r="B4665" t="str">
            <v>RIPRISTINI LATTONERIE</v>
          </cell>
          <cell r="C4665"/>
          <cell r="D4665"/>
        </row>
        <row r="4666">
          <cell r="A4666" t="str">
            <v>1C.14.700.0010</v>
          </cell>
          <cell r="B4666" t="str">
            <v>Revisione di canali di gronda, converse, scossaline, grembiali ed in genere tutti i manufatti da lattoniere, compreso pulizia, affrancatura, legatura, fissaggio dove occorrenti. Esclusi ponteggi esterni o mezzi speciali.</v>
          </cell>
          <cell r="C4666" t="str">
            <v>m</v>
          </cell>
          <cell r="D4666">
            <v>5.09</v>
          </cell>
        </row>
        <row r="4667">
          <cell r="A4667" t="str">
            <v>1C.14.700.0020</v>
          </cell>
          <cell r="B4667" t="str">
            <v>Sostituzione di cicogne, tiranti di canali di gronda, con rimozione e successiva posa degli elementi del manto di copertura. Esclusi ponteggi esterni o mezzi speciali. Compresa assistenza muraria, fornitura e posa di cicogne o tiranti in:</v>
          </cell>
          <cell r="C4667"/>
          <cell r="D4667"/>
        </row>
        <row r="4668">
          <cell r="A4668" t="str">
            <v>1C.14.700.0020.a</v>
          </cell>
          <cell r="B4668" t="str">
            <v>- piattina di ferro preverniciato</v>
          </cell>
          <cell r="C4668" t="str">
            <v>cad</v>
          </cell>
          <cell r="D4668">
            <v>12.93</v>
          </cell>
        </row>
        <row r="4669">
          <cell r="A4669" t="str">
            <v>1C.14.700.0020.b</v>
          </cell>
          <cell r="B4669" t="str">
            <v>- piattina di rame</v>
          </cell>
          <cell r="C4669" t="str">
            <v>cad</v>
          </cell>
          <cell r="D4669">
            <v>23.13</v>
          </cell>
        </row>
        <row r="4670">
          <cell r="A4670" t="str">
            <v>1C.14.700.0020.c</v>
          </cell>
          <cell r="B4670" t="str">
            <v>- piattina di acciaio inox AISI 304</v>
          </cell>
          <cell r="C4670" t="str">
            <v>cad</v>
          </cell>
          <cell r="D4670">
            <v>21.95</v>
          </cell>
        </row>
        <row r="4671">
          <cell r="A4671" t="str">
            <v>1C.14.700.0020.d</v>
          </cell>
          <cell r="B4671" t="str">
            <v>- piattina in lega di alluminio preverniciata</v>
          </cell>
          <cell r="C4671" t="str">
            <v>cad</v>
          </cell>
          <cell r="D4671">
            <v>20.5</v>
          </cell>
        </row>
        <row r="4672">
          <cell r="A4672" t="str">
            <v>1C.14.700.0030</v>
          </cell>
          <cell r="B4672" t="str">
            <v>Revisione di pluviali esterni, in qualsiasi materiale, con smontaggio dei tubi, rimozione collari, chiusura fori, nuova affrancatura e rimontaggio dei tubi. Compresa la fornitura dei materiali occorrenti e l'assistenza muraria. Esclusi ponteggi esterni o mezzi speciali.</v>
          </cell>
          <cell r="C4672" t="str">
            <v>m</v>
          </cell>
          <cell r="D4672">
            <v>7.91</v>
          </cell>
        </row>
        <row r="4673">
          <cell r="A4673" t="str">
            <v>1C.14.700.0040</v>
          </cell>
          <cell r="B4673" t="str">
            <v>Pulizia di canali di gronda, converse, compreso carico e trasporto a discarica dei materiali di risulta. Compresi i piani di lavoro, esclusi ponteggi esterni o mezzi speciali.</v>
          </cell>
          <cell r="C4673" t="str">
            <v>m</v>
          </cell>
          <cell r="D4673">
            <v>2.79</v>
          </cell>
        </row>
        <row r="4674">
          <cell r="A4674" t="str">
            <v>1C.14.700.0050</v>
          </cell>
          <cell r="B4674" t="str">
            <v>Sostituzione di tratti di pluviali incassati nella muratura, in qualsiasi materiale, operando a seconda delle necessità dall'esterno o all'interno del fabbricato. Compresa la demolizione della muratura, rimozione del tratto di tubazione o pezzo speciale ammalorata, montaggio e sigillatura della nuova tubazione o pezzo speciale, chiusura del foro, ripristino dell'intonaco con accurato raccordo all'esistente, rappezzo della finitura superficiale quanto più simile all'esistente. Compresa la fornitura di tutti i materiali occorrenti e dei piani di lavoro. Esclusi ponteggi esterni o mezzi speciali, e la finitura superficiale interna o esterna se costituita da rivestimenti in ceramica, pietra o similari.</v>
          </cell>
          <cell r="C4674" t="str">
            <v>m</v>
          </cell>
          <cell r="D4674">
            <v>113.94</v>
          </cell>
        </row>
        <row r="4675">
          <cell r="A4675" t="str">
            <v>1C.15 - OPERE IN VETROCEMENTO E CEMENTO DECORATIVO</v>
          </cell>
          <cell r="B4675"/>
          <cell r="C4675"/>
          <cell r="D4675"/>
        </row>
        <row r="4676">
          <cell r="A4676" t="str">
            <v>1C</v>
          </cell>
          <cell r="B4676" t="str">
            <v>OPERE COMPIUTE</v>
          </cell>
          <cell r="C4676"/>
          <cell r="D4676"/>
        </row>
        <row r="4677">
          <cell r="A4677" t="str">
            <v>1C.15</v>
          </cell>
          <cell r="B4677" t="str">
            <v>OPERE IN VETROCEMENTO E CEMENTO DECORATIVO</v>
          </cell>
          <cell r="C4677"/>
          <cell r="D4677"/>
        </row>
        <row r="4678">
          <cell r="A4678" t="str">
            <v>1C.15.050</v>
          </cell>
          <cell r="B4678" t="str">
            <v>SOLAI CON DIFFUSORI SEMPLICI</v>
          </cell>
          <cell r="C4678"/>
          <cell r="D4678"/>
        </row>
        <row r="4679">
          <cell r="A4679" t="str">
            <v>1C.15.050.0010</v>
          </cell>
          <cell r="B4679" t="str">
            <v>Lucernari e solai praticabili costituiti da diffusori semplici a tazza, annegati in getto di calcestruzzo C20/25, distanziati di circa 5 cm, compresa l'armatura di acciai tondo e le carpenterie; calcolati per un sovraccarico di 400 kg/m². Eseguiti in opera con superfici perfettamente lisce, rasate sul vetro, compresa l'assistenza muraria, i piani di lavoro ed ogni prestazione occorrente per la loro esecuzione a regola d'arte; misura effettiva delle lastre confezionate. Con diffusori:</v>
          </cell>
          <cell r="C4679"/>
          <cell r="D4679"/>
        </row>
        <row r="4680">
          <cell r="A4680" t="str">
            <v>1C.15.050.0010.a</v>
          </cell>
          <cell r="B4680" t="str">
            <v>- quadrati lato 145 mm; spessore 55 mm</v>
          </cell>
          <cell r="C4680" t="str">
            <v>m²</v>
          </cell>
          <cell r="D4680">
            <v>273.08999999999997</v>
          </cell>
        </row>
        <row r="4681">
          <cell r="A4681" t="str">
            <v>1C.15.050.0010.b</v>
          </cell>
          <cell r="B4681" t="str">
            <v>- quadrati lato 200 mm; spessore 70 mm</v>
          </cell>
          <cell r="C4681" t="str">
            <v>m²</v>
          </cell>
          <cell r="D4681">
            <v>224.73</v>
          </cell>
        </row>
        <row r="4682">
          <cell r="A4682" t="str">
            <v>1C.15.100</v>
          </cell>
          <cell r="B4682" t="str">
            <v>SOLAI E PARETI CON DIFFUSORI A CAMERA D'ARIA</v>
          </cell>
          <cell r="C4682"/>
          <cell r="D4682"/>
        </row>
        <row r="4683">
          <cell r="A4683" t="str">
            <v>1C.15.100.0010</v>
          </cell>
          <cell r="B4683" t="str">
            <v>Lucernari e solai praticabili costituiti da diffusori a camera d'aria annegati in getto di calcestruzzo C20/25, distanziati di circa 5 cm, compresa l'armatura di acciaio tondo e le carpenterie; calcolati per un sovraccarico di 400 kg/m². Eseguiti in opera con superfici perfettamente lisce, rasate sul vetro, compresa l'assistenza muraria ed ogni prestazione occorrente per la loro esecuzione a regola d'arte; misura effettiva delle lastre confezionate. Con diffusori:</v>
          </cell>
          <cell r="C4683"/>
          <cell r="D4683"/>
        </row>
        <row r="4684">
          <cell r="A4684" t="str">
            <v>1C.15.100.0010.a</v>
          </cell>
          <cell r="B4684" t="str">
            <v>- 145 x 145 mm; spessore 105 mm</v>
          </cell>
          <cell r="C4684" t="str">
            <v>m²</v>
          </cell>
          <cell r="D4684">
            <v>362.29</v>
          </cell>
        </row>
        <row r="4685">
          <cell r="A4685" t="str">
            <v>1C.15.100.0010.b</v>
          </cell>
          <cell r="B4685" t="str">
            <v>-190 x 190 mm; spessore 80 mm</v>
          </cell>
          <cell r="C4685" t="str">
            <v>m²</v>
          </cell>
          <cell r="D4685">
            <v>228.62</v>
          </cell>
        </row>
        <row r="4686">
          <cell r="A4686" t="str">
            <v>1C.15.100.0020</v>
          </cell>
          <cell r="B4686" t="str">
            <v>Pareti verticali in vetrocemento per divisori, finestroni e simili, fissi o con parti mobili (esclusi i telai e apparecchi di manovra), annegati in getto di calcestruzzo C20/25, distanziati di circa 5 cm, compresa l'armatura di acciaio tondo e le carpenterie. Eseguiti in opera, con superfici perfettamente lisce, rasate sul vetro e sulle due facce, per luci varie e superfici piane, compresa l'assistenza muraria, i piani di lavoro e ogni prestazione occorrente per la loro esecuzione a regola d'arte; misurazione in luce netta delle lastre confezionate; eseguite con diffusori doppi a camera d'aria spessore 80 mm, con dimensioni:</v>
          </cell>
          <cell r="C4686"/>
          <cell r="D4686"/>
        </row>
        <row r="4687">
          <cell r="A4687" t="str">
            <v>1C.15.100.0020.a</v>
          </cell>
          <cell r="B4687" t="str">
            <v>- 90 x 190 mm</v>
          </cell>
          <cell r="C4687" t="str">
            <v>m²</v>
          </cell>
          <cell r="D4687">
            <v>329.71</v>
          </cell>
        </row>
        <row r="4688">
          <cell r="A4688" t="str">
            <v>1C.15.100.0020.b</v>
          </cell>
          <cell r="B4688" t="str">
            <v>- 115 x 240 mm</v>
          </cell>
          <cell r="C4688" t="str">
            <v>m²</v>
          </cell>
          <cell r="D4688">
            <v>307.45999999999998</v>
          </cell>
        </row>
        <row r="4689">
          <cell r="A4689" t="str">
            <v>1C.15.100.0020.c</v>
          </cell>
          <cell r="B4689" t="str">
            <v>- 190 x 190 mm</v>
          </cell>
          <cell r="C4689" t="str">
            <v>m²</v>
          </cell>
          <cell r="D4689">
            <v>230.96</v>
          </cell>
        </row>
        <row r="4690">
          <cell r="A4690" t="str">
            <v>1C.15.100.0020.d</v>
          </cell>
          <cell r="B4690" t="str">
            <v>- 240 x 240 mm</v>
          </cell>
          <cell r="C4690" t="str">
            <v>m²</v>
          </cell>
          <cell r="D4690">
            <v>242.13</v>
          </cell>
        </row>
        <row r="4691">
          <cell r="A4691" t="str">
            <v>1C.15.100.0025</v>
          </cell>
          <cell r="B4691" t="str">
            <v>Pareti verticali in vetrocemento per divisori, finestroni e simili, fissi o con parti mobili (esclusi i telai e apparecchi di manovra), annegati in getto di calcestruzzo C20/25, distanziati di circa 5 cm, compresa l'armatura di acciaio tondo e le carpenterie. Eseguiti in opera, con superfici perfettamente lisce, rasate sul vetro e sulle due facce, per luci varie e superfici piane, compresa l'assistenza muraria, i piani di lavoro e ogni prestazione occorrente per la loro esecuzione a regola d'arte; misurazione in luce netta delle lastre confezionate; eseguite con diffusori doppi a camera d'aria spessore 100 mm, con dimensioni 300 x 300 mm</v>
          </cell>
          <cell r="C4691" t="str">
            <v>m²</v>
          </cell>
          <cell r="D4691">
            <v>236.96</v>
          </cell>
        </row>
        <row r="4692">
          <cell r="A4692" t="str">
            <v>1C.15.100.0030</v>
          </cell>
          <cell r="B4692" t="str">
            <v>Pareti verticali in vetrocemento colorato per divisori, finestroni, etc. fissi o con parti mobili (esclusi i telai e apparecchi di manovra), annegati in getto di calcestruzzo C20/25, distanziati di circa 5 cm, compresa l'armatura di acciaio tondo e le carpenterie. Eseguiti in opera, con superfici perfettamente lisce, rasate sul vetro e sulle due facce, per luci varie e superfici piane, compresa l'assistenza muraria, i piani di lavoro e ogni prestazione occorrente per la loro esecuzione a regola d'arte; misurazione in luce netta delle lastre confezionate; eseguite con diffusori doppi a camera d'aria colorati in pasta spessore 80 mm; con dimensioni:</v>
          </cell>
          <cell r="C4692"/>
          <cell r="D4692"/>
        </row>
        <row r="4693">
          <cell r="A4693" t="str">
            <v>1C.15.100.0030.a</v>
          </cell>
          <cell r="B4693" t="str">
            <v>- 190 x 190 mm</v>
          </cell>
          <cell r="C4693" t="str">
            <v>m²</v>
          </cell>
          <cell r="D4693">
            <v>302.35000000000002</v>
          </cell>
        </row>
        <row r="4694">
          <cell r="A4694" t="str">
            <v>1C.15.100.0030.b</v>
          </cell>
          <cell r="B4694" t="str">
            <v>- 240 x 240 mm</v>
          </cell>
          <cell r="C4694" t="str">
            <v>m²</v>
          </cell>
          <cell r="D4694">
            <v>299.06</v>
          </cell>
        </row>
        <row r="4695">
          <cell r="A4695" t="str">
            <v>1C.15.100.0050</v>
          </cell>
          <cell r="B4695" t="str">
            <v>Fascia piana perimetrale, verticale od orizzontale, in getto di calcestruzzo C20/25, compresa formazione di gocciolatoi, inviti per cappellotti coprigiunto (per i lucernari) o di giunti a Z (per le pareti) od a becco di civetta, comprese le carpenterie ed il ferro di armatura, i materiali e mano d'opera da specialista; lisciata a raso sulle due facce, per spessori variabili e pari a quello dei diffusori in vetro utilizzati.</v>
          </cell>
          <cell r="C4695" t="str">
            <v>m²</v>
          </cell>
          <cell r="D4695">
            <v>58.73</v>
          </cell>
        </row>
        <row r="4696">
          <cell r="A4696" t="str">
            <v>1C.15.150</v>
          </cell>
          <cell r="B4696" t="str">
            <v>SOVRAPPREZZI</v>
          </cell>
          <cell r="C4696"/>
          <cell r="D4696"/>
        </row>
        <row r="4697">
          <cell r="A4697" t="str">
            <v>1C.15.150.0010</v>
          </cell>
          <cell r="B4697" t="str">
            <v>Sovrapprezzo alla realizzazione di strutture in vetrocemento per esecuzione pareti curve</v>
          </cell>
          <cell r="C4697" t="str">
            <v>m²</v>
          </cell>
          <cell r="D4697">
            <v>56.67</v>
          </cell>
        </row>
        <row r="4698">
          <cell r="A4698" t="str">
            <v>1C.15.310</v>
          </cell>
          <cell r="B4698" t="str">
            <v>MANUFATTI IN CEMENTO DECORATIVO</v>
          </cell>
          <cell r="C4698"/>
          <cell r="D4698"/>
        </row>
        <row r="4699">
          <cell r="A4699" t="str">
            <v>1C.15.310.0010</v>
          </cell>
          <cell r="B4699" t="str">
            <v>Cemento decorativo, gettato fuori opera, ad imitazione di pietra naturale, eseguito con impasto a 350 kg di cemento 32,5 R, gettato entro forme di gesso, con armatura in ferro, compresa la posa in opera, l'assistenza muraria e i piani di lavoro. La valutazione è riferita a serie di almeno 10 pezzi, ciascuno di volume non inferiore a m³ 0,10, misurato sul minimo parallelepipedo circoscritto, con superficie:</v>
          </cell>
          <cell r="C4699"/>
          <cell r="D4699"/>
        </row>
        <row r="4700">
          <cell r="A4700" t="str">
            <v>1C.15.310.0010.a</v>
          </cell>
          <cell r="B4700" t="str">
            <v>- in graniglia raschiata</v>
          </cell>
          <cell r="C4700" t="str">
            <v>m³</v>
          </cell>
          <cell r="D4700">
            <v>1608.76</v>
          </cell>
        </row>
        <row r="4701">
          <cell r="A4701" t="str">
            <v>1C.15.310.0010.b</v>
          </cell>
          <cell r="B4701" t="str">
            <v>- in graniglia martellinata</v>
          </cell>
          <cell r="C4701" t="str">
            <v>m³</v>
          </cell>
          <cell r="D4701">
            <v>2109.54</v>
          </cell>
        </row>
        <row r="4702">
          <cell r="A4702" t="str">
            <v>1C.15.310.0010.c</v>
          </cell>
          <cell r="B4702" t="str">
            <v>- liscia senza graniglia</v>
          </cell>
          <cell r="C4702" t="str">
            <v>m³</v>
          </cell>
          <cell r="D4702">
            <v>1540.29</v>
          </cell>
        </row>
        <row r="4703">
          <cell r="A4703" t="str">
            <v>1C.15.310.0020</v>
          </cell>
          <cell r="B4703" t="str">
            <v>Manufatti in cemento decorativo, gettato fuori opera con cemento e graniglia, superficie a vista raschiata, per contorni, spalle, cappelli, davanzali, soglie e simili, compresa la posa e l'assistenza muraria, i piani di lavoro, con sezione:</v>
          </cell>
          <cell r="C4703"/>
          <cell r="D4703"/>
        </row>
        <row r="4704">
          <cell r="A4704" t="str">
            <v>1C.15.310.0020.a</v>
          </cell>
          <cell r="B4704" t="str">
            <v>- fino a 100 cm²</v>
          </cell>
          <cell r="C4704" t="str">
            <v>m</v>
          </cell>
          <cell r="D4704">
            <v>53.14</v>
          </cell>
        </row>
        <row r="4705">
          <cell r="A4705" t="str">
            <v>1C.15.310.0020.b</v>
          </cell>
          <cell r="B4705" t="str">
            <v>- da 101 a 150 cm²</v>
          </cell>
          <cell r="C4705" t="str">
            <v>m</v>
          </cell>
          <cell r="D4705">
            <v>65.67</v>
          </cell>
        </row>
        <row r="4706">
          <cell r="A4706" t="str">
            <v>1C.15.310.0020.c</v>
          </cell>
          <cell r="B4706" t="str">
            <v>- da 151 a 300 cm²</v>
          </cell>
          <cell r="C4706" t="str">
            <v>m</v>
          </cell>
          <cell r="D4706">
            <v>83.46</v>
          </cell>
        </row>
        <row r="4707">
          <cell r="A4707" t="str">
            <v>1C.15.310.0020.d</v>
          </cell>
          <cell r="B4707" t="str">
            <v>- da 301 a 500 cm²</v>
          </cell>
          <cell r="C4707" t="str">
            <v>m</v>
          </cell>
          <cell r="D4707">
            <v>101.46</v>
          </cell>
        </row>
        <row r="4708">
          <cell r="A4708" t="str">
            <v>1C.15.310.0020.e</v>
          </cell>
          <cell r="B4708" t="str">
            <v>- da 501 a 750 cm²</v>
          </cell>
          <cell r="C4708" t="str">
            <v>m</v>
          </cell>
          <cell r="D4708">
            <v>119.25</v>
          </cell>
        </row>
        <row r="4709">
          <cell r="A4709" t="str">
            <v>1C.15.310.0020.f</v>
          </cell>
          <cell r="B4709" t="str">
            <v>- da 751 a 1000 cm²</v>
          </cell>
          <cell r="C4709" t="str">
            <v>m</v>
          </cell>
          <cell r="D4709">
            <v>136.81</v>
          </cell>
        </row>
        <row r="4710">
          <cell r="A4710" t="str">
            <v>1C.15.310.0030</v>
          </cell>
          <cell r="B4710" t="str">
            <v>Manufatti in cemento decorativo, gettato fuori opera con cemento e graniglia, superficie a vista martellinata, per contorni, spalle, cappelli, davanzali, soglie e simili, compresa la posa, l'assistenza muraria, i piani di lavoro, con sezione:</v>
          </cell>
          <cell r="C4710"/>
          <cell r="D4710"/>
        </row>
        <row r="4711">
          <cell r="A4711" t="str">
            <v>1C.15.310.0030.a</v>
          </cell>
          <cell r="B4711" t="str">
            <v>- fino a 300 cm²</v>
          </cell>
          <cell r="C4711" t="str">
            <v>m</v>
          </cell>
          <cell r="D4711">
            <v>120.05</v>
          </cell>
        </row>
        <row r="4712">
          <cell r="A4712" t="str">
            <v>1C.15.310.0030.b</v>
          </cell>
          <cell r="B4712" t="str">
            <v>- da 301 a 500 cm²</v>
          </cell>
          <cell r="C4712" t="str">
            <v>m</v>
          </cell>
          <cell r="D4712">
            <v>140.36000000000001</v>
          </cell>
        </row>
        <row r="4713">
          <cell r="A4713" t="str">
            <v>1C.15.310.0030.c</v>
          </cell>
          <cell r="B4713" t="str">
            <v>- da 501 a 750 cm²</v>
          </cell>
          <cell r="C4713" t="str">
            <v>m</v>
          </cell>
          <cell r="D4713">
            <v>166.23</v>
          </cell>
        </row>
        <row r="4714">
          <cell r="A4714" t="str">
            <v>1C.15.310.0030.d</v>
          </cell>
          <cell r="B4714" t="str">
            <v>- da 751 a 1000 cm²</v>
          </cell>
          <cell r="C4714" t="str">
            <v>m</v>
          </cell>
          <cell r="D4714">
            <v>193.06</v>
          </cell>
        </row>
        <row r="4715">
          <cell r="A4715" t="str">
            <v>1C.15.310.0040</v>
          </cell>
          <cell r="B4715" t="str">
            <v>Manufatti in cemento decorativo, gettato fuori opera con cemento e graniglia, superficie a vista stuccata e levigata, per contorni, spalle, cappelli, davanzali, soglie e simili, compresa la posa, l'assistenza muraria, i piani di lavoro, con sezione:</v>
          </cell>
          <cell r="C4715"/>
          <cell r="D4715"/>
        </row>
        <row r="4716">
          <cell r="A4716" t="str">
            <v>1C.15.310.0040.a</v>
          </cell>
          <cell r="B4716" t="str">
            <v>- fino a 100 cm²</v>
          </cell>
          <cell r="C4716" t="str">
            <v>m</v>
          </cell>
          <cell r="D4716">
            <v>74.66</v>
          </cell>
        </row>
        <row r="4717">
          <cell r="A4717" t="str">
            <v>1C.15.310.0040.b</v>
          </cell>
          <cell r="B4717" t="str">
            <v>- da 101 a 150 cm²</v>
          </cell>
          <cell r="C4717" t="str">
            <v>m</v>
          </cell>
          <cell r="D4717">
            <v>90.5</v>
          </cell>
        </row>
        <row r="4718">
          <cell r="A4718" t="str">
            <v>1C.15.310.0040.c</v>
          </cell>
          <cell r="B4718" t="str">
            <v>- da 151 a 300 cm²</v>
          </cell>
          <cell r="C4718" t="str">
            <v>m</v>
          </cell>
          <cell r="D4718">
            <v>112.49</v>
          </cell>
        </row>
        <row r="4719">
          <cell r="A4719" t="str">
            <v>1C.15.310.0040.d</v>
          </cell>
          <cell r="B4719" t="str">
            <v>- da 301 a 500 cm²</v>
          </cell>
          <cell r="C4719" t="str">
            <v>m</v>
          </cell>
          <cell r="D4719">
            <v>138.38999999999999</v>
          </cell>
        </row>
        <row r="4720">
          <cell r="A4720" t="str">
            <v>1C.15.310.0040.e</v>
          </cell>
          <cell r="B4720" t="str">
            <v>- da 501 a 750 cm²</v>
          </cell>
          <cell r="C4720" t="str">
            <v>m</v>
          </cell>
          <cell r="D4720">
            <v>157.1</v>
          </cell>
        </row>
        <row r="4721">
          <cell r="A4721" t="str">
            <v>1C.15.310.0040.f</v>
          </cell>
          <cell r="B4721" t="str">
            <v>- da 751 a 1000 cm²</v>
          </cell>
          <cell r="C4721" t="str">
            <v>m</v>
          </cell>
          <cell r="D4721">
            <v>182.75</v>
          </cell>
        </row>
        <row r="4722">
          <cell r="A4722" t="str">
            <v>1C.15.310.0050</v>
          </cell>
          <cell r="B4722" t="str">
            <v>Manufatti in cemento decorativo, gettato fuori opera senza graniglia, superficie a vista liscia, per contorni, spalle, cappelli, davanzali, soglie e simili, compresa la posa, l'assistenza muraria, i piani di lavoro, con sezione:</v>
          </cell>
          <cell r="C4722"/>
          <cell r="D4722"/>
        </row>
        <row r="4723">
          <cell r="A4723" t="str">
            <v>1C.15.310.0050.a</v>
          </cell>
          <cell r="B4723" t="str">
            <v>- fino a 100 cm²</v>
          </cell>
          <cell r="C4723" t="str">
            <v>m</v>
          </cell>
          <cell r="D4723">
            <v>48.68</v>
          </cell>
        </row>
        <row r="4724">
          <cell r="A4724" t="str">
            <v>1C.15.310.0050.b</v>
          </cell>
          <cell r="B4724" t="str">
            <v>- da 101 a 150 cm²</v>
          </cell>
          <cell r="C4724" t="str">
            <v>m</v>
          </cell>
          <cell r="D4724">
            <v>59.36</v>
          </cell>
        </row>
        <row r="4725">
          <cell r="A4725" t="str">
            <v>1C.15.310.0050.c</v>
          </cell>
          <cell r="B4725" t="str">
            <v>- da 151 a 300 cm²</v>
          </cell>
          <cell r="C4725" t="str">
            <v>m</v>
          </cell>
          <cell r="D4725">
            <v>77.959999999999994</v>
          </cell>
        </row>
        <row r="4726">
          <cell r="A4726" t="str">
            <v>1C.15.310.0050.d</v>
          </cell>
          <cell r="B4726" t="str">
            <v>- da 301 a 500 cm²</v>
          </cell>
          <cell r="C4726" t="str">
            <v>m</v>
          </cell>
          <cell r="D4726">
            <v>93.84</v>
          </cell>
        </row>
        <row r="4727">
          <cell r="A4727" t="str">
            <v>1C.15.310.0050.e</v>
          </cell>
          <cell r="B4727" t="str">
            <v>- da 501 a 750 cm²</v>
          </cell>
          <cell r="C4727" t="str">
            <v>m</v>
          </cell>
          <cell r="D4727">
            <v>111.91</v>
          </cell>
        </row>
        <row r="4728">
          <cell r="A4728" t="str">
            <v>1C.15.310.0050.f</v>
          </cell>
          <cell r="B4728" t="str">
            <v>- con sezione fino a 1000 cm²</v>
          </cell>
          <cell r="C4728" t="str">
            <v>m</v>
          </cell>
          <cell r="D4728">
            <v>127.79</v>
          </cell>
        </row>
        <row r="4729">
          <cell r="A4729" t="str">
            <v>1C.15.310.0060</v>
          </cell>
          <cell r="B4729" t="str">
            <v>Gradini in cemento e graniglia, completi di pedata e alzata, spessore 5 - 6 cm, lunghezza fino a 130 cm, levigati nelle parti in vista, compresa la posa e l'assistenza muraria.</v>
          </cell>
          <cell r="C4729" t="str">
            <v>m</v>
          </cell>
          <cell r="D4729">
            <v>151.12</v>
          </cell>
        </row>
        <row r="4730">
          <cell r="A4730" t="str">
            <v>1C.15.350</v>
          </cell>
          <cell r="B4730" t="str">
            <v>LAVORAZIONI SUPPLEMENTARI</v>
          </cell>
          <cell r="C4730"/>
          <cell r="D4730"/>
        </row>
        <row r="4731">
          <cell r="A4731" t="str">
            <v>1C.15.350.0010</v>
          </cell>
          <cell r="B4731" t="str">
            <v>Lavorazioni supplementari ai manufatti in cemento decorativo gettato fuori opera, per la formazione di:</v>
          </cell>
          <cell r="C4731"/>
          <cell r="D4731"/>
        </row>
        <row r="4732">
          <cell r="A4732" t="str">
            <v>1C.15.350.0010.a</v>
          </cell>
          <cell r="B4732" t="str">
            <v>- risvolti di spigoli, gocciolatoi e battute</v>
          </cell>
          <cell r="C4732" t="str">
            <v>m</v>
          </cell>
          <cell r="D4732">
            <v>2.2799999999999998</v>
          </cell>
        </row>
        <row r="4733">
          <cell r="A4733" t="str">
            <v>1C.15.350.0010.b</v>
          </cell>
          <cell r="B4733" t="str">
            <v>- gocciolatoio incassato o in rilievo</v>
          </cell>
          <cell r="C4733" t="str">
            <v>m</v>
          </cell>
          <cell r="D4733">
            <v>14.36</v>
          </cell>
        </row>
        <row r="4734">
          <cell r="A4734" t="str">
            <v>1C.15.350.0010.c</v>
          </cell>
          <cell r="B4734" t="str">
            <v>- battute</v>
          </cell>
          <cell r="C4734" t="str">
            <v>m</v>
          </cell>
          <cell r="D4734">
            <v>15.4</v>
          </cell>
        </row>
        <row r="4735">
          <cell r="A4735" t="str">
            <v>1C.15.350.0010.d</v>
          </cell>
          <cell r="B4735" t="str">
            <v>- scuretti</v>
          </cell>
          <cell r="C4735" t="str">
            <v>m</v>
          </cell>
          <cell r="D4735">
            <v>10.85</v>
          </cell>
        </row>
        <row r="4736">
          <cell r="A4736" t="str">
            <v>1C.15.350.0020</v>
          </cell>
          <cell r="B4736" t="str">
            <v>Martellinatura di opere in cemento decorativo con apparecchiatura ad aria compressa, compresi i piani di lavoro e l'assistenza muraria.</v>
          </cell>
          <cell r="C4736" t="str">
            <v>m²</v>
          </cell>
          <cell r="D4736">
            <v>38.06</v>
          </cell>
        </row>
        <row r="4737">
          <cell r="A4737" t="str">
            <v>1C.15.400</v>
          </cell>
          <cell r="B4737" t="str">
            <v>FORMAZIONE DI FASCE E CORNICI</v>
          </cell>
          <cell r="C4737"/>
          <cell r="D4737"/>
        </row>
        <row r="4738">
          <cell r="A4738" t="str">
            <v>1C.15.400.0010</v>
          </cell>
          <cell r="B4738" t="str">
            <v>Formazione di fasce marcapiano con sezione fino a 30 x 5 cm eseguite con chiodature e legature con filo di ferro zincato, malta di cemento per rinzaffo e rustico, finitura a civile. Compresa casseratura ove necessaria, piani di lavoro e l'assistenza muraria.</v>
          </cell>
          <cell r="C4738" t="str">
            <v>m</v>
          </cell>
          <cell r="D4738">
            <v>71.739999999999995</v>
          </cell>
        </row>
        <row r="4739">
          <cell r="A4739" t="str">
            <v>1C.15.400.0020</v>
          </cell>
          <cell r="B4739" t="str">
            <v>Formazione di cornici semplici di facciata con sezione fino a 25 x 5 cm eseguite con chiodature e legature con filo di ferro zincato, malta di cemento applicata a più riprese per rinzaffo e rustico, finitura al civile. Compresa casseratura ove necessaria, piani di lavoro e l'assistenza muraria.</v>
          </cell>
          <cell r="C4739" t="str">
            <v>m</v>
          </cell>
          <cell r="D4739">
            <v>195.65</v>
          </cell>
        </row>
        <row r="4740">
          <cell r="A4740" t="str">
            <v>1C.15.450</v>
          </cell>
          <cell r="B4740" t="str">
            <v>INTONACI DECORATIVI</v>
          </cell>
          <cell r="C4740"/>
          <cell r="D4740"/>
        </row>
        <row r="4741">
          <cell r="A4741" t="str">
            <v>1C.15.450.0010</v>
          </cell>
          <cell r="B4741" t="str">
            <v>Intonaco decorativo in cemento e graniglia, spessore 2,5-3 cm, eseguito con malta a base di cemento e graniglia, compreso eventuale intonaco di sottofondo, assistenze murarie, ponteggi; con superficie:</v>
          </cell>
          <cell r="C4741"/>
          <cell r="D4741"/>
        </row>
        <row r="4742">
          <cell r="A4742" t="str">
            <v>1C.15.450.0010.a</v>
          </cell>
          <cell r="B4742" t="str">
            <v>- raschiata, con bindelli laterali lisci</v>
          </cell>
          <cell r="C4742" t="str">
            <v>m²</v>
          </cell>
          <cell r="D4742">
            <v>57.57</v>
          </cell>
        </row>
        <row r="4743">
          <cell r="A4743" t="str">
            <v>1C.15.450.0010.b</v>
          </cell>
          <cell r="B4743" t="str">
            <v>- martellinata, con bindelli laterali lisci</v>
          </cell>
          <cell r="C4743" t="str">
            <v>m²</v>
          </cell>
          <cell r="D4743">
            <v>81.69</v>
          </cell>
        </row>
        <row r="4744">
          <cell r="A4744" t="str">
            <v>1C.15.450.0020</v>
          </cell>
          <cell r="B4744" t="str">
            <v>Scuretto per intonaci decorativi bugnati, formato con impiego di listelli sez. 1 x 1 - 2 x 2 cm</v>
          </cell>
          <cell r="C4744" t="str">
            <v>m</v>
          </cell>
          <cell r="D4744">
            <v>7.85</v>
          </cell>
        </row>
        <row r="4745">
          <cell r="A4745" t="str">
            <v>1C.15.700</v>
          </cell>
          <cell r="B4745" t="str">
            <v>RIPRISTINI CORNICI</v>
          </cell>
          <cell r="C4745"/>
          <cell r="D4745"/>
        </row>
        <row r="4746">
          <cell r="A4746" t="str">
            <v>1C.15.700.0010</v>
          </cell>
          <cell r="B4746" t="str">
            <v>Ripristino di cornici, cornicioni in cemento decorativo, compresi l'ispezione del manufatto, la demolizione delle parti deteriorate, la ricostruzione delle parti mancanti con malta idonea, la riprofilatura degli spigoli e delle modanature:</v>
          </cell>
          <cell r="C4746"/>
          <cell r="D4746"/>
        </row>
        <row r="4747">
          <cell r="A4747" t="str">
            <v>1C.15.700.0010.a</v>
          </cell>
          <cell r="B4747" t="str">
            <v>- deteriorati fino al 10% della superficie</v>
          </cell>
          <cell r="C4747" t="str">
            <v>m</v>
          </cell>
          <cell r="D4747">
            <v>24.1</v>
          </cell>
        </row>
        <row r="4748">
          <cell r="A4748" t="str">
            <v>1C.15.700.0010.b</v>
          </cell>
          <cell r="B4748" t="str">
            <v>- deteriorati fino al 20% della superficie</v>
          </cell>
          <cell r="C4748" t="str">
            <v>m</v>
          </cell>
          <cell r="D4748">
            <v>45.68</v>
          </cell>
        </row>
        <row r="4749">
          <cell r="A4749" t="str">
            <v>1C.15.700.0010.c</v>
          </cell>
          <cell r="B4749" t="str">
            <v>- deteriorati fino al 30% della superficie</v>
          </cell>
          <cell r="C4749" t="str">
            <v>m</v>
          </cell>
          <cell r="D4749">
            <v>67.290000000000006</v>
          </cell>
        </row>
        <row r="4750">
          <cell r="A4750" t="str">
            <v>1C.16 - PAVIMENTI PER ESTERNO</v>
          </cell>
          <cell r="B4750"/>
          <cell r="C4750"/>
          <cell r="D4750"/>
        </row>
        <row r="4751">
          <cell r="A4751" t="str">
            <v>1C</v>
          </cell>
          <cell r="B4751" t="str">
            <v>OPERE COMPIUTE</v>
          </cell>
          <cell r="C4751"/>
          <cell r="D4751"/>
        </row>
        <row r="4752">
          <cell r="A4752" t="str">
            <v>1C.16</v>
          </cell>
          <cell r="B4752" t="str">
            <v>PAVIMENTI PER ESTERNO</v>
          </cell>
          <cell r="C4752"/>
          <cell r="D4752"/>
        </row>
        <row r="4753">
          <cell r="A4753" t="str">
            <v>1C.16.020</v>
          </cell>
          <cell r="B4753" t="str">
            <v>PAVIMENTI IN MATERIALE LAPIDEO RICICLATO O RICOSTRUITO</v>
          </cell>
          <cell r="C4753"/>
          <cell r="D4753"/>
        </row>
        <row r="4754">
          <cell r="A4754" t="str">
            <v>1C.16.000</v>
          </cell>
          <cell r="B4754" t="str">
            <v>Il cemento utilizzato nell’impasto delle malte, risponde ai Criteri Ambientali Minimi di cui al Decreto 23 giugno 2022 del Ministero della Transizione Ecologica.</v>
          </cell>
          <cell r="C4754"/>
          <cell r="D4754"/>
        </row>
        <row r="4755">
          <cell r="A4755" t="str">
            <v>1C.16.020.0010</v>
          </cell>
          <cell r="B4755" t="str">
            <v>Fornitura e posa in opera di pavimentazione in porfido ricostruito nei formati 6/8, 8/10, 10/10.</v>
          </cell>
          <cell r="C4755"/>
          <cell r="D4755"/>
        </row>
        <row r="4756">
          <cell r="A4756" t="str">
            <v>1C.16.020.0010.a</v>
          </cell>
          <cell r="B4756" t="str">
            <v>- colore naturale</v>
          </cell>
          <cell r="C4756" t="str">
            <v>m²</v>
          </cell>
          <cell r="D4756">
            <v>45.67</v>
          </cell>
        </row>
        <row r="4757">
          <cell r="A4757" t="str">
            <v>1C.16.020.0010.b</v>
          </cell>
          <cell r="B4757" t="str">
            <v>- colorato in pasta nei colori: bianco;</v>
          </cell>
          <cell r="C4757" t="str">
            <v>m²</v>
          </cell>
          <cell r="D4757">
            <v>52.05</v>
          </cell>
        </row>
        <row r="4758">
          <cell r="A4758" t="str">
            <v>1C.16.050</v>
          </cell>
          <cell r="B4758" t="str">
            <v>PAVIMENTI IN PIETRA NATURALE</v>
          </cell>
          <cell r="C4758"/>
          <cell r="D4758"/>
        </row>
        <row r="4759">
          <cell r="A4759" t="str">
            <v>1C.16.050.0010</v>
          </cell>
          <cell r="B4759" t="str">
            <v>Pavimento in piastrelle di porfido a contorno irregolare posto ad opera incerta su letto di malta di cemento. Compresa assistenza muraria, adattamenti, tagli, sfridi, sigillatura dei giunti, pulizia finale.</v>
          </cell>
          <cell r="C4759" t="str">
            <v>m²</v>
          </cell>
          <cell r="D4759">
            <v>25.98</v>
          </cell>
        </row>
        <row r="4760">
          <cell r="A4760" t="str">
            <v>1C.16.050.0020</v>
          </cell>
          <cell r="B4760" t="str">
            <v>Pavimento in piastrelle di porfido, di forma rettangolare o quadrata, posate su letto di malta di cemento con giunti sigillati con boiacca di cemento colata. Compresa assistenza muraria, adattamenti, tagli, sfridi, pulizia finale.</v>
          </cell>
          <cell r="C4760"/>
          <cell r="D4760"/>
        </row>
        <row r="4761">
          <cell r="A4761" t="str">
            <v>1C.16.050.0020.a</v>
          </cell>
          <cell r="B4761" t="str">
            <v>- coste a spacco spessore 4/6 cm</v>
          </cell>
          <cell r="C4761" t="str">
            <v>m²</v>
          </cell>
          <cell r="D4761">
            <v>69.739999999999995</v>
          </cell>
        </row>
        <row r="4762">
          <cell r="A4762" t="str">
            <v>1C.16.050.0020.b</v>
          </cell>
          <cell r="B4762" t="str">
            <v>- coste a spacco spessore 6/8 cm</v>
          </cell>
          <cell r="C4762" t="str">
            <v>m²</v>
          </cell>
          <cell r="D4762">
            <v>74.89</v>
          </cell>
        </row>
        <row r="4763">
          <cell r="A4763" t="str">
            <v>1C.16.050.0020.c</v>
          </cell>
          <cell r="B4763" t="str">
            <v>- coste segate spessore 4/6 cm</v>
          </cell>
          <cell r="C4763" t="str">
            <v>m²</v>
          </cell>
          <cell r="D4763">
            <v>87.78</v>
          </cell>
        </row>
        <row r="4764">
          <cell r="A4764" t="str">
            <v>1C.16.050.0020.d</v>
          </cell>
          <cell r="B4764" t="str">
            <v>- coste segate spessore 6/8 cm</v>
          </cell>
          <cell r="C4764" t="str">
            <v>m²</v>
          </cell>
          <cell r="D4764">
            <v>92.88</v>
          </cell>
        </row>
        <row r="4765">
          <cell r="A4765" t="str">
            <v>1C.16.050.0030</v>
          </cell>
          <cell r="B4765" t="str">
            <v>Pavimenti in cubetti di porfido, posati su letto di sabbia e cemento soffice dello spessore di 10 cm. Compresi: la sabbia e il cemento per il sottofondo, la posa ad archi contrastanti o a ventaglio, la battitura, la bagnatura, la sabbia per l'intasamento delle connessure, l'assistenza muraria:</v>
          </cell>
          <cell r="C4765"/>
          <cell r="D4765"/>
        </row>
        <row r="4766">
          <cell r="A4766" t="str">
            <v>1C.16.050.0030.a</v>
          </cell>
          <cell r="B4766" t="str">
            <v>- del Trentino Alto Adige pezzatura 4/6 cm</v>
          </cell>
          <cell r="C4766" t="str">
            <v>m²</v>
          </cell>
          <cell r="D4766">
            <v>60.82</v>
          </cell>
        </row>
        <row r="4767">
          <cell r="A4767" t="str">
            <v>1C.16.050.0030.b</v>
          </cell>
          <cell r="B4767" t="str">
            <v>- del Trentino Alto Adige pezzatura 6/8 cm</v>
          </cell>
          <cell r="C4767" t="str">
            <v>m²</v>
          </cell>
          <cell r="D4767">
            <v>68.22</v>
          </cell>
        </row>
        <row r="4768">
          <cell r="A4768" t="str">
            <v>1C.16.050.0030.c</v>
          </cell>
          <cell r="B4768" t="str">
            <v>- del Trentino Alto Adige pezzatura 8/10 cm</v>
          </cell>
          <cell r="C4768" t="str">
            <v>m²</v>
          </cell>
          <cell r="D4768">
            <v>78.42</v>
          </cell>
        </row>
        <row r="4769">
          <cell r="A4769" t="str">
            <v>1C.16.050.0030.d</v>
          </cell>
          <cell r="B4769" t="str">
            <v>- del Trentino Alto Adige pezzatura 10/12 cm</v>
          </cell>
          <cell r="C4769" t="str">
            <v>m²</v>
          </cell>
          <cell r="D4769">
            <v>92.27</v>
          </cell>
        </row>
        <row r="4770">
          <cell r="A4770" t="str">
            <v>1C.16.050.0030.e</v>
          </cell>
          <cell r="B4770" t="str">
            <v>- rosa di Cuasso al Monte pezzatura 8/10 cm</v>
          </cell>
          <cell r="C4770" t="str">
            <v>m²</v>
          </cell>
          <cell r="D4770">
            <v>96.75</v>
          </cell>
        </row>
        <row r="4771">
          <cell r="A4771" t="str">
            <v>1C.16.050.0030.f</v>
          </cell>
          <cell r="B4771" t="str">
            <v>- rosa di Cuasso al Monte pezzatura 10/12 cm</v>
          </cell>
          <cell r="C4771" t="str">
            <v>m²</v>
          </cell>
          <cell r="D4771">
            <v>114.37</v>
          </cell>
        </row>
        <row r="4772">
          <cell r="A4772" t="str">
            <v>1C.16.050.0040</v>
          </cell>
          <cell r="B4772" t="str">
            <v>Pavimenti in cubetti di beola pezzatura 8/10 cm, posati su letto di sabbia e cemento soffice dello spessore di 10 cm. Compresi: la sabbia e il cemento per il sottofondo, la posa ad archi contrastanti o a ventaglio, la battitura, la bagnatura, la sabbia per l'intasamento delle connessure, l'assistenza muraria.</v>
          </cell>
          <cell r="C4772" t="str">
            <v>m²</v>
          </cell>
          <cell r="D4772">
            <v>65.430000000000007</v>
          </cell>
        </row>
        <row r="4773">
          <cell r="A4773" t="str">
            <v>1C.16.050.0050</v>
          </cell>
          <cell r="B4773" t="str">
            <v>Fornitura e posa di pavimento in beola, in lastre a spacco naturale di cava di forma rettangolare, spessore 4 - 6 cm, dimensioni fino a 70 x 35 cm se consentite dal materiale, coste refilate di fresa. Posato a disegno, compresa la fornitura della malta di allettamento, la sigillatura dei giunti, la pulizia finale e tutte le assistenze murarie; esclusa la formazione del sottofondo, nei tipi:</v>
          </cell>
          <cell r="C4773"/>
          <cell r="D4773"/>
        </row>
        <row r="4774">
          <cell r="A4774" t="str">
            <v>1C.16.050.0050.a</v>
          </cell>
          <cell r="B4774" t="str">
            <v>- beola grigia</v>
          </cell>
          <cell r="C4774" t="str">
            <v>m²</v>
          </cell>
          <cell r="D4774">
            <v>100.83</v>
          </cell>
        </row>
        <row r="4775">
          <cell r="A4775" t="str">
            <v>1C.16.050.0050.b</v>
          </cell>
          <cell r="B4775" t="str">
            <v>- beola bianca</v>
          </cell>
          <cell r="C4775" t="str">
            <v>m²</v>
          </cell>
          <cell r="D4775">
            <v>117.93</v>
          </cell>
        </row>
        <row r="4776">
          <cell r="A4776" t="str">
            <v>1C.16.050.0060</v>
          </cell>
          <cell r="B4776" t="str">
            <v>Fornitura e posa di pavimento in beola, in lastre a spacco naturale di cava di forma irregolare, senza alcuna lavorazione: (circa 100 kg/m²). Posato ad opus incertum, compresa la fornitura della malta di allettamento, la sigillatura dei giunti, la pulizia finale e tutte le assistenze murarie; esclusa la formazione del sottofondo, nei tipi:</v>
          </cell>
          <cell r="C4776"/>
          <cell r="D4776"/>
        </row>
        <row r="4777">
          <cell r="A4777" t="str">
            <v>1C.16.050.0060.a</v>
          </cell>
          <cell r="B4777" t="str">
            <v>- beola grigia</v>
          </cell>
          <cell r="C4777" t="str">
            <v>m²</v>
          </cell>
          <cell r="D4777">
            <v>62.35</v>
          </cell>
        </row>
        <row r="4778">
          <cell r="A4778" t="str">
            <v>1C.16.050.0060.b</v>
          </cell>
          <cell r="B4778" t="str">
            <v>- beola bianca</v>
          </cell>
          <cell r="C4778" t="str">
            <v>m²</v>
          </cell>
          <cell r="D4778">
            <v>71.040000000000006</v>
          </cell>
        </row>
        <row r="4779">
          <cell r="A4779" t="str">
            <v>1C.16.050.0070</v>
          </cell>
          <cell r="B4779" t="str">
            <v>Fornitura e posa di pavimento in quarzite in lastre rettangolari, colore grigio olivo, giallo dorato, rosa; pezzatura 15 - 20 cm e lunghezze libere, a coste martellate o tranciate, spessore 10 - 20 mm (peso 50 kg/m²). Posato a disegno, compresa la fornitura della malta di allettamento, la sigillatura dei giunti, la pulizia finale e tutte le assistenze murarie; esclusa la formazione del sottofondo.</v>
          </cell>
          <cell r="C4779" t="str">
            <v>m²</v>
          </cell>
          <cell r="D4779">
            <v>138.30000000000001</v>
          </cell>
        </row>
        <row r="4780">
          <cell r="A4780" t="str">
            <v>1C.16.050.0080</v>
          </cell>
          <cell r="B4780" t="str">
            <v>Fornitura e posa di pavimento in quarzite in lastre a contorno irregolare, colore grigio olivo, giallo dorato, rosa; con diagonali da 12 a 25 cm, spessore 10 - 20 mm (peso 50 kg/m²). Posato ad opus incertum, compresa la fornitura della malta di allettamento, la sigillatura dei giunti, la pulizia finale e tutte le assistenze murarie; esclusa la formazione del sottofondo.</v>
          </cell>
          <cell r="C4780" t="str">
            <v>m²</v>
          </cell>
          <cell r="D4780">
            <v>58.21</v>
          </cell>
        </row>
        <row r="4781">
          <cell r="A4781" t="str">
            <v>1C.16.050.0090</v>
          </cell>
          <cell r="B4781" t="str">
            <v>Fornitura e posa di pavimento in Pietra di Luserna in lastre a spacco naturale di cava con bordi fresati. Posato a disegno, compresa la fornitura della malta di allettamento, la sigillatura dei giunti, la pulizia finale e tutte le assistenze murarie; esclusa la formazione del sottofondo, nei tipi:</v>
          </cell>
          <cell r="C4781"/>
          <cell r="D4781"/>
        </row>
        <row r="4782">
          <cell r="A4782" t="str">
            <v>1C.16.050.0090.a</v>
          </cell>
          <cell r="B4782" t="str">
            <v>- cm 15x30 circa -spessore 1-2 cm</v>
          </cell>
          <cell r="C4782" t="str">
            <v>m²</v>
          </cell>
          <cell r="D4782">
            <v>60.81</v>
          </cell>
        </row>
        <row r="4783">
          <cell r="A4783" t="str">
            <v>1C.16.050.0090.b</v>
          </cell>
          <cell r="B4783" t="str">
            <v>- cm 25x50 circa -spessore 2,5-4 cm</v>
          </cell>
          <cell r="C4783" t="str">
            <v>m²</v>
          </cell>
          <cell r="D4783">
            <v>71.790000000000006</v>
          </cell>
        </row>
        <row r="4784">
          <cell r="A4784" t="str">
            <v>1C.16.050.0100</v>
          </cell>
          <cell r="B4784" t="str">
            <v>Fornitura e posa di pavimento in Pietra di Luserna in quadrettoni alla romana di dimensioni varie, superficie a spacco naturale e bordi martellinati, spessore 6-8 cm. Posato a disegno, compresa la fornitura della malta di allettamento, la sigillatura dei giunti, la pulizia finale e tutte le assistenze murarie; esclusa la formazione del sottofondo.</v>
          </cell>
          <cell r="C4784" t="str">
            <v>m²</v>
          </cell>
          <cell r="D4784">
            <v>98.25</v>
          </cell>
        </row>
        <row r="4785">
          <cell r="A4785" t="str">
            <v>1C.16.050.0110</v>
          </cell>
          <cell r="B4785" t="str">
            <v>Fornitura e posa di pavimento in lastre di granito Montorfano, Baveno, Sanfedelino, resistenza a compressione maggiore prima e dopo gelività di 170 Mpa, resistenza a trazione per flessione maggiore di 11 MPa, resistenza all’usura per attrito relativa maggiore di 0,9, resistenza all’urto maggiore di 70 cm; in lastre rettangolari, con faccia vista martellinata o bocciardata in maniera da garantire un coefficiente attrito radente anche a materiale bagnato maggiore di 0,4 , secondo quanto previsto dal DM 236/89 art. 8.22 , compresa la fornitura della malta di allettamento, la sigillatura dei giunti con malta premiscelata per stuccature di pavimentazioni, con resistenza meccanica C45/55 e resistenza alla flessione pari a 8 Mpa, realizzata con leganti e aggregati di prima qualità, in curva granulometrica diam. max 2 mm, classe esposizione ambientale XF4, resistente ai cicli di gelo e disgelo ed ai sali disgelanti, rispondente alle norme UNI EN 206; la pulizia finale e tutte le assistenze murarie; esclusa la formazione del sottofondo:</v>
          </cell>
          <cell r="C4785"/>
          <cell r="D4785"/>
        </row>
        <row r="4786">
          <cell r="A4786" t="str">
            <v>1C.16.050.0110.a</v>
          </cell>
          <cell r="B4786" t="str">
            <v>- spessore 10 cm</v>
          </cell>
          <cell r="C4786" t="str">
            <v>m²</v>
          </cell>
          <cell r="D4786">
            <v>223.58</v>
          </cell>
        </row>
        <row r="4787">
          <cell r="A4787" t="str">
            <v>1C.16.050.0110.b</v>
          </cell>
          <cell r="B4787" t="str">
            <v>- per ogni cm in più o in meno</v>
          </cell>
          <cell r="C4787" t="str">
            <v>m² x cm</v>
          </cell>
          <cell r="D4787">
            <v>21.47</v>
          </cell>
        </row>
        <row r="4788">
          <cell r="A4788" t="str">
            <v>1C.16.050.0150</v>
          </cell>
          <cell r="B4788" t="str">
            <v>Pavimento in ciottoli di fiume posati su letto di sabbia e cemento, di opportuna pezzatura e colore in relazione all'impiego. Compresi: la regolarizzazione, la costipazione del piano di posa, la sabbia di sottofondo e la sabbia di intasamento, le opere di protezione e segnaletica, l'assistenza muraria e la pulizia finale.</v>
          </cell>
          <cell r="C4788" t="str">
            <v>m²</v>
          </cell>
          <cell r="D4788">
            <v>40.340000000000003</v>
          </cell>
        </row>
        <row r="4789">
          <cell r="A4789" t="str">
            <v>1C.16.060</v>
          </cell>
          <cell r="B4789" t="str">
            <v>SOLA POSA PAVIMENTI IN PIETRA PER ESTERNI</v>
          </cell>
          <cell r="C4789"/>
          <cell r="D4789"/>
        </row>
        <row r="4790">
          <cell r="A4790" t="str">
            <v>1C.16.060.0010</v>
          </cell>
          <cell r="B4790" t="str">
            <v>Posa in opera (esclusa fornitura) di pavimento in lastre di pietra naturale a spacco di cava, squadrate o a contorno irregolare, spessore variabile e correlato al tipo di materiale, posato a disegno o ad opus incertum, compresa la fornitura della malta di allettamento, la sigillatura dei giunti, la pulizia finale e tutte le assistenze murarie; esclusa la formazione del sottofondo, nei tipi:</v>
          </cell>
          <cell r="C4790"/>
          <cell r="D4790"/>
        </row>
        <row r="4791">
          <cell r="A4791" t="str">
            <v>1C.16.060.0010.a</v>
          </cell>
          <cell r="B4791" t="str">
            <v>- tipo Quarzite, pietra di Luserna e similari, a spacco di cava</v>
          </cell>
          <cell r="C4791" t="str">
            <v>m²</v>
          </cell>
          <cell r="D4791">
            <v>33.42</v>
          </cell>
        </row>
        <row r="4792">
          <cell r="A4792" t="str">
            <v>1C.16.060.0010.b</v>
          </cell>
          <cell r="B4792" t="str">
            <v>- Beola, Serizzo e pietre simili in lastre fino a cm 70x35, spessore 4/6 cm, bordi lavorati</v>
          </cell>
          <cell r="C4792" t="str">
            <v>m²</v>
          </cell>
          <cell r="D4792">
            <v>43.76</v>
          </cell>
        </row>
        <row r="4793">
          <cell r="A4793" t="str">
            <v>1C.16.060.0010.c</v>
          </cell>
          <cell r="B4793" t="str">
            <v>- Pietra di Luserna e simili in quadrettoni alla romana</v>
          </cell>
          <cell r="C4793" t="str">
            <v>m²</v>
          </cell>
          <cell r="D4793">
            <v>51.94</v>
          </cell>
        </row>
        <row r="4794">
          <cell r="A4794" t="str">
            <v>1C.16.100</v>
          </cell>
          <cell r="B4794" t="str">
            <v>PAVIMENTI IN MASSELLI DI CALCESTRUZZO</v>
          </cell>
          <cell r="C4794"/>
          <cell r="D4794"/>
        </row>
        <row r="4795">
          <cell r="A4795" t="str">
            <v>1C.16.100.0010</v>
          </cell>
          <cell r="B4795" t="str">
            <v>Pavimento in masselli autobloccanti prefabbricati in calcestruzzo vibrocompresso, prodotti e controllati secondo le norme UNI EN 1338, tipo monostrato, colore naturale, posati su letto di sabbia dello spessore di 3 - 5 cm. Compresa la sabbia di sottofondo, la posa a campo unito o a disegno, l'assistenza muraria, la battitura, la sabbia per l'intasamento delle connessure:</v>
          </cell>
          <cell r="C4795"/>
          <cell r="D4795"/>
        </row>
        <row r="4796">
          <cell r="A4796" t="str">
            <v>1C.16.100.0010.a</v>
          </cell>
          <cell r="B4796" t="str">
            <v>- spessore 60 mm</v>
          </cell>
          <cell r="C4796" t="str">
            <v>m²</v>
          </cell>
          <cell r="D4796">
            <v>21.41</v>
          </cell>
        </row>
        <row r="4797">
          <cell r="A4797" t="str">
            <v>1C.16.100.0010.b</v>
          </cell>
          <cell r="B4797" t="str">
            <v>- spessore 80 mm</v>
          </cell>
          <cell r="C4797" t="str">
            <v>m²</v>
          </cell>
          <cell r="D4797">
            <v>23.6</v>
          </cell>
        </row>
        <row r="4798">
          <cell r="A4798" t="str">
            <v>1C.16.100.0010.c</v>
          </cell>
          <cell r="B4798" t="str">
            <v>- spessore 100 mm</v>
          </cell>
          <cell r="C4798" t="str">
            <v>m²</v>
          </cell>
          <cell r="D4798">
            <v>26.58</v>
          </cell>
        </row>
        <row r="4799">
          <cell r="A4799" t="str">
            <v>1C.16.100.0020</v>
          </cell>
          <cell r="B4799" t="str">
            <v>Pavimento in masselli autobloccanti prefabbricati in calcestruzzo vibrocompresso, prodotti e controllati secondo le norme UNI EN 1338, tipo monostrato colorati, posati su letto di sabbia dello spessore di 3 - 5 cm. Compresa la sabbia di sottofondo, la posa a campo unito o a disegno, l'assistenza muraria, la battitura, la sabbia per l'intasamento delle connessure:</v>
          </cell>
          <cell r="C4799"/>
          <cell r="D4799"/>
        </row>
        <row r="4800">
          <cell r="A4800" t="str">
            <v>1C.16.100.0020.a</v>
          </cell>
          <cell r="B4800" t="str">
            <v>- spessore 60 mm</v>
          </cell>
          <cell r="C4800" t="str">
            <v>m²</v>
          </cell>
          <cell r="D4800">
            <v>23.02</v>
          </cell>
        </row>
        <row r="4801">
          <cell r="A4801" t="str">
            <v>1C.16.100.0020.b</v>
          </cell>
          <cell r="B4801" t="str">
            <v>- spessore 80 mm</v>
          </cell>
          <cell r="C4801" t="str">
            <v>m²</v>
          </cell>
          <cell r="D4801">
            <v>25.74</v>
          </cell>
        </row>
        <row r="4802">
          <cell r="A4802" t="str">
            <v>1C.16.100.0020.c</v>
          </cell>
          <cell r="B4802" t="str">
            <v>- spessore 100 mm</v>
          </cell>
          <cell r="C4802" t="str">
            <v>m²</v>
          </cell>
          <cell r="D4802">
            <v>29.46</v>
          </cell>
        </row>
        <row r="4803">
          <cell r="A4803" t="str">
            <v>1C.16.100.0030</v>
          </cell>
          <cell r="B4803" t="str">
            <v>Pavimento in masselli autobloccanti prefabbricati in calcestruzzo vibrocompresso, prodotti e controllati secondo le norme UNI EN 1338, rispondenti ai Criteri Ambientali Minimi di cui al Decreto 23 giugno 2022 del Ministero della Transizione Ecologica,tipo doppio strato quarzo, colore naturale, posati su letto di sabbia dello spessore di 3 - 5 cm. Compresa la sabbia di sottofondo, la posa a campo unito o a disegno, l'assistenza muraria, la battitura, la sabbia per l'intasamento delle connessure:</v>
          </cell>
          <cell r="C4803"/>
          <cell r="D4803"/>
        </row>
        <row r="4804">
          <cell r="A4804" t="str">
            <v>1C.16.100.0030.a</v>
          </cell>
          <cell r="B4804" t="str">
            <v>- spessore 60 mm</v>
          </cell>
          <cell r="C4804" t="str">
            <v>m²</v>
          </cell>
          <cell r="D4804">
            <v>30.05</v>
          </cell>
        </row>
        <row r="4805">
          <cell r="A4805" t="str">
            <v>1C.16.100.0030.b</v>
          </cell>
          <cell r="B4805" t="str">
            <v>- spessore 80 mm</v>
          </cell>
          <cell r="C4805" t="str">
            <v>m²</v>
          </cell>
          <cell r="D4805">
            <v>33.700000000000003</v>
          </cell>
        </row>
        <row r="4806">
          <cell r="A4806" t="str">
            <v>1C.16.100.0030.c</v>
          </cell>
          <cell r="B4806" t="str">
            <v>- spessore 100 mm</v>
          </cell>
          <cell r="C4806" t="str">
            <v>m²</v>
          </cell>
          <cell r="D4806">
            <v>41.18</v>
          </cell>
        </row>
        <row r="4807">
          <cell r="A4807" t="str">
            <v>1C.16.100.0040</v>
          </cell>
          <cell r="B4807" t="str">
            <v>Pavimento in masselli autobloccanti prefabbricati in calcestruzzo vibrocompresso, prodotti e controllati secondo le norme UNI EN 1338, rispondenti ai Criteri Ambientali Minimi di cui al Decreto 23 giugno 2022 del Ministero della Transizione Ecologica,tipo doppio strato quarzo, colorati, posati su letto di sabbia dello spessore di 3 - 5 cm. Compresa la sabbia di sottofondo, la posa a campo unito o a disegno, l'assistenza muraria, la battitura, la sabbia per l'intasamento delle connessure:</v>
          </cell>
          <cell r="C4807"/>
          <cell r="D4807"/>
        </row>
        <row r="4808">
          <cell r="A4808" t="str">
            <v>1C.16.100.0040.a</v>
          </cell>
          <cell r="B4808" t="str">
            <v>- spessore 60 mm</v>
          </cell>
          <cell r="C4808" t="str">
            <v>m²</v>
          </cell>
          <cell r="D4808">
            <v>32.54</v>
          </cell>
        </row>
        <row r="4809">
          <cell r="A4809" t="str">
            <v>1C.16.100.0040.b</v>
          </cell>
          <cell r="B4809" t="str">
            <v>- spessore 80 mm</v>
          </cell>
          <cell r="C4809" t="str">
            <v>m²</v>
          </cell>
          <cell r="D4809">
            <v>34.979999999999997</v>
          </cell>
        </row>
        <row r="4810">
          <cell r="A4810" t="str">
            <v>1C.16.100.0040.c</v>
          </cell>
          <cell r="B4810" t="str">
            <v>- spessore 100 mm</v>
          </cell>
          <cell r="C4810" t="str">
            <v>m²</v>
          </cell>
          <cell r="D4810">
            <v>43.35</v>
          </cell>
        </row>
        <row r="4811">
          <cell r="A4811" t="str">
            <v>1C.16.100.0050</v>
          </cell>
          <cell r="B4811" t="str">
            <v>Pavimento in masselli autobloccanti prefabbricati in calcestruzzo vibrocompresso, prodotti e controllati secondo le norme UNI EN 1338, tipo doppio strato, con finitura superficiale colorata, costituita da una miscela di graniti, porfidi e basalti, posati su letto di sabbia dello spessore di 3 - 5 cm. Compresa la sabbia di sottofondo, la posa a campo unito o a disegno semplice, l'assistenza muraria, la battitura, la sabbia per l'intasamento delle connessure:</v>
          </cell>
          <cell r="C4811"/>
          <cell r="D4811"/>
        </row>
        <row r="4812">
          <cell r="A4812" t="str">
            <v>1C.16.100.0050.a</v>
          </cell>
          <cell r="B4812" t="str">
            <v>- spessore 60 mm - con trattamento di pallinatura o similare</v>
          </cell>
          <cell r="C4812" t="str">
            <v>m²</v>
          </cell>
          <cell r="D4812">
            <v>29.01</v>
          </cell>
        </row>
        <row r="4813">
          <cell r="A4813" t="str">
            <v>1C.16.100.0050.b</v>
          </cell>
          <cell r="B4813" t="str">
            <v>- spessore 80 mm - con trattamento di pallinatura o similare</v>
          </cell>
          <cell r="C4813" t="str">
            <v>m²</v>
          </cell>
          <cell r="D4813">
            <v>32.549999999999997</v>
          </cell>
        </row>
        <row r="4814">
          <cell r="A4814" t="str">
            <v>1C.16.100.0050.c</v>
          </cell>
          <cell r="B4814" t="str">
            <v>- spessore 100 mm - con trattamento di pallinatura o similare</v>
          </cell>
          <cell r="C4814" t="str">
            <v>m²</v>
          </cell>
          <cell r="D4814">
            <v>37.25</v>
          </cell>
        </row>
        <row r="4815">
          <cell r="A4815" t="str">
            <v>1C.16.100.0050.d</v>
          </cell>
          <cell r="B4815" t="str">
            <v>- spessore 60 mm - senza trattamento</v>
          </cell>
          <cell r="C4815" t="str">
            <v>m²</v>
          </cell>
          <cell r="D4815">
            <v>24.52</v>
          </cell>
        </row>
        <row r="4816">
          <cell r="A4816" t="str">
            <v>1C.16.100.0050.e</v>
          </cell>
          <cell r="B4816" t="str">
            <v>- spessore 80 mm - senza trattamento</v>
          </cell>
          <cell r="C4816" t="str">
            <v>m²</v>
          </cell>
          <cell r="D4816">
            <v>28.17</v>
          </cell>
        </row>
        <row r="4817">
          <cell r="A4817" t="str">
            <v>1C.16.100.0050.f</v>
          </cell>
          <cell r="B4817" t="str">
            <v>- spessore 100 mm - senza trattamento</v>
          </cell>
          <cell r="C4817" t="str">
            <v>m²</v>
          </cell>
          <cell r="D4817">
            <v>32.47</v>
          </cell>
        </row>
        <row r="4818">
          <cell r="A4818" t="str">
            <v>1C.16.100.0060</v>
          </cell>
          <cell r="B4818" t="str">
            <v>Sovrapprezzo per posa a disegno complesso, con formazione di grecature o figure che richiedano particolare cura nella posa. Prezzo non applicabile a campiture adiacenti di colore diverso o a bordature semplici di campiture.</v>
          </cell>
          <cell r="C4818" t="str">
            <v>m²</v>
          </cell>
          <cell r="D4818">
            <v>1.41</v>
          </cell>
        </row>
        <row r="4819">
          <cell r="A4819" t="str">
            <v>1C.16.100.0100</v>
          </cell>
          <cell r="B4819" t="str">
            <v>Pavimento carreggiabile a superficie erbosa eseguito con masselli drenanti in cemento vibrocompressi a 300 Kg di cemento ed inerti a granulometria controllata, con superficie erbosa pari al 55% - 65%, compresa l'assistenza muraria, esclusa la terra vegetale a riempimento dei vuoti.</v>
          </cell>
          <cell r="C4819"/>
          <cell r="D4819"/>
        </row>
        <row r="4820">
          <cell r="A4820" t="str">
            <v>1C.16.100.0100.a</v>
          </cell>
          <cell r="B4820" t="str">
            <v>- spessore 8 cm</v>
          </cell>
          <cell r="C4820" t="str">
            <v>m²</v>
          </cell>
          <cell r="D4820">
            <v>27.16</v>
          </cell>
        </row>
        <row r="4821">
          <cell r="A4821" t="str">
            <v>1C.16.100.0100.b</v>
          </cell>
          <cell r="B4821" t="str">
            <v>- spessore 10 cm</v>
          </cell>
          <cell r="C4821" t="str">
            <v>m²</v>
          </cell>
          <cell r="D4821">
            <v>28.72</v>
          </cell>
        </row>
        <row r="4822">
          <cell r="A4822" t="str">
            <v>1C.16.110</v>
          </cell>
          <cell r="B4822" t="str">
            <v>PAVIMENTO IN MASSELLI DI CALCESTRUZZO CON PROPRIETA' FOTOCATALITICA</v>
          </cell>
          <cell r="C4822"/>
          <cell r="D4822"/>
        </row>
        <row r="4823">
          <cell r="A4823" t="str">
            <v>1C.16.110.0000</v>
          </cell>
          <cell r="B4823" t="str">
            <v>NOTA DI CONSULTAZIONE</v>
          </cell>
          <cell r="C4823"/>
          <cell r="D4823"/>
        </row>
        <row r="4824">
          <cell r="A4824" t="str">
            <v>1C.16.110.0010</v>
          </cell>
          <cell r="B4824" t="str">
            <v>Pavimento in masselli autobloccanti prefabbricati in calcestruzzo vibrocompresso con proprietà fotocatalitiche, prodotti e controllati secondo la norma UNI EN 1338, tipo multistrato, colore naturale, posati su letto di sabbia dello spessore di 4-5 cm. Lo strato di usura del massello, dello spessore minimo di 4 mm dovrà essere realizzato con calcestruzzo contenente:</v>
          </cell>
          <cell r="C4824"/>
          <cell r="D4824"/>
        </row>
        <row r="4825">
          <cell r="A4825" t="str">
            <v>1C.16.110.0010.a</v>
          </cell>
          <cell r="B4825" t="str">
            <v>- 60 mm - classe di carico 3 (carrabile medio) - con trattamento di pallinatura superficiale o similare</v>
          </cell>
          <cell r="C4825" t="str">
            <v>m²</v>
          </cell>
          <cell r="D4825">
            <v>35.6</v>
          </cell>
        </row>
        <row r="4826">
          <cell r="A4826" t="str">
            <v>1C.16.110.0010.b</v>
          </cell>
          <cell r="B4826" t="str">
            <v>- 80 mm - classe di carico 4 (carrabile medio) - con trattamento di pallinatura superficiale o similare</v>
          </cell>
          <cell r="C4826" t="str">
            <v>m²</v>
          </cell>
          <cell r="D4826">
            <v>37.14</v>
          </cell>
        </row>
        <row r="4827">
          <cell r="A4827" t="str">
            <v>1C.16.110.0010.c</v>
          </cell>
          <cell r="B4827" t="str">
            <v>- 60 mm - classe di carico 3 (carrabile medio) - senza trattamento</v>
          </cell>
          <cell r="C4827" t="str">
            <v>m²</v>
          </cell>
          <cell r="D4827">
            <v>29.84</v>
          </cell>
        </row>
        <row r="4828">
          <cell r="A4828" t="str">
            <v>1C.16.110.0010.d</v>
          </cell>
          <cell r="B4828" t="str">
            <v>- 80 mm - classe di carico 4 (carrabile medio) - senza trattamento</v>
          </cell>
          <cell r="C4828" t="str">
            <v>m²</v>
          </cell>
          <cell r="D4828">
            <v>31.9</v>
          </cell>
        </row>
        <row r="4829">
          <cell r="A4829" t="str">
            <v>1C.16.110.0020</v>
          </cell>
          <cell r="B4829" t="str">
            <v>Pavimento in masselli autobloccanti prefabbricati in calcestruzzo vibrocompresso con proprietà fotocatalitiche, prodotti e controllati secondo la norma UNI EN 1338, tipo multistrato, colorati, posati su letto di sabbia dello spessore di 4-5 cm. Lo strato di usura del massello, dello spessore minimo di 4 mm dovrà essere realizzato con calcestruzzo contenente:</v>
          </cell>
          <cell r="C4829"/>
          <cell r="D4829"/>
        </row>
        <row r="4830">
          <cell r="A4830" t="str">
            <v>1C.16.110.0020.a</v>
          </cell>
          <cell r="B4830" t="str">
            <v>- 60 mm - classe di carico 3 (carrabile medio) - con trattamento di pallinatura superficiale o similare</v>
          </cell>
          <cell r="C4830" t="str">
            <v>m²</v>
          </cell>
          <cell r="D4830">
            <v>36.76</v>
          </cell>
        </row>
        <row r="4831">
          <cell r="A4831" t="str">
            <v>1C.16.110.0020.b</v>
          </cell>
          <cell r="B4831" t="str">
            <v>- 80 mm - classe di carico 4 (carrabile medio) - con trattamento di pallinatura superficiale o similare</v>
          </cell>
          <cell r="C4831" t="str">
            <v>m²</v>
          </cell>
          <cell r="D4831">
            <v>38.49</v>
          </cell>
        </row>
        <row r="4832">
          <cell r="A4832" t="str">
            <v>1C.16.110.0020.c</v>
          </cell>
          <cell r="B4832" t="str">
            <v>- 60 mm - classe di carico 3 (carrabile medio) - senza trattamento</v>
          </cell>
          <cell r="C4832" t="str">
            <v>m²</v>
          </cell>
          <cell r="D4832">
            <v>31.09</v>
          </cell>
        </row>
        <row r="4833">
          <cell r="A4833" t="str">
            <v>1C.16.110.0020.d</v>
          </cell>
          <cell r="B4833" t="str">
            <v>- 80 mm - classe di carico 4 (carrabile medio) - senza trattamento</v>
          </cell>
          <cell r="C4833" t="str">
            <v>m²</v>
          </cell>
          <cell r="D4833">
            <v>33.229999999999997</v>
          </cell>
        </row>
        <row r="4834">
          <cell r="A4834" t="str">
            <v>1C.16.120</v>
          </cell>
          <cell r="B4834" t="str">
            <v>PAVIMENTO IN MASSELLI DI CALCESTRUZZO DRENANTI</v>
          </cell>
          <cell r="C4834"/>
          <cell r="D4834"/>
        </row>
        <row r="4835">
          <cell r="A4835" t="str">
            <v>1C.16.120.0000</v>
          </cell>
          <cell r="B4835" t="str">
            <v>NOTA DI CONSULTAZIONE</v>
          </cell>
          <cell r="C4835"/>
          <cell r="D4835"/>
        </row>
        <row r="4836">
          <cell r="A4836" t="str">
            <v>1C.16.120.0010</v>
          </cell>
          <cell r="B4836" t="str">
            <v>Pavimento in masselli autobloccanti prefabbricati in calcestruzzo vibrocompresso, prodotti e controllati secondo la norma UNI EN 1338, tipo doppio impasto, colore naturale, spessore cm 8 e delle dimensioni di mm 180 x 235; posati su letto di sabbia dello spessore di 4-5 cm, con distanziali maggiorati, autocentranti, asimmetrici, non passanti della misura di 1,5 cm posizionati in modo da consentire due differenti schemi di posa A o B (vedi nota di consultazione). Lo strato di usura del massello, dello spessore minimo di 4 mm dovrà essere realizzato con calcestruzzo contenente una miscela di quarzi selezionati a granulometria massima di 2 mm per ottenere eccezionali prestazioni di resistenza all'abrasione ed un elevato grado di finitura superficiale con colorazione omogenea e brillante.</v>
          </cell>
          <cell r="C4836" t="str">
            <v>m²</v>
          </cell>
          <cell r="D4836">
            <v>33.43</v>
          </cell>
        </row>
        <row r="4837">
          <cell r="A4837" t="str">
            <v>1C.16.120.0020</v>
          </cell>
          <cell r="B4837" t="str">
            <v>Pavimento in masselli autobloccanti drenanti prefabbricati in calcestruzzo vibrocompresso, prodotti e controllati secondo la norma UNI EN 1338, tipo multistrato, colore naturale, spessore cm 10, classe di carico 4 (carrabile pesante), forma irregolare di modulo cm 11,2 x 22,5, posati su letto di sabbia dello spessore di 4-5 cm. Lo strato di usura del massello, dello spessore minimo di 4 mm dovrà essere realizzato con calcestruzzo contenente una miscela di quarzi selezionati a granulometria massima di 2,4 mm per ottenere eccezionali prestazioni di resistenza all'abrasione ed un elevato grado di finitura superficiale con colorazione omogenea e brillante.</v>
          </cell>
          <cell r="C4837" t="str">
            <v>m²</v>
          </cell>
          <cell r="D4837">
            <v>37.950000000000003</v>
          </cell>
        </row>
        <row r="4838">
          <cell r="A4838" t="str">
            <v>1C.16.130</v>
          </cell>
          <cell r="B4838" t="str">
            <v>PAVIMENTO IN CALCESTRUZZO DRENANTE</v>
          </cell>
          <cell r="C4838"/>
          <cell r="D4838"/>
        </row>
        <row r="4839">
          <cell r="A4839" t="str">
            <v>1C.16.130.0010</v>
          </cell>
          <cell r="B4839" t="str">
            <v>Fornitura e posa in opera di calcestruzzo drenante pre-confezionato, a base di leganti idraulici cementizi, di additivi sintetici e aggregati selezionati di granulometria variabile ed adeguata tra 3 e 22 mm, con resistenza a compressione &gt; 15 MPa, avente caratteristiche drenanti e traspiranti (&gt; 100 mm/min - UNI 12697-40), con alta percentuale di vuoti, nell'idoneo spessore e correttamente compattato, su diversi tipi di sub-strati. Al fine di mantenere le proprietà drenanti del prodotto non devono essere aggiunte sabbie o polveri di alcun genere, ne' allo stato fresco ne’ allo stato indurito, che possano occludere i vuoti presenti nel prodotto. La posa in opera deve avvenire attraverso la stesa del prodotto in consistenza terra umida, successiva staggiatura manuale o con opportuni mezzi meccanici fino al completo livellamento della superficie; successivamente compattato con piastra vibrante, con rullo manuale o meccanico superiore a 80 kg di peso o con disco per pavimenti. La pavimentazione posata, deve essere adeguatamente coperta per almeno 5/6 giorni con teli in pvc o geotessile in grado di trattenere l’umidità necessaria per la corretta maturazione del calcestruzzo, o deve altresì essere protetta con appositi agenti anti evaporanti. Il calcestruzzo drenante, sarà provvisto di Dichiarazione Ambientale di prodotto di tipo III (EPD) conforme alla UNI EN 14025, registrata e pubblicata su piattaforma internazionale:</v>
          </cell>
          <cell r="C4839"/>
          <cell r="D4839"/>
        </row>
        <row r="4840">
          <cell r="A4840" t="str">
            <v>1C.16.130.0010.a</v>
          </cell>
          <cell r="B4840" t="str">
            <v>- spessore cm. 10, con calcestruzzo preconfenzionato fornito con autobetoniera</v>
          </cell>
          <cell r="C4840" t="str">
            <v>m²</v>
          </cell>
          <cell r="D4840">
            <v>28.73</v>
          </cell>
        </row>
        <row r="4841">
          <cell r="A4841" t="str">
            <v>1C.16.130.0010.b</v>
          </cell>
          <cell r="B4841" t="str">
            <v>- spessore cm. 10, con calcestruzzo preconfenzionato fornito in sacchi</v>
          </cell>
          <cell r="C4841" t="str">
            <v>m²</v>
          </cell>
          <cell r="D4841">
            <v>55.4</v>
          </cell>
        </row>
        <row r="4842">
          <cell r="A4842" t="str">
            <v>1C.16.130.0010.c</v>
          </cell>
          <cell r="B4842" t="str">
            <v>- spessore cm. 15, con calcestruzzo preconfenzionato fornito con autobetoniera</v>
          </cell>
          <cell r="C4842" t="str">
            <v>m²</v>
          </cell>
          <cell r="D4842">
            <v>40.659999999999997</v>
          </cell>
        </row>
        <row r="4843">
          <cell r="A4843" t="str">
            <v>1C.16.130.0010.d</v>
          </cell>
          <cell r="B4843" t="str">
            <v>- spessore cm. 15, con calcestruzzo preconfenzionato fornito in sacchi</v>
          </cell>
          <cell r="C4843" t="str">
            <v>m²</v>
          </cell>
          <cell r="D4843">
            <v>81.540000000000006</v>
          </cell>
        </row>
        <row r="4844">
          <cell r="A4844" t="str">
            <v>1C.16.130.0010.e</v>
          </cell>
          <cell r="B4844" t="str">
            <v>- per ogni cm. in più o in meno di calcestruzzo preconfenzionato fornito con autobetoniera</v>
          </cell>
          <cell r="C4844" t="str">
            <v>m²</v>
          </cell>
          <cell r="D4844">
            <v>2.33</v>
          </cell>
        </row>
        <row r="4845">
          <cell r="A4845" t="str">
            <v>1C.16.130.0010.f</v>
          </cell>
          <cell r="B4845" t="str">
            <v>- per ogni cm. in più o in meno di calcestruzzo preconfenzionato fornito in sacchi</v>
          </cell>
          <cell r="C4845" t="str">
            <v>m²</v>
          </cell>
          <cell r="D4845">
            <v>4.58</v>
          </cell>
        </row>
        <row r="4846">
          <cell r="A4846" t="str">
            <v>1C.16.150</v>
          </cell>
          <cell r="B4846" t="str">
            <v>PAVIMENTI IN LASTRE DI CALCESTRUZZO</v>
          </cell>
          <cell r="C4846"/>
          <cell r="D4846"/>
        </row>
        <row r="4847">
          <cell r="A4847" t="str">
            <v>1C.16.150.0010</v>
          </cell>
          <cell r="B4847" t="str">
            <v>Pavimento in lastre di calcestruzzo non inferiore a Rbk 25 N/mm², spessore minimo 40 mm, larghezza 30 - 50 cm, lunghezza 50 - 100 cm. Compresi: il letto di malta di cemento dello spessore di 4 cm, i tagli, gli sfridi, gli adattamenti, le assistenze murarie:</v>
          </cell>
          <cell r="C4847"/>
          <cell r="D4847"/>
        </row>
        <row r="4848">
          <cell r="A4848" t="str">
            <v>1C.16.150.0010.a</v>
          </cell>
          <cell r="B4848" t="str">
            <v>- ad opera incerta</v>
          </cell>
          <cell r="C4848" t="str">
            <v>m²</v>
          </cell>
          <cell r="D4848">
            <v>30.6</v>
          </cell>
        </row>
        <row r="4849">
          <cell r="A4849" t="str">
            <v>1C.16.150.0010.b</v>
          </cell>
          <cell r="B4849" t="str">
            <v>- a filari regolari</v>
          </cell>
          <cell r="C4849" t="str">
            <v>m²</v>
          </cell>
          <cell r="D4849">
            <v>33.51</v>
          </cell>
        </row>
        <row r="4850">
          <cell r="A4850" t="str">
            <v>1C.16.150.0020</v>
          </cell>
          <cell r="B4850" t="str">
            <v>Pavimento in lastre ad imitazione di porfidi, composte da inerti di porfidi e quarzi legati con malta di sabbie silicee e cementi ad alta resistenza, spessore 40 mm, dimensioni 40x60 - 40x40 cm con superficie a rilievo. Compresi: il letto di malta di cemento dello spessore di 4 cm, i tagli, gli sfridi, gli adattamenti, le assistenze murarie.</v>
          </cell>
          <cell r="C4850" t="str">
            <v>m²</v>
          </cell>
          <cell r="D4850">
            <v>42.35</v>
          </cell>
        </row>
        <row r="4851">
          <cell r="A4851" t="str">
            <v>1C.16.150.0030</v>
          </cell>
          <cell r="B4851" t="str">
            <v>Pavimento in lastre modellate a porfido, composte da inerti di porfidi naturali legati con malta di sabbie silicee e cementi ad alta resistenza, spessore 38 mm, dimensioni 40 x 40 cm. Compresi: il letto di malta di cemento dello spessore di 4 cm, i tagli, gli sfridi, gli adattamenti, le assistenze murarie:</v>
          </cell>
          <cell r="C4851"/>
          <cell r="D4851"/>
        </row>
        <row r="4852">
          <cell r="A4852" t="str">
            <v>1C.16.150.0030.a</v>
          </cell>
          <cell r="B4852" t="str">
            <v>- con superficie levigata</v>
          </cell>
          <cell r="C4852" t="str">
            <v>m²</v>
          </cell>
          <cell r="D4852">
            <v>36.840000000000003</v>
          </cell>
        </row>
        <row r="4853">
          <cell r="A4853" t="str">
            <v>1C.16.150.0030.b</v>
          </cell>
          <cell r="B4853" t="str">
            <v>- con superficie sabbiata</v>
          </cell>
          <cell r="C4853" t="str">
            <v>m²</v>
          </cell>
          <cell r="D4853">
            <v>40.15</v>
          </cell>
        </row>
        <row r="4854">
          <cell r="A4854" t="str">
            <v>1C.16.150.0040</v>
          </cell>
          <cell r="B4854" t="str">
            <v>Pavimento in lastre, composte da inerti di graniti e porfidi naturali, legati con malta di sabbie silicee e cementi ad alta resistenza, spessore 35 mm, dimensioni 40 x 40 cm a superficie piana sabbiata e bisellata. Compreso il letto di malta di cemento dello spessore di 4 cm, i tagli, gli sfridi, gli adattamenti, le assistenze murarie.</v>
          </cell>
          <cell r="C4854" t="str">
            <v>m²</v>
          </cell>
          <cell r="D4854">
            <v>51.72</v>
          </cell>
        </row>
        <row r="4855">
          <cell r="A4855" t="str">
            <v>1C.16.150.0050</v>
          </cell>
          <cell r="B4855" t="str">
            <v>Pavimento in lastre, composte da inerti di quarzo selezionati e legati con malta di sabbie silicee e cementi ad alta resistenza, spessore 38 mm, dimensioni 40x40 cm. Compreso il letto di malta di cemento dello spessore di 4 cm, i tagli, gli sfridi, gli adattamenti, le assistenze murarie.</v>
          </cell>
          <cell r="C4855" t="str">
            <v>m²</v>
          </cell>
          <cell r="D4855">
            <v>34.35</v>
          </cell>
        </row>
        <row r="4856">
          <cell r="A4856" t="str">
            <v>1C.16.150.0060</v>
          </cell>
          <cell r="B4856" t="str">
            <v>Pavimento in lastre, composte da ghiaino di fiume o graniglia di marmo legati con malta di sabbie silicee e cementi ad alta resistenza, spessore 38 mm, dimensioni 40x40 - 50x50 cm. Compreso il letto di malta di cemento dello spessore di 4 cm, i tagli, gli sfridi, gli adattamenti, le assistenze murarie.</v>
          </cell>
          <cell r="C4856"/>
          <cell r="D4856"/>
        </row>
        <row r="4857">
          <cell r="A4857" t="str">
            <v>1C.16.150.0060.a</v>
          </cell>
          <cell r="B4857" t="str">
            <v>- colore grigio</v>
          </cell>
          <cell r="C4857" t="str">
            <v>m²</v>
          </cell>
          <cell r="D4857">
            <v>30.37</v>
          </cell>
        </row>
        <row r="4858">
          <cell r="A4858" t="str">
            <v>1C.16.150.0060.b</v>
          </cell>
          <cell r="B4858" t="str">
            <v>- con ghiaino colorato</v>
          </cell>
          <cell r="C4858" t="str">
            <v>m²</v>
          </cell>
          <cell r="D4858">
            <v>35.130000000000003</v>
          </cell>
        </row>
        <row r="4859">
          <cell r="A4859" t="str">
            <v>1C.16.150.0070</v>
          </cell>
          <cell r="B4859" t="str">
            <v>Pavimento il lastre composte da micrograniglie di marmi legate con malta di sabbie silicee e cementi ad alta resistenza, spessore 38 mm, dimensioni 40x40 cm. Compreso il letto di malta di cemento dello spessore di 4 cm, i tagli, gli sfridi, gli adattamenti, le assistenze murarie.</v>
          </cell>
          <cell r="C4859" t="str">
            <v>m²</v>
          </cell>
          <cell r="D4859">
            <v>37.36</v>
          </cell>
        </row>
        <row r="4860">
          <cell r="A4860" t="str">
            <v>1C.16.150.0100</v>
          </cell>
          <cell r="B4860" t="str">
            <v>Pavimento in lastre prefabbricate di conglomerato di sabbie silicee e cemento ad alta resistenza con strato superiore composto da agglomerato di porfidi, graniti naturali, quarzi, spessore totale 5 cm, dimensioni 15x15 - 15x30 - 30x30 cm, con superficie piana o a rilievo, sabbiata. Compresi: il letto di malta di cemento dello spessore di 4 cm, i tagli, gli sfridi, gli adattamenti, le assistenze murarie.</v>
          </cell>
          <cell r="C4860" t="str">
            <v>m²</v>
          </cell>
          <cell r="D4860">
            <v>38.19</v>
          </cell>
        </row>
        <row r="4861">
          <cell r="A4861" t="str">
            <v>1C.16.200</v>
          </cell>
          <cell r="B4861" t="str">
            <v>PAVIMENTI IN PIASTRELLE DI CALCESTRUZZO</v>
          </cell>
          <cell r="C4861"/>
          <cell r="D4861"/>
        </row>
        <row r="4862">
          <cell r="A4862" t="str">
            <v>1C.16.200.0010</v>
          </cell>
          <cell r="B4862" t="str">
            <v>Pavimento in piastrelle di cemento con strato di finitura di 12 mm a 12 kg/m² di granulato sferoidale di quarzo con indurenti, spessore totale 30 mm. Compreso il letto di malta di cemento dello spessore di 4 cm, i tagli, gli sfridi, gli adattamenti, le assistenze murarie.</v>
          </cell>
          <cell r="C4862"/>
          <cell r="D4862"/>
        </row>
        <row r="4863">
          <cell r="A4863" t="str">
            <v>1C.16.200.0010.a</v>
          </cell>
          <cell r="B4863" t="str">
            <v>- 30 x 30 cm, colore grigio</v>
          </cell>
          <cell r="C4863" t="str">
            <v>m²</v>
          </cell>
          <cell r="D4863">
            <v>31.69</v>
          </cell>
        </row>
        <row r="4864">
          <cell r="A4864" t="str">
            <v>1C.16.200.0010.b</v>
          </cell>
          <cell r="B4864" t="str">
            <v>- 30 x 30 cm, colore rosso</v>
          </cell>
          <cell r="C4864" t="str">
            <v>m²</v>
          </cell>
          <cell r="D4864">
            <v>32.74</v>
          </cell>
        </row>
        <row r="4865">
          <cell r="A4865" t="str">
            <v>1C.16.200.0010.c</v>
          </cell>
          <cell r="B4865" t="str">
            <v>- 25 x 25 cm, colore grigio</v>
          </cell>
          <cell r="C4865" t="str">
            <v>m²</v>
          </cell>
          <cell r="D4865">
            <v>30.31</v>
          </cell>
        </row>
        <row r="4866">
          <cell r="A4866" t="str">
            <v>1C.16.200.0010.d</v>
          </cell>
          <cell r="B4866" t="str">
            <v>- 25 x 25 cm, colore rosso</v>
          </cell>
          <cell r="C4866" t="str">
            <v>m²</v>
          </cell>
          <cell r="D4866">
            <v>31.35</v>
          </cell>
        </row>
        <row r="4867">
          <cell r="A4867" t="str">
            <v>1C.16.200.0020</v>
          </cell>
          <cell r="B4867" t="str">
            <v>Pavimenti in pietrini di cemento in lastre pressovibrate, spessore 30 mm, dimensioni 30 x 30 cm, a superficie bugnata. Compreso il letto di malta di cemento dello spessore di 4 cm, i tagli, gli sfridi, gli adattamenti, le assistenze murarie.</v>
          </cell>
          <cell r="C4867" t="str">
            <v>m²</v>
          </cell>
          <cell r="D4867">
            <v>37.07</v>
          </cell>
        </row>
        <row r="4868">
          <cell r="A4868" t="str">
            <v>1C.16.200.0030</v>
          </cell>
          <cell r="B4868" t="str">
            <v>Pavimento in piastrelle di pietra artificiale, con colorazione simile alle pietre naturali (grigio ardesia, porfido rosa, marrone sanpietrino, ecc.), strato a vista composto da polveri e graniglie macinate finemente di quarzo sferoidale tedesco, graniti e porfidi nazionali, uniti a cementi ad altissima resistenza; formato delle piastrelle 30 x 30 cm, spessore 4 cm. Compreso il letto di malta di cemento dello spessore di 4 cm, i tagli, gli sfridi, gli adattamenti, le assistenze murarie.</v>
          </cell>
          <cell r="C4868" t="str">
            <v>m²</v>
          </cell>
          <cell r="D4868">
            <v>80.34</v>
          </cell>
        </row>
        <row r="4869">
          <cell r="A4869" t="str">
            <v>1C.16.250</v>
          </cell>
          <cell r="B4869" t="str">
            <v>PAVIMENTI IN MATTONELLE DI ASFALTO</v>
          </cell>
          <cell r="C4869"/>
          <cell r="D4869"/>
        </row>
        <row r="4870">
          <cell r="A4870" t="str">
            <v>1C.16.250.0010</v>
          </cell>
          <cell r="B4870" t="str">
            <v>Pavimento in mattonelle di asfalto naturale, a superficie liscia, dimensioni 10 x 20 cm. Compreso il letto di malta di cemento dello spessore di 4 cm, i tagli, gli sfridi, gli adattamenti, le assistenze murarie.</v>
          </cell>
          <cell r="C4870"/>
          <cell r="D4870"/>
        </row>
        <row r="4871">
          <cell r="A4871" t="str">
            <v>1C.16.250.0010.a</v>
          </cell>
          <cell r="B4871" t="str">
            <v>- spessore 20 mm</v>
          </cell>
          <cell r="C4871" t="str">
            <v>m²</v>
          </cell>
          <cell r="D4871">
            <v>28.14</v>
          </cell>
        </row>
        <row r="4872">
          <cell r="A4872" t="str">
            <v>1C.16.250.0010.b</v>
          </cell>
          <cell r="B4872" t="str">
            <v>- spessore 30 mm</v>
          </cell>
          <cell r="C4872" t="str">
            <v>m²</v>
          </cell>
          <cell r="D4872">
            <v>29.67</v>
          </cell>
        </row>
        <row r="4873">
          <cell r="A4873" t="str">
            <v>1C.16.250.0010.c</v>
          </cell>
          <cell r="B4873" t="str">
            <v>- spessore 40 mm</v>
          </cell>
          <cell r="C4873" t="str">
            <v>m²</v>
          </cell>
          <cell r="D4873">
            <v>33.08</v>
          </cell>
        </row>
        <row r="4874">
          <cell r="A4874" t="str">
            <v>1C.16.250.0010.d</v>
          </cell>
          <cell r="B4874" t="str">
            <v>- spessore 50 mm</v>
          </cell>
          <cell r="C4874" t="str">
            <v>m²</v>
          </cell>
          <cell r="D4874">
            <v>36.33</v>
          </cell>
        </row>
        <row r="4875">
          <cell r="A4875" t="str">
            <v>1C.16.250.0020</v>
          </cell>
          <cell r="B4875" t="str">
            <v>Pavimento in mattonelle di asfalto naturale, a superficie bugnata, dimensioni 10 x 20 cm. Compreso il letto di malta di cemento dello spessore di 4 cm, i tagli, gli sfridi, gli adattamenti, le assistenze murarie. Nei tipi:</v>
          </cell>
          <cell r="C4875"/>
          <cell r="D4875"/>
        </row>
        <row r="4876">
          <cell r="A4876" t="str">
            <v>1C.16.250.0020.a</v>
          </cell>
          <cell r="B4876" t="str">
            <v>- spessore 20 mm</v>
          </cell>
          <cell r="C4876" t="str">
            <v>m²</v>
          </cell>
          <cell r="D4876">
            <v>27.61</v>
          </cell>
        </row>
        <row r="4877">
          <cell r="A4877" t="str">
            <v>1C.16.250.0020.b</v>
          </cell>
          <cell r="B4877" t="str">
            <v>- spessore 30 mm</v>
          </cell>
          <cell r="C4877" t="str">
            <v>m²</v>
          </cell>
          <cell r="D4877">
            <v>29.67</v>
          </cell>
        </row>
        <row r="4878">
          <cell r="A4878" t="str">
            <v>1C.16.250.0020.c</v>
          </cell>
          <cell r="B4878" t="str">
            <v>- spessore 40 mm</v>
          </cell>
          <cell r="C4878" t="str">
            <v>m²</v>
          </cell>
          <cell r="D4878">
            <v>31.78</v>
          </cell>
        </row>
        <row r="4879">
          <cell r="A4879" t="str">
            <v>1C.16.250.0020.d</v>
          </cell>
          <cell r="B4879" t="str">
            <v>- spessore 50 mm</v>
          </cell>
          <cell r="C4879" t="str">
            <v>m²</v>
          </cell>
          <cell r="D4879">
            <v>36.33</v>
          </cell>
        </row>
        <row r="4880">
          <cell r="A4880" t="str">
            <v>1C.16.300</v>
          </cell>
          <cell r="B4880" t="str">
            <v>PAVIMENTI IN GETTO</v>
          </cell>
          <cell r="C4880"/>
          <cell r="D4880"/>
        </row>
        <row r="4881">
          <cell r="A4881" t="str">
            <v>1C.16.300.0010</v>
          </cell>
          <cell r="B4881" t="str">
            <v>Pavimentazione monolitica decorata in conglomerato cementizio, realizzata con calcestruzzo preconfezionato C16/20, fibrorinforzato, armato con rete elettrosaldata. Compreso il trattamento superficiale con indurente composto da estratti di quarzo silice, cemento, ossidi di ferro sintetici e naturali resistenti ai raggi U.V., la modellazione superficiale con stampi, la sigillatura finale con resina trasparente, la formazione dei giunti, le assistenze murarie.C</v>
          </cell>
          <cell r="C4881" t="str">
            <v>m²</v>
          </cell>
          <cell r="D4881">
            <v>59.87</v>
          </cell>
        </row>
        <row r="4882">
          <cell r="A4882" t="str">
            <v>1C.16.300.0020</v>
          </cell>
          <cell r="B4882" t="str">
            <v>Pavimento tipo "seminato" eseguito con ciottoli di fiume di varia pezzatura, ghiaino bianco fine, impasto di cemento bianco e graniglia di marmo bianco di Carrara, compreso il letto di posa in malta di cemento a 400 kg e l'assistenza muraria. Escluso il massetto di sottofondo.</v>
          </cell>
          <cell r="C4882" t="str">
            <v>m²</v>
          </cell>
          <cell r="D4882">
            <v>66.88</v>
          </cell>
        </row>
        <row r="4883">
          <cell r="A4883" t="str">
            <v>1C.16.400</v>
          </cell>
          <cell r="B4883" t="str">
            <v>PERCORSI TATTILI</v>
          </cell>
          <cell r="C4883"/>
          <cell r="D4883"/>
        </row>
        <row r="4884">
          <cell r="A4884" t="str">
            <v>1C.16.400.0010</v>
          </cell>
          <cell r="B4884" t="str">
            <v>Pavimento per percorsi tattili per esterni, in gomma sintetica non rigenerata al 100% composta da una mescola omogenea calandrata vulcanizzata, speciale resistente ai raggi UV, ottenuta con l'aggiunta di cariche minerali, stabilizzanti e pigmenti colorati, superficie a rilievo antiscivolo e scalanature a sezione trapezoidale di dimensioni variabili, posato con adesivo poliuretanico, compresa la preparazione della superficie di supporto e le assistenze murarie:</v>
          </cell>
          <cell r="C4884"/>
          <cell r="D4884"/>
        </row>
        <row r="4885">
          <cell r="A4885" t="str">
            <v>1C.16.400.0010.a</v>
          </cell>
          <cell r="B4885" t="str">
            <v>- indicazione direzione rettilinea, in teli di larghezza 60 cm, in gomma scannellata con passi differenti, con spessore base 2,5 mm, spessore rilievo 2,5 mm</v>
          </cell>
          <cell r="C4885" t="str">
            <v>m</v>
          </cell>
          <cell r="D4885">
            <v>119.17</v>
          </cell>
        </row>
        <row r="4886">
          <cell r="A4886" t="str">
            <v>1C.16.400.0010.b</v>
          </cell>
          <cell r="B4886" t="str">
            <v>- indicazione di svolta ad "L", piastra 60 x 60 cm, divisa in quarto di cerchio con gomma scannellata e la restante parte con gomma a bolli a calotta semisferica, spessore base 2,5 mm, spessore rilievo scannellato 2,5 mm, spessore rilievo bolli 5 mm</v>
          </cell>
          <cell r="C4886" t="str">
            <v>cad</v>
          </cell>
          <cell r="D4886">
            <v>89.36</v>
          </cell>
        </row>
        <row r="4887">
          <cell r="A4887" t="str">
            <v>1C.16.400.0010.c</v>
          </cell>
          <cell r="B4887" t="str">
            <v>- indicazione incrocio a "T", piastra 60 x 60 cm, in gomma spessore rilievo 0,9 mm, spessore base 2 mm</v>
          </cell>
          <cell r="C4887" t="str">
            <v>cad</v>
          </cell>
          <cell r="D4887">
            <v>66.98</v>
          </cell>
        </row>
        <row r="4888">
          <cell r="A4888" t="str">
            <v>1C.16.400.0010.d</v>
          </cell>
          <cell r="B4888" t="str">
            <v>- indicazione di servizio in teli di larghezza 40 cm</v>
          </cell>
          <cell r="C4888" t="str">
            <v>m</v>
          </cell>
          <cell r="D4888">
            <v>89.67</v>
          </cell>
        </row>
        <row r="4889">
          <cell r="A4889" t="str">
            <v>1C.16.400.0010.e</v>
          </cell>
          <cell r="B4889" t="str">
            <v>- indicazione di servizio, piastra 60 x 60 cm, in gomma scannellata fine, spessore base 2,5 mm, spessore rilievo 1 mm</v>
          </cell>
          <cell r="C4889" t="str">
            <v>cad</v>
          </cell>
          <cell r="D4889">
            <v>50.67</v>
          </cell>
        </row>
        <row r="4890">
          <cell r="A4890" t="str">
            <v>1C.16.400.0010.f</v>
          </cell>
          <cell r="B4890" t="str">
            <v>- indicazione di pericolo valicabile, piastra 40 x 60 cm, in gomma composta da due zone, scannellato fine, spessore base 2,5 mm, rilievo 1 mm, e bollo a calotta semisferica, spessore base 2,5 mm, rilievo 5 mm</v>
          </cell>
          <cell r="C4890" t="str">
            <v>cad</v>
          </cell>
          <cell r="D4890">
            <v>127.96</v>
          </cell>
        </row>
        <row r="4891">
          <cell r="A4891" t="str">
            <v>1C.16.400.0010.g</v>
          </cell>
          <cell r="B4891" t="str">
            <v>- indicazione di arresto/pericolo, piastra 42,5 x 76 cm, in gomma a bolli spessore base 2,5 mm, spessore rilievo 5 mm</v>
          </cell>
          <cell r="C4891" t="str">
            <v>cad</v>
          </cell>
          <cell r="D4891">
            <v>89.02</v>
          </cell>
        </row>
        <row r="4892">
          <cell r="A4892" t="str">
            <v>1C.16.400.0020</v>
          </cell>
          <cell r="B4892" t="str">
            <v>Pavimento per percorsi tattili per esterni, con piastrelle in M-PVC-p polivalente, con con rilievi trapezoidali equidistanti aventi un altezza non inferiore a 3 mm, avranno una resistenza all'abrasione TABER 25,5 mg; impronta residua 0,1 mm; isolamento elettrico 1010 ohm; resistenza al fuoco classe 1; durezza shore A 85; isolamento termico 0,12 W/mK; peso specifico 1,20 gr/cm³; carico rottura (dopo 168h a 100 °C) 10,5-8,8 N/mm² - allungamento 280-263%; colorazione superficiale a scelta della Committente. Integrate con transpoder passivo a radiofrequenza, idoneo alla realizzazione di percorsi intelligenti. Conformi alla normativa vigente D.P.R. 503/1996, D.M. 236/1989, ed in accordo con le tabelle 3-“WT6” e 1-“S9” della CEN/TS 15209. Posato con apposito adesivo epossipoliuretanico bicomponente, compresa la preparazione della superficie di supporto e le assistenze murarie:</v>
          </cell>
          <cell r="C4892"/>
          <cell r="D4892"/>
        </row>
        <row r="4893">
          <cell r="A4893" t="str">
            <v>1C.16.400.0020.a</v>
          </cell>
          <cell r="B4893" t="str">
            <v>- indicazione direzione rettilinea larghezza cm. 60</v>
          </cell>
          <cell r="C4893" t="str">
            <v>m</v>
          </cell>
          <cell r="D4893">
            <v>85.29</v>
          </cell>
        </row>
        <row r="4894">
          <cell r="A4894" t="str">
            <v>1C.16.400.0020.b</v>
          </cell>
          <cell r="B4894" t="str">
            <v>- indicazione di attenzione/servizio/pericolo valicabile larghezza cm. 40</v>
          </cell>
          <cell r="C4894" t="str">
            <v>m</v>
          </cell>
          <cell r="D4894">
            <v>64.27</v>
          </cell>
        </row>
        <row r="4895">
          <cell r="A4895" t="str">
            <v>1C.16.400.0020.c</v>
          </cell>
          <cell r="B4895" t="str">
            <v>- indicazione di arresto pericolo larghezza cm. 40</v>
          </cell>
          <cell r="C4895" t="str">
            <v>m</v>
          </cell>
          <cell r="D4895">
            <v>57.16</v>
          </cell>
        </row>
        <row r="4896">
          <cell r="A4896" t="str">
            <v>1C.16.400.0020.d</v>
          </cell>
          <cell r="B4896" t="str">
            <v>- indicazione di incrocio/ svolta ad angolo dimensioni cm. 60x60</v>
          </cell>
          <cell r="C4896" t="str">
            <v>cad</v>
          </cell>
          <cell r="D4896">
            <v>51.67</v>
          </cell>
        </row>
        <row r="4897">
          <cell r="A4897" t="str">
            <v>1C.16.400.0050</v>
          </cell>
          <cell r="B4897" t="str">
            <v>Pavimento per percorsi tattili con piastrelle in gres porcellanato di prima scelta per esterni o interni, con superficie a vista non smaltata, non geliva, resistente all'usura e all'abrasione, assorbimento acqua &lt;0,10%, con rilievi aventi un altezza non inferiore a 3 mm, le piastrelle di spessore 10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 Posato con collante in polvere ad alte prestazioni costituito da cementi ad alta resistenza, resine ridisperdibili, inerti selezionati ed additivi; compresa la preparazione della superficie di supporto e le assistenze murarie:</v>
          </cell>
          <cell r="C4897"/>
          <cell r="D4897"/>
        </row>
        <row r="4898">
          <cell r="A4898" t="str">
            <v>1C.16.400.0050.a</v>
          </cell>
          <cell r="B4898" t="str">
            <v>- indicazione direzione rettilinea larghezza cm. 60</v>
          </cell>
          <cell r="C4898" t="str">
            <v>m</v>
          </cell>
          <cell r="D4898">
            <v>102.44</v>
          </cell>
        </row>
        <row r="4899">
          <cell r="A4899" t="str">
            <v>1C.16.400.0050.b</v>
          </cell>
          <cell r="B4899" t="str">
            <v>- indicazione di attenzione/servizio/pericolo valicabile larghezza cm. 40</v>
          </cell>
          <cell r="C4899" t="str">
            <v>m</v>
          </cell>
          <cell r="D4899">
            <v>74.14</v>
          </cell>
        </row>
        <row r="4900">
          <cell r="A4900" t="str">
            <v>1C.16.400.0050.c</v>
          </cell>
          <cell r="B4900" t="str">
            <v>- indicazione di arresto pericolo larghezza cm. 40</v>
          </cell>
          <cell r="C4900" t="str">
            <v>m</v>
          </cell>
          <cell r="D4900">
            <v>68.31</v>
          </cell>
        </row>
        <row r="4901">
          <cell r="A4901" t="str">
            <v>1C.16.400.0050.d</v>
          </cell>
          <cell r="B4901" t="str">
            <v>- indicazione di incrocio/ svolta ad angolo con piastrella da 60x80 cm</v>
          </cell>
          <cell r="C4901" t="str">
            <v>cad</v>
          </cell>
          <cell r="D4901">
            <v>68.11</v>
          </cell>
        </row>
        <row r="4902">
          <cell r="A4902" t="str">
            <v>1C.16.400.0060</v>
          </cell>
          <cell r="B4902" t="str">
            <v>Pavimento per percorsi tattili con piastrelle in gres porcellanato di prima scelta per esterni o interni, con superficie a vista non smaltata, non geliva, resistente all'usura e all'abrasione, assorbimento acqua &lt;0,10%, con rilievi aventi un altezza non inferiore a 3 mm, le piastrelle di spessore 12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 Posato con collante in polvere ad alte prestazioni costituito da cementi ad alta resistenza, resine ridisperdibili, inerti selezionati ed additivi; compresa la preparazione della superficie di supporto e le assistenze murarie:</v>
          </cell>
          <cell r="C4902"/>
          <cell r="D4902"/>
        </row>
        <row r="4903">
          <cell r="A4903" t="str">
            <v>1C.16.400.0060.a</v>
          </cell>
          <cell r="B4903" t="str">
            <v>- indicazione direzione rettilinea larghezza cm. 60</v>
          </cell>
          <cell r="C4903" t="str">
            <v>m</v>
          </cell>
          <cell r="D4903">
            <v>106.82</v>
          </cell>
        </row>
        <row r="4904">
          <cell r="A4904" t="str">
            <v>1C.16.400.0060.b</v>
          </cell>
          <cell r="B4904" t="str">
            <v>- indicazione di attenzione/servizio/pericolo valicabile larghezza cm. 40</v>
          </cell>
          <cell r="C4904" t="str">
            <v>m</v>
          </cell>
          <cell r="D4904">
            <v>77.06</v>
          </cell>
        </row>
        <row r="4905">
          <cell r="A4905" t="str">
            <v>1C.16.400.0060.c</v>
          </cell>
          <cell r="B4905" t="str">
            <v>- indicazione di arresto pericolo larghezza cm. 40</v>
          </cell>
          <cell r="C4905" t="str">
            <v>m</v>
          </cell>
          <cell r="D4905">
            <v>71.23</v>
          </cell>
        </row>
        <row r="4906">
          <cell r="A4906" t="str">
            <v>1C.16.400.0060.d</v>
          </cell>
          <cell r="B4906" t="str">
            <v>- indicazione di incrocio/ svolta ad angolo con piastrella da 60x80 cm</v>
          </cell>
          <cell r="C4906" t="str">
            <v>cad</v>
          </cell>
          <cell r="D4906">
            <v>70.760000000000005</v>
          </cell>
        </row>
        <row r="4907">
          <cell r="A4907" t="str">
            <v>1C.16.400.0070</v>
          </cell>
          <cell r="B4907" t="str">
            <v>Pavimento per percorsi tattili con piastrelle in gres porcellanato di prima scelta per esterni o interni, con superficie a vista non smaltata, non geliva, resistente all'usura e all'abrasione, assorbimento acqua &lt;0,10%, con rilievi aventi un altezza non inferiore a 3 mm, le piastrelle di spessore 13,50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 Posato con collante in polvere ad alte prestazioni costituito da cementi ad alta resistenza, resine ridisperdibili, inerti selezionati ed additivi; compresa la preparazione della superficie di supporto e le assistenze murarie:</v>
          </cell>
          <cell r="C4907"/>
          <cell r="D4907"/>
        </row>
        <row r="4908">
          <cell r="A4908" t="str">
            <v>1C.16.400.0070.a</v>
          </cell>
          <cell r="B4908" t="str">
            <v>- indicazione direzione rettilinea larghezza cm. 60</v>
          </cell>
          <cell r="C4908" t="str">
            <v>m</v>
          </cell>
          <cell r="D4908">
            <v>111.18</v>
          </cell>
        </row>
        <row r="4909">
          <cell r="A4909" t="str">
            <v>1C.16.400.0070.b</v>
          </cell>
          <cell r="B4909" t="str">
            <v>- indicazione di attenzione/servizio/pericolo valicabile larghezza cm. 40</v>
          </cell>
          <cell r="C4909" t="str">
            <v>m</v>
          </cell>
          <cell r="D4909">
            <v>79.959999999999994</v>
          </cell>
        </row>
        <row r="4910">
          <cell r="A4910" t="str">
            <v>1C.16.400.0070.c</v>
          </cell>
          <cell r="B4910" t="str">
            <v>- indicazione di arresto pericolo larghezza cm. 40</v>
          </cell>
          <cell r="C4910" t="str">
            <v>m</v>
          </cell>
          <cell r="D4910">
            <v>74.14</v>
          </cell>
        </row>
        <row r="4911">
          <cell r="A4911" t="str">
            <v>1C.16.400.0070.d</v>
          </cell>
          <cell r="B4911" t="str">
            <v>- indicazione di incrocio/ svolta ad angolo con piastrella da 60x80 cm</v>
          </cell>
          <cell r="C4911" t="str">
            <v>cad</v>
          </cell>
          <cell r="D4911">
            <v>73.38</v>
          </cell>
        </row>
        <row r="4912">
          <cell r="A4912" t="str">
            <v>1C.16.400.0080</v>
          </cell>
          <cell r="B4912" t="str">
            <v>Pavimento per percorsi tattili con piastrelle in gres porcellanato di prima scelta per esterni o interni, con superficie a vista non smaltata, non geliva, resistente all'usura e all'abrasione, assorbimento acqua &lt;0,10%, con rilievi aventi un altezza non inferiore a 3 mm, le piastrelle di spessore 20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 Posato con collante in polvere ad alte prestazioni costituito da cementi ad alta resistenza, resine ridisperdibili, inerti selezionati ed additivi; compresa la preparazione della superficie di supporto e le assistenze murarie:</v>
          </cell>
          <cell r="C4912"/>
          <cell r="D4912"/>
        </row>
        <row r="4913">
          <cell r="A4913" t="str">
            <v>1C.16.400.0080.a</v>
          </cell>
          <cell r="B4913" t="str">
            <v>- indicazione direzione rettilinea larghezza cm. 60</v>
          </cell>
          <cell r="C4913" t="str">
            <v>m</v>
          </cell>
          <cell r="D4913">
            <v>142.43</v>
          </cell>
        </row>
        <row r="4914">
          <cell r="A4914" t="str">
            <v>1C.16.400.0080.b</v>
          </cell>
          <cell r="B4914" t="str">
            <v>- indicazione di attenzione/servizio/pericolo valicabile larghezza cm. 40</v>
          </cell>
          <cell r="C4914" t="str">
            <v>m</v>
          </cell>
          <cell r="D4914">
            <v>102.7</v>
          </cell>
        </row>
        <row r="4915">
          <cell r="A4915" t="str">
            <v>1C.16.400.0080.c</v>
          </cell>
          <cell r="B4915" t="str">
            <v>- indicazione di arresto pericolo larghezza cm. 40</v>
          </cell>
          <cell r="C4915" t="str">
            <v>m</v>
          </cell>
          <cell r="D4915">
            <v>95.12</v>
          </cell>
        </row>
        <row r="4916">
          <cell r="A4916" t="str">
            <v>1C.16.400.0080.d</v>
          </cell>
          <cell r="B4916" t="str">
            <v>- indicazione di incrocio/ svolta ad angolo con piastrella da 60x80 cm</v>
          </cell>
          <cell r="C4916" t="str">
            <v>cad</v>
          </cell>
          <cell r="D4916">
            <v>93.9</v>
          </cell>
        </row>
        <row r="4917">
          <cell r="A4917" t="str">
            <v>1C.16.400.0100</v>
          </cell>
          <cell r="B4917" t="str">
            <v>Rilevazione della sequenza al suolo di TAG - RFG con conseguente assegnazione di messaggi in banca dati relativi al ruolo del percorso. Inserimento di messaggi in banca dati relative alla sicurezza del percorso con conseguente Test del percorso nei vari sensi di marcia. Inserimento del percorso in banca dati Europea:</v>
          </cell>
          <cell r="C4917"/>
          <cell r="D4917"/>
        </row>
        <row r="4918">
          <cell r="A4918" t="str">
            <v>1C.16.400.0100.a</v>
          </cell>
          <cell r="B4918" t="str">
            <v>- in lingua Italiana</v>
          </cell>
          <cell r="C4918" t="str">
            <v>m</v>
          </cell>
          <cell r="D4918">
            <v>29.88</v>
          </cell>
        </row>
        <row r="4919">
          <cell r="A4919" t="str">
            <v>1C.16.400.0100.b</v>
          </cell>
          <cell r="B4919" t="str">
            <v>- sovrapprezzo per ulteriore messaggistica in lingua straniera</v>
          </cell>
          <cell r="C4919" t="str">
            <v>m</v>
          </cell>
          <cell r="D4919">
            <v>4.9800000000000004</v>
          </cell>
        </row>
        <row r="4920">
          <cell r="A4920" t="str">
            <v>1C.17 - OPERE IN PIETRA NATURALE</v>
          </cell>
          <cell r="B4920"/>
          <cell r="C4920"/>
          <cell r="D4920"/>
        </row>
        <row r="4921">
          <cell r="A4921" t="str">
            <v>1C</v>
          </cell>
          <cell r="B4921" t="str">
            <v>OPERE COMPIUTE</v>
          </cell>
          <cell r="C4921"/>
          <cell r="D4921"/>
        </row>
        <row r="4922">
          <cell r="A4922" t="str">
            <v>1C.17</v>
          </cell>
          <cell r="B4922" t="str">
            <v>OPERE IN PIETRA NATURALE</v>
          </cell>
          <cell r="C4922"/>
          <cell r="D4922"/>
        </row>
        <row r="4923">
          <cell r="A4923" t="str">
            <v>1C.17.000</v>
          </cell>
          <cell r="B4923" t="str">
            <v>NOTE DI CONSULTAZIONE</v>
          </cell>
          <cell r="C4923"/>
          <cell r="D4923"/>
        </row>
        <row r="4924">
          <cell r="A4924" t="str">
            <v>1C.17.050</v>
          </cell>
          <cell r="B4924" t="str">
            <v>LAVORAZIONI IN LABORATORIO SU MARMI E PIETRE TENERE</v>
          </cell>
          <cell r="C4924"/>
          <cell r="D4924"/>
        </row>
        <row r="4925">
          <cell r="A4925" t="str">
            <v>1C.17.050.0010</v>
          </cell>
          <cell r="B4925" t="str">
            <v>Lucidatura a piombo in laboratorio di lastre in marmo o pietra tenera a superficie levigata</v>
          </cell>
          <cell r="C4925" t="str">
            <v>m²</v>
          </cell>
          <cell r="D4925">
            <v>7.5</v>
          </cell>
        </row>
        <row r="4926">
          <cell r="A4926" t="str">
            <v>1C.17.050.0020</v>
          </cell>
          <cell r="B4926" t="str">
            <v>Bocciardatura in laboratorio di lastre in marmo o pietra tenera</v>
          </cell>
          <cell r="C4926" t="str">
            <v>m²</v>
          </cell>
          <cell r="D4926">
            <v>16.43</v>
          </cell>
        </row>
        <row r="4927">
          <cell r="A4927" t="str">
            <v>1C.17.050.0030</v>
          </cell>
          <cell r="B4927" t="str">
            <v>Spigoli con bisello, smusso o arrotondamento:</v>
          </cell>
          <cell r="C4927"/>
          <cell r="D4927"/>
        </row>
        <row r="4928">
          <cell r="A4928" t="str">
            <v>1C.17.050.0030.a</v>
          </cell>
          <cell r="B4928" t="str">
            <v>- bisello leggero levigato, larghezza o raggio fino a 3 mm</v>
          </cell>
          <cell r="C4928" t="str">
            <v>m</v>
          </cell>
          <cell r="D4928">
            <v>0.84</v>
          </cell>
        </row>
        <row r="4929">
          <cell r="A4929" t="str">
            <v>1C.17.050.0030.b</v>
          </cell>
          <cell r="B4929" t="str">
            <v>- bisello levigato, larghezza o raggio da 3 a 5 mm</v>
          </cell>
          <cell r="C4929" t="str">
            <v>m</v>
          </cell>
          <cell r="D4929">
            <v>2</v>
          </cell>
        </row>
        <row r="4930">
          <cell r="A4930" t="str">
            <v>1C.17.050.0030.c</v>
          </cell>
          <cell r="B4930" t="str">
            <v>- bisello lucidato, larghezza o raggio da 3 a 5 mm</v>
          </cell>
          <cell r="C4930" t="str">
            <v>m</v>
          </cell>
          <cell r="D4930">
            <v>2.85</v>
          </cell>
        </row>
        <row r="4931">
          <cell r="A4931" t="str">
            <v>1C.17.050.0030.d</v>
          </cell>
          <cell r="B4931" t="str">
            <v>- smusso levigato, larghezza o raggio da 5 a 10 mm</v>
          </cell>
          <cell r="C4931" t="str">
            <v>m</v>
          </cell>
          <cell r="D4931">
            <v>2.33</v>
          </cell>
        </row>
        <row r="4932">
          <cell r="A4932" t="str">
            <v>1C.17.050.0030.e</v>
          </cell>
          <cell r="B4932" t="str">
            <v>- smusso lucidato, larghezza o raggio da 5 a 10 mm</v>
          </cell>
          <cell r="C4932" t="str">
            <v>m</v>
          </cell>
          <cell r="D4932">
            <v>4.37</v>
          </cell>
        </row>
        <row r="4933">
          <cell r="A4933" t="str">
            <v>1C.17.050.0040</v>
          </cell>
          <cell r="B4933" t="str">
            <v>Costa vista - sovrapprezzo rispetto alle coste refilate a giunto:</v>
          </cell>
          <cell r="C4933"/>
          <cell r="D4933"/>
        </row>
        <row r="4934">
          <cell r="A4934" t="str">
            <v>1C.17.050.0040.a</v>
          </cell>
          <cell r="B4934" t="str">
            <v>- levigata</v>
          </cell>
          <cell r="C4934" t="str">
            <v>m x cm</v>
          </cell>
          <cell r="D4934">
            <v>1.75</v>
          </cell>
        </row>
        <row r="4935">
          <cell r="A4935" t="str">
            <v>1C.17.050.0040.b</v>
          </cell>
          <cell r="B4935" t="str">
            <v>- lucidata o bocciardata</v>
          </cell>
          <cell r="C4935" t="str">
            <v>m x cm</v>
          </cell>
          <cell r="D4935">
            <v>2.66</v>
          </cell>
        </row>
        <row r="4936">
          <cell r="A4936" t="str">
            <v>1C.17.050.0040.c</v>
          </cell>
          <cell r="B4936" t="str">
            <v>- levigata e lavorata a cartabuono fino a 20 x 20 mm</v>
          </cell>
          <cell r="C4936" t="str">
            <v>m</v>
          </cell>
          <cell r="D4936">
            <v>8.01</v>
          </cell>
        </row>
        <row r="4937">
          <cell r="A4937" t="str">
            <v>1C.17.050.0040.d</v>
          </cell>
          <cell r="B4937" t="str">
            <v>- lucidata e lavorata a cartabuono fino a 20 x 20 mm</v>
          </cell>
          <cell r="C4937" t="str">
            <v>m</v>
          </cell>
          <cell r="D4937">
            <v>12.02</v>
          </cell>
        </row>
        <row r="4938">
          <cell r="A4938" t="str">
            <v>1C.17.050.0040.e</v>
          </cell>
          <cell r="B4938" t="str">
            <v>- levigata e lavorata a semitoro o becco di civetta</v>
          </cell>
          <cell r="C4938" t="str">
            <v>m x cm</v>
          </cell>
          <cell r="D4938">
            <v>9.65</v>
          </cell>
        </row>
        <row r="4939">
          <cell r="A4939" t="str">
            <v>1C.17.050.0040.f</v>
          </cell>
          <cell r="B4939" t="str">
            <v>- lucidata e lavorata a semitoro o becco di civetta</v>
          </cell>
          <cell r="C4939" t="str">
            <v>m x cm</v>
          </cell>
          <cell r="D4939">
            <v>12.02</v>
          </cell>
        </row>
        <row r="4940">
          <cell r="A4940" t="str">
            <v>1C.17.050.0040.g</v>
          </cell>
          <cell r="B4940" t="str">
            <v>- levigata e lavorata a toro</v>
          </cell>
          <cell r="C4940" t="str">
            <v>m x cm</v>
          </cell>
          <cell r="D4940">
            <v>14.2</v>
          </cell>
        </row>
        <row r="4941">
          <cell r="A4941" t="str">
            <v>1C.17.050.0040.h</v>
          </cell>
          <cell r="B4941" t="str">
            <v>- lucidata e lavorata a toro</v>
          </cell>
          <cell r="C4941" t="str">
            <v>m x cm</v>
          </cell>
          <cell r="D4941">
            <v>16.75</v>
          </cell>
        </row>
        <row r="4942">
          <cell r="A4942" t="str">
            <v>1C.17.050.0050</v>
          </cell>
          <cell r="B4942" t="str">
            <v>Scuretti, gocciolatoi, ribassi passanti:</v>
          </cell>
          <cell r="C4942"/>
          <cell r="D4942"/>
        </row>
        <row r="4943">
          <cell r="A4943" t="str">
            <v>1C.17.050.0050.a</v>
          </cell>
          <cell r="B4943" t="str">
            <v>- fino a cm 1x1, lisciati di mola</v>
          </cell>
          <cell r="C4943" t="str">
            <v>m</v>
          </cell>
          <cell r="D4943">
            <v>3.64</v>
          </cell>
        </row>
        <row r="4944">
          <cell r="A4944" t="str">
            <v>1C.17.050.0050.b</v>
          </cell>
          <cell r="B4944" t="str">
            <v>- fino a cm 1x1, lucidati</v>
          </cell>
          <cell r="C4944" t="str">
            <v>m</v>
          </cell>
          <cell r="D4944">
            <v>7.03</v>
          </cell>
        </row>
        <row r="4945">
          <cell r="A4945" t="str">
            <v>1C.17.050.0050.c</v>
          </cell>
          <cell r="B4945" t="str">
            <v>- fino a cm 2x1, lisciati di mola</v>
          </cell>
          <cell r="C4945" t="str">
            <v>m</v>
          </cell>
          <cell r="D4945">
            <v>6.08</v>
          </cell>
        </row>
        <row r="4946">
          <cell r="A4946" t="str">
            <v>1C.17.050.0050.d</v>
          </cell>
          <cell r="B4946" t="str">
            <v>- fino a cm 2x1, lucidati</v>
          </cell>
          <cell r="C4946" t="str">
            <v>m</v>
          </cell>
          <cell r="D4946">
            <v>9.75</v>
          </cell>
        </row>
        <row r="4947">
          <cell r="A4947" t="str">
            <v>1C.17.050.0050.e</v>
          </cell>
          <cell r="B4947" t="str">
            <v>- per ogni 10 mm in più di lato</v>
          </cell>
          <cell r="C4947" t="str">
            <v>m</v>
          </cell>
          <cell r="D4947">
            <v>1.79</v>
          </cell>
        </row>
        <row r="4948">
          <cell r="A4948" t="str">
            <v>1C.17.050.0060</v>
          </cell>
          <cell r="B4948" t="str">
            <v>Battuta di davanzali e soglie con listelli riportati:</v>
          </cell>
          <cell r="C4948"/>
          <cell r="D4948"/>
        </row>
        <row r="4949">
          <cell r="A4949" t="str">
            <v>1C.17.050.0060.a</v>
          </cell>
          <cell r="B4949" t="str">
            <v>- listelli in pvc, incastrati</v>
          </cell>
          <cell r="C4949" t="str">
            <v>m</v>
          </cell>
          <cell r="D4949">
            <v>9.39</v>
          </cell>
        </row>
        <row r="4950">
          <cell r="A4950" t="str">
            <v>1C.17.050.0060.b</v>
          </cell>
          <cell r="B4950" t="str">
            <v>- listelli in pietra, riportati</v>
          </cell>
          <cell r="C4950" t="str">
            <v>m</v>
          </cell>
          <cell r="D4950">
            <v>14.67</v>
          </cell>
        </row>
        <row r="4951">
          <cell r="A4951" t="str">
            <v>1C.17.050.0060.c</v>
          </cell>
          <cell r="B4951" t="str">
            <v>- listelli in pietra, incastrati</v>
          </cell>
          <cell r="C4951" t="str">
            <v>m</v>
          </cell>
          <cell r="D4951">
            <v>18.239999999999998</v>
          </cell>
        </row>
        <row r="4952">
          <cell r="A4952" t="str">
            <v>1C.17.050.0070</v>
          </cell>
          <cell r="B4952" t="str">
            <v>Listelli in pietra riportati sulle teste a formazione vaschette di davanzali e soglie.</v>
          </cell>
          <cell r="C4952" t="str">
            <v>cad</v>
          </cell>
          <cell r="D4952">
            <v>5.75</v>
          </cell>
        </row>
        <row r="4953">
          <cell r="A4953" t="str">
            <v>1C.17.050.0080</v>
          </cell>
          <cell r="B4953" t="str">
            <v>Esecuzione di davanzali e soglie, con formazione di vaschetta in pendenza, con ribasso massimo di 2 cm, ricavata nello spessore della lastra - sola lavorazione</v>
          </cell>
          <cell r="C4953" t="str">
            <v>m²</v>
          </cell>
          <cell r="D4953">
            <v>164.95</v>
          </cell>
        </row>
        <row r="4954">
          <cell r="A4954" t="str">
            <v>1C.17.050.0090</v>
          </cell>
          <cell r="B4954" t="str">
            <v>Tacche e intagli:</v>
          </cell>
          <cell r="C4954"/>
          <cell r="D4954"/>
        </row>
        <row r="4955">
          <cell r="A4955" t="str">
            <v>1C.17.050.0090.a</v>
          </cell>
          <cell r="B4955" t="str">
            <v>- normali</v>
          </cell>
          <cell r="C4955" t="str">
            <v>cad</v>
          </cell>
          <cell r="D4955">
            <v>5.83</v>
          </cell>
        </row>
        <row r="4956">
          <cell r="A4956" t="str">
            <v>1C.17.050.0090.b</v>
          </cell>
          <cell r="B4956" t="str">
            <v>- speciali o inclinati</v>
          </cell>
          <cell r="C4956" t="str">
            <v>cad</v>
          </cell>
          <cell r="D4956">
            <v>8.1999999999999993</v>
          </cell>
        </row>
        <row r="4957">
          <cell r="A4957" t="str">
            <v>1C.17.050.0100</v>
          </cell>
          <cell r="B4957" t="str">
            <v>Tagli curvi o speciali</v>
          </cell>
          <cell r="C4957" t="str">
            <v>m x cm</v>
          </cell>
          <cell r="D4957">
            <v>3.17</v>
          </cell>
        </row>
        <row r="4958">
          <cell r="A4958" t="str">
            <v>1C.17.050.0110</v>
          </cell>
          <cell r="B4958" t="str">
            <v>Fori per zanche:</v>
          </cell>
          <cell r="C4958"/>
          <cell r="D4958"/>
        </row>
        <row r="4959">
          <cell r="A4959" t="str">
            <v>1C.17.050.0110.a</v>
          </cell>
          <cell r="B4959" t="str">
            <v>- normali</v>
          </cell>
          <cell r="C4959" t="str">
            <v>cad</v>
          </cell>
          <cell r="D4959">
            <v>1.96</v>
          </cell>
        </row>
        <row r="4960">
          <cell r="A4960" t="str">
            <v>1C.17.050.0110.b</v>
          </cell>
          <cell r="B4960" t="str">
            <v>- con tacca</v>
          </cell>
          <cell r="C4960" t="str">
            <v>cad</v>
          </cell>
          <cell r="D4960">
            <v>2.2599999999999998</v>
          </cell>
        </row>
        <row r="4961">
          <cell r="A4961" t="str">
            <v>1C.17.100</v>
          </cell>
          <cell r="B4961" t="str">
            <v>LAVORAZIONI IN LABORATORIO SU GRANITI E PIETRE DURE</v>
          </cell>
          <cell r="C4961"/>
          <cell r="D4961"/>
        </row>
        <row r="4962">
          <cell r="A4962" t="str">
            <v>1C.17.100.0010</v>
          </cell>
          <cell r="B4962" t="str">
            <v>Lucidatura a piombo in laboratorio di lastre in granito o pietra dura a superficie levigata</v>
          </cell>
          <cell r="C4962" t="str">
            <v>m²</v>
          </cell>
          <cell r="D4962">
            <v>19.55</v>
          </cell>
        </row>
        <row r="4963">
          <cell r="A4963" t="str">
            <v>1C.17.100.0020</v>
          </cell>
          <cell r="B4963" t="str">
            <v>Bocciardatura meccanica o fiammatura in laboratorio di lastre in granito o pietra dura</v>
          </cell>
          <cell r="C4963" t="str">
            <v>m²</v>
          </cell>
          <cell r="D4963">
            <v>21.92</v>
          </cell>
        </row>
        <row r="4964">
          <cell r="A4964" t="str">
            <v>1C.17.100.0030</v>
          </cell>
          <cell r="B4964" t="str">
            <v>Spigoli con bisello, smusso o arrotondamento:</v>
          </cell>
          <cell r="C4964"/>
          <cell r="D4964"/>
        </row>
        <row r="4965">
          <cell r="A4965" t="str">
            <v>1C.17.100.0030.a</v>
          </cell>
          <cell r="B4965" t="str">
            <v>- bisello leggero levigato, larghezza o raggio fino a 3 mm</v>
          </cell>
          <cell r="C4965" t="str">
            <v>m</v>
          </cell>
          <cell r="D4965">
            <v>1.2</v>
          </cell>
        </row>
        <row r="4966">
          <cell r="A4966" t="str">
            <v>1C.17.100.0030.b</v>
          </cell>
          <cell r="B4966" t="str">
            <v>- bisello levigato, larghezza o raggio da 3 a 5 mm</v>
          </cell>
          <cell r="C4966" t="str">
            <v>m</v>
          </cell>
          <cell r="D4966">
            <v>3.1</v>
          </cell>
        </row>
        <row r="4967">
          <cell r="A4967" t="str">
            <v>1C.17.100.0030.c</v>
          </cell>
          <cell r="B4967" t="str">
            <v>- bisello lucidato, larghezza o raggio da 3 a 5 mm</v>
          </cell>
          <cell r="C4967" t="str">
            <v>m</v>
          </cell>
          <cell r="D4967">
            <v>6.01</v>
          </cell>
        </row>
        <row r="4968">
          <cell r="A4968" t="str">
            <v>1C.17.100.0030.d</v>
          </cell>
          <cell r="B4968" t="str">
            <v>- smusso levigato, larghezza o raggio da 5 a 10 mm</v>
          </cell>
          <cell r="C4968" t="str">
            <v>m</v>
          </cell>
          <cell r="D4968">
            <v>4.7300000000000004</v>
          </cell>
        </row>
        <row r="4969">
          <cell r="A4969" t="str">
            <v>1C.17.100.0030.e</v>
          </cell>
          <cell r="B4969" t="str">
            <v>- smusso lucidato, larghezza o raggio da 5 a 10 mm</v>
          </cell>
          <cell r="C4969" t="str">
            <v>m</v>
          </cell>
          <cell r="D4969">
            <v>8.5299999999999994</v>
          </cell>
        </row>
        <row r="4970">
          <cell r="A4970" t="str">
            <v>1C.17.100.0040</v>
          </cell>
          <cell r="B4970" t="str">
            <v>Costa vista, sovrapprezzo su costa refilata a giunto:</v>
          </cell>
          <cell r="C4970"/>
          <cell r="D4970"/>
        </row>
        <row r="4971">
          <cell r="A4971" t="str">
            <v>1C.17.100.0040.a</v>
          </cell>
          <cell r="B4971" t="str">
            <v>- levigata</v>
          </cell>
          <cell r="C4971" t="str">
            <v>m x cm</v>
          </cell>
          <cell r="D4971">
            <v>2.33</v>
          </cell>
        </row>
        <row r="4972">
          <cell r="A4972" t="str">
            <v>1C.17.100.0040.b</v>
          </cell>
          <cell r="B4972" t="str">
            <v>- lucidata o bocciardata</v>
          </cell>
          <cell r="C4972" t="str">
            <v>m x cm</v>
          </cell>
          <cell r="D4972">
            <v>4.07</v>
          </cell>
        </row>
        <row r="4973">
          <cell r="A4973" t="str">
            <v>1C.17.100.0040.c</v>
          </cell>
          <cell r="B4973" t="str">
            <v>- lavorata a cartabuono, fino a 20 x 20 mm, e levigata</v>
          </cell>
          <cell r="C4973" t="str">
            <v>m</v>
          </cell>
          <cell r="D4973">
            <v>11.88</v>
          </cell>
        </row>
        <row r="4974">
          <cell r="A4974" t="str">
            <v>1C.17.100.0040.d</v>
          </cell>
          <cell r="B4974" t="str">
            <v>- lavorata a cartabuono, fino a 20 x 20 mm, e lucidata</v>
          </cell>
          <cell r="C4974" t="str">
            <v>m</v>
          </cell>
          <cell r="D4974">
            <v>17.52</v>
          </cell>
        </row>
        <row r="4975">
          <cell r="A4975" t="str">
            <v>1C.17.100.0040.e</v>
          </cell>
          <cell r="B4975" t="str">
            <v>- lavorata a semitoro o becco di civetta levigata</v>
          </cell>
          <cell r="C4975" t="str">
            <v>m x cm</v>
          </cell>
          <cell r="D4975">
            <v>13.66</v>
          </cell>
        </row>
        <row r="4976">
          <cell r="A4976" t="str">
            <v>1C.17.100.0040.f</v>
          </cell>
          <cell r="B4976" t="str">
            <v>- lavorata a semitoro o becco di civetta lucidata</v>
          </cell>
          <cell r="C4976" t="str">
            <v>m x cm</v>
          </cell>
          <cell r="D4976">
            <v>16.25</v>
          </cell>
        </row>
        <row r="4977">
          <cell r="A4977" t="str">
            <v>1C.17.100.0040.g</v>
          </cell>
          <cell r="B4977" t="str">
            <v>- lavorata a toro e levigata</v>
          </cell>
          <cell r="C4977" t="str">
            <v>m x cm</v>
          </cell>
          <cell r="D4977">
            <v>16.100000000000001</v>
          </cell>
        </row>
        <row r="4978">
          <cell r="A4978" t="str">
            <v>1C.17.100.0040.h</v>
          </cell>
          <cell r="B4978" t="str">
            <v>- lavorata a toro e lucidata</v>
          </cell>
          <cell r="C4978" t="str">
            <v>m x cm</v>
          </cell>
          <cell r="D4978">
            <v>25.14</v>
          </cell>
        </row>
        <row r="4979">
          <cell r="A4979" t="str">
            <v>1C.17.100.0050</v>
          </cell>
          <cell r="B4979" t="str">
            <v>Scuretti, gocciolatoi, ribassi passanti:</v>
          </cell>
          <cell r="C4979"/>
          <cell r="D4979"/>
        </row>
        <row r="4980">
          <cell r="A4980" t="str">
            <v>1C.17.100.0050.a</v>
          </cell>
          <cell r="B4980" t="str">
            <v>- fino a cm 1x1, lisciati di mola</v>
          </cell>
          <cell r="C4980" t="str">
            <v>m</v>
          </cell>
          <cell r="D4980">
            <v>6.56</v>
          </cell>
        </row>
        <row r="4981">
          <cell r="A4981" t="str">
            <v>1C.17.100.0050.b</v>
          </cell>
          <cell r="B4981" t="str">
            <v>- fino a cm 1x1, lucidati</v>
          </cell>
          <cell r="C4981" t="str">
            <v>m</v>
          </cell>
          <cell r="D4981">
            <v>12.39</v>
          </cell>
        </row>
        <row r="4982">
          <cell r="A4982" t="str">
            <v>1C.17.100.0050.c</v>
          </cell>
          <cell r="B4982" t="str">
            <v>- fino a cm 2x1, lisciati di mola</v>
          </cell>
          <cell r="C4982" t="str">
            <v>m</v>
          </cell>
          <cell r="D4982">
            <v>9.65</v>
          </cell>
        </row>
        <row r="4983">
          <cell r="A4983" t="str">
            <v>1C.17.100.0050.d</v>
          </cell>
          <cell r="B4983" t="str">
            <v>- fino a cm 2x1, lucidati</v>
          </cell>
          <cell r="C4983" t="str">
            <v>m</v>
          </cell>
          <cell r="D4983">
            <v>16.03</v>
          </cell>
        </row>
        <row r="4984">
          <cell r="A4984" t="str">
            <v>1C.17.100.0050.e</v>
          </cell>
          <cell r="B4984" t="str">
            <v>- per ogni 10 mm in più di lato</v>
          </cell>
          <cell r="C4984" t="str">
            <v>m</v>
          </cell>
          <cell r="D4984">
            <v>2.59</v>
          </cell>
        </row>
        <row r="4985">
          <cell r="A4985" t="str">
            <v>1C.17.100.0060</v>
          </cell>
          <cell r="B4985" t="str">
            <v>Battuta di davanzali e soglie con listelli riportati:</v>
          </cell>
          <cell r="C4985"/>
          <cell r="D4985"/>
        </row>
        <row r="4986">
          <cell r="A4986" t="str">
            <v>1C.17.100.0060.a</v>
          </cell>
          <cell r="B4986" t="str">
            <v>- listelli in pvc, incastrati</v>
          </cell>
          <cell r="C4986" t="str">
            <v>m</v>
          </cell>
          <cell r="D4986">
            <v>11.4</v>
          </cell>
        </row>
        <row r="4987">
          <cell r="A4987" t="str">
            <v>1C.17.100.0060.b</v>
          </cell>
          <cell r="B4987" t="str">
            <v>- listelli in pietra, riportati</v>
          </cell>
          <cell r="C4987" t="str">
            <v>m</v>
          </cell>
          <cell r="D4987">
            <v>20.67</v>
          </cell>
        </row>
        <row r="4988">
          <cell r="A4988" t="str">
            <v>1C.17.100.0060.c</v>
          </cell>
          <cell r="B4988" t="str">
            <v>- listelli in pietra, incastrati</v>
          </cell>
          <cell r="C4988" t="str">
            <v>m</v>
          </cell>
          <cell r="D4988">
            <v>25.33</v>
          </cell>
        </row>
        <row r="4989">
          <cell r="A4989" t="str">
            <v>1C.17.100.0070</v>
          </cell>
          <cell r="B4989" t="str">
            <v>Listelli in pietra riportati sulle teste a formazione vaschetta di davanzali e soglie</v>
          </cell>
          <cell r="C4989" t="str">
            <v>cad</v>
          </cell>
          <cell r="D4989">
            <v>9.31</v>
          </cell>
        </row>
        <row r="4990">
          <cell r="A4990" t="str">
            <v>1C.17.100.0080</v>
          </cell>
          <cell r="B4990" t="str">
            <v>Esecuzione di davanzali e soglie, con formazione di vaschetta in pendenza, con ribasso massimo di 2 cm, ricavata nello spessore della lastra - sola lavorazione</v>
          </cell>
          <cell r="C4990" t="str">
            <v>m²</v>
          </cell>
          <cell r="D4990">
            <v>227.14</v>
          </cell>
        </row>
        <row r="4991">
          <cell r="A4991" t="str">
            <v>1C.17.100.0090</v>
          </cell>
          <cell r="B4991" t="str">
            <v>Tacche e intagli alle teste delle lastre per soglie, davanzali, zoccolini</v>
          </cell>
          <cell r="C4991"/>
          <cell r="D4991"/>
        </row>
        <row r="4992">
          <cell r="A4992" t="str">
            <v>1C.17.100.0090.a</v>
          </cell>
          <cell r="B4992" t="str">
            <v>- normali</v>
          </cell>
          <cell r="C4992" t="str">
            <v>cad</v>
          </cell>
          <cell r="D4992">
            <v>9.4700000000000006</v>
          </cell>
        </row>
        <row r="4993">
          <cell r="A4993" t="str">
            <v>1C.17.100.0090.b</v>
          </cell>
          <cell r="B4993" t="str">
            <v>- speciali o inclinati</v>
          </cell>
          <cell r="C4993" t="str">
            <v>cad</v>
          </cell>
          <cell r="D4993">
            <v>10.27</v>
          </cell>
        </row>
        <row r="4994">
          <cell r="A4994" t="str">
            <v>1C.17.100.0100</v>
          </cell>
          <cell r="B4994" t="str">
            <v>Tagli curvi o speciali</v>
          </cell>
          <cell r="C4994" t="str">
            <v>m x cm</v>
          </cell>
          <cell r="D4994">
            <v>4.37</v>
          </cell>
        </row>
        <row r="4995">
          <cell r="A4995" t="str">
            <v>1C.17.100.0110</v>
          </cell>
          <cell r="B4995" t="str">
            <v>Fori per zanche:</v>
          </cell>
          <cell r="C4995"/>
          <cell r="D4995"/>
        </row>
        <row r="4996">
          <cell r="A4996" t="str">
            <v>1C.17.100.0110.a</v>
          </cell>
          <cell r="B4996" t="str">
            <v>- normali</v>
          </cell>
          <cell r="C4996" t="str">
            <v>cad</v>
          </cell>
          <cell r="D4996">
            <v>2.11</v>
          </cell>
        </row>
        <row r="4997">
          <cell r="A4997" t="str">
            <v>1C.17.100.0110.b</v>
          </cell>
          <cell r="B4997" t="str">
            <v>- con tacche</v>
          </cell>
          <cell r="C4997" t="str">
            <v>cad</v>
          </cell>
          <cell r="D4997">
            <v>3.06</v>
          </cell>
        </row>
        <row r="4998">
          <cell r="A4998" t="str">
            <v>1C.17.100.0120</v>
          </cell>
          <cell r="B4998" t="str">
            <v>Sistemazione e limitato ripristino dei davanzali in pietra naturale di facciata previa verifica di stabilità. L'opera consiste nella spazzolatura di pulizia dell'elemento, conseguente asportazione di polvere ed ogni residuo, sistemazione delle sbeccature e scheggiature di limitata dimensione mediante applicazione di mastice per marmo, sagomatura del ripristino con spatole e, ad indurimento avvenuto, levigatura e lucidatura del ripristino con smerigliatrice angolare. Prezzo per metro lineare di ogni elemento in pietra naturale presente in facciata.</v>
          </cell>
          <cell r="C4998" t="str">
            <v>m</v>
          </cell>
          <cell r="D4998">
            <v>29.61</v>
          </cell>
        </row>
        <row r="4999">
          <cell r="A4999" t="str">
            <v>1C.17.150</v>
          </cell>
          <cell r="B4999" t="str">
            <v>POSA MANUFATTI IN MARMO E PIETRA NATURALE</v>
          </cell>
          <cell r="C4999"/>
          <cell r="D4999"/>
        </row>
        <row r="5000">
          <cell r="A5000" t="str">
            <v>1C.17.150.0000</v>
          </cell>
          <cell r="B5000" t="str">
            <v>NOTA DI CONSULTAZIONE</v>
          </cell>
          <cell r="C5000"/>
          <cell r="D5000"/>
        </row>
        <row r="5001">
          <cell r="A5001" t="str">
            <v>1C.17.150.0010</v>
          </cell>
          <cell r="B5001" t="str">
            <v>Posa in opera di lastre in marmo o pietra naturale per scale; compresa la malta di legante idraulico o idonei collanti, le assistenze murarie, la protezione in corso lavori, la pulizia finale e quanto altro necessario per dare l'opera finita in ogni sua parte. Per:</v>
          </cell>
          <cell r="C5001"/>
          <cell r="D5001"/>
        </row>
        <row r="5002">
          <cell r="A5002" t="str">
            <v>1C.17.150.0010.a</v>
          </cell>
          <cell r="B5002" t="str">
            <v>- frontale fino a cm 25</v>
          </cell>
          <cell r="C5002" t="str">
            <v>m</v>
          </cell>
          <cell r="D5002">
            <v>28.66</v>
          </cell>
        </row>
        <row r="5003">
          <cell r="A5003" t="str">
            <v>1C.17.150.0010.b</v>
          </cell>
          <cell r="B5003" t="str">
            <v>- pedate rette fino a cm 36</v>
          </cell>
          <cell r="C5003" t="str">
            <v>m</v>
          </cell>
          <cell r="D5003">
            <v>32.56</v>
          </cell>
        </row>
        <row r="5004">
          <cell r="A5004" t="str">
            <v>1C.17.150.0010.c</v>
          </cell>
          <cell r="B5004" t="str">
            <v>- pedate a ventaglio - superficie effettiva</v>
          </cell>
          <cell r="C5004" t="str">
            <v>m²</v>
          </cell>
          <cell r="D5004">
            <v>125.16</v>
          </cell>
        </row>
        <row r="5005">
          <cell r="A5005" t="str">
            <v>1C.17.150.0010.d</v>
          </cell>
          <cell r="B5005" t="str">
            <v>- alzate</v>
          </cell>
          <cell r="C5005" t="str">
            <v>m</v>
          </cell>
          <cell r="D5005">
            <v>14</v>
          </cell>
        </row>
        <row r="5006">
          <cell r="A5006" t="str">
            <v>1C.17.150.0010.e</v>
          </cell>
          <cell r="B5006" t="str">
            <v>- zoccolino piano a gradoni in elementi in altezza da 16 ÷ 19 cm e lunghezza 40 ÷ 48 cm</v>
          </cell>
          <cell r="C5006" t="str">
            <v>m</v>
          </cell>
          <cell r="D5006">
            <v>18.829999999999998</v>
          </cell>
        </row>
        <row r="5007">
          <cell r="A5007" t="str">
            <v>1C.17.150.0010.f</v>
          </cell>
          <cell r="B5007" t="str">
            <v>- zoccolino piano rampante a scivolo in pezzi sagomati.</v>
          </cell>
          <cell r="C5007" t="str">
            <v>m</v>
          </cell>
          <cell r="D5007">
            <v>26.53</v>
          </cell>
        </row>
        <row r="5008">
          <cell r="A5008" t="str">
            <v>1C.17.150.0020</v>
          </cell>
          <cell r="B5008" t="str">
            <v>Posa in opera di lastre in marmo o pietra naturale per porte e finestre; compresa la malta di legante idraulico o idonei collanti, le assistenze murarie, i piani di lavoro, la protezione in corso lavori, la pulizia finale e quanto altro necessario per dare l'opera finita in ogni sua parte. Per:</v>
          </cell>
          <cell r="C5008"/>
          <cell r="D5008"/>
        </row>
        <row r="5009">
          <cell r="A5009" t="str">
            <v>1C.17.150.0020.a</v>
          </cell>
          <cell r="B5009" t="str">
            <v>- davanzale</v>
          </cell>
          <cell r="C5009" t="str">
            <v>m</v>
          </cell>
          <cell r="D5009">
            <v>30.55</v>
          </cell>
        </row>
        <row r="5010">
          <cell r="A5010" t="str">
            <v>1C.17.150.0020.b</v>
          </cell>
          <cell r="B5010" t="str">
            <v>- contorni di finestra e porta balcone</v>
          </cell>
          <cell r="C5010" t="str">
            <v>m</v>
          </cell>
          <cell r="D5010">
            <v>23.27</v>
          </cell>
        </row>
        <row r="5011">
          <cell r="A5011" t="str">
            <v>1C.17.150.0020.c</v>
          </cell>
          <cell r="B5011" t="str">
            <v>- contorni di porta interna</v>
          </cell>
          <cell r="C5011" t="str">
            <v>m</v>
          </cell>
          <cell r="D5011">
            <v>21.95</v>
          </cell>
        </row>
        <row r="5012">
          <cell r="A5012" t="str">
            <v>1C.17.150.0020.d</v>
          </cell>
          <cell r="B5012" t="str">
            <v>- soglia per porta esterna e balcone</v>
          </cell>
          <cell r="C5012" t="str">
            <v>m</v>
          </cell>
          <cell r="D5012">
            <v>27.31</v>
          </cell>
        </row>
        <row r="5013">
          <cell r="A5013" t="str">
            <v>1C.17.150.0020.e</v>
          </cell>
          <cell r="B5013" t="str">
            <v>- soglia da 10 ÷ 15 cm per porta interna</v>
          </cell>
          <cell r="C5013" t="str">
            <v>m</v>
          </cell>
          <cell r="D5013">
            <v>22.46</v>
          </cell>
        </row>
        <row r="5014">
          <cell r="A5014" t="str">
            <v>1C.17.150.0030</v>
          </cell>
          <cell r="B5014" t="str">
            <v>Posa in opera di copertine muretti e frontali balconi in lastre di pietra naturale; compresa la malta di legante idraulico o idonei collanti, le assistenze murarie, la protezione in corso lavori, la pulizia finale e quanto altro necessario per dare l'opera finita in ogni sua parte. Per:</v>
          </cell>
          <cell r="C5014"/>
          <cell r="D5014"/>
        </row>
        <row r="5015">
          <cell r="A5015" t="str">
            <v>1C.17.150.0030.a</v>
          </cell>
          <cell r="B5015" t="str">
            <v>- fino a 20 cm di larghezza</v>
          </cell>
          <cell r="C5015" t="str">
            <v>m</v>
          </cell>
          <cell r="D5015">
            <v>27.13</v>
          </cell>
        </row>
        <row r="5016">
          <cell r="A5016" t="str">
            <v>1C.17.150.0030.b</v>
          </cell>
          <cell r="B5016" t="str">
            <v>- oltre 20 fino a 30 cm di larghezza</v>
          </cell>
          <cell r="C5016" t="str">
            <v>m</v>
          </cell>
          <cell r="D5016">
            <v>29.69</v>
          </cell>
        </row>
        <row r="5017">
          <cell r="A5017" t="str">
            <v>1C.17.150.0040</v>
          </cell>
          <cell r="B5017" t="str">
            <v>Posa in opera di pavimento in lastre di marmo o pietra naturale, spessore minimo cm 2, da lucidare in opera; compresa la malta di legante idraulico o idonei collanti, le assistenze murarie, la protezione in corso lavori, la pulizia finale e quanto altro necessario per dare l'opera finita in ogni sua parte. Esclusa la eventuale lucidatura. Nei tipi:</v>
          </cell>
          <cell r="C5017"/>
          <cell r="D5017"/>
        </row>
        <row r="5018">
          <cell r="A5018" t="str">
            <v>1C.17.150.0040.a</v>
          </cell>
          <cell r="B5018" t="str">
            <v>- a campo unico</v>
          </cell>
          <cell r="C5018" t="str">
            <v>m²</v>
          </cell>
          <cell r="D5018">
            <v>44.34</v>
          </cell>
        </row>
        <row r="5019">
          <cell r="A5019" t="str">
            <v>1C.17.150.0040.b</v>
          </cell>
          <cell r="B5019" t="str">
            <v>- a disegno con fasce</v>
          </cell>
          <cell r="C5019" t="str">
            <v>m²</v>
          </cell>
          <cell r="D5019">
            <v>63.13</v>
          </cell>
        </row>
        <row r="5020">
          <cell r="A5020" t="str">
            <v>1C.17.150.0050</v>
          </cell>
          <cell r="B5020" t="str">
            <v>Posa in opera di zoccolino per locali interni; compresa la malta di legante idraulico o idonei collanti, le assistenze murarie, la protezione in corso lavori, la pulizia finale e quanto altro necessario per dare l'opera finita in ogni sua parte. Per altezza:</v>
          </cell>
          <cell r="C5020"/>
          <cell r="D5020"/>
        </row>
        <row r="5021">
          <cell r="A5021" t="str">
            <v>1C.17.150.0050.a</v>
          </cell>
          <cell r="B5021" t="str">
            <v>- 6 ÷ 8 cm, spessore 10 mm</v>
          </cell>
          <cell r="C5021" t="str">
            <v>m</v>
          </cell>
          <cell r="D5021">
            <v>10.87</v>
          </cell>
        </row>
        <row r="5022">
          <cell r="A5022" t="str">
            <v>1C.17.150.0050.b</v>
          </cell>
          <cell r="B5022" t="str">
            <v>- 10 ÷ 12 cm, spessore 20 mm</v>
          </cell>
          <cell r="C5022" t="str">
            <v>m</v>
          </cell>
          <cell r="D5022">
            <v>13.93</v>
          </cell>
        </row>
        <row r="5023">
          <cell r="A5023" t="str">
            <v>1C.17.150.0070</v>
          </cell>
          <cell r="B5023" t="str">
            <v>Posa in opera di masselli in pietra naturale di qualunque forma e dimensione; compresa la malta di legante idraulico o idonei collanti, le assistenze murarie, i piani di lavoro, la protezione in corso lavori, la pulizia finale e quanto altro necessario per dare l'opera finita in ogni sua parte. Valutazione a m³ riferita a ciascun massello, nelle seguenti categorie dimensionali:</v>
          </cell>
          <cell r="C5023"/>
          <cell r="D5023"/>
        </row>
        <row r="5024">
          <cell r="A5024" t="str">
            <v>1C.17.150.0070.a</v>
          </cell>
          <cell r="B5024" t="str">
            <v>- volume da 0,020 a 0,030 mc</v>
          </cell>
          <cell r="C5024" t="str">
            <v>m³</v>
          </cell>
          <cell r="D5024">
            <v>540.64</v>
          </cell>
        </row>
        <row r="5025">
          <cell r="A5025" t="str">
            <v>1C.17.150.0070.b</v>
          </cell>
          <cell r="B5025" t="str">
            <v>- volume da 0,031 a 0,040 mc</v>
          </cell>
          <cell r="C5025" t="str">
            <v>m³</v>
          </cell>
          <cell r="D5025">
            <v>617.6</v>
          </cell>
        </row>
        <row r="5026">
          <cell r="A5026" t="str">
            <v>1C.17.150.0070.c</v>
          </cell>
          <cell r="B5026" t="str">
            <v>- volume da 0,041 a 0,050 mc</v>
          </cell>
          <cell r="C5026" t="str">
            <v>m³</v>
          </cell>
          <cell r="D5026">
            <v>689.57</v>
          </cell>
        </row>
        <row r="5027">
          <cell r="A5027" t="str">
            <v>1C.17.150.0070.d</v>
          </cell>
          <cell r="B5027" t="str">
            <v>- volume da 0,051 a 0,060 mc</v>
          </cell>
          <cell r="C5027" t="str">
            <v>m³</v>
          </cell>
          <cell r="D5027">
            <v>800.02</v>
          </cell>
        </row>
        <row r="5028">
          <cell r="A5028" t="str">
            <v>1C.17.150.0070.e</v>
          </cell>
          <cell r="B5028" t="str">
            <v>- volume da 0,061 a 0,080 mc</v>
          </cell>
          <cell r="C5028" t="str">
            <v>m³</v>
          </cell>
          <cell r="D5028">
            <v>953.65</v>
          </cell>
        </row>
        <row r="5029">
          <cell r="A5029" t="str">
            <v>1C.17.150.0070.f</v>
          </cell>
          <cell r="B5029" t="str">
            <v>- volume da 0,081 a 0,100 mc</v>
          </cell>
          <cell r="C5029" t="str">
            <v>m³</v>
          </cell>
          <cell r="D5029">
            <v>1224.4100000000001</v>
          </cell>
        </row>
        <row r="5030">
          <cell r="A5030" t="str">
            <v>1C.17.150.0070.g</v>
          </cell>
          <cell r="B5030" t="str">
            <v>- volume oltre 0,101 mc</v>
          </cell>
          <cell r="C5030" t="str">
            <v>m³</v>
          </cell>
          <cell r="D5030">
            <v>1309.4100000000001</v>
          </cell>
        </row>
        <row r="5031">
          <cell r="A5031" t="str">
            <v>1C.17.200</v>
          </cell>
          <cell r="B5031" t="str">
            <v>FINITURE IN OPERA DI MARMO E PIETRA TENERA</v>
          </cell>
          <cell r="C5031"/>
          <cell r="D5031"/>
        </row>
        <row r="5032">
          <cell r="A5032" t="str">
            <v>1C.17.200.0000</v>
          </cell>
          <cell r="B5032" t="str">
            <v>NOTA DI CONSULTAZIONE</v>
          </cell>
          <cell r="C5032"/>
          <cell r="D5032"/>
        </row>
        <row r="5033">
          <cell r="A5033" t="str">
            <v>1C.17.200.0010</v>
          </cell>
          <cell r="B5033" t="str">
            <v>Arrotatura e levigatura in opera di pavimenti in lastre di marmo o pietre tenere, con superficie a piano di sega o frullonata; compresa assistenza muraria e pulizia finale.</v>
          </cell>
          <cell r="C5033" t="str">
            <v>m²</v>
          </cell>
          <cell r="D5033">
            <v>21.4</v>
          </cell>
        </row>
        <row r="5034">
          <cell r="A5034" t="str">
            <v>1C.17.200.0020</v>
          </cell>
          <cell r="B5034" t="str">
            <v>Lucidatura in opera di pavimenti in lastre di marmo o pietre tenere, con superficie già levigata; compresa assistenza muraria e pulizia finale.</v>
          </cell>
          <cell r="C5034" t="str">
            <v>m²</v>
          </cell>
          <cell r="D5034">
            <v>13.31</v>
          </cell>
        </row>
        <row r="5035">
          <cell r="A5035" t="str">
            <v>1C.17.250</v>
          </cell>
          <cell r="B5035" t="str">
            <v>FINITURE IN OPERA DI GRANITI E PIETRE DURE</v>
          </cell>
          <cell r="C5035"/>
          <cell r="D5035"/>
        </row>
        <row r="5036">
          <cell r="A5036" t="str">
            <v>1C.17.250.0000</v>
          </cell>
          <cell r="B5036" t="str">
            <v>NOTA DI CONSULTAZIONE</v>
          </cell>
          <cell r="C5036"/>
          <cell r="D5036"/>
        </row>
        <row r="5037">
          <cell r="A5037" t="str">
            <v>1C.17.250.0010</v>
          </cell>
          <cell r="B5037" t="str">
            <v>Arrotatura e levigatura in opera di pavimenti in lastre di granito o pietre dure, con superficie a piano di sega o frullonata; compresa assistenza muraria e pulizia finale.</v>
          </cell>
          <cell r="C5037" t="str">
            <v>m²</v>
          </cell>
          <cell r="D5037">
            <v>29.46</v>
          </cell>
        </row>
        <row r="5038">
          <cell r="A5038" t="str">
            <v>1C.17.250.0020</v>
          </cell>
          <cell r="B5038" t="str">
            <v>Lucidatura di pavimenti in lastre in granito o pietra dura, già levigati; compresa assistenza muraria e pulizia finale.</v>
          </cell>
          <cell r="C5038" t="str">
            <v>m²</v>
          </cell>
          <cell r="D5038">
            <v>22.8</v>
          </cell>
        </row>
        <row r="5039">
          <cell r="A5039" t="str">
            <v>1C.17.250.0030</v>
          </cell>
          <cell r="B5039" t="str">
            <v>Bocciardatura in opera di superfici in granito o pietra dura a piano di sega o frullonate; compresa assistenza muraria e pulizia finale.</v>
          </cell>
          <cell r="C5039" t="str">
            <v>m²</v>
          </cell>
          <cell r="D5039">
            <v>21.4</v>
          </cell>
        </row>
        <row r="5040">
          <cell r="A5040" t="str">
            <v>1C.17.500</v>
          </cell>
          <cell r="B5040" t="str">
            <v>FORNITURA E POSA DI MARMI E PIETRE PER SCALE</v>
          </cell>
          <cell r="C5040"/>
          <cell r="D5040"/>
        </row>
        <row r="5041">
          <cell r="A5041" t="str">
            <v>1C.17.500.0010</v>
          </cell>
          <cell r="B5041" t="str">
            <v>Fornitura e posa frontali e pedate di gradini, fino a cm. 36 di larghezza, spessore cm 4, con teste a muro, piano bocciardato, costa vista fresata; compresa la malta di legante idraulico o idonei collanti, le assistenze murarie, la protezione in corso lavori, la pulizia finale e quanto altro necessario per dare l'opera finita in ogni sua parte. Nei materiali:</v>
          </cell>
          <cell r="C5041"/>
          <cell r="D5041"/>
        </row>
        <row r="5042">
          <cell r="A5042" t="str">
            <v>1C.17.500.0010.a</v>
          </cell>
          <cell r="B5042" t="str">
            <v>- Beola bianca</v>
          </cell>
          <cell r="C5042" t="str">
            <v>m</v>
          </cell>
          <cell r="D5042">
            <v>153.04</v>
          </cell>
        </row>
        <row r="5043">
          <cell r="A5043" t="str">
            <v>1C.17.500.0010.b</v>
          </cell>
          <cell r="B5043" t="str">
            <v>- Beola grigia</v>
          </cell>
          <cell r="C5043" t="str">
            <v>m</v>
          </cell>
          <cell r="D5043">
            <v>95.37</v>
          </cell>
        </row>
        <row r="5044">
          <cell r="A5044" t="str">
            <v>1C.17.500.0010.c</v>
          </cell>
          <cell r="B5044" t="str">
            <v>- Serizzo Antigorio</v>
          </cell>
          <cell r="C5044" t="str">
            <v>m</v>
          </cell>
          <cell r="D5044">
            <v>79.59</v>
          </cell>
        </row>
        <row r="5045">
          <cell r="A5045" t="str">
            <v>1C.17.500.0010.d</v>
          </cell>
          <cell r="B5045" t="str">
            <v>- Tonalite dell'Adamello</v>
          </cell>
          <cell r="C5045" t="str">
            <v>m</v>
          </cell>
          <cell r="D5045">
            <v>82.16</v>
          </cell>
        </row>
        <row r="5046">
          <cell r="A5046" t="str">
            <v>1C.17.500.0020</v>
          </cell>
          <cell r="B5046" t="str">
            <v>Fornitura e posa frontali e pedate di gradini, a contorno non rettangolare, a ventaglio o similare, spessore cm 4, con teste a muro, piano bocciardato, costa vista fresata. Compresa la malta di legante idraulico o idonei collanti, le assistenze murarie, la protezione in corso lavori, la pulizia finale e quanto altro necessario per dare l'opera finita in ogni sua parte. Misurazione minimo rettangolo circoscritto. Nei materiali:</v>
          </cell>
          <cell r="C5046"/>
          <cell r="D5046"/>
        </row>
        <row r="5047">
          <cell r="A5047" t="str">
            <v>1C.17.500.0020.a</v>
          </cell>
          <cell r="B5047" t="str">
            <v>- Beola bianca</v>
          </cell>
          <cell r="C5047" t="str">
            <v>m²</v>
          </cell>
          <cell r="D5047">
            <v>425.14</v>
          </cell>
        </row>
        <row r="5048">
          <cell r="A5048" t="str">
            <v>1C.17.500.0020.b</v>
          </cell>
          <cell r="B5048" t="str">
            <v>- Beola grigia</v>
          </cell>
          <cell r="C5048" t="str">
            <v>m²</v>
          </cell>
          <cell r="D5048">
            <v>264.92</v>
          </cell>
        </row>
        <row r="5049">
          <cell r="A5049" t="str">
            <v>1C.17.500.0020.c</v>
          </cell>
          <cell r="B5049" t="str">
            <v>- Serizzo Antigorio</v>
          </cell>
          <cell r="C5049" t="str">
            <v>m²</v>
          </cell>
          <cell r="D5049">
            <v>221.07</v>
          </cell>
        </row>
        <row r="5050">
          <cell r="A5050" t="str">
            <v>1C.17.500.0020.d</v>
          </cell>
          <cell r="B5050" t="str">
            <v>- Tonalite dell'Adamello</v>
          </cell>
          <cell r="C5050" t="str">
            <v>m²</v>
          </cell>
          <cell r="D5050">
            <v>228.23</v>
          </cell>
        </row>
        <row r="5051">
          <cell r="A5051" t="str">
            <v>1C.17.500.0030</v>
          </cell>
          <cell r="B5051" t="str">
            <v>Fornitura e posa alzate di gradini, fino a cm. 17 di altezza, spessore cm 3, con teste a muro, piano visto bocciardato. Compresa la malta di legante idraulico o idonei collanti, le assistenze murarie, la protezione in corso lavori, la pulizia finale e quanto altro necessario per dare l'opera finita in ogni sua parte. Nei materiali:</v>
          </cell>
          <cell r="C5051"/>
          <cell r="D5051"/>
        </row>
        <row r="5052">
          <cell r="A5052" t="str">
            <v>1C.17.500.0030.a</v>
          </cell>
          <cell r="B5052" t="str">
            <v>- Beola bianca</v>
          </cell>
          <cell r="C5052" t="str">
            <v>m</v>
          </cell>
          <cell r="D5052">
            <v>60.53</v>
          </cell>
        </row>
        <row r="5053">
          <cell r="A5053" t="str">
            <v>1C.17.500.0030.b</v>
          </cell>
          <cell r="B5053" t="str">
            <v>- Beola grigia</v>
          </cell>
          <cell r="C5053" t="str">
            <v>m</v>
          </cell>
          <cell r="D5053">
            <v>38.64</v>
          </cell>
        </row>
        <row r="5054">
          <cell r="A5054" t="str">
            <v>1C.17.500.0030.c</v>
          </cell>
          <cell r="B5054" t="str">
            <v>- Serizzo Antigorio</v>
          </cell>
          <cell r="C5054" t="str">
            <v>m</v>
          </cell>
          <cell r="D5054">
            <v>32.65</v>
          </cell>
        </row>
        <row r="5055">
          <cell r="A5055" t="str">
            <v>1C.17.500.0030.d</v>
          </cell>
          <cell r="B5055" t="str">
            <v>- Tonalite dell'Adamello</v>
          </cell>
          <cell r="C5055" t="str">
            <v>m</v>
          </cell>
          <cell r="D5055">
            <v>32.57</v>
          </cell>
        </row>
        <row r="5056">
          <cell r="A5056" t="str">
            <v>1C.17.500.0040</v>
          </cell>
          <cell r="B5056" t="str">
            <v>Fornitura e posa pedate e frontali di gradini, fino a cm. 36 di larghezza, spessore cm 3, con teste a muro, piano levigato, costa vista lucidata. Compresa la malta di legante idraulico o idonei collanti, le assistenze murarie, la protezione in corso lavori, la pulizia finale e quanto altro necessario per dare l'opera finita in ogni sua parte. Nei materiali:</v>
          </cell>
          <cell r="C5056"/>
          <cell r="D5056"/>
        </row>
        <row r="5057">
          <cell r="A5057" t="str">
            <v>1C.17.500.0040.a</v>
          </cell>
          <cell r="B5057" t="str">
            <v>- Bianco Carrara tipo C</v>
          </cell>
          <cell r="C5057" t="str">
            <v>m</v>
          </cell>
          <cell r="D5057">
            <v>81.650000000000006</v>
          </cell>
        </row>
        <row r="5058">
          <cell r="A5058" t="str">
            <v>1C.17.500.0040.b</v>
          </cell>
          <cell r="B5058" t="str">
            <v>- Aurisina fiorito</v>
          </cell>
          <cell r="C5058" t="str">
            <v>m</v>
          </cell>
          <cell r="D5058">
            <v>96.14</v>
          </cell>
        </row>
        <row r="5059">
          <cell r="A5059" t="str">
            <v>1C.17.500.0040.c</v>
          </cell>
          <cell r="B5059" t="str">
            <v>- Botticino Classico</v>
          </cell>
          <cell r="C5059" t="str">
            <v>m</v>
          </cell>
          <cell r="D5059">
            <v>79.72</v>
          </cell>
        </row>
        <row r="5060">
          <cell r="A5060" t="str">
            <v>1C.17.500.0040.d</v>
          </cell>
          <cell r="B5060" t="str">
            <v>- Chiampo Olivo</v>
          </cell>
          <cell r="C5060" t="str">
            <v>m</v>
          </cell>
          <cell r="D5060">
            <v>84.15</v>
          </cell>
        </row>
        <row r="5061">
          <cell r="A5061" t="str">
            <v>1C.17.500.0040.e</v>
          </cell>
          <cell r="B5061" t="str">
            <v>- Trachite gialla</v>
          </cell>
          <cell r="C5061" t="str">
            <v>m</v>
          </cell>
          <cell r="D5061">
            <v>96.14</v>
          </cell>
        </row>
        <row r="5062">
          <cell r="A5062" t="str">
            <v>1C.17.500.0040.f</v>
          </cell>
          <cell r="B5062" t="str">
            <v>- Beola grigia</v>
          </cell>
          <cell r="C5062" t="str">
            <v>m</v>
          </cell>
          <cell r="D5062">
            <v>89.06</v>
          </cell>
        </row>
        <row r="5063">
          <cell r="A5063" t="str">
            <v>1C.17.500.0040.g</v>
          </cell>
          <cell r="B5063" t="str">
            <v>- Granito sardo rosa</v>
          </cell>
          <cell r="C5063" t="str">
            <v>m</v>
          </cell>
          <cell r="D5063">
            <v>74.650000000000006</v>
          </cell>
        </row>
        <row r="5064">
          <cell r="A5064" t="str">
            <v>1C.17.500.0040.h</v>
          </cell>
          <cell r="B5064" t="str">
            <v>- Serizzo Antigorio</v>
          </cell>
          <cell r="C5064" t="str">
            <v>m</v>
          </cell>
          <cell r="D5064">
            <v>76.349999999999994</v>
          </cell>
        </row>
        <row r="5065">
          <cell r="A5065" t="str">
            <v>1C.17.500.0040.i</v>
          </cell>
          <cell r="B5065" t="str">
            <v>- Tonalite dell'Adamello</v>
          </cell>
          <cell r="C5065" t="str">
            <v>m</v>
          </cell>
          <cell r="D5065">
            <v>84.1</v>
          </cell>
        </row>
        <row r="5066">
          <cell r="A5066" t="str">
            <v>1C.17.500.0050</v>
          </cell>
          <cell r="B5066" t="str">
            <v>Fornitura e posa pedate e frontali di gradini, a contorno non rettangolare, a ventaglio o similare, spessore cm 3, con teste a muro, piano levigato, costa vista lucidata. Compresa la malta di legante idraulico o idonei collanti, le assistenze murarie, la protezione in corso lavori, la pulizia finale e quanto altro necessario per dare l'opera finita in ogni sua parte. Misurazione minimo rettangolo circoscritto, nei materiali:</v>
          </cell>
          <cell r="C5066"/>
          <cell r="D5066"/>
        </row>
        <row r="5067">
          <cell r="A5067" t="str">
            <v>1C.17.500.0050.a</v>
          </cell>
          <cell r="B5067" t="str">
            <v>- Bianco Carrara tipo C</v>
          </cell>
          <cell r="C5067" t="str">
            <v>m²</v>
          </cell>
          <cell r="D5067">
            <v>226.84</v>
          </cell>
        </row>
        <row r="5068">
          <cell r="A5068" t="str">
            <v>1C.17.500.0050.b</v>
          </cell>
          <cell r="B5068" t="str">
            <v>- Aurisina fiorito</v>
          </cell>
          <cell r="C5068" t="str">
            <v>m²</v>
          </cell>
          <cell r="D5068">
            <v>267.08</v>
          </cell>
        </row>
        <row r="5069">
          <cell r="A5069" t="str">
            <v>1C.17.500.0050.c</v>
          </cell>
          <cell r="B5069" t="str">
            <v>- Botticino Classico</v>
          </cell>
          <cell r="C5069" t="str">
            <v>m²</v>
          </cell>
          <cell r="D5069">
            <v>221.46</v>
          </cell>
        </row>
        <row r="5070">
          <cell r="A5070" t="str">
            <v>1C.17.500.0050.d</v>
          </cell>
          <cell r="B5070" t="str">
            <v>- Chiampo Olivo</v>
          </cell>
          <cell r="C5070" t="str">
            <v>m²</v>
          </cell>
          <cell r="D5070">
            <v>233.76</v>
          </cell>
        </row>
        <row r="5071">
          <cell r="A5071" t="str">
            <v>1C.17.500.0050.e</v>
          </cell>
          <cell r="B5071" t="str">
            <v>- Trachite gialla</v>
          </cell>
          <cell r="C5071" t="str">
            <v>m²</v>
          </cell>
          <cell r="D5071">
            <v>267.08</v>
          </cell>
        </row>
        <row r="5072">
          <cell r="A5072" t="str">
            <v>1C.17.500.0050.f</v>
          </cell>
          <cell r="B5072" t="str">
            <v>- Beola grigia</v>
          </cell>
          <cell r="C5072" t="str">
            <v>m²</v>
          </cell>
          <cell r="D5072">
            <v>247.4</v>
          </cell>
        </row>
        <row r="5073">
          <cell r="A5073" t="str">
            <v>1C.17.500.0050.g</v>
          </cell>
          <cell r="B5073" t="str">
            <v>- Granito sardo rosa</v>
          </cell>
          <cell r="C5073" t="str">
            <v>m²</v>
          </cell>
          <cell r="D5073">
            <v>207.37</v>
          </cell>
        </row>
        <row r="5074">
          <cell r="A5074" t="str">
            <v>1C.17.500.0050.h</v>
          </cell>
          <cell r="B5074" t="str">
            <v>- Serizzo Antigorio</v>
          </cell>
          <cell r="C5074" t="str">
            <v>m²</v>
          </cell>
          <cell r="D5074">
            <v>212.11</v>
          </cell>
        </row>
        <row r="5075">
          <cell r="A5075" t="str">
            <v>1C.17.500.0050.i</v>
          </cell>
          <cell r="B5075" t="str">
            <v>- Tonalite dell'Adamello</v>
          </cell>
          <cell r="C5075" t="str">
            <v>m²</v>
          </cell>
          <cell r="D5075">
            <v>233.61</v>
          </cell>
        </row>
        <row r="5076">
          <cell r="A5076" t="str">
            <v>1C.17.500.0060</v>
          </cell>
          <cell r="B5076" t="str">
            <v>Fornitura e posa alzate di gradini, fino a cm. 17 di altezza, spessore cm 2, con teste a muro, piano visto lucidato. Compresa la malta di legante idraulico o idonei collanti, le assistenze murarie, la protezione in corso lavori, la pulizia finale e quanto altro necessario per dare l'opera finita in ogni sua parte. Nei materiali:</v>
          </cell>
          <cell r="C5076"/>
          <cell r="D5076"/>
        </row>
        <row r="5077">
          <cell r="A5077" t="str">
            <v>1C.17.500.0060.a</v>
          </cell>
          <cell r="B5077" t="str">
            <v>- Bianco Carrara tipo C</v>
          </cell>
          <cell r="C5077" t="str">
            <v>m</v>
          </cell>
          <cell r="D5077">
            <v>28.17</v>
          </cell>
        </row>
        <row r="5078">
          <cell r="A5078" t="str">
            <v>1C.17.500.0060.b</v>
          </cell>
          <cell r="B5078" t="str">
            <v>- Aurisina fiorito</v>
          </cell>
          <cell r="C5078" t="str">
            <v>m</v>
          </cell>
          <cell r="D5078">
            <v>34.729999999999997</v>
          </cell>
        </row>
        <row r="5079">
          <cell r="A5079" t="str">
            <v>1C.17.500.0060.c</v>
          </cell>
          <cell r="B5079" t="str">
            <v>- Botticino Classico</v>
          </cell>
          <cell r="C5079" t="str">
            <v>m</v>
          </cell>
          <cell r="D5079">
            <v>28.06</v>
          </cell>
        </row>
        <row r="5080">
          <cell r="A5080" t="str">
            <v>1C.17.500.0060.d</v>
          </cell>
          <cell r="B5080" t="str">
            <v>- Chiampo Olivo</v>
          </cell>
          <cell r="C5080" t="str">
            <v>m</v>
          </cell>
          <cell r="D5080">
            <v>26.49</v>
          </cell>
        </row>
        <row r="5081">
          <cell r="A5081" t="str">
            <v>1C.17.500.0060.e</v>
          </cell>
          <cell r="B5081" t="str">
            <v>- Trachite gialla</v>
          </cell>
          <cell r="C5081" t="str">
            <v>m</v>
          </cell>
          <cell r="D5081">
            <v>34.729999999999997</v>
          </cell>
        </row>
        <row r="5082">
          <cell r="A5082" t="str">
            <v>1C.17.500.0060.f</v>
          </cell>
          <cell r="B5082" t="str">
            <v>- Beola grigia</v>
          </cell>
          <cell r="C5082" t="str">
            <v>m</v>
          </cell>
          <cell r="D5082">
            <v>33.22</v>
          </cell>
        </row>
        <row r="5083">
          <cell r="A5083" t="str">
            <v>1C.17.500.0060.g</v>
          </cell>
          <cell r="B5083" t="str">
            <v>- Granito sardo rosa</v>
          </cell>
          <cell r="C5083" t="str">
            <v>m</v>
          </cell>
          <cell r="D5083">
            <v>28.03</v>
          </cell>
        </row>
        <row r="5084">
          <cell r="A5084" t="str">
            <v>1C.17.500.0060.h</v>
          </cell>
          <cell r="B5084" t="str">
            <v>- Serizzo Antigorio</v>
          </cell>
          <cell r="C5084" t="str">
            <v>m</v>
          </cell>
          <cell r="D5084">
            <v>28.68</v>
          </cell>
        </row>
        <row r="5085">
          <cell r="A5085" t="str">
            <v>1C.17.500.0060.i</v>
          </cell>
          <cell r="B5085" t="str">
            <v>- Tonalite dell'Adamello</v>
          </cell>
          <cell r="C5085" t="str">
            <v>m</v>
          </cell>
          <cell r="D5085">
            <v>31.59</v>
          </cell>
        </row>
        <row r="5086">
          <cell r="A5086" t="str">
            <v>1C.17.500.0070</v>
          </cell>
          <cell r="B5086" t="str">
            <v>Fornitura e posa zoccolino piano a gradoni in elementi in altezza da 16 ÷ 19 cm e lunghezza 40 ÷ 48 cm, piano e costa vista lucidata. Compresa la malta di legante idraulico o idonei collanti, le assistenze murarie, la protezione in corso lavori, la pulizia finale e quanto altro necessario per dare l'opera finita in ogni sua parte. Nei materiali:</v>
          </cell>
          <cell r="C5086"/>
          <cell r="D5086"/>
        </row>
        <row r="5087">
          <cell r="A5087" t="str">
            <v>1C.17.500.0070.a</v>
          </cell>
          <cell r="B5087" t="str">
            <v>- Bianco Carrara tipo C</v>
          </cell>
          <cell r="C5087" t="str">
            <v>m</v>
          </cell>
          <cell r="D5087">
            <v>38.479999999999997</v>
          </cell>
        </row>
        <row r="5088">
          <cell r="A5088" t="str">
            <v>1C.17.500.0070.b</v>
          </cell>
          <cell r="B5088" t="str">
            <v>- Aurisina fiorito</v>
          </cell>
          <cell r="C5088" t="str">
            <v>m</v>
          </cell>
          <cell r="D5088">
            <v>46.56</v>
          </cell>
        </row>
        <row r="5089">
          <cell r="A5089" t="str">
            <v>1C.17.500.0070.c</v>
          </cell>
          <cell r="B5089" t="str">
            <v>- Botticino Classico</v>
          </cell>
          <cell r="C5089" t="str">
            <v>m</v>
          </cell>
          <cell r="D5089">
            <v>38.79</v>
          </cell>
        </row>
        <row r="5090">
          <cell r="A5090" t="str">
            <v>1C.17.500.0070.d</v>
          </cell>
          <cell r="B5090" t="str">
            <v>- Chiampo Olivo</v>
          </cell>
          <cell r="C5090" t="str">
            <v>m</v>
          </cell>
          <cell r="D5090">
            <v>36.96</v>
          </cell>
        </row>
        <row r="5091">
          <cell r="A5091" t="str">
            <v>1C.17.500.0070.e</v>
          </cell>
          <cell r="B5091" t="str">
            <v>- Trachite gialla</v>
          </cell>
          <cell r="C5091" t="str">
            <v>m</v>
          </cell>
          <cell r="D5091">
            <v>46.56</v>
          </cell>
        </row>
        <row r="5092">
          <cell r="A5092" t="str">
            <v>1C.17.500.0070.f</v>
          </cell>
          <cell r="B5092" t="str">
            <v>- Beola grigia</v>
          </cell>
          <cell r="C5092" t="str">
            <v>m</v>
          </cell>
          <cell r="D5092">
            <v>46.55</v>
          </cell>
        </row>
        <row r="5093">
          <cell r="A5093" t="str">
            <v>1C.17.500.0070.g</v>
          </cell>
          <cell r="B5093" t="str">
            <v>- Granito sardo rosa</v>
          </cell>
          <cell r="C5093" t="str">
            <v>m</v>
          </cell>
          <cell r="D5093">
            <v>40.51</v>
          </cell>
        </row>
        <row r="5094">
          <cell r="A5094" t="str">
            <v>1C.17.500.0070.h</v>
          </cell>
          <cell r="B5094" t="str">
            <v>- Serizzo Antigorio</v>
          </cell>
          <cell r="C5094" t="str">
            <v>m</v>
          </cell>
          <cell r="D5094">
            <v>41.27</v>
          </cell>
        </row>
        <row r="5095">
          <cell r="A5095" t="str">
            <v>1C.17.500.0070.i</v>
          </cell>
          <cell r="B5095" t="str">
            <v>- Tonalite dell'Adamello</v>
          </cell>
          <cell r="C5095" t="str">
            <v>m</v>
          </cell>
          <cell r="D5095">
            <v>44.1</v>
          </cell>
        </row>
        <row r="5096">
          <cell r="A5096" t="str">
            <v>1C.17.550</v>
          </cell>
          <cell r="B5096" t="str">
            <v>FORNITURA E POSA DAVANZALI E CONTORNI FINESTRE</v>
          </cell>
          <cell r="C5096"/>
          <cell r="D5096"/>
        </row>
        <row r="5097">
          <cell r="A5097" t="str">
            <v>1C.17.550.0010</v>
          </cell>
          <cell r="B5097" t="str">
            <v>Fornitura e posa davanzali di finestra e soglie di porte finestra, larghezza cm. 26, spessore cm 3, con piano visto e coste levigate; forniti di gocciolatoio e di listelli in pvc incastrati a formazione di vaschetta. Compresa la malta di legante idraulico o idonei collanti, le assistenze murarie, la protezione in corso lavori, la pulizia finale e quanto altro necessario per dare l'opera finita in ogni sua parte. Nei materiali:</v>
          </cell>
          <cell r="C5097"/>
          <cell r="D5097"/>
        </row>
        <row r="5098">
          <cell r="A5098" t="str">
            <v>1C.17.550.0010.a</v>
          </cell>
          <cell r="B5098" t="str">
            <v>- Bianco Carrara tipo C</v>
          </cell>
          <cell r="C5098" t="str">
            <v>m</v>
          </cell>
          <cell r="D5098">
            <v>78.53</v>
          </cell>
        </row>
        <row r="5099">
          <cell r="A5099" t="str">
            <v>1C.17.550.0010.b</v>
          </cell>
          <cell r="B5099" t="str">
            <v>- Aurisina fiorito</v>
          </cell>
          <cell r="C5099" t="str">
            <v>m</v>
          </cell>
          <cell r="D5099">
            <v>88.98</v>
          </cell>
        </row>
        <row r="5100">
          <cell r="A5100" t="str">
            <v>1C.17.550.0010.c</v>
          </cell>
          <cell r="B5100" t="str">
            <v>- Botticino Classico</v>
          </cell>
          <cell r="C5100" t="str">
            <v>m</v>
          </cell>
          <cell r="D5100">
            <v>77.13</v>
          </cell>
        </row>
        <row r="5101">
          <cell r="A5101" t="str">
            <v>1C.17.550.0010.d</v>
          </cell>
          <cell r="B5101" t="str">
            <v>- Chiampo Olivo</v>
          </cell>
          <cell r="C5101" t="str">
            <v>m</v>
          </cell>
          <cell r="D5101">
            <v>80.34</v>
          </cell>
        </row>
        <row r="5102">
          <cell r="A5102" t="str">
            <v>1C.17.550.0010.e</v>
          </cell>
          <cell r="B5102" t="str">
            <v>- Trachite gialla</v>
          </cell>
          <cell r="C5102" t="str">
            <v>m</v>
          </cell>
          <cell r="D5102">
            <v>88.98</v>
          </cell>
        </row>
        <row r="5103">
          <cell r="A5103" t="str">
            <v>1C.17.550.0010.f</v>
          </cell>
          <cell r="B5103" t="str">
            <v>- Beola grigia</v>
          </cell>
          <cell r="C5103" t="str">
            <v>m</v>
          </cell>
          <cell r="D5103">
            <v>87.45</v>
          </cell>
        </row>
        <row r="5104">
          <cell r="A5104" t="str">
            <v>1C.17.550.0010.g</v>
          </cell>
          <cell r="B5104" t="str">
            <v>- Granito sardo rosa</v>
          </cell>
          <cell r="C5104" t="str">
            <v>m</v>
          </cell>
          <cell r="D5104">
            <v>77.06</v>
          </cell>
        </row>
        <row r="5105">
          <cell r="A5105" t="str">
            <v>1C.17.550.0010.h</v>
          </cell>
          <cell r="B5105" t="str">
            <v>- Serizzo Antigorio</v>
          </cell>
          <cell r="C5105" t="str">
            <v>m</v>
          </cell>
          <cell r="D5105">
            <v>78.290000000000006</v>
          </cell>
        </row>
        <row r="5106">
          <cell r="A5106" t="str">
            <v>1C.17.550.0010.i</v>
          </cell>
          <cell r="B5106" t="str">
            <v>- Tonalite dell'Adamello</v>
          </cell>
          <cell r="C5106" t="str">
            <v>m</v>
          </cell>
          <cell r="D5106">
            <v>83.89</v>
          </cell>
        </row>
        <row r="5107">
          <cell r="A5107" t="str">
            <v>1C.17.550.0010.o</v>
          </cell>
          <cell r="B5107" t="str">
            <v>- Bianco Carrara tipo C - per ogni cm in più o in meno oltre i 26 cm.</v>
          </cell>
          <cell r="C5107" t="str">
            <v>m x cm</v>
          </cell>
          <cell r="D5107">
            <v>1.17</v>
          </cell>
        </row>
        <row r="5108">
          <cell r="A5108" t="str">
            <v>1C.17.550.0010.p</v>
          </cell>
          <cell r="B5108" t="str">
            <v>- Aurisina fiorito - per ogni cm in più o in meno oltre i 26 cm.</v>
          </cell>
          <cell r="C5108" t="str">
            <v>m x cm</v>
          </cell>
          <cell r="D5108">
            <v>1.57</v>
          </cell>
        </row>
        <row r="5109">
          <cell r="A5109" t="str">
            <v>1C.17.550.0010.q</v>
          </cell>
          <cell r="B5109" t="str">
            <v>- Botticino Classico - per ogni cm in più o in meno oltre i 26 cm.</v>
          </cell>
          <cell r="C5109" t="str">
            <v>m x cm</v>
          </cell>
          <cell r="D5109">
            <v>1.1100000000000001</v>
          </cell>
        </row>
        <row r="5110">
          <cell r="A5110" t="str">
            <v>1C.17.550.0010.r</v>
          </cell>
          <cell r="B5110" t="str">
            <v>- Chiampo Olivo - per ogni cm in più o in meno oltre i 26 cm.</v>
          </cell>
          <cell r="C5110" t="str">
            <v>m x cm</v>
          </cell>
          <cell r="D5110">
            <v>1.24</v>
          </cell>
        </row>
        <row r="5111">
          <cell r="A5111" t="str">
            <v>1C.17.550.0010.s</v>
          </cell>
          <cell r="B5111" t="str">
            <v>- Trachite gialla - per ogni cm in più o in meno oltre i 26 cm.</v>
          </cell>
          <cell r="C5111" t="str">
            <v>m x cm</v>
          </cell>
          <cell r="D5111">
            <v>1.57</v>
          </cell>
        </row>
        <row r="5112">
          <cell r="A5112" t="str">
            <v>1C.17.550.0010.t</v>
          </cell>
          <cell r="B5112" t="str">
            <v>- Beola grigia - per ogni cm in più o in meno oltre i 26 cm.</v>
          </cell>
          <cell r="C5112" t="str">
            <v>m x cm</v>
          </cell>
          <cell r="D5112">
            <v>1.25</v>
          </cell>
        </row>
        <row r="5113">
          <cell r="A5113" t="str">
            <v>1C.17.550.0010.u</v>
          </cell>
          <cell r="B5113" t="str">
            <v>- Granito sardo rosa - per ogni cm in più o in meno oltre i 26 cm.</v>
          </cell>
          <cell r="C5113" t="str">
            <v>m x cm</v>
          </cell>
          <cell r="D5113">
            <v>0.86</v>
          </cell>
        </row>
        <row r="5114">
          <cell r="A5114" t="str">
            <v>1C.17.550.0010.v</v>
          </cell>
          <cell r="B5114" t="str">
            <v>- Serizzo Antigorio - per ogni cm in più o in meno oltre i 26 cm.</v>
          </cell>
          <cell r="C5114" t="str">
            <v>m x cm</v>
          </cell>
          <cell r="D5114">
            <v>0.91</v>
          </cell>
        </row>
        <row r="5115">
          <cell r="A5115" t="str">
            <v>1C.17.550.0010.w</v>
          </cell>
          <cell r="B5115" t="str">
            <v>- Tonalite dell'Adamello - per ogni cm in più o in meno oltre i 26 cm.</v>
          </cell>
          <cell r="C5115" t="str">
            <v>m x cm</v>
          </cell>
          <cell r="D5115">
            <v>1.1100000000000001</v>
          </cell>
        </row>
        <row r="5116">
          <cell r="A5116" t="str">
            <v>1C.17.550.0020</v>
          </cell>
          <cell r="B5116" t="str">
            <v>Fornitura e posa davanzali di finestra e soglie di porte finestra, larghezza cm. 26, spessore cm 5, con piano visto e coste levigate; forniti di gocciolatoio, con formazione di vaschetta in pendenza, con ribasso massimo di 2 cm, ricavata nello spessore della lastra. Compresa la malta di legante idraulico o idonei collanti, le assistenze murarie, la protezione in corso lavori, la pulizia finale e quanto altro necessario per dare l'opera finita in ogni sua parte. Nei materiali:</v>
          </cell>
          <cell r="C5116"/>
          <cell r="D5116"/>
        </row>
        <row r="5117">
          <cell r="A5117" t="str">
            <v>1C.17.550.0020.a</v>
          </cell>
          <cell r="B5117" t="str">
            <v>- Bianco Carrara tipo C</v>
          </cell>
          <cell r="C5117" t="str">
            <v>m</v>
          </cell>
          <cell r="D5117">
            <v>136.63</v>
          </cell>
        </row>
        <row r="5118">
          <cell r="A5118" t="str">
            <v>1C.17.550.0020.b</v>
          </cell>
          <cell r="B5118" t="str">
            <v>- Aurisina fiorito</v>
          </cell>
          <cell r="C5118" t="str">
            <v>m</v>
          </cell>
          <cell r="D5118">
            <v>146.77000000000001</v>
          </cell>
        </row>
        <row r="5119">
          <cell r="A5119" t="str">
            <v>1C.17.550.0020.c</v>
          </cell>
          <cell r="B5119" t="str">
            <v>- Botticino Classico</v>
          </cell>
          <cell r="C5119" t="str">
            <v>m</v>
          </cell>
          <cell r="D5119">
            <v>131.63</v>
          </cell>
        </row>
        <row r="5120">
          <cell r="A5120" t="str">
            <v>1C.17.550.0020.d</v>
          </cell>
          <cell r="B5120" t="str">
            <v>- Chiampo Olivo</v>
          </cell>
          <cell r="C5120" t="str">
            <v>m</v>
          </cell>
          <cell r="D5120">
            <v>146.04</v>
          </cell>
        </row>
        <row r="5121">
          <cell r="A5121" t="str">
            <v>1C.17.550.0020.e</v>
          </cell>
          <cell r="B5121" t="str">
            <v>- Trachite gialla</v>
          </cell>
          <cell r="C5121" t="str">
            <v>m</v>
          </cell>
          <cell r="D5121">
            <v>146.77000000000001</v>
          </cell>
        </row>
        <row r="5122">
          <cell r="A5122" t="str">
            <v>1C.17.550.0020.f</v>
          </cell>
          <cell r="B5122" t="str">
            <v>- Beola grigia</v>
          </cell>
          <cell r="C5122" t="str">
            <v>m</v>
          </cell>
          <cell r="D5122">
            <v>155.13999999999999</v>
          </cell>
        </row>
        <row r="5123">
          <cell r="A5123" t="str">
            <v>1C.17.550.0020.g</v>
          </cell>
          <cell r="B5123" t="str">
            <v>- Granito sardo rosa</v>
          </cell>
          <cell r="C5123" t="str">
            <v>m</v>
          </cell>
          <cell r="D5123">
            <v>139.79</v>
          </cell>
        </row>
        <row r="5124">
          <cell r="A5124" t="str">
            <v>1C.17.550.0020.h</v>
          </cell>
          <cell r="B5124" t="str">
            <v>- Serizzo antigorio</v>
          </cell>
          <cell r="C5124" t="str">
            <v>m</v>
          </cell>
          <cell r="D5124">
            <v>141.52000000000001</v>
          </cell>
        </row>
        <row r="5125">
          <cell r="A5125" t="str">
            <v>1C.17.550.0020.i</v>
          </cell>
          <cell r="B5125" t="str">
            <v>- Tonalite dell'Adamello</v>
          </cell>
          <cell r="C5125" t="str">
            <v>m</v>
          </cell>
          <cell r="D5125">
            <v>141.36000000000001</v>
          </cell>
        </row>
        <row r="5126">
          <cell r="A5126" t="str">
            <v>1C.17.550.0020.o</v>
          </cell>
          <cell r="B5126" t="str">
            <v>- Bianco Carrara tipo C - per ogni cm in più o in meno oltre i 26 cm.</v>
          </cell>
          <cell r="C5126" t="str">
            <v>m x cm</v>
          </cell>
          <cell r="D5126">
            <v>3.62</v>
          </cell>
        </row>
        <row r="5127">
          <cell r="A5127" t="str">
            <v>1C.17.550.0020.p</v>
          </cell>
          <cell r="B5127" t="str">
            <v>- Aurisina fiorito - per ogni cm in più o in meno oltre i 26 cm.</v>
          </cell>
          <cell r="C5127" t="str">
            <v>m x cm</v>
          </cell>
          <cell r="D5127">
            <v>4.0199999999999996</v>
          </cell>
        </row>
        <row r="5128">
          <cell r="A5128" t="str">
            <v>1C.17.550.0020.q</v>
          </cell>
          <cell r="B5128" t="str">
            <v>- Botticino Classico - per ogni cm in più o in meno oltre i 26 cm.</v>
          </cell>
          <cell r="C5128" t="str">
            <v>m x cm</v>
          </cell>
          <cell r="D5128">
            <v>3.43</v>
          </cell>
        </row>
        <row r="5129">
          <cell r="A5129" t="str">
            <v>1C.17.550.0020.r</v>
          </cell>
          <cell r="B5129" t="str">
            <v>- Chiampo Olivo - per ogni cm in più o in meno oltre i 26 cm.</v>
          </cell>
          <cell r="C5129" t="str">
            <v>m x cm</v>
          </cell>
          <cell r="D5129">
            <v>3.98</v>
          </cell>
        </row>
        <row r="5130">
          <cell r="A5130" t="str">
            <v>1C.17.550.0020.s</v>
          </cell>
          <cell r="B5130" t="str">
            <v>- Trachite gialla - per ogni cm in più o in meno oltre i 26 cm.</v>
          </cell>
          <cell r="C5130" t="str">
            <v>m x cm</v>
          </cell>
          <cell r="D5130">
            <v>4.0199999999999996</v>
          </cell>
        </row>
        <row r="5131">
          <cell r="A5131" t="str">
            <v>1C.17.550.0020.t</v>
          </cell>
          <cell r="B5131" t="str">
            <v>- Beola grigia - per ogni cm in più o in meno oltre i 26 cm.</v>
          </cell>
          <cell r="C5131" t="str">
            <v>m x cm</v>
          </cell>
          <cell r="D5131">
            <v>3.49</v>
          </cell>
        </row>
        <row r="5132">
          <cell r="A5132" t="str">
            <v>1C.17.550.0020.u</v>
          </cell>
          <cell r="B5132" t="str">
            <v>- Granito sardo rosa - per ogni cm in più o in meno oltre i 26 cm.</v>
          </cell>
          <cell r="C5132" t="str">
            <v>m x cm</v>
          </cell>
          <cell r="D5132">
            <v>2.89</v>
          </cell>
        </row>
        <row r="5133">
          <cell r="A5133" t="str">
            <v>1C.17.550.0020.v</v>
          </cell>
          <cell r="B5133" t="str">
            <v>- Serizzo Antigorio - per ogni cm in più o in meno oltre i 26 cm.</v>
          </cell>
          <cell r="C5133" t="str">
            <v>m x cm</v>
          </cell>
          <cell r="D5133">
            <v>2.97</v>
          </cell>
        </row>
        <row r="5134">
          <cell r="A5134" t="str">
            <v>1C.17.550.0020.w</v>
          </cell>
          <cell r="B5134" t="str">
            <v>- Tonalite dell'Adamello - per ogni cm in più o in meno oltre i 26 cm.</v>
          </cell>
          <cell r="C5134" t="str">
            <v>m x cm</v>
          </cell>
          <cell r="D5134">
            <v>2.96</v>
          </cell>
        </row>
        <row r="5135">
          <cell r="A5135" t="str">
            <v>1C.17.550.0030</v>
          </cell>
          <cell r="B5135" t="str">
            <v>Fornitura e posa di contorni di finestre, spalle e cappelli, larghezza cm. 18, spessore cm 3, a spigoli vivi con piano visto e una costa levigati. Compresa la malta di legante idraulico o idonei collanti, le assistenze murarie, la protezione in corso lavori, la pulizia finale e quanto altro necessario per dare l'opera finita in ogni sua parte. Nei materiali:</v>
          </cell>
          <cell r="C5135"/>
          <cell r="D5135"/>
        </row>
        <row r="5136">
          <cell r="A5136" t="str">
            <v>1C.17.550.0030.a</v>
          </cell>
          <cell r="B5136" t="str">
            <v>- Bianco Carrara tipo C</v>
          </cell>
          <cell r="C5136" t="str">
            <v>m</v>
          </cell>
          <cell r="D5136">
            <v>49.07</v>
          </cell>
        </row>
        <row r="5137">
          <cell r="A5137" t="str">
            <v>1C.17.550.0030.b</v>
          </cell>
          <cell r="B5137" t="str">
            <v>- Aurisina fiorito</v>
          </cell>
          <cell r="C5137" t="str">
            <v>m</v>
          </cell>
          <cell r="D5137">
            <v>56.31</v>
          </cell>
        </row>
        <row r="5138">
          <cell r="A5138" t="str">
            <v>1C.17.550.0030.c</v>
          </cell>
          <cell r="B5138" t="str">
            <v>- Botticino Classico</v>
          </cell>
          <cell r="C5138" t="str">
            <v>m</v>
          </cell>
          <cell r="D5138">
            <v>48.08</v>
          </cell>
        </row>
        <row r="5139">
          <cell r="A5139" t="str">
            <v>1C.17.550.0030.d</v>
          </cell>
          <cell r="B5139" t="str">
            <v>- Chiampo Olivo</v>
          </cell>
          <cell r="C5139" t="str">
            <v>m</v>
          </cell>
          <cell r="D5139">
            <v>50.33</v>
          </cell>
        </row>
        <row r="5140">
          <cell r="A5140" t="str">
            <v>1C.17.550.0030.e</v>
          </cell>
          <cell r="B5140" t="str">
            <v>- Trachite gialla</v>
          </cell>
          <cell r="C5140" t="str">
            <v>m</v>
          </cell>
          <cell r="D5140">
            <v>56.31</v>
          </cell>
        </row>
        <row r="5141">
          <cell r="A5141" t="str">
            <v>1C.17.550.0030.f</v>
          </cell>
          <cell r="B5141" t="str">
            <v>- Beola grigia</v>
          </cell>
          <cell r="C5141" t="str">
            <v>m</v>
          </cell>
          <cell r="D5141">
            <v>52.37</v>
          </cell>
        </row>
        <row r="5142">
          <cell r="A5142" t="str">
            <v>1C.17.550.0030.g</v>
          </cell>
          <cell r="B5142" t="str">
            <v>- Granito sardo rosa</v>
          </cell>
          <cell r="C5142" t="str">
            <v>m</v>
          </cell>
          <cell r="D5142">
            <v>45.18</v>
          </cell>
        </row>
        <row r="5143">
          <cell r="A5143" t="str">
            <v>1C.17.550.0030.h</v>
          </cell>
          <cell r="B5143" t="str">
            <v>- Serizzo Antigorio</v>
          </cell>
          <cell r="C5143" t="str">
            <v>m</v>
          </cell>
          <cell r="D5143">
            <v>46.04</v>
          </cell>
        </row>
        <row r="5144">
          <cell r="A5144" t="str">
            <v>1C.17.550.0030.i</v>
          </cell>
          <cell r="B5144" t="str">
            <v>- Tonalite dell'Adamello</v>
          </cell>
          <cell r="C5144" t="str">
            <v>m</v>
          </cell>
          <cell r="D5144">
            <v>49.91</v>
          </cell>
        </row>
        <row r="5145">
          <cell r="A5145" t="str">
            <v>1C.17.550.0030.o</v>
          </cell>
          <cell r="B5145" t="str">
            <v>- Bianco Carrara tipo C - per ogni cm in più o in meno oltre i 18 cm.</v>
          </cell>
          <cell r="C5145" t="str">
            <v>m x cm</v>
          </cell>
          <cell r="D5145">
            <v>1.17</v>
          </cell>
        </row>
        <row r="5146">
          <cell r="A5146" t="str">
            <v>1C.17.550.0030.p</v>
          </cell>
          <cell r="B5146" t="str">
            <v>- Aurisina fiorito - per ogni cm in più o in meno oltre i 18 cm.</v>
          </cell>
          <cell r="C5146" t="str">
            <v>m x cm</v>
          </cell>
          <cell r="D5146">
            <v>1.57</v>
          </cell>
        </row>
        <row r="5147">
          <cell r="A5147" t="str">
            <v>1C.17.550.0030.q</v>
          </cell>
          <cell r="B5147" t="str">
            <v>- Botticino Classico - per ogni cm in più o in meno oltre i 18 cm.</v>
          </cell>
          <cell r="C5147" t="str">
            <v>m x cm</v>
          </cell>
          <cell r="D5147">
            <v>1.1100000000000001</v>
          </cell>
        </row>
        <row r="5148">
          <cell r="A5148" t="str">
            <v>1C.17.550.0030.r</v>
          </cell>
          <cell r="B5148" t="str">
            <v>- Chiampo Olivo - per ogni cm in più o in meno oltre i 18 cm.</v>
          </cell>
          <cell r="C5148" t="str">
            <v>m x cm</v>
          </cell>
          <cell r="D5148">
            <v>1.24</v>
          </cell>
        </row>
        <row r="5149">
          <cell r="A5149" t="str">
            <v>1C.17.550.0030.s</v>
          </cell>
          <cell r="B5149" t="str">
            <v>- Trachite gialla - per ogni cm in più o in meno oltre i 18 cm.</v>
          </cell>
          <cell r="C5149" t="str">
            <v>m x cm</v>
          </cell>
          <cell r="D5149">
            <v>1.57</v>
          </cell>
        </row>
        <row r="5150">
          <cell r="A5150" t="str">
            <v>1C.17.550.0030.t</v>
          </cell>
          <cell r="B5150" t="str">
            <v>- Beola grigia - per ogni cm in più o in meno oltre i 18 cm.</v>
          </cell>
          <cell r="C5150" t="str">
            <v>m x cm</v>
          </cell>
          <cell r="D5150">
            <v>1.25</v>
          </cell>
        </row>
        <row r="5151">
          <cell r="A5151" t="str">
            <v>1C.17.550.0030.u</v>
          </cell>
          <cell r="B5151" t="str">
            <v>- Granito sardo rosa - per ogni cm in più o in meno oltre i 18 cm.</v>
          </cell>
          <cell r="C5151" t="str">
            <v>m x cm</v>
          </cell>
          <cell r="D5151">
            <v>0.86</v>
          </cell>
        </row>
        <row r="5152">
          <cell r="A5152" t="str">
            <v>1C.17.550.0030.v</v>
          </cell>
          <cell r="B5152" t="str">
            <v>- Serizzo Antigorio - per ogni cm in più o in meno oltre i 18 cm.</v>
          </cell>
          <cell r="C5152" t="str">
            <v>m x cm</v>
          </cell>
          <cell r="D5152">
            <v>0.91</v>
          </cell>
        </row>
        <row r="5153">
          <cell r="A5153" t="str">
            <v>1C.17.550.0030.w</v>
          </cell>
          <cell r="B5153" t="str">
            <v>- Tonalite dell'Adamello - per ogni cm in più o in meno oltre i 18 cm.</v>
          </cell>
          <cell r="C5153" t="str">
            <v>m x cm</v>
          </cell>
          <cell r="D5153">
            <v>1.1100000000000001</v>
          </cell>
        </row>
        <row r="5154">
          <cell r="A5154" t="str">
            <v>1C.17.600</v>
          </cell>
          <cell r="B5154" t="str">
            <v>FORNITURA E POSA CONTORNI PORTE INTERNE</v>
          </cell>
          <cell r="C5154"/>
          <cell r="D5154"/>
        </row>
        <row r="5155">
          <cell r="A5155" t="str">
            <v>1C.17.600.0010</v>
          </cell>
          <cell r="B5155" t="str">
            <v>Fornitura e posa di contorni di porte interne, spalle e cappelli, larghezza cm. 16, spessore cm 3, a spigoli vivi con piano visto e una costa lucidati. Compresa la malta di legante idraulico o idonei collanti, le assistenze murarie, la protezione in corso lavori, la pulizia finale e quanto altro necessario per dare l'opera finita in ogni sua parte. Nei materiali:</v>
          </cell>
          <cell r="C5155"/>
          <cell r="D5155"/>
        </row>
        <row r="5156">
          <cell r="A5156" t="str">
            <v>1C.17.600.0010.a</v>
          </cell>
          <cell r="B5156" t="str">
            <v>- Bianco Carrara tipo C</v>
          </cell>
          <cell r="C5156" t="str">
            <v>m</v>
          </cell>
          <cell r="D5156">
            <v>49.4</v>
          </cell>
        </row>
        <row r="5157">
          <cell r="A5157" t="str">
            <v>1C.17.600.0010.b</v>
          </cell>
          <cell r="B5157" t="str">
            <v>- Aurisina fiorito</v>
          </cell>
          <cell r="C5157" t="str">
            <v>m</v>
          </cell>
          <cell r="D5157">
            <v>55.84</v>
          </cell>
        </row>
        <row r="5158">
          <cell r="A5158" t="str">
            <v>1C.17.600.0010.c</v>
          </cell>
          <cell r="B5158" t="str">
            <v>- Botticino Classico</v>
          </cell>
          <cell r="C5158" t="str">
            <v>m</v>
          </cell>
          <cell r="D5158">
            <v>48.54</v>
          </cell>
        </row>
        <row r="5159">
          <cell r="A5159" t="str">
            <v>1C.17.600.0010.d</v>
          </cell>
          <cell r="B5159" t="str">
            <v>- Chiampo Olivo</v>
          </cell>
          <cell r="C5159" t="str">
            <v>m</v>
          </cell>
          <cell r="D5159">
            <v>50.5</v>
          </cell>
        </row>
        <row r="5160">
          <cell r="A5160" t="str">
            <v>1C.17.600.0010.e</v>
          </cell>
          <cell r="B5160" t="str">
            <v>- Trachite gialla</v>
          </cell>
          <cell r="C5160" t="str">
            <v>m</v>
          </cell>
          <cell r="D5160">
            <v>55.84</v>
          </cell>
        </row>
        <row r="5161">
          <cell r="A5161" t="str">
            <v>1C.17.600.0010.f</v>
          </cell>
          <cell r="B5161" t="str">
            <v>- Beola grigia</v>
          </cell>
          <cell r="C5161" t="str">
            <v>m</v>
          </cell>
          <cell r="D5161">
            <v>56.98</v>
          </cell>
        </row>
        <row r="5162">
          <cell r="A5162" t="str">
            <v>1C.17.600.0010.g</v>
          </cell>
          <cell r="B5162" t="str">
            <v>- Granito sardo rosa</v>
          </cell>
          <cell r="C5162" t="str">
            <v>m</v>
          </cell>
          <cell r="D5162">
            <v>50.57</v>
          </cell>
        </row>
        <row r="5163">
          <cell r="A5163" t="str">
            <v>1C.17.600.0010.h</v>
          </cell>
          <cell r="B5163" t="str">
            <v>- Serizzo Antigorio</v>
          </cell>
          <cell r="C5163" t="str">
            <v>m</v>
          </cell>
          <cell r="D5163">
            <v>51.33</v>
          </cell>
        </row>
        <row r="5164">
          <cell r="A5164" t="str">
            <v>1C.17.600.0010.i</v>
          </cell>
          <cell r="B5164" t="str">
            <v>- Tonalite dell'Adamello</v>
          </cell>
          <cell r="C5164" t="str">
            <v>m</v>
          </cell>
          <cell r="D5164">
            <v>54.76</v>
          </cell>
        </row>
        <row r="5165">
          <cell r="A5165" t="str">
            <v>1C.17.600.0010.o</v>
          </cell>
          <cell r="B5165" t="str">
            <v>- Bianco Carrara tipo C - per ogni cm in più o in meno oltre i 16 cm.</v>
          </cell>
          <cell r="C5165" t="str">
            <v>m x cm</v>
          </cell>
          <cell r="D5165">
            <v>1.35</v>
          </cell>
        </row>
        <row r="5166">
          <cell r="A5166" t="str">
            <v>1C.17.600.0010.p</v>
          </cell>
          <cell r="B5166" t="str">
            <v>- Aurisina fiorito - per ogni cm in più o in meno oltre i 16 cm.</v>
          </cell>
          <cell r="C5166" t="str">
            <v>m x cm</v>
          </cell>
          <cell r="D5166">
            <v>1.76</v>
          </cell>
        </row>
        <row r="5167">
          <cell r="A5167" t="str">
            <v>1C.17.600.0010.q</v>
          </cell>
          <cell r="B5167" t="str">
            <v>- Botticino Classico - per ogni cm in più o in meno oltre i 16 cm.</v>
          </cell>
          <cell r="C5167" t="str">
            <v>m x cm</v>
          </cell>
          <cell r="D5167">
            <v>1.3</v>
          </cell>
        </row>
        <row r="5168">
          <cell r="A5168" t="str">
            <v>1C.17.600.0010.r</v>
          </cell>
          <cell r="B5168" t="str">
            <v>- Chiampo Olivo - per ogni cm in più o in meno oltre i 16 cm.</v>
          </cell>
          <cell r="C5168" t="str">
            <v>m x cm</v>
          </cell>
          <cell r="D5168">
            <v>1.43</v>
          </cell>
        </row>
        <row r="5169">
          <cell r="A5169" t="str">
            <v>1C.17.600.0010.s</v>
          </cell>
          <cell r="B5169" t="str">
            <v>- Trachite gialla - per ogni cm in più o in meno oltre i 16 cm.</v>
          </cell>
          <cell r="C5169" t="str">
            <v>m x cm</v>
          </cell>
          <cell r="D5169">
            <v>1.76</v>
          </cell>
        </row>
        <row r="5170">
          <cell r="A5170" t="str">
            <v>1C.17.600.0010.t</v>
          </cell>
          <cell r="B5170" t="str">
            <v>- Beola grigia - per ogni cm in più o in meno oltre i 16 cm.</v>
          </cell>
          <cell r="C5170" t="str">
            <v>m x cm</v>
          </cell>
          <cell r="D5170">
            <v>1.44</v>
          </cell>
        </row>
        <row r="5171">
          <cell r="A5171" t="str">
            <v>1C.17.600.0010.u</v>
          </cell>
          <cell r="B5171" t="str">
            <v>- Granito sardo rosa - per ogni cm in più o in meno oltre i 16 cm.</v>
          </cell>
          <cell r="C5171" t="str">
            <v>m x cm</v>
          </cell>
          <cell r="D5171">
            <v>1.05</v>
          </cell>
        </row>
        <row r="5172">
          <cell r="A5172" t="str">
            <v>1C.17.600.0010.v</v>
          </cell>
          <cell r="B5172" t="str">
            <v>- Serizzo Antigorio - per ogni cm in più o in meno oltre i 16 cm.</v>
          </cell>
          <cell r="C5172" t="str">
            <v>m x cm</v>
          </cell>
          <cell r="D5172">
            <v>1.1000000000000001</v>
          </cell>
        </row>
        <row r="5173">
          <cell r="A5173" t="str">
            <v>1C.17.600.0010.w</v>
          </cell>
          <cell r="B5173" t="str">
            <v>- Tonalite dell'Adamello - per ogni cm in più o in meno oltre i 16 cm.</v>
          </cell>
          <cell r="C5173" t="str">
            <v>m x cm</v>
          </cell>
          <cell r="D5173">
            <v>1.3</v>
          </cell>
        </row>
        <row r="5174">
          <cell r="A5174" t="str">
            <v>1C.17.650</v>
          </cell>
          <cell r="B5174" t="str">
            <v>FORNITURA E POSA FRONTALI BALCONI E COPERTINE MURETTI</v>
          </cell>
          <cell r="C5174"/>
          <cell r="D5174"/>
        </row>
        <row r="5175">
          <cell r="A5175" t="str">
            <v>1C.17.650.0010</v>
          </cell>
          <cell r="B5175" t="str">
            <v>Fornitura e posa di frontali di balcone, larghezza cm. 20, spessore cm 3, a spigoli vivi con piano visto, costa e risvolto visibile levigati; completi di gocciolatoio. Compresa la malta di legante idraulico o idonei collanti, le assistenze murarie, la protezione in corso lavori, la pulizia finale e quanto altro necessario per dare l'opera finita in ogni sua parte. Nei materiali:</v>
          </cell>
          <cell r="C5175"/>
          <cell r="D5175"/>
        </row>
        <row r="5176">
          <cell r="A5176" t="str">
            <v>1C.17.650.0010.a</v>
          </cell>
          <cell r="B5176" t="str">
            <v>- Bianco Carrara tipo C</v>
          </cell>
          <cell r="C5176" t="str">
            <v>m</v>
          </cell>
          <cell r="D5176">
            <v>58.85</v>
          </cell>
        </row>
        <row r="5177">
          <cell r="A5177" t="str">
            <v>1C.17.650.0010.b</v>
          </cell>
          <cell r="B5177" t="str">
            <v>- Aurisina fiorito</v>
          </cell>
          <cell r="C5177" t="str">
            <v>m</v>
          </cell>
          <cell r="D5177">
            <v>66.89</v>
          </cell>
        </row>
        <row r="5178">
          <cell r="A5178" t="str">
            <v>1C.17.650.0010.c</v>
          </cell>
          <cell r="B5178" t="str">
            <v>- Botticino Classico</v>
          </cell>
          <cell r="C5178" t="str">
            <v>m</v>
          </cell>
          <cell r="D5178">
            <v>57.77</v>
          </cell>
        </row>
        <row r="5179">
          <cell r="A5179" t="str">
            <v>1C.17.650.0010.d</v>
          </cell>
          <cell r="B5179" t="str">
            <v>- Chiampo Olivo</v>
          </cell>
          <cell r="C5179" t="str">
            <v>m</v>
          </cell>
          <cell r="D5179">
            <v>60.24</v>
          </cell>
        </row>
        <row r="5180">
          <cell r="A5180" t="str">
            <v>1C.17.650.0010.e</v>
          </cell>
          <cell r="B5180" t="str">
            <v>- Trachite gialla</v>
          </cell>
          <cell r="C5180" t="str">
            <v>m</v>
          </cell>
          <cell r="D5180">
            <v>66.89</v>
          </cell>
        </row>
        <row r="5181">
          <cell r="A5181" t="str">
            <v>1C.17.650.0010.f</v>
          </cell>
          <cell r="B5181" t="str">
            <v>- Beola grigia</v>
          </cell>
          <cell r="C5181" t="str">
            <v>m</v>
          </cell>
          <cell r="D5181">
            <v>65.25</v>
          </cell>
        </row>
        <row r="5182">
          <cell r="A5182" t="str">
            <v>1C.17.650.0010.g</v>
          </cell>
          <cell r="B5182" t="str">
            <v>- Granito sardo rosa</v>
          </cell>
          <cell r="C5182" t="str">
            <v>m</v>
          </cell>
          <cell r="D5182">
            <v>57.26</v>
          </cell>
        </row>
        <row r="5183">
          <cell r="A5183" t="str">
            <v>1C.17.650.0010.h</v>
          </cell>
          <cell r="B5183" t="str">
            <v>- Serizzo Antigorio</v>
          </cell>
          <cell r="C5183" t="str">
            <v>m</v>
          </cell>
          <cell r="D5183">
            <v>58.2</v>
          </cell>
        </row>
        <row r="5184">
          <cell r="A5184" t="str">
            <v>1C.17.650.0010.i</v>
          </cell>
          <cell r="B5184" t="str">
            <v>- Tonalite dell'Adamello</v>
          </cell>
          <cell r="C5184" t="str">
            <v>m</v>
          </cell>
          <cell r="D5184">
            <v>62.5</v>
          </cell>
        </row>
        <row r="5185">
          <cell r="A5185" t="str">
            <v>1C.17.650.0010.o</v>
          </cell>
          <cell r="B5185" t="str">
            <v>- Bianco Carrara tipo C - per ogni cm in più o in meno oltre i 20 cm.</v>
          </cell>
          <cell r="C5185" t="str">
            <v>m x cm</v>
          </cell>
          <cell r="D5185">
            <v>1.17</v>
          </cell>
        </row>
        <row r="5186">
          <cell r="A5186" t="str">
            <v>1C.17.650.0010.p</v>
          </cell>
          <cell r="B5186" t="str">
            <v>- Aurisina fiorito - per ogni cm in più o in meno oltre i 20 cm.</v>
          </cell>
          <cell r="C5186" t="str">
            <v>m x cm</v>
          </cell>
          <cell r="D5186">
            <v>1.57</v>
          </cell>
        </row>
        <row r="5187">
          <cell r="A5187" t="str">
            <v>1C.17.650.0010.q</v>
          </cell>
          <cell r="B5187" t="str">
            <v>- Botticino Classico - per ogni cm in più o in meno oltre i 20 cm.</v>
          </cell>
          <cell r="C5187" t="str">
            <v>m x cm</v>
          </cell>
          <cell r="D5187">
            <v>1.1100000000000001</v>
          </cell>
        </row>
        <row r="5188">
          <cell r="A5188" t="str">
            <v>1C.17.650.0010.r</v>
          </cell>
          <cell r="B5188" t="str">
            <v>- Chiampo Olivo - per ogni cm in più o in meno oltre i 20 cm.</v>
          </cell>
          <cell r="C5188" t="str">
            <v>m x cm</v>
          </cell>
          <cell r="D5188">
            <v>1.24</v>
          </cell>
        </row>
        <row r="5189">
          <cell r="A5189" t="str">
            <v>1C.17.650.0010.s</v>
          </cell>
          <cell r="B5189" t="str">
            <v>- Trachite gialla - per ogni cm in più o in meno oltre i 20 cm.</v>
          </cell>
          <cell r="C5189" t="str">
            <v>m x cm</v>
          </cell>
          <cell r="D5189">
            <v>1.57</v>
          </cell>
        </row>
        <row r="5190">
          <cell r="A5190" t="str">
            <v>1C.17.650.0010.t</v>
          </cell>
          <cell r="B5190" t="str">
            <v>- Beola grigia - per ogni cm in più o in meno oltre i 20 cm.</v>
          </cell>
          <cell r="C5190" t="str">
            <v>m x cm</v>
          </cell>
          <cell r="D5190">
            <v>1.25</v>
          </cell>
        </row>
        <row r="5191">
          <cell r="A5191" t="str">
            <v>1C.17.650.0010.u</v>
          </cell>
          <cell r="B5191" t="str">
            <v>- Granito sardo rosa - per ogni cm in più o in meno oltre i 20 cm.</v>
          </cell>
          <cell r="C5191" t="str">
            <v>m x cm</v>
          </cell>
          <cell r="D5191">
            <v>0.86</v>
          </cell>
        </row>
        <row r="5192">
          <cell r="A5192" t="str">
            <v>1C.17.650.0010.v</v>
          </cell>
          <cell r="B5192" t="str">
            <v>- Serizzo Antigorio - per ogni cm in più o in meno oltre i 20 cm.</v>
          </cell>
          <cell r="C5192" t="str">
            <v>m x cm</v>
          </cell>
          <cell r="D5192">
            <v>0.91</v>
          </cell>
        </row>
        <row r="5193">
          <cell r="A5193" t="str">
            <v>1C.17.650.0010.w</v>
          </cell>
          <cell r="B5193" t="str">
            <v>- Tonalite dell'Adamello - per ogni cm in più o in meno oltre i 20 cm.</v>
          </cell>
          <cell r="C5193" t="str">
            <v>m x cm</v>
          </cell>
          <cell r="D5193">
            <v>1.1100000000000001</v>
          </cell>
        </row>
        <row r="5194">
          <cell r="A5194" t="str">
            <v>1C.17.650.0020</v>
          </cell>
          <cell r="B5194" t="str">
            <v>Fornitura e posa di copertine su muretti, larghezza cm. 20, spessore cm 3, a spigoli vivi con piano visto e coste levigate, sporgenti sui due lati, con gocciolatoi. Compresa la malta di legante idraulico o idonei collanti, le assistenze murarie, la protezione in corso lavori, la pulizia finale e quanto altro necessario per dare l'opera finita in ogni sua parte. Nei materiali:</v>
          </cell>
          <cell r="C5194"/>
          <cell r="D5194"/>
        </row>
        <row r="5195">
          <cell r="A5195" t="str">
            <v>1C.17.650.0020.a</v>
          </cell>
          <cell r="B5195" t="str">
            <v>- Bianco Carrara tipo C</v>
          </cell>
          <cell r="C5195" t="str">
            <v>m</v>
          </cell>
          <cell r="D5195">
            <v>67.73</v>
          </cell>
        </row>
        <row r="5196">
          <cell r="A5196" t="str">
            <v>1C.17.650.0020.b</v>
          </cell>
          <cell r="B5196" t="str">
            <v>- Aurisina fiorito</v>
          </cell>
          <cell r="C5196" t="str">
            <v>m</v>
          </cell>
          <cell r="D5196">
            <v>75.78</v>
          </cell>
        </row>
        <row r="5197">
          <cell r="A5197" t="str">
            <v>1C.17.650.0020.c</v>
          </cell>
          <cell r="B5197" t="str">
            <v>- Botticino Classico</v>
          </cell>
          <cell r="C5197" t="str">
            <v>m</v>
          </cell>
          <cell r="D5197">
            <v>66.650000000000006</v>
          </cell>
        </row>
        <row r="5198">
          <cell r="A5198" t="str">
            <v>1C.17.650.0020.d</v>
          </cell>
          <cell r="B5198" t="str">
            <v>- Chiampo Olivo</v>
          </cell>
          <cell r="C5198" t="str">
            <v>m</v>
          </cell>
          <cell r="D5198">
            <v>69.12</v>
          </cell>
        </row>
        <row r="5199">
          <cell r="A5199" t="str">
            <v>1C.17.650.0020.e</v>
          </cell>
          <cell r="B5199" t="str">
            <v>- Trachite gialla</v>
          </cell>
          <cell r="C5199" t="str">
            <v>m</v>
          </cell>
          <cell r="D5199">
            <v>75.78</v>
          </cell>
        </row>
        <row r="5200">
          <cell r="A5200" t="str">
            <v>1C.17.650.0020.f</v>
          </cell>
          <cell r="B5200" t="str">
            <v>- Beola grigia</v>
          </cell>
          <cell r="C5200" t="str">
            <v>m</v>
          </cell>
          <cell r="D5200">
            <v>78.78</v>
          </cell>
        </row>
        <row r="5201">
          <cell r="A5201" t="str">
            <v>1C.17.650.0020.g</v>
          </cell>
          <cell r="B5201" t="str">
            <v>- Granito sardo rosa</v>
          </cell>
          <cell r="C5201" t="str">
            <v>m</v>
          </cell>
          <cell r="D5201">
            <v>70.790000000000006</v>
          </cell>
        </row>
        <row r="5202">
          <cell r="A5202" t="str">
            <v>1C.17.650.0020.h</v>
          </cell>
          <cell r="B5202" t="str">
            <v>- Serizzo Antigorio</v>
          </cell>
          <cell r="C5202" t="str">
            <v>m</v>
          </cell>
          <cell r="D5202">
            <v>71.739999999999995</v>
          </cell>
        </row>
        <row r="5203">
          <cell r="A5203" t="str">
            <v>1C.17.650.0020.i</v>
          </cell>
          <cell r="B5203" t="str">
            <v>- Tonalite dell'Adamello</v>
          </cell>
          <cell r="C5203" t="str">
            <v>m</v>
          </cell>
          <cell r="D5203">
            <v>76.040000000000006</v>
          </cell>
        </row>
        <row r="5204">
          <cell r="A5204" t="str">
            <v>1C.17.650.0020.o</v>
          </cell>
          <cell r="B5204" t="str">
            <v>- Bianco Carrara tipo C - per ogni cm in più o in meno oltre i 20 cm.</v>
          </cell>
          <cell r="C5204" t="str">
            <v>m x cm</v>
          </cell>
          <cell r="D5204">
            <v>1.17</v>
          </cell>
        </row>
        <row r="5205">
          <cell r="A5205" t="str">
            <v>1C.17.650.0020.p</v>
          </cell>
          <cell r="B5205" t="str">
            <v>- Aurisina fiorito - per ogni cm in più o in meno oltre i 20 cm.</v>
          </cell>
          <cell r="C5205" t="str">
            <v>m x cm</v>
          </cell>
          <cell r="D5205">
            <v>1.57</v>
          </cell>
        </row>
        <row r="5206">
          <cell r="A5206" t="str">
            <v>1C.17.650.0020.q</v>
          </cell>
          <cell r="B5206" t="str">
            <v>- Botticino Classico - per ogni cm in più o in meno oltre i 20 cm.</v>
          </cell>
          <cell r="C5206" t="str">
            <v>m x cm</v>
          </cell>
          <cell r="D5206">
            <v>1.1100000000000001</v>
          </cell>
        </row>
        <row r="5207">
          <cell r="A5207" t="str">
            <v>1C.17.650.0020.r</v>
          </cell>
          <cell r="B5207" t="str">
            <v>- Chiampo Olivo - per ogni cm in più o in meno oltre i 20 cm.</v>
          </cell>
          <cell r="C5207" t="str">
            <v>m x cm</v>
          </cell>
          <cell r="D5207">
            <v>1.24</v>
          </cell>
        </row>
        <row r="5208">
          <cell r="A5208" t="str">
            <v>1C.17.650.0020.s</v>
          </cell>
          <cell r="B5208" t="str">
            <v>- Trachite gialla - per ogni cm in più o in meno oltre i 20 cm.</v>
          </cell>
          <cell r="C5208" t="str">
            <v>m x cm</v>
          </cell>
          <cell r="D5208">
            <v>1.57</v>
          </cell>
        </row>
        <row r="5209">
          <cell r="A5209" t="str">
            <v>1C.17.650.0020.t</v>
          </cell>
          <cell r="B5209" t="str">
            <v>- Beola grigia - per ogni cm in più o in meno oltre i 20 cm.</v>
          </cell>
          <cell r="C5209" t="str">
            <v>m x cm</v>
          </cell>
          <cell r="D5209">
            <v>1.25</v>
          </cell>
        </row>
        <row r="5210">
          <cell r="A5210" t="str">
            <v>1C.17.650.0020.u</v>
          </cell>
          <cell r="B5210" t="str">
            <v>- Granito sardo rosa - per ogni cm in più o in meno oltre i 20 cm.</v>
          </cell>
          <cell r="C5210" t="str">
            <v>m x cm</v>
          </cell>
          <cell r="D5210">
            <v>0.86</v>
          </cell>
        </row>
        <row r="5211">
          <cell r="A5211" t="str">
            <v>1C.17.650.0020.v</v>
          </cell>
          <cell r="B5211" t="str">
            <v>- Serizzo Antigorio - per ogni cm in più o in meno oltre i 20 cm.</v>
          </cell>
          <cell r="C5211" t="str">
            <v>m x cm</v>
          </cell>
          <cell r="D5211">
            <v>0.91</v>
          </cell>
        </row>
        <row r="5212">
          <cell r="A5212" t="str">
            <v>1C.17.650.0020.w</v>
          </cell>
          <cell r="B5212" t="str">
            <v>- Tonalite dell'Adamello - per ogni cm in più o in meno oltre i 20 cm.</v>
          </cell>
          <cell r="C5212" t="str">
            <v>m x cm</v>
          </cell>
          <cell r="D5212">
            <v>1.1100000000000001</v>
          </cell>
        </row>
        <row r="5213">
          <cell r="A5213" t="str">
            <v>1C.17.660</v>
          </cell>
          <cell r="B5213" t="str">
            <v>FORNITURA E POSA PAVIMENTI TRADIZIONALI LUCIDATI IN OPERA</v>
          </cell>
          <cell r="C5213"/>
          <cell r="D5213"/>
        </row>
        <row r="5214">
          <cell r="A5214" t="str">
            <v>1C.17.660.0010</v>
          </cell>
          <cell r="B5214" t="str">
            <v>Fornitura e posa in opera di pavimento in lastre di marmo o pietra naturale, spessore minimo cm 2, dimensioni commerciali, piano levigato, posato con malta o idoneo collante, compresa ogni assistenza muraria, lucidato in opera e dato perfettamente finito e pulito, nei materiali:</v>
          </cell>
          <cell r="C5214"/>
          <cell r="D5214"/>
        </row>
        <row r="5215">
          <cell r="A5215" t="str">
            <v>1C.17.660.0010.a</v>
          </cell>
          <cell r="B5215" t="str">
            <v>- Bianco Carrara tipo C</v>
          </cell>
          <cell r="C5215" t="str">
            <v>m²</v>
          </cell>
          <cell r="D5215">
            <v>100.36</v>
          </cell>
        </row>
        <row r="5216">
          <cell r="A5216" t="str">
            <v>1C.17.660.0010.b</v>
          </cell>
          <cell r="B5216" t="str">
            <v>- Aurisina fiorito</v>
          </cell>
          <cell r="C5216" t="str">
            <v>m²</v>
          </cell>
          <cell r="D5216">
            <v>143.19</v>
          </cell>
        </row>
        <row r="5217">
          <cell r="A5217" t="str">
            <v>1C.17.660.0010.c</v>
          </cell>
          <cell r="B5217" t="str">
            <v>- Botticino Classico</v>
          </cell>
          <cell r="C5217" t="str">
            <v>m²</v>
          </cell>
          <cell r="D5217">
            <v>101.97</v>
          </cell>
        </row>
        <row r="5218">
          <cell r="A5218" t="str">
            <v>1C.17.660.0010.d</v>
          </cell>
          <cell r="B5218" t="str">
            <v>- Chiampo Olivo</v>
          </cell>
          <cell r="C5218" t="str">
            <v>m²</v>
          </cell>
          <cell r="D5218">
            <v>92.32</v>
          </cell>
        </row>
        <row r="5219">
          <cell r="A5219" t="str">
            <v>1C.17.660.0010.e</v>
          </cell>
          <cell r="B5219" t="str">
            <v>- Trachite gialla</v>
          </cell>
          <cell r="C5219" t="str">
            <v>m²</v>
          </cell>
          <cell r="D5219">
            <v>143.19</v>
          </cell>
        </row>
        <row r="5220">
          <cell r="A5220" t="str">
            <v>1C.17.660.0010.f</v>
          </cell>
          <cell r="B5220" t="str">
            <v>- Beola grigia</v>
          </cell>
          <cell r="C5220" t="str">
            <v>m²</v>
          </cell>
          <cell r="D5220">
            <v>130.66</v>
          </cell>
        </row>
        <row r="5221">
          <cell r="A5221" t="str">
            <v>1C.17.660.0010.g</v>
          </cell>
          <cell r="B5221" t="str">
            <v>- Granito sardo rosa</v>
          </cell>
          <cell r="C5221" t="str">
            <v>m²</v>
          </cell>
          <cell r="D5221">
            <v>98.64</v>
          </cell>
        </row>
        <row r="5222">
          <cell r="A5222" t="str">
            <v>1C.17.660.0010.h</v>
          </cell>
          <cell r="B5222" t="str">
            <v>- Serizzo Antigorio</v>
          </cell>
          <cell r="C5222" t="str">
            <v>m²</v>
          </cell>
          <cell r="D5222">
            <v>102.64</v>
          </cell>
        </row>
        <row r="5223">
          <cell r="A5223" t="str">
            <v>1C.17.660.0010.i</v>
          </cell>
          <cell r="B5223" t="str">
            <v>- Tonalite dell'Adamello</v>
          </cell>
          <cell r="C5223" t="str">
            <v>m²</v>
          </cell>
          <cell r="D5223">
            <v>120.59</v>
          </cell>
        </row>
        <row r="5224">
          <cell r="A5224" t="str">
            <v>1C.17.660.0020</v>
          </cell>
          <cell r="B5224" t="str">
            <v>Fornitura e posa zoccolino di altezza cm 10 ÷ 12 cm e spessore 2 cm, piano e costa vista lucidata, posato con malta o collante, compresa ogni assistenza muraria, dato perfettamente finito e pulito, nei materiali:</v>
          </cell>
          <cell r="C5224"/>
          <cell r="D5224"/>
        </row>
        <row r="5225">
          <cell r="A5225" t="str">
            <v>1C.17.660.0020.a</v>
          </cell>
          <cell r="B5225" t="str">
            <v>- Bianco Carrara tipo C</v>
          </cell>
          <cell r="C5225" t="str">
            <v>m</v>
          </cell>
          <cell r="D5225">
            <v>29.85</v>
          </cell>
        </row>
        <row r="5226">
          <cell r="A5226" t="str">
            <v>1C.17.660.0020.b</v>
          </cell>
          <cell r="B5226" t="str">
            <v>- Aurisina fiorito</v>
          </cell>
          <cell r="C5226" t="str">
            <v>m</v>
          </cell>
          <cell r="D5226">
            <v>35.24</v>
          </cell>
        </row>
        <row r="5227">
          <cell r="A5227" t="str">
            <v>1C.17.660.0020.c</v>
          </cell>
          <cell r="B5227" t="str">
            <v>- Botticino Classico</v>
          </cell>
          <cell r="C5227" t="str">
            <v>m</v>
          </cell>
          <cell r="D5227">
            <v>30.05</v>
          </cell>
        </row>
        <row r="5228">
          <cell r="A5228" t="str">
            <v>1C.17.660.0020.d</v>
          </cell>
          <cell r="B5228" t="str">
            <v>- Chiampo Olivo</v>
          </cell>
          <cell r="C5228" t="str">
            <v>m</v>
          </cell>
          <cell r="D5228">
            <v>28.84</v>
          </cell>
        </row>
        <row r="5229">
          <cell r="A5229" t="str">
            <v>1C.17.660.0020.e</v>
          </cell>
          <cell r="B5229" t="str">
            <v>- Trachite gialla</v>
          </cell>
          <cell r="C5229" t="str">
            <v>m</v>
          </cell>
          <cell r="D5229">
            <v>35.24</v>
          </cell>
        </row>
        <row r="5230">
          <cell r="A5230" t="str">
            <v>1C.17.660.0020.f</v>
          </cell>
          <cell r="B5230" t="str">
            <v>- Beola grigia</v>
          </cell>
          <cell r="C5230" t="str">
            <v>m</v>
          </cell>
          <cell r="D5230">
            <v>36.75</v>
          </cell>
        </row>
        <row r="5231">
          <cell r="A5231" t="str">
            <v>1C.17.660.0020.g</v>
          </cell>
          <cell r="B5231" t="str">
            <v>- Granito sardo rosa</v>
          </cell>
          <cell r="C5231" t="str">
            <v>m</v>
          </cell>
          <cell r="D5231">
            <v>32.729999999999997</v>
          </cell>
        </row>
        <row r="5232">
          <cell r="A5232" t="str">
            <v>1C.17.660.0020.h</v>
          </cell>
          <cell r="B5232" t="str">
            <v>- Serizzo Antigorio</v>
          </cell>
          <cell r="C5232" t="str">
            <v>m</v>
          </cell>
          <cell r="D5232">
            <v>33.22</v>
          </cell>
        </row>
        <row r="5233">
          <cell r="A5233" t="str">
            <v>1C.17.660.0020.i</v>
          </cell>
          <cell r="B5233" t="str">
            <v>- Tonalite dell'Adamello</v>
          </cell>
          <cell r="C5233" t="str">
            <v>m</v>
          </cell>
          <cell r="D5233">
            <v>34.47</v>
          </cell>
        </row>
        <row r="5234">
          <cell r="A5234" t="str">
            <v>1C.18 - PAVIMENTI PER INTERNO</v>
          </cell>
          <cell r="B5234"/>
          <cell r="C5234"/>
          <cell r="D5234"/>
        </row>
        <row r="5235">
          <cell r="A5235" t="str">
            <v>1C</v>
          </cell>
          <cell r="B5235" t="str">
            <v>OPERE COMPIUTE</v>
          </cell>
          <cell r="C5235"/>
          <cell r="D5235"/>
        </row>
        <row r="5236">
          <cell r="A5236" t="str">
            <v>1C.18</v>
          </cell>
          <cell r="B5236" t="str">
            <v>PAVIMENTI PER INTERNO</v>
          </cell>
          <cell r="C5236"/>
          <cell r="D5236"/>
        </row>
        <row r="5237">
          <cell r="A5237" t="str">
            <v>1C.18.000</v>
          </cell>
          <cell r="B5237" t="str">
            <v>NOTE DI CONSULTAZIONE</v>
          </cell>
          <cell r="C5237"/>
          <cell r="D5237"/>
        </row>
        <row r="5238">
          <cell r="A5238" t="str">
            <v>1C.18.010</v>
          </cell>
          <cell r="B5238" t="str">
            <v>LAVORI DI PREPARAZIONE</v>
          </cell>
          <cell r="C5238"/>
          <cell r="D5238"/>
        </row>
        <row r="5239">
          <cell r="A5239" t="str">
            <v>1C.18.010.0010</v>
          </cell>
          <cell r="B5239" t="str">
            <v>Sgrassatura di vecchi pavimenti in piastrelle con gel di solventi speciali, applicato a spatola e successivo lavaggio delle superfici</v>
          </cell>
          <cell r="C5239" t="str">
            <v>m²</v>
          </cell>
          <cell r="D5239">
            <v>12.72</v>
          </cell>
        </row>
        <row r="5240">
          <cell r="A5240" t="str">
            <v>1C.18.020</v>
          </cell>
          <cell r="B5240" t="str">
            <v>PAVIMENTI INDUSTRIALI</v>
          </cell>
          <cell r="C5240"/>
          <cell r="D5240"/>
        </row>
        <row r="5241">
          <cell r="A5241" t="str">
            <v>1C.18.020.0010</v>
          </cell>
          <cell r="B5241" t="str">
            <v>Pavimento in granulato sferoidale di quarzo a riporto costituito da strato di usura di 1 cm circa con pastina a 12 kg/m² di granulato di quarzo e 6 kg/m² di cemento; compresa la fornitura del calcestruzzo del massetto, la lisciatura, la formazione dei giunti e l'assistenza muraria.</v>
          </cell>
          <cell r="C5241"/>
          <cell r="D5241"/>
        </row>
        <row r="5242">
          <cell r="A5242" t="str">
            <v>1C.18.020.0010.a</v>
          </cell>
          <cell r="B5242" t="str">
            <v>- massetto spessore 15 cm di calcestruzzo C20/25, con superficie compatta e lisciata</v>
          </cell>
          <cell r="C5242" t="str">
            <v>m²</v>
          </cell>
          <cell r="D5242">
            <v>42.26</v>
          </cell>
        </row>
        <row r="5243">
          <cell r="A5243" t="str">
            <v>1C.18.020.0010.b</v>
          </cell>
          <cell r="B5243" t="str">
            <v>- massetto spessore 8 cm di calcestruzzo C20/25 su struttura sottostante, con superficie compatta e lisciata</v>
          </cell>
          <cell r="C5243" t="str">
            <v>m²</v>
          </cell>
          <cell r="D5243">
            <v>30.81</v>
          </cell>
        </row>
        <row r="5244">
          <cell r="A5244" t="str">
            <v>1C.18.020.0010.c</v>
          </cell>
          <cell r="B5244" t="str">
            <v>- sovrapprezzo per colori rosso. giallo, nero e marrone</v>
          </cell>
          <cell r="C5244" t="str">
            <v>m²</v>
          </cell>
          <cell r="D5244">
            <v>1.52</v>
          </cell>
        </row>
        <row r="5245">
          <cell r="A5245" t="str">
            <v>1C.18.020.0020</v>
          </cell>
          <cell r="B5245" t="str">
            <v>Pavimento a semina o spolvero di granulato sferoidale con incorporo superficiale di 2 kg/m² di quarzo e 2 kg/m² di cemento; compresa la fornitura del calcestruzzo del massetto, la lisciatura, la formazione dei giunti e l'assistenza muraria.</v>
          </cell>
          <cell r="C5245"/>
          <cell r="D5245"/>
        </row>
        <row r="5246">
          <cell r="A5246" t="str">
            <v>1C.18.020.0020.a</v>
          </cell>
          <cell r="B5246" t="str">
            <v>- massetto spessore 15 cm di calcestruzzo C20/25, con superficie compatta e lisciata</v>
          </cell>
          <cell r="C5246" t="str">
            <v>m²</v>
          </cell>
          <cell r="D5246">
            <v>35.340000000000003</v>
          </cell>
        </row>
        <row r="5247">
          <cell r="A5247" t="str">
            <v>1C.18.020.0020.b</v>
          </cell>
          <cell r="B5247" t="str">
            <v>- massetto spessore 8 cm di calcestruzzo C20/25 su struttura sottostante, con superficie compatta e lisciata</v>
          </cell>
          <cell r="C5247" t="str">
            <v>m²</v>
          </cell>
          <cell r="D5247">
            <v>26.88</v>
          </cell>
        </row>
        <row r="5248">
          <cell r="A5248" t="str">
            <v>1C.18.020.0020.c</v>
          </cell>
          <cell r="B5248" t="str">
            <v>- sovrapprezzo per colori rosso. giallo, nero e marrone</v>
          </cell>
          <cell r="C5248" t="str">
            <v>m²</v>
          </cell>
          <cell r="D5248">
            <v>0.91</v>
          </cell>
        </row>
        <row r="5249">
          <cell r="A5249" t="str">
            <v>1C.18.020.0020.d</v>
          </cell>
          <cell r="B5249" t="str">
            <v>- sovrapprezzo per impiego di granulato metallico anzichè quarzo</v>
          </cell>
          <cell r="C5249" t="str">
            <v>m²</v>
          </cell>
          <cell r="D5249">
            <v>2.97</v>
          </cell>
        </row>
        <row r="5250">
          <cell r="A5250" t="str">
            <v>1C.18.020.0030</v>
          </cell>
          <cell r="B5250" t="str">
            <v>Sovrapprezzi ai pavimenti in cemento per i seguenti trattamenti, comprensivi di assistenze murarie e di ogni onere:</v>
          </cell>
          <cell r="C5250"/>
          <cell r="D5250"/>
        </row>
        <row r="5251">
          <cell r="A5251" t="str">
            <v>1C.18.020.0030.a</v>
          </cell>
          <cell r="B5251" t="str">
            <v>- antievaporazione con liquidi o teli di pvc</v>
          </cell>
          <cell r="C5251" t="str">
            <v>m²</v>
          </cell>
          <cell r="D5251">
            <v>2.21</v>
          </cell>
        </row>
        <row r="5252">
          <cell r="A5252" t="str">
            <v>1C.18.020.0030.b</v>
          </cell>
          <cell r="B5252" t="str">
            <v>- sgrossatura della superficie con una passata di mola</v>
          </cell>
          <cell r="C5252" t="str">
            <v>m²</v>
          </cell>
          <cell r="D5252">
            <v>8.73</v>
          </cell>
        </row>
        <row r="5253">
          <cell r="A5253" t="str">
            <v>1C.18.020.0030.c</v>
          </cell>
          <cell r="B5253" t="str">
            <v>- levigatura della superficie con due passate di mola</v>
          </cell>
          <cell r="C5253" t="str">
            <v>m²</v>
          </cell>
          <cell r="D5253">
            <v>12.53</v>
          </cell>
        </row>
        <row r="5254">
          <cell r="A5254" t="str">
            <v>1C.18.020.0050</v>
          </cell>
          <cell r="B5254" t="str">
            <v>Pavimentazione grigio naturale per rampa carraia, a spina di pesce, eseguita con pastina dosata a 10 kg/m² di quarzo e 10 kg/m² di cemento, applicata fresco su fresco su massetto spess. 8 cm di calcestruzzo C20/25, su struttura sottostante esistente; compresa la fornitura del calcestruzzo del massetto, la formazione dei giunti e l'assistenza muraria.</v>
          </cell>
          <cell r="C5254" t="str">
            <v>m²</v>
          </cell>
          <cell r="D5254">
            <v>39.85</v>
          </cell>
        </row>
        <row r="5255">
          <cell r="A5255" t="str">
            <v>1C.18.020.0060</v>
          </cell>
          <cell r="B5255" t="str">
            <v>Sovrapprezzo per colori rosso. giallo, nero e marrone su rampa</v>
          </cell>
          <cell r="C5255" t="str">
            <v>m²</v>
          </cell>
          <cell r="D5255">
            <v>1.52</v>
          </cell>
        </row>
        <row r="5256">
          <cell r="A5256" t="str">
            <v>1C.18.020.0080</v>
          </cell>
          <cell r="B5256" t="str">
            <v>Pavimento ad alta resistenza meccanica, eseguito con malta sintetica epossidica e speciali cariche quarzifere su massetto cementizio esistente e meccanicamente solido, spessore minimo 7 mm, spianato con frattazzatrice meccanica; resistenza alla compressione di 800 kg/cm² con caratteristiche di antivibrazione, elasticità, antiabrasione, resistenza agli acidi, ai sali, agli oli, ai carburanti. Compresa la formazione dei giunti e l'assistenza muraria.</v>
          </cell>
          <cell r="C5256" t="str">
            <v>m²</v>
          </cell>
          <cell r="D5256">
            <v>33.08</v>
          </cell>
        </row>
        <row r="5257">
          <cell r="A5257" t="str">
            <v>1C.18.020.0090</v>
          </cell>
          <cell r="B5257" t="str">
            <v>Pavimento ad alta resistenza meccanica, eseguito con malta sintetica epossidica e speciali cariche silicee, metalliche e fibre di vetro su massetto cementizio esistente e meccanicamente solido, spessore da 2 a 2,5 mm; resistenza alla compressione di 1000 kg/cm² con caratteristiche di antiabrasione, resistenza agli acidi, agli oli, ai carburanti. Compresa la formazione dei giunti e l'assistenza muraria.</v>
          </cell>
          <cell r="C5257" t="str">
            <v>m²</v>
          </cell>
          <cell r="D5257">
            <v>40.9</v>
          </cell>
        </row>
        <row r="5258">
          <cell r="A5258" t="str">
            <v>1C.18.020.0110</v>
          </cell>
          <cell r="B5258" t="str">
            <v>Pavimento autolivellante realizzato con miscele di resine armate con fibre di vetro e speciali autodilatanti, spessore finale 2,5 mm, a superficie liscia e monolitica con caratteristiche dielettriche e di resistenza agli acidi, agli detergenti, ai grassi ed al calpestio. Compresa la formazione dei giunti e l'assistenza muraria.</v>
          </cell>
          <cell r="C5258" t="str">
            <v>m²</v>
          </cell>
          <cell r="D5258">
            <v>34.94</v>
          </cell>
        </row>
        <row r="5259">
          <cell r="A5259" t="str">
            <v>1C.18.020.0120</v>
          </cell>
          <cell r="B5259" t="str">
            <v>Pavimento autolivellante realizzato con resine poliuretaniche senza solventi e speciali autodilatanti, applicato su massetto esistente convenientemente preparato; con caratteristiche dielettriche e di resistenza agli acidi, agli oli, carburanti e alcali. Compresa la formazione dei giunti e l'assistenza muraria.</v>
          </cell>
          <cell r="C5259" t="str">
            <v>m²</v>
          </cell>
          <cell r="D5259">
            <v>41.73</v>
          </cell>
        </row>
        <row r="5260">
          <cell r="A5260" t="str">
            <v>1C.18.020.0140</v>
          </cell>
          <cell r="B5260" t="str">
            <v>Pavimento antipolvere ed antiusura realizzato con resine epossipoliuretaniche caricate con aggregati silicei, applicato a rullo a tre mani su pavimenti o supporti già esistente o su massetto di calcestruzzo con caratteristiche antisdrucciolo, antiabrasione e resistenza ai detergenti. Compresa la formazione dei giunti e l'assistenza muraria.</v>
          </cell>
          <cell r="C5260" t="str">
            <v>m²</v>
          </cell>
          <cell r="D5260">
            <v>17.95</v>
          </cell>
        </row>
        <row r="5261">
          <cell r="A5261" t="str">
            <v>1C.18.020.0200</v>
          </cell>
          <cell r="B5261" t="str">
            <v>Pavimento in piastrelle di cemento pressato, a superficie bugnata o scanalata, posato con boiacca di puro cemento su letto di malta di legante idraulico, comprese assistenze murarie, con piastrelle 25 x 25 o 30 x 30 cm, spessore 3 cm, nei tipi:</v>
          </cell>
          <cell r="C5261"/>
          <cell r="D5261"/>
        </row>
        <row r="5262">
          <cell r="A5262" t="str">
            <v>1C.18.020.0200.a</v>
          </cell>
          <cell r="B5262" t="str">
            <v>- cemento grigio</v>
          </cell>
          <cell r="C5262" t="str">
            <v>m²</v>
          </cell>
          <cell r="D5262">
            <v>42.58</v>
          </cell>
        </row>
        <row r="5263">
          <cell r="A5263" t="str">
            <v>1C.18.020.0200.b</v>
          </cell>
          <cell r="B5263" t="str">
            <v>- cemento rosso</v>
          </cell>
          <cell r="C5263" t="str">
            <v>m²</v>
          </cell>
          <cell r="D5263">
            <v>43.3</v>
          </cell>
        </row>
        <row r="5264">
          <cell r="A5264" t="str">
            <v>1C.18.100</v>
          </cell>
          <cell r="B5264" t="str">
            <v>PAVIMENTI IN PIASTRELLE A BASE DI CEMENTO</v>
          </cell>
          <cell r="C5264"/>
          <cell r="D5264"/>
        </row>
        <row r="5265">
          <cell r="A5265" t="str">
            <v>1C.18.100.0010</v>
          </cell>
          <cell r="B5265" t="str">
            <v>Pavimento in marmette di cemento e graniglia di marmo ad uno o più colori correnti, posato con boiacca di puro cemento su letto di malta di legante idraulico, con marmette da 25 x 25 cm o 30 x 30 cm, spessore 17 ÷ 23 mm, a superficie liscia, comprese assistenze murarie, esclusa eventuale lucidatura:</v>
          </cell>
          <cell r="C5265"/>
          <cell r="D5265"/>
        </row>
        <row r="5266">
          <cell r="A5266" t="str">
            <v>1C.18.100.0010.a</v>
          </cell>
          <cell r="B5266" t="str">
            <v>- granulometria fine</v>
          </cell>
          <cell r="C5266" t="str">
            <v>m²</v>
          </cell>
          <cell r="D5266">
            <v>42.03</v>
          </cell>
        </row>
        <row r="5267">
          <cell r="A5267" t="str">
            <v>1C.18.100.0010.b</v>
          </cell>
          <cell r="B5267" t="str">
            <v>- granulometria media</v>
          </cell>
          <cell r="C5267" t="str">
            <v>m²</v>
          </cell>
          <cell r="D5267">
            <v>40.43</v>
          </cell>
        </row>
        <row r="5268">
          <cell r="A5268" t="str">
            <v>1C.18.100.0010.c</v>
          </cell>
          <cell r="B5268" t="str">
            <v>- granulometria grossa</v>
          </cell>
          <cell r="C5268" t="str">
            <v>m²</v>
          </cell>
          <cell r="D5268">
            <v>38.979999999999997</v>
          </cell>
        </row>
        <row r="5269">
          <cell r="A5269" t="str">
            <v>1C.18.100.0010.d</v>
          </cell>
          <cell r="B5269" t="str">
            <v>- sovrapprezzo per fondo colorato</v>
          </cell>
          <cell r="C5269" t="str">
            <v>m²</v>
          </cell>
          <cell r="D5269">
            <v>0.66</v>
          </cell>
        </row>
        <row r="5270">
          <cell r="A5270" t="str">
            <v>1C.18.100.0020</v>
          </cell>
          <cell r="B5270" t="str">
            <v>Pavimento costituito da marmette monostrato calibrate di cemento e granulati di marmo o granito, da 30 x 30 cm, spessore 16 mm, trattate ad altissima pressione e con elevata resistenza meccanica. Esente da colle o resine, euroclasse A1 di resistenza la fuoco. Posato con colla o con boiacca di puro cemento su letto di malta di legante idraulico; comprese assistenze murarie; ad uno o più colori correnti chiari o scuri, con superficie:</v>
          </cell>
          <cell r="C5270"/>
          <cell r="D5270"/>
        </row>
        <row r="5271">
          <cell r="A5271" t="str">
            <v>1C.18.100.0020.a</v>
          </cell>
          <cell r="B5271" t="str">
            <v>- levigata fine per lucidatura in opera (da valutare a parte)</v>
          </cell>
          <cell r="C5271" t="str">
            <v>m²</v>
          </cell>
          <cell r="D5271">
            <v>56.42</v>
          </cell>
        </row>
        <row r="5272">
          <cell r="A5272" t="str">
            <v>1C.18.100.0020.b</v>
          </cell>
          <cell r="B5272" t="str">
            <v>- lucidata prefinita</v>
          </cell>
          <cell r="C5272" t="str">
            <v>m²</v>
          </cell>
          <cell r="D5272">
            <v>63.7</v>
          </cell>
        </row>
        <row r="5273">
          <cell r="A5273" t="str">
            <v>1C.18.100.0030</v>
          </cell>
          <cell r="B5273" t="str">
            <v>Pavimento in marmettoni di cemento e scaglie di marmo ad uno o più colori su fondo in cemento, posato con boiacca di puro cemento su letto di malta di legante idraulico, con marmettoni a superficie liscia, comprese assistenze murarie, esclusa eventuale lucidatura in opera :</v>
          </cell>
          <cell r="C5273"/>
          <cell r="D5273"/>
        </row>
        <row r="5274">
          <cell r="A5274" t="str">
            <v>1C.18.100.0030.a</v>
          </cell>
          <cell r="B5274" t="str">
            <v>- da 40 x 40 x 3,8 cm, scaglia media 15 ÷ 50 mm</v>
          </cell>
          <cell r="C5274" t="str">
            <v>m²</v>
          </cell>
          <cell r="D5274">
            <v>39.36</v>
          </cell>
        </row>
        <row r="5275">
          <cell r="A5275" t="str">
            <v>1C.18.100.0030.b</v>
          </cell>
          <cell r="B5275" t="str">
            <v>- da 40 x 40 cm, spessore 30 ÷ 35 mm, con pezzi segati di marmo</v>
          </cell>
          <cell r="C5275" t="str">
            <v>m²</v>
          </cell>
          <cell r="D5275">
            <v>47.66</v>
          </cell>
        </row>
        <row r="5276">
          <cell r="A5276" t="str">
            <v>1C.18.100.0030.c</v>
          </cell>
          <cell r="B5276" t="str">
            <v>- sovrapprezzo per fondo colorato</v>
          </cell>
          <cell r="C5276" t="str">
            <v>m²</v>
          </cell>
          <cell r="D5276">
            <v>0.61</v>
          </cell>
        </row>
        <row r="5277">
          <cell r="A5277" t="str">
            <v>1C.18.100.0050</v>
          </cell>
          <cell r="B5277" t="str">
            <v>Sovrapprezzo per posa a 45° o a fasce a disegno</v>
          </cell>
          <cell r="C5277" t="str">
            <v>m²</v>
          </cell>
          <cell r="D5277">
            <v>1.67</v>
          </cell>
        </row>
        <row r="5278">
          <cell r="A5278" t="str">
            <v>1C.18.100.0100</v>
          </cell>
          <cell r="B5278" t="str">
            <v>Levigatura e lucidatura in opera di pavimenti in marmette e marmettoni di cemento con graniglia o scaglie di marmo; compresa assistenza muraria e pulizia finale.</v>
          </cell>
          <cell r="C5278" t="str">
            <v>m²</v>
          </cell>
          <cell r="D5278">
            <v>18.89</v>
          </cell>
        </row>
        <row r="5279">
          <cell r="A5279" t="str">
            <v>1C.18.150</v>
          </cell>
          <cell r="B5279" t="str">
            <v>PAVIMENTI IN PIASTRELLE DI CERAMICA SMALTATE</v>
          </cell>
          <cell r="C5279"/>
          <cell r="D5279"/>
        </row>
        <row r="5280">
          <cell r="A5280" t="str">
            <v>1C.18.150.0000</v>
          </cell>
          <cell r="B5280" t="str">
            <v>NOTA DI CONSULTAZIONE</v>
          </cell>
          <cell r="C5280"/>
          <cell r="D5280"/>
        </row>
        <row r="5281">
          <cell r="A5281" t="str">
            <v>1C.18.150.0010</v>
          </cell>
          <cell r="B5281" t="str">
            <v>Pavimento in piastrelle di ceramica, monocottura, con superficie smaltata, spessore 8 ÷ 10 mm, posato con boiacca di puro cemento su letto di malta di legante idraulico, o incollato su idoneo massetto; compresa la fornitura della boiacca o del collante, gli sfridi, l'assistenza muraria, la pulizia finale, escluso il massetto o il letto di malta, con piastrelle:</v>
          </cell>
          <cell r="C5281"/>
          <cell r="D5281"/>
        </row>
        <row r="5282">
          <cell r="A5282" t="str">
            <v>1C.18.150.0010.a</v>
          </cell>
          <cell r="B5282" t="str">
            <v>- 10 x 20 cm, ingelive per esterni</v>
          </cell>
          <cell r="C5282" t="str">
            <v>m²</v>
          </cell>
          <cell r="D5282">
            <v>27.41</v>
          </cell>
        </row>
        <row r="5283">
          <cell r="A5283" t="str">
            <v>1C.18.150.0010.b</v>
          </cell>
          <cell r="B5283" t="str">
            <v>- 20 x 20 cm, tipo fiammato</v>
          </cell>
          <cell r="C5283" t="str">
            <v>m²</v>
          </cell>
          <cell r="D5283">
            <v>34</v>
          </cell>
        </row>
        <row r="5284">
          <cell r="A5284" t="str">
            <v>1C.18.150.0010.c</v>
          </cell>
          <cell r="B5284" t="str">
            <v>- 20 x 20 cm, tipo tinte unite</v>
          </cell>
          <cell r="C5284" t="str">
            <v>m²</v>
          </cell>
          <cell r="D5284">
            <v>34.64</v>
          </cell>
        </row>
        <row r="5285">
          <cell r="A5285" t="str">
            <v>1C.18.150.0010.d</v>
          </cell>
          <cell r="B5285" t="str">
            <v>- 30 x 30 cm, tipo fiammato e granigliato</v>
          </cell>
          <cell r="C5285" t="str">
            <v>m²</v>
          </cell>
          <cell r="D5285">
            <v>36.909999999999997</v>
          </cell>
        </row>
        <row r="5286">
          <cell r="A5286" t="str">
            <v>1C.18.150.0010.e</v>
          </cell>
          <cell r="B5286" t="str">
            <v>- 30 x 30 cm, tipo tinte unite</v>
          </cell>
          <cell r="C5286" t="str">
            <v>m²</v>
          </cell>
          <cell r="D5286">
            <v>35.65</v>
          </cell>
        </row>
        <row r="5287">
          <cell r="A5287" t="str">
            <v>1C.18.150.0010.f</v>
          </cell>
          <cell r="B5287" t="str">
            <v>- 30 x 30 cm, tipo decorate</v>
          </cell>
          <cell r="C5287" t="str">
            <v>m²</v>
          </cell>
          <cell r="D5287">
            <v>37.869999999999997</v>
          </cell>
        </row>
        <row r="5288">
          <cell r="A5288" t="str">
            <v>1C.18.150.0020</v>
          </cell>
          <cell r="B5288" t="str">
            <v>Pavimento in piastrelle di monocottura a superficie smaltata, spessore 8 ÷ 10 mm, posato con boiacca di puro cemento su letto di malta di legante idraulico, o incollato su idoneo sottofondo; comprese assistenze murarie, escluso il sottofondo, con piastrelle:</v>
          </cell>
          <cell r="C5288"/>
          <cell r="D5288"/>
        </row>
        <row r="5289">
          <cell r="A5289" t="str">
            <v>1C.18.150.0020.a</v>
          </cell>
          <cell r="B5289" t="str">
            <v>- 12 x 24 cm</v>
          </cell>
          <cell r="C5289" t="str">
            <v>m²</v>
          </cell>
          <cell r="D5289">
            <v>40.79</v>
          </cell>
        </row>
        <row r="5290">
          <cell r="A5290" t="str">
            <v>1C.18.150.0020.b</v>
          </cell>
          <cell r="B5290" t="str">
            <v>- 12 x 12 cm</v>
          </cell>
          <cell r="C5290" t="str">
            <v>m²</v>
          </cell>
          <cell r="D5290">
            <v>45.46</v>
          </cell>
        </row>
        <row r="5291">
          <cell r="A5291" t="str">
            <v>1C.18.150.0020.c</v>
          </cell>
          <cell r="B5291" t="str">
            <v>- 24 x 24 cm</v>
          </cell>
          <cell r="C5291" t="str">
            <v>m²</v>
          </cell>
          <cell r="D5291">
            <v>47.22</v>
          </cell>
        </row>
        <row r="5292">
          <cell r="A5292" t="str">
            <v>1C.18.150.0030</v>
          </cell>
          <cell r="B5292" t="str">
            <v>Pavimento in piastrelle di grès fine porcellanato a superficie smaltata, spessore 8 ÷ 10 mm, posato con boiacca di puro cemento su letto di malta di legante idraulico, o incollato su idoneo sottofondo; comprese assistenze murarie, escluso il sottofondo, con piastrelle:</v>
          </cell>
          <cell r="C5292"/>
          <cell r="D5292"/>
        </row>
        <row r="5293">
          <cell r="A5293" t="str">
            <v>1C.18.150.0030.a</v>
          </cell>
          <cell r="B5293" t="str">
            <v>- 15 x 15 cm, colori chiari</v>
          </cell>
          <cell r="C5293" t="str">
            <v>m²</v>
          </cell>
          <cell r="D5293">
            <v>41.69</v>
          </cell>
        </row>
        <row r="5294">
          <cell r="A5294" t="str">
            <v>1C.18.150.0030.b</v>
          </cell>
          <cell r="B5294" t="str">
            <v>- 15 x 15 cm, colori forti</v>
          </cell>
          <cell r="C5294" t="str">
            <v>m²</v>
          </cell>
          <cell r="D5294">
            <v>46.16</v>
          </cell>
        </row>
        <row r="5295">
          <cell r="A5295" t="str">
            <v>1C.18.150.0030.c</v>
          </cell>
          <cell r="B5295" t="str">
            <v>- 15 x 30 cm, colori chiari</v>
          </cell>
          <cell r="C5295" t="str">
            <v>m²</v>
          </cell>
          <cell r="D5295">
            <v>40.08</v>
          </cell>
        </row>
        <row r="5296">
          <cell r="A5296" t="str">
            <v>1C.18.150.0030.d</v>
          </cell>
          <cell r="B5296" t="str">
            <v>- 15 x 30 cm, colori forti</v>
          </cell>
          <cell r="C5296" t="str">
            <v>m²</v>
          </cell>
          <cell r="D5296">
            <v>44.45</v>
          </cell>
        </row>
        <row r="5297">
          <cell r="A5297" t="str">
            <v>1C.18.150.0030.e</v>
          </cell>
          <cell r="B5297" t="str">
            <v>- 30 x 30 cm, colori chiari</v>
          </cell>
          <cell r="C5297" t="str">
            <v>m²</v>
          </cell>
          <cell r="D5297">
            <v>38.04</v>
          </cell>
        </row>
        <row r="5298">
          <cell r="A5298" t="str">
            <v>1C.18.150.0030.f</v>
          </cell>
          <cell r="B5298" t="str">
            <v>- 30 x 30 cm, colori forti</v>
          </cell>
          <cell r="C5298" t="str">
            <v>m²</v>
          </cell>
          <cell r="D5298">
            <v>39.380000000000003</v>
          </cell>
        </row>
        <row r="5299">
          <cell r="A5299" t="str">
            <v>1C.18.150.0050</v>
          </cell>
          <cell r="B5299" t="str">
            <v>Sovrapprezzo per posa a 45°</v>
          </cell>
          <cell r="C5299" t="str">
            <v>m²</v>
          </cell>
          <cell r="D5299">
            <v>2.33</v>
          </cell>
        </row>
        <row r="5300">
          <cell r="A5300" t="str">
            <v>1C.18.150.0060</v>
          </cell>
          <cell r="B5300" t="str">
            <v>Sovrapprezzo per posa fugata con distanziatori e accurata sigillatura dei giunti</v>
          </cell>
          <cell r="C5300" t="str">
            <v>m²</v>
          </cell>
          <cell r="D5300">
            <v>5.45</v>
          </cell>
        </row>
        <row r="5301">
          <cell r="A5301" t="str">
            <v>1C.18.150.0070</v>
          </cell>
          <cell r="B5301" t="str">
            <v>Sovrapprezzo per posa in esterno con formazione di giunti di dilatazione</v>
          </cell>
          <cell r="C5301" t="str">
            <v>m²</v>
          </cell>
          <cell r="D5301">
            <v>5.0599999999999996</v>
          </cell>
        </row>
        <row r="5302">
          <cell r="A5302" t="str">
            <v>1C.18.150.0100</v>
          </cell>
          <cell r="B5302" t="str">
            <v>Sovrapprezzo alle voci in 1C.18.150 per fornitura e posa di materiali con superficie antisdrucciolo.</v>
          </cell>
          <cell r="C5302" t="str">
            <v>m²</v>
          </cell>
          <cell r="D5302">
            <v>2.71</v>
          </cell>
        </row>
        <row r="5303">
          <cell r="A5303" t="str">
            <v>1C.18.200</v>
          </cell>
          <cell r="B5303" t="str">
            <v>PAVIMENTI IN PIASTRELLE DI CERAMICA NON SMALTATE</v>
          </cell>
          <cell r="C5303"/>
          <cell r="D5303"/>
        </row>
        <row r="5304">
          <cell r="A5304" t="str">
            <v>1C.18.200.0010</v>
          </cell>
          <cell r="B5304" t="str">
            <v>Pavimento in piastrelle di gres rosso a superficie liscia, posato con boiacca di puro cemento su letto di malta di legante idraulico, o incollato su idoneo sottofondo; comprese assistenze murarie, escluso il sottofondo, con piastrelle:</v>
          </cell>
          <cell r="C5304"/>
          <cell r="D5304"/>
        </row>
        <row r="5305">
          <cell r="A5305" t="str">
            <v>1C.18.200.0010.a</v>
          </cell>
          <cell r="B5305" t="str">
            <v>- 7,5 x 15 cm, spessore 8 ÷ 9 mm</v>
          </cell>
          <cell r="C5305" t="str">
            <v>m²</v>
          </cell>
          <cell r="D5305">
            <v>28.81</v>
          </cell>
        </row>
        <row r="5306">
          <cell r="A5306" t="str">
            <v>1C.18.200.0010.b</v>
          </cell>
          <cell r="B5306" t="str">
            <v>- 7,5 x 15 cm, spessore 14 ÷ 15 mm</v>
          </cell>
          <cell r="C5306" t="str">
            <v>m²</v>
          </cell>
          <cell r="D5306">
            <v>33.17</v>
          </cell>
        </row>
        <row r="5307">
          <cell r="A5307" t="str">
            <v>1C.18.200.0010.c</v>
          </cell>
          <cell r="B5307" t="str">
            <v>- 7,5 x 15 cm, spessore 16 ÷ 18 mm</v>
          </cell>
          <cell r="C5307" t="str">
            <v>m²</v>
          </cell>
          <cell r="D5307">
            <v>34.76</v>
          </cell>
        </row>
        <row r="5308">
          <cell r="A5308" t="str">
            <v>1C.18.200.0010.d</v>
          </cell>
          <cell r="B5308" t="str">
            <v>- 10 x 10 cm, spessore 8 ÷ 9 mm</v>
          </cell>
          <cell r="C5308" t="str">
            <v>m²</v>
          </cell>
          <cell r="D5308">
            <v>30</v>
          </cell>
        </row>
        <row r="5309">
          <cell r="A5309" t="str">
            <v>1C.18.200.0010.e</v>
          </cell>
          <cell r="B5309" t="str">
            <v>- 10 x 20 cm, spessore 8 ÷ 9 mm</v>
          </cell>
          <cell r="C5309" t="str">
            <v>m²</v>
          </cell>
          <cell r="D5309">
            <v>30.59</v>
          </cell>
        </row>
        <row r="5310">
          <cell r="A5310" t="str">
            <v>1C.18.200.0010.f</v>
          </cell>
          <cell r="B5310" t="str">
            <v>- 10 x 20 cm, spessore 14 ÷ 15 mm</v>
          </cell>
          <cell r="C5310" t="str">
            <v>m²</v>
          </cell>
          <cell r="D5310">
            <v>33.46</v>
          </cell>
        </row>
        <row r="5311">
          <cell r="A5311" t="str">
            <v>1C.18.200.0010.g</v>
          </cell>
          <cell r="B5311" t="str">
            <v>- 10 x 20 cm, spessore 16 ÷ 18 mm</v>
          </cell>
          <cell r="C5311" t="str">
            <v>m²</v>
          </cell>
          <cell r="D5311">
            <v>35.950000000000003</v>
          </cell>
        </row>
        <row r="5312">
          <cell r="A5312" t="str">
            <v>1C.18.200.0020</v>
          </cell>
          <cell r="B5312" t="str">
            <v>Pavimento in piastrelle di gres rosso a superficie bugnata o scanalata, posato con boiacca di puro cemento su letto di malta di legante idraulico, o incollato su idoneo sottofondo; comprese assistenze murarie, escluso il sottofondo, con piastrelle:</v>
          </cell>
          <cell r="C5312"/>
          <cell r="D5312"/>
        </row>
        <row r="5313">
          <cell r="A5313" t="str">
            <v>1C.18.200.0020.a</v>
          </cell>
          <cell r="B5313" t="str">
            <v>- 7,5 x 15 cm, spessore 8 ÷ 9 mm</v>
          </cell>
          <cell r="C5313" t="str">
            <v>m²</v>
          </cell>
          <cell r="D5313">
            <v>29.11</v>
          </cell>
        </row>
        <row r="5314">
          <cell r="A5314" t="str">
            <v>1C.18.200.0020.b</v>
          </cell>
          <cell r="B5314" t="str">
            <v>- 7,5 x 15 cm, spessore 14 ÷ 15 mm</v>
          </cell>
          <cell r="C5314" t="str">
            <v>m²</v>
          </cell>
          <cell r="D5314">
            <v>33.479999999999997</v>
          </cell>
        </row>
        <row r="5315">
          <cell r="A5315" t="str">
            <v>1C.18.200.0020.c</v>
          </cell>
          <cell r="B5315" t="str">
            <v>- 7,5 x 15 cm, spessore 16 ÷ 18 mm</v>
          </cell>
          <cell r="C5315" t="str">
            <v>m²</v>
          </cell>
          <cell r="D5315">
            <v>35.08</v>
          </cell>
        </row>
        <row r="5316">
          <cell r="A5316" t="str">
            <v>1C.18.200.0030</v>
          </cell>
          <cell r="B5316" t="str">
            <v>Pavimento in piastrelle di gres fine porcellanato a superficie liscia, spessore 8 ÷ 10 mm, posato con boiacca di puro cemento su letto di malta di legante idraulico, o incollato su idoneo sottofondo; comprese assistenze murarie, escluso il sottofondo, con piastrelle:</v>
          </cell>
          <cell r="C5316"/>
          <cell r="D5316"/>
        </row>
        <row r="5317">
          <cell r="A5317" t="str">
            <v>1C.18.200.0030.a</v>
          </cell>
          <cell r="B5317" t="str">
            <v>- 10 x 10 cm, colori chiari</v>
          </cell>
          <cell r="C5317" t="str">
            <v>m²</v>
          </cell>
          <cell r="D5317">
            <v>31.68</v>
          </cell>
        </row>
        <row r="5318">
          <cell r="A5318" t="str">
            <v>1C.18.200.0030.b</v>
          </cell>
          <cell r="B5318" t="str">
            <v>- 10 x 10 cm, colori forti</v>
          </cell>
          <cell r="C5318" t="str">
            <v>m²</v>
          </cell>
          <cell r="D5318">
            <v>32.200000000000003</v>
          </cell>
        </row>
        <row r="5319">
          <cell r="A5319" t="str">
            <v>1C.18.200.0030.c</v>
          </cell>
          <cell r="B5319" t="str">
            <v>- 10 x 20 cm, colori chiari</v>
          </cell>
          <cell r="C5319" t="str">
            <v>m²</v>
          </cell>
          <cell r="D5319">
            <v>32.89</v>
          </cell>
        </row>
        <row r="5320">
          <cell r="A5320" t="str">
            <v>1C.18.200.0030.d</v>
          </cell>
          <cell r="B5320" t="str">
            <v>- 10 x 20 cm, colori forti</v>
          </cell>
          <cell r="C5320" t="str">
            <v>m²</v>
          </cell>
          <cell r="D5320">
            <v>35.94</v>
          </cell>
        </row>
        <row r="5321">
          <cell r="A5321" t="str">
            <v>1C.18.200.0030.e</v>
          </cell>
          <cell r="B5321" t="str">
            <v>- 20 x 20 cm, colori chiari</v>
          </cell>
          <cell r="C5321" t="str">
            <v>m²</v>
          </cell>
          <cell r="D5321">
            <v>32.89</v>
          </cell>
        </row>
        <row r="5322">
          <cell r="A5322" t="str">
            <v>1C.18.200.0030.f</v>
          </cell>
          <cell r="B5322" t="str">
            <v>- 20 x 20 cm, colori forti</v>
          </cell>
          <cell r="C5322" t="str">
            <v>m²</v>
          </cell>
          <cell r="D5322">
            <v>34.43</v>
          </cell>
        </row>
        <row r="5323">
          <cell r="A5323" t="str">
            <v>1C.18.200.0030.g</v>
          </cell>
          <cell r="B5323" t="str">
            <v>- 30 x 30 cm, colori chiari</v>
          </cell>
          <cell r="C5323" t="str">
            <v>m²</v>
          </cell>
          <cell r="D5323">
            <v>32.119999999999997</v>
          </cell>
        </row>
        <row r="5324">
          <cell r="A5324" t="str">
            <v>1C.18.200.0030.h</v>
          </cell>
          <cell r="B5324" t="str">
            <v>- 30 x 30 cm, colori forti</v>
          </cell>
          <cell r="C5324" t="str">
            <v>m²</v>
          </cell>
          <cell r="D5324">
            <v>34.99</v>
          </cell>
        </row>
        <row r="5325">
          <cell r="A5325" t="str">
            <v>1C.18.200.0040</v>
          </cell>
          <cell r="B5325" t="str">
            <v>Pavimento in piastrelle di clinker a superficie liscia, posato con boiacca di puro cemento su letto di malta di legante idraulico, o incollato su idoneo sottofondo; comprese assistenze murarie, escluso il sottofondo, con piastrelle:</v>
          </cell>
          <cell r="C5325"/>
          <cell r="D5325"/>
        </row>
        <row r="5326">
          <cell r="A5326" t="str">
            <v>1C.18.200.0040.a</v>
          </cell>
          <cell r="B5326" t="str">
            <v>- 12 x 25 cm</v>
          </cell>
          <cell r="C5326" t="str">
            <v>m²</v>
          </cell>
          <cell r="D5326">
            <v>43.77</v>
          </cell>
        </row>
        <row r="5327">
          <cell r="A5327" t="str">
            <v>1C.18.200.0040.b</v>
          </cell>
          <cell r="B5327" t="str">
            <v>- 25 x 25 cm</v>
          </cell>
          <cell r="C5327" t="str">
            <v>m²</v>
          </cell>
          <cell r="D5327">
            <v>51.11</v>
          </cell>
        </row>
        <row r="5328">
          <cell r="A5328" t="str">
            <v>1C.18.200.0040.c</v>
          </cell>
          <cell r="B5328" t="str">
            <v>- 30 x 30 cm</v>
          </cell>
          <cell r="C5328" t="str">
            <v>m²</v>
          </cell>
          <cell r="D5328">
            <v>57.26</v>
          </cell>
        </row>
        <row r="5329">
          <cell r="A5329" t="str">
            <v>1C.18.200.0060</v>
          </cell>
          <cell r="B5329" t="str">
            <v>Sovrapprezzo per posa a 45°</v>
          </cell>
          <cell r="C5329" t="str">
            <v>m²</v>
          </cell>
          <cell r="D5329">
            <v>2.33</v>
          </cell>
        </row>
        <row r="5330">
          <cell r="A5330" t="str">
            <v>1C.18.200.0070</v>
          </cell>
          <cell r="B5330" t="str">
            <v>Sovrapprezzo per posa fugata con distanziatori e accurata sigillatura dei giunti</v>
          </cell>
          <cell r="C5330" t="str">
            <v>m²</v>
          </cell>
          <cell r="D5330">
            <v>5.45</v>
          </cell>
        </row>
        <row r="5331">
          <cell r="A5331" t="str">
            <v>1C.18.200.0080</v>
          </cell>
          <cell r="B5331" t="str">
            <v>Sovrapprezzo per posa in esterno con formazione di giunti di dilatazione</v>
          </cell>
          <cell r="C5331" t="str">
            <v>m²</v>
          </cell>
          <cell r="D5331">
            <v>5.0599999999999996</v>
          </cell>
        </row>
        <row r="5332">
          <cell r="A5332" t="str">
            <v>1C.18.200.0100</v>
          </cell>
          <cell r="B5332" t="str">
            <v>Sovrapprezzo alle voci in 1C.18.200 per fornitura e posa di materiali con superficie antisdrucciolo R 12.</v>
          </cell>
          <cell r="C5332" t="str">
            <v>m²</v>
          </cell>
          <cell r="D5332">
            <v>1.88</v>
          </cell>
        </row>
        <row r="5333">
          <cell r="A5333" t="str">
            <v>1C.18.250</v>
          </cell>
          <cell r="B5333" t="str">
            <v>PAVIMENTI IN PIASTRELLE DI MARMO CALIBRATE PREFINITE</v>
          </cell>
          <cell r="C5333"/>
          <cell r="D5333"/>
        </row>
        <row r="5334">
          <cell r="A5334" t="str">
            <v>1C.18.250.0000</v>
          </cell>
          <cell r="B5334" t="str">
            <v>NOTA DI CONSULTAZIONE</v>
          </cell>
          <cell r="C5334"/>
          <cell r="D5334"/>
        </row>
        <row r="5335">
          <cell r="A5335" t="str">
            <v>1C.18.250.0010</v>
          </cell>
          <cell r="B5335" t="str">
            <v>Pavimento in piastrelle di marmo Arabescato Corchia, 1° scelta, in lastre calibrate e lucidate, posate con adesivo o con malta, comprese assistenze murarie, protezione e pulizia finale, nelle dimensioni:</v>
          </cell>
          <cell r="C5335"/>
          <cell r="D5335"/>
        </row>
        <row r="5336">
          <cell r="A5336" t="str">
            <v>1C.18.250.0010.a</v>
          </cell>
          <cell r="B5336" t="str">
            <v>- da 0,05 a 0,12 m², spessore 10 mm</v>
          </cell>
          <cell r="C5336" t="str">
            <v>m²</v>
          </cell>
          <cell r="D5336">
            <v>83.84</v>
          </cell>
        </row>
        <row r="5337">
          <cell r="A5337" t="str">
            <v>1C.18.250.0010.b</v>
          </cell>
          <cell r="B5337" t="str">
            <v>- da 0,121 a 0,25 m², spessore 13 mm</v>
          </cell>
          <cell r="C5337" t="str">
            <v>m²</v>
          </cell>
          <cell r="D5337">
            <v>99.78</v>
          </cell>
        </row>
        <row r="5338">
          <cell r="A5338" t="str">
            <v>1C.18.250.0010.c</v>
          </cell>
          <cell r="B5338" t="str">
            <v>- zoccolino 8 x 1 cm, piano e costa lucidati</v>
          </cell>
          <cell r="C5338" t="str">
            <v>m</v>
          </cell>
          <cell r="D5338">
            <v>10.4</v>
          </cell>
        </row>
        <row r="5339">
          <cell r="A5339" t="str">
            <v>1C.18.250.0020</v>
          </cell>
          <cell r="B5339" t="str">
            <v>Pavimento in piastrelle di marmo Bardiglio Carrara Nuvolato, 1° scelta, in lastre calibrate e lucidate, posate con adesivo o con malta, comprese assistenze murarie, protezione e pulizia finale, nelle dimensioni:</v>
          </cell>
          <cell r="C5339"/>
          <cell r="D5339"/>
        </row>
        <row r="5340">
          <cell r="A5340" t="str">
            <v>1C.18.250.0020.a</v>
          </cell>
          <cell r="B5340" t="str">
            <v>- da 0,05 a 0,12 m², spessore 10 mm</v>
          </cell>
          <cell r="C5340" t="str">
            <v>m²</v>
          </cell>
          <cell r="D5340">
            <v>108.82</v>
          </cell>
        </row>
        <row r="5341">
          <cell r="A5341" t="str">
            <v>1C.18.250.0020.b</v>
          </cell>
          <cell r="B5341" t="str">
            <v>- da 0,121 a 0,25 m², spessore 13 mm</v>
          </cell>
          <cell r="C5341" t="str">
            <v>m²</v>
          </cell>
          <cell r="D5341">
            <v>115.14</v>
          </cell>
        </row>
        <row r="5342">
          <cell r="A5342" t="str">
            <v>1C.18.250.0020.c</v>
          </cell>
          <cell r="B5342" t="str">
            <v>- zoccolino 8 x 1 cm, piano e costa lucidati</v>
          </cell>
          <cell r="C5342" t="str">
            <v>m</v>
          </cell>
          <cell r="D5342">
            <v>11.12</v>
          </cell>
        </row>
        <row r="5343">
          <cell r="A5343" t="str">
            <v>1C.18.250.0030</v>
          </cell>
          <cell r="B5343" t="str">
            <v>Pavimento in piastrelle di marmo Bianco Carrara "C", 1° scelta, in lastre calibrate e lucidate, posate con adesivo o con malta, comprese assistenze murarie, protezione e pulizia finale, nelle dimensioni:</v>
          </cell>
          <cell r="C5343"/>
          <cell r="D5343"/>
        </row>
        <row r="5344">
          <cell r="A5344" t="str">
            <v>1C.18.250.0030.a</v>
          </cell>
          <cell r="B5344" t="str">
            <v>- da 0,05 a 0,12 m², spessore 10 mm</v>
          </cell>
          <cell r="C5344" t="str">
            <v>m²</v>
          </cell>
          <cell r="D5344">
            <v>79.849999999999994</v>
          </cell>
        </row>
        <row r="5345">
          <cell r="A5345" t="str">
            <v>1C.18.250.0030.b</v>
          </cell>
          <cell r="B5345" t="str">
            <v>- da 0,121 a 0,25 m², spessore 13 mm</v>
          </cell>
          <cell r="C5345" t="str">
            <v>m²</v>
          </cell>
          <cell r="D5345">
            <v>84.43</v>
          </cell>
        </row>
        <row r="5346">
          <cell r="A5346" t="str">
            <v>1C.18.250.0030.c</v>
          </cell>
          <cell r="B5346" t="str">
            <v>- zoccolino 8 x 1 cm, piano e costa lucidati</v>
          </cell>
          <cell r="C5346" t="str">
            <v>m</v>
          </cell>
          <cell r="D5346">
            <v>9.52</v>
          </cell>
        </row>
        <row r="5347">
          <cell r="A5347" t="str">
            <v>1C.18.250.0040</v>
          </cell>
          <cell r="B5347" t="str">
            <v>Pavimento in piastrelle di marmo Botticino Fiorito, 1° scelta, in lastre calibrate e lucidate, posate con adesivo o con malta, comprese assistenze murarie, protezione e pulizia finale, nelle dimensioni:</v>
          </cell>
          <cell r="C5347"/>
          <cell r="D5347"/>
        </row>
        <row r="5348">
          <cell r="A5348" t="str">
            <v>1C.18.250.0040.a</v>
          </cell>
          <cell r="B5348" t="str">
            <v>- da 0,05 a 0,12 m², spessore 10 mm</v>
          </cell>
          <cell r="C5348" t="str">
            <v>m²</v>
          </cell>
          <cell r="D5348">
            <v>94.35</v>
          </cell>
        </row>
        <row r="5349">
          <cell r="A5349" t="str">
            <v>1C.18.250.0040.b</v>
          </cell>
          <cell r="B5349" t="str">
            <v>- da 0,121 a 0,25 m², spessore 13 mm</v>
          </cell>
          <cell r="C5349" t="str">
            <v>m²</v>
          </cell>
          <cell r="D5349">
            <v>99.78</v>
          </cell>
        </row>
        <row r="5350">
          <cell r="A5350" t="str">
            <v>1C.18.250.0040.c</v>
          </cell>
          <cell r="B5350" t="str">
            <v>- zoccolino 8 x 1 cm, piano e costa lucidati</v>
          </cell>
          <cell r="C5350" t="str">
            <v>m</v>
          </cell>
          <cell r="D5350">
            <v>10.57</v>
          </cell>
        </row>
        <row r="5351">
          <cell r="A5351" t="str">
            <v>1C.18.250.0050</v>
          </cell>
          <cell r="B5351" t="str">
            <v>Pavimento in piastrelle di marmo Botticino Semiclassico, 1° scelta, in lastre calibrate e lucidate, posate con adesivo o con malta, comprese assistenze murarie, protezione e pulizia finale, nelle dimensioni:</v>
          </cell>
          <cell r="C5351"/>
          <cell r="D5351"/>
        </row>
        <row r="5352">
          <cell r="A5352" t="str">
            <v>1C.18.250.0050.a</v>
          </cell>
          <cell r="B5352" t="str">
            <v>- da 0,05 a 0,12 m², spessore 10 mm</v>
          </cell>
          <cell r="C5352" t="str">
            <v>m²</v>
          </cell>
          <cell r="D5352">
            <v>94.35</v>
          </cell>
        </row>
        <row r="5353">
          <cell r="A5353" t="str">
            <v>1C.18.250.0050.b</v>
          </cell>
          <cell r="B5353" t="str">
            <v>- da 0,121 a 0,25 m², spessore 13 mm</v>
          </cell>
          <cell r="C5353" t="str">
            <v>m²</v>
          </cell>
          <cell r="D5353">
            <v>99.78</v>
          </cell>
        </row>
        <row r="5354">
          <cell r="A5354" t="str">
            <v>1C.18.250.0050.c</v>
          </cell>
          <cell r="B5354" t="str">
            <v>- zoccolino 8 x 1 cm, piano e costa lucidati</v>
          </cell>
          <cell r="C5354" t="str">
            <v>m</v>
          </cell>
          <cell r="D5354">
            <v>10.89</v>
          </cell>
        </row>
        <row r="5355">
          <cell r="A5355" t="str">
            <v>1C.18.250.0060</v>
          </cell>
          <cell r="B5355" t="str">
            <v>Pavimento in piastrelle di marmo Breccia Oniciata, 1° scelta, in lastre calibrate e lucidate, posate con adesivo o con malta, comprese assistenze murarie, protezione e pulizia finale, nelle dimensioni:</v>
          </cell>
          <cell r="C5355"/>
          <cell r="D5355"/>
        </row>
        <row r="5356">
          <cell r="A5356" t="str">
            <v>1C.18.250.0060.a</v>
          </cell>
          <cell r="B5356" t="str">
            <v>- da 0,05 a 0,12 m², spessore 10 mm</v>
          </cell>
          <cell r="C5356" t="str">
            <v>m²</v>
          </cell>
          <cell r="D5356">
            <v>113.66</v>
          </cell>
        </row>
        <row r="5357">
          <cell r="A5357" t="str">
            <v>1C.18.250.0060.b</v>
          </cell>
          <cell r="B5357" t="str">
            <v>- da 0,121 a 0,25 m², spessore 13 mm</v>
          </cell>
          <cell r="C5357" t="str">
            <v>m²</v>
          </cell>
          <cell r="D5357">
            <v>120.26</v>
          </cell>
        </row>
        <row r="5358">
          <cell r="A5358" t="str">
            <v>1C.18.250.0060.c</v>
          </cell>
          <cell r="B5358" t="str">
            <v>- zoccolino 8 x 1 cm, piano e costa lucidati</v>
          </cell>
          <cell r="C5358" t="str">
            <v>m</v>
          </cell>
          <cell r="D5358">
            <v>13.38</v>
          </cell>
        </row>
        <row r="5359">
          <cell r="A5359" t="str">
            <v>1C.18.250.0070</v>
          </cell>
          <cell r="B5359" t="str">
            <v>Pavimento in piastrelle di marmo Calacatta Classico, 1° scelta, in lastre calibrate e lucidate, posate con adesivo o con malta, comprese assistenze murarie, protezione e pulizia finale, nelle dimensioni:</v>
          </cell>
          <cell r="C5359"/>
          <cell r="D5359"/>
        </row>
        <row r="5360">
          <cell r="A5360" t="str">
            <v>1C.18.250.0070.a</v>
          </cell>
          <cell r="B5360" t="str">
            <v>- da 0,05 a 0,12 m², spessore 10 mm</v>
          </cell>
          <cell r="C5360" t="str">
            <v>m²</v>
          </cell>
          <cell r="D5360">
            <v>103.95</v>
          </cell>
        </row>
        <row r="5361">
          <cell r="A5361" t="str">
            <v>1C.18.250.0070.b</v>
          </cell>
          <cell r="B5361" t="str">
            <v>- da 0,121 a 0,25 m², spessore 13 mm</v>
          </cell>
          <cell r="C5361" t="str">
            <v>m²</v>
          </cell>
          <cell r="D5361">
            <v>129.21</v>
          </cell>
        </row>
        <row r="5362">
          <cell r="A5362" t="str">
            <v>1C.18.250.0070.c</v>
          </cell>
          <cell r="B5362" t="str">
            <v>- zoccolino 8 x 1 cm, piano e costa lucidati</v>
          </cell>
          <cell r="C5362" t="str">
            <v>m</v>
          </cell>
          <cell r="D5362">
            <v>12.31</v>
          </cell>
        </row>
        <row r="5363">
          <cell r="A5363" t="str">
            <v>1C.18.250.0080</v>
          </cell>
          <cell r="B5363" t="str">
            <v>Pavimento in piastrelle di marmo Perlato Sicilia Classico, 1° scelta, in lastre calibrate e lucidate, posate con adesivo o con malta, comprese assistenze murarie, protezione e pulizia finale, nelle dimensioni:</v>
          </cell>
          <cell r="C5363"/>
          <cell r="D5363"/>
        </row>
        <row r="5364">
          <cell r="A5364" t="str">
            <v>1C.18.250.0080.a</v>
          </cell>
          <cell r="B5364" t="str">
            <v>- da 0,05 a 0,12 m², spessore 10 mm</v>
          </cell>
          <cell r="C5364" t="str">
            <v>m²</v>
          </cell>
          <cell r="D5364">
            <v>73.02</v>
          </cell>
        </row>
        <row r="5365">
          <cell r="A5365" t="str">
            <v>1C.18.250.0080.b</v>
          </cell>
          <cell r="B5365" t="str">
            <v>- zoccolino 8 x 1 cm, piano e costa lucidati</v>
          </cell>
          <cell r="C5365" t="str">
            <v>m</v>
          </cell>
          <cell r="D5365">
            <v>8.91</v>
          </cell>
        </row>
        <row r="5366">
          <cell r="A5366" t="str">
            <v>1C.18.250.0090</v>
          </cell>
          <cell r="B5366" t="str">
            <v>Pavimento in piastrelle di marmo Perlato Svevo, 1° scelta, in lastre calibrate e lucidate, posate con adesivo o con malta, comprese assistenze murarie, protezione e pulizia finale, nelle dimensioni:</v>
          </cell>
          <cell r="C5366"/>
          <cell r="D5366"/>
        </row>
        <row r="5367">
          <cell r="A5367" t="str">
            <v>1C.18.250.0090.a</v>
          </cell>
          <cell r="B5367" t="str">
            <v>- da 0,05 a 0,12 m², spessore 10 mm</v>
          </cell>
          <cell r="C5367" t="str">
            <v>m²</v>
          </cell>
          <cell r="D5367">
            <v>77.39</v>
          </cell>
        </row>
        <row r="5368">
          <cell r="A5368" t="str">
            <v>1C.18.250.0090.b</v>
          </cell>
          <cell r="B5368" t="str">
            <v>- zoccolino 8 x 1 cm, piano e costa lucidati</v>
          </cell>
          <cell r="C5368" t="str">
            <v>m</v>
          </cell>
          <cell r="D5368">
            <v>9.86</v>
          </cell>
        </row>
        <row r="5369">
          <cell r="A5369" t="str">
            <v>1C.18.250.0100</v>
          </cell>
          <cell r="B5369" t="str">
            <v>Pavimento in piastrelle di marmo Repen Classico, 1° scelta, in lastre calibrate e lucidate, posate con adesivo o con malta, comprese assistenze murarie, protezione e pulizia finale, nelle dimensioni:</v>
          </cell>
          <cell r="C5369"/>
          <cell r="D5369"/>
        </row>
        <row r="5370">
          <cell r="A5370" t="str">
            <v>1C.18.250.0100.a</v>
          </cell>
          <cell r="B5370" t="str">
            <v>- da 0,05 a 0,12 m², spessore 10 mm</v>
          </cell>
          <cell r="C5370" t="str">
            <v>m²</v>
          </cell>
          <cell r="D5370">
            <v>87.68</v>
          </cell>
        </row>
        <row r="5371">
          <cell r="A5371" t="str">
            <v>1C.18.250.0100.b</v>
          </cell>
          <cell r="B5371" t="str">
            <v>- da 0,121 a 0,25 m², spessore 13 mm</v>
          </cell>
          <cell r="C5371" t="str">
            <v>m²</v>
          </cell>
          <cell r="D5371">
            <v>100.25</v>
          </cell>
        </row>
        <row r="5372">
          <cell r="A5372" t="str">
            <v>1C.18.250.0100.c</v>
          </cell>
          <cell r="B5372" t="str">
            <v>- zoccolino 8 x 1 cm, piano e costa lucidati</v>
          </cell>
          <cell r="C5372" t="str">
            <v>m</v>
          </cell>
          <cell r="D5372">
            <v>9.86</v>
          </cell>
        </row>
        <row r="5373">
          <cell r="A5373" t="str">
            <v>1C.18.250.0110</v>
          </cell>
          <cell r="B5373" t="str">
            <v>Pavimento in piastrelle di marmo Rosa Portogallo, 1° scelta, in lastre calibrate e lucidate, posate con adesivo o con malta, comprese assistenze murarie, protezione e pulizia finale, nelle dimensioni:</v>
          </cell>
          <cell r="C5373"/>
          <cell r="D5373"/>
        </row>
        <row r="5374">
          <cell r="A5374" t="str">
            <v>1C.18.250.0110.a</v>
          </cell>
          <cell r="B5374" t="str">
            <v>- da 0,05 a 0,12 m², spessore 10 mm</v>
          </cell>
          <cell r="C5374" t="str">
            <v>m²</v>
          </cell>
          <cell r="D5374">
            <v>126.36</v>
          </cell>
        </row>
        <row r="5375">
          <cell r="A5375" t="str">
            <v>1C.18.250.0110.b</v>
          </cell>
          <cell r="B5375" t="str">
            <v>- zoccolino 8 x 1 cm, piano e costa lucidati</v>
          </cell>
          <cell r="C5375" t="str">
            <v>m</v>
          </cell>
          <cell r="D5375">
            <v>13.23</v>
          </cell>
        </row>
        <row r="5376">
          <cell r="A5376" t="str">
            <v>1C.18.250.0120</v>
          </cell>
          <cell r="B5376" t="str">
            <v>Pavimento in piastrelle di marmo Rosso Verona e Asiago, 1° scelta, in lastre calibrate e lucidate, posate con adesivo o con malta, comprese assistenze murarie, protezione e pulizia finale, nelle dimensioni:</v>
          </cell>
          <cell r="C5376"/>
          <cell r="D5376"/>
        </row>
        <row r="5377">
          <cell r="A5377" t="str">
            <v>1C.18.250.0120.a</v>
          </cell>
          <cell r="B5377" t="str">
            <v>- da 0,05 a 0,12 m², spessore 10 mm</v>
          </cell>
          <cell r="C5377" t="str">
            <v>m²</v>
          </cell>
          <cell r="D5377">
            <v>71.489999999999995</v>
          </cell>
        </row>
        <row r="5378">
          <cell r="A5378" t="str">
            <v>1C.18.250.0120.b</v>
          </cell>
          <cell r="B5378" t="str">
            <v>- zoccolino 8 x 1 cm, piano e costa lucidati</v>
          </cell>
          <cell r="C5378" t="str">
            <v>m</v>
          </cell>
          <cell r="D5378">
            <v>8.2899999999999991</v>
          </cell>
        </row>
        <row r="5379">
          <cell r="A5379" t="str">
            <v>1C.18.250.0130</v>
          </cell>
          <cell r="B5379" t="str">
            <v>Pavimento in piastrelle di marmo Trani Fiorito, 1° scelta, in lastre calibrate e lucidate, posate con adesivo o con malta, comprese assistenze murarie, protezione e pulizia finale, nelle dimensioni:</v>
          </cell>
          <cell r="C5379"/>
          <cell r="D5379"/>
        </row>
        <row r="5380">
          <cell r="A5380" t="str">
            <v>1C.18.250.0130.a</v>
          </cell>
          <cell r="B5380" t="str">
            <v>- da 0,05 a 0,12 m², spessore 10 mm</v>
          </cell>
          <cell r="C5380" t="str">
            <v>m²</v>
          </cell>
          <cell r="D5380">
            <v>72.260000000000005</v>
          </cell>
        </row>
        <row r="5381">
          <cell r="A5381" t="str">
            <v>1C.18.250.0130.b</v>
          </cell>
          <cell r="B5381" t="str">
            <v>- zoccolino 8 x 1 cm, piano e costa lucidati</v>
          </cell>
          <cell r="C5381" t="str">
            <v>m</v>
          </cell>
          <cell r="D5381">
            <v>9.19</v>
          </cell>
        </row>
        <row r="5382">
          <cell r="A5382" t="str">
            <v>1C.18.250.0140</v>
          </cell>
          <cell r="B5382" t="str">
            <v>Pavimento in piastrelle di marmo Travertino Classico, 1° scelta, in lastre calibrate e lucidate, posate con adesivo o con malta, comprese assistenze murarie, protezione e pulizia finale, nelle dimensioni:</v>
          </cell>
          <cell r="C5382"/>
          <cell r="D5382"/>
        </row>
        <row r="5383">
          <cell r="A5383" t="str">
            <v>1C.18.250.0140.a</v>
          </cell>
          <cell r="B5383" t="str">
            <v>- da 0,05 a 0,12 m², spessore 10 mm</v>
          </cell>
          <cell r="C5383" t="str">
            <v>m²</v>
          </cell>
          <cell r="D5383">
            <v>73.790000000000006</v>
          </cell>
        </row>
        <row r="5384">
          <cell r="A5384" t="str">
            <v>1C.18.250.0140.b</v>
          </cell>
          <cell r="B5384" t="str">
            <v>- da 0,121 a 0,25 m², spessore 13 mm</v>
          </cell>
          <cell r="C5384" t="str">
            <v>m²</v>
          </cell>
          <cell r="D5384">
            <v>89</v>
          </cell>
        </row>
        <row r="5385">
          <cell r="A5385" t="str">
            <v>1C.18.250.0140.c</v>
          </cell>
          <cell r="B5385" t="str">
            <v>- zoccolino 8 x 1 cm, piano e costa lucidati</v>
          </cell>
          <cell r="C5385" t="str">
            <v>m</v>
          </cell>
          <cell r="D5385">
            <v>9.42</v>
          </cell>
        </row>
        <row r="5386">
          <cell r="A5386" t="str">
            <v>1C.18.250.0150</v>
          </cell>
          <cell r="B5386" t="str">
            <v>Pavimento in piastrelle di marmo Verde Alpi, 1° scelta, in lastre calibrate e lucidate, posate con adesivo o con malta, comprese assistenze murarie, protezione e pulizia finale, nelle dimensioni:</v>
          </cell>
          <cell r="C5386"/>
          <cell r="D5386"/>
        </row>
        <row r="5387">
          <cell r="A5387" t="str">
            <v>1C.18.250.0150.a</v>
          </cell>
          <cell r="B5387" t="str">
            <v>- da 0,05 a 0,12 m², spessore 10 mm</v>
          </cell>
          <cell r="C5387" t="str">
            <v>m²</v>
          </cell>
          <cell r="D5387">
            <v>90.81</v>
          </cell>
        </row>
        <row r="5388">
          <cell r="A5388" t="str">
            <v>1C.18.250.0150.b</v>
          </cell>
          <cell r="B5388" t="str">
            <v>- zoccolino 8 x 1 cm, piano e costa lucidati</v>
          </cell>
          <cell r="C5388" t="str">
            <v>m</v>
          </cell>
          <cell r="D5388">
            <v>8.8000000000000007</v>
          </cell>
        </row>
        <row r="5389">
          <cell r="A5389" t="str">
            <v>1C.18.250.0200</v>
          </cell>
          <cell r="B5389" t="str">
            <v>Sovrapprezzo per posa con colla su sottofondi tirati in piano perfetto</v>
          </cell>
          <cell r="C5389" t="str">
            <v>m²</v>
          </cell>
          <cell r="D5389">
            <v>5.38</v>
          </cell>
        </row>
        <row r="5390">
          <cell r="A5390" t="str">
            <v>1C.18.250.0210</v>
          </cell>
          <cell r="B5390" t="str">
            <v>Sovrapprezzo per posa a 45°</v>
          </cell>
          <cell r="C5390" t="str">
            <v>m²</v>
          </cell>
          <cell r="D5390">
            <v>3.99</v>
          </cell>
        </row>
        <row r="5391">
          <cell r="A5391" t="str">
            <v>1C.18.250.0220</v>
          </cell>
          <cell r="B5391" t="str">
            <v>Sovrapprezzo per posa in esterno con formazione di giunti di dilatazione</v>
          </cell>
          <cell r="C5391" t="str">
            <v>m²</v>
          </cell>
          <cell r="D5391">
            <v>4.9400000000000004</v>
          </cell>
        </row>
        <row r="5392">
          <cell r="A5392" t="str">
            <v>1C.18.300</v>
          </cell>
          <cell r="B5392" t="str">
            <v>PAVIMENTI IN PIASTRELLE DI GRANITO CALIBRATE PREFINITE</v>
          </cell>
          <cell r="C5392"/>
          <cell r="D5392"/>
        </row>
        <row r="5393">
          <cell r="A5393" t="str">
            <v>1C.18.300.0010</v>
          </cell>
          <cell r="B5393" t="str">
            <v>Pavimento in piastrelle di granito Bianco Sardo, in lastre calibrate e lucidate, posate con adesivo o con malta, comprese assistenze murarie, protezione e pulizia finale, nelle dimensioni:</v>
          </cell>
          <cell r="C5393"/>
          <cell r="D5393"/>
        </row>
        <row r="5394">
          <cell r="A5394" t="str">
            <v>1C.18.300.0010.a</v>
          </cell>
          <cell r="B5394" t="str">
            <v>- da 0,05 a 0,12 m², spessore 10 mm</v>
          </cell>
          <cell r="C5394" t="str">
            <v>m²</v>
          </cell>
          <cell r="D5394">
            <v>67.06</v>
          </cell>
        </row>
        <row r="5395">
          <cell r="A5395" t="str">
            <v>1C.18.300.0010.b</v>
          </cell>
          <cell r="B5395" t="str">
            <v>- da 0,121 a 0,25 m², spessore 12 mm</v>
          </cell>
          <cell r="C5395" t="str">
            <v>m²</v>
          </cell>
          <cell r="D5395">
            <v>78.849999999999994</v>
          </cell>
        </row>
        <row r="5396">
          <cell r="A5396" t="str">
            <v>1C.18.300.0010.c</v>
          </cell>
          <cell r="B5396" t="str">
            <v>- zoccolino 8 x 1 cm, piano e costa lucidati</v>
          </cell>
          <cell r="C5396" t="str">
            <v>m</v>
          </cell>
          <cell r="D5396">
            <v>10.27</v>
          </cell>
        </row>
        <row r="5397">
          <cell r="A5397" t="str">
            <v>1C.18.300.0020</v>
          </cell>
          <cell r="B5397" t="str">
            <v>Pavimento in piastrelle di granito Multicolor, in lastre calibrate e lucidate, posate con adesivo o con malta, comprese assistenze murarie, protezione e pulizia finale, nelle dimensioni:</v>
          </cell>
          <cell r="C5397"/>
          <cell r="D5397"/>
        </row>
        <row r="5398">
          <cell r="A5398" t="str">
            <v>1C.18.300.0020.a</v>
          </cell>
          <cell r="B5398" t="str">
            <v>- da 0,05 a 0,12 m², spessore 10 mm</v>
          </cell>
          <cell r="C5398" t="str">
            <v>m²</v>
          </cell>
          <cell r="D5398">
            <v>160.37</v>
          </cell>
        </row>
        <row r="5399">
          <cell r="A5399" t="str">
            <v>1C.18.300.0020.b</v>
          </cell>
          <cell r="B5399" t="str">
            <v>- da 0,121 a 0,25 m², spessore 12 mm</v>
          </cell>
          <cell r="C5399" t="str">
            <v>m²</v>
          </cell>
          <cell r="D5399">
            <v>173.83</v>
          </cell>
        </row>
        <row r="5400">
          <cell r="A5400" t="str">
            <v>1C.18.300.0020.c</v>
          </cell>
          <cell r="B5400" t="str">
            <v>- zoccolino 8 x 1 cm, piano e costa lucidati</v>
          </cell>
          <cell r="C5400" t="str">
            <v>m</v>
          </cell>
          <cell r="D5400">
            <v>13.67</v>
          </cell>
        </row>
        <row r="5401">
          <cell r="A5401" t="str">
            <v>1C.18.300.0030</v>
          </cell>
          <cell r="B5401" t="str">
            <v>Pavimento in piastrelle di granito Rosa Beta, in lastre calibrate e lucidate, posate con adesivo o con malta, comprese assistenze murarie, protezione e pulizia finale, nelle dimensioni:</v>
          </cell>
          <cell r="C5401"/>
          <cell r="D5401"/>
        </row>
        <row r="5402">
          <cell r="A5402" t="str">
            <v>1C.18.300.0030.a</v>
          </cell>
          <cell r="B5402" t="str">
            <v>- da 0,05 a 0,12 m², spessore 10 mm</v>
          </cell>
          <cell r="C5402" t="str">
            <v>m²</v>
          </cell>
          <cell r="D5402">
            <v>66.03</v>
          </cell>
        </row>
        <row r="5403">
          <cell r="A5403" t="str">
            <v>1C.18.300.0030.b</v>
          </cell>
          <cell r="B5403" t="str">
            <v>- da 0,121 a 0,25 m², spessore 12 mm</v>
          </cell>
          <cell r="C5403" t="str">
            <v>m²</v>
          </cell>
          <cell r="D5403">
            <v>75.989999999999995</v>
          </cell>
        </row>
        <row r="5404">
          <cell r="A5404" t="str">
            <v>1C.18.300.0030.c</v>
          </cell>
          <cell r="B5404" t="str">
            <v>- zoccolino 8 x 1 cm, piano e costa lucidati</v>
          </cell>
          <cell r="C5404" t="str">
            <v>m</v>
          </cell>
          <cell r="D5404">
            <v>9.83</v>
          </cell>
        </row>
        <row r="5405">
          <cell r="A5405" t="str">
            <v>1C.18.300.0040</v>
          </cell>
          <cell r="B5405" t="str">
            <v>Pavimento in piastrelle di granito Rosa Limbara, in lastre calibrate e lucidate, posate con adesivo o con malta, comprese assistenze murarie, protezione e pulizia finale, nelle dimensioni:</v>
          </cell>
          <cell r="C5405"/>
          <cell r="D5405"/>
        </row>
        <row r="5406">
          <cell r="A5406" t="str">
            <v>1C.18.300.0040.a</v>
          </cell>
          <cell r="B5406" t="str">
            <v>- da 0,05 a 0,12 m², spessore 10 mm</v>
          </cell>
          <cell r="C5406" t="str">
            <v>m²</v>
          </cell>
          <cell r="D5406">
            <v>70.86</v>
          </cell>
        </row>
        <row r="5407">
          <cell r="A5407" t="str">
            <v>1C.18.300.0040.b</v>
          </cell>
          <cell r="B5407" t="str">
            <v>- da 0,121 a 0,25 m², spessore 12 mm</v>
          </cell>
          <cell r="C5407" t="str">
            <v>m²</v>
          </cell>
          <cell r="D5407">
            <v>81.709999999999994</v>
          </cell>
        </row>
        <row r="5408">
          <cell r="A5408" t="str">
            <v>1C.18.300.0040.c</v>
          </cell>
          <cell r="B5408" t="str">
            <v>- zoccolino 8 x 1 cm, piano e costa lucidati</v>
          </cell>
          <cell r="C5408" t="str">
            <v>m</v>
          </cell>
          <cell r="D5408">
            <v>9.61</v>
          </cell>
        </row>
        <row r="5409">
          <cell r="A5409" t="str">
            <v>1C.18.300.0050</v>
          </cell>
          <cell r="B5409" t="str">
            <v>Pavimento in piastrelle di granito Rosa Porrino, in lastre calibrate e lucidate, posate con adesivo o con malta, comprese assistenze murarie, protezione e pulizia finale, nelle dimensioni:</v>
          </cell>
          <cell r="C5409"/>
          <cell r="D5409"/>
        </row>
        <row r="5410">
          <cell r="A5410" t="str">
            <v>1C.18.300.0050.a</v>
          </cell>
          <cell r="B5410" t="str">
            <v>- da 0,05 a 0,12 m², spessore 10 mm</v>
          </cell>
          <cell r="C5410" t="str">
            <v>m²</v>
          </cell>
          <cell r="D5410">
            <v>65.150000000000006</v>
          </cell>
        </row>
        <row r="5411">
          <cell r="A5411" t="str">
            <v>1C.18.300.0050.b</v>
          </cell>
          <cell r="B5411" t="str">
            <v>- da 0,121 a 0,25 m², spessore 12 mm</v>
          </cell>
          <cell r="C5411" t="str">
            <v>m²</v>
          </cell>
          <cell r="D5411">
            <v>76.92</v>
          </cell>
        </row>
        <row r="5412">
          <cell r="A5412" t="str">
            <v>1C.18.300.0050.c</v>
          </cell>
          <cell r="B5412" t="str">
            <v>- zoccolino 8 x 1 cm, piano e costa lucidati</v>
          </cell>
          <cell r="C5412" t="str">
            <v>m</v>
          </cell>
          <cell r="D5412">
            <v>9.75</v>
          </cell>
        </row>
        <row r="5413">
          <cell r="A5413" t="str">
            <v>1C.18.300.0060</v>
          </cell>
          <cell r="B5413" t="str">
            <v>Pavimento in piastrelle di granito Rosso Balmoral, in lastre calibrate e lucidate, posate con adesivo o con malta, comprese assistenze murarie, protezione e pulizia finale, nelle dimensioni:</v>
          </cell>
          <cell r="C5413"/>
          <cell r="D5413"/>
        </row>
        <row r="5414">
          <cell r="A5414" t="str">
            <v>1C.18.300.0060.a</v>
          </cell>
          <cell r="B5414" t="str">
            <v>- da 0,05 a 0,12 m², spessore 10 mm</v>
          </cell>
          <cell r="C5414" t="str">
            <v>m²</v>
          </cell>
          <cell r="D5414">
            <v>82.62</v>
          </cell>
        </row>
        <row r="5415">
          <cell r="A5415" t="str">
            <v>1C.18.300.0060.b</v>
          </cell>
          <cell r="B5415" t="str">
            <v>- da 0,121 a 0,25 m², spessore 12 mm</v>
          </cell>
          <cell r="C5415" t="str">
            <v>m²</v>
          </cell>
          <cell r="D5415">
            <v>96.98</v>
          </cell>
        </row>
        <row r="5416">
          <cell r="A5416" t="str">
            <v>1C.18.300.0060.c</v>
          </cell>
          <cell r="B5416" t="str">
            <v>- zoccolino 8 x 1 cm, piano e costa lucidati</v>
          </cell>
          <cell r="C5416" t="str">
            <v>m</v>
          </cell>
          <cell r="D5416">
            <v>13.95</v>
          </cell>
        </row>
        <row r="5417">
          <cell r="A5417" t="str">
            <v>1C.18.300.0070</v>
          </cell>
          <cell r="B5417" t="str">
            <v>Pavimento in piastrelle di Serizzo Antigorio, in lastre calibrate e lucidate, posate con adesivo o con malta, comprese assistenze murarie, protezione e pulizia finale, nelle dimensioni:</v>
          </cell>
          <cell r="C5417"/>
          <cell r="D5417"/>
        </row>
        <row r="5418">
          <cell r="A5418" t="str">
            <v>1C.18.300.0070.a</v>
          </cell>
          <cell r="B5418" t="str">
            <v>- da 0,05 a 0,12 m², spessore 10 mm</v>
          </cell>
          <cell r="C5418" t="str">
            <v>m²</v>
          </cell>
          <cell r="D5418">
            <v>104.76</v>
          </cell>
        </row>
        <row r="5419">
          <cell r="A5419" t="str">
            <v>1C.18.300.0070.b</v>
          </cell>
          <cell r="B5419" t="str">
            <v>- da 0,121 a 0,25 m², spessore 12 mm</v>
          </cell>
          <cell r="C5419" t="str">
            <v>m²</v>
          </cell>
          <cell r="D5419">
            <v>113.23</v>
          </cell>
        </row>
        <row r="5420">
          <cell r="A5420" t="str">
            <v>1C.18.300.0070.c</v>
          </cell>
          <cell r="B5420" t="str">
            <v>- zoccolino 8 x 1 cm, piano e costa lucidati</v>
          </cell>
          <cell r="C5420" t="str">
            <v>m</v>
          </cell>
          <cell r="D5420">
            <v>11.46</v>
          </cell>
        </row>
        <row r="5421">
          <cell r="A5421" t="str">
            <v>1C.18.300.0080</v>
          </cell>
          <cell r="B5421" t="str">
            <v>Pavimento in piastrelle di Tonalite dell'Adamello, in lastre calibrate e lucidate, posate con adesivo o con malta, comprese assistenze murarie, protezione e pulizia finale, nelle dimensioni:</v>
          </cell>
          <cell r="C5421"/>
          <cell r="D5421"/>
        </row>
        <row r="5422">
          <cell r="A5422" t="str">
            <v>1C.18.300.0080.a</v>
          </cell>
          <cell r="B5422" t="str">
            <v>- da 0,05 a 0,12 m², spessore 10 mm</v>
          </cell>
          <cell r="C5422" t="str">
            <v>m²</v>
          </cell>
          <cell r="D5422">
            <v>119.3</v>
          </cell>
        </row>
        <row r="5423">
          <cell r="A5423" t="str">
            <v>1C.18.300.0080.b</v>
          </cell>
          <cell r="B5423" t="str">
            <v>- da 0,121 a 0,25 m², spessore 12 mm</v>
          </cell>
          <cell r="C5423" t="str">
            <v>m²</v>
          </cell>
          <cell r="D5423">
            <v>120.52</v>
          </cell>
        </row>
        <row r="5424">
          <cell r="A5424" t="str">
            <v>1C.18.300.0080.c</v>
          </cell>
          <cell r="B5424" t="str">
            <v>- zoccolino 8 x 1 cm, piano e costa lucidati</v>
          </cell>
          <cell r="C5424" t="str">
            <v>m</v>
          </cell>
          <cell r="D5424">
            <v>15.19</v>
          </cell>
        </row>
        <row r="5425">
          <cell r="A5425" t="str">
            <v>1C.18.300.0100</v>
          </cell>
          <cell r="B5425" t="str">
            <v>Sovrapprezzo per posa con colla su sottofondi tirati in piano perfetto</v>
          </cell>
          <cell r="C5425" t="str">
            <v>m²</v>
          </cell>
          <cell r="D5425">
            <v>5.38</v>
          </cell>
        </row>
        <row r="5426">
          <cell r="A5426" t="str">
            <v>1C.18.300.0110</v>
          </cell>
          <cell r="B5426" t="str">
            <v>Sovrapprezzo per posa a 45°</v>
          </cell>
          <cell r="C5426" t="str">
            <v>m²</v>
          </cell>
          <cell r="D5426">
            <v>3.99</v>
          </cell>
        </row>
        <row r="5427">
          <cell r="A5427" t="str">
            <v>1C.18.300.0120</v>
          </cell>
          <cell r="B5427" t="str">
            <v>Sovrapprezzo per posa in esterno con formazione di giunti di dilatazione</v>
          </cell>
          <cell r="C5427" t="str">
            <v>m²</v>
          </cell>
          <cell r="D5427">
            <v>5.0599999999999996</v>
          </cell>
        </row>
        <row r="5428">
          <cell r="A5428" t="str">
            <v>1C.18.350</v>
          </cell>
          <cell r="B5428" t="str">
            <v>PAVIMENTI SOPRAELEVATI</v>
          </cell>
          <cell r="C5428"/>
          <cell r="D5428"/>
        </row>
        <row r="5429">
          <cell r="A5429" t="str">
            <v>1C.18.350.0010</v>
          </cell>
          <cell r="B5429" t="str">
            <v>Pavimento sopraelevato ispezionabile composto da struttura di sostegno formata da piedini, in acciaio zincato provvisti di barra filettata e dado di regolazione, bloccaggio con dado munito di tacche di fissaggio, testa a croce sagomata per l'aggancio di traverse, con campo di regolazione variabile in altezza; provvisto di guarnizione antirombo in politene antistatico a tenuta d'aria e polvere, autoestinguente e atossica, fissaggio al pavimento tramite idonei collanti o tasselli ad espansione; traverse di collegamento piedini in acciaio zincato a sezione Omega, disposte a maglie con interasse 600 x 600 mm, complete di guarnizioni antistatiche in politene a tenuta d'aria, antirombo, antipolvere, autoestinguenti e atossiche; pannello modulare 600 x 600 mm, in conglomerato di legno e resine, spessore 38/40 mm, euroclasse (A2FL-s1) (BFL-s1) (CFL-s1) se impiegato lungo le</v>
          </cell>
          <cell r="C5429" t="str">
            <v>m²</v>
          </cell>
          <cell r="D5429">
            <v>58.8</v>
          </cell>
        </row>
        <row r="5430">
          <cell r="A5430" t="str">
            <v>1C.18.350.0020</v>
          </cell>
          <cell r="B5430" t="str">
            <v>Pavimento sopraelevato ispezionabile composto da struttura di sostegno formata da piedini, in acciaio zincato provvisti di barra filettata e dado di regolazione, bloccaggio con dado munito di tacche di fissaggio, testa a croce sagomata per l'aggancio di traverse, con campo di regolazione variabile in altezza; provvisto di guarnizione antirombo in politene antistatico a tenuta d'aria e polvere, autoestinguente e atossica, fissaggio al pavimento tramite idonei collanti o tasselli ad espansione; traverse di collegamento piedini in acciaio zincato a sezione Omega, disposte a maglie con interasse 600 x 600 mm, complete di guarnizioni antistatiche in politene a tenuta d'aria, antirombo, antipolvere, autoestinguenti e atossiche; pannello modulare 600 x 600 mm, in solfato di calcio monostrato, spessore 30/34 mm, euroclasse (A2FL-s1) (BFL-s1) (CFL-s1) se impiegato lungo le</v>
          </cell>
          <cell r="C5430" t="str">
            <v>m²</v>
          </cell>
          <cell r="D5430">
            <v>85.44</v>
          </cell>
        </row>
        <row r="5431">
          <cell r="A5431" t="str">
            <v>1C.18.350.0030</v>
          </cell>
          <cell r="B5431" t="str">
            <v>Sovrapprezzi ai pavimenti sopraelevati ispezionabili in 0010 e 0020, compresa ogni assistenza muraria, per:</v>
          </cell>
          <cell r="C5431"/>
          <cell r="D5431"/>
        </row>
        <row r="5432">
          <cell r="A5432" t="str">
            <v>1C.18.350.0030.a</v>
          </cell>
          <cell r="B5432" t="str">
            <v>- aumento sopralzo da 31 fino a 50 cm</v>
          </cell>
          <cell r="C5432" t="str">
            <v>m²</v>
          </cell>
          <cell r="D5432">
            <v>5.3</v>
          </cell>
        </row>
        <row r="5433">
          <cell r="A5433" t="str">
            <v>1C.18.350.0030.b</v>
          </cell>
          <cell r="B5433" t="str">
            <v>- impiego pannelli con vaschetta di acciaio zincato spessore 0,5 mm</v>
          </cell>
          <cell r="C5433" t="str">
            <v>m²</v>
          </cell>
          <cell r="D5433">
            <v>10.25</v>
          </cell>
        </row>
        <row r="5434">
          <cell r="A5434" t="str">
            <v>1C.18.350.0040</v>
          </cell>
          <cell r="B5434" t="str">
            <v>Sovrapprezzi ai pavimenti sopraelevati ispezionabili in 0010 e 0020, rispetto al prezzo base con laminato, compresa ogni assistenza muraria, per i seguenti materiali di finitura:</v>
          </cell>
          <cell r="C5434"/>
          <cell r="D5434"/>
        </row>
        <row r="5435">
          <cell r="A5435" t="str">
            <v>1C.18.350.0040.a</v>
          </cell>
          <cell r="B5435" t="str">
            <v>- piastrelle 60x60 cm di PVC antistatico</v>
          </cell>
          <cell r="C5435" t="str">
            <v>m²</v>
          </cell>
          <cell r="D5435">
            <v>7.01</v>
          </cell>
        </row>
        <row r="5436">
          <cell r="A5436" t="str">
            <v>1C.18.350.0040.b</v>
          </cell>
          <cell r="B5436" t="str">
            <v>- piastrelle 60x60 cm di gomma o linoleum</v>
          </cell>
          <cell r="C5436" t="str">
            <v>m²</v>
          </cell>
          <cell r="D5436">
            <v>12.34</v>
          </cell>
        </row>
        <row r="5437">
          <cell r="A5437" t="str">
            <v>1C.18.350.0040.c</v>
          </cell>
          <cell r="B5437" t="str">
            <v>- piastrelle 30x30 cm di gres porcellanato, su apposito supporto</v>
          </cell>
          <cell r="C5437" t="str">
            <v>m²</v>
          </cell>
          <cell r="D5437">
            <v>25.4</v>
          </cell>
        </row>
        <row r="5438">
          <cell r="A5438" t="str">
            <v>1C.18.350.0040.d</v>
          </cell>
          <cell r="B5438" t="str">
            <v>- piastrelle 60x60 cm di gres porcellanato</v>
          </cell>
          <cell r="C5438" t="str">
            <v>m²</v>
          </cell>
          <cell r="D5438">
            <v>46.99</v>
          </cell>
        </row>
        <row r="5439">
          <cell r="A5439" t="str">
            <v>1C.18.350.0040.e</v>
          </cell>
          <cell r="B5439" t="str">
            <v>- piastrelle 60x60 cm di marmo ricomposto</v>
          </cell>
          <cell r="C5439" t="str">
            <v>m²</v>
          </cell>
          <cell r="D5439">
            <v>50.4</v>
          </cell>
        </row>
        <row r="5440">
          <cell r="A5440" t="str">
            <v>1C.18.350.0040.f</v>
          </cell>
          <cell r="B5440" t="str">
            <v>- piastrelle 60x60 cm di granito grigio Sardegna</v>
          </cell>
          <cell r="C5440" t="str">
            <v>m²</v>
          </cell>
          <cell r="D5440">
            <v>58.62</v>
          </cell>
        </row>
        <row r="5441">
          <cell r="A5441" t="str">
            <v>1C.18.350.0050</v>
          </cell>
          <cell r="B5441" t="str">
            <v>Pavimento sopraelevato ispezionabile composto da struttura di sostegno formata da piedini, in acciaio zincato provvisti di barra filettata e dado di regolazione, bloccaggio con dado munito di tacche di fissaggio, testa a croce sagomata per l'aggancio di traverse, con campo di regolazione variabile in altezza; provvisto di guarnizione antirombo in politene antistatico a tenuta d'aria e polvere, autoestinguente e atossica, fissaggio al pavimento tramite idonei collanti o tasselli ad espansione; traverse di portata (h 38 mm) in acciaio zincato a sezione Omega, disposte a maglie con interasse 600 x 600 mm, complete di guarnizioni antistatiche in politene a tenuta d'aria, antirombo, antipolvere, autoestinguenti e atossiche; pannello modulare 600 x 600 x 30 mm, monolitici monostrato in conglomerato cementizio con granulati di marmo e/o granito, rispondente alle norme UNI EN 12825; rinforzati internamente con rete di acciaio elettrosaldata; bordo laterale antiurto di materiale plastico solidarizzato. Totalmente esenti da colle o resine, euroclasse A1 di resistenza al fuoco, previsto per un carico accidentale di esercizio pari a 450 kg/m². Finitura superiore lucida o antiscivolo, colori chiari o scuri.</v>
          </cell>
          <cell r="C5441" t="str">
            <v>m²</v>
          </cell>
          <cell r="D5441">
            <v>106.57</v>
          </cell>
        </row>
        <row r="5442">
          <cell r="A5442" t="str">
            <v>1C.18.350.0060</v>
          </cell>
          <cell r="B5442" t="str">
            <v>Pavimento sopraelevato ispezionabile composto da struttura di sostegno formata da piedini, in acciaio zincato provvisti di barra filettata e dado di regolazione, bloccaggio con dado munito di tacche di fissaggio, testa a croce sagomata per l'aggancio di traverse, con campo di regolazione variabile in altezza; provvisto di guarnizione antirombo in politene antistatico a tenuta d'aria e polvere, autoestinguente e atossica, fissaggio al pavimento tramite idonei collanti o tasselli ad espansione; traverse di portata (h 38 mm) in acciaio zincato a sezione Omega, disposte a maglie con interasse 600 x 600 mm, complete di guarnizioni antistatiche in politene a tenuta d'aria, antirombo, antipolvere, autoestinguenti e atossiche; pannello modulare mm 600 x 600 x 46, rispondente alle norme UNI EN 12825, così composto:</v>
          </cell>
          <cell r="C5442" t="str">
            <v>m²</v>
          </cell>
          <cell r="D5442">
            <v>84.02</v>
          </cell>
        </row>
        <row r="5443">
          <cell r="A5443" t="str">
            <v>1C.18.400</v>
          </cell>
          <cell r="B5443" t="str">
            <v>PAVIMENTI IN LEGNO</v>
          </cell>
          <cell r="C5443"/>
          <cell r="D5443"/>
        </row>
        <row r="5444">
          <cell r="A5444" t="str">
            <v>1C.18.400.0010</v>
          </cell>
          <cell r="B5444" t="str">
            <v>Pavimento in listoni di legno, sezione 6 ÷ 7 x 2,2 cm, lunghezza 60 ÷ 120 cm, compresa fornitura magatelli da annegare nel sottofondo, lamatura, ceratura e assistenze murarie; con listoni:</v>
          </cell>
          <cell r="C5444"/>
          <cell r="D5444"/>
        </row>
        <row r="5445">
          <cell r="A5445" t="str">
            <v>1C.18.400.0010.a</v>
          </cell>
          <cell r="B5445" t="str">
            <v>- rovere Europa UNI B</v>
          </cell>
          <cell r="C5445" t="str">
            <v>m²</v>
          </cell>
          <cell r="D5445">
            <v>140.43</v>
          </cell>
        </row>
        <row r="5446">
          <cell r="A5446" t="str">
            <v>1C.18.400.0010.b</v>
          </cell>
          <cell r="B5446" t="str">
            <v>- Wengè UNI A</v>
          </cell>
          <cell r="C5446" t="str">
            <v>m²</v>
          </cell>
          <cell r="D5446">
            <v>149.18</v>
          </cell>
        </row>
        <row r="5447">
          <cell r="A5447" t="str">
            <v>1C.18.400.0010.c</v>
          </cell>
          <cell r="B5447" t="str">
            <v>- Afrormosia UNI A</v>
          </cell>
          <cell r="C5447" t="str">
            <v>m²</v>
          </cell>
          <cell r="D5447">
            <v>152.28</v>
          </cell>
        </row>
        <row r="5448">
          <cell r="A5448" t="str">
            <v>1C.18.400.0010.d</v>
          </cell>
          <cell r="B5448" t="str">
            <v>- Doussiè UNI A</v>
          </cell>
          <cell r="C5448" t="str">
            <v>m²</v>
          </cell>
          <cell r="D5448">
            <v>142.63</v>
          </cell>
        </row>
        <row r="5449">
          <cell r="A5449" t="str">
            <v>1C.18.400.0010.e</v>
          </cell>
          <cell r="B5449" t="str">
            <v>- Iroko UNI A</v>
          </cell>
          <cell r="C5449" t="str">
            <v>m²</v>
          </cell>
          <cell r="D5449">
            <v>109.43</v>
          </cell>
        </row>
        <row r="5450">
          <cell r="A5450" t="str">
            <v>1C.18.400.0020</v>
          </cell>
          <cell r="B5450" t="str">
            <v>Pavimento in tavolette di legno, larghezza 35 ÷ 65 mm, spessore 10 mm, lunghezza 30 ÷ 40 cm, incollate su supporto cementizio, compresa lamatura, ceratura e assistenze murarie; con tavolette:</v>
          </cell>
          <cell r="C5450"/>
          <cell r="D5450"/>
        </row>
        <row r="5451">
          <cell r="A5451" t="str">
            <v>1C.18.400.0020.a</v>
          </cell>
          <cell r="B5451" t="str">
            <v>- Rovere Europa UNI B</v>
          </cell>
          <cell r="C5451" t="str">
            <v>m²</v>
          </cell>
          <cell r="D5451">
            <v>72.13</v>
          </cell>
        </row>
        <row r="5452">
          <cell r="A5452" t="str">
            <v>1C.18.400.0020.b</v>
          </cell>
          <cell r="B5452" t="str">
            <v>- Wengè UNI A</v>
          </cell>
          <cell r="C5452" t="str">
            <v>m²</v>
          </cell>
          <cell r="D5452">
            <v>91.19</v>
          </cell>
        </row>
        <row r="5453">
          <cell r="A5453" t="str">
            <v>1C.18.400.0020.c</v>
          </cell>
          <cell r="B5453" t="str">
            <v>- Afrormosia UNI A</v>
          </cell>
          <cell r="C5453" t="str">
            <v>m²</v>
          </cell>
          <cell r="D5453">
            <v>83.57</v>
          </cell>
        </row>
        <row r="5454">
          <cell r="A5454" t="str">
            <v>1C.18.400.0020.d</v>
          </cell>
          <cell r="B5454" t="str">
            <v>- Doussiè UNI A</v>
          </cell>
          <cell r="C5454" t="str">
            <v>m²</v>
          </cell>
          <cell r="D5454">
            <v>83.57</v>
          </cell>
        </row>
        <row r="5455">
          <cell r="A5455" t="str">
            <v>1C.18.400.0020.e</v>
          </cell>
          <cell r="B5455" t="str">
            <v>- Iroko UNI A</v>
          </cell>
          <cell r="C5455" t="str">
            <v>m²</v>
          </cell>
          <cell r="D5455">
            <v>70.22</v>
          </cell>
        </row>
        <row r="5456">
          <cell r="A5456" t="str">
            <v>1C.18.400.0030</v>
          </cell>
          <cell r="B5456" t="str">
            <v>Pavimento in quadrotti lamellari costituiti da listelli in legno, larghezza 2 - 3 cm, spessore 8 mm, lunghezza 12 ÷ 16 cm, montati su carta o rete, incollati su supporto cementizio, compresa lamatura, ceratura e assistenze murarie; con quadrotti:</v>
          </cell>
          <cell r="C5456"/>
          <cell r="D5456"/>
        </row>
        <row r="5457">
          <cell r="A5457" t="str">
            <v>1C.18.400.0030.a</v>
          </cell>
          <cell r="B5457" t="str">
            <v>- Rovere Europa UNI B</v>
          </cell>
          <cell r="C5457" t="str">
            <v>m²</v>
          </cell>
          <cell r="D5457">
            <v>53.06</v>
          </cell>
        </row>
        <row r="5458">
          <cell r="A5458" t="str">
            <v>1C.18.400.0030.b</v>
          </cell>
          <cell r="B5458" t="str">
            <v>- Afrormosia UNI A</v>
          </cell>
          <cell r="C5458" t="str">
            <v>m²</v>
          </cell>
          <cell r="D5458">
            <v>61.59</v>
          </cell>
        </row>
        <row r="5459">
          <cell r="A5459" t="str">
            <v>1C.18.400.0030.c</v>
          </cell>
          <cell r="B5459" t="str">
            <v>- Doussiè UNI A</v>
          </cell>
          <cell r="C5459" t="str">
            <v>m²</v>
          </cell>
          <cell r="D5459">
            <v>56.1</v>
          </cell>
        </row>
        <row r="5460">
          <cell r="A5460" t="str">
            <v>1C.18.400.0030.d</v>
          </cell>
          <cell r="B5460" t="str">
            <v>- Iroko UNI A</v>
          </cell>
          <cell r="C5460" t="str">
            <v>m²</v>
          </cell>
          <cell r="D5460">
            <v>53.06</v>
          </cell>
        </row>
        <row r="5461">
          <cell r="A5461" t="str">
            <v>1C.18.400.0040</v>
          </cell>
          <cell r="B5461" t="str">
            <v>Pavimento melaminico in doghe, imitgazione parquet, costituito da un supporto in HDF finito superiormente con un foglio di laminato speciale incollato ad alta pressione e da un secondo foglio di laminato incollato sul lato inferiore a scopo bilanciante, spessore mm. 8, classificazione AC5; compreso materassino antirumore in polietilene espanso e assistenze murarie.</v>
          </cell>
          <cell r="C5461" t="str">
            <v>m²</v>
          </cell>
          <cell r="D5461">
            <v>50.78</v>
          </cell>
        </row>
        <row r="5462">
          <cell r="A5462" t="str">
            <v>1C.18.400.0050</v>
          </cell>
          <cell r="B5462" t="str">
            <v>Sovrapprezzo alle voci dei pavimenti in legno per finitura con laccatura con tre mani di vernice, invece di una mano di cera e lucidatura:</v>
          </cell>
          <cell r="C5462" t="str">
            <v>m²</v>
          </cell>
          <cell r="D5462">
            <v>3.78</v>
          </cell>
        </row>
        <row r="5463">
          <cell r="A5463" t="str">
            <v>1C.18.400.0060</v>
          </cell>
          <cell r="B5463" t="str">
            <v>Lamatura di pavimenti in legno, compresa assistenza muraria e pulzia finale; finitura con:</v>
          </cell>
          <cell r="C5463"/>
          <cell r="D5463"/>
        </row>
        <row r="5464">
          <cell r="A5464" t="str">
            <v>1C.18.400.0060.a</v>
          </cell>
          <cell r="B5464" t="str">
            <v>- una mano di cera e lucidatura</v>
          </cell>
          <cell r="C5464" t="str">
            <v>m²</v>
          </cell>
          <cell r="D5464">
            <v>17.38</v>
          </cell>
        </row>
        <row r="5465">
          <cell r="A5465" t="str">
            <v>1C.18.400.0060.b</v>
          </cell>
          <cell r="B5465" t="str">
            <v>- laccatura con tre mani di vernice sintetica trasparente</v>
          </cell>
          <cell r="C5465" t="str">
            <v>m²</v>
          </cell>
          <cell r="D5465">
            <v>21.16</v>
          </cell>
        </row>
        <row r="5466">
          <cell r="A5466" t="str">
            <v>1C.18.450</v>
          </cell>
          <cell r="B5466" t="str">
            <v>PAVIMENTI VINILICI</v>
          </cell>
          <cell r="C5466"/>
          <cell r="D5466"/>
        </row>
        <row r="5467">
          <cell r="A5467" t="str">
            <v>1C.18.450.0000</v>
          </cell>
          <cell r="B5467" t="str">
            <v>NOTA DI CONSULTAZIONE</v>
          </cell>
          <cell r="C5467"/>
          <cell r="D5467"/>
        </row>
        <row r="5468">
          <cell r="A5468" t="str">
            <v>1C.18.450.0010</v>
          </cell>
          <cell r="B5468" t="str">
            <v>Pavimento in piastrelle semiflessibili di PVC ad elevate cariche minerali, omogeneo plastificato e stabilizzato, da cm 30x30, peso 5,0 ÷ 7,0 kg/m², posato con adesivo, compresa la normale rasatura di idoneo massetto e le assistenze murarie; spessore:</v>
          </cell>
          <cell r="C5468"/>
          <cell r="D5468"/>
        </row>
        <row r="5469">
          <cell r="A5469" t="str">
            <v>1C.18.450.0010.a</v>
          </cell>
          <cell r="B5469" t="str">
            <v>- 2,5 mm - classe EN685 33/42 , classe di reazione al fuoco Uno (d.m. 15.03.2005) = Bfl s1 (EN13501-1) ;</v>
          </cell>
          <cell r="C5469" t="str">
            <v>m²</v>
          </cell>
          <cell r="D5469">
            <v>24.6</v>
          </cell>
        </row>
        <row r="5470">
          <cell r="A5470" t="str">
            <v>1C.18.450.0010.b</v>
          </cell>
          <cell r="B5470" t="str">
            <v>- 3,2 mm - classe EN685 34/43 , classe di reazione al fuoco Uno (d.m. 15.03.2005) = Bfl s1 (EN13501-1) ;</v>
          </cell>
          <cell r="C5470" t="str">
            <v>m²</v>
          </cell>
          <cell r="D5470">
            <v>39.729999999999997</v>
          </cell>
        </row>
        <row r="5471">
          <cell r="A5471" t="str">
            <v>1C.18.450.0015</v>
          </cell>
          <cell r="B5471" t="str">
            <v>Pavimento vinilico omogeneo, con cariche minerali e pigmenti, peso 3,0-3,3 kg/m², spessore 2,0mm, classe EN685 34/43, gruppo d’abrasione M (EN 660-1) , direzionale a due colori, posato con adesivo, compresa la normale rasatura di idoneo massetto e le assistenze murarie; classe di reazione al fuoco Uno (d.m. 15.03.2005) = Bfl s1 (EN13501-1) ; realizzato con :</v>
          </cell>
          <cell r="C5471"/>
          <cell r="D5471"/>
        </row>
        <row r="5472">
          <cell r="A5472" t="str">
            <v>1C.18.450.0015.a</v>
          </cell>
          <cell r="B5472" t="str">
            <v>- piastrelle da cm 50x50 a cm 61x61</v>
          </cell>
          <cell r="C5472" t="str">
            <v>m²</v>
          </cell>
          <cell r="D5472">
            <v>28.06</v>
          </cell>
        </row>
        <row r="5473">
          <cell r="A5473" t="str">
            <v>1C.18.450.0015.b</v>
          </cell>
          <cell r="B5473" t="str">
            <v>- teli di altezza 100 ÷ 200 cm</v>
          </cell>
          <cell r="C5473" t="str">
            <v>m²</v>
          </cell>
          <cell r="D5473">
            <v>27.49</v>
          </cell>
        </row>
        <row r="5474">
          <cell r="A5474" t="str">
            <v>1C.18.450.0020</v>
          </cell>
          <cell r="B5474" t="str">
            <v>- Pavimento vinilico omogeneo, con cariche minerali e pigmenti, peso 3,5-3,7 kg/m2 , spessore 2,0mm, classe EN685 34/43, gruppo d’abrasione M (EN 660-1) , direzionale a quattro colori, finitura superficiale poliuretanica, posato con adesivo, compresa la normale rasatura di idoneo massetto e le assistenze murarie; classe di reazione al fuoco Uno (d.m. 15.03.2005) = Bfl s1 (EN13501-1) ; realizzato con :</v>
          </cell>
          <cell r="C5474"/>
          <cell r="D5474"/>
        </row>
        <row r="5475">
          <cell r="A5475" t="str">
            <v>1C.18.450.0020.a</v>
          </cell>
          <cell r="B5475" t="str">
            <v>- piastrelle da cm.61x61</v>
          </cell>
          <cell r="C5475" t="str">
            <v>m²</v>
          </cell>
          <cell r="D5475">
            <v>30.68</v>
          </cell>
        </row>
        <row r="5476">
          <cell r="A5476" t="str">
            <v>1C.18.450.0020.b</v>
          </cell>
          <cell r="B5476" t="str">
            <v>- teli di altezza 100 - 200 cm</v>
          </cell>
          <cell r="C5476" t="str">
            <v>m²</v>
          </cell>
          <cell r="D5476">
            <v>29.52</v>
          </cell>
        </row>
        <row r="5477">
          <cell r="A5477" t="str">
            <v>1C.18.450.0025</v>
          </cell>
          <cell r="B5477" t="str">
            <v>Pavimento vinilico omogeneo, con cariche minerali e pigmenti, peso 3,2-3,5 kg/m², spessore 2,0mm, classe EN685 34/43, gruppo d’abrasione M (EN 660-1) , direzionale a due colori, finitura superficiale poliuretanica PU, posato con adesivo, compresa la normale rasatura di idoneo massetto e le assistenze murarie; classe di reazione al fuoco Uno (d.m. 15.03.2005) = Bfl s1 (EN13501-1) ; realizzato con:</v>
          </cell>
          <cell r="C5477"/>
          <cell r="D5477"/>
        </row>
        <row r="5478">
          <cell r="A5478" t="str">
            <v>1C.18.450.0025.a</v>
          </cell>
          <cell r="B5478" t="str">
            <v>- piastrelle da cm 50x50 a cm 61x61</v>
          </cell>
          <cell r="C5478" t="str">
            <v>m²</v>
          </cell>
          <cell r="D5478">
            <v>28.95</v>
          </cell>
        </row>
        <row r="5479">
          <cell r="A5479" t="str">
            <v>1C.18.450.0025.b</v>
          </cell>
          <cell r="B5479" t="str">
            <v>- teli di altezza 100 ÷ 200 cm</v>
          </cell>
          <cell r="C5479" t="str">
            <v>m²</v>
          </cell>
          <cell r="D5479">
            <v>28.39</v>
          </cell>
        </row>
        <row r="5480">
          <cell r="A5480" t="str">
            <v>1C.18.450.0030</v>
          </cell>
          <cell r="B5480" t="str">
            <v>Pavimento vinilico omogeneo, con cariche minerali e pigmenti, peso 4,2-4,5 kg/m2, spessore 2,5mm, classe EN 685 34/43, gruppo d’abrasione M (EN 660-1), direzionale a due colori, posato con adesivo, compresa la normale rasatura di idoneo massetto e le assistenze murarie; classe di reazione al fuoco Uno (d.m. 15.03.2005) = Bfl s1 (EN13501-1) ; realizzato con:</v>
          </cell>
          <cell r="C5480"/>
          <cell r="D5480"/>
        </row>
        <row r="5481">
          <cell r="A5481" t="str">
            <v>1C.18.450.0030.a</v>
          </cell>
          <cell r="B5481" t="str">
            <v>- piastrelle da cm 30x30 a cm 61x61</v>
          </cell>
          <cell r="C5481" t="str">
            <v>m²</v>
          </cell>
          <cell r="D5481">
            <v>33.29</v>
          </cell>
        </row>
        <row r="5482">
          <cell r="A5482" t="str">
            <v>1C.18.450.0030.b</v>
          </cell>
          <cell r="B5482" t="str">
            <v>- teli di altezza 100 ÷ 200 cm</v>
          </cell>
          <cell r="C5482" t="str">
            <v>m²</v>
          </cell>
          <cell r="D5482">
            <v>32.71</v>
          </cell>
        </row>
        <row r="5483">
          <cell r="A5483" t="str">
            <v>1C.18.450.0035</v>
          </cell>
          <cell r="B5483" t="str">
            <v>Pavimento vinilico omogeneo, con cariche minerali e pigmenti, peso 2,9-3,3 kg/m2, spessore 2,0mm, classe EN685 34/43 gruppo d’abrasione P (EN660-1), NON direzionale, finitura superficiale poliuretanica PUR, posato con adesivo, compresa la normale rasatura di idoneo massetto e le assistenze murarie; classe di reazione al fuoco Uno (d.m. 15.03.2005) = Bfl s1 (EN13501-1) ; realizzato con:</v>
          </cell>
          <cell r="C5483"/>
          <cell r="D5483"/>
        </row>
        <row r="5484">
          <cell r="A5484" t="str">
            <v>1C.18.450.0035.a</v>
          </cell>
          <cell r="B5484" t="str">
            <v>- piastrelle da cm 50x50 a cm 61x61</v>
          </cell>
          <cell r="C5484" t="str">
            <v>m²</v>
          </cell>
          <cell r="D5484">
            <v>39.729999999999997</v>
          </cell>
        </row>
        <row r="5485">
          <cell r="A5485" t="str">
            <v>1C.18.450.0035.b</v>
          </cell>
          <cell r="B5485" t="str">
            <v>- teli di altezza 100 ÷ 200 cm</v>
          </cell>
          <cell r="C5485" t="str">
            <v>m²</v>
          </cell>
          <cell r="D5485">
            <v>36.619999999999997</v>
          </cell>
        </row>
        <row r="5486">
          <cell r="A5486" t="str">
            <v>1C.18.450.0040</v>
          </cell>
          <cell r="B5486" t="str">
            <v>Pavimento vinilico eterogeneo coestruso, costituito da uno strato d’usura non inferiore a 0,9 mm. Classe EN 685 34/43 gruppo d’abrasione T (EN 660-1 &lt; 0,040 mm.) e da uno strato di supporto in pvc riciclato contenente un massimo di 40 % di cariche minerali e pigmenti, peso 2,8-3,0 kg/m2, spessore 2,2 mm. Non direzionale o tinta unita, posato con adesivo, compresa la normale rasatura di idoneo massetto e le assistenze murarie; classe di reazione al fuoco Uno (d.m. 15.03.2005) = Bfl s1 (EN13501-1) ; realizzato con:</v>
          </cell>
          <cell r="C5486"/>
          <cell r="D5486"/>
        </row>
        <row r="5487">
          <cell r="A5487" t="str">
            <v>1C.18.450.0040.a</v>
          </cell>
          <cell r="B5487" t="str">
            <v>- piastrelle da cm 61x61</v>
          </cell>
          <cell r="C5487" t="str">
            <v>m²</v>
          </cell>
          <cell r="D5487">
            <v>36.54</v>
          </cell>
        </row>
        <row r="5488">
          <cell r="A5488" t="str">
            <v>1C.18.450.0040.b</v>
          </cell>
          <cell r="B5488" t="str">
            <v>- teli di altezza 140 - 150 cm</v>
          </cell>
          <cell r="C5488" t="str">
            <v>m²</v>
          </cell>
          <cell r="D5488">
            <v>35.74</v>
          </cell>
        </row>
        <row r="5489">
          <cell r="A5489" t="str">
            <v>1C.18.450.0050</v>
          </cell>
          <cell r="B5489" t="str">
            <v>Pavimento in piastrelle resilienti flessibili a bordi bisellati e smussati, a base di resine e PVC rinforzato e stabilizzato con doppia fibra di vetro, strato di usura non riflettente e leggermente goffrato, lamina trasparente da 0,45 mm; posato con adesivo, compresa la normale rasatura di idoneo massetto e le assistenze murarie, con piastrelle 32 x 32 cm, 42 x 64 cm, spessore 3,0 mm; realizzato con piastrelle:</v>
          </cell>
          <cell r="C5489"/>
          <cell r="D5489"/>
        </row>
        <row r="5490">
          <cell r="A5490" t="str">
            <v>1C.18.450.0050.a</v>
          </cell>
          <cell r="B5490" t="str">
            <v>- a giunti accostati e stuccati</v>
          </cell>
          <cell r="C5490" t="str">
            <v>m²</v>
          </cell>
          <cell r="D5490">
            <v>34.21</v>
          </cell>
        </row>
        <row r="5491">
          <cell r="A5491" t="str">
            <v>1C.18.450.0050.b</v>
          </cell>
          <cell r="B5491" t="str">
            <v>- a giunti fugati con distanziatori di 2 ÷ 3 mm e stuccati</v>
          </cell>
          <cell r="C5491" t="str">
            <v>m²</v>
          </cell>
          <cell r="D5491">
            <v>38.299999999999997</v>
          </cell>
        </row>
        <row r="5492">
          <cell r="A5492" t="str">
            <v>1C.18.450.0060</v>
          </cell>
          <cell r="B5492" t="str">
            <v>Pavimento in PVC eterogeneo compatto, non orientato composto da speciali resine viniliche miscelate con plastificanti, cariche rinforzanti, stabilizzanti alla luce ed al calore; classificato come flessibile. Costituito da due strati calandrati e pressati: uno strato inferiore di supporto stampato e/o colorato ed uno strato d’usura non inferiore a 0,7 mm costituito da pvc puro trasparente, classe EN 685 34/43 gruppo d’abrasione T (EN 660-1 &lt; 0,08 mm), spessore totale 2,0 mm. , peso 2,7-2,9 kg/m2 ; posato con adesivo, compresa la normale rasatura di idoneo massetto e le assistenze murarie; classe di reazione al fuoco Uno (d.m. 15.03.2005) = Bfl s1 (EN13501-1), realizzato con:teli di altezza 200 cm</v>
          </cell>
          <cell r="C5492" t="str">
            <v>m²</v>
          </cell>
          <cell r="D5492">
            <v>40.380000000000003</v>
          </cell>
        </row>
        <row r="5493">
          <cell r="A5493" t="str">
            <v>1C.18.450.0065</v>
          </cell>
          <cell r="B5493" t="str">
            <v>Pavimento vinilico multistrato pressato a caldo costituito da un supporto stampato e/o colorato e da uno strato d’usura in pvc puro trasparente di spessore non inferiore a 0,30 mm. Classe EN685 32/41 gruppo d’abrasione T (EN 660-1 &lt; 0,08mm.), con superficie leggermente goffrata, spessore totale 2,0 mm. , peso 3,3-3,5 kg/m2 ; ; classe di reazione al fuoco Uno (d.m. 15.03.2005) = Bfl s1 (EN13501-1) ; posato con adesivo, compresa la normale rasatura di idoneo massetto e le assistenze murarie; realizzato con:</v>
          </cell>
          <cell r="C5493"/>
          <cell r="D5493"/>
        </row>
        <row r="5494">
          <cell r="A5494" t="str">
            <v>1C.18.450.0065.a</v>
          </cell>
          <cell r="B5494" t="str">
            <v>- listoni effetto legno da cm. 10-16 x 90-100</v>
          </cell>
          <cell r="C5494" t="str">
            <v>m²</v>
          </cell>
          <cell r="D5494">
            <v>42.58</v>
          </cell>
        </row>
        <row r="5495">
          <cell r="A5495" t="str">
            <v>1C.18.450.0065.b</v>
          </cell>
          <cell r="B5495" t="str">
            <v>- piastre effetto pietra da cm. 45,7 x 45,7 o 30,47x30,47 o 30,47x61,0</v>
          </cell>
          <cell r="C5495" t="str">
            <v>m²</v>
          </cell>
          <cell r="D5495">
            <v>42.58</v>
          </cell>
        </row>
        <row r="5496">
          <cell r="A5496" t="str">
            <v>1C.18.450.0070</v>
          </cell>
          <cell r="B5496" t="str">
            <v>Pavimento vinilico multistrato pressato a caldo costituito da un supporto stampato e/o colorato e da uno strato d’usura in pvc puro trasparente di spessore non inferiore a 0,55 mm. Classe EN685 33/42 gruppo d’abrasione T (EN 660-1 &lt; 0,08mm.), con superficie leggermente goffrata, spessore totale 2,5 mm. , peso 4,3-4,5 kg/m2 ; ; classe di reazione al fuoco Uno (d.m. 15.03.2005) = Bfl s1 (EN13501-1) ; posato con adesivo, compresa la normale rasatura di idoneo massetto e le assistenze murarie; realizzato con:</v>
          </cell>
          <cell r="C5496"/>
          <cell r="D5496"/>
        </row>
        <row r="5497">
          <cell r="A5497" t="str">
            <v>1C.18.450.0070.a</v>
          </cell>
          <cell r="B5497" t="str">
            <v>- listoni effetto legno da cm. 10-12 x 90-100</v>
          </cell>
          <cell r="C5497" t="str">
            <v>m²</v>
          </cell>
          <cell r="D5497">
            <v>54.42</v>
          </cell>
        </row>
        <row r="5498">
          <cell r="A5498" t="str">
            <v>1C.18.450.0070.b</v>
          </cell>
          <cell r="B5498" t="str">
            <v>- piastre effetto pietra da cm. 45,7 x 45,7 o 45,7 x 91,4</v>
          </cell>
          <cell r="C5498" t="str">
            <v>m²</v>
          </cell>
          <cell r="D5498">
            <v>54.42</v>
          </cell>
        </row>
        <row r="5499">
          <cell r="A5499" t="str">
            <v>1C.18.450.0075</v>
          </cell>
          <cell r="B5499" t="str">
            <v>Pavimento vinilico multistrato pressato a caldo costituito da un supporto in pvc e fibra di vetro, uno strato di legno naturale tranciato di spessore non inferiore a 0,5 mm , e da uno strato d’usura protettivo in pvc trasparente di spessore non inferiore a 0,5 mm., spessore totale 2,0 mm , peso 2,5-2,9 kg/m2 Classe EN685 33/42 gruppo d’abrasione T (EN 660-1 &lt; 0,08mm.), con superficie leggermente goffrata, spessore totale 2,0-2,5 mm. ; ; classe di reazione al fuoco Uno (d.m. 15.03.2005) = Bfl s1 (EN13501-1) ; posato con adesivo, compresa la normale rasatura di idoneo massetto e le assistenze murarie; realizzato con listoni cm 15-18 x 100-120</v>
          </cell>
          <cell r="C5499" t="str">
            <v>m²</v>
          </cell>
          <cell r="D5499">
            <v>70.180000000000007</v>
          </cell>
        </row>
        <row r="5500">
          <cell r="A5500" t="str">
            <v>1C.18.450.0080</v>
          </cell>
          <cell r="B5500" t="str">
            <v>Pavimento vinilico costituito da uno strato d'usura in PVC puro di spessore non inferiore a 0,7 mm,. Classe EN 685 34/42 gruppo d’abrasione T (EN 660-1 &lt; 0,08 mm.), accoppiato con uno strato di fibra di vetro e con uno strato di PVC compatto stampato e/o colorato ed una base avente funzione di riduzione del rumore di calpestio ( &gt; 19 dB) in PVC espanso a cellule chiuse o feltro sintetico, con trattamento superficiale poliuretanico; classe di reazione al fuoco Uno (d.m. 15.03.2005) = Bfl s1 (EN13501-1) ; spessore totale 3,3 mm , peso 2,6-2,8 kg/m2 posato con adesivo, compresa la normale rasatura di idoneo massetto e le assistenze murarie, realizzato con teli di altezza 200 cm</v>
          </cell>
          <cell r="C5500" t="str">
            <v>m²</v>
          </cell>
          <cell r="D5500">
            <v>39.97</v>
          </cell>
        </row>
        <row r="5501">
          <cell r="A5501" t="str">
            <v>1C.18.450.0090</v>
          </cell>
          <cell r="B5501" t="str">
            <v>Pavimento quarzo-vinilico, costituito da una mescola omogenea di PVC, plastificanti, stabilizzanti, pigmenti e cariche minerali rinforzanti, con un contenuto di polvere di quarzo non inferiore al 57% in peso, ottenuto per calandratura e successiva doppia pressatura (a caldo e a freddo); superficie d'usura trattata in fabbrica con strato protettivo poliuretanico. Spessore totale 2,00 mm, in piastre 30 x 30 cm.; posato con adesivo, compresa la normale rasatura di idoneo massetto e le assistenze murarie, nei colori:</v>
          </cell>
          <cell r="C5501"/>
          <cell r="D5501"/>
        </row>
        <row r="5502">
          <cell r="A5502" t="str">
            <v>1C.18.450.0090.a</v>
          </cell>
          <cell r="B5502" t="str">
            <v>- unito</v>
          </cell>
          <cell r="C5502" t="str">
            <v>m²</v>
          </cell>
          <cell r="D5502">
            <v>44.89</v>
          </cell>
        </row>
        <row r="5503">
          <cell r="A5503" t="str">
            <v>1C.18.450.0090.b</v>
          </cell>
          <cell r="B5503" t="str">
            <v>- seminato</v>
          </cell>
          <cell r="C5503" t="str">
            <v>m²</v>
          </cell>
          <cell r="D5503">
            <v>46.28</v>
          </cell>
        </row>
        <row r="5504">
          <cell r="A5504" t="str">
            <v>1C.18.450.0095</v>
          </cell>
          <cell r="B5504" t="str">
            <v>Pavimento in teli di vinilico omogeneo, antisdrucciolo a strato unico, su trama in fibra di vetro rinforzata con poliestere, contenente a tutto spessore nella massa granuli abrasivi di carburo silicio, quarzo colorato e ossido d'alluminio, con un battericida permanente nella massa. Idoneo Secondo EN 13845 Classe 34/43 gruppo d’Abrasione T (EN 660-2 &lt; 0,2 mm3) spessore mm 2,0 , peso 2,4-2,5 kg/m², classe di reazione al fuoco Uno (d.m. 15.03.2005) = Bfl s1 (EN13501-1) ; posato con adesivo, compresa la normale rasatura di idoneo massetto e le assistenze murarie , realizzato con teli da cm. 200</v>
          </cell>
          <cell r="C5504" t="str">
            <v>m²</v>
          </cell>
          <cell r="D5504">
            <v>45.49</v>
          </cell>
        </row>
        <row r="5505">
          <cell r="A5505" t="str">
            <v>1C.18.450.0100</v>
          </cell>
          <cell r="B5505" t="str">
            <v>Pavimento in teli di vinilico omogeneo, antisdrucciolo a strato unico, su trama in fibra di vetro rinforzata con poliestere, contenente granuli abrasivi di carburo silicio e quarzo colorato nello strato superficiale, e con ossido d'alluminio e un battericida permanente nella massa. Reazione al fuoco euroclasse (A2FL-s1) (BFL-s1) (CFL-s1) se impiegato lungo le vie di esodo o, oltre alle precedenti, (A2FL-s1) (BFL-s1) se impiegato in altri ambienti . Altezza 200 cm, spessore mm 2, peso 2,2 kg/m², posato con adesivo, compresa la normale rasatura di idoneo massetto e le assistenze murarie</v>
          </cell>
          <cell r="C5505" t="str">
            <v>m²</v>
          </cell>
          <cell r="D5505">
            <v>58.93</v>
          </cell>
        </row>
        <row r="5506">
          <cell r="A5506" t="str">
            <v>1C.18.450.0105</v>
          </cell>
          <cell r="B5506" t="str">
            <v>Pavimento in teli di vinilico omogeneo, antisdrucciolo a strato unico, su trama in fibra di vetro rinforzata con poliestere, contenente a tutto spessore nella massa granuli abrasivi di carburo silicio, quarzo colorato e ossido d'alluminio, con un battericida permanente nella massa. Idoneo Secondo EN 13845 Classe 34/43 gruppo d’Abrasione T (EN 660-2 &lt; 0,2 mm3) spessore mm 2,5 , peso 3,0-3,5 kg/m², classe di reazione al fuoco Uno (d.m. 15.03.2005) = Bfl s1 (EN13501-1) ; posato con adesivo, compresa la normale rasatura di idoneo massetto e le assistenze murarie , realizzato con teli da cm. 200</v>
          </cell>
          <cell r="C5506" t="str">
            <v>m²</v>
          </cell>
          <cell r="D5506">
            <v>52.18</v>
          </cell>
        </row>
        <row r="5507">
          <cell r="A5507" t="str">
            <v>1C.18.450.0110</v>
          </cell>
          <cell r="B5507" t="str">
            <v>Pavimento in teli vinilici multistrato, con strato di usura in PVC puro, rinforzato e stabilizzato con fibra di vetro su base di PVC microcellulare, posato con adesivo, compresa la normale rasatura di idoneo massetto e le assistenze murarie; con teli spessore 2,0 mm.</v>
          </cell>
          <cell r="C5507" t="str">
            <v>m²</v>
          </cell>
          <cell r="D5507">
            <v>64.959999999999994</v>
          </cell>
        </row>
        <row r="5508">
          <cell r="A5508" t="str">
            <v>1C.18.450.0115</v>
          </cell>
          <cell r="B5508" t="str">
            <v>Pavimento autoposante in pvc, idoneo per applicazione su pavimenti sopraelevati, eterogeneo coestruso costituito da uno strato d’usura in pvc Classe EN 685 34/43 gruppo d’abrasione T (EN 660-1 &lt; 0,04 mm.) avente spessore non inferiore a 1,5mm. ed uno strato di supporto in pvc compatto; spessore totale 5,0 mm. peso non inferiore a 7,2 kg/m2 ; classe di reazione al fuoco Uno (d.m. 15.03.2005) = Bfl s1 (EN13501-1) ; posato con adesivo tipo ecofix, realizzato con piastre da cm. 61x61</v>
          </cell>
          <cell r="C5508" t="str">
            <v>m²</v>
          </cell>
          <cell r="D5508">
            <v>62.71</v>
          </cell>
        </row>
        <row r="5509">
          <cell r="A5509" t="str">
            <v>1C.18.450.0120</v>
          </cell>
          <cell r="B5509" t="str">
            <v>Pavimento in teli vinilici multistrato, impermeabili, con strato di usura in PVC a rilievo, supporto in PVC plastificato e stabilizzato con fibra di vetro; posato con adesivo, compresa la normale rasatura di idoneo massetto e le assistenze murarie; con teli altezza fino a 200 cm, spessore:</v>
          </cell>
          <cell r="C5509"/>
          <cell r="D5509"/>
        </row>
        <row r="5510">
          <cell r="A5510" t="str">
            <v>1C.18.450.0120.a</v>
          </cell>
          <cell r="B5510" t="str">
            <v>- 2,5 mm</v>
          </cell>
          <cell r="C5510" t="str">
            <v>m²</v>
          </cell>
          <cell r="D5510">
            <v>36.54</v>
          </cell>
        </row>
        <row r="5511">
          <cell r="A5511" t="str">
            <v>1C.18.450.0120.b</v>
          </cell>
          <cell r="B5511" t="str">
            <v>- 3,5 mm</v>
          </cell>
          <cell r="C5511" t="str">
            <v>m²</v>
          </cell>
          <cell r="D5511">
            <v>39.049999999999997</v>
          </cell>
        </row>
        <row r="5512">
          <cell r="A5512" t="str">
            <v>1C.18.450.0120.c</v>
          </cell>
          <cell r="B5512" t="str">
            <v>- 4,5 mm</v>
          </cell>
          <cell r="C5512" t="str">
            <v>m²</v>
          </cell>
          <cell r="D5512">
            <v>41.69</v>
          </cell>
        </row>
        <row r="5513">
          <cell r="A5513" t="str">
            <v>1C.18.450.0120.d</v>
          </cell>
          <cell r="B5513" t="str">
            <v>- 4,5 mm omogeneo</v>
          </cell>
          <cell r="C5513" t="str">
            <v>m²</v>
          </cell>
          <cell r="D5513">
            <v>48.36</v>
          </cell>
        </row>
        <row r="5514">
          <cell r="A5514" t="str">
            <v>1C.18.450.0120.e</v>
          </cell>
          <cell r="B5514" t="str">
            <v>- 6,5 mm omogeneo</v>
          </cell>
          <cell r="C5514" t="str">
            <v>m²</v>
          </cell>
          <cell r="D5514">
            <v>62.3</v>
          </cell>
        </row>
        <row r="5515">
          <cell r="A5515" t="str">
            <v>1C.18.450.0130</v>
          </cell>
          <cell r="B5515" t="str">
            <v>Pavimento in teli di vinilico omogeneo, antisdrucciolo a strato unico, su trama in fibra di vetro rinforzata con poliestere, contenente a tutto spessore nella massa granuli abrasivi di carburo silicio, quarzo colorato e ossido d'alluminio e frammenti in pvc colorato, con un battericida permanente nella massa. Idoneo Secondo EN 13845 Classe 34/43 gruppo d’Abrasione T (EN 660-2 &lt; 0,2 mm3) spessore mm 2,0 peso 2,4-2,6 kg/m², classe di reazione al fuoco Uno (d.m. 15.03.2005) = Bfl s1 (EN13501-1) ; posato con adesivo, compresa la normale rasatura di idoneo massetto e le assistenze murarie , realizzato con teli da cm.200</v>
          </cell>
          <cell r="C5515" t="str">
            <v>m²</v>
          </cell>
          <cell r="D5515">
            <v>46.72</v>
          </cell>
        </row>
        <row r="5516">
          <cell r="A5516" t="str">
            <v>1C.18.450.0140</v>
          </cell>
          <cell r="B5516" t="str">
            <v>Pavimento in teli di vinilico omogeneo, antisdrucciolo a strato unico con superficie a piccoli bolli per passaggio a piedi nudi, su trama in fibra di vetro rinforzata con poliestere, contenente a tutto spessore nella massa granuli abrasivi di carburo silicio, quarzo colorato e ossido d'alluminio, con un battericida permanente nella massa. Idoneo Secondo EN 13845 Classe 34/43 gruppo d’Abrasione T (EN 660-2 &lt; 0,2 mm3) spessore mm 2,0 peso 2,4-2,6 kg/m², classe di reazione al fuoco Uno (d.m. 15.03.2005) = Bfl s1 (EN13501-1) ; posato con adesivo, compresa la normale rasatura di idoneo massetto e le assistenze murarie , realizzato con teli da cm.200</v>
          </cell>
          <cell r="C5516" t="str">
            <v>m²</v>
          </cell>
          <cell r="D5516">
            <v>45.49</v>
          </cell>
        </row>
        <row r="5517">
          <cell r="A5517" t="str">
            <v>1C.18.450.0150</v>
          </cell>
          <cell r="B5517" t="str">
            <v>Pavimento eterogeneo composto da resine viniliche, rinforzate con doppia fibra di vetro e strato di usura spessore mm 0,45. Spessore totale 2,3 mm. Superficie leggermente goffrata con disegni che rappresentano fedelmente diversi tipi di parquet, di pietre naturali e di stoffe; posato con adesivo, compresa la normale rasatura di idoneo massetto e le assistenze murarie; in teli altezza 128 cm o in piastrelle da cm 64x64.</v>
          </cell>
          <cell r="C5517" t="str">
            <v>m²</v>
          </cell>
          <cell r="D5517">
            <v>48.8</v>
          </cell>
        </row>
        <row r="5518">
          <cell r="A5518" t="str">
            <v>1C.18.450.0200</v>
          </cell>
          <cell r="B5518" t="str">
            <v>Sovrapprezzo ai pavimenti vinilici in piastrelle per posa particolare:</v>
          </cell>
          <cell r="C5518"/>
          <cell r="D5518"/>
        </row>
        <row r="5519">
          <cell r="A5519" t="str">
            <v>1C.18.450.0200.a</v>
          </cell>
          <cell r="B5519" t="str">
            <v>- a dama</v>
          </cell>
          <cell r="C5519" t="str">
            <v>m²</v>
          </cell>
          <cell r="D5519">
            <v>6.26</v>
          </cell>
        </row>
        <row r="5520">
          <cell r="A5520" t="str">
            <v>1C.18.450.0200.b</v>
          </cell>
          <cell r="B5520" t="str">
            <v>- a fasce a disegno</v>
          </cell>
          <cell r="C5520" t="str">
            <v>m²</v>
          </cell>
          <cell r="D5520">
            <v>11.75</v>
          </cell>
        </row>
        <row r="5521">
          <cell r="A5521" t="str">
            <v>1C.18.450.0250</v>
          </cell>
          <cell r="B5521" t="str">
            <v>Saldatura a caldo, previa preparazione, dei giunti di piastrelle o teli vinilici per pavimenti, con interposizione di filetto in PVC e refilatura finale, compresa pulizia finale e assistenza muraria.</v>
          </cell>
          <cell r="C5521"/>
          <cell r="D5521"/>
        </row>
        <row r="5522">
          <cell r="A5522" t="str">
            <v>1C.18.450.0250.a</v>
          </cell>
          <cell r="B5522" t="str">
            <v>- in teli</v>
          </cell>
          <cell r="C5522" t="str">
            <v>m</v>
          </cell>
          <cell r="D5522">
            <v>2.71</v>
          </cell>
        </row>
        <row r="5523">
          <cell r="A5523" t="str">
            <v>1C.18.450.0250.b</v>
          </cell>
          <cell r="B5523" t="str">
            <v>- in piastrelle</v>
          </cell>
          <cell r="C5523" t="str">
            <v>m²</v>
          </cell>
          <cell r="D5523">
            <v>8.1199999999999992</v>
          </cell>
        </row>
        <row r="5524">
          <cell r="A5524" t="str">
            <v>1C.18.450.0300</v>
          </cell>
          <cell r="B5524" t="str">
            <v>Formazione di guscia contro parete per i pavimenti vinilici e similari, compresa fornitura e posa dell'elemento sottoguscia arrotondato preformato d'angolo ed ogni assistenza muraria</v>
          </cell>
          <cell r="C5524" t="str">
            <v>m</v>
          </cell>
          <cell r="D5524">
            <v>11.83</v>
          </cell>
        </row>
        <row r="5525">
          <cell r="A5525" t="str">
            <v>1C.18.500</v>
          </cell>
          <cell r="B5525" t="str">
            <v>PAVIMENTI IN GOMMA</v>
          </cell>
          <cell r="C5525"/>
          <cell r="D5525"/>
        </row>
        <row r="5526">
          <cell r="A5526" t="str">
            <v>1C.18.500.0000</v>
          </cell>
          <cell r="B5526" t="str">
            <v>NOTA DI CONSULTAZIONE</v>
          </cell>
          <cell r="C5526"/>
          <cell r="D5526"/>
        </row>
        <row r="5527">
          <cell r="A5527" t="str">
            <v>1C.18.500.0010</v>
          </cell>
          <cell r="B5527" t="str">
            <v>Pavimento in piastrelle in gomma naturale e sintetica, cariche minerali, vulcanizzanti, stabilizzanti e pigmenti, colore nero a bolli, rovescio smerigliato; posato con adesivo, compresa la normale rasatura di idoneo massetto e le assistenze murarie; nei tipi:</v>
          </cell>
          <cell r="C5527"/>
          <cell r="D5527"/>
        </row>
        <row r="5528">
          <cell r="A5528" t="str">
            <v>1C.18.500.0010.a</v>
          </cell>
          <cell r="B5528" t="str">
            <v>- piastrelle da cm 50 x 50; spessore 2,7 mm - classe EN685 32/41 , classe di reazione al fuoco Uno (d.m. 15.03.2005) = Bfl s1 (EN13501-1) ;</v>
          </cell>
          <cell r="C5528" t="str">
            <v>m²</v>
          </cell>
          <cell r="D5528">
            <v>46.78</v>
          </cell>
        </row>
        <row r="5529">
          <cell r="A5529" t="str">
            <v>1C.18.500.0010.b</v>
          </cell>
          <cell r="B5529" t="str">
            <v>- teli altezza da cm 100 - 200 ; spessore 2,7 mm - classe EN685 32/41 , classe di reazione al fuoco Uno (d.m. 15.03.2005) = Bfl s1 (EN13501-1) ;</v>
          </cell>
          <cell r="C5529" t="str">
            <v>m²</v>
          </cell>
          <cell r="D5529">
            <v>44.53</v>
          </cell>
        </row>
        <row r="5530">
          <cell r="A5530" t="str">
            <v>1C.18.500.0010.c</v>
          </cell>
          <cell r="B5530" t="str">
            <v>- piastrelle da cm 100 x 100; spessore 4,0 mm - classe EN685 34/43 , classe di reazione al fuoco Uno (d.m. 15.03.2005) = Bfl s1 (EN13501-1) ;</v>
          </cell>
          <cell r="C5530" t="str">
            <v>m²</v>
          </cell>
          <cell r="D5530">
            <v>53.45</v>
          </cell>
        </row>
        <row r="5531">
          <cell r="A5531" t="str">
            <v>1C.18.500.0010.d</v>
          </cell>
          <cell r="B5531" t="str">
            <v>- teli altezza da cm 100 - 200; spessore 4,0 mm - classe EN685 34/43 , classe di reazione al fuoco Uno (d.m. 15.03.2005) = Bfl s1 (EN13501-1) ;</v>
          </cell>
          <cell r="C5531" t="str">
            <v>m²</v>
          </cell>
          <cell r="D5531">
            <v>52.51</v>
          </cell>
        </row>
        <row r="5532">
          <cell r="A5532" t="str">
            <v>1C.18.500.0010.e</v>
          </cell>
          <cell r="B5532" t="str">
            <v>- sovrapprezzo per colori standard</v>
          </cell>
          <cell r="C5532" t="str">
            <v>%</v>
          </cell>
          <cell r="D5532">
            <v>12</v>
          </cell>
        </row>
        <row r="5533">
          <cell r="A5533" t="str">
            <v>1C.18.500.0020</v>
          </cell>
          <cell r="B5533" t="str">
            <v>Pavimento in piastrelle in gomma naturale e sintetica, cariche minerali, vulcanizzanti, stabilizzanti e pigmenti, rovescio a coda di rondine, posato con adesivo cementizio; con piastrelle formato 100 x 100 cm; spessore 10 mm, superficie a bolli. - classe EN685 34/43 , classe di reazione al fuoco Uno (d.m. 15.03.2005) = Bfl s1 (EN13501-1) ;compresa la normale rasatura di idoneo massetto e le assistenze murarie:</v>
          </cell>
          <cell r="C5533"/>
          <cell r="D5533"/>
        </row>
        <row r="5534">
          <cell r="A5534" t="str">
            <v>1C.18.500.0020.a</v>
          </cell>
          <cell r="B5534" t="str">
            <v>- colore nero</v>
          </cell>
          <cell r="C5534" t="str">
            <v>m²</v>
          </cell>
          <cell r="D5534">
            <v>57.51</v>
          </cell>
        </row>
        <row r="5535">
          <cell r="A5535" t="str">
            <v>1C.18.500.0020.b</v>
          </cell>
          <cell r="B5535" t="str">
            <v>- colori standard</v>
          </cell>
          <cell r="C5535" t="str">
            <v>m²</v>
          </cell>
          <cell r="D5535">
            <v>73.27</v>
          </cell>
        </row>
        <row r="5536">
          <cell r="A5536" t="str">
            <v>1C.18.500.0030</v>
          </cell>
          <cell r="B5536" t="str">
            <v>Pavimento in piastrelle in gomma naturale e sintetica a due strati, cariche minerali, vulcanizzanti, stabilizzanti e pigmenti, posato con adesivo; con piastrelle a superficie liscia, marmorizzata, formato 61 x 61 cm; compresa la normale rasatura di idoneo massetto e le assistenze murarie;</v>
          </cell>
          <cell r="C5536"/>
          <cell r="D5536"/>
        </row>
        <row r="5537">
          <cell r="A5537" t="str">
            <v>1C.18.500.0030.a</v>
          </cell>
          <cell r="B5537" t="str">
            <v>- piastrelle da cm 61 x 61; spessore 3,0 mm - classe EN685 34/43 , classe di reazione al fuoco Uno (d.m. 15.03.2005) = Bfl s1 (EN13501-1) ;</v>
          </cell>
          <cell r="C5537" t="str">
            <v>m²</v>
          </cell>
          <cell r="D5537">
            <v>50.44</v>
          </cell>
        </row>
        <row r="5538">
          <cell r="A5538" t="str">
            <v>1C.18.500.0030.b</v>
          </cell>
          <cell r="B5538" t="str">
            <v>- teli altezza da cm 100-200, lunghezza cm 1000 - 20000; spessore 3,0 mm - classe EN685 34/43 , classe di reazione al fuoco Uno (d.m. 15.03.2005) = Bfl s1 (EN13501-1) ;</v>
          </cell>
          <cell r="C5538" t="str">
            <v>m²</v>
          </cell>
          <cell r="D5538">
            <v>47.78</v>
          </cell>
        </row>
        <row r="5539">
          <cell r="A5539" t="str">
            <v>1C.18.500.0040</v>
          </cell>
          <cell r="B5539" t="str">
            <v>Pavimento in teli di gomma naturale e sintetica a due strati, cariche minerali, vulcanizzanti, stabilizzanti e pigmenti, posato con adesivo, con teli a superficie scanellata fine, colore nero o grigio, altezza 100 cm, lunghezza cm 1200; spessore 3,0 mm; - classe EN685 34/43 , classe di reazione al fuoco Uno (d.m. 15.03.2005) = Bfl s1 (EN13501-1) ; compresa la normale rasatura di idoneo massetto e le assistenze murarie.</v>
          </cell>
          <cell r="C5539" t="str">
            <v>m²</v>
          </cell>
          <cell r="D5539">
            <v>43.25</v>
          </cell>
        </row>
        <row r="5540">
          <cell r="A5540" t="str">
            <v>1C.18.500.0050</v>
          </cell>
          <cell r="B5540" t="str">
            <v>Sovrapprezzo ai pavimenti in piastrelle di gomma per posa particolare:</v>
          </cell>
          <cell r="C5540"/>
          <cell r="D5540"/>
        </row>
        <row r="5541">
          <cell r="A5541" t="str">
            <v>1C.18.500.0050.a</v>
          </cell>
          <cell r="B5541" t="str">
            <v>- a dama</v>
          </cell>
          <cell r="C5541" t="str">
            <v>m²</v>
          </cell>
          <cell r="D5541">
            <v>5.87</v>
          </cell>
        </row>
        <row r="5542">
          <cell r="A5542" t="str">
            <v>1C.18.500.0050.b</v>
          </cell>
          <cell r="B5542" t="str">
            <v>- a fasce a disegno</v>
          </cell>
          <cell r="C5542" t="str">
            <v>m²</v>
          </cell>
          <cell r="D5542">
            <v>10.97</v>
          </cell>
        </row>
        <row r="5543">
          <cell r="A5543" t="str">
            <v>1C.18.500.0060</v>
          </cell>
          <cell r="B5543" t="str">
            <v>Pavimento in piastrelle o teli in gomma naturale e sintetica, cariche minerali, vulcanizzanti, stabilizzanti e pigmenti, posato con adesivo; superficie liscia, con granuli fini di diversi colori incorporati; - classe EN685 32/41 , classe di reazione al fuoco Uno (d.m. 15.03.2005) = Bfl s1 (EN13501-1) ; compresa la normale rasatura di idoneo massetto e le assistenze murarie.Nei formati:</v>
          </cell>
          <cell r="C5543"/>
          <cell r="D5543"/>
        </row>
        <row r="5544">
          <cell r="A5544" t="str">
            <v>1C.18.500.0060.a</v>
          </cell>
          <cell r="B5544" t="str">
            <v>- piastrelle da 61 x 61 cm; spessore 2,0 mm</v>
          </cell>
          <cell r="C5544" t="str">
            <v>m²</v>
          </cell>
          <cell r="D5544">
            <v>50.92</v>
          </cell>
        </row>
        <row r="5545">
          <cell r="A5545" t="str">
            <v>1C.18.500.0060.b</v>
          </cell>
          <cell r="B5545" t="str">
            <v>- teli altezza da 100-200 cm, lunghezza 1000-2000 cm, spessore 2,0 mm</v>
          </cell>
          <cell r="C5545" t="str">
            <v>m²</v>
          </cell>
          <cell r="D5545">
            <v>48.02</v>
          </cell>
        </row>
        <row r="5546">
          <cell r="A5546" t="str">
            <v>1C.18.500.0070</v>
          </cell>
          <cell r="B5546" t="str">
            <v>Pavimento sportivo per interni in teli in gomma naturale e sintetica, cariche minerali, vulcanizzanti, stabilizzanti e pigmenti, posato con adesivo; superficie goffrata, con marmorizzazione tono su tono; compresa la normale rasatura di idoneo massetto e le assistenza murarie.Nei formati:</v>
          </cell>
          <cell r="C5546"/>
          <cell r="D5546"/>
        </row>
        <row r="5547">
          <cell r="A5547" t="str">
            <v>1C.18.500.0070.a</v>
          </cell>
          <cell r="B5547" t="str">
            <v>- teli altezza da 190 cm, lunghezza 1410 cm, spessore 3,5 mm</v>
          </cell>
          <cell r="C5547" t="str">
            <v>m²</v>
          </cell>
          <cell r="D5547">
            <v>86.41</v>
          </cell>
        </row>
        <row r="5548">
          <cell r="A5548" t="str">
            <v>1C.18.500.0070.b</v>
          </cell>
          <cell r="B5548" t="str">
            <v>- teli altezza da 190 cm, lunghezza 1410 cm, spessore 4,5 mm</v>
          </cell>
          <cell r="C5548" t="str">
            <v>m²</v>
          </cell>
          <cell r="D5548">
            <v>92.28</v>
          </cell>
        </row>
        <row r="5549">
          <cell r="A5549" t="str">
            <v>1C.18.500.0080</v>
          </cell>
          <cell r="B5549" t="str">
            <v>Pavimento in piastrelle in gomma naturale e sintetica, cariche minerali, vulcanizzanti, stabilizzanti e pigmenti, posato con adesivo; superficie martellata, in tinta unita o con granuli a spigolo vivo incorporati; compresa la normale rasatura di idoneo massetto e le assistenza murarie.Nei formati:</v>
          </cell>
          <cell r="C5549"/>
          <cell r="D5549"/>
        </row>
        <row r="5550">
          <cell r="A5550" t="str">
            <v>1C.18.500.0080.a</v>
          </cell>
          <cell r="B5550" t="str">
            <v>- piastrelle da 50 x 50 cm; spessore 2,2 mm - classe EN685 32/41 , classe di reazione al fuoco Uno (d.m. 15.03.2005) = Bfl s1 (EN13501-1) colori gruppo 1</v>
          </cell>
          <cell r="C5550" t="str">
            <v>m²</v>
          </cell>
          <cell r="D5550">
            <v>49.94</v>
          </cell>
        </row>
        <row r="5551">
          <cell r="A5551" t="str">
            <v>1C.18.500.0080.b</v>
          </cell>
          <cell r="B5551" t="str">
            <v>- piastrelle da 100 x 100 cm; spessore 3,5 mm - classe EN685 34/43 , classe di reazione al fuoco Uno (d.m. 15.03.2005) = Bfl s1 (EN13501-1) ; colori gruppo 1</v>
          </cell>
          <cell r="C5551" t="str">
            <v>m²</v>
          </cell>
          <cell r="D5551">
            <v>64.010000000000005</v>
          </cell>
        </row>
        <row r="5552">
          <cell r="A5552" t="str">
            <v>1C.18.500.0090</v>
          </cell>
          <cell r="B5552" t="str">
            <v>Pavimento in piastrelle o teli in gomma naturale e sintetica a due strati, cariche minerali, vulcanizzanti, stabilizzanti e pigmenti, posato con adesivo; superficie liscia in tinta unita, formato piastre 61x 61 cm, formato teli 190-200 x 1000 cm, spessore 3,0 mm; - classe EN685 34/43 , classe di reazione al fuoco Uno (d.m. 15.03.2005) = Bfl s1 (EN13501-1) ; compresa la normale rasatura di idoneo massetto e le assistenza murarie.Nei formati:</v>
          </cell>
          <cell r="C5552"/>
          <cell r="D5552"/>
        </row>
        <row r="5553">
          <cell r="A5553" t="str">
            <v>1C.18.500.0090.a</v>
          </cell>
          <cell r="B5553" t="str">
            <v>- piastrelle da 61 x 61 cm; spessore 3,0 mm</v>
          </cell>
          <cell r="C5553" t="str">
            <v>m²</v>
          </cell>
          <cell r="D5553">
            <v>51.88</v>
          </cell>
        </row>
        <row r="5554">
          <cell r="A5554" t="str">
            <v>1C.18.500.0090.b</v>
          </cell>
          <cell r="B5554" t="str">
            <v>- teli altezza da 190-200 cm, lunghezza 1000-2000 cm, spessore 3,0 mm</v>
          </cell>
          <cell r="C5554" t="str">
            <v>m²</v>
          </cell>
          <cell r="D5554">
            <v>51.03</v>
          </cell>
        </row>
        <row r="5555">
          <cell r="A5555" t="str">
            <v>1C.18.500.0100</v>
          </cell>
          <cell r="B5555" t="str">
            <v>Saldatura a caldo, previa preparazione, dei giunti di piastrelle o teli per pavimenti in gomma, mediante interposizione di idoneo cordolo e rifilatura finale; compresa pulizia finale e assistenza muraria.</v>
          </cell>
          <cell r="C5555"/>
          <cell r="D5555"/>
        </row>
        <row r="5556">
          <cell r="A5556" t="str">
            <v>1C.18.500.0100.a</v>
          </cell>
          <cell r="B5556" t="str">
            <v>- in piastrelle</v>
          </cell>
          <cell r="C5556" t="str">
            <v>m²</v>
          </cell>
          <cell r="D5556">
            <v>7.25</v>
          </cell>
        </row>
        <row r="5557">
          <cell r="A5557" t="str">
            <v>1C.18.500.0100.b</v>
          </cell>
          <cell r="B5557" t="str">
            <v>- in teli</v>
          </cell>
          <cell r="C5557" t="str">
            <v>m</v>
          </cell>
          <cell r="D5557">
            <v>2.33</v>
          </cell>
        </row>
        <row r="5558">
          <cell r="A5558" t="str">
            <v>1C.18.550</v>
          </cell>
          <cell r="B5558" t="str">
            <v>PAVIMENTI IN LINOLEUM</v>
          </cell>
          <cell r="C5558"/>
          <cell r="D5558"/>
        </row>
        <row r="5559">
          <cell r="A5559" t="str">
            <v>1C.18.550.0000</v>
          </cell>
          <cell r="B5559" t="str">
            <v>NOTA DI CONSULTAZIONE</v>
          </cell>
          <cell r="C5559"/>
          <cell r="D5559"/>
        </row>
        <row r="5560">
          <cell r="A5560" t="str">
            <v>1C.18.550.0010</v>
          </cell>
          <cell r="B5560" t="str">
            <v>Pavimento in teli di linoleum a tinta unita, superficie superiore protetta con adeguato trattamento, , posato con adesivo, compresa la normale rasatura di idoneo massetto, assistenze murarie con protezione e pulizia finale; con teli da 200 cm e spessori:</v>
          </cell>
          <cell r="C5560"/>
          <cell r="D5560"/>
        </row>
        <row r="5561">
          <cell r="A5561" t="str">
            <v>1C.18.550.0010.a</v>
          </cell>
          <cell r="B5561" t="str">
            <v>- 2,0 mm - classe EN685 32/41 , classe di reazione al fuoco Uno (d.m. 15.03.2005) = Bfl s1 (EN13501-1) ;</v>
          </cell>
          <cell r="C5561" t="str">
            <v>m²</v>
          </cell>
          <cell r="D5561">
            <v>32.15</v>
          </cell>
        </row>
        <row r="5562">
          <cell r="A5562" t="str">
            <v>1C.18.550.0010.b</v>
          </cell>
          <cell r="B5562" t="str">
            <v>- 2,5 mm - classe EN685 34/42 , classe di reazione al fuoco Uno (d.m. 15.03.2005) = Bfl s1 (EN13501-1) ;</v>
          </cell>
          <cell r="C5562" t="str">
            <v>m²</v>
          </cell>
          <cell r="D5562">
            <v>34.99</v>
          </cell>
        </row>
        <row r="5563">
          <cell r="A5563" t="str">
            <v>1C.18.550.0010.c</v>
          </cell>
          <cell r="B5563" t="str">
            <v>- 3,2 mm - classe EN685 34/42 , classe di reazione al fuoco Uno (d.m. 15.03.2005) = Bfl s1 (EN13501-1) ;</v>
          </cell>
          <cell r="C5563" t="str">
            <v>m²</v>
          </cell>
          <cell r="D5563">
            <v>38.79</v>
          </cell>
        </row>
        <row r="5564">
          <cell r="A5564" t="str">
            <v>1C.18.550.0020</v>
          </cell>
          <cell r="B5564" t="str">
            <v>Pavimento in teli di linoleum a tinte variegate, marmorizzate, superficie superiore protetta con adeguato trattamento, posato con adesivo, compresa la normale rasatura di idoneo massetto, assistenze murarie con protezione e pulizia finale; con teli da 200 cm e spessori:</v>
          </cell>
          <cell r="C5564"/>
          <cell r="D5564"/>
        </row>
        <row r="5565">
          <cell r="A5565" t="str">
            <v>1C.18.550.0020.a</v>
          </cell>
          <cell r="B5565" t="str">
            <v>- 2,0 mm - classe EN685 32/41 , classe di reazione al fuoco Uno (d.m. 15.03.2005) = Bfl s1 (EN13501-1) ;</v>
          </cell>
          <cell r="C5565" t="str">
            <v>m²</v>
          </cell>
          <cell r="D5565">
            <v>35.409999999999997</v>
          </cell>
        </row>
        <row r="5566">
          <cell r="A5566" t="str">
            <v>1C.18.550.0020.b</v>
          </cell>
          <cell r="B5566" t="str">
            <v>- 2,5 mm - classe EN685 34/42 , classe di reazione al fuoco Uno (d.m. 15.03.2005) = Bfl s1 (EN13501-1) ;</v>
          </cell>
          <cell r="C5566" t="str">
            <v>m²</v>
          </cell>
          <cell r="D5566">
            <v>39.020000000000003</v>
          </cell>
        </row>
        <row r="5567">
          <cell r="A5567" t="str">
            <v>1C.18.550.0020.c</v>
          </cell>
          <cell r="B5567" t="str">
            <v>- 3,2 mm - classe EN685 34/42 , classe di reazione al fuoco Uno (d.m. 15.03.2005) = Bfl s1 (EN13501-1) ;</v>
          </cell>
          <cell r="C5567" t="str">
            <v>m²</v>
          </cell>
          <cell r="D5567">
            <v>43.07</v>
          </cell>
        </row>
        <row r="5568">
          <cell r="A5568" t="str">
            <v>1C.18.550.0020.d</v>
          </cell>
          <cell r="B5568" t="str">
            <v>- 4,0 mm - classe EN685 34/43 , classe di reazione al fuoco Uno (d.m. 15.03.2005) = Bfl s1 (EN13501-1) ;</v>
          </cell>
          <cell r="C5568" t="str">
            <v>m²</v>
          </cell>
          <cell r="D5568">
            <v>50.86</v>
          </cell>
        </row>
        <row r="5569">
          <cell r="A5569" t="str">
            <v>1C.18.550.0030</v>
          </cell>
          <cell r="B5569" t="str">
            <v>Pavimento in piastrelle di linoleum a tinta unita, variegata o marmorizzata, superficie superiore protetta con adeguato trattamento, posato con adesivo, compresa la normale rasatura di idoneo massetto, assistenze murarie con protezione e pulizia finale; con quadrotti da 50x50 cm e spessore mm 2,5. - classe EN685 34/42 , classe di reazione al fuoco Uno (d.m. 15.03.2005) = Bfl s1 (EN13501-1) ;</v>
          </cell>
          <cell r="C5569" t="str">
            <v>m²</v>
          </cell>
          <cell r="D5569">
            <v>40.68</v>
          </cell>
        </row>
        <row r="5570">
          <cell r="A5570" t="str">
            <v>1C.18.550.0040</v>
          </cell>
          <cell r="B5570" t="str">
            <v>Sigillatura a caldo, previa preparazione, dei giunti di piastrelle o teli in linoleum per pavimenti, mediante interposizione di idoneo filetto; compresa assistenza muraria e pulizia finale.</v>
          </cell>
          <cell r="C5570"/>
          <cell r="D5570"/>
        </row>
        <row r="5571">
          <cell r="A5571" t="str">
            <v>1C.18.550.0040.a</v>
          </cell>
          <cell r="B5571" t="str">
            <v>- in teli</v>
          </cell>
          <cell r="C5571" t="str">
            <v>m</v>
          </cell>
          <cell r="D5571">
            <v>3.54</v>
          </cell>
        </row>
        <row r="5572">
          <cell r="A5572" t="str">
            <v>1C.18.550.0040.b</v>
          </cell>
          <cell r="B5572" t="str">
            <v>- in piastrelle</v>
          </cell>
          <cell r="C5572" t="str">
            <v>m²</v>
          </cell>
          <cell r="D5572">
            <v>9.5399999999999991</v>
          </cell>
        </row>
        <row r="5573">
          <cell r="A5573" t="str">
            <v>1C.18.550.0050</v>
          </cell>
          <cell r="B5573" t="str">
            <v>Sovrapprezzo ai pavimenti in linoleum per posa particolare:</v>
          </cell>
          <cell r="C5573"/>
          <cell r="D5573"/>
        </row>
        <row r="5574">
          <cell r="A5574" t="str">
            <v>1C.18.550.0050.a</v>
          </cell>
          <cell r="B5574" t="str">
            <v>- in piastrelle, a dama</v>
          </cell>
          <cell r="C5574" t="str">
            <v>m²</v>
          </cell>
          <cell r="D5574">
            <v>7.05</v>
          </cell>
        </row>
        <row r="5575">
          <cell r="A5575" t="str">
            <v>1C.18.550.0050.b</v>
          </cell>
          <cell r="B5575" t="str">
            <v>- in teli, a fasce a disegno</v>
          </cell>
          <cell r="C5575" t="str">
            <v>m²</v>
          </cell>
          <cell r="D5575">
            <v>12.53</v>
          </cell>
        </row>
        <row r="5576">
          <cell r="A5576" t="str">
            <v>1C.18.600</v>
          </cell>
          <cell r="B5576" t="str">
            <v>ZOCCOLINI</v>
          </cell>
          <cell r="C5576"/>
          <cell r="D5576"/>
        </row>
        <row r="5577">
          <cell r="A5577" t="str">
            <v>1C.18.600.0010</v>
          </cell>
          <cell r="B5577" t="str">
            <v>Zoccolino in legno duro, compresi tagli sfridi e assistenza muraria:</v>
          </cell>
          <cell r="C5577"/>
          <cell r="D5577"/>
        </row>
        <row r="5578">
          <cell r="A5578" t="str">
            <v>1C.18.600.0010.a</v>
          </cell>
          <cell r="B5578" t="str">
            <v>- 60 x 9 mm, incollato o inchiodato</v>
          </cell>
          <cell r="C5578" t="str">
            <v>m</v>
          </cell>
          <cell r="D5578">
            <v>4.87</v>
          </cell>
        </row>
        <row r="5579">
          <cell r="A5579" t="str">
            <v>1C.18.600.0010.b</v>
          </cell>
          <cell r="B5579" t="str">
            <v>- 80 x 10 mm, incollato o inchiodato</v>
          </cell>
          <cell r="C5579" t="str">
            <v>m</v>
          </cell>
          <cell r="D5579">
            <v>5.79</v>
          </cell>
        </row>
        <row r="5580">
          <cell r="A5580" t="str">
            <v>1C.18.600.0010.c</v>
          </cell>
          <cell r="B5580" t="str">
            <v>- 80 x 10 mm, posato con viti e tasselli ad espansione</v>
          </cell>
          <cell r="C5580" t="str">
            <v>m</v>
          </cell>
          <cell r="D5580">
            <v>6.49</v>
          </cell>
        </row>
        <row r="5581">
          <cell r="A5581" t="str">
            <v>1C.18.600.0020</v>
          </cell>
          <cell r="B5581" t="str">
            <v>Zoccolino in gres rosso, compresa assistenza muraria:</v>
          </cell>
          <cell r="C5581"/>
          <cell r="D5581"/>
        </row>
        <row r="5582">
          <cell r="A5582" t="str">
            <v>1C.18.600.0020.a</v>
          </cell>
          <cell r="B5582" t="str">
            <v>- 7½ x 15 cm, con gola, altezza 7½ cm</v>
          </cell>
          <cell r="C5582" t="str">
            <v>m</v>
          </cell>
          <cell r="D5582">
            <v>5.96</v>
          </cell>
        </row>
        <row r="5583">
          <cell r="A5583" t="str">
            <v>1C.18.600.0020.b</v>
          </cell>
          <cell r="B5583" t="str">
            <v>- 15 x 15 cm, con gola</v>
          </cell>
          <cell r="C5583" t="str">
            <v>m</v>
          </cell>
          <cell r="D5583">
            <v>6.34</v>
          </cell>
        </row>
        <row r="5584">
          <cell r="A5584" t="str">
            <v>1C.18.600.0020.c</v>
          </cell>
          <cell r="B5584" t="str">
            <v>- 7½ x 15 cm, spess. 8/9 mm, piano, altezza 7½ cm</v>
          </cell>
          <cell r="C5584" t="str">
            <v>m</v>
          </cell>
          <cell r="D5584">
            <v>3.12</v>
          </cell>
        </row>
        <row r="5585">
          <cell r="A5585" t="str">
            <v>1C.18.600.0030</v>
          </cell>
          <cell r="B5585" t="str">
            <v>Zoccolino in gres fine porcellanato, altezza 10 cm, compresa assistenza muraria</v>
          </cell>
          <cell r="C5585"/>
          <cell r="D5585"/>
        </row>
        <row r="5586">
          <cell r="A5586" t="str">
            <v>1C.18.600.0030.a</v>
          </cell>
          <cell r="B5586" t="str">
            <v>- 10 x 10 cm, con gola</v>
          </cell>
          <cell r="C5586" t="str">
            <v>m</v>
          </cell>
          <cell r="D5586">
            <v>8.92</v>
          </cell>
        </row>
        <row r="5587">
          <cell r="A5587" t="str">
            <v>1C.18.600.0030.b</v>
          </cell>
          <cell r="B5587" t="str">
            <v>- 10 x 10 cm, piano</v>
          </cell>
          <cell r="C5587" t="str">
            <v>m</v>
          </cell>
          <cell r="D5587">
            <v>4.13</v>
          </cell>
        </row>
        <row r="5588">
          <cell r="A5588" t="str">
            <v>1C.18.600.0040</v>
          </cell>
          <cell r="B5588" t="str">
            <v>Zoccolino in plastica flessibile, compresa assistenza muraria:</v>
          </cell>
          <cell r="C5588"/>
          <cell r="D5588"/>
        </row>
        <row r="5589">
          <cell r="A5589" t="str">
            <v>1C.18.600.0040.a</v>
          </cell>
          <cell r="B5589" t="str">
            <v>- altezza 7 cm</v>
          </cell>
          <cell r="C5589" t="str">
            <v>m</v>
          </cell>
          <cell r="D5589">
            <v>4.8</v>
          </cell>
        </row>
        <row r="5590">
          <cell r="A5590" t="str">
            <v>1C.18.600.0040.b</v>
          </cell>
          <cell r="B5590" t="str">
            <v>- altezza 10 cm</v>
          </cell>
          <cell r="C5590" t="str">
            <v>m</v>
          </cell>
          <cell r="D5590">
            <v>5.38</v>
          </cell>
        </row>
        <row r="5591">
          <cell r="A5591" t="str">
            <v>1C.18.600.0050</v>
          </cell>
          <cell r="B5591" t="str">
            <v>Zoccolino in plastica flessibile, sagomato con guscia di raccordo per l'inserimento di teli o piastrelle viniliche, compresa assistenza muraria:</v>
          </cell>
          <cell r="C5591"/>
          <cell r="D5591"/>
        </row>
        <row r="5592">
          <cell r="A5592" t="str">
            <v>1C.18.600.0050.a</v>
          </cell>
          <cell r="B5592" t="str">
            <v>- altezza 7 cm</v>
          </cell>
          <cell r="C5592" t="str">
            <v>m</v>
          </cell>
          <cell r="D5592">
            <v>6.75</v>
          </cell>
        </row>
        <row r="5593">
          <cell r="A5593" t="str">
            <v>1C.18.600.0050.b</v>
          </cell>
          <cell r="B5593" t="str">
            <v>- altezza 12 cm</v>
          </cell>
          <cell r="C5593" t="str">
            <v>m</v>
          </cell>
          <cell r="D5593">
            <v>8.4600000000000009</v>
          </cell>
        </row>
        <row r="5594">
          <cell r="A5594" t="str">
            <v>1C.18.600.0060</v>
          </cell>
          <cell r="B5594" t="str">
            <v>Zoccolino in masonite ricoperto da PVC antigraffio con raccordo a guscia, compresa assistenza muraria; altezza:</v>
          </cell>
          <cell r="C5594"/>
          <cell r="D5594"/>
        </row>
        <row r="5595">
          <cell r="A5595" t="str">
            <v>1C.18.600.0060.a</v>
          </cell>
          <cell r="B5595" t="str">
            <v>- 6 cm, incollato o inchiodato</v>
          </cell>
          <cell r="C5595" t="str">
            <v>m</v>
          </cell>
          <cell r="D5595">
            <v>5.51</v>
          </cell>
        </row>
        <row r="5596">
          <cell r="A5596" t="str">
            <v>1C.18.600.0060.b</v>
          </cell>
          <cell r="B5596" t="str">
            <v>- 10 cm, incollato o inchiodato</v>
          </cell>
          <cell r="C5596" t="str">
            <v>m</v>
          </cell>
          <cell r="D5596">
            <v>6.67</v>
          </cell>
        </row>
        <row r="5597">
          <cell r="A5597" t="str">
            <v>1C.18.600.0060.c</v>
          </cell>
          <cell r="B5597" t="str">
            <v>- 6 cm, assicurato con viti e tasselli</v>
          </cell>
          <cell r="C5597" t="str">
            <v>m</v>
          </cell>
          <cell r="D5597">
            <v>6.3</v>
          </cell>
        </row>
        <row r="5598">
          <cell r="A5598" t="str">
            <v>1C.18.600.0060.d</v>
          </cell>
          <cell r="B5598" t="str">
            <v>- 10 cm, assicurato con viti e tasselli</v>
          </cell>
          <cell r="C5598" t="str">
            <v>m</v>
          </cell>
          <cell r="D5598">
            <v>7.45</v>
          </cell>
        </row>
        <row r="5599">
          <cell r="A5599" t="str">
            <v>1C.18.600.0070</v>
          </cell>
          <cell r="B5599" t="str">
            <v>Zoccolino in linoleum preformato, altezza fino a 10 cm, compresa assistenza muraria</v>
          </cell>
          <cell r="C5599" t="str">
            <v>m</v>
          </cell>
          <cell r="D5599">
            <v>8.5299999999999994</v>
          </cell>
        </row>
        <row r="5600">
          <cell r="A5600" t="str">
            <v>1C.18.650</v>
          </cell>
          <cell r="B5600" t="str">
            <v>OPERE VARIE DI FINITURA</v>
          </cell>
          <cell r="C5600"/>
          <cell r="D5600"/>
        </row>
        <row r="5601">
          <cell r="A5601" t="str">
            <v>1C.18.650.0010</v>
          </cell>
          <cell r="B5601" t="str">
            <v>Parabordi in plastica, in opera compresa assistenza muraria, per gradini:</v>
          </cell>
          <cell r="C5601"/>
          <cell r="D5601"/>
        </row>
        <row r="5602">
          <cell r="A5602" t="str">
            <v>1C.18.650.0010.a</v>
          </cell>
          <cell r="B5602" t="str">
            <v>- ad angolo retto</v>
          </cell>
          <cell r="C5602" t="str">
            <v>m</v>
          </cell>
          <cell r="D5602">
            <v>8.11</v>
          </cell>
        </row>
        <row r="5603">
          <cell r="A5603" t="str">
            <v>1C.18.650.0010.b</v>
          </cell>
          <cell r="B5603" t="str">
            <v>- con profilo a toro</v>
          </cell>
          <cell r="C5603" t="str">
            <v>m</v>
          </cell>
          <cell r="D5603">
            <v>8.67</v>
          </cell>
        </row>
        <row r="5604">
          <cell r="A5604" t="str">
            <v>1C.18.650.0020</v>
          </cell>
          <cell r="B5604" t="str">
            <v>Battute o listelli per separazione pavimenti, in opera compresa assistenza muraria:</v>
          </cell>
          <cell r="C5604"/>
          <cell r="D5604"/>
        </row>
        <row r="5605">
          <cell r="A5605" t="str">
            <v>1C.18.650.0020.a</v>
          </cell>
          <cell r="B5605" t="str">
            <v>- in plastica flessibile, larghezza 30 mm, spessore 2,0 ÷ 3,0 mm</v>
          </cell>
          <cell r="C5605" t="str">
            <v>m</v>
          </cell>
          <cell r="D5605">
            <v>4.3600000000000003</v>
          </cell>
        </row>
        <row r="5606">
          <cell r="A5606" t="str">
            <v>1C.18.650.0020.b</v>
          </cell>
          <cell r="B5606" t="str">
            <v>- in ottone leggero, per moquette, larghezza 30-35 mm</v>
          </cell>
          <cell r="C5606" t="str">
            <v>m</v>
          </cell>
          <cell r="D5606">
            <v>6.04</v>
          </cell>
        </row>
        <row r="5607">
          <cell r="A5607" t="str">
            <v>1C.18.650.0020.c</v>
          </cell>
          <cell r="B5607" t="str">
            <v>- in ottone pesante, larghezza 25-30 mm, spessore 2-3 mm</v>
          </cell>
          <cell r="C5607" t="str">
            <v>m</v>
          </cell>
          <cell r="D5607">
            <v>8.34</v>
          </cell>
        </row>
        <row r="5608">
          <cell r="A5608" t="str">
            <v>1C.18.650.0020.d</v>
          </cell>
          <cell r="B5608" t="str">
            <v>- in ottone, larghezza 25 mm, spessore 6 mm circa, per posa in verticale a separazione pavimenti</v>
          </cell>
          <cell r="C5608" t="str">
            <v>m</v>
          </cell>
          <cell r="D5608">
            <v>13.31</v>
          </cell>
        </row>
        <row r="5609">
          <cell r="A5609" t="str">
            <v>1C.18.650.0020.e</v>
          </cell>
          <cell r="B5609" t="str">
            <v>- in plastica, larghezza 25 mm, spessore 5 mm circa, per posa in verticale a separazione pavimenti e formazione giunti</v>
          </cell>
          <cell r="C5609" t="str">
            <v>m</v>
          </cell>
          <cell r="D5609">
            <v>3.56</v>
          </cell>
        </row>
        <row r="5610">
          <cell r="A5610" t="str">
            <v>1C.18.650.0030</v>
          </cell>
          <cell r="B5610" t="str">
            <v>Paraspigoli in plastica flessibile, in opera, compresa assistenza muraria:</v>
          </cell>
          <cell r="C5610"/>
          <cell r="D5610"/>
        </row>
        <row r="5611">
          <cell r="A5611" t="str">
            <v>1C.18.650.0030.a</v>
          </cell>
          <cell r="B5611" t="str">
            <v>- 20 x 20 mm</v>
          </cell>
          <cell r="C5611" t="str">
            <v>m</v>
          </cell>
          <cell r="D5611">
            <v>7.17</v>
          </cell>
        </row>
        <row r="5612">
          <cell r="A5612" t="str">
            <v>1C.18.650.0030.b</v>
          </cell>
          <cell r="B5612" t="str">
            <v>- 40 x 40 mm</v>
          </cell>
          <cell r="C5612" t="str">
            <v>m</v>
          </cell>
          <cell r="D5612">
            <v>9.6</v>
          </cell>
        </row>
        <row r="5613">
          <cell r="A5613" t="str">
            <v>1C.18.650.0040</v>
          </cell>
          <cell r="B5613" t="str">
            <v>Finitura giunti di dilatazione con profilati di ottone, alluminio e simili, compresi elementi di fissaggio; in opera, compresa assistenza muraria:</v>
          </cell>
          <cell r="C5613"/>
          <cell r="D5613"/>
        </row>
        <row r="5614">
          <cell r="A5614" t="str">
            <v>1C.18.650.0040.a</v>
          </cell>
          <cell r="B5614" t="str">
            <v>- 30 mm</v>
          </cell>
          <cell r="C5614" t="str">
            <v>m</v>
          </cell>
          <cell r="D5614">
            <v>15.38</v>
          </cell>
        </row>
        <row r="5615">
          <cell r="A5615" t="str">
            <v>1C.18.650.0040.b</v>
          </cell>
          <cell r="B5615" t="str">
            <v>- 40 mm</v>
          </cell>
          <cell r="C5615" t="str">
            <v>m</v>
          </cell>
          <cell r="D5615">
            <v>16.54</v>
          </cell>
        </row>
        <row r="5616">
          <cell r="A5616" t="str">
            <v>1C.18.650.0050</v>
          </cell>
          <cell r="B5616" t="str">
            <v>Profilato in gomma per gradini a spigolo arrotondato, composto da alzata liscia, parabordo, pedata a bolli, formato da 52 x 1200 cm, spessore da 2,7 mm; posato in opera, compresa la normale rasatura di idoneo massetto o preparazione e le assistenze murarie:</v>
          </cell>
          <cell r="C5616"/>
          <cell r="D5616"/>
        </row>
        <row r="5617">
          <cell r="A5617" t="str">
            <v>1C.18.650.0050.a</v>
          </cell>
          <cell r="B5617" t="str">
            <v>- colore nero</v>
          </cell>
          <cell r="C5617" t="str">
            <v>m</v>
          </cell>
          <cell r="D5617">
            <v>37.47</v>
          </cell>
        </row>
        <row r="5618">
          <cell r="A5618" t="str">
            <v>1C.18.650.0050.b</v>
          </cell>
          <cell r="B5618" t="str">
            <v>- colori di produzione</v>
          </cell>
          <cell r="C5618" t="str">
            <v>m</v>
          </cell>
          <cell r="D5618">
            <v>39.92</v>
          </cell>
        </row>
        <row r="5619">
          <cell r="A5619" t="str">
            <v>1C.18.650.0060</v>
          </cell>
          <cell r="B5619" t="str">
            <v>Profilato in gomma per gradini a spigolo vivo, composto da alzata liscia, parabordo, pedata a bolli, sformato barre da 120 o 360 cm, sviluppo da 54 cm, spessore 4,0 mm, rovescio smerigliato; compresa la normale rasatura di idoneo massetto o preparazione e le assistenze murarie:</v>
          </cell>
          <cell r="C5619"/>
          <cell r="D5619"/>
        </row>
        <row r="5620">
          <cell r="A5620" t="str">
            <v>1C.18.650.0060.a</v>
          </cell>
          <cell r="B5620" t="str">
            <v>- colore nero</v>
          </cell>
          <cell r="C5620" t="str">
            <v>m</v>
          </cell>
          <cell r="D5620">
            <v>60.31</v>
          </cell>
        </row>
        <row r="5621">
          <cell r="A5621" t="str">
            <v>1C.18.650.0060.b</v>
          </cell>
          <cell r="B5621" t="str">
            <v>- colori di produzione</v>
          </cell>
          <cell r="C5621" t="str">
            <v>m</v>
          </cell>
          <cell r="D5621">
            <v>66.28</v>
          </cell>
        </row>
        <row r="5622">
          <cell r="A5622" t="str">
            <v>1C.18.650.0080</v>
          </cell>
          <cell r="B5622" t="str">
            <v>Barriera di pulizia in filo continuo di nylon ad alto drenaggio, antistatico in teli da 85/ 130/200 cm, peso totale non inferiore a 3700 gr/m², peso del pelo non inferiore a 900 gr/m², rovescio in PVC impermeabile, spessore totale 0,9 mm; in opera, comprese assistenze murarie.</v>
          </cell>
          <cell r="C5622" t="str">
            <v>m²</v>
          </cell>
          <cell r="D5622">
            <v>98.64</v>
          </cell>
        </row>
        <row r="5623">
          <cell r="A5623" t="str">
            <v>1C.18.650.0100</v>
          </cell>
          <cell r="B5623" t="str">
            <v>Striscia antiscivolo su robusto supporto in poliestere, con rivestimento antiscivolo, adatta a superfici piane; in opera compresa assistenza muraria, di larghezza:</v>
          </cell>
          <cell r="C5623"/>
          <cell r="D5623"/>
        </row>
        <row r="5624">
          <cell r="A5624" t="str">
            <v>1C.18.650.0100.a</v>
          </cell>
          <cell r="B5624" t="str">
            <v>- mm 25</v>
          </cell>
          <cell r="C5624" t="str">
            <v>m</v>
          </cell>
          <cell r="D5624">
            <v>8.4</v>
          </cell>
        </row>
        <row r="5625">
          <cell r="A5625" t="str">
            <v>1C.18.650.0100.b</v>
          </cell>
          <cell r="B5625" t="str">
            <v>- mm 50</v>
          </cell>
          <cell r="C5625" t="str">
            <v>m</v>
          </cell>
          <cell r="D5625">
            <v>12.03</v>
          </cell>
        </row>
        <row r="5626">
          <cell r="A5626" t="str">
            <v>1C.18.650.0100.c</v>
          </cell>
          <cell r="B5626" t="str">
            <v>- mm 100</v>
          </cell>
          <cell r="C5626" t="str">
            <v>m</v>
          </cell>
          <cell r="D5626">
            <v>17.8</v>
          </cell>
        </row>
        <row r="5627">
          <cell r="A5627" t="str">
            <v>1C.18.650.0110</v>
          </cell>
          <cell r="B5627" t="str">
            <v>Striscia antiscivolo su sottile supporto metallico, con rivestimento antiscivolo, adattabile a superfici irregolari e curve; in opera compresa assistenza muraria, di larghezza:</v>
          </cell>
          <cell r="C5627"/>
          <cell r="D5627"/>
        </row>
        <row r="5628">
          <cell r="A5628" t="str">
            <v>1C.18.650.0110.a</v>
          </cell>
          <cell r="B5628" t="str">
            <v>- mm 50</v>
          </cell>
          <cell r="C5628" t="str">
            <v>m</v>
          </cell>
          <cell r="D5628">
            <v>12.11</v>
          </cell>
        </row>
        <row r="5629">
          <cell r="A5629" t="str">
            <v>1C.18.650.0110.b</v>
          </cell>
          <cell r="B5629" t="str">
            <v>- mm 100</v>
          </cell>
          <cell r="C5629" t="str">
            <v>m</v>
          </cell>
          <cell r="D5629">
            <v>17.95</v>
          </cell>
        </row>
        <row r="5630">
          <cell r="A5630" t="str">
            <v>1C.18.650.0120</v>
          </cell>
          <cell r="B5630" t="str">
            <v>Profilo antiscivolo in profilati di alluminio, con inserti speciali antiscivolo; in opera compresa assistenza muraria, del tipo:</v>
          </cell>
          <cell r="C5630"/>
          <cell r="D5630"/>
        </row>
        <row r="5631">
          <cell r="A5631" t="str">
            <v>1C.18.650.0120.a</v>
          </cell>
          <cell r="B5631" t="str">
            <v>- piattina da mm 40x3</v>
          </cell>
          <cell r="C5631" t="str">
            <v>m</v>
          </cell>
          <cell r="D5631">
            <v>37.020000000000003</v>
          </cell>
        </row>
        <row r="5632">
          <cell r="A5632" t="str">
            <v>1C.18.650.0120.b</v>
          </cell>
          <cell r="B5632" t="str">
            <v>- angolare da mm 46x22x3</v>
          </cell>
          <cell r="C5632" t="str">
            <v>m</v>
          </cell>
          <cell r="D5632">
            <v>37.35</v>
          </cell>
        </row>
        <row r="5633">
          <cell r="A5633" t="str">
            <v>1C.18.650.0130</v>
          </cell>
          <cell r="B5633" t="str">
            <v>Fornitura e posa di profilo a guscia in acciaio per angoli interni ed esterni, comprensivo di pezzi speciali.</v>
          </cell>
          <cell r="C5633"/>
          <cell r="D5633"/>
        </row>
        <row r="5634">
          <cell r="A5634" t="str">
            <v>1C.18.650.0130.a</v>
          </cell>
          <cell r="B5634" t="str">
            <v>- in acciaio</v>
          </cell>
          <cell r="C5634" t="str">
            <v>m</v>
          </cell>
          <cell r="D5634">
            <v>57.59</v>
          </cell>
        </row>
        <row r="5635">
          <cell r="A5635" t="str">
            <v>1C.18.650.0130.b</v>
          </cell>
          <cell r="B5635" t="str">
            <v>- in PVC</v>
          </cell>
          <cell r="C5635" t="str">
            <v>m</v>
          </cell>
          <cell r="D5635">
            <v>22</v>
          </cell>
        </row>
        <row r="5636">
          <cell r="A5636" t="str">
            <v>1C.18.700</v>
          </cell>
          <cell r="B5636" t="str">
            <v>PERCORSI TATTILI</v>
          </cell>
          <cell r="C5636"/>
          <cell r="D5636"/>
        </row>
        <row r="5637">
          <cell r="A5637" t="str">
            <v>1C.18.700.0100</v>
          </cell>
          <cell r="B5637" t="str">
            <v>Pavimento per percorsi tattili per interni, in gomma sintetica non rigenerata al 100% composta da una mescola omogenea calandrata vulcanizzata, ottenuta con l'aggiunta di cariche minerali, stabilizzanti e pigmenti colorati, superficie a rilievo antiscivolo e scalanature a sezione trapezoidale di dimensioni variabili, posato con adesivo poliuretanico, compresa la preparazione della superficie di supporto e le assistenze murarie:</v>
          </cell>
          <cell r="C5637"/>
          <cell r="D5637"/>
        </row>
        <row r="5638">
          <cell r="A5638" t="str">
            <v>1C.18.700.0100.a</v>
          </cell>
          <cell r="B5638" t="str">
            <v>- indicazione direzione rettilinea, in teli di larghezza 60 cm, in gomma scannellata con passi differenti, con spessore base 2,5 mm, spessore rilievo 2,5 mm</v>
          </cell>
          <cell r="C5638" t="str">
            <v>m</v>
          </cell>
          <cell r="D5638">
            <v>101.13</v>
          </cell>
        </row>
        <row r="5639">
          <cell r="A5639" t="str">
            <v>1C.18.700.0100.b</v>
          </cell>
          <cell r="B5639" t="str">
            <v>- indicazione di svolta ad "L", piastra 60 x 60 cm, divisa in quarto di cerchio con gomma scannellata e la restante parte con gomma a bolli a calotta semisferica, spessore base 2,5 mm, spessore rilievo scannellato 2,5 mm, spessore rilievo bolli 5 mm</v>
          </cell>
          <cell r="C5639" t="str">
            <v>cad</v>
          </cell>
          <cell r="D5639">
            <v>76.19</v>
          </cell>
        </row>
        <row r="5640">
          <cell r="A5640" t="str">
            <v>1C.18.700.0100.c</v>
          </cell>
          <cell r="B5640" t="str">
            <v>- indicazione incrocio a "T", piastra 60 x 60 cm, in gomma spessore rilievo 0,9 mm, spessore base 2 mm</v>
          </cell>
          <cell r="C5640" t="str">
            <v>cad</v>
          </cell>
          <cell r="D5640">
            <v>57.57</v>
          </cell>
        </row>
        <row r="5641">
          <cell r="A5641" t="str">
            <v>1C.18.700.0100.d</v>
          </cell>
          <cell r="B5641" t="str">
            <v>- indicazione di servizio in teli di larghezza 40 cm</v>
          </cell>
          <cell r="C5641" t="str">
            <v>m</v>
          </cell>
          <cell r="D5641">
            <v>76.510000000000005</v>
          </cell>
        </row>
        <row r="5642">
          <cell r="A5642" t="str">
            <v>1C.18.700.0100.e</v>
          </cell>
          <cell r="B5642" t="str">
            <v>- indicazione di servizio, piastra 60 x 60 cm, in gomma scannellata fine, spessore base 2,5 mm, spessore rilievo 1 mm</v>
          </cell>
          <cell r="C5642" t="str">
            <v>cad</v>
          </cell>
          <cell r="D5642">
            <v>43.96</v>
          </cell>
        </row>
        <row r="5643">
          <cell r="A5643" t="str">
            <v>1C.18.700.0100.f</v>
          </cell>
          <cell r="B5643" t="str">
            <v>- indicazione di pericolo valicabile, piastra 40 x 60 cm, in gomma composta da due zone, scannellato fine, spessore base 2,5 mm, rilievo 1 mm, e bollo a calotta semisferica, spessore base 2,5 mm, rilievo 5 mm</v>
          </cell>
          <cell r="C5643" t="str">
            <v>cad</v>
          </cell>
          <cell r="D5643">
            <v>108.21</v>
          </cell>
        </row>
        <row r="5644">
          <cell r="A5644" t="str">
            <v>1C.18.700.0100.g</v>
          </cell>
          <cell r="B5644" t="str">
            <v>- indicazione di arresto/pericolo, piastra 42,5 x 76 cm, in gomma a bolli spessore base 2,5 mm, spessore rilievo 5 mm</v>
          </cell>
          <cell r="C5644" t="str">
            <v>cad</v>
          </cell>
          <cell r="D5644">
            <v>75.88</v>
          </cell>
        </row>
        <row r="5645">
          <cell r="A5645" t="str">
            <v>1C.18.700.0110</v>
          </cell>
          <cell r="B5645" t="str">
            <v>Pavimento per percorsi tattili per interni, con piastrelle in M-PVC-p polivalente, con con rilievi trapezoidali equidistanti aventi un altezza non inferiore a 3 mm, avranno una resistenza all'abrasione TABER 25,5 mg; impronta residua 0,1 mm; isolamento elettrico 1010 ohm; resistenza al fuoco classe 1; durezza shore A 85; isolamento termico 0,12 W/mK; peso specifico 1,20 gr/cm³; carico rottura (dopo 168h a 100 °C) 10,5-8,8 N/mm² - allungamento 280-263%; colorazione superficiale a scelta della Committente. Integrate con transpoder passivo a radiofrequenza, idoneo alla realizzazione di percorsi intelligenti. Conformi alla normativa vigente D.P.R. 503/1996, D.M. 236/1989, ed in accordo con le tabelle 3-“WT6” e 1-“S9” della CEN/TS 15209. Posato con apposito adesivo epossipoliuretanico bicomponente, compresa la preparazione della superficie di supporto e le assistenze murarie:</v>
          </cell>
          <cell r="C5645"/>
          <cell r="D5645"/>
        </row>
        <row r="5646">
          <cell r="A5646" t="str">
            <v>1C.18.700.0110.a</v>
          </cell>
          <cell r="B5646" t="str">
            <v>- indicazione direzione rettilinea larghezza cm. 60</v>
          </cell>
          <cell r="C5646" t="str">
            <v>m</v>
          </cell>
          <cell r="D5646">
            <v>85.29</v>
          </cell>
        </row>
        <row r="5647">
          <cell r="A5647" t="str">
            <v>1C.18.700.0110.b</v>
          </cell>
          <cell r="B5647" t="str">
            <v>- indicazione di attenzione/servizio/pericolo valicabile larghezza cm. 40</v>
          </cell>
          <cell r="C5647" t="str">
            <v>m</v>
          </cell>
          <cell r="D5647">
            <v>64.27</v>
          </cell>
        </row>
        <row r="5648">
          <cell r="A5648" t="str">
            <v>1C.18.700.0110.c</v>
          </cell>
          <cell r="B5648" t="str">
            <v>- indicazione di arresto pericolo larghezza cm. 40</v>
          </cell>
          <cell r="C5648" t="str">
            <v>m</v>
          </cell>
          <cell r="D5648">
            <v>57.16</v>
          </cell>
        </row>
        <row r="5649">
          <cell r="A5649" t="str">
            <v>1C.18.700.0110.d</v>
          </cell>
          <cell r="B5649" t="str">
            <v>- indicazione di incrocio/ svolta ad angolo dimensioni cm. 60x60</v>
          </cell>
          <cell r="C5649" t="str">
            <v>cad</v>
          </cell>
          <cell r="D5649">
            <v>51.67</v>
          </cell>
        </row>
        <row r="5650">
          <cell r="A5650" t="str">
            <v>1C.18.700.0200</v>
          </cell>
          <cell r="B5650" t="str">
            <v>Pavimento per percorsi tattili con piastrelle in gres porcellanato di prima scelta per esterni o interni, con superficie a vista non smaltata, non geliva, resistente all'usura e all'abrasione, assorbimento acqua &lt;0,10%, con rilievi aventi un altezza non inferiore a 3 mm, le piastrelle di spessore 10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 Posato con collante in polvere ad alte prestazioni costituito da cementi ad alta resistenza, resine ridisperdibili, inerti selezionati ed additivi; compresa la preparazione della superficie di supporto e le assistenze murarie:</v>
          </cell>
          <cell r="C5650"/>
          <cell r="D5650"/>
        </row>
        <row r="5651">
          <cell r="A5651" t="str">
            <v>1C.18.700.0200.a</v>
          </cell>
          <cell r="B5651" t="str">
            <v>- indicazione direzione rettilinea larghezza cm. 60</v>
          </cell>
          <cell r="C5651" t="str">
            <v>m</v>
          </cell>
          <cell r="D5651">
            <v>102.44</v>
          </cell>
        </row>
        <row r="5652">
          <cell r="A5652" t="str">
            <v>1C.18.700.0200.b</v>
          </cell>
          <cell r="B5652" t="str">
            <v>- indicazione di attenzione/servizio/pericolo valicabile larghezza cm. 40</v>
          </cell>
          <cell r="C5652" t="str">
            <v>m</v>
          </cell>
          <cell r="D5652">
            <v>74.14</v>
          </cell>
        </row>
        <row r="5653">
          <cell r="A5653" t="str">
            <v>1C.18.700.0200.c</v>
          </cell>
          <cell r="B5653" t="str">
            <v>- indicazione di arresto pericolo larghezza cm. 40</v>
          </cell>
          <cell r="C5653" t="str">
            <v>m</v>
          </cell>
          <cell r="D5653">
            <v>68.31</v>
          </cell>
        </row>
        <row r="5654">
          <cell r="A5654" t="str">
            <v>1C.18.700.0200.d</v>
          </cell>
          <cell r="B5654" t="str">
            <v>- indicazione di incrocio/ svolta ad angolo dimensioni cm. 60x80</v>
          </cell>
          <cell r="C5654" t="str">
            <v>cad</v>
          </cell>
          <cell r="D5654">
            <v>68.11</v>
          </cell>
        </row>
        <row r="5655">
          <cell r="A5655" t="str">
            <v>1C.18.700.0210</v>
          </cell>
          <cell r="B5655" t="str">
            <v>Pavimento per percorsi tattili con piastrelle in gres porcellanato di prima scelta per esterni o interni, con superficie a vista non smaltata, non geliva, resistente all'usura e all'abrasione, assorbimento acqua &lt;0,10%, con rilievi aventi un altezza non inferiore a 3 mm, le piastrelle di spessore 12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 Posato con collante in polvere ad alte prestazioni costituito da cementi ad alta resistenza, resine ridisperdibili, inerti selezionati ed additivi; compresa la preparazione della superficie di supporto e le assistenze murarie:</v>
          </cell>
          <cell r="C5655"/>
          <cell r="D5655"/>
        </row>
        <row r="5656">
          <cell r="A5656" t="str">
            <v>1C.18.700.0210.a</v>
          </cell>
          <cell r="B5656" t="str">
            <v>- indicazione direzione rettilinea larghezza cm. 60</v>
          </cell>
          <cell r="C5656" t="str">
            <v>m</v>
          </cell>
          <cell r="D5656">
            <v>106.82</v>
          </cell>
        </row>
        <row r="5657">
          <cell r="A5657" t="str">
            <v>1C.18.700.0210.b</v>
          </cell>
          <cell r="B5657" t="str">
            <v>- indicazione di attenzione/servizio/pericolo valicabile larghezza cm. 40</v>
          </cell>
          <cell r="C5657" t="str">
            <v>m</v>
          </cell>
          <cell r="D5657">
            <v>77.06</v>
          </cell>
        </row>
        <row r="5658">
          <cell r="A5658" t="str">
            <v>1C.18.700.0210.c</v>
          </cell>
          <cell r="B5658" t="str">
            <v>- indicazione di arresto pericolo larghezza cm. 40</v>
          </cell>
          <cell r="C5658" t="str">
            <v>m</v>
          </cell>
          <cell r="D5658">
            <v>71.23</v>
          </cell>
        </row>
        <row r="5659">
          <cell r="A5659" t="str">
            <v>1C.18.700.0210.d</v>
          </cell>
          <cell r="B5659" t="str">
            <v>- indicazione di incrocio/ svolta ad angolo dimensioni cm. 60x80</v>
          </cell>
          <cell r="C5659" t="str">
            <v>cad</v>
          </cell>
          <cell r="D5659">
            <v>70.760000000000005</v>
          </cell>
        </row>
        <row r="5660">
          <cell r="A5660" t="str">
            <v>1C.18.700.0220</v>
          </cell>
          <cell r="B5660" t="str">
            <v>Pavimento per percorsi tattili con piastrelle in gres porcellanato di prima scelta per esterni o interni, con superficie a vista non smaltata, non geliva, resistente all'usura e all'abrasione, assorbimento acqua &lt;0,10%, con rilievi aventi un altezza non inferiore a 3 mm, le piastrelle di spessore 13,50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 Posato con collante in polvere ad alte prestazioni costituito da cementi ad alta resistenza, resine ridisperdibili, inerti selezionati ed additivi; compresa la preparazione della superficie di supporto e le assistenze murarie:</v>
          </cell>
          <cell r="C5660"/>
          <cell r="D5660"/>
        </row>
        <row r="5661">
          <cell r="A5661" t="str">
            <v>1C.18.700.0220.a</v>
          </cell>
          <cell r="B5661" t="str">
            <v>- indicazione direzione rettilinea larghezza cm. 60</v>
          </cell>
          <cell r="C5661" t="str">
            <v>m</v>
          </cell>
          <cell r="D5661">
            <v>111.18</v>
          </cell>
        </row>
        <row r="5662">
          <cell r="A5662" t="str">
            <v>1C.18.700.0220.b</v>
          </cell>
          <cell r="B5662" t="str">
            <v>- indicazione di attenzione/servizio/pericolo valicabile larghezza cm. 40</v>
          </cell>
          <cell r="C5662" t="str">
            <v>m</v>
          </cell>
          <cell r="D5662">
            <v>79.959999999999994</v>
          </cell>
        </row>
        <row r="5663">
          <cell r="A5663" t="str">
            <v>1C.18.700.0220.c</v>
          </cell>
          <cell r="B5663" t="str">
            <v>- indicazione di arresto pericolo larghezza cm. 40</v>
          </cell>
          <cell r="C5663" t="str">
            <v>m</v>
          </cell>
          <cell r="D5663">
            <v>74.14</v>
          </cell>
        </row>
        <row r="5664">
          <cell r="A5664" t="str">
            <v>1C.18.700.0220.d</v>
          </cell>
          <cell r="B5664" t="str">
            <v>- indicazione di incrocio/ svolta ad angolo dimensioni cm. 60x80</v>
          </cell>
          <cell r="C5664" t="str">
            <v>cad</v>
          </cell>
          <cell r="D5664">
            <v>73.38</v>
          </cell>
        </row>
        <row r="5665">
          <cell r="A5665" t="str">
            <v>1C.18.700.0230</v>
          </cell>
          <cell r="B5665" t="str">
            <v>Pavimento per percorsi tattili con piastrelle in gres porcellanato di prima scelta per esterni o interni, con superficie a vista non smaltata, non geliva, resistente all'usura e all'abrasione, assorbimento acqua &lt;0,10%, con rilievi aventi un altezza non inferiore a 3 mm, le piastrelle di spessore 20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 Posato con collante in polvere ad alte prestazioni costituito da cementi ad alta resistenza, resine ridisperdibili, inerti selezionati ed additivi; compresa la preparazione della superficie di supporto e le assistenze murarie:</v>
          </cell>
          <cell r="C5665"/>
          <cell r="D5665"/>
        </row>
        <row r="5666">
          <cell r="A5666" t="str">
            <v>1C.18.700.0230.a</v>
          </cell>
          <cell r="B5666" t="str">
            <v>- indicazione direzione rettilinea larghezza cm. 60</v>
          </cell>
          <cell r="C5666" t="str">
            <v>m</v>
          </cell>
          <cell r="D5666">
            <v>142.43</v>
          </cell>
        </row>
        <row r="5667">
          <cell r="A5667" t="str">
            <v>1C.18.700.0230.b</v>
          </cell>
          <cell r="B5667" t="str">
            <v>- indicazione di attenzione/servizio/pericolo valicabile larghezza cm. 40</v>
          </cell>
          <cell r="C5667" t="str">
            <v>m</v>
          </cell>
          <cell r="D5667">
            <v>102.7</v>
          </cell>
        </row>
        <row r="5668">
          <cell r="A5668" t="str">
            <v>1C.18.700.0230.c</v>
          </cell>
          <cell r="B5668" t="str">
            <v>- indicazione di arresto pericolo larghezza cm. 40</v>
          </cell>
          <cell r="C5668" t="str">
            <v>m</v>
          </cell>
          <cell r="D5668">
            <v>95.12</v>
          </cell>
        </row>
        <row r="5669">
          <cell r="A5669" t="str">
            <v>1C.18.700.0230.d</v>
          </cell>
          <cell r="B5669" t="str">
            <v>- indicazione di incrocio/ svolta ad angolo dimensioni cm. 60x80</v>
          </cell>
          <cell r="C5669" t="str">
            <v>cad</v>
          </cell>
          <cell r="D5669">
            <v>93.9</v>
          </cell>
        </row>
        <row r="5670">
          <cell r="A5670" t="str">
            <v>1C.18.700.0300</v>
          </cell>
          <cell r="B5670" t="str">
            <v>Rilevazione della sequenza al suolo di TAG - RFG con conseguente assegnazione di messaggi in banca dati relativi al ruolo del percorso. Inserimento di messaggi in banca dati relative alla sicurezza del percorso con conseguente Test del percorso nei vari sensi di marcia. Inserimento del percorso in banca dati Europea:</v>
          </cell>
          <cell r="C5670"/>
          <cell r="D5670"/>
        </row>
        <row r="5671">
          <cell r="A5671" t="str">
            <v>1C.18.700.0300.a</v>
          </cell>
          <cell r="B5671" t="str">
            <v>- in lingua Italiana</v>
          </cell>
          <cell r="C5671" t="str">
            <v>m</v>
          </cell>
          <cell r="D5671">
            <v>29.88</v>
          </cell>
        </row>
        <row r="5672">
          <cell r="A5672" t="str">
            <v>1C.18.700.0300.b</v>
          </cell>
          <cell r="B5672" t="str">
            <v>- sovrapprezzo per ulteriore messaggistica in lingua straniera</v>
          </cell>
          <cell r="C5672" t="str">
            <v>m</v>
          </cell>
          <cell r="D5672">
            <v>4.9800000000000004</v>
          </cell>
        </row>
        <row r="5673">
          <cell r="A5673" t="str">
            <v>1C.19 - RIVESTIMENTI</v>
          </cell>
          <cell r="B5673"/>
          <cell r="C5673"/>
          <cell r="D5673"/>
        </row>
        <row r="5674">
          <cell r="A5674" t="str">
            <v>1C</v>
          </cell>
          <cell r="B5674" t="str">
            <v>OPERE COMPIUTE</v>
          </cell>
          <cell r="C5674"/>
          <cell r="D5674"/>
        </row>
        <row r="5675">
          <cell r="A5675" t="str">
            <v>1C.19</v>
          </cell>
          <cell r="B5675" t="str">
            <v>RIVESTIMENTI</v>
          </cell>
          <cell r="C5675"/>
          <cell r="D5675"/>
        </row>
        <row r="5676">
          <cell r="A5676" t="str">
            <v>1C.19.050</v>
          </cell>
          <cell r="B5676" t="str">
            <v>RIVESTIMENTI IN PIASTRELLE DI CERAMICA</v>
          </cell>
          <cell r="C5676"/>
          <cell r="D5676"/>
        </row>
        <row r="5677">
          <cell r="A5677" t="str">
            <v>1C.19.050.0010</v>
          </cell>
          <cell r="B5677" t="str">
            <v>Rivestimento in piastrelle di maiolica a superficie smaltata, prima scelta, posato con colla su idoneo intonaco; compreso: la stuccatura dei giunti con cemento bianco o colorato, i pezzi speciali (jolly, pie d'oca, gusce ecc.), gli zoccoli, la pulitura e le assistenze murarie; con piastrelle:</v>
          </cell>
          <cell r="C5677"/>
          <cell r="D5677"/>
        </row>
        <row r="5678">
          <cell r="A5678" t="str">
            <v>1C.19.050.0010.a</v>
          </cell>
          <cell r="B5678" t="str">
            <v>- 15 x 15 cm, colore bianco</v>
          </cell>
          <cell r="C5678" t="str">
            <v>m²</v>
          </cell>
          <cell r="D5678">
            <v>39.47</v>
          </cell>
        </row>
        <row r="5679">
          <cell r="A5679" t="str">
            <v>1C.19.050.0010.b</v>
          </cell>
          <cell r="B5679" t="str">
            <v>- 15 x 15 cm, colori chiari e decorate</v>
          </cell>
          <cell r="C5679" t="str">
            <v>m²</v>
          </cell>
          <cell r="D5679">
            <v>39.950000000000003</v>
          </cell>
        </row>
        <row r="5680">
          <cell r="A5680" t="str">
            <v>1C.19.050.0010.c</v>
          </cell>
          <cell r="B5680" t="str">
            <v>- 20 x 20 cm, tipo tinte unite</v>
          </cell>
          <cell r="C5680" t="str">
            <v>m²</v>
          </cell>
          <cell r="D5680">
            <v>39.47</v>
          </cell>
        </row>
        <row r="5681">
          <cell r="A5681" t="str">
            <v>1C.19.050.0010.d</v>
          </cell>
          <cell r="B5681" t="str">
            <v>- 20 x 20 cm, tipo decorate</v>
          </cell>
          <cell r="C5681" t="str">
            <v>m²</v>
          </cell>
          <cell r="D5681">
            <v>39.950000000000003</v>
          </cell>
        </row>
        <row r="5682">
          <cell r="A5682" t="str">
            <v>1C.19.050.0020</v>
          </cell>
          <cell r="B5682" t="str">
            <v>Rivestimento in piastrelle di ceramica monocottura, con superficie smaltata, posato con colla su idoneo intonaco; compreso: la stuccatura dei giunti con cemento bianco o colorato, i pezzi speciali (jolly, pie d'oca, gusce ecc.), gli zoccoli, la pulitura e l'assistenza muraria; con piastrelle:</v>
          </cell>
          <cell r="C5682"/>
          <cell r="D5682"/>
        </row>
        <row r="5683">
          <cell r="A5683" t="str">
            <v>1C.19.050.0020.a</v>
          </cell>
          <cell r="B5683" t="str">
            <v>- 20 x 20 cm, tipo fiammato</v>
          </cell>
          <cell r="C5683" t="str">
            <v>m²</v>
          </cell>
          <cell r="D5683">
            <v>38.21</v>
          </cell>
        </row>
        <row r="5684">
          <cell r="A5684" t="str">
            <v>1C.19.050.0020.b</v>
          </cell>
          <cell r="B5684" t="str">
            <v>- 20 x 20 cm, tipo tinte unite</v>
          </cell>
          <cell r="C5684" t="str">
            <v>m²</v>
          </cell>
          <cell r="D5684">
            <v>41.77</v>
          </cell>
        </row>
        <row r="5685">
          <cell r="A5685" t="str">
            <v>1C.19.050.0020.c</v>
          </cell>
          <cell r="B5685" t="str">
            <v>- 20 x 20 cm, tipo decorate</v>
          </cell>
          <cell r="C5685" t="str">
            <v>m²</v>
          </cell>
          <cell r="D5685">
            <v>39.520000000000003</v>
          </cell>
        </row>
        <row r="5686">
          <cell r="A5686" t="str">
            <v>1C.19.050.0020.d</v>
          </cell>
          <cell r="B5686" t="str">
            <v>- 30 x 30 cm, tipo fiammato</v>
          </cell>
          <cell r="C5686" t="str">
            <v>m²</v>
          </cell>
          <cell r="D5686">
            <v>40.72</v>
          </cell>
        </row>
        <row r="5687">
          <cell r="A5687" t="str">
            <v>1C.19.050.0020.e</v>
          </cell>
          <cell r="B5687" t="str">
            <v>- 30 x 30 cm, tipo tinte unite</v>
          </cell>
          <cell r="C5687" t="str">
            <v>m²</v>
          </cell>
          <cell r="D5687">
            <v>41.77</v>
          </cell>
        </row>
        <row r="5688">
          <cell r="A5688" t="str">
            <v>1C.19.050.0020.f</v>
          </cell>
          <cell r="B5688" t="str">
            <v>- 30 x 30 cm, tipo decorate</v>
          </cell>
          <cell r="C5688" t="str">
            <v>m²</v>
          </cell>
          <cell r="D5688">
            <v>44.68</v>
          </cell>
        </row>
        <row r="5689">
          <cell r="A5689" t="str">
            <v>1C.19.050.0030</v>
          </cell>
          <cell r="B5689" t="str">
            <v>Rivestimento in piastrelle di gres rosso a superficie liscia, prima scelta, posato con colla su idoneo intonaco; compreso: la stuccatura dei giunti con cemento bianco o colorato, i pezzi speciali, la pulitura e le assistenze murarie; con piastrelle:</v>
          </cell>
          <cell r="C5689"/>
          <cell r="D5689"/>
        </row>
        <row r="5690">
          <cell r="A5690" t="str">
            <v>1C.19.050.0030.a</v>
          </cell>
          <cell r="B5690" t="str">
            <v>- 7,5 x 15 cm, spess. 8/9 mm</v>
          </cell>
          <cell r="C5690" t="str">
            <v>m²</v>
          </cell>
          <cell r="D5690">
            <v>35.159999999999997</v>
          </cell>
        </row>
        <row r="5691">
          <cell r="A5691" t="str">
            <v>1C.19.050.0030.b</v>
          </cell>
          <cell r="B5691" t="str">
            <v>- 10 x 10 cm, spess. 8/9 mm</v>
          </cell>
          <cell r="C5691" t="str">
            <v>m²</v>
          </cell>
          <cell r="D5691">
            <v>36.340000000000003</v>
          </cell>
        </row>
        <row r="5692">
          <cell r="A5692" t="str">
            <v>1C.19.050.0030.c</v>
          </cell>
          <cell r="B5692" t="str">
            <v>- 10 x 20 cm, spess. 8/9 mm</v>
          </cell>
          <cell r="C5692" t="str">
            <v>m²</v>
          </cell>
          <cell r="D5692">
            <v>36.94</v>
          </cell>
        </row>
        <row r="5693">
          <cell r="A5693" t="str">
            <v>1C.19.050.0040</v>
          </cell>
          <cell r="B5693" t="str">
            <v>Rivestimento in piastrelle di gres fine porcellanato a superficie liscia, spess. 8/10 mm, prima scelta, posato con colla su idoneo intonaco; compreso: la stuccatura dei giunti con cemento bianco o colorato, i pezzi speciali, la pulitura e le assistenze murarie:</v>
          </cell>
          <cell r="C5693"/>
          <cell r="D5693"/>
        </row>
        <row r="5694">
          <cell r="A5694" t="str">
            <v>1C.19.050.0040.a</v>
          </cell>
          <cell r="B5694" t="str">
            <v>- 10 x 10 cm, colori chiari</v>
          </cell>
          <cell r="C5694" t="str">
            <v>m²</v>
          </cell>
          <cell r="D5694">
            <v>38.03</v>
          </cell>
        </row>
        <row r="5695">
          <cell r="A5695" t="str">
            <v>1C.19.050.0040.b</v>
          </cell>
          <cell r="B5695" t="str">
            <v>- 10 x 20 cm, colori chiari</v>
          </cell>
          <cell r="C5695" t="str">
            <v>m²</v>
          </cell>
          <cell r="D5695">
            <v>39.24</v>
          </cell>
        </row>
        <row r="5696">
          <cell r="A5696" t="str">
            <v>1C.19.050.0040.c</v>
          </cell>
          <cell r="B5696" t="str">
            <v>- 20 x 20 cm, colori chiari</v>
          </cell>
          <cell r="C5696" t="str">
            <v>m²</v>
          </cell>
          <cell r="D5696">
            <v>39.24</v>
          </cell>
        </row>
        <row r="5697">
          <cell r="A5697" t="str">
            <v>1C.19.050.0040.d</v>
          </cell>
          <cell r="B5697" t="str">
            <v>- 30 x 30 cm, colori chiari</v>
          </cell>
          <cell r="C5697" t="str">
            <v>m²</v>
          </cell>
          <cell r="D5697">
            <v>38.47</v>
          </cell>
        </row>
        <row r="5698">
          <cell r="A5698" t="str">
            <v>1C.19.050.0070</v>
          </cell>
          <cell r="B5698" t="str">
            <v>Sovrapprezzo per posa rivestimenti ceramici interni con malta, su intonaco rustico (questo da computare a parte)</v>
          </cell>
          <cell r="C5698" t="str">
            <v>m²</v>
          </cell>
          <cell r="D5698">
            <v>7.62</v>
          </cell>
        </row>
        <row r="5699">
          <cell r="A5699" t="str">
            <v>1C.19.050.0080</v>
          </cell>
          <cell r="B5699" t="str">
            <v>Sovrapprezzo per posa a 45°</v>
          </cell>
          <cell r="C5699" t="str">
            <v>m²</v>
          </cell>
          <cell r="D5699">
            <v>2.75</v>
          </cell>
        </row>
        <row r="5700">
          <cell r="A5700" t="str">
            <v>1C.19.100</v>
          </cell>
          <cell r="B5700" t="str">
            <v>RIVESTIMENTI IN PIASTRELLE E TELI VINILICI</v>
          </cell>
          <cell r="C5700"/>
          <cell r="D5700"/>
        </row>
        <row r="5701">
          <cell r="A5701" t="str">
            <v>1C.19.100.0010</v>
          </cell>
          <cell r="B5701" t="str">
            <v>Rivestimento con piastrelle resilienti in resine speciali e PVC rinforzato e stabilizzato da doppia fibra di vetro, cariche minerali e pigmenti, a bordi bisellati e smussati, superficie non riflettente, leggermente goffrata, lamina trasparente da 0,45 mm, formato 32 x 32 cm, 42 x 64 cm, 64 x 64 cm, spessore 3,0 mm; applicate con adesivo, comprese la lisciatura del fondo e le assistenze murarie; posate:</v>
          </cell>
          <cell r="C5701"/>
          <cell r="D5701"/>
        </row>
        <row r="5702">
          <cell r="A5702" t="str">
            <v>1C.19.100.0010.a</v>
          </cell>
          <cell r="B5702" t="str">
            <v>- con giunti accostati e stuccati</v>
          </cell>
          <cell r="C5702" t="str">
            <v>m²</v>
          </cell>
          <cell r="D5702">
            <v>45.01</v>
          </cell>
        </row>
        <row r="5703">
          <cell r="A5703" t="str">
            <v>1C.19.100.0010.b</v>
          </cell>
          <cell r="B5703" t="str">
            <v>- con giunti fugati con distanziatori da 2 ÷ 3 mm e stuccati</v>
          </cell>
          <cell r="C5703" t="str">
            <v>m²</v>
          </cell>
          <cell r="D5703">
            <v>50.23</v>
          </cell>
        </row>
        <row r="5704">
          <cell r="A5704" t="str">
            <v>1C.19.100.0020</v>
          </cell>
          <cell r="B5704" t="str">
            <v>Rivestimento in teli di vinile omogeneo con tenore di PVC plasticizzato non inferiore al 50%, applicato con adesivo, comprese la lisciatura del fondo e le assistenze murarie, con teli da 100 - 200 cm, spessore 1 ÷ 1,5 mm</v>
          </cell>
          <cell r="C5704" t="str">
            <v>m²</v>
          </cell>
          <cell r="D5704">
            <v>27.64</v>
          </cell>
        </row>
        <row r="5705">
          <cell r="A5705" t="str">
            <v>1C.19.100.0030</v>
          </cell>
          <cell r="B5705" t="str">
            <v>Rivestimento in teli costituiti da strato esterno in cloruro di polivinile, supporto in cotone, posato con adesivo, comprese la lisciatura del fondo e le assistenze murarie, con teli a superficie operata, lavabile, colori di produzione, altezza 140 cm, tipo:</v>
          </cell>
          <cell r="C5705"/>
          <cell r="D5705"/>
        </row>
        <row r="5706">
          <cell r="A5706" t="str">
            <v>1C.19.100.0030.a</v>
          </cell>
          <cell r="B5706" t="str">
            <v>- leggero</v>
          </cell>
          <cell r="C5706" t="str">
            <v>m²</v>
          </cell>
          <cell r="D5706">
            <v>21.38</v>
          </cell>
        </row>
        <row r="5707">
          <cell r="A5707" t="str">
            <v>1C.19.100.0030.b</v>
          </cell>
          <cell r="B5707" t="str">
            <v>- pesante</v>
          </cell>
          <cell r="C5707" t="str">
            <v>m²</v>
          </cell>
          <cell r="D5707">
            <v>23.86</v>
          </cell>
        </row>
        <row r="5708">
          <cell r="A5708" t="str">
            <v>1C.19.100.0040</v>
          </cell>
          <cell r="B5708" t="str">
            <v>Rivestimento con teli fonoassorbenti in PVC espanso ricoperto da strato di PVC, posato con adesivo, comprese la lisciatura del fondo e le assistenze murarie, con teli da 100 ÷ 150 cm, spessore 2,0 mm</v>
          </cell>
          <cell r="C5708" t="str">
            <v>m²</v>
          </cell>
          <cell r="D5708">
            <v>25.77</v>
          </cell>
        </row>
        <row r="5709">
          <cell r="A5709" t="str">
            <v>1C.19.100.0050</v>
          </cell>
          <cell r="B5709" t="str">
            <v>Rivestimento murale vinilico a struttura differenziata, posato con adesivo comprese la lisciatura del fondo e le assistenze murarie, di spessore totale 1 mm, costituito da una base omogenea di spessore 0,9 mm e da uno strato di usura superficiale da 0,1 mm in PVC esente da cariche minerali e privo di porosità.</v>
          </cell>
          <cell r="C5709" t="str">
            <v>m²</v>
          </cell>
          <cell r="D5709">
            <v>27.64</v>
          </cell>
        </row>
        <row r="5710">
          <cell r="A5710" t="str">
            <v>1C.19.100.0060</v>
          </cell>
          <cell r="B5710" t="str">
            <v>Rivestimento murale vinilico a struttura differenziata, posato con adesivo comprese la lisciatura del fondo e le assistenze murarie, di spessore totale 1,5 mm, costituito da una base omogenea e da uno strato di usura di spessore 0,2 mm in PVC esente da cariche minerali e privo di porosità.</v>
          </cell>
          <cell r="C5710" t="str">
            <v>m²</v>
          </cell>
          <cell r="D5710">
            <v>32.82</v>
          </cell>
        </row>
        <row r="5711">
          <cell r="A5711" t="str">
            <v>1C.19.100.0070</v>
          </cell>
          <cell r="B5711" t="str">
            <v>Saldatura a caldo dei giunti di piastrelle o teli vinilici per rivestimento, previa preparazione, mediante interposizione di filetto in PVC, compresa refilatura finale, pulizia ed assistenze murarie</v>
          </cell>
          <cell r="C5711" t="str">
            <v>m</v>
          </cell>
          <cell r="D5711">
            <v>3.38</v>
          </cell>
        </row>
        <row r="5712">
          <cell r="A5712" t="str">
            <v>1C.19.150</v>
          </cell>
          <cell r="B5712" t="str">
            <v>RIVESTIMENTI ESTERNI IN CLINKER</v>
          </cell>
          <cell r="C5712"/>
          <cell r="D5712"/>
        </row>
        <row r="5713">
          <cell r="A5713" t="str">
            <v>1C.19.150.0010</v>
          </cell>
          <cell r="B5713" t="str">
            <v>Rivestimento esterno in listelli di clinker trafilato, posato con colla su superfici intonacate esistenti; con listelli da 6 x 24 - 12 x 24 cm. Comprese assistenze murarie, accurata sigillatura dei giunti, lavaggio e pulizia finale. Esclusi i ponteggi esterni. Nei tipi:</v>
          </cell>
          <cell r="C5713"/>
          <cell r="D5713"/>
        </row>
        <row r="5714">
          <cell r="A5714" t="str">
            <v>1C.19.150.0010.a</v>
          </cell>
          <cell r="B5714" t="str">
            <v>- colorati in pasta, serie grezza</v>
          </cell>
          <cell r="C5714" t="str">
            <v>m²</v>
          </cell>
          <cell r="D5714">
            <v>54.82</v>
          </cell>
        </row>
        <row r="5715">
          <cell r="A5715" t="str">
            <v>1C.19.150.0010.b</v>
          </cell>
          <cell r="B5715" t="str">
            <v>- smaltati e vetrinati</v>
          </cell>
          <cell r="C5715" t="str">
            <v>m²</v>
          </cell>
          <cell r="D5715">
            <v>57.06</v>
          </cell>
        </row>
        <row r="5716">
          <cell r="A5716" t="str">
            <v>1C.19.150.0020</v>
          </cell>
          <cell r="B5716" t="str">
            <v>Rivestimento esterno in listelli di clinker trafilato, posato con colla su superfici intonacate esistenti; con listelli da 12 x 12 cm. Comprese assistenze murarie, accurata sigillatura dei giunti, lavaggio e pulizia finale. Esclusi i ponteggi esterni. Nei tipi:</v>
          </cell>
          <cell r="C5716"/>
          <cell r="D5716"/>
        </row>
        <row r="5717">
          <cell r="A5717" t="str">
            <v>1C.19.150.0020.a</v>
          </cell>
          <cell r="B5717" t="str">
            <v>- colorati in pasta, serie grezza</v>
          </cell>
          <cell r="C5717" t="str">
            <v>m²</v>
          </cell>
          <cell r="D5717">
            <v>58.85</v>
          </cell>
        </row>
        <row r="5718">
          <cell r="A5718" t="str">
            <v>1C.19.150.0020.b</v>
          </cell>
          <cell r="B5718" t="str">
            <v>- smaltati e vetrinati</v>
          </cell>
          <cell r="C5718" t="str">
            <v>m²</v>
          </cell>
          <cell r="D5718">
            <v>61.74</v>
          </cell>
        </row>
        <row r="5719">
          <cell r="A5719" t="str">
            <v>1C.19.150.0030</v>
          </cell>
          <cell r="B5719" t="str">
            <v>Rivestimento esterno in listelli di laterizio estruso, dimensioni 5,5 x 25 cm, posati con colla su intonaco rustico di sottofondo preesistente. Comprese assistenze murarie, accurata sigillatura dei giunti, lavaggio e pulizia finale. Esclusi i ponteggi esterni.</v>
          </cell>
          <cell r="C5719" t="str">
            <v>m²</v>
          </cell>
          <cell r="D5719">
            <v>48.47</v>
          </cell>
        </row>
        <row r="5720">
          <cell r="A5720" t="str">
            <v>1C.19.150.0040</v>
          </cell>
          <cell r="B5720" t="str">
            <v>Sovrapprezzo per posa rivestimenti ceramici esterni con malta, il cemento utilizzato nell’impasto della malta, risponde ai Criteri Ambientali Minimi di cui al Decreto 23 giugno 2022 del Ministero della Transizione Ecologica, su intonaco rustico (questo da computare a parte), compresa assistenza muraria.</v>
          </cell>
          <cell r="C5720" t="str">
            <v>m²</v>
          </cell>
          <cell r="D5720">
            <v>7.74</v>
          </cell>
        </row>
        <row r="5721">
          <cell r="A5721" t="str">
            <v>1C.19.200</v>
          </cell>
          <cell r="B5721" t="str">
            <v>RIVESTIMENTI IN MARMO O PIETRA</v>
          </cell>
          <cell r="C5721"/>
          <cell r="D5721"/>
        </row>
        <row r="5722">
          <cell r="A5722" t="str">
            <v>1C.19.200.0000</v>
          </cell>
          <cell r="B5722" t="str">
            <v>Il cemento utilizzato nell’impasto delle malte, risponde ai Criteri Ambientali Minimi di cui al Decreto 23 giugno 2022 del Ministero della Transizione Ecologica.</v>
          </cell>
          <cell r="C5722"/>
          <cell r="D5722"/>
        </row>
        <row r="5723">
          <cell r="A5723" t="str">
            <v>1C.19.200.0010</v>
          </cell>
          <cell r="B5723" t="str">
            <v>Sola posa in opera di zoccolature e rivestimento pareti verticali con lastre di marmo o pietra naturale a casellario, compresa la fornitura delle graffe di ancoraggio, la imbottitura con malta di cemento o idonei collanti e la sigillatura dei giunti, tutte le assistenze murarie e gli eventuali piani di lavoro:</v>
          </cell>
          <cell r="C5723"/>
          <cell r="D5723"/>
        </row>
        <row r="5724">
          <cell r="A5724" t="str">
            <v>1C.19.200.0010.a</v>
          </cell>
          <cell r="B5724" t="str">
            <v>- rivestimenti e zoccolature esterne</v>
          </cell>
          <cell r="C5724" t="str">
            <v>m²</v>
          </cell>
          <cell r="D5724">
            <v>61.29</v>
          </cell>
        </row>
        <row r="5725">
          <cell r="A5725" t="str">
            <v>1C.19.200.0010.b</v>
          </cell>
          <cell r="B5725" t="str">
            <v>- rivestimenti e zoccolature interne</v>
          </cell>
          <cell r="C5725" t="str">
            <v>m²</v>
          </cell>
          <cell r="D5725">
            <v>68.5</v>
          </cell>
        </row>
        <row r="5726">
          <cell r="A5726" t="str">
            <v>1C.19.200.0020</v>
          </cell>
          <cell r="B5726" t="str">
            <v>Sola posa in opera di zoccolino per esterni, altezza 12 ÷ 15 cm, spessore 2 cm, compresa assistenza muraria, fornitura di malta o idonei collanti:</v>
          </cell>
          <cell r="C5726" t="str">
            <v>m</v>
          </cell>
          <cell r="D5726">
            <v>14.08</v>
          </cell>
        </row>
        <row r="5727">
          <cell r="A5727" t="str">
            <v>1C.19.200.0050</v>
          </cell>
          <cell r="B5727" t="str">
            <v>Fornitura e posa in opera di zoccolature e rivestimento pareti verticali esterne con lastre di marmo o pietra naturale lucidata, bocciardata o fiammata, a casellario (spessore medio 2 cm), compresa la fornitura delle graffe di ancoraggio, la imbottitura con malta di cemento e la sigillatura dei giunti, tutte le assistenze murarie e gli eventuali piani di lavoro; esclusi i ponteggi esterni se necessari:</v>
          </cell>
          <cell r="C5727"/>
          <cell r="D5727"/>
        </row>
        <row r="5728">
          <cell r="A5728" t="str">
            <v>1C.19.200.0050.a</v>
          </cell>
          <cell r="B5728" t="str">
            <v>- Trachite gialla</v>
          </cell>
          <cell r="C5728" t="str">
            <v>m²</v>
          </cell>
          <cell r="D5728">
            <v>197.85</v>
          </cell>
        </row>
        <row r="5729">
          <cell r="A5729" t="str">
            <v>1C.19.200.0050.b</v>
          </cell>
          <cell r="B5729" t="str">
            <v>- Beola grigia</v>
          </cell>
          <cell r="C5729" t="str">
            <v>m²</v>
          </cell>
          <cell r="D5729">
            <v>181.31</v>
          </cell>
        </row>
        <row r="5730">
          <cell r="A5730" t="str">
            <v>1C.19.200.0050.c</v>
          </cell>
          <cell r="B5730" t="str">
            <v>- Granito sardo rosa</v>
          </cell>
          <cell r="C5730" t="str">
            <v>m²</v>
          </cell>
          <cell r="D5730">
            <v>149.28</v>
          </cell>
        </row>
        <row r="5731">
          <cell r="A5731" t="str">
            <v>1C.19.200.0050.d</v>
          </cell>
          <cell r="B5731" t="str">
            <v>- Serizzo Antigorio</v>
          </cell>
          <cell r="C5731" t="str">
            <v>m²</v>
          </cell>
          <cell r="D5731">
            <v>153.30000000000001</v>
          </cell>
        </row>
        <row r="5732">
          <cell r="A5732" t="str">
            <v>1C.19.200.0100</v>
          </cell>
          <cell r="B5732" t="str">
            <v>Fornitura e posa in opera di zoccolature e rivestimento pareti verticali interne con lastre di marmo o pietra naturale lucida a casellario, compresa la fornitura delle graffe di ancoraggio, la imbottitura con malta di cemento o idoneo collante e la sigillatura dei giunti, tutte le assistenze murarie e gli eventuali piani di lavoro:</v>
          </cell>
          <cell r="C5732"/>
          <cell r="D5732"/>
        </row>
        <row r="5733">
          <cell r="A5733" t="str">
            <v>1C.19.200.0100.a</v>
          </cell>
          <cell r="B5733" t="str">
            <v>- Bianco Carrara tipo C</v>
          </cell>
          <cell r="C5733" t="str">
            <v>m²</v>
          </cell>
          <cell r="D5733">
            <v>153.31</v>
          </cell>
        </row>
        <row r="5734">
          <cell r="A5734" t="str">
            <v>1C.19.200.0100.b</v>
          </cell>
          <cell r="B5734" t="str">
            <v>- Aurisina fiorito</v>
          </cell>
          <cell r="C5734" t="str">
            <v>m²</v>
          </cell>
          <cell r="D5734">
            <v>196.13</v>
          </cell>
        </row>
        <row r="5735">
          <cell r="A5735" t="str">
            <v>1C.19.200.0100.c</v>
          </cell>
          <cell r="B5735" t="str">
            <v>- Botticino Classico</v>
          </cell>
          <cell r="C5735" t="str">
            <v>m²</v>
          </cell>
          <cell r="D5735">
            <v>154.91</v>
          </cell>
        </row>
        <row r="5736">
          <cell r="A5736" t="str">
            <v>1C.19.200.0100.d</v>
          </cell>
          <cell r="B5736" t="str">
            <v>- Chiampo Olivo</v>
          </cell>
          <cell r="C5736" t="str">
            <v>m²</v>
          </cell>
          <cell r="D5736">
            <v>145.26</v>
          </cell>
        </row>
        <row r="5737">
          <cell r="A5737" t="str">
            <v>1C.19.200.0100.e</v>
          </cell>
          <cell r="B5737" t="str">
            <v>- Trachite gialla</v>
          </cell>
          <cell r="C5737" t="str">
            <v>m²</v>
          </cell>
          <cell r="D5737">
            <v>196.13</v>
          </cell>
        </row>
        <row r="5738">
          <cell r="A5738" t="str">
            <v>1C.19.200.0100.f</v>
          </cell>
          <cell r="B5738" t="str">
            <v>- Beola grigia</v>
          </cell>
          <cell r="C5738" t="str">
            <v>m²</v>
          </cell>
          <cell r="D5738">
            <v>186.14</v>
          </cell>
        </row>
        <row r="5739">
          <cell r="A5739" t="str">
            <v>1C.19.200.0100.g</v>
          </cell>
          <cell r="B5739" t="str">
            <v>- Granito sardo rosa</v>
          </cell>
          <cell r="C5739" t="str">
            <v>m²</v>
          </cell>
          <cell r="D5739">
            <v>154.11000000000001</v>
          </cell>
        </row>
        <row r="5740">
          <cell r="A5740" t="str">
            <v>1C.19.200.0100.h</v>
          </cell>
          <cell r="B5740" t="str">
            <v>- Serizzo Antigorio</v>
          </cell>
          <cell r="C5740" t="str">
            <v>m²</v>
          </cell>
          <cell r="D5740">
            <v>158.13</v>
          </cell>
        </row>
        <row r="5741">
          <cell r="A5741" t="str">
            <v>1C.19.250</v>
          </cell>
          <cell r="B5741" t="str">
            <v>RIVESTIMENTI FONOASSORBENTI</v>
          </cell>
          <cell r="C5741"/>
          <cell r="D5741"/>
        </row>
        <row r="5742">
          <cell r="A5742" t="str">
            <v>1C.19.250.0010</v>
          </cell>
          <cell r="B5742" t="str">
            <v>Rivestimento pareti in pannelli fonoassorbenti e termoisolanti in sughero biondo naturale supercompresso, resistenti al fuoco Classe I.</v>
          </cell>
          <cell r="C5742" t="str">
            <v>m²</v>
          </cell>
          <cell r="D5742">
            <v>81.14</v>
          </cell>
        </row>
        <row r="5743">
          <cell r="A5743" t="str">
            <v>1C.20 - CONTROSOFFITTI - PARETI MOBILI</v>
          </cell>
          <cell r="B5743"/>
          <cell r="C5743"/>
          <cell r="D5743"/>
        </row>
        <row r="5744">
          <cell r="A5744" t="str">
            <v>1C</v>
          </cell>
          <cell r="B5744" t="str">
            <v>OPERE COMPIUTE</v>
          </cell>
          <cell r="C5744"/>
          <cell r="D5744"/>
        </row>
        <row r="5745">
          <cell r="A5745" t="str">
            <v>1C.20</v>
          </cell>
          <cell r="B5745" t="str">
            <v>CONTROSOFFITTI - PARETI MOBILI</v>
          </cell>
          <cell r="C5745"/>
          <cell r="D5745"/>
        </row>
        <row r="5746">
          <cell r="A5746" t="str">
            <v>1C.20.050</v>
          </cell>
          <cell r="B5746" t="str">
            <v>CONTROSOFFITTI IN GESSO</v>
          </cell>
          <cell r="C5746"/>
          <cell r="D5746"/>
        </row>
        <row r="5747">
          <cell r="A5747" t="str">
            <v>1C.20.050.0010</v>
          </cell>
          <cell r="B5747" t="str">
            <v>Controsoffitti in pannelli di gesso da 600 x 600 x 22 mm, armati con filo di ferro zincato, con orditura a vista e cornice perimetrale di finitura, compresa; orditura di sostegno costituita da idonei profilati portanti ed intermedi, preverniciati nella parte vista, completa di accessori di sospensione; compreso l'impiego di trabattelli, tutte le assistenze murarie, la pulizia finale con allontanamento dei materiali di risulta. Nei tipi:</v>
          </cell>
          <cell r="C5747"/>
          <cell r="D5747"/>
        </row>
        <row r="5748">
          <cell r="A5748" t="str">
            <v>1C.20.050.0010.a</v>
          </cell>
          <cell r="B5748" t="str">
            <v>- a superficie liscia</v>
          </cell>
          <cell r="C5748" t="str">
            <v>m²</v>
          </cell>
          <cell r="D5748">
            <v>34.43</v>
          </cell>
        </row>
        <row r="5749">
          <cell r="A5749" t="str">
            <v>1C.20.050.0010.b</v>
          </cell>
          <cell r="B5749" t="str">
            <v>- a superficie decorata con decori standard</v>
          </cell>
          <cell r="C5749" t="str">
            <v>m²</v>
          </cell>
          <cell r="D5749">
            <v>39.97</v>
          </cell>
        </row>
        <row r="5750">
          <cell r="A5750" t="str">
            <v>1C.20.050.0010.c</v>
          </cell>
          <cell r="B5750" t="str">
            <v>- fonoassorbenti</v>
          </cell>
          <cell r="C5750" t="str">
            <v>m²</v>
          </cell>
          <cell r="D5750">
            <v>35.83</v>
          </cell>
        </row>
        <row r="5751">
          <cell r="A5751" t="str">
            <v>1C.20.050.0020</v>
          </cell>
          <cell r="B5751" t="str">
            <v>Controsoffitti in pannelli di gesso da 600 x 600 x 22 mm, armati con filo di ferro zincato,con orditura nascosta e cornice perimetrale di finitura, compresa; orditura di sostegno costituita da idonei profilati portanti ed intermedi, completa di accessori di sospensione; compreso l'impiego di trabattelli, tutte le assistenze murarie, la pulizia finale con allontanamento dei materiali di risulta. Nei tipi:</v>
          </cell>
          <cell r="C5751"/>
          <cell r="D5751"/>
        </row>
        <row r="5752">
          <cell r="A5752" t="str">
            <v>1C.20.050.0020.a</v>
          </cell>
          <cell r="B5752" t="str">
            <v>- a superficie liscia</v>
          </cell>
          <cell r="C5752" t="str">
            <v>m²</v>
          </cell>
          <cell r="D5752">
            <v>38.21</v>
          </cell>
        </row>
        <row r="5753">
          <cell r="A5753" t="str">
            <v>1C.20.050.0020.b</v>
          </cell>
          <cell r="B5753" t="str">
            <v>- a superficie decorata, disegno standard</v>
          </cell>
          <cell r="C5753" t="str">
            <v>m²</v>
          </cell>
          <cell r="D5753">
            <v>43.76</v>
          </cell>
        </row>
        <row r="5754">
          <cell r="A5754" t="str">
            <v>1C.20.050.0020.c</v>
          </cell>
          <cell r="B5754" t="str">
            <v>- fonoassorbenti</v>
          </cell>
          <cell r="C5754" t="str">
            <v>m²</v>
          </cell>
          <cell r="D5754">
            <v>39.58</v>
          </cell>
        </row>
        <row r="5755">
          <cell r="A5755" t="str">
            <v>1C.20.050.0030</v>
          </cell>
          <cell r="B5755" t="str">
            <v>Controsoffitto in lastre di gesso da cm 70 x 140 circa con giunti sigillati e rasati; orditura costituita da idonei traversini portanti e profili, eventualmente pendinata. Compreso l'impiego di trabattelli, tutte le assistenze murarie, la pulizia finale con allontanamento dei materiali di risulta. Con lastre:</v>
          </cell>
          <cell r="C5755"/>
          <cell r="D5755"/>
        </row>
        <row r="5756">
          <cell r="A5756" t="str">
            <v>1C.20.050.0030.a</v>
          </cell>
          <cell r="B5756" t="str">
            <v>- lisce spessore 15 mm con bordo armato da 30 mm</v>
          </cell>
          <cell r="C5756" t="str">
            <v>m²</v>
          </cell>
          <cell r="D5756">
            <v>47.14</v>
          </cell>
        </row>
        <row r="5757">
          <cell r="A5757" t="str">
            <v>1C.20.050.0030.b</v>
          </cell>
          <cell r="B5757" t="str">
            <v>- lisce spessore 30 mm armate con rete metallica e filo di ferro zincato REI 120</v>
          </cell>
          <cell r="C5757" t="str">
            <v>m²</v>
          </cell>
          <cell r="D5757">
            <v>56.67</v>
          </cell>
        </row>
        <row r="5758">
          <cell r="A5758" t="str">
            <v>1C.20.050.0040</v>
          </cell>
          <cell r="B5758" t="str">
            <v>Velette, incassettature con lastre lisce in gesso, rasate. Compreso l'impiego di trabattelli, tutte le assistenze murarie, la pulizia finale con allontanamento dei materiali di risulta. Con lastre:</v>
          </cell>
          <cell r="C5758"/>
          <cell r="D5758"/>
        </row>
        <row r="5759">
          <cell r="A5759" t="str">
            <v>1C.20.050.0040.a</v>
          </cell>
          <cell r="B5759" t="str">
            <v>- spessore 15 mm</v>
          </cell>
          <cell r="C5759" t="str">
            <v>m²</v>
          </cell>
          <cell r="D5759">
            <v>38.86</v>
          </cell>
        </row>
        <row r="5760">
          <cell r="A5760" t="str">
            <v>1C.20.050.0040.b</v>
          </cell>
          <cell r="B5760" t="str">
            <v>- spessore 30 mm</v>
          </cell>
          <cell r="C5760" t="str">
            <v>m²</v>
          </cell>
          <cell r="D5760">
            <v>42.56</v>
          </cell>
        </row>
        <row r="5761">
          <cell r="A5761" t="str">
            <v>1C.20.050.0050</v>
          </cell>
          <cell r="B5761" t="str">
            <v>Controsoffitto il lastre di gesso rivestito larghezza 1200 mm, spessore 13 mm; orditura costituita da idonei traversini portanti e profili. Compreso l'impiego di trabattelli, tutte le assistenze murarie, la pulizia finale con allontanamento dei materiali di risulta.</v>
          </cell>
          <cell r="C5761" t="str">
            <v>m²</v>
          </cell>
          <cell r="D5761">
            <v>40.4</v>
          </cell>
        </row>
        <row r="5762">
          <cell r="A5762" t="str">
            <v>1C.20.100</v>
          </cell>
          <cell r="B5762" t="str">
            <v>CONTROSOFFITTI IN FIBRA MINERALE</v>
          </cell>
          <cell r="C5762"/>
          <cell r="D5762"/>
        </row>
        <row r="5763">
          <cell r="A5763" t="str">
            <v>1C.20.100.0010</v>
          </cell>
          <cell r="B5763" t="str">
            <v>Controsoffitti in pannelli di fibra minerale a decoro fessurato, bianco, spessore 15 - 17 mm, con cornice perimetrale di finitura; orditura di sostegno costituita da profili portanti ed intermedi in acciaio zincato preverniciato, con adeguata pendinatura. Compreso l'impiego di trabattelli, tutte le assistenze murarie, la pulizia finale con allontanamento dei materiali di risulta. Con pannelli:</v>
          </cell>
          <cell r="C5763"/>
          <cell r="D5763"/>
        </row>
        <row r="5764">
          <cell r="A5764" t="str">
            <v>1C.20.100.0010.a</v>
          </cell>
          <cell r="B5764" t="str">
            <v>- 600 x 600 mm e 600x1200 mm a bordi diritti, orditura a vista</v>
          </cell>
          <cell r="C5764" t="str">
            <v>m²</v>
          </cell>
          <cell r="D5764">
            <v>33.299999999999997</v>
          </cell>
        </row>
        <row r="5765">
          <cell r="A5765" t="str">
            <v>1C.20.100.0010.b</v>
          </cell>
          <cell r="B5765" t="str">
            <v>- 600 x 600 mm a bordi disegnati, orditura seminascosta</v>
          </cell>
          <cell r="C5765" t="str">
            <v>m²</v>
          </cell>
          <cell r="D5765">
            <v>35.53</v>
          </cell>
        </row>
        <row r="5766">
          <cell r="A5766" t="str">
            <v>1C.20.100.0020</v>
          </cell>
          <cell r="B5766" t="str">
            <v>Controsoffitti in pannelli di fibra minerale a superficie finemente granulata, fonoassorbente, colore bianco, spessore 15 - 17 mm con cornice perimetrale di finitura; orditura di sostegno costituita da profili portanti ed intermedi in acciaio zincato preverniciato. Compreso l'impiego di trabattelli, tutte le assistenze murarie, la pulizia finale con allontanamento dei materiali di risulta. Con pannelli:</v>
          </cell>
          <cell r="C5766"/>
          <cell r="D5766"/>
        </row>
        <row r="5767">
          <cell r="A5767" t="str">
            <v>1C.20.100.0020.a</v>
          </cell>
          <cell r="B5767" t="str">
            <v>- 600 x 600 mm a bordi diritti, orditura a vista</v>
          </cell>
          <cell r="C5767" t="str">
            <v>m²</v>
          </cell>
          <cell r="D5767">
            <v>34.72</v>
          </cell>
        </row>
        <row r="5768">
          <cell r="A5768" t="str">
            <v>1C.20.100.0020.b</v>
          </cell>
          <cell r="B5768" t="str">
            <v>- 600 x 600 mm a bordi risegati, orditura seminascosta</v>
          </cell>
          <cell r="C5768" t="str">
            <v>m²</v>
          </cell>
          <cell r="D5768">
            <v>37.9</v>
          </cell>
        </row>
        <row r="5769">
          <cell r="A5769" t="str">
            <v>1C.20.100.0020.c</v>
          </cell>
          <cell r="B5769" t="str">
            <v>- 600 x 1200 mm a bordi diritti, orditura a vista</v>
          </cell>
          <cell r="C5769" t="str">
            <v>m²</v>
          </cell>
          <cell r="D5769">
            <v>33.78</v>
          </cell>
        </row>
        <row r="5770">
          <cell r="A5770" t="str">
            <v>1C.20.100.0020.d</v>
          </cell>
          <cell r="B5770" t="str">
            <v>- 600 x 1200 mm a bordi risegati, orditura seminascosta</v>
          </cell>
          <cell r="C5770" t="str">
            <v>m²</v>
          </cell>
          <cell r="D5770">
            <v>36.96</v>
          </cell>
        </row>
        <row r="5771">
          <cell r="A5771" t="str">
            <v>1C.20.150</v>
          </cell>
          <cell r="B5771" t="str">
            <v>CONTROSOFFITTI PER ISOLAMENTO ACUSTICO</v>
          </cell>
          <cell r="C5771"/>
          <cell r="D5771"/>
        </row>
        <row r="5772">
          <cell r="A5772" t="str">
            <v>1C.20.150.0010</v>
          </cell>
          <cell r="B5772" t="str">
            <v>Controsoffitto acustico con pannelli di lana di roccia vulcanica, spessore 22 mm, rispondente ai Criteri Ambientali Minimi di cui al Decreto 23 giugno 2022 del Ministero della Transizione Ecologica; il pannello ha elevate caratteristiche di assorbimento acustico (adatto ad aule scolastiche, mense, auditorium, ecc), è stabile al 100% in ambiente umido ed è certificato secondo la norma UNI ISO 1182. L'orditura di sostegno è costituita da una pendinatura con profili portanti ed intermedi in acciaio zincato preverniciato, dimensionati in modo da assicurare, assieme ai pannelli, una resistenza al fuoco certificata non inferiore a REI 120. E' compresa la fornitura e posa di tutti i materiali necessari e della cornice perimetrale di finitura, l'impiego di trabattelli, tutte le assistenze murarie, la pulizia finale con allontanamento dei materiali di risulta. Con pannelli:</v>
          </cell>
          <cell r="C5772"/>
          <cell r="D5772"/>
        </row>
        <row r="5773">
          <cell r="A5773" t="str">
            <v>1C.20.150.0010.a</v>
          </cell>
          <cell r="B5773" t="str">
            <v>- 600 x 600 mm , lato a vista rivestito da velo vetro minerale, colore bianco, lato opposto rivestito da velo vetro naturale di protezione, Reazione al fuoco Euroclasse A1, Assorbimento acustico aw = 0,90 : classe A, Resistenza termica R = 0,71 m² K/W; orditura a vista;</v>
          </cell>
          <cell r="C5773" t="str">
            <v>m²</v>
          </cell>
          <cell r="D5773">
            <v>43.07</v>
          </cell>
        </row>
        <row r="5774">
          <cell r="A5774" t="str">
            <v>1C.20.150.0010.b</v>
          </cell>
          <cell r="B5774" t="str">
            <v>- 600 x 600 mm , lato a vista rivestito da velo vetro minerale, colorato, lato opposto rivestito da velo vetro naturale di protezione, Reazione al fuoco Euroclasse A2s1d0, Assorbimento acustico aw = 0,90 : classe A, Resistenza termica R = 0,71 m² K/W;orditura a vista;</v>
          </cell>
          <cell r="C5774" t="str">
            <v>m²</v>
          </cell>
          <cell r="D5774">
            <v>50.18</v>
          </cell>
        </row>
        <row r="5775">
          <cell r="A5775" t="str">
            <v>1C.20.150.0020</v>
          </cell>
          <cell r="B5775" t="str">
            <v>Controsoffitto acustico con pannelli di lana di roccia vulcanica, spessore 40 mm, rispondenti ai Criteri Ambientali Minimi di cui al Decreto 23 giugno 2022 del Ministero della Transizione Ecologica; il pannello ha più elevate caratteristiche di assorbimento acustico (adatto ad aule scolastiche, mense, auditorium, ecc), è stabile al 100% in ambiente umido ed è certificato secondo la norma UNI ISO 1182. L'orditura di sostegno è costituita da una pendinatura con profili portanti ed intermedi in acciaio zincato preverniciato. E' compresa la fornitura e posa di tutti i materiali necessari e della cornice perimetrale di finitura, l'impiego di trabattelli, tutte le assistenze murarie, la pulizia finale con allontanamento dei materiali di risulta. Con pannelli:</v>
          </cell>
          <cell r="C5775"/>
          <cell r="D5775"/>
        </row>
        <row r="5776">
          <cell r="A5776" t="str">
            <v>1C.20.150.0020.a</v>
          </cell>
          <cell r="B5776" t="str">
            <v>- 600 x 600 mm, lato a vista rivestito da velo vetro minerale, colore bianco, lato opposto rivestito da velo vetro naturale di protezione, Reazione al fuoco Euroclasse A1, Assorbimento acustico aw = 0,95 : classe A, Resistenza termica R = 1,14 m² K/W; orditura a vista;</v>
          </cell>
          <cell r="C5776" t="str">
            <v>m²</v>
          </cell>
          <cell r="D5776">
            <v>49.37</v>
          </cell>
        </row>
        <row r="5777">
          <cell r="A5777" t="str">
            <v>1C.20.150.0020.b</v>
          </cell>
          <cell r="B5777" t="str">
            <v>- 600 x 600 mm , lato a vista rivestito da velo vetro minerale, colorato, lato opposto rivestito da velo vetro naturale di protezione, Reazione al fuoco Euroclasse A2s1d0, Assorbimento acustico aw = 0,95 : classe A, Resistenza termica R = 1,14 m² K/W;orditura a vista;</v>
          </cell>
          <cell r="C5777" t="str">
            <v>m²</v>
          </cell>
          <cell r="D5777">
            <v>56.3</v>
          </cell>
        </row>
        <row r="5778">
          <cell r="A5778" t="str">
            <v>1C.20.150.0030</v>
          </cell>
          <cell r="B5778" t="str">
            <v>Controsoffitto acustico in pannelli fonoassorbenti e termoisolanti in sughero biondo naturale supercompresso, resistenti al fuoco Classe I.</v>
          </cell>
          <cell r="C5778" t="str">
            <v>m²</v>
          </cell>
          <cell r="D5778">
            <v>90.85</v>
          </cell>
        </row>
        <row r="5779">
          <cell r="A5779" t="str">
            <v>1C.20.150.0040</v>
          </cell>
          <cell r="B5779" t="str">
            <v>Controsoffitto acustico con pannelli di lana di roccia vulcanica, rispondenti ai Criteri Ambientali Minimi di cui al Decreto 23 giugno 2022 del Ministero della Transizione Ecologica, dimensioni 600 x 1200 mm - spessore 40 mm; finitura: lato a vista rivestito da velo vetro minerale armato con rete in fibra di vetro, colore bianco o colorato, lato opposto rivestito da velo vetro naturale di protezione, Reazione al fuoco Euroclasse A2s2d0 (bianco) e A1 (colorato), orditura a vista. Il pannello ha elevate caratteristiche di resistenza meccanica e di assorbimento acustico aw= 1: classe A (adatto a palestre, palazzetti, ecc), è stabile al 100% in ambiente umido, Resistenza termica R = 1,14 m² K/W. L'orditura di sostegno è costituita da una pendinatura con profili portanti ed intermedi in acciaio zincato preverniciato. E' compresa la fornitura e posa di tutti i materiali necessari e della cornice perimetrale di finitura, l'impiego di trabattelli, tutte le assistenze murarie, la pulizia finale con allontanamento dei materiali di risulta.</v>
          </cell>
          <cell r="C5779" t="str">
            <v>m²</v>
          </cell>
          <cell r="D5779">
            <v>55.35</v>
          </cell>
        </row>
        <row r="5780">
          <cell r="A5780" t="str">
            <v>1C.20.150.0050</v>
          </cell>
          <cell r="B5780" t="str">
            <v>Sovrapprezzo al controsoffitto di cui all'articolo 1C.20.150.0040 per la formazione di un sistema antisollevamento composto da clips in acciaio blocca pannelli e raccordi in acciaio per i profili intermedi dell'orditura di sostegno. E' compresa la fornitura e posa di tutti i materiali necessari e la certificazione del controsoffitto in classe 2A secondo la norma EN 13964</v>
          </cell>
          <cell r="C5780" t="str">
            <v>m²</v>
          </cell>
          <cell r="D5780">
            <v>21.16</v>
          </cell>
        </row>
        <row r="5781">
          <cell r="A5781" t="str">
            <v>1C.20.150.0060</v>
          </cell>
          <cell r="B5781" t="str">
            <v>Controsoffitto acustico con pannelli rigidi autoportanti di lana di roccia vulcanica, spessore 40 mm; finitura: lato a vista rivestito con velo vetro bianco completamente pitturato con una vernice bianca acrilica rasata, bordi laterali dipinti color bianco, lato opposto rivestito da velo vetro naturale di protezione, Reazione al fuoco Euroclasse A1, orditura a vista. Il pannello ha elevate caratteristiche di resistenza meccanica e di assorbimento acustico aw= 1: classe A, è stabile al 100% in ambiente umido, Resistenza termica R = 1,14 m² K/W, Riflessione luminosa &gt; 88%. L'orditura di sostegno è costituita da una pendinatura con profili portanti ed intermedi in acciaio zincato preverniciato. E' compresa la fornitura e posa di tutti i materiali necessari e della cornice perimetrale di finitura, l'impiego di trabattelli, tutte le assistenze murarie, la pulizia finale con allontanamento dei materiali di risulta. Dimensioni:</v>
          </cell>
          <cell r="C5781"/>
          <cell r="D5781"/>
        </row>
        <row r="5782">
          <cell r="A5782" t="str">
            <v>1C.20.150.0060.a</v>
          </cell>
          <cell r="B5782" t="str">
            <v>- 600 x 600 mm</v>
          </cell>
          <cell r="C5782" t="str">
            <v>m²</v>
          </cell>
          <cell r="D5782">
            <v>58.93</v>
          </cell>
        </row>
        <row r="5783">
          <cell r="A5783" t="str">
            <v>1C.20.150.0060.b</v>
          </cell>
          <cell r="B5783" t="str">
            <v>- 1200 x 600 mm</v>
          </cell>
          <cell r="C5783" t="str">
            <v>m²</v>
          </cell>
          <cell r="D5783">
            <v>57.99</v>
          </cell>
        </row>
        <row r="5784">
          <cell r="A5784" t="str">
            <v>1C.20.150.0070</v>
          </cell>
          <cell r="B5784" t="str">
            <v>Controsoffitto in lana di vetro ad alta densità spessore 15 mm ad elevato assorbimento acustico (aw 0.95). Superficie a vista verniciata con pittura acustica microporosa (lavabile settimanalmente con un panno leggermente umido, antistatico), retro del pannello ricoperto con fibra di vetro, bordi del pannello preparati o naturali. I pannelli devono resistere ad una RH ambiente permanente fino al 95% a 30°C senza presentare abbassamenti, deformazioni o delaminazioni. Euroclasse di reazione al fuoco A2s1d0. Dimensione pannelli millimetri 600x600 o 1200x600 o 1200x1200 montati su struttura di sostegno a vista, sospesa mediante pendinatura metallica regolabile, in acciaio zincato preverniciato, costituita da profili portanti longitudinali e da traversini posti perpendicolarmente ad incastro, peso approssimativo 3 kg/m².</v>
          </cell>
          <cell r="C5784"/>
          <cell r="D5784"/>
        </row>
        <row r="5785">
          <cell r="A5785" t="str">
            <v>1C.20.150.0070.a</v>
          </cell>
          <cell r="B5785" t="str">
            <v>- 600 x 600 o 1200 x 600 mm</v>
          </cell>
          <cell r="C5785" t="str">
            <v>m²</v>
          </cell>
          <cell r="D5785">
            <v>40.36</v>
          </cell>
        </row>
        <row r="5786">
          <cell r="A5786" t="str">
            <v>1C.20.150.0070.b</v>
          </cell>
          <cell r="B5786" t="str">
            <v>- 1200 x 1200 mm</v>
          </cell>
          <cell r="C5786" t="str">
            <v>m²</v>
          </cell>
          <cell r="D5786">
            <v>40.51</v>
          </cell>
        </row>
        <row r="5787">
          <cell r="A5787" t="str">
            <v>1C.20.150.0070.c</v>
          </cell>
          <cell r="B5787" t="str">
            <v>- sovrapprezzo per fornitura e posa di pannello fonoassorbente in lana di vetro, incapsulato in un film in plastica microforato, per le basse frequenze con riduzione dei suoni indesiderati a 125 Hz, spessore 50 mm.</v>
          </cell>
          <cell r="C5787" t="str">
            <v>m²</v>
          </cell>
          <cell r="D5787">
            <v>22.09</v>
          </cell>
        </row>
        <row r="5788">
          <cell r="A5788" t="str">
            <v>1C.20.150.0080</v>
          </cell>
          <cell r="B5788" t="str">
            <v>Controsoffitto in lana di vetro ad alta densità spessore 20 mm ad elevato assorbimento acustico (αw 0.90/0.95) per controsoffitti in ambienti a rischio di urti meccanici di tipo medio-basso. Superficie visibile con rivestimento resistente in tessuto di fibra di vetro e retro del pannello ricoperto con fibra di vetro. Bordi del pannello verniciati o naturali. Il sistema consiste in pannelli e di sistemi a griglie con un peso approssimativo di 3-4 kg/m², testato secondo la EN 13964 appendice D (e DIN 18 032 parte 3) e classificato 3A. I pannelli devono resistere ad una RH ambiente permanente fino al 95% a 30°C senza presentare abbassamenti, deformazioni o delaminazioni. Euroclasse di reazione al fuoco A2s1d0. Dimensione pannelli millimetri 600/1200x600, montati su struttura di sostegno a vista sospesa mediante pendinatura metallica regolabile con travetto rigido in acciaio zincato preverniciato. La struttura è costituita da profili portanti longitudinali posti perpendicolarmente, così da creare una scacchiera. Clip di supporto per resistenza agli urti. Il sistema è smontabile.</v>
          </cell>
          <cell r="C5788" t="str">
            <v>m²</v>
          </cell>
          <cell r="D5788">
            <v>56.08</v>
          </cell>
        </row>
        <row r="5789">
          <cell r="A5789" t="str">
            <v>1C.20.150.0090</v>
          </cell>
          <cell r="B5789" t="str">
            <v>Fornitura e posa in opera di pannello ad isola piana in lana di vetro ad alta densità dello spessore di 40 mm ad elevato assorbimento acustico, per fonoassorbimento. Il pannello sarà sospeso mediante cavi d'acciaio regolabili dotati di molla di bloccaggio e viti a spirale. Tutte le superfici sono rivestite con pittura acustica microporosa, compresi i bordi laterali. I pannelli devono resistore ad una RH ambiente relativa permanente fino al 75% a 30°C senza presentare abbassamenti, deformazioni o delaminazioni. Euroclasse di reazione al fuoco A2s1d0 secondo la EN 13501-1.</v>
          </cell>
          <cell r="C5789"/>
          <cell r="D5789"/>
        </row>
        <row r="5790">
          <cell r="A5790" t="str">
            <v>1C.20.150.0090.a</v>
          </cell>
          <cell r="B5790" t="str">
            <v>- 1200 x 1200 mm</v>
          </cell>
          <cell r="C5790" t="str">
            <v>cad</v>
          </cell>
          <cell r="D5790">
            <v>234.86</v>
          </cell>
        </row>
        <row r="5791">
          <cell r="A5791" t="str">
            <v>1C.20.150.0090.b</v>
          </cell>
          <cell r="B5791" t="str">
            <v>- 1200 x 2400 mm</v>
          </cell>
          <cell r="C5791" t="str">
            <v>cad</v>
          </cell>
          <cell r="D5791">
            <v>361.71</v>
          </cell>
        </row>
        <row r="5792">
          <cell r="A5792" t="str">
            <v>1C.20.150.0090.c</v>
          </cell>
          <cell r="B5792" t="str">
            <v>- diametro 1200 mm</v>
          </cell>
          <cell r="C5792" t="str">
            <v>cad</v>
          </cell>
          <cell r="D5792">
            <v>242.4</v>
          </cell>
        </row>
        <row r="5793">
          <cell r="A5793" t="str">
            <v>1C.20.200</v>
          </cell>
          <cell r="B5793" t="str">
            <v>CONTROSOFFITTI IN DOGHE ALLUMINIO</v>
          </cell>
          <cell r="C5793"/>
          <cell r="D5793"/>
        </row>
        <row r="5794">
          <cell r="A5794" t="str">
            <v>1C.20.200.0010</v>
          </cell>
          <cell r="B5794" t="str">
            <v>Controsoffitto in doghe di alluminio a bordi arrotondati spessore 5/10 mm, dimensioni 85 x 15 mm, passo 100, preverniciate colore bianco, con cornice perimetrale di finitura; orditura di sostegno costituita da traversini sagomati in acciaio zincato con adeguata pendinatura. Compreso l'impiego di trabattelli, tutte le assistenze murarie, la pulizia finale con allontanamento dei materiali di risulta. Con doghe:</v>
          </cell>
          <cell r="C5794"/>
          <cell r="D5794"/>
        </row>
        <row r="5795">
          <cell r="A5795" t="str">
            <v>1C.20.200.0010.a</v>
          </cell>
          <cell r="B5795" t="str">
            <v>- a scuretto aperto</v>
          </cell>
          <cell r="C5795" t="str">
            <v>m²</v>
          </cell>
          <cell r="D5795">
            <v>36.619999999999997</v>
          </cell>
        </row>
        <row r="5796">
          <cell r="A5796" t="str">
            <v>1C.20.200.0010.b</v>
          </cell>
          <cell r="B5796" t="str">
            <v>- con doghe a scuretto chiuso</v>
          </cell>
          <cell r="C5796" t="str">
            <v>m²</v>
          </cell>
          <cell r="D5796">
            <v>37.92</v>
          </cell>
        </row>
        <row r="5797">
          <cell r="A5797" t="str">
            <v>1C.20.200.0020</v>
          </cell>
          <cell r="B5797" t="str">
            <v>Controsoffitto in doghe nervate in alluminio a bordo arrotondato, spessore 5/10 mm, dimensioni 85 x 15 mm, passo 100, preverniciate colore bianco, con cornice perimetrale di finitura; orditura di sostegno costituita da traversini sagomati in acciaio zincato adeguatamente pendinati. Compreso l'impiego di trabattelli, tutte le assistenze murarie, la pulizia finale con allontanamento dei materiali di risulta. Con doghe:</v>
          </cell>
          <cell r="C5797"/>
          <cell r="D5797"/>
        </row>
        <row r="5798">
          <cell r="A5798" t="str">
            <v>1C.20.200.0020.a</v>
          </cell>
          <cell r="B5798" t="str">
            <v>- nervate a scuretto aperto</v>
          </cell>
          <cell r="C5798" t="str">
            <v>m²</v>
          </cell>
          <cell r="D5798">
            <v>40.299999999999997</v>
          </cell>
        </row>
        <row r="5799">
          <cell r="A5799" t="str">
            <v>1C.20.200.0020.b</v>
          </cell>
          <cell r="B5799" t="str">
            <v>- nervate a scuretto chiuso</v>
          </cell>
          <cell r="C5799" t="str">
            <v>m²</v>
          </cell>
          <cell r="D5799">
            <v>43.62</v>
          </cell>
        </row>
        <row r="5800">
          <cell r="A5800" t="str">
            <v>1C.20.200.0030</v>
          </cell>
          <cell r="B5800" t="str">
            <v>Controsoffitto in doghe di alluminio a bordo squadrato, spessore 5/10 mm, dimensioni 90 x 20 mm, passo 100, preverniciate colore bianco, scuretto chiuso, con cornice perimetrale di finitura; orditura di sostegno costituita da traversini sagomati in acciaio zincato con adeguata pendinatura. Compreso l'impiego di trabattelli, tutte le assistenze murarie, la pulizia finale con allontanamento dei materiali di risulta.</v>
          </cell>
          <cell r="C5800" t="str">
            <v>m²</v>
          </cell>
          <cell r="D5800">
            <v>41.55</v>
          </cell>
        </row>
        <row r="5801">
          <cell r="A5801" t="str">
            <v>1C.20.200.0040</v>
          </cell>
          <cell r="B5801" t="str">
            <v>Controsoffitto in doghe di alluminio a bordo squadrato, spessore 5/10 mm, passo 150 mm, preverniciate colore bianco, con cornice perimetrale di finitura; orditura di sostegno costituita da traversini sagomati in acciaio zincato , con adeguata pendinatura. Compreso l'impiego di trabattelli, tutte le assistenze murarie, la pulizia finale con allontanamento dei materiali di risulta. Con doghe:</v>
          </cell>
          <cell r="C5801"/>
          <cell r="D5801"/>
        </row>
        <row r="5802">
          <cell r="A5802" t="str">
            <v>1C.20.200.0040.a</v>
          </cell>
          <cell r="B5802" t="str">
            <v>- 130 x 14 mm, a scuretto aperto</v>
          </cell>
          <cell r="C5802" t="str">
            <v>m²</v>
          </cell>
          <cell r="D5802">
            <v>33.799999999999997</v>
          </cell>
        </row>
        <row r="5803">
          <cell r="A5803" t="str">
            <v>1C.20.200.0040.b</v>
          </cell>
          <cell r="B5803" t="str">
            <v>- 150/140 x 20 mm, a scuretto chiuso</v>
          </cell>
          <cell r="C5803" t="str">
            <v>m²</v>
          </cell>
          <cell r="D5803">
            <v>37.21</v>
          </cell>
        </row>
        <row r="5804">
          <cell r="A5804" t="str">
            <v>1C.20.200.0050</v>
          </cell>
          <cell r="B5804" t="str">
            <v>Controsoffitto in doghe di alluminio a bordo squadrato, spessore 5/10 mm, passo 200 mm, preverniciate colore bianco, con cornice perimetrale di finitura; orditura di sostegno costituita da traversini sagomati in acciaio zincato con adeguata pendinatura e completa di accessori. Compreso l'impiego di trabattelli, tutte le assistenze murarie, la pulizia finale con allontanamento dei materiali di risulta. Con doghe:</v>
          </cell>
          <cell r="C5804"/>
          <cell r="D5804"/>
        </row>
        <row r="5805">
          <cell r="A5805" t="str">
            <v>1C.20.200.0050.a</v>
          </cell>
          <cell r="B5805" t="str">
            <v>- 180 x 14 mm, a scuretto aperto</v>
          </cell>
          <cell r="C5805" t="str">
            <v>m²</v>
          </cell>
          <cell r="D5805">
            <v>33.54</v>
          </cell>
        </row>
        <row r="5806">
          <cell r="A5806" t="str">
            <v>1C.20.200.0050.b</v>
          </cell>
          <cell r="B5806" t="str">
            <v>- 200 x 20 mm, a scuretto chiuso</v>
          </cell>
          <cell r="C5806" t="str">
            <v>m²</v>
          </cell>
          <cell r="D5806">
            <v>36.11</v>
          </cell>
        </row>
        <row r="5807">
          <cell r="A5807" t="str">
            <v>1C.20.200.0060</v>
          </cell>
          <cell r="B5807" t="str">
            <v>Sovrapprezzo ai controsoffitti per doghe in alluminio forate.</v>
          </cell>
          <cell r="C5807" t="str">
            <v>m²</v>
          </cell>
          <cell r="D5807">
            <v>3.06</v>
          </cell>
        </row>
        <row r="5808">
          <cell r="A5808" t="str">
            <v>1C.20.250</v>
          </cell>
          <cell r="B5808" t="str">
            <v>CONTROSOFFITTI IN PANNELLI DI ALLUMINIO</v>
          </cell>
          <cell r="C5808"/>
          <cell r="D5808"/>
        </row>
        <row r="5809">
          <cell r="A5809" t="str">
            <v>1C.20.250.0010</v>
          </cell>
          <cell r="B5809" t="str">
            <v>Controsoffitti in pannelli di alluminio spessore 5/10 mm, dimensioni 600 x 600 x 15 mm, preverniciati, con cornice perimetrale di finitura; orditura di sostegno costituita da profili portanti e intermedi con adeguata pendinatura, completa di accessori, preverniciata nella parte a vista. Compreso l'impiego di trabattelli, tutte le assistenze murarie, la pulizia finale con allontanamento dei materiali di risulta. Con pannelli:</v>
          </cell>
          <cell r="C5809"/>
          <cell r="D5809"/>
        </row>
        <row r="5810">
          <cell r="A5810" t="str">
            <v>1C.20.250.0010.a</v>
          </cell>
          <cell r="B5810" t="str">
            <v>- colore bianco</v>
          </cell>
          <cell r="C5810" t="str">
            <v>m²</v>
          </cell>
          <cell r="D5810">
            <v>43.78</v>
          </cell>
        </row>
        <row r="5811">
          <cell r="A5811" t="str">
            <v>1C.20.250.0010.b</v>
          </cell>
          <cell r="B5811" t="str">
            <v>- colori metallizzati</v>
          </cell>
          <cell r="C5811" t="str">
            <v>m²</v>
          </cell>
          <cell r="D5811">
            <v>47.49</v>
          </cell>
        </row>
        <row r="5812">
          <cell r="A5812" t="str">
            <v>1C.20.250.0020</v>
          </cell>
          <cell r="B5812" t="str">
            <v>Sovrapprezzo ai controsoffitti per pannelli forati.</v>
          </cell>
          <cell r="C5812" t="str">
            <v>m²</v>
          </cell>
          <cell r="D5812">
            <v>2.7</v>
          </cell>
        </row>
        <row r="5813">
          <cell r="A5813" t="str">
            <v>1C.20.250.0030</v>
          </cell>
          <cell r="B5813" t="str">
            <v>Sovrapprezzo ai controsoffitti per tessuto non tessuto incollato.</v>
          </cell>
          <cell r="C5813" t="str">
            <v>m²</v>
          </cell>
          <cell r="D5813">
            <v>6.57</v>
          </cell>
        </row>
        <row r="5814">
          <cell r="A5814" t="str">
            <v>1C.20.300</v>
          </cell>
          <cell r="B5814" t="str">
            <v>CONTROSOFFITTI GRIGLIATI</v>
          </cell>
          <cell r="C5814"/>
          <cell r="D5814"/>
        </row>
        <row r="5815">
          <cell r="A5815" t="str">
            <v>1C.20.300.0010</v>
          </cell>
          <cell r="B5815" t="str">
            <v>Controsoffitto in pannelli grigliati di alluminio da 600 x 600 mm, costituiti da profili ad U spessore 5/10 mm, base 10 mm, altezza variabile, preverniciati colore bianco, con cornice perimetrale di finitura; orditura di sostegno costituita da profili metallici con adeguata pendinatura. Compreso l'impiego di trabattelli, tutte le assistenze murarie, la pulizia finale con allontanamento dei materiali di risulta. Con pannelli:</v>
          </cell>
          <cell r="C5815"/>
          <cell r="D5815"/>
        </row>
        <row r="5816">
          <cell r="A5816" t="str">
            <v>1C.20.300.0010.a</v>
          </cell>
          <cell r="B5816" t="str">
            <v>- maglia 50 x 50 mm, altezza 30 mm</v>
          </cell>
          <cell r="C5816" t="str">
            <v>m²</v>
          </cell>
          <cell r="D5816">
            <v>80.62</v>
          </cell>
        </row>
        <row r="5817">
          <cell r="A5817" t="str">
            <v>1C.20.300.0010.b</v>
          </cell>
          <cell r="B5817" t="str">
            <v>- maglia 60 x 60 mm, altezza 30 mm</v>
          </cell>
          <cell r="C5817" t="str">
            <v>m²</v>
          </cell>
          <cell r="D5817">
            <v>69.33</v>
          </cell>
        </row>
        <row r="5818">
          <cell r="A5818" t="str">
            <v>1C.20.300.0010.c</v>
          </cell>
          <cell r="B5818" t="str">
            <v>- maglia 75 x 75 mm, altezza 30 mm</v>
          </cell>
          <cell r="C5818" t="str">
            <v>m²</v>
          </cell>
          <cell r="D5818">
            <v>59.93</v>
          </cell>
        </row>
        <row r="5819">
          <cell r="A5819" t="str">
            <v>1C.20.300.0010.d</v>
          </cell>
          <cell r="B5819" t="str">
            <v>- maglia 86 x 86 mm, altezza 40 mm</v>
          </cell>
          <cell r="C5819" t="str">
            <v>m²</v>
          </cell>
          <cell r="D5819">
            <v>60.46</v>
          </cell>
        </row>
        <row r="5820">
          <cell r="A5820" t="str">
            <v>1C.20.300.0010.e</v>
          </cell>
          <cell r="B5820" t="str">
            <v>- maglia 100 x 100 mm, altezza 40 mm</v>
          </cell>
          <cell r="C5820" t="str">
            <v>m²</v>
          </cell>
          <cell r="D5820">
            <v>57.12</v>
          </cell>
        </row>
        <row r="5821">
          <cell r="A5821" t="str">
            <v>1C.20.300.0010.f</v>
          </cell>
          <cell r="B5821" t="str">
            <v>- maglia 120 x 120 mm, altezza 50 mm</v>
          </cell>
          <cell r="C5821" t="str">
            <v>m²</v>
          </cell>
          <cell r="D5821">
            <v>56.08</v>
          </cell>
        </row>
        <row r="5822">
          <cell r="A5822" t="str">
            <v>1C.20.300.0010.g</v>
          </cell>
          <cell r="B5822" t="str">
            <v>- maglia 150 x 150 mm, altezza 50 mm</v>
          </cell>
          <cell r="C5822" t="str">
            <v>m²</v>
          </cell>
          <cell r="D5822">
            <v>49.1</v>
          </cell>
        </row>
        <row r="5823">
          <cell r="A5823" t="str">
            <v>1C.20.300.0010.h</v>
          </cell>
          <cell r="B5823" t="str">
            <v>- maglia 200 x 200 mm, altezza 60 mm</v>
          </cell>
          <cell r="C5823" t="str">
            <v>m²</v>
          </cell>
          <cell r="D5823">
            <v>45.73</v>
          </cell>
        </row>
        <row r="5824">
          <cell r="A5824" t="str">
            <v>1C.20.350</v>
          </cell>
          <cell r="B5824" t="str">
            <v>CONTROSOFFITTI IN DOGHE PVC</v>
          </cell>
          <cell r="C5824"/>
          <cell r="D5824"/>
        </row>
        <row r="5825">
          <cell r="A5825" t="str">
            <v>1C.20.350.0010</v>
          </cell>
          <cell r="B5825" t="str">
            <v>Controsoffitto in doghe di PVC, passo 100, colorate, lisce o microforate con isolante incorporato e cornice perimetrale; orditura di sostegno costituita da profili metallici con adeguata pendinatura. Compreso l'impiego di trabattelli, tutte le assistenze murarie, la pulizia finale con allontanamento dei materiali di risulta.</v>
          </cell>
          <cell r="C5825" t="str">
            <v>m²</v>
          </cell>
          <cell r="D5825">
            <v>29.26</v>
          </cell>
        </row>
        <row r="5826">
          <cell r="A5826" t="str">
            <v>1C.20.350.0020</v>
          </cell>
          <cell r="B5826" t="str">
            <v>Controsoffitto in doghe di PVC, passo 100, colorate, lisce o microforate, antipolvere, accoppiate a strisce fonoassorbenti, con cornice perimetrale; orditura di sostegno costituita da profili metallici con adeguata pendinatura. Compreso l'impiego di trabattelli, tutte le assistenze murarie, la pulizia finale con allontanamento dei materiali di risulta.</v>
          </cell>
          <cell r="C5826" t="str">
            <v>m²</v>
          </cell>
          <cell r="D5826">
            <v>34.770000000000003</v>
          </cell>
        </row>
        <row r="5827">
          <cell r="A5827" t="str">
            <v>1C.20.400</v>
          </cell>
          <cell r="B5827" t="str">
            <v>FINITURE PER CONTROSOFFITTI</v>
          </cell>
          <cell r="C5827"/>
          <cell r="D5827"/>
        </row>
        <row r="5828">
          <cell r="A5828" t="str">
            <v>1C.20.400.0010</v>
          </cell>
          <cell r="B5828" t="str">
            <v>Cornice perimetrale in acciaio preverniciato (la relativa incidenza è già prevista nei prezzi in opera di tutti i controsoffitti):</v>
          </cell>
          <cell r="C5828"/>
          <cell r="D5828"/>
        </row>
        <row r="5829">
          <cell r="A5829" t="str">
            <v>1C.20.400.0010.a</v>
          </cell>
          <cell r="B5829" t="str">
            <v>- con profilo a L</v>
          </cell>
          <cell r="C5829" t="str">
            <v>m</v>
          </cell>
          <cell r="D5829">
            <v>2.5499999999999998</v>
          </cell>
        </row>
        <row r="5830">
          <cell r="A5830" t="str">
            <v>1C.20.400.0010.b</v>
          </cell>
          <cell r="B5830" t="str">
            <v>- con profilo a doppia L</v>
          </cell>
          <cell r="C5830" t="str">
            <v>m</v>
          </cell>
          <cell r="D5830">
            <v>2.92</v>
          </cell>
        </row>
        <row r="5831">
          <cell r="A5831" t="str">
            <v>1C.20.400.0010.c</v>
          </cell>
          <cell r="B5831" t="str">
            <v>- con profilo a F</v>
          </cell>
          <cell r="C5831" t="str">
            <v>m</v>
          </cell>
          <cell r="D5831">
            <v>5.73</v>
          </cell>
        </row>
        <row r="5832">
          <cell r="A5832" t="str">
            <v>1C.20.400.0010.d</v>
          </cell>
          <cell r="B5832" t="str">
            <v>- con profilo a C</v>
          </cell>
          <cell r="C5832" t="str">
            <v>m</v>
          </cell>
          <cell r="D5832">
            <v>3.49</v>
          </cell>
        </row>
        <row r="5833">
          <cell r="A5833" t="str">
            <v>1C.20.400.0020</v>
          </cell>
          <cell r="B5833" t="str">
            <v>Formazione di velette di raccordo fra controsoffitto e pareti vetrate in cartongesso, h 10 ÷ 20 cm, comprensivo di stuccatura e tinteggiatura.</v>
          </cell>
          <cell r="C5833" t="str">
            <v>m</v>
          </cell>
          <cell r="D5833">
            <v>71.13</v>
          </cell>
        </row>
        <row r="5834">
          <cell r="A5834" t="str">
            <v>1C.20.500</v>
          </cell>
          <cell r="B5834" t="str">
            <v>PARETI MOBILI</v>
          </cell>
          <cell r="C5834"/>
          <cell r="D5834"/>
        </row>
        <row r="5835">
          <cell r="A5835" t="str">
            <v>1C.20.500.0050</v>
          </cell>
          <cell r="B5835" t="str">
            <v>Pareti mobili, spessore 60 mm, formate da pannelli realizzati con doppia pannellatura da 8 - 10 mm di spessore in truciolare o altro supporto (medium density - masonite), rivestimento in laminato plastico melaminico antigraffio da 0,9 mm e strato interno in lana minerale; struttura portante costituita da corrente superiore in acciaio zincato, altezza 50 mm, con guarnizione in PVC per compensazioni di dislivelli; zoccolo in acciaio zincato rivestito in skin - plate, altezza 100 mm; montanti in acciaio zincato con guarnizioni in PVC; cornice perimetrale con profilati di alluminio anodizzato colore naturale. In opera, comprese tutte le assistenze murarie.</v>
          </cell>
          <cell r="C5835"/>
          <cell r="D5835"/>
        </row>
        <row r="5836">
          <cell r="A5836" t="str">
            <v>1C.20.500.0050.a</v>
          </cell>
          <cell r="B5836" t="str">
            <v>- pannelli ciechi</v>
          </cell>
          <cell r="C5836" t="str">
            <v>m²</v>
          </cell>
          <cell r="D5836">
            <v>129.94999999999999</v>
          </cell>
        </row>
        <row r="5837">
          <cell r="A5837" t="str">
            <v>1C.20.500.0050.b</v>
          </cell>
          <cell r="B5837" t="str">
            <v>- pannelli vetrati per 2/3 con cristallo float incolore da 5 mm, compreso</v>
          </cell>
          <cell r="C5837" t="str">
            <v>m²</v>
          </cell>
          <cell r="D5837">
            <v>146.18</v>
          </cell>
        </row>
        <row r="5838">
          <cell r="A5838" t="str">
            <v>1C.20.500.0050.c</v>
          </cell>
          <cell r="B5838" t="str">
            <v>- pannelli vetrati per 1/3 con cristallo float incolore da 5 mm, compreso</v>
          </cell>
          <cell r="C5838" t="str">
            <v>m²</v>
          </cell>
          <cell r="D5838">
            <v>138.05000000000001</v>
          </cell>
        </row>
        <row r="5839">
          <cell r="A5839" t="str">
            <v>1C.20.500.0050.d</v>
          </cell>
          <cell r="B5839" t="str">
            <v>- pannelli con porta a battente, spessore 45 mm, vetrata per 2/3 con cristallo float incolore da 5 mm, compreso, con profili di alluminio anodizzato colore naturale,</v>
          </cell>
          <cell r="C5839" t="str">
            <v>m²</v>
          </cell>
          <cell r="D5839">
            <v>329.77</v>
          </cell>
        </row>
        <row r="5840">
          <cell r="A5840" t="str">
            <v>1C.20.500.0050.e</v>
          </cell>
          <cell r="B5840" t="str">
            <v>- pannelli con porta a battente cieco tamburato in legno, rivestito con laminato plastico melaminico e massello perimetrale in legno duro</v>
          </cell>
          <cell r="C5840" t="str">
            <v>m²</v>
          </cell>
          <cell r="D5840">
            <v>322.56</v>
          </cell>
        </row>
        <row r="5841">
          <cell r="A5841" t="str">
            <v>1C.20.500.0100</v>
          </cell>
          <cell r="B5841" t="str">
            <v>Pareti mobili, spessore 60 mm, formate da pannelli realizzati con doppia pannellatura da 8-10 mm di spessore in truciolare o altro supporto (medium density - masonite), rivestimento in laminato plastico melaminico antigraffio da 0,9 mm e strato interno in lana minerale; struttura portante costituita da corrente superiore in acciaio zincato, altezza 50 mm, con guarnizione in PVC per compensazioni di dislivelli; zoccolo in acciaio zincato rivestito in skin - plate altezza 100 mm; montanti intermedi in acciaio zincato con guarnizioni in PVC; scuretto di 6 mm circa tra i pannelli. In opera, comprese tutte le assistenze murarie.</v>
          </cell>
          <cell r="C5841"/>
          <cell r="D5841"/>
        </row>
        <row r="5842">
          <cell r="A5842" t="str">
            <v>1C.20.500.0100.a</v>
          </cell>
          <cell r="B5842" t="str">
            <v>- pannelli ciechi</v>
          </cell>
          <cell r="C5842" t="str">
            <v>m²</v>
          </cell>
          <cell r="D5842">
            <v>190.07</v>
          </cell>
        </row>
        <row r="5843">
          <cell r="A5843" t="str">
            <v>1C.20.500.0100.b</v>
          </cell>
          <cell r="B5843" t="str">
            <v>- pannelli vetrati per 2/3 con cristallo float incolore da 5 mm, compreso</v>
          </cell>
          <cell r="C5843" t="str">
            <v>m²</v>
          </cell>
          <cell r="D5843">
            <v>193.89</v>
          </cell>
        </row>
        <row r="5844">
          <cell r="A5844" t="str">
            <v>1C.20.500.0100.c</v>
          </cell>
          <cell r="B5844" t="str">
            <v>- pannelli vetrati per 1/3 con cristallo float incolore da 5 mm, compreso</v>
          </cell>
          <cell r="C5844" t="str">
            <v>m²</v>
          </cell>
          <cell r="D5844">
            <v>193.06</v>
          </cell>
        </row>
        <row r="5845">
          <cell r="A5845" t="str">
            <v>1C.20.500.0100.d</v>
          </cell>
          <cell r="B5845" t="str">
            <v>- pannelli con porta a battente, spessore 45 mm, vetrata per 2/3 con cristallo float incolore da 5 mm, compreso, con profili di alluminio anodizzato colore naturale</v>
          </cell>
          <cell r="C5845" t="str">
            <v>m²</v>
          </cell>
          <cell r="D5845">
            <v>329.68</v>
          </cell>
        </row>
        <row r="5846">
          <cell r="A5846" t="str">
            <v>1C.20.500.0100.e</v>
          </cell>
          <cell r="B5846" t="str">
            <v>- pannelli con porta a battente cieco tamburato in legno, rivestito con laminato plastico melaminico e massello perimetrale in legno duro</v>
          </cell>
          <cell r="C5846" t="str">
            <v>m²</v>
          </cell>
          <cell r="D5846">
            <v>322.56</v>
          </cell>
        </row>
        <row r="5847">
          <cell r="A5847" t="str">
            <v>1C.20.500.0150</v>
          </cell>
          <cell r="B5847" t="str">
            <v>Pareti mobili, spessore 100 mm, formate da pannelli realizzati con doppia pannellatura da 12-18 mm di spessore in truciolare con rivestimento in melaminico nobilitato bordato, con profilo ad omega di finitura e strato interno in lana minerale; struttura portante in profilati di acciaio zincato costituita da montanti a sezione rettangolare 50 x 25 mm dotati di livellatori di base e pressori di controspinta superiore per compensazione di dislivelli; traverse di collegamento ad U da 50 x 25 mm; canaline ad U da 50 x 25 mm a soffitto e a pavimento; copriscuretti in PVC. In opera, comprese tutte le assistenze murarie.</v>
          </cell>
          <cell r="C5847"/>
          <cell r="D5847"/>
        </row>
        <row r="5848">
          <cell r="A5848" t="str">
            <v>1C.20.500.0150.a</v>
          </cell>
          <cell r="B5848" t="str">
            <v>- pannelli ciechi</v>
          </cell>
          <cell r="C5848" t="str">
            <v>m²</v>
          </cell>
          <cell r="D5848">
            <v>117.55</v>
          </cell>
        </row>
        <row r="5849">
          <cell r="A5849" t="str">
            <v>1C.20.500.0150.b</v>
          </cell>
          <cell r="B5849" t="str">
            <v>- pannelli vetrati per 2/3 con cristallo float incolore da 5 mm, compreso</v>
          </cell>
          <cell r="C5849" t="str">
            <v>m²</v>
          </cell>
          <cell r="D5849">
            <v>130.19</v>
          </cell>
        </row>
        <row r="5850">
          <cell r="A5850" t="str">
            <v>1C.20.500.0150.c</v>
          </cell>
          <cell r="B5850" t="str">
            <v>- pannelli vetrati per 1/3 con cristallo float incolore da 5 mm, compreso</v>
          </cell>
          <cell r="C5850" t="str">
            <v>m²</v>
          </cell>
          <cell r="D5850">
            <v>122.9</v>
          </cell>
        </row>
        <row r="5851">
          <cell r="A5851" t="str">
            <v>1C.20.500.0150.d</v>
          </cell>
          <cell r="B5851" t="str">
            <v>- pannelli con parte centrale vetrata con cristallo float incolore da 5 mm, compreso</v>
          </cell>
          <cell r="C5851" t="str">
            <v>m²</v>
          </cell>
          <cell r="D5851">
            <v>128.79</v>
          </cell>
        </row>
        <row r="5852">
          <cell r="A5852" t="str">
            <v>1C.20.500.0150.e</v>
          </cell>
          <cell r="B5852" t="str">
            <v>- pannelli con porta a battente, vetrata per 2/3 con cristallo float incolore da 5 mm, compreso, con profili di alluminio anodizzato colore naturale.</v>
          </cell>
          <cell r="C5852" t="str">
            <v>m²</v>
          </cell>
          <cell r="D5852">
            <v>282.91000000000003</v>
          </cell>
        </row>
        <row r="5853">
          <cell r="A5853" t="str">
            <v>1C.20.500.0150.f</v>
          </cell>
          <cell r="B5853" t="str">
            <v>- pannelli con porta a battente cieco tamburato in legno, rivestito con laminato plastico melaminico e massello perimetrale in legno duro</v>
          </cell>
          <cell r="C5853" t="str">
            <v>m²</v>
          </cell>
          <cell r="D5853">
            <v>274.18</v>
          </cell>
        </row>
        <row r="5854">
          <cell r="A5854" t="str">
            <v>1C.20.690</v>
          </cell>
          <cell r="B5854" t="str">
            <v>SAGGI PER VERIFICHE</v>
          </cell>
          <cell r="C5854"/>
          <cell r="D5854"/>
        </row>
        <row r="5855">
          <cell r="A5855" t="str">
            <v>1C.20.690.0010</v>
          </cell>
          <cell r="B5855" t="str">
            <v>Esecuzione di saggio su controsoffitto di qualsiasi tipo (gesso, legno, arelle, nervometal, graticcio ecc) ed a qualsiasi piano, atto ad accertare la natura e consistenza dei materiali impiegati. Consiste nella realizzazione di un foro passante nell'elemento esaminato, di dimensioni medie cm 40x40, eseguito completamente a mano o con l'ausilio di piccole attrezzature, nei punti indicati dalla DL, avendo cura di non danneggiare le superfici adiacenti. Compreso l'utilizzo di piani di lavoro o trabatelli, il successivo ripristino allo stato iniziale sia del plafone che delle finiture superficiali, gli spostamenti sul territorio ed all'interno dell'area interessata, sia verticali che orizzontali, la pulizia e l'allontanamento di materiali eventualmente eccedenti.</v>
          </cell>
          <cell r="C5855" t="str">
            <v>cad</v>
          </cell>
          <cell r="D5855">
            <v>57.9</v>
          </cell>
        </row>
        <row r="5856">
          <cell r="A5856" t="str">
            <v>1C.20.700</v>
          </cell>
          <cell r="B5856" t="str">
            <v>RIPRISTINI CONTROSOFFITTI</v>
          </cell>
          <cell r="C5856"/>
          <cell r="D5856"/>
        </row>
        <row r="5857">
          <cell r="A5857" t="str">
            <v>1C.20.700.0010</v>
          </cell>
          <cell r="B5857" t="str">
            <v>Smontaggio e rimontaggio di pannelli o doghe di controsoffitti. Compreso l'impiego di trabattelli, tutte le assistenze murarie, la pulizia finale con allontanamento dei materiali di risulta.</v>
          </cell>
          <cell r="C5857" t="str">
            <v>m²</v>
          </cell>
          <cell r="D5857">
            <v>3.61</v>
          </cell>
        </row>
        <row r="5858">
          <cell r="A5858" t="str">
            <v>1C.20.700.0020</v>
          </cell>
          <cell r="B5858" t="str">
            <v>Sostituzione parziale di elementi di controsoffitti in gesso, con rimozione dei pannelli deteriorati, accatastamento, fornitura e posa di nuovi pannelli identici a quelli esistenti. Compreso l'impiego di trabattelli, tutte le assistenze murarie, la pulizia finale con allontanamento dei materiali di risulta.</v>
          </cell>
          <cell r="C5858"/>
          <cell r="D5858"/>
        </row>
        <row r="5859">
          <cell r="A5859" t="str">
            <v>1C.20.700.0020.a</v>
          </cell>
          <cell r="B5859" t="str">
            <v>- con pannelli lisci</v>
          </cell>
          <cell r="C5859" t="str">
            <v>m²</v>
          </cell>
          <cell r="D5859">
            <v>16.850000000000001</v>
          </cell>
        </row>
        <row r="5860">
          <cell r="A5860" t="str">
            <v>1C.20.700.0020.b</v>
          </cell>
          <cell r="B5860" t="str">
            <v>- con pannelli a superficie decorata</v>
          </cell>
          <cell r="C5860" t="str">
            <v>m²</v>
          </cell>
          <cell r="D5860">
            <v>22.14</v>
          </cell>
        </row>
        <row r="5861">
          <cell r="A5861" t="str">
            <v>1C.20.700.0020.c</v>
          </cell>
          <cell r="B5861" t="str">
            <v>- con pannelli a superficie microforata</v>
          </cell>
          <cell r="C5861" t="str">
            <v>m²</v>
          </cell>
          <cell r="D5861">
            <v>17.989999999999998</v>
          </cell>
        </row>
        <row r="5862">
          <cell r="A5862" t="str">
            <v>1C.20.700.0030</v>
          </cell>
          <cell r="B5862" t="str">
            <v>Sostituzione parziale di elementi di controsoffitti in fibra minerale con rimozione dei pannelli deteriorati, accatastamento, fornitura e posa di nuovi pannelli identici a quelli esistenti. Compreso l'impiego di trabattelli, tutte le assistenze murarie, la pulizia finale con allontanamento dei materiali di risulta.</v>
          </cell>
          <cell r="C5862"/>
          <cell r="D5862"/>
        </row>
        <row r="5863">
          <cell r="A5863" t="str">
            <v>1C.20.700.0030.a</v>
          </cell>
          <cell r="B5863" t="str">
            <v>- pannelli a bordi diritti</v>
          </cell>
          <cell r="C5863" t="str">
            <v>m²</v>
          </cell>
          <cell r="D5863">
            <v>15.79</v>
          </cell>
        </row>
        <row r="5864">
          <cell r="A5864" t="str">
            <v>1C.20.700.0030.b</v>
          </cell>
          <cell r="B5864" t="str">
            <v>- pannelli a bordi smussati</v>
          </cell>
          <cell r="C5864" t="str">
            <v>m²</v>
          </cell>
          <cell r="D5864">
            <v>18.03</v>
          </cell>
        </row>
        <row r="5865">
          <cell r="A5865" t="str">
            <v>1C.20.700.0040</v>
          </cell>
          <cell r="B5865" t="str">
            <v>Sostituzione parziale di elementi di controsoffitti in lana di roccia per isolamento acustico, con rimozione dei pannelli deteriorati, accatastamento, fornitura e posa di nuovi pannelli identici a quelli esistenti e rispondenti ai Criteri Ambientali Minimi di cui al Decreto 23 giugno 2022 del Ministero della Transizione Ecologica. Compreso l'impiego di trabattelli, tutte le assistenze murarie, la pulizia finale con allontanamento dei materiali di risulta:</v>
          </cell>
          <cell r="C5865"/>
          <cell r="D5865"/>
        </row>
        <row r="5866">
          <cell r="A5866" t="str">
            <v>1C.20.700.0040.a</v>
          </cell>
          <cell r="B5866" t="str">
            <v>- pannelli 600x600 mm, verniciato, spessore 22 mm</v>
          </cell>
          <cell r="C5866" t="str">
            <v>m²</v>
          </cell>
          <cell r="D5866">
            <v>25.55</v>
          </cell>
        </row>
        <row r="5867">
          <cell r="A5867" t="str">
            <v>1C.20.700.0040.b</v>
          </cell>
          <cell r="B5867" t="str">
            <v>- pannelli 600x600 mm, preimpresso, spessore 22 mm</v>
          </cell>
          <cell r="C5867" t="str">
            <v>m²</v>
          </cell>
          <cell r="D5867">
            <v>32.67</v>
          </cell>
        </row>
        <row r="5868">
          <cell r="A5868" t="str">
            <v>1C.20.700.0040.c</v>
          </cell>
          <cell r="B5868" t="str">
            <v>- pannelli 600x600 mm, verniciato, spessore 40 mm</v>
          </cell>
          <cell r="C5868" t="str">
            <v>m²</v>
          </cell>
          <cell r="D5868">
            <v>31.87</v>
          </cell>
        </row>
        <row r="5869">
          <cell r="A5869" t="str">
            <v>1C.20.700.0040.d</v>
          </cell>
          <cell r="B5869" t="str">
            <v>- pannelli 600x600 mm, preimpresso, spessore 40 mm</v>
          </cell>
          <cell r="C5869" t="str">
            <v>m²</v>
          </cell>
          <cell r="D5869">
            <v>38.79</v>
          </cell>
        </row>
        <row r="5870">
          <cell r="A5870" t="str">
            <v>1C.20.700.0050</v>
          </cell>
          <cell r="B5870" t="str">
            <v>Sostituzione parziale di elementi di controsoffitti in doghe di alluminio, con rimozione delle doghe deteriorate, accatastamento, fornitura e posa di nuove doghe identiche a quelle esistenti. Compreso l'impiego di trabattelli, tutte le assistenze murarie, la pulizia finale con allontanamento dei materiali di risulta.</v>
          </cell>
          <cell r="C5870"/>
          <cell r="D5870"/>
        </row>
        <row r="5871">
          <cell r="A5871" t="str">
            <v>1C.20.700.0050.a</v>
          </cell>
          <cell r="B5871" t="str">
            <v>- doghe passo 100 a scuretto aperto, lisce</v>
          </cell>
          <cell r="C5871" t="str">
            <v>m²</v>
          </cell>
          <cell r="D5871">
            <v>21.45</v>
          </cell>
        </row>
        <row r="5872">
          <cell r="A5872" t="str">
            <v>1C.20.700.0050.b</v>
          </cell>
          <cell r="B5872" t="str">
            <v>- doghe passo 100 a scuretto chiuso, lisce</v>
          </cell>
          <cell r="C5872" t="str">
            <v>m²</v>
          </cell>
          <cell r="D5872">
            <v>23.31</v>
          </cell>
        </row>
        <row r="5873">
          <cell r="A5873" t="str">
            <v>1C.20.700.0050.c</v>
          </cell>
          <cell r="B5873" t="str">
            <v>- doghe passo 100 a scuretto aperto, nervate</v>
          </cell>
          <cell r="C5873" t="str">
            <v>m²</v>
          </cell>
          <cell r="D5873">
            <v>25.71</v>
          </cell>
        </row>
        <row r="5874">
          <cell r="A5874" t="str">
            <v>1C.20.700.0050.d</v>
          </cell>
          <cell r="B5874" t="str">
            <v>- doghe passo 100 a scuretto chiuso, nervate</v>
          </cell>
          <cell r="C5874" t="str">
            <v>m²</v>
          </cell>
          <cell r="D5874">
            <v>29.27</v>
          </cell>
        </row>
        <row r="5875">
          <cell r="A5875" t="str">
            <v>1C.20.700.0060</v>
          </cell>
          <cell r="B5875" t="str">
            <v>Rimozione parziale di profili, traversini, compresi accessori di fissaggio, di controsoffitti. Compreso l'impiego di trabattelli, tutte le assistenze murarie, la pulizia finale con allontanamento dei materiali di risulta.</v>
          </cell>
          <cell r="C5875" t="str">
            <v>m²</v>
          </cell>
          <cell r="D5875">
            <v>2.88</v>
          </cell>
        </row>
        <row r="5876">
          <cell r="A5876" t="str">
            <v>1C.20.700.0070</v>
          </cell>
          <cell r="B5876" t="str">
            <v>Ripristino orditura parziale di sostegno di controsoffitti con profili portanti e secondari e relativi accessori di fissaggio. Compreso l'impiego di trabattelli, tutte le assistenze murarie, la pulizia finale con allontanamento dei materiali di risulta.</v>
          </cell>
          <cell r="C5876" t="str">
            <v>m²</v>
          </cell>
          <cell r="D5876">
            <v>3.82</v>
          </cell>
        </row>
        <row r="5877">
          <cell r="A5877" t="str">
            <v>1C.21 - OPERE DA FALEGNAME</v>
          </cell>
          <cell r="B5877"/>
          <cell r="C5877"/>
          <cell r="D5877"/>
        </row>
        <row r="5878">
          <cell r="A5878" t="str">
            <v>1C</v>
          </cell>
          <cell r="B5878" t="str">
            <v>OPERE COMPIUTE</v>
          </cell>
          <cell r="C5878"/>
          <cell r="D5878"/>
        </row>
        <row r="5879">
          <cell r="A5879" t="str">
            <v>1C.21</v>
          </cell>
          <cell r="B5879" t="str">
            <v>OPERE DA FALEGNAME</v>
          </cell>
          <cell r="C5879"/>
          <cell r="D5879"/>
        </row>
        <row r="5880">
          <cell r="A5880" t="str">
            <v>1C.21.000</v>
          </cell>
          <cell r="B5880" t="str">
            <v>NOTE DI CONSULTAZIONE</v>
          </cell>
          <cell r="C5880"/>
          <cell r="D5880"/>
        </row>
        <row r="5881">
          <cell r="A5881" t="str">
            <v>1C.21.010</v>
          </cell>
          <cell r="B5881" t="str">
            <v>SERRAMENTI IN LEGNO LAMELLARE</v>
          </cell>
          <cell r="C5881"/>
          <cell r="D5881"/>
        </row>
        <row r="5882">
          <cell r="A5882" t="str">
            <v>1C.21.010.0010</v>
          </cell>
          <cell r="B5882" t="str">
            <v>Finestre e porte finestre in legno lamellare spessore minimo 68 mm, trasmittanza telaio 1,60 W/m²K. Serramento fisso. Compresi falso telaio, coprifili, listelli fermavetro, guarnizioni di tenuta, gocciolatoio sul traverso inferiore con scarico delle acque piovane,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882"/>
          <cell r="D5882"/>
        </row>
        <row r="5883">
          <cell r="A5883" t="str">
            <v>1C.21.010.0010.a</v>
          </cell>
          <cell r="B5883" t="str">
            <v>- abete/pino</v>
          </cell>
          <cell r="C5883" t="str">
            <v>m²</v>
          </cell>
          <cell r="D5883">
            <v>341.35</v>
          </cell>
        </row>
        <row r="5884">
          <cell r="A5884" t="str">
            <v>1C.21.010.0010.b</v>
          </cell>
          <cell r="B5884" t="str">
            <v>- douglas</v>
          </cell>
          <cell r="C5884" t="str">
            <v>m²</v>
          </cell>
          <cell r="D5884">
            <v>419.66</v>
          </cell>
        </row>
        <row r="5885">
          <cell r="A5885" t="str">
            <v>1C.21.010.0010.c</v>
          </cell>
          <cell r="B5885" t="str">
            <v>- rovere</v>
          </cell>
          <cell r="C5885" t="str">
            <v>m²</v>
          </cell>
          <cell r="D5885">
            <v>433.65</v>
          </cell>
        </row>
        <row r="5886">
          <cell r="A5886" t="str">
            <v>1C.21.010.0010.d</v>
          </cell>
          <cell r="B5886" t="str">
            <v>- sovrapprezzo ai serramenti per realizzazione con profilati speciali allumino verniciato RAL esterno e con legno lamellare interno per tutte le tipologie di serramenti</v>
          </cell>
          <cell r="C5886" t="str">
            <v>m²</v>
          </cell>
          <cell r="D5886">
            <v>117.81</v>
          </cell>
        </row>
        <row r="5887">
          <cell r="A5887" t="str">
            <v>1C.21.010.0015</v>
          </cell>
          <cell r="B5887" t="str">
            <v>Finestre e porte finestre in legno lamellare spessore minimo 80 mm, trasmittanza telaio 1,20 W/m²K. Serramento fisso. Compresi falso telaio, coprifili, listelli fermavetro, guarnizioni di tenuta, gocciolatoio sul traverso inferiore con scarico delle acque piovane,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887"/>
          <cell r="D5887"/>
        </row>
        <row r="5888">
          <cell r="A5888" t="str">
            <v>1C.21.010.0015.a</v>
          </cell>
          <cell r="B5888" t="str">
            <v>- abete/pino</v>
          </cell>
          <cell r="C5888" t="str">
            <v>m²</v>
          </cell>
          <cell r="D5888">
            <v>357.41</v>
          </cell>
        </row>
        <row r="5889">
          <cell r="A5889" t="str">
            <v>1C.21.010.0015.b</v>
          </cell>
          <cell r="B5889" t="str">
            <v>- douglas</v>
          </cell>
          <cell r="C5889" t="str">
            <v>m²</v>
          </cell>
          <cell r="D5889">
            <v>440.23</v>
          </cell>
        </row>
        <row r="5890">
          <cell r="A5890" t="str">
            <v>1C.21.010.0015.c</v>
          </cell>
          <cell r="B5890" t="str">
            <v>- rovere</v>
          </cell>
          <cell r="C5890" t="str">
            <v>m²</v>
          </cell>
          <cell r="D5890">
            <v>455.03</v>
          </cell>
        </row>
        <row r="5891">
          <cell r="A5891" t="str">
            <v>1C.21.010.0015.d</v>
          </cell>
          <cell r="B5891" t="str">
            <v>- sovrapprezzo ai serramenti per realizzazione con profilati speciali allumino verniciato RAL esterno e con legno lamellare interno per tutte le tipologie di serramenti</v>
          </cell>
          <cell r="C5891" t="str">
            <v>m²</v>
          </cell>
          <cell r="D5891">
            <v>124.58</v>
          </cell>
        </row>
        <row r="5892">
          <cell r="A5892" t="str">
            <v>1C.21.010.0020</v>
          </cell>
          <cell r="B5892" t="str">
            <v>Finestre e porte finestre in legno lamellare spessore minimo 68 mm, trasmittanza telaio 1,60 W/m²K, a telaio unico con controtelaio a due o più battenti.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892"/>
          <cell r="D5892"/>
        </row>
        <row r="5893">
          <cell r="A5893" t="str">
            <v>1C.21.010.0020.a</v>
          </cell>
          <cell r="B5893" t="str">
            <v>- abete/pino</v>
          </cell>
          <cell r="C5893" t="str">
            <v>m²</v>
          </cell>
          <cell r="D5893">
            <v>609.58000000000004</v>
          </cell>
        </row>
        <row r="5894">
          <cell r="A5894" t="str">
            <v>1C.21.010.0020.b</v>
          </cell>
          <cell r="B5894" t="str">
            <v>- douglas</v>
          </cell>
          <cell r="C5894" t="str">
            <v>m²</v>
          </cell>
          <cell r="D5894">
            <v>762.99</v>
          </cell>
        </row>
        <row r="5895">
          <cell r="A5895" t="str">
            <v>1C.21.010.0020.c</v>
          </cell>
          <cell r="B5895" t="str">
            <v>- rovere</v>
          </cell>
          <cell r="C5895" t="str">
            <v>m²</v>
          </cell>
          <cell r="D5895">
            <v>790.39</v>
          </cell>
        </row>
        <row r="5896">
          <cell r="A5896" t="str">
            <v>1C.21.010.0020.d</v>
          </cell>
          <cell r="B5896" t="str">
            <v>- sovrapprezzo ai serramenti per realizzazione con profilati speciali allumino verniciato RAL esterno e con legno lamellare interno per tutte le tipologie di serramenti</v>
          </cell>
          <cell r="C5896" t="str">
            <v>m²</v>
          </cell>
          <cell r="D5896">
            <v>230.77</v>
          </cell>
        </row>
        <row r="5897">
          <cell r="A5897" t="str">
            <v>1C.21.010.0025</v>
          </cell>
          <cell r="B5897" t="str">
            <v>Finestre e porte finestre in legno lamellare spessore minimo 80 mm, trasmittanza telaio 1,20 W/m²K, a telaio unico con controtelaio a due o più battenti.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897"/>
          <cell r="D5897"/>
        </row>
        <row r="5898">
          <cell r="A5898" t="str">
            <v>1C.21.010.0025.a</v>
          </cell>
          <cell r="B5898" t="str">
            <v>- abete/pino</v>
          </cell>
          <cell r="C5898" t="str">
            <v>m²</v>
          </cell>
          <cell r="D5898">
            <v>656.59</v>
          </cell>
        </row>
        <row r="5899">
          <cell r="A5899" t="str">
            <v>1C.21.010.0025.b</v>
          </cell>
          <cell r="B5899" t="str">
            <v>- douglas</v>
          </cell>
          <cell r="C5899" t="str">
            <v>m²</v>
          </cell>
          <cell r="D5899">
            <v>823.17</v>
          </cell>
        </row>
        <row r="5900">
          <cell r="A5900" t="str">
            <v>1C.21.010.0025.c</v>
          </cell>
          <cell r="B5900" t="str">
            <v>- rovere</v>
          </cell>
          <cell r="C5900" t="str">
            <v>m²</v>
          </cell>
          <cell r="D5900">
            <v>852.93</v>
          </cell>
        </row>
        <row r="5901">
          <cell r="A5901" t="str">
            <v>1C.21.010.0025.d</v>
          </cell>
          <cell r="B5901" t="str">
            <v>- sovrapprezzo ai serramenti per realizzazione con profilati speciali allumino verniciato RAL esterno e con legno lamellare interno per tutte le tipologie di serramenti</v>
          </cell>
          <cell r="C5901" t="str">
            <v>m²</v>
          </cell>
          <cell r="D5901">
            <v>250.57</v>
          </cell>
        </row>
        <row r="5902">
          <cell r="A5902" t="str">
            <v>1C.21.010.0030</v>
          </cell>
          <cell r="B5902" t="str">
            <v>Finestre e porte finestre in legno lamellare spessore minimo 68 mm, trasmittanza telaio 1,60 W/m²K, a telaio unico con controtelaio, apertura a bilico orizzontale.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902"/>
          <cell r="D5902"/>
        </row>
        <row r="5903">
          <cell r="A5903" t="str">
            <v>1C.21.010.0030.a</v>
          </cell>
          <cell r="B5903" t="str">
            <v>- abete/pino</v>
          </cell>
          <cell r="C5903" t="str">
            <v>m²</v>
          </cell>
          <cell r="D5903">
            <v>1348.47</v>
          </cell>
        </row>
        <row r="5904">
          <cell r="A5904" t="str">
            <v>1C.21.010.0030.b</v>
          </cell>
          <cell r="B5904" t="str">
            <v>- douglas</v>
          </cell>
          <cell r="C5904" t="str">
            <v>m²</v>
          </cell>
          <cell r="D5904">
            <v>1475.27</v>
          </cell>
        </row>
        <row r="5905">
          <cell r="A5905" t="str">
            <v>1C.21.010.0030.c</v>
          </cell>
          <cell r="B5905" t="str">
            <v>- rovere</v>
          </cell>
          <cell r="C5905" t="str">
            <v>m²</v>
          </cell>
          <cell r="D5905">
            <v>1538.66</v>
          </cell>
        </row>
        <row r="5906">
          <cell r="A5906" t="str">
            <v>1C.21.010.0030.d</v>
          </cell>
          <cell r="B5906" t="str">
            <v>- sovrapprezzo ai serramenti per realizzazione con profilati speciali allumino verniciato RAL esterno e con legno lamellare interno per tutte le tipologie di serramenti</v>
          </cell>
          <cell r="C5906" t="str">
            <v>m²</v>
          </cell>
          <cell r="D5906">
            <v>480.78</v>
          </cell>
        </row>
        <row r="5907">
          <cell r="A5907" t="str">
            <v>1C.21.010.0035</v>
          </cell>
          <cell r="B5907" t="str">
            <v>Finestre e porte finestre in legno lamellare spessore minimo 80 mm, trasmittanza telaio 1,20 W/m²K, a telaio unico con controtelaio, apertura a bilico orizzontale.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907"/>
          <cell r="D5907"/>
        </row>
        <row r="5908">
          <cell r="A5908" t="str">
            <v>1C.21.010.0035.a</v>
          </cell>
          <cell r="B5908" t="str">
            <v>- abete/pino</v>
          </cell>
          <cell r="C5908" t="str">
            <v>m²</v>
          </cell>
          <cell r="D5908">
            <v>1588.09</v>
          </cell>
        </row>
        <row r="5909">
          <cell r="A5909" t="str">
            <v>1C.21.010.0035.b</v>
          </cell>
          <cell r="B5909" t="str">
            <v>- douglas</v>
          </cell>
          <cell r="C5909" t="str">
            <v>m²</v>
          </cell>
          <cell r="D5909">
            <v>1738.86</v>
          </cell>
        </row>
        <row r="5910">
          <cell r="A5910" t="str">
            <v>1C.21.010.0035.c</v>
          </cell>
          <cell r="B5910" t="str">
            <v>- rovere</v>
          </cell>
          <cell r="C5910" t="str">
            <v>m²</v>
          </cell>
          <cell r="D5910">
            <v>1814.24</v>
          </cell>
        </row>
        <row r="5911">
          <cell r="A5911" t="str">
            <v>1C.21.010.0035.d</v>
          </cell>
          <cell r="B5911" t="str">
            <v>- sovrapprezzo ai serramenti per realizzazione con profilati speciali allumino verniciato RAL esterno e con legno lamellare interno per tutte le tipologie di serramenti</v>
          </cell>
          <cell r="C5911" t="str">
            <v>m²</v>
          </cell>
          <cell r="D5911">
            <v>571.63</v>
          </cell>
        </row>
        <row r="5912">
          <cell r="A5912" t="str">
            <v>1C.21.010.0040</v>
          </cell>
          <cell r="B5912" t="str">
            <v>Finestre e porte finestre in legno lamellare spessore minimo 68 mm, trasmittanza telaio 1,60 W/m²K, a telaio unico con controtelaio, apertura scorrevole 2 ante complanari di cui una fissa e una scorrevole/ribalta.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912"/>
          <cell r="D5912"/>
        </row>
        <row r="5913">
          <cell r="A5913" t="str">
            <v>1C.21.010.0040.a</v>
          </cell>
          <cell r="B5913" t="str">
            <v>- abete/pino</v>
          </cell>
          <cell r="C5913" t="str">
            <v>m²</v>
          </cell>
          <cell r="D5913">
            <v>841.82</v>
          </cell>
        </row>
        <row r="5914">
          <cell r="A5914" t="str">
            <v>1C.21.010.0040.b</v>
          </cell>
          <cell r="B5914" t="str">
            <v>- douglas</v>
          </cell>
          <cell r="C5914" t="str">
            <v>m²</v>
          </cell>
          <cell r="D5914">
            <v>919.56</v>
          </cell>
        </row>
        <row r="5915">
          <cell r="A5915" t="str">
            <v>1C.21.010.0040.c</v>
          </cell>
          <cell r="B5915" t="str">
            <v>- rovere</v>
          </cell>
          <cell r="C5915" t="str">
            <v>m²</v>
          </cell>
          <cell r="D5915">
            <v>958.43</v>
          </cell>
        </row>
        <row r="5916">
          <cell r="A5916" t="str">
            <v>1C.21.010.0040.d</v>
          </cell>
          <cell r="B5916" t="str">
            <v>- sovrapprezzo ai serramenti per realizzazione con profilati speciali allumino verniciato RAL esterno e con legno lamellare interno per tutte le tipologie di serramenti</v>
          </cell>
          <cell r="C5916" t="str">
            <v>m²</v>
          </cell>
          <cell r="D5916">
            <v>294.76</v>
          </cell>
        </row>
        <row r="5917">
          <cell r="A5917" t="str">
            <v>1C.21.010.0045</v>
          </cell>
          <cell r="B5917" t="str">
            <v>Finestre e porte finestre in legno lamellare spessore minimo 80 mm, trasmittanza telaio 1,20 W/m²K, a telaio unico con controtelaio, apertura scorrevole 2 ante complanari di cui una fissa e una scorrevole/ribalta.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917"/>
          <cell r="D5917"/>
        </row>
        <row r="5918">
          <cell r="A5918" t="str">
            <v>1C.21.010.0045.a</v>
          </cell>
          <cell r="B5918" t="str">
            <v>- abete/pino</v>
          </cell>
          <cell r="C5918" t="str">
            <v>m²</v>
          </cell>
          <cell r="D5918">
            <v>864.4</v>
          </cell>
        </row>
        <row r="5919">
          <cell r="A5919" t="str">
            <v>1C.21.010.0045.b</v>
          </cell>
          <cell r="B5919" t="str">
            <v>- douglas</v>
          </cell>
          <cell r="C5919" t="str">
            <v>m²</v>
          </cell>
          <cell r="D5919">
            <v>944.31</v>
          </cell>
        </row>
        <row r="5920">
          <cell r="A5920" t="str">
            <v>1C.21.010.0045.c</v>
          </cell>
          <cell r="B5920" t="str">
            <v>- rovere</v>
          </cell>
          <cell r="C5920" t="str">
            <v>m²</v>
          </cell>
          <cell r="D5920">
            <v>984.27</v>
          </cell>
        </row>
        <row r="5921">
          <cell r="A5921" t="str">
            <v>1C.21.010.0045.d</v>
          </cell>
          <cell r="B5921" t="str">
            <v>- sovrapprezzo ai serramenti per realizzazione con profilati speciali allumino verniciato RAL esterno e con legno lamellare interno per tutte le tipologie di serramenti</v>
          </cell>
          <cell r="C5921" t="str">
            <v>m²</v>
          </cell>
          <cell r="D5921">
            <v>303.01</v>
          </cell>
        </row>
        <row r="5922">
          <cell r="A5922" t="str">
            <v>1C.21.010.0050</v>
          </cell>
          <cell r="B5922" t="str">
            <v>Finestre e porte finestre in legno lamellare spessore minimo 68 mm, trasmittanza telaio 1,60 W/m²K, a telaio unico con controtelaio, apertura anta ribalta. Compresi falso telaio, coprifili, listelli fermavetro, guarnizioni di tenuta, gocciolatoio sul traverso inferiore con scarico delle acque piovane, cerniere e cremonesi di chiusura con maniglia tipo cremonese, meccanismo di manovra e movimentazione, dispositivo di sicurezza;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922"/>
          <cell r="D5922"/>
        </row>
        <row r="5923">
          <cell r="A5923" t="str">
            <v>1C.21.010.0050.a</v>
          </cell>
          <cell r="B5923" t="str">
            <v>- abete/pino</v>
          </cell>
          <cell r="C5923" t="str">
            <v>m²</v>
          </cell>
          <cell r="D5923">
            <v>710.35</v>
          </cell>
        </row>
        <row r="5924">
          <cell r="A5924" t="str">
            <v>1C.21.010.0050.b</v>
          </cell>
          <cell r="B5924" t="str">
            <v>- douglas</v>
          </cell>
          <cell r="C5924" t="str">
            <v>m²</v>
          </cell>
          <cell r="D5924">
            <v>774.86</v>
          </cell>
        </row>
        <row r="5925">
          <cell r="A5925" t="str">
            <v>1C.21.010.0050.c</v>
          </cell>
          <cell r="B5925" t="str">
            <v>- rovere</v>
          </cell>
          <cell r="C5925" t="str">
            <v>m²</v>
          </cell>
          <cell r="D5925">
            <v>807.15</v>
          </cell>
        </row>
        <row r="5926">
          <cell r="A5926" t="str">
            <v>1C.21.010.0050.d</v>
          </cell>
          <cell r="B5926" t="str">
            <v>- sovrapprezzo ai serramenti per realizzazione con profilati speciali allumino verniciato RAL esterno e con legno lamellare interno per tutte le tipologie di serramenti</v>
          </cell>
          <cell r="C5926" t="str">
            <v>m²</v>
          </cell>
          <cell r="D5926">
            <v>244.65</v>
          </cell>
        </row>
        <row r="5927">
          <cell r="A5927" t="str">
            <v>1C.21.010.0055</v>
          </cell>
          <cell r="B5927" t="str">
            <v>Finestre e porte finestre in legno lamellare spessore minimo 80 mm, trasmittanza telaio 1,20 W/m²K, a telaio unico con controtelaio, apertura anta ribalta. Compresi falso telaio, coprifili, listelli fermavetro, guarnizioni di tenuta, gocciolatoio sul traverso inferiore con scarico delle acque piovane, cerniere e cremonesi di chiusura con maniglia tipo cremonese, meccanismo di manovra e movimentazione, dispositivo di sicurezza;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927"/>
          <cell r="D5927"/>
        </row>
        <row r="5928">
          <cell r="A5928" t="str">
            <v>1C.21.010.0055.a</v>
          </cell>
          <cell r="B5928" t="str">
            <v>- abete/pino</v>
          </cell>
          <cell r="C5928" t="str">
            <v>m²</v>
          </cell>
          <cell r="D5928">
            <v>764.42</v>
          </cell>
        </row>
        <row r="5929">
          <cell r="A5929" t="str">
            <v>1C.21.010.0055.b</v>
          </cell>
          <cell r="B5929" t="str">
            <v>- douglas</v>
          </cell>
          <cell r="C5929" t="str">
            <v>m²</v>
          </cell>
          <cell r="D5929">
            <v>833.82</v>
          </cell>
        </row>
        <row r="5930">
          <cell r="A5930" t="str">
            <v>1C.21.010.0055.c</v>
          </cell>
          <cell r="B5930" t="str">
            <v>- rovere</v>
          </cell>
          <cell r="C5930" t="str">
            <v>m²</v>
          </cell>
          <cell r="D5930">
            <v>868.52</v>
          </cell>
        </row>
        <row r="5931">
          <cell r="A5931" t="str">
            <v>1C.21.010.0055.d</v>
          </cell>
          <cell r="B5931" t="str">
            <v>- sovrapprezzo ai serramenti per realizzazione con profilati speciali allumino verniciato RAL esterno e con legno lamellare interno per tutte le tipologie di serramenti</v>
          </cell>
          <cell r="C5931" t="str">
            <v>m²</v>
          </cell>
          <cell r="D5931">
            <v>263.12</v>
          </cell>
        </row>
        <row r="5932">
          <cell r="A5932" t="str">
            <v>1C.21.010.0060</v>
          </cell>
          <cell r="B5932" t="str">
            <v>Finestre e porte finestre in legno lamellare spessore minimo 68 mm, trasmittanza telaio 1,60 W/m²K, a telaio unico con controtelaio, apertura a vasistas. Compresi falso telaio, coprifili, listelli fermavetro, guarnizioni di tenuta, gocciolatoio sul traverso inferiore con scarico delle acque piovane, cerniere e cremonesi di chiusura con maniglia tipo cremonese, meccanismo di manovra e movimentazione, dispositivo di sicurezza;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932"/>
          <cell r="D5932"/>
        </row>
        <row r="5933">
          <cell r="A5933" t="str">
            <v>1C.21.010.0060.a</v>
          </cell>
          <cell r="B5933" t="str">
            <v>- abete/pino</v>
          </cell>
          <cell r="C5933" t="str">
            <v>m²</v>
          </cell>
          <cell r="D5933">
            <v>744.48</v>
          </cell>
        </row>
        <row r="5934">
          <cell r="A5934" t="str">
            <v>1C.21.010.0060.b</v>
          </cell>
          <cell r="B5934" t="str">
            <v>- douglas</v>
          </cell>
          <cell r="C5934" t="str">
            <v>m²</v>
          </cell>
          <cell r="D5934">
            <v>809.52</v>
          </cell>
        </row>
        <row r="5935">
          <cell r="A5935" t="str">
            <v>1C.21.010.0060.c</v>
          </cell>
          <cell r="B5935" t="str">
            <v>- rovere</v>
          </cell>
          <cell r="C5935" t="str">
            <v>m²</v>
          </cell>
          <cell r="D5935">
            <v>842.04</v>
          </cell>
        </row>
        <row r="5936">
          <cell r="A5936" t="str">
            <v>1C.21.010.0060.d</v>
          </cell>
          <cell r="B5936" t="str">
            <v>- sovrapprezzo ai serramenti per realizzazione con profilati speciali allumino verniciato RAL esterno e con legno lamellare interno per tutte le tipologie di serramenti</v>
          </cell>
          <cell r="C5936" t="str">
            <v>m²</v>
          </cell>
          <cell r="D5936">
            <v>246.61</v>
          </cell>
        </row>
        <row r="5937">
          <cell r="A5937" t="str">
            <v>1C.21.010.0065</v>
          </cell>
          <cell r="B5937" t="str">
            <v>Finestre e porte finestre in legno lamellare spessore minimo 80 mm, trasmittanza telaio 1,20 W/m²K, a telaio unico con controtelaio, apertura a vasistas. Compresi falso telaio, coprifili, listelli fermavetro, guarnizioni di tenuta, gocciolatoio sul traverso inferiore con scarico delle acque piovane, cerniere e cremonesi di chiusura con maniglia tipo cremonese, meccanismo di manovra e movimentazione, dispositivo di sicurezza; la verniciatura a tre mani trasparente od opaca (imprimitura, fondo e finitura). Sono comprese altresì la posa in opera del falso telaio, le prestazioni di assistenza muraria alla posa con tutte le movimentazioni, la sigillatura tra falso telaio e telaio, la pulizia finale e l'allontanamento dei materiali di risulta. Misurazione esterno telaio.</v>
          </cell>
          <cell r="C5937"/>
          <cell r="D5937"/>
        </row>
        <row r="5938">
          <cell r="A5938" t="str">
            <v>1C.21.010.0065.a</v>
          </cell>
          <cell r="B5938" t="str">
            <v>- abete/pino</v>
          </cell>
          <cell r="C5938" t="str">
            <v>m²</v>
          </cell>
          <cell r="D5938">
            <v>802.75</v>
          </cell>
        </row>
        <row r="5939">
          <cell r="A5939" t="str">
            <v>1C.21.010.0065.b</v>
          </cell>
          <cell r="B5939" t="str">
            <v>- douglas</v>
          </cell>
          <cell r="C5939" t="str">
            <v>m²</v>
          </cell>
          <cell r="D5939">
            <v>873.61</v>
          </cell>
        </row>
        <row r="5940">
          <cell r="A5940" t="str">
            <v>1C.21.010.0065.c</v>
          </cell>
          <cell r="B5940" t="str">
            <v>- rovere</v>
          </cell>
          <cell r="C5940" t="str">
            <v>m²</v>
          </cell>
          <cell r="D5940">
            <v>909.04</v>
          </cell>
        </row>
        <row r="5941">
          <cell r="A5941" t="str">
            <v>1C.21.010.0065.d</v>
          </cell>
          <cell r="B5941" t="str">
            <v>- sovrapprezzo ai serramenti per realizzazione con profilati speciali allumino verniciato RAL esterno e con legno lamellare interno per tutte le tipologie di serramenti</v>
          </cell>
          <cell r="C5941" t="str">
            <v>m²</v>
          </cell>
          <cell r="D5941">
            <v>268.7</v>
          </cell>
        </row>
        <row r="5942">
          <cell r="A5942" t="str">
            <v>1C.21.020</v>
          </cell>
          <cell r="B5942" t="str">
            <v>PERSIANE IN LEGNO LAMELLARE</v>
          </cell>
          <cell r="C5942"/>
          <cell r="D5942"/>
        </row>
        <row r="5943">
          <cell r="A5943" t="str">
            <v>1C.21.020.0010</v>
          </cell>
          <cell r="B5943" t="str">
            <v>Persiane a battente, ad una o più ante per finestra, spessore 54X80 mm, alette 55X12 mm, interasse 38 mm, munite di ferri robustissimi di sostegno; pilette ed occhioli; spagnolette con saliscendi e saltarelli; fermi superiori, fermi inferiori e ferma battente; verniciatura a tre mani, trasparente od opaca (imprimitura, fondo e finitura); compresa la posa in opera nonchè tutte le preztazioni di assistenza muraria, pulizia ed allontanamento dei materiali di risulta. Misura effettiva esterna telaio, in legno lamellare di:</v>
          </cell>
          <cell r="C5943"/>
          <cell r="D5943"/>
        </row>
        <row r="5944">
          <cell r="A5944" t="str">
            <v>1C.21.020.0010.a</v>
          </cell>
          <cell r="B5944" t="str">
            <v>- abete/pino</v>
          </cell>
          <cell r="C5944" t="str">
            <v>m²</v>
          </cell>
          <cell r="D5944">
            <v>436.58</v>
          </cell>
        </row>
        <row r="5945">
          <cell r="A5945" t="str">
            <v>1C.21.020.0010.b</v>
          </cell>
          <cell r="B5945" t="str">
            <v>- douglas</v>
          </cell>
          <cell r="C5945" t="str">
            <v>m²</v>
          </cell>
          <cell r="D5945">
            <v>551.07000000000005</v>
          </cell>
        </row>
        <row r="5946">
          <cell r="A5946" t="str">
            <v>1C.21.020.0010.c</v>
          </cell>
          <cell r="B5946" t="str">
            <v>- rovere</v>
          </cell>
          <cell r="C5946" t="str">
            <v>m²</v>
          </cell>
          <cell r="D5946">
            <v>571.52</v>
          </cell>
        </row>
        <row r="5947">
          <cell r="A5947" t="str">
            <v>1C.21.020.0010.d</v>
          </cell>
          <cell r="B5947" t="str">
            <v>- sovrapprezzo per ante scorrevoli interno/esterno muro</v>
          </cell>
          <cell r="C5947" t="str">
            <v>m²</v>
          </cell>
          <cell r="D5947">
            <v>71.38</v>
          </cell>
        </row>
        <row r="5948">
          <cell r="A5948" t="str">
            <v>1C.21.020.0020</v>
          </cell>
          <cell r="B5948" t="str">
            <v>Persiane a battente, ad una o più ante per portafinestra, spessore 54X80 mm, alette 55X12 mm, interasse 38 mm, munite di ferri robustissimi di sostegno; pilette ed occhioli; spagnolette con saliscendi e saltarelli; fermi superiori, fermi inferiori e ferma battente; verniciatura a tre mani, trasparente od opaca (imprimitura, fondo e finitura); compresa la posa in opera nonchè tutte le preztazioni di assistenza muraria, pulizia ed allontanamento dei materiali di risulta. Misura effettiva esterna telaio, in legno lamellare di:</v>
          </cell>
          <cell r="C5948"/>
          <cell r="D5948"/>
        </row>
        <row r="5949">
          <cell r="A5949" t="str">
            <v>1C.21.020.0020.a</v>
          </cell>
          <cell r="B5949" t="str">
            <v>- abete/pino</v>
          </cell>
          <cell r="C5949" t="str">
            <v>m²</v>
          </cell>
          <cell r="D5949">
            <v>369.77</v>
          </cell>
        </row>
        <row r="5950">
          <cell r="A5950" t="str">
            <v>1C.21.020.0020.b</v>
          </cell>
          <cell r="B5950" t="str">
            <v>- douglas</v>
          </cell>
          <cell r="C5950" t="str">
            <v>m²</v>
          </cell>
          <cell r="D5950">
            <v>465.54</v>
          </cell>
        </row>
        <row r="5951">
          <cell r="A5951" t="str">
            <v>1C.21.020.0020.c</v>
          </cell>
          <cell r="B5951" t="str">
            <v>- rovere</v>
          </cell>
          <cell r="C5951" t="str">
            <v>m²</v>
          </cell>
          <cell r="D5951">
            <v>482.65</v>
          </cell>
        </row>
        <row r="5952">
          <cell r="A5952" t="str">
            <v>1C.21.020.0020.d</v>
          </cell>
          <cell r="B5952" t="str">
            <v>- sovrapprezzo per ante scorrevoli interno/esterno muro</v>
          </cell>
          <cell r="C5952" t="str">
            <v>m²</v>
          </cell>
          <cell r="D5952">
            <v>42.08</v>
          </cell>
        </row>
        <row r="5953">
          <cell r="A5953" t="str">
            <v>1C.21.050</v>
          </cell>
          <cell r="B5953" t="str">
            <v>SERRAMENTI E PERSIANE IN LEGNO MASSELLO</v>
          </cell>
          <cell r="C5953"/>
          <cell r="D5953"/>
        </row>
        <row r="5954">
          <cell r="A5954" t="str">
            <v>1C.21.050.0010</v>
          </cell>
          <cell r="B5954" t="str">
            <v>Finestre e porte finestre ad una o più ante a battente. Compresi falso telaio, coprifili, listelli fermavetro, guarnizioni in materiale elastomero, gocciolatoio in alluminio o legno, cerniere e cremonesi di chiusura con maniglia in ottone o in alluminio anodizzato; la verniciatura a tre mani, trasparente od opaca (imprimitura, fondo e finitura), che potrà essere eseguita in stabilimento o comunque prima della posa in opera. Sono comprese altresì la posa in opera del falso telaio, le prestazioni di assistenza muraria alla posa con tutte le movimentazioni, la sigillatura tra falso telaio e telaio con nastro autoespandente, la pulizia finale e allontanamento dei materiali di risulta. Misurazione esterno telaio.</v>
          </cell>
          <cell r="C5954"/>
          <cell r="D5954"/>
        </row>
        <row r="5955">
          <cell r="A5955" t="str">
            <v>1C.21.050.0010.a</v>
          </cell>
          <cell r="B5955" t="str">
            <v>- abete</v>
          </cell>
          <cell r="C5955" t="str">
            <v>m²</v>
          </cell>
          <cell r="D5955">
            <v>377.48</v>
          </cell>
        </row>
        <row r="5956">
          <cell r="A5956" t="str">
            <v>1C.21.050.0010.b</v>
          </cell>
          <cell r="B5956" t="str">
            <v>- hemlock</v>
          </cell>
          <cell r="C5956" t="str">
            <v>m²</v>
          </cell>
          <cell r="D5956">
            <v>422.2</v>
          </cell>
        </row>
        <row r="5957">
          <cell r="A5957" t="str">
            <v>1C.21.050.0010.c</v>
          </cell>
          <cell r="B5957" t="str">
            <v>- douglas</v>
          </cell>
          <cell r="C5957" t="str">
            <v>m²</v>
          </cell>
          <cell r="D5957">
            <v>521.17999999999995</v>
          </cell>
        </row>
        <row r="5958">
          <cell r="A5958" t="str">
            <v>1C.21.050.0010.d</v>
          </cell>
          <cell r="B5958" t="str">
            <v>- rovere</v>
          </cell>
          <cell r="C5958" t="str">
            <v>m²</v>
          </cell>
          <cell r="D5958">
            <v>599.52</v>
          </cell>
        </row>
        <row r="5959">
          <cell r="A5959" t="str">
            <v>1C.21.050.0020</v>
          </cell>
          <cell r="B5959" t="str">
            <v>Finestre e porte finestre ad una o due ante scorrevoli, ante con triplice battuta. Compresi: falso telaio, coprifili, listelli fermavetro, guarnizioni in materiale elastomero, gocciolatoio in alluminio o legno, maniglione a leva, chiusura a nastro di acciaio cadmiato; la verniciatura a tre mani, trasparente od opaca (imprimitura, fondo e finitura), che potrà essere eseguita in stabilimento o comunque prima della posa in opera. Sono comprese altresì la posa in opera del falso telaio, le prestazioni di assistenza muraria alla posa con tutte le movimentazioni, la sigillatura tra falso telaio e telaio con nastro autoespandente, la pulizia finale e allontanamento dei materiali di risulta. Misurazione esterno telaio.</v>
          </cell>
          <cell r="C5959"/>
          <cell r="D5959"/>
        </row>
        <row r="5960">
          <cell r="A5960" t="str">
            <v>1C.21.050.0020.a</v>
          </cell>
          <cell r="B5960" t="str">
            <v>- abete</v>
          </cell>
          <cell r="C5960" t="str">
            <v>m²</v>
          </cell>
          <cell r="D5960">
            <v>623.79</v>
          </cell>
        </row>
        <row r="5961">
          <cell r="A5961" t="str">
            <v>1C.21.050.0020.b</v>
          </cell>
          <cell r="B5961" t="str">
            <v>- hemlock</v>
          </cell>
          <cell r="C5961" t="str">
            <v>m²</v>
          </cell>
          <cell r="D5961">
            <v>700.24</v>
          </cell>
        </row>
        <row r="5962">
          <cell r="A5962" t="str">
            <v>1C.21.050.0020.c</v>
          </cell>
          <cell r="B5962" t="str">
            <v>- douglas</v>
          </cell>
          <cell r="C5962" t="str">
            <v>m²</v>
          </cell>
          <cell r="D5962">
            <v>834.75</v>
          </cell>
        </row>
        <row r="5963">
          <cell r="A5963" t="str">
            <v>1C.21.050.0020.d</v>
          </cell>
          <cell r="B5963" t="str">
            <v>- rovere</v>
          </cell>
          <cell r="C5963" t="str">
            <v>m²</v>
          </cell>
          <cell r="D5963">
            <v>805.89</v>
          </cell>
        </row>
        <row r="5964">
          <cell r="A5964" t="str">
            <v>1C.21.050.0030</v>
          </cell>
          <cell r="B5964" t="str">
            <v>Finestre ad un'anta, con apertura a bilico orizzontale, compresi falso telaio (ove previsto), maniglia di bloccaggio a scatto, guarnizione di tenuta in materiale indeformabile, gli accessori, i fermavetro per vetrate isolanti, la verniciatura a tre mani, trasparente od opaca (imprimitura, fondo e finitura), che potrà essere eseguita in stabilimento o comunque prima della posa in opera. Sono comprese altresì la posa in opera del falso telaio, tutte le prestazioni di assistenza muraria alla posa con le movimentazioni, la sigillatura tra falso telaio e telaio con nastro autoespandente, la pulizia finale e allontanamento dei materiali di risulta. Misurazione esterno telaio.</v>
          </cell>
          <cell r="C5964"/>
          <cell r="D5964"/>
        </row>
        <row r="5965">
          <cell r="A5965" t="str">
            <v>1C.21.050.0030.a</v>
          </cell>
          <cell r="B5965" t="str">
            <v>- abete</v>
          </cell>
          <cell r="C5965" t="str">
            <v>m²</v>
          </cell>
          <cell r="D5965">
            <v>1106.06</v>
          </cell>
        </row>
        <row r="5966">
          <cell r="A5966" t="str">
            <v>1C.21.050.0030.b</v>
          </cell>
          <cell r="B5966" t="str">
            <v>- hemlock</v>
          </cell>
          <cell r="C5966" t="str">
            <v>m²</v>
          </cell>
          <cell r="D5966">
            <v>1173.22</v>
          </cell>
        </row>
        <row r="5967">
          <cell r="A5967" t="str">
            <v>1C.21.050.0030.c</v>
          </cell>
          <cell r="B5967" t="str">
            <v>- douglas</v>
          </cell>
          <cell r="C5967" t="str">
            <v>m²</v>
          </cell>
          <cell r="D5967">
            <v>1343.23</v>
          </cell>
        </row>
        <row r="5968">
          <cell r="A5968" t="str">
            <v>1C.21.050.0030.d</v>
          </cell>
          <cell r="B5968" t="str">
            <v>- rovere</v>
          </cell>
          <cell r="C5968" t="str">
            <v>m²</v>
          </cell>
          <cell r="D5968">
            <v>1294.55</v>
          </cell>
        </row>
        <row r="5969">
          <cell r="A5969" t="str">
            <v>1C.21.050.0035</v>
          </cell>
          <cell r="B5969" t="str">
            <v>Finestre e porte finestre ad anta ribalta, compresi falso telaio, meccanismo di manovra e movimentazione, maniglia tipo cremonese, dispositivo di sicurezza, guarnizione di tenuta in materiale indeformabile, gli accessori, i fermavetro per vetrate isolanti, la verniciatura a tre mani, trasparente od opaca (imprimitura, fondo e finitura), che potrà essere eseguita in stabilimento o comunque prima della posa in opera. Sono comprese altresì la posa in opera del falso telaio, tutte le prestazioni di assistenza muraria alla posa con le movimentazioni, la sigillatura tra falso telaio e telaio con nastro autoespandente, la pulizia finale e allontanamento dei materiali di risulta. Misurazione esterno telaio.</v>
          </cell>
          <cell r="C5969"/>
          <cell r="D5969"/>
        </row>
        <row r="5970">
          <cell r="A5970" t="str">
            <v>1C.21.050.0035.a</v>
          </cell>
          <cell r="B5970" t="str">
            <v>- abete</v>
          </cell>
          <cell r="C5970" t="str">
            <v>m²</v>
          </cell>
          <cell r="D5970">
            <v>678.56</v>
          </cell>
        </row>
        <row r="5971">
          <cell r="A5971" t="str">
            <v>1C.21.050.0035.b</v>
          </cell>
          <cell r="B5971" t="str">
            <v>- hemlock</v>
          </cell>
          <cell r="C5971" t="str">
            <v>m²</v>
          </cell>
          <cell r="D5971">
            <v>683.87</v>
          </cell>
        </row>
        <row r="5972">
          <cell r="A5972" t="str">
            <v>1C.21.050.0035.c</v>
          </cell>
          <cell r="B5972" t="str">
            <v>- douglas</v>
          </cell>
          <cell r="C5972" t="str">
            <v>m²</v>
          </cell>
          <cell r="D5972">
            <v>713.94</v>
          </cell>
        </row>
        <row r="5973">
          <cell r="A5973" t="str">
            <v>1C.21.050.0035.d</v>
          </cell>
          <cell r="B5973" t="str">
            <v>- rovere</v>
          </cell>
          <cell r="C5973" t="str">
            <v>m²</v>
          </cell>
          <cell r="D5973">
            <v>753.58</v>
          </cell>
        </row>
        <row r="5974">
          <cell r="A5974" t="str">
            <v>1C.21.050.0040</v>
          </cell>
          <cell r="B5974" t="str">
            <v>Finestre a vasistas, compresi falso telaio, meccanismo di manovra e movimentazione, maniglia tipo cremonese, dispositivo di sicurezza, guarnizione di tenuta in materiale indeformabile, gli accessori, i fermavetro per vetrate isolanti, la verniciatura a tre mani, trasparente od opaca (imprimitura, fondo e finitura), che potrà essere eseguita in stabilimento o comunque prima della posa in opera. Sono comprese altresì la posa in opera del falso telaio, tutte le prestazioni di assistenza muraria alla posa con le movimentazioni, la sigillatura tra falso telaio e telaio con nastro autoespandente, la pulizia finale e allontanamento dei materiali di risulta. Misurazione esterno telaio.</v>
          </cell>
          <cell r="C5974"/>
          <cell r="D5974"/>
        </row>
        <row r="5975">
          <cell r="A5975" t="str">
            <v>1C.21.050.0040.a</v>
          </cell>
          <cell r="B5975" t="str">
            <v>- abete</v>
          </cell>
          <cell r="C5975" t="str">
            <v>m²</v>
          </cell>
          <cell r="D5975">
            <v>684.19</v>
          </cell>
        </row>
        <row r="5976">
          <cell r="A5976" t="str">
            <v>1C.21.050.0040.b</v>
          </cell>
          <cell r="B5976" t="str">
            <v>- hemlock</v>
          </cell>
          <cell r="C5976" t="str">
            <v>m²</v>
          </cell>
          <cell r="D5976">
            <v>690.04</v>
          </cell>
        </row>
        <row r="5977">
          <cell r="A5977" t="str">
            <v>1C.21.050.0040.c</v>
          </cell>
          <cell r="B5977" t="str">
            <v>- douglas</v>
          </cell>
          <cell r="C5977" t="str">
            <v>m²</v>
          </cell>
          <cell r="D5977">
            <v>720.37</v>
          </cell>
        </row>
        <row r="5978">
          <cell r="A5978" t="str">
            <v>1C.21.050.0040.d</v>
          </cell>
          <cell r="B5978" t="str">
            <v>- rovere</v>
          </cell>
          <cell r="C5978" t="str">
            <v>m²</v>
          </cell>
          <cell r="D5978">
            <v>755.89</v>
          </cell>
        </row>
        <row r="5979">
          <cell r="A5979" t="str">
            <v>1C.21.050.0045</v>
          </cell>
          <cell r="B5979" t="str">
            <v>Persiane a battente, ad una o due ante, con intelaiatura dello spessore di 45x80 mm, alette dello spessore di 10/12 mm, interasse 38 mm, munite di ferri robustissimi di sostegno; pilette ed occhioli; spagnolette con saliscendi e saltarelli, fermapersiane; verniciatura a tre mani, trasparente od opaca (imprimitura, fondo e finitura), che potrà essere eseguita in stabilimento o comunque prima della posa in opera. Compresa la posa in opera nonchè tutte le prestazioni di assistenza muraria, pulizia ed allontanamento dei materiali di risulta. Misurazione esterno telai.</v>
          </cell>
          <cell r="C5979"/>
          <cell r="D5979"/>
        </row>
        <row r="5980">
          <cell r="A5980" t="str">
            <v>1C.21.050.0045.a</v>
          </cell>
          <cell r="B5980" t="str">
            <v>- larice nazionale</v>
          </cell>
          <cell r="C5980" t="str">
            <v>m²</v>
          </cell>
          <cell r="D5980">
            <v>316.68</v>
          </cell>
        </row>
        <row r="5981">
          <cell r="A5981" t="str">
            <v>1C.21.050.0045.b</v>
          </cell>
          <cell r="B5981" t="str">
            <v>- hemlock</v>
          </cell>
          <cell r="C5981" t="str">
            <v>m²</v>
          </cell>
          <cell r="D5981">
            <v>339.8</v>
          </cell>
        </row>
        <row r="5982">
          <cell r="A5982" t="str">
            <v>1C.21.050.0045.c</v>
          </cell>
          <cell r="B5982" t="str">
            <v>- douglas</v>
          </cell>
          <cell r="C5982" t="str">
            <v>m²</v>
          </cell>
          <cell r="D5982">
            <v>397.61</v>
          </cell>
        </row>
        <row r="5983">
          <cell r="A5983" t="str">
            <v>1C.21.050.0045.d</v>
          </cell>
          <cell r="B5983" t="str">
            <v>- rovere</v>
          </cell>
          <cell r="C5983" t="str">
            <v>m²</v>
          </cell>
          <cell r="D5983">
            <v>412.05</v>
          </cell>
        </row>
        <row r="5984">
          <cell r="A5984" t="str">
            <v>1C.21.050.0050</v>
          </cell>
          <cell r="B5984" t="str">
            <v>Persiane scorrevoli (a coulisse) ad una o due ante, con intelaiatura dello spessore di 45x80 mm, alette dello spessore di 10/12 mm, interasse 38 mm, con scorrimento a sospensione montate su guida con carrucola in ghisa su cuscinetti a sfere e registri in alto e in basso, complete di accessori, maniglie di bronzo; verniciatura a tre mani, trasparente od opaca (imprimitura, fondo e finitura), che potrà essere eseguita in stabilimento o comunque prima della posa in opera. Compresa la posa in opera nonchè tutte le prestazioni di assistenza muraria, pulizia ed allontanamento dei materiali di risulta. Misurazione esterno telaio.</v>
          </cell>
          <cell r="C5984"/>
          <cell r="D5984"/>
        </row>
        <row r="5985">
          <cell r="A5985" t="str">
            <v>1C.21.050.0050.a</v>
          </cell>
          <cell r="B5985" t="str">
            <v>- larice nazionale</v>
          </cell>
          <cell r="C5985" t="str">
            <v>m²</v>
          </cell>
          <cell r="D5985">
            <v>372.99</v>
          </cell>
        </row>
        <row r="5986">
          <cell r="A5986" t="str">
            <v>1C.21.050.0050.b</v>
          </cell>
          <cell r="B5986" t="str">
            <v>- hemlock</v>
          </cell>
          <cell r="C5986" t="str">
            <v>m²</v>
          </cell>
          <cell r="D5986">
            <v>396.11</v>
          </cell>
        </row>
        <row r="5987">
          <cell r="A5987" t="str">
            <v>1C.21.050.0050.c</v>
          </cell>
          <cell r="B5987" t="str">
            <v>- douglas</v>
          </cell>
          <cell r="C5987" t="str">
            <v>m²</v>
          </cell>
          <cell r="D5987">
            <v>453.9</v>
          </cell>
        </row>
        <row r="5988">
          <cell r="A5988" t="str">
            <v>1C.21.050.0050.d</v>
          </cell>
          <cell r="B5988" t="str">
            <v>- rovere</v>
          </cell>
          <cell r="C5988" t="str">
            <v>m²</v>
          </cell>
          <cell r="D5988">
            <v>468.36</v>
          </cell>
        </row>
        <row r="5989">
          <cell r="A5989" t="str">
            <v>1C.21.100</v>
          </cell>
          <cell r="B5989" t="str">
            <v>SERRAMENTI E PERSIANE IN PVC</v>
          </cell>
          <cell r="C5989"/>
          <cell r="D5989"/>
        </row>
        <row r="5990">
          <cell r="A5990" t="str">
            <v>1C.21.100.0010</v>
          </cell>
          <cell r="B5990" t="str">
            <v>Finestre e porte finestre in pvc antiurto, ad alta resistenza, colori di serie. Telaio armato con profilati di acciaio, sezione pluricamera, angoli termosaldati, finitura superficiale liscia, adatti per vetro camera. Comprese le guarnizioni in materiale elastomero, tutte le necessarie ferramenta, maniglia, falso telaio. Sono comprese altresì le prestazioni di assistenza muraria alla posa con tutte le movimentazioni e la sigillatura tra falso telaio e telaio con nastro autoespandente. Misurazione esterno telaio.</v>
          </cell>
          <cell r="C5990"/>
          <cell r="D5990"/>
        </row>
        <row r="5991">
          <cell r="A5991" t="str">
            <v>1C.21.100.0010.a</v>
          </cell>
          <cell r="B5991" t="str">
            <v>- finestre antaribalta ad un battente</v>
          </cell>
          <cell r="C5991" t="str">
            <v>m²</v>
          </cell>
          <cell r="D5991">
            <v>347.73</v>
          </cell>
        </row>
        <row r="5992">
          <cell r="A5992" t="str">
            <v>1C.21.100.0010.b</v>
          </cell>
          <cell r="B5992" t="str">
            <v>- finestre antaribalta a due battenti</v>
          </cell>
          <cell r="C5992" t="str">
            <v>m²</v>
          </cell>
          <cell r="D5992">
            <v>229.96</v>
          </cell>
        </row>
        <row r="5993">
          <cell r="A5993" t="str">
            <v>1C.21.100.0010.c</v>
          </cell>
          <cell r="B5993" t="str">
            <v>- porte finestre antaribalta ad un battente</v>
          </cell>
          <cell r="C5993" t="str">
            <v>m²</v>
          </cell>
          <cell r="D5993">
            <v>247.07</v>
          </cell>
        </row>
        <row r="5994">
          <cell r="A5994" t="str">
            <v>1C.21.100.0010.d</v>
          </cell>
          <cell r="B5994" t="str">
            <v>- porte finestre antaribalta a due battenti</v>
          </cell>
          <cell r="C5994" t="str">
            <v>m²</v>
          </cell>
          <cell r="D5994">
            <v>196.93</v>
          </cell>
        </row>
        <row r="5995">
          <cell r="A5995" t="str">
            <v>1C.21.100.0020</v>
          </cell>
          <cell r="B5995" t="str">
            <v>Persiane in pvc antiurto ad alta resistenza, per finestre e porte finestre, colori di serie. Telaio armato con profilati di acciaio, angoli termosaldati, finitura superficiale lisci; stecche fisse o orientabili, verticali o orizzontali. Compresa la posa in opera, le fermapersiane, tutte le prestazioni di assistenza muraria, pulizia ed allontanamento dei materiali di risulta. Misurazione esterno telaio.</v>
          </cell>
          <cell r="C5995"/>
          <cell r="D5995"/>
        </row>
        <row r="5996">
          <cell r="A5996" t="str">
            <v>1C.21.100.0020.a</v>
          </cell>
          <cell r="B5996" t="str">
            <v>- ad un battente</v>
          </cell>
          <cell r="C5996" t="str">
            <v>m²</v>
          </cell>
          <cell r="D5996">
            <v>441.2</v>
          </cell>
        </row>
        <row r="5997">
          <cell r="A5997" t="str">
            <v>1C.21.100.0020.b</v>
          </cell>
          <cell r="B5997" t="str">
            <v>- a due battenti</v>
          </cell>
          <cell r="C5997" t="str">
            <v>m²</v>
          </cell>
          <cell r="D5997">
            <v>435.75</v>
          </cell>
        </row>
        <row r="5998">
          <cell r="A5998" t="str">
            <v>1C.21.150</v>
          </cell>
          <cell r="B5998" t="str">
            <v>AVVOLGIBILI</v>
          </cell>
          <cell r="C5998"/>
          <cell r="D5998"/>
        </row>
        <row r="5999">
          <cell r="A5999" t="str">
            <v>1C.21.150.0010</v>
          </cell>
          <cell r="B5999" t="str">
            <v>Avvolgibile di legno con stecche di 14 ÷ 15 mm di spessore, fisse o distanziate e sovrapponibili fino a completa chiusura, collegate con ganci di acciaio cadmiato spessore 10/10, traverso inferiore in legno duro; compresi i supporti normali zincati, il rullo di abete a sezione poligonale completo di testate a capsula di acciaio zincato, puleggia in lamiera zincata spessore 8/10 o plastica antiurto, passacinghia con pareti arcuate, cinghia di manovra di plastica, cinghia di nylon per il collegamento dei teli al rullo, squadrette o tappi di arresto, guide fisse ad U in profilato di ferro zincato spessore 8/10, avvolgitore contenuto in cassetta metallica zincata spessore 8/10 o di plastica antiurto, placca di acciaio inox. Verniciatura a tre mani, trasparente od opaca (imprimitura, fondo e finitura), che potrà essere eseguita in stabilimento o comunque prima della posa in opera. Compresa la posa in opera nonchè le prestazioni di assistenza muraria, pulizia ed allontanamento dei materiali di risulta. Misurazione: luce netta del vano con aumento di 25 cm sull'altezza e 3 cm sulla larghezza.</v>
          </cell>
          <cell r="C5999"/>
          <cell r="D5999"/>
        </row>
        <row r="6000">
          <cell r="A6000" t="str">
            <v>1C.21.150.0010.a</v>
          </cell>
          <cell r="B6000" t="str">
            <v>- pino</v>
          </cell>
          <cell r="C6000" t="str">
            <v>m²</v>
          </cell>
          <cell r="D6000">
            <v>161.19</v>
          </cell>
        </row>
        <row r="6001">
          <cell r="A6001" t="str">
            <v>1C.21.150.0010.b</v>
          </cell>
          <cell r="B6001" t="str">
            <v>- douglas</v>
          </cell>
          <cell r="C6001" t="str">
            <v>m²</v>
          </cell>
          <cell r="D6001">
            <v>182.83</v>
          </cell>
        </row>
        <row r="6002">
          <cell r="A6002" t="str">
            <v>1C.21.150.0020</v>
          </cell>
          <cell r="B6002" t="str">
            <v>Avvolgibile in materia plastica (PVC rigido) con stecche da 13/14 mm di spessore a doppio agganciamento continuo; compresi i supporti normali zincati, l'albero in acciaio zincato a caldo spessore 12/10, puleggia in lamiera zincata spessore 8/10 o plastica antiurto, passacinghia con pareti arcuate, cinghia di manovra di plastica, cinghia di nylon per il collegamento dei teli al rullo, squadrette o tappi di arresto, guide fisse ad U in profilato di ferro zincato spessore 8/10, avvolgitore contenuto in cassetta metallica zincata spessore 8/10 o di plastica antiurto, placca di acciaio inox. Compresa la posa in opera nonchè le prestazioni di assistenza muraria, pulizia ed allontanamento dei materiali di risulta. Misurazione: luce netta del vano con aumento di 25 cm sull'altezza e 3 cm sulla larghezza.</v>
          </cell>
          <cell r="C6002"/>
          <cell r="D6002"/>
        </row>
        <row r="6003">
          <cell r="A6003" t="str">
            <v>1C.21.150.0020.a</v>
          </cell>
          <cell r="B6003" t="str">
            <v>- kg/m² 4,500</v>
          </cell>
          <cell r="C6003" t="str">
            <v>m²</v>
          </cell>
          <cell r="D6003">
            <v>68.73</v>
          </cell>
        </row>
        <row r="6004">
          <cell r="A6004" t="str">
            <v>1C.21.150.0020.b</v>
          </cell>
          <cell r="B6004" t="str">
            <v>- kg/m² 6,200 antigrandine</v>
          </cell>
          <cell r="C6004" t="str">
            <v>m²</v>
          </cell>
          <cell r="D6004">
            <v>79.53</v>
          </cell>
        </row>
        <row r="6005">
          <cell r="A6005" t="str">
            <v>1C.21.150.0020.c</v>
          </cell>
          <cell r="B6005" t="str">
            <v>- sovrapprezzo per rinforzo in metallo</v>
          </cell>
          <cell r="C6005" t="str">
            <v>m²</v>
          </cell>
          <cell r="D6005">
            <v>3.94</v>
          </cell>
        </row>
        <row r="6006">
          <cell r="A6006" t="str">
            <v>1C.21.150.0030</v>
          </cell>
          <cell r="B6006" t="str">
            <v>Cassonetto coprirullo di avvolgibile coibentato con frontale mobile e sottocielo fisso a faccia liscia; tamburati, spessore 25 mm o in paniforte spessore 20 mm; misurazione: lunghezza del frontale. Compresa la posa in opera nonchè le prestazioni di assistenza muraria per movimentazioni, pulizia ed allontanamento dei materiali di risulta</v>
          </cell>
          <cell r="C6006" t="str">
            <v>m</v>
          </cell>
          <cell r="D6006">
            <v>96.23</v>
          </cell>
        </row>
        <row r="6007">
          <cell r="A6007" t="str">
            <v>1C.21.200</v>
          </cell>
          <cell r="B6007" t="str">
            <v>PORTE - IMPENNATE</v>
          </cell>
          <cell r="C6007"/>
          <cell r="D6007"/>
        </row>
        <row r="6008">
          <cell r="A6008" t="str">
            <v>1C.21.200.0010</v>
          </cell>
          <cell r="B6008" t="str">
            <v>Porte interne a battente ad un'anta, in legno tamburate, con struttura interna cellulare a nido d'ape, spessore finito mm 48, intelaiatura perimetrale in legno di abete e pannelli fibrolegnosi, battente con spalla, completa di mostre e contromostre, telaio ad imbotte da mm 80 a 120. Compresa la maniglia in alluminio tipo pesante, le cerniere tipo anuba in acciaio da 13 mm, la serratura con due chiavi; la finitura con mano di fondo e verniciatura con lacche poliuretaniche, la fornitura e posa falso telaio. Compresa la posa in opera nonchè le prestazioni di assistenza muraria per movimentazioni, pulizia ed allontanamento dei materiali di risulta. Dimensioni standard da cm 60-65-70-75-80-85-90x210-220.</v>
          </cell>
          <cell r="C6008"/>
          <cell r="D6008"/>
        </row>
        <row r="6009">
          <cell r="A6009" t="str">
            <v>1C.21.200.0010.a</v>
          </cell>
          <cell r="B6009" t="str">
            <v>- medium density, laccato</v>
          </cell>
          <cell r="C6009" t="str">
            <v>cad</v>
          </cell>
          <cell r="D6009">
            <v>524.95000000000005</v>
          </cell>
        </row>
        <row r="6010">
          <cell r="A6010" t="str">
            <v>1C.21.200.0010.b</v>
          </cell>
          <cell r="B6010" t="str">
            <v>- noce tanganika lucidato</v>
          </cell>
          <cell r="C6010" t="str">
            <v>cad</v>
          </cell>
          <cell r="D6010">
            <v>447.3</v>
          </cell>
        </row>
        <row r="6011">
          <cell r="A6011" t="str">
            <v>1C.21.200.0010.c</v>
          </cell>
          <cell r="B6011" t="str">
            <v>- rovere lucidato</v>
          </cell>
          <cell r="C6011" t="str">
            <v>cad</v>
          </cell>
          <cell r="D6011">
            <v>833.58</v>
          </cell>
        </row>
        <row r="6012">
          <cell r="A6012" t="str">
            <v>1C.21.200.0020</v>
          </cell>
          <cell r="B6012" t="str">
            <v>Porte interne a battente a due ante, in legno tamburate, con struttura interna cellulare a nido d'ape, spess. finito mm. 48, intelaiatura perimetrale in legno di abete e pannelli fibrolegnosi, battente con spalla, completa di mostre e contromostre, telaio ad imbotte da mm 80 a 120. Compresa la maniglia in alluminio tipo pesante, le cerniere tipo anuba in acciaio da 13 mm, la serratura con due chiavi; la finitura con mano di fondo e verniciatura con lacche poliuretaniche la fornitura e posa falso telaio. Compresa la posa in opera nonchè le prestazioni di assistenza muraria per movimentazioni, pulizia ed allontanamento dei materiali di risulta. Dimensioni standard da cm 110 a cm 180x210-220.</v>
          </cell>
          <cell r="C6012"/>
          <cell r="D6012"/>
        </row>
        <row r="6013">
          <cell r="A6013" t="str">
            <v>1C.21.200.0020.a</v>
          </cell>
          <cell r="B6013" t="str">
            <v>- medium density, laccato</v>
          </cell>
          <cell r="C6013" t="str">
            <v>cad</v>
          </cell>
          <cell r="D6013">
            <v>826.33</v>
          </cell>
        </row>
        <row r="6014">
          <cell r="A6014" t="str">
            <v>1C.21.200.0020.b</v>
          </cell>
          <cell r="B6014" t="str">
            <v>- noce tanganika lucidato</v>
          </cell>
          <cell r="C6014" t="str">
            <v>cad</v>
          </cell>
          <cell r="D6014">
            <v>696.91</v>
          </cell>
        </row>
        <row r="6015">
          <cell r="A6015" t="str">
            <v>1C.21.200.0020.c</v>
          </cell>
          <cell r="B6015" t="str">
            <v>- rovere lucidato</v>
          </cell>
          <cell r="C6015" t="str">
            <v>cad</v>
          </cell>
          <cell r="D6015">
            <v>1340.7</v>
          </cell>
        </row>
        <row r="6016">
          <cell r="A6016" t="str">
            <v>1C.21.200.0030</v>
          </cell>
          <cell r="B6016" t="str">
            <v>Porte interne a battente ad un'anta, compreso eventuale sopraluce, in legno tamburate, con struttura interna cellulare a nido d'ape, spess. finito mm. 48, intelaiatura perimetrale in legno di abete e pannelli fibrolegnosi, battente con spalla, completa di mostre e contromostre, telaio ad imbotte da mm 80 a 120. Compresa la maniglia in alluminio tipo pesante, le cerniere tipo anuba in acciaio da 13 mm, la serratura con due chiavi; la finitura con mano di fondo e verniciatura con lacche poliuretaniche, la fornitura e posa falso telaio. Compresa la posa in opera nonchè le prestazioni di assistenza muraria per movimentazioni, pulizia ed allontanamento dei materiali di risulta. Valutazione per dimensioni fuori standard.</v>
          </cell>
          <cell r="C6016"/>
          <cell r="D6016"/>
        </row>
        <row r="6017">
          <cell r="A6017" t="str">
            <v>1C.21.200.0030.a</v>
          </cell>
          <cell r="B6017" t="str">
            <v>- medium density, laccato</v>
          </cell>
          <cell r="C6017" t="str">
            <v>m²</v>
          </cell>
          <cell r="D6017">
            <v>323.49</v>
          </cell>
        </row>
        <row r="6018">
          <cell r="A6018" t="str">
            <v>1C.21.200.0030.b</v>
          </cell>
          <cell r="B6018" t="str">
            <v>- noce tanganika lucidato</v>
          </cell>
          <cell r="C6018" t="str">
            <v>m²</v>
          </cell>
          <cell r="D6018">
            <v>275.33</v>
          </cell>
        </row>
        <row r="6019">
          <cell r="A6019" t="str">
            <v>1C.21.200.0040</v>
          </cell>
          <cell r="B6019" t="str">
            <v>Porte interne a battente a due ante,compreso eventuale sopraluce, in legno tamburate, con struttura interna cellulare a nido d'ape, spess. finito mm. 48, intelaiatura perimetrale in legno di abete e pannelli fibrolegnosi, battente con spalla, completa di mostre e contromostre, telaio ad imbotte da mm 80 a 120. Compresa la maniglia in alluminio tipo pesante, le cerniere tipo anuba in acciaio da 13 mm, la serratura con due chiavi; la finitura con mano di fondo e verniciatura con lacche poliuretaniche, la fornitura e posa falso telaio. Compresa la posa in opera nonchè le prestazioni di assistenza muraria per movimentazioni, pulizia ed allontanamento dei materiali di risulta. Valutazione per dimensioni fuori standard.</v>
          </cell>
          <cell r="C6019"/>
          <cell r="D6019"/>
        </row>
        <row r="6020">
          <cell r="A6020" t="str">
            <v>1C.21.200.0040.a</v>
          </cell>
          <cell r="B6020" t="str">
            <v>- medium density, laccato</v>
          </cell>
          <cell r="C6020" t="str">
            <v>m²</v>
          </cell>
          <cell r="D6020">
            <v>339.63</v>
          </cell>
        </row>
        <row r="6021">
          <cell r="A6021" t="str">
            <v>1C.21.200.0040.b</v>
          </cell>
          <cell r="B6021" t="str">
            <v>- noce tanganika lucidato</v>
          </cell>
          <cell r="C6021" t="str">
            <v>m²</v>
          </cell>
          <cell r="D6021">
            <v>288.01</v>
          </cell>
        </row>
        <row r="6022">
          <cell r="A6022" t="str">
            <v>1C.21.200.0050</v>
          </cell>
          <cell r="B6022" t="str">
            <v>Porte interne ad un'anta con apertura a libro cieca liscia, in legno di abete tamburate, con struttura interna cellulare a nido d'ape, spessore minimo mm 43, intelaiatura perimetrale in legno di abete e pannelli fibrolegnosi, completa di mostre e contromostre, telaio ad imbotte da mm 80 a 120. Compresa la maniglia con serratura e nottolino, le cerniere tipo anuba regolabili; la finitura con mano di fondo e verniciatura con lacche poliuretaniche, la fornitura e posa falso telaio. Compresa la posa in opera nonchè le prestazioni di assistenza muraria per movimentazioni, pulizia ed allontanamento dei materiali di risulta. Dimensioni standard da cm 60-70-80-90x210-220. Rivestite sulle due facce in:</v>
          </cell>
          <cell r="C6022"/>
          <cell r="D6022"/>
        </row>
        <row r="6023">
          <cell r="A6023" t="str">
            <v>1C.21.200.0050.a</v>
          </cell>
          <cell r="B6023" t="str">
            <v>- medium density, laccato</v>
          </cell>
          <cell r="C6023" t="str">
            <v>cad</v>
          </cell>
          <cell r="D6023">
            <v>679.45</v>
          </cell>
        </row>
        <row r="6024">
          <cell r="A6024" t="str">
            <v>1C.21.200.0050.b</v>
          </cell>
          <cell r="B6024" t="str">
            <v>- noce tanganika lucidato</v>
          </cell>
          <cell r="C6024" t="str">
            <v>cad</v>
          </cell>
          <cell r="D6024">
            <v>512.41999999999996</v>
          </cell>
        </row>
        <row r="6025">
          <cell r="A6025" t="str">
            <v>1C.21.200.0050.c</v>
          </cell>
          <cell r="B6025" t="str">
            <v>- ciliegio</v>
          </cell>
          <cell r="C6025" t="str">
            <v>cad</v>
          </cell>
          <cell r="D6025">
            <v>676.18</v>
          </cell>
        </row>
        <row r="6026">
          <cell r="A6026" t="str">
            <v>1C.21.200.0060</v>
          </cell>
          <cell r="B6026" t="str">
            <v>Portoncino d'ingresso interno a battente ad un'anta, in legno tamburato, con struttura interna cellulare a nido d'ape, spess. finito mm. 56, intelaiatura perimetrale in legno di abete e pannelli fibrolegnosi, battente con spalla, completa di mostre e contromostre, telaio ad imbotte da mm 80 a 120, fornitura e posa del falso telaio. Maniglia in alluminio tipo pesante, cerniere tipo anuba in acciaio da 13 mm, serratura di sicurezza con tre chiavi; finitura con mano di fondo e verniciatura con lacche poliuretaniche. Compresa la posa in opera nonchè le prestazioni di assistenza muraria per movimentazioni, pulizia ed allontanamento dei materiali di risulta.</v>
          </cell>
          <cell r="C6026"/>
          <cell r="D6026"/>
        </row>
        <row r="6027">
          <cell r="A6027" t="str">
            <v>1C.21.200.0060.a</v>
          </cell>
          <cell r="B6027" t="str">
            <v>- misure standard 90-100x210-220, finitura medium density, laccato</v>
          </cell>
          <cell r="C6027" t="str">
            <v>cad</v>
          </cell>
          <cell r="D6027">
            <v>494.49</v>
          </cell>
        </row>
        <row r="6028">
          <cell r="A6028" t="str">
            <v>1C.21.200.0060.b</v>
          </cell>
          <cell r="B6028" t="str">
            <v>- misure standard 90-100x210-220, finitura noce tanganika lucidato</v>
          </cell>
          <cell r="C6028" t="str">
            <v>cad</v>
          </cell>
          <cell r="D6028">
            <v>443.48</v>
          </cell>
        </row>
        <row r="6029">
          <cell r="A6029" t="str">
            <v>1C.21.200.0060.c</v>
          </cell>
          <cell r="B6029" t="str">
            <v>- misure non standard, finitura medium density, laccato</v>
          </cell>
          <cell r="C6029" t="str">
            <v>m²</v>
          </cell>
          <cell r="D6029">
            <v>276.44</v>
          </cell>
        </row>
        <row r="6030">
          <cell r="A6030" t="str">
            <v>1C.21.200.0060.d</v>
          </cell>
          <cell r="B6030" t="str">
            <v>- misure non standard, finitura noce tanganika lucidato</v>
          </cell>
          <cell r="C6030" t="str">
            <v>m²</v>
          </cell>
          <cell r="D6030">
            <v>244.15</v>
          </cell>
        </row>
        <row r="6031">
          <cell r="A6031" t="str">
            <v>1C.21.200.0070</v>
          </cell>
          <cell r="B6031" t="str">
            <v>Impennata a più ante e con sopraluce, in legno tamburato, con struttura interna cellulare a nido d'ape, spess. finito mm. 56, intelaiatura perimetrale in legno di abete e pannelli fibrolegnosi, battente con spalla, completa di mostre e contromostre, telaio ad imbotte da mm 80 a 120 mm, fornitura e posa del falso telaio. Maniglia in alluminio tipo pesante, cerniere tipo anuba in acciaio da 13 mm, serratura di sicurezza con tre chiavi; finitura con mano di fondo e verniciatura con lacche poliuretaniche. Ante vetrate, esclusa la fornitura e posa dei vetri. Compresa la posa in opera nonchè le prestazioni di assistenza muraria per movimentazioni, pulizia ed allontanamento dei materiali di risulta.</v>
          </cell>
          <cell r="C6031"/>
          <cell r="D6031"/>
        </row>
        <row r="6032">
          <cell r="A6032" t="str">
            <v>1C.21.200.0070.a</v>
          </cell>
          <cell r="B6032" t="str">
            <v>- medium density, laccato</v>
          </cell>
          <cell r="C6032" t="str">
            <v>m²</v>
          </cell>
          <cell r="D6032">
            <v>291.85000000000002</v>
          </cell>
        </row>
        <row r="6033">
          <cell r="A6033" t="str">
            <v>1C.21.200.0070.b</v>
          </cell>
          <cell r="B6033" t="str">
            <v>- noce tanganika lucidato</v>
          </cell>
          <cell r="C6033" t="str">
            <v>m²</v>
          </cell>
          <cell r="D6033">
            <v>247.61</v>
          </cell>
        </row>
        <row r="6034">
          <cell r="A6034" t="str">
            <v>1C.21.200.0080</v>
          </cell>
          <cell r="B6034" t="str">
            <v>Imbotti di passaggio, per spessori da 80 a 120 mm, di qualsiasi dimensione ed in qualsiasi essenza; completi di mostre e contromostre, verniciatura o lucidatura, fornitura e posa falso telaio. Compresa la posa in opera nonchè le prestazioni di assistenza muraria per movimentazioni, pulizia ed allontanamento dei materiali di risulta.</v>
          </cell>
          <cell r="C6034" t="str">
            <v>m²</v>
          </cell>
          <cell r="D6034">
            <v>157.43</v>
          </cell>
        </row>
        <row r="6035">
          <cell r="A6035" t="str">
            <v>1C.21.200.0100</v>
          </cell>
          <cell r="B6035" t="str">
            <v>Maggiorazione per formazione, nel battente di porte, di foro per applicazione di griglia di ventilazione con controcornice, di qualsiasi dimensione. Per ogni griglia, comprese le assistenze murarie, esclusa la fornitura e posa della griglia.</v>
          </cell>
          <cell r="C6035" t="str">
            <v>cad</v>
          </cell>
          <cell r="D6035">
            <v>12.16</v>
          </cell>
        </row>
        <row r="6036">
          <cell r="A6036" t="str">
            <v>1C.21.250</v>
          </cell>
          <cell r="B6036" t="str">
            <v>PORTE SCORREVOLI A SCOMPARSA</v>
          </cell>
          <cell r="C6036"/>
          <cell r="D6036"/>
        </row>
        <row r="6037">
          <cell r="A6037" t="str">
            <v>1C.21.250.0010</v>
          </cell>
          <cell r="B6037" t="str">
            <v>Fornitura e posa di telaio in lamiera zincata di contenimento del battente, per porte scorrevoli ad un'anta, dotato di meccanismo per lo scorrimento dell'anta, con garanzia di funzionamento di 12 anni. Adatto per l'impiego sia in tavolati in muratura che di cartongesso, per spessori da 9 a 14,5 cm.; l'intonaco o cartongesso di contenimento del telaio si intendono compresi nella valutazione della parete. Compresa la posa in opera nonchè le prestazioni di assistenza muraria per movimentazioni, pulizia ed allontanamento dei materiali di risulta. Per le seguenti dimensioni di luce libera di passaggio:</v>
          </cell>
          <cell r="C6037"/>
          <cell r="D6037"/>
        </row>
        <row r="6038">
          <cell r="A6038" t="str">
            <v>1C.21.250.0010.a</v>
          </cell>
          <cell r="B6038" t="str">
            <v>- luce libera cm 70x200-210</v>
          </cell>
          <cell r="C6038" t="str">
            <v>cad</v>
          </cell>
          <cell r="D6038">
            <v>379.69</v>
          </cell>
        </row>
        <row r="6039">
          <cell r="A6039" t="str">
            <v>1C.21.250.0010.b</v>
          </cell>
          <cell r="B6039" t="str">
            <v>- luce libera cm 80x200-210</v>
          </cell>
          <cell r="C6039" t="str">
            <v>cad</v>
          </cell>
          <cell r="D6039">
            <v>402.41</v>
          </cell>
        </row>
        <row r="6040">
          <cell r="A6040" t="str">
            <v>1C.21.250.0010.c</v>
          </cell>
          <cell r="B6040" t="str">
            <v>- luce libera cm 90x200-210</v>
          </cell>
          <cell r="C6040" t="str">
            <v>cad</v>
          </cell>
          <cell r="D6040">
            <v>449.65</v>
          </cell>
        </row>
        <row r="6041">
          <cell r="A6041" t="str">
            <v>1C.21.250.0010.d</v>
          </cell>
          <cell r="B6041" t="str">
            <v>- luce libera cm 100x200-210</v>
          </cell>
          <cell r="C6041" t="str">
            <v>cad</v>
          </cell>
          <cell r="D6041">
            <v>502.78</v>
          </cell>
        </row>
        <row r="6042">
          <cell r="A6042" t="str">
            <v>1C.21.250.0010.e</v>
          </cell>
          <cell r="B6042" t="str">
            <v>- luce libera cm 120x200-210</v>
          </cell>
          <cell r="C6042" t="str">
            <v>cad</v>
          </cell>
          <cell r="D6042">
            <v>566.5</v>
          </cell>
        </row>
        <row r="6043">
          <cell r="A6043" t="str">
            <v>1C.21.250.0020</v>
          </cell>
          <cell r="B6043" t="str">
            <v>Fornitura e posa di telaio in lamiera zincata di contenimento del battente, per porte scorrevoli a due ante, dotato di meccanismo per lo scorrimento delle ante, con garanzia di funzionamento di 12 anni. Adatto per l'impiego sia in tavolati in muratura che di cartongesso, per spessori da 9 a 14,5 cm.; l'intonaco o cartongesso di contenimento del telaio si intendono compresi nella valutazione della parete. Compresa la posa in opera nonchè le prestazioni di assistenza muraria per movimentazioni, pulizia ed allontanamento dei materiali di risulta. Per le seguenti dimensioni di luce libera di passaggio:</v>
          </cell>
          <cell r="C6043"/>
          <cell r="D6043"/>
        </row>
        <row r="6044">
          <cell r="A6044" t="str">
            <v>1C.21.250.0020.a</v>
          </cell>
          <cell r="B6044" t="str">
            <v>- luce libera cm 120x200-210 - a 2 ante</v>
          </cell>
          <cell r="C6044" t="str">
            <v>cad</v>
          </cell>
          <cell r="D6044">
            <v>670.4</v>
          </cell>
        </row>
        <row r="6045">
          <cell r="A6045" t="str">
            <v>1C.21.250.0020.b</v>
          </cell>
          <cell r="B6045" t="str">
            <v>- luce libera cm 140x200-210 - a 2 ante</v>
          </cell>
          <cell r="C6045" t="str">
            <v>cad</v>
          </cell>
          <cell r="D6045">
            <v>699.83</v>
          </cell>
        </row>
        <row r="6046">
          <cell r="A6046" t="str">
            <v>1C.21.250.0020.c</v>
          </cell>
          <cell r="B6046" t="str">
            <v>- luce libera cm 160x200-210 - a 2 ante</v>
          </cell>
          <cell r="C6046" t="str">
            <v>cad</v>
          </cell>
          <cell r="D6046">
            <v>744.61</v>
          </cell>
        </row>
        <row r="6047">
          <cell r="A6047" t="str">
            <v>1C.21.250.0020.d</v>
          </cell>
          <cell r="B6047" t="str">
            <v>- luce libera cm 180x200-210 - a 2 ante</v>
          </cell>
          <cell r="C6047" t="str">
            <v>cad</v>
          </cell>
          <cell r="D6047">
            <v>829.82</v>
          </cell>
        </row>
        <row r="6048">
          <cell r="A6048" t="str">
            <v>1C.21.250.0020.e</v>
          </cell>
          <cell r="B6048" t="str">
            <v>- luce libera cm 200x200-210 - a 2 ante</v>
          </cell>
          <cell r="C6048" t="str">
            <v>cad</v>
          </cell>
          <cell r="D6048">
            <v>937.13</v>
          </cell>
        </row>
        <row r="6049">
          <cell r="A6049" t="str">
            <v>1C.21.250.0020.f</v>
          </cell>
          <cell r="B6049" t="str">
            <v>- luce libera cm 220x200-210 - a 2 ante</v>
          </cell>
          <cell r="C6049" t="str">
            <v>cad</v>
          </cell>
          <cell r="D6049">
            <v>1007.39</v>
          </cell>
        </row>
        <row r="6050">
          <cell r="A6050" t="str">
            <v>1C.21.250.0020.g</v>
          </cell>
          <cell r="B6050" t="str">
            <v>- luce libera cm 240x200-210 - a 2 ante</v>
          </cell>
          <cell r="C6050" t="str">
            <v>cad</v>
          </cell>
          <cell r="D6050">
            <v>1069.8399999999999</v>
          </cell>
        </row>
        <row r="6051">
          <cell r="A6051" t="str">
            <v>1C.21.250.0050</v>
          </cell>
          <cell r="B6051" t="str">
            <v>Anta scorrevole tamburata, spess. mm 44, finitura in tanganika tinto chiaro o tinto noce, con stipiti e cornici coprifilo, adatta per il completamento dei telai incassati di cui a 1C.21.250.0010; cerniere e serratura in acciaio ottonato, compresa la maniglietta a scomparsa colore oro lucido. Compresa la posa in opera nonchè le prestazioni di assistenza muraria per movimentazioni, pulizia ed allontanamento dei materiali di risulta. Per le seguenti dimensioni di luce libera di passaggio:</v>
          </cell>
          <cell r="C6051"/>
          <cell r="D6051"/>
        </row>
        <row r="6052">
          <cell r="A6052" t="str">
            <v>1C.21.250.0050.a</v>
          </cell>
          <cell r="B6052" t="str">
            <v>- luce libera cm 70-80-90x200-210</v>
          </cell>
          <cell r="C6052" t="str">
            <v>cad</v>
          </cell>
          <cell r="D6052">
            <v>595.65</v>
          </cell>
        </row>
        <row r="6053">
          <cell r="A6053" t="str">
            <v>1C.21.250.0050.b</v>
          </cell>
          <cell r="B6053" t="str">
            <v>- luce libera cm 100-120x200-210</v>
          </cell>
          <cell r="C6053" t="str">
            <v>cad</v>
          </cell>
          <cell r="D6053">
            <v>823.63</v>
          </cell>
        </row>
        <row r="6054">
          <cell r="A6054" t="str">
            <v>1C.21.250.0060</v>
          </cell>
          <cell r="B6054" t="str">
            <v>Ante scorrevoli tamburate a due battenti, spess. mm 44, finitura in tanganika tinto chiaro o tinto noce, con stipiti e cornici coprifilo, adatte per il completamento dei telai incassati di cui a 1C.21.250.0020; cerniere e serratura in acciaio ottonato, compresa la maniglietta a scomparsa colore oro lucido. Compresa la posa in opera nonchè le prestazioni di assistenza muraria per movimentazioni, pulizia ed allontanamento dei materiali di risulta. Per le seguenti dimensioni di luce libera di passaggio:</v>
          </cell>
          <cell r="C6054"/>
          <cell r="D6054"/>
        </row>
        <row r="6055">
          <cell r="A6055" t="str">
            <v>1C.21.250.0060.a</v>
          </cell>
          <cell r="B6055" t="str">
            <v>- luce libera cm 120-140-160-180x200-210 - a due ante</v>
          </cell>
          <cell r="C6055" t="str">
            <v>cad</v>
          </cell>
          <cell r="D6055">
            <v>1073.31</v>
          </cell>
        </row>
        <row r="6056">
          <cell r="A6056" t="str">
            <v>1C.21.250.0060.b</v>
          </cell>
          <cell r="B6056" t="str">
            <v>- luce libera cm 200-220-240x200-210 - a due ante</v>
          </cell>
          <cell r="C6056" t="str">
            <v>cad</v>
          </cell>
          <cell r="D6056">
            <v>1755.58</v>
          </cell>
        </row>
        <row r="6057">
          <cell r="A6057" t="str">
            <v>1C.21.300</v>
          </cell>
          <cell r="B6057" t="str">
            <v>RIVESTIMENTI</v>
          </cell>
          <cell r="C6057"/>
          <cell r="D6057"/>
        </row>
        <row r="6058">
          <cell r="A6058" t="str">
            <v>1C.21.300.0010</v>
          </cell>
          <cell r="B6058" t="str">
            <v>Rivestimento in laminato plastico melaminico spessore 1,2 mm; in opera</v>
          </cell>
          <cell r="C6058"/>
          <cell r="D6058"/>
        </row>
        <row r="6059">
          <cell r="A6059" t="str">
            <v>1C.21.300.0010.a</v>
          </cell>
          <cell r="B6059" t="str">
            <v>- finitura normale</v>
          </cell>
          <cell r="C6059" t="str">
            <v>m²</v>
          </cell>
          <cell r="D6059">
            <v>20</v>
          </cell>
        </row>
        <row r="6060">
          <cell r="A6060" t="str">
            <v>1C.21.300.0010.b</v>
          </cell>
          <cell r="B6060" t="str">
            <v>- finitura speciale</v>
          </cell>
          <cell r="C6060" t="str">
            <v>m²</v>
          </cell>
          <cell r="D6060">
            <v>21.4</v>
          </cell>
        </row>
        <row r="6061">
          <cell r="A6061" t="str">
            <v>1C.21.300.0020</v>
          </cell>
          <cell r="B6061" t="str">
            <v>Rivestimento con perline lavorate a maschio e femmina, posate in opera comprese le prestazioni in assistenza per carico, scarico, trasporto a piè d'opera; spessore finito 15 mm, in legno:</v>
          </cell>
          <cell r="C6061"/>
          <cell r="D6061"/>
        </row>
        <row r="6062">
          <cell r="A6062" t="str">
            <v>1C.21.300.0020.a</v>
          </cell>
          <cell r="B6062" t="str">
            <v>- abete</v>
          </cell>
          <cell r="C6062" t="str">
            <v>m²</v>
          </cell>
          <cell r="D6062">
            <v>19.97</v>
          </cell>
        </row>
        <row r="6063">
          <cell r="A6063" t="str">
            <v>1C.21.300.0020.b</v>
          </cell>
          <cell r="B6063" t="str">
            <v>- larice nazionale</v>
          </cell>
          <cell r="C6063" t="str">
            <v>m²</v>
          </cell>
          <cell r="D6063">
            <v>26.19</v>
          </cell>
        </row>
        <row r="6064">
          <cell r="A6064" t="str">
            <v>1C.21.300.0020.c</v>
          </cell>
          <cell r="B6064" t="str">
            <v>- larice d'America</v>
          </cell>
          <cell r="C6064" t="str">
            <v>m²</v>
          </cell>
          <cell r="D6064">
            <v>48.48</v>
          </cell>
        </row>
        <row r="6065">
          <cell r="A6065" t="str">
            <v>1C.21.300.0020.d</v>
          </cell>
          <cell r="B6065" t="str">
            <v>- douglas</v>
          </cell>
          <cell r="C6065" t="str">
            <v>m²</v>
          </cell>
          <cell r="D6065">
            <v>47.26</v>
          </cell>
        </row>
        <row r="6066">
          <cell r="A6066" t="str">
            <v>1C.21.350</v>
          </cell>
          <cell r="B6066" t="str">
            <v>OPERE VARIE - VALUTAZIONE A VOLUME</v>
          </cell>
          <cell r="C6066"/>
          <cell r="D6066"/>
        </row>
        <row r="6067">
          <cell r="A6067" t="str">
            <v>1C.21.350.0010</v>
          </cell>
          <cell r="B6067" t="str">
            <v>Legname lavorato su misura, su diverse facce, con incastri e sagome semplici, per davanzali, traverse, listelli, zoccolini, ripiani d'armadio e simili. comprese le opportune ferramenta per la posa ove necessarie, con verniciatura opaca o trasparente a tre mani, posato in opera comprese le assistenze murarie. Per quantitativi non inferiori a 0,10 m³, nelle essenze:</v>
          </cell>
          <cell r="C6067"/>
          <cell r="D6067"/>
        </row>
        <row r="6068">
          <cell r="A6068" t="str">
            <v>1C.21.350.0010.a</v>
          </cell>
          <cell r="B6068" t="str">
            <v>- abete e larice, verniciato o lucidato</v>
          </cell>
          <cell r="C6068" t="str">
            <v>m³</v>
          </cell>
          <cell r="D6068">
            <v>3716.03</v>
          </cell>
        </row>
        <row r="6069">
          <cell r="A6069" t="str">
            <v>1C.21.350.0010.b</v>
          </cell>
          <cell r="B6069" t="str">
            <v>- hemlock e rovere, verniciato o lucidato</v>
          </cell>
          <cell r="C6069" t="str">
            <v>m³</v>
          </cell>
          <cell r="D6069">
            <v>3705.94</v>
          </cell>
        </row>
        <row r="6070">
          <cell r="A6070" t="str">
            <v>1C.21.350.0010.c</v>
          </cell>
          <cell r="B6070" t="str">
            <v>- douglas, verniciato o lucidato</v>
          </cell>
          <cell r="C6070" t="str">
            <v>m³</v>
          </cell>
          <cell r="D6070">
            <v>4887.8</v>
          </cell>
        </row>
        <row r="6071">
          <cell r="A6071" t="str">
            <v>1C.21.350.0020</v>
          </cell>
          <cell r="B6071" t="str">
            <v>Legname lavorato su misura, su diverse facce, con incastri e sagome complesse, per cornici, telai isolati e simili, e per elementi di dimensioni molto ridotte. Comprese le opportune ferramenta per la posa ove necessarie, con verniciatura opaca o trasparente a tre mani, posato in opera comprese le assistenze murarie. Per quantitativi non inferiori a 0,10 m³, nelle essenze:</v>
          </cell>
          <cell r="C6071"/>
          <cell r="D6071"/>
        </row>
        <row r="6072">
          <cell r="A6072" t="str">
            <v>1C.21.350.0020.a</v>
          </cell>
          <cell r="B6072" t="str">
            <v>- abete e larice, verniciato o lucidato</v>
          </cell>
          <cell r="C6072" t="str">
            <v>m³</v>
          </cell>
          <cell r="D6072">
            <v>5687.76</v>
          </cell>
        </row>
        <row r="6073">
          <cell r="A6073" t="str">
            <v>1C.21.350.0020.b</v>
          </cell>
          <cell r="B6073" t="str">
            <v>- hemlock e rovere, verniciato o lucidato</v>
          </cell>
          <cell r="C6073" t="str">
            <v>m³</v>
          </cell>
          <cell r="D6073">
            <v>5711.46</v>
          </cell>
        </row>
        <row r="6074">
          <cell r="A6074" t="str">
            <v>1C.21.350.0020.c</v>
          </cell>
          <cell r="B6074" t="str">
            <v>- douglas, verniciato o lucidato</v>
          </cell>
          <cell r="C6074" t="str">
            <v>m³</v>
          </cell>
          <cell r="D6074">
            <v>6967.94</v>
          </cell>
        </row>
        <row r="6075">
          <cell r="A6075" t="str">
            <v>1C.21.400</v>
          </cell>
          <cell r="B6075" t="str">
            <v>OPERE VARIE</v>
          </cell>
          <cell r="C6075"/>
          <cell r="D6075"/>
        </row>
        <row r="6076">
          <cell r="A6076" t="str">
            <v>1C.21.400.0010</v>
          </cell>
          <cell r="B6076" t="str">
            <v>Fornitura e posa di controtelai in abete per porte, imbotti e impennate, finestre, ecc., completi di catene di controvento e grappe di fissaggio; comprese le assistenze murarie:</v>
          </cell>
          <cell r="C6076"/>
          <cell r="D6076"/>
        </row>
        <row r="6077">
          <cell r="A6077" t="str">
            <v>1C.21.400.0010.a</v>
          </cell>
          <cell r="B6077" t="str">
            <v>- per spessori da 80 a 120 mm</v>
          </cell>
          <cell r="C6077" t="str">
            <v>m</v>
          </cell>
          <cell r="D6077">
            <v>10.74</v>
          </cell>
        </row>
        <row r="6078">
          <cell r="A6078" t="str">
            <v>1C.21.400.0010.b</v>
          </cell>
          <cell r="B6078" t="str">
            <v>- per spessori da 121 a 200 mm, per ogni cm</v>
          </cell>
          <cell r="C6078" t="str">
            <v>m x cm</v>
          </cell>
          <cell r="D6078">
            <v>1.35</v>
          </cell>
        </row>
        <row r="6079">
          <cell r="A6079" t="str">
            <v>1C.21.400.0020</v>
          </cell>
          <cell r="B6079" t="str">
            <v>Paraspigoli sagomati, verniciati o lucidati, dimensione cm 4x4, assicurati con tasselli o palette di ferro; compreso la posa in opera nonchè l'assistenza per carico, scarico, trasporto a piè d'opera; in legno:</v>
          </cell>
          <cell r="C6079"/>
          <cell r="D6079"/>
        </row>
        <row r="6080">
          <cell r="A6080" t="str">
            <v>1C.21.400.0020.a</v>
          </cell>
          <cell r="B6080" t="str">
            <v>- abete e larice, verniciato o lucidato</v>
          </cell>
          <cell r="C6080" t="str">
            <v>m</v>
          </cell>
          <cell r="D6080">
            <v>11.37</v>
          </cell>
        </row>
        <row r="6081">
          <cell r="A6081" t="str">
            <v>1C.21.400.0020.b</v>
          </cell>
          <cell r="B6081" t="str">
            <v>- hemlock e rovere, verniciato o lucidato</v>
          </cell>
          <cell r="C6081" t="str">
            <v>m</v>
          </cell>
          <cell r="D6081">
            <v>11.42</v>
          </cell>
        </row>
        <row r="6082">
          <cell r="A6082" t="str">
            <v>1C.21.400.0020.c</v>
          </cell>
          <cell r="B6082" t="str">
            <v>- douglas, verniciato o lucidato</v>
          </cell>
          <cell r="C6082" t="str">
            <v>m</v>
          </cell>
          <cell r="D6082">
            <v>13.94</v>
          </cell>
        </row>
        <row r="6083">
          <cell r="A6083" t="str">
            <v>1C.21.400.0030</v>
          </cell>
          <cell r="B6083" t="str">
            <v>Stipiti e controstipiti di porta, larghezza fino a 16 cm; formati da tavole e corniciature riportate, in legno massiccio, spessore totale 35 mm, palette di ferro o tasselli; compreso la posa in opera nonchè l'assistenza per carico, scarico, trasporto a piè d'opera; in legno:</v>
          </cell>
          <cell r="C6083"/>
          <cell r="D6083"/>
        </row>
        <row r="6084">
          <cell r="A6084" t="str">
            <v>1C.21.400.0030.a</v>
          </cell>
          <cell r="B6084" t="str">
            <v>- abete e larice, verniciato o lucidato</v>
          </cell>
          <cell r="C6084" t="str">
            <v>m</v>
          </cell>
          <cell r="D6084">
            <v>28.45</v>
          </cell>
        </row>
        <row r="6085">
          <cell r="A6085" t="str">
            <v>1C.21.400.0030.b</v>
          </cell>
          <cell r="B6085" t="str">
            <v>- hemlock e rovere, verniciato o lucidato</v>
          </cell>
          <cell r="C6085" t="str">
            <v>m</v>
          </cell>
          <cell r="D6085">
            <v>28.56</v>
          </cell>
        </row>
        <row r="6086">
          <cell r="A6086" t="str">
            <v>1C.21.400.0030.c</v>
          </cell>
          <cell r="B6086" t="str">
            <v>- douglas, verniciato o lucidato</v>
          </cell>
          <cell r="C6086" t="str">
            <v>m</v>
          </cell>
          <cell r="D6086">
            <v>34.840000000000003</v>
          </cell>
        </row>
        <row r="6087">
          <cell r="A6087" t="str">
            <v>1C.21.400.0040</v>
          </cell>
          <cell r="B6087" t="str">
            <v>Sagomette varie, cornicette, piccole sgusce, listelli, variamente sagomati, in legno duro lucidato o verniciato; compreso la posa in opera nonchè l'assistenza per carico, scarico, trasporto a piè d'opera:</v>
          </cell>
          <cell r="C6087"/>
          <cell r="D6087"/>
        </row>
        <row r="6088">
          <cell r="A6088" t="str">
            <v>1C.21.400.0040.a</v>
          </cell>
          <cell r="B6088" t="str">
            <v>- fino a 20 x 20 mm</v>
          </cell>
          <cell r="C6088" t="str">
            <v>m</v>
          </cell>
          <cell r="D6088">
            <v>2.78</v>
          </cell>
        </row>
        <row r="6089">
          <cell r="A6089" t="str">
            <v>1C.21.400.0040.b</v>
          </cell>
          <cell r="B6089" t="str">
            <v>- fino a 40 x 20 mm</v>
          </cell>
          <cell r="C6089" t="str">
            <v>m</v>
          </cell>
          <cell r="D6089">
            <v>6.97</v>
          </cell>
        </row>
        <row r="6090">
          <cell r="A6090" t="str">
            <v>1C.21.400.0050</v>
          </cell>
          <cell r="B6090" t="str">
            <v>Davanzali per finestre (scossini) a bordo tondo o sagomato dello spessore di 30 mm, rettilineo o con i risvolti seguenti gli squarci; larghezza fino a 15 cm; compreso la posa in opera nonchè l'assistenza per carico, scarico, trasporto a piè d'opera; in abete o larice verniciato o lucidato.</v>
          </cell>
          <cell r="C6090" t="str">
            <v>m</v>
          </cell>
          <cell r="D6090">
            <v>14.86</v>
          </cell>
        </row>
        <row r="6091">
          <cell r="A6091" t="str">
            <v>1C.21.400.0060</v>
          </cell>
          <cell r="B6091" t="str">
            <v>Corrimano in legno lucidato sagomato per scale, compresa la ferramenta d'assicurazione e la posa in opera nonchè l'assistenza per carico, scarico, trasporto a piè d'opera; dimensione indicativa mm 80 x 50, in legno douglas o similare.</v>
          </cell>
          <cell r="C6091"/>
          <cell r="D6091"/>
        </row>
        <row r="6092">
          <cell r="A6092" t="str">
            <v>1C.21.400.0060.a</v>
          </cell>
          <cell r="B6092" t="str">
            <v>- tratti rettilinei</v>
          </cell>
          <cell r="C6092" t="str">
            <v>m</v>
          </cell>
          <cell r="D6092">
            <v>27.86</v>
          </cell>
        </row>
        <row r="6093">
          <cell r="A6093" t="str">
            <v>1C.21.400.0060.b</v>
          </cell>
          <cell r="B6093" t="str">
            <v>- tratti in curva</v>
          </cell>
          <cell r="C6093" t="str">
            <v>m</v>
          </cell>
          <cell r="D6093">
            <v>48.77</v>
          </cell>
        </row>
        <row r="6094">
          <cell r="A6094" t="str">
            <v>1C.21.700</v>
          </cell>
          <cell r="B6094" t="str">
            <v>REVISIONE E RIPARAZIONE OPERE IN LEGNO</v>
          </cell>
          <cell r="C6094"/>
          <cell r="D6094"/>
        </row>
        <row r="6095">
          <cell r="A6095" t="str">
            <v>1C.21.700.0010</v>
          </cell>
          <cell r="B6095" t="str">
            <v>Revisione di infissi in legno, con regolazione della chiusura, ritocco delle battute, controllo e fissaggio della ferramente, lubrificazione cerniere:</v>
          </cell>
          <cell r="C6095"/>
          <cell r="D6095"/>
        </row>
        <row r="6096">
          <cell r="A6096" t="str">
            <v>1C.21.700.0010.a</v>
          </cell>
          <cell r="B6096" t="str">
            <v>- porte in legno di qualsiasi tipo e dimensione</v>
          </cell>
          <cell r="C6096" t="str">
            <v>m²</v>
          </cell>
          <cell r="D6096">
            <v>7.69</v>
          </cell>
        </row>
        <row r="6097">
          <cell r="A6097" t="str">
            <v>1C.21.700.0010.b</v>
          </cell>
          <cell r="B6097" t="str">
            <v>- portoni di accesso al fabbricato</v>
          </cell>
          <cell r="C6097" t="str">
            <v>m²</v>
          </cell>
          <cell r="D6097">
            <v>10.01</v>
          </cell>
        </row>
        <row r="6098">
          <cell r="A6098" t="str">
            <v>1C.21.700.0010.c</v>
          </cell>
          <cell r="B6098" t="str">
            <v>- finestre, cassonetti, impennate</v>
          </cell>
          <cell r="C6098" t="str">
            <v>m²</v>
          </cell>
          <cell r="D6098">
            <v>6.85</v>
          </cell>
        </row>
        <row r="6099">
          <cell r="A6099" t="str">
            <v>1C.21.700.0010.d</v>
          </cell>
          <cell r="B6099" t="str">
            <v>- persiane a battente o a scorrere</v>
          </cell>
          <cell r="C6099" t="str">
            <v>m²</v>
          </cell>
          <cell r="D6099">
            <v>8.35</v>
          </cell>
        </row>
        <row r="6100">
          <cell r="A6100" t="str">
            <v>1C.21.700.0020</v>
          </cell>
          <cell r="B6100" t="str">
            <v>Revisione e riparazione di infissi in legno, compresa tassellatura e filettatura a montanti e traversi, regolazione della chiusura, aggiustaggio delle battute, controllo e fissaggio della ferramente, lubrificazione cerniere:</v>
          </cell>
          <cell r="C6100"/>
          <cell r="D6100"/>
        </row>
        <row r="6101">
          <cell r="A6101" t="str">
            <v>1C.21.700.0020.a</v>
          </cell>
          <cell r="B6101" t="str">
            <v>- porte in legno di qualsiasi tipo e dimensione</v>
          </cell>
          <cell r="C6101" t="str">
            <v>m²</v>
          </cell>
          <cell r="D6101">
            <v>15.36</v>
          </cell>
        </row>
        <row r="6102">
          <cell r="A6102" t="str">
            <v>1C.21.700.0020.b</v>
          </cell>
          <cell r="B6102" t="str">
            <v>- portoni di accesso al fabbricato</v>
          </cell>
          <cell r="C6102" t="str">
            <v>m²</v>
          </cell>
          <cell r="D6102">
            <v>25.69</v>
          </cell>
        </row>
        <row r="6103">
          <cell r="A6103" t="str">
            <v>1C.21.700.0020.c</v>
          </cell>
          <cell r="B6103" t="str">
            <v>- finestre, cassonetti, impennate</v>
          </cell>
          <cell r="C6103" t="str">
            <v>m²</v>
          </cell>
          <cell r="D6103">
            <v>18.71</v>
          </cell>
        </row>
        <row r="6104">
          <cell r="A6104" t="str">
            <v>1C.21.700.0020.d</v>
          </cell>
          <cell r="B6104" t="str">
            <v>- persiane a battente o a scorrere</v>
          </cell>
          <cell r="C6104" t="str">
            <v>m²</v>
          </cell>
          <cell r="D6104">
            <v>21.4</v>
          </cell>
        </row>
        <row r="6105">
          <cell r="A6105" t="str">
            <v>1C.21.700.0030</v>
          </cell>
          <cell r="B6105" t="str">
            <v>Piccole riparazioni di infissi in legno, compresa tassellatura e filettatura a montanti e traversi, raddrizzatura dei montanti aggiustati, sostituzione di qualche parte in legno secondaria, incollaggio di parti staccate, sostituzione di parte della ferramenta e verifica della restante, regolazione della chiusura, aggiustaggio delle battute, lubrificazione cerniere:</v>
          </cell>
          <cell r="C6105"/>
          <cell r="D6105"/>
        </row>
        <row r="6106">
          <cell r="A6106" t="str">
            <v>1C.21.700.0030.a</v>
          </cell>
          <cell r="B6106" t="str">
            <v>- porte in legno di qualsiasi tipo e dimensione</v>
          </cell>
          <cell r="C6106" t="str">
            <v>m²</v>
          </cell>
          <cell r="D6106">
            <v>31.27</v>
          </cell>
        </row>
        <row r="6107">
          <cell r="A6107" t="str">
            <v>1C.21.700.0030.b</v>
          </cell>
          <cell r="B6107" t="str">
            <v>- portoni di accesso al fabbricato</v>
          </cell>
          <cell r="C6107" t="str">
            <v>m²</v>
          </cell>
          <cell r="D6107">
            <v>47.21</v>
          </cell>
        </row>
        <row r="6108">
          <cell r="A6108" t="str">
            <v>1C.21.700.0030.c</v>
          </cell>
          <cell r="B6108" t="str">
            <v>- finestre, cassonetti, impennate</v>
          </cell>
          <cell r="C6108" t="str">
            <v>m²</v>
          </cell>
          <cell r="D6108">
            <v>34.54</v>
          </cell>
        </row>
        <row r="6109">
          <cell r="A6109" t="str">
            <v>1C.21.700.0030.d</v>
          </cell>
          <cell r="B6109" t="str">
            <v>- persiane a battente o a scorrere</v>
          </cell>
          <cell r="C6109" t="str">
            <v>m²</v>
          </cell>
          <cell r="D6109">
            <v>39.56</v>
          </cell>
        </row>
        <row r="6110">
          <cell r="A6110" t="str">
            <v>1C.21.700.0040</v>
          </cell>
          <cell r="B6110" t="str">
            <v>Medie riparazioni di infissi in legno, compresa sostituzione di montanti e traversi, tassellatura e filettatura dei montanti e traversi rimanenti, sostituzione di pannelli, incollaggio di parti staccate, sostituzione di serrature e maniglie, riapplicazione di parte della ferramenta con rappezzi ai montanti e verifica della restante, riposizionamento del serramento con regolazione della chiusura, aggiustaggio delle battute, lubrificazione cerniere:</v>
          </cell>
          <cell r="C6110"/>
          <cell r="D6110"/>
        </row>
        <row r="6111">
          <cell r="A6111" t="str">
            <v>1C.21.700.0040.a</v>
          </cell>
          <cell r="B6111" t="str">
            <v>- porte in legno di qualsiasi tipo e dimensione</v>
          </cell>
          <cell r="C6111" t="str">
            <v>m²</v>
          </cell>
          <cell r="D6111">
            <v>59.11</v>
          </cell>
        </row>
        <row r="6112">
          <cell r="A6112" t="str">
            <v>1C.21.700.0040.b</v>
          </cell>
          <cell r="B6112" t="str">
            <v>- portoni di accesso al fabbricato</v>
          </cell>
          <cell r="C6112" t="str">
            <v>m²</v>
          </cell>
          <cell r="D6112">
            <v>96.25</v>
          </cell>
        </row>
        <row r="6113">
          <cell r="A6113" t="str">
            <v>1C.21.700.0040.c</v>
          </cell>
          <cell r="B6113" t="str">
            <v>- finestre, cassonetti, impennate</v>
          </cell>
          <cell r="C6113" t="str">
            <v>m²</v>
          </cell>
          <cell r="D6113">
            <v>69.98</v>
          </cell>
        </row>
        <row r="6114">
          <cell r="A6114" t="str">
            <v>1C.21.700.0040.d</v>
          </cell>
          <cell r="B6114" t="str">
            <v>- persiane a battente o a scorrere</v>
          </cell>
          <cell r="C6114" t="str">
            <v>m²</v>
          </cell>
          <cell r="D6114">
            <v>79.599999999999994</v>
          </cell>
        </row>
        <row r="6115">
          <cell r="A6115" t="str">
            <v>1C.21.700.0050</v>
          </cell>
          <cell r="B6115" t="str">
            <v>Grandi riparazioni di infissi in legno, compresa la sostituzione di mezzo serramento, la media riparazione dell'altra metà, sostituzione di ferramenta, riposizionamento del serramento con regolazione della chiusura, aggiustaggio delle battute, lubrificazione cerniere:</v>
          </cell>
          <cell r="C6115"/>
          <cell r="D6115"/>
        </row>
        <row r="6116">
          <cell r="A6116" t="str">
            <v>1C.21.700.0050.a</v>
          </cell>
          <cell r="B6116" t="str">
            <v>- porte in legno di qualsiasi tipo e dimensione</v>
          </cell>
          <cell r="C6116" t="str">
            <v>m²</v>
          </cell>
          <cell r="D6116">
            <v>130.36000000000001</v>
          </cell>
        </row>
        <row r="6117">
          <cell r="A6117" t="str">
            <v>1C.21.700.0050.b</v>
          </cell>
          <cell r="B6117" t="str">
            <v>- portoni di accesso al fabbricato</v>
          </cell>
          <cell r="C6117" t="str">
            <v>m²</v>
          </cell>
          <cell r="D6117">
            <v>194.71</v>
          </cell>
        </row>
        <row r="6118">
          <cell r="A6118" t="str">
            <v>1C.21.700.0050.c</v>
          </cell>
          <cell r="B6118" t="str">
            <v>- finestre, cassonetti, impennate</v>
          </cell>
          <cell r="C6118" t="str">
            <v>m²</v>
          </cell>
          <cell r="D6118">
            <v>148.07</v>
          </cell>
        </row>
        <row r="6119">
          <cell r="A6119" t="str">
            <v>1C.21.700.0050.d</v>
          </cell>
          <cell r="B6119" t="str">
            <v>- persiane a battente o a scorrere</v>
          </cell>
          <cell r="C6119" t="str">
            <v>m²</v>
          </cell>
          <cell r="D6119">
            <v>171.39</v>
          </cell>
        </row>
        <row r="6120">
          <cell r="A6120" t="str">
            <v>1C.21.700.0100</v>
          </cell>
          <cell r="B6120" t="str">
            <v>Revisione e riparazione di persiane avvolgibili ad elementi agganciati, in legno o PVC, con sostituzione della cinghia o degli attacchi, lubrificazione dei meccanismi di manovra:</v>
          </cell>
          <cell r="C6120" t="str">
            <v>m²</v>
          </cell>
          <cell r="D6120">
            <v>8.33</v>
          </cell>
        </row>
        <row r="6121">
          <cell r="A6121" t="str">
            <v>1C.21.700.0110</v>
          </cell>
          <cell r="B6121" t="str">
            <v>Piccole riparazioni di persiane avvolgibili ad elementi agganciati, in legno o PVC, con sostituzione di ganci o stecche, lubrificazione dei meccanismi di manovra:</v>
          </cell>
          <cell r="C6121" t="str">
            <v>m²</v>
          </cell>
          <cell r="D6121">
            <v>13.44</v>
          </cell>
        </row>
        <row r="6122">
          <cell r="A6122" t="str">
            <v>1C.21.700.0150</v>
          </cell>
          <cell r="B6122" t="str">
            <v>Sostituzione di serratura per porta completa di chiavi, del tipo:</v>
          </cell>
          <cell r="C6122"/>
          <cell r="D6122"/>
        </row>
        <row r="6123">
          <cell r="A6123" t="str">
            <v>1C.21.700.0150.a</v>
          </cell>
          <cell r="B6123" t="str">
            <v>- normale in ferro da infilare</v>
          </cell>
          <cell r="C6123" t="str">
            <v>cad</v>
          </cell>
          <cell r="D6123">
            <v>11.39</v>
          </cell>
        </row>
        <row r="6124">
          <cell r="A6124" t="str">
            <v>1C.21.700.0150.b</v>
          </cell>
          <cell r="B6124" t="str">
            <v>- di sicurezza tipo yale</v>
          </cell>
          <cell r="C6124" t="str">
            <v>cad</v>
          </cell>
          <cell r="D6124">
            <v>24</v>
          </cell>
        </row>
        <row r="6125">
          <cell r="A6125" t="str">
            <v>1C.21.700.0150.c</v>
          </cell>
          <cell r="B6125" t="str">
            <v>- a pomolo</v>
          </cell>
          <cell r="C6125" t="str">
            <v>cad</v>
          </cell>
          <cell r="D6125">
            <v>26.33</v>
          </cell>
        </row>
        <row r="6126">
          <cell r="A6126" t="str">
            <v>1C.21.700.0150.d</v>
          </cell>
          <cell r="B6126" t="str">
            <v>- con libero ed occupato</v>
          </cell>
          <cell r="C6126" t="str">
            <v>cad</v>
          </cell>
          <cell r="D6126">
            <v>16.73</v>
          </cell>
        </row>
        <row r="6127">
          <cell r="A6127" t="str">
            <v>1C.21.700.0160</v>
          </cell>
          <cell r="B6127" t="str">
            <v>Sostituzione di coppia di maniglie, nei materiali:</v>
          </cell>
          <cell r="C6127"/>
          <cell r="D6127"/>
        </row>
        <row r="6128">
          <cell r="A6128" t="str">
            <v>1C.21.700.0160.a</v>
          </cell>
          <cell r="B6128" t="str">
            <v>- alluminio anodizzato</v>
          </cell>
          <cell r="C6128" t="str">
            <v>cad</v>
          </cell>
          <cell r="D6128">
            <v>20.71</v>
          </cell>
        </row>
        <row r="6129">
          <cell r="A6129" t="str">
            <v>1C.21.700.0160.b</v>
          </cell>
          <cell r="B6129" t="str">
            <v>- ottone</v>
          </cell>
          <cell r="C6129" t="str">
            <v>cad</v>
          </cell>
          <cell r="D6129">
            <v>25.63</v>
          </cell>
        </row>
        <row r="6130">
          <cell r="A6130" t="str">
            <v>1C.21.700.0200</v>
          </cell>
          <cell r="B6130" t="str">
            <v>Posa in opera di lavagne a muro, compresa la movimentazione della lavagna, l'esecuzione dei fori e la posa dei tasselli:</v>
          </cell>
          <cell r="C6130"/>
          <cell r="D6130"/>
        </row>
        <row r="6131">
          <cell r="A6131" t="str">
            <v>1C.21.700.0200.a</v>
          </cell>
          <cell r="B6131" t="str">
            <v>- per la prima lavagna</v>
          </cell>
          <cell r="C6131" t="str">
            <v>cad</v>
          </cell>
          <cell r="D6131">
            <v>35.99</v>
          </cell>
        </row>
        <row r="6132">
          <cell r="A6132" t="str">
            <v>1C.21.700.0200.b</v>
          </cell>
          <cell r="B6132" t="str">
            <v>- per ogni lavagna oltre la prima nell'edificio</v>
          </cell>
          <cell r="C6132" t="str">
            <v>cad</v>
          </cell>
          <cell r="D6132">
            <v>27.35</v>
          </cell>
        </row>
        <row r="6133">
          <cell r="A6133" t="str">
            <v>1C.21.700.0210</v>
          </cell>
          <cell r="B6133" t="str">
            <v>Posa in opera di appendiabiti a muro, liste in legno per affissione disegni e simili, compresa la movimentazione, l'esecuzione dei fori e la posa dei tasselli:</v>
          </cell>
          <cell r="C6133"/>
          <cell r="D6133"/>
        </row>
        <row r="6134">
          <cell r="A6134" t="str">
            <v>1C.21.700.0210.a</v>
          </cell>
          <cell r="B6134" t="str">
            <v>- per il primi 10 metri</v>
          </cell>
          <cell r="C6134" t="str">
            <v>m</v>
          </cell>
          <cell r="D6134">
            <v>6.48</v>
          </cell>
        </row>
        <row r="6135">
          <cell r="A6135" t="str">
            <v>1C.21.700.0210.b</v>
          </cell>
          <cell r="B6135" t="str">
            <v>- per ogni metro oltre i primi 10 nello stesso edificio</v>
          </cell>
          <cell r="C6135" t="str">
            <v>m</v>
          </cell>
          <cell r="D6135">
            <v>5.05</v>
          </cell>
        </row>
        <row r="6136">
          <cell r="A6136" t="str">
            <v>1C.22 - OPERE DA FABBRO</v>
          </cell>
          <cell r="B6136"/>
          <cell r="C6136"/>
          <cell r="D6136"/>
        </row>
        <row r="6137">
          <cell r="A6137" t="str">
            <v>1C</v>
          </cell>
          <cell r="B6137" t="str">
            <v>OPERE COMPIUTE</v>
          </cell>
          <cell r="C6137"/>
          <cell r="D6137"/>
        </row>
        <row r="6138">
          <cell r="A6138" t="str">
            <v>1C.22</v>
          </cell>
          <cell r="B6138" t="str">
            <v>OPERE DA FABBRO</v>
          </cell>
          <cell r="C6138"/>
          <cell r="D6138"/>
        </row>
        <row r="6139">
          <cell r="A6139" t="str">
            <v>1C.22.000</v>
          </cell>
          <cell r="B6139" t="str">
            <v>NOTE DI CONSULTAZIONE</v>
          </cell>
          <cell r="C6139"/>
          <cell r="D6139"/>
        </row>
        <row r="6140">
          <cell r="A6140" t="str">
            <v>1C.22.020</v>
          </cell>
          <cell r="B6140" t="str">
            <v>CARPENTERIA METALLICA</v>
          </cell>
          <cell r="C6140"/>
          <cell r="D6140"/>
        </row>
        <row r="6141">
          <cell r="A6141" t="str">
            <v>1C.22.020.0010</v>
          </cell>
          <cell r="B6141" t="str">
            <v>Carpenteria metallica limitata a parti di edifici per travature per solai, coperture, ossature, rampe e ripiani scale, pensiline, balconi e simili, in opera imbullonata o saldata. Acciaio del tipo S235, S275 e S355. Compresi i profilati di qualsiasi tipo, sezione e dimensione, piastre, squadre, tiranti, bulloni, fori, fissaggi; mano di antiruggine; trasporti e sollevamenti; opere di sostegno e protezione, esclusi oneri per demolizioni e ripristini di opere murarie. Per strutture formate da:</v>
          </cell>
          <cell r="C6141"/>
          <cell r="D6141"/>
        </row>
        <row r="6142">
          <cell r="A6142" t="str">
            <v>1C.22.020.0010.a</v>
          </cell>
          <cell r="B6142" t="str">
            <v>- profilati laminati a caldo S235JR - UNI EN 10025, altezza da 80 a 220mm</v>
          </cell>
          <cell r="C6142" t="str">
            <v>kg</v>
          </cell>
          <cell r="D6142">
            <v>4.74</v>
          </cell>
        </row>
        <row r="6143">
          <cell r="A6143" t="str">
            <v>1C.22.020.0010.b</v>
          </cell>
          <cell r="B6143" t="str">
            <v>- profilati laminati a caldo S235JR - UNI EN 10025, altezza da 240 a 600mm</v>
          </cell>
          <cell r="C6143" t="str">
            <v>kg</v>
          </cell>
          <cell r="D6143">
            <v>4.3600000000000003</v>
          </cell>
        </row>
        <row r="6144">
          <cell r="A6144" t="str">
            <v>1C.22.020.0010.c</v>
          </cell>
          <cell r="B6144" t="str">
            <v>- profilati laminati a caldo S275JR - UNI EN 10025, altezza da 80 a 220mm</v>
          </cell>
          <cell r="C6144" t="str">
            <v>kg</v>
          </cell>
          <cell r="D6144">
            <v>4.3600000000000003</v>
          </cell>
        </row>
        <row r="6145">
          <cell r="A6145" t="str">
            <v>1C.22.020.0010.d</v>
          </cell>
          <cell r="B6145" t="str">
            <v>- profilati laminati a caldo S275JR - UNI EN 10025, altezza da 240 a 600mm</v>
          </cell>
          <cell r="C6145" t="str">
            <v>kg</v>
          </cell>
          <cell r="D6145">
            <v>4.5</v>
          </cell>
        </row>
        <row r="6146">
          <cell r="A6146" t="str">
            <v>1C.22.020.0010.e</v>
          </cell>
          <cell r="B6146" t="str">
            <v>- profilati laminati a caldo S355JR - UNI EN 10025, altezza da 80 a 220mm</v>
          </cell>
          <cell r="C6146" t="str">
            <v>kg</v>
          </cell>
          <cell r="D6146">
            <v>4.41</v>
          </cell>
        </row>
        <row r="6147">
          <cell r="A6147" t="str">
            <v>1C.22.020.0010.f</v>
          </cell>
          <cell r="B6147" t="str">
            <v>- profilati laminati a caldo S355JR - UNI EN 10025, altezza da 240 a 600mm</v>
          </cell>
          <cell r="C6147" t="str">
            <v>kg</v>
          </cell>
          <cell r="D6147">
            <v>4.59</v>
          </cell>
        </row>
        <row r="6148">
          <cell r="A6148" t="str">
            <v>1C.22.020.0010.g</v>
          </cell>
          <cell r="B6148" t="str">
            <v>- profilati laminati a caldo S355J0 - UNI EN 10025, altezza da 80 a 220mm</v>
          </cell>
          <cell r="C6148" t="str">
            <v>kg</v>
          </cell>
          <cell r="D6148">
            <v>4.41</v>
          </cell>
        </row>
        <row r="6149">
          <cell r="A6149" t="str">
            <v>1C.22.020.0010.h</v>
          </cell>
          <cell r="B6149" t="str">
            <v>- profilati laminati a caldo S355J0 - UNI EN 10025, altezza da 240 a 600mm</v>
          </cell>
          <cell r="C6149" t="str">
            <v>kg</v>
          </cell>
          <cell r="D6149">
            <v>4.6399999999999997</v>
          </cell>
        </row>
        <row r="6150">
          <cell r="A6150" t="str">
            <v>1C.22.020.0010.i</v>
          </cell>
          <cell r="B6150" t="str">
            <v>- profilati laminati a caldo S355J2 - UNI EN 10025, altezza da 80 a 220mm</v>
          </cell>
          <cell r="C6150" t="str">
            <v>kg</v>
          </cell>
          <cell r="D6150">
            <v>4.4400000000000004</v>
          </cell>
        </row>
        <row r="6151">
          <cell r="A6151" t="str">
            <v>1C.22.020.0010.l</v>
          </cell>
          <cell r="B6151" t="str">
            <v>- profilati laminati a caldo S355J2 - UNI EN 10025, altezza da 240 a 600mm</v>
          </cell>
          <cell r="C6151" t="str">
            <v>kg</v>
          </cell>
          <cell r="D6151">
            <v>4.6399999999999997</v>
          </cell>
        </row>
        <row r="6152">
          <cell r="A6152" t="str">
            <v>1C.22.040</v>
          </cell>
          <cell r="B6152" t="str">
            <v>PARAPETTI - INFERRIATE - CANCELLI</v>
          </cell>
          <cell r="C6152"/>
          <cell r="D6152"/>
        </row>
        <row r="6153">
          <cell r="A6153" t="str">
            <v>1C.22.040.0010</v>
          </cell>
          <cell r="B6153" t="str">
            <v>Inferriata in ferro, anche con eventuali parti apribili, con profilati normali quadri, tondi, piatti, angolari a disegno semplice. Compresa una mano di antiruggine, le assistenze per lo scarico, il deposito, il sollevamento a piè d'opera, la posa da fabbro e muraria, i fissaggi, gli accessori d'uso. (peso medio indicativo 30 kg/m²)</v>
          </cell>
          <cell r="C6153" t="str">
            <v>kg</v>
          </cell>
          <cell r="D6153">
            <v>8.6999999999999993</v>
          </cell>
        </row>
        <row r="6154">
          <cell r="A6154" t="str">
            <v>1C.22.040.0020</v>
          </cell>
          <cell r="B6154" t="str">
            <v>Parapetto di scale, ballatoi, balconi, terrazze e simili; con profilati normali tondi, quadri, piatti, angolari a disegno semplice. Compresa una mano di antiruggine, le assistenze per lo scarico, il deposito, il sollevamento a piè d'opera, la posa da fabbro e muraria, i fissaggi, gli accessori d'uso. (peso medio indicativo 25 kg/m²):</v>
          </cell>
          <cell r="C6154"/>
          <cell r="D6154"/>
        </row>
        <row r="6155">
          <cell r="A6155" t="str">
            <v>1C.22.040.0020.a</v>
          </cell>
          <cell r="B6155" t="str">
            <v>- per balconi</v>
          </cell>
          <cell r="C6155" t="str">
            <v>kg</v>
          </cell>
          <cell r="D6155">
            <v>9.3699999999999992</v>
          </cell>
        </row>
        <row r="6156">
          <cell r="A6156" t="str">
            <v>1C.22.040.0020.b</v>
          </cell>
          <cell r="B6156" t="str">
            <v>- per rampe di scale</v>
          </cell>
          <cell r="C6156" t="str">
            <v>kg</v>
          </cell>
          <cell r="D6156">
            <v>9.76</v>
          </cell>
        </row>
        <row r="6157">
          <cell r="A6157" t="str">
            <v>1C.22.040.0030</v>
          </cell>
          <cell r="B6157" t="str">
            <v>Cancellate fisse a disegno semplice realizzate con profilati normali quadri, tondi, angolari. Compresa una mano di antiruggine, le assistenze per lo scarico, il deposito, il sollevamento a piè d'opera, la posa da fabbro e muraria, i fissaggi, gli accessori d'uso. (peso medio indicativo 30 kg/m²)</v>
          </cell>
          <cell r="C6157" t="str">
            <v>kg</v>
          </cell>
          <cell r="D6157">
            <v>8.6999999999999993</v>
          </cell>
        </row>
        <row r="6158">
          <cell r="A6158" t="str">
            <v>1C.22.040.0040</v>
          </cell>
          <cell r="B6158" t="str">
            <v>Cancelli in ferro, realizzati con profilati normali quadri, tondi, angolari, con o senza fodrina di lamiera, completi di accessori. Compresi: una mano di antiruggine, le assistenze per lo scarico, il deposito, il sollevamento a piè d'opera, la posa da fabbro e muraria, i fissaggi, gli accessori d'uso. (peso medio indicativo 30 kg/m²)</v>
          </cell>
          <cell r="C6158"/>
          <cell r="D6158"/>
        </row>
        <row r="6159">
          <cell r="A6159" t="str">
            <v>1C.22.040.0040.a</v>
          </cell>
          <cell r="B6159" t="str">
            <v>- tipo corrente</v>
          </cell>
          <cell r="C6159" t="str">
            <v>kg</v>
          </cell>
          <cell r="D6159">
            <v>9.3699999999999992</v>
          </cell>
        </row>
        <row r="6160">
          <cell r="A6160" t="str">
            <v>1C.22.040.0040.b</v>
          </cell>
          <cell r="B6160" t="str">
            <v>- tipo complesso</v>
          </cell>
          <cell r="C6160" t="str">
            <v>kg</v>
          </cell>
          <cell r="D6160">
            <v>9.76</v>
          </cell>
        </row>
        <row r="6161">
          <cell r="A6161" t="str">
            <v>1C.22.040.0050</v>
          </cell>
          <cell r="B6161" t="str">
            <v>Grigliati a pavimento, anche con eventuali parti apribili, con profilati di ferro normali quadri, tondi, piatti, angolari. Compresa una mano di antiruggine, le assistenze per lo scarico, il deposito, il sollevamento a piè d'opera, la posa da fabbro e muraria, i fissaggi, gli accessori d'uso. (peso medio indicativo 50 kg/m²)</v>
          </cell>
          <cell r="C6161" t="str">
            <v>kg</v>
          </cell>
          <cell r="D6161">
            <v>8.27</v>
          </cell>
        </row>
        <row r="6162">
          <cell r="A6162" t="str">
            <v>1C.22.050</v>
          </cell>
          <cell r="B6162" t="str">
            <v>PARAPETTI IN PVC</v>
          </cell>
          <cell r="C6162"/>
          <cell r="D6162"/>
        </row>
        <row r="6163">
          <cell r="A6163" t="str">
            <v>1C.22.050.0010</v>
          </cell>
          <cell r="B6163" t="str">
            <v>Parapetto in PVC.</v>
          </cell>
          <cell r="C6163"/>
          <cell r="D6163"/>
        </row>
        <row r="6164">
          <cell r="A6164" t="str">
            <v>1C.22.050.0010.a</v>
          </cell>
          <cell r="B6164" t="str">
            <v>- h = 0,50 m</v>
          </cell>
          <cell r="C6164" t="str">
            <v>m</v>
          </cell>
          <cell r="D6164">
            <v>110.53</v>
          </cell>
        </row>
        <row r="6165">
          <cell r="A6165" t="str">
            <v>1C.22.050.0010.b</v>
          </cell>
          <cell r="B6165" t="str">
            <v>- h = 1,10 m</v>
          </cell>
          <cell r="C6165" t="str">
            <v>m</v>
          </cell>
          <cell r="D6165">
            <v>131.16</v>
          </cell>
        </row>
        <row r="6166">
          <cell r="A6166" t="str">
            <v>1C.22.060</v>
          </cell>
          <cell r="B6166" t="str">
            <v>GRIGLIATI ELETTROSALDATI</v>
          </cell>
          <cell r="C6166"/>
          <cell r="D6166"/>
        </row>
        <row r="6167">
          <cell r="A6167" t="str">
            <v>1C.22.060.0010</v>
          </cell>
          <cell r="B6167" t="str">
            <v>Grigliato di tipo pressato in acciaio zincato a caldo, in pannelli bordati, pedonali e carrabili, con piatti portanti e maglia dipendenti dai carichi di esercizio e dall'interasse delle travi portanti, in opera completi di ganci fermagrigliato, controtelai ed accessori, compresa posa e assistenza muraria:</v>
          </cell>
          <cell r="C6167"/>
          <cell r="D6167"/>
        </row>
        <row r="6168">
          <cell r="A6168" t="str">
            <v>1C.22.060.0010.a</v>
          </cell>
          <cell r="B6168" t="str">
            <v>- spessore 2 mm</v>
          </cell>
          <cell r="C6168" t="str">
            <v>kg</v>
          </cell>
          <cell r="D6168">
            <v>8.1</v>
          </cell>
        </row>
        <row r="6169">
          <cell r="A6169" t="str">
            <v>1C.22.060.0010.b</v>
          </cell>
          <cell r="B6169" t="str">
            <v>- spessore 3 mm</v>
          </cell>
          <cell r="C6169" t="str">
            <v>kg</v>
          </cell>
          <cell r="D6169">
            <v>7.24</v>
          </cell>
        </row>
        <row r="6170">
          <cell r="A6170" t="str">
            <v>1C.22.060.0010.c</v>
          </cell>
          <cell r="B6170" t="str">
            <v>- spessore 4 mm</v>
          </cell>
          <cell r="C6170" t="str">
            <v>kg</v>
          </cell>
          <cell r="D6170">
            <v>6.44</v>
          </cell>
        </row>
        <row r="6171">
          <cell r="A6171" t="str">
            <v>1C.22.060.0010.d</v>
          </cell>
          <cell r="B6171" t="str">
            <v>- spessore 5 mm</v>
          </cell>
          <cell r="C6171" t="str">
            <v>kg</v>
          </cell>
          <cell r="D6171">
            <v>6.3</v>
          </cell>
        </row>
        <row r="6172">
          <cell r="A6172" t="str">
            <v>1C.22.060.0020</v>
          </cell>
          <cell r="B6172" t="str">
            <v>Grigliato di tipo elettroforgiato in acciaio zincato a caldo, pedonale e carrabile, in pannelli bordati, con piatti portanti e maglia dipendenti dai carichi di esercizio e dall'interasse delle travi portanti, in opera completi di ganci fermagrigliato, controtelai ed accessori, con piatti portanti, compresa posa e assistenza muraria:</v>
          </cell>
          <cell r="C6172"/>
          <cell r="D6172"/>
        </row>
        <row r="6173">
          <cell r="A6173" t="str">
            <v>1C.22.060.0020.a</v>
          </cell>
          <cell r="B6173" t="str">
            <v>- spessore 2 mm</v>
          </cell>
          <cell r="C6173" t="str">
            <v>kg</v>
          </cell>
          <cell r="D6173">
            <v>8.68</v>
          </cell>
        </row>
        <row r="6174">
          <cell r="A6174" t="str">
            <v>1C.22.060.0020.b</v>
          </cell>
          <cell r="B6174" t="str">
            <v>- spessore 3 mm</v>
          </cell>
          <cell r="C6174" t="str">
            <v>kg</v>
          </cell>
          <cell r="D6174">
            <v>7.3</v>
          </cell>
        </row>
        <row r="6175">
          <cell r="A6175" t="str">
            <v>1C.22.080</v>
          </cell>
          <cell r="B6175" t="str">
            <v>FERRAMENTA - MANUFATTI VARI - CORRIMANI</v>
          </cell>
          <cell r="C6175"/>
          <cell r="D6175"/>
        </row>
        <row r="6176">
          <cell r="A6176" t="str">
            <v>1C.22.080.0010</v>
          </cell>
          <cell r="B6176" t="str">
            <v>Piccola ferramenta per telai, chiusure, sostegni, rinforzi e simili, con l'impiego di profilati, lamiere, tubi di ferro, in opera. Compresi tagli, sfridi, adattamenti, fissaggi, ancoraggi, saldature; mano di antiruggine, assistenze murarie e piani di lavoro interni</v>
          </cell>
          <cell r="C6176" t="str">
            <v>kg</v>
          </cell>
          <cell r="D6176">
            <v>7.4</v>
          </cell>
        </row>
        <row r="6177">
          <cell r="A6177" t="str">
            <v>1C.22.080.0020</v>
          </cell>
          <cell r="B6177" t="str">
            <v>Ferro lavorato per catene, cerchiature, cravatte, chiavi da muro, tenditori, zanche, piattabande, fasce e simili, in opera. Compresi tagli, sfridi, adattamenti, fissaggi, ancoraggi, saldature; mano di antiruggine; trasporti, sollevamenti, assistenza muraria alla posa in opera, piani di lavoro.</v>
          </cell>
          <cell r="C6177" t="str">
            <v>kg</v>
          </cell>
          <cell r="D6177">
            <v>8.7899999999999991</v>
          </cell>
        </row>
        <row r="6178">
          <cell r="A6178" t="str">
            <v>1C.22.080.0030</v>
          </cell>
          <cell r="B6178" t="str">
            <v>Manufatti diversi eseguiti su ordinazione specifica, con l'impiego di profilati, sagomati di qualsiasi tipo, lamiere pressopiegate, da impiegarsi anche come parti decorative; in opera, compresi gli accessori, l'assistenza muraria e i piani di lavoro interni:</v>
          </cell>
          <cell r="C6178"/>
          <cell r="D6178"/>
        </row>
        <row r="6179">
          <cell r="A6179" t="str">
            <v>1C.22.080.0030.a</v>
          </cell>
          <cell r="B6179" t="str">
            <v>- in ferro</v>
          </cell>
          <cell r="C6179" t="str">
            <v>kg</v>
          </cell>
          <cell r="D6179">
            <v>9.1300000000000008</v>
          </cell>
        </row>
        <row r="6180">
          <cell r="A6180" t="str">
            <v>1C.22.080.0030.b</v>
          </cell>
          <cell r="B6180" t="str">
            <v>- in lega di alluminio preverniciato</v>
          </cell>
          <cell r="C6180" t="str">
            <v>kg</v>
          </cell>
          <cell r="D6180">
            <v>18.63</v>
          </cell>
        </row>
        <row r="6181">
          <cell r="A6181" t="str">
            <v>1C.22.080.0030.c</v>
          </cell>
          <cell r="B6181" t="str">
            <v>- in acciaio inox AISI 304</v>
          </cell>
          <cell r="C6181" t="str">
            <v>kg</v>
          </cell>
          <cell r="D6181">
            <v>21.75</v>
          </cell>
        </row>
        <row r="6182">
          <cell r="A6182" t="str">
            <v>1C.22.080.0040</v>
          </cell>
          <cell r="B6182" t="str">
            <v>Antini apribili per lucernari in profilati normali di ferro, compreso scrocchetto di chiusura; in opera comprese assistenze murarie</v>
          </cell>
          <cell r="C6182" t="str">
            <v>kg</v>
          </cell>
          <cell r="D6182">
            <v>8.06</v>
          </cell>
        </row>
        <row r="6183">
          <cell r="A6183" t="str">
            <v>1C.22.080.0060</v>
          </cell>
          <cell r="B6183" t="str">
            <v>Sportello in lamiera verniciata per contatori gas; dimensioni 40 x 60 cm; in opera comprese assistenze murarie</v>
          </cell>
          <cell r="C6183" t="str">
            <v>cad</v>
          </cell>
          <cell r="D6183">
            <v>52.28</v>
          </cell>
        </row>
        <row r="6184">
          <cell r="A6184" t="str">
            <v>1C.22.080.0070</v>
          </cell>
          <cell r="B6184" t="str">
            <v>Manufatti diversi in rete metallica di qualsiasi forma (escluse le recinzioni) eseguiti a macchina, montati su telaio di spessore e dimensione proporzionata all'ampiezza ed ai compartimenti del telaio, con gli accessori come palette, zanche, viti ecc.; con una mano di antiruggine, in opera comprese assistenze ed opere murarie</v>
          </cell>
          <cell r="C6184"/>
          <cell r="D6184"/>
        </row>
        <row r="6185">
          <cell r="A6185" t="str">
            <v>1C.22.080.0070.a</v>
          </cell>
          <cell r="B6185" t="str">
            <v>- in ferro</v>
          </cell>
          <cell r="C6185" t="str">
            <v>kg</v>
          </cell>
          <cell r="D6185">
            <v>5.34</v>
          </cell>
        </row>
        <row r="6186">
          <cell r="A6186" t="str">
            <v>1C.22.080.0070.b</v>
          </cell>
          <cell r="B6186" t="str">
            <v>- in ferro zincato</v>
          </cell>
          <cell r="C6186" t="str">
            <v>kg</v>
          </cell>
          <cell r="D6186">
            <v>6.16</v>
          </cell>
        </row>
        <row r="6187">
          <cell r="A6187" t="str">
            <v>1C.22.080.0080</v>
          </cell>
          <cell r="B6187" t="str">
            <v>Scala retrattile a pantografo in metallo, completa di pannello di chiusura botola, serrature, maniglioni di sbarco, corrimano e bastone apriscala. Compresa la fornitura, posa in opera, assistenze murarie e piani di lavoro interni; escluse le opere relative alla esecuzione del foro da cm 70x100 circa nel solaio.</v>
          </cell>
          <cell r="C6187" t="str">
            <v>cad</v>
          </cell>
          <cell r="D6187">
            <v>579.47</v>
          </cell>
        </row>
        <row r="6188">
          <cell r="A6188" t="str">
            <v>1C.22.080.0100</v>
          </cell>
          <cell r="B6188" t="str">
            <v>Corrimano a sezione circolare, diamentro mm 38 circa, composto da profilo tubolare in alluminio estruso, adeguatamente resistente alle sollecitazioni meccaniche con rivestimento completo in materiale acrovinilico di spessore 2-2,5 mm, con superficie goffrata antiscivolo, colorata in pasta, aporoso, ignifugo, antisettico, resistente agli agenti disinfettanti. Classificazione al fuoco in euroclasse equivalente alla classe 1 italiana .Compresa la fornitura, lo sfrido e l'incidenza dei supporti e dei terminali, la posa in opera, le assistenze murarie ed i piani di lavoro interni.</v>
          </cell>
          <cell r="C6188" t="str">
            <v>m</v>
          </cell>
          <cell r="D6188">
            <v>56.06</v>
          </cell>
        </row>
        <row r="6189">
          <cell r="A6189" t="str">
            <v>1C.22.100</v>
          </cell>
          <cell r="B6189" t="str">
            <v>LAVORAZIONI</v>
          </cell>
          <cell r="C6189"/>
          <cell r="D6189"/>
        </row>
        <row r="6190">
          <cell r="A6190" t="str">
            <v>1C.22.100.0010</v>
          </cell>
          <cell r="B6190" t="str">
            <v>Sovrapprezzo per zincatura di carpenteria metallica:</v>
          </cell>
          <cell r="C6190"/>
          <cell r="D6190"/>
        </row>
        <row r="6191">
          <cell r="A6191" t="str">
            <v>1C.22.100.0010.a</v>
          </cell>
          <cell r="B6191" t="str">
            <v>- a caldo</v>
          </cell>
          <cell r="C6191" t="str">
            <v>kg</v>
          </cell>
          <cell r="D6191">
            <v>1.96</v>
          </cell>
        </row>
        <row r="6192">
          <cell r="A6192" t="str">
            <v>1C.22.100.0010.b</v>
          </cell>
          <cell r="B6192" t="str">
            <v>- elettrolitica</v>
          </cell>
          <cell r="C6192" t="str">
            <v>kg</v>
          </cell>
          <cell r="D6192">
            <v>1.33</v>
          </cell>
        </row>
        <row r="6193">
          <cell r="A6193" t="str">
            <v>1C.22.100.0020</v>
          </cell>
          <cell r="B6193" t="str">
            <v>Verniciatura antiruggine di carpenteria metallica:</v>
          </cell>
          <cell r="C6193"/>
          <cell r="D6193"/>
        </row>
        <row r="6194">
          <cell r="A6194" t="str">
            <v>1C.22.100.0020.a</v>
          </cell>
          <cell r="B6194" t="str">
            <v>- una mano su carpenteria pesante</v>
          </cell>
          <cell r="C6194" t="str">
            <v>100 kg</v>
          </cell>
          <cell r="D6194">
            <v>19.920000000000002</v>
          </cell>
        </row>
        <row r="6195">
          <cell r="A6195" t="str">
            <v>1C.22.100.0020.b</v>
          </cell>
          <cell r="B6195" t="str">
            <v>- una mano su carpenteria leggera, serramenti, ecc.</v>
          </cell>
          <cell r="C6195" t="str">
            <v>100 kg</v>
          </cell>
          <cell r="D6195">
            <v>27.02</v>
          </cell>
        </row>
        <row r="6196">
          <cell r="A6196" t="str">
            <v>1C.22.150</v>
          </cell>
          <cell r="B6196" t="str">
            <v>SERRAMENTI IN FERRO</v>
          </cell>
          <cell r="C6196"/>
          <cell r="D6196"/>
        </row>
        <row r="6197">
          <cell r="A6197" t="str">
            <v>1C.22.150.0010</v>
          </cell>
          <cell r="B6197" t="str">
            <v>Serramento in ferro per finestre, vetrate, impennate, ecc., di qualsiasi forma e dimensione, ad una o più ante sia apribili che fisse e con specchiature cieche o vetrate. Compresa la posa, tutte le assistenze murarie, i piani di lavoro interni, il montaggio, i fissaggi, gli accessori d'uso, la fornitura e posa del falso telaio. Esclusi i vetri:</v>
          </cell>
          <cell r="C6197"/>
          <cell r="D6197"/>
        </row>
        <row r="6198">
          <cell r="A6198" t="str">
            <v>1C.22.150.0010.a</v>
          </cell>
          <cell r="B6198" t="str">
            <v>- con profilati normali e mano di antiruggine (peso medio indicativo 20 kg/m²)</v>
          </cell>
          <cell r="C6198" t="str">
            <v>kg</v>
          </cell>
          <cell r="D6198">
            <v>9.35</v>
          </cell>
        </row>
        <row r="6199">
          <cell r="A6199" t="str">
            <v>1C.22.150.0010.b</v>
          </cell>
          <cell r="B6199" t="str">
            <v>- con profilati in ferro-finestra; fissavetro in lamierino di ferro sagomato, gocciolatoi e canaletti di raccolta condensa, mano di antiruggine (peso medio indicativo 16 kg/m²)</v>
          </cell>
          <cell r="C6199" t="str">
            <v>kg</v>
          </cell>
          <cell r="D6199">
            <v>9.64</v>
          </cell>
        </row>
        <row r="6200">
          <cell r="A6200" t="str">
            <v>1C.22.150.0010.c</v>
          </cell>
          <cell r="B6200" t="str">
            <v>- con profilati in ferro-finestra con zincatura elettrolitica; fissavetro in lamierino di ferro sagomato, gocciolatoi e canaletti di raccolta condensa; (peso medio indicativo 16 kg/m²)</v>
          </cell>
          <cell r="C6200" t="str">
            <v>kg</v>
          </cell>
          <cell r="D6200">
            <v>10.7</v>
          </cell>
        </row>
        <row r="6201">
          <cell r="A6201" t="str">
            <v>1C.22.150.0010.d</v>
          </cell>
          <cell r="B6201" t="str">
            <v>- con profilati in ferro-finestra con verniciatura a polvere, colori RAL; fissavetro in lamierino di ferro sagomato, gocciolatoi e canaletti di raccolta condensa (peso medio indicativo 16 kg/m²)</v>
          </cell>
          <cell r="C6201" t="str">
            <v>kg</v>
          </cell>
          <cell r="D6201">
            <v>10.1</v>
          </cell>
        </row>
        <row r="6202">
          <cell r="A6202" t="str">
            <v>1C.22.150.0020</v>
          </cell>
          <cell r="B6202" t="str">
            <v>Serramento in ferro per porte interne ed esterne ad uno o più battenti anche con sopraluce, cieche o vetrate, con serrature di chiusura tipo egiziana o yale. Compresa fornitura e posa falso telaio, le assistenze murarie, i piani di lavoro, il montaggio, i fissaggi, gli accessori d'uso. Esclusi i vetri:</v>
          </cell>
          <cell r="C6202"/>
          <cell r="D6202"/>
        </row>
        <row r="6203">
          <cell r="A6203" t="str">
            <v>1C.22.150.0020.a</v>
          </cell>
          <cell r="B6203" t="str">
            <v>- con profilati normali e mano di antiruggine (peso medio indicativo 20 kg/m²)</v>
          </cell>
          <cell r="C6203" t="str">
            <v>kg</v>
          </cell>
          <cell r="D6203">
            <v>9.7799999999999994</v>
          </cell>
        </row>
        <row r="6204">
          <cell r="A6204" t="str">
            <v>1C.22.150.0020.b</v>
          </cell>
          <cell r="B6204" t="str">
            <v>- con profilati in ferro-finestra; fissavetro in lamierino di ferro sagomato, gocciolatoi e canaletti di raccolta condensa, mano di antiruggine (peso medio indicativo 16 kg/m²)</v>
          </cell>
          <cell r="C6204" t="str">
            <v>kg</v>
          </cell>
          <cell r="D6204">
            <v>10.09</v>
          </cell>
        </row>
        <row r="6205">
          <cell r="A6205" t="str">
            <v>1C.22.150.0020.c</v>
          </cell>
          <cell r="B6205" t="str">
            <v>- con profilati in ferro-finestra con zincatura elettrolitica; fissavetro in lamierino di ferro sagomato, gocciolatoi e canaletti di raccolta condensa; (peso medio indicativo 16 kg/m²)</v>
          </cell>
          <cell r="C6205" t="str">
            <v>kg</v>
          </cell>
          <cell r="D6205">
            <v>11.15</v>
          </cell>
        </row>
        <row r="6206">
          <cell r="A6206" t="str">
            <v>1C.22.150.0020.d</v>
          </cell>
          <cell r="B6206" t="str">
            <v>- con profilati in ferro-finestra con verniciatura a polvere, colori RAL; fissavetro in lamierino di ferro sagomato, gocciolatoi e canaletti di raccolta condensa (peso medio indicativo 16 kg/m²)</v>
          </cell>
          <cell r="C6206" t="str">
            <v>kg</v>
          </cell>
          <cell r="D6206">
            <v>10.55</v>
          </cell>
        </row>
        <row r="6207">
          <cell r="A6207" t="str">
            <v>1C.22.150.0030</v>
          </cell>
          <cell r="B6207" t="str">
            <v>Serramenti in ferro per finestre ad uno o più battenti anche con sopraluce e telai fissi laterali, cieche o vetrate, realizzati con particolari profili tubolari in acciaio zincato di sezione ridotta e a taglio termico, adatti anche in immobili sottoposti al vincolo della soprintendenza alle belle arti. Completi di ferramenta adeguata di movimento e chiusura, maniglie e guarnizioni. Sono comprese altresì la fornitura e posa in opera del falso telaio, la sigillatura tra falso telaio e telaio, tutte le assistenze murarie, i piani di lavoro interni, il montaggio, i fissaggi, gli accessori d'uso. Misurazione riferita all'imbotte esterno, o in mancanza al perimetro esterno visibile del serramento.</v>
          </cell>
          <cell r="C6207"/>
          <cell r="D6207"/>
        </row>
        <row r="6208">
          <cell r="A6208" t="str">
            <v>1C.22.150.0030.a</v>
          </cell>
          <cell r="B6208" t="str">
            <v>- ad un battente e superficie fino a 2,00 m²</v>
          </cell>
          <cell r="C6208" t="str">
            <v>m²</v>
          </cell>
          <cell r="D6208">
            <v>1092.8900000000001</v>
          </cell>
        </row>
        <row r="6209">
          <cell r="A6209" t="str">
            <v>1C.22.150.0030.b</v>
          </cell>
          <cell r="B6209" t="str">
            <v>- ad un battente e superficie oltre 2,00 m²</v>
          </cell>
          <cell r="C6209" t="str">
            <v>m²</v>
          </cell>
          <cell r="D6209">
            <v>988.14</v>
          </cell>
        </row>
        <row r="6210">
          <cell r="A6210" t="str">
            <v>1C.22.150.0030.c</v>
          </cell>
          <cell r="B6210" t="str">
            <v>- a due battenti e superficie fino a 2,00 m²</v>
          </cell>
          <cell r="C6210" t="str">
            <v>m²</v>
          </cell>
          <cell r="D6210">
            <v>1216.3699999999999</v>
          </cell>
        </row>
        <row r="6211">
          <cell r="A6211" t="str">
            <v>1C.22.150.0030.d</v>
          </cell>
          <cell r="B6211" t="str">
            <v>- a due battenti e superficie oltre 2,00 m²</v>
          </cell>
          <cell r="C6211" t="str">
            <v>m²</v>
          </cell>
          <cell r="D6211">
            <v>1106.03</v>
          </cell>
        </row>
        <row r="6212">
          <cell r="A6212" t="str">
            <v>1C.22.150.0030.e</v>
          </cell>
          <cell r="B6212" t="str">
            <v>- a vasistas e superficie fino a 2,00 m²</v>
          </cell>
          <cell r="C6212" t="str">
            <v>m²</v>
          </cell>
          <cell r="D6212">
            <v>1201.17</v>
          </cell>
        </row>
        <row r="6213">
          <cell r="A6213" t="str">
            <v>1C.22.150.0030.f</v>
          </cell>
          <cell r="B6213" t="str">
            <v>- a vasistas e superficie oltre 2,00 m²</v>
          </cell>
          <cell r="C6213" t="str">
            <v>m²</v>
          </cell>
          <cell r="D6213">
            <v>1081.08</v>
          </cell>
        </row>
        <row r="6214">
          <cell r="A6214" t="str">
            <v>1C.22.150.0030.g</v>
          </cell>
          <cell r="B6214" t="str">
            <v>- a telaio fisso e superficie fino a 2,00 m²</v>
          </cell>
          <cell r="C6214" t="str">
            <v>m²</v>
          </cell>
          <cell r="D6214">
            <v>455.69</v>
          </cell>
        </row>
        <row r="6215">
          <cell r="A6215" t="str">
            <v>1C.22.150.0030.h</v>
          </cell>
          <cell r="B6215" t="str">
            <v>- a telaio fisso e superficie oltre a 2,00 m²</v>
          </cell>
          <cell r="C6215" t="str">
            <v>m²</v>
          </cell>
          <cell r="D6215">
            <v>383.78</v>
          </cell>
        </row>
        <row r="6216">
          <cell r="A6216" t="str">
            <v>1C.22.150.0030.i</v>
          </cell>
          <cell r="B6216" t="str">
            <v>- a uno o più battenti; con telai laterali e sopraluce fissi</v>
          </cell>
          <cell r="C6216" t="str">
            <v>m²</v>
          </cell>
          <cell r="D6216">
            <v>1210.97</v>
          </cell>
        </row>
        <row r="6217">
          <cell r="A6217" t="str">
            <v>1C.22.150.0030.l</v>
          </cell>
          <cell r="B6217" t="str">
            <v>- a uno o più battenti; con telai laterali e sopraluce apribili</v>
          </cell>
          <cell r="C6217" t="str">
            <v>m²</v>
          </cell>
          <cell r="D6217">
            <v>1762.67</v>
          </cell>
        </row>
        <row r="6218">
          <cell r="A6218" t="str">
            <v>1C.22.150.0030.m</v>
          </cell>
          <cell r="B6218" t="str">
            <v>- sovrapprezzo per anta/ribalta</v>
          </cell>
          <cell r="C6218" t="str">
            <v>cad</v>
          </cell>
          <cell r="D6218">
            <v>145.38</v>
          </cell>
        </row>
        <row r="6219">
          <cell r="A6219" t="str">
            <v>1C.22.150.0040</v>
          </cell>
          <cell r="B6219" t="str">
            <v>Serramenti in ferro per porte ad uno o più battenti anche con sopraluce e telai fissi laterali, cieche o vetrate, realizzati con particolari profili tubolari in acciaio zincato di sezione ridotta e a taglio termico, adatti anche in immobili sottoposti al vincolo della soprintendenza alle belle arti. Completi di ferramenta adeguata di movimento e chiusura, maniglie e guarnizioni. Sono comprese altresì la fornitura e posa in opera del falso telaio, la sigillatura tra falso telaio e telaio, tutte le assistenze murarie, i piani di lavoro interni, il montaggio, i fissaggi, gli accessori d'uso. Misurazione riferita all'imbotte esterno, o in mancanza al perimetro esterno visibile del serramento.</v>
          </cell>
          <cell r="C6219"/>
          <cell r="D6219"/>
        </row>
        <row r="6220">
          <cell r="A6220" t="str">
            <v>1C.22.150.0040.a</v>
          </cell>
          <cell r="B6220" t="str">
            <v>- ad un battente e superficie fino a 4,00 m²</v>
          </cell>
          <cell r="C6220" t="str">
            <v>m²</v>
          </cell>
          <cell r="D6220">
            <v>1014.59</v>
          </cell>
        </row>
        <row r="6221">
          <cell r="A6221" t="str">
            <v>1C.22.150.0040.b</v>
          </cell>
          <cell r="B6221" t="str">
            <v>- ad un battente e superficie oltre 4,00 m²</v>
          </cell>
          <cell r="C6221" t="str">
            <v>m²</v>
          </cell>
          <cell r="D6221">
            <v>913.89</v>
          </cell>
        </row>
        <row r="6222">
          <cell r="A6222" t="str">
            <v>1C.22.150.0040.c</v>
          </cell>
          <cell r="B6222" t="str">
            <v>- a due battenti e superficie fino a 4,00 m²</v>
          </cell>
          <cell r="C6222" t="str">
            <v>m²</v>
          </cell>
          <cell r="D6222">
            <v>1051.33</v>
          </cell>
        </row>
        <row r="6223">
          <cell r="A6223" t="str">
            <v>1C.22.150.0040.d</v>
          </cell>
          <cell r="B6223" t="str">
            <v>- a due battenti e superficie oltre 4,00 m²</v>
          </cell>
          <cell r="C6223" t="str">
            <v>m²</v>
          </cell>
          <cell r="D6223">
            <v>1030.79</v>
          </cell>
        </row>
        <row r="6224">
          <cell r="A6224" t="str">
            <v>1C.22.150.0045</v>
          </cell>
          <cell r="B6224" t="str">
            <v>Sovrapprezzo ai serramenti in ferro per verniciatura a forno con polveri termoindurenti specifiche per esterni, colori a scelta della D.L.</v>
          </cell>
          <cell r="C6224" t="str">
            <v>m²</v>
          </cell>
          <cell r="D6224">
            <v>78.599999999999994</v>
          </cell>
        </row>
        <row r="6225">
          <cell r="A6225" t="str">
            <v>1C.22.150.0050</v>
          </cell>
          <cell r="B6225" t="str">
            <v>Portine di cantina in lamiera d'acciaio zincata stampata, spessore 10/10 mm, rinforzata con traversi, con telaio zincato a Z da murare, serratura con cilindro, cerniere in acciaio zincato e maniglie in plastica; preverniciata a spruzzo, in opera comprese assistenze murarie. Per dimensioni fino a cm 85x210.</v>
          </cell>
          <cell r="C6225" t="str">
            <v>cad</v>
          </cell>
          <cell r="D6225">
            <v>200.12</v>
          </cell>
        </row>
        <row r="6226">
          <cell r="A6226" t="str">
            <v>1C.22.150.0100</v>
          </cell>
          <cell r="B6226" t="str">
            <v>Porte tamburate in lamiera d'acciaio zincata Sendzimir (simili alle porte REI) , battente spessore 40 mm, telaio con zanche da murare, serratura con cilindro, cerniere in acciaio zincato e maniglie in plastica; preverniciatura di fondo a spruzzo, in opera comprese assistenze murarie. Dimensioni:</v>
          </cell>
          <cell r="C6226"/>
          <cell r="D6226"/>
        </row>
        <row r="6227">
          <cell r="A6227" t="str">
            <v>1C.22.150.0100.a</v>
          </cell>
          <cell r="B6227" t="str">
            <v>- fino a 80x210 cm</v>
          </cell>
          <cell r="C6227" t="str">
            <v>cad</v>
          </cell>
          <cell r="D6227">
            <v>298.31</v>
          </cell>
        </row>
        <row r="6228">
          <cell r="A6228" t="str">
            <v>1C.22.150.0100.b</v>
          </cell>
          <cell r="B6228" t="str">
            <v>- 90x200-210 cm</v>
          </cell>
          <cell r="C6228" t="str">
            <v>cad</v>
          </cell>
          <cell r="D6228">
            <v>319.13</v>
          </cell>
        </row>
        <row r="6229">
          <cell r="A6229" t="str">
            <v>1C.22.150.0110</v>
          </cell>
          <cell r="B6229" t="str">
            <v>Porta a chiusura ermetica per camere raccolta rifiuti, in lamiera di ferro, con guarnizione in gomma, manovra a catenacci interni, verniciata con antiruggine; in opera, comprese assistenze murarie</v>
          </cell>
          <cell r="C6229" t="str">
            <v>m²</v>
          </cell>
          <cell r="D6229">
            <v>317.27999999999997</v>
          </cell>
        </row>
        <row r="6230">
          <cell r="A6230" t="str">
            <v>1C.22.150.0150</v>
          </cell>
          <cell r="B6230" t="str">
            <v>Portoncino d'ingresso interno a battente, con struttura portante in profilati di acciaio e lamiera di acciaio, coibentata internamente e rivestimento sulle due facce con pannelli in legno mordenzato. Completo di falso telaio, cilindro a profilo europeo, mezza maniglia all'interno e pomolo fisso o girevole all'esterno azionante lo scrocco, in alluminio anodizzato tipo pesante o ottone, occhio magico grandangolare e fermo di sicurezza, cerniere regolabili in altezza. Compresa la posa in opera nonchè le prestazioni di assistenza muraria per movimentazioni, pulizia ed allontanamento dei materiali di risulta. Misure passaggio fino a 0,90 m per H 2,10 m.</v>
          </cell>
          <cell r="C6230"/>
          <cell r="D6230"/>
        </row>
        <row r="6231">
          <cell r="A6231" t="str">
            <v>1C.22.150.0150.a</v>
          </cell>
          <cell r="B6231" t="str">
            <v>- classe 2</v>
          </cell>
          <cell r="C6231" t="str">
            <v>cad</v>
          </cell>
          <cell r="D6231">
            <v>766.7</v>
          </cell>
        </row>
        <row r="6232">
          <cell r="A6232" t="str">
            <v>1C.22.150.0150.b</v>
          </cell>
          <cell r="B6232" t="str">
            <v>- classe 3</v>
          </cell>
          <cell r="C6232" t="str">
            <v>cad</v>
          </cell>
          <cell r="D6232">
            <v>1077.8</v>
          </cell>
        </row>
        <row r="6233">
          <cell r="A6233" t="str">
            <v>1C.22.200</v>
          </cell>
          <cell r="B6233" t="str">
            <v>SERRANDE AVVOLGIBILI E BASCULANTI</v>
          </cell>
          <cell r="C6233"/>
          <cell r="D6233"/>
        </row>
        <row r="6234">
          <cell r="A6234" t="str">
            <v>1C.22.200.0010</v>
          </cell>
          <cell r="B6234" t="str">
            <v>Serranda avvolgibile cieca di sicurezza, a rotolo con strisce agganciate, guide a U in acciaio zincato con guarnizioni antirumore, rullo in acciaio con pulegge portamolle, meccanismi, serrature, ecc., completa di accessori per il fissaggio e la manovra manuale, esclusi i comandi motorizzati; compresa la fornitura e posa dei falsi telai, la posa in opera e l'assistenza muraria . In lamiera di acciaio zincato di spessore:</v>
          </cell>
          <cell r="C6234"/>
          <cell r="D6234"/>
        </row>
        <row r="6235">
          <cell r="A6235" t="str">
            <v>1C.22.200.0010.a</v>
          </cell>
          <cell r="B6235" t="str">
            <v>- 8/10 mm</v>
          </cell>
          <cell r="C6235" t="str">
            <v>m²</v>
          </cell>
          <cell r="D6235">
            <v>134.04</v>
          </cell>
        </row>
        <row r="6236">
          <cell r="A6236" t="str">
            <v>1C.22.200.0010.b</v>
          </cell>
          <cell r="B6236" t="str">
            <v>- 10/10 mm</v>
          </cell>
          <cell r="C6236" t="str">
            <v>m²</v>
          </cell>
          <cell r="D6236">
            <v>146.34</v>
          </cell>
        </row>
        <row r="6237">
          <cell r="A6237" t="str">
            <v>1C.22.200.0010.c</v>
          </cell>
          <cell r="B6237" t="str">
            <v>- 12/10 mm</v>
          </cell>
          <cell r="C6237" t="str">
            <v>m²</v>
          </cell>
          <cell r="D6237">
            <v>158.38</v>
          </cell>
        </row>
        <row r="6238">
          <cell r="A6238" t="str">
            <v>1C.22.200.0020</v>
          </cell>
          <cell r="B6238" t="str">
            <v>Serranda avvolgibile visiva di sicurezza, a rotolo con strisce agganciate in parte cieche ed in parte in acciaio stampato forato, guide a U in acciaio zincato con guarnizioni antirumore, rullo in acciaio con pulegge portamolle, meccanismi, serrature, ecc., completa di accessori per il fissaggio e la manovra manuale, esclusi i comandi motorizzati; compresa la fornitura e posa di eventuali falsi telai, la posa in opera e l'assistenza muraria. In lamiera di acciaio zincato di spessore:</v>
          </cell>
          <cell r="C6238"/>
          <cell r="D6238"/>
        </row>
        <row r="6239">
          <cell r="A6239" t="str">
            <v>1C.22.200.0020.a</v>
          </cell>
          <cell r="B6239" t="str">
            <v>- 8/10 mm</v>
          </cell>
          <cell r="C6239" t="str">
            <v>m²</v>
          </cell>
          <cell r="D6239">
            <v>159.31</v>
          </cell>
        </row>
        <row r="6240">
          <cell r="A6240" t="str">
            <v>1C.22.200.0020.b</v>
          </cell>
          <cell r="B6240" t="str">
            <v>- 10/10 mm</v>
          </cell>
          <cell r="C6240" t="str">
            <v>m²</v>
          </cell>
          <cell r="D6240">
            <v>177.77</v>
          </cell>
        </row>
        <row r="6241">
          <cell r="A6241" t="str">
            <v>1C.22.200.0050</v>
          </cell>
          <cell r="B6241" t="str">
            <v>Porta basculante in lamiera d'acciaio stampata, spessore 6/10 mm, composta da telaio perimetrale con due sostegni orizzontali di supporto, dispositivo di arresto di sicurezza, carrelli di scorrimento in materiale sintetico con compensazione del peso mediante molle di trazione su bracci a leva; completa di serratura centrale con funzioni multiple e maniglia; preverniciata a spruzzo con antiruggine; compresa la fornitura e posa di eventuali falsi telai, la posa in opera e l'assistenza muraria.</v>
          </cell>
          <cell r="C6241" t="str">
            <v>m²</v>
          </cell>
          <cell r="D6241">
            <v>120.25</v>
          </cell>
        </row>
        <row r="6242">
          <cell r="A6242" t="str">
            <v>1C.22.200.0100</v>
          </cell>
          <cell r="B6242" t="str">
            <v>Cancello estensibile in acciao zincato, ad uno o due battenti, composto da montanti verticali ad U collegati da elementi diagonali, scorrimento laterale con carrelli a doppio cuscinetto nella guida superiore, e guida inferiore fissa o ribaltabile, posati in opera con zanche o saldati a montanti in ferro, con serratura di chiusura ed ogni accessorio necessario per la totale apertura e chiusura, comprese assistenze murarie.</v>
          </cell>
          <cell r="C6242" t="str">
            <v>m²</v>
          </cell>
          <cell r="D6242">
            <v>197.45</v>
          </cell>
        </row>
        <row r="6243">
          <cell r="A6243" t="str">
            <v>1C.22.250</v>
          </cell>
          <cell r="B6243" t="str">
            <v>SERRAMENTI IN ALLUMINIO PER FINESTRE E PORTE</v>
          </cell>
          <cell r="C6243"/>
          <cell r="D6243"/>
        </row>
        <row r="6244">
          <cell r="A6244" t="str">
            <v>1C.22.250.0010</v>
          </cell>
          <cell r="B6244" t="str">
            <v>Serramenti in alluminio per finestre, portefinestre ad una o più ante, a vasistas o a bilico con o senza parti fisse, impennate, eseguiti con profilati estrusi in lega di alluminio isolati a taglio termico, anodizzazione e verniciatura spess. 50 micron, completi di ferramenta adeguata di movimento e chiusura, maniglie di alluminio, guarnizioni in EPDM o neoprene e fornitura dei controtelai. Sono comprese altresì la posa in opera del falso telaio, la sigillatura tra falso telaio e telaio con nastro autoespandente, tutte le assistenze murarie, i piani di lavoro interni, il montaggio, i fissaggi, gli accessori d'uso. Misurazione riferita all'imbotte esterno, o in mancanza al perimetro esterno visibile del serramento.</v>
          </cell>
          <cell r="C6244"/>
          <cell r="D6244"/>
        </row>
        <row r="6245">
          <cell r="A6245" t="str">
            <v>1C.22.250.0010.b</v>
          </cell>
          <cell r="B6245" t="str">
            <v>- ad uno o più battenti</v>
          </cell>
          <cell r="C6245" t="str">
            <v>m²</v>
          </cell>
          <cell r="D6245">
            <v>291.79000000000002</v>
          </cell>
        </row>
        <row r="6246">
          <cell r="A6246" t="str">
            <v>1C.22.250.0010.c</v>
          </cell>
          <cell r="B6246" t="str">
            <v>- a bilico</v>
          </cell>
          <cell r="C6246" t="str">
            <v>m²</v>
          </cell>
          <cell r="D6246">
            <v>331.61</v>
          </cell>
        </row>
        <row r="6247">
          <cell r="A6247" t="str">
            <v>1C.22.250.0010.d</v>
          </cell>
          <cell r="B6247" t="str">
            <v>- a vasistas</v>
          </cell>
          <cell r="C6247" t="str">
            <v>m²</v>
          </cell>
          <cell r="D6247">
            <v>331.61</v>
          </cell>
        </row>
        <row r="6248">
          <cell r="A6248" t="str">
            <v>1C.22.250.0010.e</v>
          </cell>
          <cell r="B6248" t="str">
            <v>- ad anta ribalta</v>
          </cell>
          <cell r="C6248" t="str">
            <v>m²</v>
          </cell>
          <cell r="D6248">
            <v>347.82</v>
          </cell>
        </row>
        <row r="6249">
          <cell r="A6249" t="str">
            <v>1C.22.250.0010.f</v>
          </cell>
          <cell r="B6249" t="str">
            <v>- scorrevole</v>
          </cell>
          <cell r="C6249" t="str">
            <v>m²</v>
          </cell>
          <cell r="D6249">
            <v>404.26</v>
          </cell>
        </row>
        <row r="6250">
          <cell r="A6250" t="str">
            <v>1C.22.250.0010.g</v>
          </cell>
          <cell r="B6250" t="str">
            <v>- scorrevole complanare</v>
          </cell>
          <cell r="C6250" t="str">
            <v>m²</v>
          </cell>
          <cell r="D6250">
            <v>590.48</v>
          </cell>
        </row>
        <row r="6251">
          <cell r="A6251" t="str">
            <v>1C.22.250.0010.h</v>
          </cell>
          <cell r="B6251" t="str">
            <v>- telaio fisso</v>
          </cell>
          <cell r="C6251" t="str">
            <v>m²</v>
          </cell>
          <cell r="D6251">
            <v>175.02</v>
          </cell>
        </row>
        <row r="6252">
          <cell r="A6252" t="str">
            <v>1C.22.250.0010.i</v>
          </cell>
          <cell r="B6252" t="str">
            <v>- porte di primo ingresso complete di serratura di sicurezza con chiavi, oltre a quanto descritto. Ad uno e due battenti.</v>
          </cell>
          <cell r="C6252" t="str">
            <v>m²</v>
          </cell>
          <cell r="D6252">
            <v>507.09</v>
          </cell>
        </row>
        <row r="6253">
          <cell r="A6253" t="str">
            <v>1C.22.250.0010.l</v>
          </cell>
          <cell r="B6253" t="str">
            <v>- impennata con parti fisse, con una o più ante e sopraluce con o senza aperture a vasistas</v>
          </cell>
          <cell r="C6253" t="str">
            <v>m²</v>
          </cell>
          <cell r="D6253">
            <v>302.61</v>
          </cell>
        </row>
        <row r="6254">
          <cell r="A6254" t="str">
            <v>1C.22.250.0070</v>
          </cell>
          <cell r="B6254" t="str">
            <v>Porte interne ad una o più ante, realizzate con telaio in alluminio anodizzato colore naturale, battenti tamburati rivestiti sulle due facce con pannelli in fibra di legno e laminato plastico da 12/10 mm, spessore complessivo 45 ÷ 50 mm, complete di imbotti, guarnizioni di battuta, maniglie, accessori di movimento e chiusura. Compresa fornitura e posa falso telaio, tutte le assistenze murarie, il montaggio, i fissaggi, gli accessori d'uso.</v>
          </cell>
          <cell r="C6254" t="str">
            <v>m²</v>
          </cell>
          <cell r="D6254">
            <v>337.43</v>
          </cell>
        </row>
        <row r="6255">
          <cell r="A6255" t="str">
            <v>1C.22.250.0110</v>
          </cell>
          <cell r="B6255" t="str">
            <v>Sovrapprezzo ai serramenti in lega di alluminio per realizzazione con profilati speciali alluminio legno, verniciato RAL esterno e con massello di legno ramin interno, nei tipi:</v>
          </cell>
          <cell r="C6255"/>
          <cell r="D6255"/>
        </row>
        <row r="6256">
          <cell r="A6256" t="str">
            <v>1C.22.250.0110.a</v>
          </cell>
          <cell r="B6256" t="str">
            <v>- serramenti fissi</v>
          </cell>
          <cell r="C6256" t="str">
            <v>m²</v>
          </cell>
          <cell r="D6256">
            <v>40.36</v>
          </cell>
        </row>
        <row r="6257">
          <cell r="A6257" t="str">
            <v>1C.22.250.0110.b</v>
          </cell>
          <cell r="B6257" t="str">
            <v>- tutte le tipologie di serramenti apribili</v>
          </cell>
          <cell r="C6257" t="str">
            <v>m²</v>
          </cell>
          <cell r="D6257">
            <v>67.099999999999994</v>
          </cell>
        </row>
        <row r="6258">
          <cell r="A6258" t="str">
            <v>1C.22.250.0130</v>
          </cell>
          <cell r="B6258" t="str">
            <v>Variazione costo dei serramenti in lega leggera per diversa finitura:</v>
          </cell>
          <cell r="C6258"/>
          <cell r="D6258"/>
        </row>
        <row r="6259">
          <cell r="A6259" t="str">
            <v>1C.22.250.0130.a</v>
          </cell>
          <cell r="B6259" t="str">
            <v>- anodizzazione naturale (minor costo)</v>
          </cell>
          <cell r="C6259" t="str">
            <v>m²</v>
          </cell>
          <cell r="D6259">
            <v>10.76</v>
          </cell>
        </row>
        <row r="6260">
          <cell r="A6260" t="str">
            <v>1C.22.250.0130.b</v>
          </cell>
          <cell r="B6260" t="str">
            <v>- anodizzazione elettrocolore</v>
          </cell>
          <cell r="C6260" t="str">
            <v>m²</v>
          </cell>
          <cell r="D6260">
            <v>14.07</v>
          </cell>
        </row>
        <row r="6261">
          <cell r="A6261" t="str">
            <v>1C.22.250.0130.c</v>
          </cell>
          <cell r="B6261" t="str">
            <v>- verniciatura colori speciali</v>
          </cell>
          <cell r="C6261" t="str">
            <v>m²</v>
          </cell>
          <cell r="D6261">
            <v>25.23</v>
          </cell>
        </row>
        <row r="6262">
          <cell r="A6262" t="str">
            <v>1C.22.250.0140</v>
          </cell>
          <cell r="B6262" t="str">
            <v>Maggiorazione per formazione nel battente di porte, di foro per applicazione di griglia di ventilazione con controcornice, di qualsiasi dimensione. Per ogni battente, esclusa fornitura e posa griglia, compresa assistenza muraria.</v>
          </cell>
          <cell r="C6262" t="str">
            <v>cad</v>
          </cell>
          <cell r="D6262">
            <v>13.3</v>
          </cell>
        </row>
        <row r="6263">
          <cell r="A6263" t="str">
            <v>1C.22.250.0150</v>
          </cell>
          <cell r="B6263" t="str">
            <v>Sovrapprezzo ai serramenti in lega leggera per impiego di profili arrotondati</v>
          </cell>
          <cell r="C6263" t="str">
            <v>m²</v>
          </cell>
          <cell r="D6263">
            <v>15.31</v>
          </cell>
        </row>
        <row r="6264">
          <cell r="A6264" t="str">
            <v>1C.22.250.0200</v>
          </cell>
          <cell r="B6264" t="str">
            <v>Specchiature cieche per porte e impennate in alluminio realizzate con pannelli in bilaminato, in opera comprese assistenze murarie</v>
          </cell>
          <cell r="C6264"/>
          <cell r="D6264"/>
        </row>
        <row r="6265">
          <cell r="A6265" t="str">
            <v>1C.22.250.0200.a</v>
          </cell>
          <cell r="B6265" t="str">
            <v>- spessore totale 6 mm</v>
          </cell>
          <cell r="C6265" t="str">
            <v>m²</v>
          </cell>
          <cell r="D6265">
            <v>14.26</v>
          </cell>
        </row>
        <row r="6266">
          <cell r="A6266" t="str">
            <v>1C.22.250.0200.b</v>
          </cell>
          <cell r="B6266" t="str">
            <v>- con interposto pannello coibente, spessore finito 40 mm</v>
          </cell>
          <cell r="C6266" t="str">
            <v>m²</v>
          </cell>
          <cell r="D6266">
            <v>19.23</v>
          </cell>
        </row>
        <row r="6267">
          <cell r="A6267" t="str">
            <v>1C.22.250.0250</v>
          </cell>
          <cell r="B6267" t="str">
            <v>Controtelaio in acciaio zincato completo di zanche. Compresa la posa in opera e l'assistenza muraria:</v>
          </cell>
          <cell r="C6267"/>
          <cell r="D6267"/>
        </row>
        <row r="6268">
          <cell r="A6268" t="str">
            <v>1C.22.250.0250.a</v>
          </cell>
          <cell r="B6268" t="str">
            <v>- per serramenti in genere</v>
          </cell>
          <cell r="C6268" t="str">
            <v>m</v>
          </cell>
          <cell r="D6268">
            <v>16.38</v>
          </cell>
        </row>
        <row r="6269">
          <cell r="A6269" t="str">
            <v>1C.22.250.0250.b</v>
          </cell>
          <cell r="B6269" t="str">
            <v>- per serramento monoblocco</v>
          </cell>
          <cell r="C6269" t="str">
            <v>m</v>
          </cell>
          <cell r="D6269">
            <v>21.51</v>
          </cell>
        </row>
        <row r="6270">
          <cell r="A6270" t="str">
            <v>1C.22.300</v>
          </cell>
          <cell r="B6270" t="str">
            <v>SERRAMENTI MONOBLOCCO IN ALLUMINIO</v>
          </cell>
          <cell r="C6270"/>
          <cell r="D6270"/>
        </row>
        <row r="6271">
          <cell r="A6271" t="str">
            <v>1C.22.300.0010</v>
          </cell>
          <cell r="B6271" t="str">
            <v>Serramenti monoblocco in alluminio per portefinestre e finestre apribili ad una o più ante su cerniere o a vasistas o scorrevoli, con o senza parti fisse eseguiti con profilati estrusi in lega di alluminio isolati a taglio termico, anodizzazione e verniciatura spess. 50 micron, completi di imbotti laterali con guide dell'avvolgibile, ferramenta adeguata di movimento e chiusura, maniglie di alluminio, cassonetto coibentato asportabile, corredati di albero di avvolgimento in acciaio e riduttori per teli superiori a 3,50 m², guarnizioni in EPDM o neoprene, manovra del telo con cinghia in tessuto. Comprese le tapparelle in pvc peso minimo 4,8 kg/m², fornitura e posa eventuale controtelaio ove necessario, tutte le assistenze murarie, il montaggio, i fissaggi, gli accessori d'uso. Misurazione: larghezza finestra, altezza normale + cm 35 cassonetto; (una finestra di luce 70x130 h cm viene computata 70x165 h cm).</v>
          </cell>
          <cell r="C6271"/>
          <cell r="D6271"/>
        </row>
        <row r="6272">
          <cell r="A6272" t="str">
            <v>1C.22.300.0010.b</v>
          </cell>
          <cell r="B6272" t="str">
            <v>- ad uno o più battenti</v>
          </cell>
          <cell r="C6272" t="str">
            <v>m²</v>
          </cell>
          <cell r="D6272">
            <v>349.21</v>
          </cell>
        </row>
        <row r="6273">
          <cell r="A6273" t="str">
            <v>1C.22.300.0010.c</v>
          </cell>
          <cell r="B6273" t="str">
            <v>- a vasistas</v>
          </cell>
          <cell r="C6273" t="str">
            <v>m²</v>
          </cell>
          <cell r="D6273">
            <v>464.34</v>
          </cell>
        </row>
        <row r="6274">
          <cell r="A6274" t="str">
            <v>1C.22.300.0010.d</v>
          </cell>
          <cell r="B6274" t="str">
            <v>- ad anta/ribalta</v>
          </cell>
          <cell r="C6274" t="str">
            <v>m²</v>
          </cell>
          <cell r="D6274">
            <v>403.85</v>
          </cell>
        </row>
        <row r="6275">
          <cell r="A6275" t="str">
            <v>1C.22.300.0010.e</v>
          </cell>
          <cell r="B6275" t="str">
            <v>- scorrevole</v>
          </cell>
          <cell r="C6275" t="str">
            <v>m²</v>
          </cell>
          <cell r="D6275">
            <v>430.95</v>
          </cell>
        </row>
        <row r="6276">
          <cell r="A6276" t="str">
            <v>1C.22.300.0010.f</v>
          </cell>
          <cell r="B6276" t="str">
            <v>- scorrevole complanare</v>
          </cell>
          <cell r="C6276" t="str">
            <v>m²</v>
          </cell>
          <cell r="D6276">
            <v>541.13</v>
          </cell>
        </row>
        <row r="6277">
          <cell r="A6277" t="str">
            <v>1C.22.350</v>
          </cell>
          <cell r="B6277" t="str">
            <v>CHIUDIPORTA - COMANDI A DISTANZA</v>
          </cell>
          <cell r="C6277"/>
          <cell r="D6277"/>
        </row>
        <row r="6278">
          <cell r="A6278" t="str">
            <v>1C.22.350.0010</v>
          </cell>
          <cell r="B6278" t="str">
            <v>Chiudiporta aereo con meccanismo a pignone e cremagliera con movimento di chiusura completamente controllato, utilizzabile per porte destre e sinistre. Compresa la posa in opera e l'assistenza muraria. Con:</v>
          </cell>
          <cell r="C6278"/>
          <cell r="D6278"/>
        </row>
        <row r="6279">
          <cell r="A6279" t="str">
            <v>1C.22.350.0010.a</v>
          </cell>
          <cell r="B6279" t="str">
            <v>- braccio senza fermo</v>
          </cell>
          <cell r="C6279" t="str">
            <v>cad</v>
          </cell>
          <cell r="D6279">
            <v>53.45</v>
          </cell>
        </row>
        <row r="6280">
          <cell r="A6280" t="str">
            <v>1C.22.350.0010.b</v>
          </cell>
          <cell r="B6280" t="str">
            <v>- braccio con fermo</v>
          </cell>
          <cell r="C6280" t="str">
            <v>cad</v>
          </cell>
          <cell r="D6280">
            <v>69.2</v>
          </cell>
        </row>
        <row r="6281">
          <cell r="A6281" t="str">
            <v>1C.22.350.0020</v>
          </cell>
          <cell r="B6281" t="str">
            <v>Chiudiporta aereo con azionamento a pignone e cremagliera con forza di chiusura regolabile, grandezza EN 2, 3 e 4, velocità di chiusura regolabile, battuta finale regolabile e piastra di montaggio con gruppo di fori universale; utilizzabile per porte destre e sinistre. Compresa la posa in opera e l'assistenza muraria. Con:</v>
          </cell>
          <cell r="C6281"/>
          <cell r="D6281"/>
        </row>
        <row r="6282">
          <cell r="A6282" t="str">
            <v>1C.22.350.0020.a</v>
          </cell>
          <cell r="B6282" t="str">
            <v>- braccio senza fermo</v>
          </cell>
          <cell r="C6282" t="str">
            <v>cad</v>
          </cell>
          <cell r="D6282">
            <v>86.13</v>
          </cell>
        </row>
        <row r="6283">
          <cell r="A6283" t="str">
            <v>1C.22.350.0020.b</v>
          </cell>
          <cell r="B6283" t="str">
            <v>- braccio con fermo</v>
          </cell>
          <cell r="C6283" t="str">
            <v>cad</v>
          </cell>
          <cell r="D6283">
            <v>95.88</v>
          </cell>
        </row>
        <row r="6284">
          <cell r="A6284" t="str">
            <v>1C.22.350.0030</v>
          </cell>
          <cell r="B6284" t="str">
            <v>Chiudiporta aereo con azionamento a cremagliera con dispositivo di smorzamento dell'apertura integrato ed autoregolante; ritardo di chiusura, velocità di chiusura e battuta finale regolabili; utilizzabile per porte destre e sinistre. Compresa la posa in opera e l'assistenza muraria. Con:</v>
          </cell>
          <cell r="C6284"/>
          <cell r="D6284"/>
        </row>
        <row r="6285">
          <cell r="A6285" t="str">
            <v>1C.22.350.0030.a</v>
          </cell>
          <cell r="B6285" t="str">
            <v>- braccio senza fermo</v>
          </cell>
          <cell r="C6285" t="str">
            <v>cad</v>
          </cell>
          <cell r="D6285">
            <v>162.53</v>
          </cell>
        </row>
        <row r="6286">
          <cell r="A6286" t="str">
            <v>1C.22.350.0030.b</v>
          </cell>
          <cell r="B6286" t="str">
            <v>- braccio con fermo inseribile/disinseribile</v>
          </cell>
          <cell r="C6286" t="str">
            <v>cad</v>
          </cell>
          <cell r="D6286">
            <v>170.35</v>
          </cell>
        </row>
        <row r="6287">
          <cell r="A6287" t="str">
            <v>1C.22.350.0030.c</v>
          </cell>
          <cell r="B6287" t="str">
            <v>- braccio con fermo</v>
          </cell>
          <cell r="C6287" t="str">
            <v>cad</v>
          </cell>
          <cell r="D6287">
            <v>165.57</v>
          </cell>
        </row>
        <row r="6288">
          <cell r="A6288" t="str">
            <v>1C.22.350.0030.d</v>
          </cell>
          <cell r="B6288" t="str">
            <v>- slitta con leva</v>
          </cell>
          <cell r="C6288" t="str">
            <v>cad</v>
          </cell>
          <cell r="D6288">
            <v>181.37</v>
          </cell>
        </row>
        <row r="6289">
          <cell r="A6289" t="str">
            <v>1C.22.350.0040</v>
          </cell>
          <cell r="B6289" t="str">
            <v>Chiudiporta universale a pavimento, con forza di chiusura regolabile, omologato secondo EN 1154, 1-4, classe di corrosione 4, per porte sinistre e destre secondo DIN e per porte a vento, con azione di chiusura a partire da circa 175°. Chiusura completamente controllata idraulicamente, velocità di chiusura regolabile per mezzo di due valvole, indipendenti l'una dall'altra e ammortizzazione in apertura. Compresa la posa in opera, l'esecuzione della traccia e la successiva cementazione, tutte le prestazioni di assistenza muraria, pulizia ed allontanamento dei materiali di risulta. Con piastra di copertura regolabile in:</v>
          </cell>
          <cell r="C6289"/>
          <cell r="D6289"/>
        </row>
        <row r="6290">
          <cell r="A6290" t="str">
            <v>1C.22.350.0040.a</v>
          </cell>
          <cell r="B6290" t="str">
            <v>- acciaio inox</v>
          </cell>
          <cell r="C6290" t="str">
            <v>cad</v>
          </cell>
          <cell r="D6290">
            <v>179.1</v>
          </cell>
        </row>
        <row r="6291">
          <cell r="A6291" t="str">
            <v>1C.22.350.0040.b</v>
          </cell>
          <cell r="B6291" t="str">
            <v>- ottone lucido</v>
          </cell>
          <cell r="C6291" t="str">
            <v>cad</v>
          </cell>
          <cell r="D6291">
            <v>195.67</v>
          </cell>
        </row>
        <row r="6292">
          <cell r="A6292" t="str">
            <v>1C.22.350.0080</v>
          </cell>
          <cell r="B6292" t="str">
            <v>Fornitura e posa di motorizzazione di tapparelle, costituita da motore completo di riduttori, adattatori, supporti regolabili, pulsante di comando, movimentazioni, allacciamenti, regolazioni e collaudo, assistenza muraria, escluso il collegamento elettrico e le relative assistenze murarie.</v>
          </cell>
          <cell r="C6292" t="str">
            <v>cad</v>
          </cell>
          <cell r="D6292">
            <v>190.29</v>
          </cell>
        </row>
        <row r="6293">
          <cell r="A6293" t="str">
            <v>1C.22.350.0090</v>
          </cell>
          <cell r="B6293" t="str">
            <v>Comando elettrico per apertura a distanza di serramenti motorizzati. In opera, comprese assistenze murarie</v>
          </cell>
          <cell r="C6293" t="str">
            <v>cad</v>
          </cell>
          <cell r="D6293">
            <v>266.99</v>
          </cell>
        </row>
        <row r="6294">
          <cell r="A6294" t="str">
            <v>1C.22.350.0100</v>
          </cell>
          <cell r="B6294" t="str">
            <v>Asta da cm 120 per apertura manuale a distanza di serramenti. In opera, comprese assistenze murarie</v>
          </cell>
          <cell r="C6294" t="str">
            <v>cad</v>
          </cell>
          <cell r="D6294">
            <v>23.19</v>
          </cell>
        </row>
        <row r="6295">
          <cell r="A6295" t="str">
            <v>1C.22.350.0110</v>
          </cell>
          <cell r="B6295" t="str">
            <v>Dispositivo meccanico fisso per l'apertura manuale a distanza di serramenti. In opera, comprese assistenze murarie</v>
          </cell>
          <cell r="C6295" t="str">
            <v>cad</v>
          </cell>
          <cell r="D6295">
            <v>101</v>
          </cell>
        </row>
        <row r="6296">
          <cell r="A6296" t="str">
            <v>1C.22.400</v>
          </cell>
          <cell r="B6296" t="str">
            <v>AVVOLGIBILI - TENDE - VENEZIANE - ZANZARIERE - FRANGISOLE</v>
          </cell>
          <cell r="C6296"/>
          <cell r="D6296"/>
        </row>
        <row r="6297">
          <cell r="A6297" t="str">
            <v>1C.22.400.0010</v>
          </cell>
          <cell r="B6297" t="str">
            <v>Persiane avvolgibili in lamiera di acciaio ad elementi agganciati tipo piatto, complete di accessori, meccanismi, avvolgitore e cinghie. Compresa la posa in opera tutte le prestazioni di assistenza muraria, pulizia ed allontanamento dei materiali di risulta. Con lamiera:</v>
          </cell>
          <cell r="C6297"/>
          <cell r="D6297"/>
        </row>
        <row r="6298">
          <cell r="A6298" t="str">
            <v>1C.22.400.0010.a</v>
          </cell>
          <cell r="B6298" t="str">
            <v>- acciaio dolce preverniciato da 5-6/10 mm</v>
          </cell>
          <cell r="C6298" t="str">
            <v>m²</v>
          </cell>
          <cell r="D6298">
            <v>77.55</v>
          </cell>
        </row>
        <row r="6299">
          <cell r="A6299" t="str">
            <v>1C.22.400.0010.b</v>
          </cell>
          <cell r="B6299" t="str">
            <v>- acciaio dolce preverniciato da 8-10/10 mm</v>
          </cell>
          <cell r="C6299" t="str">
            <v>m²</v>
          </cell>
          <cell r="D6299">
            <v>86.91</v>
          </cell>
        </row>
        <row r="6300">
          <cell r="A6300" t="str">
            <v>1C.22.400.0010.c</v>
          </cell>
          <cell r="B6300" t="str">
            <v>- profilati alluminio verniciato da 6/10 mm</v>
          </cell>
          <cell r="C6300" t="str">
            <v>m²</v>
          </cell>
          <cell r="D6300">
            <v>76.48</v>
          </cell>
        </row>
        <row r="6301">
          <cell r="A6301" t="str">
            <v>1C.22.400.0010.d</v>
          </cell>
          <cell r="B6301" t="str">
            <v>- profilati alluminio anodizzato da 10/10 mm</v>
          </cell>
          <cell r="C6301" t="str">
            <v>m²</v>
          </cell>
          <cell r="D6301">
            <v>128.78</v>
          </cell>
        </row>
        <row r="6302">
          <cell r="A6302" t="str">
            <v>1C.22.400.0010.e</v>
          </cell>
          <cell r="B6302" t="str">
            <v>- demoltiplicatore, tipo pesante con comando ad asta</v>
          </cell>
          <cell r="C6302" t="str">
            <v>cad</v>
          </cell>
          <cell r="D6302">
            <v>57.86</v>
          </cell>
        </row>
        <row r="6303">
          <cell r="A6303" t="str">
            <v>1C.22.400.0050</v>
          </cell>
          <cell r="B6303" t="str">
            <v>Tende alla veneziana con lamelle di alluminio verniciate a smalto, oppure in materiale plastico, complete di nastri e congegni per il sollevamento e l'orientamento, cassonetto e spiaggiale metallici, verniciati a smalto. Compresa la posa in opera nonchè le assistenze murarie, pulizia ed allontanamento dei materiali di risulta:</v>
          </cell>
          <cell r="C6303"/>
          <cell r="D6303"/>
        </row>
        <row r="6304">
          <cell r="A6304" t="str">
            <v>1C.22.400.0050.a</v>
          </cell>
          <cell r="B6304" t="str">
            <v>- lamelle da 50 mm</v>
          </cell>
          <cell r="C6304" t="str">
            <v>m²</v>
          </cell>
          <cell r="D6304">
            <v>44.21</v>
          </cell>
        </row>
        <row r="6305">
          <cell r="A6305" t="str">
            <v>1C.22.400.0050.b</v>
          </cell>
          <cell r="B6305" t="str">
            <v>- lamelle da 35 mm</v>
          </cell>
          <cell r="C6305" t="str">
            <v>m²</v>
          </cell>
          <cell r="D6305">
            <v>48.58</v>
          </cell>
        </row>
        <row r="6306">
          <cell r="A6306" t="str">
            <v>1C.22.400.0060</v>
          </cell>
          <cell r="B6306" t="str">
            <v>Tende alla veneziana con lamelle di alluminio verniciate a smalto, complete di nastri, comando di sollevamento a fune e orientamento ad asta, cassonetto e spiaggiale metallici,accessori coordinati in tinta con lamelle. Compresa la posa in opera nonchè le assistenze murarie, pulizia ed allontanamento dei materiali di risulta:</v>
          </cell>
          <cell r="C6306"/>
          <cell r="D6306"/>
        </row>
        <row r="6307">
          <cell r="A6307" t="str">
            <v>1C.22.400.0060.a</v>
          </cell>
          <cell r="B6307" t="str">
            <v>- lamelle da 25 mm</v>
          </cell>
          <cell r="C6307" t="str">
            <v>m²</v>
          </cell>
          <cell r="D6307">
            <v>54.55</v>
          </cell>
        </row>
        <row r="6308">
          <cell r="A6308" t="str">
            <v>1C.22.400.0060.b</v>
          </cell>
          <cell r="B6308" t="str">
            <v>- lamelle da 15 mm</v>
          </cell>
          <cell r="C6308" t="str">
            <v>m²</v>
          </cell>
          <cell r="D6308">
            <v>59.46</v>
          </cell>
        </row>
        <row r="6309">
          <cell r="A6309" t="str">
            <v>1C.22.400.0070</v>
          </cell>
          <cell r="B6309" t="str">
            <v>Accessori per tende alla veneziana (per ogni tenda), compresa posa e assistenza muraria:</v>
          </cell>
          <cell r="C6309"/>
          <cell r="D6309"/>
        </row>
        <row r="6310">
          <cell r="A6310" t="str">
            <v>1C.22.400.0070.a</v>
          </cell>
          <cell r="B6310" t="str">
            <v>- guide laterali in nylon (per ogni tenda)</v>
          </cell>
          <cell r="C6310" t="str">
            <v>cad</v>
          </cell>
          <cell r="D6310">
            <v>10.97</v>
          </cell>
        </row>
        <row r="6311">
          <cell r="A6311" t="str">
            <v>1C.22.400.0070.b</v>
          </cell>
          <cell r="B6311" t="str">
            <v>- monocomando a fune</v>
          </cell>
          <cell r="C6311" t="str">
            <v>cad</v>
          </cell>
          <cell r="D6311">
            <v>40.81</v>
          </cell>
        </row>
        <row r="6312">
          <cell r="A6312" t="str">
            <v>1C.22.400.0070.c</v>
          </cell>
          <cell r="B6312" t="str">
            <v>- arganello per manovra ad asta volante</v>
          </cell>
          <cell r="C6312" t="str">
            <v>cad</v>
          </cell>
          <cell r="D6312">
            <v>66.010000000000005</v>
          </cell>
        </row>
        <row r="6313">
          <cell r="A6313" t="str">
            <v>1C.22.400.0070.d</v>
          </cell>
          <cell r="B6313" t="str">
            <v>- motorizzazione</v>
          </cell>
          <cell r="C6313" t="str">
            <v>cad</v>
          </cell>
          <cell r="D6313">
            <v>159.56</v>
          </cell>
        </row>
        <row r="6314">
          <cell r="A6314" t="str">
            <v>1C.22.400.0070.e</v>
          </cell>
          <cell r="B6314" t="str">
            <v>- centralina telecomando e ricevitore</v>
          </cell>
          <cell r="C6314" t="str">
            <v>cad</v>
          </cell>
          <cell r="D6314">
            <v>282.49</v>
          </cell>
        </row>
        <row r="6315">
          <cell r="A6315" t="str">
            <v>1C.22.400.0070.f</v>
          </cell>
          <cell r="B6315" t="str">
            <v>- pulsantiera telecomando</v>
          </cell>
          <cell r="C6315" t="str">
            <v>cad</v>
          </cell>
          <cell r="D6315">
            <v>31.17</v>
          </cell>
        </row>
        <row r="6316">
          <cell r="A6316" t="str">
            <v>1C.22.400.0100</v>
          </cell>
          <cell r="B6316" t="str">
            <v>Zanzariera a pannello fisso in acciaio, alluminio o fibra di vetro rivestita in plastica, completa di telaio in lega leggera anodizzata. Compresa la posa in opera nonchè le assistenze murarie, pulizia ed allontanamento dei materiali di risulta.</v>
          </cell>
          <cell r="C6316" t="str">
            <v>m²</v>
          </cell>
          <cell r="D6316">
            <v>47.78</v>
          </cell>
        </row>
        <row r="6317">
          <cell r="A6317" t="str">
            <v>1C.22.400.0110</v>
          </cell>
          <cell r="B6317" t="str">
            <v>Zanzariera avvolgibile con comando a molla, in fibra di vetro rivestita in plastica, completa di telaio in lega leggera anodizzata. Compresa la posa in opera nonchè le assistenze murarie, pulizia ed allontanamento dei materiali di risulta.</v>
          </cell>
          <cell r="C6317" t="str">
            <v>m²</v>
          </cell>
          <cell r="D6317">
            <v>55.74</v>
          </cell>
        </row>
        <row r="6318">
          <cell r="A6318" t="str">
            <v>1C.22.400.0120</v>
          </cell>
          <cell r="B6318" t="str">
            <v>Zanzariera in fibra di vetro rivestita in plastica, completa di telaio in lega leggera anodizzata.Compresa la posa in opera nonchè le assistenze murarie, pulizia ed allontanamento dei materiali di risulta; dei tipi:</v>
          </cell>
          <cell r="C6318"/>
          <cell r="D6318"/>
        </row>
        <row r="6319">
          <cell r="A6319" t="str">
            <v>1C.22.400.0120.a</v>
          </cell>
          <cell r="B6319" t="str">
            <v>- avvolgibile, con comando a molla</v>
          </cell>
          <cell r="C6319" t="str">
            <v>m²</v>
          </cell>
          <cell r="D6319">
            <v>61.04</v>
          </cell>
        </row>
        <row r="6320">
          <cell r="A6320" t="str">
            <v>1C.22.400.0120.b</v>
          </cell>
          <cell r="B6320" t="str">
            <v>- scorrevole laterale con calamita o gancio</v>
          </cell>
          <cell r="C6320" t="str">
            <v>m²</v>
          </cell>
          <cell r="D6320">
            <v>77</v>
          </cell>
        </row>
        <row r="6321">
          <cell r="A6321" t="str">
            <v>1C.22.400.0120.c</v>
          </cell>
          <cell r="B6321" t="str">
            <v>- scorrevole, anche a più pannelli</v>
          </cell>
          <cell r="C6321" t="str">
            <v>m²</v>
          </cell>
          <cell r="D6321">
            <v>98.75</v>
          </cell>
        </row>
        <row r="6322">
          <cell r="A6322" t="str">
            <v>1C.22.400.0150</v>
          </cell>
          <cell r="B6322" t="str">
            <v>Tende plissè, poliestere 100%, varie finiture profili. Compresa la posa in opera nonchè le assistenze murarie, pulizia ed allontanamento dei materiali di risulta; dei tipi:</v>
          </cell>
          <cell r="C6322"/>
          <cell r="D6322"/>
        </row>
        <row r="6323">
          <cell r="A6323" t="str">
            <v>1C.22.400.0150.a</v>
          </cell>
          <cell r="B6323" t="str">
            <v>- tessuto normale o metallizzato</v>
          </cell>
          <cell r="C6323" t="str">
            <v>m²</v>
          </cell>
          <cell r="D6323">
            <v>41.58</v>
          </cell>
        </row>
        <row r="6324">
          <cell r="A6324" t="str">
            <v>1C.22.400.0150.b</v>
          </cell>
          <cell r="B6324" t="str">
            <v>- tessuto ignifugo</v>
          </cell>
          <cell r="C6324" t="str">
            <v>m²</v>
          </cell>
          <cell r="D6324">
            <v>46.22</v>
          </cell>
        </row>
        <row r="6325">
          <cell r="A6325" t="str">
            <v>1C.22.400.0200</v>
          </cell>
          <cell r="B6325" t="str">
            <v>Tende verticali scorrevoli da mm 127. Compresa la posa in opera nonchè le prestazioni di assistenza muraria per movimentazioni, pulizia ed allontanamento dei materiali di risulta; dei tipi:</v>
          </cell>
          <cell r="C6325"/>
          <cell r="D6325"/>
        </row>
        <row r="6326">
          <cell r="A6326" t="str">
            <v>1C.22.400.0200.a</v>
          </cell>
          <cell r="B6326" t="str">
            <v>- tessuto 100% fibra di vetro, ignifugo - oppure Poliestere 100%</v>
          </cell>
          <cell r="C6326" t="str">
            <v>m²</v>
          </cell>
          <cell r="D6326">
            <v>36.67</v>
          </cell>
        </row>
        <row r="6327">
          <cell r="A6327" t="str">
            <v>1C.22.400.0200.b</v>
          </cell>
          <cell r="B6327" t="str">
            <v>- tessuto 100% Trevira CS oppure 53% filo vetro e 47% PVC, oscurante</v>
          </cell>
          <cell r="C6327" t="str">
            <v>m²</v>
          </cell>
          <cell r="D6327">
            <v>40.380000000000003</v>
          </cell>
        </row>
        <row r="6328">
          <cell r="A6328" t="str">
            <v>1C.22.400.0200.c</v>
          </cell>
          <cell r="B6328" t="str">
            <v>- tessuto 100% Trevira CS lavabile</v>
          </cell>
          <cell r="C6328" t="str">
            <v>m²</v>
          </cell>
          <cell r="D6328">
            <v>49.4</v>
          </cell>
        </row>
        <row r="6329">
          <cell r="A6329" t="str">
            <v>1C.22.400.0200.d</v>
          </cell>
          <cell r="B6329" t="str">
            <v>- tessuto 47% fibra di vetro e 53% acrilico, oscurante</v>
          </cell>
          <cell r="C6329" t="str">
            <v>m²</v>
          </cell>
          <cell r="D6329">
            <v>58.42</v>
          </cell>
        </row>
        <row r="6330">
          <cell r="A6330" t="str">
            <v>1C.22.400.0200.e</v>
          </cell>
          <cell r="B6330" t="str">
            <v>- sovrapprezzi per binario con apertura centrale, raggruppamento centrale o comando opposto ai teli (per ogni caratteristica e per una tenda)</v>
          </cell>
          <cell r="C6330" t="str">
            <v>cad</v>
          </cell>
          <cell r="D6330">
            <v>13.29</v>
          </cell>
        </row>
        <row r="6331">
          <cell r="A6331" t="str">
            <v>1C.22.400.0250</v>
          </cell>
          <cell r="B6331" t="str">
            <v>Frangisole in PVC scorrevole.</v>
          </cell>
          <cell r="C6331" t="str">
            <v>m²</v>
          </cell>
          <cell r="D6331">
            <v>120.1</v>
          </cell>
        </row>
        <row r="6332">
          <cell r="A6332" t="str">
            <v>1C.22.400.0280</v>
          </cell>
          <cell r="B6332" t="str">
            <v>Schermatura frangisole, applicata nella parte superiore del balcone e costituita da:</v>
          </cell>
          <cell r="C6332" t="str">
            <v>m²</v>
          </cell>
          <cell r="D6332">
            <v>152.63999999999999</v>
          </cell>
        </row>
        <row r="6333">
          <cell r="A6333" t="str">
            <v>1C.22.450</v>
          </cell>
          <cell r="B6333" t="str">
            <v>RECINZIONI IN RETE</v>
          </cell>
          <cell r="C6333"/>
          <cell r="D6333"/>
        </row>
        <row r="6334">
          <cell r="A6334" t="str">
            <v>1C.22.450.0010</v>
          </cell>
          <cell r="B6334" t="str">
            <v>Recinzione realizzata con rete elettrosaldata zincata e plasticata, a fili orizzontali ondulati, a maglia 50 x 50 mm circa, filo Ø 3,3 mm, pali e saette zincati e plasticati, collari di tensione, tenditori, legature, fili di tensione zincati e plasticati ad interasse di 50 cm circa. Compresa la posa in opera nonchè le assistenze murarie, pulizia ed allontanamento dei materiali di risulta. Nei tipi:</v>
          </cell>
          <cell r="C6334"/>
          <cell r="D6334"/>
        </row>
        <row r="6335">
          <cell r="A6335" t="str">
            <v>1C.22.450.0010.a</v>
          </cell>
          <cell r="B6335" t="str">
            <v>- con pali e saette in profilati a T 30 x 30 x 4 mm</v>
          </cell>
          <cell r="C6335" t="str">
            <v>m²</v>
          </cell>
          <cell r="D6335">
            <v>18.87</v>
          </cell>
        </row>
        <row r="6336">
          <cell r="A6336" t="str">
            <v>1C.22.450.0010.b</v>
          </cell>
          <cell r="B6336" t="str">
            <v>- con pali e saette in profilati a T 35 x 35 x 4,5 mm</v>
          </cell>
          <cell r="C6336" t="str">
            <v>m²</v>
          </cell>
          <cell r="D6336">
            <v>19.55</v>
          </cell>
        </row>
        <row r="6337">
          <cell r="A6337" t="str">
            <v>1C.22.450.0010.c</v>
          </cell>
          <cell r="B6337" t="str">
            <v>- con pali e saette in tubolari Ø 38 mm</v>
          </cell>
          <cell r="C6337" t="str">
            <v>m²</v>
          </cell>
          <cell r="D6337">
            <v>20.97</v>
          </cell>
        </row>
        <row r="6338">
          <cell r="A6338" t="str">
            <v>1C.22.450.0020</v>
          </cell>
          <cell r="B6338" t="str">
            <v>Recinzione realizzata con rete elettrosaldata zincata e plasticata, con maglie differenziate, 50 x 50 mm circa nella parte alta e 100 x 50 mm circa nella parte bassa, filo Ø 2,5 mm, pali e saette, collari di tensione, tenditori, legature, fili di tensione zincati e plasticati ad interasse di 50 cm circa. Compresa la posa in opera nonchè le assistenze murarie, pulizia ed allontanamento dei materiali di risulta. Nei tipi:</v>
          </cell>
          <cell r="C6338"/>
          <cell r="D6338"/>
        </row>
        <row r="6339">
          <cell r="A6339" t="str">
            <v>1C.22.450.0020.a</v>
          </cell>
          <cell r="B6339" t="str">
            <v>- con pali e saette in profilati a T 30 x 30 x 4 mm</v>
          </cell>
          <cell r="C6339" t="str">
            <v>m²</v>
          </cell>
          <cell r="D6339">
            <v>15.52</v>
          </cell>
        </row>
        <row r="6340">
          <cell r="A6340" t="str">
            <v>1C.22.450.0020.b</v>
          </cell>
          <cell r="B6340" t="str">
            <v>- con pali e saette in profilati a T 35 x 35 x 4,4 mm</v>
          </cell>
          <cell r="C6340" t="str">
            <v>m²</v>
          </cell>
          <cell r="D6340">
            <v>16.2</v>
          </cell>
        </row>
        <row r="6341">
          <cell r="A6341" t="str">
            <v>1C.22.450.0030</v>
          </cell>
          <cell r="B6341" t="str">
            <v>Recinzione realizzata con rete elettrosaldata zincata e plasticata a fili orizzontali diritti, Ø 2,6 mm, pali e saette, collari di tensione, tenditori, legature, fili di tensione zincati e plasticati ad interasse di 50 cm circa. Compresa la posa in opera nonchè le assistenze murarie, pulizia ed allontanamento dei materiali di risulta. Nei tipi:</v>
          </cell>
          <cell r="C6341"/>
          <cell r="D6341"/>
        </row>
        <row r="6342">
          <cell r="A6342" t="str">
            <v>1C.22.450.0030.a</v>
          </cell>
          <cell r="B6342" t="str">
            <v>- maglia 50 x 50 mm, pali e saette in profilati a T 30 x 30 x 4 mm</v>
          </cell>
          <cell r="C6342" t="str">
            <v>m²</v>
          </cell>
          <cell r="D6342">
            <v>15.92</v>
          </cell>
        </row>
        <row r="6343">
          <cell r="A6343" t="str">
            <v>1C.22.450.0030.b</v>
          </cell>
          <cell r="B6343" t="str">
            <v>- maglia 50 x 50 mm, pali e saette in profilati a T 35 x 35 x 4,5 mm</v>
          </cell>
          <cell r="C6343" t="str">
            <v>m²</v>
          </cell>
          <cell r="D6343">
            <v>16.600000000000001</v>
          </cell>
        </row>
        <row r="6344">
          <cell r="A6344" t="str">
            <v>1C.22.450.0030.c</v>
          </cell>
          <cell r="B6344" t="str">
            <v>- maglia 75 x 50 mm, pali e saette in profilati a T 35 x 35 x 4,5 mm</v>
          </cell>
          <cell r="C6344" t="str">
            <v>m²</v>
          </cell>
          <cell r="D6344">
            <v>15.82</v>
          </cell>
        </row>
        <row r="6345">
          <cell r="A6345" t="str">
            <v>1C.22.450.0040</v>
          </cell>
          <cell r="B6345" t="str">
            <v>Recinzione realizzata con rete a griglia a semplice torsione in filo d'acciaio zincato e plasticato, maglie romboidali 50 x 50 mm, pali e saette zincati e plasticati, collari di tensione, tenditori, legature, fili di tensione zincati e plasticati ad interasse di 50 cm. Compresa la posa in opera nonchè le assistenze murarie, pulizia ed allontanamento dei materiali di risulta. Nei tipi:</v>
          </cell>
          <cell r="C6345"/>
          <cell r="D6345"/>
        </row>
        <row r="6346">
          <cell r="A6346" t="str">
            <v>1C.22.450.0040.a</v>
          </cell>
          <cell r="B6346" t="str">
            <v>- con filo Ø 2,7 mm, pali e saette in profilati a T 30 x 30 x 4 mm</v>
          </cell>
          <cell r="C6346" t="str">
            <v>m²</v>
          </cell>
          <cell r="D6346">
            <v>14.48</v>
          </cell>
        </row>
        <row r="6347">
          <cell r="A6347" t="str">
            <v>1C.22.450.0040.b</v>
          </cell>
          <cell r="B6347" t="str">
            <v>- con filo Ø 2,7 mm, pali e saette in profilati a T 35 x 35 x 4,5 mm</v>
          </cell>
          <cell r="C6347" t="str">
            <v>m²</v>
          </cell>
          <cell r="D6347">
            <v>15.16</v>
          </cell>
        </row>
        <row r="6348">
          <cell r="A6348" t="str">
            <v>1C.22.450.0040.c</v>
          </cell>
          <cell r="B6348" t="str">
            <v>- con filo Ø 2,9 mm, pali e saette in profilati a T 30 x 30 x 4 mm</v>
          </cell>
          <cell r="C6348" t="str">
            <v>m²</v>
          </cell>
          <cell r="D6348">
            <v>14.71</v>
          </cell>
        </row>
        <row r="6349">
          <cell r="A6349" t="str">
            <v>1C.22.450.0040.d</v>
          </cell>
          <cell r="B6349" t="str">
            <v>- con filo Ø 2,9 mm, pali e saette in profilati a T 35 x 35 x 4,5 mm</v>
          </cell>
          <cell r="C6349" t="str">
            <v>m²</v>
          </cell>
          <cell r="D6349">
            <v>15.4</v>
          </cell>
        </row>
        <row r="6350">
          <cell r="A6350" t="str">
            <v>1C.22.450.0040.e</v>
          </cell>
          <cell r="B6350" t="str">
            <v>- con filo Ø 2,9 mm, pali e saette tubolari Ø 38 mm</v>
          </cell>
          <cell r="C6350" t="str">
            <v>m²</v>
          </cell>
          <cell r="D6350">
            <v>16.809999999999999</v>
          </cell>
        </row>
        <row r="6351">
          <cell r="A6351" t="str">
            <v>1C.22.450.0040.f</v>
          </cell>
          <cell r="B6351" t="str">
            <v>- con filo Ø 2,9 mm, pali e saette tubolari Ø 48 mm</v>
          </cell>
          <cell r="C6351" t="str">
            <v>m²</v>
          </cell>
          <cell r="D6351">
            <v>18.239999999999998</v>
          </cell>
        </row>
        <row r="6352">
          <cell r="A6352" t="str">
            <v>1C.22.450.0040.g</v>
          </cell>
          <cell r="B6352" t="str">
            <v>- con filo Ø 2,9 mm, pali e saette tubolari Ø 60 mm</v>
          </cell>
          <cell r="C6352" t="str">
            <v>m²</v>
          </cell>
          <cell r="D6352">
            <v>20.93</v>
          </cell>
        </row>
        <row r="6353">
          <cell r="A6353" t="str">
            <v>1C.22.450.0050</v>
          </cell>
          <cell r="B6353" t="str">
            <v>Recinzione realizzata con rete elettrosaldata zincata, filo Ø 2 mm, pali e saette in profilati a T 30 x 30 x 4 mm, collari di tensione, tenditori, legature, fili di tensione zincati ad interesse di 50 cm circa. Compresa la posa in opera nonchè le assistenze murarie, pulizia ed allontanamento dei materiali di risulta. Nei tipi:</v>
          </cell>
          <cell r="C6353"/>
          <cell r="D6353"/>
        </row>
        <row r="6354">
          <cell r="A6354" t="str">
            <v>1C.22.450.0050.a</v>
          </cell>
          <cell r="B6354" t="str">
            <v>- a maglia 50 x 50 cm circa</v>
          </cell>
          <cell r="C6354" t="str">
            <v>m²</v>
          </cell>
          <cell r="D6354">
            <v>14.52</v>
          </cell>
        </row>
        <row r="6355">
          <cell r="A6355" t="str">
            <v>1C.22.450.0050.b</v>
          </cell>
          <cell r="B6355" t="str">
            <v>- a maglia 75 x 50 cm circa</v>
          </cell>
          <cell r="C6355" t="str">
            <v>m²</v>
          </cell>
          <cell r="D6355">
            <v>14.11</v>
          </cell>
        </row>
        <row r="6356">
          <cell r="A6356" t="str">
            <v>1C.22.450.0060</v>
          </cell>
          <cell r="B6356" t="str">
            <v>Recinzione realizzata con rete a griglia a semplice torsione in filo d'acciaio zincato, a maglie romboidali 50 x 50 mm, filo Ø 2,2 mm, pali e saette in profilati a T 30 x 30 x 4 mm; collari di tensione, tenditori, legature, fili di tensione zincati ad interesse di 50 cm circa. Compresa la posa in opera nonchè le prestazioni di assistenza muraria per movimentazioni, pulizia ed allontanamento dei materiali di risulta.</v>
          </cell>
          <cell r="C6356" t="str">
            <v>m²</v>
          </cell>
          <cell r="D6356">
            <v>13.61</v>
          </cell>
        </row>
        <row r="6357">
          <cell r="A6357" t="str">
            <v>1C.22.450.0070</v>
          </cell>
          <cell r="B6357" t="str">
            <v>Recinzione realizzata con pannelli rigidi costituiti da: maglia di tondini verticali e piatti orizzontali, elettrosaldati, in acciaio zincato a caldo con zincatura non inferiore a 40 g/m², plasticatura in poliestere da 100 micron; pali a sezione quadra in lamiera d'acciaio zincati internamente ed esternamente con zincatura non inferiore a 275 g/m² e plasticatura in poliestere da 60 micron; sistema di fissaggio con giunti, bulloni in acciaio inox, copribulloni. Compresa la posa in opera nonchè le prestazioni di assistenza muraria per movimentazioni, pulizia ed allontanamento dei materiali di risulta.</v>
          </cell>
          <cell r="C6357" t="str">
            <v>m²</v>
          </cell>
          <cell r="D6357">
            <v>58.7</v>
          </cell>
        </row>
        <row r="6358">
          <cell r="A6358" t="str">
            <v>1C.22.450.0080</v>
          </cell>
          <cell r="B6358" t="str">
            <v>Recinzione realizzata con pannelli rigidi costituiti da: maglia di tondini verticali e doppi tondini orizzontali, elettrosaldati, in acciaio zincato a caldo con zincatura non inferiore a 40 g/m², plasticatura in poliestere da 100 micron; pali a sezione quadra in lamiera d'acciaio zincati internamente ed esternamente con zincatura non inferiore a 275 g/m² e plasticatura in poliestere da 60 micron; sistema di fissaggio con giunti, bulloni in acciaio inox, copribulloni. Compresa la posa in opera nonchè le prestazioni di assistenza muraria per movimentazioni, pulizia ed allontanamento dei materiali di risulta</v>
          </cell>
          <cell r="C6358" t="str">
            <v>m²</v>
          </cell>
          <cell r="D6358">
            <v>62.73</v>
          </cell>
        </row>
        <row r="6359">
          <cell r="A6359" t="str">
            <v>1C.22.450.0090</v>
          </cell>
          <cell r="B6359" t="str">
            <v>Recinzione realizzata con pannelli costituiti da: profilati tubolari verticali 25 x 25 x 1,5 mm ad interasse di 150 mm, due profilati tubolari orizzontali 60 x 40 x 2 mm; pali a sezione quadrata in lamiera d'acciaio 60 x 60 x 2 mm, zincati a caldo con zincatura non inferiore a 300 g/m² e plasticatura in poliestere da 50 micron; sistema di fissaggio con staffe di connessione tra pali e correnti. Compresa la posa in opera nonchè le prestazioni di assistenza muraria per movimentazioni, pulizia ed allontanamento dei materiali di risulta</v>
          </cell>
          <cell r="C6359" t="str">
            <v>m²</v>
          </cell>
          <cell r="D6359">
            <v>139.81</v>
          </cell>
        </row>
        <row r="6360">
          <cell r="A6360" t="str">
            <v>1C.22.450.0100</v>
          </cell>
          <cell r="B6360" t="str">
            <v>Recinzione realizzata con pannelli costituiti da: barre verticali in tubolari a sezione tonda, due correnti orizzontali in tubolare 50 x 25 x 2 mm, cresta superiore, pali a sezione quadrata in lamiera d'acciaio 60 x 60 x 2 mm; zincatura a caldo degli elementi non inferiore a 300 g/m² e plasticatura di poliestere da 50 micron; sistema di fissaggio con giunti, collari e bulloni. Compresa la posa in opera nonchè le prestazioni di assistenza muraria per movimentazioni, pulizia ed allontanamento dei materiali di risulta.</v>
          </cell>
          <cell r="C6360" t="str">
            <v>m²</v>
          </cell>
          <cell r="D6360">
            <v>118.24</v>
          </cell>
        </row>
        <row r="6361">
          <cell r="A6361" t="str">
            <v>1C.22.450.0110</v>
          </cell>
          <cell r="B6361" t="str">
            <v>Recinzione realizzata con pannelli in grigliato elettroforgiato zincato con piatti verticali 25 x 3 mm e correnti orizzontali Ø 5 mm, piantane in profilati a T 40 x 5 mm, accessori per il montaggio. Compresa la posa in opera nonchè le prestazioni di assistenza muraria per movimentazioni, pulizia ed allontanamento dei materiali di risulta. Nei tipi:</v>
          </cell>
          <cell r="C6361"/>
          <cell r="D6361"/>
        </row>
        <row r="6362">
          <cell r="A6362" t="str">
            <v>1C.22.450.0110.a</v>
          </cell>
          <cell r="B6362" t="str">
            <v>- maglia 124 x 132 mm</v>
          </cell>
          <cell r="C6362" t="str">
            <v>m²</v>
          </cell>
          <cell r="D6362">
            <v>51.25</v>
          </cell>
        </row>
        <row r="6363">
          <cell r="A6363" t="str">
            <v>1C.22.450.0110.b</v>
          </cell>
          <cell r="B6363" t="str">
            <v>- maglia 62 x 132 mm</v>
          </cell>
          <cell r="C6363" t="str">
            <v>m²</v>
          </cell>
          <cell r="D6363">
            <v>58.01</v>
          </cell>
        </row>
        <row r="6364">
          <cell r="A6364" t="str">
            <v>1C.22.450.0110.c</v>
          </cell>
          <cell r="B6364" t="str">
            <v>- maglia 62 x 66 mm</v>
          </cell>
          <cell r="C6364" t="str">
            <v>m²</v>
          </cell>
          <cell r="D6364">
            <v>62.04</v>
          </cell>
        </row>
        <row r="6365">
          <cell r="A6365" t="str">
            <v>1C.22.700</v>
          </cell>
          <cell r="B6365" t="str">
            <v>REVISIONE E RIPARAZIONE OPERE IN FERRO</v>
          </cell>
          <cell r="C6365"/>
          <cell r="D6365"/>
        </row>
        <row r="6366">
          <cell r="A6366" t="str">
            <v>1C.22.700.0010</v>
          </cell>
          <cell r="B6366" t="str">
            <v>Revisione di opere in ferro con regolazione della chiusura, revisione e fissaggio della ferramenta, lubrificazione delle cerniere:</v>
          </cell>
          <cell r="C6366"/>
          <cell r="D6366"/>
        </row>
        <row r="6367">
          <cell r="A6367" t="str">
            <v>1C.22.700.0010.a</v>
          </cell>
          <cell r="B6367" t="str">
            <v>- porte, serramenti e cancelli in ferro di qualsiasi tipo e dimensione</v>
          </cell>
          <cell r="C6367" t="str">
            <v>m²</v>
          </cell>
          <cell r="D6367">
            <v>11.45</v>
          </cell>
        </row>
        <row r="6368">
          <cell r="A6368" t="str">
            <v>1C.22.700.0010.b</v>
          </cell>
          <cell r="B6368" t="str">
            <v>- porte e finestre in lega leggera di alluminio</v>
          </cell>
          <cell r="C6368" t="str">
            <v>m²</v>
          </cell>
          <cell r="D6368">
            <v>10.8</v>
          </cell>
        </row>
        <row r="6369">
          <cell r="A6369" t="str">
            <v>1C.22.700.0010.c</v>
          </cell>
          <cell r="B6369" t="str">
            <v>- cancellate, parapetti balconi, parapetti scale, inferriate</v>
          </cell>
          <cell r="C6369" t="str">
            <v>m²</v>
          </cell>
          <cell r="D6369">
            <v>9.7799999999999994</v>
          </cell>
        </row>
        <row r="6370">
          <cell r="A6370" t="str">
            <v>1C.22.700.0010.d</v>
          </cell>
          <cell r="B6370" t="str">
            <v>- serrande e griglie avvolgibili in lamiera, cancelli estensibili</v>
          </cell>
          <cell r="C6370" t="str">
            <v>m²</v>
          </cell>
          <cell r="D6370">
            <v>12.93</v>
          </cell>
        </row>
        <row r="6371">
          <cell r="A6371" t="str">
            <v>1C.22.700.0020</v>
          </cell>
          <cell r="B6371" t="str">
            <v>Piccole riparazioni di opere in ferro, compresa raddrizzatura di bordi, regolazione della chiusura, aggiustaggio delle battute, revisione e fissaggio della ferramenta e di parti applicate, lubrificazione delle cerniere:</v>
          </cell>
          <cell r="C6371"/>
          <cell r="D6371"/>
        </row>
        <row r="6372">
          <cell r="A6372" t="str">
            <v>1C.22.700.0020.a</v>
          </cell>
          <cell r="B6372" t="str">
            <v>- porte, serramenti e cancelli in ferro di qualsiasi tipo e dimensione</v>
          </cell>
          <cell r="C6372" t="str">
            <v>m²</v>
          </cell>
          <cell r="D6372">
            <v>21.81</v>
          </cell>
        </row>
        <row r="6373">
          <cell r="A6373" t="str">
            <v>1C.22.700.0020.b</v>
          </cell>
          <cell r="B6373" t="str">
            <v>- porte e finestre in lega leggera di alluminio</v>
          </cell>
          <cell r="C6373" t="str">
            <v>m²</v>
          </cell>
          <cell r="D6373">
            <v>20.149999999999999</v>
          </cell>
        </row>
        <row r="6374">
          <cell r="A6374" t="str">
            <v>1C.22.700.0020.c</v>
          </cell>
          <cell r="B6374" t="str">
            <v>- cancellate, parapetti balconi, parapetti scale, inferriate</v>
          </cell>
          <cell r="C6374" t="str">
            <v>m²</v>
          </cell>
          <cell r="D6374">
            <v>14.81</v>
          </cell>
        </row>
        <row r="6375">
          <cell r="A6375" t="str">
            <v>1C.22.700.0020.d</v>
          </cell>
          <cell r="B6375" t="str">
            <v>- serrande e griglie avvolgibili in lamiera, cancelli estensibili</v>
          </cell>
          <cell r="C6375" t="str">
            <v>m²</v>
          </cell>
          <cell r="D6375">
            <v>23.96</v>
          </cell>
        </row>
        <row r="6376">
          <cell r="A6376" t="str">
            <v>1C.22.700.0030</v>
          </cell>
          <cell r="B6376" t="str">
            <v>Medie riparazioni di opere in ferro, compresa raddrizzatura di bordi, battute, montanti, traversi, regolazione della chiusura, aggiustaggio delle battute, revisione e fissaggio della ferramenta e di parti applicate, lubrificazione delle cerniere, con parziale smontaggio e rimontaggio:</v>
          </cell>
          <cell r="C6376"/>
          <cell r="D6376"/>
        </row>
        <row r="6377">
          <cell r="A6377" t="str">
            <v>1C.22.700.0030.a</v>
          </cell>
          <cell r="B6377" t="str">
            <v>- porte, serramenti e cancelli in ferro di qualsiasi tipo e dimensione</v>
          </cell>
          <cell r="C6377" t="str">
            <v>m²</v>
          </cell>
          <cell r="D6377">
            <v>36.28</v>
          </cell>
        </row>
        <row r="6378">
          <cell r="A6378" t="str">
            <v>1C.22.700.0030.b</v>
          </cell>
          <cell r="B6378" t="str">
            <v>- porte e finestre in lega leggera di alluminio</v>
          </cell>
          <cell r="C6378" t="str">
            <v>m²</v>
          </cell>
          <cell r="D6378">
            <v>30.2</v>
          </cell>
        </row>
        <row r="6379">
          <cell r="A6379" t="str">
            <v>1C.22.700.0030.c</v>
          </cell>
          <cell r="B6379" t="str">
            <v>- cancellate, parapetti balconi, parapetti scale, inferriate</v>
          </cell>
          <cell r="C6379" t="str">
            <v>m²</v>
          </cell>
          <cell r="D6379">
            <v>23.76</v>
          </cell>
        </row>
        <row r="6380">
          <cell r="A6380" t="str">
            <v>1C.22.700.0030.d</v>
          </cell>
          <cell r="B6380" t="str">
            <v>- serrande e griglie avvolgibili in lamiera, cancelli estensibili</v>
          </cell>
          <cell r="C6380" t="str">
            <v>m²</v>
          </cell>
          <cell r="D6380">
            <v>38.29</v>
          </cell>
        </row>
        <row r="6381">
          <cell r="A6381" t="str">
            <v>1C.22.700.0040</v>
          </cell>
          <cell r="B6381" t="str">
            <v>Grandi riparazioni di opere in ferro, compresa raddrizzatura di bordi, battute, montanti, traversi, regolazione della chiusura, aggiustaggio delle battute, revisione e fissaggio della ferramenta e di parti applicate con sostituzione delle parti difettose, lubrificazione delle cerniere, con totale smontaggio e rimontaggio:</v>
          </cell>
          <cell r="C6381"/>
          <cell r="D6381"/>
        </row>
        <row r="6382">
          <cell r="A6382" t="str">
            <v>1C.22.700.0040.a</v>
          </cell>
          <cell r="B6382" t="str">
            <v>- porte, serramenti e cancelli in ferro di qualsiasi tipo e dimensione</v>
          </cell>
          <cell r="C6382" t="str">
            <v>m²</v>
          </cell>
          <cell r="D6382">
            <v>75.040000000000006</v>
          </cell>
        </row>
        <row r="6383">
          <cell r="A6383" t="str">
            <v>1C.22.700.0040.b</v>
          </cell>
          <cell r="B6383" t="str">
            <v>- porte e finestre in lega leggera di alluminio</v>
          </cell>
          <cell r="C6383" t="str">
            <v>m²</v>
          </cell>
          <cell r="D6383">
            <v>70.37</v>
          </cell>
        </row>
        <row r="6384">
          <cell r="A6384" t="str">
            <v>1C.22.700.0040.c</v>
          </cell>
          <cell r="B6384" t="str">
            <v>- cancellate, parapetti balconi, parapetti scale, inferriate</v>
          </cell>
          <cell r="C6384" t="str">
            <v>m²</v>
          </cell>
          <cell r="D6384">
            <v>44.12</v>
          </cell>
        </row>
        <row r="6385">
          <cell r="A6385" t="str">
            <v>1C.22.700.0040.d</v>
          </cell>
          <cell r="B6385" t="str">
            <v>- serrande e griglie avvolgibili in lamiera, cancelli estensibili</v>
          </cell>
          <cell r="C6385" t="str">
            <v>m²</v>
          </cell>
          <cell r="D6385">
            <v>88.13</v>
          </cell>
        </row>
        <row r="6386">
          <cell r="A6386" t="str">
            <v>1C.22.700.0070</v>
          </cell>
          <cell r="B6386" t="str">
            <v>Revisione e riparazione di persiane avvolgibili ad elementi agganciati, in acciaio dolce o in elementi di alluminio, con sostituzione della cinghia o degli attacchi, lubrificazione dei meccanismi di manovra.</v>
          </cell>
          <cell r="C6386" t="str">
            <v>m²</v>
          </cell>
          <cell r="D6386">
            <v>11.33</v>
          </cell>
        </row>
        <row r="6387">
          <cell r="A6387" t="str">
            <v>1C.22.700.0080</v>
          </cell>
          <cell r="B6387" t="str">
            <v>Piccole riparazioni di persiane avvolgibili ad elementi agganciati, in acciaio dolce o in elementi di alluminio, con sostituzione di ganci o stecche, lubrificazione dei meccanismi di manovra.</v>
          </cell>
          <cell r="C6387" t="str">
            <v>m²</v>
          </cell>
          <cell r="D6387">
            <v>18.100000000000001</v>
          </cell>
        </row>
        <row r="6388">
          <cell r="A6388" t="str">
            <v>1C.22.700.0100</v>
          </cell>
          <cell r="B6388" t="str">
            <v>Revisione tende alla veneziana, con revisione e riparazione dei meccanismi di manovra e raddrizzatura lamelle, compreso montaggio e smontaggio ove necessario:</v>
          </cell>
          <cell r="C6388"/>
          <cell r="D6388"/>
        </row>
        <row r="6389">
          <cell r="A6389" t="str">
            <v>1C.22.700.0100.a</v>
          </cell>
          <cell r="B6389" t="str">
            <v>- senza sostituzione delle corde</v>
          </cell>
          <cell r="C6389" t="str">
            <v>m²</v>
          </cell>
          <cell r="D6389">
            <v>17.399999999999999</v>
          </cell>
        </row>
        <row r="6390">
          <cell r="A6390" t="str">
            <v>1C.22.700.0100.b</v>
          </cell>
          <cell r="B6390" t="str">
            <v>- con sostituzione delle corde e lavaggio</v>
          </cell>
          <cell r="C6390" t="str">
            <v>m²</v>
          </cell>
          <cell r="D6390">
            <v>21.29</v>
          </cell>
        </row>
        <row r="6391">
          <cell r="A6391" t="str">
            <v>1C.22.700.0110</v>
          </cell>
          <cell r="B6391" t="str">
            <v>Revisione tende plissè, compreso montaggio e smontaggio:</v>
          </cell>
          <cell r="C6391"/>
          <cell r="D6391"/>
        </row>
        <row r="6392">
          <cell r="A6392" t="str">
            <v>1C.22.700.0110.a</v>
          </cell>
          <cell r="B6392" t="str">
            <v>- con lavaggio del tessuto</v>
          </cell>
          <cell r="C6392" t="str">
            <v>m²</v>
          </cell>
          <cell r="D6392">
            <v>18.57</v>
          </cell>
        </row>
        <row r="6393">
          <cell r="A6393" t="str">
            <v>1C.22.700.0110.b</v>
          </cell>
          <cell r="B6393" t="str">
            <v>- con sostituzione del tessuto</v>
          </cell>
          <cell r="C6393" t="str">
            <v>m²</v>
          </cell>
          <cell r="D6393">
            <v>21.29</v>
          </cell>
        </row>
        <row r="6394">
          <cell r="A6394" t="str">
            <v>1C.22.700.0120</v>
          </cell>
          <cell r="B6394" t="str">
            <v>Revisione tende verticali scorrevoli, compreso montaggio e smontaggio:</v>
          </cell>
          <cell r="C6394"/>
          <cell r="D6394"/>
        </row>
        <row r="6395">
          <cell r="A6395" t="str">
            <v>1C.22.700.0120.a</v>
          </cell>
          <cell r="B6395" t="str">
            <v>- con lavaggio del tessuto</v>
          </cell>
          <cell r="C6395" t="str">
            <v>m²</v>
          </cell>
          <cell r="D6395">
            <v>17.399999999999999</v>
          </cell>
        </row>
        <row r="6396">
          <cell r="A6396" t="str">
            <v>1C.22.700.0120.b</v>
          </cell>
          <cell r="B6396" t="str">
            <v>- con sostituzione del tessuto normale</v>
          </cell>
          <cell r="C6396" t="str">
            <v>m²</v>
          </cell>
          <cell r="D6396">
            <v>19.670000000000002</v>
          </cell>
        </row>
        <row r="6397">
          <cell r="A6397" t="str">
            <v>1C.22.700.0120.c</v>
          </cell>
          <cell r="B6397" t="str">
            <v>- sostituzione con tessuto Trevira Ignifugo</v>
          </cell>
          <cell r="C6397" t="str">
            <v>m²</v>
          </cell>
          <cell r="D6397">
            <v>34.659999999999997</v>
          </cell>
        </row>
        <row r="6398">
          <cell r="A6398" t="str">
            <v>1C.22.700.0130</v>
          </cell>
          <cell r="B6398" t="str">
            <v>Revisione tende da sole di qualsiasi tipo, compreso montaggio e smontaggio:</v>
          </cell>
          <cell r="C6398"/>
          <cell r="D6398"/>
        </row>
        <row r="6399">
          <cell r="A6399" t="str">
            <v>1C.22.700.0130.a</v>
          </cell>
          <cell r="B6399" t="str">
            <v>- con lavaggio del tessuto</v>
          </cell>
          <cell r="C6399" t="str">
            <v>m²</v>
          </cell>
          <cell r="D6399">
            <v>21.16</v>
          </cell>
        </row>
        <row r="6400">
          <cell r="A6400" t="str">
            <v>1C.22.700.0130.b</v>
          </cell>
          <cell r="B6400" t="str">
            <v>- con sostituzione del tessuto</v>
          </cell>
          <cell r="C6400" t="str">
            <v>m²</v>
          </cell>
          <cell r="D6400">
            <v>33.630000000000003</v>
          </cell>
        </row>
        <row r="6401">
          <cell r="A6401" t="str">
            <v>1C.22.700.0140</v>
          </cell>
          <cell r="B6401" t="str">
            <v>Revisione zanzariere con sostituzione del telo, compreso montaggio e smontaggio:</v>
          </cell>
          <cell r="C6401" t="str">
            <v>m²</v>
          </cell>
          <cell r="D6401">
            <v>30.51</v>
          </cell>
        </row>
        <row r="6402">
          <cell r="A6402" t="str">
            <v>1C.22.700.0200</v>
          </cell>
          <cell r="B6402" t="str">
            <v>Sostituzione di serratura elettrica a scatola, con chiave a due giri tipo Yale, compresa fornitura e posa in opera, del tipo:</v>
          </cell>
          <cell r="C6402"/>
          <cell r="D6402"/>
        </row>
        <row r="6403">
          <cell r="A6403" t="str">
            <v>1C.22.700.0200.a</v>
          </cell>
          <cell r="B6403" t="str">
            <v>- per portoncini in legno</v>
          </cell>
          <cell r="C6403" t="str">
            <v>cad</v>
          </cell>
          <cell r="D6403">
            <v>118.22</v>
          </cell>
        </row>
        <row r="6404">
          <cell r="A6404" t="str">
            <v>1C.22.700.0200.b</v>
          </cell>
          <cell r="B6404" t="str">
            <v>- per cancelli in ferro esterni</v>
          </cell>
          <cell r="C6404" t="str">
            <v>cad</v>
          </cell>
          <cell r="D6404">
            <v>129.77000000000001</v>
          </cell>
        </row>
        <row r="6405">
          <cell r="A6405" t="str">
            <v>1C.22.700.0210</v>
          </cell>
          <cell r="B6405" t="str">
            <v>Sostituzione di serratura di sicurezza, con chiave a doppia mappa, compresa fornitura e posa in opera, del tipo:</v>
          </cell>
          <cell r="C6405"/>
          <cell r="D6405"/>
        </row>
        <row r="6406">
          <cell r="A6406" t="str">
            <v>1C.22.700.0210.a</v>
          </cell>
          <cell r="B6406" t="str">
            <v>- a quattro giri laterali</v>
          </cell>
          <cell r="C6406" t="str">
            <v>cad</v>
          </cell>
          <cell r="D6406">
            <v>110.28</v>
          </cell>
        </row>
        <row r="6407">
          <cell r="A6407" t="str">
            <v>1C.22.700.0210.b</v>
          </cell>
          <cell r="B6407" t="str">
            <v>- a quattro giri laterali con due aste</v>
          </cell>
          <cell r="C6407" t="str">
            <v>cad</v>
          </cell>
          <cell r="D6407">
            <v>139.69</v>
          </cell>
        </row>
        <row r="6408">
          <cell r="A6408" t="str">
            <v>1C.22.700.0210.c</v>
          </cell>
          <cell r="B6408" t="str">
            <v>- a quattro giri laterali con quattro aste</v>
          </cell>
          <cell r="C6408" t="str">
            <v>cad</v>
          </cell>
          <cell r="D6408">
            <v>175.25</v>
          </cell>
        </row>
        <row r="6409">
          <cell r="A6409" t="str">
            <v>1C.22.700.0210.d</v>
          </cell>
          <cell r="B6409" t="str">
            <v>- fornitura chiave a doppia mappa</v>
          </cell>
          <cell r="C6409" t="str">
            <v>cad</v>
          </cell>
          <cell r="D6409">
            <v>10.15</v>
          </cell>
        </row>
        <row r="6410">
          <cell r="A6410" t="str">
            <v>1C.22.800</v>
          </cell>
          <cell r="B6410" t="str">
            <v>MESSA IN SICUREZZA ALLOGGI SFITTI</v>
          </cell>
          <cell r="C6410"/>
          <cell r="D6410"/>
        </row>
        <row r="6411">
          <cell r="A6411" t="str">
            <v>1C.22.800.0010</v>
          </cell>
          <cell r="B6411" t="str">
            <v>Chiusura dei vani di porte di primo ingresso, finestre e porte finestre, porte cantine, usci di solaio, mediante fornitura e posa in opera di lastre in lamiera di acciaio nero di 3 mm di spessore, comprese e compensate tutte le prestazioni da fabbro, le assistenze per lo scarico, il deposito, il sollevamento a piè d'opera, la posa da fabbro e muraria, i fissaggi, gli accessori d'uso, il tutto per dare i manufatti completi e posati a regola d'arte:</v>
          </cell>
          <cell r="C6411"/>
          <cell r="D6411"/>
        </row>
        <row r="6412">
          <cell r="A6412" t="str">
            <v>1C.22.800.0010.a</v>
          </cell>
          <cell r="B6412" t="str">
            <v>- per ogni alloggio con porta d'ingresso, n. 1 porta finestra e n.1 finestra</v>
          </cell>
          <cell r="C6412" t="str">
            <v>cad</v>
          </cell>
          <cell r="D6412">
            <v>625.52</v>
          </cell>
        </row>
        <row r="6413">
          <cell r="A6413" t="str">
            <v>1C.22.800.0010.b</v>
          </cell>
          <cell r="B6413" t="str">
            <v>- per ogni porta cantina o solaio</v>
          </cell>
          <cell r="C6413" t="str">
            <v>cad</v>
          </cell>
          <cell r="D6413">
            <v>161.68</v>
          </cell>
        </row>
        <row r="6414">
          <cell r="A6414" t="str">
            <v>1C.22.800.0010.c</v>
          </cell>
          <cell r="B6414" t="str">
            <v>- per ogni finestra in più/meno oltre la prima</v>
          </cell>
          <cell r="C6414" t="str">
            <v>cad</v>
          </cell>
          <cell r="D6414">
            <v>132.31</v>
          </cell>
        </row>
        <row r="6415">
          <cell r="A6415" t="str">
            <v>1C.22.800.0010.d</v>
          </cell>
          <cell r="B6415" t="str">
            <v>- per ogni porta finestra in più/meno oltre la prima</v>
          </cell>
          <cell r="C6415" t="str">
            <v>cad</v>
          </cell>
          <cell r="D6415">
            <v>202.53</v>
          </cell>
        </row>
        <row r="6416">
          <cell r="A6416" t="str">
            <v>1C.22.800.0020</v>
          </cell>
          <cell r="B6416" t="str">
            <v>Chiusura dei vani di porte di primo ingresso, finestre e porte finestre, porte cantine, usci di solaio, mediante fornitura e posa in opera di lastre in lamiera di acciaio nero di 3 mm di spessore, comprese e compensate tutte le prestazioni da fabbro, le assistenze per lo scarico, il deposito, il sollevamento a piè d'opera, la posa da fabbro e muraria, i fissaggi, gli accessori d'uso, il tutto per dare i manufatti completi e posati a regola d'arte:</v>
          </cell>
          <cell r="C6416"/>
          <cell r="D6416"/>
        </row>
        <row r="6417">
          <cell r="A6417" t="str">
            <v>1C.22.800.0020.a</v>
          </cell>
          <cell r="B6417" t="str">
            <v>- per intervento singolo su porta d'ingresso</v>
          </cell>
          <cell r="C6417" t="str">
            <v>cad</v>
          </cell>
          <cell r="D6417">
            <v>256.67</v>
          </cell>
        </row>
        <row r="6418">
          <cell r="A6418" t="str">
            <v>1C.22.800.0020.b</v>
          </cell>
          <cell r="B6418" t="str">
            <v>- per intervento singolo su porta d'ingresso, oltre la prima porta, eseguito nello stesso luogo d'intervento o nello stesso giorno</v>
          </cell>
          <cell r="C6418" t="str">
            <v>cad</v>
          </cell>
          <cell r="D6418">
            <v>158.04</v>
          </cell>
        </row>
        <row r="6419">
          <cell r="A6419" t="str">
            <v>1C.22.800.0020.c</v>
          </cell>
          <cell r="B6419" t="str">
            <v>- per intervento singolo su porta finestra di qualunque dimensione</v>
          </cell>
          <cell r="C6419" t="str">
            <v>cad</v>
          </cell>
          <cell r="D6419">
            <v>304.55</v>
          </cell>
        </row>
        <row r="6420">
          <cell r="A6420" t="str">
            <v>1C.22.800.0020.d</v>
          </cell>
          <cell r="B6420" t="str">
            <v>- per intervento singolo su porta finestra di qualunque dimensione, oltre la prima porta, eseguito nello stesso luogo d'intervento o nello stesso giorno</v>
          </cell>
          <cell r="C6420" t="str">
            <v>cad</v>
          </cell>
          <cell r="D6420">
            <v>205.92</v>
          </cell>
        </row>
        <row r="6421">
          <cell r="A6421" t="str">
            <v>1C.22.800.0020.e</v>
          </cell>
          <cell r="B6421" t="str">
            <v>- per intervento singolo su finestra di qualunque dimensione</v>
          </cell>
          <cell r="C6421" t="str">
            <v>cad</v>
          </cell>
          <cell r="D6421">
            <v>234.33</v>
          </cell>
        </row>
        <row r="6422">
          <cell r="A6422" t="str">
            <v>1C.22.800.0020.f</v>
          </cell>
          <cell r="B6422" t="str">
            <v>- per intervento singolo su finestra di qualunque dimensione, oltre la prima finestra, eseguito nello stesso luogo d'intervento o nello stesso giorno</v>
          </cell>
          <cell r="C6422" t="str">
            <v>cad</v>
          </cell>
          <cell r="D6422">
            <v>135.69999999999999</v>
          </cell>
        </row>
        <row r="6423">
          <cell r="A6423" t="str">
            <v>1C.22.800.0020.g</v>
          </cell>
          <cell r="B6423" t="str">
            <v>- per intervento singolo su porta cantina o solaio</v>
          </cell>
          <cell r="C6423" t="str">
            <v>cad</v>
          </cell>
          <cell r="D6423">
            <v>263.7</v>
          </cell>
        </row>
        <row r="6424">
          <cell r="A6424" t="str">
            <v>1C.22.800.0020.h</v>
          </cell>
          <cell r="B6424" t="str">
            <v>- per intervento singolo su porta cantina o solaio, oltre la prima porta, eseguito nello stesso luogo d'intervento o nello stesso giorno</v>
          </cell>
          <cell r="C6424" t="str">
            <v>cad</v>
          </cell>
          <cell r="D6424">
            <v>165.07</v>
          </cell>
        </row>
        <row r="6425">
          <cell r="A6425" t="str">
            <v>1C.23 - OPERE DA VETRAIO</v>
          </cell>
          <cell r="B6425"/>
          <cell r="C6425"/>
          <cell r="D6425"/>
        </row>
        <row r="6426">
          <cell r="A6426" t="str">
            <v>1C</v>
          </cell>
          <cell r="B6426" t="str">
            <v>OPERE COMPIUTE</v>
          </cell>
          <cell r="C6426"/>
          <cell r="D6426"/>
        </row>
        <row r="6427">
          <cell r="A6427" t="str">
            <v>1C.23</v>
          </cell>
          <cell r="B6427" t="str">
            <v>OPERE DA VETRAIO</v>
          </cell>
          <cell r="C6427"/>
          <cell r="D6427"/>
        </row>
        <row r="6428">
          <cell r="A6428" t="str">
            <v>1C.23.000</v>
          </cell>
          <cell r="B6428" t="str">
            <v>NOTE DI CONSULTAZIONE</v>
          </cell>
          <cell r="C6428"/>
          <cell r="D6428"/>
        </row>
        <row r="6429">
          <cell r="A6429" t="str">
            <v>1C.23.050</v>
          </cell>
          <cell r="B6429" t="str">
            <v>VETRI STAMPATI</v>
          </cell>
          <cell r="C6429"/>
          <cell r="D6429"/>
        </row>
        <row r="6430">
          <cell r="A6430" t="str">
            <v>1C.23.050.0010</v>
          </cell>
          <cell r="B6430" t="str">
            <v>Fornitura e posa di vetro stampato nazionale, spessore - 4 mm (±0,5/0,7 mm):</v>
          </cell>
          <cell r="C6430"/>
          <cell r="D6430"/>
        </row>
        <row r="6431">
          <cell r="A6431" t="str">
            <v>1C.23.050.0010.a</v>
          </cell>
          <cell r="B6431" t="str">
            <v>- incolore</v>
          </cell>
          <cell r="C6431" t="str">
            <v>m²</v>
          </cell>
          <cell r="D6431">
            <v>33.200000000000003</v>
          </cell>
        </row>
        <row r="6432">
          <cell r="A6432" t="str">
            <v>1C.23.050.0010.b</v>
          </cell>
          <cell r="B6432" t="str">
            <v>- colorato</v>
          </cell>
          <cell r="C6432" t="str">
            <v>m²</v>
          </cell>
          <cell r="D6432">
            <v>36.840000000000003</v>
          </cell>
        </row>
        <row r="6433">
          <cell r="A6433" t="str">
            <v>1C.23.050.0020</v>
          </cell>
          <cell r="B6433" t="str">
            <v>Fornitura e posa di vetro stampato temperato incolore; spessore:</v>
          </cell>
          <cell r="C6433"/>
          <cell r="D6433"/>
        </row>
        <row r="6434">
          <cell r="A6434" t="str">
            <v>1C.23.050.0020.a</v>
          </cell>
          <cell r="B6434" t="str">
            <v>- 8 mm</v>
          </cell>
          <cell r="C6434" t="str">
            <v>m²</v>
          </cell>
          <cell r="D6434">
            <v>70.25</v>
          </cell>
        </row>
        <row r="6435">
          <cell r="A6435" t="str">
            <v>1C.23.050.0020.b</v>
          </cell>
          <cell r="B6435" t="str">
            <v>- 10 mm</v>
          </cell>
          <cell r="C6435" t="str">
            <v>m²</v>
          </cell>
          <cell r="D6435">
            <v>84.52</v>
          </cell>
        </row>
        <row r="6436">
          <cell r="A6436" t="str">
            <v>1C.23.050.0030</v>
          </cell>
          <cell r="B6436" t="str">
            <v>Fornitura e posa di vetro stampato temperato colorato; spessore:</v>
          </cell>
          <cell r="C6436"/>
          <cell r="D6436"/>
        </row>
        <row r="6437">
          <cell r="A6437" t="str">
            <v>1C.23.050.0030.a</v>
          </cell>
          <cell r="B6437" t="str">
            <v>- 8 mm</v>
          </cell>
          <cell r="C6437" t="str">
            <v>m²</v>
          </cell>
          <cell r="D6437">
            <v>78.53</v>
          </cell>
        </row>
        <row r="6438">
          <cell r="A6438" t="str">
            <v>1C.23.050.0030.b</v>
          </cell>
          <cell r="B6438" t="str">
            <v>- 10 mm</v>
          </cell>
          <cell r="C6438" t="str">
            <v>m²</v>
          </cell>
          <cell r="D6438">
            <v>96.78</v>
          </cell>
        </row>
        <row r="6439">
          <cell r="A6439" t="str">
            <v>1C.23.100</v>
          </cell>
          <cell r="B6439" t="str">
            <v>VETRI RETINATI</v>
          </cell>
          <cell r="C6439"/>
          <cell r="D6439"/>
        </row>
        <row r="6440">
          <cell r="A6440" t="str">
            <v>1C.23.100.0010</v>
          </cell>
          <cell r="B6440" t="str">
            <v>Fornitura e posa di vetro retinato in lastre; spessore 6 mm (±0,5/ 0,6 mm) del tipo:</v>
          </cell>
          <cell r="C6440"/>
          <cell r="D6440"/>
        </row>
        <row r="6441">
          <cell r="A6441" t="str">
            <v>1C.23.100.0010.a</v>
          </cell>
          <cell r="B6441" t="str">
            <v>- incolore</v>
          </cell>
          <cell r="C6441" t="str">
            <v>m²</v>
          </cell>
          <cell r="D6441">
            <v>48.36</v>
          </cell>
        </row>
        <row r="6442">
          <cell r="A6442" t="str">
            <v>1C.23.100.0010.b</v>
          </cell>
          <cell r="B6442" t="str">
            <v>- colorato</v>
          </cell>
          <cell r="C6442" t="str">
            <v>m²</v>
          </cell>
          <cell r="D6442">
            <v>68.790000000000006</v>
          </cell>
        </row>
        <row r="6443">
          <cell r="A6443" t="str">
            <v>1C.23.150</v>
          </cell>
          <cell r="B6443" t="str">
            <v>VETRO BASSO EMISSIVO</v>
          </cell>
          <cell r="C6443"/>
          <cell r="D6443"/>
        </row>
        <row r="6444">
          <cell r="A6444" t="str">
            <v>1C.23.150.0010</v>
          </cell>
          <cell r="B6444" t="str">
            <v>Fornitura e posa di vetro basso emissivo di spessore:</v>
          </cell>
          <cell r="C6444"/>
          <cell r="D6444"/>
        </row>
        <row r="6445">
          <cell r="A6445" t="str">
            <v>1C.23.150.0010.a</v>
          </cell>
          <cell r="B6445" t="str">
            <v>- sottile 4 mm (± 0,2)</v>
          </cell>
          <cell r="C6445" t="str">
            <v>m²</v>
          </cell>
          <cell r="D6445">
            <v>42.9</v>
          </cell>
        </row>
        <row r="6446">
          <cell r="A6446" t="str">
            <v>1C.23.150.0010.b</v>
          </cell>
          <cell r="B6446" t="str">
            <v>- normale 5 mm (± 0,2)</v>
          </cell>
          <cell r="C6446" t="str">
            <v>m²</v>
          </cell>
          <cell r="D6446">
            <v>48.27</v>
          </cell>
        </row>
        <row r="6447">
          <cell r="A6447" t="str">
            <v>1C.23.150.0010.c</v>
          </cell>
          <cell r="B6447" t="str">
            <v>- normale 6 mm (± 0,2)</v>
          </cell>
          <cell r="C6447" t="str">
            <v>m²</v>
          </cell>
          <cell r="D6447">
            <v>53.53</v>
          </cell>
        </row>
        <row r="6448">
          <cell r="A6448" t="str">
            <v>1C.23.150.0010.d</v>
          </cell>
          <cell r="B6448" t="str">
            <v>- forte 8 mm (± 0,3)</v>
          </cell>
          <cell r="C6448" t="str">
            <v>m²</v>
          </cell>
          <cell r="D6448">
            <v>64.19</v>
          </cell>
        </row>
        <row r="6449">
          <cell r="A6449" t="str">
            <v>1C.23.150.0010.e</v>
          </cell>
          <cell r="B6449" t="str">
            <v>- spesso 10 mm (± 0,3)</v>
          </cell>
          <cell r="C6449" t="str">
            <v>m²</v>
          </cell>
          <cell r="D6449">
            <v>76.84</v>
          </cell>
        </row>
        <row r="6450">
          <cell r="A6450" t="str">
            <v>1C.23.155</v>
          </cell>
          <cell r="B6450" t="str">
            <v>VETRO A CONTROLLO SOLARE</v>
          </cell>
          <cell r="C6450"/>
          <cell r="D6450"/>
        </row>
        <row r="6451">
          <cell r="A6451" t="str">
            <v>1C.23.155.0010</v>
          </cell>
          <cell r="B6451" t="str">
            <v>Fornitura e posa di vetro a controllo solare Fattore solare=0,77; Trasmissione luminosa = 0.18 di spessore:</v>
          </cell>
          <cell r="C6451"/>
          <cell r="D6451"/>
        </row>
        <row r="6452">
          <cell r="A6452" t="str">
            <v>1C.23.155.0010.a</v>
          </cell>
          <cell r="B6452" t="str">
            <v>- sottile 4 mm (± 0,2)</v>
          </cell>
          <cell r="C6452" t="str">
            <v>m²</v>
          </cell>
          <cell r="D6452">
            <v>70.599999999999994</v>
          </cell>
        </row>
        <row r="6453">
          <cell r="A6453" t="str">
            <v>1C.23.155.0010.b</v>
          </cell>
          <cell r="B6453" t="str">
            <v>- normale 6 mm (± 0,2)</v>
          </cell>
          <cell r="C6453" t="str">
            <v>m²</v>
          </cell>
          <cell r="D6453">
            <v>79.459999999999994</v>
          </cell>
        </row>
        <row r="6454">
          <cell r="A6454" t="str">
            <v>1C.23.155.0010.c</v>
          </cell>
          <cell r="B6454" t="str">
            <v>- forte 8 mm (± 0,3)</v>
          </cell>
          <cell r="C6454" t="str">
            <v>m²</v>
          </cell>
          <cell r="D6454">
            <v>91.52</v>
          </cell>
        </row>
        <row r="6455">
          <cell r="A6455" t="str">
            <v>1C.23.155.0010.d</v>
          </cell>
          <cell r="B6455" t="str">
            <v>- spesso 10 mm (± 0,3)</v>
          </cell>
          <cell r="C6455" t="str">
            <v>m²</v>
          </cell>
          <cell r="D6455">
            <v>107.05</v>
          </cell>
        </row>
        <row r="6456">
          <cell r="A6456" t="str">
            <v>1C.23.155.0020</v>
          </cell>
          <cell r="B6456" t="str">
            <v>Fornitura e posa di vetro stratificato di sicurezza a controllo solare Fattore=0,37; Trasmissione luminosa=0,45 di spessore:</v>
          </cell>
          <cell r="C6456"/>
          <cell r="D6456"/>
        </row>
        <row r="6457">
          <cell r="A6457" t="str">
            <v>1C.23.155.0020.a</v>
          </cell>
          <cell r="B6457" t="str">
            <v>-33.1 mm (uno strato di PVB 0,38)</v>
          </cell>
          <cell r="C6457" t="str">
            <v>m²</v>
          </cell>
          <cell r="D6457">
            <v>115.5</v>
          </cell>
        </row>
        <row r="6458">
          <cell r="A6458" t="str">
            <v>1C.23.155.0020.b</v>
          </cell>
          <cell r="B6458" t="str">
            <v>-44.1 mm (uno strato di PVB 0,38)</v>
          </cell>
          <cell r="C6458" t="str">
            <v>m²</v>
          </cell>
          <cell r="D6458">
            <v>128.07</v>
          </cell>
        </row>
        <row r="6459">
          <cell r="A6459" t="str">
            <v>1C.23.155.0020.c</v>
          </cell>
          <cell r="B6459" t="str">
            <v>-55.1 mm (uno strato di PVB 0,38)</v>
          </cell>
          <cell r="C6459" t="str">
            <v>m²</v>
          </cell>
          <cell r="D6459">
            <v>132.06</v>
          </cell>
        </row>
        <row r="6460">
          <cell r="A6460" t="str">
            <v>1C.23.155.0020.d</v>
          </cell>
          <cell r="B6460" t="str">
            <v>-66.1 mm (uno strato di PVB 0,38)</v>
          </cell>
          <cell r="C6460" t="str">
            <v>m²</v>
          </cell>
          <cell r="D6460">
            <v>146.83000000000001</v>
          </cell>
        </row>
        <row r="6461">
          <cell r="A6461" t="str">
            <v>1C.23.155.0030</v>
          </cell>
          <cell r="B6461" t="str">
            <v>Fornitura e posa di vetro stratificato di sicurezza a controllo solare Fattore solare=0,17; Trasmissione luminosa=0,18, di spessore:</v>
          </cell>
          <cell r="C6461"/>
          <cell r="D6461"/>
        </row>
        <row r="6462">
          <cell r="A6462" t="str">
            <v>1C.23.155.0030.a</v>
          </cell>
          <cell r="B6462" t="str">
            <v>-33.1 mm (uno strato di pvd 0,38)</v>
          </cell>
          <cell r="C6462" t="str">
            <v>m²</v>
          </cell>
          <cell r="D6462">
            <v>106.23</v>
          </cell>
        </row>
        <row r="6463">
          <cell r="A6463" t="str">
            <v>1C.23.155.0030.b</v>
          </cell>
          <cell r="B6463" t="str">
            <v>-44.1 mm (uno strato di pvd 0,38)</v>
          </cell>
          <cell r="C6463" t="str">
            <v>m²</v>
          </cell>
          <cell r="D6463">
            <v>134.78</v>
          </cell>
        </row>
        <row r="6464">
          <cell r="A6464" t="str">
            <v>1C.23.155.0030.c</v>
          </cell>
          <cell r="B6464" t="str">
            <v>-55.1 mm (uno strato di pvd 0,38)</v>
          </cell>
          <cell r="C6464" t="str">
            <v>m²</v>
          </cell>
          <cell r="D6464">
            <v>138.59</v>
          </cell>
        </row>
        <row r="6465">
          <cell r="A6465" t="str">
            <v>1C.23.155.0030.d</v>
          </cell>
          <cell r="B6465" t="str">
            <v>-66.1 mm (uno strato di PVB 0,38)</v>
          </cell>
          <cell r="C6465" t="str">
            <v>m²</v>
          </cell>
          <cell r="D6465">
            <v>150.22</v>
          </cell>
        </row>
        <row r="6466">
          <cell r="A6466" t="str">
            <v>1C.23.155.0040</v>
          </cell>
          <cell r="B6466" t="str">
            <v>Fornitura e posa di vetro a controllo solare Fattore=0,37; Trasmissione luminosa=0,45 di spessore:</v>
          </cell>
          <cell r="C6466"/>
          <cell r="D6466"/>
        </row>
        <row r="6467">
          <cell r="A6467" t="str">
            <v>1C.23.155.0040.a</v>
          </cell>
          <cell r="B6467" t="str">
            <v>- sottile 4 mm (± 0,2)</v>
          </cell>
          <cell r="C6467" t="str">
            <v>m²</v>
          </cell>
          <cell r="D6467">
            <v>66.83</v>
          </cell>
        </row>
        <row r="6468">
          <cell r="A6468" t="str">
            <v>1C.23.155.0040.b</v>
          </cell>
          <cell r="B6468" t="str">
            <v>- normale 6 mm (± 0,2)</v>
          </cell>
          <cell r="C6468" t="str">
            <v>m²</v>
          </cell>
          <cell r="D6468">
            <v>78.08</v>
          </cell>
        </row>
        <row r="6469">
          <cell r="A6469" t="str">
            <v>1C.23.155.0040.c</v>
          </cell>
          <cell r="B6469" t="str">
            <v>- forte 8 mm (± 0,3)</v>
          </cell>
          <cell r="C6469" t="str">
            <v>m²</v>
          </cell>
          <cell r="D6469">
            <v>92.44</v>
          </cell>
        </row>
        <row r="6470">
          <cell r="A6470" t="str">
            <v>1C.23.155.0040.d</v>
          </cell>
          <cell r="B6470" t="str">
            <v>- spesso 10 mm (± 0,3)</v>
          </cell>
          <cell r="C6470" t="str">
            <v>m²</v>
          </cell>
          <cell r="D6470">
            <v>110.19</v>
          </cell>
        </row>
        <row r="6471">
          <cell r="A6471" t="str">
            <v>1C.23.155.0050</v>
          </cell>
          <cell r="B6471" t="str">
            <v>Fornitura e posa di vetro selettivo a controllo termico e solare - Fattore solare/Trasmissione luminosa (70/40 oppure 60/30 oppure 50/25) di spessore:</v>
          </cell>
          <cell r="C6471"/>
          <cell r="D6471"/>
        </row>
        <row r="6472">
          <cell r="A6472" t="str">
            <v>1C.23.155.0050.a</v>
          </cell>
          <cell r="B6472" t="str">
            <v>- sottile 4 mm (± 0,2)</v>
          </cell>
          <cell r="C6472" t="str">
            <v>m²</v>
          </cell>
          <cell r="D6472">
            <v>92.42</v>
          </cell>
        </row>
        <row r="6473">
          <cell r="A6473" t="str">
            <v>1C.23.155.0050.b</v>
          </cell>
          <cell r="B6473" t="str">
            <v>- normale 6 mm (± 0,2)</v>
          </cell>
          <cell r="C6473" t="str">
            <v>m²</v>
          </cell>
          <cell r="D6473">
            <v>95.47</v>
          </cell>
        </row>
        <row r="6474">
          <cell r="A6474" t="str">
            <v>1C.23.155.0050.c</v>
          </cell>
          <cell r="B6474" t="str">
            <v>- forte 8 mm (± 0,3)</v>
          </cell>
          <cell r="C6474" t="str">
            <v>m²</v>
          </cell>
          <cell r="D6474">
            <v>100.35</v>
          </cell>
        </row>
        <row r="6475">
          <cell r="A6475" t="str">
            <v>1C.23.155.0050.d</v>
          </cell>
          <cell r="B6475" t="str">
            <v>- spesso 10 mm (± 0,3)</v>
          </cell>
          <cell r="C6475" t="str">
            <v>m²</v>
          </cell>
          <cell r="D6475">
            <v>106.23</v>
          </cell>
        </row>
        <row r="6476">
          <cell r="A6476" t="str">
            <v>1C.23.165</v>
          </cell>
          <cell r="B6476" t="str">
            <v>VETRO TRAFILATO - SAGOMATO</v>
          </cell>
          <cell r="C6476"/>
          <cell r="D6476"/>
        </row>
        <row r="6477">
          <cell r="A6477" t="str">
            <v>1C.23.165.0010</v>
          </cell>
          <cell r="B6477" t="str">
            <v>Formazione di pannellature di profilati di vetro a U, forniti e posti in opera a pettine oppure a greca, compresa la fornitura e posa di guarnizioni in gomma agli attacchi e sigillature con mastici ai siliconi, ed ogni altro onere ed assistenza. Escluse solo eventuali armature metalliche, da contabilizzare a parte. Nei tipi:</v>
          </cell>
          <cell r="C6477"/>
          <cell r="D6477"/>
        </row>
        <row r="6478">
          <cell r="A6478" t="str">
            <v>1C.23.165.0010.a</v>
          </cell>
          <cell r="B6478" t="str">
            <v>- non armato, incolore</v>
          </cell>
          <cell r="C6478" t="str">
            <v>m²</v>
          </cell>
          <cell r="D6478">
            <v>72.47</v>
          </cell>
        </row>
        <row r="6479">
          <cell r="A6479" t="str">
            <v>1C.23.165.0010.b</v>
          </cell>
          <cell r="B6479" t="str">
            <v>- armato con fili di acciaio, incolore</v>
          </cell>
          <cell r="C6479" t="str">
            <v>m²</v>
          </cell>
          <cell r="D6479">
            <v>75</v>
          </cell>
        </row>
        <row r="6480">
          <cell r="A6480" t="str">
            <v>1C.23.165.0010.c</v>
          </cell>
          <cell r="B6480" t="str">
            <v>- non armato, colorato</v>
          </cell>
          <cell r="C6480" t="str">
            <v>m²</v>
          </cell>
          <cell r="D6480">
            <v>83.63</v>
          </cell>
        </row>
        <row r="6481">
          <cell r="A6481" t="str">
            <v>1C.23.170</v>
          </cell>
          <cell r="B6481" t="str">
            <v>CRISTALLI</v>
          </cell>
          <cell r="C6481"/>
          <cell r="D6481"/>
        </row>
        <row r="6482">
          <cell r="A6482" t="str">
            <v>1C.23.170.0010</v>
          </cell>
          <cell r="B6482" t="str">
            <v>Fornitura e posa di cristallo float incolore del tipo:</v>
          </cell>
          <cell r="C6482"/>
          <cell r="D6482"/>
        </row>
        <row r="6483">
          <cell r="A6483" t="str">
            <v>1C.23.170.0010.a</v>
          </cell>
          <cell r="B6483" t="str">
            <v>- sottile 4 mm (± 0,2)</v>
          </cell>
          <cell r="C6483" t="str">
            <v>m²</v>
          </cell>
          <cell r="D6483">
            <v>30.37</v>
          </cell>
        </row>
        <row r="6484">
          <cell r="A6484" t="str">
            <v>1C.23.170.0010.b</v>
          </cell>
          <cell r="B6484" t="str">
            <v>- normale 5 mm (± 0,2)</v>
          </cell>
          <cell r="C6484" t="str">
            <v>m²</v>
          </cell>
          <cell r="D6484">
            <v>35.049999999999997</v>
          </cell>
        </row>
        <row r="6485">
          <cell r="A6485" t="str">
            <v>1C.23.170.0010.c</v>
          </cell>
          <cell r="B6485" t="str">
            <v>- normale 6 mm (± 0,2)</v>
          </cell>
          <cell r="C6485" t="str">
            <v>m²</v>
          </cell>
          <cell r="D6485">
            <v>41.59</v>
          </cell>
        </row>
        <row r="6486">
          <cell r="A6486" t="str">
            <v>1C.23.170.0010.d</v>
          </cell>
          <cell r="B6486" t="str">
            <v>- forte 8 mm (± 0,3)</v>
          </cell>
          <cell r="C6486" t="str">
            <v>m²</v>
          </cell>
          <cell r="D6486">
            <v>50.52</v>
          </cell>
        </row>
        <row r="6487">
          <cell r="A6487" t="str">
            <v>1C.23.170.0010.e</v>
          </cell>
          <cell r="B6487" t="str">
            <v>- spess. 10 mm (± 0,3)</v>
          </cell>
          <cell r="C6487" t="str">
            <v>m²</v>
          </cell>
          <cell r="D6487">
            <v>62.02</v>
          </cell>
        </row>
        <row r="6488">
          <cell r="A6488" t="str">
            <v>1C.23.170.0010.f</v>
          </cell>
          <cell r="B6488" t="str">
            <v>- extraspesso 12 mm (± 0,3)</v>
          </cell>
          <cell r="C6488" t="str">
            <v>m²</v>
          </cell>
          <cell r="D6488">
            <v>79.59</v>
          </cell>
        </row>
        <row r="6489">
          <cell r="A6489" t="str">
            <v>1C.23.170.0020</v>
          </cell>
          <cell r="B6489" t="str">
            <v>Fornitura e posa di cristallo float colorato del tipo:</v>
          </cell>
          <cell r="C6489"/>
          <cell r="D6489"/>
        </row>
        <row r="6490">
          <cell r="A6490" t="str">
            <v>1C.23.170.0020.a</v>
          </cell>
          <cell r="B6490" t="str">
            <v>- sottile 4 mm (± 0,2)</v>
          </cell>
          <cell r="C6490" t="str">
            <v>m²</v>
          </cell>
          <cell r="D6490">
            <v>35.67</v>
          </cell>
        </row>
        <row r="6491">
          <cell r="A6491" t="str">
            <v>1C.23.170.0020.b</v>
          </cell>
          <cell r="B6491" t="str">
            <v>- normale 5 mm (± 0,2)</v>
          </cell>
          <cell r="C6491" t="str">
            <v>m²</v>
          </cell>
          <cell r="D6491">
            <v>41.64</v>
          </cell>
        </row>
        <row r="6492">
          <cell r="A6492" t="str">
            <v>1C.23.170.0020.c</v>
          </cell>
          <cell r="B6492" t="str">
            <v>- normale 6 mm (± 0,2)</v>
          </cell>
          <cell r="C6492" t="str">
            <v>m²</v>
          </cell>
          <cell r="D6492">
            <v>49.6</v>
          </cell>
        </row>
        <row r="6493">
          <cell r="A6493" t="str">
            <v>1C.23.170.0020.d</v>
          </cell>
          <cell r="B6493" t="str">
            <v>- forte 8 mm (± 0,3)</v>
          </cell>
          <cell r="C6493" t="str">
            <v>m²</v>
          </cell>
          <cell r="D6493">
            <v>61.14</v>
          </cell>
        </row>
        <row r="6494">
          <cell r="A6494" t="str">
            <v>1C.23.170.0020.e</v>
          </cell>
          <cell r="B6494" t="str">
            <v>- spesso 10 mm (± 0,3)</v>
          </cell>
          <cell r="C6494" t="str">
            <v>m²</v>
          </cell>
          <cell r="D6494">
            <v>76.260000000000005</v>
          </cell>
        </row>
        <row r="6495">
          <cell r="A6495" t="str">
            <v>1C.23.170.0020.f</v>
          </cell>
          <cell r="B6495" t="str">
            <v>- extraspesso 12 mm (± 0,3)</v>
          </cell>
          <cell r="C6495" t="str">
            <v>m²</v>
          </cell>
          <cell r="D6495">
            <v>101.05</v>
          </cell>
        </row>
        <row r="6496">
          <cell r="A6496" t="str">
            <v>1C.23.175</v>
          </cell>
          <cell r="B6496" t="str">
            <v>CRISTALLI TEMPERATI (Vetri temperati norma UNI EN 12150 )</v>
          </cell>
          <cell r="C6496"/>
          <cell r="D6496"/>
        </row>
        <row r="6497">
          <cell r="A6497" t="str">
            <v>1C.23.175.0010</v>
          </cell>
          <cell r="B6497" t="str">
            <v>Fornitura e posa di cristallo float temperato incolore, lastre rettangolari, bordi sgreggiati; spessore:</v>
          </cell>
          <cell r="C6497"/>
          <cell r="D6497"/>
        </row>
        <row r="6498">
          <cell r="A6498" t="str">
            <v>1C.23.175.0010.a</v>
          </cell>
          <cell r="B6498" t="str">
            <v>- 5 mm (± 0,2)</v>
          </cell>
          <cell r="C6498" t="str">
            <v>m²</v>
          </cell>
          <cell r="D6498">
            <v>59.97</v>
          </cell>
        </row>
        <row r="6499">
          <cell r="A6499" t="str">
            <v>1C.23.175.0010.b</v>
          </cell>
          <cell r="B6499" t="str">
            <v>- 6 mm (± 0,2)</v>
          </cell>
          <cell r="C6499" t="str">
            <v>m²</v>
          </cell>
          <cell r="D6499">
            <v>69.760000000000005</v>
          </cell>
        </row>
        <row r="6500">
          <cell r="A6500" t="str">
            <v>1C.23.175.0010.c</v>
          </cell>
          <cell r="B6500" t="str">
            <v>- 8 mm (± 0,3)</v>
          </cell>
          <cell r="C6500" t="str">
            <v>m²</v>
          </cell>
          <cell r="D6500">
            <v>83.12</v>
          </cell>
        </row>
        <row r="6501">
          <cell r="A6501" t="str">
            <v>1C.23.175.0010.d</v>
          </cell>
          <cell r="B6501" t="str">
            <v>- 10 mm (± 0,3)</v>
          </cell>
          <cell r="C6501" t="str">
            <v>m²</v>
          </cell>
          <cell r="D6501">
            <v>104.08</v>
          </cell>
        </row>
        <row r="6502">
          <cell r="A6502" t="str">
            <v>1C.23.175.0010.e</v>
          </cell>
          <cell r="B6502" t="str">
            <v>- 12 mm (± 0,3)</v>
          </cell>
          <cell r="C6502" t="str">
            <v>m²</v>
          </cell>
          <cell r="D6502">
            <v>135.69999999999999</v>
          </cell>
        </row>
        <row r="6503">
          <cell r="A6503" t="str">
            <v>1C.23.175.0020</v>
          </cell>
          <cell r="B6503" t="str">
            <v>Fornitura e posa di cristallo float temperato colorato; spessore:</v>
          </cell>
          <cell r="C6503"/>
          <cell r="D6503"/>
        </row>
        <row r="6504">
          <cell r="A6504" t="str">
            <v>1C.23.175.0020.a</v>
          </cell>
          <cell r="B6504" t="str">
            <v>- 5 mm (± 0,2)</v>
          </cell>
          <cell r="C6504" t="str">
            <v>m²</v>
          </cell>
          <cell r="D6504">
            <v>65.209999999999994</v>
          </cell>
        </row>
        <row r="6505">
          <cell r="A6505" t="str">
            <v>1C.23.175.0020.b</v>
          </cell>
          <cell r="B6505" t="str">
            <v>- 6 mm (± 0,2)</v>
          </cell>
          <cell r="C6505" t="str">
            <v>m²</v>
          </cell>
          <cell r="D6505">
            <v>77.86</v>
          </cell>
        </row>
        <row r="6506">
          <cell r="A6506" t="str">
            <v>1C.23.175.0020.c</v>
          </cell>
          <cell r="B6506" t="str">
            <v>- 8 mm (± 0,3)</v>
          </cell>
          <cell r="C6506" t="str">
            <v>m²</v>
          </cell>
          <cell r="D6506">
            <v>88.35</v>
          </cell>
        </row>
        <row r="6507">
          <cell r="A6507" t="str">
            <v>1C.23.175.0020.d</v>
          </cell>
          <cell r="B6507" t="str">
            <v>- 10 mm (± 0,3)</v>
          </cell>
          <cell r="C6507" t="str">
            <v>m²</v>
          </cell>
          <cell r="D6507">
            <v>109.33</v>
          </cell>
        </row>
        <row r="6508">
          <cell r="A6508" t="str">
            <v>1C.23.175.0020.e</v>
          </cell>
          <cell r="B6508" t="str">
            <v>- 12 mm (± 0,3)</v>
          </cell>
          <cell r="C6508" t="str">
            <v>m²</v>
          </cell>
          <cell r="D6508">
            <v>161.05000000000001</v>
          </cell>
        </row>
        <row r="6509">
          <cell r="A6509" t="str">
            <v>1C.23.180</v>
          </cell>
          <cell r="B6509" t="str">
            <v>CRISTALLI DI SICUREZZA STRATIFICATI con plastico ad alte attenuazione acustica</v>
          </cell>
          <cell r="C6509"/>
          <cell r="D6509"/>
        </row>
        <row r="6510">
          <cell r="A6510" t="str">
            <v>1C.23.180.0010</v>
          </cell>
          <cell r="B6510" t="str">
            <v>Fornitura e posa di cristallo di sicurezza stratificato in misure fisse, multiple di 4 cm.; del tipo:</v>
          </cell>
          <cell r="C6510"/>
          <cell r="D6510"/>
        </row>
        <row r="6511">
          <cell r="A6511" t="str">
            <v>1C.23.180.0010.a</v>
          </cell>
          <cell r="B6511" t="str">
            <v>-33.1 mm (uno strato di PVB 0,38)</v>
          </cell>
          <cell r="C6511" t="str">
            <v>m²</v>
          </cell>
          <cell r="D6511">
            <v>59.2</v>
          </cell>
        </row>
        <row r="6512">
          <cell r="A6512" t="str">
            <v>1C.23.180.0010.b</v>
          </cell>
          <cell r="B6512" t="str">
            <v>-44.1 mm (uno strato di PVB 0,38)</v>
          </cell>
          <cell r="C6512" t="str">
            <v>m²</v>
          </cell>
          <cell r="D6512">
            <v>64.540000000000006</v>
          </cell>
        </row>
        <row r="6513">
          <cell r="A6513" t="str">
            <v>1C.23.180.0010.c</v>
          </cell>
          <cell r="B6513" t="str">
            <v>-55.1 mm (uno strato di PVB 0,38)</v>
          </cell>
          <cell r="C6513" t="str">
            <v>m²</v>
          </cell>
          <cell r="D6513">
            <v>73.94</v>
          </cell>
        </row>
        <row r="6514">
          <cell r="A6514" t="str">
            <v>1C.23.180.0010.d</v>
          </cell>
          <cell r="B6514" t="str">
            <v>-66.1 mm (uno strato di PVB 0,38))</v>
          </cell>
          <cell r="C6514" t="str">
            <v>m²</v>
          </cell>
          <cell r="D6514">
            <v>79.72</v>
          </cell>
        </row>
        <row r="6515">
          <cell r="A6515" t="str">
            <v>1C.23.185</v>
          </cell>
          <cell r="B6515" t="str">
            <v>CRISTALLI DI SICUREZZA STRATIFICATI BLINDATI</v>
          </cell>
          <cell r="C6515"/>
          <cell r="D6515"/>
        </row>
        <row r="6516">
          <cell r="A6516" t="str">
            <v>1C.23.185.0010</v>
          </cell>
          <cell r="B6516" t="str">
            <v>Fornitura e posa di cristallo di sicurezza stratificato e blindato. in misure fisse multiple di cm. 4; del tipo:</v>
          </cell>
          <cell r="C6516"/>
          <cell r="D6516"/>
        </row>
        <row r="6517">
          <cell r="A6517" t="str">
            <v>1C.23.185.0010.a</v>
          </cell>
          <cell r="B6517" t="str">
            <v>- tre strati, spessore 18 ÷ 19 mm, con PVB 0,38 mm.</v>
          </cell>
          <cell r="C6517" t="str">
            <v>m²</v>
          </cell>
          <cell r="D6517">
            <v>159.91999999999999</v>
          </cell>
        </row>
        <row r="6518">
          <cell r="A6518" t="str">
            <v>1C.23.185.0010.b</v>
          </cell>
          <cell r="B6518" t="str">
            <v>- tre strati, spessore 26 ÷ 27 mm, con PVB 0,38 mm.</v>
          </cell>
          <cell r="C6518" t="str">
            <v>m²</v>
          </cell>
          <cell r="D6518">
            <v>189.17</v>
          </cell>
        </row>
        <row r="6519">
          <cell r="A6519" t="str">
            <v>1C.23.185.0010.c</v>
          </cell>
          <cell r="B6519" t="str">
            <v>- quattro strati, spessore 36 ÷ 38 mm, con PVB 0,38 mm.</v>
          </cell>
          <cell r="C6519" t="str">
            <v>m²</v>
          </cell>
          <cell r="D6519">
            <v>212.08</v>
          </cell>
        </row>
        <row r="6520">
          <cell r="A6520" t="str">
            <v>1C.23.185.0020</v>
          </cell>
          <cell r="B6520" t="str">
            <v>Maggiorazioni per finiture particolari cristalli stratificati:</v>
          </cell>
          <cell r="C6520"/>
          <cell r="D6520"/>
        </row>
        <row r="6521">
          <cell r="A6521" t="str">
            <v>1C.23.185.0020.a</v>
          </cell>
          <cell r="B6521" t="str">
            <v>- per ogni ulteriore foglio plastico PVB da 0,38 mm., interposto</v>
          </cell>
          <cell r="C6521" t="str">
            <v>m²</v>
          </cell>
          <cell r="D6521">
            <v>5.0599999999999996</v>
          </cell>
        </row>
        <row r="6522">
          <cell r="A6522" t="str">
            <v>1C.23.185.0020.b</v>
          </cell>
          <cell r="B6522" t="str">
            <v>- per colorazione bianco o colorato del foglio plastico</v>
          </cell>
          <cell r="C6522" t="str">
            <v>m²</v>
          </cell>
          <cell r="D6522">
            <v>7.59</v>
          </cell>
        </row>
        <row r="6523">
          <cell r="A6523" t="str">
            <v>1C.23.185.0020.c</v>
          </cell>
          <cell r="B6523" t="str">
            <v>- per ogni foglio di PVB acustico da 0,50 mm aggiuntivo</v>
          </cell>
          <cell r="C6523" t="str">
            <v>m²</v>
          </cell>
          <cell r="D6523">
            <v>7.59</v>
          </cell>
        </row>
        <row r="6524">
          <cell r="A6524" t="str">
            <v>1C.23.190</v>
          </cell>
          <cell r="B6524" t="str">
            <v>VETRATE ISOLANTI</v>
          </cell>
          <cell r="C6524"/>
          <cell r="D6524"/>
        </row>
        <row r="6525">
          <cell r="A6525" t="str">
            <v>1C.23.190.0010</v>
          </cell>
          <cell r="B6525" t="str">
            <v>Assemblaggio e posa di vetrata isolante termoacustica, in conformità alla UNI 7697, con distanziatore plastico/metallico, saldato con siliconi o polisolfuri; intercapedine adeguata alle esigenze di progetto. Nel prezzo è compresa e compensata la costruzione della vetrata isolante in laboratorio e la posa su qualsiasi tipo di serramento, compresi i materiali necessari quali mastice, guarnizioni, silicone, ecc., restano esclusi i vetri i cui prezzi saranno desunti e contabilizzati dal volume 2.1, del tipo:</v>
          </cell>
          <cell r="C6525"/>
          <cell r="D6525"/>
        </row>
        <row r="6526">
          <cell r="A6526" t="str">
            <v>1C.23.190.0010.a</v>
          </cell>
          <cell r="B6526" t="str">
            <v>- vetrata doppia</v>
          </cell>
          <cell r="C6526" t="str">
            <v>m²</v>
          </cell>
          <cell r="D6526">
            <v>35.85</v>
          </cell>
        </row>
        <row r="6527">
          <cell r="A6527" t="str">
            <v>1C.23.190.0010.b</v>
          </cell>
          <cell r="B6527" t="str">
            <v>- vetrata tripla</v>
          </cell>
          <cell r="C6527" t="str">
            <v>m²</v>
          </cell>
          <cell r="D6527">
            <v>54.21</v>
          </cell>
        </row>
        <row r="6528">
          <cell r="A6528" t="str">
            <v>1C.23.190.0020</v>
          </cell>
          <cell r="B6528" t="str">
            <v>Riempimento dell'intercapedine con gas Argon in sostituzione dell'aria disidratata per migliorare l'isolamento termico ed acustico (Ug = -0,3 - Rw = +0,5/1 dB)</v>
          </cell>
          <cell r="C6528" t="str">
            <v>m²</v>
          </cell>
          <cell r="D6528">
            <v>8.57</v>
          </cell>
        </row>
        <row r="6529">
          <cell r="A6529" t="str">
            <v>1C.23.380</v>
          </cell>
          <cell r="B6529" t="str">
            <v>SPECCHI</v>
          </cell>
          <cell r="C6529"/>
          <cell r="D6529"/>
        </row>
        <row r="6530">
          <cell r="A6530" t="str">
            <v>1C.23.380.0010</v>
          </cell>
          <cell r="B6530" t="str">
            <v>Fornitura e posa di specchi in cristallo argentato, esclusa eventuale molatura del bordo, negli spessori:</v>
          </cell>
          <cell r="C6530"/>
          <cell r="D6530"/>
        </row>
        <row r="6531">
          <cell r="A6531" t="str">
            <v>1C.23.380.0010.a</v>
          </cell>
          <cell r="B6531" t="str">
            <v>- 5 mm</v>
          </cell>
          <cell r="C6531" t="str">
            <v>m²</v>
          </cell>
          <cell r="D6531">
            <v>35.049999999999997</v>
          </cell>
        </row>
        <row r="6532">
          <cell r="A6532" t="str">
            <v>1C.23.380.0010.b</v>
          </cell>
          <cell r="B6532" t="str">
            <v>- 6 mm</v>
          </cell>
          <cell r="C6532" t="str">
            <v>m²</v>
          </cell>
          <cell r="D6532">
            <v>40.61</v>
          </cell>
        </row>
        <row r="6533">
          <cell r="A6533" t="str">
            <v>1C.23.380.0020</v>
          </cell>
          <cell r="B6533" t="str">
            <v>Fornitura e posa di specchi di sicurezza in cristallo argentato, esclusa eventuale molatura del bordo, negli spessori:</v>
          </cell>
          <cell r="C6533"/>
          <cell r="D6533"/>
        </row>
        <row r="6534">
          <cell r="A6534" t="str">
            <v>1C.23.380.0020.a</v>
          </cell>
          <cell r="B6534" t="str">
            <v>- 5 mm</v>
          </cell>
          <cell r="C6534" t="str">
            <v>m²</v>
          </cell>
          <cell r="D6534">
            <v>47.5</v>
          </cell>
        </row>
        <row r="6535">
          <cell r="A6535" t="str">
            <v>1C.23.380.0020.b</v>
          </cell>
          <cell r="B6535" t="str">
            <v>- 6 mm</v>
          </cell>
          <cell r="C6535" t="str">
            <v>m²</v>
          </cell>
          <cell r="D6535">
            <v>53.06</v>
          </cell>
        </row>
        <row r="6536">
          <cell r="A6536" t="str">
            <v>1C.23.400</v>
          </cell>
          <cell r="B6536" t="str">
            <v>LASTRE IN MATERIALE TERMOPLASTICO</v>
          </cell>
          <cell r="C6536"/>
          <cell r="D6536"/>
        </row>
        <row r="6537">
          <cell r="A6537" t="str">
            <v>1C.23.400.0010</v>
          </cell>
          <cell r="B6537" t="str">
            <v>Fornitura e posa di lastra trasparente in materiale termoplastico (metapropilato) stampata o liscia; spessore:</v>
          </cell>
          <cell r="C6537"/>
          <cell r="D6537"/>
        </row>
        <row r="6538">
          <cell r="A6538" t="str">
            <v>1C.23.400.0010.a</v>
          </cell>
          <cell r="B6538" t="str">
            <v>- 3 mm</v>
          </cell>
          <cell r="C6538" t="str">
            <v>m²</v>
          </cell>
          <cell r="D6538">
            <v>25.29</v>
          </cell>
        </row>
        <row r="6539">
          <cell r="A6539" t="str">
            <v>1C.23.400.0010.b</v>
          </cell>
          <cell r="B6539" t="str">
            <v>- 4 mm</v>
          </cell>
          <cell r="C6539" t="str">
            <v>m²</v>
          </cell>
          <cell r="D6539">
            <v>28.33</v>
          </cell>
        </row>
        <row r="6540">
          <cell r="A6540" t="str">
            <v>1C.23.400.0010.c</v>
          </cell>
          <cell r="B6540" t="str">
            <v>- 5 mm</v>
          </cell>
          <cell r="C6540" t="str">
            <v>m²</v>
          </cell>
          <cell r="D6540">
            <v>33.299999999999997</v>
          </cell>
        </row>
        <row r="6541">
          <cell r="A6541" t="str">
            <v>1C.23.400.0020</v>
          </cell>
          <cell r="B6541" t="str">
            <v>Fornitura e posa di lastre estruse in policarbonato, incolori, spessore:</v>
          </cell>
          <cell r="C6541"/>
          <cell r="D6541"/>
        </row>
        <row r="6542">
          <cell r="A6542" t="str">
            <v>1C.23.400.0020.a</v>
          </cell>
          <cell r="B6542" t="str">
            <v>- 0,75 mm, normale</v>
          </cell>
          <cell r="C6542" t="str">
            <v>m²</v>
          </cell>
          <cell r="D6542">
            <v>16.190000000000001</v>
          </cell>
        </row>
        <row r="6543">
          <cell r="A6543" t="str">
            <v>1C.23.400.0020.b</v>
          </cell>
          <cell r="B6543" t="str">
            <v>- 1 mm, normale</v>
          </cell>
          <cell r="C6543" t="str">
            <v>m²</v>
          </cell>
          <cell r="D6543">
            <v>18.45</v>
          </cell>
        </row>
        <row r="6544">
          <cell r="A6544" t="str">
            <v>1C.23.400.0020.c</v>
          </cell>
          <cell r="B6544" t="str">
            <v>- 1,5 mm, normale</v>
          </cell>
          <cell r="C6544" t="str">
            <v>m²</v>
          </cell>
          <cell r="D6544">
            <v>23.29</v>
          </cell>
        </row>
        <row r="6545">
          <cell r="A6545" t="str">
            <v>1C.23.400.0020.d</v>
          </cell>
          <cell r="B6545" t="str">
            <v>- 2 mm, normale</v>
          </cell>
          <cell r="C6545" t="str">
            <v>m²</v>
          </cell>
          <cell r="D6545">
            <v>28.19</v>
          </cell>
        </row>
        <row r="6546">
          <cell r="A6546" t="str">
            <v>1C.23.400.0020.e</v>
          </cell>
          <cell r="B6546" t="str">
            <v>- 3 mm, normale</v>
          </cell>
          <cell r="C6546" t="str">
            <v>m²</v>
          </cell>
          <cell r="D6546">
            <v>37.69</v>
          </cell>
        </row>
        <row r="6547">
          <cell r="A6547" t="str">
            <v>1C.23.400.0020.f</v>
          </cell>
          <cell r="B6547" t="str">
            <v>- 3 mm, antigraffio</v>
          </cell>
          <cell r="C6547" t="str">
            <v>m²</v>
          </cell>
          <cell r="D6547">
            <v>55.25</v>
          </cell>
        </row>
        <row r="6548">
          <cell r="A6548" t="str">
            <v>1C.23.400.0020.g</v>
          </cell>
          <cell r="B6548" t="str">
            <v>- 4 mm, normale</v>
          </cell>
          <cell r="C6548" t="str">
            <v>m²</v>
          </cell>
          <cell r="D6548">
            <v>47.3</v>
          </cell>
        </row>
        <row r="6549">
          <cell r="A6549" t="str">
            <v>1C.23.400.0020.h</v>
          </cell>
          <cell r="B6549" t="str">
            <v>- 4 mm, antigraffio</v>
          </cell>
          <cell r="C6549" t="str">
            <v>m²</v>
          </cell>
          <cell r="D6549">
            <v>70.77</v>
          </cell>
        </row>
        <row r="6550">
          <cell r="A6550" t="str">
            <v>1C.23.400.0020.i</v>
          </cell>
          <cell r="B6550" t="str">
            <v>- 5 mm, normale</v>
          </cell>
          <cell r="C6550" t="str">
            <v>m²</v>
          </cell>
          <cell r="D6550">
            <v>56.91</v>
          </cell>
        </row>
        <row r="6551">
          <cell r="A6551" t="str">
            <v>1C.23.400.0020.j</v>
          </cell>
          <cell r="B6551" t="str">
            <v>- 5 mm, normale</v>
          </cell>
          <cell r="C6551" t="str">
            <v>m²</v>
          </cell>
          <cell r="D6551">
            <v>86.1</v>
          </cell>
        </row>
        <row r="6552">
          <cell r="A6552" t="str">
            <v>1C.23.400.0020.k</v>
          </cell>
          <cell r="B6552" t="str">
            <v>- 6 mm, normale</v>
          </cell>
          <cell r="C6552" t="str">
            <v>m²</v>
          </cell>
          <cell r="D6552">
            <v>66.540000000000006</v>
          </cell>
        </row>
        <row r="6553">
          <cell r="A6553" t="str">
            <v>1C.23.400.0020.l</v>
          </cell>
          <cell r="B6553" t="str">
            <v>- 6 mm, antigraffio</v>
          </cell>
          <cell r="C6553" t="str">
            <v>m²</v>
          </cell>
          <cell r="D6553">
            <v>101.68</v>
          </cell>
        </row>
        <row r="6554">
          <cell r="A6554" t="str">
            <v>1C.23.400.0020.m</v>
          </cell>
          <cell r="B6554" t="str">
            <v>- 8 mm, normale</v>
          </cell>
          <cell r="C6554" t="str">
            <v>m²</v>
          </cell>
          <cell r="D6554">
            <v>85.83</v>
          </cell>
        </row>
        <row r="6555">
          <cell r="A6555" t="str">
            <v>1C.23.400.0020.n</v>
          </cell>
          <cell r="B6555" t="str">
            <v>- 8 mm, antigraffio</v>
          </cell>
          <cell r="C6555" t="str">
            <v>m²</v>
          </cell>
          <cell r="D6555">
            <v>132.4</v>
          </cell>
        </row>
        <row r="6556">
          <cell r="A6556" t="str">
            <v>1C.23.400.0030</v>
          </cell>
          <cell r="B6556" t="str">
            <v>Fornitura e posa di lastre estruse in policarbonato monocamera, resistente ai raggi UV, spessore:</v>
          </cell>
          <cell r="C6556"/>
          <cell r="D6556"/>
        </row>
        <row r="6557">
          <cell r="A6557" t="str">
            <v>1C.23.400.0030.a</v>
          </cell>
          <cell r="B6557" t="str">
            <v>- 4,5 mm, peso 1000 g/m², trasparente</v>
          </cell>
          <cell r="C6557" t="str">
            <v>m²</v>
          </cell>
          <cell r="D6557">
            <v>19.79</v>
          </cell>
        </row>
        <row r="6558">
          <cell r="A6558" t="str">
            <v>1C.23.400.0030.b</v>
          </cell>
          <cell r="B6558" t="str">
            <v>- 6 mm, peso 1300 g/m², trasparente</v>
          </cell>
          <cell r="C6558" t="str">
            <v>m²</v>
          </cell>
          <cell r="D6558">
            <v>23.1</v>
          </cell>
        </row>
        <row r="6559">
          <cell r="A6559" t="str">
            <v>1C.23.400.0030.c</v>
          </cell>
          <cell r="B6559" t="str">
            <v>- 6 mm, peso 1300 g/m², opale</v>
          </cell>
          <cell r="C6559" t="str">
            <v>m²</v>
          </cell>
          <cell r="D6559">
            <v>23.91</v>
          </cell>
        </row>
        <row r="6560">
          <cell r="A6560" t="str">
            <v>1C.23.400.0030.d</v>
          </cell>
          <cell r="B6560" t="str">
            <v>- 6 mm, peso 1300 g/m², bronzo opaco</v>
          </cell>
          <cell r="C6560" t="str">
            <v>m²</v>
          </cell>
          <cell r="D6560">
            <v>25.29</v>
          </cell>
        </row>
        <row r="6561">
          <cell r="A6561" t="str">
            <v>1C.23.400.0030.e</v>
          </cell>
          <cell r="B6561" t="str">
            <v>- 8 mm, peso 1500 g/m², trasparente</v>
          </cell>
          <cell r="C6561" t="str">
            <v>m²</v>
          </cell>
          <cell r="D6561">
            <v>24.76</v>
          </cell>
        </row>
        <row r="6562">
          <cell r="A6562" t="str">
            <v>1C.23.400.0030.f</v>
          </cell>
          <cell r="B6562" t="str">
            <v>- 10 mm, peso 1700 g/m², trasparente</v>
          </cell>
          <cell r="C6562" t="str">
            <v>m²</v>
          </cell>
          <cell r="D6562">
            <v>26.95</v>
          </cell>
        </row>
        <row r="6563">
          <cell r="A6563" t="str">
            <v>1C.23.400.0030.g</v>
          </cell>
          <cell r="B6563" t="str">
            <v>- 10 mm, peso 1700 g/m², opale</v>
          </cell>
          <cell r="C6563" t="str">
            <v>m²</v>
          </cell>
          <cell r="D6563">
            <v>28.86</v>
          </cell>
        </row>
        <row r="6564">
          <cell r="A6564" t="str">
            <v>1C.23.400.0030.h</v>
          </cell>
          <cell r="B6564" t="str">
            <v>- 10 mm, peso 1700 g/m², bronzo opaco</v>
          </cell>
          <cell r="C6564" t="str">
            <v>m²</v>
          </cell>
          <cell r="D6564">
            <v>29.96</v>
          </cell>
        </row>
        <row r="6565">
          <cell r="A6565" t="str">
            <v>1C.23.400.0030.i</v>
          </cell>
          <cell r="B6565" t="str">
            <v>- 16 mm, peso 2850 g/m², trasparente</v>
          </cell>
          <cell r="C6565" t="str">
            <v>m²</v>
          </cell>
          <cell r="D6565">
            <v>39.619999999999997</v>
          </cell>
        </row>
        <row r="6566">
          <cell r="A6566" t="str">
            <v>1C.23.400.0040</v>
          </cell>
          <cell r="B6566" t="str">
            <v>Fornitura e posa di lastre estruse in policarbonato, bicamera, resistente ai raggi UV, spessore:</v>
          </cell>
          <cell r="C6566"/>
          <cell r="D6566"/>
        </row>
        <row r="6567">
          <cell r="A6567" t="str">
            <v>1C.23.400.0040.a</v>
          </cell>
          <cell r="B6567" t="str">
            <v>- 16 mm, peso 2800 g/m², trasparente</v>
          </cell>
          <cell r="C6567" t="str">
            <v>m²</v>
          </cell>
          <cell r="D6567">
            <v>39.619999999999997</v>
          </cell>
        </row>
        <row r="6568">
          <cell r="A6568" t="str">
            <v>1C.23.400.0040.b</v>
          </cell>
          <cell r="B6568" t="str">
            <v>- 16 mm, peso 2800 g/m², opale</v>
          </cell>
          <cell r="C6568" t="str">
            <v>m²</v>
          </cell>
          <cell r="D6568">
            <v>42.93</v>
          </cell>
        </row>
        <row r="6569">
          <cell r="A6569" t="str">
            <v>1C.23.400.0040.c</v>
          </cell>
          <cell r="B6569" t="str">
            <v>- 16 mm, peso 2800 g/m², bronzo opaco</v>
          </cell>
          <cell r="C6569" t="str">
            <v>m²</v>
          </cell>
          <cell r="D6569">
            <v>46.23</v>
          </cell>
        </row>
        <row r="6570">
          <cell r="A6570" t="str">
            <v>1C.23.450</v>
          </cell>
          <cell r="B6570" t="str">
            <v>PELLICOLE PER APPLICAZIONE SU VETRI</v>
          </cell>
          <cell r="C6570"/>
          <cell r="D6570"/>
        </row>
        <row r="6571">
          <cell r="A6571" t="str">
            <v>1C.23.450.0010</v>
          </cell>
          <cell r="B6571" t="str">
            <v>Fornitura e posa di pellicola di sicurezza per applicazione interna od esterna su vetri, otticamente trasparente e priva di aberrazioni ottiche, conforme alla norma EN 12600 per le prove di tenuta all'impatto, lavabile, con protezione superficiale antigraffio.</v>
          </cell>
          <cell r="C6571"/>
          <cell r="D6571"/>
        </row>
        <row r="6572">
          <cell r="A6572" t="str">
            <v>1C.23.450.0010.a</v>
          </cell>
          <cell r="B6572" t="str">
            <v>- spessore fino a 150 micron</v>
          </cell>
          <cell r="C6572" t="str">
            <v>m²</v>
          </cell>
          <cell r="D6572">
            <v>30.7</v>
          </cell>
        </row>
        <row r="6573">
          <cell r="A6573" t="str">
            <v>1C.23.450.0010.b</v>
          </cell>
          <cell r="B6573" t="str">
            <v>- spessore da 151 a 300 micron</v>
          </cell>
          <cell r="C6573" t="str">
            <v>m²</v>
          </cell>
          <cell r="D6573">
            <v>38.1</v>
          </cell>
        </row>
        <row r="6574">
          <cell r="A6574" t="str">
            <v>1C.23.450.0020</v>
          </cell>
          <cell r="B6574" t="str">
            <v>Fornitura e posa di pellicola di sicurezza e per il controllo dell'energia solare trasmessa, per applicazione interna od esterna su vetri, di colore argenteo o bronzato, priva di aberrazioni ottiche, conforme alla norma EN 12600 per le prove di tenuta all'impatto, lavabile, con protezione superficiale antigraffio:</v>
          </cell>
          <cell r="C6574"/>
          <cell r="D6574"/>
        </row>
        <row r="6575">
          <cell r="A6575" t="str">
            <v>1C.23.450.0020.a</v>
          </cell>
          <cell r="B6575" t="str">
            <v>- spessore fino a 150 micron</v>
          </cell>
          <cell r="C6575" t="str">
            <v>m²</v>
          </cell>
          <cell r="D6575">
            <v>35.35</v>
          </cell>
        </row>
        <row r="6576">
          <cell r="A6576" t="str">
            <v>1C.23.450.0020.b</v>
          </cell>
          <cell r="B6576" t="str">
            <v>- spessore da 151 a 300 micron</v>
          </cell>
          <cell r="C6576" t="str">
            <v>m²</v>
          </cell>
          <cell r="D6576">
            <v>44.22</v>
          </cell>
        </row>
        <row r="6577">
          <cell r="A6577" t="str">
            <v>1C.23.450.0030</v>
          </cell>
          <cell r="B6577" t="str">
            <v>Fornitura e posa di pellicola riflettente per il controllo dell'energia solare trasmessa, per applicazione su vetri, in colori a scelta della D.L., priva di aberrazioni ottiche, lavabile, con protezione superficiale antigraffio:</v>
          </cell>
          <cell r="C6577"/>
          <cell r="D6577"/>
        </row>
        <row r="6578">
          <cell r="A6578" t="str">
            <v>1C.23.450.0030.a</v>
          </cell>
          <cell r="B6578" t="str">
            <v>- per applicazioni all'interno</v>
          </cell>
          <cell r="C6578" t="str">
            <v>m²</v>
          </cell>
          <cell r="D6578">
            <v>41.5</v>
          </cell>
        </row>
        <row r="6579">
          <cell r="A6579" t="str">
            <v>1C.23.450.0030.b</v>
          </cell>
          <cell r="B6579" t="str">
            <v>- per applicazioni all'esterno</v>
          </cell>
          <cell r="C6579" t="str">
            <v>m²</v>
          </cell>
          <cell r="D6579">
            <v>48.15</v>
          </cell>
        </row>
        <row r="6580">
          <cell r="A6580" t="str">
            <v>1C.23.450.0040</v>
          </cell>
          <cell r="B6580" t="str">
            <v>Fornitura e posa di pellicola decorativa per posa interna su vetri, con motivi e colori a scelta della D.L., priva di aberrazioni ottiche, lavabile, con protezione superficiale antigraffio.</v>
          </cell>
          <cell r="C6580" t="str">
            <v>m²</v>
          </cell>
          <cell r="D6580">
            <v>36.74</v>
          </cell>
        </row>
        <row r="6581">
          <cell r="A6581" t="str">
            <v>1C.23.450.0050</v>
          </cell>
          <cell r="B6581" t="str">
            <v>Fornitura e posa di pellicola oscurante adatta per la protezione della privacy, per applicazione interna od esterna su vetri, lavabile, con protezione superficiale antigraffio, con diverse gradazioni di opacità:</v>
          </cell>
          <cell r="C6581"/>
          <cell r="D6581"/>
        </row>
        <row r="6582">
          <cell r="A6582" t="str">
            <v>1C.23.450.0050.a</v>
          </cell>
          <cell r="B6582" t="str">
            <v>- opaca o completamente nera</v>
          </cell>
          <cell r="C6582" t="str">
            <v>m²</v>
          </cell>
          <cell r="D6582">
            <v>23.39</v>
          </cell>
        </row>
        <row r="6583">
          <cell r="A6583" t="str">
            <v>1C.23.450.0050.b</v>
          </cell>
          <cell r="B6583" t="str">
            <v>- con fondo a specchio</v>
          </cell>
          <cell r="C6583" t="str">
            <v>m²</v>
          </cell>
          <cell r="D6583">
            <v>21.65</v>
          </cell>
        </row>
        <row r="6584">
          <cell r="A6584" t="str">
            <v>1C.23.470</v>
          </cell>
          <cell r="B6584" t="str">
            <v>DISCHI PER FORI PASSA VOCE</v>
          </cell>
          <cell r="C6584"/>
          <cell r="D6584"/>
        </row>
        <row r="6585">
          <cell r="A6585" t="str">
            <v>1C.23.470.0010</v>
          </cell>
          <cell r="B6585" t="str">
            <v>Fornitura e posa di dischi, di qualsiasi diametro fino a 30 cm, per la protezione di fori passa-voce e similari, dotati ove necessario di fori per il fissaggio con distanziatori di ottone, nei tipi:</v>
          </cell>
          <cell r="C6585"/>
          <cell r="D6585"/>
        </row>
        <row r="6586">
          <cell r="A6586" t="str">
            <v>1C.23.470.0010.a</v>
          </cell>
          <cell r="B6586" t="str">
            <v>- in cristallo float, spessore fino a 8 mm</v>
          </cell>
          <cell r="C6586" t="str">
            <v>cad</v>
          </cell>
          <cell r="D6586">
            <v>29.94</v>
          </cell>
        </row>
        <row r="6587">
          <cell r="A6587" t="str">
            <v>1C.23.470.0010.b</v>
          </cell>
          <cell r="B6587" t="str">
            <v>- in cristallo float, spessore da 8,1 a 12 mm</v>
          </cell>
          <cell r="C6587" t="str">
            <v>cad</v>
          </cell>
          <cell r="D6587">
            <v>33.909999999999997</v>
          </cell>
        </row>
        <row r="6588">
          <cell r="A6588" t="str">
            <v>1C.23.470.0010.c</v>
          </cell>
          <cell r="B6588" t="str">
            <v>- in cristallo di sicurezza, spessore fino a 7 mm</v>
          </cell>
          <cell r="C6588" t="str">
            <v>cad</v>
          </cell>
          <cell r="D6588">
            <v>44.66</v>
          </cell>
        </row>
        <row r="6589">
          <cell r="A6589" t="str">
            <v>1C.23.470.0010.d</v>
          </cell>
          <cell r="B6589" t="str">
            <v>- in cristallo di sicurezza, spessore da 7,1 a 12 mm</v>
          </cell>
          <cell r="C6589" t="str">
            <v>cad</v>
          </cell>
          <cell r="D6589">
            <v>55.13</v>
          </cell>
        </row>
        <row r="6590">
          <cell r="A6590" t="str">
            <v>1C.23.470.0010.e</v>
          </cell>
          <cell r="B6590" t="str">
            <v>- in cristallo di sicurezza, spessore da 12, a 19 mm</v>
          </cell>
          <cell r="C6590" t="str">
            <v>cad</v>
          </cell>
          <cell r="D6590">
            <v>72.12</v>
          </cell>
        </row>
        <row r="6591">
          <cell r="A6591" t="str">
            <v>1C.23.470.0010.f</v>
          </cell>
          <cell r="B6591" t="str">
            <v>- in cristallo di sicurezza, spessore da 19,1 a 27 mm</v>
          </cell>
          <cell r="C6591" t="str">
            <v>cad</v>
          </cell>
          <cell r="D6591">
            <v>86.97</v>
          </cell>
        </row>
        <row r="6592">
          <cell r="A6592" t="str">
            <v>1C.23.470.0010.g</v>
          </cell>
          <cell r="B6592" t="str">
            <v>- in cristallo di sicurezza, spessore da 27,1 a 38 mm</v>
          </cell>
          <cell r="C6592" t="str">
            <v>cad</v>
          </cell>
          <cell r="D6592">
            <v>104.23</v>
          </cell>
        </row>
        <row r="6593">
          <cell r="A6593" t="str">
            <v>1C.23.470.0020</v>
          </cell>
          <cell r="B6593" t="str">
            <v>Fornitura e posa distanziatori di ottone, con filettature e viti per il fissaggio dei dischi di cristallo:</v>
          </cell>
          <cell r="C6593" t="str">
            <v>cad</v>
          </cell>
          <cell r="D6593">
            <v>7.65</v>
          </cell>
        </row>
        <row r="6594">
          <cell r="A6594" t="str">
            <v>1C.23.500</v>
          </cell>
          <cell r="B6594" t="str">
            <v>POSE IN OPERA (ESCLUSA FORNITURA)</v>
          </cell>
          <cell r="C6594"/>
          <cell r="D6594"/>
        </row>
        <row r="6595">
          <cell r="A6595" t="str">
            <v>1C.23.500.0000</v>
          </cell>
          <cell r="B6595" t="str">
            <v>NOTA DI CONSULTAZIONE</v>
          </cell>
          <cell r="C6595"/>
          <cell r="D6595"/>
        </row>
        <row r="6596">
          <cell r="A6596" t="str">
            <v>1C.23.500.0010</v>
          </cell>
          <cell r="B6596" t="str">
            <v>Applicazione in opera di vetri e cristalli su serramenti in legno a infilare, o con fermavetri fissato con chiodi, compresa la sigillatura con mastice</v>
          </cell>
          <cell r="C6596" t="str">
            <v>m²</v>
          </cell>
          <cell r="D6596">
            <v>8.26</v>
          </cell>
        </row>
        <row r="6597">
          <cell r="A6597" t="str">
            <v>1C.23.500.0020</v>
          </cell>
          <cell r="B6597" t="str">
            <v>Applicazione in opera di vetri e cristalli su serramenti in legno, tubolari e profilati di ferro ed alluminio, con fermavetro riportato, fissato con viti, o a scatto, compresa la sigillatura con mastice</v>
          </cell>
          <cell r="C6597" t="str">
            <v>m²</v>
          </cell>
          <cell r="D6597">
            <v>11.44</v>
          </cell>
        </row>
        <row r="6598">
          <cell r="A6598" t="str">
            <v>1C.23.500.0030</v>
          </cell>
          <cell r="B6598" t="str">
            <v>Applicazione in opera di lastre in materiale termoplastico, su serramenti di tutti i tipi</v>
          </cell>
          <cell r="C6598" t="str">
            <v>m²</v>
          </cell>
          <cell r="D6598">
            <v>7.49</v>
          </cell>
        </row>
        <row r="6599">
          <cell r="A6599" t="str">
            <v>1C.23.500.0040</v>
          </cell>
          <cell r="B6599" t="str">
            <v>Applicazione in opera di pellicole in poliestere tereftalato di sicurezza o riflettenti sulla faccia interna dei vetri già in opera su serramenti esterni, o su altre superfici vetrate</v>
          </cell>
          <cell r="C6599" t="str">
            <v>m²</v>
          </cell>
          <cell r="D6599">
            <v>6.36</v>
          </cell>
        </row>
        <row r="6600">
          <cell r="A6600" t="str">
            <v>1C.23.500.0200</v>
          </cell>
          <cell r="B6600" t="str">
            <v>Taglio sagomato di vetri e cristalli di qualsiasi tipo</v>
          </cell>
          <cell r="C6600" t="str">
            <v>m²</v>
          </cell>
          <cell r="D6600">
            <v>3.62</v>
          </cell>
        </row>
        <row r="6601">
          <cell r="A6601" t="str">
            <v>1C.23.550</v>
          </cell>
          <cell r="B6601" t="str">
            <v>MOLATURA BORDI</v>
          </cell>
          <cell r="C6601"/>
          <cell r="D6601"/>
        </row>
        <row r="6602">
          <cell r="A6602" t="str">
            <v>1C.23.550.0010</v>
          </cell>
          <cell r="B6602" t="str">
            <v>Molatura a filo lucido dei bordi di lastre di vetro e cristallo, di qualsiasi tipo, negli spessori:</v>
          </cell>
          <cell r="C6602"/>
          <cell r="D6602"/>
        </row>
        <row r="6603">
          <cell r="A6603" t="str">
            <v>1C.23.550.0010.a</v>
          </cell>
          <cell r="B6603" t="str">
            <v>- fino a 6 mm</v>
          </cell>
          <cell r="C6603" t="str">
            <v>m</v>
          </cell>
          <cell r="D6603">
            <v>3.52</v>
          </cell>
        </row>
        <row r="6604">
          <cell r="A6604" t="str">
            <v>1C.23.550.0010.b</v>
          </cell>
          <cell r="B6604" t="str">
            <v>- da 6,1 a 8 mm</v>
          </cell>
          <cell r="C6604" t="str">
            <v>m</v>
          </cell>
          <cell r="D6604">
            <v>4.3600000000000003</v>
          </cell>
        </row>
        <row r="6605">
          <cell r="A6605" t="str">
            <v>1C.23.550.0010.c</v>
          </cell>
          <cell r="B6605" t="str">
            <v>- da 8,1 a 12 mm</v>
          </cell>
          <cell r="C6605" t="str">
            <v>m</v>
          </cell>
          <cell r="D6605">
            <v>5.19</v>
          </cell>
        </row>
        <row r="6606">
          <cell r="A6606" t="str">
            <v>1C.23.550.0010.d</v>
          </cell>
          <cell r="B6606" t="str">
            <v>- da 12,1 a 19 mm</v>
          </cell>
          <cell r="C6606" t="str">
            <v>m</v>
          </cell>
          <cell r="D6606">
            <v>14.4</v>
          </cell>
        </row>
        <row r="6607">
          <cell r="A6607" t="str">
            <v>1C.23.550.0010.e</v>
          </cell>
          <cell r="B6607" t="str">
            <v>- da 19,1 a 27 mm</v>
          </cell>
          <cell r="C6607" t="str">
            <v>m</v>
          </cell>
          <cell r="D6607">
            <v>31.14</v>
          </cell>
        </row>
        <row r="6608">
          <cell r="A6608" t="str">
            <v>1C.23.550.0010.f</v>
          </cell>
          <cell r="B6608" t="str">
            <v>- da 27,1 a 38 mm</v>
          </cell>
          <cell r="C6608" t="str">
            <v>m</v>
          </cell>
          <cell r="D6608">
            <v>33.479999999999997</v>
          </cell>
        </row>
        <row r="6609">
          <cell r="A6609" t="str">
            <v>1C.23.550.0010.g</v>
          </cell>
          <cell r="B6609" t="str">
            <v>- oltre a 38,1 mm</v>
          </cell>
          <cell r="C6609" t="str">
            <v>m</v>
          </cell>
          <cell r="D6609">
            <v>40.17</v>
          </cell>
        </row>
        <row r="6610">
          <cell r="A6610" t="str">
            <v>1C.23.550.0020</v>
          </cell>
          <cell r="B6610" t="str">
            <v>Molatura a becco di civetta lucido dei bordi di lastre di vetro e cristallo, di qualsiasi tipo, negli spessori:</v>
          </cell>
          <cell r="C6610"/>
          <cell r="D6610"/>
        </row>
        <row r="6611">
          <cell r="A6611" t="str">
            <v>1C.23.550.0020.a</v>
          </cell>
          <cell r="B6611" t="str">
            <v>- fino a 8 mm</v>
          </cell>
          <cell r="C6611" t="str">
            <v>m</v>
          </cell>
          <cell r="D6611">
            <v>4.41</v>
          </cell>
        </row>
        <row r="6612">
          <cell r="A6612" t="str">
            <v>1C.23.550.0020.b</v>
          </cell>
          <cell r="B6612" t="str">
            <v>- da 8,1 fino a 12 mm</v>
          </cell>
          <cell r="C6612" t="str">
            <v>m</v>
          </cell>
          <cell r="D6612">
            <v>6.52</v>
          </cell>
        </row>
        <row r="6613">
          <cell r="A6613" t="str">
            <v>1C.23.600</v>
          </cell>
          <cell r="B6613" t="str">
            <v>ESECUZIONE FORI</v>
          </cell>
          <cell r="C6613"/>
          <cell r="D6613"/>
        </row>
        <row r="6614">
          <cell r="A6614" t="str">
            <v>1C.23.600.0010</v>
          </cell>
          <cell r="B6614" t="str">
            <v>Esecuzione di fori fino a 3 cm di diametro, su vetrate di qualsiasi tipo, di spessore:</v>
          </cell>
          <cell r="C6614"/>
          <cell r="D6614"/>
        </row>
        <row r="6615">
          <cell r="A6615" t="str">
            <v>1C.23.600.0010.a</v>
          </cell>
          <cell r="B6615" t="str">
            <v>- fino a 8 mm</v>
          </cell>
          <cell r="C6615" t="str">
            <v>cad</v>
          </cell>
          <cell r="D6615">
            <v>3.48</v>
          </cell>
        </row>
        <row r="6616">
          <cell r="A6616" t="str">
            <v>1C.23.600.0010.b</v>
          </cell>
          <cell r="B6616" t="str">
            <v>- da 8,1 a 12 mm</v>
          </cell>
          <cell r="C6616" t="str">
            <v>cad</v>
          </cell>
          <cell r="D6616">
            <v>5.29</v>
          </cell>
        </row>
        <row r="6617">
          <cell r="A6617" t="str">
            <v>1C.23.600.0010.c</v>
          </cell>
          <cell r="B6617" t="str">
            <v>- da 12,1 a 19 mm</v>
          </cell>
          <cell r="C6617" t="str">
            <v>cad</v>
          </cell>
          <cell r="D6617">
            <v>7.03</v>
          </cell>
        </row>
        <row r="6618">
          <cell r="A6618" t="str">
            <v>1C.23.600.0010.d</v>
          </cell>
          <cell r="B6618" t="str">
            <v>- da 19,1 a 27 mm</v>
          </cell>
          <cell r="C6618" t="str">
            <v>cad</v>
          </cell>
          <cell r="D6618">
            <v>8.6999999999999993</v>
          </cell>
        </row>
        <row r="6619">
          <cell r="A6619" t="str">
            <v>1C.23.600.0010.e</v>
          </cell>
          <cell r="B6619" t="str">
            <v>- da 27,1 a 38 mm</v>
          </cell>
          <cell r="C6619" t="str">
            <v>cad</v>
          </cell>
          <cell r="D6619">
            <v>10.71</v>
          </cell>
        </row>
        <row r="6620">
          <cell r="A6620" t="str">
            <v>1C.23.600.0010.f</v>
          </cell>
          <cell r="B6620" t="str">
            <v>- oltre a 38,1 mm</v>
          </cell>
          <cell r="C6620" t="str">
            <v>cad</v>
          </cell>
          <cell r="D6620">
            <v>13.16</v>
          </cell>
        </row>
        <row r="6621">
          <cell r="A6621" t="str">
            <v>1C.23.600.0020</v>
          </cell>
          <cell r="B6621" t="str">
            <v>Esecuzione di fori da 3,1 a 10 cm di diametro, su vetrate di qualsiasi tipo, di spessore:</v>
          </cell>
          <cell r="C6621"/>
          <cell r="D6621"/>
        </row>
        <row r="6622">
          <cell r="A6622" t="str">
            <v>1C.23.600.0020.a</v>
          </cell>
          <cell r="B6622" t="str">
            <v>- fino a 8 mm</v>
          </cell>
          <cell r="C6622" t="str">
            <v>cad</v>
          </cell>
          <cell r="D6622">
            <v>13.16</v>
          </cell>
        </row>
        <row r="6623">
          <cell r="A6623" t="str">
            <v>1C.23.600.0020.b</v>
          </cell>
          <cell r="B6623" t="str">
            <v>- da 8,1 a 12 mm</v>
          </cell>
          <cell r="C6623" t="str">
            <v>cad</v>
          </cell>
          <cell r="D6623">
            <v>16.25</v>
          </cell>
        </row>
        <row r="6624">
          <cell r="A6624" t="str">
            <v>1C.23.600.0020.c</v>
          </cell>
          <cell r="B6624" t="str">
            <v>- da 12,1 a 19 mm</v>
          </cell>
          <cell r="C6624" t="str">
            <v>cad</v>
          </cell>
          <cell r="D6624">
            <v>32.479999999999997</v>
          </cell>
        </row>
        <row r="6625">
          <cell r="A6625" t="str">
            <v>1C.23.600.0020.d</v>
          </cell>
          <cell r="B6625" t="str">
            <v>- da 19,1 a 27 mm</v>
          </cell>
          <cell r="C6625" t="str">
            <v>cad</v>
          </cell>
          <cell r="D6625">
            <v>48.96</v>
          </cell>
        </row>
        <row r="6626">
          <cell r="A6626" t="str">
            <v>1C.23.600.0020.e</v>
          </cell>
          <cell r="B6626" t="str">
            <v>- da 27,1 a 38 mm</v>
          </cell>
          <cell r="C6626" t="str">
            <v>cad</v>
          </cell>
          <cell r="D6626">
            <v>54.85</v>
          </cell>
        </row>
        <row r="6627">
          <cell r="A6627" t="str">
            <v>1C.23.600.0020.f</v>
          </cell>
          <cell r="B6627" t="str">
            <v>- oltre a 38,1 mm</v>
          </cell>
          <cell r="C6627" t="str">
            <v>cad</v>
          </cell>
          <cell r="D6627">
            <v>66.459999999999994</v>
          </cell>
        </row>
        <row r="6628">
          <cell r="A6628" t="str">
            <v>1C.23.600.0030</v>
          </cell>
          <cell r="B6628" t="str">
            <v>Esecuzione di fori da 10,1 a 20 cm di diametro, su vetrate di qualsiasi tipo, di spessore:</v>
          </cell>
          <cell r="C6628"/>
          <cell r="D6628"/>
        </row>
        <row r="6629">
          <cell r="A6629" t="str">
            <v>1C.23.600.0030.a</v>
          </cell>
          <cell r="B6629" t="str">
            <v>- fino a 8 mm</v>
          </cell>
          <cell r="C6629" t="str">
            <v>cad</v>
          </cell>
          <cell r="D6629">
            <v>32.19</v>
          </cell>
        </row>
        <row r="6630">
          <cell r="A6630" t="str">
            <v>1C.23.600.0030.b</v>
          </cell>
          <cell r="B6630" t="str">
            <v>- da 8,1 a 12 mm</v>
          </cell>
          <cell r="C6630" t="str">
            <v>cad</v>
          </cell>
          <cell r="D6630">
            <v>37.409999999999997</v>
          </cell>
        </row>
        <row r="6631">
          <cell r="A6631" t="str">
            <v>1C.23.600.0030.c</v>
          </cell>
          <cell r="B6631" t="str">
            <v>- da 12,1 a 19 mm</v>
          </cell>
          <cell r="C6631" t="str">
            <v>cad</v>
          </cell>
          <cell r="D6631">
            <v>53.91</v>
          </cell>
        </row>
        <row r="6632">
          <cell r="A6632" t="str">
            <v>1C.23.600.0030.d</v>
          </cell>
          <cell r="B6632" t="str">
            <v>- da 19,1 a 27 mm</v>
          </cell>
          <cell r="C6632" t="str">
            <v>cad</v>
          </cell>
          <cell r="D6632">
            <v>70.44</v>
          </cell>
        </row>
        <row r="6633">
          <cell r="A6633" t="str">
            <v>1C.23.600.0030.e</v>
          </cell>
          <cell r="B6633" t="str">
            <v>- da 27,1 a 38 mm</v>
          </cell>
          <cell r="C6633" t="str">
            <v>cad</v>
          </cell>
          <cell r="D6633">
            <v>77.349999999999994</v>
          </cell>
        </row>
        <row r="6634">
          <cell r="A6634" t="str">
            <v>1C.23.600.0030.f</v>
          </cell>
          <cell r="B6634" t="str">
            <v>- oltre a 38,1 mm</v>
          </cell>
          <cell r="C6634" t="str">
            <v>cad</v>
          </cell>
          <cell r="D6634">
            <v>97.1</v>
          </cell>
        </row>
        <row r="6635">
          <cell r="A6635" t="str">
            <v>1C.23.650</v>
          </cell>
          <cell r="B6635" t="str">
            <v>FINITURE SUPERFICIALI</v>
          </cell>
          <cell r="C6635"/>
          <cell r="D6635"/>
        </row>
        <row r="6636">
          <cell r="A6636" t="str">
            <v>1C.23.650.0010</v>
          </cell>
          <cell r="B6636" t="str">
            <v>Finiture superficiali di vetri e cristalli, di qualsiasi tipo:</v>
          </cell>
          <cell r="C6636"/>
          <cell r="D6636"/>
        </row>
        <row r="6637">
          <cell r="A6637" t="str">
            <v>1C.23.650.0010.a</v>
          </cell>
          <cell r="B6637" t="str">
            <v>- smerigliatura</v>
          </cell>
          <cell r="C6637" t="str">
            <v>m²</v>
          </cell>
          <cell r="D6637">
            <v>32.19</v>
          </cell>
        </row>
        <row r="6638">
          <cell r="A6638" t="str">
            <v>1C.23.650.0010.b</v>
          </cell>
          <cell r="B6638" t="str">
            <v>- satinatura ad acido</v>
          </cell>
          <cell r="C6638" t="str">
            <v>m²</v>
          </cell>
          <cell r="D6638">
            <v>26.51</v>
          </cell>
        </row>
        <row r="6639">
          <cell r="A6639" t="str">
            <v>1C.23.650.0010.c</v>
          </cell>
          <cell r="B6639" t="str">
            <v>- givrettatura</v>
          </cell>
          <cell r="C6639" t="str">
            <v>m²</v>
          </cell>
          <cell r="D6639">
            <v>19.2</v>
          </cell>
        </row>
        <row r="6640">
          <cell r="A6640" t="str">
            <v>1C.23.650.0010.d</v>
          </cell>
          <cell r="B6640" t="str">
            <v>- opacatura a disegno lineare</v>
          </cell>
          <cell r="C6640" t="str">
            <v>m²</v>
          </cell>
          <cell r="D6640">
            <v>23.64</v>
          </cell>
        </row>
        <row r="6641">
          <cell r="A6641" t="str">
            <v>1C.23.700</v>
          </cell>
          <cell r="B6641" t="str">
            <v>OPERE DI MANUTENZIONE</v>
          </cell>
          <cell r="C6641"/>
          <cell r="D6641"/>
        </row>
        <row r="6642">
          <cell r="A6642" t="str">
            <v>1C.23.700.0010</v>
          </cell>
          <cell r="B6642" t="str">
            <v>Smontaggio di vetri, rotti o da sostituire, di qualsiasi tipo, da serramenti in legno o in ferro o da strutture di qualsiasi genere, con carico e trasporto ad impianti di recupero. Riferito a serramenti che vengono riutilizzati. Nei serramenti che vengono rimossi lo smontaggio dei vetri è compresa nel prezzo.</v>
          </cell>
          <cell r="C6642" t="str">
            <v>m²</v>
          </cell>
          <cell r="D6642">
            <v>11.13</v>
          </cell>
        </row>
        <row r="6643">
          <cell r="A6643" t="str">
            <v>1C.23.700.0030</v>
          </cell>
          <cell r="B6643" t="str">
            <v>Sostituzione di vetri, rotti o da sostituire, già smontati, su serramenti in legno o in ferro o da strutture di qualsiasi genere. Si applicano, per i vari tipi di vetri, le valutazioni da 1C.23.050 a 1C.23.370, maggiorate del 35 %, quando ogni singola misura di lastra è ripetuta solo da 1 a 3 volte.</v>
          </cell>
          <cell r="C6643" t="str">
            <v>%</v>
          </cell>
          <cell r="D6643">
            <v>35</v>
          </cell>
        </row>
        <row r="6644">
          <cell r="A6644" t="str">
            <v>1C.23.700.0050</v>
          </cell>
          <cell r="B6644" t="str">
            <v>Sigillatura di vetri e cristalli, consistente nella manutenzione di vetrate esistenti (operazione già compresa nella posa in opera di vetri). Con fornitura di:</v>
          </cell>
          <cell r="C6644"/>
          <cell r="D6644"/>
        </row>
        <row r="6645">
          <cell r="A6645" t="str">
            <v>1C.23.700.0050.a</v>
          </cell>
          <cell r="B6645" t="str">
            <v>- stucco normale per vetri con olii vegetali</v>
          </cell>
          <cell r="C6645" t="str">
            <v>m²</v>
          </cell>
          <cell r="D6645">
            <v>1.93</v>
          </cell>
        </row>
        <row r="6646">
          <cell r="A6646" t="str">
            <v>1C.23.700.0050.b</v>
          </cell>
          <cell r="B6646" t="str">
            <v>- mastice sintetico al silicone</v>
          </cell>
          <cell r="C6646" t="str">
            <v>m²</v>
          </cell>
          <cell r="D6646">
            <v>2.12</v>
          </cell>
        </row>
        <row r="6647">
          <cell r="A6647" t="str">
            <v>1C.23.700.0100</v>
          </cell>
          <cell r="B6647" t="str">
            <v>Rimozione di pellicole di sicurezza o riflettenti da vetri interni , esterni</v>
          </cell>
          <cell r="C6647" t="str">
            <v>m²</v>
          </cell>
          <cell r="D6647">
            <v>6.67</v>
          </cell>
        </row>
        <row r="6648">
          <cell r="A6648" t="str">
            <v>1C.24 - OPERE DA VERNICIATORE - TAPPEZZIERE</v>
          </cell>
          <cell r="B6648"/>
          <cell r="C6648"/>
          <cell r="D6648"/>
        </row>
        <row r="6649">
          <cell r="A6649" t="str">
            <v>1C</v>
          </cell>
          <cell r="B6649" t="str">
            <v>OPERE COMPIUTE</v>
          </cell>
          <cell r="C6649"/>
          <cell r="D6649"/>
        </row>
        <row r="6650">
          <cell r="A6650" t="str">
            <v>1C.24</v>
          </cell>
          <cell r="B6650" t="str">
            <v>OPERE DA VERNICIATORE - TAPPEZZIERE</v>
          </cell>
          <cell r="C6650"/>
          <cell r="D6650"/>
        </row>
        <row r="6651">
          <cell r="A6651" t="str">
            <v>1C.24.000</v>
          </cell>
          <cell r="B6651" t="str">
            <v>NOTE DI CONSULTAZIONE</v>
          </cell>
          <cell r="C6651"/>
          <cell r="D6651"/>
        </row>
        <row r="6652">
          <cell r="A6652" t="str">
            <v>1C.24.050</v>
          </cell>
          <cell r="B6652" t="str">
            <v>SABBIATURE - PULIZIE</v>
          </cell>
          <cell r="C6652"/>
          <cell r="D6652"/>
        </row>
        <row r="6653">
          <cell r="A6653" t="str">
            <v>1C.24.050.0010</v>
          </cell>
          <cell r="B6653" t="str">
            <v>Sabbiatura di superfici di pietre naturali e artificiali con metodi meccanici ad azione abrasiva. Compresi piani di lavoro ed assistenze murarie, esclusi i ponteggi esterni:</v>
          </cell>
          <cell r="C6653"/>
          <cell r="D6653"/>
        </row>
        <row r="6654">
          <cell r="A6654" t="str">
            <v>1C.24.050.0010.a</v>
          </cell>
          <cell r="B6654" t="str">
            <v>- a getto libero con abrasivi a base di corindone, scorie fonderia, altri abrasivi tipo garnet o similari ammessi, non silicotigeni</v>
          </cell>
          <cell r="C6654" t="str">
            <v>m²</v>
          </cell>
          <cell r="D6654">
            <v>20.81</v>
          </cell>
        </row>
        <row r="6655">
          <cell r="A6655" t="str">
            <v>1C.24.050.0010.b</v>
          </cell>
          <cell r="B6655" t="str">
            <v>- idrosabbiatura, ad alta pressione oltre 100 Atm, con abrasivi non siliticogeni di adatta granulometria.</v>
          </cell>
          <cell r="C6655" t="str">
            <v>m²</v>
          </cell>
          <cell r="D6655">
            <v>26.05</v>
          </cell>
        </row>
        <row r="6656">
          <cell r="A6656" t="str">
            <v>1C.24.050.0010.c</v>
          </cell>
          <cell r="B6656" t="str">
            <v>- ad umido con sabbia quarzifera di superfici in cemento, in muratura, in cotto, in pietra naturale, in intonaco, in legno</v>
          </cell>
          <cell r="C6656" t="str">
            <v>m²</v>
          </cell>
          <cell r="D6656">
            <v>13.64</v>
          </cell>
        </row>
        <row r="6657">
          <cell r="A6657" t="str">
            <v>1C.24.050.0020</v>
          </cell>
          <cell r="B6657" t="str">
            <v>Pulizia di superfici esterne verticali ed orizzontali, intonacate e/o lapidee, mediante idrolavaggio a bassa pressione con soluzione satura di bicarbonato di sodio o miscele di carbonati, compreso accurato lavaggio finale. Risultano inoltre compresi i piani di lavoro e le assistenze murarie.</v>
          </cell>
          <cell r="C6657" t="str">
            <v>m²</v>
          </cell>
          <cell r="D6657">
            <v>17.079999999999998</v>
          </cell>
        </row>
        <row r="6658">
          <cell r="A6658" t="str">
            <v>1C.24.050.0040</v>
          </cell>
          <cell r="B6658" t="str">
            <v>Pulizia di superfici con getto di vapore additivato con detergenti e sgrassanti. Compresi piani di lavoro ed assistenze murarie; esclusi i ponteggi esterni.</v>
          </cell>
          <cell r="C6658" t="str">
            <v>m²</v>
          </cell>
          <cell r="D6658">
            <v>8.76</v>
          </cell>
        </row>
        <row r="6659">
          <cell r="A6659" t="str">
            <v>1C.24.050.0050</v>
          </cell>
          <cell r="B6659" t="str">
            <v>Pulizia di superfici con detergente a base di acidi minerali e tensioattivi applicati a pennello e successivo lavaggio con acqua calda. Compresi piani di lavoro interni ed assistenze murarie; esclusi i ponteggi esterni:</v>
          </cell>
          <cell r="C6659"/>
          <cell r="D6659"/>
        </row>
        <row r="6660">
          <cell r="A6660" t="str">
            <v>1C.24.050.0050.a</v>
          </cell>
          <cell r="B6660" t="str">
            <v>- per murature in mattoni a vista, beole, cotti, clinker pietre dure non lucide</v>
          </cell>
          <cell r="C6660" t="str">
            <v>m²</v>
          </cell>
          <cell r="D6660">
            <v>3.95</v>
          </cell>
        </row>
        <row r="6661">
          <cell r="A6661" t="str">
            <v>1C.24.050.0050.b</v>
          </cell>
          <cell r="B6661" t="str">
            <v>- per marmi e pietre lucide</v>
          </cell>
          <cell r="C6661" t="str">
            <v>m²</v>
          </cell>
          <cell r="D6661">
            <v>7.23</v>
          </cell>
        </row>
        <row r="6662">
          <cell r="A6662" t="str">
            <v>1C.24.050.0060</v>
          </cell>
          <cell r="B6662" t="str">
            <v>Pulizia di croste nere e patine biologiche da materiali lapidei sedimentari, travertino, marmo, ceppo, cementi decorativi, con prodotto a base di E.D.T.A., bicarbonato d'ammonio, sostanze alcaline e tensioattive, con lavaggio finale. Compresi piani di lavoro interni ed assistenze murarie; esclusi i ponteggi esterni.</v>
          </cell>
          <cell r="C6662" t="str">
            <v>m²</v>
          </cell>
          <cell r="D6662">
            <v>6.22</v>
          </cell>
        </row>
        <row r="6663">
          <cell r="A6663" t="str">
            <v>1C.24.050.0070</v>
          </cell>
          <cell r="B6663" t="str">
            <v>Neutralizzazione di sali, di prodotti incoerenti, patine biologiche con prodotto a base di acidi minerali applicato su superfici in mattoni, ceppo, travertino, cementi decorativi. Compresi piani di lavoro interni ed assistenze murarie; esclusi i ponteggi esterni.</v>
          </cell>
          <cell r="C6663" t="str">
            <v>m²</v>
          </cell>
          <cell r="D6663">
            <v>7.25</v>
          </cell>
        </row>
        <row r="6664">
          <cell r="A6664" t="str">
            <v>1C.24.100</v>
          </cell>
          <cell r="B6664" t="str">
            <v>PREPARAZIONE SUPERFICI MURARIE</v>
          </cell>
          <cell r="C6664"/>
          <cell r="D6664"/>
        </row>
        <row r="6665">
          <cell r="A6665" t="str">
            <v>1C.24.100.0010</v>
          </cell>
          <cell r="B6665" t="str">
            <v>Stuccatura saltuaria di superfici interne con stucco emulsionato a ricoprimento di scalfitture, di fori, di cavillature, con carteggiatura delle zone stuccate. Compresi piani di lavoro interni ed assistenze murarie.</v>
          </cell>
          <cell r="C6665" t="str">
            <v>m²</v>
          </cell>
          <cell r="D6665">
            <v>2.17</v>
          </cell>
        </row>
        <row r="6666">
          <cell r="A6666" t="str">
            <v>1C.24.100.0020</v>
          </cell>
          <cell r="B6666" t="str">
            <v>Trattamento di superfici, prima di eseguire rasature, stuccature o pitturazioni, compresi piani di lavoro interni ed assistenze murarie. Con applicazione a rullo o pennello di:</v>
          </cell>
          <cell r="C6666"/>
          <cell r="D6666"/>
        </row>
        <row r="6667">
          <cell r="A6667" t="str">
            <v>1C.24.100.0020.a</v>
          </cell>
          <cell r="B6667" t="str">
            <v>- primer in dispersione acquosa</v>
          </cell>
          <cell r="C6667" t="str">
            <v>m²</v>
          </cell>
          <cell r="D6667">
            <v>2.35</v>
          </cell>
        </row>
        <row r="6668">
          <cell r="A6668" t="str">
            <v>1C.24.100.0020.b</v>
          </cell>
          <cell r="B6668" t="str">
            <v>- primer in solvente</v>
          </cell>
          <cell r="C6668" t="str">
            <v>m²</v>
          </cell>
          <cell r="D6668">
            <v>2.82</v>
          </cell>
        </row>
        <row r="6669">
          <cell r="A6669" t="str">
            <v>1C.24.100.0020.c</v>
          </cell>
          <cell r="B6669" t="str">
            <v>- primer ai silicati</v>
          </cell>
          <cell r="C6669" t="str">
            <v>m²</v>
          </cell>
          <cell r="D6669">
            <v>2.79</v>
          </cell>
        </row>
        <row r="6670">
          <cell r="A6670" t="str">
            <v>1C.24.100.0020.d</v>
          </cell>
          <cell r="B6670" t="str">
            <v>- emulsione silossanica</v>
          </cell>
          <cell r="C6670" t="str">
            <v>m²</v>
          </cell>
          <cell r="D6670">
            <v>2.72</v>
          </cell>
        </row>
        <row r="6671">
          <cell r="A6671" t="str">
            <v>1C.24.100.0020.e</v>
          </cell>
          <cell r="B6671" t="str">
            <v>- liquido antimuffa, antibatterico, antialghe, applicato a pennello o rullo, compresa successiva spazzolatura.</v>
          </cell>
          <cell r="C6671" t="str">
            <v>m²</v>
          </cell>
          <cell r="D6671">
            <v>2.42</v>
          </cell>
        </row>
        <row r="6672">
          <cell r="A6672" t="str">
            <v>1C.24.100.0020.f</v>
          </cell>
          <cell r="B6672" t="str">
            <v>- fondo a base di una miscela di microemulsioni polisilossaniche ed acriliche in grado di penetrare in profondità nel supporto consolidandolo ed omogeneizzandone l'assorbimento (p.s. 1 kg/l, resa 0,2 - 0,3 l/m²)</v>
          </cell>
          <cell r="C6672" t="str">
            <v>m²</v>
          </cell>
          <cell r="D6672">
            <v>3.19</v>
          </cell>
        </row>
        <row r="6673">
          <cell r="A6673" t="str">
            <v>1C.24.120</v>
          </cell>
          <cell r="B6673" t="str">
            <v>PITTURAZIONI MURALI INTERNE</v>
          </cell>
          <cell r="C6673"/>
          <cell r="D6673"/>
        </row>
        <row r="6674">
          <cell r="A6674" t="str">
            <v>1C.24.120.0010</v>
          </cell>
          <cell r="B6674" t="str">
            <v>Tinteggiatura a due riprese, su superfici interne in intonaco civile o lisciate a gesso, già preparate ed isolate; compresi piani di lavoro interni ed assistenze murarie:</v>
          </cell>
          <cell r="C6674"/>
          <cell r="D6674"/>
        </row>
        <row r="6675">
          <cell r="A6675" t="str">
            <v>1C.24.120.0010.a</v>
          </cell>
          <cell r="B6675" t="str">
            <v>- con tinta a tempera</v>
          </cell>
          <cell r="C6675" t="str">
            <v>m²</v>
          </cell>
          <cell r="D6675">
            <v>3.39</v>
          </cell>
        </row>
        <row r="6676">
          <cell r="A6676" t="str">
            <v>1C.24.120.0010.b</v>
          </cell>
          <cell r="B6676" t="str">
            <v>- con pittura minerale a base di grassello di calce</v>
          </cell>
          <cell r="C6676" t="str">
            <v>m²</v>
          </cell>
          <cell r="D6676">
            <v>4.3899999999999997</v>
          </cell>
        </row>
        <row r="6677">
          <cell r="A6677" t="str">
            <v>1C.24.120.0020</v>
          </cell>
          <cell r="B6677" t="str">
            <v>Pitturazione a due riprese, su superfici interne in intonaco civile o lisciate a gesso, già preparate ed isolate. Compresi piani di lavoro ed assistenze murarie. Con idropittura a base di resine in emulsione, secondo norma UNI EN 13300, cariche micronizzate, additivi, battericidi, fungicidi:</v>
          </cell>
          <cell r="C6677"/>
          <cell r="D6677"/>
        </row>
        <row r="6678">
          <cell r="A6678" t="str">
            <v>1C.24.120.0020.a</v>
          </cell>
          <cell r="B6678" t="str">
            <v>- a base di copolimeri vinilversatati, traspirante (p.s. 1,60 kg/l; resa 0,13- 0,18 l/m²). Lavabilità &gt; 1.000 colpi spazzola</v>
          </cell>
          <cell r="C6678" t="str">
            <v>m²</v>
          </cell>
          <cell r="D6678">
            <v>3.88</v>
          </cell>
        </row>
        <row r="6679">
          <cell r="A6679" t="str">
            <v>1C.24.120.0020.b</v>
          </cell>
          <cell r="B6679" t="str">
            <v>- a base di copolimeri sintetici, traspirante e semilavabile (p.s. 1,54 kg/l - resa 0,13-0,17 l/m²). Lavabilità &gt; 4.000 colpi spazzola</v>
          </cell>
          <cell r="C6679" t="str">
            <v>m²</v>
          </cell>
          <cell r="D6679">
            <v>4.16</v>
          </cell>
        </row>
        <row r="6680">
          <cell r="A6680" t="str">
            <v>1C.24.120.0020.c</v>
          </cell>
          <cell r="B6680" t="str">
            <v>- a base di copolimeri acrilici, traspirante e superlavabile (p.s. 1,52 kg/l - resa 0,13-0,17 l/m²). Lavabilità &gt; 5.000 colpi spazzola</v>
          </cell>
          <cell r="C6680" t="str">
            <v>m²</v>
          </cell>
          <cell r="D6680">
            <v>4.29</v>
          </cell>
        </row>
        <row r="6681">
          <cell r="A6681" t="str">
            <v>1C.24.120.0020.d</v>
          </cell>
          <cell r="B6681" t="str">
            <v>- a base di resina acrilica, traspirante e lavabile con sapone (p.s. 1,31 kg/l - resa 0,13-0,17 l/m²). Lavabilità &gt; 10.000 colpi spazzola</v>
          </cell>
          <cell r="C6681" t="str">
            <v>m²</v>
          </cell>
          <cell r="D6681">
            <v>5.01</v>
          </cell>
        </row>
        <row r="6682">
          <cell r="A6682" t="str">
            <v>1C.24.120.0020.e</v>
          </cell>
          <cell r="B6682" t="str">
            <v>- a base di resina epossisilossanica, bicomponente, trasparente, senza solvente, non infiammabile, ad alta riflessione della luce ed alto effetto barriera, adatto per superfici sottoposte a frequenti cicli di lavaggio. ( resa 12 - 13 m²/l).</v>
          </cell>
          <cell r="C6682" t="str">
            <v>m²</v>
          </cell>
          <cell r="D6682">
            <v>17.739999999999998</v>
          </cell>
        </row>
        <row r="6683">
          <cell r="A6683" t="str">
            <v>1C.24.120.0025</v>
          </cell>
          <cell r="B6683" t="str">
            <v>Pittura fotocatalitica Ecoattiva lavabile a base di biossido di titanio, inerti ultrafini ed additivi prodotta con tecnologia Proactive Photocatalytic System, ai sensi del D.M. del 01.04.2004 per superfici interne in intonaco civile o lisciato a gesso, già preparate ed isolate. Compresi i piani di lavoro ed assistenze murarie. (Resa: 6 m²/lt in due mani).</v>
          </cell>
          <cell r="C6683" t="str">
            <v>m²</v>
          </cell>
          <cell r="D6683">
            <v>4.4000000000000004</v>
          </cell>
        </row>
        <row r="6684">
          <cell r="A6684" t="str">
            <v>1C.24.120.0030</v>
          </cell>
          <cell r="B6684" t="str">
            <v>Pitturazione a due riprese, con una mano di fondo ed una mano a finire, su superfici interne in intonaco civile o lisciate a gesso, già preparate ed isolate. Compresi piani di lavoro ed assistenze murarie. Del tipo:</v>
          </cell>
          <cell r="C6684"/>
          <cell r="D6684"/>
        </row>
        <row r="6685">
          <cell r="A6685" t="str">
            <v>1C.24.120.0030.a</v>
          </cell>
          <cell r="B6685" t="str">
            <v>- pittura opaca tipo cementite</v>
          </cell>
          <cell r="C6685" t="str">
            <v>m²</v>
          </cell>
          <cell r="D6685">
            <v>6.2</v>
          </cell>
        </row>
        <row r="6686">
          <cell r="A6686" t="str">
            <v>1C.24.120.0030.b</v>
          </cell>
          <cell r="B6686" t="str">
            <v>- pittura alchidica lucida o satinata</v>
          </cell>
          <cell r="C6686" t="str">
            <v>m²</v>
          </cell>
          <cell r="D6686">
            <v>6.72</v>
          </cell>
        </row>
        <row r="6687">
          <cell r="A6687" t="str">
            <v>1C.24.120.0030.c</v>
          </cell>
          <cell r="B6687" t="str">
            <v>- pittura poliuretanica bicomponente</v>
          </cell>
          <cell r="C6687" t="str">
            <v>m²</v>
          </cell>
          <cell r="D6687">
            <v>8.33</v>
          </cell>
        </row>
        <row r="6688">
          <cell r="A6688" t="str">
            <v>1C.24.120.0035</v>
          </cell>
          <cell r="B6688" t="str">
            <v>Pittura fotocatalitica Ecoattiva a smalto murale satinato o lucido a base di biossido di titanio, inerti ultrafini ed additivi prodotta con tecnologia Proactive Photocatalytic System, ai sensi del D.M. del 01.04.2004 per superfici interne in intonaco civile o lisciato a gesso, già preparate ed isolate. Compresi i piani di lavoro ed assistenze murarie. (Resa 8 m²/lt in due mani).</v>
          </cell>
          <cell r="C6688" t="str">
            <v>m²</v>
          </cell>
          <cell r="D6688">
            <v>5.5</v>
          </cell>
        </row>
        <row r="6689">
          <cell r="A6689" t="str">
            <v>1C.24.120.0040</v>
          </cell>
          <cell r="B6689" t="str">
            <v>Rivestimento murale policromo a base di resine acriliche in soluzione e chips colorati, applicato a spruzzo su pareti interne già preparate ed isolate. Compresi piani di lavoro ed assistenze murarie.</v>
          </cell>
          <cell r="C6689" t="str">
            <v>m²</v>
          </cell>
          <cell r="D6689">
            <v>15.6</v>
          </cell>
        </row>
        <row r="6690">
          <cell r="A6690" t="str">
            <v>1C.24.120.0050</v>
          </cell>
          <cell r="B6690" t="str">
            <v>Pitturazione a due riprese su intonaco deumidificante ed intonaco civile con pittura a base di resine in dispersione acquosa, pigmenti, inerti micronizzati ed additivi specifici. Compresi piani di lavoro ed assistenze murarie.</v>
          </cell>
          <cell r="C6690" t="str">
            <v>m²</v>
          </cell>
          <cell r="D6690">
            <v>6.82</v>
          </cell>
        </row>
        <row r="6691">
          <cell r="A6691" t="str">
            <v>1C.24.120.0060</v>
          </cell>
          <cell r="B6691" t="str">
            <v>Pitturazione di zoccolini, filettature, profilature con qualsiasi tipo di pittura o vernice. Compresi piani di lavoro ed assistenze murarie:</v>
          </cell>
          <cell r="C6691"/>
          <cell r="D6691"/>
        </row>
        <row r="6692">
          <cell r="A6692" t="str">
            <v>1C.24.120.0060.a</v>
          </cell>
          <cell r="B6692" t="str">
            <v>- zoccolino con altezza da 10,5 a 20 cm, compresa la preparazione del fondo</v>
          </cell>
          <cell r="C6692" t="str">
            <v>m</v>
          </cell>
          <cell r="D6692">
            <v>4.9400000000000004</v>
          </cell>
        </row>
        <row r="6693">
          <cell r="A6693" t="str">
            <v>1C.24.120.0060.b</v>
          </cell>
          <cell r="B6693" t="str">
            <v>- zoccolino con altezza fino a 10 cm, compresa la preparazione del fondo</v>
          </cell>
          <cell r="C6693" t="str">
            <v>m</v>
          </cell>
          <cell r="D6693">
            <v>3.88</v>
          </cell>
        </row>
        <row r="6694">
          <cell r="A6694" t="str">
            <v>1C.24.120.0060.c</v>
          </cell>
          <cell r="B6694" t="str">
            <v>- filettatura sottile o profilatura tra tinte diverse sulla stessa superficie</v>
          </cell>
          <cell r="C6694" t="str">
            <v>m</v>
          </cell>
          <cell r="D6694">
            <v>2.62</v>
          </cell>
        </row>
        <row r="6695">
          <cell r="A6695" t="str">
            <v>1C.24.120.0100</v>
          </cell>
          <cell r="B6695" t="str">
            <v>Sovrapprezzo per esecuzione di pitturazioni e verniciature interne di qualsiasi tipo, in ambienti con altezza superiore a 4 m. Il sovrapprezzo, riferito all'intero ciclo di lavorazione, viene applicato solo alle superfici tinteggiate poste al di sopra del limite di 4 m.</v>
          </cell>
          <cell r="C6695" t="str">
            <v>m²</v>
          </cell>
          <cell r="D6695">
            <v>5.15</v>
          </cell>
        </row>
        <row r="6696">
          <cell r="A6696" t="str">
            <v>1C.24.140</v>
          </cell>
          <cell r="B6696" t="str">
            <v>PITTURAZIONI MURALI ESTERNE</v>
          </cell>
          <cell r="C6696"/>
          <cell r="D6696"/>
        </row>
        <row r="6697">
          <cell r="A6697" t="str">
            <v>1C.24.140.0010</v>
          </cell>
          <cell r="B6697" t="str">
            <v>Pitturazione a due riprese, su superfici esterne già preparate ed isolate. Compresi piani di lavoro ed assistenze murarie. Con pitture:</v>
          </cell>
          <cell r="C6697"/>
          <cell r="D6697"/>
        </row>
        <row r="6698">
          <cell r="A6698" t="str">
            <v>1C.24.140.0010.a</v>
          </cell>
          <cell r="B6698" t="str">
            <v>- a base di resina acrilica, traspirante e lavabile con sapone (p.s. 1,31 kg/l - resa 0,13-0,17 l/m²)</v>
          </cell>
          <cell r="C6698" t="str">
            <v>m²</v>
          </cell>
          <cell r="D6698">
            <v>6.64</v>
          </cell>
        </row>
        <row r="6699">
          <cell r="A6699" t="str">
            <v>1C.24.140.0010.b</v>
          </cell>
          <cell r="B6699" t="str">
            <v>- a base di resine acriliche con inerti di quarzo finissimi</v>
          </cell>
          <cell r="C6699" t="str">
            <v>m²</v>
          </cell>
          <cell r="D6699">
            <v>7.37</v>
          </cell>
        </row>
        <row r="6700">
          <cell r="A6700" t="str">
            <v>1C.24.140.0010.c</v>
          </cell>
          <cell r="B6700" t="str">
            <v>- a solvente, a base di Pliolite e pigmenti (p.s. 1,3 kg/l - resa 0,17 l/m² per due mani)</v>
          </cell>
          <cell r="C6700" t="str">
            <v>m²</v>
          </cell>
          <cell r="D6700">
            <v>7.65</v>
          </cell>
        </row>
        <row r="6701">
          <cell r="A6701" t="str">
            <v>1C.24.140.0010.d</v>
          </cell>
          <cell r="B6701" t="str">
            <v>- minerali per esterni a base di calce spenta e pigmenti stabili (p.s. 1,40 kg/l - resa 0,35 l/m² per due mani)</v>
          </cell>
          <cell r="C6701" t="str">
            <v>m²</v>
          </cell>
          <cell r="D6701">
            <v>7.39</v>
          </cell>
        </row>
        <row r="6702">
          <cell r="A6702" t="str">
            <v>1C.24.140.0010.e</v>
          </cell>
          <cell r="B6702" t="str">
            <v>- ai silicati di potassio modificati (p.s. = 1,54 kg/l; resa = 0,25 l/m²)</v>
          </cell>
          <cell r="C6702" t="str">
            <v>m²</v>
          </cell>
          <cell r="D6702">
            <v>5.47</v>
          </cell>
        </row>
        <row r="6703">
          <cell r="A6703" t="str">
            <v>1C.24.140.0010.f</v>
          </cell>
          <cell r="B6703" t="str">
            <v>- a base di resine silossaniche e dispersione acrilica, idrodiluibile (p.s. 1,56 kg/l; resa = 0,25-0,17 l/m²)</v>
          </cell>
          <cell r="C6703" t="str">
            <v>m²</v>
          </cell>
          <cell r="D6703">
            <v>7.77</v>
          </cell>
        </row>
        <row r="6704">
          <cell r="A6704" t="str">
            <v>1C.24.140.0010.g</v>
          </cell>
          <cell r="B6704" t="str">
            <v>- trasparente impermeabilizzante per murature a vista, a base di resine non ingiallenti (p.s. 0,94 kg/l, resa 0,07-0,13 l/m²)</v>
          </cell>
          <cell r="C6704" t="str">
            <v>m²</v>
          </cell>
          <cell r="D6704">
            <v>6.11</v>
          </cell>
        </row>
        <row r="6705">
          <cell r="A6705" t="str">
            <v>1C.24.140.0010.h</v>
          </cell>
          <cell r="B6705" t="str">
            <v>- a base di silicati di potassio, biossido di titanio, inerti ultrafini ed additivi (Pittura fotocatalitica Ecoattiva) prodotta con tecnologia Proactive Photocatalytic System, ai sensi del D.M. del 01.04.2004 per superfici esterne già preparate ed isolate. (Resa 6 m²/lt in due mani).</v>
          </cell>
          <cell r="C6705" t="str">
            <v>m²</v>
          </cell>
          <cell r="D6705">
            <v>6.86</v>
          </cell>
        </row>
        <row r="6706">
          <cell r="A6706" t="str">
            <v>1C.24.140.0010.i</v>
          </cell>
          <cell r="B6706" t="str">
            <v>- a base di silossani, biossido di titanio, inerti ultrafini ed additivi (Pittura fotocatalitica Ecoattiva) prodotta con tecnologia Proactive Photocatalytic System, ai sensi del D.M. del 01.04.2004 per superfici esterne già preparate ed isolate. (Resa 6 m²/lt in due mani).</v>
          </cell>
          <cell r="C6706" t="str">
            <v>m²</v>
          </cell>
          <cell r="D6706">
            <v>7.25</v>
          </cell>
        </row>
        <row r="6707">
          <cell r="A6707" t="str">
            <v>1C.24.140.0020</v>
          </cell>
          <cell r="B6707" t="str">
            <v>Pitturazioni con mano di fondo e mano di finitura di superfici già preparate e isolate. Compresi piani di lavoro ed assistenze murarie:</v>
          </cell>
          <cell r="C6707"/>
          <cell r="D6707"/>
        </row>
        <row r="6708">
          <cell r="A6708" t="str">
            <v>1C.24.140.0020.a</v>
          </cell>
          <cell r="B6708" t="str">
            <v>- con pittura alchidica lucida o satinata</v>
          </cell>
          <cell r="C6708" t="str">
            <v>m²</v>
          </cell>
          <cell r="D6708">
            <v>7.66</v>
          </cell>
        </row>
        <row r="6709">
          <cell r="A6709" t="str">
            <v>1C.24.140.0020.b</v>
          </cell>
          <cell r="B6709" t="str">
            <v>- con pittura poliuretanica bicomponente</v>
          </cell>
          <cell r="C6709" t="str">
            <v>m²</v>
          </cell>
          <cell r="D6709">
            <v>9.1999999999999993</v>
          </cell>
        </row>
        <row r="6710">
          <cell r="A6710" t="str">
            <v>1C.24.140.0030</v>
          </cell>
          <cell r="B6710" t="str">
            <v>Pitturazione a due riprese, su tutti i fondi murali già preparati ed isolati, verticali ed orizzontali con pittura a base di silicati di potassio composta da sostanze minerali pure, pigmenti inorganici resistenti alla luce e silicato liquido speciale modificato. Compresi piani di lavoro e assistenze murarie. (Resa 0,35 l/m² per due mani)</v>
          </cell>
          <cell r="C6710" t="str">
            <v>m²</v>
          </cell>
          <cell r="D6710">
            <v>9.64</v>
          </cell>
        </row>
        <row r="6711">
          <cell r="A6711" t="str">
            <v>1C.24.160</v>
          </cell>
          <cell r="B6711" t="str">
            <v>RIVESTIMENTI PLASTICI (ESTERNI E INTERNI)</v>
          </cell>
          <cell r="C6711"/>
          <cell r="D6711"/>
        </row>
        <row r="6712">
          <cell r="A6712" t="str">
            <v>1C.24.160.0010</v>
          </cell>
          <cell r="B6712" t="str">
            <v>Rivestimento plastico continuo con quarzo finissimo, applicato su preesistente intonaco civile o lisciatura a gesso o stucco. Compresi piani di lavoro ed assistenze murarie, esclusi i ponteggi esterni. nei tipi:</v>
          </cell>
          <cell r="C6712"/>
          <cell r="D6712"/>
        </row>
        <row r="6713">
          <cell r="A6713" t="str">
            <v>1C.24.160.0010.a</v>
          </cell>
          <cell r="B6713" t="str">
            <v>- lamato o bucciato fine (rilievo massimo 1,2 mm), finitura opaca</v>
          </cell>
          <cell r="C6713" t="str">
            <v>m²</v>
          </cell>
          <cell r="D6713">
            <v>3.64</v>
          </cell>
        </row>
        <row r="6714">
          <cell r="A6714" t="str">
            <v>1C.24.160.0010.b</v>
          </cell>
          <cell r="B6714" t="str">
            <v>- lamato o bucciato fine (rilievo massimo 1,2 mm), finitura lucida</v>
          </cell>
          <cell r="C6714" t="str">
            <v>m²</v>
          </cell>
          <cell r="D6714">
            <v>4.72</v>
          </cell>
        </row>
        <row r="6715">
          <cell r="A6715" t="str">
            <v>1C.24.160.0010.c</v>
          </cell>
          <cell r="B6715" t="str">
            <v>- bucciato medio (rilievo massimo 2 mm), finitura opaca</v>
          </cell>
          <cell r="C6715" t="str">
            <v>m²</v>
          </cell>
          <cell r="D6715">
            <v>4.7300000000000004</v>
          </cell>
        </row>
        <row r="6716">
          <cell r="A6716" t="str">
            <v>1C.24.160.0010.d</v>
          </cell>
          <cell r="B6716" t="str">
            <v>- bucciato medio (rilievo massimo 2 mm), finitura lucida</v>
          </cell>
          <cell r="C6716" t="str">
            <v>m²</v>
          </cell>
          <cell r="D6716">
            <v>5.95</v>
          </cell>
        </row>
        <row r="6717">
          <cell r="A6717" t="str">
            <v>1C.24.160.0020</v>
          </cell>
          <cell r="B6717" t="str">
            <v>Rivestimento minerale colorato pietrificante con finitura frattazzata eseguito con malta premiscelata a base di leganti aerei e idraulici, sabbie fini selezionate, pigmenti inorganici, additivi idrofughi, applicato in due mani su preesistente intonaco rustico. Compresi piani di lavoro ed assistenze murarie, esclusi i ponteggi esterni:</v>
          </cell>
          <cell r="C6717"/>
          <cell r="D6717"/>
        </row>
        <row r="6718">
          <cell r="A6718" t="str">
            <v>1C.24.160.0020.a</v>
          </cell>
          <cell r="B6718" t="str">
            <v>- grana fine</v>
          </cell>
          <cell r="C6718" t="str">
            <v>m²</v>
          </cell>
          <cell r="D6718">
            <v>13.89</v>
          </cell>
        </row>
        <row r="6719">
          <cell r="A6719" t="str">
            <v>1C.24.160.0020.b</v>
          </cell>
          <cell r="B6719" t="str">
            <v>- grana media</v>
          </cell>
          <cell r="C6719" t="str">
            <v>m²</v>
          </cell>
          <cell r="D6719">
            <v>14.4</v>
          </cell>
        </row>
        <row r="6720">
          <cell r="A6720" t="str">
            <v>1C.24.160.0020.c</v>
          </cell>
          <cell r="B6720" t="str">
            <v>- grana grossa</v>
          </cell>
          <cell r="C6720" t="str">
            <v>m²</v>
          </cell>
          <cell r="D6720">
            <v>15.86</v>
          </cell>
        </row>
        <row r="6721">
          <cell r="A6721" t="str">
            <v>1C.24.160.0030</v>
          </cell>
          <cell r="B6721" t="str">
            <v>Rivestimento minerale colorato pietrificante con finitura lamata, eseguito con malta premiscelata a base di leganti aerei e idraulici, sabbie fini selezionate, pigmenti inorganici, additivi idrofughi, applicato in due mani su preesistente intonaco rustico. Compresi piani di lavoro ed assistenze murarie, esclusi i ponteggi esterni:</v>
          </cell>
          <cell r="C6721"/>
          <cell r="D6721"/>
        </row>
        <row r="6722">
          <cell r="A6722" t="str">
            <v>1C.24.160.0030.a</v>
          </cell>
          <cell r="B6722" t="str">
            <v>- grana fine</v>
          </cell>
          <cell r="C6722" t="str">
            <v>m²</v>
          </cell>
          <cell r="D6722">
            <v>16.72</v>
          </cell>
        </row>
        <row r="6723">
          <cell r="A6723" t="str">
            <v>1C.24.160.0030.b</v>
          </cell>
          <cell r="B6723" t="str">
            <v>- grana media</v>
          </cell>
          <cell r="C6723" t="str">
            <v>m²</v>
          </cell>
          <cell r="D6723">
            <v>18.82</v>
          </cell>
        </row>
        <row r="6724">
          <cell r="A6724" t="str">
            <v>1C.24.160.0040</v>
          </cell>
          <cell r="B6724" t="str">
            <v>Rivestimento minerale colorato con pasta a base di silicati di potassio applicato a spatola e rifinito a frattazzo, con mano di primer. Compresi piani di lavoro ed assistenze murarie:</v>
          </cell>
          <cell r="C6724"/>
          <cell r="D6724"/>
        </row>
        <row r="6725">
          <cell r="A6725" t="str">
            <v>1C.24.160.0040.a</v>
          </cell>
          <cell r="B6725" t="str">
            <v>- frattazzato o spatolato alla calce</v>
          </cell>
          <cell r="C6725" t="str">
            <v>m²</v>
          </cell>
          <cell r="D6725">
            <v>11.96</v>
          </cell>
        </row>
        <row r="6726">
          <cell r="A6726" t="str">
            <v>1C.24.160.0040.b</v>
          </cell>
          <cell r="B6726" t="str">
            <v>- ai silicati di potassio, grana media</v>
          </cell>
          <cell r="C6726" t="str">
            <v>m²</v>
          </cell>
          <cell r="D6726">
            <v>16.829999999999998</v>
          </cell>
        </row>
        <row r="6727">
          <cell r="A6727" t="str">
            <v>1C.24.160.0040.c</v>
          </cell>
          <cell r="B6727" t="str">
            <v>- a base di silicati e leganti, grana grossa</v>
          </cell>
          <cell r="C6727" t="str">
            <v>m²</v>
          </cell>
          <cell r="D6727">
            <v>15.99</v>
          </cell>
        </row>
        <row r="6728">
          <cell r="A6728" t="str">
            <v>1C.24.160.0050</v>
          </cell>
          <cell r="B6728" t="str">
            <v>Strato di rivestimento fine di intonaci con premiscelato cementizio fotocatalitico ecoattivo a base di: inerti ultrafini ed additivi speciali, prodotto con tecnologia Proactive Photocatalytic System, ai sensi del D.M. del 01.04.2004, con proprietà fotocatalitiche di trasformazione delle sostanze inquinanti a norma UNI 11247:2007, UNI 11238-1:2007. Resa: 1,4 kg/m²</v>
          </cell>
          <cell r="C6728"/>
          <cell r="D6728"/>
        </row>
        <row r="6729">
          <cell r="A6729" t="str">
            <v>1C.24.160.0050.a</v>
          </cell>
          <cell r="B6729" t="str">
            <v>- per interni</v>
          </cell>
          <cell r="C6729" t="str">
            <v>m²</v>
          </cell>
          <cell r="D6729">
            <v>16.27</v>
          </cell>
        </row>
        <row r="6730">
          <cell r="A6730" t="str">
            <v>1C.24.160.0050.b</v>
          </cell>
          <cell r="B6730" t="str">
            <v>- per esterni (escluso ponteggi esterni)</v>
          </cell>
          <cell r="C6730" t="str">
            <v>m²</v>
          </cell>
          <cell r="D6730">
            <v>16.27</v>
          </cell>
        </row>
        <row r="6731">
          <cell r="A6731" t="str">
            <v>1C.24.160.0100</v>
          </cell>
          <cell r="B6731" t="str">
            <v>Rivestimento colorato acrilico fibrorinforzato in pasta per esterni e interni, a elevato riempimento, per la protezione e la finitura di intonaci e superfici cementizie in genere, applicato a spatola in uno o più strati, previa applicazione di fondo riempitivo uniformante e colorato a base di resine acriliche in dispersione acquosa. Rispondenti ai Criteri Ambientali Minimi di cui al Decreto 23 giugno 2022 del Ministero della Transizione Ecologica. Compresi piani di lavoro ed assistenze murarie, esclusi i ponteggi esterni. Nei tipi:</v>
          </cell>
          <cell r="C6731"/>
          <cell r="D6731"/>
        </row>
        <row r="6732">
          <cell r="A6732" t="str">
            <v>1C.24.160.0100.a</v>
          </cell>
          <cell r="B6732" t="str">
            <v>- granulometria 0,70 mm</v>
          </cell>
          <cell r="C6732" t="str">
            <v>m²</v>
          </cell>
          <cell r="D6732">
            <v>20.27</v>
          </cell>
        </row>
        <row r="6733">
          <cell r="A6733" t="str">
            <v>1C.24.160.0100.b</v>
          </cell>
          <cell r="B6733" t="str">
            <v>- granulometria 1,20 mm</v>
          </cell>
          <cell r="C6733" t="str">
            <v>m²</v>
          </cell>
          <cell r="D6733">
            <v>21.74</v>
          </cell>
        </row>
        <row r="6734">
          <cell r="A6734" t="str">
            <v>1C.24.160.0100.c</v>
          </cell>
          <cell r="B6734" t="str">
            <v>- granulometria 1,50 mm</v>
          </cell>
          <cell r="C6734" t="str">
            <v>m²</v>
          </cell>
          <cell r="D6734">
            <v>23.39</v>
          </cell>
        </row>
        <row r="6735">
          <cell r="A6735" t="str">
            <v>1C.24.160.0100.d</v>
          </cell>
          <cell r="B6735" t="str">
            <v>- granulometria 2,00 mm</v>
          </cell>
          <cell r="C6735" t="str">
            <v>m²</v>
          </cell>
          <cell r="D6735">
            <v>27.84</v>
          </cell>
        </row>
        <row r="6736">
          <cell r="A6736" t="str">
            <v>1C.24.160.0200</v>
          </cell>
          <cell r="B6736" t="str">
            <v>Rivestimento colorato silossanico fibrorinforzato in pasta per esterni e interni, idrorepellente e traspirante, a elevato riempimento, per la protezione e la finitura di intonaci e superfici cementizie in genere, applicato a spatola in uno o più strati, previa applicazione di fondo riempitivo uniformante e colorato a base di resine siliconica in dispersione acquosa. Rispondenti ai Criteri Ambientali Minimi di cui al Decreto 23 giugno 2022 del Ministero della Transizione Ecologica. Compresi piani di lavoro ed assistenze murarie, esclusi i ponteggi esterni. Nei tipi:</v>
          </cell>
          <cell r="C6736"/>
          <cell r="D6736"/>
        </row>
        <row r="6737">
          <cell r="A6737" t="str">
            <v>1C.24.160.0200.a</v>
          </cell>
          <cell r="B6737" t="str">
            <v>- granulometria 0,70 mm</v>
          </cell>
          <cell r="C6737" t="str">
            <v>m²</v>
          </cell>
          <cell r="D6737">
            <v>25.2</v>
          </cell>
        </row>
        <row r="6738">
          <cell r="A6738" t="str">
            <v>1C.24.160.0200.b</v>
          </cell>
          <cell r="B6738" t="str">
            <v>- granulometria 1,20 mm</v>
          </cell>
          <cell r="C6738" t="str">
            <v>m²</v>
          </cell>
          <cell r="D6738">
            <v>27.16</v>
          </cell>
        </row>
        <row r="6739">
          <cell r="A6739" t="str">
            <v>1C.24.160.0200.c</v>
          </cell>
          <cell r="B6739" t="str">
            <v>- granulometria 1,50 mm</v>
          </cell>
          <cell r="C6739" t="str">
            <v>m²</v>
          </cell>
          <cell r="D6739">
            <v>29.45</v>
          </cell>
        </row>
        <row r="6740">
          <cell r="A6740" t="str">
            <v>1C.24.160.0200.d</v>
          </cell>
          <cell r="B6740" t="str">
            <v>- granulometria 2,00 mm</v>
          </cell>
          <cell r="C6740" t="str">
            <v>m²</v>
          </cell>
          <cell r="D6740">
            <v>35.659999999999997</v>
          </cell>
        </row>
        <row r="6741">
          <cell r="A6741" t="str">
            <v>1C.24.180</v>
          </cell>
          <cell r="B6741" t="str">
            <v>PITTURAZIONI PROTETTIVE</v>
          </cell>
          <cell r="C6741"/>
          <cell r="D6741"/>
        </row>
        <row r="6742">
          <cell r="A6742" t="str">
            <v>1C.24.180.0010</v>
          </cell>
          <cell r="B6742" t="str">
            <v>Protezione anticarbonatazione di superfici in calcestruzzo, con due riprese di pitture a base di copolimeri acrilici e resine insaponificabili, inerti selezionati, additivi, pigmenti organici. (p.s. 1,36 kg/l - resa 0,20 l/m² per due mani). provviste di marcatura CE e conforme ai requisiti prestazionali definiti dalla EN 1504-2,per tipologia di prodotto C (rivestimenti) Compresi piani di lavoro ed assistenze murarie.</v>
          </cell>
          <cell r="C6742" t="str">
            <v>m²</v>
          </cell>
          <cell r="D6742">
            <v>7.65</v>
          </cell>
        </row>
        <row r="6743">
          <cell r="A6743" t="str">
            <v>1C.24.180.0020</v>
          </cell>
          <cell r="B6743" t="str">
            <v>Finitura di superfici in calcestruzzo con due riprese di pittura elastomerica a base di resine, inerti selezionati, additivi, pigmenti inorganici (p.s. 1,4 kg/l - resa 0,60 l/m² per due o tre mani). provvista di marcatura CE e conforme ai requisiti prestazionali definiti dalla EN 1504-2,per tipologia di prodotto C (rivestimenti) Compresi piani di lavoro ed assistenze murarie.</v>
          </cell>
          <cell r="C6743" t="str">
            <v>m²</v>
          </cell>
          <cell r="D6743">
            <v>10.45</v>
          </cell>
        </row>
        <row r="6744">
          <cell r="A6744" t="str">
            <v>1C.24.180.0030</v>
          </cell>
          <cell r="B6744" t="str">
            <v>Finitura di superfici in calcestruzzo per uniformarle e migliorare la protezione anticarbonatazione, con due riprese di pittura elastomerica a base di resina acrilica pura insaponificabile (p.s. 1,15 kg/l - resa 0,12 l/m² per due mani). provvista di marcatura CE e conforme ai requisiti prestazionali definiti dalla EN 1504-2,per tipologia di prodotto C (rivestimenti) compresi piani di lavoro ed assistenze murarie.</v>
          </cell>
          <cell r="C6744" t="str">
            <v>m²</v>
          </cell>
          <cell r="D6744">
            <v>7.26</v>
          </cell>
        </row>
        <row r="6745">
          <cell r="A6745" t="str">
            <v>1C.24.180.0040</v>
          </cell>
          <cell r="B6745" t="str">
            <v>Protezione idrorepellente con prodotto a base di resine silossaniche in soluzione ad elevata impregnazione eseguita a più mani fino a saturazione del supporto. Compresi piani di lavoro ed assistenze murarie. Eseguita:</v>
          </cell>
          <cell r="C6745"/>
          <cell r="D6745"/>
        </row>
        <row r="6746">
          <cell r="A6746" t="str">
            <v>1C.24.180.0040.a</v>
          </cell>
          <cell r="B6746" t="str">
            <v>- su calcestruzzo</v>
          </cell>
          <cell r="C6746" t="str">
            <v>m²</v>
          </cell>
          <cell r="D6746">
            <v>6.69</v>
          </cell>
        </row>
        <row r="6747">
          <cell r="A6747" t="str">
            <v>1C.24.180.0040.b</v>
          </cell>
          <cell r="B6747" t="str">
            <v>- su murature e pietre</v>
          </cell>
          <cell r="C6747" t="str">
            <v>m²</v>
          </cell>
          <cell r="D6747">
            <v>7.02</v>
          </cell>
        </row>
        <row r="6748">
          <cell r="A6748" t="str">
            <v>1C.24.180.0050</v>
          </cell>
          <cell r="B6748" t="str">
            <v>Finitura antisdrucciolo, per interno ed esterno, di massetti, pavimentazioni cementizie in genere, guaine cementizie, mediante applicazione di vernice di finitura pedonabile antisdrucciolo, semilucida, bicomponente a base poliuretanica priva di solventi con buona elasticità e resistenza all'abrasione e all'acqua (p.s. 1,1 kg/l - resa 0,25÷0,30 l/m² per due mani), eseguita a due mani, compresa assistenza muraria</v>
          </cell>
          <cell r="C6748" t="str">
            <v>m²</v>
          </cell>
          <cell r="D6748">
            <v>18</v>
          </cell>
        </row>
        <row r="6749">
          <cell r="A6749" t="str">
            <v>1C.24.185</v>
          </cell>
          <cell r="B6749" t="str">
            <v>RIVESTIMENTO ECOATTIVO</v>
          </cell>
          <cell r="C6749"/>
          <cell r="D6749"/>
        </row>
        <row r="6750">
          <cell r="A6750" t="str">
            <v>1C.24.185.0010</v>
          </cell>
          <cell r="B6750" t="str">
            <v>Rivestimento ecologico (ecoattivo), lavabile con acqua su qualsiasi superficie interna ed esterna, già preparata, pulita, priva di sporco e impurità, previo posa di primer specifico per l'area da trattare compreso nel prezzo, Con prodotto a base di sostanze fotocatalitiche al biossido di titanio, Compresi piani di lavoro e assistenza murarie. (resa 0,050lt/mq.)</v>
          </cell>
          <cell r="C6750" t="str">
            <v>m²</v>
          </cell>
          <cell r="D6750">
            <v>8.59</v>
          </cell>
        </row>
        <row r="6751">
          <cell r="A6751" t="str">
            <v>1C.24.185.0020</v>
          </cell>
          <cell r="B6751" t="str">
            <v>Rivestimento ecologico (ecoattivo), antibatteri, antivirus, antiodore, lavabile con acqua su qualsiasi superficie interna, già preparata, pulita, priva di sporco e impurità, previo posa di primer specifico per l'area da trattare compreso nel prezzo, Con prodotto a base di sostanze fotocatalitiche al biossido di titanio, . Compresi piani di lavoro e assistenza murarie. (resa 0,060lt/mq.)</v>
          </cell>
          <cell r="C6751" t="str">
            <v>m²</v>
          </cell>
          <cell r="D6751">
            <v>10</v>
          </cell>
        </row>
        <row r="6752">
          <cell r="A6752" t="str">
            <v>1C.24.190</v>
          </cell>
          <cell r="B6752" t="str">
            <v>PROTEZIONE ANTIGRAFFITI</v>
          </cell>
          <cell r="C6752"/>
          <cell r="D6752"/>
        </row>
        <row r="6753">
          <cell r="A6753" t="str">
            <v>1C.24.190.0010</v>
          </cell>
          <cell r="B6753" t="str">
            <v>Protezione preventiva antigraffiti, trasparente, traspirante, non pellicolante, idonea a consentire la successiva ripetuta rimozione di graffiti, applicata a spruzzo o a mano a più riprese, fino a saturazione, su materiali lapidei e intonaci. Compresi piani di lavoro ed assistenze murarie:</v>
          </cell>
          <cell r="C6753"/>
          <cell r="D6753"/>
        </row>
        <row r="6754">
          <cell r="A6754" t="str">
            <v>1C.24.190.0010.a</v>
          </cell>
          <cell r="B6754" t="str">
            <v>- con prodotto a base di sostanze organiche florurate con solvente all'acqua</v>
          </cell>
          <cell r="C6754" t="str">
            <v>m²</v>
          </cell>
          <cell r="D6754">
            <v>14.65</v>
          </cell>
        </row>
        <row r="6755">
          <cell r="A6755" t="str">
            <v>1C.24.190.0010.b</v>
          </cell>
          <cell r="B6755" t="str">
            <v>- con prodotto poliuretanico bicomponente con solvente all'acqua</v>
          </cell>
          <cell r="C6755" t="str">
            <v>m²</v>
          </cell>
          <cell r="D6755">
            <v>12.62</v>
          </cell>
        </row>
        <row r="6756">
          <cell r="A6756" t="str">
            <v>1C.24.190.0010.c</v>
          </cell>
          <cell r="B6756" t="str">
            <v>- pittura per la prevenzione antigraffiti in tinta o trasparente poliuretanico fluorurato con solventi o all'acqua. Resa 10 mq/l</v>
          </cell>
          <cell r="C6756" t="str">
            <v>m²</v>
          </cell>
          <cell r="D6756">
            <v>12.97</v>
          </cell>
        </row>
        <row r="6757">
          <cell r="A6757" t="str">
            <v>1C.24.195</v>
          </cell>
          <cell r="B6757" t="str">
            <v>PITTURA IN TINTA O TRASPARENTE POLIURETANICO FLUORATO</v>
          </cell>
          <cell r="C6757"/>
          <cell r="D6757"/>
        </row>
        <row r="6758">
          <cell r="A6758" t="str">
            <v>1C.24.195.0010</v>
          </cell>
          <cell r="B6758" t="str">
            <v>- pittura in tinta o trasparente poliuretanico fluorurato con solventi o all'acqua per utilizzo su strutture metalliche. Resa 10 mq/l. Durata ventennale. Resa 10 mq/l</v>
          </cell>
          <cell r="C6758" t="str">
            <v>m²</v>
          </cell>
          <cell r="D6758">
            <v>13.23</v>
          </cell>
        </row>
        <row r="6759">
          <cell r="A6759" t="str">
            <v>1C.24.195.0020</v>
          </cell>
          <cell r="B6759" t="str">
            <v>- pittura in tinta o trasparente poliuretanico fluorurato con solventi o all'acqua per utilizzo su strutture in c.a. o intonaci o pietre compatte. Durata ventennale. Resa 10 mq/l</v>
          </cell>
          <cell r="C6759" t="str">
            <v>m²</v>
          </cell>
          <cell r="D6759">
            <v>13.6</v>
          </cell>
        </row>
        <row r="6760">
          <cell r="A6760" t="str">
            <v>1C.24.195.0030</v>
          </cell>
          <cell r="B6760" t="str">
            <v>- pittura in tinta o trasparente poliuretanico fluorurato all'acqua (senza solventi) per utilizzo su elementi in plastica. Applicabile su tutti i materiali e utilizzabile per interni. Resa 5 mq/l</v>
          </cell>
          <cell r="C6760" t="str">
            <v>m²</v>
          </cell>
          <cell r="D6760">
            <v>24.52</v>
          </cell>
        </row>
        <row r="6761">
          <cell r="A6761" t="str">
            <v>1C.24.200</v>
          </cell>
          <cell r="B6761" t="str">
            <v>PREPARAZIONE SUPERFICI IN LEGNO</v>
          </cell>
          <cell r="C6761"/>
          <cell r="D6761"/>
        </row>
        <row r="6762">
          <cell r="A6762" t="str">
            <v>1C.24.200.0010</v>
          </cell>
          <cell r="B6762" t="str">
            <v>Trattamento con impregnante alla nitro protettivo opaco turapori, antimuffa trasparente, di superfici in legno già carteggiate e spolverate - una mano (p.s. 0,97 kg/l - resa 0,14-0,20 l/m² per mano). Compresi piani di lavoro ed assistenze murarie.</v>
          </cell>
          <cell r="C6762" t="str">
            <v>m²</v>
          </cell>
          <cell r="D6762">
            <v>3.77</v>
          </cell>
        </row>
        <row r="6763">
          <cell r="A6763" t="str">
            <v>1C.24.200.0020</v>
          </cell>
          <cell r="B6763" t="str">
            <v>Carteggiatura leggera di superfici in legno grezze, per aggrappaggio di mano di fondo, oppure già verniciate, per una migliore finitura. Compresi piani di lavoro ed assistenze murarie.</v>
          </cell>
          <cell r="C6763" t="str">
            <v>m²</v>
          </cell>
          <cell r="D6763">
            <v>1.91</v>
          </cell>
        </row>
        <row r="6764">
          <cell r="A6764" t="str">
            <v>1C.24.200.0030</v>
          </cell>
          <cell r="B6764" t="str">
            <v>Stuccatura saltuaria di nodi e fessure, compresa successiva carteggiatura delle zone stuccate. Compresi piani di lavoro ed assistenze murarie. Con stucco:</v>
          </cell>
          <cell r="C6764"/>
          <cell r="D6764"/>
        </row>
        <row r="6765">
          <cell r="A6765" t="str">
            <v>1C.24.200.0030.a</v>
          </cell>
          <cell r="B6765" t="str">
            <v>- in pasta a base di resine in dispersione acquosa</v>
          </cell>
          <cell r="C6765" t="str">
            <v>m²</v>
          </cell>
          <cell r="D6765">
            <v>3.51</v>
          </cell>
        </row>
        <row r="6766">
          <cell r="A6766" t="str">
            <v>1C.24.200.0030.b</v>
          </cell>
          <cell r="B6766" t="str">
            <v>- sintetico a solvente</v>
          </cell>
          <cell r="C6766" t="str">
            <v>m²</v>
          </cell>
          <cell r="D6766">
            <v>5.38</v>
          </cell>
        </row>
        <row r="6767">
          <cell r="A6767" t="str">
            <v>1C.24.200.0040</v>
          </cell>
          <cell r="B6767" t="str">
            <v>Rasatura ad una passata con stucco in pasta a base di resine in dispersione acquosa, di superfici uniformi già preparate, stuccate o verniciate, con abrasivatura. Compresi piani di lavoro ed assistenze murarie.</v>
          </cell>
          <cell r="C6767" t="str">
            <v>m²</v>
          </cell>
          <cell r="D6767">
            <v>4.37</v>
          </cell>
        </row>
        <row r="6768">
          <cell r="A6768" t="str">
            <v>1C.24.220</v>
          </cell>
          <cell r="B6768" t="str">
            <v>VERNICIATURE FINITURA OPERE IN LEGNO</v>
          </cell>
          <cell r="C6768"/>
          <cell r="D6768"/>
        </row>
        <row r="6769">
          <cell r="A6769" t="str">
            <v>1C.24.220.0010</v>
          </cell>
          <cell r="B6769" t="str">
            <v>Verniciatura ad una mano di fondo di superfici in legno già preparate, per interno ed esterno. Compresi piani di lavoro ed assistenze murarie. Con:</v>
          </cell>
          <cell r="C6769"/>
          <cell r="D6769"/>
        </row>
        <row r="6770">
          <cell r="A6770" t="str">
            <v>1C.24.220.0010.a</v>
          </cell>
          <cell r="B6770" t="str">
            <v>- fondo sintetico, bianco, per finiture a smalto (p.s. 1,65 kg/l - resa 0,055-0,07 l/m² per una mano)</v>
          </cell>
          <cell r="C6770" t="str">
            <v>m²</v>
          </cell>
          <cell r="D6770">
            <v>3.6</v>
          </cell>
        </row>
        <row r="6771">
          <cell r="A6771" t="str">
            <v>1C.24.220.0010.b</v>
          </cell>
          <cell r="B6771" t="str">
            <v>- fondo a base di resine acriliche in soluzione acquosa (p.s. 1,45 kg/l - resa 0,07-0,10 l/m² per una mano)</v>
          </cell>
          <cell r="C6771" t="str">
            <v>m²</v>
          </cell>
          <cell r="D6771">
            <v>3.47</v>
          </cell>
        </row>
        <row r="6772">
          <cell r="A6772" t="str">
            <v>1C.24.220.0020</v>
          </cell>
          <cell r="B6772" t="str">
            <v>Verniciatura di finitura di superfici in legno già preparate e con mano di fondo, per esterno ed interno. Compresi piani di lavoro ed assistenze murarie. Con una mano di:</v>
          </cell>
          <cell r="C6772"/>
          <cell r="D6772"/>
        </row>
        <row r="6773">
          <cell r="A6773" t="str">
            <v>1C.24.220.0020.a</v>
          </cell>
          <cell r="B6773" t="str">
            <v>- smalto a base di resine sintetiche, lucido, multiuso (p.s. 0,95-1,10 kg/l secondo i colori - resa 0,075-0,09 l/m² per una mano)</v>
          </cell>
          <cell r="C6773" t="str">
            <v>m²</v>
          </cell>
          <cell r="D6773">
            <v>5.26</v>
          </cell>
        </row>
        <row r="6774">
          <cell r="A6774" t="str">
            <v>1C.24.220.0020.b</v>
          </cell>
          <cell r="B6774" t="str">
            <v>- smalto acrilico con pigmenti inalterabili- (p.s.1,22 kg/l; resa 0,08-0,09 l/m² per una mano)</v>
          </cell>
          <cell r="C6774" t="str">
            <v>m²</v>
          </cell>
          <cell r="D6774">
            <v>5.25</v>
          </cell>
        </row>
        <row r="6775">
          <cell r="A6775" t="str">
            <v>1C.24.220.0020.c</v>
          </cell>
          <cell r="B6775" t="str">
            <v>- smalto sintetico con silicone, lucido (p.s. 1,07-1,20 kg/l secondo i colori - resa 0,06-0,075 l/m² per una mano)</v>
          </cell>
          <cell r="C6775" t="str">
            <v>m²</v>
          </cell>
          <cell r="D6775">
            <v>5.04</v>
          </cell>
        </row>
        <row r="6776">
          <cell r="A6776" t="str">
            <v>1C.24.220.0020.d</v>
          </cell>
          <cell r="B6776" t="str">
            <v>- smalto alchidico-uretanico brillante per ambienti aggressivi (p.s.1,20 kg/l - resa 0,055 l/m² per una mano)</v>
          </cell>
          <cell r="C6776" t="str">
            <v>m²</v>
          </cell>
          <cell r="D6776">
            <v>5.47</v>
          </cell>
        </row>
        <row r="6777">
          <cell r="A6777" t="str">
            <v>1C.24.220.0020.e</v>
          </cell>
          <cell r="B6777" t="str">
            <v>- smalto opaco applicabile su legno, lamiera zincata, leghe leggere, plastica e polistirolo (p.s.1,28 kg/l - resa 0,12-0,15 l/m² per due mani)</v>
          </cell>
          <cell r="C6777" t="str">
            <v>m²</v>
          </cell>
          <cell r="D6777">
            <v>5.41</v>
          </cell>
        </row>
        <row r="6778">
          <cell r="A6778" t="str">
            <v>1C.24.220.0020.f</v>
          </cell>
          <cell r="B6778" t="str">
            <v>- smalto poliuretanico bicomponente</v>
          </cell>
          <cell r="C6778" t="str">
            <v>m²</v>
          </cell>
          <cell r="D6778">
            <v>6.07</v>
          </cell>
        </row>
        <row r="6779">
          <cell r="A6779" t="str">
            <v>1C.24.220.0020.g</v>
          </cell>
          <cell r="B6779" t="str">
            <v>- smalto a base di resine alchidiche modificate con clorocaucciù e plastificanti</v>
          </cell>
          <cell r="C6779" t="str">
            <v>m²</v>
          </cell>
          <cell r="D6779">
            <v>5.51</v>
          </cell>
        </row>
        <row r="6780">
          <cell r="A6780" t="str">
            <v>1C.24.220.0020.h</v>
          </cell>
          <cell r="B6780" t="str">
            <v>- smalto a base di resine di clorocaucciù puro</v>
          </cell>
          <cell r="C6780" t="str">
            <v>m²</v>
          </cell>
          <cell r="D6780">
            <v>5.75</v>
          </cell>
        </row>
        <row r="6781">
          <cell r="A6781" t="str">
            <v>1C.24.220.0030</v>
          </cell>
          <cell r="B6781" t="str">
            <v>Pitturazione di paraspigoli, cornici in legno, con smalti sintetici. Compresi piani di lavoro ed assistenze murarie.</v>
          </cell>
          <cell r="C6781" t="str">
            <v>m</v>
          </cell>
          <cell r="D6781">
            <v>3.45</v>
          </cell>
        </row>
        <row r="6782">
          <cell r="A6782" t="str">
            <v>1C.24.220.0040</v>
          </cell>
          <cell r="B6782" t="str">
            <v>Verniciatura trasparente, a due mani, di superfici in legno già preparate. Compresi piani di lavoro ed assistenze murarie. Con:</v>
          </cell>
          <cell r="C6782"/>
          <cell r="D6782"/>
        </row>
        <row r="6783">
          <cell r="A6783" t="str">
            <v>1C.24.220.0040.a</v>
          </cell>
          <cell r="B6783" t="str">
            <v>- vernice impregnante trasparente per legno, per esterno ed interno (p.s.0,83 kg/l - resa 0,10-0,12 l/m² per due mani)</v>
          </cell>
          <cell r="C6783" t="str">
            <v>m²</v>
          </cell>
          <cell r="D6783">
            <v>9.11</v>
          </cell>
        </row>
        <row r="6784">
          <cell r="A6784" t="str">
            <v>1C.24.220.0040.b</v>
          </cell>
          <cell r="B6784" t="str">
            <v>- vernice impregnante a cera per legno, per esterno ed interno, tixotropica a base di cere naturali (p.s.0,86 kg/l - resa 0,10-0,12 l/m² per due mani)</v>
          </cell>
          <cell r="C6784" t="str">
            <v>m²</v>
          </cell>
          <cell r="D6784">
            <v>9.35</v>
          </cell>
        </row>
        <row r="6785">
          <cell r="A6785" t="str">
            <v>1C.24.220.0040.c</v>
          </cell>
          <cell r="B6785" t="str">
            <v>- vernice trasparente flatting per legno, per esterno ed interno, poliuretanica monocomponente (p.s.0,90 kg/l - resa 0,10-0,12 l/m² per due mani)</v>
          </cell>
          <cell r="C6785" t="str">
            <v>m²</v>
          </cell>
          <cell r="D6785">
            <v>10.26</v>
          </cell>
        </row>
        <row r="6786">
          <cell r="A6786" t="str">
            <v>1C.24.220.0100</v>
          </cell>
          <cell r="B6786" t="str">
            <v>Sovrapprezzo per esecuzione di verniciature interne di qualsiasi tipo, in ambienti con altezza superiore a 4 m. Il sovrapprezzo, riferito all'intero ciclo di lavorazione, viene applicato solo alle superfici verniciate poste al di sopra del limite di 4 m.</v>
          </cell>
          <cell r="C6786" t="str">
            <v>m²</v>
          </cell>
          <cell r="D6786">
            <v>6.29</v>
          </cell>
        </row>
        <row r="6787">
          <cell r="A6787" t="str">
            <v>1C.24.300</v>
          </cell>
          <cell r="B6787" t="str">
            <v>PREPARAZIONE SUPERFICI METALLICHE</v>
          </cell>
          <cell r="C6787"/>
          <cell r="D6787"/>
        </row>
        <row r="6788">
          <cell r="A6788" t="str">
            <v>1C.24.300.0010</v>
          </cell>
          <cell r="B6788" t="str">
            <v>Carteggiatura leggera e pulitura di opere in ferro nuove. Compresi piani di lavoro ed assistenze murarie.</v>
          </cell>
          <cell r="C6788" t="str">
            <v>m²</v>
          </cell>
          <cell r="D6788">
            <v>1.74</v>
          </cell>
        </row>
        <row r="6789">
          <cell r="A6789" t="str">
            <v>1C.24.300.0020</v>
          </cell>
          <cell r="B6789" t="str">
            <v>Sgrassaggio di superfici nuove metalliche, con impiego di solventi. Compresi piani di lavoro ed assistenze murarie.</v>
          </cell>
          <cell r="C6789" t="str">
            <v>m²</v>
          </cell>
          <cell r="D6789">
            <v>4.4400000000000004</v>
          </cell>
        </row>
        <row r="6790">
          <cell r="A6790" t="str">
            <v>1C.24.300.0030</v>
          </cell>
          <cell r="B6790" t="str">
            <v>Rimozione di formazioni superficiali di ruggine con spazzole e tela smeriglio (brossatura). Compresi piani di lavoro ed assistenze murarie.</v>
          </cell>
          <cell r="C6790" t="str">
            <v>m²</v>
          </cell>
          <cell r="D6790">
            <v>3.18</v>
          </cell>
        </row>
        <row r="6791">
          <cell r="A6791" t="str">
            <v>1C.24.300.0040</v>
          </cell>
          <cell r="B6791" t="str">
            <v>Smerigliatura di superfici per l'eliminazione di ruggine in avanzato degrado o per l'asportazione di scaglie di laminazione. Compresi piani di lavoro ed assistenze murarie.</v>
          </cell>
          <cell r="C6791" t="str">
            <v>m²</v>
          </cell>
          <cell r="D6791">
            <v>6.39</v>
          </cell>
        </row>
        <row r="6792">
          <cell r="A6792" t="str">
            <v>1C.24.300.0050</v>
          </cell>
          <cell r="B6792" t="str">
            <v>Sabbiatura di superfici in ferro ossidato e con scaglie di calamina. Compresi piani di lavoro ed assistenze murarie. Con finitura:</v>
          </cell>
          <cell r="C6792"/>
          <cell r="D6792"/>
        </row>
        <row r="6793">
          <cell r="A6793" t="str">
            <v>1C.24.300.0050.a</v>
          </cell>
          <cell r="B6793" t="str">
            <v>- commerciale grado Sa 2 della Svenks Standard Sis 055900</v>
          </cell>
          <cell r="C6793" t="str">
            <v>m²</v>
          </cell>
          <cell r="D6793">
            <v>13.32</v>
          </cell>
        </row>
        <row r="6794">
          <cell r="A6794" t="str">
            <v>1C.24.300.0050.b</v>
          </cell>
          <cell r="B6794" t="str">
            <v>- a metallo quasi bianco grado Sa 2½ della Svenks Standard Sis 055900</v>
          </cell>
          <cell r="C6794" t="str">
            <v>m²</v>
          </cell>
          <cell r="D6794">
            <v>18.670000000000002</v>
          </cell>
        </row>
        <row r="6795">
          <cell r="A6795" t="str">
            <v>1C.24.300.0060</v>
          </cell>
          <cell r="B6795" t="str">
            <v>Stuccatura saltuaria e parziale di superfici ferrose già verniciate, con stucco sintetico, con abrasivatura delle parti stuccate. Compresi piani di lavoro ed assistenze murarie:</v>
          </cell>
          <cell r="C6795"/>
          <cell r="D6795"/>
        </row>
        <row r="6796">
          <cell r="A6796" t="str">
            <v>1C.24.300.0060.a</v>
          </cell>
          <cell r="B6796" t="str">
            <v>- ad una mano</v>
          </cell>
          <cell r="C6796" t="str">
            <v>m²</v>
          </cell>
          <cell r="D6796">
            <v>4.9400000000000004</v>
          </cell>
        </row>
        <row r="6797">
          <cell r="A6797" t="str">
            <v>1C.24.300.0060.b</v>
          </cell>
          <cell r="B6797" t="str">
            <v>- a due mani</v>
          </cell>
          <cell r="C6797" t="str">
            <v>m²</v>
          </cell>
          <cell r="D6797">
            <v>7.51</v>
          </cell>
        </row>
        <row r="6798">
          <cell r="A6798" t="str">
            <v>1C.24.300.0070</v>
          </cell>
          <cell r="B6798" t="str">
            <v>Rasatura totale ad una passata con stucco sintetico di superfici già preparate, stuccate o verniciate, con abrasivatura. Compresi piani di lavoro ed assistenze murarie.</v>
          </cell>
          <cell r="C6798" t="str">
            <v>m²</v>
          </cell>
          <cell r="D6798">
            <v>10.99</v>
          </cell>
        </row>
        <row r="6799">
          <cell r="A6799" t="str">
            <v>1C.24.320</v>
          </cell>
          <cell r="B6799" t="str">
            <v>VERNICIATURE ANTIRUGGINE</v>
          </cell>
          <cell r="C6799"/>
          <cell r="D6799"/>
        </row>
        <row r="6800">
          <cell r="A6800" t="str">
            <v>1C.24.320.0010</v>
          </cell>
          <cell r="B6800" t="str">
            <v>Pitturazione di superfici metalliche, già preparate, con una mano di antiruggine. Compresi piani di lavoro ed assistenze murarie. Con prodotti:</v>
          </cell>
          <cell r="C6800"/>
          <cell r="D6800"/>
        </row>
        <row r="6801">
          <cell r="A6801" t="str">
            <v>1C.24.320.0010.a</v>
          </cell>
          <cell r="B6801" t="str">
            <v>- ad altissimo contenuto di pigmenti attivi e con promotori d'adesione (p.s. 1,45 kg/l - resa 0,06-0,08 l/m² per una mano)</v>
          </cell>
          <cell r="C6801" t="str">
            <v>m²</v>
          </cell>
          <cell r="D6801">
            <v>4.63</v>
          </cell>
        </row>
        <row r="6802">
          <cell r="A6802" t="str">
            <v>1C.24.320.0010.b</v>
          </cell>
          <cell r="B6802" t="str">
            <v>- a base di resine acriliche in soluzione acquosa (p.s. 1,25 kg/l - resa 0,05-0,06 l/m² per una mano)</v>
          </cell>
          <cell r="C6802" t="str">
            <v>m²</v>
          </cell>
          <cell r="D6802">
            <v>4.47</v>
          </cell>
        </row>
        <row r="6803">
          <cell r="A6803" t="str">
            <v>1C.24.320.0010.c</v>
          </cell>
          <cell r="B6803" t="str">
            <v>- sintetici al fosfato di zinco (p.s. 1,26 kg/l - resa 0,05-0,06 l/m² per una mano)</v>
          </cell>
          <cell r="C6803" t="str">
            <v>m²</v>
          </cell>
          <cell r="D6803">
            <v>4.38</v>
          </cell>
        </row>
        <row r="6804">
          <cell r="A6804" t="str">
            <v>1C.24.320.0010.d</v>
          </cell>
          <cell r="B6804" t="str">
            <v>- a base di resine alchidiche con pigmento anticorrosivo e promotori d'adesione (p.s. 1,65 kg/l - resa 0,06-0,08 l/m² per una mano)</v>
          </cell>
          <cell r="C6804" t="str">
            <v>m²</v>
          </cell>
          <cell r="D6804">
            <v>4.37</v>
          </cell>
        </row>
        <row r="6805">
          <cell r="A6805" t="str">
            <v>1C.24.320.0020</v>
          </cell>
          <cell r="B6805" t="str">
            <v>Pitturazione con primer ancorante su superfici in lega leggera e lamiera di acciaio. Compresi piani di lavoro ed assistenze murarie:</v>
          </cell>
          <cell r="C6805"/>
          <cell r="D6805"/>
        </row>
        <row r="6806">
          <cell r="A6806" t="str">
            <v>1C.24.320.0020.a</v>
          </cell>
          <cell r="B6806" t="str">
            <v>- primer per leghe leggere e lamiere zincate</v>
          </cell>
          <cell r="C6806" t="str">
            <v>m²</v>
          </cell>
          <cell r="D6806">
            <v>4.6100000000000003</v>
          </cell>
        </row>
        <row r="6807">
          <cell r="A6807" t="str">
            <v>1C.24.320.0020.b</v>
          </cell>
          <cell r="B6807" t="str">
            <v>- primer epossipoliammidico bicomponente per superfici zincate</v>
          </cell>
          <cell r="C6807" t="str">
            <v>m²</v>
          </cell>
          <cell r="D6807">
            <v>4.58</v>
          </cell>
        </row>
        <row r="6808">
          <cell r="A6808" t="str">
            <v>1C.24.320.0030</v>
          </cell>
          <cell r="B6808" t="str">
            <v>Zincatura con pittura zincante inorganica a base di etilsilicato a solvente, applicata su superfici in ferro sabbiate. Compresi piani di lavoro ed assistenze murarie.</v>
          </cell>
          <cell r="C6808" t="str">
            <v>m²</v>
          </cell>
          <cell r="D6808">
            <v>6.67</v>
          </cell>
        </row>
        <row r="6809">
          <cell r="A6809" t="str">
            <v>1C.24.340</v>
          </cell>
          <cell r="B6809" t="str">
            <v>VERNICIATURE DI FINITURA SU METALLI</v>
          </cell>
          <cell r="C6809"/>
          <cell r="D6809"/>
        </row>
        <row r="6810">
          <cell r="A6810" t="str">
            <v>1C.24.340.0010</v>
          </cell>
          <cell r="B6810" t="str">
            <v>Verniciatura di finitura di superfici in ferro già preparate, compresi piani di lavoro ed assistenze murarie, con due mani di:</v>
          </cell>
          <cell r="C6810"/>
          <cell r="D6810"/>
        </row>
        <row r="6811">
          <cell r="A6811" t="str">
            <v>1C.24.340.0010.a</v>
          </cell>
          <cell r="B6811" t="str">
            <v>- smalto a base di resine sintetiche, lucido, multiuso (p.s. 0,95-1,10 kg/l secondo i colori - resa 0,075-0,09 l/m² per una mano)</v>
          </cell>
          <cell r="C6811" t="str">
            <v>m²</v>
          </cell>
          <cell r="D6811">
            <v>10.199999999999999</v>
          </cell>
        </row>
        <row r="6812">
          <cell r="A6812" t="str">
            <v>1C.24.340.0010.b</v>
          </cell>
          <cell r="B6812" t="str">
            <v>- smalto acrilico con pigmenti inalterabili- (p.s.1,22 kg/l; resa 0,08-0,09 l/m² per una mano)</v>
          </cell>
          <cell r="C6812" t="str">
            <v>m²</v>
          </cell>
          <cell r="D6812">
            <v>10.15</v>
          </cell>
        </row>
        <row r="6813">
          <cell r="A6813" t="str">
            <v>1C.24.340.0010.c</v>
          </cell>
          <cell r="B6813" t="str">
            <v>- smalto sintetico con silicone, lucido (p.s. 1,07-1,20 kg/l secondo i colori - resa 0,06-0,075 l/m² per una mano)</v>
          </cell>
          <cell r="C6813" t="str">
            <v>m²</v>
          </cell>
          <cell r="D6813">
            <v>9.75</v>
          </cell>
        </row>
        <row r="6814">
          <cell r="A6814" t="str">
            <v>1C.24.340.0010.d</v>
          </cell>
          <cell r="B6814" t="str">
            <v>- smalto alchidico-uretanico brillante per ambienti aggressivi (p.s.1,20 kg/l - resa 0,055 l/m² per una mano)</v>
          </cell>
          <cell r="C6814" t="str">
            <v>m²</v>
          </cell>
          <cell r="D6814">
            <v>10.6</v>
          </cell>
        </row>
        <row r="6815">
          <cell r="A6815" t="str">
            <v>1C.24.340.0010.e</v>
          </cell>
          <cell r="B6815" t="str">
            <v>- smalto opaco applicabile su legno, lamiera zincata, leghe leggere, plastica e polistirolo (p.s.1,28 kg/l - resa 0,12-0,15 l/m² per due mani)</v>
          </cell>
          <cell r="C6815" t="str">
            <v>m²</v>
          </cell>
          <cell r="D6815">
            <v>10.64</v>
          </cell>
        </row>
        <row r="6816">
          <cell r="A6816" t="str">
            <v>1C.24.340.0010.f</v>
          </cell>
          <cell r="B6816" t="str">
            <v>- smalto poliuretanico bicomponente</v>
          </cell>
          <cell r="C6816" t="str">
            <v>m²</v>
          </cell>
          <cell r="D6816">
            <v>11.81</v>
          </cell>
        </row>
        <row r="6817">
          <cell r="A6817" t="str">
            <v>1C.24.340.0010.g</v>
          </cell>
          <cell r="B6817" t="str">
            <v>- smalto a base di resine alchidiche modificate con clorocaucciù e plastificanti</v>
          </cell>
          <cell r="C6817" t="str">
            <v>m²</v>
          </cell>
          <cell r="D6817">
            <v>10.69</v>
          </cell>
        </row>
        <row r="6818">
          <cell r="A6818" t="str">
            <v>1C.24.340.0010.h</v>
          </cell>
          <cell r="B6818" t="str">
            <v>- smalto a base di resine di clorocaucciù puro</v>
          </cell>
          <cell r="C6818" t="str">
            <v>m²</v>
          </cell>
          <cell r="D6818">
            <v>11.17</v>
          </cell>
        </row>
        <row r="6819">
          <cell r="A6819" t="str">
            <v>1C.24.340.0010.i</v>
          </cell>
          <cell r="B6819" t="str">
            <v>- smalto ferromicaceo a base di pigmenti e ossidi di ferro micaceo, per ferro in esterno e interno (p.s.1,35 kg/l - resa 0,11-0,15 l/m² per due mani)</v>
          </cell>
          <cell r="C6819" t="str">
            <v>m²</v>
          </cell>
          <cell r="D6819">
            <v>12.13</v>
          </cell>
        </row>
        <row r="6820">
          <cell r="A6820" t="str">
            <v>1C.24.340.0100</v>
          </cell>
          <cell r="B6820" t="str">
            <v>Sovrapprezzo per esecuzione di verniciature interne di qualsiasi tipo, in ambienti con altezza superiore a 4 m. Il sovrapprezzo, riferito all'intero ciclo di lavorazione, viene applicato solo alle superfici verniciate poste al di sopra del limite di 4 m.</v>
          </cell>
          <cell r="C6820" t="str">
            <v>m²</v>
          </cell>
          <cell r="D6820">
            <v>6.29</v>
          </cell>
        </row>
        <row r="6821">
          <cell r="A6821" t="str">
            <v>1C.24.350</v>
          </cell>
          <cell r="B6821" t="str">
            <v>VERNICIATURA TUBAZIONI E MANUFATTI LINEARI</v>
          </cell>
          <cell r="C6821"/>
          <cell r="D6821"/>
        </row>
        <row r="6822">
          <cell r="A6822" t="str">
            <v>1C.24.350.0000</v>
          </cell>
          <cell r="B6822" t="str">
            <v>NOTA DI CONSULTAZIONE</v>
          </cell>
          <cell r="C6822"/>
          <cell r="D6822"/>
        </row>
        <row r="6823">
          <cell r="A6823" t="str">
            <v>1C.24.350.0010</v>
          </cell>
          <cell r="B6823" t="str">
            <v>Pitturazione con una prima mano di antiruggine al fosfato di zinco o di resine acriliche in soluzione acquosa, su manufatti lineari quali tubi, paraspigoli, profilati e simili, con diametro o sviluppo equivalente. Compresa ogni occorrente pulizia preliminare, i piani di lavoro e le assistenze murarie. Con diametro o sviluppo equivalente:</v>
          </cell>
          <cell r="C6823"/>
          <cell r="D6823"/>
        </row>
        <row r="6824">
          <cell r="A6824" t="str">
            <v>1C.24.350.0010.a</v>
          </cell>
          <cell r="B6824" t="str">
            <v>- fino a 3 cm di diametro</v>
          </cell>
          <cell r="C6824" t="str">
            <v>m</v>
          </cell>
          <cell r="D6824">
            <v>1.46</v>
          </cell>
        </row>
        <row r="6825">
          <cell r="A6825" t="str">
            <v>1C.24.350.0010.b</v>
          </cell>
          <cell r="B6825" t="str">
            <v>- da 3,1 a 5 cm di diametro</v>
          </cell>
          <cell r="C6825" t="str">
            <v>m</v>
          </cell>
          <cell r="D6825">
            <v>1.94</v>
          </cell>
        </row>
        <row r="6826">
          <cell r="A6826" t="str">
            <v>1C.24.350.0010.c</v>
          </cell>
          <cell r="B6826" t="str">
            <v>- da 5,1 a 10 cm di diametro</v>
          </cell>
          <cell r="C6826" t="str">
            <v>m</v>
          </cell>
          <cell r="D6826">
            <v>2.92</v>
          </cell>
        </row>
        <row r="6827">
          <cell r="A6827" t="str">
            <v>1C.24.350.0010.d</v>
          </cell>
          <cell r="B6827" t="str">
            <v>- da 10,1 a 15 cm di diametro</v>
          </cell>
          <cell r="C6827" t="str">
            <v>m</v>
          </cell>
          <cell r="D6827">
            <v>3.52</v>
          </cell>
        </row>
        <row r="6828">
          <cell r="A6828" t="str">
            <v>1C.24.350.0020</v>
          </cell>
          <cell r="B6828" t="str">
            <v>Pitturazione con una seconda mano di antiruggine al fosfato di zinco o di resine acriliche in soluzione acquosa, su manufatti lineari quali tubi, paraspigoli, profilati e simili, con diametro o sviluppo equivalente. Compresa eventuale pulizia, i piani di lavoro e le assistenze murarie. Con diametro o sviluppo equivalente:</v>
          </cell>
          <cell r="C6828"/>
          <cell r="D6828"/>
        </row>
        <row r="6829">
          <cell r="A6829" t="str">
            <v>1C.24.350.0020.a</v>
          </cell>
          <cell r="B6829" t="str">
            <v>- fino a 3 cm di diametro</v>
          </cell>
          <cell r="C6829" t="str">
            <v>m</v>
          </cell>
          <cell r="D6829">
            <v>1.1000000000000001</v>
          </cell>
        </row>
        <row r="6830">
          <cell r="A6830" t="str">
            <v>1C.24.350.0020.b</v>
          </cell>
          <cell r="B6830" t="str">
            <v>- da 3,1 a 5 cm di diametro</v>
          </cell>
          <cell r="C6830" t="str">
            <v>m</v>
          </cell>
          <cell r="D6830">
            <v>1.51</v>
          </cell>
        </row>
        <row r="6831">
          <cell r="A6831" t="str">
            <v>1C.24.350.0020.c</v>
          </cell>
          <cell r="B6831" t="str">
            <v>- da 5,1 a 10 cm di diametro</v>
          </cell>
          <cell r="C6831" t="str">
            <v>m</v>
          </cell>
          <cell r="D6831">
            <v>2.1800000000000002</v>
          </cell>
        </row>
        <row r="6832">
          <cell r="A6832" t="str">
            <v>1C.24.350.0020.d</v>
          </cell>
          <cell r="B6832" t="str">
            <v>- da 10,1 a 15 cm di diametro</v>
          </cell>
          <cell r="C6832" t="str">
            <v>m</v>
          </cell>
          <cell r="D6832">
            <v>2.68</v>
          </cell>
        </row>
        <row r="6833">
          <cell r="A6833" t="str">
            <v>1C.24.350.0050</v>
          </cell>
          <cell r="B6833" t="str">
            <v>Verniciatura ad una mano con smalto sintetico o con resine acriliche in soluzione acquosa, su manufatti lineari quali tubi, paraspigoli, profilati e simili, già trattati con antiruggine o verniciati. Compresa eventuale pulizia, i piani di lavoro e le assistenze murarie. Con diametro o sviluppo equivalente:</v>
          </cell>
          <cell r="C6833"/>
          <cell r="D6833"/>
        </row>
        <row r="6834">
          <cell r="A6834" t="str">
            <v>1C.24.350.0050.a</v>
          </cell>
          <cell r="B6834" t="str">
            <v>- fino a 3 cm di diametro</v>
          </cell>
          <cell r="C6834" t="str">
            <v>m</v>
          </cell>
          <cell r="D6834">
            <v>1.49</v>
          </cell>
        </row>
        <row r="6835">
          <cell r="A6835" t="str">
            <v>1C.24.350.0050.b</v>
          </cell>
          <cell r="B6835" t="str">
            <v>- da 3,1 a 5 cm di diametro</v>
          </cell>
          <cell r="C6835" t="str">
            <v>m</v>
          </cell>
          <cell r="D6835">
            <v>1.94</v>
          </cell>
        </row>
        <row r="6836">
          <cell r="A6836" t="str">
            <v>1C.24.350.0050.c</v>
          </cell>
          <cell r="B6836" t="str">
            <v>- da 5,1 a 10 cm di diametro</v>
          </cell>
          <cell r="C6836" t="str">
            <v>m</v>
          </cell>
          <cell r="D6836">
            <v>2.82</v>
          </cell>
        </row>
        <row r="6837">
          <cell r="A6837" t="str">
            <v>1C.24.350.0050.d</v>
          </cell>
          <cell r="B6837" t="str">
            <v>- da 10,1 a 15 cm di diametro</v>
          </cell>
          <cell r="C6837" t="str">
            <v>m</v>
          </cell>
          <cell r="D6837">
            <v>3.54</v>
          </cell>
        </row>
        <row r="6838">
          <cell r="A6838" t="str">
            <v>1C.24.360</v>
          </cell>
          <cell r="B6838" t="str">
            <v>VERNICIATURA PISCINE E FONTANE</v>
          </cell>
          <cell r="C6838"/>
          <cell r="D6838"/>
        </row>
        <row r="6839">
          <cell r="A6839" t="str">
            <v>1C.24.360.0010</v>
          </cell>
          <cell r="B6839" t="str">
            <v>Verniciatuta con prodotti a base di clorocaucciù puro, appositamente formulati per il rivestimento del fondo e delle pareti di piscine e fontane in muratura o pietra. Ciclo completo composto da una mano di primer idoneo e almeno due mani di clorocaucciù in modo da ottenere un rivestimento di spessore finito non inferiore a 90 micron. Comprese le assistenze murarie ed esclusa la preparazione delle superfici.</v>
          </cell>
          <cell r="C6839" t="str">
            <v>m²</v>
          </cell>
          <cell r="D6839">
            <v>25.62</v>
          </cell>
        </row>
        <row r="6840">
          <cell r="A6840" t="str">
            <v>1C.24.360.0020</v>
          </cell>
          <cell r="B6840" t="str">
            <v>Verniciatuta con prodotti epossidici bicomponenti, appositamente formulati per il rivestimento del fondo e delle pareti di piscine e fontane in muratura o pietra. Ciclo completo composto da una mano di primer idoneo e almeno due mani di resine epossidiche con un impiego di almeno 900 gr/mq di materiale. Comprese le assistenze murarie ed esclusa la preparazione delle superfici.</v>
          </cell>
          <cell r="C6840" t="str">
            <v>m²</v>
          </cell>
          <cell r="D6840">
            <v>30.68</v>
          </cell>
        </row>
        <row r="6841">
          <cell r="A6841" t="str">
            <v>1C.24.400</v>
          </cell>
          <cell r="B6841" t="str">
            <v>CICLI DI VERNICIATURA</v>
          </cell>
          <cell r="C6841"/>
          <cell r="D6841"/>
        </row>
        <row r="6842">
          <cell r="A6842" t="str">
            <v>1C.24.400.0050</v>
          </cell>
          <cell r="B6842" t="str">
            <v>Verniciatura opere in legno nuove, costituita da:</v>
          </cell>
          <cell r="C6842" t="str">
            <v>m²</v>
          </cell>
          <cell r="D6842">
            <v>16.7</v>
          </cell>
        </row>
        <row r="6843">
          <cell r="A6843" t="str">
            <v>1C.24.400.0100</v>
          </cell>
          <cell r="B6843" t="str">
            <v>Verniciatura trasparente di opere in legno nuove, con adeguata finitura superficiale, costituita da:</v>
          </cell>
          <cell r="C6843" t="str">
            <v>m²</v>
          </cell>
          <cell r="D6843">
            <v>17.850000000000001</v>
          </cell>
        </row>
        <row r="6844">
          <cell r="A6844" t="str">
            <v>1C.24.400.0150</v>
          </cell>
          <cell r="B6844" t="str">
            <v>Riverniciatura di opere in legno esistenti, in medio stato di conservazione, costituita da:</v>
          </cell>
          <cell r="C6844" t="str">
            <v>m²</v>
          </cell>
          <cell r="D6844">
            <v>15.38</v>
          </cell>
        </row>
        <row r="6845">
          <cell r="A6845" t="str">
            <v>1C.24.400.0400</v>
          </cell>
          <cell r="B6845" t="str">
            <v>Verniciatura opere in metallo nuove, costituita da:</v>
          </cell>
          <cell r="C6845" t="str">
            <v>m²</v>
          </cell>
          <cell r="D6845">
            <v>19.48</v>
          </cell>
        </row>
        <row r="6846">
          <cell r="A6846" t="str">
            <v>1C.24.400.0450</v>
          </cell>
          <cell r="B6846" t="str">
            <v>Riverniciatura di opere in ferro esistenti, in medio stato di conservazione, costituita da:</v>
          </cell>
          <cell r="C6846" t="str">
            <v>m²</v>
          </cell>
          <cell r="D6846">
            <v>18.62</v>
          </cell>
        </row>
        <row r="6847">
          <cell r="A6847" t="str">
            <v>1C.24.500</v>
          </cell>
          <cell r="B6847" t="str">
            <v>TAPPEZZERIE - FORNITURA E POSA</v>
          </cell>
          <cell r="C6847"/>
          <cell r="D6847"/>
        </row>
        <row r="6848">
          <cell r="A6848" t="str">
            <v>1C.24.500.0010</v>
          </cell>
          <cell r="B6848" t="str">
            <v>Fornitura e posa di tappezzerie in carta, in rotoli da 10,50x0,53 m, su superfici già preparate, compresi piani di lavoro ed assistenze murarie. Nei seguenti materiali:</v>
          </cell>
          <cell r="C6848"/>
          <cell r="D6848"/>
        </row>
        <row r="6849">
          <cell r="A6849" t="str">
            <v>1C.24.500.0010.a</v>
          </cell>
          <cell r="B6849" t="str">
            <v>- carta fodera</v>
          </cell>
          <cell r="C6849" t="str">
            <v>m²</v>
          </cell>
          <cell r="D6849">
            <v>4.9000000000000004</v>
          </cell>
        </row>
        <row r="6850">
          <cell r="A6850" t="str">
            <v>1C.24.500.0010.b</v>
          </cell>
          <cell r="B6850" t="str">
            <v>- carta lavabile</v>
          </cell>
          <cell r="C6850" t="str">
            <v>m²</v>
          </cell>
          <cell r="D6850">
            <v>10.93</v>
          </cell>
        </row>
        <row r="6851">
          <cell r="A6851" t="str">
            <v>1C.24.500.0010.c</v>
          </cell>
          <cell r="B6851" t="str">
            <v>- carta duplex lavabile</v>
          </cell>
          <cell r="C6851" t="str">
            <v>m²</v>
          </cell>
          <cell r="D6851">
            <v>11.33</v>
          </cell>
        </row>
        <row r="6852">
          <cell r="A6852" t="str">
            <v>1C.24.500.0010.d</v>
          </cell>
          <cell r="B6852" t="str">
            <v>- carta serigrafico espanso</v>
          </cell>
          <cell r="C6852" t="str">
            <v>m²</v>
          </cell>
          <cell r="D6852">
            <v>12.28</v>
          </cell>
        </row>
        <row r="6853">
          <cell r="A6853" t="str">
            <v>1C.24.500.0020</v>
          </cell>
          <cell r="B6853" t="str">
            <v>Fornitura e posa di tappezzerie viniliche, in rotoli da 10,50x0,53 m, su superfici già preparate, compresi piani di lavoro ed assistenze murarie. Nei seguenti materiali:</v>
          </cell>
          <cell r="C6853"/>
          <cell r="D6853"/>
        </row>
        <row r="6854">
          <cell r="A6854" t="str">
            <v>1C.24.500.0020.a</v>
          </cell>
          <cell r="B6854" t="str">
            <v>- vinilica su carta</v>
          </cell>
          <cell r="C6854" t="str">
            <v>m²</v>
          </cell>
          <cell r="D6854">
            <v>15.15</v>
          </cell>
        </row>
        <row r="6855">
          <cell r="A6855" t="str">
            <v>1C.24.500.0020.b</v>
          </cell>
          <cell r="B6855" t="str">
            <v>- vinilica su tela</v>
          </cell>
          <cell r="C6855" t="str">
            <v>m²</v>
          </cell>
          <cell r="D6855">
            <v>22.11</v>
          </cell>
        </row>
        <row r="6856">
          <cell r="A6856" t="str">
            <v>1C.24.500.0030</v>
          </cell>
          <cell r="B6856" t="str">
            <v>Fornitura e posa di tappezzerie fil posè di tipo sintetico, cotone/viscosa, seta, su superfici già preparate, compresi piani di lavoro ed assistenze murarie.</v>
          </cell>
          <cell r="C6856" t="str">
            <v>m²</v>
          </cell>
          <cell r="D6856">
            <v>29.8</v>
          </cell>
        </row>
        <row r="6857">
          <cell r="A6857" t="str">
            <v>1C.24.500.0040</v>
          </cell>
          <cell r="B6857" t="str">
            <v>Fornitura e posa di tappezzerie con rivestimento vegetale su supporto in carta, su superfici già preparate, compresi piani di lavoro ed assistenze murarie. Dei tipi:</v>
          </cell>
          <cell r="C6857"/>
          <cell r="D6857"/>
        </row>
        <row r="6858">
          <cell r="A6858" t="str">
            <v>1C.24.500.0040.a</v>
          </cell>
          <cell r="B6858" t="str">
            <v>- paglia naturale</v>
          </cell>
          <cell r="C6858" t="str">
            <v>m²</v>
          </cell>
          <cell r="D6858">
            <v>22.86</v>
          </cell>
        </row>
        <row r="6859">
          <cell r="A6859" t="str">
            <v>1C.24.500.0040.b</v>
          </cell>
          <cell r="B6859" t="str">
            <v>- sughero</v>
          </cell>
          <cell r="C6859" t="str">
            <v>m²</v>
          </cell>
          <cell r="D6859">
            <v>22.86</v>
          </cell>
        </row>
        <row r="6860">
          <cell r="A6860" t="str">
            <v>1C.24.500.0100</v>
          </cell>
          <cell r="B6860" t="str">
            <v>Sovrapprezzo per esecuzione di tappezzerie di qualsiasi tipo, in ambienti con altezza superiore a 4 m. Il sovrapprezzo, riferito all'intero ciclo di lavorazione, viene applicato solo alle superfici tappezzate poste al di sopra del limite di 4 m.</v>
          </cell>
          <cell r="C6860" t="str">
            <v>m²</v>
          </cell>
          <cell r="D6860">
            <v>8.01</v>
          </cell>
        </row>
        <row r="6861">
          <cell r="A6861" t="str">
            <v>1C.24.520</v>
          </cell>
          <cell r="B6861" t="str">
            <v>SOLO POSA TAPPEZZERIE</v>
          </cell>
          <cell r="C6861"/>
          <cell r="D6861"/>
        </row>
        <row r="6862">
          <cell r="A6862" t="str">
            <v>1C.24.520.0010</v>
          </cell>
          <cell r="B6862" t="str">
            <v>Sola posa di tappezzerie in carta, in rotoli da 10,50x0,53 m, compresi piani di lavoro ed assistenze murarie. Nei seguenti materiali:</v>
          </cell>
          <cell r="C6862"/>
          <cell r="D6862"/>
        </row>
        <row r="6863">
          <cell r="A6863" t="str">
            <v>1C.24.520.0010.a</v>
          </cell>
          <cell r="B6863" t="str">
            <v>-carta fodera</v>
          </cell>
          <cell r="C6863" t="str">
            <v>m²</v>
          </cell>
          <cell r="D6863">
            <v>4.13</v>
          </cell>
        </row>
        <row r="6864">
          <cell r="A6864" t="str">
            <v>1C.24.520.0010.b</v>
          </cell>
          <cell r="B6864" t="str">
            <v>- carta lavabile</v>
          </cell>
          <cell r="C6864" t="str">
            <v>m²</v>
          </cell>
          <cell r="D6864">
            <v>8.06</v>
          </cell>
        </row>
        <row r="6865">
          <cell r="A6865" t="str">
            <v>1C.24.520.0010.c</v>
          </cell>
          <cell r="B6865" t="str">
            <v>- carta duplex lavabile</v>
          </cell>
          <cell r="C6865" t="str">
            <v>m²</v>
          </cell>
          <cell r="D6865">
            <v>8.1300000000000008</v>
          </cell>
        </row>
        <row r="6866">
          <cell r="A6866" t="str">
            <v>1C.24.520.0010.d</v>
          </cell>
          <cell r="B6866" t="str">
            <v>- carta serigrafico espanso</v>
          </cell>
          <cell r="C6866" t="str">
            <v>m²</v>
          </cell>
          <cell r="D6866">
            <v>8.1300000000000008</v>
          </cell>
        </row>
        <row r="6867">
          <cell r="A6867" t="str">
            <v>1C.24.520.0020</v>
          </cell>
          <cell r="B6867" t="str">
            <v>Sola posa di tappezzerie viniliche, in rotoli da 10,50x0,53 m, compresi piani di lavoro ed assistenze murarie. Nei seguenti materiali:</v>
          </cell>
          <cell r="C6867"/>
          <cell r="D6867"/>
        </row>
        <row r="6868">
          <cell r="A6868" t="str">
            <v>1C.24.520.0020.a</v>
          </cell>
          <cell r="B6868" t="str">
            <v>- vinilica su carta</v>
          </cell>
          <cell r="C6868" t="str">
            <v>m²</v>
          </cell>
          <cell r="D6868">
            <v>10.27</v>
          </cell>
        </row>
        <row r="6869">
          <cell r="A6869" t="str">
            <v>1C.24.520.0020.b</v>
          </cell>
          <cell r="B6869" t="str">
            <v>- vinilica su tela</v>
          </cell>
          <cell r="C6869" t="str">
            <v>m²</v>
          </cell>
          <cell r="D6869">
            <v>11.73</v>
          </cell>
        </row>
        <row r="6870">
          <cell r="A6870" t="str">
            <v>1C.24.520.0030</v>
          </cell>
          <cell r="B6870" t="str">
            <v>Sola posa di tappezzerie fil posè di tipo sintetico, cotone/viscosa, seta, compresi piani di lavoro ed assistenze murarie.</v>
          </cell>
          <cell r="C6870" t="str">
            <v>m²</v>
          </cell>
          <cell r="D6870">
            <v>11.73</v>
          </cell>
        </row>
        <row r="6871">
          <cell r="A6871" t="str">
            <v>1C.24.520.0040</v>
          </cell>
          <cell r="B6871" t="str">
            <v>Sola posa di tappezzerie con rivestimento vegetale su supporto in carta, compresi piani di lavoro ed assistenze murarie. Nei seguenti materiali:</v>
          </cell>
          <cell r="C6871"/>
          <cell r="D6871"/>
        </row>
        <row r="6872">
          <cell r="A6872" t="str">
            <v>1C.24.520.0040.a</v>
          </cell>
          <cell r="B6872" t="str">
            <v>- paglia naturale</v>
          </cell>
          <cell r="C6872" t="str">
            <v>m²</v>
          </cell>
          <cell r="D6872">
            <v>11.73</v>
          </cell>
        </row>
        <row r="6873">
          <cell r="A6873" t="str">
            <v>1C.24.520.0040.b</v>
          </cell>
          <cell r="B6873" t="str">
            <v>- sughero</v>
          </cell>
          <cell r="C6873" t="str">
            <v>m²</v>
          </cell>
          <cell r="D6873">
            <v>11.73</v>
          </cell>
        </row>
        <row r="6874">
          <cell r="A6874" t="str">
            <v>1C.24.700</v>
          </cell>
          <cell r="B6874" t="str">
            <v>ATTIVITA' MANUTENZIONE</v>
          </cell>
          <cell r="C6874"/>
          <cell r="D6874"/>
        </row>
        <row r="6875">
          <cell r="A6875" t="str">
            <v>1C.24.700.0000</v>
          </cell>
          <cell r="B6875" t="str">
            <v>NOTE DI CONSULTAZIONE</v>
          </cell>
          <cell r="C6875"/>
          <cell r="D6875"/>
        </row>
        <row r="6876">
          <cell r="A6876" t="str">
            <v>1C.24.710</v>
          </cell>
          <cell r="B6876" t="str">
            <v>PREPARAZIONE SUPERFICI MURARIE GIA' TRATTATE</v>
          </cell>
          <cell r="C6876"/>
          <cell r="D6876"/>
        </row>
        <row r="6877">
          <cell r="A6877" t="str">
            <v>1C.24.710.0010</v>
          </cell>
          <cell r="B6877" t="str">
            <v>Raschiatura, da supporti murari che vengono conservati, compresi piani di lavoro ed assistenze murarie:</v>
          </cell>
          <cell r="C6877"/>
          <cell r="D6877"/>
        </row>
        <row r="6878">
          <cell r="A6878" t="str">
            <v>1C.24.710.0010.a</v>
          </cell>
          <cell r="B6878" t="str">
            <v>- saltuaria di vecchie pitture con limitati distacchi, rimozione di chiodi, ganci, spolveratura.</v>
          </cell>
          <cell r="C6878" t="str">
            <v>m²</v>
          </cell>
          <cell r="D6878">
            <v>1.76</v>
          </cell>
        </row>
        <row r="6879">
          <cell r="A6879" t="str">
            <v>1C.24.710.0010.b</v>
          </cell>
          <cell r="B6879" t="str">
            <v>- generale di vecchie pitture degradate ed esfoliate, rimozione di chiodi, ganci.</v>
          </cell>
          <cell r="C6879" t="str">
            <v>m²</v>
          </cell>
          <cell r="D6879">
            <v>2.7</v>
          </cell>
        </row>
        <row r="6880">
          <cell r="A6880" t="str">
            <v>1C.24.710.0020</v>
          </cell>
          <cell r="B6880" t="str">
            <v>Rasatura accurata con stucco emulsionato dell'intera superficie, con carteggiatura. Su superfici interne a civile o a gesso con vecchie pitturazioni, raschiate e con rappezzi degli intonaci. Compresi piani di lavoro ed assistenze murarie:</v>
          </cell>
          <cell r="C6880"/>
          <cell r="D6880"/>
        </row>
        <row r="6881">
          <cell r="A6881" t="str">
            <v>1C.24.710.0020.a</v>
          </cell>
          <cell r="B6881" t="str">
            <v>- ad una mano</v>
          </cell>
          <cell r="C6881" t="str">
            <v>m²</v>
          </cell>
          <cell r="D6881">
            <v>7.24</v>
          </cell>
        </row>
        <row r="6882">
          <cell r="A6882" t="str">
            <v>1C.24.710.0020.b</v>
          </cell>
          <cell r="B6882" t="str">
            <v>- a due mani, con doppia carteggiatura</v>
          </cell>
          <cell r="C6882" t="str">
            <v>m²</v>
          </cell>
          <cell r="D6882">
            <v>12.05</v>
          </cell>
        </row>
        <row r="6883">
          <cell r="A6883" t="str">
            <v>1C.24.710.0100</v>
          </cell>
          <cell r="B6883" t="str">
            <v>Stacco di vecchie tappezzerie, di carta o viniliche. Compresi piani di lavoro ed assistenze murarie:</v>
          </cell>
          <cell r="C6883" t="str">
            <v>m²</v>
          </cell>
          <cell r="D6883">
            <v>3.64</v>
          </cell>
        </row>
        <row r="6884">
          <cell r="A6884" t="str">
            <v>1C.24.720</v>
          </cell>
          <cell r="B6884" t="str">
            <v>PREPARAZIONE SUPERFICI IN LEGNO GIA' TRATTATE</v>
          </cell>
          <cell r="C6884"/>
          <cell r="D6884"/>
        </row>
        <row r="6885">
          <cell r="A6885" t="str">
            <v>1C.24.720.0010</v>
          </cell>
          <cell r="B6885" t="str">
            <v>Lavaggio sgrassante di vecchie verniciature su superfici in legno per l'eliminazione di depositi untuosi. Compresi piani di lavoro ed assistenze murarie.</v>
          </cell>
          <cell r="C6885" t="str">
            <v>m²</v>
          </cell>
          <cell r="D6885">
            <v>2.4500000000000002</v>
          </cell>
        </row>
        <row r="6886">
          <cell r="A6886" t="str">
            <v>1C.24.720.0020</v>
          </cell>
          <cell r="B6886" t="str">
            <v>Raschiatura di vecchie vernici in fase di distacco da superfici in legno. Compresi piani di lavoro ed assistenze murarie.</v>
          </cell>
          <cell r="C6886" t="str">
            <v>m²</v>
          </cell>
          <cell r="D6886">
            <v>2.81</v>
          </cell>
        </row>
        <row r="6887">
          <cell r="A6887" t="str">
            <v>1C.24.730</v>
          </cell>
          <cell r="B6887" t="str">
            <v>PREPARAZIONE SUPERFICI METALLICHE GIA' TRATTATE</v>
          </cell>
          <cell r="C6887"/>
          <cell r="D6887"/>
        </row>
        <row r="6888">
          <cell r="A6888" t="str">
            <v>1C.24.730.0010</v>
          </cell>
          <cell r="B6888" t="str">
            <v>Carteggiatura di superfici metalliche già verniciate per l'aggrappaggio di nuovi prodotti vernicianti. Compresi piani di lavoro ed assistenze murarie.</v>
          </cell>
          <cell r="C6888" t="str">
            <v>m²</v>
          </cell>
          <cell r="D6888">
            <v>4.0599999999999996</v>
          </cell>
        </row>
        <row r="6889">
          <cell r="A6889" t="str">
            <v>1C.24.730.0020</v>
          </cell>
          <cell r="B6889" t="str">
            <v>Lavaggio sgrassante di superfici metalliche già verniciate, per l'eliminazione di tracce di unto. Compresi piani di lavoro ed assistenze murarie:</v>
          </cell>
          <cell r="C6889"/>
          <cell r="D6889"/>
        </row>
        <row r="6890">
          <cell r="A6890" t="str">
            <v>1C.24.730.0020.a</v>
          </cell>
          <cell r="B6890" t="str">
            <v>- con detergente</v>
          </cell>
          <cell r="C6890" t="str">
            <v>m²</v>
          </cell>
          <cell r="D6890">
            <v>3.2</v>
          </cell>
        </row>
        <row r="6891">
          <cell r="A6891" t="str">
            <v>1C.24.730.0020.b</v>
          </cell>
          <cell r="B6891" t="str">
            <v>- con solvente</v>
          </cell>
          <cell r="C6891" t="str">
            <v>m²</v>
          </cell>
          <cell r="D6891">
            <v>4.62</v>
          </cell>
        </row>
        <row r="6892">
          <cell r="A6892" t="str">
            <v>1C.24.730.0030</v>
          </cell>
          <cell r="B6892" t="str">
            <v>Raschiatura di vernici, smalti in fase di distacco, da superfici metalliche. Compresi piani di lavoro ed assistenze murarie.</v>
          </cell>
          <cell r="C6892" t="str">
            <v>m²</v>
          </cell>
          <cell r="D6892">
            <v>2.81</v>
          </cell>
        </row>
        <row r="6893">
          <cell r="A6893" t="str">
            <v>1C.24.750</v>
          </cell>
          <cell r="B6893" t="str">
            <v>RIMOZIONE GRAFFITI - SVERNICIATURE</v>
          </cell>
          <cell r="C6893"/>
          <cell r="D6893"/>
        </row>
        <row r="6894">
          <cell r="A6894" t="str">
            <v>1C.24.750.0010</v>
          </cell>
          <cell r="B6894" t="str">
            <v>Rimozione di graffiti da superfici di qualunque natura, con formulato a base di solventi e tensioattivi disgregante gli ossidi coloranti degli spray e pennarelli, applicato a più riprese a spruzzo o a pennello, con spugnatura finale ad acqua. Compresi piani di lavoro ed assistenze murarie.</v>
          </cell>
          <cell r="C6894"/>
          <cell r="D6894"/>
        </row>
        <row r="6895">
          <cell r="A6895" t="str">
            <v>1C.24.750.0010.a</v>
          </cell>
          <cell r="B6895" t="str">
            <v>- su superfici fortemente imbrattate</v>
          </cell>
          <cell r="C6895" t="str">
            <v>m²</v>
          </cell>
          <cell r="D6895">
            <v>23.54</v>
          </cell>
        </row>
        <row r="6896">
          <cell r="A6896" t="str">
            <v>1C.24.750.0010.b</v>
          </cell>
          <cell r="B6896" t="str">
            <v>- su superfici mediamente imbrattate</v>
          </cell>
          <cell r="C6896" t="str">
            <v>m²</v>
          </cell>
          <cell r="D6896">
            <v>14.77</v>
          </cell>
        </row>
        <row r="6897">
          <cell r="A6897" t="str">
            <v>1C.24.750.0020</v>
          </cell>
          <cell r="B6897" t="str">
            <v>Rimozione di graffiti da superfici già trattate con prodotto antiscritte, mediante solvente a base di sostanze organiche florurate, idoneo a mantenere nel tempo le proprietà della precedente protezione, applicato a spruzzo o a pennello, comprese protezioni limitrofe. Compresi piani di lavoro ed assistenze murarie.</v>
          </cell>
          <cell r="C6897" t="str">
            <v>m²</v>
          </cell>
          <cell r="D6897">
            <v>6.18</v>
          </cell>
        </row>
        <row r="6898">
          <cell r="A6898" t="str">
            <v>1C.24.750.0030</v>
          </cell>
          <cell r="B6898" t="str">
            <v>Rimozione di graffiti da superfici già trattate con prodotto antiscritte, mediante trattamento con tensioattivi biodegradabili ed esenti da emissioni in atmosfera di V.O.C. applicato a spruzzo o a pennello i due mani, su supporto asciutto, successivo idrolavaggio a caldo ed eventuale riapplicazione di prodotto antiscritta. Compresi piani di lavoro ed assistenze murarie.</v>
          </cell>
          <cell r="C6898" t="str">
            <v>m²</v>
          </cell>
          <cell r="D6898">
            <v>15.83</v>
          </cell>
        </row>
        <row r="6899">
          <cell r="A6899" t="str">
            <v>1C.24.750.0050</v>
          </cell>
          <cell r="B6899" t="str">
            <v>Sverniciatura di qualsiasi tipo di superficie, con prodotto specifico, con accurata pulizia e lavaggio finale. Compresi piani di lavoro ed assistenze murarie.</v>
          </cell>
          <cell r="C6899" t="str">
            <v>m²</v>
          </cell>
          <cell r="D6899">
            <v>14.34</v>
          </cell>
        </row>
        <row r="6900">
          <cell r="A6900" t="str">
            <v>1C.24.750.0060</v>
          </cell>
          <cell r="B6900" t="str">
            <v>Sverniciatura su superfici esterne intonacate o lapidee, con sistema a bassa pressione mediante l'utilizzo di abrasivi a basso impatto costituiti da prodotti minerali e inorganici, eiettati, quando possibile in miscela acquosa. Compreso, accurata spolveratura finale, piani di lavoro ed assistenze murarie.</v>
          </cell>
          <cell r="C6900" t="str">
            <v>m²</v>
          </cell>
          <cell r="D6900">
            <v>13.76</v>
          </cell>
        </row>
        <row r="6901">
          <cell r="A6901" t="str">
            <v>1C.24.750.0070</v>
          </cell>
          <cell r="B6901" t="str">
            <v>Sverniciatura totale su superfici in legno con sistema a bassa pressione a secco mediante soluzione satura di bicarbonato di sodio o miscele di carbonati. Compreso, accurata soffiatura e pulizia finale, piani di lavoro ed assistenze murarie.</v>
          </cell>
          <cell r="C6901" t="str">
            <v>m²</v>
          </cell>
          <cell r="D6901">
            <v>31.34</v>
          </cell>
        </row>
        <row r="6902">
          <cell r="A6902" t="str">
            <v>1C.24.750.0080</v>
          </cell>
          <cell r="B6902" t="str">
            <v>Sverniciatura totale su superfici metalliche con sistema a bassa pressione, mediante l'utilizzo di abrasivi a basso impatto, costituiti da prodotti minerali e inorganici, eiettati, quando possibile in miscela acquosa. Compreso, accurata soffiatura e pulizia finale, piani di lavoro ed assistenze murarie.</v>
          </cell>
          <cell r="C6902" t="str">
            <v>m²</v>
          </cell>
          <cell r="D6902">
            <v>24.05</v>
          </cell>
        </row>
        <row r="6903">
          <cell r="A6903" t="str">
            <v>1C.24.770</v>
          </cell>
          <cell r="B6903" t="str">
            <v>PULIZIA - PROTEZIONE</v>
          </cell>
          <cell r="C6903"/>
          <cell r="D6903"/>
        </row>
        <row r="6904">
          <cell r="A6904" t="str">
            <v>1C.24.770.0010</v>
          </cell>
          <cell r="B6904" t="str">
            <v>Pulizia di pavimenti e rivestimenti, zoccolini, scale, serramenti, di apparecchi igienico sanitari, con spostamento degli arredi e rimozione di materiali giacenti nell'ambiente (carta, segatura, imballaggi, cassette, ecc), asportazione di macchie di pitture, vernici od altro, lavaggio con appositi detersivi sgrassanti, l'allontanamento dei materiali di rifiuto alle discariche autorizzate. Comprensivo dell'intervento prima e dopo l'esecuzione di pitturazioni in ambienti utilizzati.</v>
          </cell>
          <cell r="C6904"/>
          <cell r="D6904"/>
        </row>
        <row r="6905">
          <cell r="A6905" t="str">
            <v>1C.24.770.0010.a</v>
          </cell>
          <cell r="B6905" t="str">
            <v>- pulizia di pavimenti e superfici orizzontali in genere</v>
          </cell>
          <cell r="C6905" t="str">
            <v>m²</v>
          </cell>
          <cell r="D6905">
            <v>0.62</v>
          </cell>
        </row>
        <row r="6906">
          <cell r="A6906" t="str">
            <v>1C.24.770.0010.b</v>
          </cell>
          <cell r="B6906" t="str">
            <v>- pulizia di rivestimenti, serramenti, vetri ecc</v>
          </cell>
          <cell r="C6906" t="str">
            <v>m²</v>
          </cell>
          <cell r="D6906">
            <v>0.78</v>
          </cell>
        </row>
        <row r="6907">
          <cell r="A6907" t="str">
            <v>1C.24.770.0020</v>
          </cell>
          <cell r="B6907" t="str">
            <v>Protezione di pavimenti durante i lavori di tinteggiatura con teli di polietilene, compresi tagli, sfridi, fissaggi, assistenze murarie.</v>
          </cell>
          <cell r="C6907" t="str">
            <v>m²</v>
          </cell>
          <cell r="D6907">
            <v>1.1100000000000001</v>
          </cell>
        </row>
        <row r="6908">
          <cell r="A6908" t="str">
            <v>1C.24.770.0030</v>
          </cell>
          <cell r="B6908" t="str">
            <v>Trattamento antiscivolo per pavimenti mediante alogenuri da effettuarsi mediante stesa del prodotto puro direttamente sulla superficie da trattare.</v>
          </cell>
          <cell r="C6908"/>
          <cell r="D6908"/>
        </row>
        <row r="6909">
          <cell r="A6909" t="str">
            <v>1C.24.770.0030.a</v>
          </cell>
          <cell r="B6909" t="str">
            <v>- pavimentazioni in pietra naturale e/o riciclata, cemento; (escluso materiali plastici e sintetici)</v>
          </cell>
          <cell r="C6909" t="str">
            <v>m²</v>
          </cell>
          <cell r="D6909">
            <v>21.11</v>
          </cell>
        </row>
        <row r="6910">
          <cell r="A6910" t="str">
            <v>1C.24.770.0030.b</v>
          </cell>
          <cell r="B6910" t="str">
            <v>- pavimentazioni in gres, ceramiche smaltate;</v>
          </cell>
          <cell r="C6910" t="str">
            <v>m²</v>
          </cell>
          <cell r="D6910">
            <v>22.54</v>
          </cell>
        </row>
        <row r="6911">
          <cell r="A6911" t="str">
            <v>1C.24.770.0040</v>
          </cell>
          <cell r="B6911" t="str">
            <v>Pulizia di pavimenti e rivestimenti esterni, piazze, scale, marciapiedi e aree pedonali in materiale lapideo con rimozione di ogni particellato compreso il chewingum e macchie oleose, mediante lavaggio a bassa pressione con bicarbonato di sodio o carbonati. Compreso pulizia finale e assistenze murarie.</v>
          </cell>
          <cell r="C6911" t="str">
            <v>m²</v>
          </cell>
          <cell r="D6911">
            <v>14.75</v>
          </cell>
        </row>
        <row r="6912">
          <cell r="A6912" t="str">
            <v>1C.24.770.0050</v>
          </cell>
          <cell r="B6912" t="str">
            <v>Protezione di pavimenti e rivestimenti esterni, piazze, scale, marciapiedi e aree pedonali in materiale lapideo mediante apposito formulato a base di resine fluorate, antiscivolo, antimacchia e traspiranti applicato a spruzzo, in ragione di 150 grammi al m², in due mani su sottofondo completamente asciutto. Compreso pulizia finale e assistenze murarie.</v>
          </cell>
          <cell r="C6912" t="str">
            <v>m²</v>
          </cell>
          <cell r="D6912">
            <v>13.19</v>
          </cell>
        </row>
        <row r="6913">
          <cell r="A6913" t="str">
            <v>1C.25 - OPERE DI RESTAURO</v>
          </cell>
          <cell r="B6913"/>
          <cell r="C6913"/>
          <cell r="D6913"/>
        </row>
        <row r="6914">
          <cell r="A6914" t="str">
            <v>1C</v>
          </cell>
          <cell r="B6914" t="str">
            <v>OPERE COMPIUTE</v>
          </cell>
          <cell r="C6914"/>
          <cell r="D6914"/>
        </row>
        <row r="6915">
          <cell r="A6915" t="str">
            <v>1C.25</v>
          </cell>
          <cell r="B6915" t="str">
            <v>OPERE DI RESTAURO</v>
          </cell>
          <cell r="C6915"/>
          <cell r="D6915"/>
        </row>
        <row r="6916">
          <cell r="A6916" t="str">
            <v>1C.25.000</v>
          </cell>
          <cell r="B6916" t="str">
            <v>NOTE DI CONSULTAZIONE</v>
          </cell>
          <cell r="C6916"/>
          <cell r="D6916"/>
        </row>
        <row r="6917">
          <cell r="A6917" t="str">
            <v>1C.25.050</v>
          </cell>
          <cell r="B6917" t="str">
            <v>SCAVI IN ZONE ARCHEOLOGICHE</v>
          </cell>
          <cell r="C6917"/>
          <cell r="D6917"/>
        </row>
        <row r="6918">
          <cell r="A6918" t="str">
            <v>1C.25.050.0010</v>
          </cell>
          <cell r="B6918" t="str">
            <v>Scavo in contesto archeologico, non stratigrafico, eseguito a sezione obbligata in qualsiasi tipo di terreno, sopra o a lato delle zone di probabile interesse geologico. Da eseguire manualmente con l'uso di picconi, pale, ecc., e l'ausilio di miniescavatori. Compresa la finitura delle pareti e scarpe per facilitare l'esecuzione dello scavo stratigrafico, la stesura di adeguata documentazione, la raccolta e prima sistemazione dei reperti, il trasporto dei materiali di risulta alle discariche autorizzate.</v>
          </cell>
          <cell r="C6918" t="str">
            <v>m³</v>
          </cell>
          <cell r="D6918">
            <v>256.48</v>
          </cell>
        </row>
        <row r="6919">
          <cell r="A6919" t="str">
            <v>1C.25.050.0020</v>
          </cell>
          <cell r="B6919" t="str">
            <v>Scavo stratigrafico manuale di bassa difficoltà, a sezione aperta oppure obbligata, eseguito manualmente in qualsiasi tipo di terreno di spessore consistente, naturale o rimaneggiato, con l'uso di picconi, pale, ecc.. Compresa la stesura di accurata documentazione (giornale di scavo, schede di US, matrix, rilievi in pianta e sezione, riprese fotografiche), la raccolta dei reperti, il trasporto dei materiali di risulta alle discariche autorizzate.</v>
          </cell>
          <cell r="C6919" t="str">
            <v>m³</v>
          </cell>
          <cell r="D6919">
            <v>373.05</v>
          </cell>
        </row>
        <row r="6920">
          <cell r="A6920" t="str">
            <v>1C.25.050.0030</v>
          </cell>
          <cell r="B6920" t="str">
            <v>Scavo stratigrafico manuale di medio bassa difficoltà, a sezione aperta oppure obbligata, eseguito manualmente in qualsiasi tipo di terreno su depositi stratificati di facile distinzione e separazione, con l'uso di attrezzatura leggera quale cazzuola, sessola ecc.. Compresa l'eventuale setacciatura del terreno di risulta, la stesura di accurata documentazione (giornale di scavo, schede di US, matrix, rilievi in pianta e sezione, riprese fotografiche), la raccolta dei reperti, il trasporto dei materiali di risulta alle discariche autorizzate.</v>
          </cell>
          <cell r="C6920" t="str">
            <v>m³</v>
          </cell>
          <cell r="D6920">
            <v>698.97</v>
          </cell>
        </row>
        <row r="6921">
          <cell r="A6921" t="str">
            <v>1C.25.050.0040</v>
          </cell>
          <cell r="B6921" t="str">
            <v>Scavo stratigrafico manuale di medio alta difficoltà, a sezione aperta oppure obbligata, eseguito in qualsiasi tipo di terreno su depositi stratificati di facile distinzione e separazione, con l'uso di attrezzatura leggera quale cazzuola, sessola ecc.. Compresa l'eventuale setacciatura del terreno di risulta, la stesura di accurata documentazione (giornale di scavo, schede di US, matrix, rilievi in pianta e sezione, riprese fotografiche), la raccolta dei reperti, il trasporto dei materiali di risulta alle discariche autorizzate.</v>
          </cell>
          <cell r="C6921" t="str">
            <v>m³</v>
          </cell>
          <cell r="D6921">
            <v>913.85</v>
          </cell>
        </row>
        <row r="6922">
          <cell r="A6922" t="str">
            <v>1C.25.050.0100</v>
          </cell>
          <cell r="B6922" t="str">
            <v>Restituzione su supporto informatico, in qualsiasi scala, in file dwg o simili, dei disegni e rilievi eseguiti manualmente durante lo scavo stratigrafico, quali documenti di scavo, planimetrie, sezioni e simili. Compresa una copia stampata. Da computare sulla superficie dei disegni di partenza fatti a mano, durante lo scavo, indipendentemente dalla scala finale di restituzione vettorializzata.</v>
          </cell>
          <cell r="C6922" t="str">
            <v>m²</v>
          </cell>
          <cell r="D6922">
            <v>333.59</v>
          </cell>
        </row>
        <row r="6923">
          <cell r="A6923" t="str">
            <v>1C.25.075</v>
          </cell>
          <cell r="B6923" t="str">
            <v>DEUMIDIFICAZIONE MURARIA ATTIVA</v>
          </cell>
          <cell r="C6923"/>
          <cell r="D6923"/>
        </row>
        <row r="6924">
          <cell r="A6924" t="str">
            <v>1C.25.075.0010</v>
          </cell>
          <cell r="B6924" t="str">
            <v>Sistema per l'eliminazione dell'umidità muraria da risalita capillare attraverso una tecnologia non invasiva e reversibile, con onde elettromagnetiche.</v>
          </cell>
          <cell r="C6924"/>
          <cell r="D6924"/>
        </row>
        <row r="6925">
          <cell r="A6925" t="str">
            <v>1C.25.075.0010.a</v>
          </cell>
          <cell r="B6925" t="str">
            <v>- Dispositivo satellite.Raggio d'azione da 0 a 6 m.</v>
          </cell>
          <cell r="C6925" t="str">
            <v>cad</v>
          </cell>
          <cell r="D6925">
            <v>1682.96</v>
          </cell>
        </row>
        <row r="6926">
          <cell r="A6926" t="str">
            <v>1C.25.075.0010.b</v>
          </cell>
          <cell r="B6926" t="str">
            <v>- Raggio d'azione da 0 a 7 m.</v>
          </cell>
          <cell r="C6926" t="str">
            <v>cad</v>
          </cell>
          <cell r="D6926">
            <v>2242.6</v>
          </cell>
        </row>
        <row r="6927">
          <cell r="A6927" t="str">
            <v>1C.25.075.0010.c</v>
          </cell>
          <cell r="B6927" t="str">
            <v>- Raggio d'azione da 0 a 13 m.</v>
          </cell>
          <cell r="C6927" t="str">
            <v>cad</v>
          </cell>
          <cell r="D6927">
            <v>3446.8</v>
          </cell>
        </row>
        <row r="6928">
          <cell r="A6928" t="str">
            <v>1C.25.075.0010.d</v>
          </cell>
          <cell r="B6928" t="str">
            <v>- Raggio d'azione da 0 a 15 m.</v>
          </cell>
          <cell r="C6928" t="str">
            <v>cad</v>
          </cell>
          <cell r="D6928">
            <v>5490.52</v>
          </cell>
        </row>
        <row r="6929">
          <cell r="A6929" t="str">
            <v>1C.25.075.0020</v>
          </cell>
          <cell r="B6929" t="str">
            <v>Sistema contro l'umidità di risalita presente nei muri tramite la tecnologia non invasiva e totalmente reversibile che sfrutta la naturale onda magnetica terrestre. Interrompendo i disturbi elettrici causati dallo scorrimento delle falde, da correnti vaganti e da dispersioni nel terreno di elettrosmog il flusso di molecole d'acqua che salgono nei muri viene interrotto. Ne consegue una caduta delle stesse verso il terreno dove si disperdono. Nella fase di asciugatura i sali contenuti nel muro tendono ad uscire all'esterno della muratura grazie all'evaporazione dell'acqua. I dispositivi non sono collegati a fonte elettrica ma sfruttano l'onda magnetica terrestre, pertanto non creano elettrosmog, non hanno consumi e non sono soggetti a guasti elettrici. Durante il periodo di prosciugamento i muri vengono sottoposti ad analisi ponderale secondo le normative UNI 11085 2003. Le superfici saranno valutate al lordo dei muri perimetrali:</v>
          </cell>
          <cell r="C6929"/>
          <cell r="D6929"/>
        </row>
        <row r="6930">
          <cell r="A6930" t="str">
            <v>1C.25.075.0020.a</v>
          </cell>
          <cell r="B6930" t="str">
            <v>- da 30 a 100 m²</v>
          </cell>
          <cell r="C6930" t="str">
            <v>m²</v>
          </cell>
          <cell r="D6930">
            <v>104.13</v>
          </cell>
        </row>
        <row r="6931">
          <cell r="A6931" t="str">
            <v>1C.25.075.0020.b</v>
          </cell>
          <cell r="B6931" t="str">
            <v>- da 101 a 200 m²</v>
          </cell>
          <cell r="C6931" t="str">
            <v>m²</v>
          </cell>
          <cell r="D6931">
            <v>71.41</v>
          </cell>
        </row>
        <row r="6932">
          <cell r="A6932" t="str">
            <v>1C.25.075.0020.c</v>
          </cell>
          <cell r="B6932" t="str">
            <v>- da 201 a 500 m²</v>
          </cell>
          <cell r="C6932" t="str">
            <v>m²</v>
          </cell>
          <cell r="D6932">
            <v>58.62</v>
          </cell>
        </row>
        <row r="6933">
          <cell r="A6933" t="str">
            <v>1C.25.075.0020.d</v>
          </cell>
          <cell r="B6933" t="str">
            <v>- oltre 500 m²</v>
          </cell>
          <cell r="C6933" t="str">
            <v>m²</v>
          </cell>
          <cell r="D6933">
            <v>38.85</v>
          </cell>
        </row>
        <row r="6934">
          <cell r="A6934" t="str">
            <v>1C.25.100</v>
          </cell>
          <cell r="B6934" t="str">
            <v>OPERE MONUMENTALI IN PIETRA</v>
          </cell>
          <cell r="C6934"/>
          <cell r="D6934"/>
        </row>
        <row r="6935">
          <cell r="A6935" t="str">
            <v>1C.25.100.0100</v>
          </cell>
          <cell r="B6935" t="str">
            <v>OPERAZIONI PRELIMINARI</v>
          </cell>
          <cell r="C6935"/>
          <cell r="D6935"/>
        </row>
        <row r="6936">
          <cell r="A6936" t="str">
            <v>1C.25.100.0110</v>
          </cell>
          <cell r="B6936" t="str">
            <v>Asportazione a secco di depositi superficiali incoerenti (polveri, terriccio, guano ecc.) mediante aspiratori, spazzole, pennellesse.</v>
          </cell>
          <cell r="C6936" t="str">
            <v>m²</v>
          </cell>
          <cell r="D6936">
            <v>14.05</v>
          </cell>
        </row>
        <row r="6937">
          <cell r="A6937" t="str">
            <v>1C.25.100.0120</v>
          </cell>
          <cell r="B6937" t="str">
            <v>Asportazione ad umido di depositi superficiali parzialmente aderenti (polveri, terriccio, guano ecc.) con spruzzatori, spazzole, spugne, pennelli.</v>
          </cell>
          <cell r="C6937" t="str">
            <v>m²</v>
          </cell>
          <cell r="D6937">
            <v>27.59</v>
          </cell>
        </row>
        <row r="6938">
          <cell r="A6938" t="str">
            <v>1C.25.100.0130</v>
          </cell>
          <cell r="B6938" t="str">
            <v>Impregnazione per il preconsolidamento di superfici interessate da diffusa disgregazione, mediante silicato di etile applicato fino a rifiuto con pennelli, pipette, siringhe. Operazione da eseguire prima della pulitura:</v>
          </cell>
          <cell r="C6938"/>
          <cell r="D6938"/>
        </row>
        <row r="6939">
          <cell r="A6939" t="str">
            <v>1C.25.100.0130.a</v>
          </cell>
          <cell r="B6939" t="str">
            <v>- su marmi, calcari duri</v>
          </cell>
          <cell r="C6939" t="str">
            <v>m²</v>
          </cell>
          <cell r="D6939">
            <v>92.75</v>
          </cell>
        </row>
        <row r="6940">
          <cell r="A6940" t="str">
            <v>1C.25.100.0130.b</v>
          </cell>
          <cell r="B6940" t="str">
            <v>- su brecce</v>
          </cell>
          <cell r="C6940" t="str">
            <v>m²</v>
          </cell>
          <cell r="D6940">
            <v>79.790000000000006</v>
          </cell>
        </row>
        <row r="6941">
          <cell r="A6941" t="str">
            <v>1C.25.100.0130.c</v>
          </cell>
          <cell r="B6941" t="str">
            <v>- su calcari teneri, arenarie, tufo</v>
          </cell>
          <cell r="C6941" t="str">
            <v>m²</v>
          </cell>
          <cell r="D6941">
            <v>111.54</v>
          </cell>
        </row>
        <row r="6942">
          <cell r="A6942" t="str">
            <v>1C.25.100.0140</v>
          </cell>
          <cell r="B6942" t="str">
            <v>Impregnazione per il preconsolidamento di superfici interessate da diffusa disgregazione, mediante resina acrilica in soluzione applicata in due mani con pennelli, pipette, siringhe. Operazione da eseguire prima della pulitura:</v>
          </cell>
          <cell r="C6942"/>
          <cell r="D6942"/>
        </row>
        <row r="6943">
          <cell r="A6943" t="str">
            <v>1C.25.100.0140.a</v>
          </cell>
          <cell r="B6943" t="str">
            <v>- su marmi, calcari duri</v>
          </cell>
          <cell r="C6943" t="str">
            <v>m²</v>
          </cell>
          <cell r="D6943">
            <v>35.090000000000003</v>
          </cell>
        </row>
        <row r="6944">
          <cell r="A6944" t="str">
            <v>1C.25.100.0140.b</v>
          </cell>
          <cell r="B6944" t="str">
            <v>- su brecce</v>
          </cell>
          <cell r="C6944" t="str">
            <v>m²</v>
          </cell>
          <cell r="D6944">
            <v>33.04</v>
          </cell>
        </row>
        <row r="6945">
          <cell r="A6945" t="str">
            <v>1C.25.100.0140.c</v>
          </cell>
          <cell r="B6945" t="str">
            <v>- su calcari teneri, arenarie, tufi</v>
          </cell>
          <cell r="C6945" t="str">
            <v>m²</v>
          </cell>
          <cell r="D6945">
            <v>41.02</v>
          </cell>
        </row>
        <row r="6946">
          <cell r="A6946" t="str">
            <v>1C.25.100.0150</v>
          </cell>
          <cell r="B6946" t="str">
            <v>Impregnazione per il preconsolidamento di superfici interessate da diffusa polverizzazione mediante silicato di etile applicato fino a rifiuto con pennelli, pipette, siringhe. Operazione da eseguire prima della pulitura:</v>
          </cell>
          <cell r="C6946"/>
          <cell r="D6946"/>
        </row>
        <row r="6947">
          <cell r="A6947" t="str">
            <v>1C.25.100.0150.a</v>
          </cell>
          <cell r="B6947" t="str">
            <v>- su marmi, calcari duri</v>
          </cell>
          <cell r="C6947" t="str">
            <v>m²</v>
          </cell>
          <cell r="D6947">
            <v>170.05</v>
          </cell>
        </row>
        <row r="6948">
          <cell r="A6948" t="str">
            <v>1C.25.100.0150.b</v>
          </cell>
          <cell r="B6948" t="str">
            <v>- su brecce</v>
          </cell>
          <cell r="C6948" t="str">
            <v>m²</v>
          </cell>
          <cell r="D6948">
            <v>134.65</v>
          </cell>
        </row>
        <row r="6949">
          <cell r="A6949" t="str">
            <v>1C.25.100.0150.c</v>
          </cell>
          <cell r="B6949" t="str">
            <v>- su calcari teneri, arenarie, tufi</v>
          </cell>
          <cell r="C6949" t="str">
            <v>m²</v>
          </cell>
          <cell r="D6949">
            <v>196.98</v>
          </cell>
        </row>
        <row r="6950">
          <cell r="A6950" t="str">
            <v>1C.25.100.0160</v>
          </cell>
          <cell r="B6950" t="str">
            <v>Impregnazione per il preconsolidamento di superfici interessate da diffusa polverizzazione mediante resina acrilica in soluzione applicata in due mani con pennelli, pipette, siringhe. Operazione da eseguire prima della pulitura:</v>
          </cell>
          <cell r="C6950"/>
          <cell r="D6950"/>
        </row>
        <row r="6951">
          <cell r="A6951" t="str">
            <v>1C.25.100.0160.a</v>
          </cell>
          <cell r="B6951" t="str">
            <v>- su marmi, calcari duri</v>
          </cell>
          <cell r="C6951" t="str">
            <v>m²</v>
          </cell>
          <cell r="D6951">
            <v>75.150000000000006</v>
          </cell>
        </row>
        <row r="6952">
          <cell r="A6952" t="str">
            <v>1C.25.100.0160.b</v>
          </cell>
          <cell r="B6952" t="str">
            <v>- su brecce</v>
          </cell>
          <cell r="C6952" t="str">
            <v>m²</v>
          </cell>
          <cell r="D6952">
            <v>66.45</v>
          </cell>
        </row>
        <row r="6953">
          <cell r="A6953" t="str">
            <v>1C.25.100.0160.c</v>
          </cell>
          <cell r="B6953" t="str">
            <v>- su calcari teneri, arenarie, tufi</v>
          </cell>
          <cell r="C6953" t="str">
            <v>m²</v>
          </cell>
          <cell r="D6953">
            <v>80.39</v>
          </cell>
        </row>
        <row r="6954">
          <cell r="A6954" t="str">
            <v>1C.25.100.0170</v>
          </cell>
          <cell r="B6954" t="str">
            <v>Stuccature e microstuccature provvisorie di superfici interessate da fenomeni di esfoliazioni, fratturazioni, fessurazioni, lesioni, eseguite con malta di grassello e sabbia fine, compresa la successiva rimozione.</v>
          </cell>
          <cell r="C6954" t="str">
            <v>m²</v>
          </cell>
          <cell r="D6954">
            <v>92.35</v>
          </cell>
        </row>
        <row r="6955">
          <cell r="A6955" t="str">
            <v>1C.25.100.0180</v>
          </cell>
          <cell r="B6955" t="str">
            <v>Protezione provvisoria di superfici interessate da fenomeni di diffusa disgregazione mediante strato di malta di calce idraulica e polvere di marmo, compresa successiva rimozione. Preparazione da eseguire prima di nebulizzazioni o atomizzazioni.</v>
          </cell>
          <cell r="C6955" t="str">
            <v>m²</v>
          </cell>
          <cell r="D6955">
            <v>18.850000000000001</v>
          </cell>
        </row>
        <row r="6956">
          <cell r="A6956" t="str">
            <v>1C.25.100.0185</v>
          </cell>
          <cell r="B6956" t="str">
            <v>Bendaggio di sostegno e protezione di superfici con fenomeni di fratturazione e scagliatura, realizzato con resina acrilica in soluzione, esclusa la successiva rimozione del bendaggio.</v>
          </cell>
          <cell r="C6956" t="str">
            <v>m²</v>
          </cell>
          <cell r="D6956">
            <v>13.65</v>
          </cell>
        </row>
        <row r="6957">
          <cell r="A6957" t="str">
            <v>1C.25.100.0190</v>
          </cell>
          <cell r="B6957" t="str">
            <v>Rimozione di bendaggi di sostegno e protezione su parti consolidate compresa pulitura della superficie da residui di resine.</v>
          </cell>
          <cell r="C6957" t="str">
            <v>m²</v>
          </cell>
          <cell r="D6957">
            <v>35.6</v>
          </cell>
        </row>
        <row r="6958">
          <cell r="A6958" t="str">
            <v>1C.25.100.0200</v>
          </cell>
          <cell r="B6958" t="str">
            <v>OPERAZIONI DI CONSOLIDAMENTO</v>
          </cell>
          <cell r="C6958"/>
          <cell r="D6958"/>
        </row>
        <row r="6959">
          <cell r="A6959" t="str">
            <v>1C.25.100.0210</v>
          </cell>
          <cell r="B6959" t="str">
            <v>Consolidamento di manufatti in presenza di fenomeni diffusi di decoesione, mediante impregnazione fino a rifiuto con silicato di etile applicato con pennelli, siringhe, pipette. Operazione da eseguire a seguito o durante le operazioni di pulitura:</v>
          </cell>
          <cell r="C6959"/>
          <cell r="D6959"/>
        </row>
        <row r="6960">
          <cell r="A6960" t="str">
            <v>1C.25.100.0210.a</v>
          </cell>
          <cell r="B6960" t="str">
            <v>- su marmo e calcari duri</v>
          </cell>
          <cell r="C6960" t="str">
            <v>m²</v>
          </cell>
          <cell r="D6960">
            <v>71.680000000000007</v>
          </cell>
        </row>
        <row r="6961">
          <cell r="A6961" t="str">
            <v>1C.25.100.0210.b</v>
          </cell>
          <cell r="B6961" t="str">
            <v>- su brecce e travertino</v>
          </cell>
          <cell r="C6961" t="str">
            <v>m²</v>
          </cell>
          <cell r="D6961">
            <v>64.650000000000006</v>
          </cell>
        </row>
        <row r="6962">
          <cell r="A6962" t="str">
            <v>1C.25.100.0210.c</v>
          </cell>
          <cell r="B6962" t="str">
            <v>- su calcari teneri, arenarie, tufi</v>
          </cell>
          <cell r="C6962" t="str">
            <v>m²</v>
          </cell>
          <cell r="D6962">
            <v>84.79</v>
          </cell>
        </row>
        <row r="6963">
          <cell r="A6963" t="str">
            <v>1C.25.100.0220</v>
          </cell>
          <cell r="B6963" t="str">
            <v>Consolidamento di manufatti in presenza di fenomeni diffusi di disgregazione, mediante impregnazione fino a rifiuto con silicato di etile applicato con pennelli, siringhe, pipette, per la ricostituzione delle proprietà meccaniche del materiale originale. Operazione da eseguire a seguito o durante le operazioni di pulitura:</v>
          </cell>
          <cell r="C6963"/>
          <cell r="D6963"/>
        </row>
        <row r="6964">
          <cell r="A6964" t="str">
            <v>1C.25.100.0220.a</v>
          </cell>
          <cell r="B6964" t="str">
            <v>- su marmo e calcari duri</v>
          </cell>
          <cell r="C6964" t="str">
            <v>m²</v>
          </cell>
          <cell r="D6964">
            <v>108.56</v>
          </cell>
        </row>
        <row r="6965">
          <cell r="A6965" t="str">
            <v>1C.25.100.0220.b</v>
          </cell>
          <cell r="B6965" t="str">
            <v>- su brecce e travertino</v>
          </cell>
          <cell r="C6965" t="str">
            <v>m²</v>
          </cell>
          <cell r="D6965">
            <v>89.89</v>
          </cell>
        </row>
        <row r="6966">
          <cell r="A6966" t="str">
            <v>1C.25.100.0220.c</v>
          </cell>
          <cell r="B6966" t="str">
            <v>- su calcari teneri, arenarie, tufo</v>
          </cell>
          <cell r="C6966" t="str">
            <v>m²</v>
          </cell>
          <cell r="D6966">
            <v>129.72999999999999</v>
          </cell>
        </row>
        <row r="6967">
          <cell r="A6967" t="str">
            <v>1C.25.100.0230</v>
          </cell>
          <cell r="B6967" t="str">
            <v>Consolidamento di manufatti in presenza di fenomeni diffusi di polverizzazione, mediante impregnazione fino a rifiuto con silicato di etile applicato con pennelli, siringhe, pipette, per la ricostituzione delle proprietà meccaniche del materiale originale. Operazione da eseguire a seguito o durante le operazioni di pulitura:</v>
          </cell>
          <cell r="C6967"/>
          <cell r="D6967"/>
        </row>
        <row r="6968">
          <cell r="A6968" t="str">
            <v>1C.25.100.0230.a</v>
          </cell>
          <cell r="B6968" t="str">
            <v>- su marmo e calcari duri</v>
          </cell>
          <cell r="C6968" t="str">
            <v>m²</v>
          </cell>
          <cell r="D6968">
            <v>180.8</v>
          </cell>
        </row>
        <row r="6969">
          <cell r="A6969" t="str">
            <v>1C.25.100.0230.b</v>
          </cell>
          <cell r="B6969" t="str">
            <v>- su brecce e travertino</v>
          </cell>
          <cell r="C6969" t="str">
            <v>m²</v>
          </cell>
          <cell r="D6969">
            <v>154.80000000000001</v>
          </cell>
        </row>
        <row r="6970">
          <cell r="A6970" t="str">
            <v>1C.25.100.0230.c</v>
          </cell>
          <cell r="B6970" t="str">
            <v>- su calcari teneri, arenarie, tufo</v>
          </cell>
          <cell r="C6970" t="str">
            <v>m²</v>
          </cell>
          <cell r="D6970">
            <v>223.83</v>
          </cell>
        </row>
        <row r="6971">
          <cell r="A6971" t="str">
            <v>1C.25.100.0240</v>
          </cell>
          <cell r="B6971" t="str">
            <v>Consolidamento di manufatti in presenza di fenomeni diffusi di decoesione, mediante applicazione a tre mani di resina acrilica in soluzione applicata con pennelli, siringhe, pipette. Operazione da eseguire a seguito o durante le operazioni di pulizia:</v>
          </cell>
          <cell r="C6971"/>
          <cell r="D6971"/>
        </row>
        <row r="6972">
          <cell r="A6972" t="str">
            <v>1C.25.100.0240.a</v>
          </cell>
          <cell r="B6972" t="str">
            <v>- su marmo e calcari duri</v>
          </cell>
          <cell r="C6972" t="str">
            <v>m²</v>
          </cell>
          <cell r="D6972">
            <v>47.71</v>
          </cell>
        </row>
        <row r="6973">
          <cell r="A6973" t="str">
            <v>1C.25.100.0240.b</v>
          </cell>
          <cell r="B6973" t="str">
            <v>- su brecce e travertino</v>
          </cell>
          <cell r="C6973" t="str">
            <v>m²</v>
          </cell>
          <cell r="D6973">
            <v>43.77</v>
          </cell>
        </row>
        <row r="6974">
          <cell r="A6974" t="str">
            <v>1C.25.100.0240.c</v>
          </cell>
          <cell r="B6974" t="str">
            <v>- su calcari teneri, arenarie, tufo</v>
          </cell>
          <cell r="C6974" t="str">
            <v>m²</v>
          </cell>
          <cell r="D6974">
            <v>52.89</v>
          </cell>
        </row>
        <row r="6975">
          <cell r="A6975" t="str">
            <v>1C.25.100.0250</v>
          </cell>
          <cell r="B6975" t="str">
            <v>Consolidamento di manufatti in presenza di fenomeni diffusi di disgregazione, mediante applicazione a tre mani di resina acrilica in soluzione applicata con pennelli, siringhe, pipette. Operazione da eseguire a seguito o durante operazioni di pulizia:</v>
          </cell>
          <cell r="C6975"/>
          <cell r="D6975"/>
        </row>
        <row r="6976">
          <cell r="A6976" t="str">
            <v>1C.25.100.0250.a</v>
          </cell>
          <cell r="B6976" t="str">
            <v>- su marmo e calcari duri</v>
          </cell>
          <cell r="C6976" t="str">
            <v>m²</v>
          </cell>
          <cell r="D6976">
            <v>75.8</v>
          </cell>
        </row>
        <row r="6977">
          <cell r="A6977" t="str">
            <v>1C.25.100.0250.b</v>
          </cell>
          <cell r="B6977" t="str">
            <v>- su brecce e travertino</v>
          </cell>
          <cell r="C6977" t="str">
            <v>m²</v>
          </cell>
          <cell r="D6977">
            <v>69.040000000000006</v>
          </cell>
        </row>
        <row r="6978">
          <cell r="A6978" t="str">
            <v>1C.25.100.0250.c</v>
          </cell>
          <cell r="B6978" t="str">
            <v>- su calcari teneri, arenarie, tufo</v>
          </cell>
          <cell r="C6978" t="str">
            <v>m²</v>
          </cell>
          <cell r="D6978">
            <v>84.25</v>
          </cell>
        </row>
        <row r="6979">
          <cell r="A6979" t="str">
            <v>1C.25.100.0260</v>
          </cell>
          <cell r="B6979" t="str">
            <v>Consolidamento di manufatti in presenza di fenomeni diffusi di polverizzazione, scagliatura, esfoliazione, mediante applicazione a cinque mani di resina acrilica in soluzione applicata con pennelli, siringhe, pipette. Operazione da eseguire a seguito o durante le operazioni di pulizia:</v>
          </cell>
          <cell r="C6979"/>
          <cell r="D6979"/>
        </row>
        <row r="6980">
          <cell r="A6980" t="str">
            <v>1C.25.100.0260.a</v>
          </cell>
          <cell r="B6980" t="str">
            <v>- su marmo e calcari duri</v>
          </cell>
          <cell r="C6980" t="str">
            <v>m²</v>
          </cell>
          <cell r="D6980">
            <v>103.8</v>
          </cell>
        </row>
        <row r="6981">
          <cell r="A6981" t="str">
            <v>1C.25.100.0260.b</v>
          </cell>
          <cell r="B6981" t="str">
            <v>- su brecce e travertino</v>
          </cell>
          <cell r="C6981" t="str">
            <v>m²</v>
          </cell>
          <cell r="D6981">
            <v>94.99</v>
          </cell>
        </row>
        <row r="6982">
          <cell r="A6982" t="str">
            <v>1C.25.100.0260.c</v>
          </cell>
          <cell r="B6982" t="str">
            <v>- su calcari teneri, arenarie, tufo</v>
          </cell>
          <cell r="C6982" t="str">
            <v>m²</v>
          </cell>
          <cell r="D6982">
            <v>111.01</v>
          </cell>
        </row>
        <row r="6983">
          <cell r="A6983" t="str">
            <v>1C.25.100.0270</v>
          </cell>
          <cell r="B6983" t="str">
            <v>Consolidamento di superfici verticali estese in presenza di fenomeni diffusi di disgregazione mediante impregnazione ad impacco di silicato di etile. Operazione da eseguire a seguito o durante la pulitura, comprese le opere provvisionali di sostegno, di protezione, delle superfici circostanti, di raccolta e deflusso del materiale impregnante:</v>
          </cell>
          <cell r="C6983"/>
          <cell r="D6983"/>
        </row>
        <row r="6984">
          <cell r="A6984" t="str">
            <v>1C.25.100.0270.a</v>
          </cell>
          <cell r="B6984" t="str">
            <v>- su marmo e calcari duri</v>
          </cell>
          <cell r="C6984" t="str">
            <v>m²</v>
          </cell>
          <cell r="D6984">
            <v>253.62</v>
          </cell>
        </row>
        <row r="6985">
          <cell r="A6985" t="str">
            <v>1C.25.100.0270.b</v>
          </cell>
          <cell r="B6985" t="str">
            <v>- su calcari teneri, arenarie, tufo</v>
          </cell>
          <cell r="C6985" t="str">
            <v>m²</v>
          </cell>
          <cell r="D6985">
            <v>299.58999999999997</v>
          </cell>
        </row>
        <row r="6986">
          <cell r="A6986" t="str">
            <v>1C.25.100.0280</v>
          </cell>
          <cell r="B6986" t="str">
            <v>Consolidamento di superfici verticali estese in presenza di fenomeni diffusi di polverizzazione mediante impregnazione ad impacco di silicato di etile. Operazione da eseguire a seguito o durante la pulitura, comprese le opere provvisionali di sostegno, di protezione delle superfici circostanti, di raccolta e deflusso del materiale impregnante:</v>
          </cell>
          <cell r="C6986"/>
          <cell r="D6986"/>
        </row>
        <row r="6987">
          <cell r="A6987" t="str">
            <v>1C.25.100.0280.a</v>
          </cell>
          <cell r="B6987" t="str">
            <v>- su marmo e calcari duri</v>
          </cell>
          <cell r="C6987" t="str">
            <v>m²</v>
          </cell>
          <cell r="D6987">
            <v>309.14</v>
          </cell>
        </row>
        <row r="6988">
          <cell r="A6988" t="str">
            <v>1C.25.100.0280.b</v>
          </cell>
          <cell r="B6988" t="str">
            <v>- su calcari teneri, arenarie, tufo</v>
          </cell>
          <cell r="C6988" t="str">
            <v>m²</v>
          </cell>
          <cell r="D6988">
            <v>355.49</v>
          </cell>
        </row>
        <row r="6989">
          <cell r="A6989" t="str">
            <v>1C.25.100.0285</v>
          </cell>
          <cell r="B6989" t="str">
            <v>Consolidamento di superfici a tutto tondo in presenza di fenomeni diffusi di disgregazione mediante impregnazione ad impacco di silicato di etile. Operazione da eseguire a seguito o durante la pulitura, comprese le opere provvisionali di sostegno, di protezione delle superfici circostanti, di raccolta e deflusso del materiale impregnante:</v>
          </cell>
          <cell r="C6989"/>
          <cell r="D6989"/>
        </row>
        <row r="6990">
          <cell r="A6990" t="str">
            <v>1C.25.100.0285.a</v>
          </cell>
          <cell r="B6990" t="str">
            <v>- su marmo e calcari duri</v>
          </cell>
          <cell r="C6990" t="str">
            <v>m²</v>
          </cell>
          <cell r="D6990">
            <v>201.48</v>
          </cell>
        </row>
        <row r="6991">
          <cell r="A6991" t="str">
            <v>1C.25.100.0285.b</v>
          </cell>
          <cell r="B6991" t="str">
            <v>- su calcari teneri, arenarie, tufo</v>
          </cell>
          <cell r="C6991" t="str">
            <v>m²</v>
          </cell>
          <cell r="D6991">
            <v>247.01</v>
          </cell>
        </row>
        <row r="6992">
          <cell r="A6992" t="str">
            <v>1C.25.100.0290</v>
          </cell>
          <cell r="B6992" t="str">
            <v>Consolidamento di superfici a tutto tondo in presenza di fenomeni diffusi di polverizzazione mediante impregnazione ad impacco di silicato di etile. Operazione da eseguire a seguito o durante la pulitura, comprese le opere provvisionali di sostegno, di protezione delle superfici circostanti, di raccolta e deflusso del materiale impregnante:</v>
          </cell>
          <cell r="C6992" t="str">
            <v>m²</v>
          </cell>
          <cell r="D6992">
            <v>255.24</v>
          </cell>
        </row>
        <row r="6993">
          <cell r="A6993" t="str">
            <v>1C.25.100.0300</v>
          </cell>
          <cell r="B6993" t="str">
            <v>TRATTAMENTI BIOCIDA</v>
          </cell>
          <cell r="C6993"/>
          <cell r="D6993"/>
        </row>
        <row r="6994">
          <cell r="A6994" t="str">
            <v>1C.25.100.0310</v>
          </cell>
          <cell r="B6994" t="str">
            <v>Rimozione di vegetazione superiore poco radicata mediante applicazione di un ciclo biocida, su:</v>
          </cell>
          <cell r="C6994"/>
          <cell r="D6994"/>
        </row>
        <row r="6995">
          <cell r="A6995" t="str">
            <v>1C.25.100.0310.a</v>
          </cell>
          <cell r="B6995" t="str">
            <v>- elementi rettilinei</v>
          </cell>
          <cell r="C6995" t="str">
            <v>m</v>
          </cell>
          <cell r="D6995">
            <v>8.2100000000000009</v>
          </cell>
        </row>
        <row r="6996">
          <cell r="A6996" t="str">
            <v>1C.25.100.0310.b</v>
          </cell>
          <cell r="B6996" t="str">
            <v>- su superfici</v>
          </cell>
          <cell r="C6996" t="str">
            <v>m²</v>
          </cell>
          <cell r="D6996">
            <v>23.16</v>
          </cell>
        </row>
        <row r="6997">
          <cell r="A6997" t="str">
            <v>1C.25.100.0320</v>
          </cell>
          <cell r="B6997" t="str">
            <v>Rimozione di vegetazione superiore fortemente radicata, mediante applicazione di due cicli di biocida su:</v>
          </cell>
          <cell r="C6997"/>
          <cell r="D6997"/>
        </row>
        <row r="6998">
          <cell r="A6998" t="str">
            <v>1C.25.100.0320.a</v>
          </cell>
          <cell r="B6998" t="str">
            <v>- elementi rettilinei</v>
          </cell>
          <cell r="C6998" t="str">
            <v>m</v>
          </cell>
          <cell r="D6998">
            <v>22.61</v>
          </cell>
        </row>
        <row r="6999">
          <cell r="A6999" t="str">
            <v>1C.25.100.0320.b</v>
          </cell>
          <cell r="B6999" t="str">
            <v>- su superfici</v>
          </cell>
          <cell r="C6999" t="str">
            <v>m²</v>
          </cell>
          <cell r="D6999">
            <v>44.22</v>
          </cell>
        </row>
        <row r="7000">
          <cell r="A7000" t="str">
            <v>1C.25.100.0330</v>
          </cell>
          <cell r="B7000" t="str">
            <v>Rimozione di incrostazioni da attacchi biologici di notevole spessore mediante quattro cicli di biocida applicato a pennello, a spruzzo o con siringhe.</v>
          </cell>
          <cell r="C7000" t="str">
            <v>m²</v>
          </cell>
          <cell r="D7000">
            <v>107.97</v>
          </cell>
        </row>
        <row r="7001">
          <cell r="A7001" t="str">
            <v>1C.25.100.0340</v>
          </cell>
          <cell r="B7001" t="str">
            <v>Rimozione di incrostazioni da attacchi biologici superficiali mediante due cicli di biocida applicato a pennello, a spruzzo o con siringhe.</v>
          </cell>
          <cell r="C7001" t="str">
            <v>m²</v>
          </cell>
          <cell r="D7001">
            <v>33.869999999999997</v>
          </cell>
        </row>
        <row r="7002">
          <cell r="A7002" t="str">
            <v>1C.25.100.0350</v>
          </cell>
          <cell r="B7002" t="str">
            <v>Trattamento preventivo contro la formazione di attacchi biologici mediante biocida applicato a pennello, al termine del restauro.</v>
          </cell>
          <cell r="C7002" t="str">
            <v>m²</v>
          </cell>
          <cell r="D7002">
            <v>14.14</v>
          </cell>
        </row>
        <row r="7003">
          <cell r="A7003" t="str">
            <v>1C.25.100.0360</v>
          </cell>
          <cell r="B7003" t="str">
            <v>Rimozione di incrostazioni da attacchi biologici di notevole spessore mediante trattamento con tre impacchi di biocida</v>
          </cell>
          <cell r="C7003" t="str">
            <v>m²</v>
          </cell>
          <cell r="D7003">
            <v>87.55</v>
          </cell>
        </row>
        <row r="7004">
          <cell r="A7004" t="str">
            <v>1C.25.100.0370</v>
          </cell>
          <cell r="B7004" t="str">
            <v>Rimozione di incrostazioni da attacchi biologici superficiali mediante trattamento con impacco di biocida</v>
          </cell>
          <cell r="C7004" t="str">
            <v>m²</v>
          </cell>
          <cell r="D7004">
            <v>35.159999999999997</v>
          </cell>
        </row>
        <row r="7005">
          <cell r="A7005" t="str">
            <v>1C.25.100.0380</v>
          </cell>
          <cell r="B7005" t="str">
            <v>Trattamento preventivo contro la formazione di attacchi di microrganismi, mediante applicazione di un ciclo di biocida da eseguire alla fine del restauro.</v>
          </cell>
          <cell r="C7005" t="str">
            <v>m²</v>
          </cell>
          <cell r="D7005">
            <v>6.23</v>
          </cell>
        </row>
        <row r="7006">
          <cell r="A7006" t="str">
            <v>1C.25.100.0400</v>
          </cell>
          <cell r="B7006" t="str">
            <v>PULITURA MANUFATTI LAPIDEI</v>
          </cell>
          <cell r="C7006"/>
          <cell r="D7006"/>
        </row>
        <row r="7007">
          <cell r="A7007" t="str">
            <v>1C.25.100.0410</v>
          </cell>
          <cell r="B7007" t="str">
            <v>Rimozione mediante nebulizzazione o atomizzazione di depositi superficiali organici solubili in acqua, con scarsa coerenza ed aderenza alle superfici, eseguita in due cicli, compreso il sistema di raccolta delle acque e completamento della pulizia con pennellesse, spazzole, bisturi:</v>
          </cell>
          <cell r="C7007"/>
          <cell r="D7007"/>
        </row>
        <row r="7008">
          <cell r="A7008" t="str">
            <v>1C.25.100.0410.a</v>
          </cell>
          <cell r="B7008" t="str">
            <v>- su marmo, calcari, brecce, arenarie</v>
          </cell>
          <cell r="C7008" t="str">
            <v>m²</v>
          </cell>
          <cell r="D7008">
            <v>65.13</v>
          </cell>
        </row>
        <row r="7009">
          <cell r="A7009" t="str">
            <v>1C.25.100.0410.b</v>
          </cell>
          <cell r="B7009" t="str">
            <v>- su travertino, tufo</v>
          </cell>
          <cell r="C7009" t="str">
            <v>m²</v>
          </cell>
          <cell r="D7009">
            <v>73.400000000000006</v>
          </cell>
        </row>
        <row r="7010">
          <cell r="A7010" t="str">
            <v>1C.25.100.0415</v>
          </cell>
          <cell r="B7010" t="str">
            <v>Rimozione mediante nebulizzazione o atomizzazione di depositi superficiali organici solubili in acqua, compatti ed aderenti alle superfici, eseguita in tre cicli, compreso il sistema di raccolta delle acque e completamento della pulizia con pennellesse, spazzole, bisturi:</v>
          </cell>
          <cell r="C7010"/>
          <cell r="D7010"/>
        </row>
        <row r="7011">
          <cell r="A7011" t="str">
            <v>1C.25.100.0415.a</v>
          </cell>
          <cell r="B7011" t="str">
            <v>- su marmo, calcari, brecce, arenarie</v>
          </cell>
          <cell r="C7011" t="str">
            <v>m²</v>
          </cell>
          <cell r="D7011">
            <v>90.77</v>
          </cell>
        </row>
        <row r="7012">
          <cell r="A7012" t="str">
            <v>1C.25.100.0415.b</v>
          </cell>
          <cell r="B7012" t="str">
            <v>- su travertino, tufo</v>
          </cell>
          <cell r="C7012" t="str">
            <v>m²</v>
          </cell>
          <cell r="D7012">
            <v>97.16</v>
          </cell>
        </row>
        <row r="7013">
          <cell r="A7013" t="str">
            <v>1C.25.100.0420</v>
          </cell>
          <cell r="B7013" t="str">
            <v>Rimozione di depositi superficiali, concrezioni, croste nere, con scarsa coerenza e aderenza alle superfici, mediante compresse imbevute di sali inorganici a base d'ammonio compresa pulizia finale con pennellesse, spazzole bisturi:</v>
          </cell>
          <cell r="C7013"/>
          <cell r="D7013"/>
        </row>
        <row r="7014">
          <cell r="A7014" t="str">
            <v>1C.25.100.0420.a</v>
          </cell>
          <cell r="B7014" t="str">
            <v>- su marmo, calcari, brecce, arenarie</v>
          </cell>
          <cell r="C7014" t="str">
            <v>m²</v>
          </cell>
          <cell r="D7014">
            <v>95.07</v>
          </cell>
        </row>
        <row r="7015">
          <cell r="A7015" t="str">
            <v>1C.25.100.0420.b</v>
          </cell>
          <cell r="B7015" t="str">
            <v>- su travertino, tufo</v>
          </cell>
          <cell r="C7015" t="str">
            <v>m²</v>
          </cell>
          <cell r="D7015">
            <v>103.49</v>
          </cell>
        </row>
        <row r="7016">
          <cell r="A7016" t="str">
            <v>1C.25.100.0425</v>
          </cell>
          <cell r="B7016" t="str">
            <v>Rimozione di depositi superficiali, concrezioni, croste nere compatte e molto aderenti alle superfici, mediante compresse imbevute di sali inorganici a base d'ammonio, applicate in due cicli, compresa pulizia finale con pennellesse, spazzole, bisturi:</v>
          </cell>
          <cell r="C7016"/>
          <cell r="D7016"/>
        </row>
        <row r="7017">
          <cell r="A7017" t="str">
            <v>1C.25.100.0425.a</v>
          </cell>
          <cell r="B7017" t="str">
            <v>- su marmo, calcari, brecce, arenarie</v>
          </cell>
          <cell r="C7017" t="str">
            <v>m²</v>
          </cell>
          <cell r="D7017">
            <v>164.56</v>
          </cell>
        </row>
        <row r="7018">
          <cell r="A7018" t="str">
            <v>1C.25.100.0425.b</v>
          </cell>
          <cell r="B7018" t="str">
            <v>- su travertino, tufo</v>
          </cell>
          <cell r="C7018" t="str">
            <v>m²</v>
          </cell>
          <cell r="D7018">
            <v>172.11</v>
          </cell>
        </row>
        <row r="7019">
          <cell r="A7019" t="str">
            <v>1C.25.100.0430</v>
          </cell>
          <cell r="B7019" t="str">
            <v>Rimozione di oli, vernici, cere e simili, mediante applicazione di compresse imbevute di solventi organici, compresa pulizia finale con pennellesse, spazzole bisturi:</v>
          </cell>
          <cell r="C7019"/>
          <cell r="D7019"/>
        </row>
        <row r="7020">
          <cell r="A7020" t="str">
            <v>1C.25.100.0430.a</v>
          </cell>
          <cell r="B7020" t="str">
            <v>- con miscela di acqua e ammoniaca</v>
          </cell>
          <cell r="C7020" t="str">
            <v>m²</v>
          </cell>
          <cell r="D7020">
            <v>92.48</v>
          </cell>
        </row>
        <row r="7021">
          <cell r="A7021" t="str">
            <v>1C.25.100.0430.b</v>
          </cell>
          <cell r="B7021" t="str">
            <v>- con miscela di acqua, alcool e acetone</v>
          </cell>
          <cell r="C7021" t="str">
            <v>m²</v>
          </cell>
          <cell r="D7021">
            <v>113.65</v>
          </cell>
        </row>
        <row r="7022">
          <cell r="A7022" t="str">
            <v>1C.25.100.0430.c</v>
          </cell>
          <cell r="B7022" t="str">
            <v>- con acetone</v>
          </cell>
          <cell r="C7022" t="str">
            <v>m²</v>
          </cell>
          <cell r="D7022">
            <v>104.98</v>
          </cell>
        </row>
        <row r="7023">
          <cell r="A7023" t="str">
            <v>1C.25.100.0430.d</v>
          </cell>
          <cell r="B7023" t="str">
            <v>- con diluente nitro</v>
          </cell>
          <cell r="C7023" t="str">
            <v>m²</v>
          </cell>
          <cell r="D7023">
            <v>102.37</v>
          </cell>
        </row>
        <row r="7024">
          <cell r="A7024" t="str">
            <v>1C.25.100.0435</v>
          </cell>
          <cell r="B7024" t="str">
            <v>Rimozione di depositi superficiali mediante resine scambiatrici di ioni:</v>
          </cell>
          <cell r="C7024"/>
          <cell r="D7024"/>
        </row>
        <row r="7025">
          <cell r="A7025" t="str">
            <v>1C.25.100.0435.a</v>
          </cell>
          <cell r="B7025" t="str">
            <v>- per depositi con scarsa coerenza ed aderenza</v>
          </cell>
          <cell r="C7025" t="str">
            <v>m²</v>
          </cell>
          <cell r="D7025">
            <v>106.17</v>
          </cell>
        </row>
        <row r="7026">
          <cell r="A7026" t="str">
            <v>1C.25.100.0435.b</v>
          </cell>
          <cell r="B7026" t="str">
            <v>- per depositi compatti e molto aderenti</v>
          </cell>
          <cell r="C7026" t="str">
            <v>m²</v>
          </cell>
          <cell r="D7026">
            <v>154.41999999999999</v>
          </cell>
        </row>
        <row r="7027">
          <cell r="A7027" t="str">
            <v>1C.25.100.0440</v>
          </cell>
          <cell r="B7027" t="str">
            <v>Rimozione di oli, vernici, cere e simili mediante applicazione di sostanze solventi a tampone o a pennello:</v>
          </cell>
          <cell r="C7027"/>
          <cell r="D7027"/>
        </row>
        <row r="7028">
          <cell r="A7028" t="str">
            <v>1C.25.100.0440.a</v>
          </cell>
          <cell r="B7028" t="str">
            <v>- con miscela di acqua e ammoniaca</v>
          </cell>
          <cell r="C7028" t="str">
            <v>m²</v>
          </cell>
          <cell r="D7028">
            <v>149.02000000000001</v>
          </cell>
        </row>
        <row r="7029">
          <cell r="A7029" t="str">
            <v>1C.25.100.0440.b</v>
          </cell>
          <cell r="B7029" t="str">
            <v>- con miscela di acqua, alcool e acetone</v>
          </cell>
          <cell r="C7029" t="str">
            <v>m²</v>
          </cell>
          <cell r="D7029">
            <v>154.04</v>
          </cell>
        </row>
        <row r="7030">
          <cell r="A7030" t="str">
            <v>1C.25.100.0440.c</v>
          </cell>
          <cell r="B7030" t="str">
            <v>- con acetone</v>
          </cell>
          <cell r="C7030" t="str">
            <v>m²</v>
          </cell>
          <cell r="D7030">
            <v>151.19999999999999</v>
          </cell>
        </row>
        <row r="7031">
          <cell r="A7031" t="str">
            <v>1C.25.100.0440.d</v>
          </cell>
          <cell r="B7031" t="str">
            <v>- con diluente nitro</v>
          </cell>
          <cell r="C7031" t="str">
            <v>m²</v>
          </cell>
          <cell r="D7031">
            <v>148.46</v>
          </cell>
        </row>
        <row r="7032">
          <cell r="A7032" t="str">
            <v>1C.25.100.0445</v>
          </cell>
          <cell r="B7032" t="str">
            <v>Rimozione di ossidi di ferro, rame e simili mediante applicazione di sostanze complessanti a tampone o a pennello.</v>
          </cell>
          <cell r="C7032" t="str">
            <v>m²</v>
          </cell>
          <cell r="D7032">
            <v>147.63</v>
          </cell>
        </row>
        <row r="7033">
          <cell r="A7033" t="str">
            <v>1C.25.100.0450</v>
          </cell>
          <cell r="B7033" t="str">
            <v>Estrazione di sali solubili mediante compresse assorbenti, con impiego di:</v>
          </cell>
          <cell r="C7033"/>
          <cell r="D7033"/>
        </row>
        <row r="7034">
          <cell r="A7034" t="str">
            <v>1C.25.100.0450.a</v>
          </cell>
          <cell r="B7034" t="str">
            <v>- sepiolite ed acqua demineralizzata</v>
          </cell>
          <cell r="C7034" t="str">
            <v>m²</v>
          </cell>
          <cell r="D7034">
            <v>71.92</v>
          </cell>
        </row>
        <row r="7035">
          <cell r="A7035" t="str">
            <v>1C.25.100.0450.b</v>
          </cell>
          <cell r="B7035" t="str">
            <v>- polpa di cellulosa ed acqua demineralizzata</v>
          </cell>
          <cell r="C7035" t="str">
            <v>m²</v>
          </cell>
          <cell r="D7035">
            <v>71.87</v>
          </cell>
        </row>
        <row r="7036">
          <cell r="A7036" t="str">
            <v>1C.25.100.0455</v>
          </cell>
          <cell r="B7036" t="str">
            <v>Rimozione di croste, incrostazioni, concrezioni, strati di calcare, di spessore maggiore di 3 mm, non rimosse con pulitura chimica, mediante impiego di mezzi meccanici, manuali e strumenti di precisione:</v>
          </cell>
          <cell r="C7036"/>
          <cell r="D7036"/>
        </row>
        <row r="7037">
          <cell r="A7037" t="str">
            <v>1C.25.100.0455.a</v>
          </cell>
          <cell r="B7037" t="str">
            <v>- con bisturi</v>
          </cell>
          <cell r="C7037" t="str">
            <v>m²</v>
          </cell>
          <cell r="D7037">
            <v>362.87</v>
          </cell>
        </row>
        <row r="7038">
          <cell r="A7038" t="str">
            <v>1C.25.100.0455.b</v>
          </cell>
          <cell r="B7038" t="str">
            <v>- con martello e scalpello o vibroincisore</v>
          </cell>
          <cell r="C7038" t="str">
            <v>m²</v>
          </cell>
          <cell r="D7038">
            <v>285.7</v>
          </cell>
        </row>
        <row r="7039">
          <cell r="A7039" t="str">
            <v>1C.25.100.0455.c</v>
          </cell>
          <cell r="B7039" t="str">
            <v>- con scalpellino pneumatico</v>
          </cell>
          <cell r="C7039" t="str">
            <v>m²</v>
          </cell>
          <cell r="D7039">
            <v>143.78</v>
          </cell>
        </row>
        <row r="7040">
          <cell r="A7040" t="str">
            <v>1C.25.100.0455.d</v>
          </cell>
          <cell r="B7040" t="str">
            <v>- con microtrapano</v>
          </cell>
          <cell r="C7040" t="str">
            <v>m²</v>
          </cell>
          <cell r="D7040">
            <v>253.48</v>
          </cell>
        </row>
        <row r="7041">
          <cell r="A7041" t="str">
            <v>1C.25.100.0455.e</v>
          </cell>
          <cell r="B7041" t="str">
            <v>- con apparecchi ad ultrasuoni</v>
          </cell>
          <cell r="C7041" t="str">
            <v>m²</v>
          </cell>
          <cell r="D7041">
            <v>258.42</v>
          </cell>
        </row>
        <row r="7042">
          <cell r="A7042" t="str">
            <v>1C.25.100.0455.f</v>
          </cell>
          <cell r="B7042" t="str">
            <v>- con microsabbiatrice</v>
          </cell>
          <cell r="C7042" t="str">
            <v>m²</v>
          </cell>
          <cell r="D7042">
            <v>329.37</v>
          </cell>
        </row>
        <row r="7043">
          <cell r="A7043" t="str">
            <v>1C.25.100.0460</v>
          </cell>
          <cell r="B7043" t="str">
            <v>Pulitura con idrosabbiattrice a bassa pressione per la rimozione di croste coerenti e di spessore superiore a 3 mm, su superfici piane o modanature in marmo, calcari, brecce, travertino o tufo.</v>
          </cell>
          <cell r="C7043" t="str">
            <v>m²</v>
          </cell>
          <cell r="D7043">
            <v>27.54</v>
          </cell>
        </row>
        <row r="7044">
          <cell r="A7044" t="str">
            <v>1C.25.100.0470</v>
          </cell>
          <cell r="B7044" t="str">
            <v>Microsabbiatura funzionante ad aria compressa desiderata, con pressione di esercizio regolabile, ugello variabile montato su penna o pistola. Microsabbiatrice e abrasivo di tipo e granulometria selezionata. Compreso gli oneri di allestimento, regolazione, confinamento e campionamento, tutte le attrezzature necessarie per la corretta applicazione del sistema aero-abrasivo di precisione. Su qualsiasi superficie anche in muratura.</v>
          </cell>
          <cell r="C7044" t="str">
            <v>m²</v>
          </cell>
          <cell r="D7044">
            <v>49.05</v>
          </cell>
        </row>
        <row r="7045">
          <cell r="A7045" t="str">
            <v>1C.25.100.0500</v>
          </cell>
          <cell r="B7045" t="str">
            <v>RIMOZIONE DI STUCCATURE E DI ELEMENTI</v>
          </cell>
          <cell r="C7045"/>
          <cell r="D7045"/>
        </row>
        <row r="7046">
          <cell r="A7046" t="str">
            <v>1C.25.100.0510</v>
          </cell>
          <cell r="B7046" t="str">
            <v>Rimozione di vecchie stuccature di fughe e giunti tra manufatti in marmo, calcari, brecce, travertino:</v>
          </cell>
          <cell r="C7046"/>
          <cell r="D7046"/>
        </row>
        <row r="7047">
          <cell r="A7047" t="str">
            <v>1C.25.100.0510.a</v>
          </cell>
          <cell r="B7047" t="str">
            <v>- in gesso o malta</v>
          </cell>
          <cell r="C7047" t="str">
            <v>m</v>
          </cell>
          <cell r="D7047">
            <v>7.91</v>
          </cell>
        </row>
        <row r="7048">
          <cell r="A7048" t="str">
            <v>1C.25.100.0510.b</v>
          </cell>
          <cell r="B7048" t="str">
            <v>- a base di resine sintetiche solubili</v>
          </cell>
          <cell r="C7048" t="str">
            <v>m</v>
          </cell>
          <cell r="D7048">
            <v>10.89</v>
          </cell>
        </row>
        <row r="7049">
          <cell r="A7049" t="str">
            <v>1C.25.100.0510.c</v>
          </cell>
          <cell r="B7049" t="str">
            <v>- a base di resine sintetiche non solubili</v>
          </cell>
          <cell r="C7049" t="str">
            <v>m</v>
          </cell>
          <cell r="D7049">
            <v>21.48</v>
          </cell>
        </row>
        <row r="7050">
          <cell r="A7050" t="str">
            <v>1C.25.100.0510.d</v>
          </cell>
          <cell r="B7050" t="str">
            <v>- in cemento</v>
          </cell>
          <cell r="C7050" t="str">
            <v>m</v>
          </cell>
          <cell r="D7050">
            <v>15.61</v>
          </cell>
        </row>
        <row r="7051">
          <cell r="A7051" t="str">
            <v>1C.25.100.0520</v>
          </cell>
          <cell r="B7051" t="str">
            <v>Rimozione di vecchie stuccature diffuse su superfici di manufatti in marmo, calcari, brecce, travertino:</v>
          </cell>
          <cell r="C7051"/>
          <cell r="D7051"/>
        </row>
        <row r="7052">
          <cell r="A7052" t="str">
            <v>1C.25.100.0520.a</v>
          </cell>
          <cell r="B7052" t="str">
            <v>- in gesso</v>
          </cell>
          <cell r="C7052" t="str">
            <v>m²</v>
          </cell>
          <cell r="D7052">
            <v>20.48</v>
          </cell>
        </row>
        <row r="7053">
          <cell r="A7053" t="str">
            <v>1C.25.100.0520.b</v>
          </cell>
          <cell r="B7053" t="str">
            <v>- in resine sintetiche solubili</v>
          </cell>
          <cell r="C7053" t="str">
            <v>m²</v>
          </cell>
          <cell r="D7053">
            <v>25.54</v>
          </cell>
        </row>
        <row r="7054">
          <cell r="A7054" t="str">
            <v>1C.25.100.0520.c</v>
          </cell>
          <cell r="B7054" t="str">
            <v>- in composti resinosi non solubili</v>
          </cell>
          <cell r="C7054" t="str">
            <v>m²</v>
          </cell>
          <cell r="D7054">
            <v>51.24</v>
          </cell>
        </row>
        <row r="7055">
          <cell r="A7055" t="str">
            <v>1C.25.100.0520.d</v>
          </cell>
          <cell r="B7055" t="str">
            <v>- in cemento</v>
          </cell>
          <cell r="C7055" t="str">
            <v>m²</v>
          </cell>
          <cell r="D7055">
            <v>41.84</v>
          </cell>
        </row>
        <row r="7056">
          <cell r="A7056" t="str">
            <v>1C.25.100.0530</v>
          </cell>
          <cell r="B7056" t="str">
            <v>Rimozione di elementi metallici quali perni, grappe, staffe, cerchiature, chiodi, ecc. di lunghezza o sviluppo:</v>
          </cell>
          <cell r="C7056"/>
          <cell r="D7056"/>
        </row>
        <row r="7057">
          <cell r="A7057" t="str">
            <v>1C.25.100.0530.a</v>
          </cell>
          <cell r="B7057" t="str">
            <v>- fino a 15 cm, fissati con gesso</v>
          </cell>
          <cell r="C7057" t="str">
            <v>cad</v>
          </cell>
          <cell r="D7057">
            <v>9.35</v>
          </cell>
        </row>
        <row r="7058">
          <cell r="A7058" t="str">
            <v>1C.25.100.0530.b</v>
          </cell>
          <cell r="B7058" t="str">
            <v>- fino a 15 cm, fissati con cementi o resine</v>
          </cell>
          <cell r="C7058" t="str">
            <v>cad</v>
          </cell>
          <cell r="D7058">
            <v>41.14</v>
          </cell>
        </row>
        <row r="7059">
          <cell r="A7059" t="str">
            <v>1C.25.100.0530.c</v>
          </cell>
          <cell r="B7059" t="str">
            <v>- fino a 15 cm, fissati con piombo</v>
          </cell>
          <cell r="C7059" t="str">
            <v>cad</v>
          </cell>
          <cell r="D7059">
            <v>51.34</v>
          </cell>
        </row>
        <row r="7060">
          <cell r="A7060" t="str">
            <v>1C.25.100.0530.d</v>
          </cell>
          <cell r="B7060" t="str">
            <v>- fino a 25 cm, fissati con gesso</v>
          </cell>
          <cell r="C7060" t="str">
            <v>cad</v>
          </cell>
          <cell r="D7060">
            <v>14.07</v>
          </cell>
        </row>
        <row r="7061">
          <cell r="A7061" t="str">
            <v>1C.25.100.0530.e</v>
          </cell>
          <cell r="B7061" t="str">
            <v>- fino a 25 cm, fissati con cementi o resine</v>
          </cell>
          <cell r="C7061" t="str">
            <v>cad</v>
          </cell>
          <cell r="D7061">
            <v>81.64</v>
          </cell>
        </row>
        <row r="7062">
          <cell r="A7062" t="str">
            <v>1C.25.100.0530.f</v>
          </cell>
          <cell r="B7062" t="str">
            <v>- fino a 25 cm, fissati con piombo</v>
          </cell>
          <cell r="C7062" t="str">
            <v>cad</v>
          </cell>
          <cell r="D7062">
            <v>91.76</v>
          </cell>
        </row>
        <row r="7063">
          <cell r="A7063" t="str">
            <v>1C.25.100.0530.g</v>
          </cell>
          <cell r="B7063" t="str">
            <v>- fino a 40 cm, fissati con gesso</v>
          </cell>
          <cell r="C7063" t="str">
            <v>cad</v>
          </cell>
          <cell r="D7063">
            <v>18.29</v>
          </cell>
        </row>
        <row r="7064">
          <cell r="A7064" t="str">
            <v>1C.25.100.0530.h</v>
          </cell>
          <cell r="B7064" t="str">
            <v>- fino a 40 cm, fissati con cementi o resine</v>
          </cell>
          <cell r="C7064" t="str">
            <v>cad</v>
          </cell>
          <cell r="D7064">
            <v>128.02000000000001</v>
          </cell>
        </row>
        <row r="7065">
          <cell r="A7065" t="str">
            <v>1C.25.100.0530.i</v>
          </cell>
          <cell r="B7065" t="str">
            <v>- fino a 40 cm, fissati con piombo</v>
          </cell>
          <cell r="C7065" t="str">
            <v>cad</v>
          </cell>
          <cell r="D7065">
            <v>138.38</v>
          </cell>
        </row>
        <row r="7066">
          <cell r="A7066" t="str">
            <v>1C.25.100.0530.j</v>
          </cell>
          <cell r="B7066" t="str">
            <v>- oltre 40 cm, fissati con gesso</v>
          </cell>
          <cell r="C7066" t="str">
            <v>cad</v>
          </cell>
          <cell r="D7066">
            <v>25.54</v>
          </cell>
        </row>
        <row r="7067">
          <cell r="A7067" t="str">
            <v>1C.25.100.0530.k</v>
          </cell>
          <cell r="B7067" t="str">
            <v>- oltre 40 cm, fissati con cementi o resine</v>
          </cell>
          <cell r="C7067" t="str">
            <v>cad</v>
          </cell>
          <cell r="D7067">
            <v>163</v>
          </cell>
        </row>
        <row r="7068">
          <cell r="A7068" t="str">
            <v>1C.25.100.0530.l</v>
          </cell>
          <cell r="B7068" t="str">
            <v>- oltre 40 cm, fissati con piombo</v>
          </cell>
          <cell r="C7068" t="str">
            <v>cad</v>
          </cell>
          <cell r="D7068">
            <v>173.42</v>
          </cell>
        </row>
        <row r="7069">
          <cell r="A7069" t="str">
            <v>1C.25.100.0600</v>
          </cell>
          <cell r="B7069" t="str">
            <v>INCOLLAGGI E RICOSTRUZIONI</v>
          </cell>
          <cell r="C7069"/>
          <cell r="D7069"/>
        </row>
        <row r="7070">
          <cell r="A7070" t="str">
            <v>1C.25.100.0610</v>
          </cell>
          <cell r="B7070" t="str">
            <v>Rimozione accurata di frammenti e di parti pericolanti di manufatti in pietra naturale, di dimensioni limitate, con deposito nell'ambito del cantiere:</v>
          </cell>
          <cell r="C7070"/>
          <cell r="D7070"/>
        </row>
        <row r="7071">
          <cell r="A7071" t="str">
            <v>1C.25.100.0610.a</v>
          </cell>
          <cell r="B7071" t="str">
            <v>- in presenza di vincoli metallici</v>
          </cell>
          <cell r="C7071" t="str">
            <v>cad</v>
          </cell>
          <cell r="D7071">
            <v>30.78</v>
          </cell>
        </row>
        <row r="7072">
          <cell r="A7072" t="str">
            <v>1C.25.100.0610.b</v>
          </cell>
          <cell r="B7072" t="str">
            <v>- in assenza di vincoli metallici</v>
          </cell>
          <cell r="C7072" t="str">
            <v>cad</v>
          </cell>
          <cell r="D7072">
            <v>18.850000000000001</v>
          </cell>
        </row>
        <row r="7073">
          <cell r="A7073" t="str">
            <v>1C.25.100.0615</v>
          </cell>
          <cell r="B7073" t="str">
            <v>Rimozione accurata di elementi lapidei di dimensioni consistenti con l'impiego di idonea attrezzatura, comprese opere provvisionali di protezione e sostegno e deposito nell'ambito del cantiere.</v>
          </cell>
          <cell r="C7073" t="str">
            <v>m³</v>
          </cell>
          <cell r="D7073">
            <v>78.5</v>
          </cell>
        </row>
        <row r="7074">
          <cell r="A7074" t="str">
            <v>1C.25.100.0620</v>
          </cell>
          <cell r="B7074" t="str">
            <v>Incollaggio di parti e frammenti di manufatti in pietra naturale, di peso e dimensioni limitate, mediante resina epossidica, comprese preparazioni, pulizia delle facce, escluse imperniature.</v>
          </cell>
          <cell r="C7074" t="str">
            <v>cad</v>
          </cell>
          <cell r="D7074">
            <v>41.39</v>
          </cell>
        </row>
        <row r="7075">
          <cell r="A7075" t="str">
            <v>1C.25.100.0625</v>
          </cell>
          <cell r="B7075" t="str">
            <v>Incollaggio di parti e frammenti di manufatti in pietra naturale, di peso e dimensioni limitate, mediante resina epossidica e perni, comprese preparazioni, pulizia delle facce, adattamenti delle esistenti sedi di perni:</v>
          </cell>
          <cell r="C7075"/>
          <cell r="D7075"/>
        </row>
        <row r="7076">
          <cell r="A7076" t="str">
            <v>1C.25.100.0625.a</v>
          </cell>
          <cell r="B7076" t="str">
            <v>- con perni in acciaio</v>
          </cell>
          <cell r="C7076" t="str">
            <v>cad</v>
          </cell>
          <cell r="D7076">
            <v>56.16</v>
          </cell>
        </row>
        <row r="7077">
          <cell r="A7077" t="str">
            <v>1C.25.100.0625.b</v>
          </cell>
          <cell r="B7077" t="str">
            <v>- con perni in titanio</v>
          </cell>
          <cell r="C7077" t="str">
            <v>cad</v>
          </cell>
          <cell r="D7077">
            <v>59.35</v>
          </cell>
        </row>
        <row r="7078">
          <cell r="A7078" t="str">
            <v>1C.25.100.0625.c</v>
          </cell>
          <cell r="B7078" t="str">
            <v>- con perni in vetroresina</v>
          </cell>
          <cell r="C7078" t="str">
            <v>cad</v>
          </cell>
          <cell r="D7078">
            <v>53.61</v>
          </cell>
        </row>
        <row r="7079">
          <cell r="A7079" t="str">
            <v>1C.25.100.0630</v>
          </cell>
          <cell r="B7079" t="str">
            <v>Incollaggio di parti e frammenti di manufatti in pietra naturale, di peso e dimensioni limitate, mediante resina epossidica e perni fino a 15 cm di lunghezza, compresa l'esecuzione di fori, la pulizia delle facce, gli adattamenti:</v>
          </cell>
          <cell r="C7079"/>
          <cell r="D7079"/>
        </row>
        <row r="7080">
          <cell r="A7080" t="str">
            <v>1C.25.100.0630.a</v>
          </cell>
          <cell r="B7080" t="str">
            <v>- con perni in acciaio</v>
          </cell>
          <cell r="C7080" t="str">
            <v>cad</v>
          </cell>
          <cell r="D7080">
            <v>103.66</v>
          </cell>
        </row>
        <row r="7081">
          <cell r="A7081" t="str">
            <v>1C.25.100.0630.b</v>
          </cell>
          <cell r="B7081" t="str">
            <v>- con perni in titanio</v>
          </cell>
          <cell r="C7081" t="str">
            <v>cad</v>
          </cell>
          <cell r="D7081">
            <v>102.91</v>
          </cell>
        </row>
        <row r="7082">
          <cell r="A7082" t="str">
            <v>1C.25.100.0630.c</v>
          </cell>
          <cell r="B7082" t="str">
            <v>- con perni in vetroresina</v>
          </cell>
          <cell r="C7082" t="str">
            <v>cad</v>
          </cell>
          <cell r="D7082">
            <v>99.77</v>
          </cell>
        </row>
        <row r="7083">
          <cell r="A7083" t="str">
            <v>1C.25.100.0635</v>
          </cell>
          <cell r="B7083" t="str">
            <v>Incollaggio di parti e frammenti di manufatti in pietra naturale, di peso e dimensioni limitate, mediante resina epossidica e perni fino a 40 cm di lunghezza, compresa l'esecuzione di fori, la pulizia delle facce, gli adattamenti:</v>
          </cell>
          <cell r="C7083"/>
          <cell r="D7083"/>
        </row>
        <row r="7084">
          <cell r="A7084" t="str">
            <v>1C.25.100.0635.a</v>
          </cell>
          <cell r="B7084" t="str">
            <v>- con perni in acciaio</v>
          </cell>
          <cell r="C7084" t="str">
            <v>cad</v>
          </cell>
          <cell r="D7084">
            <v>129.93</v>
          </cell>
        </row>
        <row r="7085">
          <cell r="A7085" t="str">
            <v>1C.25.100.0635.b</v>
          </cell>
          <cell r="B7085" t="str">
            <v>- con perni in titanio</v>
          </cell>
          <cell r="C7085" t="str">
            <v>cad</v>
          </cell>
          <cell r="D7085">
            <v>134.16999999999999</v>
          </cell>
        </row>
        <row r="7086">
          <cell r="A7086" t="str">
            <v>1C.25.100.0635.c</v>
          </cell>
          <cell r="B7086" t="str">
            <v>- con perni in vetroresina</v>
          </cell>
          <cell r="C7086" t="str">
            <v>cad</v>
          </cell>
          <cell r="D7086">
            <v>121.34</v>
          </cell>
        </row>
        <row r="7087">
          <cell r="A7087" t="str">
            <v>1C.25.100.0640</v>
          </cell>
          <cell r="B7087" t="str">
            <v>Posa di elementi lapidei di dimensioni consistenti mediante resine epossidiche e perni in acciaio, compresa l'esecuzione di fori, gli adattamenti delle sedi, le opere provvisionali di sostegno e protezione, i sollevamenti con idonea attrezzatura.</v>
          </cell>
          <cell r="C7087" t="str">
            <v>m³</v>
          </cell>
          <cell r="D7087">
            <v>532.38</v>
          </cell>
        </row>
        <row r="7088">
          <cell r="A7088" t="str">
            <v>1C.25.100.0645</v>
          </cell>
          <cell r="B7088" t="str">
            <v>Iniezioni con idonee resine epossidiche per consolidamento di fratturazioni, comprese preparazioni dei bordi, sigillature.</v>
          </cell>
          <cell r="C7088" t="str">
            <v>m</v>
          </cell>
          <cell r="D7088">
            <v>51.19</v>
          </cell>
        </row>
        <row r="7089">
          <cell r="A7089" t="str">
            <v>1C.25.100.0650</v>
          </cell>
          <cell r="B7089" t="str">
            <v>Ricostruzione di parti architettoniche e decorative con impiego di malta, idonea per colorazione e granulometria, comprese lavorazioni superficiali.</v>
          </cell>
          <cell r="C7089" t="str">
            <v>dm³</v>
          </cell>
          <cell r="D7089">
            <v>66.73</v>
          </cell>
        </row>
        <row r="7090">
          <cell r="A7090" t="str">
            <v>1C.25.100.0655</v>
          </cell>
          <cell r="B7090" t="str">
            <v>Ricostruzione di parti architettoniche e decorative con materiale lapideo con caratteristiche simili a quello originale per conformazione e composizione, comprese lavorazioni e posa.</v>
          </cell>
          <cell r="C7090" t="str">
            <v>dm³</v>
          </cell>
          <cell r="D7090">
            <v>102.86</v>
          </cell>
        </row>
        <row r="7091">
          <cell r="A7091" t="str">
            <v>1C.25.100.0660</v>
          </cell>
          <cell r="B7091" t="str">
            <v>Ricostruzione in laboratorio di parti architettoniche e decorative mediante restituzione da calco in silicone e copia in vetroresina o malta. compresa l'equilibratura cromatica, la posa mediante incollaggio ed eventuali imperniature.</v>
          </cell>
          <cell r="C7091" t="str">
            <v>dm³</v>
          </cell>
          <cell r="D7091">
            <v>71.8</v>
          </cell>
        </row>
        <row r="7092">
          <cell r="A7092" t="str">
            <v>1C.25.100.0665</v>
          </cell>
          <cell r="B7092" t="str">
            <v>Ricostruzione in sito di parti architettoniche e decorative mediante restituzione da calco e controforma, compresa l'equilibratura cromatica, la posa mediante incollaggio ed eventuali imperniature.</v>
          </cell>
          <cell r="C7092" t="str">
            <v>dm³</v>
          </cell>
          <cell r="D7092">
            <v>82.26</v>
          </cell>
        </row>
        <row r="7093">
          <cell r="A7093" t="str">
            <v>1C.25.100.0700</v>
          </cell>
          <cell r="B7093" t="str">
            <v>STUCCATURE ELEMENTI LAPIDEI</v>
          </cell>
          <cell r="C7093"/>
          <cell r="D7093"/>
        </row>
        <row r="7094">
          <cell r="A7094" t="str">
            <v>1C.25.100.0710</v>
          </cell>
          <cell r="B7094" t="str">
            <v>Stuccatura con malta di grassello rispondente alle caratteristiche di quella originale per colorazione e granulometria:</v>
          </cell>
          <cell r="C7094"/>
          <cell r="D7094"/>
        </row>
        <row r="7095">
          <cell r="A7095" t="str">
            <v>1C.25.100.0710.a</v>
          </cell>
          <cell r="B7095" t="str">
            <v>- per giunti, fessure</v>
          </cell>
          <cell r="C7095" t="str">
            <v>m</v>
          </cell>
          <cell r="D7095">
            <v>16.7</v>
          </cell>
        </row>
        <row r="7096">
          <cell r="A7096" t="str">
            <v>1C.25.100.0710.b</v>
          </cell>
          <cell r="B7096" t="str">
            <v>- su superfici</v>
          </cell>
          <cell r="C7096" t="str">
            <v>m²</v>
          </cell>
          <cell r="D7096">
            <v>42.23</v>
          </cell>
        </row>
        <row r="7097">
          <cell r="A7097" t="str">
            <v>1C.25.100.0720</v>
          </cell>
          <cell r="B7097" t="str">
            <v>Microstuccature su superfici con diffusa esfoliazione, microfessurazioni e scagliatura eseguita con malta di grassello e polvere di marmo, rispondente alle caratteristiche di quella originale, della superficie interessata:</v>
          </cell>
          <cell r="C7097"/>
          <cell r="D7097"/>
        </row>
        <row r="7098">
          <cell r="A7098" t="str">
            <v>1C.25.100.0720.a</v>
          </cell>
          <cell r="B7098" t="str">
            <v>- fino al 15%</v>
          </cell>
          <cell r="C7098" t="str">
            <v>m²</v>
          </cell>
          <cell r="D7098">
            <v>44.72</v>
          </cell>
        </row>
        <row r="7099">
          <cell r="A7099" t="str">
            <v>1C.25.100.0720.b</v>
          </cell>
          <cell r="B7099" t="str">
            <v>- fino al 30%</v>
          </cell>
          <cell r="C7099" t="str">
            <v>m²</v>
          </cell>
          <cell r="D7099">
            <v>72.64</v>
          </cell>
        </row>
        <row r="7100">
          <cell r="A7100" t="str">
            <v>1C.25.100.0720.c</v>
          </cell>
          <cell r="B7100" t="str">
            <v>- fino al 50%</v>
          </cell>
          <cell r="C7100" t="str">
            <v>m²</v>
          </cell>
          <cell r="D7100">
            <v>92.8</v>
          </cell>
        </row>
        <row r="7101">
          <cell r="A7101" t="str">
            <v>1C.25.100.0720.d</v>
          </cell>
          <cell r="B7101" t="str">
            <v>- oltre il 50%</v>
          </cell>
          <cell r="C7101" t="str">
            <v>m²</v>
          </cell>
          <cell r="D7101">
            <v>102.96</v>
          </cell>
        </row>
        <row r="7102">
          <cell r="A7102" t="str">
            <v>1C.25.100.0800</v>
          </cell>
          <cell r="B7102" t="str">
            <v>OPERE DI PROTEZIONE</v>
          </cell>
          <cell r="C7102"/>
          <cell r="D7102"/>
        </row>
        <row r="7103">
          <cell r="A7103" t="str">
            <v>1C.25.100.0810</v>
          </cell>
          <cell r="B7103" t="str">
            <v>Protezione superficiale di manufatti in pietra con resine acriliche in soluzione applicata ad una mano:</v>
          </cell>
          <cell r="C7103"/>
          <cell r="D7103"/>
        </row>
        <row r="7104">
          <cell r="A7104" t="str">
            <v>1C.25.100.0810.a</v>
          </cell>
          <cell r="B7104" t="str">
            <v>- su marmi, calcari duri, brecce</v>
          </cell>
          <cell r="C7104" t="str">
            <v>m²</v>
          </cell>
          <cell r="D7104">
            <v>22.25</v>
          </cell>
        </row>
        <row r="7105">
          <cell r="A7105" t="str">
            <v>1C.25.100.0810.b</v>
          </cell>
          <cell r="B7105" t="str">
            <v>- su calcari teneri, arenarie, tufo</v>
          </cell>
          <cell r="C7105" t="str">
            <v>m²</v>
          </cell>
          <cell r="D7105">
            <v>23.63</v>
          </cell>
        </row>
        <row r="7106">
          <cell r="A7106" t="str">
            <v>1C.25.100.0810.c</v>
          </cell>
          <cell r="B7106" t="str">
            <v>- su travertino</v>
          </cell>
          <cell r="C7106" t="str">
            <v>m²</v>
          </cell>
          <cell r="D7106">
            <v>21.1</v>
          </cell>
        </row>
        <row r="7107">
          <cell r="A7107" t="str">
            <v>1C.25.100.0820</v>
          </cell>
          <cell r="B7107" t="str">
            <v>Protezione superficiale di manufatti in marmo, calcari, brecce mediante cere cristalline ad una mano.</v>
          </cell>
          <cell r="C7107" t="str">
            <v>m²</v>
          </cell>
          <cell r="D7107">
            <v>55.35</v>
          </cell>
        </row>
        <row r="7108">
          <cell r="A7108" t="str">
            <v>1C.25.100.0830</v>
          </cell>
          <cell r="B7108" t="str">
            <v>Protezione superficiale di manufatti in pietra con polisilossani applicati in due mani:</v>
          </cell>
          <cell r="C7108"/>
          <cell r="D7108"/>
        </row>
        <row r="7109">
          <cell r="A7109" t="str">
            <v>1C.25.100.0830.a</v>
          </cell>
          <cell r="B7109" t="str">
            <v>- su marmi, calcari duri, brecce</v>
          </cell>
          <cell r="C7109" t="str">
            <v>m²</v>
          </cell>
          <cell r="D7109">
            <v>64.58</v>
          </cell>
        </row>
        <row r="7110">
          <cell r="A7110" t="str">
            <v>1C.25.100.0830.b</v>
          </cell>
          <cell r="B7110" t="str">
            <v>- su calcari teneri, arenarie, tufo</v>
          </cell>
          <cell r="C7110" t="str">
            <v>m²</v>
          </cell>
          <cell r="D7110">
            <v>89.76</v>
          </cell>
        </row>
        <row r="7111">
          <cell r="A7111" t="str">
            <v>1C.25.100.0830.c</v>
          </cell>
          <cell r="B7111" t="str">
            <v>- su travertino</v>
          </cell>
          <cell r="C7111" t="str">
            <v>m²</v>
          </cell>
          <cell r="D7111">
            <v>48.81</v>
          </cell>
        </row>
        <row r="7112">
          <cell r="A7112" t="str">
            <v>1C.25.200</v>
          </cell>
          <cell r="B7112" t="str">
            <v>MURATURE FACCIA VISTA</v>
          </cell>
          <cell r="C7112"/>
          <cell r="D7112"/>
        </row>
        <row r="7113">
          <cell r="A7113" t="str">
            <v>1C.25.200.0100</v>
          </cell>
          <cell r="B7113" t="str">
            <v>OPERAZIONI PRELIMINARI E DI CONSOLIDAMENTO</v>
          </cell>
          <cell r="C7113"/>
          <cell r="D7113"/>
        </row>
        <row r="7114">
          <cell r="A7114" t="str">
            <v>1C.25.200.0110</v>
          </cell>
          <cell r="B7114" t="str">
            <v>Rimozione di depositi superficiali incoerenti a secco con pennellesse, spazzole e aspiratori; compresi gli oneri relativi alla protezione delle superfici circostanti, per tutti i tipi di paramento murario, le assistenze murarie, i piani di lavoro, la pulizia ed allontanamento dei materiali di risulta.</v>
          </cell>
          <cell r="C7114" t="str">
            <v>m²</v>
          </cell>
          <cell r="D7114">
            <v>8.5</v>
          </cell>
        </row>
        <row r="7115">
          <cell r="A7115" t="str">
            <v>1C.25.200.0115</v>
          </cell>
          <cell r="B7115" t="str">
            <v>Rimozione di depositi superficiali parzialmente aderenti (terriccio, guano etc.) con acqua, spruzzatori, pennelli, spazzole, spugne; compresi gli oneri relativi alla canalizzazione delle acque di scarico e alla protezione delle superfici circostanti, per tutti i tipi di paramento murario, le assistenze murarie, i piani di lavoro,la pulizia ed allontanamento dei materiali di risulta.</v>
          </cell>
          <cell r="C7115" t="str">
            <v>m²</v>
          </cell>
          <cell r="D7115">
            <v>13.16</v>
          </cell>
        </row>
        <row r="7116">
          <cell r="A7116" t="str">
            <v>1C.25.200.0120</v>
          </cell>
          <cell r="B7116" t="str">
            <v>Ristabilimento della coesione nei casi di disgregazione sia delle malte che degli elementi tessiturali del paramento murario attraverso impregnazione con silicato di etile fino a rifiuto; compresi gli oneri relativi alla rimozione degli eccessi del prodotto consolidante, da valutare al mq:</v>
          </cell>
          <cell r="C7116"/>
          <cell r="D7116"/>
        </row>
        <row r="7117">
          <cell r="A7117" t="str">
            <v>1C.25.200.0120.a</v>
          </cell>
          <cell r="B7117" t="str">
            <v>- a pennello per una diffusione del fenomeno tra il 30% e il 50% in un mq</v>
          </cell>
          <cell r="C7117" t="str">
            <v>m²</v>
          </cell>
          <cell r="D7117">
            <v>128.18</v>
          </cell>
        </row>
        <row r="7118">
          <cell r="A7118" t="str">
            <v>1C.25.200.0120.b</v>
          </cell>
          <cell r="B7118" t="str">
            <v>- a spruzzo per una diffusione del fenomeno tra il 50% e il 100% in un mq</v>
          </cell>
          <cell r="C7118" t="str">
            <v>m²</v>
          </cell>
          <cell r="D7118">
            <v>65.63</v>
          </cell>
        </row>
        <row r="7119">
          <cell r="A7119" t="str">
            <v>1C.25.200.0125</v>
          </cell>
          <cell r="B7119" t="str">
            <v>Ristabilimento della coesione nei casi di disgregazione delle malte di allettamento di apparecchiature murarie in pietra o laterizi in conseguenza della creazione di soluzioni di continuità tra gli elementi tessiturali, attraverso iniezioni di malta premiscelata a basso contenuto di sali solubili; compresi gli oneri relativi all'esecuzione dei fori ed alla eventuale sigillatura preventiva delle fenditure</v>
          </cell>
          <cell r="C7119" t="str">
            <v>m²</v>
          </cell>
          <cell r="D7119">
            <v>148.54</v>
          </cell>
        </row>
        <row r="7120">
          <cell r="A7120" t="str">
            <v>1C.25.200.0130</v>
          </cell>
          <cell r="B7120" t="str">
            <v>Consolidamento di lesioni strutturali con preventiva sigillatura delle lesioni sottolivello con malta di calce idraulica ed inerti, con inserimento dei tubi necessari alle iniezioni e successiva infiltrazione in profondità di malte idrauliche premiscelate a ridotto contenuto di sali, eseguita in modo graduale procedendo dal basso verso l'alto fino a saturazione delle soluzioni di continuità; esclusa la stuccatura finale</v>
          </cell>
          <cell r="C7120" t="str">
            <v>m</v>
          </cell>
          <cell r="D7120">
            <v>82.13</v>
          </cell>
        </row>
        <row r="7121">
          <cell r="A7121" t="str">
            <v>1C.25.200.0200</v>
          </cell>
          <cell r="B7121" t="str">
            <v>OPERAZIONI DI DISINFESTAZIONE E PULITURA</v>
          </cell>
          <cell r="C7121"/>
          <cell r="D7121"/>
        </row>
        <row r="7122">
          <cell r="A7122" t="str">
            <v>1C.25.200.0210</v>
          </cell>
          <cell r="B7122" t="str">
            <v>Disinfestazione mediante applicazione di biocida e rimozione manuale della vegetazione superiore; esclusi gli oneri relativi al fissaggio delle superfici circostanti in pericolo di caduta, su tutti i tipi di paramento murario, al m² di intervento:</v>
          </cell>
          <cell r="C7122"/>
          <cell r="D7122"/>
        </row>
        <row r="7123">
          <cell r="A7123" t="str">
            <v>1C.25.200.0210.a</v>
          </cell>
          <cell r="B7123" t="str">
            <v>- per infestazioni poco diffuse e/o scarsamente radicate</v>
          </cell>
          <cell r="C7123" t="str">
            <v>m²</v>
          </cell>
          <cell r="D7123">
            <v>51.16</v>
          </cell>
        </row>
        <row r="7124">
          <cell r="A7124" t="str">
            <v>1C.25.200.0210.b</v>
          </cell>
          <cell r="B7124" t="str">
            <v>- per infestazioni molto diffuse (tipo rampicanti) e/o fortemente radicate</v>
          </cell>
          <cell r="C7124" t="str">
            <v>m²</v>
          </cell>
          <cell r="D7124">
            <v>80.14</v>
          </cell>
        </row>
        <row r="7125">
          <cell r="A7125" t="str">
            <v>1C.25.200.0215</v>
          </cell>
          <cell r="B7125" t="str">
            <v>Trattamento finale attraverso applicazione di biocida per prevenire la formazione di attacchi di microorganismi autotrofi; da eseguire attraverso un ciclo di applicazione su tutti i tipi di paramento murario</v>
          </cell>
          <cell r="C7125" t="str">
            <v>m²</v>
          </cell>
          <cell r="D7125">
            <v>13.35</v>
          </cell>
        </row>
        <row r="7126">
          <cell r="A7126" t="str">
            <v>1C.25.200.0220</v>
          </cell>
          <cell r="B7126" t="str">
            <v>Rimozione di depositi superficiali coerenti, concrezioni, incrostazioni e macchie attraverso attraverso accurato lavaggio delle superfici con spazzolini e spazzole di saggina, irroratori, spugne; compresi gli oneri relativi alla canalizzazione delle acque di scarico ed alla protezione delle superfici circostanti, per tutti i tipi di paramento murario</v>
          </cell>
          <cell r="C7126" t="str">
            <v>m²</v>
          </cell>
          <cell r="D7126">
            <v>50.77</v>
          </cell>
        </row>
        <row r="7127">
          <cell r="A7127" t="str">
            <v>1C.25.200.0225</v>
          </cell>
          <cell r="B7127" t="str">
            <v>Rimozione di depositi superficiali coerenti, incrostazioni, concrezioni, fissativi alterati attraverso applicazione di compresse imbevute di soluzione satura di sali inorganici o carbonato di ammonio;compresi gli oneri relativi ai saggi per la scelta della soluzione e dei tempi di applicazione idonei e alla successiva rimozione meccanica dei depositi solubilizzati mediante pennellesse, spazzole, bisturi, specilli:</v>
          </cell>
          <cell r="C7127"/>
          <cell r="D7127"/>
        </row>
        <row r="7128">
          <cell r="A7128" t="str">
            <v>1C.25.200.0225.a</v>
          </cell>
          <cell r="B7128" t="str">
            <v>- depositi con scarsa coerenza e aderenza alle superfici mediante un ciclo di applicazione</v>
          </cell>
          <cell r="C7128" t="str">
            <v>m²</v>
          </cell>
          <cell r="D7128">
            <v>199.9</v>
          </cell>
        </row>
        <row r="7129">
          <cell r="A7129" t="str">
            <v>1C.25.200.0225.b</v>
          </cell>
          <cell r="B7129" t="str">
            <v>- depositi compatti e molto aderenti alle superfici mediante più cicli di applicazione</v>
          </cell>
          <cell r="C7129" t="str">
            <v>m²</v>
          </cell>
          <cell r="D7129">
            <v>325.24</v>
          </cell>
        </row>
        <row r="7130">
          <cell r="A7130" t="str">
            <v>1C.25.200.0230</v>
          </cell>
          <cell r="B7130" t="str">
            <v>Estrazione di sali solubili, anche come residui delle puliture precedentemente adottate, mediante applicazione acqua demineralizzata in sospensione con carta assorbente, compresse di pura cellulosa o sepiolite, in presenza di sostanze assorbibili, su tutti i tipi di paramento murario :</v>
          </cell>
          <cell r="C7130"/>
          <cell r="D7130"/>
        </row>
        <row r="7131">
          <cell r="A7131" t="str">
            <v>1C.25.200.0230.a</v>
          </cell>
          <cell r="B7131" t="str">
            <v>- in moderata quantità (un ciclo di applicazione)</v>
          </cell>
          <cell r="C7131" t="str">
            <v>m²</v>
          </cell>
          <cell r="D7131">
            <v>78.27</v>
          </cell>
        </row>
        <row r="7132">
          <cell r="A7132" t="str">
            <v>1C.25.200.0230.b</v>
          </cell>
          <cell r="B7132" t="str">
            <v>- in media quantità (più cicli di applicazione)</v>
          </cell>
          <cell r="C7132" t="str">
            <v>m²</v>
          </cell>
          <cell r="D7132">
            <v>112.41</v>
          </cell>
        </row>
        <row r="7133">
          <cell r="A7133" t="str">
            <v>1C.25.200.0300</v>
          </cell>
          <cell r="B7133" t="str">
            <v>RIMOZIONE DI STUCCATURE E DI ELEMENTI</v>
          </cell>
          <cell r="C7133"/>
          <cell r="D7133"/>
        </row>
        <row r="7134">
          <cell r="A7134" t="str">
            <v>1C.25.200.0310</v>
          </cell>
          <cell r="B7134" t="str">
            <v>Rimozione meccanica di stuccature eseguite durante interventi precedenti con materiali che per composizione possono interagire con quelli costitutivi che hanno perduto la loro funzione conservativa o estetica, profondità massima 3 cm; su tutti i tipi di paramento murario compresi gli oneri relativi al consolidamento ed alla protezione di bordi e delle superfici circostanti:</v>
          </cell>
          <cell r="C7134"/>
          <cell r="D7134"/>
        </row>
        <row r="7135">
          <cell r="A7135" t="str">
            <v>1C.25.200.0310.a</v>
          </cell>
          <cell r="B7135" t="str">
            <v>- in malta o altro materiale relativamente coerente</v>
          </cell>
          <cell r="C7135" t="str">
            <v>m²</v>
          </cell>
          <cell r="D7135">
            <v>94.28</v>
          </cell>
        </row>
        <row r="7136">
          <cell r="A7136" t="str">
            <v>1C.25.200.0310.b</v>
          </cell>
          <cell r="B7136" t="str">
            <v>- in cemento, in malta bastarda, in composti resinosi non solubili</v>
          </cell>
          <cell r="C7136" t="str">
            <v>m²</v>
          </cell>
          <cell r="D7136">
            <v>247.02</v>
          </cell>
        </row>
        <row r="7137">
          <cell r="A7137" t="str">
            <v>1C.25.200.0320</v>
          </cell>
          <cell r="B7137" t="str">
            <v>Rimozione di elementi metallici (perni, grappe, staffe, cerchiature, chiodi, etc.) che per condizione ed ossidazione risultino impropri a causa certa di degrado per il paramento murario; da valutare a ciascun elemento rimosso, compresi gli oneri relativi alla protezione delle superfici circostanti la zona di intervento, la pulitura ed il consolidamento della superficie sottostante e circostante; fissati con malta su tutti i tipi di paramento fino ad una lunghezza massima di 40 cm</v>
          </cell>
          <cell r="C7137" t="str">
            <v>cad</v>
          </cell>
          <cell r="D7137">
            <v>57.26</v>
          </cell>
        </row>
        <row r="7138">
          <cell r="A7138" t="str">
            <v>1C.25.200.0400</v>
          </cell>
          <cell r="B7138" t="str">
            <v>STUCCATURE, RICOSTRUZIONI</v>
          </cell>
          <cell r="C7138"/>
          <cell r="D7138"/>
        </row>
        <row r="7139">
          <cell r="A7139" t="str">
            <v>1C.25.200.0405</v>
          </cell>
          <cell r="B7139" t="str">
            <v>Ripresa della stilatura dei giunti attraverso la scarnitura delle vecchie malte (se irrecuperabili) con l'onere della salvaguardia dei tratti in cui sia possibile un intervento conservativo, stuccatura delle connessure con malta di calce e inerti adeguati, compresi gli oneri relativi ai saggi per la composizione di malte idonee per colorazione e granulometria, la lavorazione superficiale della stessa la pulitura di eventuali residui dalle superfici circostanti, escluso il ristabilimento della coesione delle malte conservate, con strato di profondità con malta idraulica ed eventuale materiale di riempimento (per uno strato di livellamento); da valutare sulla superficie effettivamente trattata:</v>
          </cell>
          <cell r="C7139"/>
          <cell r="D7139"/>
        </row>
        <row r="7140">
          <cell r="A7140" t="str">
            <v>1C.25.200.0405.a</v>
          </cell>
          <cell r="B7140" t="str">
            <v>- paramento in laterizi o in pietra calcarea o tufacea di piccole dimensioni regolari</v>
          </cell>
          <cell r="C7140" t="str">
            <v>m²</v>
          </cell>
          <cell r="D7140">
            <v>29.96</v>
          </cell>
        </row>
        <row r="7141">
          <cell r="A7141" t="str">
            <v>1C.25.200.0405.b</v>
          </cell>
          <cell r="B7141" t="str">
            <v>- paramento in pietra calcarea o tufacea di medie dimensioni</v>
          </cell>
          <cell r="C7141" t="str">
            <v>m²</v>
          </cell>
          <cell r="D7141">
            <v>24.23</v>
          </cell>
        </row>
        <row r="7142">
          <cell r="A7142" t="str">
            <v>1C.25.200.0405.c</v>
          </cell>
          <cell r="B7142" t="str">
            <v>- paramento in pietra calcarea o tufacea di grandi dimensioni</v>
          </cell>
          <cell r="C7142" t="str">
            <v>m²</v>
          </cell>
          <cell r="D7142">
            <v>19.920000000000002</v>
          </cell>
        </row>
        <row r="7143">
          <cell r="A7143" t="str">
            <v>1C.25.200.0410</v>
          </cell>
          <cell r="B7143" t="str">
            <v>Ripresa della stilatura dei giunti attraverso la scarnitura delle vecchie malte (se irrecuperabili) con l'onere della salvaguardia dei tratti in cui sia possibile un intervento conservativo, stuccatura delle connessure con malta di calce e inerti adeguati, compresi gli oneri relativi ai saggi per la composizione di malte idonee per colorazione e granulometria, la lavorazione superficiale della stessa la pulitura di eventuali residui dalle superfici circostanti, escluso il ristabilimento della coesione delle malte conservate, con strato di finitura con malta di grassello e/o calce idraulica; da valutare sulla superficie effettivamente trattata:</v>
          </cell>
          <cell r="C7143"/>
          <cell r="D7143"/>
        </row>
        <row r="7144">
          <cell r="A7144" t="str">
            <v>1C.25.200.0410.a</v>
          </cell>
          <cell r="B7144" t="str">
            <v>- paramento in laterizi o in pietra calcarea o tufacea di piccole dimensioni regolari</v>
          </cell>
          <cell r="C7144" t="str">
            <v>m²</v>
          </cell>
          <cell r="D7144">
            <v>89.31</v>
          </cell>
        </row>
        <row r="7145">
          <cell r="A7145" t="str">
            <v>1C.25.200.0410.b</v>
          </cell>
          <cell r="B7145" t="str">
            <v>- paramento in pietra calcarea o tufacea di medie dimensioni</v>
          </cell>
          <cell r="C7145" t="str">
            <v>m²</v>
          </cell>
          <cell r="D7145">
            <v>73.88</v>
          </cell>
        </row>
        <row r="7146">
          <cell r="A7146" t="str">
            <v>1C.25.200.0410.c</v>
          </cell>
          <cell r="B7146" t="str">
            <v>- paramento in pietra calcarea o tufacea di grandi dimensioni</v>
          </cell>
          <cell r="C7146" t="str">
            <v>m²</v>
          </cell>
          <cell r="D7146">
            <v>57.34</v>
          </cell>
        </row>
        <row r="7147">
          <cell r="A7147" t="str">
            <v>1C.25.200.0420</v>
          </cell>
          <cell r="B7147" t="str">
            <v>Microstuccatura con malta nei casi di esfoliazione, microfratturazione, microfessurazione, scagliatura, pitting, per evitare o rallentare l'accesso dell'acqua piovana e/o dell'umidità atmosferica all'interno dei laterizi degradati; operazione eseguibile su tutti i tipi di paramento murario, compresi gli oneri relativi ai saggi per la composizione di malte idonee per colorazione e granulometria, la lavorazione superficiale della stessa e la pulitura di eventuali residui dalle superfici circostanti, su un mq interessato dal fenomeno da valutare sulla superficie effettivamente trattata:</v>
          </cell>
          <cell r="C7147"/>
          <cell r="D7147"/>
        </row>
        <row r="7148">
          <cell r="A7148" t="str">
            <v>1C.25.200.0420.a</v>
          </cell>
          <cell r="B7148" t="str">
            <v>- fino al 15%</v>
          </cell>
          <cell r="C7148" t="str">
            <v>m²</v>
          </cell>
          <cell r="D7148">
            <v>95.12</v>
          </cell>
        </row>
        <row r="7149">
          <cell r="A7149" t="str">
            <v>1C.25.200.0420.b</v>
          </cell>
          <cell r="B7149" t="str">
            <v>- fino al 30%</v>
          </cell>
          <cell r="C7149" t="str">
            <v>m²</v>
          </cell>
          <cell r="D7149">
            <v>157.4</v>
          </cell>
        </row>
        <row r="7150">
          <cell r="A7150" t="str">
            <v>1C.25.200.0420.c</v>
          </cell>
          <cell r="B7150" t="str">
            <v>- fino al 70%</v>
          </cell>
          <cell r="C7150" t="str">
            <v>m²</v>
          </cell>
          <cell r="D7150">
            <v>201.93</v>
          </cell>
        </row>
        <row r="7151">
          <cell r="A7151" t="str">
            <v>1C.25.200.0420.d</v>
          </cell>
          <cell r="B7151" t="str">
            <v>- tra il 70% e il 90%</v>
          </cell>
          <cell r="C7151" t="str">
            <v>m²</v>
          </cell>
          <cell r="D7151">
            <v>225.1</v>
          </cell>
        </row>
        <row r="7152">
          <cell r="A7152" t="str">
            <v>1C.25.200.0430</v>
          </cell>
          <cell r="B7152" t="str">
            <v>Risarcitura di lacune che interessano il nucleo murario, eseguita attraverso integrazione con materiali analoghi a quelli originari; compresi gli oneri relativi alla fornitura del materiale da integrare</v>
          </cell>
          <cell r="C7152" t="str">
            <v>m³</v>
          </cell>
          <cell r="D7152">
            <v>414.29</v>
          </cell>
        </row>
        <row r="7153">
          <cell r="A7153" t="str">
            <v>1C.25.200.0440</v>
          </cell>
          <cell r="B7153" t="str">
            <v>Risarcitura di lacune su paramento murario da eseguirsi attraverso ricostruzione della parte mancante con malta, compresi lo strato di profondità con eventuale materiale di riempimento, lo strato di finitura, gli oneri relativi ai saggi per la composizione di malta idonea per colorazione e granulometria, la lavorazione superficiale della stessa e la pulitura di eventuali residui dalle superfici circostanti:</v>
          </cell>
          <cell r="C7153"/>
          <cell r="D7153"/>
        </row>
        <row r="7154">
          <cell r="A7154" t="str">
            <v>1C.25.200.0440.a</v>
          </cell>
          <cell r="B7154" t="str">
            <v>- liscia</v>
          </cell>
          <cell r="C7154" t="str">
            <v>m²</v>
          </cell>
          <cell r="D7154">
            <v>69.61</v>
          </cell>
        </row>
        <row r="7155">
          <cell r="A7155" t="str">
            <v>1C.25.200.0440.b</v>
          </cell>
          <cell r="B7155" t="str">
            <v>- con stilatura ad imitazione della tessitura originaria</v>
          </cell>
          <cell r="C7155" t="str">
            <v>m²</v>
          </cell>
          <cell r="D7155">
            <v>136.35</v>
          </cell>
        </row>
        <row r="7156">
          <cell r="A7156" t="str">
            <v>1C.25.200.0450</v>
          </cell>
          <cell r="B7156" t="str">
            <v>Riconfigurazione di porzioni di paramento murario perduto o non recuperabili, eseguita previo consolidamento delle malte residue con successiva ricostruzione della parte mancante con utilizzo di materiali e tecniche conformi a quelle originarie e adeguato ammorsamento al nucleo retrostante; compresi gli oneri relativi alla fornitura del materiale da integrare e alla pulitura di eventuali residui dalle superfici circostanti. Esclusi il ristabilimento della coesione delle malte retrostanti e la stilatura dei giunti; calcolato a mq per uno spessore massimo di 25 cm, con elementi in:</v>
          </cell>
          <cell r="C7156"/>
          <cell r="D7156"/>
        </row>
        <row r="7157">
          <cell r="A7157" t="str">
            <v>1C.25.200.0450.a</v>
          </cell>
          <cell r="B7157" t="str">
            <v>- laterizio fatto a mano</v>
          </cell>
          <cell r="C7157" t="str">
            <v>m²</v>
          </cell>
          <cell r="D7157">
            <v>337.63</v>
          </cell>
        </row>
        <row r="7158">
          <cell r="A7158" t="str">
            <v>1C.25.200.0450.b</v>
          </cell>
          <cell r="B7158" t="str">
            <v>- laterizio antico</v>
          </cell>
          <cell r="C7158" t="str">
            <v>m²</v>
          </cell>
          <cell r="D7158">
            <v>348.06</v>
          </cell>
        </row>
        <row r="7159">
          <cell r="A7159" t="str">
            <v>1C.25.200.0450.c</v>
          </cell>
          <cell r="B7159" t="str">
            <v>- laterizio industriale con trattamento antichizzante</v>
          </cell>
          <cell r="C7159" t="str">
            <v>m²</v>
          </cell>
          <cell r="D7159">
            <v>274.22000000000003</v>
          </cell>
        </row>
        <row r="7160">
          <cell r="A7160" t="str">
            <v>1C.25.200.0500</v>
          </cell>
          <cell r="B7160" t="str">
            <v>PITTURAZIONI</v>
          </cell>
          <cell r="C7160"/>
          <cell r="D7160"/>
        </row>
        <row r="7161">
          <cell r="A7161" t="str">
            <v>1C.25.200.0510</v>
          </cell>
          <cell r="B7161" t="str">
            <v>Trattamento per l'arresto dell'ossidazione o per la protezione di elementi metallici quali perni, grappe, staffe, cerchiature che per condizione o per locazione non necessitino o non permettano la rimozione o sostituzione; l'operazione è eseguibile su tutti i tipi di paramenti murari; compresi gli oneri relativi alla protezione delle superfici circostanti la zona di intervento, alla pulitura ed al consolidamento della superficie sottostante e circostante:</v>
          </cell>
          <cell r="C7161"/>
          <cell r="D7161"/>
        </row>
        <row r="7162">
          <cell r="A7162" t="str">
            <v>1C.25.200.0510.a</v>
          </cell>
          <cell r="B7162" t="str">
            <v>- perni, grappe o altri elementi emergenti fino a un massimo di 15 cm, in buone condizioni</v>
          </cell>
          <cell r="C7162" t="str">
            <v>cad</v>
          </cell>
          <cell r="D7162">
            <v>11.35</v>
          </cell>
        </row>
        <row r="7163">
          <cell r="A7163" t="str">
            <v>1C.25.200.0510.b</v>
          </cell>
          <cell r="B7163" t="str">
            <v>- perni, grappe o altri elementi emergenti fino a un massimo di 15 cm, ossidati</v>
          </cell>
          <cell r="C7163" t="str">
            <v>cad</v>
          </cell>
          <cell r="D7163">
            <v>20.260000000000002</v>
          </cell>
        </row>
        <row r="7164">
          <cell r="A7164" t="str">
            <v>1C.25.200.0510.c</v>
          </cell>
          <cell r="B7164" t="str">
            <v>- fasce, cerchiature o grosse staffe, in buone condizioni</v>
          </cell>
          <cell r="C7164" t="str">
            <v>dm²</v>
          </cell>
          <cell r="D7164">
            <v>13.01</v>
          </cell>
        </row>
        <row r="7165">
          <cell r="A7165" t="str">
            <v>1C.25.200.0510.d</v>
          </cell>
          <cell r="B7165" t="str">
            <v>- fasce, cerchiature o grosse staffe, ossidate</v>
          </cell>
          <cell r="C7165" t="str">
            <v>dm²</v>
          </cell>
          <cell r="D7165">
            <v>17.02</v>
          </cell>
        </row>
        <row r="7166">
          <cell r="A7166" t="str">
            <v>1C.25.200.0510.e</v>
          </cell>
          <cell r="B7166" t="str">
            <v>- catene antiche a vista, in buone condizioni</v>
          </cell>
          <cell r="C7166" t="str">
            <v>cad</v>
          </cell>
          <cell r="D7166">
            <v>36.82</v>
          </cell>
        </row>
        <row r="7167">
          <cell r="A7167" t="str">
            <v>1C.25.200.0510.f</v>
          </cell>
          <cell r="B7167" t="str">
            <v>- catene antiche a vista, ossidate</v>
          </cell>
          <cell r="C7167" t="str">
            <v>cad</v>
          </cell>
          <cell r="D7167">
            <v>69.599999999999994</v>
          </cell>
        </row>
        <row r="7168">
          <cell r="A7168" t="str">
            <v>1C.25.200.0520</v>
          </cell>
          <cell r="B7168" t="str">
            <v>Revisione cromatica per eliminare gli squilibri eccessivi formatisi nel tono generale del paramento murario e delle integrazioni, da eseguirsi attraverso velature con acqua di calce pigmentata; operazione da valutare sulla superficie effettivamente trattata</v>
          </cell>
          <cell r="C7168" t="str">
            <v>m²</v>
          </cell>
          <cell r="D7168">
            <v>54.67</v>
          </cell>
        </row>
        <row r="7169">
          <cell r="A7169" t="str">
            <v>1C.25.200.0530</v>
          </cell>
          <cell r="B7169" t="str">
            <v>Protezione superficiale di paramenti murari per rallentarne il degrado; da valutare sulla superficie effettivamente trattata:</v>
          </cell>
          <cell r="C7169"/>
          <cell r="D7169"/>
        </row>
        <row r="7170">
          <cell r="A7170" t="str">
            <v>1C.25.200.0530.a</v>
          </cell>
          <cell r="B7170" t="str">
            <v>- con resine acriliche in soluzione, a spruzzo</v>
          </cell>
          <cell r="C7170" t="str">
            <v>m²</v>
          </cell>
          <cell r="D7170">
            <v>17.690000000000001</v>
          </cell>
        </row>
        <row r="7171">
          <cell r="A7171" t="str">
            <v>1C.25.200.0530.b</v>
          </cell>
          <cell r="B7171" t="str">
            <v>- con resine acriliche in soluzione, a pennello</v>
          </cell>
          <cell r="C7171" t="str">
            <v>m²</v>
          </cell>
          <cell r="D7171">
            <v>19.57</v>
          </cell>
        </row>
        <row r="7172">
          <cell r="A7172" t="str">
            <v>1C.25.200.0530.c</v>
          </cell>
          <cell r="B7172" t="str">
            <v>- con polisilossano, a spruzzo</v>
          </cell>
          <cell r="C7172" t="str">
            <v>m²</v>
          </cell>
          <cell r="D7172">
            <v>19.91</v>
          </cell>
        </row>
        <row r="7173">
          <cell r="A7173" t="str">
            <v>1C.25.200.0530.d</v>
          </cell>
          <cell r="B7173" t="str">
            <v>- con polisilossano, a pennello</v>
          </cell>
          <cell r="C7173" t="str">
            <v>m²</v>
          </cell>
          <cell r="D7173">
            <v>20.69</v>
          </cell>
        </row>
        <row r="7174">
          <cell r="A7174" t="str">
            <v>1C.25.200.0530.e</v>
          </cell>
          <cell r="B7174" t="str">
            <v>- con stesura a spruzzo di acqua di calce</v>
          </cell>
          <cell r="C7174" t="str">
            <v>m²</v>
          </cell>
          <cell r="D7174">
            <v>16.510000000000002</v>
          </cell>
        </row>
        <row r="7175">
          <cell r="A7175" t="str">
            <v>1C.25.300</v>
          </cell>
          <cell r="B7175" t="str">
            <v>INTONACI</v>
          </cell>
          <cell r="C7175"/>
          <cell r="D7175"/>
        </row>
        <row r="7176">
          <cell r="A7176" t="str">
            <v>1C.25.300.0100</v>
          </cell>
          <cell r="B7176" t="str">
            <v>OPERAZIONI PRELIMINARI</v>
          </cell>
          <cell r="C7176"/>
          <cell r="D7176"/>
        </row>
        <row r="7177">
          <cell r="A7177" t="str">
            <v>1C.25.300.0110</v>
          </cell>
          <cell r="B7177" t="str">
            <v>Bendaggio di sostegno e protezione su parti di intonaco in pericolo di caduta al fine di sostenere l'intonaco durante le operazioni di consolidamento, esclusi gli oneri relativi alla rimozione del bendaggio, con velatino di garza, resina acrilica in soluzione o colla animale. Comprese assistenze murarie, piani di lavoro, pulizia ed allontanamento dei materiali di risulta. Misura minima 0,50 m²</v>
          </cell>
          <cell r="C7177" t="str">
            <v>m²</v>
          </cell>
          <cell r="D7177">
            <v>72.069999999999993</v>
          </cell>
        </row>
        <row r="7178">
          <cell r="A7178" t="str">
            <v>1C.25.300.0120</v>
          </cell>
          <cell r="B7178" t="str">
            <v>Bendaggio di sostegno (e successiva rimozione) e protezione su parti di intonaco in pericolo di caduta al fine di sostenere l'intonaco durante le operazioni di consolidamento, compresi gli oneri relativi alla rimozione di colle dalla superficie e la rimozione del bendaggio, con velatino di garza, resina acrilica in soluzione o colla animale. Comprese assistenze murarie, piani di lavoro, pulizia ed allontanamento dei materiali di risulta.Misura minima 0,50 m²</v>
          </cell>
          <cell r="C7178" t="str">
            <v>m²</v>
          </cell>
          <cell r="D7178">
            <v>139.72</v>
          </cell>
        </row>
        <row r="7179">
          <cell r="A7179" t="str">
            <v>1C.25.300.0130</v>
          </cell>
          <cell r="B7179" t="str">
            <v>Rimozione bendaggio di sostegno e protezione, compresi gli oneri relativi alla rimozione di colle, con soluzione acquosa. Comprese assistenze murarie, piani di lavoro, pulizia ed allontanamento dei materiali di risulta. Misura minima 0,50 m²</v>
          </cell>
          <cell r="C7179" t="str">
            <v>m²</v>
          </cell>
          <cell r="D7179">
            <v>78.41</v>
          </cell>
        </row>
        <row r="7180">
          <cell r="A7180" t="str">
            <v>1C.25.300.0140</v>
          </cell>
          <cell r="B7180" t="str">
            <v>Puntellatura provvisoria di parti d'intonaco in pericolo di caduta, per sostegno durante le fasi di consolidamento o di rimozione di elementi metallici, da valutare per singola lavorazione e per superfici tra 0,25 e 0,50 m²; sono compresi gli oneri relativi all'applicazione ed alla successiva rimozione di uno strato di velatino di garza, all'allestimento del puntello e alla rimozione di colla dalla superficie:</v>
          </cell>
          <cell r="C7180"/>
          <cell r="D7180"/>
        </row>
        <row r="7181">
          <cell r="A7181" t="str">
            <v>1C.25.300.0140.a</v>
          </cell>
          <cell r="B7181" t="str">
            <v>- soffitti, volte, ecc.</v>
          </cell>
          <cell r="C7181" t="str">
            <v>cad</v>
          </cell>
          <cell r="D7181">
            <v>114.16</v>
          </cell>
        </row>
        <row r="7182">
          <cell r="A7182" t="str">
            <v>1C.25.300.0140.b</v>
          </cell>
          <cell r="B7182" t="str">
            <v>- pareti</v>
          </cell>
          <cell r="C7182" t="str">
            <v>cad</v>
          </cell>
          <cell r="D7182">
            <v>122.99</v>
          </cell>
        </row>
        <row r="7183">
          <cell r="A7183" t="str">
            <v>1C.25.300.0200</v>
          </cell>
          <cell r="B7183" t="str">
            <v>OPERAZIONI DI CONSOLIDAMENTO</v>
          </cell>
          <cell r="C7183"/>
          <cell r="D7183"/>
        </row>
        <row r="7184">
          <cell r="A7184" t="str">
            <v>1C.25.300.0210</v>
          </cell>
          <cell r="B7184" t="str">
            <v>Consolidamento degli intonaci in presenza di fenomeni diffusi di disgregazione, mediante impregnazione fino al rifiuto con silicato di etile o resine acriliche in soluzione o emulsione o microemulsione, inclusi gli oneri relativi alla preparazione del prodotto, alla verifica dei risultati ed alla rimozione degli eccessi del prodotto applicato, comprese assistenze murarie, piani di lavoro, pulizia ed allontanamento dei materiali di risulta, da valutare sulla superficie effettivamente trattata, per una diffusione della disgregazione:</v>
          </cell>
          <cell r="C7184"/>
          <cell r="D7184"/>
        </row>
        <row r="7185">
          <cell r="A7185" t="str">
            <v>1C.25.300.0210.a</v>
          </cell>
          <cell r="B7185" t="str">
            <v>- fino al 30% della superficie</v>
          </cell>
          <cell r="C7185" t="str">
            <v>m²</v>
          </cell>
          <cell r="D7185">
            <v>28.36</v>
          </cell>
        </row>
        <row r="7186">
          <cell r="A7186" t="str">
            <v>1C.25.300.0210.b</v>
          </cell>
          <cell r="B7186" t="str">
            <v>- dal 30,01% al 50% della superficie</v>
          </cell>
          <cell r="C7186" t="str">
            <v>m²</v>
          </cell>
          <cell r="D7186">
            <v>40.299999999999997</v>
          </cell>
        </row>
        <row r="7187">
          <cell r="A7187" t="str">
            <v>1C.25.300.0210.c</v>
          </cell>
          <cell r="B7187" t="str">
            <v>- dal 50,01% al 100% della superficie</v>
          </cell>
          <cell r="C7187" t="str">
            <v>m²</v>
          </cell>
          <cell r="D7187">
            <v>70.27</v>
          </cell>
        </row>
        <row r="7188">
          <cell r="A7188" t="str">
            <v>1C.25.300.0220</v>
          </cell>
          <cell r="B7188" t="str">
            <v>Consolidamento degli intonaci in presenza di fenomeni diffusi di polverizzazione, mediante impregnazione fino al rifiuto con silicato di etile o resine acriliche in soluzione o emulsione o microemulsione, inclusi gli oneri relativi alla preparazione del prodotto, alla verifica dei risultati ed alla rimozione degli eccessi del prodotto applicato, comprese assistenze murarie, piani di lavoro, pulizia ed allontanamento dei materiali di risulta, da valutare sulla superficie effettivamente trattata, per una diffusione della polverizzazione:</v>
          </cell>
          <cell r="C7188"/>
          <cell r="D7188"/>
        </row>
        <row r="7189">
          <cell r="A7189" t="str">
            <v>1C.25.300.0220.a</v>
          </cell>
          <cell r="B7189" t="str">
            <v>- fino al 30% della superficie</v>
          </cell>
          <cell r="C7189" t="str">
            <v>m²</v>
          </cell>
          <cell r="D7189">
            <v>44.33</v>
          </cell>
        </row>
        <row r="7190">
          <cell r="A7190" t="str">
            <v>1C.25.300.0220.b</v>
          </cell>
          <cell r="B7190" t="str">
            <v>- dal 30,01% al 50% della superficie</v>
          </cell>
          <cell r="C7190" t="str">
            <v>m²</v>
          </cell>
          <cell r="D7190">
            <v>62.82</v>
          </cell>
        </row>
        <row r="7191">
          <cell r="A7191" t="str">
            <v>1C.25.300.0220.c</v>
          </cell>
          <cell r="B7191" t="str">
            <v>- dal 50,01% al 100% della superficie</v>
          </cell>
          <cell r="C7191" t="str">
            <v>m²</v>
          </cell>
          <cell r="D7191">
            <v>108.19</v>
          </cell>
        </row>
        <row r="7192">
          <cell r="A7192" t="str">
            <v>1C.25.300.0230</v>
          </cell>
          <cell r="B7192" t="str">
            <v>Consolidamento dell'aderenza tra l'intonaco e il supporto mediante iniezione di idonea malta idraulica, compresa preparazione, stuccatura crepe, assistenze murarie, piani di lavoro, pulizia ed allontanamento dei materiali di risulta, da valutare sulla superficie effettivamente trattata, per distacchi:</v>
          </cell>
          <cell r="C7192"/>
          <cell r="D7192"/>
        </row>
        <row r="7193">
          <cell r="A7193" t="str">
            <v>1C.25.300.0230.a</v>
          </cell>
          <cell r="B7193" t="str">
            <v>- fino al 20% della superficie</v>
          </cell>
          <cell r="C7193" t="str">
            <v>m²</v>
          </cell>
          <cell r="D7193">
            <v>172.36</v>
          </cell>
        </row>
        <row r="7194">
          <cell r="A7194" t="str">
            <v>1C.25.300.0230.b</v>
          </cell>
          <cell r="B7194" t="str">
            <v>- fino al 30% della superficie</v>
          </cell>
          <cell r="C7194" t="str">
            <v>m²</v>
          </cell>
          <cell r="D7194">
            <v>233.12</v>
          </cell>
        </row>
        <row r="7195">
          <cell r="A7195" t="str">
            <v>1C.25.300.0240</v>
          </cell>
          <cell r="B7195" t="str">
            <v>Consolidamento dell'aderenza tra l'intonaco e la muratura mediante iniezione di malta idraulica a basso peso specifico, compresa preparazione, stuccatura crepe, assistenze murarie, piani di lavoro, pulizia ed allontanamento dei materiali di risulta, da valutare sulla superficie effettivamente trattata, per distacchi:</v>
          </cell>
          <cell r="C7195"/>
          <cell r="D7195"/>
        </row>
        <row r="7196">
          <cell r="A7196" t="str">
            <v>1C.25.300.0240.a</v>
          </cell>
          <cell r="B7196" t="str">
            <v>- fino al 20% della superficie</v>
          </cell>
          <cell r="C7196" t="str">
            <v>m²</v>
          </cell>
          <cell r="D7196">
            <v>183.9</v>
          </cell>
        </row>
        <row r="7197">
          <cell r="A7197" t="str">
            <v>1C.25.300.0240.b</v>
          </cell>
          <cell r="B7197" t="str">
            <v>- fino al 30% della superficie</v>
          </cell>
          <cell r="C7197" t="str">
            <v>m²</v>
          </cell>
          <cell r="D7197">
            <v>250.44</v>
          </cell>
        </row>
        <row r="7198">
          <cell r="A7198" t="str">
            <v>1C.25.300.0250</v>
          </cell>
          <cell r="B7198" t="str">
            <v>Consolidamento dell'aderenza tra i vari strati dell'intonaco o tra l'intonaco e l'intonachino mediante iniezione di malta idraulica a basso peso specifico, assenza di sali, compresa preparazione, stuccatura crepe, assistenze murarie, piani di lavoro, pulizia ed allontanamento dei materiali di risulta, da valutare sulla superficie effettivamente trattata, per distacchi:</v>
          </cell>
          <cell r="C7198"/>
          <cell r="D7198"/>
        </row>
        <row r="7199">
          <cell r="A7199" t="str">
            <v>1C.25.300.0250.a</v>
          </cell>
          <cell r="B7199" t="str">
            <v>- fino al 20% della superficie</v>
          </cell>
          <cell r="C7199" t="str">
            <v>m²</v>
          </cell>
          <cell r="D7199">
            <v>319.92</v>
          </cell>
        </row>
        <row r="7200">
          <cell r="A7200" t="str">
            <v>1C.25.300.0250.b</v>
          </cell>
          <cell r="B7200" t="str">
            <v>- fino al 30% della superficie</v>
          </cell>
          <cell r="C7200" t="str">
            <v>m²</v>
          </cell>
          <cell r="D7200">
            <v>416.61</v>
          </cell>
        </row>
        <row r="7201">
          <cell r="A7201" t="str">
            <v>1C.25.300.0300</v>
          </cell>
          <cell r="B7201" t="str">
            <v>TRATTAMENTI BIOCIDA</v>
          </cell>
          <cell r="C7201"/>
          <cell r="D7201"/>
        </row>
        <row r="7202">
          <cell r="A7202" t="str">
            <v>1C.25.300.0310</v>
          </cell>
          <cell r="B7202" t="str">
            <v>Rimozione manuale di vegetazione superiore e inferiore, previa applicazione a pennello di biocida</v>
          </cell>
          <cell r="C7202" t="str">
            <v>m²</v>
          </cell>
          <cell r="D7202">
            <v>45.2</v>
          </cell>
        </row>
        <row r="7203">
          <cell r="A7203" t="str">
            <v>1C.25.300.0320</v>
          </cell>
          <cell r="B7203" t="str">
            <v>Trattamento preventivo contro la formazione di vegetazione superiore mediante applicazione a pennello di un ciclo di biocida</v>
          </cell>
          <cell r="C7203" t="str">
            <v>m²</v>
          </cell>
          <cell r="D7203">
            <v>9.1300000000000008</v>
          </cell>
        </row>
        <row r="7204">
          <cell r="A7204" t="str">
            <v>1C.25.300.0400</v>
          </cell>
          <cell r="B7204" t="str">
            <v>RIMOZIONE DI STUCCATURE</v>
          </cell>
          <cell r="C7204"/>
          <cell r="D7204"/>
        </row>
        <row r="7205">
          <cell r="A7205" t="str">
            <v>1C.25.300.0410</v>
          </cell>
          <cell r="B7205" t="str">
            <v>Rimozione di vecchie stuccature diffuse, comprese opere di consolidamento, assistenze murarie, piani di lavoro, pulizia ed allontanamento dei materiali di risulta, da valutare sulla superficie effettivamente trattata, per:</v>
          </cell>
          <cell r="C7205"/>
          <cell r="D7205"/>
        </row>
        <row r="7206">
          <cell r="A7206" t="str">
            <v>1C.25.300.0410.a</v>
          </cell>
          <cell r="B7206" t="str">
            <v>- piccole stuccature fino al 15% della superficie</v>
          </cell>
          <cell r="C7206" t="str">
            <v>m²</v>
          </cell>
          <cell r="D7206">
            <v>24.57</v>
          </cell>
        </row>
        <row r="7207">
          <cell r="A7207" t="str">
            <v>1C.25.300.0410.b</v>
          </cell>
          <cell r="B7207" t="str">
            <v>- piccole stuccature fino al 30% della superficie</v>
          </cell>
          <cell r="C7207" t="str">
            <v>m²</v>
          </cell>
          <cell r="D7207">
            <v>50.06</v>
          </cell>
        </row>
        <row r="7208">
          <cell r="A7208" t="str">
            <v>1C.25.300.0500</v>
          </cell>
          <cell r="B7208" t="str">
            <v>STUCCATURE, RICOSTRUZIONI</v>
          </cell>
          <cell r="C7208"/>
          <cell r="D7208"/>
        </row>
        <row r="7209">
          <cell r="A7209" t="str">
            <v>1C.25.300.0510</v>
          </cell>
          <cell r="B7209" t="str">
            <v>Ricostruzione di lacune con applicazione di due o più strati di intonaco idoneo per granulometria e colorazione, comprese assistenze murarie, piani di lavoro, pulizia, revisione bordi ed allontanamento dei materiali di risulta, da valutare sulla superficie effettivamente trattata, per:</v>
          </cell>
          <cell r="C7209"/>
          <cell r="D7209"/>
        </row>
        <row r="7210">
          <cell r="A7210" t="str">
            <v>1C.25.300.0510.a</v>
          </cell>
          <cell r="B7210" t="str">
            <v>- lacune fino al 15% della superficie</v>
          </cell>
          <cell r="C7210" t="str">
            <v>m²</v>
          </cell>
          <cell r="D7210">
            <v>73.989999999999995</v>
          </cell>
        </row>
        <row r="7211">
          <cell r="A7211" t="str">
            <v>1C.25.300.0510.b</v>
          </cell>
          <cell r="B7211" t="str">
            <v>- lacune fino al 30% della superficie</v>
          </cell>
          <cell r="C7211" t="str">
            <v>m²</v>
          </cell>
          <cell r="D7211">
            <v>139.97999999999999</v>
          </cell>
        </row>
        <row r="7212">
          <cell r="A7212" t="str">
            <v>1C.25.300.0510.c</v>
          </cell>
          <cell r="B7212" t="str">
            <v>- lacune maggiori di 1 m². Misurazione superficie effettiva.</v>
          </cell>
          <cell r="C7212" t="str">
            <v>m²</v>
          </cell>
          <cell r="D7212">
            <v>81.849999999999994</v>
          </cell>
        </row>
        <row r="7213">
          <cell r="A7213" t="str">
            <v>1C.25.300.0520</v>
          </cell>
          <cell r="B7213" t="str">
            <v>Applicazione di salvabordo compatibile ai materiali costituenti la superficie d'intervento composto da malta idonea per toni cromatici, granulometria degli inerti e compatibilità di materiali. Comprensivo di campionatura, saggi, assistenze murarie, piani di lavoro, pulizia ed allontanamento dei materiali di risulta.</v>
          </cell>
          <cell r="C7213" t="str">
            <v>m</v>
          </cell>
          <cell r="D7213">
            <v>14.78</v>
          </cell>
        </row>
        <row r="7214">
          <cell r="A7214" t="str">
            <v>1C.25.300.0600</v>
          </cell>
          <cell r="B7214" t="str">
            <v>PITTURAZIONI</v>
          </cell>
          <cell r="C7214"/>
          <cell r="D7214"/>
        </row>
        <row r="7215">
          <cell r="A7215" t="str">
            <v>1C.25.300.0610</v>
          </cell>
          <cell r="B7215" t="str">
            <v>Pitturazione di inserti metallici, mantenuti, per l'arresto di ossidazione, compresi gli oneri relativi alla protezione dell'intonaco circostante, assistenze murarie, piani di lavoro, pulizia ed allontanamento dei materiali di risulta</v>
          </cell>
          <cell r="C7215" t="str">
            <v>cad</v>
          </cell>
          <cell r="D7215">
            <v>3.21</v>
          </cell>
        </row>
        <row r="7216">
          <cell r="A7216" t="str">
            <v>1C.25.300.0620</v>
          </cell>
          <cell r="B7216" t="str">
            <v>Applicazione di velatura a base di latte di calce pigmentato e patinatura ad acquarello per la riduzione dell'interferenza visiva dell'intonaco di supporto in presenza di macchie, scalfiture, ricostruzioni di lacune, discontinuità, vecchie pitture, comprese assistenze murarie, piani di lavoro, pulizia ed allontanamento dei materiali di risulta, da valutare sulla superficie effettivamente trattata, per:</v>
          </cell>
          <cell r="C7216"/>
          <cell r="D7216"/>
        </row>
        <row r="7217">
          <cell r="A7217" t="str">
            <v>1C.25.300.0620.a</v>
          </cell>
          <cell r="B7217" t="str">
            <v>- accordature parziali fino al 50% della superficie</v>
          </cell>
          <cell r="C7217" t="str">
            <v>m²</v>
          </cell>
          <cell r="D7217">
            <v>43.71</v>
          </cell>
        </row>
        <row r="7218">
          <cell r="A7218" t="str">
            <v>1C.25.300.0620.b</v>
          </cell>
          <cell r="B7218" t="str">
            <v>- accordature totali della superficie</v>
          </cell>
          <cell r="C7218" t="str">
            <v>m²</v>
          </cell>
          <cell r="D7218">
            <v>62.94</v>
          </cell>
        </row>
        <row r="7219">
          <cell r="A7219" t="str">
            <v>1C.25.300.0630</v>
          </cell>
          <cell r="B7219" t="str">
            <v>Pitturazione protettiva superficiale ad una o più riprese, compreso controllo ed eventuale rimozione della pittura in eccesso, assistenza muraria, piani di lavoro, pulizia ed allontanamento dei materiali di risulta, con:</v>
          </cell>
          <cell r="C7219"/>
          <cell r="D7219"/>
        </row>
        <row r="7220">
          <cell r="A7220" t="str">
            <v>1C.25.300.0630.a</v>
          </cell>
          <cell r="B7220" t="str">
            <v>- resine acriliche in soluzione</v>
          </cell>
          <cell r="C7220" t="str">
            <v>m²</v>
          </cell>
          <cell r="D7220">
            <v>22.29</v>
          </cell>
        </row>
        <row r="7221">
          <cell r="A7221" t="str">
            <v>1C.25.300.0630.b</v>
          </cell>
          <cell r="B7221" t="str">
            <v>- polisilossano</v>
          </cell>
          <cell r="C7221" t="str">
            <v>m²</v>
          </cell>
          <cell r="D7221">
            <v>26.75</v>
          </cell>
        </row>
        <row r="7222">
          <cell r="A7222" t="str">
            <v>1C.25.300.0640</v>
          </cell>
          <cell r="B7222" t="str">
            <v>Pitturazione intonaci con calce preconfezionata ed eventuali additivi, compresa preparazione del fondo, velatura ad effetto antichizzato, applicata con modalità opportunamente campionata, assistenza muraria, piani di lavoro, pulizia ed allontanamento dei materiali di risulta, per:</v>
          </cell>
          <cell r="C7222"/>
          <cell r="D7222"/>
        </row>
        <row r="7223">
          <cell r="A7223" t="str">
            <v>1C.25.300.0640.a</v>
          </cell>
          <cell r="B7223" t="str">
            <v>- singola velatura</v>
          </cell>
          <cell r="C7223" t="str">
            <v>m²</v>
          </cell>
          <cell r="D7223">
            <v>46.4</v>
          </cell>
        </row>
        <row r="7224">
          <cell r="A7224" t="str">
            <v>1C.25.300.0640.b</v>
          </cell>
          <cell r="B7224" t="str">
            <v>- doppia velatura</v>
          </cell>
          <cell r="C7224" t="str">
            <v>m²</v>
          </cell>
          <cell r="D7224">
            <v>52.27</v>
          </cell>
        </row>
        <row r="7225">
          <cell r="A7225" t="str">
            <v>1C.25.300.0650</v>
          </cell>
          <cell r="B7225" t="str">
            <v>Pitturazione intonaci restaurati con latte di calce eventualmente pigmentato, compreso preparazione del fondo, velatura superficiale ad effetto antichizzato applicata con modalità opportunamente campionata, assistenza muraria, piani di lavoro, pulizia ed allontanamento dei materiali di risulta, per:</v>
          </cell>
          <cell r="C7225"/>
          <cell r="D7225"/>
        </row>
        <row r="7226">
          <cell r="A7226" t="str">
            <v>1C.25.300.0650.a</v>
          </cell>
          <cell r="B7226" t="str">
            <v>- singola velatura</v>
          </cell>
          <cell r="C7226" t="str">
            <v>m²</v>
          </cell>
          <cell r="D7226">
            <v>52.14</v>
          </cell>
        </row>
        <row r="7227">
          <cell r="A7227" t="str">
            <v>1C.25.300.0650.b</v>
          </cell>
          <cell r="B7227" t="str">
            <v>- doppia velatura</v>
          </cell>
          <cell r="C7227" t="str">
            <v>m²</v>
          </cell>
          <cell r="D7227">
            <v>58.2</v>
          </cell>
        </row>
        <row r="7228">
          <cell r="A7228" t="str">
            <v>1C.26 - OPERE CIMITERIALI</v>
          </cell>
          <cell r="B7228"/>
          <cell r="C7228"/>
          <cell r="D7228"/>
        </row>
        <row r="7229">
          <cell r="A7229" t="str">
            <v>1C</v>
          </cell>
          <cell r="B7229" t="str">
            <v>OPERE COMPIUTE</v>
          </cell>
          <cell r="C7229"/>
          <cell r="D7229"/>
        </row>
        <row r="7230">
          <cell r="A7230" t="str">
            <v>1C.26</v>
          </cell>
          <cell r="B7230" t="str">
            <v>OPERE CIMITERIALI</v>
          </cell>
          <cell r="C7230"/>
          <cell r="D7230"/>
        </row>
        <row r="7231">
          <cell r="A7231" t="str">
            <v>1C.26.000</v>
          </cell>
          <cell r="B7231" t="str">
            <v>NOTE DI CONSULTAZIONE</v>
          </cell>
          <cell r="C7231"/>
          <cell r="D7231"/>
        </row>
        <row r="7232">
          <cell r="A7232" t="str">
            <v>1C.26.010</v>
          </cell>
          <cell r="B7232" t="str">
            <v>DISFACIMENTO E RIFACIMENTO CAMPI</v>
          </cell>
          <cell r="C7232"/>
          <cell r="D7232"/>
        </row>
        <row r="7233">
          <cell r="A7233" t="str">
            <v>1C.26.010.0010</v>
          </cell>
          <cell r="B7233" t="str">
            <v>Smantellamento, eseguito sia a mano che con mezzi meccanici, di monumento in pietra per campo trentennale giardino, comune, o per campi bambini, compresa rottura, carico su autocarro, trasporto alle discariche autorizzate, la sistemazione della superficie delle sepolture con spianamento della terra</v>
          </cell>
          <cell r="C7233"/>
          <cell r="D7233"/>
        </row>
        <row r="7234">
          <cell r="A7234" t="str">
            <v>1C.26.010.0010.a</v>
          </cell>
          <cell r="B7234" t="str">
            <v>- in zone accessibili ai mezzi d'opera</v>
          </cell>
          <cell r="C7234" t="str">
            <v>cad</v>
          </cell>
          <cell r="D7234">
            <v>30.47</v>
          </cell>
        </row>
        <row r="7235">
          <cell r="A7235" t="str">
            <v>1C.26.010.0010.b</v>
          </cell>
          <cell r="B7235" t="str">
            <v>- in zone non accessibili ai mezzi d'opera</v>
          </cell>
          <cell r="C7235" t="str">
            <v>cad</v>
          </cell>
          <cell r="D7235">
            <v>290.89999999999998</v>
          </cell>
        </row>
        <row r="7236">
          <cell r="A7236" t="str">
            <v>1C.26.010.0020</v>
          </cell>
          <cell r="B7236" t="str">
            <v>Smantellamento, eseguito sia a mano che con mezzi meccanici, di monumento in pietra con rilevanza artistica, da recuperare integro nel Cimitero monumentale ed eccezionalmente in altri cimiteri, compreso carico su autocarro, trasporto ai siti di depositi indicati, la sistemazione della superficie:</v>
          </cell>
          <cell r="C7236"/>
          <cell r="D7236"/>
        </row>
        <row r="7237">
          <cell r="A7237" t="str">
            <v>1C.26.010.0020.a</v>
          </cell>
          <cell r="B7237" t="str">
            <v>- monumento singolo adiacente a zone accessibili ai mezzi d'opera</v>
          </cell>
          <cell r="C7237" t="str">
            <v>cad</v>
          </cell>
          <cell r="D7237">
            <v>808.9</v>
          </cell>
        </row>
        <row r="7238">
          <cell r="A7238" t="str">
            <v>1C.26.010.0020.b</v>
          </cell>
          <cell r="B7238" t="str">
            <v>- monumento doppio, o singolo di notevoli dimensioni, adiacente a zone accessibili ai mezzi d'opera</v>
          </cell>
          <cell r="C7238" t="str">
            <v>cad</v>
          </cell>
          <cell r="D7238">
            <v>1509.9</v>
          </cell>
        </row>
        <row r="7239">
          <cell r="A7239" t="str">
            <v>1C.26.010.0020.c</v>
          </cell>
          <cell r="B7239" t="str">
            <v>- monumento singolo distante da zone accessibili ai mezzi d'opera</v>
          </cell>
          <cell r="C7239" t="str">
            <v>cad</v>
          </cell>
          <cell r="D7239">
            <v>1325.06</v>
          </cell>
        </row>
        <row r="7240">
          <cell r="A7240" t="str">
            <v>1C.26.010.0020.d</v>
          </cell>
          <cell r="B7240" t="str">
            <v>- monumento doppio, o singolo di notevoli dimensioni, distante da zone accessibili ai mezzi d'opera</v>
          </cell>
          <cell r="C7240" t="str">
            <v>cad</v>
          </cell>
          <cell r="D7240">
            <v>2354.92</v>
          </cell>
        </row>
        <row r="7241">
          <cell r="A7241" t="str">
            <v>1C.26.010.0030</v>
          </cell>
          <cell r="B7241" t="str">
            <v>Smantellamento, eseguito sia a mano che con mezzi meccanici, di tomba di campo trentennale, compreso il sollevamento e la rottura del tombino in calcestruzzo da m. 2,20x0,70x0,50 circa, il carico su autocarro, il trasporto alle discariche autorizzate, la sistemazione della superficie delle sepolture con spianamento della terra.</v>
          </cell>
          <cell r="C7241" t="str">
            <v>cad</v>
          </cell>
          <cell r="D7241">
            <v>164.85</v>
          </cell>
        </row>
        <row r="7242">
          <cell r="A7242" t="str">
            <v>1C.26.010.0050</v>
          </cell>
          <cell r="B7242" t="str">
            <v>Raccolta di resti lignei di feretro, relativi oggetti metallici, avanzi di indumenti e qualsiasi altro materiale, provenienti dalle esumazioni, compreso trasporto e scarico nell'ambito del cantiere del cimitero, separazione meccanica dei resti lignei con raccolta in apposito container, trasporto a deposito delle casse di zinco in apposito piazzale, disinfezione dei mezzi d'opera in apposito piazzale di cemento dotato di scarico e fognatura, smaltimento dei rifiuti speciali con rinterro, se consentito, o in idoneo impianto di incenerimento o in idonea discarica autorizzata. Compreso il nolo dei macchinari per la raccolta e triturazione dei resti, la disinfezione, il consumo di disinfettante, il nolo dei mezzi di trasporto e gli oneri di conferimento all'impianto di incenerimento, in discarica o rinterro.</v>
          </cell>
          <cell r="C7242" t="str">
            <v>cad</v>
          </cell>
          <cell r="D7242">
            <v>61.17</v>
          </cell>
        </row>
        <row r="7243">
          <cell r="A7243" t="str">
            <v>1C.26.010.0100</v>
          </cell>
          <cell r="B7243" t="str">
            <v>Sistemazione dei campi esumati con spianamento della superficie, eseguito a macchina e per quanto necessario a mano, con spandimento della terra mancante, questa contabilizzata a parte.</v>
          </cell>
          <cell r="C7243" t="str">
            <v>m²</v>
          </cell>
          <cell r="D7243">
            <v>5.83</v>
          </cell>
        </row>
        <row r="7244">
          <cell r="A7244" t="str">
            <v>1C.26.010.0110</v>
          </cell>
          <cell r="B7244" t="str">
            <v>Sistemazione con sterro e riporti dei vialetti dei campi mortuari secondo le livellette prescritte, compreso il carico a mano del materiale eccedente sul mezzo di trasporto o stesa del materiale mancante, quest'ultimo conteggiato a parte.</v>
          </cell>
          <cell r="C7244" t="str">
            <v>m²</v>
          </cell>
          <cell r="D7244">
            <v>2.46</v>
          </cell>
        </row>
        <row r="7245">
          <cell r="A7245" t="str">
            <v>1C.26.010.0150</v>
          </cell>
          <cell r="B7245" t="str">
            <v>Posa in opera manuale in ambienti non accessibili ai mezzi, di ossario cimiteriale a tubo autoportante in cemento armato vibrato, per tumulazione frontale; realizzato singolarmente, del tipo strutturale chiuso. L'ossario è dotato di scasso laterale per passaggio di tubo portacavo per lampada votiva; da porsi in opera a secco l'uno sull'altro, lasciando eventuali interspazi verticali per la realizzazione di setti portanti in cemento armato da gettare in opera, da computare a parte; spessore medio della parete divisoria tra ossario e ossario di 5 cm; con piastra di chiusura di dimensioni variabili valutata a parte; modulo da 1 foro da 30 x 30 cm; profondità 75 cm; peso 120 kg. Esclusa la fornitura e la eventuale movimentazione manuale dal punto di scarico</v>
          </cell>
          <cell r="C7245" t="str">
            <v>cad</v>
          </cell>
          <cell r="D7245">
            <v>43.26</v>
          </cell>
        </row>
        <row r="7246">
          <cell r="A7246" t="str">
            <v>1C.26.010.0160</v>
          </cell>
          <cell r="B7246" t="str">
            <v>Posa in opera manuale in ambienti non accessibili ai mezzi, di cinerario cimiteriale a tubo autoportante in cemento armato vibrato, per tumulazione frontale; realizzato singolarmente, del tipo strutturale chiuso. Il cinerario è dotato di scasso laterale per passaggio di tubo portacavo per lampada votiva; da porsi in opera a secco l'uno sull'altro, lasciando eventuali interspazi verticali per la realizzazione di setti portanti in cemento armato da gettare in opera, da computare a parte; spessore medio della parete divisoria tra cinerario e cinerario di 5 cm; con piastra di chiusura di dimensioni variabili valutata a parte; modulo da: 1 foro da 40 x 40 cm; profondità 40 cm; peso 100 kg. Esclusa la fornitura e la eventuale movimentazione manuale dal punto di scarico.</v>
          </cell>
          <cell r="C7246" t="str">
            <v>cad</v>
          </cell>
          <cell r="D7246">
            <v>33.090000000000003</v>
          </cell>
        </row>
        <row r="7247">
          <cell r="A7247" t="str">
            <v>1C.26.050</v>
          </cell>
          <cell r="B7247" t="str">
            <v>LOCULI PREFABBRICATI - PIASTRE DI CHIUSURA</v>
          </cell>
          <cell r="C7247"/>
          <cell r="D7247"/>
        </row>
        <row r="7248">
          <cell r="A7248" t="str">
            <v>1C.26.050.0010</v>
          </cell>
          <cell r="B7248" t="str">
            <v>Fornitura e posa in opera di loculo cimiteriale del tipo a tubo autoportante singolo in cemento armato vibrato, per tumulazione frontale, con spessore medio della parete 5 cm. Il loculo è dotato di scasso laterale per passaggio di tubo portacavo per lampada votiva; posa in opera a secco l'uno sull'altro, lasciando eventuali interspazi verticali per la realizzazione di setti portanti da valutare a parte; peso circa 800 kg; piastra di chiusura di dimensioni variabili valutata a parte; dimensioni 75 x 70 e 80 x 65 cm; profondità 230/250 cm;</v>
          </cell>
          <cell r="C7248" t="str">
            <v>cad</v>
          </cell>
          <cell r="D7248">
            <v>156.30000000000001</v>
          </cell>
        </row>
        <row r="7249">
          <cell r="A7249" t="str">
            <v>1C.26.050.0020</v>
          </cell>
          <cell r="B7249" t="str">
            <v>Loculo cimiteriale ad "U" rovescio in opera del tipo "cassero a perdere" in cemento armato vibrato, per tumulazione frontale; realizzato singolarmente, del tipo aperto. Il loculo è dotato di scasso laterale per passaggio di tubo portacavo per lampada votiva; da porsi in opera a secco l'uno sull'altro, lasciando eventuali interspazi verticali per la realizzazione di setti portanti da valutare a parte; spessore medio della parete divisoria tra loculo e loculo di 5 cm; peso circa 750 kg; con piastra di chiusura di dimensioni variabili valutata a parte; dimensioni - 75 x 70 e 80 x 65 cm; profondità 230/250 cm;</v>
          </cell>
          <cell r="C7249" t="str">
            <v>cad</v>
          </cell>
          <cell r="D7249">
            <v>138.81</v>
          </cell>
        </row>
        <row r="7250">
          <cell r="A7250" t="str">
            <v>1C.26.050.0030</v>
          </cell>
          <cell r="B7250" t="str">
            <v>Loculo cimiteriale a fascia in opera del tipo "cassero a perdere" in cemento armato vibrato, per tumulazione laterale; realizzato singolarmente, del tipo aperto. Il loculo è dotato di scasso laterale per passaggio di tubo portacavo per lampada votiva; da porsi in opera a secco l'uno sull'altro, lasciando eventuali interspazi verticali per la realizzazione di setti portanti da valutare a parte; peso circa 650 kg; con 3 piastre di chiusura di dimensioni variabili valutate a parte; dimensioni - 230 x 65 e 230 x 70 cm; profondità 85 cm;</v>
          </cell>
          <cell r="C7250" t="str">
            <v>cad</v>
          </cell>
          <cell r="D7250">
            <v>159.81</v>
          </cell>
        </row>
        <row r="7251">
          <cell r="A7251" t="str">
            <v>1C.26.050.0040</v>
          </cell>
          <cell r="B7251" t="str">
            <v>Loculo cimiteriale a fascia chiuso in opera autoportante in cemento armato vibrato, per tumulazione laterale; realizzato singolarmente, del tipo strutturale chiuso, con dimensioni del foro di 71 x 231 cm e 80 cm di profondità; spessore medio della parete divisoria tra loculo e loculo di 5 cm. Il loculo è dotato di scasso laterale per passaggio di tubo portacavo per lampada votiva; da porsi in opera a secco l'uno sull'altro, lasciando eventuali interspazi verticali per la realizzazione di setti portanti da valutare a parte; peso circa 650 kg; con 3 piastre di chiusura di dimensioni variabili valutate a parte; - con dimensioni del foro di 231 x 71 cm e profondità 80 cm.</v>
          </cell>
          <cell r="C7251" t="str">
            <v>cad</v>
          </cell>
          <cell r="D7251">
            <v>163.94</v>
          </cell>
        </row>
        <row r="7252">
          <cell r="A7252" t="str">
            <v>1C.26.050.0050</v>
          </cell>
          <cell r="B7252" t="str">
            <v>Loculo cimiteriale in batteria in opera autoportante in cemento armato vibrato, per tumulazione frontale. Il monoblocco è formato da loculi a tubo di tipo chiuso; spessore medio della parete divisoria tra loculo e loculo di 5 cm; munito di tubi portacavo per lampada votiva e di dispositivi di aggancio per marmi di rivestimento; da porsi in opera a secco l'uno sull'altro, con solo onere di bloccaggio del blocco con malta speciale antiritiro ed alta resistenza; con piastre di chiusura di dimensioni variabili valutate a parte; monoblocco da:</v>
          </cell>
          <cell r="C7252"/>
          <cell r="D7252"/>
        </row>
        <row r="7253">
          <cell r="A7253" t="str">
            <v>1C.26.050.0050.a</v>
          </cell>
          <cell r="B7253" t="str">
            <v>- blocco 4 loculi; 329,8 x 80 cm; lunghezza 250 cm; peso 3.400 kg</v>
          </cell>
          <cell r="C7253" t="str">
            <v>cad</v>
          </cell>
          <cell r="D7253">
            <v>546.80999999999995</v>
          </cell>
        </row>
        <row r="7254">
          <cell r="A7254" t="str">
            <v>1C.26.050.0050.b</v>
          </cell>
          <cell r="B7254" t="str">
            <v>- blocco 5 loculi; 411 x 80 cm; lunghezza 250 cm; peso 4.200 kg</v>
          </cell>
          <cell r="C7254" t="str">
            <v>cad</v>
          </cell>
          <cell r="D7254">
            <v>700.61</v>
          </cell>
        </row>
        <row r="7255">
          <cell r="A7255" t="str">
            <v>1C.26.050.0060</v>
          </cell>
          <cell r="B7255" t="str">
            <v>Piastra di chiusura in opera per ogni loculo; di qualsiasi dimensione fino a cm 80x80 circa - spessore cm 4</v>
          </cell>
          <cell r="C7255" t="str">
            <v>cad</v>
          </cell>
          <cell r="D7255">
            <v>34.380000000000003</v>
          </cell>
        </row>
        <row r="7256">
          <cell r="A7256" t="str">
            <v>1C.26.050.0100</v>
          </cell>
          <cell r="B7256" t="str">
            <v>Trattamento impermeabilizzante elastico con malta cementizia miscelata con una resina sintetica monocomponente fortemente adesiva, impermeabile e flessibile; stesura a rullo, effettuata direttamente sul loculo già posato.</v>
          </cell>
          <cell r="C7256"/>
          <cell r="D7256"/>
        </row>
        <row r="7257">
          <cell r="A7257" t="str">
            <v>1C.26.050.0100.a</v>
          </cell>
          <cell r="B7257" t="str">
            <v>- solo fondo e risvolti, a vaschetta</v>
          </cell>
          <cell r="C7257" t="str">
            <v>cad</v>
          </cell>
          <cell r="D7257">
            <v>7.91</v>
          </cell>
        </row>
        <row r="7258">
          <cell r="A7258" t="str">
            <v>1C.26.050.0100.b</v>
          </cell>
          <cell r="B7258" t="str">
            <v>- completa</v>
          </cell>
          <cell r="C7258" t="str">
            <v>cad</v>
          </cell>
          <cell r="D7258">
            <v>17.399999999999999</v>
          </cell>
        </row>
        <row r="7259">
          <cell r="A7259" t="str">
            <v>1C.26.100</v>
          </cell>
          <cell r="B7259" t="str">
            <v>OSSARI PREFABBRICATI - PIASTRE DI CHIUSURA</v>
          </cell>
          <cell r="C7259"/>
          <cell r="D7259"/>
        </row>
        <row r="7260">
          <cell r="A7260" t="str">
            <v>1C.26.100.0010</v>
          </cell>
          <cell r="B7260" t="str">
            <v>Ossario cimiteriale a tubo in opera autoportante in cemento armato vibrato, per tumulazione frontale; realizzato singolarmente o in moduli (fino a 5 ossari affiancati), del tipo strutturale chiuso. L'ossario è dotato di scasso laterale per passaggio di tubo portacavo per lampada votiva; da porsi in opera a secco l'uno sull'altro, lasciando eventuali interspazi verticali per la realizzazione di setti portanti in cemento armato da gettare in opera; spessore medio della parete divisoria tra ossario e ossario di 5 cm; con piastra di chiusura di dimensioni variabili valutata a parte; modulo da:</v>
          </cell>
          <cell r="C7260"/>
          <cell r="D7260"/>
        </row>
        <row r="7261">
          <cell r="A7261" t="str">
            <v>1C.26.100.0010.a</v>
          </cell>
          <cell r="B7261" t="str">
            <v>- 1 foro da 30 x 30 cm; profondità 75 cm; peso 120 kg</v>
          </cell>
          <cell r="C7261" t="str">
            <v>cad</v>
          </cell>
          <cell r="D7261">
            <v>40</v>
          </cell>
        </row>
        <row r="7262">
          <cell r="A7262" t="str">
            <v>1C.26.100.0010.b</v>
          </cell>
          <cell r="B7262" t="str">
            <v>- 2 fori da 30 x 30 cm; profondità 75 cm; peso 240 kg</v>
          </cell>
          <cell r="C7262" t="str">
            <v>cad</v>
          </cell>
          <cell r="D7262">
            <v>71.95</v>
          </cell>
        </row>
        <row r="7263">
          <cell r="A7263" t="str">
            <v>1C.26.100.0010.c</v>
          </cell>
          <cell r="B7263" t="str">
            <v>- 3 fori da 30 x 30 cm; profondità 75 cm; peso 360 kg</v>
          </cell>
          <cell r="C7263" t="str">
            <v>cad</v>
          </cell>
          <cell r="D7263">
            <v>103.48</v>
          </cell>
        </row>
        <row r="7264">
          <cell r="A7264" t="str">
            <v>1C.26.100.0010.d</v>
          </cell>
          <cell r="B7264" t="str">
            <v>- 4 fori da 30 x 30 cm; profondità 75 cm; peso 480 kg</v>
          </cell>
          <cell r="C7264" t="str">
            <v>cad</v>
          </cell>
          <cell r="D7264">
            <v>134.71</v>
          </cell>
        </row>
        <row r="7265">
          <cell r="A7265" t="str">
            <v>1C.26.100.0010.e</v>
          </cell>
          <cell r="B7265" t="str">
            <v>- 5 fori da 30 x 30 cm; profondità 75 cm; peso 600 kg</v>
          </cell>
          <cell r="C7265" t="str">
            <v>cad</v>
          </cell>
          <cell r="D7265">
            <v>161.29</v>
          </cell>
        </row>
        <row r="7266">
          <cell r="A7266" t="str">
            <v>1C.26.100.0020</v>
          </cell>
          <cell r="B7266" t="str">
            <v>Ossario cimiteriale a "U" rovescio in opera del tipo "cassero a perdere" in cemento armato vibrato, per tumulazione frontale; realizzato singolarmente o in moduli (fino a 5 ossari affiancati), del tipo aperto. L'ossario è dotato di scasso laterale per passaggio di tubo portacavo per lampada votiva; da porsi in opera a secco l'uno sull'altro, lasciando eventuali interspazi verticali per la realizzazione di setti portanti in cemento armato da gettare in opera; spessore medio della parete divisoria tra ossario e ossario di 5 cm; con piastra di chiusura di dimensioni variabili valutata a parte; modulo da:</v>
          </cell>
          <cell r="C7266"/>
          <cell r="D7266"/>
        </row>
        <row r="7267">
          <cell r="A7267" t="str">
            <v>1C.26.100.0020.a</v>
          </cell>
          <cell r="B7267" t="str">
            <v>- 1 foro da 30 x 30 cm; profondità 75 cm; peso 100 kg.</v>
          </cell>
          <cell r="C7267" t="str">
            <v>cad</v>
          </cell>
          <cell r="D7267">
            <v>30.64</v>
          </cell>
        </row>
        <row r="7268">
          <cell r="A7268" t="str">
            <v>1C.26.100.0020.b</v>
          </cell>
          <cell r="B7268" t="str">
            <v>- 2 fori da 30 x 30 cm; profondità 75 cm; peso 200 kg.</v>
          </cell>
          <cell r="C7268" t="str">
            <v>cad</v>
          </cell>
          <cell r="D7268">
            <v>51.85</v>
          </cell>
        </row>
        <row r="7269">
          <cell r="A7269" t="str">
            <v>1C.26.100.0020.c</v>
          </cell>
          <cell r="B7269" t="str">
            <v>- 3 fori da 30 x 30 cm; profondità 75 cm; peso 300 kg.</v>
          </cell>
          <cell r="C7269" t="str">
            <v>cad</v>
          </cell>
          <cell r="D7269">
            <v>75.34</v>
          </cell>
        </row>
        <row r="7270">
          <cell r="A7270" t="str">
            <v>1C.26.100.0020.d</v>
          </cell>
          <cell r="B7270" t="str">
            <v>- 4 fori da 30 x 30 cm; profondità 75 cm; peso 400 kg.</v>
          </cell>
          <cell r="C7270" t="str">
            <v>cad</v>
          </cell>
          <cell r="D7270">
            <v>97.31</v>
          </cell>
        </row>
        <row r="7271">
          <cell r="A7271" t="str">
            <v>1C.26.100.0020.e</v>
          </cell>
          <cell r="B7271" t="str">
            <v>- 5 fori da 30 x 30 cm; profondità 75 cm; peso 500 kg.</v>
          </cell>
          <cell r="C7271" t="str">
            <v>cad</v>
          </cell>
          <cell r="D7271">
            <v>115.21</v>
          </cell>
        </row>
        <row r="7272">
          <cell r="A7272" t="str">
            <v>1C.26.100.0030</v>
          </cell>
          <cell r="B7272" t="str">
            <v>Cinerario cimiteriale a tubo in opera autoportante in cemento armato vibrato, per tumulazione frontale; realizzato singolarmente o in moduli (fino a 5 cinerari affiancati), del tipo strutturale chiuso. Il cinerario è dotato di scasso laterale per passaggio di tubo portacavo per lampada votiva; da porsi in opera a secco l'uno sull'altro, lasciando eventuali interspazi verticali per la realizzazione di setti portanti in cemento armato da gettare in opera; spessore medio della parete divisoria tra cinerario e cinerario di 5 cm; con piastra di chiusura di dimensioni variabili valutata a parte; modulo da:</v>
          </cell>
          <cell r="C7272"/>
          <cell r="D7272"/>
        </row>
        <row r="7273">
          <cell r="A7273" t="str">
            <v>1C.26.100.0030.a</v>
          </cell>
          <cell r="B7273" t="str">
            <v>- 1 foro da 40 x 40 cm; lunghezza 40 cm; peso 100 kg.</v>
          </cell>
          <cell r="C7273" t="str">
            <v>cad</v>
          </cell>
          <cell r="D7273">
            <v>42.99</v>
          </cell>
        </row>
        <row r="7274">
          <cell r="A7274" t="str">
            <v>1C.26.100.0030.b</v>
          </cell>
          <cell r="B7274" t="str">
            <v>- 2 fori da 40 x 40 cm; lunghezza 40 cm; peso 200 kg.</v>
          </cell>
          <cell r="C7274" t="str">
            <v>cad</v>
          </cell>
          <cell r="D7274">
            <v>78.06</v>
          </cell>
        </row>
        <row r="7275">
          <cell r="A7275" t="str">
            <v>1C.26.100.0030.c</v>
          </cell>
          <cell r="B7275" t="str">
            <v>- 3 fori da 40 x 40 cm; profondità 40 cm; peso 300 kg.</v>
          </cell>
          <cell r="C7275" t="str">
            <v>cad</v>
          </cell>
          <cell r="D7275">
            <v>113.11</v>
          </cell>
        </row>
        <row r="7276">
          <cell r="A7276" t="str">
            <v>1C.26.100.0030.d</v>
          </cell>
          <cell r="B7276" t="str">
            <v>- 4 fori da 40 x 40 cm; profondità 40 cm; peso 400 kg.</v>
          </cell>
          <cell r="C7276" t="str">
            <v>cad</v>
          </cell>
          <cell r="D7276">
            <v>148.16999999999999</v>
          </cell>
        </row>
        <row r="7277">
          <cell r="A7277" t="str">
            <v>1C.26.100.0030.e</v>
          </cell>
          <cell r="B7277" t="str">
            <v>- 5 fori da 40 x 40 cm; profondità 40 cm; peso 500 kg.</v>
          </cell>
          <cell r="C7277" t="str">
            <v>cad</v>
          </cell>
          <cell r="D7277">
            <v>179.64</v>
          </cell>
        </row>
        <row r="7278">
          <cell r="A7278" t="str">
            <v>1C.26.100.0040</v>
          </cell>
          <cell r="B7278" t="str">
            <v>Cinerario cimiteriale in batteria in opera autoportante in cemento armato vibrato, per tumulazione frontale con foro da 30 x 30 cm. Il monoblocco di dimensione 242 x 208 cm, lunghezza 58 cm è realizzato da ossari a tubo del tipo chiuso; munito di tubi portacavo per lampada votiva e di dispositivi di aggancio per marmi di rivestimento; da porsi in opera a secco l'uno sull'altro, con solo onere di bloccaggio del blocco con malta speciale antiritiro ed alta resistenza; spessore medio della parete divisoria tra ossario e ossario di 4 cm; peso del monoblocco 2.100 kg; con piastre di chiusura di qualsiasi dimensione, spessore 3 cm valutate a parte.</v>
          </cell>
          <cell r="C7278" t="str">
            <v>cad</v>
          </cell>
          <cell r="D7278">
            <v>1127.02</v>
          </cell>
        </row>
        <row r="7279">
          <cell r="A7279" t="str">
            <v>1C.26.100.0050</v>
          </cell>
          <cell r="B7279" t="str">
            <v>Ossario cimiteriale a fascia chiuso in opera autoportante in cemento armato vibrato, per tumulazione laterale. L'ossario è realizzato singolarmente o in moduli (fino a 3 ossari affiancati), è del tipo strutturale chiuso. L'ossario è dotato di scasso laterale per passaggio di tubo portacavo per lampada votiva; da porsi in opera a secco l'uno sull'altro, lasciando eventuali interspazi verticali per la realizzazione di setti portanti in cemento armato da gettare in opera; spessore medio della parete divisoria tra ossario e ossario di 5 cm; con piastra di chiusura di dimensioni variabili valutata a parte; modulo da:</v>
          </cell>
          <cell r="C7279"/>
          <cell r="D7279"/>
        </row>
        <row r="7280">
          <cell r="A7280" t="str">
            <v>1C.26.100.0050.a</v>
          </cell>
          <cell r="B7280" t="str">
            <v>- 1 cella da 70 x 30 cm; profondità 30 cm; peso 100 kg.</v>
          </cell>
          <cell r="C7280" t="str">
            <v>cad</v>
          </cell>
          <cell r="D7280">
            <v>39.06</v>
          </cell>
        </row>
        <row r="7281">
          <cell r="A7281" t="str">
            <v>1C.26.100.0050.b</v>
          </cell>
          <cell r="B7281" t="str">
            <v>- 2 celle da 70 x 30 cm; profondità 30 cm; peso 200 kg.</v>
          </cell>
          <cell r="C7281" t="str">
            <v>cad</v>
          </cell>
          <cell r="D7281">
            <v>67.58</v>
          </cell>
        </row>
        <row r="7282">
          <cell r="A7282" t="str">
            <v>1C.26.100.0050.c</v>
          </cell>
          <cell r="B7282" t="str">
            <v>- 3 celle da 70 x 30 cm; profondità 30 cm; peso 300 kg;</v>
          </cell>
          <cell r="C7282" t="str">
            <v>cad</v>
          </cell>
          <cell r="D7282">
            <v>94.3</v>
          </cell>
        </row>
        <row r="7283">
          <cell r="A7283" t="str">
            <v>1C.26.100.0060</v>
          </cell>
          <cell r="B7283" t="str">
            <v>Piastre di chiusura per ossari e cinerari, in opera, di qualsiasi dimensione; spessore 3 cm.</v>
          </cell>
          <cell r="C7283"/>
          <cell r="D7283"/>
        </row>
        <row r="7284">
          <cell r="A7284" t="str">
            <v>1C.26.100.0060.a</v>
          </cell>
          <cell r="B7284" t="str">
            <v>- piastra per chiusura frontale</v>
          </cell>
          <cell r="C7284" t="str">
            <v>cad</v>
          </cell>
          <cell r="D7284">
            <v>16.920000000000002</v>
          </cell>
        </row>
        <row r="7285">
          <cell r="A7285" t="str">
            <v>1C.26.100.0060.b</v>
          </cell>
          <cell r="B7285" t="str">
            <v>- piastra per chiusura laterale</v>
          </cell>
          <cell r="C7285" t="str">
            <v>cad</v>
          </cell>
          <cell r="D7285">
            <v>24.06</v>
          </cell>
        </row>
        <row r="7286">
          <cell r="A7286" t="str">
            <v>1C.26.100.0070</v>
          </cell>
          <cell r="B7286" t="str">
            <v>Fornitura e posa in ambiente non accessibile ai mezzi meccanici di ossario cimiteriale a "U" rovescio in opera del tipo "cassero a perdere" in cemento armato vibrato, per tumulazione frontale; realizzato singolarmente o in moduli (fino a 5 ossari affiancati), del tipo aperto. L'ossario è dotato di scasso laterale per passaggio di tubo portacavo per lampada votiva; da porsi in opera a secco l'uno sull'altro, lasciando eventuali interspazi verticali per la realizzazione di setti portanti in cemento armato da gettare in opera; spessore medio della parete divisoria tra ossario e ossario di 5 cm; con piastra di chiusura di dimensioni variabili valutata a parte:</v>
          </cell>
          <cell r="C7286"/>
          <cell r="D7286"/>
        </row>
        <row r="7287">
          <cell r="A7287" t="str">
            <v>1C.26.100.0070.a</v>
          </cell>
          <cell r="B7287" t="str">
            <v>- modulo da una celletta da 41 x 42 cm; profondità 86 cm; peso kg 140 circa.</v>
          </cell>
          <cell r="C7287" t="str">
            <v>cad</v>
          </cell>
          <cell r="D7287">
            <v>76.8</v>
          </cell>
        </row>
        <row r="7288">
          <cell r="A7288" t="str">
            <v>1C.26.100.0070.b</v>
          </cell>
          <cell r="B7288" t="str">
            <v>- modulo da due cellette da 41 x 42 cm; profondità 86 cm; peso kg 270 circa.</v>
          </cell>
          <cell r="C7288" t="str">
            <v>cad</v>
          </cell>
          <cell r="D7288">
            <v>125.84</v>
          </cell>
        </row>
        <row r="7289">
          <cell r="A7289" t="str">
            <v>1C.26.100.0070.c</v>
          </cell>
          <cell r="B7289" t="str">
            <v>- modulo da tre cellette da 41 x 42 cm; profondità 86 cm; peso kg 400 circa.</v>
          </cell>
          <cell r="C7289" t="str">
            <v>cad</v>
          </cell>
          <cell r="D7289">
            <v>180.08</v>
          </cell>
        </row>
        <row r="7290">
          <cell r="A7290" t="str">
            <v>1C.26.100.0070.d</v>
          </cell>
          <cell r="B7290" t="str">
            <v>- modulo da quattro cellette da 41 x 42 cm; profondità 86 cm; peso kg 540 circa.</v>
          </cell>
          <cell r="C7290" t="str">
            <v>cad</v>
          </cell>
          <cell r="D7290">
            <v>229.47</v>
          </cell>
        </row>
        <row r="7291">
          <cell r="A7291" t="str">
            <v>1C.26.100.0080</v>
          </cell>
          <cell r="B7291" t="str">
            <v>Fornitura e posa in ambiente accessibile ai mezzi meccanici di ossario cimiteriale a "U" rovescio in opera del tipo "cassero a perdere" in cemento armato vibrato, per tumulazione frontale; realizzato singolarmente o in moduli (fino a 5 ossari affiancati), del tipo aperto. L'ossario è dotato di scasso laterale per passaggio di tubo portacavo per lampada votiva; da porsi in opera a secco l'uno sull'altro, lasciando eventuali interspazi verticali per la realizzazione di setti portanti in cemento armato da gettare in opera; spessore medio della parete divisoria tra ossario e ossario di 5 cm; con piastra di chiusura di dimensioni variabili valutata a parte:</v>
          </cell>
          <cell r="C7291"/>
          <cell r="D7291"/>
        </row>
        <row r="7292">
          <cell r="A7292" t="str">
            <v>1C.26.100.0080.a</v>
          </cell>
          <cell r="B7292" t="str">
            <v>- modulo da una celletta da 41 x 42 cm; profondità 86 cm; peso kg 140 circa.</v>
          </cell>
          <cell r="C7292" t="str">
            <v>cad</v>
          </cell>
          <cell r="D7292">
            <v>73.19</v>
          </cell>
        </row>
        <row r="7293">
          <cell r="A7293" t="str">
            <v>1C.26.100.0080.b</v>
          </cell>
          <cell r="B7293" t="str">
            <v>- modulo da due cellette da 41 x 42 cm; profondità 86 cm; peso kg 270 circa.</v>
          </cell>
          <cell r="C7293" t="str">
            <v>cad</v>
          </cell>
          <cell r="D7293">
            <v>118.94</v>
          </cell>
        </row>
        <row r="7294">
          <cell r="A7294" t="str">
            <v>1C.26.100.0080.c</v>
          </cell>
          <cell r="B7294" t="str">
            <v>- modulo da tre cellette da 41 x 42 cm; profondità 86 cm; peso kg 400 circa.</v>
          </cell>
          <cell r="C7294" t="str">
            <v>cad</v>
          </cell>
          <cell r="D7294">
            <v>168.93</v>
          </cell>
        </row>
        <row r="7295">
          <cell r="A7295" t="str">
            <v>1C.26.100.0080.d</v>
          </cell>
          <cell r="B7295" t="str">
            <v>- modulo da quattro cellette da 41 x 42 cm; profondità 86 cm; peso kg 540 circa.</v>
          </cell>
          <cell r="C7295" t="str">
            <v>cad</v>
          </cell>
          <cell r="D7295">
            <v>214.05</v>
          </cell>
        </row>
        <row r="7296">
          <cell r="A7296" t="str">
            <v>1C.26.140</v>
          </cell>
          <cell r="B7296" t="str">
            <v>SOLA POSA LASTRE E LASTRINE IN MARMO</v>
          </cell>
          <cell r="C7296"/>
          <cell r="D7296"/>
        </row>
        <row r="7297">
          <cell r="A7297" t="str">
            <v>1C.26.140.0010</v>
          </cell>
          <cell r="B7297" t="str">
            <v>Sola posa di lastrine di marmo dello spessore di 2 cm a chiusura delle cellette ossario, seguendo la numerazione, compreso il trasporto dal luogo di accatastamento a quello di impiego, il sollevamento ed i ponteggi occorrenti. Per cellette ossario, con:</v>
          </cell>
          <cell r="C7297"/>
          <cell r="D7297"/>
        </row>
        <row r="7298">
          <cell r="A7298" t="str">
            <v>1C.26.140.0010.a</v>
          </cell>
          <cell r="B7298" t="str">
            <v>- chiusura frontale, fino a 0,12 m² di superficie, senza numerazione</v>
          </cell>
          <cell r="C7298" t="str">
            <v>cad</v>
          </cell>
          <cell r="D7298">
            <v>2.09</v>
          </cell>
        </row>
        <row r="7299">
          <cell r="A7299" t="str">
            <v>1C.26.140.0010.b</v>
          </cell>
          <cell r="B7299" t="str">
            <v>- chiusura frontale, fino a 0,12 m² di superficie, seguendo la numerazione</v>
          </cell>
          <cell r="C7299" t="str">
            <v>cad</v>
          </cell>
          <cell r="D7299">
            <v>2.59</v>
          </cell>
        </row>
        <row r="7300">
          <cell r="A7300" t="str">
            <v>1C.26.140.0010.c</v>
          </cell>
          <cell r="B7300" t="str">
            <v>- chiusura laterale, da 0,121 a 0,25 m² di superficie, senza numerazione</v>
          </cell>
          <cell r="C7300" t="str">
            <v>cad</v>
          </cell>
          <cell r="D7300">
            <v>2.95</v>
          </cell>
        </row>
        <row r="7301">
          <cell r="A7301" t="str">
            <v>1C.26.140.0010.d</v>
          </cell>
          <cell r="B7301" t="str">
            <v>- chiusura laterale, da 0,121 a 0,25 m² di superficie, seguendo la numerazione</v>
          </cell>
          <cell r="C7301" t="str">
            <v>cad</v>
          </cell>
          <cell r="D7301">
            <v>3.61</v>
          </cell>
        </row>
        <row r="7302">
          <cell r="A7302" t="str">
            <v>1C.26.140.0020</v>
          </cell>
          <cell r="B7302" t="str">
            <v>Sola posa di lastre di marmo dello spessore di 3 cm a chiusura dei loculi compresi i fermi delle lastre sui ritti divisionali, seguendo la numerazione, compreso il trasporto dal luogo di accatastamento a quello di impiego, il sollevamento ed i ponteggi occorrenti. Per loculi con:</v>
          </cell>
          <cell r="C7302"/>
          <cell r="D7302"/>
        </row>
        <row r="7303">
          <cell r="A7303" t="str">
            <v>1C.26.140.0020.a</v>
          </cell>
          <cell r="B7303" t="str">
            <v>- chiusura frontale, fino alla sup. di 0,65 m²</v>
          </cell>
          <cell r="C7303" t="str">
            <v>cad</v>
          </cell>
          <cell r="D7303">
            <v>9.89</v>
          </cell>
        </row>
        <row r="7304">
          <cell r="A7304" t="str">
            <v>1C.26.140.0020.b</v>
          </cell>
          <cell r="B7304" t="str">
            <v>- chiusura laterale, fino alla sup. di 1,70 m²</v>
          </cell>
          <cell r="C7304" t="str">
            <v>cad</v>
          </cell>
          <cell r="D7304">
            <v>25.75</v>
          </cell>
        </row>
        <row r="7305">
          <cell r="A7305" t="str">
            <v>1C.26.140.0030</v>
          </cell>
          <cell r="B7305" t="str">
            <v>Solo posa e sigillatura con malta, di lastre di ardesia dello spessore 7 ÷ 10 mm piallate sulle due facce e coste refilate a macchina; per cellette ossario con:</v>
          </cell>
          <cell r="C7305"/>
          <cell r="D7305"/>
        </row>
        <row r="7306">
          <cell r="A7306" t="str">
            <v>1C.26.140.0030.a</v>
          </cell>
          <cell r="B7306" t="str">
            <v>- chiusura frontale, fino a 0,12 m² di superficie</v>
          </cell>
          <cell r="C7306" t="str">
            <v>cad</v>
          </cell>
          <cell r="D7306">
            <v>8.76</v>
          </cell>
        </row>
        <row r="7307">
          <cell r="A7307" t="str">
            <v>1C.26.140.0030.b</v>
          </cell>
          <cell r="B7307" t="str">
            <v>- chiusura laterale, da 0,121 a 0,25 m² di superficie</v>
          </cell>
          <cell r="C7307" t="str">
            <v>cad</v>
          </cell>
          <cell r="D7307">
            <v>14.36</v>
          </cell>
        </row>
        <row r="7308">
          <cell r="A7308" t="str">
            <v>1C.26.140.0040</v>
          </cell>
          <cell r="B7308" t="str">
            <v>Solo deposito nelle cellette ossari di lastre di ardesia dello spessore 7 ÷ 10 mm piallate sulle due facce e coste refilate a macchina, di qualsiasi dimensione, per il futuro impiego.</v>
          </cell>
          <cell r="C7308" t="str">
            <v>cad</v>
          </cell>
          <cell r="D7308">
            <v>2.09</v>
          </cell>
        </row>
        <row r="7309">
          <cell r="A7309" t="str">
            <v>1C.26.150</v>
          </cell>
          <cell r="B7309" t="str">
            <v>FORNITURA E POSA LASTRE E LASTRINE</v>
          </cell>
          <cell r="C7309"/>
          <cell r="D7309"/>
        </row>
        <row r="7310">
          <cell r="A7310" t="str">
            <v>1C.26.150.0010</v>
          </cell>
          <cell r="B7310" t="str">
            <v>Fornitura e posa di lastrine di pietra naturale dello spessore di 2 cm a chiusura delle cellette ossario, seguendo la numerazione, compreso il trasporto dal luogo di accatastamento a quello di impiego, il sollevamento ed i ponteggi occorrenti. Per cellette ossario con:</v>
          </cell>
          <cell r="C7310"/>
          <cell r="D7310"/>
        </row>
        <row r="7311">
          <cell r="A7311" t="str">
            <v>1C.26.150.0010.a</v>
          </cell>
          <cell r="B7311" t="str">
            <v>- chiusura frontale, fino a 0,12 m² di superficie</v>
          </cell>
          <cell r="C7311" t="str">
            <v>cad</v>
          </cell>
          <cell r="D7311">
            <v>13.3</v>
          </cell>
        </row>
        <row r="7312">
          <cell r="A7312" t="str">
            <v>1C.26.150.0010.b</v>
          </cell>
          <cell r="B7312" t="str">
            <v>- chiusura frontale, fino a 0,12 m² di superficie, seguendo la numerazione</v>
          </cell>
          <cell r="C7312" t="str">
            <v>cad</v>
          </cell>
          <cell r="D7312">
            <v>13.79</v>
          </cell>
        </row>
        <row r="7313">
          <cell r="A7313" t="str">
            <v>1C.26.150.0010.c</v>
          </cell>
          <cell r="B7313" t="str">
            <v>- chiusura laterale, da 0,121 a 0,25 m² di superficie, senza numerazione</v>
          </cell>
          <cell r="C7313" t="str">
            <v>cad</v>
          </cell>
          <cell r="D7313">
            <v>14.1</v>
          </cell>
        </row>
        <row r="7314">
          <cell r="A7314" t="str">
            <v>1C.26.150.0010.d</v>
          </cell>
          <cell r="B7314" t="str">
            <v>- chiusura laterale, da 0,121 a 0,25 m² di superficie, seguendo la numerazione</v>
          </cell>
          <cell r="C7314" t="str">
            <v>cad</v>
          </cell>
          <cell r="D7314">
            <v>14.76</v>
          </cell>
        </row>
        <row r="7315">
          <cell r="A7315" t="str">
            <v>1C.26.150.0020</v>
          </cell>
          <cell r="B7315" t="str">
            <v>Fornitura e posa di lastre di marmo dello spessore di 3 cm a chiusura dei colombari compresi i fermi delle lastre sui ritti divisionali. Per loculi con:</v>
          </cell>
          <cell r="C7315"/>
          <cell r="D7315"/>
        </row>
        <row r="7316">
          <cell r="A7316" t="str">
            <v>1C.26.150.0020.a</v>
          </cell>
          <cell r="B7316" t="str">
            <v>- chiusura frontale, fino alla sup. di 0,65 m²</v>
          </cell>
          <cell r="C7316" t="str">
            <v>cad</v>
          </cell>
          <cell r="D7316">
            <v>64.14</v>
          </cell>
        </row>
        <row r="7317">
          <cell r="A7317" t="str">
            <v>1C.26.150.0020.b</v>
          </cell>
          <cell r="B7317" t="str">
            <v>- chiusura laterale, fino alla sup. di 1,70 m²</v>
          </cell>
          <cell r="C7317" t="str">
            <v>cad</v>
          </cell>
          <cell r="D7317">
            <v>239.67</v>
          </cell>
        </row>
        <row r="7318">
          <cell r="A7318" t="str">
            <v>1C.26.150.0030</v>
          </cell>
          <cell r="B7318" t="str">
            <v>Fornitura e posa di lastre di ardesia dello spessore 7 ÷ 10 mm piallate sulle due facce e coste refilate a macchina, per chiusura loculi, colombario e cellette ossario, con:</v>
          </cell>
          <cell r="C7318"/>
          <cell r="D7318"/>
        </row>
        <row r="7319">
          <cell r="A7319" t="str">
            <v>1C.26.150.0030.a</v>
          </cell>
          <cell r="B7319" t="str">
            <v>- chiusura frontale, fino a 0,12 m² di superficie</v>
          </cell>
          <cell r="C7319" t="str">
            <v>cad</v>
          </cell>
          <cell r="D7319">
            <v>12.34</v>
          </cell>
        </row>
        <row r="7320">
          <cell r="A7320" t="str">
            <v>1C.26.150.0030.b</v>
          </cell>
          <cell r="B7320" t="str">
            <v>- chiusura laterale, da 0,121 a 0,25 m² di superficie</v>
          </cell>
          <cell r="C7320" t="str">
            <v>cad</v>
          </cell>
          <cell r="D7320">
            <v>22.46</v>
          </cell>
        </row>
        <row r="7321">
          <cell r="A7321" t="str">
            <v>1C.26.150.0040</v>
          </cell>
          <cell r="B7321" t="str">
            <v>Fornitura e posa di lastra di marmo Trani lucidato, dello spessore di 4 cm, (dimensione indicativa m. 2,50x0,80), da posare incassata in parete esistente, con accurato ripristino della superficie a contorno. Escluso l'onere del trabatello quando necessario.</v>
          </cell>
          <cell r="C7321" t="str">
            <v>m²</v>
          </cell>
          <cell r="D7321">
            <v>352.02</v>
          </cell>
        </row>
        <row r="7322">
          <cell r="A7322" t="str">
            <v>1C.26.150.0050</v>
          </cell>
          <cell r="B7322" t="str">
            <v>Fornitura e posa piastrina di marmo Bianco Carrara qualità C, dimensioni 24 x 17 x 2 cm sagomata sui quattro lati, applicata ai cippi con incisione di numero d'ordine, nome e cognome del defunto e data della morte, verniciati in nero, comprese le spine di ottone per il fissaggio sui cippi.</v>
          </cell>
          <cell r="C7322" t="str">
            <v>cad</v>
          </cell>
          <cell r="D7322">
            <v>36.119999999999997</v>
          </cell>
        </row>
        <row r="7323">
          <cell r="A7323" t="str">
            <v>1C.26.190</v>
          </cell>
          <cell r="B7323" t="str">
            <v>SOLA POSA FASCE - FASCETTE - ZOCCOLO - CIMASA</v>
          </cell>
          <cell r="C7323"/>
          <cell r="D7323"/>
        </row>
        <row r="7324">
          <cell r="A7324" t="str">
            <v>1C.26.190.0010</v>
          </cell>
          <cell r="B7324" t="str">
            <v>Sola posa ed assicurazione in opera di fasce e fascette di pietra naturale della sezione fino a 3 x 8 cm, compreso il fissaggio e la sigillatura con adesivi professionali resistenti all'acqua, al gelo e tali da non macchiare il colore dei marmi, la zancatura con elementi di ferro zincato, tutti i trasporti e le movimentazioni, i ponteggi.</v>
          </cell>
          <cell r="C7324" t="str">
            <v>m</v>
          </cell>
          <cell r="D7324">
            <v>14.71</v>
          </cell>
        </row>
        <row r="7325">
          <cell r="A7325" t="str">
            <v>1C.26.190.0020</v>
          </cell>
          <cell r="B7325" t="str">
            <v>Sola posa ed assicurazione in opera di piantoni e piantoncini di pietra naturale della sezione fino a 8 x 8 cm compreso il fissaggio e la sigillatura con adesivi professionali resistenti all'acqua, al gelo e tali da non macchiare il colore dei marmi, la zancatura con elementi di ferro zincato, tutti i trasporti e le movimentazioni, i ponteggi.</v>
          </cell>
          <cell r="C7325" t="str">
            <v>m</v>
          </cell>
          <cell r="D7325">
            <v>20.75</v>
          </cell>
        </row>
        <row r="7326">
          <cell r="A7326" t="str">
            <v>1C.26.190.0030</v>
          </cell>
          <cell r="B7326" t="str">
            <v>Sola posa ed assicurazione in opera di zoccolo e cimasa in pietra naturale della sezione fino a 12 x 20 cm, compreso il fissaggio e la sigillatura con adesivi professionali resistenti all'acqua, al gelo e tali da non macchiare il colore dei marmi, la zancatura con elementi di ferro zincato, tutti i trasporti e le movimentazioni, i ponteggi.</v>
          </cell>
          <cell r="C7326" t="str">
            <v>m</v>
          </cell>
          <cell r="D7326">
            <v>29.06</v>
          </cell>
        </row>
        <row r="7327">
          <cell r="A7327" t="str">
            <v>1C.26.200</v>
          </cell>
          <cell r="B7327" t="str">
            <v>FORNITURA E POSA FASCE - FASCETTE - ZOCCOLO - CIMASA</v>
          </cell>
          <cell r="C7327"/>
          <cell r="D7327"/>
        </row>
        <row r="7328">
          <cell r="A7328" t="str">
            <v>1C.26.200.0010</v>
          </cell>
          <cell r="B7328" t="str">
            <v>Fornitura e posa in opera di fasce e montanti fino alla sezione 8 x 8 cm, per contorni colombari in marmo bianco di Carrara qualità C, lucidati su tutte le parti in vista e coi fori per l'applicazione delle zanche. Compreso il fissaggio e la sigillatura con adesivi professionali resistenti all'acqua, al gelo e tali da non macchiare il colore dei marmi, la zancatura con elementi di ferro zincato, tutti i trasporti e le movimentazioni, i ponteggi.</v>
          </cell>
          <cell r="C7328" t="str">
            <v>m</v>
          </cell>
          <cell r="D7328">
            <v>59.98</v>
          </cell>
        </row>
        <row r="7329">
          <cell r="A7329" t="str">
            <v>1C.26.200.0020</v>
          </cell>
          <cell r="B7329" t="str">
            <v>Fornitura e posa in opera di fasce sezione 8 x 8 cm con battuta di 5 x 4 cm, per contorni colombari in marmo bianco di Carrara qualità C, lucidate su tutte le parti in vista e coi fori per l'applicazione delle zanche. Compreso il fissaggio e la sigillatura con adesivi professionali resistenti all'acqua, al gelo e tali da non macchiare il colore dei marmi, la zancatura con elementi di ferro zincato, tutti i trasporti e le movimentazioni, i ponteggi.</v>
          </cell>
          <cell r="C7329" t="str">
            <v>m</v>
          </cell>
          <cell r="D7329">
            <v>66.03</v>
          </cell>
        </row>
        <row r="7330">
          <cell r="A7330" t="str">
            <v>1C.26.200.0030</v>
          </cell>
          <cell r="B7330" t="str">
            <v>Fornitura e posa in opera di fascette della sezione di 3 x 7 cm con battuta di 2,5 x 1 cm, per contorni colombari in marmo bianco di Carrara qualità C, lucidate su tutte le parti in vista e coi fori per l'applicazione delle zanche. Compreso il fissaggio e la sigillatura con adesivi professionali resistenti all'acqua, al gelo e tali da non macchiare il colore dei marmi, la zancatura con elementi di ferro zincato, tutti i trasporti e le movimentazioni, i ponteggi.</v>
          </cell>
          <cell r="C7330" t="str">
            <v>m</v>
          </cell>
          <cell r="D7330">
            <v>25.49</v>
          </cell>
        </row>
        <row r="7331">
          <cell r="A7331" t="str">
            <v>1C.26.200.0040</v>
          </cell>
          <cell r="B7331" t="str">
            <v>Fornitura e posa in opera di fascette della sezione di 3 x 7 cm, per contorni colombari in marmo bianco di Carrara qualità C, lucidate su tutte le parti in vista e coi fori per l'applicazione delle zanche. Compreso il fissaggio e la sigillatura con adesivi professionali resistenti all'acqua, al gelo e tali da non macchiare il colore dei marmi, la zancatura con elementi di ferro zincato, tutti i trasporti e le movimentazioni, i ponteggi.</v>
          </cell>
          <cell r="C7331" t="str">
            <v>m</v>
          </cell>
          <cell r="D7331">
            <v>23.82</v>
          </cell>
        </row>
        <row r="7332">
          <cell r="A7332" t="str">
            <v>1C.26.200.0050</v>
          </cell>
          <cell r="B7332" t="str">
            <v>Fornitura e posa in opera di zoccolo della sezione di 12 x 20 cm con smusso fino a 3 x 3 cm, per contorni colombari in marmo bianco di Carrara qualità C, lucidato su tutte le parti in vista e coi fori per l'applicazione delle zanche. Compreso il fissaggio e la sigillatura con adesivi professionali resistenti all'acqua, al gelo e tali da non macchiare il colore dei marmi, la zancatura con elementi di ferro zincato, tutti i trasporti e le movimentazioni, i ponteggi.</v>
          </cell>
          <cell r="C7332" t="str">
            <v>m</v>
          </cell>
          <cell r="D7332">
            <v>110.07</v>
          </cell>
        </row>
        <row r="7333">
          <cell r="A7333" t="str">
            <v>1C.26.200.0060</v>
          </cell>
          <cell r="B7333" t="str">
            <v>Fornitura e posa in opera di cimasa della sezione di 10 x 17 cm, per contorni colombari in marmo bianco di Carrara qualità C, lucidata su tutte le parti in vista e coi fori per l'applicazione delle zanche. Compreso il fissaggio e la sigillatura con adesivi professionali resistenti all'acqua, al gelo e tali da non macchiare il colore dei marmi, la zancatura con elementi di ferro zincato, tutti i trasporti e le movimentazioni, i ponteggi.</v>
          </cell>
          <cell r="C7333" t="str">
            <v>m</v>
          </cell>
          <cell r="D7333">
            <v>94.95</v>
          </cell>
        </row>
        <row r="7334">
          <cell r="A7334" t="str">
            <v>1C.26.240</v>
          </cell>
          <cell r="B7334" t="str">
            <v>SOLA POSA CORDOLI - CUNETTE</v>
          </cell>
          <cell r="C7334"/>
          <cell r="D7334"/>
        </row>
        <row r="7335">
          <cell r="A7335" t="str">
            <v>1C.26.240.0010</v>
          </cell>
          <cell r="B7335" t="str">
            <v>Operazione preliminare alla delimitazione con cordonatura di pietra delle sepolture nei campi giardini, consistenti nella posa di picchetti e listoni di legno provvisori, compreso prelievo dei materiali dal magazzino del cimitero:</v>
          </cell>
          <cell r="C7335"/>
          <cell r="D7335"/>
        </row>
        <row r="7336">
          <cell r="A7336" t="str">
            <v>1C.26.240.0010.a</v>
          </cell>
          <cell r="B7336" t="str">
            <v>- per numero 12 o più sepolture</v>
          </cell>
          <cell r="C7336" t="str">
            <v>cad</v>
          </cell>
          <cell r="D7336">
            <v>4.53</v>
          </cell>
        </row>
        <row r="7337">
          <cell r="A7337" t="str">
            <v>1C.26.240.0010.b</v>
          </cell>
          <cell r="B7337" t="str">
            <v>- per numero di sepolture inferiore a 12</v>
          </cell>
          <cell r="C7337" t="str">
            <v>cad</v>
          </cell>
          <cell r="D7337">
            <v>5.41</v>
          </cell>
        </row>
        <row r="7338">
          <cell r="A7338" t="str">
            <v>1C.26.240.0030</v>
          </cell>
          <cell r="B7338" t="str">
            <v>Trasporto di cordoli in pietra dal magazzino del cimitero ai margini del campo o viceversa compreso carico, scarico ed accatastamento.</v>
          </cell>
          <cell r="C7338" t="str">
            <v>m</v>
          </cell>
          <cell r="D7338">
            <v>8.9499999999999993</v>
          </cell>
        </row>
        <row r="7339">
          <cell r="A7339" t="str">
            <v>1C.26.240.0040</v>
          </cell>
          <cell r="B7339" t="str">
            <v>Posa di cordonatura in pietra o cemento a delimitazione delle sepolture con prelievo dei cordoni a margine del campo, compreso scavetto e rinterro:</v>
          </cell>
          <cell r="C7339"/>
          <cell r="D7339"/>
        </row>
        <row r="7340">
          <cell r="A7340" t="str">
            <v>1C.26.240.0040.a</v>
          </cell>
          <cell r="B7340" t="str">
            <v>- sezione 10 x 25, su letto di sabbia</v>
          </cell>
          <cell r="C7340" t="str">
            <v>m</v>
          </cell>
          <cell r="D7340">
            <v>17.68</v>
          </cell>
        </row>
        <row r="7341">
          <cell r="A7341" t="str">
            <v>1C.26.240.0040.b</v>
          </cell>
          <cell r="B7341" t="str">
            <v>- sezione 10 x 25, su letto di malta cementizia</v>
          </cell>
          <cell r="C7341" t="str">
            <v>m</v>
          </cell>
          <cell r="D7341">
            <v>25.58</v>
          </cell>
        </row>
        <row r="7342">
          <cell r="A7342" t="str">
            <v>1C.26.240.0040.c</v>
          </cell>
          <cell r="B7342" t="str">
            <v>- sezione 15 x 25, su letto di sabbia</v>
          </cell>
          <cell r="C7342" t="str">
            <v>m</v>
          </cell>
          <cell r="D7342">
            <v>19.16</v>
          </cell>
        </row>
        <row r="7343">
          <cell r="A7343" t="str">
            <v>1C.26.240.0040.d</v>
          </cell>
          <cell r="B7343" t="str">
            <v>- sezione 15 x 25, su letto di malta cementizia</v>
          </cell>
          <cell r="C7343" t="str">
            <v>m</v>
          </cell>
          <cell r="D7343">
            <v>29.04</v>
          </cell>
        </row>
        <row r="7344">
          <cell r="A7344" t="str">
            <v>1C.26.240.0090</v>
          </cell>
          <cell r="B7344" t="str">
            <v>Posa in opera di cunette in pietra naturale, sezione cm 50x15 circa, fornite dal Committente. Compresi: il prelievo da bordo campo, lo scavo, il rinfianco in calcestruzzo, la posa con gli opportuni adattamenti, il carico e trasporto delle macerie ad impianto di stoccaggio, di recupero:</v>
          </cell>
          <cell r="C7344" t="str">
            <v>m</v>
          </cell>
          <cell r="D7344">
            <v>42.1</v>
          </cell>
        </row>
        <row r="7345">
          <cell r="A7345" t="str">
            <v>1C.26.250</v>
          </cell>
          <cell r="B7345" t="str">
            <v>FORNITURA E POSA CORDOLI - CUNETTE</v>
          </cell>
          <cell r="C7345"/>
          <cell r="D7345"/>
        </row>
        <row r="7346">
          <cell r="A7346" t="str">
            <v>1C.26.250.0010</v>
          </cell>
          <cell r="B7346" t="str">
            <v>Fornitura e posa cordoli rettilinei in Serizzo Antigorio, segati, a sezione rettangolare costante su tutta la lunghezza, con smusso a 45° da 10 mm su un solo spigolo. Compreso tracciamento, scavetto, rinfianco e rinterro, con sezione:</v>
          </cell>
          <cell r="C7346"/>
          <cell r="D7346"/>
        </row>
        <row r="7347">
          <cell r="A7347" t="str">
            <v>1C.26.250.0010.a</v>
          </cell>
          <cell r="B7347" t="str">
            <v>- 25 x 10 cm, su letto di sabbia</v>
          </cell>
          <cell r="C7347" t="str">
            <v>m</v>
          </cell>
          <cell r="D7347">
            <v>45</v>
          </cell>
        </row>
        <row r="7348">
          <cell r="A7348" t="str">
            <v>1C.26.250.0010.b</v>
          </cell>
          <cell r="B7348" t="str">
            <v>- 25 x 10 cm, su letto di malta cementizia</v>
          </cell>
          <cell r="C7348" t="str">
            <v>m</v>
          </cell>
          <cell r="D7348">
            <v>52.9</v>
          </cell>
        </row>
        <row r="7349">
          <cell r="A7349" t="str">
            <v>1C.26.250.0010.c</v>
          </cell>
          <cell r="B7349" t="str">
            <v>- 25 x 15 cm, su letto di sabbia</v>
          </cell>
          <cell r="C7349" t="str">
            <v>m</v>
          </cell>
          <cell r="D7349">
            <v>51.67</v>
          </cell>
        </row>
        <row r="7350">
          <cell r="A7350" t="str">
            <v>1C.26.250.0010.d</v>
          </cell>
          <cell r="B7350" t="str">
            <v>- 25 x 15 cm, su letto di malta cementizia</v>
          </cell>
          <cell r="C7350" t="str">
            <v>m</v>
          </cell>
          <cell r="D7350">
            <v>61.55</v>
          </cell>
        </row>
        <row r="7351">
          <cell r="A7351" t="str">
            <v>1C.26.250.0020</v>
          </cell>
          <cell r="B7351" t="str">
            <v>Fornitura e posa cordoli rettilinei in Beola Bianca, segati, di sezione rettangolare costante su tutta la lunghezza, con smusso di 5 x 5 mm su uno spigolo. Compreso tracciamento, scavetto, rinfianco e rinterro, con sezione:</v>
          </cell>
          <cell r="C7351"/>
          <cell r="D7351"/>
        </row>
        <row r="7352">
          <cell r="A7352" t="str">
            <v>1C.26.250.0020.a</v>
          </cell>
          <cell r="B7352" t="str">
            <v>- 25 x 10 cm, su letto di sabbia</v>
          </cell>
          <cell r="C7352" t="str">
            <v>m</v>
          </cell>
          <cell r="D7352">
            <v>54.14</v>
          </cell>
        </row>
        <row r="7353">
          <cell r="A7353" t="str">
            <v>1C.26.250.0020.b</v>
          </cell>
          <cell r="B7353" t="str">
            <v>- 25 x 10 cm, su letto di malta cementizia</v>
          </cell>
          <cell r="C7353" t="str">
            <v>m</v>
          </cell>
          <cell r="D7353">
            <v>62.05</v>
          </cell>
        </row>
        <row r="7354">
          <cell r="A7354" t="str">
            <v>1C.26.250.0020.c</v>
          </cell>
          <cell r="B7354" t="str">
            <v>- 25 x 15 cm, su letto di sabbia</v>
          </cell>
          <cell r="C7354" t="str">
            <v>m</v>
          </cell>
          <cell r="D7354">
            <v>62.27</v>
          </cell>
        </row>
        <row r="7355">
          <cell r="A7355" t="str">
            <v>1C.26.250.0020.d</v>
          </cell>
          <cell r="B7355" t="str">
            <v>- 25 x 15 cm, sul letto di malta cementizia</v>
          </cell>
          <cell r="C7355" t="str">
            <v>m</v>
          </cell>
          <cell r="D7355">
            <v>72.16</v>
          </cell>
        </row>
        <row r="7356">
          <cell r="A7356" t="str">
            <v>1C.26.250.0030</v>
          </cell>
          <cell r="B7356" t="str">
            <v>Fornitura e posa cunette rettilinee. Compresi: lo scavo, il rinfianco in calcestruzzo, la posa con gli opportuni adattamenti, il carico e trasporto delle macerie ad impianto di stoccaggio, di recupero:</v>
          </cell>
          <cell r="C7356"/>
          <cell r="D7356"/>
        </row>
        <row r="7357">
          <cell r="A7357" t="str">
            <v>1C.26.250.0030.a</v>
          </cell>
          <cell r="B7357" t="str">
            <v>- in pietra di Sarnico, sezione 50 x 15 cm, lavorate a martellina ed a scalpello su tutta la parte superiore, e per 10 cm su una costa e 4 cm sull'altra</v>
          </cell>
          <cell r="C7357" t="str">
            <v>m</v>
          </cell>
          <cell r="D7357">
            <v>212.1</v>
          </cell>
        </row>
        <row r="7358">
          <cell r="A7358" t="str">
            <v>1C.26.250.0030.b</v>
          </cell>
          <cell r="B7358" t="str">
            <v>- in cemento, dimensione cm 40x60x8</v>
          </cell>
          <cell r="C7358" t="str">
            <v>m</v>
          </cell>
          <cell r="D7358">
            <v>50.26</v>
          </cell>
        </row>
        <row r="7359">
          <cell r="A7359" t="str">
            <v>1C.26.300</v>
          </cell>
          <cell r="B7359" t="str">
            <v>SOLA POSA SEGNI FUNEBRI</v>
          </cell>
          <cell r="C7359"/>
          <cell r="D7359"/>
        </row>
        <row r="7360">
          <cell r="A7360" t="str">
            <v>1C.26.300.0010</v>
          </cell>
          <cell r="B7360" t="str">
            <v>Sola posa di cippi di marmo sulle sepolture dei campi per bambini, compreso il prelievo dai margini del campo, lo scavetto e il successivo rinterro:</v>
          </cell>
          <cell r="C7360"/>
          <cell r="D7360"/>
        </row>
        <row r="7361">
          <cell r="A7361" t="str">
            <v>1C.26.300.0010.a</v>
          </cell>
          <cell r="B7361" t="str">
            <v>- per numero 12 o più cippi</v>
          </cell>
          <cell r="C7361" t="str">
            <v>cad</v>
          </cell>
          <cell r="D7361">
            <v>5.8</v>
          </cell>
        </row>
        <row r="7362">
          <cell r="A7362" t="str">
            <v>1C.26.300.0010.b</v>
          </cell>
          <cell r="B7362" t="str">
            <v>- per numero di cippi inferiore a 12</v>
          </cell>
          <cell r="C7362" t="str">
            <v>cad</v>
          </cell>
          <cell r="D7362">
            <v>7.34</v>
          </cell>
        </row>
        <row r="7363">
          <cell r="A7363" t="str">
            <v>1C.26.300.0020</v>
          </cell>
          <cell r="B7363" t="str">
            <v>Sola posa di cippi di marmo sulle sepolture dei campi per salme indecomposte, compreso il prelievo dai margini del campo, lo scavetto e il successivo rinterro:</v>
          </cell>
          <cell r="C7363"/>
          <cell r="D7363"/>
        </row>
        <row r="7364">
          <cell r="A7364" t="str">
            <v>1C.26.300.0020.a</v>
          </cell>
          <cell r="B7364" t="str">
            <v>- per numero 12 o più cippi</v>
          </cell>
          <cell r="C7364" t="str">
            <v>cad</v>
          </cell>
          <cell r="D7364">
            <v>6.02</v>
          </cell>
        </row>
        <row r="7365">
          <cell r="A7365" t="str">
            <v>1C.26.300.0020.b</v>
          </cell>
          <cell r="B7365" t="str">
            <v>- per numero di cippi inferiore a 12</v>
          </cell>
          <cell r="C7365" t="str">
            <v>cad</v>
          </cell>
          <cell r="D7365">
            <v>7.7</v>
          </cell>
        </row>
        <row r="7366">
          <cell r="A7366" t="str">
            <v>1C.26.300.0030</v>
          </cell>
          <cell r="B7366" t="str">
            <v>Sola posa di cippi di pietra sulle sepolture dei campi comuni decennali, compreso il prelievo dei margini del campo, lo scavetto e il successivo rinterro:</v>
          </cell>
          <cell r="C7366"/>
          <cell r="D7366"/>
        </row>
        <row r="7367">
          <cell r="A7367" t="str">
            <v>1C.26.300.0030.a</v>
          </cell>
          <cell r="B7367" t="str">
            <v>- per numero 12 o più cippi</v>
          </cell>
          <cell r="C7367" t="str">
            <v>cad</v>
          </cell>
          <cell r="D7367">
            <v>10.88</v>
          </cell>
        </row>
        <row r="7368">
          <cell r="A7368" t="str">
            <v>1C.26.300.0030.b</v>
          </cell>
          <cell r="B7368" t="str">
            <v>- per numero di cippi inferiore a 12</v>
          </cell>
          <cell r="C7368" t="str">
            <v>cad</v>
          </cell>
          <cell r="D7368">
            <v>12.93</v>
          </cell>
        </row>
        <row r="7369">
          <cell r="A7369" t="str">
            <v>1C.26.300.0040</v>
          </cell>
          <cell r="B7369" t="str">
            <v>Sola posa di cippi per feti, compreso il prelievo dai margini del campo, lo scavetto e il successivo rinterro:</v>
          </cell>
          <cell r="C7369"/>
          <cell r="D7369"/>
        </row>
        <row r="7370">
          <cell r="A7370" t="str">
            <v>1C.26.300.0040.a</v>
          </cell>
          <cell r="B7370" t="str">
            <v>- per numero 12 o più cippi</v>
          </cell>
          <cell r="C7370" t="str">
            <v>cad</v>
          </cell>
          <cell r="D7370">
            <v>11.91</v>
          </cell>
        </row>
        <row r="7371">
          <cell r="A7371" t="str">
            <v>1C.26.300.0040.b</v>
          </cell>
          <cell r="B7371" t="str">
            <v>- per numero di cippi inferiore a 12</v>
          </cell>
          <cell r="C7371" t="str">
            <v>cad</v>
          </cell>
          <cell r="D7371">
            <v>13.61</v>
          </cell>
        </row>
        <row r="7372">
          <cell r="A7372" t="str">
            <v>1C.26.300.0050</v>
          </cell>
          <cell r="B7372" t="str">
            <v>Sola posa di cippi di pietra Serena sulle sepolture, compreso il prelievo dei margini del campo, lo scavetto, la fornitura e posa del calcestruzzo ed il successivo rinterro.</v>
          </cell>
          <cell r="C7372" t="str">
            <v>cad</v>
          </cell>
          <cell r="D7372">
            <v>58.7</v>
          </cell>
        </row>
        <row r="7373">
          <cell r="A7373" t="str">
            <v>1C.26.300.0060</v>
          </cell>
          <cell r="B7373" t="str">
            <v>Sola posa di cippi di bianco sardo sulle sepolture, compreso il prelievo dei margini del campo, lo scavetto, la fornitura e posa del calcestruzzo ed il successivo rinterro.</v>
          </cell>
          <cell r="C7373" t="str">
            <v>cad</v>
          </cell>
          <cell r="D7373">
            <v>62.29</v>
          </cell>
        </row>
        <row r="7374">
          <cell r="A7374" t="str">
            <v>1C.26.300.0100</v>
          </cell>
          <cell r="B7374" t="str">
            <v>Trasporto di cippi in pietra di recupero dalle sepolture dei campi decennali, compreso carico, scarico ed accatastamento ai margini dei campi.</v>
          </cell>
          <cell r="C7374" t="str">
            <v>cad</v>
          </cell>
          <cell r="D7374">
            <v>5.75</v>
          </cell>
        </row>
        <row r="7375">
          <cell r="A7375" t="str">
            <v>1C.26.300.0110</v>
          </cell>
          <cell r="B7375" t="str">
            <v>Trasporto di cippi in pietra dal magazzino del cimitero ai margini del campo o viceversa compreso carico, scarico ed accatastamento.</v>
          </cell>
          <cell r="C7375" t="str">
            <v>cad</v>
          </cell>
          <cell r="D7375">
            <v>8.15</v>
          </cell>
        </row>
        <row r="7376">
          <cell r="A7376" t="str">
            <v>1C.26.400</v>
          </cell>
          <cell r="B7376" t="str">
            <v>INCISIONI</v>
          </cell>
          <cell r="C7376"/>
          <cell r="D7376"/>
        </row>
        <row r="7377">
          <cell r="A7377" t="str">
            <v>1C.26.400.0010</v>
          </cell>
          <cell r="B7377" t="str">
            <v>Incisione in sito di lettere e cifre, su lastre di marmo già fissate in opera, con disegno manuale delle lettere, incisione delle stesse e verniciatura finale con qualsiasi colore. Escluso l'onere del trabatello o ponteggio quando necessario; aventi altezza:</v>
          </cell>
          <cell r="C7377"/>
          <cell r="D7377"/>
        </row>
        <row r="7378">
          <cell r="A7378" t="str">
            <v>1C.26.400.0010.a</v>
          </cell>
          <cell r="B7378" t="str">
            <v>- cm. 4</v>
          </cell>
          <cell r="C7378" t="str">
            <v>cad</v>
          </cell>
          <cell r="D7378">
            <v>9.7899999999999991</v>
          </cell>
        </row>
        <row r="7379">
          <cell r="A7379" t="str">
            <v>1C.26.400.0010.b</v>
          </cell>
          <cell r="B7379" t="str">
            <v>- cm. 5</v>
          </cell>
          <cell r="C7379" t="str">
            <v>cad</v>
          </cell>
          <cell r="D7379">
            <v>11.75</v>
          </cell>
        </row>
        <row r="7380">
          <cell r="A7380" t="str">
            <v>1C.26.400.0010.c</v>
          </cell>
          <cell r="B7380" t="str">
            <v>- cm. 6</v>
          </cell>
          <cell r="C7380" t="str">
            <v>cad</v>
          </cell>
          <cell r="D7380">
            <v>12.91</v>
          </cell>
        </row>
        <row r="7381">
          <cell r="A7381" t="str">
            <v>1C.26.400.0010.d</v>
          </cell>
          <cell r="B7381" t="str">
            <v>- cm. 7</v>
          </cell>
          <cell r="C7381" t="str">
            <v>cad</v>
          </cell>
          <cell r="D7381">
            <v>14.09</v>
          </cell>
        </row>
        <row r="7382">
          <cell r="A7382" t="str">
            <v>1C.26.400.0020</v>
          </cell>
          <cell r="B7382" t="str">
            <v>Iscrizione di nome e cognome del defunto e data della morte, verniciati con qualsiasi colore, sulle lastrine di ossario.</v>
          </cell>
          <cell r="C7382" t="str">
            <v>cad</v>
          </cell>
          <cell r="D7382">
            <v>43.09</v>
          </cell>
        </row>
        <row r="7383">
          <cell r="A7383" t="str">
            <v>1C.26.400.0030</v>
          </cell>
          <cell r="B7383" t="str">
            <v>Incisione meccanica in laboratorio e verniciatura con qualsiasi colore di lettere e cifre; prezzo per ogni lettera di altezza :</v>
          </cell>
          <cell r="C7383"/>
          <cell r="D7383"/>
        </row>
        <row r="7384">
          <cell r="A7384" t="str">
            <v>1C.26.400.0030.a</v>
          </cell>
          <cell r="B7384" t="str">
            <v>- cm. 2</v>
          </cell>
          <cell r="C7384" t="str">
            <v>cad</v>
          </cell>
          <cell r="D7384">
            <v>0.98</v>
          </cell>
        </row>
        <row r="7385">
          <cell r="A7385" t="str">
            <v>1C.26.400.0030.b</v>
          </cell>
          <cell r="B7385" t="str">
            <v>- cm. 3</v>
          </cell>
          <cell r="C7385" t="str">
            <v>cad</v>
          </cell>
          <cell r="D7385">
            <v>1.18</v>
          </cell>
        </row>
        <row r="7386">
          <cell r="A7386" t="str">
            <v>1C.26.400.0030.c</v>
          </cell>
          <cell r="B7386" t="str">
            <v>- cm. 4</v>
          </cell>
          <cell r="C7386" t="str">
            <v>cad</v>
          </cell>
          <cell r="D7386">
            <v>1.84</v>
          </cell>
        </row>
        <row r="7387">
          <cell r="A7387" t="str">
            <v>1C.26.400.0030.d</v>
          </cell>
          <cell r="B7387" t="str">
            <v>- cm. 5</v>
          </cell>
          <cell r="C7387" t="str">
            <v>cad</v>
          </cell>
          <cell r="D7387">
            <v>1.96</v>
          </cell>
        </row>
        <row r="7388">
          <cell r="A7388" t="str">
            <v>1C.26.400.0030.e</v>
          </cell>
          <cell r="B7388" t="str">
            <v>- cm. 6</v>
          </cell>
          <cell r="C7388" t="str">
            <v>cad</v>
          </cell>
          <cell r="D7388">
            <v>2.35</v>
          </cell>
        </row>
        <row r="7389">
          <cell r="A7389" t="str">
            <v>1C.26.400.0040</v>
          </cell>
          <cell r="B7389" t="str">
            <v>Incisione meccanica in laboratorio e doratura con vero oro di lettere e cifre; prezzo per ogni lettera di altezza :</v>
          </cell>
          <cell r="C7389"/>
          <cell r="D7389"/>
        </row>
        <row r="7390">
          <cell r="A7390" t="str">
            <v>1C.26.400.0040.a</v>
          </cell>
          <cell r="B7390" t="str">
            <v>- cm. 2</v>
          </cell>
          <cell r="C7390" t="str">
            <v>cad</v>
          </cell>
          <cell r="D7390">
            <v>1.8</v>
          </cell>
        </row>
        <row r="7391">
          <cell r="A7391" t="str">
            <v>1C.26.400.0040.b</v>
          </cell>
          <cell r="B7391" t="str">
            <v>- cm. 3</v>
          </cell>
          <cell r="C7391" t="str">
            <v>cad</v>
          </cell>
          <cell r="D7391">
            <v>2.7</v>
          </cell>
        </row>
        <row r="7392">
          <cell r="A7392" t="str">
            <v>1C.26.400.0040.c</v>
          </cell>
          <cell r="B7392" t="str">
            <v>- cm. 4</v>
          </cell>
          <cell r="C7392" t="str">
            <v>cad</v>
          </cell>
          <cell r="D7392">
            <v>3.58</v>
          </cell>
        </row>
        <row r="7393">
          <cell r="A7393" t="str">
            <v>1C.26.400.0040.d</v>
          </cell>
          <cell r="B7393" t="str">
            <v>- cm. 5</v>
          </cell>
          <cell r="C7393" t="str">
            <v>cad</v>
          </cell>
          <cell r="D7393">
            <v>4.4000000000000004</v>
          </cell>
        </row>
        <row r="7394">
          <cell r="A7394" t="str">
            <v>1C.26.400.0040.e</v>
          </cell>
          <cell r="B7394" t="str">
            <v>- cm. 6</v>
          </cell>
          <cell r="C7394" t="str">
            <v>cad</v>
          </cell>
          <cell r="D7394">
            <v>5.35</v>
          </cell>
        </row>
        <row r="7395">
          <cell r="A7395" t="str">
            <v>1C.26.400.0050</v>
          </cell>
          <cell r="B7395" t="str">
            <v>Ripristino in sito di scritte su lapidi di qualsiasi dimensione, con vernice di qualsiasi colore; prezzo per ogni lettera di altezza:</v>
          </cell>
          <cell r="C7395"/>
          <cell r="D7395"/>
        </row>
        <row r="7396">
          <cell r="A7396" t="str">
            <v>1C.26.400.0050.a</v>
          </cell>
          <cell r="B7396" t="str">
            <v>- cm. 2</v>
          </cell>
          <cell r="C7396" t="str">
            <v>cad</v>
          </cell>
          <cell r="D7396">
            <v>0.57999999999999996</v>
          </cell>
        </row>
        <row r="7397">
          <cell r="A7397" t="str">
            <v>1C.26.400.0050.b</v>
          </cell>
          <cell r="B7397" t="str">
            <v>- cm. 3</v>
          </cell>
          <cell r="C7397" t="str">
            <v>cad</v>
          </cell>
          <cell r="D7397">
            <v>0.87</v>
          </cell>
        </row>
        <row r="7398">
          <cell r="A7398" t="str">
            <v>1C.26.400.0050.c</v>
          </cell>
          <cell r="B7398" t="str">
            <v>- cm. 4</v>
          </cell>
          <cell r="C7398" t="str">
            <v>cad</v>
          </cell>
          <cell r="D7398">
            <v>1.17</v>
          </cell>
        </row>
        <row r="7399">
          <cell r="A7399" t="str">
            <v>1C.26.400.0050.d</v>
          </cell>
          <cell r="B7399" t="str">
            <v>- cm. 5</v>
          </cell>
          <cell r="C7399" t="str">
            <v>cad</v>
          </cell>
          <cell r="D7399">
            <v>1.45</v>
          </cell>
        </row>
        <row r="7400">
          <cell r="A7400" t="str">
            <v>1C.26.400.0050.e</v>
          </cell>
          <cell r="B7400" t="str">
            <v>- cm. 6</v>
          </cell>
          <cell r="C7400" t="str">
            <v>cad</v>
          </cell>
          <cell r="D7400">
            <v>1.74</v>
          </cell>
        </row>
        <row r="7401">
          <cell r="A7401" t="str">
            <v>1C.26.400.0060</v>
          </cell>
          <cell r="B7401" t="str">
            <v>Ripristino in sito di scritte su lapidi di qualsiasi dimensione, con oro in fogli; prezzo per ogni lettera di altezza:</v>
          </cell>
          <cell r="C7401"/>
          <cell r="D7401"/>
        </row>
        <row r="7402">
          <cell r="A7402" t="str">
            <v>1C.26.400.0060.a</v>
          </cell>
          <cell r="B7402" t="str">
            <v>- cm. 2</v>
          </cell>
          <cell r="C7402" t="str">
            <v>cad</v>
          </cell>
          <cell r="D7402">
            <v>1.53</v>
          </cell>
        </row>
        <row r="7403">
          <cell r="A7403" t="str">
            <v>1C.26.400.0060.b</v>
          </cell>
          <cell r="B7403" t="str">
            <v>- cm. 3</v>
          </cell>
          <cell r="C7403" t="str">
            <v>cad</v>
          </cell>
          <cell r="D7403">
            <v>2.27</v>
          </cell>
        </row>
        <row r="7404">
          <cell r="A7404" t="str">
            <v>1C.26.400.0060.c</v>
          </cell>
          <cell r="B7404" t="str">
            <v>- cm. 4</v>
          </cell>
          <cell r="C7404" t="str">
            <v>cad</v>
          </cell>
          <cell r="D7404">
            <v>2.97</v>
          </cell>
        </row>
        <row r="7405">
          <cell r="A7405" t="str">
            <v>1C.26.400.0060.d</v>
          </cell>
          <cell r="B7405" t="str">
            <v>- cm. 5</v>
          </cell>
          <cell r="C7405" t="str">
            <v>cad</v>
          </cell>
          <cell r="D7405">
            <v>3.65</v>
          </cell>
        </row>
        <row r="7406">
          <cell r="A7406" t="str">
            <v>1C.26.400.0060.e</v>
          </cell>
          <cell r="B7406" t="str">
            <v>- cm. 6</v>
          </cell>
          <cell r="C7406" t="str">
            <v>cad</v>
          </cell>
          <cell r="D7406">
            <v>4.49</v>
          </cell>
        </row>
        <row r="7407">
          <cell r="A7407" t="str">
            <v>1C.26.400.0100</v>
          </cell>
          <cell r="B7407" t="str">
            <v>Incisione in sito di lettere e cifre, su lastre, targhe, lapidi di marmo già fissate in opera, con impostazione generale del testo e disegno manuale a pastello delle lettere e cifre fino ad un'altezza di 3 cm, l'incisione a scalpello delle stesse, la verniciatura finale di qualsiasi colore, la pulitura della lapide e la pulizia della zona interessata. Compreso l'uso degli attrezzi, i materiali occorrenti e l'onere del trabatello. Per ogni lettera o cifra:</v>
          </cell>
          <cell r="C7407"/>
          <cell r="D7407"/>
        </row>
        <row r="7408">
          <cell r="A7408" t="str">
            <v>1C.26.400.0100.a</v>
          </cell>
          <cell r="B7408" t="str">
            <v>- su marmi e pietre tenere</v>
          </cell>
          <cell r="C7408" t="str">
            <v>cad</v>
          </cell>
          <cell r="D7408">
            <v>29.38</v>
          </cell>
        </row>
        <row r="7409">
          <cell r="A7409" t="str">
            <v>1C.26.400.0100.b</v>
          </cell>
          <cell r="B7409" t="str">
            <v>- su graniti e pietre dure</v>
          </cell>
          <cell r="C7409" t="str">
            <v>cad</v>
          </cell>
          <cell r="D7409">
            <v>39.97</v>
          </cell>
        </row>
        <row r="7410">
          <cell r="A7410" t="str">
            <v>1C.26.450</v>
          </cell>
          <cell r="B7410" t="str">
            <v>ACCESSORI DI FISSAGGIO</v>
          </cell>
          <cell r="C7410"/>
          <cell r="D7410"/>
        </row>
        <row r="7411">
          <cell r="A7411" t="str">
            <v>1C.26.450.0010</v>
          </cell>
          <cell r="B7411" t="str">
            <v>Borchia decorativa in ottone, pressofusa, regolabile, per il sostegno di lastre, Ø 50 mm, con perno in acciaio inox Ma 10*140, rondella in ottone ferma lastre posteriore, crocera reggilastre in ottone, selettore ferma lastre, finitura brunita, satinata o con verniciatura elettrostatica a polvere colore bronzo. Posta in opera all'incrocio delle lastre da posare, escluso foro e fissaggio chimico.</v>
          </cell>
          <cell r="C7411" t="str">
            <v>cad</v>
          </cell>
          <cell r="D7411">
            <v>10.3</v>
          </cell>
        </row>
        <row r="7412">
          <cell r="A7412" t="str">
            <v>1C.26.450.0020</v>
          </cell>
          <cell r="B7412" t="str">
            <v>Fornitura e posa borchia decorativa in ottone, pressofusa, per il fissaggio di lastre già posate, finitura brunita, satinata, o con verniciatura elettrostatica in polvere colore bronzo. Escluso foro e fissaggio chimico:</v>
          </cell>
          <cell r="C7412"/>
          <cell r="D7412"/>
        </row>
        <row r="7413">
          <cell r="A7413" t="str">
            <v>1C.26.450.0020.a</v>
          </cell>
          <cell r="B7413" t="str">
            <v>- Ø 50 mm, attacco con foro filettato 10 MA, perno in acciaio inox da 100 mm</v>
          </cell>
          <cell r="C7413" t="str">
            <v>cad</v>
          </cell>
          <cell r="D7413">
            <v>5.03</v>
          </cell>
        </row>
        <row r="7414">
          <cell r="A7414" t="str">
            <v>1C.26.450.0020.b</v>
          </cell>
          <cell r="B7414" t="str">
            <v>- Ø 31 mm, attacco con foro filettato 8 MA, perno inox da 90 mm</v>
          </cell>
          <cell r="C7414" t="str">
            <v>cad</v>
          </cell>
          <cell r="D7414">
            <v>3.96</v>
          </cell>
        </row>
        <row r="7415">
          <cell r="A7415" t="str">
            <v>1C.26.700</v>
          </cell>
          <cell r="B7415" t="str">
            <v>MANUTENZIONE</v>
          </cell>
          <cell r="C7415"/>
          <cell r="D7415"/>
        </row>
        <row r="7416">
          <cell r="A7416" t="str">
            <v>1C.26.700.0010</v>
          </cell>
          <cell r="B7416" t="str">
            <v>Taglio, estirpazione e trasporto al luogo di accatastamento di ogni essenza erbacea e cespugli, posta dietro la testata dei monumenti decennali da demolire, fino all'altezza di m. 1,50. Per ogni testata.</v>
          </cell>
          <cell r="C7416" t="str">
            <v>cad</v>
          </cell>
          <cell r="D7416">
            <v>8.8000000000000007</v>
          </cell>
        </row>
        <row r="7417">
          <cell r="A7417" t="str">
            <v>1C.26.700.0020</v>
          </cell>
          <cell r="B7417" t="str">
            <v>Taglio, estirpazione, eventuale triturazione e trasporto alle discariche autorizzate delle essenze arboree poste dietro la testata dei monumenti da demolire. Compresa la rimozione dell'apparato radicale, il riempimento del vuoto conseguente con terra idonea fino a 0,5 m³, la sistemazione in piano del terreno circostante per una sup. minima di 4 m²; per ogni albero di altezza:</v>
          </cell>
          <cell r="C7417"/>
          <cell r="D7417"/>
        </row>
        <row r="7418">
          <cell r="A7418" t="str">
            <v>1C.26.700.0020.a</v>
          </cell>
          <cell r="B7418" t="str">
            <v>- da 1,50 fino a 3,00 m.</v>
          </cell>
          <cell r="C7418" t="str">
            <v>cad</v>
          </cell>
          <cell r="D7418">
            <v>10.99</v>
          </cell>
        </row>
        <row r="7419">
          <cell r="A7419" t="str">
            <v>1C.26.700.0020.b</v>
          </cell>
          <cell r="B7419" t="str">
            <v>- da 3,01 fino a 6,00 m.</v>
          </cell>
          <cell r="C7419" t="str">
            <v>cad</v>
          </cell>
          <cell r="D7419">
            <v>21</v>
          </cell>
        </row>
        <row r="7420">
          <cell r="A7420" t="str">
            <v>1C.26.700.0020.c</v>
          </cell>
          <cell r="B7420" t="str">
            <v>- oltre 6,01 m.</v>
          </cell>
          <cell r="C7420" t="str">
            <v>cad</v>
          </cell>
          <cell r="D7420">
            <v>33.24</v>
          </cell>
        </row>
        <row r="7421">
          <cell r="A7421" t="str">
            <v>1C.26.700.0050</v>
          </cell>
          <cell r="B7421" t="str">
            <v>Stesa di inerti a formazione di vialetti eseguita a mano con prelievo del materiale in cumuli ai margini dei campi.</v>
          </cell>
          <cell r="C7421" t="str">
            <v>m²</v>
          </cell>
          <cell r="D7421">
            <v>1.97</v>
          </cell>
        </row>
        <row r="7422">
          <cell r="A7422" t="str">
            <v>1C.26.700.0100</v>
          </cell>
          <cell r="B7422" t="str">
            <v>Pulizia di cippi in pietra, con impiego di acqua additivata con detersivi e trattamento con liquido protettivo</v>
          </cell>
          <cell r="C7422" t="str">
            <v>m²</v>
          </cell>
          <cell r="D7422">
            <v>16.96</v>
          </cell>
        </row>
        <row r="7423">
          <cell r="A7423" t="str">
            <v>1C.26.700.0150</v>
          </cell>
          <cell r="B7423" t="str">
            <v>Spargimento sale all'interno di aree cimiteriali compresa fornitura</v>
          </cell>
          <cell r="C7423"/>
          <cell r="D7423"/>
        </row>
        <row r="7424">
          <cell r="A7424" t="str">
            <v>1C.26.700.0150.a</v>
          </cell>
          <cell r="B7424" t="str">
            <v>- a mano su scale, vialetti di accesso ai reparti, androni</v>
          </cell>
          <cell r="C7424" t="str">
            <v>100 m²</v>
          </cell>
          <cell r="D7424">
            <v>33.92</v>
          </cell>
        </row>
        <row r="7425">
          <cell r="A7425" t="str">
            <v>1C.26.700.0150.b</v>
          </cell>
          <cell r="B7425" t="str">
            <v>- a macchina</v>
          </cell>
          <cell r="C7425" t="str">
            <v>100 m²</v>
          </cell>
          <cell r="D7425">
            <v>11.3</v>
          </cell>
        </row>
        <row r="7426">
          <cell r="A7426" t="str">
            <v>1C.27 - SMALTIMENTO RIFIUTI</v>
          </cell>
          <cell r="B7426"/>
          <cell r="C7426"/>
          <cell r="D7426"/>
        </row>
        <row r="7427">
          <cell r="A7427" t="str">
            <v>1C</v>
          </cell>
          <cell r="B7427" t="str">
            <v>OPERE COMPIUTE</v>
          </cell>
          <cell r="C7427"/>
          <cell r="D7427"/>
        </row>
        <row r="7428">
          <cell r="A7428" t="str">
            <v>1C.27</v>
          </cell>
          <cell r="B7428" t="str">
            <v>SMALTIMENTO RIFIUTI</v>
          </cell>
          <cell r="C7428"/>
          <cell r="D7428"/>
        </row>
        <row r="7429">
          <cell r="A7429" t="str">
            <v>1C.27.000</v>
          </cell>
          <cell r="B7429" t="str">
            <v>NOTE DI CONSULTAZIONE</v>
          </cell>
          <cell r="C7429"/>
          <cell r="D7429"/>
        </row>
        <row r="7430">
          <cell r="A7430" t="str">
            <v>1C.27.050</v>
          </cell>
          <cell r="B7430" t="str">
            <v>CONFERIMENTO A DISCARICA AUTORIZZATA</v>
          </cell>
          <cell r="C7430"/>
          <cell r="D7430"/>
        </row>
        <row r="7431">
          <cell r="A7431" t="str">
            <v>1C.27.050.0100</v>
          </cell>
          <cell r="B7431" t="str">
            <v>Oneri per conferimento in impianti autorizzati dei seguenti rifiuti urbani e speciali non pericolosi:</v>
          </cell>
          <cell r="C7431"/>
          <cell r="D7431"/>
        </row>
        <row r="7432">
          <cell r="A7432" t="str">
            <v>1C.27.050.0100.a</v>
          </cell>
          <cell r="B7432" t="str">
            <v>- terre e rocce non contenenti sostanze pericolose (CER 170504), presso impianto di smaltimento autorizzato per rifiuti inerti, secondo il giudizio di ammissibilità in discarica rilasciato dal laboratorio di analisi ai sensi del D.M. 27/09/2010</v>
          </cell>
          <cell r="C7432" t="str">
            <v>100 kg</v>
          </cell>
          <cell r="D7432">
            <v>3.89</v>
          </cell>
        </row>
        <row r="7433">
          <cell r="A7433" t="str">
            <v>1C.27.050.0100.b</v>
          </cell>
          <cell r="B7433" t="str">
            <v>- terre e rocce non contenenti sostanze pericolose (CER 170504), presso impianto di smaltimento autorizzato per rifiuti non pericolosi, secondo il giudizio di ammissibilità in discarica rilasciato dal laboratorio di analisi ai sensi del D.M. 27/09/2010</v>
          </cell>
          <cell r="C7433" t="str">
            <v>100 kg</v>
          </cell>
          <cell r="D7433">
            <v>9.25</v>
          </cell>
        </row>
        <row r="7434">
          <cell r="A7434" t="str">
            <v>1C.27.050.0100.c</v>
          </cell>
          <cell r="B7434" t="str">
            <v>- terre e rocce non contenenti sostanze pericolose (CER 170504), presso impianto di recupero autorizzato, secondo il giudizio di ammissibilità in discarica rilasciato dal laboratorio di analisi ai sensi del D.M. 27/09/2010</v>
          </cell>
          <cell r="C7434" t="str">
            <v>100 kg</v>
          </cell>
          <cell r="D7434">
            <v>2.2799999999999998</v>
          </cell>
        </row>
        <row r="7435">
          <cell r="A7435" t="str">
            <v>1C.27.050.0100.d</v>
          </cell>
          <cell r="B7435" t="str">
            <v>- rifiuti misti dell'attività di costruzione e demolizione (CER 170904) presso impianto di smaltimento autorizzato per rifiuti inerti, secondo il giudizio di ammissibilità in discarica rilasciato dal laboratorio di analisi ai sensi del D.M. 27/09/2010</v>
          </cell>
          <cell r="C7435" t="str">
            <v>100 kg</v>
          </cell>
          <cell r="D7435">
            <v>3.47</v>
          </cell>
        </row>
        <row r="7436">
          <cell r="A7436" t="str">
            <v>1C.27.050.0100.e</v>
          </cell>
          <cell r="B7436" t="str">
            <v>- rifiuti misti dell'attività di costruzione e demolizione (CER 170904) presso impianto di smaltimento autorizzato per rifiuti non pericolosi, secondo il giudizio di ammissibilità in discarica rilasciato dal laboratorio di analisi ai sensi del D.M. 27/09/2010</v>
          </cell>
          <cell r="C7436" t="str">
            <v>100 kg</v>
          </cell>
          <cell r="D7436">
            <v>8.32</v>
          </cell>
        </row>
        <row r="7437">
          <cell r="A7437" t="str">
            <v>1C.27.050.0100.f</v>
          </cell>
          <cell r="B7437" t="str">
            <v>- rifiuti misti dell'attività di costruzione e demolizione (CER 170904) presso impianto di recupero autorizzato, secondo il giudizio di ammissibilità in discarica rilasciato dal laboratorio di analisi ai sensi del D.M. 27/09/2010</v>
          </cell>
          <cell r="C7437" t="str">
            <v>100 kg</v>
          </cell>
          <cell r="D7437">
            <v>1.95</v>
          </cell>
        </row>
        <row r="7438">
          <cell r="A7438" t="str">
            <v>1C.27.050.0100.g</v>
          </cell>
          <cell r="B7438" t="str">
            <v>- rifiuti misti dell'attività di costruzione e demolizione (legno - CER 170201) presso impianto di recupero autorizzato</v>
          </cell>
          <cell r="C7438" t="str">
            <v>100 kg</v>
          </cell>
          <cell r="D7438">
            <v>18.16</v>
          </cell>
        </row>
        <row r="7439">
          <cell r="A7439" t="str">
            <v>1C.27.050.0100.h</v>
          </cell>
          <cell r="B7439" t="str">
            <v>- rifiuti di giardini e parchi (inclusi i rifiuti provenienti da cimiteri) biodegradabili (CER 200201)</v>
          </cell>
          <cell r="C7439" t="str">
            <v>100 kg</v>
          </cell>
          <cell r="D7439">
            <v>10.46</v>
          </cell>
        </row>
        <row r="7440">
          <cell r="A7440" t="str">
            <v>1C.27.050.0100.i</v>
          </cell>
          <cell r="B7440" t="str">
            <v>- rifiuti costituiti da deiezioni animali (CER 020106)</v>
          </cell>
          <cell r="C7440" t="str">
            <v>100 kg</v>
          </cell>
          <cell r="D7440">
            <v>19.47</v>
          </cell>
        </row>
        <row r="7441">
          <cell r="A7441" t="str">
            <v>1C.27.050.0100.j</v>
          </cell>
          <cell r="B7441" t="str">
            <v>rifiuti di imballaggi in legno (CER 150103) presso impianto di recupero autorizzato</v>
          </cell>
          <cell r="C7441" t="str">
            <v>100 kg</v>
          </cell>
          <cell r="D7441">
            <v>16.87</v>
          </cell>
        </row>
        <row r="7442">
          <cell r="A7442" t="str">
            <v>1C.27.050.0100.k</v>
          </cell>
          <cell r="B7442" t="str">
            <v>- guaina bituminosa (CER 170302), presso impianto di smaltimento autorizzato per rifiuti non pericolosi</v>
          </cell>
          <cell r="C7442" t="str">
            <v>100 kg</v>
          </cell>
          <cell r="D7442">
            <v>19.149999999999999</v>
          </cell>
        </row>
        <row r="7443">
          <cell r="A7443" t="str">
            <v>1C.27.050.0100.l</v>
          </cell>
          <cell r="B7443" t="str">
            <v>- rifiuti costituiti da FAV confezionati a norma di legge (CER 170604), presso impianto di smaltimento autorizzato per rifiuti non pericolosi</v>
          </cell>
          <cell r="C7443" t="str">
            <v>100 kg</v>
          </cell>
          <cell r="D7443">
            <v>109.35</v>
          </cell>
        </row>
        <row r="7444">
          <cell r="A7444" t="str">
            <v>1C.27.050.0140</v>
          </cell>
          <cell r="B7444" t="str">
            <v>Oneri per conferimento di asfalto fresato non sciolto a blocchi (CER 17 03 02), presso: - impianti di produzione autorizzati</v>
          </cell>
          <cell r="C7444" t="str">
            <v>100 kg</v>
          </cell>
          <cell r="D7444">
            <v>2.6</v>
          </cell>
        </row>
        <row r="7445">
          <cell r="A7445" t="str">
            <v>1C.27.050.0150</v>
          </cell>
          <cell r="B7445" t="str">
            <v>Oneri per conferimento di asfalto fresato (CER 17 03 02), presso:</v>
          </cell>
          <cell r="C7445"/>
          <cell r="D7445"/>
        </row>
        <row r="7446">
          <cell r="A7446" t="str">
            <v>1C.27.050.0150.a</v>
          </cell>
          <cell r="B7446" t="str">
            <v>- impianti di produzione autorizzati</v>
          </cell>
          <cell r="C7446" t="str">
            <v>100 kg</v>
          </cell>
          <cell r="D7446">
            <v>1.95</v>
          </cell>
        </row>
        <row r="7447">
          <cell r="A7447" t="str">
            <v>1C.27.050.0150.b</v>
          </cell>
          <cell r="B7447" t="str">
            <v>- impianti di recupero di rifiuti autorizzati</v>
          </cell>
          <cell r="C7447" t="str">
            <v>100 kg</v>
          </cell>
          <cell r="D7447">
            <v>2.6</v>
          </cell>
        </row>
        <row r="7448">
          <cell r="A7448" t="str">
            <v>1C.27.050.0200</v>
          </cell>
          <cell r="B7448" t="str">
            <v>Oneri per conferimento di rifiuti provenienti dallo spurgo di fognature, tombinature, canali, pozzetti, fosse biologiche ecc. (CER 200306):</v>
          </cell>
          <cell r="C7448"/>
          <cell r="D7448"/>
        </row>
        <row r="7449">
          <cell r="A7449" t="str">
            <v>1C.27.050.0200.a</v>
          </cell>
          <cell r="B7449" t="str">
            <v>- frazione solida</v>
          </cell>
          <cell r="C7449" t="str">
            <v>100 kg</v>
          </cell>
          <cell r="D7449">
            <v>20.83</v>
          </cell>
        </row>
        <row r="7450">
          <cell r="A7450" t="str">
            <v>1C.27.050.0200.b</v>
          </cell>
          <cell r="B7450" t="str">
            <v>- frazione liquida</v>
          </cell>
          <cell r="C7450" t="str">
            <v>100 kg</v>
          </cell>
          <cell r="D7450">
            <v>5.47</v>
          </cell>
        </row>
        <row r="7451">
          <cell r="A7451" t="str">
            <v>1C.27.050.0400</v>
          </cell>
          <cell r="B7451" t="str">
            <v>Oneri per conferimento rifiuti cimiteriali misti da esumazione ed estumulazione (CER 20 02 03)</v>
          </cell>
          <cell r="C7451" t="str">
            <v>100 kg</v>
          </cell>
          <cell r="D7451">
            <v>18.16</v>
          </cell>
        </row>
        <row r="7452">
          <cell r="A7452" t="str">
            <v>1C.27.100</v>
          </cell>
          <cell r="B7452" t="str">
            <v>CONFERIMENTO A DISCARICA AUTORIZZATA RIFIUTI SPECIALI PERICOLOSI</v>
          </cell>
          <cell r="C7452"/>
          <cell r="D7452"/>
        </row>
        <row r="7453">
          <cell r="A7453" t="str">
            <v>1C.27.100.0010</v>
          </cell>
          <cell r="B7453" t="str">
            <v>Oneri per conferimento in impianti autorizzati dei seguenti rifiuti speciali pericolosi:</v>
          </cell>
          <cell r="C7453"/>
          <cell r="D7453"/>
        </row>
        <row r="7454">
          <cell r="A7454" t="str">
            <v>1C.27.100.0010.a</v>
          </cell>
          <cell r="B7454" t="str">
            <v>- lastre e manufatti di amianto cemento, su pallet e/o big-bag confezionati a norma di legge (CER 170605*) presso impianto di smaltimento autorizzato per rifiuti pericolosi</v>
          </cell>
          <cell r="C7454" t="str">
            <v>100 kg</v>
          </cell>
          <cell r="D7454">
            <v>33.479999999999997</v>
          </cell>
        </row>
        <row r="7455">
          <cell r="A7455" t="str">
            <v>1C.27.100.0010.b</v>
          </cell>
          <cell r="B7455" t="str">
            <v>- lastre e manufatti di amianto cemento accoppiate con materiale isolante alleggerito, peso specifico 0,20-0,30 t/mc, su pallet e/o big-bag confezionati a norma di legge (CER 170605*) presso impianto di smaltimento autorizzato per rifiuti pericolosi</v>
          </cell>
          <cell r="C7455" t="str">
            <v>m³</v>
          </cell>
          <cell r="D7455">
            <v>33.479999999999997</v>
          </cell>
        </row>
        <row r="7456">
          <cell r="A7456" t="str">
            <v>1C.27.100.0010.c</v>
          </cell>
          <cell r="B7456" t="str">
            <v>- terre e rocce contenenti sostanze pericolose (CER 170503*), presso impianto di smaltimento autorizzato per rifiuti pericolosi</v>
          </cell>
          <cell r="C7456" t="str">
            <v>100 kg</v>
          </cell>
          <cell r="D7456">
            <v>36.340000000000003</v>
          </cell>
        </row>
        <row r="7457">
          <cell r="A7457" t="str">
            <v>1C.27.100.0010.d</v>
          </cell>
          <cell r="B7457" t="str">
            <v>- rifuti misti dell'attività di costruzione e demolizione (CER 170903*) presso impianto di smaltimento autorizzato per rifiuti pericolosi</v>
          </cell>
          <cell r="C7457" t="str">
            <v>100 kg</v>
          </cell>
          <cell r="D7457">
            <v>79.5</v>
          </cell>
        </row>
        <row r="7458">
          <cell r="A7458" t="str">
            <v>1C.27.100.0010.e</v>
          </cell>
          <cell r="B7458" t="str">
            <v>- teli di confinamento: (CER 150202*)</v>
          </cell>
          <cell r="C7458" t="str">
            <v>100 kg</v>
          </cell>
          <cell r="D7458">
            <v>302.83999999999997</v>
          </cell>
        </row>
        <row r="7459">
          <cell r="A7459" t="str">
            <v>1C.27.100.0010.f</v>
          </cell>
          <cell r="B7459" t="str">
            <v>- di pietrisco per massicciata in sede tram contenente fibre di amianto. (CER 170507*), presso impianto di smaltimento autorizzato per rifiuti pericolosi</v>
          </cell>
          <cell r="C7459" t="str">
            <v>100 kg</v>
          </cell>
          <cell r="D7459">
            <v>38.94</v>
          </cell>
        </row>
        <row r="7460">
          <cell r="A7460" t="str">
            <v>1C.27.100.0010.g</v>
          </cell>
          <cell r="B7460" t="str">
            <v>- fibre artificiali vetrose (FAV) confezionati a norma di legge (CER 170603*), presso impianto di smaltimento autorizzato per rifiuti pericolosi</v>
          </cell>
          <cell r="C7460" t="str">
            <v>100 kg</v>
          </cell>
          <cell r="D7460">
            <v>113.96</v>
          </cell>
        </row>
        <row r="7461">
          <cell r="A7461" t="str">
            <v>1C.27.100.0010.h</v>
          </cell>
          <cell r="B7461" t="str">
            <v>- materiali isolanti contenenti amianto confezionati a norma di legge (CER 170601*), presso impianto di smaltimento autorizzato per rifiuti pericolosi</v>
          </cell>
          <cell r="C7461" t="str">
            <v>100 kg</v>
          </cell>
          <cell r="D7461">
            <v>136.28</v>
          </cell>
        </row>
        <row r="7462">
          <cell r="A7462" t="str">
            <v>1C.27.100.0010.i</v>
          </cell>
          <cell r="B7462" t="str">
            <v>- rifiuti derivanti dalla pulizia di serbatoi e di fusti per trasporto e stoccaggio, rifiuti contenenti oli (CER 160708*) presso impianto di smaltimento autorizzato per rifiuti pericolosi (solido fangoso)</v>
          </cell>
          <cell r="C7462" t="str">
            <v>100 kg</v>
          </cell>
          <cell r="D7462">
            <v>86.53</v>
          </cell>
        </row>
        <row r="7463">
          <cell r="A7463" t="str">
            <v>1C.27.100.0010.j</v>
          </cell>
          <cell r="B7463" t="str">
            <v>- rifiuti derivanti dalla pulizia di serbatoi e di fusti per trasporto e stoccaggio, rifiuti contenenti oli (CER 160708*) presso impianto di smaltimento autorizzato per rifiuti pericolosi (liquido)</v>
          </cell>
          <cell r="C7463" t="str">
            <v>100 kg</v>
          </cell>
          <cell r="D7463">
            <v>45.43</v>
          </cell>
        </row>
        <row r="7464">
          <cell r="A7464" t="str">
            <v>1C.27.100.0010.k</v>
          </cell>
          <cell r="B7464" t="str">
            <v>- traversine tranviarie in legno (CER 170204*) presso impianto di smaltimento autorizzato per rifiuti pericolosi</v>
          </cell>
          <cell r="C7464" t="str">
            <v>100 kg</v>
          </cell>
          <cell r="D7464">
            <v>87.82</v>
          </cell>
        </row>
        <row r="7465">
          <cell r="A7465" t="str">
            <v>1C.28 - ASSISTENZE MURARIE</v>
          </cell>
          <cell r="B7465"/>
          <cell r="C7465"/>
          <cell r="D7465"/>
        </row>
        <row r="7466">
          <cell r="A7466" t="str">
            <v>1C</v>
          </cell>
          <cell r="B7466" t="str">
            <v>OPERE COMPIUTE</v>
          </cell>
          <cell r="C7466"/>
          <cell r="D7466"/>
        </row>
        <row r="7467">
          <cell r="A7467" t="str">
            <v>1C.28</v>
          </cell>
          <cell r="B7467" t="str">
            <v>ASSISTENZE MURARIE</v>
          </cell>
          <cell r="C7467"/>
          <cell r="D7467"/>
        </row>
        <row r="7468">
          <cell r="A7468" t="str">
            <v>1C.28.000.0000</v>
          </cell>
          <cell r="B7468" t="str">
            <v>NOTE DI CONSULTAZIONE</v>
          </cell>
          <cell r="C7468"/>
          <cell r="D7468"/>
        </row>
        <row r="7469">
          <cell r="A7469" t="str">
            <v>1C.28.100</v>
          </cell>
          <cell r="B7469" t="str">
            <v>ASSISTENZA IMPIANTI MECCANICI (CAPITOLO 1M)</v>
          </cell>
          <cell r="C7469"/>
          <cell r="D7469"/>
        </row>
        <row r="7470">
          <cell r="A7470" t="str">
            <v>1C.28.100.0010</v>
          </cell>
          <cell r="B7470" t="str">
            <v>Assistenza per la esecuzione di impianti meccanici da valutare in percentuale sulla somma degli importi dei capitoli relativi alle tubazioni (1M.14 - 1M.15), ai canali (1M.09.120), agli allacciamenti (1M.11.200) e alle derivazioni per terminali (1M.10.130):</v>
          </cell>
          <cell r="C7470"/>
          <cell r="D7470"/>
        </row>
        <row r="7471">
          <cell r="A7471" t="str">
            <v>1C.28.100.0010.a</v>
          </cell>
          <cell r="B7471" t="str">
            <v>- nuove costruzioni</v>
          </cell>
          <cell r="C7471" t="str">
            <v>%</v>
          </cell>
          <cell r="D7471">
            <v>15</v>
          </cell>
        </row>
        <row r="7472">
          <cell r="A7472" t="str">
            <v>1C.28.100.0010.b</v>
          </cell>
          <cell r="B7472" t="str">
            <v>- interventi di manutenzione ordinaria, straordinaria, restauro, risanamento conservativo, ristrutturazione edilizia</v>
          </cell>
          <cell r="C7472" t="str">
            <v>%</v>
          </cell>
          <cell r="D7472">
            <v>19</v>
          </cell>
        </row>
        <row r="7473">
          <cell r="A7473" t="str">
            <v>1C.28.100.0010.c</v>
          </cell>
          <cell r="B7473" t="str">
            <v>- tubazioni esterne a vista, sia per nuove costruzioni che per interventi di manutenzione ordinaria, straordinaria, restauro, risanamento conservativo, ristrutturazione edilizia</v>
          </cell>
          <cell r="C7473" t="str">
            <v>%</v>
          </cell>
          <cell r="D7473">
            <v>4</v>
          </cell>
        </row>
        <row r="7474">
          <cell r="A7474" t="str">
            <v>1C.28.200</v>
          </cell>
          <cell r="B7474" t="str">
            <v>ASSISTENZA IMPIANTO ELETTRICO - TELECOMUNICAZIONI - ANTINCENDIO - ANTINTRUSIONE - CITOFONICO - CONTROLLO E SIMILARI</v>
          </cell>
          <cell r="C7474"/>
          <cell r="D7474"/>
        </row>
        <row r="7475">
          <cell r="A7475" t="str">
            <v>1C.28.200.0010</v>
          </cell>
          <cell r="B7475" t="str">
            <v>Assistenza per esecuzione impianto elettrico, telecomunicazioni, antincendio, antintrusione, citofonici, di controllo, e similari, completo di tubazioni, canalizzazioni, quadri scatole, interruttori prese, cassette, corpi illuminanti. Si conferma che dagli importi da considerare ai fini della applicazione delle percentuali di assistenza, devono essere detratti gli importi dei corpi illuminanti, delle apparecchiature inserite nei quadri o armadi, degli apparecchi di telecomunicazione e segnalazione, delle apparecchiature di ripresa video, dei centralini e delle apparecchiature da appoggiare a tavolo o pavimento:</v>
          </cell>
          <cell r="C7475"/>
          <cell r="D7475"/>
        </row>
        <row r="7476">
          <cell r="A7476" t="str">
            <v>1C.28.200.0010.a</v>
          </cell>
          <cell r="B7476" t="str">
            <v>- nuove costruzioni</v>
          </cell>
          <cell r="C7476" t="str">
            <v>%</v>
          </cell>
          <cell r="D7476">
            <v>15</v>
          </cell>
        </row>
        <row r="7477">
          <cell r="A7477" t="str">
            <v>1C.28.200.0010.b</v>
          </cell>
          <cell r="B7477" t="str">
            <v>- interventi di manutenzione ordinaria, straordinaria, restauro, risanamento conservativo, ristrutturazione edilizia</v>
          </cell>
          <cell r="C7477" t="str">
            <v>%</v>
          </cell>
          <cell r="D7477">
            <v>19</v>
          </cell>
        </row>
        <row r="7478">
          <cell r="A7478" t="str">
            <v>1C.28.200.0010.c</v>
          </cell>
          <cell r="B7478" t="str">
            <v>- tubazioni esterne a vista, sia per nuove costruzioni che per interventi di manutenzione ordinaria, straordinaria, restauro, risanamento conservativo, ristrutturazione edilizia</v>
          </cell>
          <cell r="C7478" t="str">
            <v>%</v>
          </cell>
          <cell r="D7478">
            <v>2</v>
          </cell>
        </row>
        <row r="7479">
          <cell r="A7479" t="str">
            <v>1C.28.250</v>
          </cell>
          <cell r="B7479" t="str">
            <v>ASSISTENZA IMPIANTO ELEVATORE</v>
          </cell>
          <cell r="C7479"/>
          <cell r="D7479"/>
        </row>
        <row r="7480">
          <cell r="A7480" t="str">
            <v>1C.28.250.0010</v>
          </cell>
          <cell r="B7480" t="str">
            <v>Assistenza per esecuzione impianti elevatori, compresi i basamenti, la posa degli ancoraggi, guide, porte, soglie e tutto quanto occorrente per la completa funzionalità dell'impianto, sia per nuove costruzioni che per interventi di manutenzione ordinaria, straordinaria, restauro, risanamento conservativo, ristrutturazione edilizia</v>
          </cell>
          <cell r="C7480" t="str">
            <v>%</v>
          </cell>
          <cell r="D7480">
            <v>11</v>
          </cell>
        </row>
        <row r="7481">
          <cell r="A7481" t="str">
            <v>1C.29 - COMPLETAMENTI E ARREDO</v>
          </cell>
          <cell r="B7481"/>
          <cell r="C7481"/>
          <cell r="D7481"/>
        </row>
        <row r="7482">
          <cell r="A7482" t="str">
            <v>1C</v>
          </cell>
          <cell r="B7482" t="str">
            <v>OPERE COMPIUTE</v>
          </cell>
          <cell r="C7482"/>
          <cell r="D7482"/>
        </row>
        <row r="7483">
          <cell r="A7483" t="str">
            <v>1C.29</v>
          </cell>
          <cell r="B7483" t="str">
            <v>COMPLETAMENTI E ARREDO</v>
          </cell>
          <cell r="C7483"/>
          <cell r="D7483"/>
        </row>
        <row r="7484">
          <cell r="A7484" t="str">
            <v>1C.29.010</v>
          </cell>
          <cell r="B7484" t="str">
            <v>PARASPIGOLI</v>
          </cell>
          <cell r="C7484"/>
          <cell r="D7484"/>
        </row>
        <row r="7485">
          <cell r="A7485" t="str">
            <v>1C.29.010.0010</v>
          </cell>
          <cell r="B7485" t="str">
            <v>Paraspigoli verticale in profilo di alluminio estruso, spessore 2,5 mm, con ala di 50 mm, sul quale è applicato un profilo in policarbonato antiurto, autoestinguente con speciale superficie goffrata antigraffio, colorato in massa, resistente alla disinfezione chimica e meccanica; ignifugo classe 1 a parete e F2 al fumo, secondo normative AFNOR NF16/101.</v>
          </cell>
          <cell r="C7485" t="str">
            <v>m</v>
          </cell>
          <cell r="D7485">
            <v>26.28</v>
          </cell>
        </row>
        <row r="7486">
          <cell r="A7486" t="str">
            <v>1C.29.010.0020</v>
          </cell>
          <cell r="B7486" t="str">
            <v>Paraspigoli in alluminio estruso ad assorbimento elastico all'urto, con apertura alare 50 mm, sul quale viene applicato un profilo in resina acrovinilica, finemente granulato, non pororso (spessore 2 ÷ 2,5 mm); ignifugo classe 1</v>
          </cell>
          <cell r="C7486" t="str">
            <v>m</v>
          </cell>
          <cell r="D7486">
            <v>19.79</v>
          </cell>
        </row>
        <row r="7487">
          <cell r="A7487" t="str">
            <v>1C.29.010.0030</v>
          </cell>
          <cell r="B7487" t="str">
            <v>Paraspigoli verticale in elastomero, composto da un profilo in gomma con apertura alare di 75 mm e spessore variabile da 2 a 7 mm. Lunghezza standard delle barre 3 m.</v>
          </cell>
          <cell r="C7487" t="str">
            <v>m</v>
          </cell>
          <cell r="D7487">
            <v>19.649999999999999</v>
          </cell>
        </row>
        <row r="7488">
          <cell r="A7488" t="str">
            <v>1C.29.020</v>
          </cell>
          <cell r="B7488" t="str">
            <v>PARACOLPI</v>
          </cell>
          <cell r="C7488"/>
          <cell r="D7488"/>
        </row>
        <row r="7489">
          <cell r="A7489" t="str">
            <v>1C.29.020.0010</v>
          </cell>
          <cell r="B7489" t="str">
            <v>Paracolpi orizzontale in alluminio estruso, spessore 2,5 mm, con giunto ammortizzante in gomma al quale è applicato un profilo in policarbonato di altezza 200 mm antiurto, autoestinguente, con superficie goffrata antigraffio, colorato in massa, esistente alla disinfezione chimica e meccanica; ignifugo classe 1 a parete e F2 al fumo, secondo normative AFNOR NF16/101.</v>
          </cell>
          <cell r="C7489" t="str">
            <v>m</v>
          </cell>
          <cell r="D7489">
            <v>57.33</v>
          </cell>
        </row>
        <row r="7490">
          <cell r="A7490" t="str">
            <v>1C.29.020.0020</v>
          </cell>
          <cell r="B7490" t="str">
            <v>Paracolpi orizzontale in gomma, con altezza 160 mm, composto da un profilo continuo estruso in elastomero dello spessore di 20 mm. Lunghezza standard delle barre 3,00 m.</v>
          </cell>
          <cell r="C7490" t="str">
            <v>m</v>
          </cell>
          <cell r="D7490">
            <v>46.19</v>
          </cell>
        </row>
        <row r="7491">
          <cell r="A7491" t="str">
            <v>1C.29.050</v>
          </cell>
          <cell r="B7491" t="str">
            <v>CORRIMANO</v>
          </cell>
          <cell r="C7491"/>
          <cell r="D7491"/>
        </row>
        <row r="7492">
          <cell r="A7492" t="str">
            <v>1C.29.050.0010</v>
          </cell>
          <cell r="B7492" t="str">
            <v>Corrimano in alluminio estruso, spessore 40 mm, sul quale è applicato un profilo in policarbonato (spessore 2,5 mm) antiurto, autoestinguente con superficie goffrata antigraffio, colorato in massa, resistente alla disinfezione chimica e meccanica; ignifugo classe 1 a parete e F2 al fumo, secondo normative AFNOR NF16/101</v>
          </cell>
          <cell r="C7492" t="str">
            <v>m</v>
          </cell>
          <cell r="D7492">
            <v>49.82</v>
          </cell>
        </row>
        <row r="7493">
          <cell r="A7493" t="str">
            <v>1C.29.050.0020</v>
          </cell>
          <cell r="B7493" t="str">
            <v>Corrimano a sezione circolare in alluminio estruso, ø 45 mm, sul quale è applicato un profilo in materiale acrovinilico, finemente granulato, non poroso (spessore 2 ÷ 2,5 mm); ignifugo classe 1</v>
          </cell>
          <cell r="C7493" t="str">
            <v>m</v>
          </cell>
          <cell r="D7493">
            <v>35.369999999999997</v>
          </cell>
        </row>
        <row r="7494">
          <cell r="A7494" t="str">
            <v>1E.01 - IMPIANTI DI MESSA A TERRA E PROTEZIONE CONTRO FULMINI</v>
          </cell>
          <cell r="B7494"/>
          <cell r="C7494"/>
          <cell r="D7494"/>
        </row>
        <row r="7495">
          <cell r="A7495" t="str">
            <v>1E</v>
          </cell>
          <cell r="B7495" t="str">
            <v>OPERE COMPIUTE IMPIANTI ELETTRICI</v>
          </cell>
          <cell r="C7495"/>
          <cell r="D7495"/>
        </row>
        <row r="7496">
          <cell r="A7496" t="str">
            <v>1E.01</v>
          </cell>
          <cell r="B7496" t="str">
            <v>IMPIANTI DI MESSA A TERRA E PROTEZIONE CONTRO FULMINI</v>
          </cell>
          <cell r="C7496"/>
          <cell r="D7496"/>
        </row>
        <row r="7497">
          <cell r="A7497" t="str">
            <v>1E.01.010</v>
          </cell>
          <cell r="B7497" t="str">
            <v>DISPERSORI</v>
          </cell>
          <cell r="C7497"/>
          <cell r="D7497"/>
        </row>
        <row r="7498">
          <cell r="A7498" t="str">
            <v>1E.01.010.0010</v>
          </cell>
          <cell r="B7498" t="str">
            <v>Dispersore modulare a piastre in acciaio zincato a caldo per immersione dopo lavorazione, viti in acciaio inox, dimensioni 750x500x500</v>
          </cell>
          <cell r="C7498"/>
          <cell r="D7498"/>
        </row>
        <row r="7499">
          <cell r="A7499" t="str">
            <v>1E.01.010.0010.a</v>
          </cell>
          <cell r="B7499" t="str">
            <v>- modulo base</v>
          </cell>
          <cell r="C7499" t="str">
            <v>cad</v>
          </cell>
          <cell r="D7499" t="str">
            <v>180,31</v>
          </cell>
        </row>
        <row r="7500">
          <cell r="A7500" t="str">
            <v>1E.01.010.0010.b</v>
          </cell>
          <cell r="B7500" t="str">
            <v>- modulo supplementare</v>
          </cell>
          <cell r="C7500" t="str">
            <v>cad</v>
          </cell>
          <cell r="D7500" t="str">
            <v>136,96</v>
          </cell>
        </row>
        <row r="7501">
          <cell r="A7501" t="str">
            <v>1E.01.010.0020</v>
          </cell>
          <cell r="B7501" t="str">
            <v>Dispersore a piastra completo di piatto 30x3.5 mm lungh. 3 m in acciaio zincato a caldo per immersione dopo lavorazione, dimensioni:</v>
          </cell>
          <cell r="C7501"/>
          <cell r="D7501"/>
        </row>
        <row r="7502">
          <cell r="A7502" t="str">
            <v>1E.01.010.0020.a</v>
          </cell>
          <cell r="B7502" t="str">
            <v>- 500x500x3 mm</v>
          </cell>
          <cell r="C7502" t="str">
            <v>cad</v>
          </cell>
          <cell r="D7502" t="str">
            <v>97,21</v>
          </cell>
        </row>
        <row r="7503">
          <cell r="A7503" t="str">
            <v>1E.01.010.0020.b</v>
          </cell>
          <cell r="B7503" t="str">
            <v>- 500x1000x3 mm</v>
          </cell>
          <cell r="C7503" t="str">
            <v>cad</v>
          </cell>
          <cell r="D7503" t="str">
            <v>155,78</v>
          </cell>
        </row>
        <row r="7504">
          <cell r="A7504" t="str">
            <v>1E.01.010.0020.c</v>
          </cell>
          <cell r="B7504" t="str">
            <v>- 1000x1000x3 mm</v>
          </cell>
          <cell r="C7504" t="str">
            <v>cad</v>
          </cell>
          <cell r="D7504" t="str">
            <v>258,74</v>
          </cell>
        </row>
        <row r="7505">
          <cell r="A7505" t="str">
            <v>1E.01.010.0030</v>
          </cell>
          <cell r="B7505" t="str">
            <v>Dispersore a picchetto in acciaio zincato a caldo per immersione dopo lavorazione, lunghezza 1.5 m, componibile per raggiungere profondità maggiori, diametro:</v>
          </cell>
          <cell r="C7505"/>
          <cell r="D7505"/>
        </row>
        <row r="7506">
          <cell r="A7506" t="str">
            <v>1E.01.010.0030.a</v>
          </cell>
          <cell r="B7506" t="str">
            <v>- 20 mm</v>
          </cell>
          <cell r="C7506" t="str">
            <v>cad</v>
          </cell>
          <cell r="D7506" t="str">
            <v>54,33</v>
          </cell>
        </row>
        <row r="7507">
          <cell r="A7507" t="str">
            <v>1E.01.010.0030.b</v>
          </cell>
          <cell r="B7507" t="str">
            <v>- 25 mm</v>
          </cell>
          <cell r="C7507" t="str">
            <v>cad</v>
          </cell>
          <cell r="D7507" t="str">
            <v>62,38</v>
          </cell>
        </row>
        <row r="7508">
          <cell r="A7508" t="str">
            <v>1E.01.010.0030.c</v>
          </cell>
          <cell r="B7508" t="str">
            <v>- 20 mm rivestito in rame spessore 0.5 mm</v>
          </cell>
          <cell r="C7508" t="str">
            <v>cad</v>
          </cell>
          <cell r="D7508" t="str">
            <v>99,69</v>
          </cell>
        </row>
        <row r="7509">
          <cell r="A7509" t="str">
            <v>1E.01.010.0030.d</v>
          </cell>
          <cell r="B7509" t="str">
            <v>- punta di infissione diametro 20 mm</v>
          </cell>
          <cell r="C7509" t="str">
            <v>cad</v>
          </cell>
          <cell r="D7509" t="str">
            <v>25,69</v>
          </cell>
        </row>
        <row r="7510">
          <cell r="A7510" t="str">
            <v>1E.01.010.0030.e</v>
          </cell>
          <cell r="B7510" t="str">
            <v>- punta di infissione diametro 25 mm</v>
          </cell>
          <cell r="C7510" t="str">
            <v>cad</v>
          </cell>
          <cell r="D7510" t="str">
            <v>25,80</v>
          </cell>
        </row>
        <row r="7511">
          <cell r="A7511" t="str">
            <v>1E.01.010.0030.f</v>
          </cell>
          <cell r="B7511" t="str">
            <v>- battipalo diametri 20÷25 mm</v>
          </cell>
          <cell r="C7511" t="str">
            <v>cad</v>
          </cell>
          <cell r="D7511" t="str">
            <v>122,12</v>
          </cell>
        </row>
        <row r="7512">
          <cell r="A7512" t="str">
            <v>1E.01.010.0040</v>
          </cell>
          <cell r="B7512" t="str">
            <v>Dispersore a croce in acciaio zincato a caldo per immersione dopo lavorazione, a norme CEI 64-8, CEI 81-1, sezione 50x50x5 mm, con bandiera a 3 fori diam. 11 mm, per allacciamenti di corde, tondi, piatti e funi, nelle lunghezze:</v>
          </cell>
          <cell r="C7512"/>
          <cell r="D7512"/>
        </row>
        <row r="7513">
          <cell r="A7513" t="str">
            <v>1E.01.010.0040.a</v>
          </cell>
          <cell r="B7513" t="str">
            <v>- 1 m</v>
          </cell>
          <cell r="C7513" t="str">
            <v>cad</v>
          </cell>
          <cell r="D7513" t="str">
            <v>26,35</v>
          </cell>
        </row>
        <row r="7514">
          <cell r="A7514" t="str">
            <v>1E.01.010.0040.b</v>
          </cell>
          <cell r="B7514" t="str">
            <v>- 1.5 m</v>
          </cell>
          <cell r="C7514" t="str">
            <v>cad</v>
          </cell>
          <cell r="D7514" t="str">
            <v>36,29</v>
          </cell>
        </row>
        <row r="7515">
          <cell r="A7515" t="str">
            <v>1E.01.010.0040.c</v>
          </cell>
          <cell r="B7515" t="str">
            <v>- 2 m</v>
          </cell>
          <cell r="C7515" t="str">
            <v>cad</v>
          </cell>
          <cell r="D7515" t="str">
            <v>47,34</v>
          </cell>
        </row>
        <row r="7516">
          <cell r="A7516" t="str">
            <v>1E.01.010.0040.d</v>
          </cell>
          <cell r="B7516" t="str">
            <v>- 2.5 m</v>
          </cell>
          <cell r="C7516" t="str">
            <v>cad</v>
          </cell>
          <cell r="D7516" t="str">
            <v>59,59</v>
          </cell>
        </row>
        <row r="7517">
          <cell r="A7517" t="str">
            <v>1E.01.010.0040.e</v>
          </cell>
          <cell r="B7517" t="str">
            <v>- 3 m</v>
          </cell>
          <cell r="C7517" t="str">
            <v>cad</v>
          </cell>
          <cell r="D7517" t="str">
            <v>72,44</v>
          </cell>
        </row>
        <row r="7518">
          <cell r="A7518" t="str">
            <v>1E.01.010.0040.f</v>
          </cell>
          <cell r="B7518" t="str">
            <v>- 4 m</v>
          </cell>
          <cell r="C7518" t="str">
            <v>cad</v>
          </cell>
          <cell r="D7518" t="str">
            <v>102,07</v>
          </cell>
        </row>
        <row r="7519">
          <cell r="A7519" t="str">
            <v>1E.01.010.0040.g</v>
          </cell>
          <cell r="B7519" t="str">
            <v>- 5 m</v>
          </cell>
          <cell r="C7519" t="str">
            <v>cad</v>
          </cell>
          <cell r="D7519" t="str">
            <v>121,00</v>
          </cell>
        </row>
        <row r="7520">
          <cell r="A7520" t="str">
            <v>1E.01.010.0040.h</v>
          </cell>
          <cell r="B7520" t="str">
            <v>- 6 m</v>
          </cell>
          <cell r="C7520" t="str">
            <v>cad</v>
          </cell>
          <cell r="D7520" t="str">
            <v>140,99</v>
          </cell>
        </row>
        <row r="7521">
          <cell r="A7521" t="str">
            <v>1E.01.010.0050</v>
          </cell>
          <cell r="B7521" t="str">
            <v>Dispersore a croce in acciaio zincato a caldo per immersione dopo lavorazione, a norme CEI 11-1 (impianti in c.a. con tensione maggiore di 1kV), sezione 50x50x5 mm, con bandiera a 3 fori diam. 11 mm, per allacciamenti di corde, tondi, corde e funi, nelle lunghezze:</v>
          </cell>
          <cell r="C7521"/>
          <cell r="D7521"/>
        </row>
        <row r="7522">
          <cell r="A7522" t="str">
            <v>1E.01.010.0050.a</v>
          </cell>
          <cell r="B7522" t="str">
            <v>- 1 m</v>
          </cell>
          <cell r="C7522" t="str">
            <v>cad</v>
          </cell>
          <cell r="D7522" t="str">
            <v>27,32</v>
          </cell>
        </row>
        <row r="7523">
          <cell r="A7523" t="str">
            <v>1E.01.010.0050.b</v>
          </cell>
          <cell r="B7523" t="str">
            <v>- 1.5 m</v>
          </cell>
          <cell r="C7523" t="str">
            <v>cad</v>
          </cell>
          <cell r="D7523" t="str">
            <v>37,25</v>
          </cell>
        </row>
        <row r="7524">
          <cell r="A7524" t="str">
            <v>1E.01.010.0050.c</v>
          </cell>
          <cell r="B7524" t="str">
            <v>- 2 m</v>
          </cell>
          <cell r="C7524" t="str">
            <v>cad</v>
          </cell>
          <cell r="D7524" t="str">
            <v>48,30</v>
          </cell>
        </row>
        <row r="7525">
          <cell r="A7525" t="str">
            <v>1E.01.010.0060</v>
          </cell>
          <cell r="B7525" t="str">
            <v>Dispersore piatto in acciaio dolce zincato a caldo per immersione e trascinamento dopo lavorazione, nelle sezioni:</v>
          </cell>
          <cell r="C7525"/>
          <cell r="D7525"/>
        </row>
        <row r="7526">
          <cell r="A7526" t="str">
            <v>1E.01.010.0060.a</v>
          </cell>
          <cell r="B7526" t="str">
            <v>- 30 x 3.5 mm</v>
          </cell>
          <cell r="C7526" t="str">
            <v>m</v>
          </cell>
          <cell r="D7526" t="str">
            <v>2,81</v>
          </cell>
        </row>
        <row r="7527">
          <cell r="A7527" t="str">
            <v>1E.01.010.0060.b</v>
          </cell>
          <cell r="B7527" t="str">
            <v>- 40 x 3 mm</v>
          </cell>
          <cell r="C7527" t="str">
            <v>m</v>
          </cell>
          <cell r="D7527" t="str">
            <v>2,82</v>
          </cell>
        </row>
        <row r="7528">
          <cell r="A7528" t="str">
            <v>1E.01.010.0060.c</v>
          </cell>
          <cell r="B7528" t="str">
            <v>- 40 x 4 mm</v>
          </cell>
          <cell r="C7528" t="str">
            <v>m</v>
          </cell>
          <cell r="D7528" t="str">
            <v>2,84</v>
          </cell>
        </row>
        <row r="7529">
          <cell r="A7529" t="str">
            <v>1E.01.010.0060.d</v>
          </cell>
          <cell r="B7529" t="str">
            <v>- 40 x 5 mm</v>
          </cell>
          <cell r="C7529" t="str">
            <v>m</v>
          </cell>
          <cell r="D7529" t="str">
            <v>3,01</v>
          </cell>
        </row>
        <row r="7530">
          <cell r="A7530" t="str">
            <v>1E.01.010.0070</v>
          </cell>
          <cell r="B7530" t="str">
            <v>Dispersore tondo in acciaio zincato a caldo per immersione e trascinamento dopo lavorazione, nelle sezioni:</v>
          </cell>
          <cell r="C7530"/>
          <cell r="D7530"/>
        </row>
        <row r="7531">
          <cell r="A7531" t="str">
            <v>1E.01.010.0070.a</v>
          </cell>
          <cell r="B7531" t="str">
            <v>- 50 mm²</v>
          </cell>
          <cell r="C7531" t="str">
            <v>cad</v>
          </cell>
          <cell r="D7531" t="str">
            <v>11,12</v>
          </cell>
        </row>
        <row r="7532">
          <cell r="A7532" t="str">
            <v>1E.01.010.0070.b</v>
          </cell>
          <cell r="B7532" t="str">
            <v>- 75 mm²</v>
          </cell>
          <cell r="C7532" t="str">
            <v>cad</v>
          </cell>
          <cell r="D7532" t="str">
            <v>11,13</v>
          </cell>
        </row>
        <row r="7533">
          <cell r="A7533" t="str">
            <v>1E.01.010.0080</v>
          </cell>
          <cell r="B7533" t="str">
            <v>Dispersore tondo in corda di rame elettrolitico, nelle sezioni:</v>
          </cell>
          <cell r="C7533"/>
          <cell r="D7533"/>
        </row>
        <row r="7534">
          <cell r="A7534" t="str">
            <v>1E.01.010.0080.a</v>
          </cell>
          <cell r="B7534" t="str">
            <v>- 35 mm²</v>
          </cell>
          <cell r="C7534" t="str">
            <v>cad</v>
          </cell>
          <cell r="D7534" t="str">
            <v>11,20</v>
          </cell>
        </row>
        <row r="7535">
          <cell r="A7535" t="str">
            <v>1E.01.010.0080.b</v>
          </cell>
          <cell r="B7535" t="str">
            <v>- 50 mm²</v>
          </cell>
          <cell r="C7535" t="str">
            <v>cad</v>
          </cell>
          <cell r="D7535" t="str">
            <v>12,76</v>
          </cell>
        </row>
        <row r="7536">
          <cell r="A7536" t="str">
            <v>1E.01.010.0085</v>
          </cell>
          <cell r="B7536" t="str">
            <v>Fornitura e posa di corda di rame nuda per impianto di terra, compresi i collegamenti e giunzioni ed ogni altro componente necessario per l'esecuzione a regola d'arte di sezione:</v>
          </cell>
          <cell r="C7536"/>
          <cell r="D7536"/>
        </row>
        <row r="7537">
          <cell r="A7537" t="str">
            <v>1E.01.010.0085.a</v>
          </cell>
          <cell r="B7537" t="str">
            <v>16 mmq</v>
          </cell>
          <cell r="C7537" t="str">
            <v>m</v>
          </cell>
          <cell r="D7537" t="str">
            <v>2,42</v>
          </cell>
        </row>
        <row r="7538">
          <cell r="A7538" t="str">
            <v>1E.01.010.0085.b</v>
          </cell>
          <cell r="B7538" t="str">
            <v>25 mmq</v>
          </cell>
          <cell r="C7538" t="str">
            <v>m</v>
          </cell>
          <cell r="D7538" t="str">
            <v>2,77</v>
          </cell>
        </row>
        <row r="7539">
          <cell r="A7539" t="str">
            <v>1E.01.010.0085.c</v>
          </cell>
          <cell r="B7539" t="str">
            <v>35 mmq</v>
          </cell>
          <cell r="C7539" t="str">
            <v>m</v>
          </cell>
          <cell r="D7539" t="str">
            <v>3,51</v>
          </cell>
        </row>
        <row r="7540">
          <cell r="A7540" t="str">
            <v>1E.01.010.0085.d</v>
          </cell>
          <cell r="B7540" t="str">
            <v>50 mmq</v>
          </cell>
          <cell r="C7540" t="str">
            <v>m</v>
          </cell>
          <cell r="D7540" t="str">
            <v>4,40</v>
          </cell>
        </row>
        <row r="7541">
          <cell r="A7541" t="str">
            <v>1E.01.010.0085.e</v>
          </cell>
          <cell r="B7541" t="str">
            <v>70 mmq</v>
          </cell>
          <cell r="C7541" t="str">
            <v>m</v>
          </cell>
          <cell r="D7541" t="str">
            <v>5,93</v>
          </cell>
        </row>
        <row r="7542">
          <cell r="A7542" t="str">
            <v>1E.01.010.0085.f</v>
          </cell>
          <cell r="B7542" t="str">
            <v>95 mmq</v>
          </cell>
          <cell r="C7542" t="str">
            <v>m</v>
          </cell>
          <cell r="D7542" t="str">
            <v>7,50</v>
          </cell>
        </row>
        <row r="7543">
          <cell r="A7543" t="str">
            <v>1E.01.020</v>
          </cell>
          <cell r="B7543" t="str">
            <v>MORSETTI E ACCESSORI PER IMPIANTI DI DISPERSIONE</v>
          </cell>
          <cell r="C7543"/>
          <cell r="D7543"/>
        </row>
        <row r="7544">
          <cell r="A7544" t="str">
            <v>1E.01.020.0010</v>
          </cell>
          <cell r="B7544" t="str">
            <v>Morsetto in acciaio zincato a caldo per immersione dopo lavorazione, per dispersori tondi con collegamento a tondi di diametro 8-10 mm, nei diametri:</v>
          </cell>
          <cell r="C7544"/>
          <cell r="D7544"/>
        </row>
        <row r="7545">
          <cell r="A7545" t="str">
            <v>1E.01.020.0010.a</v>
          </cell>
          <cell r="B7545" t="str">
            <v>- 20 mm</v>
          </cell>
          <cell r="C7545" t="str">
            <v>cad</v>
          </cell>
          <cell r="D7545" t="str">
            <v>16,07</v>
          </cell>
        </row>
        <row r="7546">
          <cell r="A7546" t="str">
            <v>1E.01.020.0010.b</v>
          </cell>
          <cell r="B7546" t="str">
            <v>- 25 mm</v>
          </cell>
          <cell r="C7546" t="str">
            <v>cad</v>
          </cell>
          <cell r="D7546" t="str">
            <v>16,16</v>
          </cell>
        </row>
        <row r="7547">
          <cell r="A7547" t="str">
            <v>1E.01.020.0020</v>
          </cell>
          <cell r="B7547" t="str">
            <v>Morsetto in acciaio zincato a caldo per immersione dopo lavorazione, per dispersori tondi con collegamento a piatti fino a 50 mm, nei diametri:</v>
          </cell>
          <cell r="C7547"/>
          <cell r="D7547"/>
        </row>
        <row r="7548">
          <cell r="A7548" t="str">
            <v>1E.01.020.0020.a</v>
          </cell>
          <cell r="B7548" t="str">
            <v>- 20 mm</v>
          </cell>
          <cell r="C7548" t="str">
            <v>cad</v>
          </cell>
          <cell r="D7548" t="str">
            <v>12,18</v>
          </cell>
        </row>
        <row r="7549">
          <cell r="A7549" t="str">
            <v>1E.01.020.0020.b</v>
          </cell>
          <cell r="B7549" t="str">
            <v>- 25 mm</v>
          </cell>
          <cell r="C7549" t="str">
            <v>cad</v>
          </cell>
          <cell r="D7549" t="str">
            <v>12,58</v>
          </cell>
        </row>
        <row r="7550">
          <cell r="A7550" t="str">
            <v>1E.01.020.0030</v>
          </cell>
          <cell r="B7550" t="str">
            <v>Morsetto in acciaio zincato a caldo per immersione dopo lavorazione, per dispersori tondi con collegamento a piatti fino a 40 mm e tondi 8-10 mm, nei diametri:</v>
          </cell>
          <cell r="C7550"/>
          <cell r="D7550"/>
        </row>
        <row r="7551">
          <cell r="A7551" t="str">
            <v>1E.01.020.0030.a</v>
          </cell>
          <cell r="B7551" t="str">
            <v>- 20 mm</v>
          </cell>
          <cell r="C7551" t="str">
            <v>cad</v>
          </cell>
          <cell r="D7551" t="str">
            <v>12,29</v>
          </cell>
        </row>
        <row r="7552">
          <cell r="A7552" t="str">
            <v>1E.01.020.0030.b</v>
          </cell>
          <cell r="B7552" t="str">
            <v>- 25 mm</v>
          </cell>
          <cell r="C7552" t="str">
            <v>cad</v>
          </cell>
          <cell r="D7552" t="str">
            <v>12,50</v>
          </cell>
        </row>
        <row r="7553">
          <cell r="A7553" t="str">
            <v>1E.01.020.0040</v>
          </cell>
          <cell r="B7553" t="str">
            <v>Morsetto in ottone per dispersori tondi con collegamento a tondi 8-10 mm o sezione 95 mmq, diametro 20 mm</v>
          </cell>
          <cell r="C7553" t="str">
            <v>cad</v>
          </cell>
          <cell r="D7553" t="str">
            <v>24,62</v>
          </cell>
        </row>
        <row r="7554">
          <cell r="A7554" t="str">
            <v>1E.01.020.0050</v>
          </cell>
          <cell r="B7554" t="str">
            <v>Morsetto in acciaio zincato a caldo per immersione dopo lavorazione, per dispersori a croce con collegamento a tondi 8-10 mm</v>
          </cell>
          <cell r="C7554" t="str">
            <v>cad</v>
          </cell>
          <cell r="D7554" t="str">
            <v>13,09</v>
          </cell>
        </row>
        <row r="7555">
          <cell r="A7555" t="str">
            <v>1E.01.020.0060</v>
          </cell>
          <cell r="B7555" t="str">
            <v>Morsetto in acciaio zincato a caldo per immersione dopo lavorazione, per dispersori a croce a 1, 2, 3 vie</v>
          </cell>
          <cell r="C7555"/>
          <cell r="D7555"/>
        </row>
        <row r="7556">
          <cell r="A7556" t="str">
            <v>1E.01.020.0060.a</v>
          </cell>
          <cell r="B7556" t="str">
            <v>- a 1 via</v>
          </cell>
          <cell r="C7556" t="str">
            <v>cad</v>
          </cell>
          <cell r="D7556" t="str">
            <v>9,72</v>
          </cell>
        </row>
        <row r="7557">
          <cell r="A7557" t="str">
            <v>1E.01.020.0060.b</v>
          </cell>
          <cell r="B7557" t="str">
            <v>- a 2 vie</v>
          </cell>
          <cell r="C7557" t="str">
            <v>cad</v>
          </cell>
          <cell r="D7557" t="str">
            <v>13,93</v>
          </cell>
        </row>
        <row r="7558">
          <cell r="A7558" t="str">
            <v>1E.01.020.0060.c</v>
          </cell>
          <cell r="B7558" t="str">
            <v>- a 3 vie</v>
          </cell>
          <cell r="C7558" t="str">
            <v>cad</v>
          </cell>
          <cell r="D7558" t="str">
            <v>19,03</v>
          </cell>
        </row>
        <row r="7559">
          <cell r="A7559" t="str">
            <v>1E.01.020.0060.d</v>
          </cell>
          <cell r="B7559" t="str">
            <v>- a 1 via in ottone</v>
          </cell>
          <cell r="C7559" t="str">
            <v>cad</v>
          </cell>
          <cell r="D7559" t="str">
            <v>18,18</v>
          </cell>
        </row>
        <row r="7560">
          <cell r="A7560" t="str">
            <v>1E.01.020.0060.e</v>
          </cell>
          <cell r="B7560" t="str">
            <v>- a 2 vie in ottone</v>
          </cell>
          <cell r="C7560" t="str">
            <v>cad</v>
          </cell>
          <cell r="D7560" t="str">
            <v>30,12</v>
          </cell>
        </row>
        <row r="7561">
          <cell r="A7561" t="str">
            <v>1E.01.020.0070</v>
          </cell>
          <cell r="B7561" t="str">
            <v>Morsetto a croce per tondi, in acciaio zincato a caldo per immersione dopo lavorazione, per tondi 8-10 mm, nei tipi:</v>
          </cell>
          <cell r="C7561"/>
          <cell r="D7561"/>
        </row>
        <row r="7562">
          <cell r="A7562" t="str">
            <v>1E.01.020.0070.a</v>
          </cell>
          <cell r="B7562" t="str">
            <v>- con piastra intermedia dim. 52x52x3 mm</v>
          </cell>
          <cell r="C7562" t="str">
            <v>cad</v>
          </cell>
          <cell r="D7562" t="str">
            <v>13,75</v>
          </cell>
        </row>
        <row r="7563">
          <cell r="A7563" t="str">
            <v>1E.01.020.0070.b</v>
          </cell>
          <cell r="B7563" t="str">
            <v>- con piastra intermedia dim. 60x60x4 mm</v>
          </cell>
          <cell r="C7563" t="str">
            <v>cad</v>
          </cell>
          <cell r="D7563" t="str">
            <v>17,94</v>
          </cell>
        </row>
        <row r="7564">
          <cell r="A7564" t="str">
            <v>1E.01.020.0070.c</v>
          </cell>
          <cell r="B7564" t="str">
            <v>- senza piastra intermedia dim. 52x52x2 mm</v>
          </cell>
          <cell r="C7564" t="str">
            <v>cad</v>
          </cell>
          <cell r="D7564" t="str">
            <v>7,91</v>
          </cell>
        </row>
        <row r="7565">
          <cell r="A7565" t="str">
            <v>1E.01.020.0070.d</v>
          </cell>
          <cell r="B7565" t="str">
            <v>- senza piastra intermedia dim. 60x60x4 mm</v>
          </cell>
          <cell r="C7565" t="str">
            <v>cad</v>
          </cell>
          <cell r="D7565" t="str">
            <v>11,37</v>
          </cell>
        </row>
        <row r="7566">
          <cell r="A7566" t="str">
            <v>1E.01.020.0070.e</v>
          </cell>
          <cell r="B7566" t="str">
            <v>- con piastra intermedia dim. 52x52x3 mm in rame</v>
          </cell>
          <cell r="C7566" t="str">
            <v>cad</v>
          </cell>
          <cell r="D7566" t="str">
            <v>24,27</v>
          </cell>
        </row>
        <row r="7567">
          <cell r="A7567" t="str">
            <v>1E.01.020.0070.f</v>
          </cell>
          <cell r="B7567" t="str">
            <v>- con piastra intermedia dim. 60x60x4 mm in rame</v>
          </cell>
          <cell r="C7567" t="str">
            <v>cad</v>
          </cell>
          <cell r="D7567" t="str">
            <v>31,59</v>
          </cell>
        </row>
        <row r="7568">
          <cell r="A7568" t="str">
            <v>1E.01.020.0070.g</v>
          </cell>
          <cell r="B7568" t="str">
            <v>- senza piastra intermedia dim. 52x52x2 mm in rame</v>
          </cell>
          <cell r="C7568" t="str">
            <v>cad</v>
          </cell>
          <cell r="D7568" t="str">
            <v>16,26</v>
          </cell>
        </row>
        <row r="7569">
          <cell r="A7569" t="str">
            <v>1E.01.020.0080</v>
          </cell>
          <cell r="B7569" t="str">
            <v>Morsetto a croce per piatti, in acciaio zincato a caldo per immersione dopo lavorazione, nei tipi:</v>
          </cell>
          <cell r="C7569"/>
          <cell r="D7569"/>
        </row>
        <row r="7570">
          <cell r="A7570" t="str">
            <v>1E.01.020.0080.a</v>
          </cell>
          <cell r="B7570" t="str">
            <v>- con piastra intermedia dim. 52x52x2 mm per piatti da 30 mm</v>
          </cell>
          <cell r="C7570" t="str">
            <v>cad</v>
          </cell>
          <cell r="D7570" t="str">
            <v>15,68</v>
          </cell>
        </row>
        <row r="7571">
          <cell r="A7571" t="str">
            <v>1E.01.020.0080.b</v>
          </cell>
          <cell r="B7571" t="str">
            <v>- con piastra intermedia dim. 60x60x4 mm per piatti da 30 mm</v>
          </cell>
          <cell r="C7571" t="str">
            <v>cad</v>
          </cell>
          <cell r="D7571" t="str">
            <v>17,23</v>
          </cell>
        </row>
        <row r="7572">
          <cell r="A7572" t="str">
            <v>1E.01.020.0080.c</v>
          </cell>
          <cell r="B7572" t="str">
            <v>- con piastra intermedia dim. 80x80x4 mm per piatti da 40 mm</v>
          </cell>
          <cell r="C7572" t="str">
            <v>cad</v>
          </cell>
          <cell r="D7572" t="str">
            <v>20,49</v>
          </cell>
        </row>
        <row r="7573">
          <cell r="A7573" t="str">
            <v>1E.01.020.0080.d</v>
          </cell>
          <cell r="B7573" t="str">
            <v>- senza piastra intermedia dim. 52x52x2 mm per piatti da 30 mm</v>
          </cell>
          <cell r="C7573" t="str">
            <v>cad</v>
          </cell>
          <cell r="D7573" t="str">
            <v>9,94</v>
          </cell>
        </row>
        <row r="7574">
          <cell r="A7574" t="str">
            <v>1E.01.020.0080.e</v>
          </cell>
          <cell r="B7574" t="str">
            <v>- senza piastra intermedia dim. 60x60x4 mm per piatti da 30 mm</v>
          </cell>
          <cell r="C7574" t="str">
            <v>cad</v>
          </cell>
          <cell r="D7574" t="str">
            <v>11,17</v>
          </cell>
        </row>
        <row r="7575">
          <cell r="A7575" t="str">
            <v>1E.01.020.0080.f</v>
          </cell>
          <cell r="B7575" t="str">
            <v>- senza piastra intermedia dim. 60x60x4 mm in rame per piatti da 30 mm</v>
          </cell>
          <cell r="C7575" t="str">
            <v>cad</v>
          </cell>
          <cell r="D7575" t="str">
            <v>13,93</v>
          </cell>
        </row>
        <row r="7576">
          <cell r="A7576" t="str">
            <v>1E.01.020.0090</v>
          </cell>
          <cell r="B7576" t="str">
            <v>Pozzetto in ghisa, completo di morsetto di sezionamento per tondi e piatti, dimensioni 227x155x115 mm</v>
          </cell>
          <cell r="C7576" t="str">
            <v>cad</v>
          </cell>
          <cell r="D7576" t="str">
            <v>231,30</v>
          </cell>
        </row>
        <row r="7577">
          <cell r="A7577" t="str">
            <v>1E.01.020.0100</v>
          </cell>
          <cell r="B7577" t="str">
            <v>Pozzetto in ghisa, senza morsetto di sezionamento, dimensioni 227x155x115 mm</v>
          </cell>
          <cell r="C7577" t="str">
            <v>cad</v>
          </cell>
          <cell r="D7577" t="str">
            <v>147,07</v>
          </cell>
        </row>
        <row r="7578">
          <cell r="A7578" t="str">
            <v>1E.01.020.0110</v>
          </cell>
          <cell r="B7578" t="str">
            <v>Piastra equipotenziale dei ferri di armatura di piano, in acciaio zincato a caldo, diam. 70 mm, foro esterno filettato M10</v>
          </cell>
          <cell r="C7578" t="str">
            <v>cad</v>
          </cell>
          <cell r="D7578" t="str">
            <v>52,69</v>
          </cell>
        </row>
        <row r="7579">
          <cell r="A7579" t="str">
            <v>1E.01.030</v>
          </cell>
          <cell r="B7579" t="str">
            <v>SISTEMI PER IMPIANTI PARAFULMINE</v>
          </cell>
          <cell r="C7579"/>
          <cell r="D7579"/>
        </row>
        <row r="7580">
          <cell r="A7580" t="str">
            <v>1E.01.030.0010</v>
          </cell>
          <cell r="B7580" t="str">
            <v>Asta di captazione in acciaio zincato a caldo per immersione dopo lavorazione, diam. 16 mm, con bombatura e morsetto, nelle lunghezze:</v>
          </cell>
          <cell r="C7580"/>
          <cell r="D7580"/>
        </row>
        <row r="7581">
          <cell r="A7581" t="str">
            <v>1E.01.030.0010.a</v>
          </cell>
          <cell r="B7581" t="str">
            <v>- 1000 mm</v>
          </cell>
          <cell r="C7581" t="str">
            <v>cad</v>
          </cell>
          <cell r="D7581" t="str">
            <v>56,20</v>
          </cell>
        </row>
        <row r="7582">
          <cell r="A7582" t="str">
            <v>1E.01.030.0010.b</v>
          </cell>
          <cell r="B7582" t="str">
            <v>- 1500 mm</v>
          </cell>
          <cell r="C7582" t="str">
            <v>cad</v>
          </cell>
          <cell r="D7582" t="str">
            <v>67,28</v>
          </cell>
        </row>
        <row r="7583">
          <cell r="A7583" t="str">
            <v>1E.01.030.0020</v>
          </cell>
          <cell r="B7583" t="str">
            <v>Asta di captazione in acciaio zincato a caldo, diam. 16 mm, completa di morsetto e base filettata M16 per contrappeso, nelle lunghezze:</v>
          </cell>
          <cell r="C7583"/>
          <cell r="D7583"/>
        </row>
        <row r="7584">
          <cell r="A7584" t="str">
            <v>1E.01.030.0020.a</v>
          </cell>
          <cell r="B7584" t="str">
            <v>- 1000 mm</v>
          </cell>
          <cell r="C7584" t="str">
            <v>cad</v>
          </cell>
          <cell r="D7584" t="str">
            <v>68,65</v>
          </cell>
        </row>
        <row r="7585">
          <cell r="A7585" t="str">
            <v>1E.01.030.0020.b</v>
          </cell>
          <cell r="B7585" t="str">
            <v>- 1500 mm</v>
          </cell>
          <cell r="C7585" t="str">
            <v>cad</v>
          </cell>
          <cell r="D7585" t="str">
            <v>81,83</v>
          </cell>
        </row>
        <row r="7586">
          <cell r="A7586" t="str">
            <v>1E.01.030.0030</v>
          </cell>
          <cell r="B7586" t="str">
            <v>Contrappeso in cemento con base in plastica per il sostegno dell'asta di captazione, foro filettato M16 e peso 7 kg</v>
          </cell>
          <cell r="C7586" t="str">
            <v>cad</v>
          </cell>
          <cell r="D7586" t="str">
            <v>20,14</v>
          </cell>
        </row>
        <row r="7587">
          <cell r="A7587" t="str">
            <v>1E.01.030.0040</v>
          </cell>
          <cell r="B7587" t="str">
            <v>Punta di captazione, da applicare su tondo con diam. Max di 10 mm</v>
          </cell>
          <cell r="C7587"/>
          <cell r="D7587"/>
        </row>
        <row r="7588">
          <cell r="A7588" t="str">
            <v>1E.01.030.0040.a</v>
          </cell>
          <cell r="B7588" t="str">
            <v>- in ottone</v>
          </cell>
          <cell r="C7588" t="str">
            <v>cad</v>
          </cell>
          <cell r="D7588" t="str">
            <v>14,94</v>
          </cell>
        </row>
        <row r="7589">
          <cell r="A7589" t="str">
            <v>1E.01.030.0040.b</v>
          </cell>
          <cell r="B7589" t="str">
            <v>- in alluminio</v>
          </cell>
          <cell r="C7589" t="str">
            <v>cad</v>
          </cell>
          <cell r="D7589" t="str">
            <v>7,69</v>
          </cell>
        </row>
        <row r="7590">
          <cell r="A7590" t="str">
            <v>1E.01.030.0050</v>
          </cell>
          <cell r="B7590" t="str">
            <v>Tondo di captazione e calata, in acciaio zincato a caldo per immersione e trascinamento dopo lavorazione, nei diametri</v>
          </cell>
          <cell r="C7590"/>
          <cell r="D7590"/>
        </row>
        <row r="7591">
          <cell r="A7591" t="str">
            <v>1E.01.030.0050.a</v>
          </cell>
          <cell r="B7591" t="str">
            <v>- 8 mm</v>
          </cell>
          <cell r="C7591" t="str">
            <v>m</v>
          </cell>
          <cell r="D7591" t="str">
            <v>11,12</v>
          </cell>
        </row>
        <row r="7592">
          <cell r="A7592" t="str">
            <v>1E.01.030.0050.b</v>
          </cell>
          <cell r="B7592" t="str">
            <v>- 10 mm</v>
          </cell>
          <cell r="C7592" t="str">
            <v>m</v>
          </cell>
          <cell r="D7592" t="str">
            <v>11,13</v>
          </cell>
        </row>
        <row r="7593">
          <cell r="A7593" t="str">
            <v>1E.01.030.0050.c</v>
          </cell>
          <cell r="B7593" t="str">
            <v>- 8 mm in lega di alluminio, manganese e silicio</v>
          </cell>
          <cell r="C7593" t="str">
            <v>m</v>
          </cell>
          <cell r="D7593" t="str">
            <v>11,14</v>
          </cell>
        </row>
        <row r="7594">
          <cell r="A7594" t="str">
            <v>1E.01.030.0050.d</v>
          </cell>
          <cell r="B7594" t="str">
            <v>- 10 mm in alluminio</v>
          </cell>
          <cell r="C7594" t="str">
            <v>m</v>
          </cell>
          <cell r="D7594" t="str">
            <v>11,15</v>
          </cell>
        </row>
        <row r="7595">
          <cell r="A7595" t="str">
            <v>1E.01.030.0060</v>
          </cell>
          <cell r="B7595" t="str">
            <v>Piatto di captazione e calata, in acciaio zincato a caldo per immersione e trascinamento dopo lavorazione, nelle dimensioni:</v>
          </cell>
          <cell r="C7595"/>
          <cell r="D7595"/>
        </row>
        <row r="7596">
          <cell r="A7596" t="str">
            <v>1E.01.030.0060.a</v>
          </cell>
          <cell r="B7596" t="str">
            <v>- 25x3 mm</v>
          </cell>
          <cell r="C7596" t="str">
            <v>m</v>
          </cell>
          <cell r="D7596" t="str">
            <v>11,13</v>
          </cell>
        </row>
        <row r="7597">
          <cell r="A7597" t="str">
            <v>1E.01.030.0060.b</v>
          </cell>
          <cell r="B7597" t="str">
            <v>- 30x3 mm</v>
          </cell>
          <cell r="C7597" t="str">
            <v>m</v>
          </cell>
          <cell r="D7597" t="str">
            <v>11,13</v>
          </cell>
        </row>
        <row r="7598">
          <cell r="A7598" t="str">
            <v>1E.01.030.0060.c</v>
          </cell>
          <cell r="B7598" t="str">
            <v>- 30x3.5 mm</v>
          </cell>
          <cell r="C7598" t="str">
            <v>m</v>
          </cell>
          <cell r="D7598" t="str">
            <v>11,14</v>
          </cell>
        </row>
        <row r="7599">
          <cell r="A7599" t="str">
            <v>1E.01.030.0060.d</v>
          </cell>
          <cell r="B7599" t="str">
            <v>- 40x3 mm</v>
          </cell>
          <cell r="C7599" t="str">
            <v>m</v>
          </cell>
          <cell r="D7599" t="str">
            <v>11,15</v>
          </cell>
        </row>
        <row r="7600">
          <cell r="A7600" t="str">
            <v>1E.01.030.0060.e</v>
          </cell>
          <cell r="B7600" t="str">
            <v>- 40x4 mm</v>
          </cell>
          <cell r="C7600" t="str">
            <v>m</v>
          </cell>
          <cell r="D7600" t="str">
            <v>11,17</v>
          </cell>
        </row>
        <row r="7601">
          <cell r="A7601" t="str">
            <v>1E.01.030.0070</v>
          </cell>
          <cell r="B7601" t="str">
            <v>Supporti per tetti piani, in cemento con rivestimento in plastica, innestabile a pressione, diam 132 mm, altezza 76 mm, per tondo 8÷10 mm</v>
          </cell>
          <cell r="C7601" t="str">
            <v>cad</v>
          </cell>
          <cell r="D7601" t="str">
            <v>14,77</v>
          </cell>
        </row>
        <row r="7602">
          <cell r="A7602" t="str">
            <v>1E.01.030.0080</v>
          </cell>
          <cell r="B7602" t="str">
            <v>Supporto per tetti piani, in cemento con rivestimento in plastica, per tondo diam 8÷10 mm, diam base 140 mm, altezza 100 mm</v>
          </cell>
          <cell r="C7602" t="str">
            <v>cad</v>
          </cell>
          <cell r="D7602" t="str">
            <v>17,31</v>
          </cell>
        </row>
        <row r="7603">
          <cell r="A7603" t="str">
            <v>1E.01.030.0090</v>
          </cell>
          <cell r="B7603" t="str">
            <v>Supporto per tetti piani, in cemento con base in plastica, per tondo diam 8 mm, base 140x120 mm, altezza 65 mm</v>
          </cell>
          <cell r="C7603" t="str">
            <v>cad</v>
          </cell>
          <cell r="D7603" t="str">
            <v>14,37</v>
          </cell>
        </row>
        <row r="7604">
          <cell r="A7604" t="str">
            <v>1E.01.030.0100</v>
          </cell>
          <cell r="B7604" t="str">
            <v>Supporto per tetti piani, involucro vuoto in plastica, per tondo diam 8 mm innestabile a pressione, diam base 140 mm, altezza 85 mm</v>
          </cell>
          <cell r="C7604" t="str">
            <v>cad</v>
          </cell>
          <cell r="D7604" t="str">
            <v>12,33</v>
          </cell>
        </row>
        <row r="7605">
          <cell r="A7605" t="str">
            <v>1E.01.030.0110</v>
          </cell>
          <cell r="B7605" t="str">
            <v>Supporto per tetti piani, involucro vuoto in plastica in plastica, per piatto da 30 mm, diam base 140 mm, altezza 100 mm</v>
          </cell>
          <cell r="C7605"/>
          <cell r="D7605"/>
        </row>
        <row r="7606">
          <cell r="A7606" t="str">
            <v>1E.01.030.0110.a</v>
          </cell>
          <cell r="B7606" t="str">
            <v>- involucro vuoto con vite M8 senza supporto</v>
          </cell>
          <cell r="C7606" t="str">
            <v>cad</v>
          </cell>
          <cell r="D7606" t="str">
            <v>8,11</v>
          </cell>
        </row>
        <row r="7607">
          <cell r="A7607" t="str">
            <v>1E.01.030.0110.b</v>
          </cell>
          <cell r="B7607" t="str">
            <v>- in cemento con involucro in plastica</v>
          </cell>
          <cell r="C7607" t="str">
            <v>cad</v>
          </cell>
          <cell r="D7607" t="str">
            <v>11,97</v>
          </cell>
        </row>
        <row r="7608">
          <cell r="A7608" t="str">
            <v>1E.01.030.0120</v>
          </cell>
          <cell r="B7608" t="str">
            <v>Fungo di captazione per tetti piani, cappello in alluminio e morsetto in acciaio zincato a caldo per immersione dopo lavorazione, per tondo diam 8÷10 mm, e piatto da 30 mm</v>
          </cell>
          <cell r="C7608" t="str">
            <v>cad</v>
          </cell>
          <cell r="D7608" t="str">
            <v>38,34</v>
          </cell>
        </row>
        <row r="7609">
          <cell r="A7609" t="str">
            <v>1E.01.030.0130</v>
          </cell>
          <cell r="B7609" t="str">
            <v>Supporto per tetti piani, con piastra e morsetto in acciaio zincato a caldo per immersione dopo lavorazione, per tondo diam 8÷10 mm, diam base 100 mm</v>
          </cell>
          <cell r="C7609"/>
          <cell r="D7609"/>
        </row>
        <row r="7610">
          <cell r="A7610" t="str">
            <v>1E.01.030.0130.a</v>
          </cell>
          <cell r="B7610" t="str">
            <v>- altezza 60 mm</v>
          </cell>
          <cell r="C7610" t="str">
            <v>cad</v>
          </cell>
          <cell r="D7610" t="str">
            <v>15,28</v>
          </cell>
        </row>
        <row r="7611">
          <cell r="A7611" t="str">
            <v>1E.01.030.0130.b</v>
          </cell>
          <cell r="B7611" t="str">
            <v>- altezza 100 mm</v>
          </cell>
          <cell r="C7611" t="str">
            <v>cad</v>
          </cell>
          <cell r="D7611" t="str">
            <v>15,68</v>
          </cell>
        </row>
        <row r="7612">
          <cell r="A7612" t="str">
            <v>1E.01.030.0140</v>
          </cell>
          <cell r="B7612" t="str">
            <v>Distanziatore</v>
          </cell>
          <cell r="C7612"/>
          <cell r="D7612"/>
        </row>
        <row r="7613">
          <cell r="A7613" t="str">
            <v>1E.01.030.0140.a</v>
          </cell>
          <cell r="B7613" t="str">
            <v>- altezza 30 mm</v>
          </cell>
          <cell r="C7613" t="str">
            <v>cad</v>
          </cell>
          <cell r="D7613" t="str">
            <v>12,94</v>
          </cell>
        </row>
        <row r="7614">
          <cell r="A7614" t="str">
            <v>1E.01.030.0140.b</v>
          </cell>
          <cell r="B7614" t="str">
            <v>- altezza 55 mm</v>
          </cell>
          <cell r="C7614" t="str">
            <v>cad</v>
          </cell>
          <cell r="D7614" t="str">
            <v>13,05</v>
          </cell>
        </row>
        <row r="7615">
          <cell r="A7615" t="str">
            <v>1E.01.030.0150</v>
          </cell>
          <cell r="B7615" t="str">
            <v>Supporto per tetti con coppi e per colmi, in acciaio zincato a caldo per immersione dopo lavorazione, con morsetto per tondo diam 8-10 mm, larghezza regolabile da 180 a 240 mm</v>
          </cell>
          <cell r="C7615"/>
          <cell r="D7615"/>
        </row>
        <row r="7616">
          <cell r="A7616" t="str">
            <v>1E.01.030.0150.a</v>
          </cell>
          <cell r="B7616" t="str">
            <v>- in rame</v>
          </cell>
          <cell r="C7616" t="str">
            <v>cad</v>
          </cell>
          <cell r="D7616" t="str">
            <v>18,98</v>
          </cell>
        </row>
        <row r="7617">
          <cell r="A7617" t="str">
            <v>1E.01.030.0150.b</v>
          </cell>
          <cell r="B7617" t="str">
            <v>- in acciaio inox</v>
          </cell>
          <cell r="C7617" t="str">
            <v>cad</v>
          </cell>
          <cell r="D7617" t="str">
            <v>19,67</v>
          </cell>
        </row>
        <row r="7618">
          <cell r="A7618" t="str">
            <v>1E.01.030.0160</v>
          </cell>
          <cell r="B7618" t="str">
            <v>Supporto per tetti con tegole, in acciaio zincato a caldo per immersione dopo lavorazione, con morsetto per piatto 30x3 mm con morsetto, lunghezza 420 mm, altezza 60 mm</v>
          </cell>
          <cell r="C7618" t="str">
            <v>cad</v>
          </cell>
          <cell r="D7618" t="str">
            <v>22,28</v>
          </cell>
        </row>
        <row r="7619">
          <cell r="A7619" t="str">
            <v>1E.01.030.0170</v>
          </cell>
          <cell r="B7619" t="str">
            <v>Supporto per tetti con tegole, in acciaio inox amagnetico, per tondo diam 8 mm, altezza 42 mm, lunghezza 140-410 mm</v>
          </cell>
          <cell r="C7619" t="str">
            <v>cad</v>
          </cell>
          <cell r="D7619" t="str">
            <v>21,99</v>
          </cell>
        </row>
        <row r="7620">
          <cell r="A7620" t="str">
            <v>1E.01.030.0180</v>
          </cell>
          <cell r="B7620" t="str">
            <v>Supporto per tetti con tegole, in acciaio inox amagnetico, per tondo diam 8-10 mm, altezza 74-27 mm, lunghezza 140-410 mm</v>
          </cell>
          <cell r="C7620" t="str">
            <v>cad</v>
          </cell>
          <cell r="D7620" t="str">
            <v>20,33</v>
          </cell>
        </row>
        <row r="7621">
          <cell r="A7621" t="str">
            <v>1E.01.030.0190</v>
          </cell>
          <cell r="B7621" t="str">
            <v>Giunto di dilatazione in alluminio per maglie di captazione realizzate a tondi o piatti, lunghezza 400 mm</v>
          </cell>
          <cell r="C7621" t="str">
            <v>cad</v>
          </cell>
          <cell r="D7621" t="str">
            <v>12,07</v>
          </cell>
        </row>
        <row r="7622">
          <cell r="A7622" t="str">
            <v>1E.01.030.0200</v>
          </cell>
          <cell r="B7622" t="str">
            <v>Supporto per calate in zama zincata a caldo per immersione dopo lavorazione, per tondo diam 8-10 mm, altezza 30 mm</v>
          </cell>
          <cell r="C7622"/>
          <cell r="D7622"/>
        </row>
        <row r="7623">
          <cell r="A7623" t="str">
            <v>1E.01.030.0200.a</v>
          </cell>
          <cell r="B7623" t="str">
            <v>- filettatura M6</v>
          </cell>
          <cell r="C7623" t="str">
            <v>cad</v>
          </cell>
          <cell r="D7623" t="str">
            <v>13,66</v>
          </cell>
        </row>
        <row r="7624">
          <cell r="A7624" t="str">
            <v>1E.01.030.0200.b</v>
          </cell>
          <cell r="B7624" t="str">
            <v>- filettatura M8</v>
          </cell>
          <cell r="C7624" t="str">
            <v>cad</v>
          </cell>
          <cell r="D7624" t="str">
            <v>13,55</v>
          </cell>
        </row>
        <row r="7625">
          <cell r="A7625" t="str">
            <v>1E.01.030.0210</v>
          </cell>
          <cell r="B7625" t="str">
            <v>Supporto per calate in ottone ramato, per tondo diam 8-10 mm, altezza 30 mm</v>
          </cell>
          <cell r="C7625" t="str">
            <v>cad</v>
          </cell>
          <cell r="D7625" t="str">
            <v>21,29</v>
          </cell>
        </row>
        <row r="7626">
          <cell r="A7626" t="str">
            <v>1E.01.030.0220</v>
          </cell>
          <cell r="B7626" t="str">
            <v>Supporto per calate in acciaio zincato a caldo per immersione dopo lavorazione, per piatto da 30 o 40 mm, filettatura M6 o M8</v>
          </cell>
          <cell r="C7626"/>
          <cell r="D7626"/>
        </row>
        <row r="7627">
          <cell r="A7627" t="str">
            <v>1E.01.030.0220.a</v>
          </cell>
          <cell r="B7627" t="str">
            <v>- per piatto da 30 mm, filettatura M6 o M8</v>
          </cell>
          <cell r="C7627" t="str">
            <v>cad</v>
          </cell>
          <cell r="D7627" t="str">
            <v>14,07</v>
          </cell>
        </row>
        <row r="7628">
          <cell r="A7628" t="str">
            <v>1E.01.030.0220.b</v>
          </cell>
          <cell r="B7628" t="str">
            <v>- per piatto da 40 mm, filettatura M8</v>
          </cell>
          <cell r="C7628" t="str">
            <v>cad</v>
          </cell>
          <cell r="D7628" t="str">
            <v>14,77</v>
          </cell>
        </row>
        <row r="7629">
          <cell r="A7629" t="str">
            <v>1E.01.030.0230</v>
          </cell>
          <cell r="B7629" t="str">
            <v>Supporto in acciaio zincato a caldo, per tondo diam 8÷10 mm e piatto da 30 mm con vite per fissaggio su pareti in legno, nelle lunghezze</v>
          </cell>
          <cell r="C7629"/>
          <cell r="D7629"/>
        </row>
        <row r="7630">
          <cell r="A7630" t="str">
            <v>1E.01.030.0230.a</v>
          </cell>
          <cell r="B7630" t="str">
            <v>- 80 mm</v>
          </cell>
          <cell r="C7630" t="str">
            <v>cad</v>
          </cell>
          <cell r="D7630" t="str">
            <v>15,28</v>
          </cell>
        </row>
        <row r="7631">
          <cell r="A7631" t="str">
            <v>1E.01.030.0230.b</v>
          </cell>
          <cell r="B7631" t="str">
            <v>- 100 mm</v>
          </cell>
          <cell r="C7631" t="str">
            <v>cad</v>
          </cell>
          <cell r="D7631" t="str">
            <v>15,82</v>
          </cell>
        </row>
        <row r="7632">
          <cell r="A7632" t="str">
            <v>1E.01.030.0230.c</v>
          </cell>
          <cell r="B7632" t="str">
            <v>- 150 mm</v>
          </cell>
          <cell r="C7632" t="str">
            <v>cad</v>
          </cell>
          <cell r="D7632" t="str">
            <v>17,31</v>
          </cell>
        </row>
        <row r="7633">
          <cell r="A7633" t="str">
            <v>1E.01.030.0240</v>
          </cell>
          <cell r="B7633" t="str">
            <v>Morsetto di sezionamento per tondo diam 8÷10 mm e barra di adduzione diam 16 mm</v>
          </cell>
          <cell r="C7633"/>
          <cell r="D7633"/>
        </row>
        <row r="7634">
          <cell r="A7634" t="str">
            <v>1E.01.030.0240.a</v>
          </cell>
          <cell r="B7634" t="str">
            <v>- in zama zincata a caldo per immersione dopo lavorazione</v>
          </cell>
          <cell r="C7634" t="str">
            <v>cad</v>
          </cell>
          <cell r="D7634" t="str">
            <v>16,72</v>
          </cell>
        </row>
        <row r="7635">
          <cell r="A7635" t="str">
            <v>1E.01.030.0240.b</v>
          </cell>
          <cell r="B7635" t="str">
            <v>- in ottone</v>
          </cell>
          <cell r="C7635" t="str">
            <v>cad</v>
          </cell>
          <cell r="D7635" t="str">
            <v>27,94</v>
          </cell>
        </row>
        <row r="7636">
          <cell r="A7636" t="str">
            <v>1E.01.030.0250</v>
          </cell>
          <cell r="B7636" t="str">
            <v>Morsetto di sezionamento bimetallico, parte superiore in rame per tondo diam 8÷10 mm, parte inferiore in acciaio inox per piatto da 30÷40 mm</v>
          </cell>
          <cell r="C7636" t="str">
            <v>cad</v>
          </cell>
          <cell r="D7636" t="str">
            <v>22,21</v>
          </cell>
        </row>
        <row r="7637">
          <cell r="A7637" t="str">
            <v>1E.01.030.0260</v>
          </cell>
          <cell r="B7637" t="str">
            <v>Morsetto di sezionamento in acciaio inox per tondo diam 8÷10 mm e piatto da 30÷40 mm</v>
          </cell>
          <cell r="C7637" t="str">
            <v>cad</v>
          </cell>
          <cell r="D7637" t="str">
            <v>17,84</v>
          </cell>
        </row>
        <row r="7638">
          <cell r="A7638" t="str">
            <v>1E.01.030.0270</v>
          </cell>
          <cell r="B7638" t="str">
            <v>Morsetto di sezionamento per tondo diam 8÷10 mm con piastra di fissaggio a muro 150x45 mm in acciaio zincato, supporto in nylon rinforzato con fibra di vetro diam 8÷10 mm, barra in rame da 40 mmq e morsetti in ottone</v>
          </cell>
          <cell r="C7638" t="str">
            <v>cad</v>
          </cell>
          <cell r="D7638" t="str">
            <v>22,21</v>
          </cell>
        </row>
        <row r="7639">
          <cell r="A7639" t="str">
            <v>1E.01.030.0280</v>
          </cell>
          <cell r="B7639" t="str">
            <v>Barra di adduzione in acciaio zincato a caldo per immersione dopo lavorazione, diam 16 mm con bombatura alle estremità, lunghezza 1500 mm</v>
          </cell>
          <cell r="C7639" t="str">
            <v>cad</v>
          </cell>
          <cell r="D7639" t="str">
            <v>35,01</v>
          </cell>
        </row>
        <row r="7640">
          <cell r="A7640" t="str">
            <v>1E.01.030.0290</v>
          </cell>
          <cell r="B7640" t="str">
            <v>Barra di adduzione in acciaio zincato a caldo per immersione dopo lavorazione, diam 16 mm con una estremità bombata e l'altra piatta con 2 fori diam 12 mm, interasse 22 mm, nelle lunghezze:</v>
          </cell>
          <cell r="C7640"/>
          <cell r="D7640"/>
        </row>
        <row r="7641">
          <cell r="A7641" t="str">
            <v>1E.01.030.0290.a</v>
          </cell>
          <cell r="B7641" t="str">
            <v>- 1000 mm</v>
          </cell>
          <cell r="C7641" t="str">
            <v>cad</v>
          </cell>
          <cell r="D7641" t="str">
            <v>25,38</v>
          </cell>
        </row>
        <row r="7642">
          <cell r="A7642" t="str">
            <v>1E.01.030.0290.b</v>
          </cell>
          <cell r="B7642" t="str">
            <v>- 1500 mm</v>
          </cell>
          <cell r="C7642" t="str">
            <v>cad</v>
          </cell>
          <cell r="D7642" t="str">
            <v>30,17</v>
          </cell>
        </row>
        <row r="7643">
          <cell r="A7643" t="str">
            <v>1E.01.030.0300</v>
          </cell>
          <cell r="B7643" t="str">
            <v>Barra di adduzione, diam 16 mm con una estremità con morsetto di sezionamento e l'altra con morsetto, lunghezza 1500 mm</v>
          </cell>
          <cell r="C7643"/>
          <cell r="D7643"/>
        </row>
        <row r="7644">
          <cell r="A7644" t="str">
            <v>1E.01.030.0300.a</v>
          </cell>
          <cell r="B7644" t="str">
            <v>- in acciaio zincato a caldo per immersione dopo lavorazione</v>
          </cell>
          <cell r="C7644" t="str">
            <v>cad</v>
          </cell>
          <cell r="D7644" t="str">
            <v>42,72</v>
          </cell>
        </row>
        <row r="7645">
          <cell r="A7645" t="str">
            <v>1E.01.030.0300.b</v>
          </cell>
          <cell r="B7645" t="str">
            <v>- in rame</v>
          </cell>
          <cell r="C7645" t="str">
            <v>cad</v>
          </cell>
          <cell r="D7645" t="str">
            <v>168,12</v>
          </cell>
        </row>
        <row r="7646">
          <cell r="A7646" t="str">
            <v>1E.01.030.0310</v>
          </cell>
          <cell r="B7646" t="str">
            <v>Morsetto per tondo diam 8÷10 mm, con riscontro in zama, vite e dado in acciaio zincato a caldo per immersione dopo lavorazione, rondella in acciaio inox</v>
          </cell>
          <cell r="C7646"/>
          <cell r="D7646"/>
        </row>
        <row r="7647">
          <cell r="A7647" t="str">
            <v>1E.01.030.0310.a</v>
          </cell>
          <cell r="B7647" t="str">
            <v>- a una via</v>
          </cell>
          <cell r="C7647" t="str">
            <v>cad</v>
          </cell>
          <cell r="D7647" t="str">
            <v>9,72</v>
          </cell>
        </row>
        <row r="7648">
          <cell r="A7648" t="str">
            <v>1E.01.030.0310.b</v>
          </cell>
          <cell r="B7648" t="str">
            <v>- a due vie</v>
          </cell>
          <cell r="C7648" t="str">
            <v>cad</v>
          </cell>
          <cell r="D7648" t="str">
            <v>13,93</v>
          </cell>
        </row>
        <row r="7649">
          <cell r="A7649" t="str">
            <v>1E.01.030.0310.c</v>
          </cell>
          <cell r="B7649" t="str">
            <v>- a tre vie</v>
          </cell>
          <cell r="C7649" t="str">
            <v>cad</v>
          </cell>
          <cell r="D7649" t="str">
            <v>19,03</v>
          </cell>
        </row>
        <row r="7650">
          <cell r="A7650" t="str">
            <v>1E.01.030.0320</v>
          </cell>
          <cell r="B7650" t="str">
            <v>Morsetto per tondo diam 8÷10 mm, con riscontro e dado in ottone ramato, rondella in acciaio inox e vite in lega di rame</v>
          </cell>
          <cell r="C7650"/>
          <cell r="D7650"/>
        </row>
        <row r="7651">
          <cell r="A7651" t="str">
            <v>1E.01.030.0320.a</v>
          </cell>
          <cell r="B7651" t="str">
            <v>- a una via</v>
          </cell>
          <cell r="C7651" t="str">
            <v>cad</v>
          </cell>
          <cell r="D7651" t="str">
            <v>18,18</v>
          </cell>
        </row>
        <row r="7652">
          <cell r="A7652" t="str">
            <v>1E.01.030.0320.b</v>
          </cell>
          <cell r="B7652" t="str">
            <v>- a due vie</v>
          </cell>
          <cell r="C7652" t="str">
            <v>cad</v>
          </cell>
          <cell r="D7652" t="str">
            <v>30,12</v>
          </cell>
        </row>
        <row r="7653">
          <cell r="A7653" t="str">
            <v>1E.01.030.0330</v>
          </cell>
          <cell r="B7653" t="str">
            <v>Morsetto per fissaggio in ghisa malleabile zincata a caldo per immersione dopo lavorazione, per collegamento a tondo diam 8÷10 mm, fissaggio su flangia, negli spessori</v>
          </cell>
          <cell r="C7653"/>
          <cell r="D7653"/>
        </row>
        <row r="7654">
          <cell r="A7654" t="str">
            <v>1E.01.030.0330.a</v>
          </cell>
          <cell r="B7654" t="str">
            <v>- massimo 12 mm</v>
          </cell>
          <cell r="C7654" t="str">
            <v>cad</v>
          </cell>
          <cell r="D7654" t="str">
            <v>15,53</v>
          </cell>
        </row>
        <row r="7655">
          <cell r="A7655" t="str">
            <v>1E.01.030.0330.b</v>
          </cell>
          <cell r="B7655" t="str">
            <v>- massimo 20 mm</v>
          </cell>
          <cell r="C7655" t="str">
            <v>cad</v>
          </cell>
          <cell r="D7655" t="str">
            <v>18,90</v>
          </cell>
        </row>
        <row r="7656">
          <cell r="A7656" t="str">
            <v>1E.01.030.0340</v>
          </cell>
          <cell r="B7656" t="str">
            <v>Supporto in acciaio zincato a caldo per immersione dopo lavorazione per fissaggio su corpo metallico, lunghezza 80 mm, altezza 25 mm, 3 fori diam 11 mm</v>
          </cell>
          <cell r="C7656" t="str">
            <v>cad</v>
          </cell>
          <cell r="D7656" t="str">
            <v>20,88</v>
          </cell>
        </row>
        <row r="7657">
          <cell r="A7657" t="str">
            <v>1E.01.030.0350</v>
          </cell>
          <cell r="B7657" t="str">
            <v>Giunzione a T per tondi diam 8 mm</v>
          </cell>
          <cell r="C7657"/>
          <cell r="D7657"/>
        </row>
        <row r="7658">
          <cell r="A7658" t="str">
            <v>1E.01.030.0350.a</v>
          </cell>
          <cell r="B7658" t="str">
            <v>- in zama zincata</v>
          </cell>
          <cell r="C7658" t="str">
            <v>cad</v>
          </cell>
          <cell r="D7658" t="str">
            <v>6,55</v>
          </cell>
        </row>
        <row r="7659">
          <cell r="A7659" t="str">
            <v>1E.01.030.0350.b</v>
          </cell>
          <cell r="B7659" t="str">
            <v>- in ottone ramato</v>
          </cell>
          <cell r="C7659" t="str">
            <v>cad</v>
          </cell>
          <cell r="D7659" t="str">
            <v>14,70</v>
          </cell>
        </row>
        <row r="7660">
          <cell r="A7660" t="str">
            <v>1E.01.030.0360</v>
          </cell>
          <cell r="B7660" t="str">
            <v>Giunzione a T per tondi diam 8÷10 mm, in acciaio zincato a caldo per immersione dopo lavorazione</v>
          </cell>
          <cell r="C7660"/>
          <cell r="D7660"/>
        </row>
        <row r="7661">
          <cell r="A7661" t="str">
            <v>1E.01.030.0360.a</v>
          </cell>
          <cell r="B7661" t="str">
            <v>- con 2 viti M6x16</v>
          </cell>
          <cell r="C7661" t="str">
            <v>cad</v>
          </cell>
          <cell r="D7661" t="str">
            <v>5,92</v>
          </cell>
        </row>
        <row r="7662">
          <cell r="A7662" t="str">
            <v>1E.01.030.0360.b</v>
          </cell>
          <cell r="B7662" t="str">
            <v>- con 3 viti M6x16</v>
          </cell>
          <cell r="C7662" t="str">
            <v>cad</v>
          </cell>
          <cell r="D7662" t="str">
            <v>7,58</v>
          </cell>
        </row>
        <row r="7663">
          <cell r="A7663" t="str">
            <v>1E.01.030.0360.c</v>
          </cell>
          <cell r="B7663" t="str">
            <v>- con 3 viti M6x16 in rame</v>
          </cell>
          <cell r="C7663" t="str">
            <v>cad</v>
          </cell>
          <cell r="D7663" t="str">
            <v>13,29</v>
          </cell>
        </row>
        <row r="7664">
          <cell r="A7664" t="str">
            <v>1E.01.030.0370</v>
          </cell>
          <cell r="B7664" t="str">
            <v>Giunzione universale per tondi diam 8÷10 mm</v>
          </cell>
          <cell r="C7664" t="str">
            <v>cad</v>
          </cell>
          <cell r="D7664" t="str">
            <v>8,20</v>
          </cell>
        </row>
        <row r="7665">
          <cell r="A7665" t="str">
            <v>1E.01.030.0380</v>
          </cell>
          <cell r="B7665" t="str">
            <v>Giunzione lineare in acciaio zincato a caldo per immersione dopo lavorazione per tondi diam 8÷10 mm</v>
          </cell>
          <cell r="C7665" t="str">
            <v>cad</v>
          </cell>
          <cell r="D7665" t="str">
            <v>9,33</v>
          </cell>
        </row>
        <row r="7666">
          <cell r="A7666" t="str">
            <v>1E.01.030.0390</v>
          </cell>
          <cell r="B7666" t="str">
            <v>Giunzione parallela per tondi diam 8÷10 mm</v>
          </cell>
          <cell r="C7666"/>
          <cell r="D7666"/>
        </row>
        <row r="7667">
          <cell r="A7667" t="str">
            <v>1E.01.030.0390.a</v>
          </cell>
          <cell r="B7667" t="str">
            <v>- in ghisa zincata a caldo</v>
          </cell>
          <cell r="C7667" t="str">
            <v>cad</v>
          </cell>
          <cell r="D7667" t="str">
            <v>10,88</v>
          </cell>
        </row>
        <row r="7668">
          <cell r="A7668" t="str">
            <v>1E.01.030.0390.b</v>
          </cell>
          <cell r="B7668" t="str">
            <v>- in ottone ramato</v>
          </cell>
          <cell r="C7668" t="str">
            <v>cad</v>
          </cell>
          <cell r="D7668" t="str">
            <v>10,36</v>
          </cell>
        </row>
        <row r="7669">
          <cell r="A7669" t="str">
            <v>1E.01.030.0400</v>
          </cell>
          <cell r="B7669" t="str">
            <v>Funicella in corda d'acciaio da 25 mmq con guaina protettiva e 2 capicorda in alluminio</v>
          </cell>
          <cell r="C7669" t="str">
            <v>cad</v>
          </cell>
          <cell r="D7669" t="str">
            <v>18,00</v>
          </cell>
        </row>
        <row r="7670">
          <cell r="A7670" t="str">
            <v>1E.01.030.0410</v>
          </cell>
          <cell r="B7670" t="str">
            <v>Treccia in rame stagnato da 35 mmq con 4 fori da 4.3 mm e 1 foro da 10 mm ad ogni estremità</v>
          </cell>
          <cell r="C7670" t="str">
            <v>cad</v>
          </cell>
          <cell r="D7670" t="str">
            <v>16,16</v>
          </cell>
        </row>
        <row r="7671">
          <cell r="A7671" t="str">
            <v>1E.01.030.0420</v>
          </cell>
          <cell r="B7671" t="str">
            <v>Staffa in acciaio zincato a caldo per immersione dopo lavorazione per ancoraggio tubi e grondaie diam 50÷150 mm, con vite M8x20 e foro diam 11 mm, nei diametri</v>
          </cell>
          <cell r="C7671"/>
          <cell r="D7671"/>
        </row>
        <row r="7672">
          <cell r="A7672" t="str">
            <v>1E.01.030.0420.a</v>
          </cell>
          <cell r="B7672" t="str">
            <v>- 80 mm</v>
          </cell>
          <cell r="C7672" t="str">
            <v>cad</v>
          </cell>
          <cell r="D7672" t="str">
            <v>14,48</v>
          </cell>
        </row>
        <row r="7673">
          <cell r="A7673" t="str">
            <v>1E.01.030.0420.b</v>
          </cell>
          <cell r="B7673" t="str">
            <v>- 90 mm</v>
          </cell>
          <cell r="C7673" t="str">
            <v>cad</v>
          </cell>
          <cell r="D7673" t="str">
            <v>14,48</v>
          </cell>
        </row>
        <row r="7674">
          <cell r="A7674" t="str">
            <v>1E.01.030.0420.c</v>
          </cell>
          <cell r="B7674" t="str">
            <v>- 100 mm</v>
          </cell>
          <cell r="C7674" t="str">
            <v>cad</v>
          </cell>
          <cell r="D7674" t="str">
            <v>14,58</v>
          </cell>
        </row>
        <row r="7675">
          <cell r="A7675" t="str">
            <v>1E.01.030.0420.d</v>
          </cell>
          <cell r="B7675" t="str">
            <v>- 110 mm</v>
          </cell>
          <cell r="C7675" t="str">
            <v>cad</v>
          </cell>
          <cell r="D7675" t="str">
            <v>14,69</v>
          </cell>
        </row>
        <row r="7676">
          <cell r="A7676" t="str">
            <v>1E.01.030.0420.e</v>
          </cell>
          <cell r="B7676" t="str">
            <v>- 120 mm</v>
          </cell>
          <cell r="C7676" t="str">
            <v>cad</v>
          </cell>
          <cell r="D7676" t="str">
            <v>14,77</v>
          </cell>
        </row>
        <row r="7677">
          <cell r="A7677" t="str">
            <v>1E.01.030.0430</v>
          </cell>
          <cell r="B7677" t="str">
            <v>Staffa in rame per ancoraggio tubi e grondaie diam 80÷120 mm, con vite M8x20 e foro diam 11 mm, nei diametri</v>
          </cell>
          <cell r="C7677"/>
          <cell r="D7677"/>
        </row>
        <row r="7678">
          <cell r="A7678" t="str">
            <v>1E.01.030.0430.a</v>
          </cell>
          <cell r="B7678" t="str">
            <v>- 80 mm</v>
          </cell>
          <cell r="C7678" t="str">
            <v>cad</v>
          </cell>
          <cell r="D7678" t="str">
            <v>20,27</v>
          </cell>
        </row>
        <row r="7679">
          <cell r="A7679" t="str">
            <v>1E.01.030.0430.b</v>
          </cell>
          <cell r="B7679" t="str">
            <v>- 90 mm</v>
          </cell>
          <cell r="C7679" t="str">
            <v>cad</v>
          </cell>
          <cell r="D7679" t="str">
            <v>21,09</v>
          </cell>
        </row>
        <row r="7680">
          <cell r="A7680" t="str">
            <v>1E.01.030.0430.c</v>
          </cell>
          <cell r="B7680" t="str">
            <v>- 100 mm</v>
          </cell>
          <cell r="C7680" t="str">
            <v>cad</v>
          </cell>
          <cell r="D7680" t="str">
            <v>21,20</v>
          </cell>
        </row>
        <row r="7681">
          <cell r="A7681" t="str">
            <v>1E.01.030.0430.d</v>
          </cell>
          <cell r="B7681" t="str">
            <v>- 110 mm</v>
          </cell>
          <cell r="C7681" t="str">
            <v>cad</v>
          </cell>
          <cell r="D7681" t="str">
            <v>24,27</v>
          </cell>
        </row>
        <row r="7682">
          <cell r="A7682" t="str">
            <v>1E.01.030.0430.e</v>
          </cell>
          <cell r="B7682" t="str">
            <v>- 120 mm</v>
          </cell>
          <cell r="C7682" t="str">
            <v>cad</v>
          </cell>
          <cell r="D7682" t="str">
            <v>24,45</v>
          </cell>
        </row>
        <row r="7683">
          <cell r="A7683" t="str">
            <v>1E.01.040</v>
          </cell>
          <cell r="B7683" t="str">
            <v>SISTEMI PER COLLEGAMENTI EQUIPOTENZIALI</v>
          </cell>
          <cell r="C7683"/>
          <cell r="D7683"/>
        </row>
        <row r="7684">
          <cell r="A7684" t="str">
            <v>1E.01.040.0010</v>
          </cell>
          <cell r="B7684" t="str">
            <v>Piastra equipotenziale con piastra e coperchio in plastica antiurto, morsettiera in ottone nichelato, collegamenti per tondo diam 8÷10 mm e piatto da 30 mm e 7 conduttori per sezioni fino a 25 mmq</v>
          </cell>
          <cell r="C7684" t="str">
            <v>cad</v>
          </cell>
          <cell r="D7684" t="str">
            <v>56,45</v>
          </cell>
        </row>
        <row r="7685">
          <cell r="A7685" t="str">
            <v>1E.01.040.0020</v>
          </cell>
          <cell r="B7685" t="str">
            <v>Piastra equipotenziale con piastra in acciaio zincato galvanicamente, coperchio in plastica antiurto, morsettiera in ottone nichelato, collegamenti per tondo diam 8÷10 mm e piatto da 30 mm e 7 conduttori per sezioni fino a 25 mmq</v>
          </cell>
          <cell r="C7685" t="str">
            <v>cad</v>
          </cell>
          <cell r="D7685" t="str">
            <v>70,93</v>
          </cell>
        </row>
        <row r="7686">
          <cell r="A7686" t="str">
            <v>1E.01.040.0030</v>
          </cell>
          <cell r="B7686" t="str">
            <v>Piastra equipotenziale con piastra, coperchio e morsettiera in acciaio zincato galvanicamente, collegamenti per 1 tondo diam 8÷10 mm, 1 piatto da 40 mm e 6 conduttori per sezioni fino a 16 mmq</v>
          </cell>
          <cell r="C7686" t="str">
            <v>cad</v>
          </cell>
          <cell r="D7686" t="str">
            <v>151,47</v>
          </cell>
        </row>
        <row r="7687">
          <cell r="A7687" t="str">
            <v>1E.01.040.0040</v>
          </cell>
          <cell r="B7687" t="str">
            <v>Piastra equipotenziale senza coperchio in acciaio zincato galvanicamente, terminali in ottone, collegamenti per 1 tondo diam 8÷10 mm, 1 piatto da 40 mm e 8 conduttori per sezioni fino a 25 mmq</v>
          </cell>
          <cell r="C7687" t="str">
            <v>cad</v>
          </cell>
          <cell r="D7687" t="str">
            <v>70,84</v>
          </cell>
        </row>
        <row r="7688">
          <cell r="A7688" t="str">
            <v>1E.01.040.0050</v>
          </cell>
          <cell r="B7688" t="str">
            <v>Piastra equipotenziale con piastra in acciaio zincato galvanicamente, coperchio in plastica antiurto, morsettiera in ottone nichelato, collegamenti per 2 conduttori fino a 16 mmq e 3 conduttori fino a 6 mmq</v>
          </cell>
          <cell r="C7688" t="str">
            <v>cad</v>
          </cell>
          <cell r="D7688" t="str">
            <v>53,60</v>
          </cell>
        </row>
        <row r="7689">
          <cell r="A7689" t="str">
            <v>1E.01.040.0060</v>
          </cell>
          <cell r="B7689" t="str">
            <v>Piastra equipotenziale senza coperchio, terminali in ottone nichelato, collegamenti per 1 conduttore con sezione fino a 16 mmq e 6 conduttori fino a 10 mmq</v>
          </cell>
          <cell r="C7689" t="str">
            <v>cad</v>
          </cell>
          <cell r="D7689" t="str">
            <v>48,20</v>
          </cell>
        </row>
        <row r="7690">
          <cell r="A7690" t="str">
            <v>1E.01.040.0070</v>
          </cell>
          <cell r="B7690" t="str">
            <v>Piastra equipotenziale senza coperchio, terminali in ottone, collegamenti per 1 conduttore con sezione fino a 25 mmq, 5 conduttori fino a 16 mmq e 5 conduttori fino a 10 mmq</v>
          </cell>
          <cell r="C7690" t="str">
            <v>cad</v>
          </cell>
          <cell r="D7690" t="str">
            <v>41,53</v>
          </cell>
        </row>
        <row r="7691">
          <cell r="A7691" t="str">
            <v>1E.01.040.0080</v>
          </cell>
          <cell r="B7691" t="str">
            <v>Piastra equipotenziale in cassetta da parete, in acciaio zincato galvanicamente, morsetti in ottone nichelato, collegamenti per 1 conduttore con sezione fino a 16 mmq e 6 conduttori fino a 10 mmq</v>
          </cell>
          <cell r="C7691" t="str">
            <v>cad</v>
          </cell>
          <cell r="D7691" t="str">
            <v>41,53</v>
          </cell>
        </row>
        <row r="7692">
          <cell r="A7692" t="str">
            <v>1E.01.040.0090</v>
          </cell>
          <cell r="B7692" t="str">
            <v>Piastra equipotenziale in cassetta da incasso , morsetti in ottone nichelato, collegamenti per 1 tondo diam 8-10 mm, 1 piatto da 40 mm e 7 conduttori fino a 16 mmq</v>
          </cell>
          <cell r="C7692" t="str">
            <v>cad</v>
          </cell>
          <cell r="D7692" t="str">
            <v>96,98</v>
          </cell>
        </row>
        <row r="7693">
          <cell r="A7693" t="str">
            <v>1E.01.040.0100</v>
          </cell>
          <cell r="B7693" t="str">
            <v>Piastra equipotenziale in cassetta da incasso , in acciaio zincato galvanicamente, morsetti in ottone nichelato, collegamenti per 1 conduttore con sezione fino a 16 mmq e 6 conduttori fino a 10 mmq</v>
          </cell>
          <cell r="C7693" t="str">
            <v>cad</v>
          </cell>
          <cell r="D7693" t="str">
            <v>58,95</v>
          </cell>
        </row>
        <row r="7694">
          <cell r="A7694" t="str">
            <v>1E.01.040.0110</v>
          </cell>
          <cell r="B7694" t="str">
            <v>Piastre per nodo principale in acciaio zincato a caldo per immersione dopo lavorazione, per collegare piatti e tondi</v>
          </cell>
          <cell r="C7694"/>
          <cell r="D7694"/>
        </row>
        <row r="7695">
          <cell r="A7695" t="str">
            <v>1E.01.040.0110.a</v>
          </cell>
          <cell r="B7695" t="str">
            <v>- 4 fori diam 11 mm</v>
          </cell>
          <cell r="C7695" t="str">
            <v>cad</v>
          </cell>
          <cell r="D7695" t="str">
            <v>37,20</v>
          </cell>
        </row>
        <row r="7696">
          <cell r="A7696" t="str">
            <v>1E.01.040.0110.b</v>
          </cell>
          <cell r="B7696" t="str">
            <v>- 8 fori diam 11 mm</v>
          </cell>
          <cell r="C7696" t="str">
            <v>cad</v>
          </cell>
          <cell r="D7696" t="str">
            <v>61,86</v>
          </cell>
        </row>
        <row r="7697">
          <cell r="A7697" t="str">
            <v>1E.01.040.0110.c</v>
          </cell>
          <cell r="B7697" t="str">
            <v>- 12 fori diam 11 mm</v>
          </cell>
          <cell r="C7697" t="str">
            <v>cad</v>
          </cell>
          <cell r="D7697" t="str">
            <v>76,85</v>
          </cell>
        </row>
        <row r="7698">
          <cell r="A7698" t="str">
            <v>1E.01.040.0110.d</v>
          </cell>
          <cell r="B7698" t="str">
            <v>- 4 fori diam 11 mm in acciaio inox</v>
          </cell>
          <cell r="C7698" t="str">
            <v>cad</v>
          </cell>
          <cell r="D7698" t="str">
            <v>44,55</v>
          </cell>
        </row>
        <row r="7699">
          <cell r="A7699" t="str">
            <v>1E.01.040.0110.e</v>
          </cell>
          <cell r="B7699" t="str">
            <v>- 8 fori diam 11 mm in acciaio inox</v>
          </cell>
          <cell r="C7699" t="str">
            <v>cad</v>
          </cell>
          <cell r="D7699" t="str">
            <v>74,31</v>
          </cell>
        </row>
        <row r="7700">
          <cell r="A7700" t="str">
            <v>1E.01.040.0110.f</v>
          </cell>
          <cell r="B7700" t="str">
            <v>- 12 fori diam 11 mm in acciaio inox</v>
          </cell>
          <cell r="C7700" t="str">
            <v>cad</v>
          </cell>
          <cell r="D7700" t="str">
            <v>92,13</v>
          </cell>
        </row>
        <row r="7701">
          <cell r="A7701" t="str">
            <v>1E.01.040.0115</v>
          </cell>
          <cell r="B7701" t="str">
            <v>Collegamenti equipotenziali in opera finiti per installazione all'interno di locali medici o tecnici avendo in loco piastra equipotenziale, e/o all'esterno d'edificio da proteggere; compresa la misura e rilascio della continuità e rilascio della relativa certificazione.</v>
          </cell>
          <cell r="C7701" t="str">
            <v>cad</v>
          </cell>
          <cell r="D7701" t="str">
            <v>26,54</v>
          </cell>
        </row>
        <row r="7702">
          <cell r="A7702" t="str">
            <v>1E.01.040.0120</v>
          </cell>
          <cell r="B7702" t="str">
            <v>Fascetta in bronzo nichelato e morsetto in ottone nichelato per tubo 8÷22 mm</v>
          </cell>
          <cell r="C7702" t="str">
            <v>cad</v>
          </cell>
          <cell r="D7702" t="str">
            <v>14,69</v>
          </cell>
        </row>
        <row r="7703">
          <cell r="A7703" t="str">
            <v>1E.01.040.0130</v>
          </cell>
          <cell r="B7703" t="str">
            <v>Fascetta in ottone nichelato dimensioni 220x6x0.4 mm per tubo 8÷22 mm</v>
          </cell>
          <cell r="C7703"/>
          <cell r="D7703"/>
        </row>
        <row r="7704">
          <cell r="A7704" t="str">
            <v>1E.01.040.0130.a</v>
          </cell>
          <cell r="B7704" t="str">
            <v>- in ottone</v>
          </cell>
          <cell r="C7704" t="str">
            <v>cad</v>
          </cell>
          <cell r="D7704" t="str">
            <v>12,94</v>
          </cell>
        </row>
        <row r="7705">
          <cell r="A7705" t="str">
            <v>1E.01.040.0130.b</v>
          </cell>
          <cell r="B7705" t="str">
            <v>- in ottone nichelato</v>
          </cell>
          <cell r="C7705" t="str">
            <v>cad</v>
          </cell>
          <cell r="D7705" t="str">
            <v>14,87</v>
          </cell>
        </row>
        <row r="7706">
          <cell r="A7706" t="str">
            <v>1E.01.040.0130.c</v>
          </cell>
          <cell r="B7706" t="str">
            <v>- in acciaio inox</v>
          </cell>
          <cell r="C7706" t="str">
            <v>cad</v>
          </cell>
          <cell r="D7706" t="str">
            <v>26,88</v>
          </cell>
        </row>
        <row r="7707">
          <cell r="A7707" t="str">
            <v>1E.01.040.0140</v>
          </cell>
          <cell r="B7707" t="str">
            <v>Collare fissatubo in zama zincata, sezione di collegamento fino a 35 mmq, per tubi di diametro</v>
          </cell>
          <cell r="C7707"/>
          <cell r="D7707"/>
        </row>
        <row r="7708">
          <cell r="A7708" t="str">
            <v>1E.01.040.0140.a</v>
          </cell>
          <cell r="B7708" t="str">
            <v>- 1/4"</v>
          </cell>
          <cell r="C7708" t="str">
            <v>cad</v>
          </cell>
          <cell r="D7708" t="str">
            <v>8,20</v>
          </cell>
        </row>
        <row r="7709">
          <cell r="A7709" t="str">
            <v>1E.01.040.0140.b</v>
          </cell>
          <cell r="B7709" t="str">
            <v>- 3/8"</v>
          </cell>
          <cell r="C7709" t="str">
            <v>cad</v>
          </cell>
          <cell r="D7709" t="str">
            <v>8,32</v>
          </cell>
        </row>
        <row r="7710">
          <cell r="A7710" t="str">
            <v>1E.01.040.0140.c</v>
          </cell>
          <cell r="B7710" t="str">
            <v>- 1/2"</v>
          </cell>
          <cell r="C7710" t="str">
            <v>cad</v>
          </cell>
          <cell r="D7710" t="str">
            <v>8,51</v>
          </cell>
        </row>
        <row r="7711">
          <cell r="A7711" t="str">
            <v>1E.01.040.0140.d</v>
          </cell>
          <cell r="B7711" t="str">
            <v>- 3/4"</v>
          </cell>
          <cell r="C7711" t="str">
            <v>cad</v>
          </cell>
          <cell r="D7711" t="str">
            <v>8,92</v>
          </cell>
        </row>
        <row r="7712">
          <cell r="A7712" t="str">
            <v>1E.01.040.0140.e</v>
          </cell>
          <cell r="B7712" t="str">
            <v>- 1"</v>
          </cell>
          <cell r="C7712" t="str">
            <v>cad</v>
          </cell>
          <cell r="D7712" t="str">
            <v>8,92</v>
          </cell>
        </row>
        <row r="7713">
          <cell r="A7713" t="str">
            <v>1E.01.040.0140.f</v>
          </cell>
          <cell r="B7713" t="str">
            <v>- 1.1/4"</v>
          </cell>
          <cell r="C7713" t="str">
            <v>cad</v>
          </cell>
          <cell r="D7713" t="str">
            <v>9,13</v>
          </cell>
        </row>
        <row r="7714">
          <cell r="A7714" t="str">
            <v>1E.01.040.0140.g</v>
          </cell>
          <cell r="B7714" t="str">
            <v>- 1.1/2"</v>
          </cell>
          <cell r="C7714" t="str">
            <v>cad</v>
          </cell>
          <cell r="D7714" t="str">
            <v>9,53</v>
          </cell>
        </row>
        <row r="7715">
          <cell r="A7715" t="str">
            <v>1E.01.040.0140.h</v>
          </cell>
          <cell r="B7715" t="str">
            <v>- 1.3/4"</v>
          </cell>
          <cell r="C7715" t="str">
            <v>cad</v>
          </cell>
          <cell r="D7715" t="str">
            <v>9,94</v>
          </cell>
        </row>
        <row r="7716">
          <cell r="A7716" t="str">
            <v>1E.01.040.0140.i</v>
          </cell>
          <cell r="B7716" t="str">
            <v>- 2"</v>
          </cell>
          <cell r="C7716" t="str">
            <v>cad</v>
          </cell>
          <cell r="D7716" t="str">
            <v>10,36</v>
          </cell>
        </row>
        <row r="7717">
          <cell r="A7717" t="str">
            <v>1E.01.040.0150</v>
          </cell>
          <cell r="B7717" t="str">
            <v>Collare fissatubo in acciaio zincato a caldo per immersione dopo lavorazione con morsetto in zama, sezione di collegamento da 16 a 78 mmq, per tubi di diametro</v>
          </cell>
          <cell r="C7717"/>
          <cell r="D7717"/>
        </row>
        <row r="7718">
          <cell r="A7718" t="str">
            <v>1E.01.040.0150.a</v>
          </cell>
          <cell r="B7718" t="str">
            <v>- 1/2"</v>
          </cell>
          <cell r="C7718" t="str">
            <v>cad</v>
          </cell>
          <cell r="D7718" t="str">
            <v>13,82</v>
          </cell>
        </row>
        <row r="7719">
          <cell r="A7719" t="str">
            <v>1E.01.040.0150.b</v>
          </cell>
          <cell r="B7719" t="str">
            <v>- 3/4"</v>
          </cell>
          <cell r="C7719" t="str">
            <v>cad</v>
          </cell>
          <cell r="D7719" t="str">
            <v>14,33</v>
          </cell>
        </row>
        <row r="7720">
          <cell r="A7720" t="str">
            <v>1E.01.040.0150.c</v>
          </cell>
          <cell r="B7720" t="str">
            <v>- 1"</v>
          </cell>
          <cell r="C7720" t="str">
            <v>cad</v>
          </cell>
          <cell r="D7720" t="str">
            <v>14,94</v>
          </cell>
        </row>
        <row r="7721">
          <cell r="A7721" t="str">
            <v>1E.01.040.0150.d</v>
          </cell>
          <cell r="B7721" t="str">
            <v>- 1.1/4"</v>
          </cell>
          <cell r="C7721" t="str">
            <v>cad</v>
          </cell>
          <cell r="D7721" t="str">
            <v>15,44</v>
          </cell>
        </row>
        <row r="7722">
          <cell r="A7722" t="str">
            <v>1E.01.040.0150.e</v>
          </cell>
          <cell r="B7722" t="str">
            <v>- 1.1/2"</v>
          </cell>
          <cell r="C7722" t="str">
            <v>cad</v>
          </cell>
          <cell r="D7722" t="str">
            <v>15,85</v>
          </cell>
        </row>
        <row r="7723">
          <cell r="A7723" t="str">
            <v>1E.01.040.0150.f</v>
          </cell>
          <cell r="B7723" t="str">
            <v>- 2"</v>
          </cell>
          <cell r="C7723" t="str">
            <v>cad</v>
          </cell>
          <cell r="D7723" t="str">
            <v>16,67</v>
          </cell>
        </row>
        <row r="7724">
          <cell r="A7724" t="str">
            <v>1E.01.040.0160</v>
          </cell>
          <cell r="B7724" t="str">
            <v>Collare fissatubo in rame nichelato, sezione di collegamento fino a 16 mmq, per tubi di diametro</v>
          </cell>
          <cell r="C7724"/>
          <cell r="D7724"/>
        </row>
        <row r="7725">
          <cell r="A7725" t="str">
            <v>1E.01.040.0160.a</v>
          </cell>
          <cell r="B7725" t="str">
            <v>- 1/8"</v>
          </cell>
          <cell r="C7725" t="str">
            <v>cad</v>
          </cell>
          <cell r="D7725" t="str">
            <v>10,97</v>
          </cell>
        </row>
        <row r="7726">
          <cell r="A7726" t="str">
            <v>1E.01.040.0160.b</v>
          </cell>
          <cell r="B7726" t="str">
            <v>- 1/4" o 3/8" o 1/2"</v>
          </cell>
          <cell r="C7726" t="str">
            <v>cad</v>
          </cell>
          <cell r="D7726" t="str">
            <v>11,06</v>
          </cell>
        </row>
        <row r="7727">
          <cell r="A7727" t="str">
            <v>1E.01.040.0160.c</v>
          </cell>
          <cell r="B7727" t="str">
            <v>- 3/4"</v>
          </cell>
          <cell r="C7727" t="str">
            <v>cad</v>
          </cell>
          <cell r="D7727" t="str">
            <v>12,29</v>
          </cell>
        </row>
        <row r="7728">
          <cell r="A7728" t="str">
            <v>1E.01.040.0160.d</v>
          </cell>
          <cell r="B7728" t="str">
            <v>- 1"</v>
          </cell>
          <cell r="C7728" t="str">
            <v>cad</v>
          </cell>
          <cell r="D7728" t="str">
            <v>12,91</v>
          </cell>
        </row>
        <row r="7729">
          <cell r="A7729" t="str">
            <v>1E.01.040.0160.e</v>
          </cell>
          <cell r="B7729" t="str">
            <v>- 1.1/4"</v>
          </cell>
          <cell r="C7729" t="str">
            <v>cad</v>
          </cell>
          <cell r="D7729" t="str">
            <v>13,82</v>
          </cell>
        </row>
        <row r="7730">
          <cell r="A7730" t="str">
            <v>1E.01.040.0160.f</v>
          </cell>
          <cell r="B7730" t="str">
            <v>- 1.1/2"</v>
          </cell>
          <cell r="C7730" t="str">
            <v>cad</v>
          </cell>
          <cell r="D7730" t="str">
            <v>15,11</v>
          </cell>
        </row>
        <row r="7731">
          <cell r="A7731" t="str">
            <v>1E.01.040.0160.g</v>
          </cell>
          <cell r="B7731" t="str">
            <v>- 2.1/2"</v>
          </cell>
          <cell r="C7731" t="str">
            <v>cad</v>
          </cell>
          <cell r="D7731" t="str">
            <v>19,82</v>
          </cell>
        </row>
        <row r="7732">
          <cell r="A7732" t="str">
            <v>1E.01.040.0170</v>
          </cell>
          <cell r="B7732" t="str">
            <v>Treccia di massa in rame con due fori diam 9 mm, sezione:</v>
          </cell>
          <cell r="C7732"/>
          <cell r="D7732"/>
        </row>
        <row r="7733">
          <cell r="A7733" t="str">
            <v>1E.01.040.0170.a</v>
          </cell>
          <cell r="B7733" t="str">
            <v>- 10 mmq e interasse di fissaggio 200 mm</v>
          </cell>
          <cell r="C7733" t="str">
            <v>cad</v>
          </cell>
          <cell r="D7733" t="str">
            <v>7,82</v>
          </cell>
        </row>
        <row r="7734">
          <cell r="A7734" t="str">
            <v>1E.01.040.0170.b</v>
          </cell>
          <cell r="B7734" t="str">
            <v>- 10 mmq e interasse di fissaggio 250 mm</v>
          </cell>
          <cell r="C7734" t="str">
            <v>cad</v>
          </cell>
          <cell r="D7734" t="str">
            <v>8,11</v>
          </cell>
        </row>
        <row r="7735">
          <cell r="A7735" t="str">
            <v>1E.01.040.0170.c</v>
          </cell>
          <cell r="B7735" t="str">
            <v>- 16 mmq e interasse di fissaggio 100 mm</v>
          </cell>
          <cell r="C7735" t="str">
            <v>cad</v>
          </cell>
          <cell r="D7735" t="str">
            <v>7,59</v>
          </cell>
        </row>
        <row r="7736">
          <cell r="A7736" t="str">
            <v>1E.01.040.0170.d</v>
          </cell>
          <cell r="B7736" t="str">
            <v>- 16 mmq e interasse di fissaggio 150 mm</v>
          </cell>
          <cell r="C7736" t="str">
            <v>cad</v>
          </cell>
          <cell r="D7736" t="str">
            <v>7,82</v>
          </cell>
        </row>
        <row r="7737">
          <cell r="A7737" t="str">
            <v>1E.01.040.0170.e</v>
          </cell>
          <cell r="B7737" t="str">
            <v>- 16 mmq e interasse di fissaggio 200 mm</v>
          </cell>
          <cell r="C7737" t="str">
            <v>cad</v>
          </cell>
          <cell r="D7737" t="str">
            <v>8,11</v>
          </cell>
        </row>
        <row r="7738">
          <cell r="A7738" t="str">
            <v>1E.01.040.0170.f</v>
          </cell>
          <cell r="B7738" t="str">
            <v>- 16 mmq e interasse di fissaggio 250 mm</v>
          </cell>
          <cell r="C7738" t="str">
            <v>cad</v>
          </cell>
          <cell r="D7738" t="str">
            <v>8,42</v>
          </cell>
        </row>
        <row r="7739">
          <cell r="A7739" t="str">
            <v>1E.01.040.0170.g</v>
          </cell>
          <cell r="B7739" t="str">
            <v>- 16 mmq e interasse di fissaggio 300 mm</v>
          </cell>
          <cell r="C7739" t="str">
            <v>cad</v>
          </cell>
          <cell r="D7739" t="str">
            <v>9,02</v>
          </cell>
        </row>
        <row r="7740">
          <cell r="A7740" t="str">
            <v>1E.01.040.0170.h</v>
          </cell>
          <cell r="B7740" t="str">
            <v>- 25 mmq e interasse di fissaggio 100 mm</v>
          </cell>
          <cell r="C7740" t="str">
            <v>cad</v>
          </cell>
          <cell r="D7740" t="str">
            <v>8,20</v>
          </cell>
        </row>
        <row r="7741">
          <cell r="A7741" t="str">
            <v>1E.01.040.0170.i</v>
          </cell>
          <cell r="B7741" t="str">
            <v>- 25 mmq e interasse di fissaggio 150 mm</v>
          </cell>
          <cell r="C7741" t="str">
            <v>cad</v>
          </cell>
          <cell r="D7741" t="str">
            <v>8,42</v>
          </cell>
        </row>
        <row r="7742">
          <cell r="A7742" t="str">
            <v>1E.01.040.0170.j</v>
          </cell>
          <cell r="B7742" t="str">
            <v>- 25 mmq e interasse di fissaggio 200 mm</v>
          </cell>
          <cell r="C7742" t="str">
            <v>cad</v>
          </cell>
          <cell r="D7742" t="str">
            <v>9,02</v>
          </cell>
        </row>
        <row r="7743">
          <cell r="A7743" t="str">
            <v>1E.01.040.0170.k</v>
          </cell>
          <cell r="B7743" t="str">
            <v>- 25 mmq e interasse di fissaggio 250 mm</v>
          </cell>
          <cell r="C7743" t="str">
            <v>cad</v>
          </cell>
          <cell r="D7743" t="str">
            <v>9,44</v>
          </cell>
        </row>
        <row r="7744">
          <cell r="A7744" t="str">
            <v>1E.01.040.0170.l</v>
          </cell>
          <cell r="B7744" t="str">
            <v>- 25 mmq e interasse di fissaggio 300 mm</v>
          </cell>
          <cell r="C7744" t="str">
            <v>cad</v>
          </cell>
          <cell r="D7744" t="str">
            <v>10,26</v>
          </cell>
        </row>
        <row r="7745">
          <cell r="A7745" t="str">
            <v>1E.01.040.0170.m</v>
          </cell>
          <cell r="B7745" t="str">
            <v>- 35 mmq e interasse di fissaggio 100 mm</v>
          </cell>
          <cell r="C7745" t="str">
            <v>cad</v>
          </cell>
          <cell r="D7745" t="str">
            <v>8,92</v>
          </cell>
        </row>
        <row r="7746">
          <cell r="A7746" t="str">
            <v>1E.01.040.0170.n</v>
          </cell>
          <cell r="B7746" t="str">
            <v>- 35 mmq e interasse di fissaggio 150 mm</v>
          </cell>
          <cell r="C7746" t="str">
            <v>cad</v>
          </cell>
          <cell r="D7746" t="str">
            <v>9,86</v>
          </cell>
        </row>
        <row r="7747">
          <cell r="A7747" t="str">
            <v>1E.01.040.0170.o</v>
          </cell>
          <cell r="B7747" t="str">
            <v>- 35 mmq e interasse di fissaggio 200 mm</v>
          </cell>
          <cell r="C7747" t="str">
            <v>cad</v>
          </cell>
          <cell r="D7747" t="str">
            <v>9,94</v>
          </cell>
        </row>
        <row r="7748">
          <cell r="A7748" t="str">
            <v>1E.01.040.0170.p</v>
          </cell>
          <cell r="B7748" t="str">
            <v>- 35 mmq e interasse di fissaggio 250 mm</v>
          </cell>
          <cell r="C7748" t="str">
            <v>cad</v>
          </cell>
          <cell r="D7748" t="str">
            <v>10,45</v>
          </cell>
        </row>
        <row r="7749">
          <cell r="A7749" t="str">
            <v>1E.01.040.0170.q</v>
          </cell>
          <cell r="B7749" t="str">
            <v>- 35 mmq e interasse di fissaggio 300 mm</v>
          </cell>
          <cell r="C7749" t="str">
            <v>cad</v>
          </cell>
          <cell r="D7749" t="str">
            <v>11,47</v>
          </cell>
        </row>
        <row r="7750">
          <cell r="A7750" t="str">
            <v>1E.01.040.0170.r</v>
          </cell>
          <cell r="B7750" t="str">
            <v>- 50 mmq e interasse di fissaggio 100 mm</v>
          </cell>
          <cell r="C7750" t="str">
            <v>cad</v>
          </cell>
          <cell r="D7750" t="str">
            <v>11,26</v>
          </cell>
        </row>
        <row r="7751">
          <cell r="A7751" t="str">
            <v>1E.01.040.0170.s</v>
          </cell>
          <cell r="B7751" t="str">
            <v>- 50 mmq e interasse di fissaggio 150 mm</v>
          </cell>
          <cell r="C7751" t="str">
            <v>cad</v>
          </cell>
          <cell r="D7751" t="str">
            <v>12,07</v>
          </cell>
        </row>
        <row r="7752">
          <cell r="A7752" t="str">
            <v>1E.01.040.0170.t</v>
          </cell>
          <cell r="B7752" t="str">
            <v>- 50 mmq e interasse di fissaggio 200 mm</v>
          </cell>
          <cell r="C7752" t="str">
            <v>cad</v>
          </cell>
          <cell r="D7752" t="str">
            <v>13,00</v>
          </cell>
        </row>
        <row r="7753">
          <cell r="A7753" t="str">
            <v>1E.01.040.0170.u</v>
          </cell>
          <cell r="B7753" t="str">
            <v>- 50 mmq e interasse di fissaggio 250 mm</v>
          </cell>
          <cell r="C7753" t="str">
            <v>cad</v>
          </cell>
          <cell r="D7753" t="str">
            <v>13,00</v>
          </cell>
        </row>
        <row r="7754">
          <cell r="A7754" t="str">
            <v>1E.01.040.0170.v</v>
          </cell>
          <cell r="B7754" t="str">
            <v>- 50 mmq e interasse di fissaggio 300 mm</v>
          </cell>
          <cell r="C7754" t="str">
            <v>cad</v>
          </cell>
          <cell r="D7754" t="str">
            <v>13,00</v>
          </cell>
        </row>
        <row r="7755">
          <cell r="A7755" t="str">
            <v>1E.01.040.0180</v>
          </cell>
          <cell r="B7755" t="str">
            <v>Treccia di massa in rame stagnato con due fori diam 9 mm, sezione:</v>
          </cell>
          <cell r="C7755"/>
          <cell r="D7755"/>
        </row>
        <row r="7756">
          <cell r="A7756" t="str">
            <v>1E.01.040.0180.a</v>
          </cell>
          <cell r="B7756" t="str">
            <v>- 16 mmq e interasse di fissaggio 100 mm</v>
          </cell>
          <cell r="C7756" t="str">
            <v>cad</v>
          </cell>
          <cell r="D7756" t="str">
            <v>7,91</v>
          </cell>
        </row>
        <row r="7757">
          <cell r="A7757" t="str">
            <v>1E.01.040.0180.b</v>
          </cell>
          <cell r="B7757" t="str">
            <v>- 16 mmq e interasse di fissaggio 150 mm</v>
          </cell>
          <cell r="C7757" t="str">
            <v>cad</v>
          </cell>
          <cell r="D7757" t="str">
            <v>8,11</v>
          </cell>
        </row>
        <row r="7758">
          <cell r="A7758" t="str">
            <v>1E.01.040.0180.c</v>
          </cell>
          <cell r="B7758" t="str">
            <v>- 16 mmq e interasse di fissaggio 200 mm</v>
          </cell>
          <cell r="C7758" t="str">
            <v>cad</v>
          </cell>
          <cell r="D7758" t="str">
            <v>8,32</v>
          </cell>
        </row>
        <row r="7759">
          <cell r="A7759" t="str">
            <v>1E.01.040.0180.d</v>
          </cell>
          <cell r="B7759" t="str">
            <v>- 16 mmq e interasse di fissaggio 250 mm</v>
          </cell>
          <cell r="C7759" t="str">
            <v>cad</v>
          </cell>
          <cell r="D7759" t="str">
            <v>8,82</v>
          </cell>
        </row>
        <row r="7760">
          <cell r="A7760" t="str">
            <v>1E.01.040.0180.e</v>
          </cell>
          <cell r="B7760" t="str">
            <v>- 16 mmq e interasse di fissaggio 300 mm</v>
          </cell>
          <cell r="C7760" t="str">
            <v>cad</v>
          </cell>
          <cell r="D7760" t="str">
            <v>9,33</v>
          </cell>
        </row>
        <row r="7761">
          <cell r="A7761" t="str">
            <v>1E.01.040.0180.f</v>
          </cell>
          <cell r="B7761" t="str">
            <v>- 25 mmq e interasse di fissaggio 100 mm</v>
          </cell>
          <cell r="C7761" t="str">
            <v>cad</v>
          </cell>
          <cell r="D7761" t="str">
            <v>8,51</v>
          </cell>
        </row>
        <row r="7762">
          <cell r="A7762" t="str">
            <v>1E.01.040.0180.g</v>
          </cell>
          <cell r="B7762" t="str">
            <v>- 25 mmq e interasse di fissaggio 150 mm</v>
          </cell>
          <cell r="C7762" t="str">
            <v>cad</v>
          </cell>
          <cell r="D7762" t="str">
            <v>9,02</v>
          </cell>
        </row>
        <row r="7763">
          <cell r="A7763" t="str">
            <v>1E.01.040.0180.h</v>
          </cell>
          <cell r="B7763" t="str">
            <v>- 25 mmq e interasse di fissaggio 200 mm</v>
          </cell>
          <cell r="C7763" t="str">
            <v>cad</v>
          </cell>
          <cell r="D7763" t="str">
            <v>9,44</v>
          </cell>
        </row>
        <row r="7764">
          <cell r="A7764" t="str">
            <v>1E.01.040.0180.i</v>
          </cell>
          <cell r="B7764" t="str">
            <v>- 25 mmq e interasse di fissaggio 250 mm</v>
          </cell>
          <cell r="C7764" t="str">
            <v>cad</v>
          </cell>
          <cell r="D7764" t="str">
            <v>10,03</v>
          </cell>
        </row>
        <row r="7765">
          <cell r="A7765" t="str">
            <v>1E.01.040.0180.j</v>
          </cell>
          <cell r="B7765" t="str">
            <v>- 25 mmq e interasse di fissaggio 300 mm</v>
          </cell>
          <cell r="C7765" t="str">
            <v>cad</v>
          </cell>
          <cell r="D7765" t="str">
            <v>10,74</v>
          </cell>
        </row>
        <row r="7766">
          <cell r="A7766" t="str">
            <v>1E.01.040.0180.k</v>
          </cell>
          <cell r="B7766" t="str">
            <v>- 35 mmq e interasse di fissaggio 100 mm</v>
          </cell>
          <cell r="C7766" t="str">
            <v>cad</v>
          </cell>
          <cell r="D7766" t="str">
            <v>9,13</v>
          </cell>
        </row>
        <row r="7767">
          <cell r="A7767" t="str">
            <v>1E.01.040.0180.l</v>
          </cell>
          <cell r="B7767" t="str">
            <v>- 35 mmq e interasse di fissaggio 150 mm</v>
          </cell>
          <cell r="C7767" t="str">
            <v>cad</v>
          </cell>
          <cell r="D7767" t="str">
            <v>9,94</v>
          </cell>
        </row>
        <row r="7768">
          <cell r="A7768" t="str">
            <v>1E.01.040.0180.m</v>
          </cell>
          <cell r="B7768" t="str">
            <v>- 35 mmq e interasse di fissaggio 200 mm</v>
          </cell>
          <cell r="C7768" t="str">
            <v>cad</v>
          </cell>
          <cell r="D7768" t="str">
            <v>10,55</v>
          </cell>
        </row>
        <row r="7769">
          <cell r="A7769" t="str">
            <v>1E.01.040.0180.n</v>
          </cell>
          <cell r="B7769" t="str">
            <v>- 35 mmq e interasse di fissaggio 250 mm</v>
          </cell>
          <cell r="C7769" t="str">
            <v>cad</v>
          </cell>
          <cell r="D7769" t="str">
            <v>11,26</v>
          </cell>
        </row>
        <row r="7770">
          <cell r="A7770" t="str">
            <v>1E.01.040.0180.o</v>
          </cell>
          <cell r="B7770" t="str">
            <v>- 35 mmq e interasse di fissaggio 300 mm</v>
          </cell>
          <cell r="C7770" t="str">
            <v>cad</v>
          </cell>
          <cell r="D7770" t="str">
            <v>11,97</v>
          </cell>
        </row>
        <row r="7771">
          <cell r="A7771" t="str">
            <v>1E.01.040.0180.p</v>
          </cell>
          <cell r="B7771" t="str">
            <v>- 50 mmq e interasse di fissaggio 100 mm</v>
          </cell>
          <cell r="C7771" t="str">
            <v>cad</v>
          </cell>
          <cell r="D7771" t="str">
            <v>11,57</v>
          </cell>
        </row>
        <row r="7772">
          <cell r="A7772" t="str">
            <v>1E.01.040.0180.q</v>
          </cell>
          <cell r="B7772" t="str">
            <v>- 50 mmq e interasse di fissaggio 150 mm</v>
          </cell>
          <cell r="C7772" t="str">
            <v>cad</v>
          </cell>
          <cell r="D7772" t="str">
            <v>12,39</v>
          </cell>
        </row>
        <row r="7773">
          <cell r="A7773" t="str">
            <v>1E.01.040.0180.r</v>
          </cell>
          <cell r="B7773" t="str">
            <v>- 50 mmq e interasse di fissaggio 200 mm</v>
          </cell>
          <cell r="C7773" t="str">
            <v>cad</v>
          </cell>
          <cell r="D7773" t="str">
            <v>13,29</v>
          </cell>
        </row>
        <row r="7774">
          <cell r="A7774" t="str">
            <v>1E.01.040.0180.s</v>
          </cell>
          <cell r="B7774" t="str">
            <v>- 50 mmq e interasse di fissaggio 250 mm</v>
          </cell>
          <cell r="C7774" t="str">
            <v>cad</v>
          </cell>
          <cell r="D7774" t="str">
            <v>13,82</v>
          </cell>
        </row>
        <row r="7775">
          <cell r="A7775" t="str">
            <v>1E.01.040.0180.t</v>
          </cell>
          <cell r="B7775" t="str">
            <v>- 50 mmq e interasse di fissaggio 300 mm</v>
          </cell>
          <cell r="C7775" t="str">
            <v>cad</v>
          </cell>
          <cell r="D7775" t="str">
            <v>15,03</v>
          </cell>
        </row>
        <row r="7776">
          <cell r="A7776" t="str">
            <v>1E.01.050</v>
          </cell>
          <cell r="B7776" t="str">
            <v>PROTEZIONE CONTRO LE SOVRATENSIONI</v>
          </cell>
          <cell r="C7776"/>
          <cell r="D7776"/>
        </row>
        <row r="7777">
          <cell r="A7777" t="str">
            <v>1E.01.050.0010</v>
          </cell>
          <cell r="B7777" t="str">
            <v>Scaricatori di corrente da fulmine spinterometrici unipolari, modulare guida DIN, provati in classe I per la protezione di tutti i sistemi di distribuzione per reti con tensione 230/400 V, accoppiabili con scaricatori di sovratensione per ottenere un livello di protezione Up &lt; 1.5 kV, nelle seguenti taglie</v>
          </cell>
          <cell r="C7777"/>
          <cell r="D7777"/>
        </row>
        <row r="7778">
          <cell r="A7778" t="str">
            <v>1E.01.050.0010.a</v>
          </cell>
          <cell r="B7778" t="str">
            <v>- 50 kA unipolare in forma d'onda 10/350</v>
          </cell>
          <cell r="C7778" t="str">
            <v>cad</v>
          </cell>
          <cell r="D7778" t="str">
            <v>203,10</v>
          </cell>
        </row>
        <row r="7779">
          <cell r="A7779" t="str">
            <v>1E.01.050.0010.b</v>
          </cell>
          <cell r="B7779" t="str">
            <v>- 125 kA unipolare in forma d'onda 10/350</v>
          </cell>
          <cell r="C7779" t="str">
            <v>cad</v>
          </cell>
          <cell r="D7779" t="str">
            <v>228,73</v>
          </cell>
        </row>
        <row r="7780">
          <cell r="A7780" t="str">
            <v>1E.01.050.0010.c</v>
          </cell>
          <cell r="B7780" t="str">
            <v>- modulo di protezione 50 kA di ricambio</v>
          </cell>
          <cell r="C7780" t="str">
            <v>cad</v>
          </cell>
          <cell r="D7780" t="str">
            <v>178,56</v>
          </cell>
        </row>
        <row r="7781">
          <cell r="A7781" t="str">
            <v>1E.01.050.0010.d</v>
          </cell>
          <cell r="B7781" t="str">
            <v>- base per modulo di protezione 50 kA</v>
          </cell>
          <cell r="C7781" t="str">
            <v>cad</v>
          </cell>
          <cell r="D7781" t="str">
            <v>52,98</v>
          </cell>
        </row>
        <row r="7782">
          <cell r="A7782" t="str">
            <v>1E.01.050.0010.e</v>
          </cell>
          <cell r="B7782" t="str">
            <v>- funzioni precostituite in cassetta IP65 per sistemi TT o TN-S (3F+N)</v>
          </cell>
          <cell r="C7782" t="str">
            <v>cad</v>
          </cell>
          <cell r="D7782" t="str">
            <v>990,94</v>
          </cell>
        </row>
        <row r="7783">
          <cell r="A7783" t="str">
            <v>1E.01.050.0010.f</v>
          </cell>
          <cell r="B7783" t="str">
            <v>- funzioni precostituite in cassetta IP65 per sistemi TN-C-S (3F)</v>
          </cell>
          <cell r="C7783" t="str">
            <v>cad</v>
          </cell>
          <cell r="D7783" t="str">
            <v>780,52</v>
          </cell>
        </row>
        <row r="7784">
          <cell r="A7784" t="str">
            <v>1E.01.050.0010.g</v>
          </cell>
          <cell r="B7784" t="str">
            <v>- funzioni precostituite in cassetta IP65 per sistemi TN-S (3F+N) con fusibili</v>
          </cell>
          <cell r="C7784" t="str">
            <v>cad</v>
          </cell>
          <cell r="D7784" t="str">
            <v>1.163,06</v>
          </cell>
        </row>
        <row r="7785">
          <cell r="A7785" t="str">
            <v>1E.01.050.0010.h</v>
          </cell>
          <cell r="B7785" t="str">
            <v>- funzioni precostituite in cassetta IP65 per sistemi TN-C-S (3F) con fusibili da 250 A gG</v>
          </cell>
          <cell r="C7785" t="str">
            <v>cad</v>
          </cell>
          <cell r="D7785" t="str">
            <v>971,80</v>
          </cell>
        </row>
        <row r="7786">
          <cell r="A7786" t="str">
            <v>1E.01.050.0010.i</v>
          </cell>
          <cell r="B7786" t="str">
            <v>- funzioni precostituite in cassetta IP65 per sistemi TT o TN-S (3F+N) con modulo di segnalazione a distanza e induttanza di disaccoppiamento</v>
          </cell>
          <cell r="C7786" t="str">
            <v>cad</v>
          </cell>
          <cell r="D7786" t="str">
            <v>1.909,04</v>
          </cell>
        </row>
        <row r="7787">
          <cell r="A7787" t="str">
            <v>1E.01.050.0010.j</v>
          </cell>
          <cell r="B7787" t="str">
            <v>- funzioni precostituite in cassetta IP65 per sistemi TT/TN con trasformatore d'isolamento</v>
          </cell>
          <cell r="C7787" t="str">
            <v>cad</v>
          </cell>
          <cell r="D7787" t="str">
            <v>1.287,40</v>
          </cell>
        </row>
        <row r="7788">
          <cell r="A7788" t="str">
            <v>1E.01.050.0010.k</v>
          </cell>
          <cell r="B7788" t="str">
            <v>- funzioni precostituite in cassetta IP65 per sistemi TT/TN con trasformatore d'isolamento,con modulo di segnalazione a distanza</v>
          </cell>
          <cell r="C7788" t="str">
            <v>cad</v>
          </cell>
          <cell r="D7788" t="str">
            <v>1.287,40</v>
          </cell>
        </row>
        <row r="7789">
          <cell r="A7789" t="str">
            <v>1E.01.050.0020</v>
          </cell>
          <cell r="B7789" t="str">
            <v>Scaricatori di corrente da fulmine spinterometrici unipolari, modulare guida DIN, provati in classe I per la protezione di tutti i sistemi di distribuzione per reti con tensione 230/400 V, accoppiabili con scaricatori di sovratensione per ottenere un livello di protezione Up &lt; 1.3 kV, nelle seguenti taglie</v>
          </cell>
          <cell r="C7789"/>
          <cell r="D7789"/>
        </row>
        <row r="7790">
          <cell r="A7790" t="str">
            <v>1E.01.050.0020.a</v>
          </cell>
          <cell r="B7790" t="str">
            <v>- 50 kA in forma d'onda 10/350</v>
          </cell>
          <cell r="C7790" t="str">
            <v>cad</v>
          </cell>
          <cell r="D7790" t="str">
            <v>238,17</v>
          </cell>
        </row>
        <row r="7791">
          <cell r="A7791" t="str">
            <v>1E.01.050.0020.b</v>
          </cell>
          <cell r="B7791" t="str">
            <v>- 125 kA in forma d'onda 10/350</v>
          </cell>
          <cell r="C7791" t="str">
            <v>cad</v>
          </cell>
          <cell r="D7791" t="str">
            <v>266,88</v>
          </cell>
        </row>
        <row r="7792">
          <cell r="A7792" t="str">
            <v>1E.01.050.0020.c</v>
          </cell>
          <cell r="B7792" t="str">
            <v>- modulo di protezione 50 kA di ricambio</v>
          </cell>
          <cell r="C7792" t="str">
            <v>cad</v>
          </cell>
          <cell r="D7792" t="str">
            <v>192,82</v>
          </cell>
        </row>
        <row r="7793">
          <cell r="A7793" t="str">
            <v>1E.01.050.0020.d</v>
          </cell>
          <cell r="B7793" t="str">
            <v>- base per modulo di protezione 50 kA</v>
          </cell>
          <cell r="C7793" t="str">
            <v>cad</v>
          </cell>
          <cell r="D7793" t="str">
            <v>52,98</v>
          </cell>
        </row>
        <row r="7794">
          <cell r="A7794" t="str">
            <v>1E.01.050.0020.e</v>
          </cell>
          <cell r="B7794" t="str">
            <v>- funzioni precostituite in cassetta a giorno IP20, abbinamento tra scaricatori di corrente da fulmine e scaricatori di sovratensione, ingombro 11 moduli, per sistemi TT oTN-S (3F+N)</v>
          </cell>
          <cell r="C7794" t="str">
            <v>cad</v>
          </cell>
          <cell r="D7794" t="str">
            <v>1.325,65</v>
          </cell>
        </row>
        <row r="7795">
          <cell r="A7795" t="str">
            <v>1E.01.050.0020.f</v>
          </cell>
          <cell r="B7795" t="str">
            <v>- funzioni precostituite in cassetta IP65, abbinamento tra scaricatori di corrente da fulmine e scaricatori di sovratensione, per sistemi TT o TN-S (3F+N)</v>
          </cell>
          <cell r="C7795" t="str">
            <v>cad</v>
          </cell>
          <cell r="D7795" t="str">
            <v>1.430,86</v>
          </cell>
        </row>
        <row r="7796">
          <cell r="A7796" t="str">
            <v>1E.01.050.0020.g</v>
          </cell>
          <cell r="B7796" t="str">
            <v>- funzioni precostituite in cassetta a giorno IP20, abbinamento tra scaricatori di corrente da fulmine e scaricatori di sovratensione, ingombro 5 moduli, per sistemi TT o TN-S (F+N)</v>
          </cell>
          <cell r="C7796" t="str">
            <v>cad</v>
          </cell>
          <cell r="D7796" t="str">
            <v>723,15</v>
          </cell>
        </row>
        <row r="7797">
          <cell r="A7797" t="str">
            <v>1E.01.050.0020.h</v>
          </cell>
          <cell r="B7797" t="str">
            <v>- funzioni precostituite in cassetta IP65, abbinamento tra scaricatori di corrente da fulmine e scaricatori di sovratensione, per sistemi TT o TN-S (F+N)</v>
          </cell>
          <cell r="C7797" t="str">
            <v>cad</v>
          </cell>
          <cell r="D7797" t="str">
            <v>818,79</v>
          </cell>
        </row>
        <row r="7798">
          <cell r="A7798" t="str">
            <v>1E.01.050.0020.i</v>
          </cell>
          <cell r="B7798" t="str">
            <v>- funzioni precostituite in cassetta a giorno IP20, abbinamento tra scaricatori di corrente da fulmine e scaricatori di sovratensione, ingombro 9 moduli, per sistemi TN-C-S (3F)</v>
          </cell>
          <cell r="C7798" t="str">
            <v>cad</v>
          </cell>
          <cell r="D7798" t="str">
            <v>1.067,43</v>
          </cell>
        </row>
        <row r="7799">
          <cell r="A7799" t="str">
            <v>1E.01.050.0020.j</v>
          </cell>
          <cell r="B7799" t="str">
            <v>- funzioni precostituite in cassetta IP65, abbinamento tra scaricatori di corrente da fulmine e scaricatori di sovratensione, per sistemi TN-C-S (3F)</v>
          </cell>
          <cell r="C7799" t="str">
            <v>cad</v>
          </cell>
          <cell r="D7799" t="str">
            <v>1.172,63</v>
          </cell>
        </row>
        <row r="7800">
          <cell r="A7800" t="str">
            <v>1E.01.050.0030</v>
          </cell>
          <cell r="B7800" t="str">
            <v>Scaricatore di sovratensione, modulare guida DIN provati in classe I, composto da sistema di varistori in ossido di zinco, con indicatore della funzionalità, utilizzabile in sistemi in corrente continua o alternata, estraibile senza interruzione dell'alimentazione, corrente nominale di scarica (8/20) 30 kA, tensione massima continuativa 275 V, zone di protezione LPZ 0-2, nelle tipologie</v>
          </cell>
          <cell r="C7800"/>
          <cell r="D7800"/>
        </row>
        <row r="7801">
          <cell r="A7801" t="str">
            <v>1E.01.050.0030.a</v>
          </cell>
          <cell r="B7801" t="str">
            <v>- unipolare</v>
          </cell>
          <cell r="C7801" t="str">
            <v>cad</v>
          </cell>
          <cell r="D7801" t="str">
            <v>195,88</v>
          </cell>
        </row>
        <row r="7802">
          <cell r="A7802" t="str">
            <v>1E.01.050.0030.b</v>
          </cell>
          <cell r="B7802" t="str">
            <v>- bipolare</v>
          </cell>
          <cell r="C7802" t="str">
            <v>cad</v>
          </cell>
          <cell r="D7802" t="str">
            <v>349,04</v>
          </cell>
        </row>
        <row r="7803">
          <cell r="A7803" t="str">
            <v>1E.01.050.0030.c</v>
          </cell>
          <cell r="B7803" t="str">
            <v>- tripolare</v>
          </cell>
          <cell r="C7803" t="str">
            <v>cad</v>
          </cell>
          <cell r="D7803" t="str">
            <v>501,78</v>
          </cell>
        </row>
        <row r="7804">
          <cell r="A7804" t="str">
            <v>1E.01.050.0030.d</v>
          </cell>
          <cell r="B7804" t="str">
            <v>- tetrapolare</v>
          </cell>
          <cell r="C7804" t="str">
            <v>cad</v>
          </cell>
          <cell r="D7804" t="str">
            <v>662,92</v>
          </cell>
        </row>
        <row r="7805">
          <cell r="A7805" t="str">
            <v>1E.01.050.0030.e</v>
          </cell>
          <cell r="B7805" t="str">
            <v>- tripolare con modulo di segnalazione a distanza</v>
          </cell>
          <cell r="C7805" t="str">
            <v>cad</v>
          </cell>
          <cell r="D7805" t="str">
            <v>538,19</v>
          </cell>
        </row>
        <row r="7806">
          <cell r="A7806" t="str">
            <v>1E.01.050.0030.f</v>
          </cell>
          <cell r="B7806" t="str">
            <v>- tetrapolare con modulo di segnalazione a distanza</v>
          </cell>
          <cell r="C7806" t="str">
            <v>cad</v>
          </cell>
          <cell r="D7806" t="str">
            <v>708,25</v>
          </cell>
        </row>
        <row r="7807">
          <cell r="A7807" t="str">
            <v>1E.01.050.0030.g</v>
          </cell>
          <cell r="B7807" t="str">
            <v>- tripolare con modulo di segnalazione acustica</v>
          </cell>
          <cell r="C7807" t="str">
            <v>cad</v>
          </cell>
          <cell r="D7807" t="str">
            <v>671,46</v>
          </cell>
        </row>
        <row r="7808">
          <cell r="A7808" t="str">
            <v>1E.01.050.0030.h</v>
          </cell>
          <cell r="B7808" t="str">
            <v>- tetrapolare con modulo di segnalazione acustica</v>
          </cell>
          <cell r="C7808" t="str">
            <v>cad</v>
          </cell>
          <cell r="D7808" t="str">
            <v>891,29</v>
          </cell>
        </row>
        <row r="7809">
          <cell r="A7809" t="str">
            <v>1E.01.050.0030.i</v>
          </cell>
          <cell r="B7809" t="str">
            <v>- modulo di protezione di ricambio</v>
          </cell>
          <cell r="C7809" t="str">
            <v>cad</v>
          </cell>
          <cell r="D7809" t="str">
            <v>142,41</v>
          </cell>
        </row>
        <row r="7810">
          <cell r="A7810" t="str">
            <v>1E.01.050.0030.j</v>
          </cell>
          <cell r="B7810" t="str">
            <v>- base vuota unipolare</v>
          </cell>
          <cell r="C7810" t="str">
            <v>cad</v>
          </cell>
          <cell r="D7810" t="str">
            <v>34,74</v>
          </cell>
        </row>
        <row r="7811">
          <cell r="A7811" t="str">
            <v>1E.01.050.0030.k</v>
          </cell>
          <cell r="B7811" t="str">
            <v>- base vuota bipolare</v>
          </cell>
          <cell r="C7811" t="str">
            <v>cad</v>
          </cell>
          <cell r="D7811" t="str">
            <v>52,01</v>
          </cell>
        </row>
        <row r="7812">
          <cell r="A7812" t="str">
            <v>1E.01.050.0030.l</v>
          </cell>
          <cell r="B7812" t="str">
            <v>- base vuota tripolare</v>
          </cell>
          <cell r="C7812" t="str">
            <v>cad</v>
          </cell>
          <cell r="D7812" t="str">
            <v>70,85</v>
          </cell>
        </row>
        <row r="7813">
          <cell r="A7813" t="str">
            <v>1E.01.050.0030.m</v>
          </cell>
          <cell r="B7813" t="str">
            <v>- base vuota tetrapolare</v>
          </cell>
          <cell r="C7813" t="str">
            <v>cad</v>
          </cell>
          <cell r="D7813" t="str">
            <v>86,60</v>
          </cell>
        </row>
        <row r="7814">
          <cell r="A7814" t="str">
            <v>1E.01.050.0030.n</v>
          </cell>
          <cell r="B7814" t="str">
            <v>- base vuota unipolare con segnalazione a distanza</v>
          </cell>
          <cell r="C7814" t="str">
            <v>cad</v>
          </cell>
          <cell r="D7814" t="str">
            <v>73,15</v>
          </cell>
        </row>
        <row r="7815">
          <cell r="A7815" t="str">
            <v>1E.01.050.0030.o</v>
          </cell>
          <cell r="B7815" t="str">
            <v>- base vuota bipolare con segnalazione a distanza</v>
          </cell>
          <cell r="C7815" t="str">
            <v>cad</v>
          </cell>
          <cell r="D7815" t="str">
            <v>110,58</v>
          </cell>
        </row>
        <row r="7816">
          <cell r="A7816" t="str">
            <v>1E.01.050.0030.p</v>
          </cell>
          <cell r="B7816" t="str">
            <v>- base vuota tripolare con segnalazione a distanza</v>
          </cell>
          <cell r="C7816" t="str">
            <v>cad</v>
          </cell>
          <cell r="D7816" t="str">
            <v>137,48</v>
          </cell>
        </row>
        <row r="7817">
          <cell r="A7817" t="str">
            <v>1E.01.050.0030.q</v>
          </cell>
          <cell r="B7817" t="str">
            <v>- base vuota tetrapolare con segnalazione a distanza</v>
          </cell>
          <cell r="C7817" t="str">
            <v>cad</v>
          </cell>
          <cell r="D7817" t="str">
            <v>153,22</v>
          </cell>
        </row>
        <row r="7818">
          <cell r="A7818" t="str">
            <v>1E.01.050.0030.r</v>
          </cell>
          <cell r="B7818" t="str">
            <v>- base vuota bipolare con segnalazione acustica</v>
          </cell>
          <cell r="C7818" t="str">
            <v>cad</v>
          </cell>
          <cell r="D7818" t="str">
            <v>246,53</v>
          </cell>
        </row>
        <row r="7819">
          <cell r="A7819" t="str">
            <v>1E.01.050.0030.s</v>
          </cell>
          <cell r="B7819" t="str">
            <v>- base vuota tripolare con segnalazione acustica</v>
          </cell>
          <cell r="C7819" t="str">
            <v>cad</v>
          </cell>
          <cell r="D7819" t="str">
            <v>270,45</v>
          </cell>
        </row>
        <row r="7820">
          <cell r="A7820" t="str">
            <v>1E.01.050.0030.t</v>
          </cell>
          <cell r="B7820" t="str">
            <v>- base vuota tetrapolare con segnalazione acustica</v>
          </cell>
          <cell r="C7820" t="str">
            <v>cad</v>
          </cell>
          <cell r="D7820" t="str">
            <v>286,21</v>
          </cell>
        </row>
        <row r="7821">
          <cell r="A7821" t="str">
            <v>1E.01.050.0040</v>
          </cell>
          <cell r="B7821" t="str">
            <v>Scaricatore di sovratensione, modulare guida DIN provati in classe I, composto da sistema di varistori in ossido di zinco, con indicatore della funzionalità, utilizzabile in sistemi in corrente continua o alternata, estraibile senza interruzione dell'alimentazione, corrente nominale di scarica (8/20) 30 kA, zone di protezione LPZ 0-2, completo di modulo NPE spinterometro 25 kA (10/350) per la limitazione delle sovratensioni tra neutro e conduttore di protezione, nelle tipologie</v>
          </cell>
          <cell r="C7821"/>
          <cell r="D7821"/>
        </row>
        <row r="7822">
          <cell r="A7822" t="str">
            <v>1E.01.050.0040.a</v>
          </cell>
          <cell r="B7822" t="str">
            <v>- tripolare senza segnalazione a distanza</v>
          </cell>
          <cell r="C7822" t="str">
            <v>cad</v>
          </cell>
          <cell r="D7822" t="str">
            <v>708,09</v>
          </cell>
        </row>
        <row r="7823">
          <cell r="A7823" t="str">
            <v>1E.01.050.0040.b</v>
          </cell>
          <cell r="B7823" t="str">
            <v>- tripolare con segnalazione a distanza</v>
          </cell>
          <cell r="C7823" t="str">
            <v>cad</v>
          </cell>
          <cell r="D7823" t="str">
            <v>742,92</v>
          </cell>
        </row>
        <row r="7824">
          <cell r="A7824" t="str">
            <v>1E.01.050.0040.c</v>
          </cell>
          <cell r="B7824" t="str">
            <v>- modulo spinterometro NPE di ricambio</v>
          </cell>
          <cell r="C7824" t="str">
            <v>cad</v>
          </cell>
          <cell r="D7824" t="str">
            <v>101,38</v>
          </cell>
        </row>
        <row r="7825">
          <cell r="A7825" t="str">
            <v>1E.01.050.0040.d</v>
          </cell>
          <cell r="B7825" t="str">
            <v>- base vuota unipolare+modulo NPE senza segnalazione</v>
          </cell>
          <cell r="C7825" t="str">
            <v>cad</v>
          </cell>
          <cell r="D7825" t="str">
            <v>57,70</v>
          </cell>
        </row>
        <row r="7826">
          <cell r="A7826" t="str">
            <v>1E.01.050.0040.e</v>
          </cell>
          <cell r="B7826" t="str">
            <v>- base vuota tripolare+modulo NPE senza segnalazione</v>
          </cell>
          <cell r="C7826" t="str">
            <v>cad</v>
          </cell>
          <cell r="D7826" t="str">
            <v>90,55</v>
          </cell>
        </row>
        <row r="7827">
          <cell r="A7827" t="str">
            <v>1E.01.050.0040.f</v>
          </cell>
          <cell r="B7827" t="str">
            <v>- base vuota unipolare+modulo NPE con segnalazione</v>
          </cell>
          <cell r="C7827" t="str">
            <v>cad</v>
          </cell>
          <cell r="D7827" t="str">
            <v>133,25</v>
          </cell>
        </row>
        <row r="7828">
          <cell r="A7828" t="str">
            <v>1E.01.050.0040.g</v>
          </cell>
          <cell r="B7828" t="str">
            <v>- base vuota tripolare+modulo NPE con segnalazione</v>
          </cell>
          <cell r="C7828" t="str">
            <v>cad</v>
          </cell>
          <cell r="D7828" t="str">
            <v>231,41</v>
          </cell>
        </row>
        <row r="7829">
          <cell r="A7829" t="str">
            <v>1E.01.050.0050</v>
          </cell>
          <cell r="B7829" t="str">
            <v>Scaricatore di sovratensione, modulare guida DIN provati in classe II, composto da sistema di varistori in ossido di zinco, con indicatore della funzionalità, utilizzabile in sistemi in corrente continua o alternata, estraibile senza interruzione dell'alimentazione, corrente nominale di scarica (8/20) 20 kA, zone di protezione LPZ 1-2, completo di protezione termica/dinamica, nelle tipologie:</v>
          </cell>
          <cell r="C7829"/>
          <cell r="D7829"/>
        </row>
        <row r="7830">
          <cell r="A7830" t="str">
            <v>1E.01.050.0050.a</v>
          </cell>
          <cell r="B7830" t="str">
            <v>- unipolare</v>
          </cell>
          <cell r="C7830" t="str">
            <v>cad</v>
          </cell>
          <cell r="D7830" t="str">
            <v>105,95</v>
          </cell>
        </row>
        <row r="7831">
          <cell r="A7831" t="str">
            <v>1E.01.050.0050.b</v>
          </cell>
          <cell r="B7831" t="str">
            <v>- bipolare</v>
          </cell>
          <cell r="C7831" t="str">
            <v>cad</v>
          </cell>
          <cell r="D7831" t="str">
            <v>160,80</v>
          </cell>
        </row>
        <row r="7832">
          <cell r="A7832" t="str">
            <v>1E.01.050.0050.c</v>
          </cell>
          <cell r="B7832" t="str">
            <v>- tripolare</v>
          </cell>
          <cell r="C7832" t="str">
            <v>cad</v>
          </cell>
          <cell r="D7832" t="str">
            <v>277,97</v>
          </cell>
        </row>
        <row r="7833">
          <cell r="A7833" t="str">
            <v>1E.01.050.0050.d</v>
          </cell>
          <cell r="B7833" t="str">
            <v>- tetrapolare</v>
          </cell>
          <cell r="C7833" t="str">
            <v>cad</v>
          </cell>
          <cell r="D7833" t="str">
            <v>361,71</v>
          </cell>
        </row>
        <row r="7834">
          <cell r="A7834" t="str">
            <v>1E.01.050.0050.e</v>
          </cell>
          <cell r="B7834" t="str">
            <v>- unipolare con modulo di segnalazione a distanza</v>
          </cell>
          <cell r="C7834" t="str">
            <v>cad</v>
          </cell>
          <cell r="D7834" t="str">
            <v>144,36</v>
          </cell>
        </row>
        <row r="7835">
          <cell r="A7835" t="str">
            <v>1E.01.050.0050.f</v>
          </cell>
          <cell r="B7835" t="str">
            <v>- bipolare con modulo di segnalazione a distanza</v>
          </cell>
          <cell r="C7835" t="str">
            <v>cad</v>
          </cell>
          <cell r="D7835" t="str">
            <v>236,96</v>
          </cell>
        </row>
        <row r="7836">
          <cell r="A7836" t="str">
            <v>1E.01.050.0050.g</v>
          </cell>
          <cell r="B7836" t="str">
            <v>- tripolare con modulo di segnalazione a distanza</v>
          </cell>
          <cell r="C7836" t="str">
            <v>cad</v>
          </cell>
          <cell r="D7836" t="str">
            <v>372,56</v>
          </cell>
        </row>
        <row r="7837">
          <cell r="A7837" t="str">
            <v>1E.01.050.0050.h</v>
          </cell>
          <cell r="B7837" t="str">
            <v>- tetrapolare con modulo di segnalazione a distanza</v>
          </cell>
          <cell r="C7837" t="str">
            <v>cad</v>
          </cell>
          <cell r="D7837" t="str">
            <v>455,28</v>
          </cell>
        </row>
        <row r="7838">
          <cell r="A7838" t="str">
            <v>1E.01.050.0050.i</v>
          </cell>
          <cell r="B7838" t="str">
            <v>- bipolare con modulo di segnalazione acustica</v>
          </cell>
          <cell r="C7838" t="str">
            <v>cad</v>
          </cell>
          <cell r="D7838" t="str">
            <v>361,06</v>
          </cell>
        </row>
        <row r="7839">
          <cell r="A7839" t="str">
            <v>1E.01.050.0050.j</v>
          </cell>
          <cell r="B7839" t="str">
            <v>- tripolare con modulo di segnalazione acustica</v>
          </cell>
          <cell r="C7839" t="str">
            <v>cad</v>
          </cell>
          <cell r="D7839" t="str">
            <v>490,75</v>
          </cell>
        </row>
        <row r="7840">
          <cell r="A7840" t="str">
            <v>1E.01.050.0050.k</v>
          </cell>
          <cell r="B7840" t="str">
            <v>- tetrapolare con modulo di segnalazione acustica</v>
          </cell>
          <cell r="C7840" t="str">
            <v>cad</v>
          </cell>
          <cell r="D7840" t="str">
            <v>573,50</v>
          </cell>
        </row>
        <row r="7841">
          <cell r="A7841" t="str">
            <v>1E.01.050.0050.l</v>
          </cell>
          <cell r="B7841" t="str">
            <v>- modulo di protezione di ricambio</v>
          </cell>
          <cell r="C7841" t="str">
            <v>cad</v>
          </cell>
          <cell r="D7841" t="str">
            <v>72,80</v>
          </cell>
        </row>
        <row r="7842">
          <cell r="A7842" t="str">
            <v>1E.01.050.0060</v>
          </cell>
          <cell r="B7842" t="str">
            <v>Scaricatore di sovratensione, modulare guida DIN provati in classe II, composto da sistema di varistori in ossido di zinco, con indicatore della funzionalità, utilizzabile in sistemi in corrente continua o alternata, estraibile senza interruzione dell'alimentazione, corrente nominale di scarica (8/20) 20 kA, zone di protezione LPZ 1-2, completo di modulo NPE spinterometro 25 kA (10/350) per la limitazione delle sovratensioni tra neutro e conduttore di protezione, nelle tipologie:</v>
          </cell>
          <cell r="C7842"/>
          <cell r="D7842"/>
        </row>
        <row r="7843">
          <cell r="A7843" t="str">
            <v>1E.01.050.0060.a</v>
          </cell>
          <cell r="B7843" t="str">
            <v>- unipolare</v>
          </cell>
          <cell r="C7843" t="str">
            <v>cad</v>
          </cell>
          <cell r="D7843" t="str">
            <v>183,77</v>
          </cell>
        </row>
        <row r="7844">
          <cell r="A7844" t="str">
            <v>1E.01.050.0060.b</v>
          </cell>
          <cell r="B7844" t="str">
            <v>- tripolare</v>
          </cell>
          <cell r="C7844" t="str">
            <v>cad</v>
          </cell>
          <cell r="D7844" t="str">
            <v>372,91</v>
          </cell>
        </row>
        <row r="7845">
          <cell r="A7845" t="str">
            <v>1E.01.050.0060.c</v>
          </cell>
          <cell r="B7845" t="str">
            <v>- unipolare con modulo di segnalazione a distanza</v>
          </cell>
          <cell r="C7845" t="str">
            <v>cad</v>
          </cell>
          <cell r="D7845" t="str">
            <v>238,57</v>
          </cell>
        </row>
        <row r="7846">
          <cell r="A7846" t="str">
            <v>1E.01.050.0060.d</v>
          </cell>
          <cell r="B7846" t="str">
            <v>- tripolare con modulo di segnalazione a distanza</v>
          </cell>
          <cell r="C7846" t="str">
            <v>cad</v>
          </cell>
          <cell r="D7846" t="str">
            <v>452,35</v>
          </cell>
        </row>
        <row r="7847">
          <cell r="A7847" t="str">
            <v>1E.01.050.0060.e</v>
          </cell>
          <cell r="B7847" t="str">
            <v>- modulo spinterometro NPE di ricambio</v>
          </cell>
          <cell r="C7847" t="str">
            <v>cad</v>
          </cell>
          <cell r="D7847" t="str">
            <v>101,38</v>
          </cell>
        </row>
        <row r="7848">
          <cell r="A7848" t="str">
            <v>1E.01.050.0070</v>
          </cell>
          <cell r="B7848" t="str">
            <v>Induttanza di disaccoppiamento per il coordinamento tra scaricatori di corrente da fulmine e di sovratensione, corrente nominale 63 A, modulare guida DIN</v>
          </cell>
          <cell r="C7848" t="str">
            <v>cad</v>
          </cell>
          <cell r="D7848" t="str">
            <v>125,00</v>
          </cell>
        </row>
        <row r="7849">
          <cell r="A7849" t="str">
            <v>1E.01.050.0080</v>
          </cell>
          <cell r="B7849" t="str">
            <v>Scaricatore di sovratensione, modulare guida DIN provati in classe II, composto da sistema di varistori in ossido di zinco, con indicatore della funzionalità, per impianti fotovoltaici, corrente nominale di scarica (8/20) 20 kA, zone di protezione LPZ 1-2, nelle tipologie:</v>
          </cell>
          <cell r="C7849"/>
          <cell r="D7849"/>
        </row>
        <row r="7850">
          <cell r="A7850" t="str">
            <v>1E.01.050.0080.a</v>
          </cell>
          <cell r="B7850" t="str">
            <v>- modulo Umax 75 o 150 V; 100/200 V</v>
          </cell>
          <cell r="C7850" t="str">
            <v>cad</v>
          </cell>
          <cell r="D7850" t="str">
            <v>57,77</v>
          </cell>
        </row>
        <row r="7851">
          <cell r="A7851" t="str">
            <v>1E.01.050.0080.b</v>
          </cell>
          <cell r="B7851" t="str">
            <v>- modulo Umax 280 V; 350 V</v>
          </cell>
          <cell r="C7851" t="str">
            <v>cad</v>
          </cell>
          <cell r="D7851" t="str">
            <v>88,21</v>
          </cell>
        </row>
        <row r="7852">
          <cell r="A7852" t="str">
            <v>1E.01.050.0080.c</v>
          </cell>
          <cell r="B7852" t="str">
            <v>- modulo Umax 385 o 440 V; 505/585 V</v>
          </cell>
          <cell r="C7852" t="str">
            <v>cad</v>
          </cell>
          <cell r="D7852" t="str">
            <v>78,35</v>
          </cell>
        </row>
        <row r="7853">
          <cell r="A7853" t="str">
            <v>1E.01.050.0080.d</v>
          </cell>
          <cell r="B7853" t="str">
            <v>- modulo Umax 550 V; 745 V</v>
          </cell>
          <cell r="C7853" t="str">
            <v>cad</v>
          </cell>
          <cell r="D7853" t="str">
            <v>90,18</v>
          </cell>
        </row>
        <row r="7854">
          <cell r="A7854" t="str">
            <v>1E.01.050.0090</v>
          </cell>
          <cell r="B7854" t="str">
            <v>Ricambio per scaricatore di sovratensione, modulare guida DIN provati in classe II, composto da sistema di varistori in ossido di zinco, con indicatore della funzionalità, per impianti alimentati a tensioni di 75 o 150 V, corrente nominale di scarica (8/20) 15-20 kA, zone di protezione LPZ 1-2, modulo da 75 o 150 V.</v>
          </cell>
          <cell r="C7854" t="str">
            <v>cad</v>
          </cell>
          <cell r="D7854" t="str">
            <v>57,77</v>
          </cell>
        </row>
        <row r="7855">
          <cell r="A7855" t="str">
            <v>1E.01.050.0100</v>
          </cell>
          <cell r="B7855" t="str">
            <v>Scaricatori provati in classe III, zone di protezione LPZ 2-3, costituiti da scaricatore a gas e da varistori, corrente di scarica 1.8 kA (8/20) da inserire nelle presa di corrente da proteggere</v>
          </cell>
          <cell r="C7855"/>
          <cell r="D7855"/>
        </row>
        <row r="7856">
          <cell r="A7856" t="str">
            <v>1E.01.050.0100.a</v>
          </cell>
          <cell r="B7856" t="str">
            <v>- scaricatore spina e presa tipo UNEL</v>
          </cell>
          <cell r="C7856" t="str">
            <v>cad</v>
          </cell>
          <cell r="D7856" t="str">
            <v>123,32</v>
          </cell>
        </row>
        <row r="7857">
          <cell r="A7857" t="str">
            <v>1E.01.050.0100.b</v>
          </cell>
          <cell r="B7857" t="str">
            <v>- scaricatore spina e 2 prese tipo bipasso 10/16 A</v>
          </cell>
          <cell r="C7857" t="str">
            <v>cad</v>
          </cell>
          <cell r="D7857" t="str">
            <v>88,95</v>
          </cell>
        </row>
        <row r="7858">
          <cell r="A7858" t="str">
            <v>1E.01.050.0100.c</v>
          </cell>
          <cell r="B7858" t="str">
            <v>- scaricatore spina e presa tipo UNEL/bipasso 10/16 A</v>
          </cell>
          <cell r="C7858" t="str">
            <v>cad</v>
          </cell>
          <cell r="D7858" t="str">
            <v>85,88</v>
          </cell>
        </row>
        <row r="7859">
          <cell r="A7859" t="str">
            <v>1E.01.050.0110</v>
          </cell>
          <cell r="B7859" t="str">
            <v>Scaricatori provati in classe III, zone di protezione LPZ 2-3, costituiti da scaricatore a gas e da varistori, per alimentazioni monofase con tensioni = 230 V, modulare guida DIN, nelle taglie:</v>
          </cell>
          <cell r="C7859"/>
          <cell r="D7859"/>
        </row>
        <row r="7860">
          <cell r="A7860" t="str">
            <v>1E.01.050.0110.a</v>
          </cell>
          <cell r="B7860" t="str">
            <v>- 24/48/60/110/230(Ic 20 A) Vca, Ic 16 A, corrente di scarica 700 A</v>
          </cell>
          <cell r="C7860" t="str">
            <v>cad</v>
          </cell>
          <cell r="D7860" t="str">
            <v>123,32</v>
          </cell>
        </row>
        <row r="7861">
          <cell r="A7861" t="str">
            <v>1E.01.050.0110.b</v>
          </cell>
          <cell r="B7861" t="str">
            <v>- 12/24/48/60 Vcc, Ic 16 A, corrente di scarica 700 A</v>
          </cell>
          <cell r="C7861" t="str">
            <v>cad</v>
          </cell>
          <cell r="D7861" t="str">
            <v>121,36</v>
          </cell>
        </row>
        <row r="7862">
          <cell r="A7862" t="str">
            <v>1E.01.050.0110.c</v>
          </cell>
          <cell r="B7862" t="str">
            <v>- 24 Vcc o 24/110/230 Vca, corrente di scarica 700 A con segnalazione a distanza</v>
          </cell>
          <cell r="C7862" t="str">
            <v>cad</v>
          </cell>
          <cell r="D7862" t="str">
            <v>140,07</v>
          </cell>
        </row>
        <row r="7863">
          <cell r="A7863" t="str">
            <v>1E.01.050.0110.d</v>
          </cell>
          <cell r="B7863" t="str">
            <v>- filtro di rete per scaricatore da 230 Vca</v>
          </cell>
          <cell r="C7863" t="str">
            <v>cad</v>
          </cell>
          <cell r="D7863" t="str">
            <v>126,57</v>
          </cell>
        </row>
        <row r="7864">
          <cell r="A7864" t="str">
            <v>1E.01.050.0120</v>
          </cell>
          <cell r="B7864" t="str">
            <v>Scaricatori per linee di telecomunicazione analogiche, nelle tipologie</v>
          </cell>
          <cell r="C7864"/>
          <cell r="D7864"/>
        </row>
        <row r="7865">
          <cell r="A7865" t="str">
            <v>1E.01.050.0120.a</v>
          </cell>
          <cell r="B7865" t="str">
            <v>- ingresso linea, 2 fili, zona di protezione LPZ 1-3 (senza LPS esterno)</v>
          </cell>
          <cell r="C7865" t="str">
            <v>cad</v>
          </cell>
          <cell r="D7865" t="str">
            <v>112,50</v>
          </cell>
        </row>
        <row r="7866">
          <cell r="A7866" t="str">
            <v>1E.01.050.0120.b</v>
          </cell>
          <cell r="B7866" t="str">
            <v>- uscita linea/utenza, 4 fili, zona di protezione LPZ 2-3 (senza LPS esterno)</v>
          </cell>
          <cell r="C7866" t="str">
            <v>cad</v>
          </cell>
          <cell r="D7866" t="str">
            <v>216,91</v>
          </cell>
        </row>
        <row r="7867">
          <cell r="A7867" t="str">
            <v>1E.01.050.0120.c</v>
          </cell>
          <cell r="B7867" t="str">
            <v>- utenze finali, 4 fili, RJ 11/12, zona di protezione LPZ 1-3 (senza LPS esterno)</v>
          </cell>
          <cell r="C7867" t="str">
            <v>cad</v>
          </cell>
          <cell r="D7867" t="str">
            <v>128,25</v>
          </cell>
        </row>
        <row r="7868">
          <cell r="A7868" t="str">
            <v>1E.01.050.0120.d</v>
          </cell>
          <cell r="B7868" t="str">
            <v>- utenze finali, 4 fili, RJ 45, zona di protezione LPZ 1-3 (senza LPS esterno)</v>
          </cell>
          <cell r="C7868" t="str">
            <v>cad</v>
          </cell>
          <cell r="D7868" t="str">
            <v>151,91</v>
          </cell>
        </row>
        <row r="7869">
          <cell r="A7869" t="str">
            <v>1E.01.050.0120.e</v>
          </cell>
          <cell r="B7869" t="str">
            <v>- utenze finali, 6 fili, RJ 11/12, zona di protezione LPZ 1-3 (senza LPS esterno)</v>
          </cell>
          <cell r="C7869" t="str">
            <v>cad</v>
          </cell>
          <cell r="D7869" t="str">
            <v>182,44</v>
          </cell>
        </row>
        <row r="7870">
          <cell r="A7870" t="str">
            <v>1E.01.050.0120.f</v>
          </cell>
          <cell r="B7870" t="str">
            <v>- ingresso linea, 2 fili, zona di protezione LPZ 1-3 (con LPS esterno)</v>
          </cell>
          <cell r="C7870" t="str">
            <v>cad</v>
          </cell>
          <cell r="D7870" t="str">
            <v>123,32</v>
          </cell>
        </row>
        <row r="7871">
          <cell r="A7871" t="str">
            <v>1E.01.050.0120.g</v>
          </cell>
          <cell r="B7871" t="str">
            <v>- uscita linea/utenza, 4 fili, zona di protezione LPZ 2-3 (con LPS esterno)</v>
          </cell>
          <cell r="C7871" t="str">
            <v>cad</v>
          </cell>
          <cell r="D7871" t="str">
            <v>176,22</v>
          </cell>
        </row>
        <row r="7872">
          <cell r="A7872" t="str">
            <v>1E.01.050.0120.h</v>
          </cell>
          <cell r="B7872" t="str">
            <v>- utenze finali, 4 fili, RJ 11/12, zona di protezione LPZ 1-3 (con LPS esterno)</v>
          </cell>
          <cell r="C7872" t="str">
            <v>cad</v>
          </cell>
          <cell r="D7872" t="str">
            <v>155,84</v>
          </cell>
        </row>
        <row r="7873">
          <cell r="A7873" t="str">
            <v>1E.01.050.0120.i</v>
          </cell>
          <cell r="B7873" t="str">
            <v>- utenze finali, 4 fili, RJ 45, zona di protezione LPZ 1-3 (con LPS esterno)</v>
          </cell>
          <cell r="C7873" t="str">
            <v>cad</v>
          </cell>
          <cell r="D7873" t="str">
            <v>158,79</v>
          </cell>
        </row>
        <row r="7874">
          <cell r="A7874" t="str">
            <v>1E.01.050.0130</v>
          </cell>
          <cell r="B7874" t="str">
            <v>Scaricatori per linee di telecomunicazione ISDN nelle tipologie:</v>
          </cell>
          <cell r="C7874"/>
          <cell r="D7874"/>
        </row>
        <row r="7875">
          <cell r="A7875" t="str">
            <v>1E.01.050.0130.a</v>
          </cell>
          <cell r="B7875" t="str">
            <v>- ingresso linea, 2 fili, zona di protezione LPZ 1-3 (senza LPS esterno)</v>
          </cell>
          <cell r="C7875" t="str">
            <v>cad</v>
          </cell>
          <cell r="D7875" t="str">
            <v>112,50</v>
          </cell>
        </row>
        <row r="7876">
          <cell r="A7876" t="str">
            <v>1E.01.050.0130.b</v>
          </cell>
          <cell r="B7876" t="str">
            <v>- uscita linea/utenza, 4 fili schermati RJ 45, zona di protezione LPZ 1-3 (senza LPS esterno)</v>
          </cell>
          <cell r="C7876" t="str">
            <v>cad</v>
          </cell>
          <cell r="D7876" t="str">
            <v>209,03</v>
          </cell>
        </row>
        <row r="7877">
          <cell r="A7877" t="str">
            <v>1E.01.050.0130.c</v>
          </cell>
          <cell r="B7877" t="str">
            <v>- ingresso linea, 2 fili, zona di protezione LPZ 0-2 (con LPS esterno)</v>
          </cell>
          <cell r="C7877" t="str">
            <v>cad</v>
          </cell>
          <cell r="D7877" t="str">
            <v>123,32</v>
          </cell>
        </row>
        <row r="7878">
          <cell r="A7878" t="str">
            <v>1E.01.050.0130.d</v>
          </cell>
          <cell r="B7878" t="str">
            <v>- uscita linea/utenza, 4 fili schermati, zona di protezione LPZ 0-3 (con LPS esterno)</v>
          </cell>
          <cell r="C7878" t="str">
            <v>cad</v>
          </cell>
          <cell r="D7878" t="str">
            <v>218,88</v>
          </cell>
        </row>
        <row r="7879">
          <cell r="A7879" t="str">
            <v>1E.01.050.0130.e</v>
          </cell>
          <cell r="B7879" t="str">
            <v>- utenze finali, 4 fili, RJ 45, zona di protezione LPZ 0-3 (con LPS esterno)</v>
          </cell>
          <cell r="C7879" t="str">
            <v>cad</v>
          </cell>
          <cell r="D7879" t="str">
            <v>246,46</v>
          </cell>
        </row>
        <row r="7880">
          <cell r="A7880" t="str">
            <v>1E.01.050.0140</v>
          </cell>
          <cell r="B7880" t="str">
            <v>Scaricatori per linee dati nelle tipologie:</v>
          </cell>
          <cell r="C7880"/>
          <cell r="D7880"/>
        </row>
        <row r="7881">
          <cell r="A7881" t="str">
            <v>1E.01.050.0140.a</v>
          </cell>
          <cell r="B7881" t="str">
            <v>- linea Ethernet twisted pair, RJ45 a 4 fili schermati senza LPS esterno, zone di protezione LPZ 1-3</v>
          </cell>
          <cell r="C7881" t="str">
            <v>cad</v>
          </cell>
          <cell r="D7881" t="str">
            <v>158,79</v>
          </cell>
        </row>
        <row r="7882">
          <cell r="A7882" t="str">
            <v>1E.01.050.0140.b</v>
          </cell>
          <cell r="B7882" t="str">
            <v>- linea Ethernet twisted pair, RJ45 a 8 fili schermati senza LPS esterno, zone di protezione LPZ 1-3</v>
          </cell>
          <cell r="C7882" t="str">
            <v>cad</v>
          </cell>
          <cell r="D7882" t="str">
            <v>235,62</v>
          </cell>
        </row>
        <row r="7883">
          <cell r="A7883" t="str">
            <v>1E.01.050.0140.c</v>
          </cell>
          <cell r="B7883" t="str">
            <v>- linea Ethernet twisted pair, RJ45 a 4 fili schermati con LPS esterno, zone di protezione LPZ 0-2</v>
          </cell>
          <cell r="C7883" t="str">
            <v>cad</v>
          </cell>
          <cell r="D7883" t="str">
            <v>169,61</v>
          </cell>
        </row>
        <row r="7884">
          <cell r="A7884" t="str">
            <v>1E.01.050.0140.d</v>
          </cell>
          <cell r="B7884" t="str">
            <v>- linea Ethernet twisted pair, RJ45 a 8 fili schermati con LPS esterno, zone di protezione LPZ 0-3</v>
          </cell>
          <cell r="C7884" t="str">
            <v>cad</v>
          </cell>
          <cell r="D7884" t="str">
            <v>180,48</v>
          </cell>
        </row>
        <row r="7885">
          <cell r="A7885" t="str">
            <v>1E.01.050.0150</v>
          </cell>
          <cell r="B7885" t="str">
            <v>Scaricatori per linee di misura, controllo e regolazione, nelle tipologie:</v>
          </cell>
          <cell r="C7885"/>
          <cell r="D7885"/>
        </row>
        <row r="7886">
          <cell r="A7886" t="str">
            <v>1E.01.050.0150.a</v>
          </cell>
          <cell r="B7886" t="str">
            <v>- zona di protezione LPZ 0-2, Imax 16 A</v>
          </cell>
          <cell r="C7886" t="str">
            <v>cad</v>
          </cell>
          <cell r="D7886" t="str">
            <v>123,32</v>
          </cell>
        </row>
        <row r="7887">
          <cell r="A7887" t="str">
            <v>1E.01.050.0150.b</v>
          </cell>
          <cell r="B7887" t="str">
            <v>- zona di protezione LPZ 1-3, Imax 0.2 A</v>
          </cell>
          <cell r="C7887" t="str">
            <v>cad</v>
          </cell>
          <cell r="D7887" t="str">
            <v>112,50</v>
          </cell>
        </row>
        <row r="7888">
          <cell r="A7888" t="str">
            <v>1E.01.050.0150.c</v>
          </cell>
          <cell r="B7888" t="str">
            <v>- zona di protezione LPZ 1-3, Imax 1 A</v>
          </cell>
          <cell r="C7888" t="str">
            <v>cad</v>
          </cell>
          <cell r="D7888" t="str">
            <v>112,50</v>
          </cell>
        </row>
        <row r="7889">
          <cell r="A7889" t="str">
            <v>1E.01.050.0150.d</v>
          </cell>
          <cell r="B7889" t="str">
            <v>- zona di protezione LPZ 2-3, Imax 0,1 A</v>
          </cell>
          <cell r="C7889" t="str">
            <v>cad</v>
          </cell>
          <cell r="D7889" t="str">
            <v>216,91</v>
          </cell>
        </row>
        <row r="7890">
          <cell r="A7890" t="str">
            <v>1E.01.050.0160</v>
          </cell>
          <cell r="B7890" t="str">
            <v>Scaricatori per segnali video, nelle tipologie:</v>
          </cell>
          <cell r="C7890"/>
          <cell r="D7890"/>
        </row>
        <row r="7891">
          <cell r="A7891" t="str">
            <v>1E.01.050.0160.a</v>
          </cell>
          <cell r="B7891" t="str">
            <v>- antenna SAT, collegamento tipo BNC</v>
          </cell>
          <cell r="C7891" t="str">
            <v>cad</v>
          </cell>
          <cell r="D7891" t="str">
            <v>224,80</v>
          </cell>
        </row>
        <row r="7892">
          <cell r="A7892" t="str">
            <v>1E.01.050.0160.b</v>
          </cell>
          <cell r="B7892" t="str">
            <v>- antenna SAT, collegamento tipo UHF</v>
          </cell>
          <cell r="C7892" t="str">
            <v>cad</v>
          </cell>
          <cell r="D7892" t="str">
            <v>241,54</v>
          </cell>
        </row>
        <row r="7893">
          <cell r="A7893" t="str">
            <v>1E.01.050.0160.c</v>
          </cell>
          <cell r="B7893" t="str">
            <v>- antenna SAT, collegamento tipo N</v>
          </cell>
          <cell r="C7893" t="str">
            <v>cad</v>
          </cell>
          <cell r="D7893" t="str">
            <v>351,86</v>
          </cell>
        </row>
        <row r="7894">
          <cell r="A7894" t="str">
            <v>1E.01.050.0160.d</v>
          </cell>
          <cell r="B7894" t="str">
            <v>- UHF/VHF, collegamento a morsetti</v>
          </cell>
          <cell r="C7894" t="str">
            <v>cad</v>
          </cell>
          <cell r="D7894" t="str">
            <v>126,68</v>
          </cell>
        </row>
        <row r="7895">
          <cell r="A7895" t="str">
            <v>1E.01.050.0160.e</v>
          </cell>
          <cell r="B7895" t="str">
            <v>- alimentazione e segnale TV+radiofrequenza, collegamento spina/presa tipo Schuko+cavi coassiali</v>
          </cell>
          <cell r="C7895" t="str">
            <v>cad</v>
          </cell>
          <cell r="D7895" t="str">
            <v>186,37</v>
          </cell>
        </row>
        <row r="7896">
          <cell r="A7896" t="str">
            <v>1E.01.050.0170</v>
          </cell>
          <cell r="B7896" t="str">
            <v>Protezione spinterometrica per la separazione tra parti di impianto che non possono essere collegate, involucro in massa epossidica pressofusa, elettrodi in rame/acciaio inox, corrente nominale di scarica, nelle tipologie:</v>
          </cell>
          <cell r="C7896"/>
          <cell r="D7896"/>
        </row>
        <row r="7897">
          <cell r="A7897" t="str">
            <v>1E.01.050.0170.a</v>
          </cell>
          <cell r="B7897" t="str">
            <v>- per ambienti con pericolo di esplosione</v>
          </cell>
          <cell r="C7897" t="str">
            <v>cad</v>
          </cell>
          <cell r="D7897" t="str">
            <v>273,48</v>
          </cell>
        </row>
        <row r="7898">
          <cell r="A7898" t="str">
            <v>1E.01.050.0170.b</v>
          </cell>
          <cell r="B7898" t="str">
            <v>- per ambienti senza pericolo di esplosione</v>
          </cell>
          <cell r="C7898" t="str">
            <v>cad</v>
          </cell>
          <cell r="D7898" t="str">
            <v>115,46</v>
          </cell>
        </row>
        <row r="7899">
          <cell r="A7899" t="str">
            <v>1E.01.050.0170.c</v>
          </cell>
          <cell r="B7899" t="str">
            <v>- per ambienti per strutture metalliche</v>
          </cell>
          <cell r="C7899" t="str">
            <v>cad</v>
          </cell>
          <cell r="D7899" t="str">
            <v>52,70</v>
          </cell>
        </row>
        <row r="7900">
          <cell r="A7900" t="str">
            <v>1E.02 - CAVI E VIA CAVI</v>
          </cell>
          <cell r="B7900"/>
          <cell r="C7900"/>
          <cell r="D7900"/>
        </row>
        <row r="7901">
          <cell r="A7901" t="str">
            <v>1E</v>
          </cell>
          <cell r="B7901" t="str">
            <v>OPERE COMPIUTE IMPIANTI ELETTRICI</v>
          </cell>
          <cell r="C7901"/>
          <cell r="D7901"/>
        </row>
        <row r="7902">
          <cell r="A7902" t="str">
            <v>1E.02</v>
          </cell>
          <cell r="B7902" t="str">
            <v>CAVI E VIA CAVI</v>
          </cell>
          <cell r="C7902"/>
          <cell r="D7902"/>
        </row>
        <row r="7903">
          <cell r="A7903" t="str">
            <v>1E.02.000</v>
          </cell>
          <cell r="B7903" t="str">
            <v>NOTE DI CONSULTAZIONE</v>
          </cell>
          <cell r="C7903"/>
          <cell r="D7903"/>
        </row>
        <row r="7904">
          <cell r="A7904" t="str">
            <v>1E.02.010</v>
          </cell>
          <cell r="B7904" t="str">
            <v>TUBAZIONI ELETTRICHE</v>
          </cell>
          <cell r="C7904"/>
          <cell r="D7904"/>
        </row>
        <row r="7905">
          <cell r="A7905" t="str">
            <v>1E.02.010.0010</v>
          </cell>
          <cell r="B7905" t="str">
            <v>Tubazioni flessibili pesanti in materiale plastico IMQ tipo autoest. a norma CEI-EN 50086-1/2-2 compresi anche gli accessori di fissaggio.</v>
          </cell>
          <cell r="C7905"/>
          <cell r="D7905"/>
        </row>
        <row r="7906">
          <cell r="A7906" t="str">
            <v>1E.02.010.0010.a</v>
          </cell>
          <cell r="B7906" t="str">
            <v>- diam. 16mm</v>
          </cell>
          <cell r="C7906" t="str">
            <v>m</v>
          </cell>
          <cell r="D7906" t="str">
            <v>2,94</v>
          </cell>
        </row>
        <row r="7907">
          <cell r="A7907" t="str">
            <v>1E.02.010.0010.b</v>
          </cell>
          <cell r="B7907" t="str">
            <v>- diam. 20mm</v>
          </cell>
          <cell r="C7907" t="str">
            <v>m</v>
          </cell>
          <cell r="D7907" t="str">
            <v>3,01</v>
          </cell>
        </row>
        <row r="7908">
          <cell r="A7908" t="str">
            <v>1E.02.010.0010.c</v>
          </cell>
          <cell r="B7908" t="str">
            <v>- diam. 25mm</v>
          </cell>
          <cell r="C7908" t="str">
            <v>m</v>
          </cell>
          <cell r="D7908" t="str">
            <v>3,45</v>
          </cell>
        </row>
        <row r="7909">
          <cell r="A7909" t="str">
            <v>1E.02.010.0010.d</v>
          </cell>
          <cell r="B7909" t="str">
            <v>- diam. 32mm</v>
          </cell>
          <cell r="C7909" t="str">
            <v>m</v>
          </cell>
          <cell r="D7909" t="str">
            <v>4,94</v>
          </cell>
        </row>
        <row r="7910">
          <cell r="A7910" t="str">
            <v>1E.02.010.0010.e</v>
          </cell>
          <cell r="B7910" t="str">
            <v>- diam. 40mm</v>
          </cell>
          <cell r="C7910" t="str">
            <v>m</v>
          </cell>
          <cell r="D7910" t="str">
            <v>5,82</v>
          </cell>
        </row>
        <row r="7911">
          <cell r="A7911" t="str">
            <v>1E.02.010.0010.f</v>
          </cell>
          <cell r="B7911" t="str">
            <v>- diam. 50mm</v>
          </cell>
          <cell r="C7911" t="str">
            <v>m</v>
          </cell>
          <cell r="D7911" t="str">
            <v>7,03</v>
          </cell>
        </row>
        <row r="7912">
          <cell r="A7912" t="str">
            <v>1E.02.010.0010.g</v>
          </cell>
          <cell r="B7912" t="str">
            <v>- diam. 63mm</v>
          </cell>
          <cell r="C7912" t="str">
            <v>m</v>
          </cell>
          <cell r="D7912" t="str">
            <v>10,37</v>
          </cell>
        </row>
        <row r="7913">
          <cell r="A7913" t="str">
            <v>1E.02.010.0020</v>
          </cell>
          <cell r="B7913" t="str">
            <v>Tubazione plastica rigida con marchio IMQ tipo autoest. a norme CEI-EN 50086-1-2-3 per installazione a vista compresi anche gli accessori di fissaggio.</v>
          </cell>
          <cell r="C7913"/>
          <cell r="D7913"/>
        </row>
        <row r="7914">
          <cell r="A7914" t="str">
            <v>1E.02.010.0020.a</v>
          </cell>
          <cell r="B7914" t="str">
            <v>- diam. 16mm</v>
          </cell>
          <cell r="C7914" t="str">
            <v>m</v>
          </cell>
          <cell r="D7914" t="str">
            <v>5,95</v>
          </cell>
        </row>
        <row r="7915">
          <cell r="A7915" t="str">
            <v>1E.02.010.0020.b</v>
          </cell>
          <cell r="B7915" t="str">
            <v>- diam. 20mm</v>
          </cell>
          <cell r="C7915" t="str">
            <v>m</v>
          </cell>
          <cell r="D7915" t="str">
            <v>6,36</v>
          </cell>
        </row>
        <row r="7916">
          <cell r="A7916" t="str">
            <v>1E.02.010.0020.c</v>
          </cell>
          <cell r="B7916" t="str">
            <v>- diam. 25mm</v>
          </cell>
          <cell r="C7916" t="str">
            <v>m</v>
          </cell>
          <cell r="D7916" t="str">
            <v>9,45</v>
          </cell>
        </row>
        <row r="7917">
          <cell r="A7917" t="str">
            <v>1E.02.010.0020.d</v>
          </cell>
          <cell r="B7917" t="str">
            <v>- diam. 32mm</v>
          </cell>
          <cell r="C7917" t="str">
            <v>m</v>
          </cell>
          <cell r="D7917" t="str">
            <v>11,08</v>
          </cell>
        </row>
        <row r="7918">
          <cell r="A7918" t="str">
            <v>1E.02.010.0020.e</v>
          </cell>
          <cell r="B7918" t="str">
            <v>- diam. 40mm</v>
          </cell>
          <cell r="C7918" t="str">
            <v>m</v>
          </cell>
          <cell r="D7918" t="str">
            <v>13,75</v>
          </cell>
        </row>
        <row r="7919">
          <cell r="A7919" t="str">
            <v>1E.02.010.0020.f</v>
          </cell>
          <cell r="B7919" t="str">
            <v>- diam. 50mm</v>
          </cell>
          <cell r="C7919" t="str">
            <v>m</v>
          </cell>
          <cell r="D7919" t="str">
            <v>22,66</v>
          </cell>
        </row>
        <row r="7920">
          <cell r="A7920" t="str">
            <v>1E.02.010.0020.g</v>
          </cell>
          <cell r="B7920" t="str">
            <v>- diam. 63mm</v>
          </cell>
          <cell r="C7920" t="str">
            <v>m</v>
          </cell>
          <cell r="D7920" t="str">
            <v>47,47</v>
          </cell>
        </row>
        <row r="7921">
          <cell r="A7921" t="str">
            <v>1E.02.010.0030</v>
          </cell>
          <cell r="B7921" t="str">
            <v>Cavidotti corrugati a doppia parete per posa interrata a norme CEI-EN 50086-1-2-4 con resistenza allo schiacciamento di 450 NEWTON</v>
          </cell>
          <cell r="C7921"/>
          <cell r="D7921"/>
        </row>
        <row r="7922">
          <cell r="A7922" t="str">
            <v>1E.02.010.0030.a</v>
          </cell>
          <cell r="B7922" t="str">
            <v>- diam. 40mm</v>
          </cell>
          <cell r="C7922" t="str">
            <v>m</v>
          </cell>
          <cell r="D7922" t="str">
            <v>6,50</v>
          </cell>
        </row>
        <row r="7923">
          <cell r="A7923" t="str">
            <v>1E.02.010.0030.b</v>
          </cell>
          <cell r="B7923" t="str">
            <v>- diam. 50mm</v>
          </cell>
          <cell r="C7923" t="str">
            <v>m</v>
          </cell>
          <cell r="D7923" t="str">
            <v>6,61</v>
          </cell>
        </row>
        <row r="7924">
          <cell r="A7924" t="str">
            <v>1E.02.010.0030.c</v>
          </cell>
          <cell r="B7924" t="str">
            <v>- diam. 63mm</v>
          </cell>
          <cell r="C7924" t="str">
            <v>m</v>
          </cell>
          <cell r="D7924" t="str">
            <v>6,85</v>
          </cell>
        </row>
        <row r="7925">
          <cell r="A7925" t="str">
            <v>1E.02.010.0030.d</v>
          </cell>
          <cell r="B7925" t="str">
            <v>- diam. 80mm</v>
          </cell>
          <cell r="C7925" t="str">
            <v>m</v>
          </cell>
          <cell r="D7925" t="str">
            <v>7,27</v>
          </cell>
        </row>
        <row r="7926">
          <cell r="A7926" t="str">
            <v>1E.02.010.0030.e</v>
          </cell>
          <cell r="B7926" t="str">
            <v>- diam. 100mm</v>
          </cell>
          <cell r="C7926" t="str">
            <v>m</v>
          </cell>
          <cell r="D7926" t="str">
            <v>7,61</v>
          </cell>
        </row>
        <row r="7927">
          <cell r="A7927" t="str">
            <v>1E.02.010.0030.f</v>
          </cell>
          <cell r="B7927" t="str">
            <v>- diam. 110mm</v>
          </cell>
          <cell r="C7927" t="str">
            <v>m</v>
          </cell>
          <cell r="D7927" t="str">
            <v>8,27</v>
          </cell>
        </row>
        <row r="7928">
          <cell r="A7928" t="str">
            <v>1E.02.010.0030.g</v>
          </cell>
          <cell r="B7928" t="str">
            <v>- diam. 125mm</v>
          </cell>
          <cell r="C7928" t="str">
            <v>m</v>
          </cell>
          <cell r="D7928" t="str">
            <v>8,91</v>
          </cell>
        </row>
        <row r="7929">
          <cell r="A7929" t="str">
            <v>1E.02.010.0030.h</v>
          </cell>
          <cell r="B7929" t="str">
            <v>- diam. 140mm</v>
          </cell>
          <cell r="C7929" t="str">
            <v>m</v>
          </cell>
          <cell r="D7929" t="str">
            <v>10,71</v>
          </cell>
        </row>
        <row r="7930">
          <cell r="A7930" t="str">
            <v>1E.02.010.0030.i</v>
          </cell>
          <cell r="B7930" t="str">
            <v>- diam. 160mm</v>
          </cell>
          <cell r="C7930" t="str">
            <v>m</v>
          </cell>
          <cell r="D7930" t="str">
            <v>12,00</v>
          </cell>
        </row>
        <row r="7931">
          <cell r="A7931" t="str">
            <v>1E.02.010.0030.j</v>
          </cell>
          <cell r="B7931" t="str">
            <v>- diam. 200mm</v>
          </cell>
          <cell r="C7931" t="str">
            <v>m</v>
          </cell>
          <cell r="D7931" t="str">
            <v>15,41</v>
          </cell>
        </row>
        <row r="7932">
          <cell r="A7932" t="str">
            <v>1E.02.010.0040</v>
          </cell>
          <cell r="B7932" t="str">
            <v>Tubo in acciaio zincato tipo leggero con marchio IMQ a norme CEI-EN 50086 compresi anche gli accessori di fissaggio.</v>
          </cell>
          <cell r="C7932"/>
          <cell r="D7932"/>
        </row>
        <row r="7933">
          <cell r="A7933" t="str">
            <v>1E.02.010.0040.a</v>
          </cell>
          <cell r="B7933" t="str">
            <v>- diam. 16mm</v>
          </cell>
          <cell r="C7933" t="str">
            <v>m</v>
          </cell>
          <cell r="D7933" t="str">
            <v>9,30</v>
          </cell>
        </row>
        <row r="7934">
          <cell r="A7934" t="str">
            <v>1E.02.010.0040.b</v>
          </cell>
          <cell r="B7934" t="str">
            <v>- diam. 20mm</v>
          </cell>
          <cell r="C7934" t="str">
            <v>m</v>
          </cell>
          <cell r="D7934" t="str">
            <v>9,55</v>
          </cell>
        </row>
        <row r="7935">
          <cell r="A7935" t="str">
            <v>1E.02.010.0040.c</v>
          </cell>
          <cell r="B7935" t="str">
            <v>- diam. 25mm</v>
          </cell>
          <cell r="C7935" t="str">
            <v>m</v>
          </cell>
          <cell r="D7935" t="str">
            <v>10,22</v>
          </cell>
        </row>
        <row r="7936">
          <cell r="A7936" t="str">
            <v>1E.02.010.0040.d</v>
          </cell>
          <cell r="B7936" t="str">
            <v>- diam. 32mm</v>
          </cell>
          <cell r="C7936" t="str">
            <v>m</v>
          </cell>
          <cell r="D7936" t="str">
            <v>13,51</v>
          </cell>
        </row>
        <row r="7937">
          <cell r="A7937" t="str">
            <v>1E.02.010.0040.e</v>
          </cell>
          <cell r="B7937" t="str">
            <v>- diam. 40mm</v>
          </cell>
          <cell r="C7937" t="str">
            <v>m</v>
          </cell>
          <cell r="D7937" t="str">
            <v>14,25</v>
          </cell>
        </row>
        <row r="7938">
          <cell r="A7938" t="str">
            <v>1E.02.010.0040.f</v>
          </cell>
          <cell r="B7938" t="str">
            <v>- diam. 50mm</v>
          </cell>
          <cell r="C7938" t="str">
            <v>m</v>
          </cell>
          <cell r="D7938" t="str">
            <v>15,08</v>
          </cell>
        </row>
        <row r="7939">
          <cell r="A7939" t="str">
            <v>1E.02.010.0040.g</v>
          </cell>
          <cell r="B7939" t="str">
            <v>- diam. 63mm</v>
          </cell>
          <cell r="C7939" t="str">
            <v>m</v>
          </cell>
          <cell r="D7939" t="str">
            <v>22,19</v>
          </cell>
        </row>
        <row r="7940">
          <cell r="A7940" t="str">
            <v>1E.02.010.0050</v>
          </cell>
          <cell r="B7940" t="str">
            <v>Guaina flessibile in PVC autoestinguente con spirale in PVC rigido rinforzato,con grado di protezione non inferiore a IP65 a norme CEI-EN 50086-1-2-3 e marchio IMQ,completa di raccordi e accessori</v>
          </cell>
          <cell r="C7940"/>
          <cell r="D7940"/>
        </row>
        <row r="7941">
          <cell r="A7941" t="str">
            <v>1E.02.010.0050.a</v>
          </cell>
          <cell r="B7941" t="str">
            <v>- diam. 8mm</v>
          </cell>
          <cell r="C7941" t="str">
            <v>m</v>
          </cell>
          <cell r="D7941" t="str">
            <v>10,26</v>
          </cell>
        </row>
        <row r="7942">
          <cell r="A7942" t="str">
            <v>1E.02.010.0050.b</v>
          </cell>
          <cell r="B7942" t="str">
            <v>- diam. 10mm</v>
          </cell>
          <cell r="C7942" t="str">
            <v>m</v>
          </cell>
          <cell r="D7942" t="str">
            <v>10,37</v>
          </cell>
        </row>
        <row r="7943">
          <cell r="A7943" t="str">
            <v>1E.02.010.0050.c</v>
          </cell>
          <cell r="B7943" t="str">
            <v>- diam. 12mm</v>
          </cell>
          <cell r="C7943" t="str">
            <v>m</v>
          </cell>
          <cell r="D7943" t="str">
            <v>10,38</v>
          </cell>
        </row>
        <row r="7944">
          <cell r="A7944" t="str">
            <v>1E.02.010.0050.d</v>
          </cell>
          <cell r="B7944" t="str">
            <v>- diam. 14mm</v>
          </cell>
          <cell r="C7944" t="str">
            <v>m</v>
          </cell>
          <cell r="D7944" t="str">
            <v>10,59</v>
          </cell>
        </row>
        <row r="7945">
          <cell r="A7945" t="str">
            <v>1E.02.010.0050.e</v>
          </cell>
          <cell r="B7945" t="str">
            <v>- diam. 16mm</v>
          </cell>
          <cell r="C7945" t="str">
            <v>m</v>
          </cell>
          <cell r="D7945" t="str">
            <v>10,77</v>
          </cell>
        </row>
        <row r="7946">
          <cell r="A7946" t="str">
            <v>1E.02.010.0050.f</v>
          </cell>
          <cell r="B7946" t="str">
            <v>- diam. 20mm</v>
          </cell>
          <cell r="C7946" t="str">
            <v>m</v>
          </cell>
          <cell r="D7946" t="str">
            <v>11,29</v>
          </cell>
        </row>
        <row r="7947">
          <cell r="A7947" t="str">
            <v>1E.02.010.0050.g</v>
          </cell>
          <cell r="B7947" t="str">
            <v>- diam. 22mm</v>
          </cell>
          <cell r="C7947" t="str">
            <v>m</v>
          </cell>
          <cell r="D7947" t="str">
            <v>11,50</v>
          </cell>
        </row>
        <row r="7948">
          <cell r="A7948" t="str">
            <v>1E.02.010.0050.h</v>
          </cell>
          <cell r="B7948" t="str">
            <v>- diam. 25mm</v>
          </cell>
          <cell r="C7948" t="str">
            <v>m</v>
          </cell>
          <cell r="D7948" t="str">
            <v>11,98</v>
          </cell>
        </row>
        <row r="7949">
          <cell r="A7949" t="str">
            <v>1E.02.010.0050.i</v>
          </cell>
          <cell r="B7949" t="str">
            <v>- diam. 28mm</v>
          </cell>
          <cell r="C7949" t="str">
            <v>m</v>
          </cell>
          <cell r="D7949" t="str">
            <v>12,79</v>
          </cell>
        </row>
        <row r="7950">
          <cell r="A7950" t="str">
            <v>1E.02.010.0050.j</v>
          </cell>
          <cell r="B7950" t="str">
            <v>- diam. 32mm</v>
          </cell>
          <cell r="C7950" t="str">
            <v>m</v>
          </cell>
          <cell r="D7950" t="str">
            <v>13,59</v>
          </cell>
        </row>
        <row r="7951">
          <cell r="A7951" t="str">
            <v>1E.02.010.0050.k</v>
          </cell>
          <cell r="B7951" t="str">
            <v>- diam. 35mm</v>
          </cell>
          <cell r="C7951" t="str">
            <v>m</v>
          </cell>
          <cell r="D7951" t="str">
            <v>14,09</v>
          </cell>
        </row>
        <row r="7952">
          <cell r="A7952" t="str">
            <v>1E.02.010.0050.l</v>
          </cell>
          <cell r="B7952" t="str">
            <v>- diam. 40mm</v>
          </cell>
          <cell r="C7952" t="str">
            <v>m</v>
          </cell>
          <cell r="D7952" t="str">
            <v>15,47</v>
          </cell>
        </row>
        <row r="7953">
          <cell r="A7953" t="str">
            <v>1E.02.010.0050.m</v>
          </cell>
          <cell r="B7953" t="str">
            <v>- diam. 50mm</v>
          </cell>
          <cell r="C7953" t="str">
            <v>m</v>
          </cell>
          <cell r="D7953" t="str">
            <v>21,38</v>
          </cell>
        </row>
        <row r="7954">
          <cell r="A7954" t="str">
            <v>1E.02.010.0050.n</v>
          </cell>
          <cell r="B7954" t="str">
            <v>- diam. 60mm</v>
          </cell>
          <cell r="C7954" t="str">
            <v>m</v>
          </cell>
          <cell r="D7954" t="str">
            <v>23,31</v>
          </cell>
        </row>
        <row r="7955">
          <cell r="A7955" t="str">
            <v>1E.02.010.0060</v>
          </cell>
          <cell r="B7955" t="str">
            <v>Guaina flessibile in acciaio zincato a semplice graffatura, ricoperti in PVC autoestinguente liscio esternamente, con grado di protezione non inferiore a IP67 a norme CEI-EN 50086-1-2-3 e marchio CE, completa di raccordi e accessori, nei diametri:</v>
          </cell>
          <cell r="C7955"/>
          <cell r="D7955"/>
        </row>
        <row r="7956">
          <cell r="A7956" t="str">
            <v>1E.02.010.0060.a</v>
          </cell>
          <cell r="B7956" t="str">
            <v>- diam. 16mm</v>
          </cell>
          <cell r="C7956" t="str">
            <v>m</v>
          </cell>
          <cell r="D7956" t="str">
            <v>10,20</v>
          </cell>
        </row>
        <row r="7957">
          <cell r="A7957" t="str">
            <v>1E.02.010.0060.b</v>
          </cell>
          <cell r="B7957" t="str">
            <v>- diam. 20mm</v>
          </cell>
          <cell r="C7957" t="str">
            <v>m</v>
          </cell>
          <cell r="D7957" t="str">
            <v>11,04</v>
          </cell>
        </row>
        <row r="7958">
          <cell r="A7958" t="str">
            <v>1E.02.010.0060.c</v>
          </cell>
          <cell r="B7958" t="str">
            <v>- diam. 25mm</v>
          </cell>
          <cell r="C7958" t="str">
            <v>m</v>
          </cell>
          <cell r="D7958" t="str">
            <v>12,23</v>
          </cell>
        </row>
        <row r="7959">
          <cell r="A7959" t="str">
            <v>1E.02.010.0060.d</v>
          </cell>
          <cell r="B7959" t="str">
            <v>- diam. 32mm</v>
          </cell>
          <cell r="C7959" t="str">
            <v>m</v>
          </cell>
          <cell r="D7959" t="str">
            <v>14,95</v>
          </cell>
        </row>
        <row r="7960">
          <cell r="A7960" t="str">
            <v>1E.02.010.0060.e</v>
          </cell>
          <cell r="B7960" t="str">
            <v>- diam. 40mm</v>
          </cell>
          <cell r="C7960" t="str">
            <v>m</v>
          </cell>
          <cell r="D7960" t="str">
            <v>15,93</v>
          </cell>
        </row>
        <row r="7961">
          <cell r="A7961" t="str">
            <v>1E.02.010.0060.f</v>
          </cell>
          <cell r="B7961" t="str">
            <v>- diam. 50mm</v>
          </cell>
          <cell r="C7961" t="str">
            <v>m</v>
          </cell>
          <cell r="D7961" t="str">
            <v>21,90</v>
          </cell>
        </row>
        <row r="7962">
          <cell r="A7962" t="str">
            <v>1E.02.010.0060.g</v>
          </cell>
          <cell r="B7962" t="str">
            <v>- diam. 60mm</v>
          </cell>
          <cell r="C7962" t="str">
            <v>m</v>
          </cell>
          <cell r="D7962" t="str">
            <v>23,80</v>
          </cell>
        </row>
        <row r="7963">
          <cell r="A7963" t="str">
            <v>1E.02.020</v>
          </cell>
          <cell r="B7963" t="str">
            <v>CASSETTE E SCATOLE</v>
          </cell>
          <cell r="C7963"/>
          <cell r="D7963"/>
        </row>
        <row r="7964">
          <cell r="A7964" t="str">
            <v>1E.02.020.0010</v>
          </cell>
          <cell r="B7964" t="str">
            <v>Cassetta di derivazione da incasso in materiale isolante nervato con feritoie pretranciate per l'ingresso dei tubi,listello profilato per morsetti componibili, provvista di coperchio bordato fissato con viti.</v>
          </cell>
          <cell r="C7964"/>
          <cell r="D7964"/>
        </row>
        <row r="7965">
          <cell r="A7965" t="str">
            <v>1E.02.020.0010.a</v>
          </cell>
          <cell r="B7965" t="str">
            <v>- 92x92x45 mm</v>
          </cell>
          <cell r="C7965" t="str">
            <v>cad</v>
          </cell>
          <cell r="D7965" t="str">
            <v>3,29</v>
          </cell>
        </row>
        <row r="7966">
          <cell r="A7966" t="str">
            <v>1E.02.020.0010.b</v>
          </cell>
          <cell r="B7966" t="str">
            <v>- 118x96x45 mm</v>
          </cell>
          <cell r="C7966" t="str">
            <v>cad</v>
          </cell>
          <cell r="D7966" t="str">
            <v>3,39</v>
          </cell>
        </row>
        <row r="7967">
          <cell r="A7967" t="str">
            <v>1E.02.020.0010.c</v>
          </cell>
          <cell r="B7967" t="str">
            <v>- 118x96x70 mm</v>
          </cell>
          <cell r="C7967" t="str">
            <v>cad</v>
          </cell>
          <cell r="D7967" t="str">
            <v>3,60</v>
          </cell>
        </row>
        <row r="7968">
          <cell r="A7968" t="str">
            <v>1E.02.020.0010.d</v>
          </cell>
          <cell r="B7968" t="str">
            <v>- 152x98x70 mm</v>
          </cell>
          <cell r="C7968" t="str">
            <v>cad</v>
          </cell>
          <cell r="D7968" t="str">
            <v>3,69</v>
          </cell>
        </row>
        <row r="7969">
          <cell r="A7969" t="str">
            <v>1E.02.020.0010.e</v>
          </cell>
          <cell r="B7969" t="str">
            <v>- 160x130x70 mm</v>
          </cell>
          <cell r="C7969" t="str">
            <v>cad</v>
          </cell>
          <cell r="D7969" t="str">
            <v>4,11</v>
          </cell>
        </row>
        <row r="7970">
          <cell r="A7970" t="str">
            <v>1E.02.020.0010.f</v>
          </cell>
          <cell r="B7970" t="str">
            <v>- 196x152x70 mm</v>
          </cell>
          <cell r="C7970" t="str">
            <v>cad</v>
          </cell>
          <cell r="D7970" t="str">
            <v>7,34</v>
          </cell>
        </row>
        <row r="7971">
          <cell r="A7971" t="str">
            <v>1E.02.020.0010.g</v>
          </cell>
          <cell r="B7971" t="str">
            <v>- 294x152x70 mm</v>
          </cell>
          <cell r="C7971" t="str">
            <v>cad</v>
          </cell>
          <cell r="D7971" t="str">
            <v>8,18</v>
          </cell>
        </row>
        <row r="7972">
          <cell r="A7972" t="str">
            <v>1E.02.020.0010.h</v>
          </cell>
          <cell r="B7972" t="str">
            <v>- 392x152x70 mm</v>
          </cell>
          <cell r="C7972" t="str">
            <v>cad</v>
          </cell>
          <cell r="D7972" t="str">
            <v>10,01</v>
          </cell>
        </row>
        <row r="7973">
          <cell r="A7973" t="str">
            <v>1E.02.020.0010.i</v>
          </cell>
          <cell r="B7973" t="str">
            <v>- 480x152x70 mm</v>
          </cell>
          <cell r="C7973" t="str">
            <v>cad</v>
          </cell>
          <cell r="D7973" t="str">
            <v>11,39</v>
          </cell>
        </row>
        <row r="7974">
          <cell r="A7974" t="str">
            <v>1E.02.020.0010.j</v>
          </cell>
          <cell r="B7974" t="str">
            <v>- 516x202x80 mm</v>
          </cell>
          <cell r="C7974" t="str">
            <v>cad</v>
          </cell>
          <cell r="D7974" t="str">
            <v>16,50</v>
          </cell>
        </row>
        <row r="7975">
          <cell r="A7975" t="str">
            <v>1E.02.020.0010.k</v>
          </cell>
          <cell r="B7975" t="str">
            <v>- 516x294x80 mm</v>
          </cell>
          <cell r="C7975" t="str">
            <v>cad</v>
          </cell>
          <cell r="D7975" t="str">
            <v>26,88</v>
          </cell>
        </row>
        <row r="7976">
          <cell r="A7976" t="str">
            <v>1E.02.020.0020</v>
          </cell>
          <cell r="B7976" t="str">
            <v>Cassetta di derivazione stagna a parete in materiale plastico isolante autoestinguente, grado di protezione IP55 con coperchio opaco o trasparente fissato con viti.</v>
          </cell>
          <cell r="C7976"/>
          <cell r="D7976"/>
        </row>
        <row r="7977">
          <cell r="A7977" t="str">
            <v>1E.02.020.0020.a</v>
          </cell>
          <cell r="B7977" t="str">
            <v>- 100x100x50 mm</v>
          </cell>
          <cell r="C7977" t="str">
            <v>cad</v>
          </cell>
          <cell r="D7977" t="str">
            <v>13,31</v>
          </cell>
        </row>
        <row r="7978">
          <cell r="A7978" t="str">
            <v>1E.02.020.0020.b</v>
          </cell>
          <cell r="B7978" t="str">
            <v>- 120x80x50 mm</v>
          </cell>
          <cell r="C7978" t="str">
            <v>cad</v>
          </cell>
          <cell r="D7978" t="str">
            <v>13,60</v>
          </cell>
        </row>
        <row r="7979">
          <cell r="A7979" t="str">
            <v>1E.02.020.0020.c</v>
          </cell>
          <cell r="B7979" t="str">
            <v>- 150x110x70 mm</v>
          </cell>
          <cell r="C7979" t="str">
            <v>cad</v>
          </cell>
          <cell r="D7979" t="str">
            <v>14,83</v>
          </cell>
        </row>
        <row r="7980">
          <cell r="A7980" t="str">
            <v>1E.02.020.0020.d</v>
          </cell>
          <cell r="B7980" t="str">
            <v>- 190x140x70 mm</v>
          </cell>
          <cell r="C7980" t="str">
            <v>cad</v>
          </cell>
          <cell r="D7980" t="str">
            <v>18,05</v>
          </cell>
        </row>
        <row r="7981">
          <cell r="A7981" t="str">
            <v>1E.02.020.0020.e</v>
          </cell>
          <cell r="B7981" t="str">
            <v>- 240x190x90 mm</v>
          </cell>
          <cell r="C7981" t="str">
            <v>cad</v>
          </cell>
          <cell r="D7981" t="str">
            <v>31,27</v>
          </cell>
        </row>
        <row r="7982">
          <cell r="A7982" t="str">
            <v>1E.02.020.0020.f</v>
          </cell>
          <cell r="B7982" t="str">
            <v>- 300x220x120 mm</v>
          </cell>
          <cell r="C7982" t="str">
            <v>cad</v>
          </cell>
          <cell r="D7982" t="str">
            <v>31,27</v>
          </cell>
        </row>
        <row r="7983">
          <cell r="A7983" t="str">
            <v>1E.02.020.0020.g</v>
          </cell>
          <cell r="B7983" t="str">
            <v>- 380x300x120 mm</v>
          </cell>
          <cell r="C7983" t="str">
            <v>cad</v>
          </cell>
          <cell r="D7983" t="str">
            <v>38,37</v>
          </cell>
        </row>
        <row r="7984">
          <cell r="A7984" t="str">
            <v>1E.02.020.0020.h</v>
          </cell>
          <cell r="B7984" t="str">
            <v>- 460x380x120 mm</v>
          </cell>
          <cell r="C7984" t="str">
            <v>cad</v>
          </cell>
          <cell r="D7984" t="str">
            <v>49,64</v>
          </cell>
        </row>
        <row r="7985">
          <cell r="A7985" t="str">
            <v>1E.02.020.0030</v>
          </cell>
          <cell r="B7985" t="str">
            <v>Cassetta portafrutto da incasso in resina</v>
          </cell>
          <cell r="C7985"/>
          <cell r="D7985"/>
        </row>
        <row r="7986">
          <cell r="A7986" t="str">
            <v>1E.02.020.0030.a</v>
          </cell>
          <cell r="B7986" t="str">
            <v>- diam. 60mm</v>
          </cell>
          <cell r="C7986" t="str">
            <v>cad</v>
          </cell>
          <cell r="D7986" t="str">
            <v>3,04</v>
          </cell>
        </row>
        <row r="7987">
          <cell r="A7987" t="str">
            <v>1E.02.020.0030.b</v>
          </cell>
          <cell r="B7987" t="str">
            <v>- rettangolare per combinazioni fino a tre posti allineati</v>
          </cell>
          <cell r="C7987" t="str">
            <v>cad</v>
          </cell>
          <cell r="D7987" t="str">
            <v>3,26</v>
          </cell>
        </row>
        <row r="7988">
          <cell r="A7988" t="str">
            <v>1E.02.020.0030.c</v>
          </cell>
          <cell r="B7988" t="str">
            <v>- rettangolare per combinazioni fino a tre posti allineati con colonnine di fissaggio</v>
          </cell>
          <cell r="C7988" t="str">
            <v>cad</v>
          </cell>
          <cell r="D7988" t="str">
            <v>3,45</v>
          </cell>
        </row>
        <row r="7989">
          <cell r="A7989" t="str">
            <v>1E.02.020.0030.d</v>
          </cell>
          <cell r="B7989" t="str">
            <v>- rettangolare per combinazioni fino a quattro posti allineati</v>
          </cell>
          <cell r="C7989" t="str">
            <v>cad</v>
          </cell>
          <cell r="D7989" t="str">
            <v>4,49</v>
          </cell>
        </row>
        <row r="7990">
          <cell r="A7990" t="str">
            <v>1E.02.020.0030.e</v>
          </cell>
          <cell r="B7990" t="str">
            <v>- rettangolare per combinazioni fino a sei posti allineati</v>
          </cell>
          <cell r="C7990" t="str">
            <v>cad</v>
          </cell>
          <cell r="D7990" t="str">
            <v>5,38</v>
          </cell>
        </row>
        <row r="7991">
          <cell r="A7991" t="str">
            <v>1E.02.020.0030.f</v>
          </cell>
          <cell r="B7991" t="str">
            <v>- rettangolare per combinazioni fino a sei posti sovrapposti (3+3)</v>
          </cell>
          <cell r="C7991" t="str">
            <v>cad</v>
          </cell>
          <cell r="D7991" t="str">
            <v>5,79</v>
          </cell>
        </row>
        <row r="7992">
          <cell r="A7992" t="str">
            <v>1E.02.020.0040</v>
          </cell>
          <cell r="B7992" t="str">
            <v>Coperchi per scatole e cassette</v>
          </cell>
          <cell r="C7992"/>
          <cell r="D7992"/>
        </row>
        <row r="7993">
          <cell r="A7993" t="str">
            <v>1E.02.020.0040.a</v>
          </cell>
          <cell r="B7993" t="str">
            <v>- per scatola tonda in PVC fino a 90mm</v>
          </cell>
          <cell r="C7993" t="str">
            <v>cad</v>
          </cell>
          <cell r="D7993" t="str">
            <v>2,13</v>
          </cell>
        </row>
        <row r="7994">
          <cell r="A7994" t="str">
            <v>1E.02.020.0040.b</v>
          </cell>
          <cell r="B7994" t="str">
            <v>- 92x92 mm</v>
          </cell>
          <cell r="C7994" t="str">
            <v>cad</v>
          </cell>
          <cell r="D7994" t="str">
            <v>2,19</v>
          </cell>
        </row>
        <row r="7995">
          <cell r="A7995" t="str">
            <v>1E.02.020.0040.c</v>
          </cell>
          <cell r="B7995" t="str">
            <v>- 118x96 mm</v>
          </cell>
          <cell r="C7995" t="str">
            <v>cad</v>
          </cell>
          <cell r="D7995" t="str">
            <v>2,28</v>
          </cell>
        </row>
        <row r="7996">
          <cell r="A7996" t="str">
            <v>1E.02.020.0040.d</v>
          </cell>
          <cell r="B7996" t="str">
            <v>- 152x98 mm</v>
          </cell>
          <cell r="C7996" t="str">
            <v>cad</v>
          </cell>
          <cell r="D7996" t="str">
            <v>2,48</v>
          </cell>
        </row>
        <row r="7997">
          <cell r="A7997" t="str">
            <v>1E.02.020.0040.e</v>
          </cell>
          <cell r="B7997" t="str">
            <v>- 160x130 mm</v>
          </cell>
          <cell r="C7997" t="str">
            <v>cad</v>
          </cell>
          <cell r="D7997" t="str">
            <v>2,89</v>
          </cell>
        </row>
        <row r="7998">
          <cell r="A7998" t="str">
            <v>1E.02.020.0040.f</v>
          </cell>
          <cell r="B7998" t="str">
            <v>- 196x152 mm</v>
          </cell>
          <cell r="C7998" t="str">
            <v>cad</v>
          </cell>
          <cell r="D7998" t="str">
            <v>3,44</v>
          </cell>
        </row>
        <row r="7999">
          <cell r="A7999" t="str">
            <v>1E.02.020.0040.g</v>
          </cell>
          <cell r="B7999" t="str">
            <v>- 294x152 mm</v>
          </cell>
          <cell r="C7999" t="str">
            <v>cad</v>
          </cell>
          <cell r="D7999" t="str">
            <v>4,05</v>
          </cell>
        </row>
        <row r="8000">
          <cell r="A8000" t="str">
            <v>1E.02.020.0040.h</v>
          </cell>
          <cell r="B8000" t="str">
            <v>- 392x152 mm</v>
          </cell>
          <cell r="C8000" t="str">
            <v>cad</v>
          </cell>
          <cell r="D8000" t="str">
            <v>6,24</v>
          </cell>
        </row>
        <row r="8001">
          <cell r="A8001" t="str">
            <v>1E.02.020.0040.i</v>
          </cell>
          <cell r="B8001" t="str">
            <v>- 480x152 mm</v>
          </cell>
          <cell r="C8001" t="str">
            <v>cad</v>
          </cell>
          <cell r="D8001" t="str">
            <v>8,44</v>
          </cell>
        </row>
        <row r="8002">
          <cell r="A8002" t="str">
            <v>1E.02.020.0040.j</v>
          </cell>
          <cell r="B8002" t="str">
            <v>- 516x202 mm</v>
          </cell>
          <cell r="C8002" t="str">
            <v>cad</v>
          </cell>
          <cell r="D8002" t="str">
            <v>10,04</v>
          </cell>
        </row>
        <row r="8003">
          <cell r="A8003" t="str">
            <v>1E.02.020.0040.k</v>
          </cell>
          <cell r="B8003" t="str">
            <v>- 516x294 mm</v>
          </cell>
          <cell r="C8003" t="str">
            <v>cad</v>
          </cell>
          <cell r="D8003" t="str">
            <v>12,17</v>
          </cell>
        </row>
        <row r="8004">
          <cell r="A8004" t="str">
            <v>1E.02.020.0050</v>
          </cell>
          <cell r="B8004" t="str">
            <v>Scatole di derivazione pressofuse in lega di alluminio UNI EN 1706, non verniciate con pareti chiuse e coperchio avvolgente, grado di protezione IP65, nelle dimensioni:</v>
          </cell>
          <cell r="C8004"/>
          <cell r="D8004"/>
        </row>
        <row r="8005">
          <cell r="A8005" t="str">
            <v>1E.02.020.0050.a</v>
          </cell>
          <cell r="B8005" t="str">
            <v>- 90x90x65 mm</v>
          </cell>
          <cell r="C8005" t="str">
            <v>cad</v>
          </cell>
          <cell r="D8005" t="str">
            <v>31,00</v>
          </cell>
        </row>
        <row r="8006">
          <cell r="A8006" t="str">
            <v>1E.02.020.0050.b</v>
          </cell>
          <cell r="B8006" t="str">
            <v>- 100x100x85 mm</v>
          </cell>
          <cell r="C8006" t="str">
            <v>cad</v>
          </cell>
          <cell r="D8006" t="str">
            <v>33,48</v>
          </cell>
        </row>
        <row r="8007">
          <cell r="A8007" t="str">
            <v>1E.02.020.0050.c</v>
          </cell>
          <cell r="B8007" t="str">
            <v>- 150x150x100 mm</v>
          </cell>
          <cell r="C8007" t="str">
            <v>cad</v>
          </cell>
          <cell r="D8007" t="str">
            <v>37,30</v>
          </cell>
        </row>
        <row r="8008">
          <cell r="A8008" t="str">
            <v>1E.02.020.0050.d</v>
          </cell>
          <cell r="B8008" t="str">
            <v>- 300x150x100 mm</v>
          </cell>
          <cell r="C8008" t="str">
            <v>cad</v>
          </cell>
          <cell r="D8008" t="str">
            <v>74,20</v>
          </cell>
        </row>
        <row r="8009">
          <cell r="A8009" t="str">
            <v>1E.02.020.0050.e</v>
          </cell>
          <cell r="B8009" t="str">
            <v>- 300x230x100 mm</v>
          </cell>
          <cell r="C8009" t="str">
            <v>cad</v>
          </cell>
          <cell r="D8009" t="str">
            <v>111,72</v>
          </cell>
        </row>
        <row r="8010">
          <cell r="A8010" t="str">
            <v>1E.02.020.0050.f</v>
          </cell>
          <cell r="B8010" t="str">
            <v>- 300x230x180 mm</v>
          </cell>
          <cell r="C8010" t="str">
            <v>cad</v>
          </cell>
          <cell r="D8010" t="str">
            <v>129,14</v>
          </cell>
        </row>
        <row r="8011">
          <cell r="A8011" t="str">
            <v>1E.02.020.0050.g</v>
          </cell>
          <cell r="B8011" t="str">
            <v>- 470x300x180 mm</v>
          </cell>
          <cell r="C8011" t="str">
            <v>cad</v>
          </cell>
          <cell r="D8011" t="str">
            <v>195,54</v>
          </cell>
        </row>
        <row r="8012">
          <cell r="A8012" t="str">
            <v>1E.02.020.0050.h</v>
          </cell>
          <cell r="B8012" t="str">
            <v>- 630x300x180 mm</v>
          </cell>
          <cell r="C8012" t="str">
            <v>cad</v>
          </cell>
          <cell r="D8012" t="str">
            <v>309,83</v>
          </cell>
        </row>
        <row r="8013">
          <cell r="A8013" t="str">
            <v>1E.02.020.0060</v>
          </cell>
          <cell r="B8013" t="str">
            <v>Raccordo in acciaio inox tubo-tubo, grado di protezione IP65, nei diametri:</v>
          </cell>
          <cell r="C8013"/>
          <cell r="D8013"/>
        </row>
        <row r="8014">
          <cell r="A8014" t="str">
            <v>1E.02.020.0060.a</v>
          </cell>
          <cell r="B8014" t="str">
            <v>- 16 mm</v>
          </cell>
          <cell r="C8014" t="str">
            <v>cad</v>
          </cell>
          <cell r="D8014" t="str">
            <v>23,63</v>
          </cell>
        </row>
        <row r="8015">
          <cell r="A8015" t="str">
            <v>1E.02.020.0060.b</v>
          </cell>
          <cell r="B8015" t="str">
            <v>- 20 mm</v>
          </cell>
          <cell r="C8015" t="str">
            <v>cad</v>
          </cell>
          <cell r="D8015" t="str">
            <v>26,70</v>
          </cell>
        </row>
        <row r="8016">
          <cell r="A8016" t="str">
            <v>1E.02.020.0060.c</v>
          </cell>
          <cell r="B8016" t="str">
            <v>- 25 mm</v>
          </cell>
          <cell r="C8016" t="str">
            <v>cad</v>
          </cell>
          <cell r="D8016" t="str">
            <v>29,93</v>
          </cell>
        </row>
        <row r="8017">
          <cell r="A8017" t="str">
            <v>1E.02.020.0060.d</v>
          </cell>
          <cell r="B8017" t="str">
            <v>- 32 mm</v>
          </cell>
          <cell r="C8017" t="str">
            <v>cad</v>
          </cell>
          <cell r="D8017" t="str">
            <v>35,10</v>
          </cell>
        </row>
        <row r="8018">
          <cell r="A8018" t="str">
            <v>1E.02.020.0060.e</v>
          </cell>
          <cell r="B8018" t="str">
            <v>- 40 mm</v>
          </cell>
          <cell r="C8018" t="str">
            <v>cad</v>
          </cell>
          <cell r="D8018" t="str">
            <v>63,02</v>
          </cell>
        </row>
        <row r="8019">
          <cell r="A8019" t="str">
            <v>1E.02.020.0060.f</v>
          </cell>
          <cell r="B8019" t="str">
            <v>- 50 mm</v>
          </cell>
          <cell r="C8019" t="str">
            <v>cad</v>
          </cell>
          <cell r="D8019" t="str">
            <v>81,66</v>
          </cell>
        </row>
        <row r="8020">
          <cell r="A8020" t="str">
            <v>1E.02.020.0070</v>
          </cell>
          <cell r="B8020" t="str">
            <v>Raccordo in acciaio inox tubo-scatola, grado di protezione IP65, nei diametri:</v>
          </cell>
          <cell r="C8020"/>
          <cell r="D8020"/>
        </row>
        <row r="8021">
          <cell r="A8021" t="str">
            <v>1E.02.020.0070.a</v>
          </cell>
          <cell r="B8021" t="str">
            <v>- 16 mm</v>
          </cell>
          <cell r="C8021" t="str">
            <v>cad</v>
          </cell>
          <cell r="D8021" t="str">
            <v>18,50</v>
          </cell>
        </row>
        <row r="8022">
          <cell r="A8022" t="str">
            <v>1E.02.020.0070.b</v>
          </cell>
          <cell r="B8022" t="str">
            <v>- 20 mm</v>
          </cell>
          <cell r="C8022" t="str">
            <v>cad</v>
          </cell>
          <cell r="D8022" t="str">
            <v>19,51</v>
          </cell>
        </row>
        <row r="8023">
          <cell r="A8023" t="str">
            <v>1E.02.020.0070.c</v>
          </cell>
          <cell r="B8023" t="str">
            <v>- 25 mm</v>
          </cell>
          <cell r="C8023" t="str">
            <v>cad</v>
          </cell>
          <cell r="D8023" t="str">
            <v>22,53</v>
          </cell>
        </row>
        <row r="8024">
          <cell r="A8024" t="str">
            <v>1E.02.020.0070.d</v>
          </cell>
          <cell r="B8024" t="str">
            <v>- 32 mm</v>
          </cell>
          <cell r="C8024" t="str">
            <v>cad</v>
          </cell>
          <cell r="D8024" t="str">
            <v>27,64</v>
          </cell>
        </row>
        <row r="8025">
          <cell r="A8025" t="str">
            <v>1E.02.020.0070.e</v>
          </cell>
          <cell r="B8025" t="str">
            <v>- 40 mm</v>
          </cell>
          <cell r="C8025" t="str">
            <v>cad</v>
          </cell>
          <cell r="D8025" t="str">
            <v>47,72</v>
          </cell>
        </row>
        <row r="8026">
          <cell r="A8026" t="str">
            <v>1E.02.020.0070.f</v>
          </cell>
          <cell r="B8026" t="str">
            <v>- 50 mm</v>
          </cell>
          <cell r="C8026" t="str">
            <v>cad</v>
          </cell>
          <cell r="D8026" t="str">
            <v>63,99</v>
          </cell>
        </row>
        <row r="8027">
          <cell r="A8027" t="str">
            <v>1E.02.030</v>
          </cell>
          <cell r="B8027" t="str">
            <v>CANALI E PASSERELLE</v>
          </cell>
          <cell r="C8027"/>
          <cell r="D8027"/>
        </row>
        <row r="8028">
          <cell r="A8028" t="str">
            <v>1E.02.030.0010</v>
          </cell>
          <cell r="B8028" t="str">
            <v>Passerella portacavi in lamiera zincata, asolata con bordi ripiegati,completa di accessori di montaggio e fissaggio (altezza 35mm).</v>
          </cell>
          <cell r="C8028"/>
          <cell r="D8028"/>
        </row>
        <row r="8029">
          <cell r="A8029" t="str">
            <v>1E.02.030.0010.a</v>
          </cell>
          <cell r="B8029" t="str">
            <v>- 50 mm</v>
          </cell>
          <cell r="C8029" t="str">
            <v>m</v>
          </cell>
          <cell r="D8029" t="str">
            <v>11,92</v>
          </cell>
        </row>
        <row r="8030">
          <cell r="A8030" t="str">
            <v>1E.02.030.0010.b</v>
          </cell>
          <cell r="B8030" t="str">
            <v>- 100 mm</v>
          </cell>
          <cell r="C8030" t="str">
            <v>m</v>
          </cell>
          <cell r="D8030" t="str">
            <v>12,57</v>
          </cell>
        </row>
        <row r="8031">
          <cell r="A8031" t="str">
            <v>1E.02.030.0010.c</v>
          </cell>
          <cell r="B8031" t="str">
            <v>- 150 mm</v>
          </cell>
          <cell r="C8031" t="str">
            <v>m</v>
          </cell>
          <cell r="D8031" t="str">
            <v>14,19</v>
          </cell>
        </row>
        <row r="8032">
          <cell r="A8032" t="str">
            <v>1E.02.030.0010.d</v>
          </cell>
          <cell r="B8032" t="str">
            <v>- 200 mm</v>
          </cell>
          <cell r="C8032" t="str">
            <v>m</v>
          </cell>
          <cell r="D8032" t="str">
            <v>17,71</v>
          </cell>
        </row>
        <row r="8033">
          <cell r="A8033" t="str">
            <v>1E.02.030.0010.e</v>
          </cell>
          <cell r="B8033" t="str">
            <v>- 300 mm</v>
          </cell>
          <cell r="C8033" t="str">
            <v>m</v>
          </cell>
          <cell r="D8033" t="str">
            <v>18,45</v>
          </cell>
        </row>
        <row r="8034">
          <cell r="A8034" t="str">
            <v>1E.02.030.0010.f</v>
          </cell>
          <cell r="B8034" t="str">
            <v>- 400 mm</v>
          </cell>
          <cell r="C8034" t="str">
            <v>m</v>
          </cell>
          <cell r="D8034" t="str">
            <v>19,23</v>
          </cell>
        </row>
        <row r="8035">
          <cell r="A8035" t="str">
            <v>1E.02.030.0010.g</v>
          </cell>
          <cell r="B8035" t="str">
            <v>- 500 mm</v>
          </cell>
          <cell r="C8035" t="str">
            <v>m</v>
          </cell>
          <cell r="D8035" t="str">
            <v>27,56</v>
          </cell>
        </row>
        <row r="8036">
          <cell r="A8036" t="str">
            <v>1E.02.030.0010.h</v>
          </cell>
          <cell r="B8036" t="str">
            <v>- 600 mm</v>
          </cell>
          <cell r="C8036" t="str">
            <v>m</v>
          </cell>
          <cell r="D8036" t="str">
            <v>29,28</v>
          </cell>
        </row>
        <row r="8037">
          <cell r="A8037" t="str">
            <v>1E.02.030.0020</v>
          </cell>
          <cell r="B8037" t="str">
            <v>Passerella portacavi in lamiera zincata, asolata con bordi ripiegati,completa di accessori di montaggio e fissaggio (altezza 50mm)</v>
          </cell>
          <cell r="C8037"/>
          <cell r="D8037"/>
        </row>
        <row r="8038">
          <cell r="A8038" t="str">
            <v>1E.02.030.0020.a</v>
          </cell>
          <cell r="B8038" t="str">
            <v>- 50 mm</v>
          </cell>
          <cell r="C8038" t="str">
            <v>m</v>
          </cell>
          <cell r="D8038" t="str">
            <v>13,46</v>
          </cell>
        </row>
        <row r="8039">
          <cell r="A8039" t="str">
            <v>1E.02.030.0020.b</v>
          </cell>
          <cell r="B8039" t="str">
            <v>- 100 mm</v>
          </cell>
          <cell r="C8039" t="str">
            <v>m</v>
          </cell>
          <cell r="D8039" t="str">
            <v>14,26</v>
          </cell>
        </row>
        <row r="8040">
          <cell r="A8040" t="str">
            <v>1E.02.030.0020.c</v>
          </cell>
          <cell r="B8040" t="str">
            <v>- 150 mm</v>
          </cell>
          <cell r="C8040" t="str">
            <v>m</v>
          </cell>
          <cell r="D8040" t="str">
            <v>14,93</v>
          </cell>
        </row>
        <row r="8041">
          <cell r="A8041" t="str">
            <v>1E.02.030.0020.d</v>
          </cell>
          <cell r="B8041" t="str">
            <v>- 200 mm</v>
          </cell>
          <cell r="C8041" t="str">
            <v>m</v>
          </cell>
          <cell r="D8041" t="str">
            <v>18,50</v>
          </cell>
        </row>
        <row r="8042">
          <cell r="A8042" t="str">
            <v>1E.02.030.0020.e</v>
          </cell>
          <cell r="B8042" t="str">
            <v>- 300 mm</v>
          </cell>
          <cell r="C8042" t="str">
            <v>m</v>
          </cell>
          <cell r="D8042" t="str">
            <v>19,23</v>
          </cell>
        </row>
        <row r="8043">
          <cell r="A8043" t="str">
            <v>1E.02.030.0020.f</v>
          </cell>
          <cell r="B8043" t="str">
            <v>- 400 mm</v>
          </cell>
          <cell r="C8043" t="str">
            <v>m</v>
          </cell>
          <cell r="D8043" t="str">
            <v>20,08</v>
          </cell>
        </row>
        <row r="8044">
          <cell r="A8044" t="str">
            <v>1E.02.030.0020.g</v>
          </cell>
          <cell r="B8044" t="str">
            <v>- 500 mm</v>
          </cell>
          <cell r="C8044" t="str">
            <v>m</v>
          </cell>
          <cell r="D8044" t="str">
            <v>28,51</v>
          </cell>
        </row>
        <row r="8045">
          <cell r="A8045" t="str">
            <v>1E.02.030.0020.h</v>
          </cell>
          <cell r="B8045" t="str">
            <v>- 600 mm</v>
          </cell>
          <cell r="C8045" t="str">
            <v>m</v>
          </cell>
          <cell r="D8045" t="str">
            <v>30,31</v>
          </cell>
        </row>
        <row r="8046">
          <cell r="A8046" t="str">
            <v>1E.02.030.0030</v>
          </cell>
          <cell r="B8046" t="str">
            <v>Passerella portacavi in lamiera zincata, asolata con bordi ripiegati,completa di accessori di montaggio e fissaggio (altezza 80mm)</v>
          </cell>
          <cell r="C8046"/>
          <cell r="D8046"/>
        </row>
        <row r="8047">
          <cell r="A8047" t="str">
            <v>1E.02.030.0030.a</v>
          </cell>
          <cell r="B8047" t="str">
            <v>- 100 mm</v>
          </cell>
          <cell r="C8047" t="str">
            <v>m</v>
          </cell>
          <cell r="D8047" t="str">
            <v>14,93</v>
          </cell>
        </row>
        <row r="8048">
          <cell r="A8048" t="str">
            <v>1E.02.030.0030.b</v>
          </cell>
          <cell r="B8048" t="str">
            <v>- 150 mm</v>
          </cell>
          <cell r="C8048" t="str">
            <v>m</v>
          </cell>
          <cell r="D8048" t="str">
            <v>20,17</v>
          </cell>
        </row>
        <row r="8049">
          <cell r="A8049" t="str">
            <v>1E.02.030.0030.c</v>
          </cell>
          <cell r="B8049" t="str">
            <v>- 200 mm</v>
          </cell>
          <cell r="C8049" t="str">
            <v>m</v>
          </cell>
          <cell r="D8049" t="str">
            <v>25,66</v>
          </cell>
        </row>
        <row r="8050">
          <cell r="A8050" t="str">
            <v>1E.02.030.0030.d</v>
          </cell>
          <cell r="B8050" t="str">
            <v>- 250 mm</v>
          </cell>
          <cell r="C8050" t="str">
            <v>m</v>
          </cell>
          <cell r="D8050" t="str">
            <v>32,21</v>
          </cell>
        </row>
        <row r="8051">
          <cell r="A8051" t="str">
            <v>1E.02.030.0030.e</v>
          </cell>
          <cell r="B8051" t="str">
            <v>- 300 mm</v>
          </cell>
          <cell r="C8051" t="str">
            <v>m</v>
          </cell>
          <cell r="D8051" t="str">
            <v>25,66</v>
          </cell>
        </row>
        <row r="8052">
          <cell r="A8052" t="str">
            <v>1E.02.030.0030.f</v>
          </cell>
          <cell r="B8052" t="str">
            <v>- 400 mm</v>
          </cell>
          <cell r="C8052" t="str">
            <v>m</v>
          </cell>
          <cell r="D8052" t="str">
            <v>32,21</v>
          </cell>
        </row>
        <row r="8053">
          <cell r="A8053" t="str">
            <v>1E.02.030.0030.g</v>
          </cell>
          <cell r="B8053" t="str">
            <v>- 500 mm</v>
          </cell>
          <cell r="C8053" t="str">
            <v>m</v>
          </cell>
          <cell r="D8053" t="str">
            <v>41,94</v>
          </cell>
        </row>
        <row r="8054">
          <cell r="A8054" t="str">
            <v>1E.02.030.0030.h</v>
          </cell>
          <cell r="B8054" t="str">
            <v>- 600 mm</v>
          </cell>
          <cell r="C8054" t="str">
            <v>m</v>
          </cell>
          <cell r="D8054" t="str">
            <v>45,00</v>
          </cell>
        </row>
        <row r="8055">
          <cell r="A8055" t="str">
            <v>1E.02.030.0040</v>
          </cell>
          <cell r="B8055" t="str">
            <v>Passerella portacavi in lamiera zincata, asolata con bordi ripiegati,completa di accessori di montaggio e fissaggio (altezza 100mm)</v>
          </cell>
          <cell r="C8055"/>
          <cell r="D8055"/>
        </row>
        <row r="8056">
          <cell r="A8056" t="str">
            <v>1E.02.030.0040.a</v>
          </cell>
          <cell r="B8056" t="str">
            <v>- 100 mm</v>
          </cell>
          <cell r="C8056" t="str">
            <v>m</v>
          </cell>
          <cell r="D8056" t="str">
            <v>16,39</v>
          </cell>
        </row>
        <row r="8057">
          <cell r="A8057" t="str">
            <v>1E.02.030.0040.b</v>
          </cell>
          <cell r="B8057" t="str">
            <v>- 150 mm</v>
          </cell>
          <cell r="C8057" t="str">
            <v>m</v>
          </cell>
          <cell r="D8057" t="str">
            <v>21,09</v>
          </cell>
        </row>
        <row r="8058">
          <cell r="A8058" t="str">
            <v>1E.02.030.0040.c</v>
          </cell>
          <cell r="B8058" t="str">
            <v>- 200 mm</v>
          </cell>
          <cell r="C8058" t="str">
            <v>m</v>
          </cell>
          <cell r="D8058" t="str">
            <v>26,58</v>
          </cell>
        </row>
        <row r="8059">
          <cell r="A8059" t="str">
            <v>1E.02.030.0040.d</v>
          </cell>
          <cell r="B8059" t="str">
            <v>- 250 mm</v>
          </cell>
          <cell r="C8059" t="str">
            <v>m</v>
          </cell>
          <cell r="D8059" t="str">
            <v>33,23</v>
          </cell>
        </row>
        <row r="8060">
          <cell r="A8060" t="str">
            <v>1E.02.030.0040.e</v>
          </cell>
          <cell r="B8060" t="str">
            <v>- 300 mm</v>
          </cell>
          <cell r="C8060" t="str">
            <v>m</v>
          </cell>
          <cell r="D8060" t="str">
            <v>37,41</v>
          </cell>
        </row>
        <row r="8061">
          <cell r="A8061" t="str">
            <v>1E.02.030.0040.f</v>
          </cell>
          <cell r="B8061" t="str">
            <v>- 400 mm</v>
          </cell>
          <cell r="C8061" t="str">
            <v>m</v>
          </cell>
          <cell r="D8061" t="str">
            <v>40,46</v>
          </cell>
        </row>
        <row r="8062">
          <cell r="A8062" t="str">
            <v>1E.02.030.0040.g</v>
          </cell>
          <cell r="B8062" t="str">
            <v>- 500 mm</v>
          </cell>
          <cell r="C8062" t="str">
            <v>m</v>
          </cell>
          <cell r="D8062" t="str">
            <v>42,96</v>
          </cell>
        </row>
        <row r="8063">
          <cell r="A8063" t="str">
            <v>1E.02.030.0040.h</v>
          </cell>
          <cell r="B8063" t="str">
            <v>- 600 mm</v>
          </cell>
          <cell r="C8063" t="str">
            <v>m</v>
          </cell>
          <cell r="D8063" t="str">
            <v>46,01</v>
          </cell>
        </row>
        <row r="8064">
          <cell r="A8064" t="str">
            <v>1E.02.030.0045</v>
          </cell>
          <cell r="B8064" t="str">
            <v>Passerelle a traversini costruite in conformità alla norma CEI EN 61537 Classe 23-76 in acciaio (norma di riferimento UNI EN 10025) zincato a caldo dopo lavorazione secondo norma CEI 7.6; interasse dei traversini pari a 300 mm, completa di accessori di montaggio e pezzi speciali. Altezza 100 mm. - larghezza:</v>
          </cell>
          <cell r="C8064"/>
          <cell r="D8064"/>
        </row>
        <row r="8065">
          <cell r="A8065" t="str">
            <v>1E.02.030.0045.a</v>
          </cell>
          <cell r="B8065" t="str">
            <v>- 200 mm</v>
          </cell>
          <cell r="C8065" t="str">
            <v>m</v>
          </cell>
          <cell r="D8065" t="str">
            <v>58,48</v>
          </cell>
        </row>
        <row r="8066">
          <cell r="A8066" t="str">
            <v>1E.02.030.0045.b</v>
          </cell>
          <cell r="B8066" t="str">
            <v>- 300 mm</v>
          </cell>
          <cell r="C8066" t="str">
            <v>m</v>
          </cell>
          <cell r="D8066" t="str">
            <v>61,36</v>
          </cell>
        </row>
        <row r="8067">
          <cell r="A8067" t="str">
            <v>1E.02.030.0045.c</v>
          </cell>
          <cell r="B8067" t="str">
            <v>- 400 mm</v>
          </cell>
          <cell r="C8067" t="str">
            <v>m</v>
          </cell>
          <cell r="D8067" t="str">
            <v>64,60</v>
          </cell>
        </row>
        <row r="8068">
          <cell r="A8068" t="str">
            <v>1E.02.030.0045.d</v>
          </cell>
          <cell r="B8068" t="str">
            <v>- 500 mm</v>
          </cell>
          <cell r="C8068" t="str">
            <v>m</v>
          </cell>
          <cell r="D8068" t="str">
            <v>67,71</v>
          </cell>
        </row>
        <row r="8069">
          <cell r="A8069" t="str">
            <v>1E.02.030.0045.e</v>
          </cell>
          <cell r="B8069" t="str">
            <v>- 600 mm</v>
          </cell>
          <cell r="C8069" t="str">
            <v>m</v>
          </cell>
          <cell r="D8069" t="str">
            <v>69,72</v>
          </cell>
        </row>
        <row r="8070">
          <cell r="A8070" t="str">
            <v>1E.02.030.0050</v>
          </cell>
          <cell r="B8070" t="str">
            <v>Parete di separazione in lamiera zincata per passerelle o canali, nelle seguenti altezze:</v>
          </cell>
          <cell r="C8070"/>
          <cell r="D8070"/>
        </row>
        <row r="8071">
          <cell r="A8071" t="str">
            <v>1E.02.030.0050.a</v>
          </cell>
          <cell r="B8071" t="str">
            <v>- 35 mm</v>
          </cell>
          <cell r="C8071" t="str">
            <v>m</v>
          </cell>
          <cell r="D8071" t="str">
            <v>6,26</v>
          </cell>
        </row>
        <row r="8072">
          <cell r="A8072" t="str">
            <v>1E.02.030.0050.b</v>
          </cell>
          <cell r="B8072" t="str">
            <v>- 50 mm</v>
          </cell>
          <cell r="C8072" t="str">
            <v>m</v>
          </cell>
          <cell r="D8072" t="str">
            <v>6,48</v>
          </cell>
        </row>
        <row r="8073">
          <cell r="A8073" t="str">
            <v>1E.02.030.0050.c</v>
          </cell>
          <cell r="B8073" t="str">
            <v>- 80 mm</v>
          </cell>
          <cell r="C8073" t="str">
            <v>m</v>
          </cell>
          <cell r="D8073" t="str">
            <v>6,92</v>
          </cell>
        </row>
        <row r="8074">
          <cell r="A8074" t="str">
            <v>1E.02.030.0050.d</v>
          </cell>
          <cell r="B8074" t="str">
            <v>- 100 mm</v>
          </cell>
          <cell r="C8074" t="str">
            <v>m</v>
          </cell>
          <cell r="D8074" t="str">
            <v>7,24</v>
          </cell>
        </row>
        <row r="8075">
          <cell r="A8075" t="str">
            <v>1E.02.030.0060</v>
          </cell>
          <cell r="B8075" t="str">
            <v>Passerella portacavi in PVC rigido autoestinguente a sezione rettangolare con bordi rinforzati,completa di accessori di montaggio e fissaggio e coperchio apribile solo mediante attrezzo.</v>
          </cell>
          <cell r="C8075"/>
          <cell r="D8075"/>
        </row>
        <row r="8076">
          <cell r="A8076" t="str">
            <v>1E.02.030.0060.a</v>
          </cell>
          <cell r="B8076" t="str">
            <v>- 100x60 mm</v>
          </cell>
          <cell r="C8076" t="str">
            <v>m</v>
          </cell>
          <cell r="D8076" t="str">
            <v>15,20</v>
          </cell>
        </row>
        <row r="8077">
          <cell r="A8077" t="str">
            <v>1E.02.030.0060.b</v>
          </cell>
          <cell r="B8077" t="str">
            <v>- 200x60 mm</v>
          </cell>
          <cell r="C8077" t="str">
            <v>m</v>
          </cell>
          <cell r="D8077" t="str">
            <v>21,03</v>
          </cell>
        </row>
        <row r="8078">
          <cell r="A8078" t="str">
            <v>1E.02.030.0060.c</v>
          </cell>
          <cell r="B8078" t="str">
            <v>- 300x60 mm</v>
          </cell>
          <cell r="C8078" t="str">
            <v>m</v>
          </cell>
          <cell r="D8078" t="str">
            <v>25,54</v>
          </cell>
        </row>
        <row r="8079">
          <cell r="A8079" t="str">
            <v>1E.02.030.0060.d</v>
          </cell>
          <cell r="B8079" t="str">
            <v>- 400x100 mm</v>
          </cell>
          <cell r="C8079" t="str">
            <v>m</v>
          </cell>
          <cell r="D8079" t="str">
            <v>35,94</v>
          </cell>
        </row>
        <row r="8080">
          <cell r="A8080" t="str">
            <v>1E.02.030.0060.e</v>
          </cell>
          <cell r="B8080" t="str">
            <v>- 500x100 mm</v>
          </cell>
          <cell r="C8080" t="str">
            <v>m</v>
          </cell>
          <cell r="D8080" t="str">
            <v>46,01</v>
          </cell>
        </row>
        <row r="8081">
          <cell r="A8081" t="str">
            <v>1E.02.030.0070</v>
          </cell>
          <cell r="B8081" t="str">
            <v>Canale in robusta lamiera d'acciaio verniciata a forno su trattamento anticorrosivo, sezione a "C", completa di accessori di montaggio e fissaggio.</v>
          </cell>
          <cell r="C8081"/>
          <cell r="D8081"/>
        </row>
        <row r="8082">
          <cell r="A8082" t="str">
            <v>1E.02.030.0070.a</v>
          </cell>
          <cell r="B8082" t="str">
            <v>- 100x60 mm</v>
          </cell>
          <cell r="C8082" t="str">
            <v>m</v>
          </cell>
          <cell r="D8082" t="str">
            <v>19,49</v>
          </cell>
        </row>
        <row r="8083">
          <cell r="A8083" t="str">
            <v>1E.02.030.0070.b</v>
          </cell>
          <cell r="B8083" t="str">
            <v>- 130x60 mm</v>
          </cell>
          <cell r="C8083" t="str">
            <v>m</v>
          </cell>
          <cell r="D8083" t="str">
            <v>22,76</v>
          </cell>
        </row>
        <row r="8084">
          <cell r="A8084" t="str">
            <v>1E.02.030.0070.c</v>
          </cell>
          <cell r="B8084" t="str">
            <v>- 150x60 mm</v>
          </cell>
          <cell r="C8084" t="str">
            <v>m</v>
          </cell>
          <cell r="D8084" t="str">
            <v>25,01</v>
          </cell>
        </row>
        <row r="8085">
          <cell r="A8085" t="str">
            <v>1E.02.030.0070.d</v>
          </cell>
          <cell r="B8085" t="str">
            <v>- 200x60 mm</v>
          </cell>
          <cell r="C8085" t="str">
            <v>m</v>
          </cell>
          <cell r="D8085" t="str">
            <v>32,10</v>
          </cell>
        </row>
        <row r="8086">
          <cell r="A8086" t="str">
            <v>1E.02.030.0070.e</v>
          </cell>
          <cell r="B8086" t="str">
            <v>- 300 x100 mm</v>
          </cell>
          <cell r="C8086" t="str">
            <v>m</v>
          </cell>
          <cell r="D8086" t="str">
            <v>56,24</v>
          </cell>
        </row>
        <row r="8087">
          <cell r="A8087" t="str">
            <v>1E.02.030.0080</v>
          </cell>
          <cell r="B8087" t="str">
            <v>Canaletta in PVC, rigido autoestinguente con sezione rettangolare aperta e coperchio a scatto.</v>
          </cell>
          <cell r="C8087"/>
          <cell r="D8087"/>
        </row>
        <row r="8088">
          <cell r="A8088" t="str">
            <v>1E.02.030.0080.a</v>
          </cell>
          <cell r="B8088" t="str">
            <v>- 22x10 mm</v>
          </cell>
          <cell r="C8088" t="str">
            <v>m</v>
          </cell>
          <cell r="D8088" t="str">
            <v>9,37</v>
          </cell>
        </row>
        <row r="8089">
          <cell r="A8089" t="str">
            <v>1E.02.030.0080.b</v>
          </cell>
          <cell r="B8089" t="str">
            <v>- 15x15 mm</v>
          </cell>
          <cell r="C8089" t="str">
            <v>m</v>
          </cell>
          <cell r="D8089" t="str">
            <v>9,10</v>
          </cell>
        </row>
        <row r="8090">
          <cell r="A8090" t="str">
            <v>1E.02.030.0080.c</v>
          </cell>
          <cell r="B8090" t="str">
            <v>- 20x20 mm</v>
          </cell>
          <cell r="C8090" t="str">
            <v>m</v>
          </cell>
          <cell r="D8090" t="str">
            <v>9,47</v>
          </cell>
        </row>
        <row r="8091">
          <cell r="A8091" t="str">
            <v>1E.02.030.0080.d</v>
          </cell>
          <cell r="B8091" t="str">
            <v>- 30x15 mm</v>
          </cell>
          <cell r="C8091" t="str">
            <v>m</v>
          </cell>
          <cell r="D8091" t="str">
            <v>10,04</v>
          </cell>
        </row>
        <row r="8092">
          <cell r="A8092" t="str">
            <v>1E.02.030.0090</v>
          </cell>
          <cell r="B8092" t="str">
            <v>Passerella a rete realizzata in tondini d'acciaio elettrosaldati con zincatura a caldo dopo lavorazione, altezza 30 mm</v>
          </cell>
          <cell r="C8092"/>
          <cell r="D8092"/>
        </row>
        <row r="8093">
          <cell r="A8093" t="str">
            <v>1E.02.030.0090.a</v>
          </cell>
          <cell r="B8093" t="str">
            <v>- larghezza 50 mm</v>
          </cell>
          <cell r="C8093" t="str">
            <v>m</v>
          </cell>
          <cell r="D8093" t="str">
            <v>11,26</v>
          </cell>
        </row>
        <row r="8094">
          <cell r="A8094" t="str">
            <v>1E.02.030.0090.b</v>
          </cell>
          <cell r="B8094" t="str">
            <v>- larghezza 100 mm</v>
          </cell>
          <cell r="C8094" t="str">
            <v>m</v>
          </cell>
          <cell r="D8094" t="str">
            <v>12,33</v>
          </cell>
        </row>
        <row r="8095">
          <cell r="A8095" t="str">
            <v>1E.02.030.0090.c</v>
          </cell>
          <cell r="B8095" t="str">
            <v>- larghezza 150 mm</v>
          </cell>
          <cell r="C8095" t="str">
            <v>m</v>
          </cell>
          <cell r="D8095" t="str">
            <v>13,17</v>
          </cell>
        </row>
        <row r="8096">
          <cell r="A8096" t="str">
            <v>1E.02.030.0090.d</v>
          </cell>
          <cell r="B8096" t="str">
            <v>- larghezza 200 mm</v>
          </cell>
          <cell r="C8096" t="str">
            <v>m</v>
          </cell>
          <cell r="D8096" t="str">
            <v>16,52</v>
          </cell>
        </row>
        <row r="8097">
          <cell r="A8097" t="str">
            <v>1E.02.030.0090.e</v>
          </cell>
          <cell r="B8097" t="str">
            <v>- larghezza 300 mm</v>
          </cell>
          <cell r="C8097" t="str">
            <v>m</v>
          </cell>
          <cell r="D8097" t="str">
            <v>19,43</v>
          </cell>
        </row>
        <row r="8098">
          <cell r="A8098" t="str">
            <v>1E.02.030.0100</v>
          </cell>
          <cell r="B8098" t="str">
            <v>Passerella a rete realizzata in tondini d'acciaio elettrosaldati con zincatura a caldo dopo lavorazione, altezza 54 mm</v>
          </cell>
          <cell r="C8098"/>
          <cell r="D8098"/>
        </row>
        <row r="8099">
          <cell r="A8099" t="str">
            <v>1E.02.030.0100.a</v>
          </cell>
          <cell r="B8099" t="str">
            <v>- larghezza 50 mm</v>
          </cell>
          <cell r="C8099" t="str">
            <v>m</v>
          </cell>
          <cell r="D8099" t="str">
            <v>11,63</v>
          </cell>
        </row>
        <row r="8100">
          <cell r="A8100" t="str">
            <v>1E.02.030.0100.b</v>
          </cell>
          <cell r="B8100" t="str">
            <v>- larghezza 100 mm</v>
          </cell>
          <cell r="C8100" t="str">
            <v>m</v>
          </cell>
          <cell r="D8100" t="str">
            <v>12,64</v>
          </cell>
        </row>
        <row r="8101">
          <cell r="A8101" t="str">
            <v>1E.02.030.0100.c</v>
          </cell>
          <cell r="B8101" t="str">
            <v>- larghezza 150 mm</v>
          </cell>
          <cell r="C8101" t="str">
            <v>m</v>
          </cell>
          <cell r="D8101" t="str">
            <v>13,01</v>
          </cell>
        </row>
        <row r="8102">
          <cell r="A8102" t="str">
            <v>1E.02.030.0100.d</v>
          </cell>
          <cell r="B8102" t="str">
            <v>- larghezza 200 mm</v>
          </cell>
          <cell r="C8102" t="str">
            <v>m</v>
          </cell>
          <cell r="D8102" t="str">
            <v>16,37</v>
          </cell>
        </row>
        <row r="8103">
          <cell r="A8103" t="str">
            <v>1E.02.030.0100.e</v>
          </cell>
          <cell r="B8103" t="str">
            <v>- larghezza 300 mm</v>
          </cell>
          <cell r="C8103" t="str">
            <v>m</v>
          </cell>
          <cell r="D8103" t="str">
            <v>18,33</v>
          </cell>
        </row>
        <row r="8104">
          <cell r="A8104" t="str">
            <v>1E.02.030.0100.f</v>
          </cell>
          <cell r="B8104" t="str">
            <v>- larghezza 400 mm</v>
          </cell>
          <cell r="C8104" t="str">
            <v>m</v>
          </cell>
          <cell r="D8104" t="str">
            <v>21,33</v>
          </cell>
        </row>
        <row r="8105">
          <cell r="A8105" t="str">
            <v>1E.02.030.0100.g</v>
          </cell>
          <cell r="B8105" t="str">
            <v>- larghezza 500 mm</v>
          </cell>
          <cell r="C8105" t="str">
            <v>m</v>
          </cell>
          <cell r="D8105" t="str">
            <v>29,58</v>
          </cell>
        </row>
        <row r="8106">
          <cell r="A8106" t="str">
            <v>1E.02.030.0100.h</v>
          </cell>
          <cell r="B8106" t="str">
            <v>- larghezza 600 mm</v>
          </cell>
          <cell r="C8106" t="str">
            <v>m</v>
          </cell>
          <cell r="D8106" t="str">
            <v>30,92</v>
          </cell>
        </row>
        <row r="8107">
          <cell r="A8107" t="str">
            <v>1E.02.030.0110</v>
          </cell>
          <cell r="B8107" t="str">
            <v>Passerella a rete realizzata in tondini d'acciaio elettrosaldati con zincatura a caldo dopo lavorazione, altezza 80 mm</v>
          </cell>
          <cell r="C8107"/>
          <cell r="D8107"/>
        </row>
        <row r="8108">
          <cell r="A8108" t="str">
            <v>1E.02.030.0110.a</v>
          </cell>
          <cell r="B8108" t="str">
            <v>- larghezza 150 mm</v>
          </cell>
          <cell r="C8108" t="str">
            <v>m</v>
          </cell>
          <cell r="D8108" t="str">
            <v>14,50</v>
          </cell>
        </row>
        <row r="8109">
          <cell r="A8109" t="str">
            <v>1E.02.030.0110.b</v>
          </cell>
          <cell r="B8109" t="str">
            <v>- larghezza 200 mm</v>
          </cell>
          <cell r="C8109" t="str">
            <v>m</v>
          </cell>
          <cell r="D8109" t="str">
            <v>18,44</v>
          </cell>
        </row>
        <row r="8110">
          <cell r="A8110" t="str">
            <v>1E.02.030.0110.c</v>
          </cell>
          <cell r="B8110" t="str">
            <v>- larghezza 300 mm</v>
          </cell>
          <cell r="C8110" t="str">
            <v>m</v>
          </cell>
          <cell r="D8110" t="str">
            <v>21,33</v>
          </cell>
        </row>
        <row r="8111">
          <cell r="A8111" t="str">
            <v>1E.02.030.0110.d</v>
          </cell>
          <cell r="B8111" t="str">
            <v>- larghezza 400 mm</v>
          </cell>
          <cell r="C8111" t="str">
            <v>m</v>
          </cell>
          <cell r="D8111" t="str">
            <v>24,20</v>
          </cell>
        </row>
        <row r="8112">
          <cell r="A8112" t="str">
            <v>1E.02.030.0110.e</v>
          </cell>
          <cell r="B8112" t="str">
            <v>- larghezza 500 mm</v>
          </cell>
          <cell r="C8112" t="str">
            <v>m</v>
          </cell>
          <cell r="D8112" t="str">
            <v>31,10</v>
          </cell>
        </row>
        <row r="8113">
          <cell r="A8113" t="str">
            <v>1E.02.030.0110.f</v>
          </cell>
          <cell r="B8113" t="str">
            <v>- larghezza 600 mm</v>
          </cell>
          <cell r="C8113" t="str">
            <v>m</v>
          </cell>
          <cell r="D8113" t="str">
            <v>31,10</v>
          </cell>
        </row>
        <row r="8114">
          <cell r="A8114" t="str">
            <v>1E.02.030.0120</v>
          </cell>
          <cell r="B8114" t="str">
            <v>Passerella a rete realizzata in tondini d'acciaio elettrosaldati con zincatura a caldo dopo lavorazione, altezza 105 mm</v>
          </cell>
          <cell r="C8114"/>
          <cell r="D8114"/>
        </row>
        <row r="8115">
          <cell r="A8115" t="str">
            <v>1E.02.030.0120.a</v>
          </cell>
          <cell r="B8115" t="str">
            <v>- larghezza 150 mm</v>
          </cell>
          <cell r="C8115" t="str">
            <v>m</v>
          </cell>
          <cell r="D8115" t="str">
            <v>14,50</v>
          </cell>
        </row>
        <row r="8116">
          <cell r="A8116" t="str">
            <v>1E.02.030.0120.b</v>
          </cell>
          <cell r="B8116" t="str">
            <v>- larghezza 200 mm</v>
          </cell>
          <cell r="C8116" t="str">
            <v>m</v>
          </cell>
          <cell r="D8116" t="str">
            <v>18,44</v>
          </cell>
        </row>
        <row r="8117">
          <cell r="A8117" t="str">
            <v>1E.02.030.0120.c</v>
          </cell>
          <cell r="B8117" t="str">
            <v>- larghezza 300 mm</v>
          </cell>
          <cell r="C8117" t="str">
            <v>m</v>
          </cell>
          <cell r="D8117" t="str">
            <v>21,33</v>
          </cell>
        </row>
        <row r="8118">
          <cell r="A8118" t="str">
            <v>1E.02.030.0120.d</v>
          </cell>
          <cell r="B8118" t="str">
            <v>- larghezza 400 mm</v>
          </cell>
          <cell r="C8118" t="str">
            <v>m</v>
          </cell>
          <cell r="D8118" t="str">
            <v>24,20</v>
          </cell>
        </row>
        <row r="8119">
          <cell r="A8119" t="str">
            <v>1E.02.030.0120.e</v>
          </cell>
          <cell r="B8119" t="str">
            <v>- larghezza 500 mm</v>
          </cell>
          <cell r="C8119" t="str">
            <v>m</v>
          </cell>
          <cell r="D8119" t="str">
            <v>31,10</v>
          </cell>
        </row>
        <row r="8120">
          <cell r="A8120" t="str">
            <v>1E.02.030.0120.f</v>
          </cell>
          <cell r="B8120" t="str">
            <v>- larghezza 600 mm</v>
          </cell>
          <cell r="C8120" t="str">
            <v>m</v>
          </cell>
          <cell r="D8120" t="str">
            <v>31,10</v>
          </cell>
        </row>
        <row r="8121">
          <cell r="A8121" t="str">
            <v>1E.02.030.0130</v>
          </cell>
          <cell r="B8121" t="str">
            <v>Canale battiscopa e cornice 70x20 mm a tre scomparti per la posa di cavi, con coperchio avvolgente</v>
          </cell>
          <cell r="C8121" t="str">
            <v>m</v>
          </cell>
          <cell r="D8121" t="str">
            <v>11,20</v>
          </cell>
        </row>
        <row r="8122">
          <cell r="A8122" t="str">
            <v>1E.02.030.0135</v>
          </cell>
          <cell r="B8122" t="str">
            <v>Sistema di canalizzazione in PVC a parete d'arredo, suddivisa in scomparti destinati ad ospitare cavi energia, cavi di segnalazione e comunicazione, cassette portafrutti; conforme alle norme CEI EN 50085-2-1, completo di coperchio, accessori di montaggio, accessori di fissaggio e pezzi speciali, con le seguenti caratteristiche:</v>
          </cell>
          <cell r="C8122"/>
          <cell r="D8122"/>
        </row>
        <row r="8123">
          <cell r="A8123" t="str">
            <v>1E.02.030.0135.a</v>
          </cell>
          <cell r="B8123" t="str">
            <v>- 120 x 60 mm - 2 scomparti</v>
          </cell>
          <cell r="C8123" t="str">
            <v>m</v>
          </cell>
          <cell r="D8123" t="str">
            <v>37,85</v>
          </cell>
        </row>
        <row r="8124">
          <cell r="A8124" t="str">
            <v>1E.02.030.0135.b</v>
          </cell>
          <cell r="B8124" t="str">
            <v>- 200 x 60 mm - 4 scomparti</v>
          </cell>
          <cell r="C8124" t="str">
            <v>m</v>
          </cell>
          <cell r="D8124" t="str">
            <v>62,60</v>
          </cell>
        </row>
        <row r="8125">
          <cell r="A8125" t="str">
            <v>1E.02.030.0140</v>
          </cell>
          <cell r="B8125" t="str">
            <v>Coperchio per passerella portacavi in acciaio zincato, nelle seguenti larghezze:</v>
          </cell>
          <cell r="C8125"/>
          <cell r="D8125"/>
        </row>
        <row r="8126">
          <cell r="A8126" t="str">
            <v>1E.02.030.0140.a</v>
          </cell>
          <cell r="B8126" t="str">
            <v>- 50 mm</v>
          </cell>
          <cell r="C8126" t="str">
            <v>m</v>
          </cell>
          <cell r="D8126" t="str">
            <v>6,02</v>
          </cell>
        </row>
        <row r="8127">
          <cell r="A8127" t="str">
            <v>1E.02.030.0140.b</v>
          </cell>
          <cell r="B8127" t="str">
            <v>- 100 mm</v>
          </cell>
          <cell r="C8127" t="str">
            <v>m</v>
          </cell>
          <cell r="D8127" t="str">
            <v>6,13</v>
          </cell>
        </row>
        <row r="8128">
          <cell r="A8128" t="str">
            <v>1E.02.030.0140.c</v>
          </cell>
          <cell r="B8128" t="str">
            <v>- 150 mm</v>
          </cell>
          <cell r="C8128" t="str">
            <v>m</v>
          </cell>
          <cell r="D8128" t="str">
            <v>6,97</v>
          </cell>
        </row>
        <row r="8129">
          <cell r="A8129" t="str">
            <v>1E.02.030.0140.d</v>
          </cell>
          <cell r="B8129" t="str">
            <v>- 200 mm</v>
          </cell>
          <cell r="C8129" t="str">
            <v>m</v>
          </cell>
          <cell r="D8129" t="str">
            <v>8,10</v>
          </cell>
        </row>
        <row r="8130">
          <cell r="A8130" t="str">
            <v>1E.02.030.0140.e</v>
          </cell>
          <cell r="B8130" t="str">
            <v>- 250 mm</v>
          </cell>
          <cell r="C8130" t="str">
            <v>m</v>
          </cell>
          <cell r="D8130" t="str">
            <v>8,60</v>
          </cell>
        </row>
        <row r="8131">
          <cell r="A8131" t="str">
            <v>1E.02.030.0140.f</v>
          </cell>
          <cell r="B8131" t="str">
            <v>- 300 mm</v>
          </cell>
          <cell r="C8131" t="str">
            <v>m</v>
          </cell>
          <cell r="D8131" t="str">
            <v>9,71</v>
          </cell>
        </row>
        <row r="8132">
          <cell r="A8132" t="str">
            <v>1E.02.030.0140.g</v>
          </cell>
          <cell r="B8132" t="str">
            <v>- 400 mm</v>
          </cell>
          <cell r="C8132" t="str">
            <v>m</v>
          </cell>
          <cell r="D8132" t="str">
            <v>12,90</v>
          </cell>
        </row>
        <row r="8133">
          <cell r="A8133" t="str">
            <v>1E.02.030.0140.h</v>
          </cell>
          <cell r="B8133" t="str">
            <v>- 500 mm</v>
          </cell>
          <cell r="C8133" t="str">
            <v>m</v>
          </cell>
          <cell r="D8133" t="str">
            <v>15,49</v>
          </cell>
        </row>
        <row r="8134">
          <cell r="A8134" t="str">
            <v>1E.02.030.0140.i</v>
          </cell>
          <cell r="B8134" t="str">
            <v>- 600 mm</v>
          </cell>
          <cell r="C8134" t="str">
            <v>m</v>
          </cell>
          <cell r="D8134" t="str">
            <v>17,30</v>
          </cell>
        </row>
        <row r="8135">
          <cell r="A8135" t="str">
            <v>1E.02.030.0145</v>
          </cell>
          <cell r="B8135" t="str">
            <v>Torrette da incasso in resina, a scomparsa, conformi alla norma CEI EN 60670-23 - CEI 64-8 per installazioni sia in pavimenti flottanti che in cemento, costituita da:</v>
          </cell>
          <cell r="C8135"/>
          <cell r="D8135"/>
        </row>
        <row r="8136">
          <cell r="A8136" t="str">
            <v>1E.02.030.0145.a</v>
          </cell>
          <cell r="B8136" t="str">
            <v>- 8/10 moduli</v>
          </cell>
          <cell r="C8136" t="str">
            <v>cad</v>
          </cell>
          <cell r="D8136" t="str">
            <v>117,45</v>
          </cell>
        </row>
        <row r="8137">
          <cell r="A8137" t="str">
            <v>1E.02.030.0145.b</v>
          </cell>
          <cell r="B8137" t="str">
            <v>- 16/20 moduli</v>
          </cell>
          <cell r="C8137" t="str">
            <v>cad</v>
          </cell>
          <cell r="D8137" t="str">
            <v>174,56</v>
          </cell>
        </row>
        <row r="8138">
          <cell r="A8138" t="str">
            <v>1E.02.030.0145.c</v>
          </cell>
          <cell r="B8138" t="str">
            <v>- 24/30 moduli</v>
          </cell>
          <cell r="C8138" t="str">
            <v>cad</v>
          </cell>
          <cell r="D8138" t="str">
            <v>251,11</v>
          </cell>
        </row>
        <row r="8139">
          <cell r="A8139" t="str">
            <v>1E.02.030.0145.d</v>
          </cell>
          <cell r="B8139" t="str">
            <v>- scatola da incasso in lamiera zincata per pavimenti in cemento con prefratture, comprese opere murarie.</v>
          </cell>
          <cell r="C8139" t="str">
            <v>cad</v>
          </cell>
          <cell r="D8139" t="str">
            <v>148,79</v>
          </cell>
        </row>
        <row r="8140">
          <cell r="A8140" t="str">
            <v>1E.02.030.0150</v>
          </cell>
          <cell r="B8140" t="str">
            <v>Torretta sporgente in resina goffrata per installazione su pavimenti flottanti o in cemento, conforme alla Norma CEI 23-73 - CEI 64-8, grado di protezione minio IP52 costituita da:</v>
          </cell>
          <cell r="C8140"/>
          <cell r="D8140"/>
        </row>
        <row r="8141">
          <cell r="A8141" t="str">
            <v>1E.02.030.0150.a</v>
          </cell>
          <cell r="B8141" t="str">
            <v>- monofacciale 5 moduli</v>
          </cell>
          <cell r="C8141" t="str">
            <v>cad</v>
          </cell>
          <cell r="D8141" t="str">
            <v>36,56</v>
          </cell>
        </row>
        <row r="8142">
          <cell r="A8142" t="str">
            <v>1E.02.030.0150.b</v>
          </cell>
          <cell r="B8142" t="str">
            <v>- bifacciale 4+4 moduli</v>
          </cell>
          <cell r="C8142" t="str">
            <v>cad</v>
          </cell>
          <cell r="D8142" t="str">
            <v>59,44</v>
          </cell>
        </row>
        <row r="8143">
          <cell r="A8143" t="str">
            <v>1E.02.030.0150.c</v>
          </cell>
          <cell r="B8143" t="str">
            <v>- bifacciale con base in resina e corpo in alluminio 4+4 moduli</v>
          </cell>
          <cell r="C8143" t="str">
            <v>cad</v>
          </cell>
          <cell r="D8143" t="str">
            <v>98,56</v>
          </cell>
        </row>
        <row r="8144">
          <cell r="A8144" t="str">
            <v>1E.02.030.0155</v>
          </cell>
          <cell r="B8144" t="str">
            <v>Colonna bifacciale predisposta per installazione prese elettriche e prese dati,completa di tutti gli accessori di montaggio, con struttura in alluminio anodizzato, sezione 120x120 mm. Conforme alla Norma CEI EN 50085-2-4, grado di protezione IP40, delle seguenti dimensioni:</v>
          </cell>
          <cell r="C8144"/>
          <cell r="D8144"/>
        </row>
        <row r="8145">
          <cell r="A8145" t="str">
            <v>1E.02.030.0155.a</v>
          </cell>
          <cell r="B8145" t="str">
            <v>- altezza 780 mm</v>
          </cell>
          <cell r="C8145" t="str">
            <v>cad</v>
          </cell>
          <cell r="D8145" t="str">
            <v>301,36</v>
          </cell>
        </row>
        <row r="8146">
          <cell r="A8146" t="str">
            <v>1E.02.030.0155.b</v>
          </cell>
          <cell r="B8146" t="str">
            <v>- altezza 2700 mm regolabile fino a 3700 mm</v>
          </cell>
          <cell r="C8146" t="str">
            <v>cad</v>
          </cell>
          <cell r="D8146" t="str">
            <v>938,43</v>
          </cell>
        </row>
        <row r="8147">
          <cell r="A8147" t="str">
            <v>1E.02.035</v>
          </cell>
          <cell r="B8147" t="str">
            <v>CANALE AD USO BATTISCOPA, CORNICE E SOPRAPAVIMENTO ED ACCESSORI</v>
          </cell>
          <cell r="C8147"/>
          <cell r="D8147"/>
        </row>
        <row r="8148">
          <cell r="A8148" t="str">
            <v>1E.02.035.0010</v>
          </cell>
          <cell r="B8148" t="str">
            <v>Fornitura e posa in opera di canale ad uso battiscopa IP40 a 3 scomparti 70 X 20 compreso di giunto, terminale Dx e Sx, angolo interno ed esterno e raccordi per collegamenti scatole portapparecchi.</v>
          </cell>
          <cell r="C8148" t="str">
            <v>m</v>
          </cell>
          <cell r="D8148" t="str">
            <v>20,10</v>
          </cell>
        </row>
        <row r="8149">
          <cell r="A8149" t="str">
            <v>1E.02.035.0020</v>
          </cell>
          <cell r="B8149" t="str">
            <v>Fornitura e posa in opera di coperchio per canale ad uso battiscopa 70x20</v>
          </cell>
          <cell r="C8149" t="str">
            <v>m</v>
          </cell>
          <cell r="D8149" t="str">
            <v>9,79</v>
          </cell>
        </row>
        <row r="8150">
          <cell r="A8150" t="str">
            <v>1E.02.035.0030</v>
          </cell>
          <cell r="B8150" t="str">
            <v>Fornitura e posa di canale ad uso cornice IP40 a 3 scomparti 70 X 20 compreso di giunto, terminale Dx e Sx, angolo interno ed esterno e raccordi per collegamenti scatole portapparecchi.</v>
          </cell>
          <cell r="C8150" t="str">
            <v>m</v>
          </cell>
          <cell r="D8150" t="str">
            <v>23,29</v>
          </cell>
        </row>
        <row r="8151">
          <cell r="A8151" t="str">
            <v>1E.02.035.0040</v>
          </cell>
          <cell r="B8151" t="str">
            <v>Fornitura e posa di coperchio per canale ad uso cornice 70x20</v>
          </cell>
          <cell r="C8151" t="str">
            <v>m</v>
          </cell>
          <cell r="D8151" t="str">
            <v>10,74</v>
          </cell>
        </row>
        <row r="8152">
          <cell r="A8152" t="str">
            <v>1E.02.035.0050</v>
          </cell>
          <cell r="B8152" t="str">
            <v>Fornitura e posa di cassetta derivazione per canale ad uso cornice a 3 scomparti 70x20</v>
          </cell>
          <cell r="C8152" t="str">
            <v>cad</v>
          </cell>
          <cell r="D8152" t="str">
            <v>10,74</v>
          </cell>
        </row>
        <row r="8153">
          <cell r="A8153" t="str">
            <v>1E.02.035.0060</v>
          </cell>
          <cell r="B8153" t="str">
            <v>Fornitura e posa di canale ad uso battiscopa e cornice IP40 a 4 scomparti 120 X 25 compreso di giunto, terminale Dx e Sx, angolo interno ed esterno variabile e raccordi per collegamenti scatole portapparecchi.</v>
          </cell>
          <cell r="C8153" t="str">
            <v>m</v>
          </cell>
          <cell r="D8153" t="str">
            <v>42,70</v>
          </cell>
        </row>
        <row r="8154">
          <cell r="A8154" t="str">
            <v>1E.02.035.0070</v>
          </cell>
          <cell r="B8154" t="str">
            <v>Fornitura e posa di coperchio per canale ad uso battiscopa e cornice 4 scomparti 120x25</v>
          </cell>
          <cell r="C8154" t="str">
            <v>m</v>
          </cell>
          <cell r="D8154" t="str">
            <v>14,05</v>
          </cell>
        </row>
        <row r="8155">
          <cell r="A8155" t="str">
            <v>1E.02.035.0080</v>
          </cell>
          <cell r="B8155" t="str">
            <v>Fornitura e posa di cassetta derivazione per canale ad uso battiscopa e cornice a 4 scomparti 70x20</v>
          </cell>
          <cell r="C8155" t="str">
            <v>m</v>
          </cell>
          <cell r="D8155" t="str">
            <v>17,23</v>
          </cell>
        </row>
        <row r="8156">
          <cell r="A8156" t="str">
            <v>1E.02.035.0090</v>
          </cell>
          <cell r="B8156" t="str">
            <v>Fornitura e posa di scatole porta apparecchi 3 posti</v>
          </cell>
          <cell r="C8156" t="str">
            <v>cad</v>
          </cell>
          <cell r="D8156" t="str">
            <v>8,54</v>
          </cell>
        </row>
        <row r="8157">
          <cell r="A8157" t="str">
            <v>1E.02.035.0100</v>
          </cell>
          <cell r="B8157" t="str">
            <v>Fornitura e posa di scatole porta apparecchi 4 posti</v>
          </cell>
          <cell r="C8157" t="str">
            <v>cad</v>
          </cell>
          <cell r="D8157" t="str">
            <v>8,69</v>
          </cell>
        </row>
        <row r="8158">
          <cell r="A8158" t="str">
            <v>1E.02.035.0110</v>
          </cell>
          <cell r="B8158" t="str">
            <v>Fornitura e posa di scatole porta apparecchi 8 posti</v>
          </cell>
          <cell r="C8158" t="str">
            <v>cad</v>
          </cell>
          <cell r="D8158" t="str">
            <v>11,84</v>
          </cell>
        </row>
        <row r="8159">
          <cell r="A8159" t="str">
            <v>1E.02.035.0120</v>
          </cell>
          <cell r="B8159" t="str">
            <v>Fornitura e posa di scatole porta apparecchi 12 posti (6+6)</v>
          </cell>
          <cell r="C8159" t="str">
            <v>cad</v>
          </cell>
          <cell r="D8159" t="str">
            <v>23,29</v>
          </cell>
        </row>
        <row r="8160">
          <cell r="A8160" t="str">
            <v>1E.02.035.0130</v>
          </cell>
          <cell r="B8160" t="str">
            <v>Fornitura e posa di canale portacavi con coperchio ad uso soprapavimento 4 scomparti 85x20 compreso di giunto e angolo piano.</v>
          </cell>
          <cell r="C8160" t="str">
            <v>m</v>
          </cell>
          <cell r="D8160" t="str">
            <v>28,79</v>
          </cell>
        </row>
        <row r="8161">
          <cell r="A8161" t="str">
            <v>1E.02.040</v>
          </cell>
          <cell r="B8161" t="str">
            <v>CAVI ELETTRICI</v>
          </cell>
          <cell r="C8161"/>
          <cell r="D8161"/>
        </row>
        <row r="8162">
          <cell r="A8162" t="str">
            <v>1E.02.040.0015</v>
          </cell>
          <cell r="B8162" t="str">
            <v>Cavo unipolare flessibile, conforme ai requisiti previsti dalla Normativa Europea Regolamento UE 305/2011 - Prodotti da Costruzione CPR, di rame ricotto isolato con materiale isolante in PVC di qualità S17, norme di riferimento CEI EN 50525, CEI 20-40; sigla di designazione FS17 450/750 V, sezione nominale:</v>
          </cell>
          <cell r="C8162"/>
          <cell r="D8162"/>
        </row>
        <row r="8163">
          <cell r="A8163" t="str">
            <v>1E.02.040.0015.a</v>
          </cell>
          <cell r="B8163" t="str">
            <v>- 1 mm²</v>
          </cell>
          <cell r="C8163" t="str">
            <v>m</v>
          </cell>
          <cell r="D8163" t="str">
            <v>1,00</v>
          </cell>
        </row>
        <row r="8164">
          <cell r="A8164" t="str">
            <v>1E.02.040.0015.b</v>
          </cell>
          <cell r="B8164" t="str">
            <v>- 1,5 mm²</v>
          </cell>
          <cell r="C8164" t="str">
            <v>m</v>
          </cell>
          <cell r="D8164" t="str">
            <v>1,05</v>
          </cell>
        </row>
        <row r="8165">
          <cell r="A8165" t="str">
            <v>1E.02.040.0015.c</v>
          </cell>
          <cell r="B8165" t="str">
            <v>- 2,5 mm²</v>
          </cell>
          <cell r="C8165" t="str">
            <v>m</v>
          </cell>
          <cell r="D8165" t="str">
            <v>1,18</v>
          </cell>
        </row>
        <row r="8166">
          <cell r="A8166" t="str">
            <v>1E.02.040.0015.d</v>
          </cell>
          <cell r="B8166" t="str">
            <v>- 4 mm²</v>
          </cell>
          <cell r="C8166" t="str">
            <v>m</v>
          </cell>
          <cell r="D8166" t="str">
            <v>1,35</v>
          </cell>
        </row>
        <row r="8167">
          <cell r="A8167" t="str">
            <v>1E.02.040.0015.e</v>
          </cell>
          <cell r="B8167" t="str">
            <v>- 6 mm²</v>
          </cell>
          <cell r="C8167" t="str">
            <v>m</v>
          </cell>
          <cell r="D8167" t="str">
            <v>1,60</v>
          </cell>
        </row>
        <row r="8168">
          <cell r="A8168" t="str">
            <v>1E.02.040.0015.f</v>
          </cell>
          <cell r="B8168" t="str">
            <v>- 10 mm²</v>
          </cell>
          <cell r="C8168" t="str">
            <v>m</v>
          </cell>
          <cell r="D8168" t="str">
            <v>2,26</v>
          </cell>
        </row>
        <row r="8169">
          <cell r="A8169" t="str">
            <v>1E.02.040.0015.g</v>
          </cell>
          <cell r="B8169" t="str">
            <v>- 16 mm²</v>
          </cell>
          <cell r="C8169" t="str">
            <v>m</v>
          </cell>
          <cell r="D8169" t="str">
            <v>3,23</v>
          </cell>
        </row>
        <row r="8170">
          <cell r="A8170" t="str">
            <v>1E.02.040.0015.h</v>
          </cell>
          <cell r="B8170" t="str">
            <v>- 25 mm²</v>
          </cell>
          <cell r="C8170" t="str">
            <v>m</v>
          </cell>
          <cell r="D8170" t="str">
            <v>4,33</v>
          </cell>
        </row>
        <row r="8171">
          <cell r="A8171" t="str">
            <v>1E.02.040.0015.i</v>
          </cell>
          <cell r="B8171" t="str">
            <v>- 35 mm²</v>
          </cell>
          <cell r="C8171" t="str">
            <v>m</v>
          </cell>
          <cell r="D8171" t="str">
            <v>6,22</v>
          </cell>
        </row>
        <row r="8172">
          <cell r="A8172" t="str">
            <v>1E.02.040.0015.j</v>
          </cell>
          <cell r="B8172" t="str">
            <v>- 50 mm²</v>
          </cell>
          <cell r="C8172" t="str">
            <v>m</v>
          </cell>
          <cell r="D8172" t="str">
            <v>8,44</v>
          </cell>
        </row>
        <row r="8173">
          <cell r="A8173" t="str">
            <v>1E.02.040.0015.k</v>
          </cell>
          <cell r="B8173" t="str">
            <v>- 70 mm²</v>
          </cell>
          <cell r="C8173" t="str">
            <v>m</v>
          </cell>
          <cell r="D8173" t="str">
            <v>11,32</v>
          </cell>
        </row>
        <row r="8174">
          <cell r="A8174" t="str">
            <v>1E.02.040.0015.l</v>
          </cell>
          <cell r="B8174" t="str">
            <v>- 95 mm²</v>
          </cell>
          <cell r="C8174" t="str">
            <v>m</v>
          </cell>
          <cell r="D8174" t="str">
            <v>14,34</v>
          </cell>
        </row>
        <row r="8175">
          <cell r="A8175" t="str">
            <v>1E.02.040.0015.m</v>
          </cell>
          <cell r="B8175" t="str">
            <v>- 120 mm²</v>
          </cell>
          <cell r="C8175" t="str">
            <v>m</v>
          </cell>
          <cell r="D8175" t="str">
            <v>17,96</v>
          </cell>
        </row>
        <row r="8176">
          <cell r="A8176" t="str">
            <v>1E.02.040.0015.n</v>
          </cell>
          <cell r="B8176" t="str">
            <v>- 150 mm²</v>
          </cell>
          <cell r="C8176" t="str">
            <v>m</v>
          </cell>
          <cell r="D8176" t="str">
            <v>22,10</v>
          </cell>
        </row>
        <row r="8177">
          <cell r="A8177" t="str">
            <v>1E.02.040.0015.o</v>
          </cell>
          <cell r="B8177" t="str">
            <v>- 185 mm²</v>
          </cell>
          <cell r="C8177" t="str">
            <v>m</v>
          </cell>
          <cell r="D8177" t="str">
            <v>26,51</v>
          </cell>
        </row>
        <row r="8178">
          <cell r="A8178" t="str">
            <v>1E.02.040.0015.p</v>
          </cell>
          <cell r="B8178" t="str">
            <v>- 240 mm²</v>
          </cell>
          <cell r="C8178" t="str">
            <v>m</v>
          </cell>
          <cell r="D8178" t="str">
            <v>34,12</v>
          </cell>
        </row>
        <row r="8179">
          <cell r="A8179" t="str">
            <v>1E.02.040.0015.q</v>
          </cell>
          <cell r="B8179" t="str">
            <v>- 300 mm²</v>
          </cell>
          <cell r="C8179" t="str">
            <v>m</v>
          </cell>
          <cell r="D8179" t="str">
            <v>42,66</v>
          </cell>
        </row>
        <row r="8180">
          <cell r="A8180" t="str">
            <v>1E.02.040.0025</v>
          </cell>
          <cell r="B8180" t="str">
            <v>Cavo unipolare flessibile, conforme ai requisiti previsti dalla Normativa Europea Regolamento UE 305/2011 - Prodotti da Costruzione CPR, di rame ricotto isolato con materiale isolante in gomma HEPR ad alto modulo di qualità G16, guaina in PVC di qualità R16, rivestimento interno riempitivo di materiale non igroscopico, norme di riferimento CEI 20-13, CEI 20-67; sigla di designazione FG16R16 0,6/1 kV, sezione nominale:</v>
          </cell>
          <cell r="C8180"/>
          <cell r="D8180"/>
        </row>
        <row r="8181">
          <cell r="A8181" t="str">
            <v>1E.02.040.0025.a</v>
          </cell>
          <cell r="B8181" t="str">
            <v>- 1,5 mm²</v>
          </cell>
          <cell r="C8181" t="str">
            <v>m</v>
          </cell>
          <cell r="D8181" t="str">
            <v>1,42</v>
          </cell>
        </row>
        <row r="8182">
          <cell r="A8182" t="str">
            <v>1E.02.040.0025.b</v>
          </cell>
          <cell r="B8182" t="str">
            <v>- 2,5 mm²</v>
          </cell>
          <cell r="C8182" t="str">
            <v>m</v>
          </cell>
          <cell r="D8182" t="str">
            <v>1,60</v>
          </cell>
        </row>
        <row r="8183">
          <cell r="A8183" t="str">
            <v>1E.02.040.0025.c</v>
          </cell>
          <cell r="B8183" t="str">
            <v>- 4 mm²</v>
          </cell>
          <cell r="C8183" t="str">
            <v>m</v>
          </cell>
          <cell r="D8183" t="str">
            <v>1,84</v>
          </cell>
        </row>
        <row r="8184">
          <cell r="A8184" t="str">
            <v>1E.02.040.0025.d</v>
          </cell>
          <cell r="B8184" t="str">
            <v>- 6 mm²</v>
          </cell>
          <cell r="C8184" t="str">
            <v>m</v>
          </cell>
          <cell r="D8184" t="str">
            <v>2,16</v>
          </cell>
        </row>
        <row r="8185">
          <cell r="A8185" t="str">
            <v>1E.02.040.0025.e</v>
          </cell>
          <cell r="B8185" t="str">
            <v>- 10 mm²</v>
          </cell>
          <cell r="C8185" t="str">
            <v>m</v>
          </cell>
          <cell r="D8185" t="str">
            <v>3,23</v>
          </cell>
        </row>
        <row r="8186">
          <cell r="A8186" t="str">
            <v>1E.02.040.0025.f</v>
          </cell>
          <cell r="B8186" t="str">
            <v>- 16 mm²</v>
          </cell>
          <cell r="C8186" t="str">
            <v>m</v>
          </cell>
          <cell r="D8186" t="str">
            <v>4,10</v>
          </cell>
        </row>
        <row r="8187">
          <cell r="A8187" t="str">
            <v>1E.02.040.0025.g</v>
          </cell>
          <cell r="B8187" t="str">
            <v>- 25 mm²</v>
          </cell>
          <cell r="C8187" t="str">
            <v>m</v>
          </cell>
          <cell r="D8187" t="str">
            <v>5,68</v>
          </cell>
        </row>
        <row r="8188">
          <cell r="A8188" t="str">
            <v>1E.02.040.0025.h</v>
          </cell>
          <cell r="B8188" t="str">
            <v>- 35 mm²</v>
          </cell>
          <cell r="C8188" t="str">
            <v>m</v>
          </cell>
          <cell r="D8188" t="str">
            <v>7,50</v>
          </cell>
        </row>
        <row r="8189">
          <cell r="A8189" t="str">
            <v>1E.02.040.0025.i</v>
          </cell>
          <cell r="B8189" t="str">
            <v>- 50 mm²</v>
          </cell>
          <cell r="C8189" t="str">
            <v>m</v>
          </cell>
          <cell r="D8189" t="str">
            <v>10,10</v>
          </cell>
        </row>
        <row r="8190">
          <cell r="A8190" t="str">
            <v>1E.02.040.0025.j</v>
          </cell>
          <cell r="B8190" t="str">
            <v>- 70 mm²</v>
          </cell>
          <cell r="C8190" t="str">
            <v>m</v>
          </cell>
          <cell r="D8190" t="str">
            <v>13,55</v>
          </cell>
        </row>
        <row r="8191">
          <cell r="A8191" t="str">
            <v>1E.02.040.0025.k</v>
          </cell>
          <cell r="B8191" t="str">
            <v>- 95 mm²</v>
          </cell>
          <cell r="C8191" t="str">
            <v>m</v>
          </cell>
          <cell r="D8191" t="str">
            <v>17,02</v>
          </cell>
        </row>
        <row r="8192">
          <cell r="A8192" t="str">
            <v>1E.02.040.0025.l</v>
          </cell>
          <cell r="B8192" t="str">
            <v>- 120 mm²</v>
          </cell>
          <cell r="C8192" t="str">
            <v>m</v>
          </cell>
          <cell r="D8192" t="str">
            <v>21,44</v>
          </cell>
        </row>
        <row r="8193">
          <cell r="A8193" t="str">
            <v>1E.02.040.0025.m</v>
          </cell>
          <cell r="B8193" t="str">
            <v>- 150 mm²</v>
          </cell>
          <cell r="C8193" t="str">
            <v>m</v>
          </cell>
          <cell r="D8193" t="str">
            <v>26,29</v>
          </cell>
        </row>
        <row r="8194">
          <cell r="A8194" t="str">
            <v>1E.02.040.0025.n</v>
          </cell>
          <cell r="B8194" t="str">
            <v>- 185 mm²</v>
          </cell>
          <cell r="C8194" t="str">
            <v>m</v>
          </cell>
          <cell r="D8194" t="str">
            <v>31,41</v>
          </cell>
        </row>
        <row r="8195">
          <cell r="A8195" t="str">
            <v>1E.02.040.0025.o</v>
          </cell>
          <cell r="B8195" t="str">
            <v>- 240 mm²</v>
          </cell>
          <cell r="C8195" t="str">
            <v>m</v>
          </cell>
          <cell r="D8195" t="str">
            <v>40,77</v>
          </cell>
        </row>
        <row r="8196">
          <cell r="A8196" t="str">
            <v>1E.02.040.0025.p</v>
          </cell>
          <cell r="B8196" t="str">
            <v>- 300 mm²</v>
          </cell>
          <cell r="C8196" t="str">
            <v>m</v>
          </cell>
          <cell r="D8196" t="str">
            <v>50,96</v>
          </cell>
        </row>
        <row r="8197">
          <cell r="A8197" t="str">
            <v>1E.02.040.0025.q</v>
          </cell>
          <cell r="B8197" t="str">
            <v>- 400 mm²</v>
          </cell>
          <cell r="C8197" t="str">
            <v>m</v>
          </cell>
          <cell r="D8197" t="str">
            <v>68,79</v>
          </cell>
        </row>
        <row r="8198">
          <cell r="A8198" t="str">
            <v>1E.02.040.0035</v>
          </cell>
          <cell r="B8198" t="str">
            <v>Cavo bipolare flessibile, conforme ai requisiti previsti dalla Normativa Europea Regolamento UE 305/2011 - Prodotti da Costruzione CPR, di rame ricotto isolato con materiale isolante in gomma HEPR ad alto modulo di qualità G16, guaina in PVC di qualità R16, norme di riferimento CEI 20-13, CEI 20-67; sigla di designazione FG16OR16 0,6/1 kV, sezione nominale:</v>
          </cell>
          <cell r="C8198"/>
          <cell r="D8198"/>
        </row>
        <row r="8199">
          <cell r="A8199" t="str">
            <v>1E.02.040.0035.a</v>
          </cell>
          <cell r="B8199" t="str">
            <v>- 2x1,5 mm²</v>
          </cell>
          <cell r="C8199" t="str">
            <v>m</v>
          </cell>
          <cell r="D8199" t="str">
            <v>2,08</v>
          </cell>
        </row>
        <row r="8200">
          <cell r="A8200" t="str">
            <v>1E.02.040.0035.b</v>
          </cell>
          <cell r="B8200" t="str">
            <v>- 2x2,5 mm²</v>
          </cell>
          <cell r="C8200" t="str">
            <v>m</v>
          </cell>
          <cell r="D8200" t="str">
            <v>2,43</v>
          </cell>
        </row>
        <row r="8201">
          <cell r="A8201" t="str">
            <v>1E.02.040.0035.c</v>
          </cell>
          <cell r="B8201" t="str">
            <v>- 2x4 mm²</v>
          </cell>
          <cell r="C8201" t="str">
            <v>m</v>
          </cell>
          <cell r="D8201" t="str">
            <v>3,54</v>
          </cell>
        </row>
        <row r="8202">
          <cell r="A8202" t="str">
            <v>1E.02.040.0035.d</v>
          </cell>
          <cell r="B8202" t="str">
            <v>- 2x6 mm²</v>
          </cell>
          <cell r="C8202" t="str">
            <v>m</v>
          </cell>
          <cell r="D8202" t="str">
            <v>4,24</v>
          </cell>
        </row>
        <row r="8203">
          <cell r="A8203" t="str">
            <v>1E.02.040.0035.e</v>
          </cell>
          <cell r="B8203" t="str">
            <v>- 2x10 mm²</v>
          </cell>
          <cell r="C8203" t="str">
            <v>m</v>
          </cell>
          <cell r="D8203" t="str">
            <v>5,91</v>
          </cell>
        </row>
        <row r="8204">
          <cell r="A8204" t="str">
            <v>1E.02.040.0035.f</v>
          </cell>
          <cell r="B8204" t="str">
            <v>- 2x16 mm²</v>
          </cell>
          <cell r="C8204" t="str">
            <v>m</v>
          </cell>
          <cell r="D8204" t="str">
            <v>7,98</v>
          </cell>
        </row>
        <row r="8205">
          <cell r="A8205" t="str">
            <v>1E.02.040.0035.g</v>
          </cell>
          <cell r="B8205" t="str">
            <v>- 2x25 mm²</v>
          </cell>
          <cell r="C8205" t="str">
            <v>m</v>
          </cell>
          <cell r="D8205" t="str">
            <v>11,31</v>
          </cell>
        </row>
        <row r="8206">
          <cell r="A8206" t="str">
            <v>1E.02.040.0035.h</v>
          </cell>
          <cell r="B8206" t="str">
            <v>- 2x35 mm²</v>
          </cell>
          <cell r="C8206" t="str">
            <v>m</v>
          </cell>
          <cell r="D8206" t="str">
            <v>14,87</v>
          </cell>
        </row>
        <row r="8207">
          <cell r="A8207" t="str">
            <v>1E.02.040.0035.i</v>
          </cell>
          <cell r="B8207" t="str">
            <v>- 2x50 mm²</v>
          </cell>
          <cell r="C8207" t="str">
            <v>m</v>
          </cell>
          <cell r="D8207" t="str">
            <v>20,50</v>
          </cell>
        </row>
        <row r="8208">
          <cell r="A8208" t="str">
            <v>1E.02.040.0045</v>
          </cell>
          <cell r="B8208" t="str">
            <v>Cavo tripolare flessibile, conforme ai requisiti previsti dalla Normativa Europea Regolamento UE 305/2011 - Prodotti da Costruzione CPR, di rame ricotto isolato con materiale isolante in gomma HEPR ad alto modulo di qualità G16, guaina in PVC di qualità R16, norme di riferimento CEI 20-13, CEI 20-67; sigla di designazione FG16OR16 0,6/1 kV, sezione nominale:</v>
          </cell>
          <cell r="C8208"/>
          <cell r="D8208"/>
        </row>
        <row r="8209">
          <cell r="A8209" t="str">
            <v>1E.02.040.0045.a</v>
          </cell>
          <cell r="B8209" t="str">
            <v>- 3x1,5 mm²</v>
          </cell>
          <cell r="C8209" t="str">
            <v>m</v>
          </cell>
          <cell r="D8209" t="str">
            <v>2,60</v>
          </cell>
        </row>
        <row r="8210">
          <cell r="A8210" t="str">
            <v>1E.02.040.0045.b</v>
          </cell>
          <cell r="B8210" t="str">
            <v>- 3x2,5 mm²</v>
          </cell>
          <cell r="C8210" t="str">
            <v>m</v>
          </cell>
          <cell r="D8210" t="str">
            <v>3,09</v>
          </cell>
        </row>
        <row r="8211">
          <cell r="A8211" t="str">
            <v>1E.02.040.0045.c</v>
          </cell>
          <cell r="B8211" t="str">
            <v>- 3x4 mm²</v>
          </cell>
          <cell r="C8211" t="str">
            <v>m</v>
          </cell>
          <cell r="D8211" t="str">
            <v>4,20</v>
          </cell>
        </row>
        <row r="8212">
          <cell r="A8212" t="str">
            <v>1E.02.040.0045.d</v>
          </cell>
          <cell r="B8212" t="str">
            <v>- 3x6 mm²</v>
          </cell>
          <cell r="C8212" t="str">
            <v>m</v>
          </cell>
          <cell r="D8212" t="str">
            <v>5,42</v>
          </cell>
        </row>
        <row r="8213">
          <cell r="A8213" t="str">
            <v>1E.02.040.0045.e</v>
          </cell>
          <cell r="B8213" t="str">
            <v>- 3x10 mm²</v>
          </cell>
          <cell r="C8213" t="str">
            <v>m</v>
          </cell>
          <cell r="D8213" t="str">
            <v>7,74</v>
          </cell>
        </row>
        <row r="8214">
          <cell r="A8214" t="str">
            <v>1E.02.040.0045.f</v>
          </cell>
          <cell r="B8214" t="str">
            <v>- 3x16 mm²</v>
          </cell>
          <cell r="C8214" t="str">
            <v>m</v>
          </cell>
          <cell r="D8214" t="str">
            <v>10,54</v>
          </cell>
        </row>
        <row r="8215">
          <cell r="A8215" t="str">
            <v>1E.02.040.0045.g</v>
          </cell>
          <cell r="B8215" t="str">
            <v>- 3x25 mm²</v>
          </cell>
          <cell r="C8215" t="str">
            <v>m</v>
          </cell>
          <cell r="D8215" t="str">
            <v>15,33</v>
          </cell>
        </row>
        <row r="8216">
          <cell r="A8216" t="str">
            <v>1E.02.040.0045.h</v>
          </cell>
          <cell r="B8216" t="str">
            <v>- 3x35 mm²</v>
          </cell>
          <cell r="C8216" t="str">
            <v>m</v>
          </cell>
          <cell r="D8216" t="str">
            <v>20,24</v>
          </cell>
        </row>
        <row r="8217">
          <cell r="A8217" t="str">
            <v>1E.02.040.0045.i</v>
          </cell>
          <cell r="B8217" t="str">
            <v>- 3x50 mm²</v>
          </cell>
          <cell r="C8217" t="str">
            <v>m</v>
          </cell>
          <cell r="D8217" t="str">
            <v>28,16</v>
          </cell>
        </row>
        <row r="8218">
          <cell r="A8218" t="str">
            <v>1E.02.040.0045.j</v>
          </cell>
          <cell r="B8218" t="str">
            <v>- 3x70 mm²</v>
          </cell>
          <cell r="C8218" t="str">
            <v>m</v>
          </cell>
          <cell r="D8218" t="str">
            <v>38,57</v>
          </cell>
        </row>
        <row r="8219">
          <cell r="A8219" t="str">
            <v>1E.02.040.0045.k</v>
          </cell>
          <cell r="B8219" t="str">
            <v>- 3x95 mm²</v>
          </cell>
          <cell r="C8219" t="str">
            <v>m</v>
          </cell>
          <cell r="D8219" t="str">
            <v>50,51</v>
          </cell>
        </row>
        <row r="8220">
          <cell r="A8220" t="str">
            <v>1E.02.040.0055</v>
          </cell>
          <cell r="B8220" t="str">
            <v>Cavo quadripolare flessibile, conforme ai requisiti previsti dalla Normativa Europea Regolamento UE 305/2011 - Prodotti da Costruzione CPR, di rame ricotto isolato con materiale isolante in gomma HEPR ad alto modulo di qualità G16, guaina in PVC di qualità R16, norme di riferimento CEI 20-13, CEI 20-67; sigla di designazione FG16OR16 0,6/1 kV, sezione nominale:</v>
          </cell>
          <cell r="C8220"/>
          <cell r="D8220"/>
        </row>
        <row r="8221">
          <cell r="A8221" t="str">
            <v>1E.02.040.0055.a</v>
          </cell>
          <cell r="B8221" t="str">
            <v>- 4x1,5 mm²</v>
          </cell>
          <cell r="C8221" t="str">
            <v>m</v>
          </cell>
          <cell r="D8221" t="str">
            <v>3,15</v>
          </cell>
        </row>
        <row r="8222">
          <cell r="A8222" t="str">
            <v>1E.02.040.0055.b</v>
          </cell>
          <cell r="B8222" t="str">
            <v>- 4x2,5 mm²</v>
          </cell>
          <cell r="C8222" t="str">
            <v>m</v>
          </cell>
          <cell r="D8222" t="str">
            <v>3,81</v>
          </cell>
        </row>
        <row r="8223">
          <cell r="A8223" t="str">
            <v>1E.02.040.0055.c</v>
          </cell>
          <cell r="B8223" t="str">
            <v>- 4x4 mm²</v>
          </cell>
          <cell r="C8223" t="str">
            <v>m</v>
          </cell>
          <cell r="D8223" t="str">
            <v>5,20</v>
          </cell>
        </row>
        <row r="8224">
          <cell r="A8224" t="str">
            <v>1E.02.040.0055.d</v>
          </cell>
          <cell r="B8224" t="str">
            <v>- 4x6 mm²</v>
          </cell>
          <cell r="C8224" t="str">
            <v>m</v>
          </cell>
          <cell r="D8224" t="str">
            <v>6,74</v>
          </cell>
        </row>
        <row r="8225">
          <cell r="A8225" t="str">
            <v>1E.02.040.0055.e</v>
          </cell>
          <cell r="B8225" t="str">
            <v>- 4x10 mm²</v>
          </cell>
          <cell r="C8225" t="str">
            <v>m</v>
          </cell>
          <cell r="D8225" t="str">
            <v>9,75</v>
          </cell>
        </row>
        <row r="8226">
          <cell r="A8226" t="str">
            <v>1E.02.040.0055.f</v>
          </cell>
          <cell r="B8226" t="str">
            <v>- 4x16 mm²</v>
          </cell>
          <cell r="C8226" t="str">
            <v>m</v>
          </cell>
          <cell r="D8226" t="str">
            <v>13,70</v>
          </cell>
        </row>
        <row r="8227">
          <cell r="A8227" t="str">
            <v>1E.02.040.0055.g</v>
          </cell>
          <cell r="B8227" t="str">
            <v>- 4x25 mm²</v>
          </cell>
          <cell r="C8227" t="str">
            <v>m</v>
          </cell>
          <cell r="D8227" t="str">
            <v>19,80</v>
          </cell>
        </row>
        <row r="8228">
          <cell r="A8228" t="str">
            <v>1E.02.040.0055.h</v>
          </cell>
          <cell r="B8228" t="str">
            <v>- 3.5x35 mm²</v>
          </cell>
          <cell r="C8228" t="str">
            <v>m</v>
          </cell>
          <cell r="D8228" t="str">
            <v>24,77</v>
          </cell>
        </row>
        <row r="8229">
          <cell r="A8229" t="str">
            <v>1E.02.040.0055.i</v>
          </cell>
          <cell r="B8229" t="str">
            <v>- 3.5x50 mm²</v>
          </cell>
          <cell r="C8229" t="str">
            <v>m</v>
          </cell>
          <cell r="D8229" t="str">
            <v>33,02</v>
          </cell>
        </row>
        <row r="8230">
          <cell r="A8230" t="str">
            <v>1E.02.040.0055.j</v>
          </cell>
          <cell r="B8230" t="str">
            <v>- 3.5x70 mm²</v>
          </cell>
          <cell r="C8230" t="str">
            <v>m</v>
          </cell>
          <cell r="D8230" t="str">
            <v>44,28</v>
          </cell>
        </row>
        <row r="8231">
          <cell r="A8231" t="str">
            <v>1E.02.040.0055.k</v>
          </cell>
          <cell r="B8231" t="str">
            <v>- 3.5x95 mm²</v>
          </cell>
          <cell r="C8231" t="str">
            <v>m</v>
          </cell>
          <cell r="D8231" t="str">
            <v>57,33</v>
          </cell>
        </row>
        <row r="8232">
          <cell r="A8232" t="str">
            <v>1E.02.040.0055.l</v>
          </cell>
          <cell r="B8232" t="str">
            <v>- 3.5x120 mm²</v>
          </cell>
          <cell r="C8232" t="str">
            <v>m</v>
          </cell>
          <cell r="D8232" t="str">
            <v>74,95</v>
          </cell>
        </row>
        <row r="8233">
          <cell r="A8233" t="str">
            <v>1E.02.040.0055.m</v>
          </cell>
          <cell r="B8233" t="str">
            <v>- 3.5x150 mm²</v>
          </cell>
          <cell r="C8233" t="str">
            <v>m</v>
          </cell>
          <cell r="D8233" t="str">
            <v>94,61</v>
          </cell>
        </row>
        <row r="8234">
          <cell r="A8234" t="str">
            <v>1E.02.040.0055.n</v>
          </cell>
          <cell r="B8234" t="str">
            <v>- 3.5x185 mm²</v>
          </cell>
          <cell r="C8234" t="str">
            <v>m</v>
          </cell>
          <cell r="D8234" t="str">
            <v>112,05</v>
          </cell>
        </row>
        <row r="8235">
          <cell r="A8235" t="str">
            <v>1E.02.040.0055.o</v>
          </cell>
          <cell r="B8235" t="str">
            <v>- 3.5x240 mm²</v>
          </cell>
          <cell r="C8235" t="str">
            <v>m</v>
          </cell>
          <cell r="D8235" t="str">
            <v>149,70</v>
          </cell>
        </row>
        <row r="8236">
          <cell r="A8236" t="str">
            <v>1E.02.040.0065</v>
          </cell>
          <cell r="B8236" t="str">
            <v>Cavo pentapolare flessibile, conforme ai requisiti previsti dalla Normativa Europea Regolamento UE 305/2011 - Prodotti da Costruzione CPR, di rame ricotto isolato con materiale isolante in gomma HEPR ad alto modulo di qualità G16, guaina in PVC di qualità R16, norme di riferimento CEI 20-13, CEI 20-67; sigla di designazione FG16OR16 0,6/1 kV, sezione nominale:</v>
          </cell>
          <cell r="C8236"/>
          <cell r="D8236"/>
        </row>
        <row r="8237">
          <cell r="A8237" t="str">
            <v>1E.02.040.0065.a</v>
          </cell>
          <cell r="B8237" t="str">
            <v>- 5x1,5 mm²</v>
          </cell>
          <cell r="C8237" t="str">
            <v>m</v>
          </cell>
          <cell r="D8237" t="str">
            <v>3,52</v>
          </cell>
        </row>
        <row r="8238">
          <cell r="A8238" t="str">
            <v>1E.02.040.0065.b</v>
          </cell>
          <cell r="B8238" t="str">
            <v>- 5x2,5 mm²</v>
          </cell>
          <cell r="C8238" t="str">
            <v>m</v>
          </cell>
          <cell r="D8238" t="str">
            <v>4,37</v>
          </cell>
        </row>
        <row r="8239">
          <cell r="A8239" t="str">
            <v>1E.02.040.0065.c</v>
          </cell>
          <cell r="B8239" t="str">
            <v>- 5x4 mm²</v>
          </cell>
          <cell r="C8239" t="str">
            <v>m</v>
          </cell>
          <cell r="D8239" t="str">
            <v>5,95</v>
          </cell>
        </row>
        <row r="8240">
          <cell r="A8240" t="str">
            <v>1E.02.040.0065.d</v>
          </cell>
          <cell r="B8240" t="str">
            <v>- 5x6 mm²</v>
          </cell>
          <cell r="C8240" t="str">
            <v>m</v>
          </cell>
          <cell r="D8240" t="str">
            <v>7,90</v>
          </cell>
        </row>
        <row r="8241">
          <cell r="A8241" t="str">
            <v>1E.02.040.0065.e</v>
          </cell>
          <cell r="B8241" t="str">
            <v>- 5x10 mm²</v>
          </cell>
          <cell r="C8241" t="str">
            <v>m</v>
          </cell>
          <cell r="D8241" t="str">
            <v>11,77</v>
          </cell>
        </row>
        <row r="8242">
          <cell r="A8242" t="str">
            <v>1E.02.040.0065.f</v>
          </cell>
          <cell r="B8242" t="str">
            <v>- 5x16 mm²</v>
          </cell>
          <cell r="C8242" t="str">
            <v>m</v>
          </cell>
          <cell r="D8242" t="str">
            <v>17,15</v>
          </cell>
        </row>
        <row r="8243">
          <cell r="A8243" t="str">
            <v>1E.02.040.0065.g</v>
          </cell>
          <cell r="B8243" t="str">
            <v>- 5x25 mm²</v>
          </cell>
          <cell r="C8243" t="str">
            <v>m</v>
          </cell>
          <cell r="D8243" t="str">
            <v>25,58</v>
          </cell>
        </row>
        <row r="8244">
          <cell r="A8244" t="str">
            <v>1E.02.040.0065.h</v>
          </cell>
          <cell r="B8244" t="str">
            <v>- 5x35 mm²</v>
          </cell>
          <cell r="C8244" t="str">
            <v>m</v>
          </cell>
          <cell r="D8244" t="str">
            <v>34,12</v>
          </cell>
        </row>
        <row r="8245">
          <cell r="A8245" t="str">
            <v>1E.02.040.0065.i</v>
          </cell>
          <cell r="B8245" t="str">
            <v>- 5x50 mm²</v>
          </cell>
          <cell r="C8245" t="str">
            <v>m</v>
          </cell>
          <cell r="D8245" t="str">
            <v>47,83</v>
          </cell>
        </row>
        <row r="8246">
          <cell r="A8246" t="str">
            <v>1E.02.040.0075</v>
          </cell>
          <cell r="B8246" t="str">
            <v>Cavo unipolare flessibile, conforme ai requisiti previsti dalla Normativa Europea Regolamento UE 305/2011 - Prodotti da Costruzione CPR, di rame ricotto isolato con materiale isolante in gomma HEPR ad alto modulo di qualità G16, guaina termoplastica di qualità M16, rivestimento interno riempitivo di materiale non igroscopico, norme di riferimento CEI 20-13, CEI 20-67; sigla di designazione FG16M16 0,6/1 kV, sezione nominale:</v>
          </cell>
          <cell r="C8246"/>
          <cell r="D8246"/>
        </row>
        <row r="8247">
          <cell r="A8247" t="str">
            <v>1E.02.040.0075.a</v>
          </cell>
          <cell r="B8247" t="str">
            <v>- 10 mm²</v>
          </cell>
          <cell r="C8247" t="str">
            <v>m</v>
          </cell>
          <cell r="D8247" t="str">
            <v>3,31</v>
          </cell>
        </row>
        <row r="8248">
          <cell r="A8248" t="str">
            <v>1E.02.040.0075.b</v>
          </cell>
          <cell r="B8248" t="str">
            <v>- 16 mm²</v>
          </cell>
          <cell r="C8248" t="str">
            <v>m</v>
          </cell>
          <cell r="D8248" t="str">
            <v>4,41</v>
          </cell>
        </row>
        <row r="8249">
          <cell r="A8249" t="str">
            <v>1E.02.040.0075.c</v>
          </cell>
          <cell r="B8249" t="str">
            <v>- 25 mm²</v>
          </cell>
          <cell r="C8249" t="str">
            <v>m</v>
          </cell>
          <cell r="D8249" t="str">
            <v>6,02</v>
          </cell>
        </row>
        <row r="8250">
          <cell r="A8250" t="str">
            <v>1E.02.040.0075.d</v>
          </cell>
          <cell r="B8250" t="str">
            <v>- 35 mm²</v>
          </cell>
          <cell r="C8250" t="str">
            <v>m</v>
          </cell>
          <cell r="D8250" t="str">
            <v>7,77</v>
          </cell>
        </row>
        <row r="8251">
          <cell r="A8251" t="str">
            <v>1E.02.040.0075.e</v>
          </cell>
          <cell r="B8251" t="str">
            <v>- 50 mm²</v>
          </cell>
          <cell r="C8251" t="str">
            <v>m</v>
          </cell>
          <cell r="D8251" t="str">
            <v>10,26</v>
          </cell>
        </row>
        <row r="8252">
          <cell r="A8252" t="str">
            <v>1E.02.040.0075.f</v>
          </cell>
          <cell r="B8252" t="str">
            <v>- 70 mm²</v>
          </cell>
          <cell r="C8252" t="str">
            <v>m</v>
          </cell>
          <cell r="D8252" t="str">
            <v>13,61</v>
          </cell>
        </row>
        <row r="8253">
          <cell r="A8253" t="str">
            <v>1E.02.040.0075.g</v>
          </cell>
          <cell r="B8253" t="str">
            <v>- 95 mm²</v>
          </cell>
          <cell r="C8253" t="str">
            <v>m</v>
          </cell>
          <cell r="D8253" t="str">
            <v>16,98</v>
          </cell>
        </row>
        <row r="8254">
          <cell r="A8254" t="str">
            <v>1E.02.040.0075.h</v>
          </cell>
          <cell r="B8254" t="str">
            <v>- 120 mm²</v>
          </cell>
          <cell r="C8254" t="str">
            <v>m</v>
          </cell>
          <cell r="D8254" t="str">
            <v>21,44</v>
          </cell>
        </row>
        <row r="8255">
          <cell r="A8255" t="str">
            <v>1E.02.040.0075.i</v>
          </cell>
          <cell r="B8255" t="str">
            <v>- 150 mm²</v>
          </cell>
          <cell r="C8255" t="str">
            <v>m</v>
          </cell>
          <cell r="D8255" t="str">
            <v>26,55</v>
          </cell>
        </row>
        <row r="8256">
          <cell r="A8256" t="str">
            <v>1E.02.040.0075.j</v>
          </cell>
          <cell r="B8256" t="str">
            <v>- 185 mm²</v>
          </cell>
          <cell r="C8256" t="str">
            <v>m</v>
          </cell>
          <cell r="D8256" t="str">
            <v>31,48</v>
          </cell>
        </row>
        <row r="8257">
          <cell r="A8257" t="str">
            <v>1E.02.040.0075.k</v>
          </cell>
          <cell r="B8257" t="str">
            <v>- 240 mm²</v>
          </cell>
          <cell r="C8257" t="str">
            <v>m</v>
          </cell>
          <cell r="D8257" t="str">
            <v>40,54</v>
          </cell>
        </row>
        <row r="8258">
          <cell r="A8258" t="str">
            <v>1E.02.040.0075.l</v>
          </cell>
          <cell r="B8258" t="str">
            <v>- 300 mm²</v>
          </cell>
          <cell r="C8258" t="str">
            <v>m</v>
          </cell>
          <cell r="D8258" t="str">
            <v>50,06</v>
          </cell>
        </row>
        <row r="8259">
          <cell r="A8259" t="str">
            <v>1E.02.040.0085</v>
          </cell>
          <cell r="B8259" t="str">
            <v>Cavo bipolare flessibile, conforme ai requisiti previsti dalla Normativa Europea Regolamento UE 305/2011 - Prodotti da Costruzione CPR, di rame ricotto isolato con materiale isolante in gomma HEPR ad alto modulo di qualità G16, guaina termoplastica di qualità M16, norme di riferimento CEI 20-13, CEI 20-67; sigla di designazione FG16OM16 0,6/1 kV, sezione nominale:</v>
          </cell>
          <cell r="C8259"/>
          <cell r="D8259"/>
        </row>
        <row r="8260">
          <cell r="A8260" t="str">
            <v>1E.02.040.0085.a</v>
          </cell>
          <cell r="B8260" t="str">
            <v>- 2x1,5 mm²</v>
          </cell>
          <cell r="C8260" t="str">
            <v>m</v>
          </cell>
          <cell r="D8260" t="str">
            <v>2,41</v>
          </cell>
        </row>
        <row r="8261">
          <cell r="A8261" t="str">
            <v>1E.02.040.0085.b</v>
          </cell>
          <cell r="B8261" t="str">
            <v>- 2x2,5 mm²</v>
          </cell>
          <cell r="C8261" t="str">
            <v>m</v>
          </cell>
          <cell r="D8261" t="str">
            <v>2,81</v>
          </cell>
        </row>
        <row r="8262">
          <cell r="A8262" t="str">
            <v>1E.02.040.0085.c</v>
          </cell>
          <cell r="B8262" t="str">
            <v>- 2x4 mm²</v>
          </cell>
          <cell r="C8262" t="str">
            <v>m</v>
          </cell>
          <cell r="D8262" t="str">
            <v>3,93</v>
          </cell>
        </row>
        <row r="8263">
          <cell r="A8263" t="str">
            <v>1E.02.040.0085.d</v>
          </cell>
          <cell r="B8263" t="str">
            <v>- 2x6 mm²</v>
          </cell>
          <cell r="C8263" t="str">
            <v>m</v>
          </cell>
          <cell r="D8263" t="str">
            <v>4,64</v>
          </cell>
        </row>
        <row r="8264">
          <cell r="A8264" t="str">
            <v>1E.02.040.0085.e</v>
          </cell>
          <cell r="B8264" t="str">
            <v>- 2x10 mm²</v>
          </cell>
          <cell r="C8264" t="str">
            <v>m</v>
          </cell>
          <cell r="D8264" t="str">
            <v>7,12</v>
          </cell>
        </row>
        <row r="8265">
          <cell r="A8265" t="str">
            <v>1E.02.040.0085.f</v>
          </cell>
          <cell r="B8265" t="str">
            <v>- 2x16 mm²</v>
          </cell>
          <cell r="C8265" t="str">
            <v>m</v>
          </cell>
          <cell r="D8265" t="str">
            <v>9,13</v>
          </cell>
        </row>
        <row r="8266">
          <cell r="A8266" t="str">
            <v>1E.02.040.0085.g</v>
          </cell>
          <cell r="B8266" t="str">
            <v>- 2x25 mm²</v>
          </cell>
          <cell r="C8266" t="str">
            <v>m</v>
          </cell>
          <cell r="D8266" t="str">
            <v>12,78</v>
          </cell>
        </row>
        <row r="8267">
          <cell r="A8267" t="str">
            <v>1E.02.040.0085.h</v>
          </cell>
          <cell r="B8267" t="str">
            <v>- 2x35 mm²</v>
          </cell>
          <cell r="C8267" t="str">
            <v>m</v>
          </cell>
          <cell r="D8267" t="str">
            <v>16,72</v>
          </cell>
        </row>
        <row r="8268">
          <cell r="A8268" t="str">
            <v>1E.02.040.0085.i</v>
          </cell>
          <cell r="B8268" t="str">
            <v>- 2x50 mm²</v>
          </cell>
          <cell r="C8268" t="str">
            <v>m</v>
          </cell>
          <cell r="D8268" t="str">
            <v>22,46</v>
          </cell>
        </row>
        <row r="8269">
          <cell r="A8269" t="str">
            <v>1E.02.040.0095</v>
          </cell>
          <cell r="B8269" t="str">
            <v>Cavo tripolare flessibile, conforme ai requisiti previsti dalla Normativa Europea Regolamento UE 305/2011 - Prodotti da Costruzione CPR, di rame ricotto isolato con materiale isolante in gomma HEPR ad alto modulo di qualità G16, guaina termoplastica di qualità M16, norme di riferimento CEI 20-13, CEI 20-67; sigla di designazione FG16OM16 0,6/1 kV, sezione nominale:</v>
          </cell>
          <cell r="C8269"/>
          <cell r="D8269"/>
        </row>
        <row r="8270">
          <cell r="A8270" t="str">
            <v>1E.02.040.0095.a</v>
          </cell>
          <cell r="B8270" t="str">
            <v>- 3x1,5 mm²</v>
          </cell>
          <cell r="C8270" t="str">
            <v>m</v>
          </cell>
          <cell r="D8270" t="str">
            <v>2,97</v>
          </cell>
        </row>
        <row r="8271">
          <cell r="A8271" t="str">
            <v>1E.02.040.0095.b</v>
          </cell>
          <cell r="B8271" t="str">
            <v>- 3x2,5 mm²</v>
          </cell>
          <cell r="C8271" t="str">
            <v>m</v>
          </cell>
          <cell r="D8271" t="str">
            <v>3,52</v>
          </cell>
        </row>
        <row r="8272">
          <cell r="A8272" t="str">
            <v>1E.02.040.0095.c</v>
          </cell>
          <cell r="B8272" t="str">
            <v>- 3x4 mm²</v>
          </cell>
          <cell r="C8272" t="str">
            <v>m</v>
          </cell>
          <cell r="D8272" t="str">
            <v>4,55</v>
          </cell>
        </row>
        <row r="8273">
          <cell r="A8273" t="str">
            <v>1E.02.040.0095.d</v>
          </cell>
          <cell r="B8273" t="str">
            <v>- 3x6 mm²</v>
          </cell>
          <cell r="C8273" t="str">
            <v>m</v>
          </cell>
          <cell r="D8273" t="str">
            <v>5,83</v>
          </cell>
        </row>
        <row r="8274">
          <cell r="A8274" t="str">
            <v>1E.02.040.0095.e</v>
          </cell>
          <cell r="B8274" t="str">
            <v>- 3x10 mm²</v>
          </cell>
          <cell r="C8274" t="str">
            <v>m</v>
          </cell>
          <cell r="D8274" t="str">
            <v>8,95</v>
          </cell>
        </row>
        <row r="8275">
          <cell r="A8275" t="str">
            <v>1E.02.040.0095.f</v>
          </cell>
          <cell r="B8275" t="str">
            <v>- 3x16 mm²</v>
          </cell>
          <cell r="C8275" t="str">
            <v>m</v>
          </cell>
          <cell r="D8275" t="str">
            <v>11,84</v>
          </cell>
        </row>
        <row r="8276">
          <cell r="A8276" t="str">
            <v>1E.02.040.0095.g</v>
          </cell>
          <cell r="B8276" t="str">
            <v>- 3x25 mm²</v>
          </cell>
          <cell r="C8276" t="str">
            <v>m</v>
          </cell>
          <cell r="D8276" t="str">
            <v>16,64</v>
          </cell>
        </row>
        <row r="8277">
          <cell r="A8277" t="str">
            <v>1E.02.040.0095.h</v>
          </cell>
          <cell r="B8277" t="str">
            <v>- 3x35 mm²</v>
          </cell>
          <cell r="C8277" t="str">
            <v>m</v>
          </cell>
          <cell r="D8277" t="str">
            <v>21,62</v>
          </cell>
        </row>
        <row r="8278">
          <cell r="A8278" t="str">
            <v>1E.02.040.0095.i</v>
          </cell>
          <cell r="B8278" t="str">
            <v>- 3x50 mm²</v>
          </cell>
          <cell r="C8278" t="str">
            <v>m</v>
          </cell>
          <cell r="D8278" t="str">
            <v>29,78</v>
          </cell>
        </row>
        <row r="8279">
          <cell r="A8279" t="str">
            <v>1E.02.040.0095.j</v>
          </cell>
          <cell r="B8279" t="str">
            <v>- 3x70 mm²</v>
          </cell>
          <cell r="C8279" t="str">
            <v>m</v>
          </cell>
          <cell r="D8279" t="str">
            <v>40,21</v>
          </cell>
        </row>
        <row r="8280">
          <cell r="A8280" t="str">
            <v>1E.02.040.0095.k</v>
          </cell>
          <cell r="B8280" t="str">
            <v>- 3x95 mm²</v>
          </cell>
          <cell r="C8280" t="str">
            <v>m</v>
          </cell>
          <cell r="D8280" t="str">
            <v>51,38</v>
          </cell>
        </row>
        <row r="8281">
          <cell r="A8281" t="str">
            <v>1E.02.040.0105</v>
          </cell>
          <cell r="B8281" t="str">
            <v>Cavo quadripolare/pentapolare flessibile, conforme ai requisiti previsti dalla Normativa Europea Regolamento UE 305/2011 - Prodotti da Costruzione CPR, di rame ricotto isolato con materiale isolante in gomma HEPR ad alto modulo di qualità G16, guaina termoplastica di qualità M16, norme di riferimento CEI 20-13, CEI 20-67; sigla di designazione FG16OM16 0,6/1 kV, sezione nominale:</v>
          </cell>
          <cell r="C8281"/>
          <cell r="D8281"/>
        </row>
        <row r="8282">
          <cell r="A8282" t="str">
            <v>1E.02.040.0105.a</v>
          </cell>
          <cell r="B8282" t="str">
            <v>- 4x1,5 mm²</v>
          </cell>
          <cell r="C8282" t="str">
            <v>m</v>
          </cell>
          <cell r="D8282" t="str">
            <v>3,54</v>
          </cell>
        </row>
        <row r="8283">
          <cell r="A8283" t="str">
            <v>1E.02.040.0105.b</v>
          </cell>
          <cell r="B8283" t="str">
            <v>- 4x2,5 mm²</v>
          </cell>
          <cell r="C8283" t="str">
            <v>m</v>
          </cell>
          <cell r="D8283" t="str">
            <v>4,21</v>
          </cell>
        </row>
        <row r="8284">
          <cell r="A8284" t="str">
            <v>1E.02.040.0105.c</v>
          </cell>
          <cell r="B8284" t="str">
            <v>- 4x4 mm²</v>
          </cell>
          <cell r="C8284" t="str">
            <v>m</v>
          </cell>
          <cell r="D8284" t="str">
            <v>5,51</v>
          </cell>
        </row>
        <row r="8285">
          <cell r="A8285" t="str">
            <v>1E.02.040.0105.d</v>
          </cell>
          <cell r="B8285" t="str">
            <v>- 4x6 mm²</v>
          </cell>
          <cell r="C8285" t="str">
            <v>m</v>
          </cell>
          <cell r="D8285" t="str">
            <v>7,08</v>
          </cell>
        </row>
        <row r="8286">
          <cell r="A8286" t="str">
            <v>1E.02.040.0105.e</v>
          </cell>
          <cell r="B8286" t="str">
            <v>- 4x10 mm²</v>
          </cell>
          <cell r="C8286" t="str">
            <v>m</v>
          </cell>
          <cell r="D8286" t="str">
            <v>11,26</v>
          </cell>
        </row>
        <row r="8287">
          <cell r="A8287" t="str">
            <v>1E.02.040.0105.f</v>
          </cell>
          <cell r="B8287" t="str">
            <v>- 4x16 mm²</v>
          </cell>
          <cell r="C8287" t="str">
            <v>m</v>
          </cell>
          <cell r="D8287" t="str">
            <v>15,18</v>
          </cell>
        </row>
        <row r="8288">
          <cell r="A8288" t="str">
            <v>1E.02.040.0105.g</v>
          </cell>
          <cell r="B8288" t="str">
            <v>- 4x25 mm²</v>
          </cell>
          <cell r="C8288" t="str">
            <v>m</v>
          </cell>
          <cell r="D8288" t="str">
            <v>21,26</v>
          </cell>
        </row>
        <row r="8289">
          <cell r="A8289" t="str">
            <v>1E.02.040.0105.h</v>
          </cell>
          <cell r="B8289" t="str">
            <v>- 3.5x35 mm²</v>
          </cell>
          <cell r="C8289" t="str">
            <v>m</v>
          </cell>
          <cell r="D8289" t="str">
            <v>26,38</v>
          </cell>
        </row>
        <row r="8290">
          <cell r="A8290" t="str">
            <v>1E.02.040.0105.i</v>
          </cell>
          <cell r="B8290" t="str">
            <v>- 3.5x50 mm²</v>
          </cell>
          <cell r="C8290" t="str">
            <v>m</v>
          </cell>
          <cell r="D8290" t="str">
            <v>33,84</v>
          </cell>
        </row>
        <row r="8291">
          <cell r="A8291" t="str">
            <v>1E.02.040.0105.j</v>
          </cell>
          <cell r="B8291" t="str">
            <v>- 3.5x70 mm²</v>
          </cell>
          <cell r="C8291" t="str">
            <v>m</v>
          </cell>
          <cell r="D8291" t="str">
            <v>45,80</v>
          </cell>
        </row>
        <row r="8292">
          <cell r="A8292" t="str">
            <v>1E.02.040.0105.k</v>
          </cell>
          <cell r="B8292" t="str">
            <v>- 3.5x95 mm²</v>
          </cell>
          <cell r="C8292" t="str">
            <v>m</v>
          </cell>
          <cell r="D8292" t="str">
            <v>59,03</v>
          </cell>
        </row>
        <row r="8293">
          <cell r="A8293" t="str">
            <v>1E.02.040.0105.l</v>
          </cell>
          <cell r="B8293" t="str">
            <v>- 5x1,5 mm²</v>
          </cell>
          <cell r="C8293" t="str">
            <v>m</v>
          </cell>
          <cell r="D8293" t="str">
            <v>3,87</v>
          </cell>
        </row>
        <row r="8294">
          <cell r="A8294" t="str">
            <v>1E.02.040.0105.m</v>
          </cell>
          <cell r="B8294" t="str">
            <v>- 5x2,5 mm²</v>
          </cell>
          <cell r="C8294" t="str">
            <v>m</v>
          </cell>
          <cell r="D8294" t="str">
            <v>4,70</v>
          </cell>
        </row>
        <row r="8295">
          <cell r="A8295" t="str">
            <v>1E.02.040.0105.n</v>
          </cell>
          <cell r="B8295" t="str">
            <v>- 5x4 mm²</v>
          </cell>
          <cell r="C8295" t="str">
            <v>m</v>
          </cell>
          <cell r="D8295" t="str">
            <v>6,16</v>
          </cell>
        </row>
        <row r="8296">
          <cell r="A8296" t="str">
            <v>1E.02.040.0105.o</v>
          </cell>
          <cell r="B8296" t="str">
            <v>- 5x6 mm²</v>
          </cell>
          <cell r="C8296" t="str">
            <v>m</v>
          </cell>
          <cell r="D8296" t="str">
            <v>7,99</v>
          </cell>
        </row>
        <row r="8297">
          <cell r="A8297" t="str">
            <v>1E.02.040.0105.p</v>
          </cell>
          <cell r="B8297" t="str">
            <v>- 5x10 mm²</v>
          </cell>
          <cell r="C8297" t="str">
            <v>m</v>
          </cell>
          <cell r="D8297" t="str">
            <v>13,21</v>
          </cell>
        </row>
        <row r="8298">
          <cell r="A8298" t="str">
            <v>1E.02.040.0105.q</v>
          </cell>
          <cell r="B8298" t="str">
            <v>- 5x16 mm²</v>
          </cell>
          <cell r="C8298" t="str">
            <v>m</v>
          </cell>
          <cell r="D8298" t="str">
            <v>18,19</v>
          </cell>
        </row>
        <row r="8299">
          <cell r="A8299" t="str">
            <v>1E.02.040.0105.r</v>
          </cell>
          <cell r="B8299" t="str">
            <v>- 5x25 mm²</v>
          </cell>
          <cell r="C8299" t="str">
            <v>m</v>
          </cell>
          <cell r="D8299" t="str">
            <v>25,77</v>
          </cell>
        </row>
        <row r="8300">
          <cell r="A8300" t="str">
            <v>1E.02.040.0105.s</v>
          </cell>
          <cell r="B8300" t="str">
            <v>- 5x35 mm²</v>
          </cell>
          <cell r="C8300" t="str">
            <v>m</v>
          </cell>
          <cell r="D8300" t="str">
            <v>34,43</v>
          </cell>
        </row>
        <row r="8301">
          <cell r="A8301" t="str">
            <v>1E.02.040.0105.t</v>
          </cell>
          <cell r="B8301" t="str">
            <v>- 5x50 mm²</v>
          </cell>
          <cell r="C8301" t="str">
            <v>m</v>
          </cell>
          <cell r="D8301" t="str">
            <v>48,98</v>
          </cell>
        </row>
        <row r="8302">
          <cell r="A8302" t="str">
            <v>1E.02.040.0115</v>
          </cell>
          <cell r="B8302" t="str">
            <v>Cavo unipolare flessibile, conforme ai requisiti previsti dalla Normativa Europea Regolamento UE 305/2011 - Prodotti da Costruzione CPR, di rame ricotto isolato con materiale isolante in gomma HEPR di qualità G17, norme di riferimento CEI 20-38, CEI UNEL 35310, EN 50575; sigla di designazione FG17 450/750 V, sezione nominale:</v>
          </cell>
          <cell r="C8302"/>
          <cell r="D8302"/>
        </row>
        <row r="8303">
          <cell r="A8303" t="str">
            <v>1E.02.040.0115.a</v>
          </cell>
          <cell r="B8303" t="str">
            <v>- 1,5 mm²</v>
          </cell>
          <cell r="C8303" t="str">
            <v>m</v>
          </cell>
          <cell r="D8303" t="str">
            <v>1,38</v>
          </cell>
        </row>
        <row r="8304">
          <cell r="A8304" t="str">
            <v>1E.02.040.0115.b</v>
          </cell>
          <cell r="B8304" t="str">
            <v>- 2,5 mm²</v>
          </cell>
          <cell r="C8304" t="str">
            <v>m</v>
          </cell>
          <cell r="D8304" t="str">
            <v>1,63</v>
          </cell>
        </row>
        <row r="8305">
          <cell r="A8305" t="str">
            <v>1E.02.040.0115.c</v>
          </cell>
          <cell r="B8305" t="str">
            <v>- 4 mm²</v>
          </cell>
          <cell r="C8305" t="str">
            <v>m</v>
          </cell>
          <cell r="D8305" t="str">
            <v>1,87</v>
          </cell>
        </row>
        <row r="8306">
          <cell r="A8306" t="str">
            <v>1E.02.040.0115.d</v>
          </cell>
          <cell r="B8306" t="str">
            <v>- 6 mm²</v>
          </cell>
          <cell r="C8306" t="str">
            <v>m</v>
          </cell>
          <cell r="D8306" t="str">
            <v>2,38</v>
          </cell>
        </row>
        <row r="8307">
          <cell r="A8307" t="str">
            <v>1E.02.040.0115.e</v>
          </cell>
          <cell r="B8307" t="str">
            <v>- 10 mm²</v>
          </cell>
          <cell r="C8307" t="str">
            <v>m</v>
          </cell>
          <cell r="D8307" t="str">
            <v>3,52</v>
          </cell>
        </row>
        <row r="8308">
          <cell r="A8308" t="str">
            <v>1E.02.040.0115.f</v>
          </cell>
          <cell r="B8308" t="str">
            <v>- 16 mm²</v>
          </cell>
          <cell r="C8308" t="str">
            <v>m</v>
          </cell>
          <cell r="D8308" t="str">
            <v>4,52</v>
          </cell>
        </row>
        <row r="8309">
          <cell r="A8309" t="str">
            <v>1E.02.040.0115.g</v>
          </cell>
          <cell r="B8309" t="str">
            <v>- 25 mm²</v>
          </cell>
          <cell r="C8309" t="str">
            <v>m</v>
          </cell>
          <cell r="D8309" t="str">
            <v>6,17</v>
          </cell>
        </row>
        <row r="8310">
          <cell r="A8310" t="str">
            <v>1E.02.040.0115.h</v>
          </cell>
          <cell r="B8310" t="str">
            <v>- 35 mm²</v>
          </cell>
          <cell r="C8310" t="str">
            <v>m</v>
          </cell>
          <cell r="D8310" t="str">
            <v>8,34</v>
          </cell>
        </row>
        <row r="8311">
          <cell r="A8311" t="str">
            <v>1E.02.040.0115.i</v>
          </cell>
          <cell r="B8311" t="str">
            <v>- 50 mm²</v>
          </cell>
          <cell r="C8311" t="str">
            <v>m</v>
          </cell>
          <cell r="D8311" t="str">
            <v>12,20</v>
          </cell>
        </row>
        <row r="8312">
          <cell r="A8312" t="str">
            <v>1E.02.040.0115.j</v>
          </cell>
          <cell r="B8312" t="str">
            <v>- 70 mm²</v>
          </cell>
          <cell r="C8312" t="str">
            <v>m</v>
          </cell>
          <cell r="D8312" t="str">
            <v>15,76</v>
          </cell>
        </row>
        <row r="8313">
          <cell r="A8313" t="str">
            <v>1E.02.040.0115.k</v>
          </cell>
          <cell r="B8313" t="str">
            <v>- 95 mm²</v>
          </cell>
          <cell r="C8313" t="str">
            <v>m</v>
          </cell>
          <cell r="D8313" t="str">
            <v>19,61</v>
          </cell>
        </row>
        <row r="8314">
          <cell r="A8314" t="str">
            <v>1E.02.040.0115.l</v>
          </cell>
          <cell r="B8314" t="str">
            <v>- 120 mm²</v>
          </cell>
          <cell r="C8314" t="str">
            <v>m</v>
          </cell>
          <cell r="D8314" t="str">
            <v>23,67</v>
          </cell>
        </row>
        <row r="8315">
          <cell r="A8315" t="str">
            <v>1E.02.040.0115.m</v>
          </cell>
          <cell r="B8315" t="str">
            <v>- 150 mm²</v>
          </cell>
          <cell r="C8315" t="str">
            <v>m</v>
          </cell>
          <cell r="D8315" t="str">
            <v>30,58</v>
          </cell>
        </row>
        <row r="8316">
          <cell r="A8316" t="str">
            <v>1E.02.040.0115.n</v>
          </cell>
          <cell r="B8316" t="str">
            <v>- 185 mm²</v>
          </cell>
          <cell r="C8316" t="str">
            <v>m</v>
          </cell>
          <cell r="D8316" t="str">
            <v>37,18</v>
          </cell>
        </row>
        <row r="8317">
          <cell r="A8317" t="str">
            <v>1E.02.040.0115.o</v>
          </cell>
          <cell r="B8317" t="str">
            <v>- 240 mm²</v>
          </cell>
          <cell r="C8317" t="str">
            <v>m</v>
          </cell>
          <cell r="D8317" t="str">
            <v>46,81</v>
          </cell>
        </row>
        <row r="8318">
          <cell r="A8318" t="str">
            <v>1E.02.040.0115.p</v>
          </cell>
          <cell r="B8318" t="str">
            <v>- 300 mm²</v>
          </cell>
          <cell r="C8318" t="str">
            <v>m</v>
          </cell>
          <cell r="D8318" t="str">
            <v>56,99</v>
          </cell>
        </row>
        <row r="8319">
          <cell r="A8319" t="str">
            <v>1E.02.040.0120</v>
          </cell>
          <cell r="B8319" t="str">
            <v>Cavo bipolare 450/750 V con guaina flessibile in PVC e isolante in PVC speciale di qualità TI2, conduttore flessibile in rame ricotto, a norme CEI 20-20 e 20-22 II tipo FROR, nelle sezioni:</v>
          </cell>
          <cell r="C8319"/>
          <cell r="D8319"/>
        </row>
        <row r="8320">
          <cell r="A8320" t="str">
            <v>1E.02.040.0120.a</v>
          </cell>
          <cell r="B8320" t="str">
            <v>- 2x1 mm²</v>
          </cell>
          <cell r="C8320" t="str">
            <v>m</v>
          </cell>
          <cell r="D8320" t="str">
            <v>1,30</v>
          </cell>
        </row>
        <row r="8321">
          <cell r="A8321" t="str">
            <v>1E.02.040.0120.b</v>
          </cell>
          <cell r="B8321" t="str">
            <v>- 2x1.5 mm²</v>
          </cell>
          <cell r="C8321" t="str">
            <v>m</v>
          </cell>
          <cell r="D8321" t="str">
            <v>1,71</v>
          </cell>
        </row>
        <row r="8322">
          <cell r="A8322" t="str">
            <v>1E.02.040.0120.c</v>
          </cell>
          <cell r="B8322" t="str">
            <v>- 2x2,5 mm²</v>
          </cell>
          <cell r="C8322" t="str">
            <v>m</v>
          </cell>
          <cell r="D8322" t="str">
            <v>2,04</v>
          </cell>
        </row>
        <row r="8323">
          <cell r="A8323" t="str">
            <v>1E.02.040.0120.d</v>
          </cell>
          <cell r="B8323" t="str">
            <v>- 2x4 mm²</v>
          </cell>
          <cell r="C8323" t="str">
            <v>m</v>
          </cell>
          <cell r="D8323" t="str">
            <v>3,05</v>
          </cell>
        </row>
        <row r="8324">
          <cell r="A8324" t="str">
            <v>1E.02.040.0120.e</v>
          </cell>
          <cell r="B8324" t="str">
            <v>- 2x6 mm²</v>
          </cell>
          <cell r="C8324" t="str">
            <v>m</v>
          </cell>
          <cell r="D8324" t="str">
            <v>3,62</v>
          </cell>
        </row>
        <row r="8325">
          <cell r="A8325" t="str">
            <v>1E.02.040.0130</v>
          </cell>
          <cell r="B8325" t="str">
            <v>Cavo tripolare 450/750 V con guaina flessibile in PVC e isolante in PVC speciale di qualità TI2, conduttore flessibile in rame ricotto, a norme CEI 20-20 e 20-22 II tipo FROR, nelle sezioni:</v>
          </cell>
          <cell r="C8325"/>
          <cell r="D8325"/>
        </row>
        <row r="8326">
          <cell r="A8326" t="str">
            <v>1E.02.040.0130.a</v>
          </cell>
          <cell r="B8326" t="str">
            <v>- 3x1 mm²</v>
          </cell>
          <cell r="C8326" t="str">
            <v>m</v>
          </cell>
          <cell r="D8326" t="str">
            <v>1,74</v>
          </cell>
        </row>
        <row r="8327">
          <cell r="A8327" t="str">
            <v>1E.02.040.0130.b</v>
          </cell>
          <cell r="B8327" t="str">
            <v>- 3x1.5 mm²</v>
          </cell>
          <cell r="C8327" t="str">
            <v>m</v>
          </cell>
          <cell r="D8327" t="str">
            <v>2,17</v>
          </cell>
        </row>
        <row r="8328">
          <cell r="A8328" t="str">
            <v>1E.02.040.0130.c</v>
          </cell>
          <cell r="B8328" t="str">
            <v>- 3x2,5 mm²</v>
          </cell>
          <cell r="C8328" t="str">
            <v>m</v>
          </cell>
          <cell r="D8328" t="str">
            <v>2,62</v>
          </cell>
        </row>
        <row r="8329">
          <cell r="A8329" t="str">
            <v>1E.02.040.0130.d</v>
          </cell>
          <cell r="B8329" t="str">
            <v>- 3x4 mm²</v>
          </cell>
          <cell r="C8329" t="str">
            <v>m</v>
          </cell>
          <cell r="D8329" t="str">
            <v>3,61</v>
          </cell>
        </row>
        <row r="8330">
          <cell r="A8330" t="str">
            <v>1E.02.040.0130.e</v>
          </cell>
          <cell r="B8330" t="str">
            <v>- 3x6 mm²</v>
          </cell>
          <cell r="C8330" t="str">
            <v>m</v>
          </cell>
          <cell r="D8330" t="str">
            <v>4,72</v>
          </cell>
        </row>
        <row r="8331">
          <cell r="A8331" t="str">
            <v>1E.02.040.0140</v>
          </cell>
          <cell r="B8331" t="str">
            <v>Cavo quadripolare 450/750 V con guaina flessibile in PVC e isolante in PVC speciale di qualità TI2, conduttore flessibile in rame ricotto, a norme CEI 20-20 e 20-22 II tipo FROR, nelle sezioni:</v>
          </cell>
          <cell r="C8331"/>
          <cell r="D8331"/>
        </row>
        <row r="8332">
          <cell r="A8332" t="str">
            <v>1E.02.040.0140.a</v>
          </cell>
          <cell r="B8332" t="str">
            <v>- 4x1 mm²</v>
          </cell>
          <cell r="C8332" t="str">
            <v>m</v>
          </cell>
          <cell r="D8332" t="str">
            <v>2,18</v>
          </cell>
        </row>
        <row r="8333">
          <cell r="A8333" t="str">
            <v>1E.02.040.0140.b</v>
          </cell>
          <cell r="B8333" t="str">
            <v>- 4x1.5 mm²</v>
          </cell>
          <cell r="C8333" t="str">
            <v>m</v>
          </cell>
          <cell r="D8333" t="str">
            <v>2,64</v>
          </cell>
        </row>
        <row r="8334">
          <cell r="A8334" t="str">
            <v>1E.02.040.0140.c</v>
          </cell>
          <cell r="B8334" t="str">
            <v>- 4x2.5 mm²</v>
          </cell>
          <cell r="C8334" t="str">
            <v>m</v>
          </cell>
          <cell r="D8334" t="str">
            <v>3,26</v>
          </cell>
        </row>
        <row r="8335">
          <cell r="A8335" t="str">
            <v>1E.02.040.0140.d</v>
          </cell>
          <cell r="B8335" t="str">
            <v>- 4x4 mm²</v>
          </cell>
          <cell r="C8335" t="str">
            <v>m</v>
          </cell>
          <cell r="D8335" t="str">
            <v>4,44</v>
          </cell>
        </row>
        <row r="8336">
          <cell r="A8336" t="str">
            <v>1E.02.040.0140.e</v>
          </cell>
          <cell r="B8336" t="str">
            <v>- 4x6 mm²</v>
          </cell>
          <cell r="C8336" t="str">
            <v>m</v>
          </cell>
          <cell r="D8336" t="str">
            <v>5,87</v>
          </cell>
        </row>
        <row r="8337">
          <cell r="A8337" t="str">
            <v>1E.02.040.0150</v>
          </cell>
          <cell r="B8337" t="str">
            <v>Cavo pentapolare 450/750 V con guaina flessibile in PVC e isolante in PVC speciale di qualità TI2, conduttore flessibile in rame ricotto, a norme CEI 20-20 e 20-22 II tipo FROR, nelle sezioni:</v>
          </cell>
          <cell r="C8337"/>
          <cell r="D8337"/>
        </row>
        <row r="8338">
          <cell r="A8338" t="str">
            <v>1E.02.040.0150.a</v>
          </cell>
          <cell r="B8338" t="str">
            <v>- 5x1 mm²</v>
          </cell>
          <cell r="C8338" t="str">
            <v>m</v>
          </cell>
          <cell r="D8338" t="str">
            <v>2,37</v>
          </cell>
        </row>
        <row r="8339">
          <cell r="A8339" t="str">
            <v>1E.02.040.0150.b</v>
          </cell>
          <cell r="B8339" t="str">
            <v>- 5x1.5 mm²</v>
          </cell>
          <cell r="C8339" t="str">
            <v>m</v>
          </cell>
          <cell r="D8339" t="str">
            <v>2,92</v>
          </cell>
        </row>
        <row r="8340">
          <cell r="A8340" t="str">
            <v>1E.02.040.0150.c</v>
          </cell>
          <cell r="B8340" t="str">
            <v>- 5x2.5 mm²</v>
          </cell>
          <cell r="C8340" t="str">
            <v>m</v>
          </cell>
          <cell r="D8340" t="str">
            <v>3,65</v>
          </cell>
        </row>
        <row r="8341">
          <cell r="A8341" t="str">
            <v>1E.02.040.0150.d</v>
          </cell>
          <cell r="B8341" t="str">
            <v>- 5x4 mm²</v>
          </cell>
          <cell r="C8341" t="str">
            <v>m</v>
          </cell>
          <cell r="D8341" t="str">
            <v>5,09</v>
          </cell>
        </row>
        <row r="8342">
          <cell r="A8342" t="str">
            <v>1E.02.040.0150.e</v>
          </cell>
          <cell r="B8342" t="str">
            <v>- 5x6 mm²</v>
          </cell>
          <cell r="C8342" t="str">
            <v>m</v>
          </cell>
          <cell r="D8342" t="str">
            <v>6,74</v>
          </cell>
        </row>
        <row r="8343">
          <cell r="A8343" t="str">
            <v>1E.02.040.0160</v>
          </cell>
          <cell r="B8343" t="str">
            <v>Cavo unipolare flessibile 0.6/1 kV di rame rosso ricotto, isolamento elastomerico reticolato di qualità G10 e guaina termoplastica speciale M1, non propagante l'incendio, a norme CEI 20-22 III, CEI 20-38, a bassissima emissione di fumi, gas tossici e gas corrosivi, tipo FG10M1, nelle sezioni:</v>
          </cell>
          <cell r="C8343"/>
          <cell r="D8343"/>
        </row>
        <row r="8344">
          <cell r="A8344" t="str">
            <v>1E.02.040.0160.a</v>
          </cell>
          <cell r="B8344" t="str">
            <v>- 1.5 mm²</v>
          </cell>
          <cell r="C8344" t="str">
            <v>m</v>
          </cell>
          <cell r="D8344" t="str">
            <v>2,11</v>
          </cell>
        </row>
        <row r="8345">
          <cell r="A8345" t="str">
            <v>1E.02.040.0160.b</v>
          </cell>
          <cell r="B8345" t="str">
            <v>- 2.5 mm²</v>
          </cell>
          <cell r="C8345" t="str">
            <v>m</v>
          </cell>
          <cell r="D8345" t="str">
            <v>2,33</v>
          </cell>
        </row>
        <row r="8346">
          <cell r="A8346" t="str">
            <v>1E.02.040.0160.c</v>
          </cell>
          <cell r="B8346" t="str">
            <v>- 4 mm²</v>
          </cell>
          <cell r="C8346" t="str">
            <v>m</v>
          </cell>
          <cell r="D8346" t="str">
            <v>2,62</v>
          </cell>
        </row>
        <row r="8347">
          <cell r="A8347" t="str">
            <v>1E.02.040.0160.d</v>
          </cell>
          <cell r="B8347" t="str">
            <v>- 6 mm²</v>
          </cell>
          <cell r="C8347" t="str">
            <v>m</v>
          </cell>
          <cell r="D8347" t="str">
            <v>2,92</v>
          </cell>
        </row>
        <row r="8348">
          <cell r="A8348" t="str">
            <v>1E.02.040.0160.e</v>
          </cell>
          <cell r="B8348" t="str">
            <v>- 10 mm²</v>
          </cell>
          <cell r="C8348" t="str">
            <v>m</v>
          </cell>
          <cell r="D8348" t="str">
            <v>3,65</v>
          </cell>
        </row>
        <row r="8349">
          <cell r="A8349" t="str">
            <v>1E.02.040.0160.f</v>
          </cell>
          <cell r="B8349" t="str">
            <v>- 16 mm²</v>
          </cell>
          <cell r="C8349" t="str">
            <v>m</v>
          </cell>
          <cell r="D8349" t="str">
            <v>3,56</v>
          </cell>
        </row>
        <row r="8350">
          <cell r="A8350" t="str">
            <v>1E.02.040.0160.g</v>
          </cell>
          <cell r="B8350" t="str">
            <v>- 25 mm²</v>
          </cell>
          <cell r="C8350" t="str">
            <v>m</v>
          </cell>
          <cell r="D8350" t="str">
            <v>5,76</v>
          </cell>
        </row>
        <row r="8351">
          <cell r="A8351" t="str">
            <v>1E.02.040.0160.h</v>
          </cell>
          <cell r="B8351" t="str">
            <v>- 35 mm²</v>
          </cell>
          <cell r="C8351" t="str">
            <v>m</v>
          </cell>
          <cell r="D8351" t="str">
            <v>8,43</v>
          </cell>
        </row>
        <row r="8352">
          <cell r="A8352" t="str">
            <v>1E.02.040.0160.i</v>
          </cell>
          <cell r="B8352" t="str">
            <v>- 50 mm²</v>
          </cell>
          <cell r="C8352" t="str">
            <v>m</v>
          </cell>
          <cell r="D8352" t="str">
            <v>9,61</v>
          </cell>
        </row>
        <row r="8353">
          <cell r="A8353" t="str">
            <v>1E.02.040.0160.j</v>
          </cell>
          <cell r="B8353" t="str">
            <v>- 70 mm²</v>
          </cell>
          <cell r="C8353" t="str">
            <v>m</v>
          </cell>
          <cell r="D8353" t="str">
            <v>13,93</v>
          </cell>
        </row>
        <row r="8354">
          <cell r="A8354" t="str">
            <v>1E.02.040.0160.k</v>
          </cell>
          <cell r="B8354" t="str">
            <v>- 95 mm²</v>
          </cell>
          <cell r="C8354" t="str">
            <v>m</v>
          </cell>
          <cell r="D8354" t="str">
            <v>17,26</v>
          </cell>
        </row>
        <row r="8355">
          <cell r="A8355" t="str">
            <v>1E.02.040.0160.l</v>
          </cell>
          <cell r="B8355" t="str">
            <v>- 120 mm²</v>
          </cell>
          <cell r="C8355" t="str">
            <v>m</v>
          </cell>
          <cell r="D8355" t="str">
            <v>18,73</v>
          </cell>
        </row>
        <row r="8356">
          <cell r="A8356" t="str">
            <v>1E.02.040.0160.m</v>
          </cell>
          <cell r="B8356" t="str">
            <v>- 150 mm²</v>
          </cell>
          <cell r="C8356" t="str">
            <v>m</v>
          </cell>
          <cell r="D8356" t="str">
            <v>25,94</v>
          </cell>
        </row>
        <row r="8357">
          <cell r="A8357" t="str">
            <v>1E.02.040.0170</v>
          </cell>
          <cell r="B8357" t="str">
            <v>Cavo bipolare flessibile 0.6/1 kV di rame rosso ricotto, isolamento elastomerico reticolato di qualità G10 e guaina termoplastica speciale M1, non propagante l'incendio, a norme CEI 20-22 III, CEI 20-38, a bassissima emissione di fumi, gas tossici e gas corrosivi, tipo FG10OM1, nelle sezioni:</v>
          </cell>
          <cell r="C8357"/>
          <cell r="D8357"/>
        </row>
        <row r="8358">
          <cell r="A8358" t="str">
            <v>1E.02.040.0170.a</v>
          </cell>
          <cell r="B8358" t="str">
            <v>- 2x1.5 mm²</v>
          </cell>
          <cell r="C8358" t="str">
            <v>m</v>
          </cell>
          <cell r="D8358" t="str">
            <v>3,04</v>
          </cell>
        </row>
        <row r="8359">
          <cell r="A8359" t="str">
            <v>1E.02.040.0170.b</v>
          </cell>
          <cell r="B8359" t="str">
            <v>- 2x2.5 mm²</v>
          </cell>
          <cell r="C8359" t="str">
            <v>m</v>
          </cell>
          <cell r="D8359" t="str">
            <v>3,37</v>
          </cell>
        </row>
        <row r="8360">
          <cell r="A8360" t="str">
            <v>1E.02.040.0170.c</v>
          </cell>
          <cell r="B8360" t="str">
            <v>- 2x4 mm²</v>
          </cell>
          <cell r="C8360" t="str">
            <v>m</v>
          </cell>
          <cell r="D8360" t="str">
            <v>3,91</v>
          </cell>
        </row>
        <row r="8361">
          <cell r="A8361" t="str">
            <v>1E.02.040.0170.d</v>
          </cell>
          <cell r="B8361" t="str">
            <v>- 2x6 mm²</v>
          </cell>
          <cell r="C8361" t="str">
            <v>m</v>
          </cell>
          <cell r="D8361" t="str">
            <v>5,35</v>
          </cell>
        </row>
        <row r="8362">
          <cell r="A8362" t="str">
            <v>1E.02.040.0170.e</v>
          </cell>
          <cell r="B8362" t="str">
            <v>- 2x10 mm²</v>
          </cell>
          <cell r="C8362" t="str">
            <v>m</v>
          </cell>
          <cell r="D8362" t="str">
            <v>7,49</v>
          </cell>
        </row>
        <row r="8363">
          <cell r="A8363" t="str">
            <v>1E.02.040.0170.f</v>
          </cell>
          <cell r="B8363" t="str">
            <v>- 2x16 mm²</v>
          </cell>
          <cell r="C8363" t="str">
            <v>m</v>
          </cell>
          <cell r="D8363" t="str">
            <v>9,85</v>
          </cell>
        </row>
        <row r="8364">
          <cell r="A8364" t="str">
            <v>1E.02.040.0170.g</v>
          </cell>
          <cell r="B8364" t="str">
            <v>- 2x25 mm²</v>
          </cell>
          <cell r="C8364" t="str">
            <v>m</v>
          </cell>
          <cell r="D8364" t="str">
            <v>12,62</v>
          </cell>
        </row>
        <row r="8365">
          <cell r="A8365" t="str">
            <v>1E.02.040.0180</v>
          </cell>
          <cell r="B8365" t="str">
            <v>Cavo tripolare flessibile 0.6/1 kV di rame rosso ricotto, isolamento elastomerico reticolato di qualità G10 e guaina termoplastica speciale M1, non propagante l'incendio, a norme CEI 20-22 III, CEI 20-38, a bassissima emissione di fumi, gas tossici e gas corrosivi, tipo FG10OM1, nelle sezioni:</v>
          </cell>
          <cell r="C8365"/>
          <cell r="D8365"/>
        </row>
        <row r="8366">
          <cell r="A8366" t="str">
            <v>1E.02.040.0180.a</v>
          </cell>
          <cell r="B8366" t="str">
            <v>- 3x1.5 mm²</v>
          </cell>
          <cell r="C8366" t="str">
            <v>m</v>
          </cell>
          <cell r="D8366" t="str">
            <v>3,81</v>
          </cell>
        </row>
        <row r="8367">
          <cell r="A8367" t="str">
            <v>1E.02.040.0180.b</v>
          </cell>
          <cell r="B8367" t="str">
            <v>- 3x2.5 mm²</v>
          </cell>
          <cell r="C8367" t="str">
            <v>m</v>
          </cell>
          <cell r="D8367" t="str">
            <v>4,47</v>
          </cell>
        </row>
        <row r="8368">
          <cell r="A8368" t="str">
            <v>1E.02.040.0180.c</v>
          </cell>
          <cell r="B8368" t="str">
            <v>- 3x4 mm²</v>
          </cell>
          <cell r="C8368" t="str">
            <v>m</v>
          </cell>
          <cell r="D8368" t="str">
            <v>5,80</v>
          </cell>
        </row>
        <row r="8369">
          <cell r="A8369" t="str">
            <v>1E.02.040.0180.d</v>
          </cell>
          <cell r="B8369" t="str">
            <v>- 3x6 mm²</v>
          </cell>
          <cell r="C8369" t="str">
            <v>m</v>
          </cell>
          <cell r="D8369" t="str">
            <v>6,73</v>
          </cell>
        </row>
        <row r="8370">
          <cell r="A8370" t="str">
            <v>1E.02.040.0180.e</v>
          </cell>
          <cell r="B8370" t="str">
            <v>- 3x10 mm²</v>
          </cell>
          <cell r="C8370" t="str">
            <v>m</v>
          </cell>
          <cell r="D8370" t="str">
            <v>9,63</v>
          </cell>
        </row>
        <row r="8371">
          <cell r="A8371" t="str">
            <v>1E.02.040.0180.f</v>
          </cell>
          <cell r="B8371" t="str">
            <v>- 3x16 mm²</v>
          </cell>
          <cell r="C8371" t="str">
            <v>m</v>
          </cell>
          <cell r="D8371" t="str">
            <v>12,23</v>
          </cell>
        </row>
        <row r="8372">
          <cell r="A8372" t="str">
            <v>1E.02.040.0180.g</v>
          </cell>
          <cell r="B8372" t="str">
            <v>- 3x25 mm²</v>
          </cell>
          <cell r="C8372" t="str">
            <v>m</v>
          </cell>
          <cell r="D8372" t="str">
            <v>16,67</v>
          </cell>
        </row>
        <row r="8373">
          <cell r="A8373" t="str">
            <v>1E.02.040.0190</v>
          </cell>
          <cell r="B8373" t="str">
            <v>Cavo quadripolare flessibile 0.6/1 kV di rame rosso ricotto, isolamento elastomerico reticolato di qualità G10 e guaina termoplastica speciale M1, non propagante l'incendio, a norme CEI 20-22 III, CEI 20-38, a bassissima emissione di fumi, gas tossici e gas corrosivi, tipo FG10OM1, nelle sezioni:</v>
          </cell>
          <cell r="C8373"/>
          <cell r="D8373"/>
        </row>
        <row r="8374">
          <cell r="A8374" t="str">
            <v>1E.02.040.0190.a</v>
          </cell>
          <cell r="B8374" t="str">
            <v>- 4x1.5 mm²</v>
          </cell>
          <cell r="C8374" t="str">
            <v>m</v>
          </cell>
          <cell r="D8374" t="str">
            <v>4,65</v>
          </cell>
        </row>
        <row r="8375">
          <cell r="A8375" t="str">
            <v>1E.02.040.0190.b</v>
          </cell>
          <cell r="B8375" t="str">
            <v>- 4x2.5 mm²</v>
          </cell>
          <cell r="C8375" t="str">
            <v>m</v>
          </cell>
          <cell r="D8375" t="str">
            <v>5,34</v>
          </cell>
        </row>
        <row r="8376">
          <cell r="A8376" t="str">
            <v>1E.02.040.0190.c</v>
          </cell>
          <cell r="B8376" t="str">
            <v>- 4x4 mm²</v>
          </cell>
          <cell r="C8376" t="str">
            <v>m</v>
          </cell>
          <cell r="D8376" t="str">
            <v>6,74</v>
          </cell>
        </row>
        <row r="8377">
          <cell r="A8377" t="str">
            <v>1E.02.040.0190.d</v>
          </cell>
          <cell r="B8377" t="str">
            <v>- 4x6 mm²</v>
          </cell>
          <cell r="C8377" t="str">
            <v>m</v>
          </cell>
          <cell r="D8377" t="str">
            <v>8,51</v>
          </cell>
        </row>
        <row r="8378">
          <cell r="A8378" t="str">
            <v>1E.02.040.0190.e</v>
          </cell>
          <cell r="B8378" t="str">
            <v>- 4x10 mm²</v>
          </cell>
          <cell r="C8378" t="str">
            <v>m</v>
          </cell>
          <cell r="D8378" t="str">
            <v>12,25</v>
          </cell>
        </row>
        <row r="8379">
          <cell r="A8379" t="str">
            <v>1E.02.040.0190.f</v>
          </cell>
          <cell r="B8379" t="str">
            <v>- 4x16 mm²</v>
          </cell>
          <cell r="C8379" t="str">
            <v>m</v>
          </cell>
          <cell r="D8379" t="str">
            <v>16,52</v>
          </cell>
        </row>
        <row r="8380">
          <cell r="A8380" t="str">
            <v>1E.02.040.0190.g</v>
          </cell>
          <cell r="B8380" t="str">
            <v>- 4x25 mm²</v>
          </cell>
          <cell r="C8380" t="str">
            <v>m</v>
          </cell>
          <cell r="D8380" t="str">
            <v>19,25</v>
          </cell>
        </row>
        <row r="8381">
          <cell r="A8381" t="str">
            <v>1E.02.040.0200</v>
          </cell>
          <cell r="B8381" t="str">
            <v>Cavo pentapolare flessibile 0.6/1 kV di rame rosso ricotto, isolamento elastomerico reticolato di qualità G10 e guaina termoplastica speciale M1, non propagante l'incendio, a norme CEI 20-22 III, CEI 20-38, a bassissima emissione di fumi, gas tossici e gas corrosivi, tipo FG10OM1, nelle sezioni:</v>
          </cell>
          <cell r="C8381"/>
          <cell r="D8381"/>
        </row>
        <row r="8382">
          <cell r="A8382" t="str">
            <v>1E.02.040.0200.a</v>
          </cell>
          <cell r="B8382" t="str">
            <v>- 5x1.5 mm²</v>
          </cell>
          <cell r="C8382" t="str">
            <v>m</v>
          </cell>
          <cell r="D8382" t="str">
            <v>7,00</v>
          </cell>
        </row>
        <row r="8383">
          <cell r="A8383" t="str">
            <v>1E.02.040.0200.b</v>
          </cell>
          <cell r="B8383" t="str">
            <v>- 5x2.5 mm²</v>
          </cell>
          <cell r="C8383" t="str">
            <v>m</v>
          </cell>
          <cell r="D8383" t="str">
            <v>6,22</v>
          </cell>
        </row>
        <row r="8384">
          <cell r="A8384" t="str">
            <v>1E.02.040.0200.c</v>
          </cell>
          <cell r="B8384" t="str">
            <v>- 5x4 mm²</v>
          </cell>
          <cell r="C8384" t="str">
            <v>m</v>
          </cell>
          <cell r="D8384" t="str">
            <v>8,09</v>
          </cell>
        </row>
        <row r="8385">
          <cell r="A8385" t="str">
            <v>1E.02.040.0200.d</v>
          </cell>
          <cell r="B8385" t="str">
            <v>- 5x6 mm²</v>
          </cell>
          <cell r="C8385" t="str">
            <v>m</v>
          </cell>
          <cell r="D8385" t="str">
            <v>10,22</v>
          </cell>
        </row>
        <row r="8386">
          <cell r="A8386" t="str">
            <v>1E.02.040.0200.e</v>
          </cell>
          <cell r="B8386" t="str">
            <v>- 5x10 mm²</v>
          </cell>
          <cell r="C8386" t="str">
            <v>m</v>
          </cell>
          <cell r="D8386" t="str">
            <v>15,26</v>
          </cell>
        </row>
        <row r="8387">
          <cell r="A8387" t="str">
            <v>1E.02.040.0200.f</v>
          </cell>
          <cell r="B8387" t="str">
            <v>- 5x16 mm²</v>
          </cell>
          <cell r="C8387" t="str">
            <v>m</v>
          </cell>
          <cell r="D8387" t="str">
            <v>19,65</v>
          </cell>
        </row>
        <row r="8388">
          <cell r="A8388" t="str">
            <v>1E.02.040.0210</v>
          </cell>
          <cell r="B8388" t="str">
            <v>Cavo multipolare 300/500 V per comando e segnalazione con guaina flessibile in PVC e isolante in PVC speciale di qualità TI2, conduttore flessibile in rame ricotto, a norme CEI 20-20 tipo FROR, nelle sezioni:</v>
          </cell>
          <cell r="C8388"/>
          <cell r="D8388"/>
        </row>
        <row r="8389">
          <cell r="A8389" t="str">
            <v>1E.02.040.0210.a</v>
          </cell>
          <cell r="B8389" t="str">
            <v>- 7x1 mm²</v>
          </cell>
          <cell r="C8389" t="str">
            <v>m</v>
          </cell>
          <cell r="D8389" t="str">
            <v>2,78</v>
          </cell>
        </row>
        <row r="8390">
          <cell r="A8390" t="str">
            <v>1E.02.040.0210.b</v>
          </cell>
          <cell r="B8390" t="str">
            <v>- 10x1 mm²</v>
          </cell>
          <cell r="C8390" t="str">
            <v>m</v>
          </cell>
          <cell r="D8390" t="str">
            <v>3,39</v>
          </cell>
        </row>
        <row r="8391">
          <cell r="A8391" t="str">
            <v>1E.02.040.0210.c</v>
          </cell>
          <cell r="B8391" t="str">
            <v>- 12x1 mm²</v>
          </cell>
          <cell r="C8391" t="str">
            <v>m</v>
          </cell>
          <cell r="D8391" t="str">
            <v>3,98</v>
          </cell>
        </row>
        <row r="8392">
          <cell r="A8392" t="str">
            <v>1E.02.040.0210.d</v>
          </cell>
          <cell r="B8392" t="str">
            <v>- 14x1 mm²</v>
          </cell>
          <cell r="C8392" t="str">
            <v>m</v>
          </cell>
          <cell r="D8392" t="str">
            <v>4,40</v>
          </cell>
        </row>
        <row r="8393">
          <cell r="A8393" t="str">
            <v>1E.02.040.0210.e</v>
          </cell>
          <cell r="B8393" t="str">
            <v>- 16x1 mm²</v>
          </cell>
          <cell r="C8393" t="str">
            <v>m</v>
          </cell>
          <cell r="D8393" t="str">
            <v>4,99</v>
          </cell>
        </row>
        <row r="8394">
          <cell r="A8394" t="str">
            <v>1E.02.040.0210.f</v>
          </cell>
          <cell r="B8394" t="str">
            <v>- 19x1 mm²</v>
          </cell>
          <cell r="C8394" t="str">
            <v>m</v>
          </cell>
          <cell r="D8394" t="str">
            <v>5,56</v>
          </cell>
        </row>
        <row r="8395">
          <cell r="A8395" t="str">
            <v>1E.02.040.0210.g</v>
          </cell>
          <cell r="B8395" t="str">
            <v>- 24x1 mm²</v>
          </cell>
          <cell r="C8395" t="str">
            <v>m</v>
          </cell>
          <cell r="D8395" t="str">
            <v>6,89</v>
          </cell>
        </row>
        <row r="8396">
          <cell r="A8396" t="str">
            <v>1E.02.040.0210.h</v>
          </cell>
          <cell r="B8396" t="str">
            <v>- 7x1.5 mm²</v>
          </cell>
          <cell r="C8396" t="str">
            <v>m</v>
          </cell>
          <cell r="D8396" t="str">
            <v>3,53</v>
          </cell>
        </row>
        <row r="8397">
          <cell r="A8397" t="str">
            <v>1E.02.040.0210.i</v>
          </cell>
          <cell r="B8397" t="str">
            <v>- 10x1.5 mm²</v>
          </cell>
          <cell r="C8397" t="str">
            <v>m</v>
          </cell>
          <cell r="D8397" t="str">
            <v>4,63</v>
          </cell>
        </row>
        <row r="8398">
          <cell r="A8398" t="str">
            <v>1E.02.040.0210.j</v>
          </cell>
          <cell r="B8398" t="str">
            <v>- 12x1.5 mm²</v>
          </cell>
          <cell r="C8398" t="str">
            <v>m</v>
          </cell>
          <cell r="D8398" t="str">
            <v>5,08</v>
          </cell>
        </row>
        <row r="8399">
          <cell r="A8399" t="str">
            <v>1E.02.040.0210.k</v>
          </cell>
          <cell r="B8399" t="str">
            <v>- 14x1.5 mm²</v>
          </cell>
          <cell r="C8399" t="str">
            <v>m</v>
          </cell>
          <cell r="D8399" t="str">
            <v>5,65</v>
          </cell>
        </row>
        <row r="8400">
          <cell r="A8400" t="str">
            <v>1E.02.040.0210.l</v>
          </cell>
          <cell r="B8400" t="str">
            <v>- 16x1.5 mm²</v>
          </cell>
          <cell r="C8400" t="str">
            <v>m</v>
          </cell>
          <cell r="D8400" t="str">
            <v>6,39</v>
          </cell>
        </row>
        <row r="8401">
          <cell r="A8401" t="str">
            <v>1E.02.040.0210.m</v>
          </cell>
          <cell r="B8401" t="str">
            <v>- 19x1.5 mm²</v>
          </cell>
          <cell r="C8401" t="str">
            <v>m</v>
          </cell>
          <cell r="D8401" t="str">
            <v>7,19</v>
          </cell>
        </row>
        <row r="8402">
          <cell r="A8402" t="str">
            <v>1E.02.040.0210.n</v>
          </cell>
          <cell r="B8402" t="str">
            <v>- 24x1.5 mm²</v>
          </cell>
          <cell r="C8402" t="str">
            <v>m</v>
          </cell>
          <cell r="D8402" t="str">
            <v>8,79</v>
          </cell>
        </row>
        <row r="8403">
          <cell r="A8403" t="str">
            <v>1E.02.040.0210.o</v>
          </cell>
          <cell r="B8403" t="str">
            <v>- 7x2.5 mm²</v>
          </cell>
          <cell r="C8403" t="str">
            <v>m</v>
          </cell>
          <cell r="D8403" t="str">
            <v>4,61</v>
          </cell>
        </row>
        <row r="8404">
          <cell r="A8404" t="str">
            <v>1E.02.040.0210.p</v>
          </cell>
          <cell r="B8404" t="str">
            <v>- 10x2.5 mm²</v>
          </cell>
          <cell r="C8404" t="str">
            <v>m</v>
          </cell>
          <cell r="D8404" t="str">
            <v>6,09</v>
          </cell>
        </row>
        <row r="8405">
          <cell r="A8405" t="str">
            <v>1E.02.040.0210.q</v>
          </cell>
          <cell r="B8405" t="str">
            <v>- 12x2.5 mm²</v>
          </cell>
          <cell r="C8405" t="str">
            <v>m</v>
          </cell>
          <cell r="D8405" t="str">
            <v>6,85</v>
          </cell>
        </row>
        <row r="8406">
          <cell r="A8406" t="str">
            <v>1E.02.040.0210.r</v>
          </cell>
          <cell r="B8406" t="str">
            <v>- 16x2.5 mm²</v>
          </cell>
          <cell r="C8406" t="str">
            <v>m</v>
          </cell>
          <cell r="D8406" t="str">
            <v>8,54</v>
          </cell>
        </row>
        <row r="8407">
          <cell r="A8407" t="str">
            <v>1E.02.040.0210.s</v>
          </cell>
          <cell r="B8407" t="str">
            <v>- 19x2.5 mm²</v>
          </cell>
          <cell r="C8407" t="str">
            <v>m</v>
          </cell>
          <cell r="D8407" t="str">
            <v>9,96</v>
          </cell>
        </row>
        <row r="8408">
          <cell r="A8408" t="str">
            <v>1E.02.040.0210.t</v>
          </cell>
          <cell r="B8408" t="str">
            <v>- 24x2.5 mm²</v>
          </cell>
          <cell r="C8408" t="str">
            <v>m</v>
          </cell>
          <cell r="D8408" t="str">
            <v>12,62</v>
          </cell>
        </row>
        <row r="8409">
          <cell r="A8409" t="str">
            <v>1E.02.040.0220</v>
          </cell>
          <cell r="B8409" t="str">
            <v>Cavo multipolare flessibile 0.6/1 kV per comando e segnalazione di rame rosso ricotto, isolamento in gomma HEPR e guaina termoplastica speciale M1, non propagante l'incendio, a norme CEI 20-22 III, CEI 20-38, a bassissima emissione di fumi, gas tossici e gas corrosivi, tipo FTG7OM1, nelle sezioni:</v>
          </cell>
          <cell r="C8409"/>
          <cell r="D8409"/>
        </row>
        <row r="8410">
          <cell r="A8410" t="str">
            <v>1E.02.040.0220.a</v>
          </cell>
          <cell r="B8410" t="str">
            <v>- 5x1.5 mm²</v>
          </cell>
          <cell r="C8410" t="str">
            <v>m</v>
          </cell>
          <cell r="D8410" t="str">
            <v>3,01</v>
          </cell>
        </row>
        <row r="8411">
          <cell r="A8411" t="str">
            <v>1E.02.040.0220.b</v>
          </cell>
          <cell r="B8411" t="str">
            <v>- 7x1.5 mm²</v>
          </cell>
          <cell r="C8411" t="str">
            <v>m</v>
          </cell>
          <cell r="D8411" t="str">
            <v>3,95</v>
          </cell>
        </row>
        <row r="8412">
          <cell r="A8412" t="str">
            <v>1E.02.040.0220.c</v>
          </cell>
          <cell r="B8412" t="str">
            <v>- 10x1.5 mm²</v>
          </cell>
          <cell r="C8412" t="str">
            <v>m</v>
          </cell>
          <cell r="D8412" t="str">
            <v>5,21</v>
          </cell>
        </row>
        <row r="8413">
          <cell r="A8413" t="str">
            <v>1E.02.040.0220.d</v>
          </cell>
          <cell r="B8413" t="str">
            <v>- 12x1.5 mm²</v>
          </cell>
          <cell r="C8413" t="str">
            <v>m</v>
          </cell>
          <cell r="D8413" t="str">
            <v>5,85</v>
          </cell>
        </row>
        <row r="8414">
          <cell r="A8414" t="str">
            <v>1E.02.040.0220.e</v>
          </cell>
          <cell r="B8414" t="str">
            <v>- 16x1.5 mm²</v>
          </cell>
          <cell r="C8414" t="str">
            <v>m</v>
          </cell>
          <cell r="D8414" t="str">
            <v>7,48</v>
          </cell>
        </row>
        <row r="8415">
          <cell r="A8415" t="str">
            <v>1E.02.040.0220.f</v>
          </cell>
          <cell r="B8415" t="str">
            <v>- 19x1.5 mm²</v>
          </cell>
          <cell r="C8415" t="str">
            <v>m</v>
          </cell>
          <cell r="D8415" t="str">
            <v>7,48</v>
          </cell>
        </row>
        <row r="8416">
          <cell r="A8416" t="str">
            <v>1E.02.040.0220.g</v>
          </cell>
          <cell r="B8416" t="str">
            <v>- 24x1.5 mm²</v>
          </cell>
          <cell r="C8416" t="str">
            <v>m</v>
          </cell>
          <cell r="D8416" t="str">
            <v>10,38</v>
          </cell>
        </row>
        <row r="8417">
          <cell r="A8417" t="str">
            <v>1E.02.040.0220.h</v>
          </cell>
          <cell r="B8417" t="str">
            <v>- 7x2.5 mm²</v>
          </cell>
          <cell r="C8417" t="str">
            <v>m</v>
          </cell>
          <cell r="D8417" t="str">
            <v>5,81</v>
          </cell>
        </row>
        <row r="8418">
          <cell r="A8418" t="str">
            <v>1E.02.040.0220.i</v>
          </cell>
          <cell r="B8418" t="str">
            <v>- 10x2.5 mm²</v>
          </cell>
          <cell r="C8418" t="str">
            <v>m</v>
          </cell>
          <cell r="D8418" t="str">
            <v>7,10</v>
          </cell>
        </row>
        <row r="8419">
          <cell r="A8419" t="str">
            <v>1E.02.040.0220.j</v>
          </cell>
          <cell r="B8419" t="str">
            <v>- 12x2.5 mm²</v>
          </cell>
          <cell r="C8419" t="str">
            <v>m</v>
          </cell>
          <cell r="D8419" t="str">
            <v>7,83</v>
          </cell>
        </row>
        <row r="8420">
          <cell r="A8420" t="str">
            <v>1E.02.040.0220.k</v>
          </cell>
          <cell r="B8420" t="str">
            <v>- 16x2.5 mm²</v>
          </cell>
          <cell r="C8420" t="str">
            <v>m</v>
          </cell>
          <cell r="D8420" t="str">
            <v>10,04</v>
          </cell>
        </row>
        <row r="8421">
          <cell r="A8421" t="str">
            <v>1E.02.040.0220.l</v>
          </cell>
          <cell r="B8421" t="str">
            <v>- 19x2.5 mm²</v>
          </cell>
          <cell r="C8421" t="str">
            <v>m</v>
          </cell>
          <cell r="D8421" t="str">
            <v>10,99</v>
          </cell>
        </row>
        <row r="8422">
          <cell r="A8422" t="str">
            <v>1E.02.040.0220.m</v>
          </cell>
          <cell r="B8422" t="str">
            <v>- 24x2.5 mm²</v>
          </cell>
          <cell r="C8422" t="str">
            <v>m</v>
          </cell>
          <cell r="D8422" t="str">
            <v>13,65</v>
          </cell>
        </row>
        <row r="8423">
          <cell r="A8423" t="str">
            <v>1E.02.040.0230</v>
          </cell>
          <cell r="B8423" t="str">
            <v>Cavo multipolare schermato 300/300V per energia e segnalazione di rame rosso ricotto, isolamento in PVC di qualità Rz, schermatura con nastro di alluminio/poliestere + treccia di rame rosso e guaina in PVC di qualità Rz, non propagante l'incendio, a norme CEI 20-22 III, CEI 20-38, tipo FR20HH2R, nelle sezioni:</v>
          </cell>
          <cell r="C8423"/>
          <cell r="D8423"/>
        </row>
        <row r="8424">
          <cell r="A8424" t="str">
            <v>1E.02.040.0230.a</v>
          </cell>
          <cell r="B8424" t="str">
            <v>- 2x0.5 mm²</v>
          </cell>
          <cell r="C8424" t="str">
            <v>m</v>
          </cell>
          <cell r="D8424" t="str">
            <v>1,50</v>
          </cell>
        </row>
        <row r="8425">
          <cell r="A8425" t="str">
            <v>1E.02.040.0230.b</v>
          </cell>
          <cell r="B8425" t="str">
            <v>- 3x0.5 mm²</v>
          </cell>
          <cell r="C8425" t="str">
            <v>m</v>
          </cell>
          <cell r="D8425" t="str">
            <v>1,62</v>
          </cell>
        </row>
        <row r="8426">
          <cell r="A8426" t="str">
            <v>1E.02.040.0230.c</v>
          </cell>
          <cell r="B8426" t="str">
            <v>- 4x0.5 mm²</v>
          </cell>
          <cell r="C8426" t="str">
            <v>m</v>
          </cell>
          <cell r="D8426" t="str">
            <v>1,75</v>
          </cell>
        </row>
        <row r="8427">
          <cell r="A8427" t="str">
            <v>1E.02.040.0230.d</v>
          </cell>
          <cell r="B8427" t="str">
            <v>- 2x0.75 mm²</v>
          </cell>
          <cell r="C8427" t="str">
            <v>m</v>
          </cell>
          <cell r="D8427" t="str">
            <v>1,63</v>
          </cell>
        </row>
        <row r="8428">
          <cell r="A8428" t="str">
            <v>1E.02.040.0230.e</v>
          </cell>
          <cell r="B8428" t="str">
            <v>- 3x0.75 mm²</v>
          </cell>
          <cell r="C8428" t="str">
            <v>m</v>
          </cell>
          <cell r="D8428" t="str">
            <v>1,78</v>
          </cell>
        </row>
        <row r="8429">
          <cell r="A8429" t="str">
            <v>1E.02.040.0230.f</v>
          </cell>
          <cell r="B8429" t="str">
            <v>- 4x0.75 mm²</v>
          </cell>
          <cell r="C8429" t="str">
            <v>m</v>
          </cell>
          <cell r="D8429" t="str">
            <v>1,97</v>
          </cell>
        </row>
        <row r="8430">
          <cell r="A8430" t="str">
            <v>1E.02.040.0240</v>
          </cell>
          <cell r="B8430" t="str">
            <v>Cavo multipolare schermato 300/500V per energia e segnalazione di rame rosso ricotto, isolamento in PVC di qualità Rz, schermatura con nastro di alluminio/poliestere + treccia di rame rosso e guaina in PVC di qualità Rz, non propagante l'incendio, a norme CEI 20-22 III, CEI 20-38, tipo FR20HH2R, nelle sezioni:</v>
          </cell>
          <cell r="C8430"/>
          <cell r="D8430"/>
        </row>
        <row r="8431">
          <cell r="A8431" t="str">
            <v>1E.02.040.0240.a</v>
          </cell>
          <cell r="B8431" t="str">
            <v>- 2x1 mm²</v>
          </cell>
          <cell r="C8431" t="str">
            <v>m</v>
          </cell>
          <cell r="D8431" t="str">
            <v>1,80</v>
          </cell>
        </row>
        <row r="8432">
          <cell r="A8432" t="str">
            <v>1E.02.040.0240.b</v>
          </cell>
          <cell r="B8432" t="str">
            <v>- 3x1 mm²</v>
          </cell>
          <cell r="C8432" t="str">
            <v>m</v>
          </cell>
          <cell r="D8432" t="str">
            <v>2,02</v>
          </cell>
        </row>
        <row r="8433">
          <cell r="A8433" t="str">
            <v>1E.02.040.0240.c</v>
          </cell>
          <cell r="B8433" t="str">
            <v>- 4x1 mm²</v>
          </cell>
          <cell r="C8433" t="str">
            <v>m</v>
          </cell>
          <cell r="D8433" t="str">
            <v>2,19</v>
          </cell>
        </row>
        <row r="8434">
          <cell r="A8434" t="str">
            <v>1E.02.040.0250</v>
          </cell>
          <cell r="B8434" t="str">
            <v>Cavo multipolare schermato 450/750V per energia e segnalazione di rame rosso ricotto, isolamento in PVC di qualità Rz, schermatura con nastro di alluminio/poliestere + treccia di rame rosso e guaina in PVC di qualità Rz, non propagante l'incendio, a norme CEI 20-22 III, CEI 20-38, tipo FR20HH2R, nelle sezioni:</v>
          </cell>
          <cell r="C8434"/>
          <cell r="D8434"/>
        </row>
        <row r="8435">
          <cell r="A8435" t="str">
            <v>1E.02.040.0250.a</v>
          </cell>
          <cell r="B8435" t="str">
            <v>- 2x1.5 mm²</v>
          </cell>
          <cell r="C8435" t="str">
            <v>m</v>
          </cell>
          <cell r="D8435" t="str">
            <v>2,26</v>
          </cell>
        </row>
        <row r="8436">
          <cell r="A8436" t="str">
            <v>1E.02.040.0250.b</v>
          </cell>
          <cell r="B8436" t="str">
            <v>- 3x1.5 mm²</v>
          </cell>
          <cell r="C8436" t="str">
            <v>m</v>
          </cell>
          <cell r="D8436" t="str">
            <v>2,81</v>
          </cell>
        </row>
        <row r="8437">
          <cell r="A8437" t="str">
            <v>1E.02.040.0250.c</v>
          </cell>
          <cell r="B8437" t="str">
            <v>- 4x1.5 mm²</v>
          </cell>
          <cell r="C8437" t="str">
            <v>m</v>
          </cell>
          <cell r="D8437" t="str">
            <v>3,44</v>
          </cell>
        </row>
        <row r="8438">
          <cell r="A8438" t="str">
            <v>1E.02.040.0250.d</v>
          </cell>
          <cell r="B8438" t="str">
            <v>- 5x1.5 mm²</v>
          </cell>
          <cell r="C8438" t="str">
            <v>m</v>
          </cell>
          <cell r="D8438" t="str">
            <v>3,72</v>
          </cell>
        </row>
        <row r="8439">
          <cell r="A8439" t="str">
            <v>1E.02.040.0250.e</v>
          </cell>
          <cell r="B8439" t="str">
            <v>- 7x1.5 mm²</v>
          </cell>
          <cell r="C8439" t="str">
            <v>m</v>
          </cell>
          <cell r="D8439" t="str">
            <v>4,81</v>
          </cell>
        </row>
        <row r="8440">
          <cell r="A8440" t="str">
            <v>1E.02.040.0250.f</v>
          </cell>
          <cell r="B8440" t="str">
            <v>- 12x1.5 mm²</v>
          </cell>
          <cell r="C8440" t="str">
            <v>m</v>
          </cell>
          <cell r="D8440" t="str">
            <v>7,08</v>
          </cell>
        </row>
        <row r="8441">
          <cell r="A8441" t="str">
            <v>1E.02.040.0250.g</v>
          </cell>
          <cell r="B8441" t="str">
            <v>- 2x2.5 mm²</v>
          </cell>
          <cell r="C8441" t="str">
            <v>m</v>
          </cell>
          <cell r="D8441" t="str">
            <v>2,73</v>
          </cell>
        </row>
        <row r="8442">
          <cell r="A8442" t="str">
            <v>1E.02.040.0250.h</v>
          </cell>
          <cell r="B8442" t="str">
            <v>- 3x2.5 mm²</v>
          </cell>
          <cell r="C8442" t="str">
            <v>m</v>
          </cell>
          <cell r="D8442" t="str">
            <v>3,34</v>
          </cell>
        </row>
        <row r="8443">
          <cell r="A8443" t="str">
            <v>1E.02.040.0250.i</v>
          </cell>
          <cell r="B8443" t="str">
            <v>- 4x2.5 mm²</v>
          </cell>
          <cell r="C8443" t="str">
            <v>m</v>
          </cell>
          <cell r="D8443" t="str">
            <v>4,20</v>
          </cell>
        </row>
        <row r="8444">
          <cell r="A8444" t="str">
            <v>1E.02.042</v>
          </cell>
          <cell r="B8444" t="str">
            <v>CAVI RESISTENTI AL FUOCO</v>
          </cell>
          <cell r="C8444"/>
          <cell r="D8444"/>
        </row>
        <row r="8445">
          <cell r="A8445" t="str">
            <v>1E.02.042.0310</v>
          </cell>
          <cell r="B8445" t="str">
            <v>Cavo unipolare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8445"/>
          <cell r="D8445"/>
        </row>
        <row r="8446">
          <cell r="A8446" t="str">
            <v>1E.02.042.0310.a</v>
          </cell>
          <cell r="B8446" t="str">
            <v>- 1.5 mm² (No CPR)</v>
          </cell>
          <cell r="C8446" t="str">
            <v>m</v>
          </cell>
          <cell r="D8446" t="str">
            <v>2,27</v>
          </cell>
        </row>
        <row r="8447">
          <cell r="A8447" t="str">
            <v>1E.02.042.0310.b</v>
          </cell>
          <cell r="B8447" t="str">
            <v>- 2.5 mm² (No CPR)</v>
          </cell>
          <cell r="C8447" t="str">
            <v>m</v>
          </cell>
          <cell r="D8447" t="str">
            <v>2,43</v>
          </cell>
        </row>
        <row r="8448">
          <cell r="A8448" t="str">
            <v>1E.02.042.0310.c</v>
          </cell>
          <cell r="B8448" t="str">
            <v>- 4 mm²</v>
          </cell>
          <cell r="C8448" t="str">
            <v>m</v>
          </cell>
          <cell r="D8448" t="str">
            <v>2,66</v>
          </cell>
        </row>
        <row r="8449">
          <cell r="A8449" t="str">
            <v>1E.02.042.0310.d</v>
          </cell>
          <cell r="B8449" t="str">
            <v>- 6 mm²</v>
          </cell>
          <cell r="C8449" t="str">
            <v>m</v>
          </cell>
          <cell r="D8449" t="str">
            <v>2,95</v>
          </cell>
        </row>
        <row r="8450">
          <cell r="A8450" t="str">
            <v>1E.02.042.0310.e</v>
          </cell>
          <cell r="B8450" t="str">
            <v>- 10 mm²</v>
          </cell>
          <cell r="C8450" t="str">
            <v>m</v>
          </cell>
          <cell r="D8450" t="str">
            <v>3,62</v>
          </cell>
        </row>
        <row r="8451">
          <cell r="A8451" t="str">
            <v>1E.02.042.0310.f</v>
          </cell>
          <cell r="B8451" t="str">
            <v>- 16 mm²</v>
          </cell>
          <cell r="C8451" t="str">
            <v>m</v>
          </cell>
          <cell r="D8451" t="str">
            <v>4,30</v>
          </cell>
        </row>
        <row r="8452">
          <cell r="A8452" t="str">
            <v>1E.02.042.0310.g</v>
          </cell>
          <cell r="B8452" t="str">
            <v>- 25 mm²</v>
          </cell>
          <cell r="C8452" t="str">
            <v>m</v>
          </cell>
          <cell r="D8452" t="str">
            <v>5,50</v>
          </cell>
        </row>
        <row r="8453">
          <cell r="A8453" t="str">
            <v>1E.02.042.0310.h</v>
          </cell>
          <cell r="B8453" t="str">
            <v>- 35 mm²</v>
          </cell>
          <cell r="C8453" t="str">
            <v>m</v>
          </cell>
          <cell r="D8453" t="str">
            <v>6,78</v>
          </cell>
        </row>
        <row r="8454">
          <cell r="A8454" t="str">
            <v>1E.02.042.0310.i</v>
          </cell>
          <cell r="B8454" t="str">
            <v>- 50 mm²</v>
          </cell>
          <cell r="C8454" t="str">
            <v>m</v>
          </cell>
          <cell r="D8454" t="str">
            <v>8,94</v>
          </cell>
        </row>
        <row r="8455">
          <cell r="A8455" t="str">
            <v>1E.02.042.0310.j</v>
          </cell>
          <cell r="B8455" t="str">
            <v>- 70 mm²</v>
          </cell>
          <cell r="C8455" t="str">
            <v>m</v>
          </cell>
          <cell r="D8455" t="str">
            <v>11,02</v>
          </cell>
        </row>
        <row r="8456">
          <cell r="A8456" t="str">
            <v>1E.02.042.0310.k</v>
          </cell>
          <cell r="B8456" t="str">
            <v>- 95 mm²</v>
          </cell>
          <cell r="C8456" t="str">
            <v>m</v>
          </cell>
          <cell r="D8456" t="str">
            <v>13,95</v>
          </cell>
        </row>
        <row r="8457">
          <cell r="A8457" t="str">
            <v>1E.02.042.0310.l</v>
          </cell>
          <cell r="B8457" t="str">
            <v>- 120 mm²</v>
          </cell>
          <cell r="C8457" t="str">
            <v>m</v>
          </cell>
          <cell r="D8457" t="str">
            <v>18,50</v>
          </cell>
        </row>
        <row r="8458">
          <cell r="A8458" t="str">
            <v>1E.02.042.0310.m</v>
          </cell>
          <cell r="B8458" t="str">
            <v>- 150 mm²</v>
          </cell>
          <cell r="C8458" t="str">
            <v>m</v>
          </cell>
          <cell r="D8458" t="str">
            <v>20,67</v>
          </cell>
        </row>
        <row r="8459">
          <cell r="A8459" t="str">
            <v>1E.02.042.0310.n</v>
          </cell>
          <cell r="B8459" t="str">
            <v>- 185 mm²</v>
          </cell>
          <cell r="C8459" t="str">
            <v>m</v>
          </cell>
          <cell r="D8459" t="str">
            <v>24,83</v>
          </cell>
        </row>
        <row r="8460">
          <cell r="A8460" t="str">
            <v>1E.02.042.0310.o</v>
          </cell>
          <cell r="B8460" t="str">
            <v>- 240 mm²</v>
          </cell>
          <cell r="C8460" t="str">
            <v>m</v>
          </cell>
          <cell r="D8460" t="str">
            <v>33,17</v>
          </cell>
        </row>
        <row r="8461">
          <cell r="A8461" t="str">
            <v>1E.02.042.0320</v>
          </cell>
          <cell r="B8461" t="str">
            <v>Cavo bipolare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8461"/>
          <cell r="D8461"/>
        </row>
        <row r="8462">
          <cell r="A8462" t="str">
            <v>1E.02.042.0320.a</v>
          </cell>
          <cell r="B8462" t="str">
            <v>- 2x1.5 mm²</v>
          </cell>
          <cell r="C8462" t="str">
            <v>m</v>
          </cell>
          <cell r="D8462" t="str">
            <v>3,76</v>
          </cell>
        </row>
        <row r="8463">
          <cell r="A8463" t="str">
            <v>1E.02.042.0320.b</v>
          </cell>
          <cell r="B8463" t="str">
            <v>- 2x2.5 mm²</v>
          </cell>
          <cell r="C8463" t="str">
            <v>m</v>
          </cell>
          <cell r="D8463" t="str">
            <v>4,29</v>
          </cell>
        </row>
        <row r="8464">
          <cell r="A8464" t="str">
            <v>1E.02.042.0320.c</v>
          </cell>
          <cell r="B8464" t="str">
            <v>- 2x4 mm²</v>
          </cell>
          <cell r="C8464" t="str">
            <v>m</v>
          </cell>
          <cell r="D8464" t="str">
            <v>4,99</v>
          </cell>
        </row>
        <row r="8465">
          <cell r="A8465" t="str">
            <v>1E.02.042.0320.d</v>
          </cell>
          <cell r="B8465" t="str">
            <v>- 2x6 mm²</v>
          </cell>
          <cell r="C8465" t="str">
            <v>m</v>
          </cell>
          <cell r="D8465" t="str">
            <v>5,93</v>
          </cell>
        </row>
        <row r="8466">
          <cell r="A8466" t="str">
            <v>1E.02.042.0320.e</v>
          </cell>
          <cell r="B8466" t="str">
            <v>- 2x10 mm²</v>
          </cell>
          <cell r="C8466" t="str">
            <v>m</v>
          </cell>
          <cell r="D8466" t="str">
            <v>7,98</v>
          </cell>
        </row>
        <row r="8467">
          <cell r="A8467" t="str">
            <v>1E.02.042.0320.f</v>
          </cell>
          <cell r="B8467" t="str">
            <v>- 2x16 mm²</v>
          </cell>
          <cell r="C8467" t="str">
            <v>m</v>
          </cell>
          <cell r="D8467" t="str">
            <v>10,31</v>
          </cell>
        </row>
        <row r="8468">
          <cell r="A8468" t="str">
            <v>1E.02.042.0320.g</v>
          </cell>
          <cell r="B8468" t="str">
            <v>- 2x25 mm²</v>
          </cell>
          <cell r="C8468" t="str">
            <v>m</v>
          </cell>
          <cell r="D8468" t="str">
            <v>14,28</v>
          </cell>
        </row>
        <row r="8469">
          <cell r="A8469" t="str">
            <v>1E.02.042.0330</v>
          </cell>
          <cell r="B8469" t="str">
            <v>Cavo tripolare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8469"/>
          <cell r="D8469"/>
        </row>
        <row r="8470">
          <cell r="A8470" t="str">
            <v>1E.02.042.0330.a</v>
          </cell>
          <cell r="B8470" t="str">
            <v>- 3Gx1.5 mm²</v>
          </cell>
          <cell r="C8470" t="str">
            <v>m</v>
          </cell>
          <cell r="D8470" t="str">
            <v>4,30</v>
          </cell>
        </row>
        <row r="8471">
          <cell r="A8471" t="str">
            <v>1E.02.042.0330.b</v>
          </cell>
          <cell r="B8471" t="str">
            <v>- 3Gx2.5 mm²</v>
          </cell>
          <cell r="C8471" t="str">
            <v>m</v>
          </cell>
          <cell r="D8471" t="str">
            <v>5,07</v>
          </cell>
        </row>
        <row r="8472">
          <cell r="A8472" t="str">
            <v>1E.02.042.0330.c</v>
          </cell>
          <cell r="B8472" t="str">
            <v>- 3Gx4 mm²</v>
          </cell>
          <cell r="C8472" t="str">
            <v>m</v>
          </cell>
          <cell r="D8472" t="str">
            <v>6,26</v>
          </cell>
        </row>
        <row r="8473">
          <cell r="A8473" t="str">
            <v>1E.02.042.0330.d</v>
          </cell>
          <cell r="B8473" t="str">
            <v>- 3Gx6 mm²</v>
          </cell>
          <cell r="C8473" t="str">
            <v>m</v>
          </cell>
          <cell r="D8473" t="str">
            <v>7,62</v>
          </cell>
        </row>
        <row r="8474">
          <cell r="A8474" t="str">
            <v>1E.02.042.0330.e</v>
          </cell>
          <cell r="B8474" t="str">
            <v>- 3Gx10 mm²</v>
          </cell>
          <cell r="C8474" t="str">
            <v>m</v>
          </cell>
          <cell r="D8474" t="str">
            <v>10,87</v>
          </cell>
        </row>
        <row r="8475">
          <cell r="A8475" t="str">
            <v>1E.02.042.0330.f</v>
          </cell>
          <cell r="B8475" t="str">
            <v>- 3Gx16 mm²</v>
          </cell>
          <cell r="C8475" t="str">
            <v>m</v>
          </cell>
          <cell r="D8475" t="str">
            <v>13,59</v>
          </cell>
        </row>
        <row r="8476">
          <cell r="A8476" t="str">
            <v>1E.02.042.0330.g</v>
          </cell>
          <cell r="B8476" t="str">
            <v>- 3Gx25 mm²</v>
          </cell>
          <cell r="C8476" t="str">
            <v>m</v>
          </cell>
          <cell r="D8476" t="str">
            <v>19,17</v>
          </cell>
        </row>
        <row r="8477">
          <cell r="A8477" t="str">
            <v>1E.02.042.0340</v>
          </cell>
          <cell r="B8477" t="str">
            <v>Cavo quadripolare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8477"/>
          <cell r="D8477"/>
        </row>
        <row r="8478">
          <cell r="A8478" t="str">
            <v>1E.02.042.0340.a</v>
          </cell>
          <cell r="B8478" t="str">
            <v>- 4Gx1.5 mm²</v>
          </cell>
          <cell r="C8478" t="str">
            <v>m</v>
          </cell>
          <cell r="D8478" t="str">
            <v>5,08</v>
          </cell>
        </row>
        <row r="8479">
          <cell r="A8479" t="str">
            <v>1E.02.042.0340.b</v>
          </cell>
          <cell r="B8479" t="str">
            <v>- 4Gx2.5 mm²</v>
          </cell>
          <cell r="C8479" t="str">
            <v>m</v>
          </cell>
          <cell r="D8479" t="str">
            <v>6,09</v>
          </cell>
        </row>
        <row r="8480">
          <cell r="A8480" t="str">
            <v>1E.02.042.0340.c</v>
          </cell>
          <cell r="B8480" t="str">
            <v>- 4Gx4 mm²</v>
          </cell>
          <cell r="C8480" t="str">
            <v>m</v>
          </cell>
          <cell r="D8480" t="str">
            <v>7,44</v>
          </cell>
        </row>
        <row r="8481">
          <cell r="A8481" t="str">
            <v>1E.02.042.0340.d</v>
          </cell>
          <cell r="B8481" t="str">
            <v>- 4Gx6 mm²</v>
          </cell>
          <cell r="C8481" t="str">
            <v>m</v>
          </cell>
          <cell r="D8481" t="str">
            <v>9,24</v>
          </cell>
        </row>
        <row r="8482">
          <cell r="A8482" t="str">
            <v>1E.02.042.0340.e</v>
          </cell>
          <cell r="B8482" t="str">
            <v>- 4Gx10 mm²</v>
          </cell>
          <cell r="C8482" t="str">
            <v>m</v>
          </cell>
          <cell r="D8482" t="str">
            <v>12,90</v>
          </cell>
        </row>
        <row r="8483">
          <cell r="A8483" t="str">
            <v>1E.02.042.0340.f</v>
          </cell>
          <cell r="B8483" t="str">
            <v>- 4Gx16 mm²</v>
          </cell>
          <cell r="C8483" t="str">
            <v>m</v>
          </cell>
          <cell r="D8483" t="str">
            <v>17,06</v>
          </cell>
        </row>
        <row r="8484">
          <cell r="A8484" t="str">
            <v>1E.02.042.0340.g</v>
          </cell>
          <cell r="B8484" t="str">
            <v>- 4Gx25 mm²</v>
          </cell>
          <cell r="C8484" t="str">
            <v>m</v>
          </cell>
          <cell r="D8484" t="str">
            <v>24,37</v>
          </cell>
        </row>
        <row r="8485">
          <cell r="A8485" t="str">
            <v>1E.02.042.0350</v>
          </cell>
          <cell r="B8485" t="str">
            <v>Cavo pentapolare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8485"/>
          <cell r="D8485"/>
        </row>
        <row r="8486">
          <cell r="A8486" t="str">
            <v>1E.02.042.0350.a</v>
          </cell>
          <cell r="B8486" t="str">
            <v>- 5Gx1.5 mm²</v>
          </cell>
          <cell r="C8486" t="str">
            <v>m</v>
          </cell>
          <cell r="D8486" t="str">
            <v>5,76</v>
          </cell>
        </row>
        <row r="8487">
          <cell r="A8487" t="str">
            <v>1E.02.042.0350.b</v>
          </cell>
          <cell r="B8487" t="str">
            <v>- 5Gx2.5 mm²</v>
          </cell>
          <cell r="C8487" t="str">
            <v>m</v>
          </cell>
          <cell r="D8487" t="str">
            <v>7,01</v>
          </cell>
        </row>
        <row r="8488">
          <cell r="A8488" t="str">
            <v>1E.02.042.0350.c</v>
          </cell>
          <cell r="B8488" t="str">
            <v>- 5Gx4 mm²</v>
          </cell>
          <cell r="C8488" t="str">
            <v>m</v>
          </cell>
          <cell r="D8488" t="str">
            <v>8,67</v>
          </cell>
        </row>
        <row r="8489">
          <cell r="A8489" t="str">
            <v>1E.02.042.0350.d</v>
          </cell>
          <cell r="B8489" t="str">
            <v>- 5Gx6 mm²</v>
          </cell>
          <cell r="C8489" t="str">
            <v>m</v>
          </cell>
          <cell r="D8489" t="str">
            <v>10,93</v>
          </cell>
        </row>
        <row r="8490">
          <cell r="A8490" t="str">
            <v>1E.02.042.0350.e</v>
          </cell>
          <cell r="B8490" t="str">
            <v>- 5Gx10 mm²</v>
          </cell>
          <cell r="C8490" t="str">
            <v>m</v>
          </cell>
          <cell r="D8490" t="str">
            <v>15,57</v>
          </cell>
        </row>
        <row r="8491">
          <cell r="A8491" t="str">
            <v>1E.02.042.0350.f</v>
          </cell>
          <cell r="B8491" t="str">
            <v>- 5Gx16 mm²</v>
          </cell>
          <cell r="C8491" t="str">
            <v>m</v>
          </cell>
          <cell r="D8491" t="str">
            <v>20,72</v>
          </cell>
        </row>
        <row r="8492">
          <cell r="A8492" t="str">
            <v>1E.02.042.0350.g</v>
          </cell>
          <cell r="B8492" t="str">
            <v>- 5Gx25 mm²</v>
          </cell>
          <cell r="C8492" t="str">
            <v>m</v>
          </cell>
          <cell r="D8492" t="str">
            <v>29,78</v>
          </cell>
        </row>
        <row r="8493">
          <cell r="A8493" t="str">
            <v>1E.02.042.0360</v>
          </cell>
          <cell r="B8493" t="str">
            <v>Cavo multipolare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8493"/>
          <cell r="D8493"/>
        </row>
        <row r="8494">
          <cell r="A8494" t="str">
            <v>1E.02.042.0360.a</v>
          </cell>
          <cell r="B8494" t="str">
            <v>- 7Gx1,5 mm²</v>
          </cell>
          <cell r="C8494" t="str">
            <v>m</v>
          </cell>
          <cell r="D8494" t="str">
            <v>7,67</v>
          </cell>
        </row>
        <row r="8495">
          <cell r="A8495" t="str">
            <v>1E.02.042.0360.b</v>
          </cell>
          <cell r="B8495" t="str">
            <v>- 10Gx1,5 mm²</v>
          </cell>
          <cell r="C8495" t="str">
            <v>m</v>
          </cell>
          <cell r="D8495" t="str">
            <v>10,14</v>
          </cell>
        </row>
        <row r="8496">
          <cell r="A8496" t="str">
            <v>1E.02.042.0360.c</v>
          </cell>
          <cell r="B8496" t="str">
            <v>-12Gx1,5 mm²</v>
          </cell>
          <cell r="C8496" t="str">
            <v>m</v>
          </cell>
          <cell r="D8496" t="str">
            <v>11,83</v>
          </cell>
        </row>
        <row r="8497">
          <cell r="A8497" t="str">
            <v>1E.02.042.0360.d</v>
          </cell>
          <cell r="B8497" t="str">
            <v>- 16Gx1,5 mm²</v>
          </cell>
          <cell r="C8497" t="str">
            <v>m</v>
          </cell>
          <cell r="D8497" t="str">
            <v>14,86</v>
          </cell>
        </row>
        <row r="8498">
          <cell r="A8498" t="str">
            <v>1E.02.042.0360.e</v>
          </cell>
          <cell r="B8498" t="str">
            <v>- 19Gx1,5 mm²</v>
          </cell>
          <cell r="C8498" t="str">
            <v>m</v>
          </cell>
          <cell r="D8498" t="str">
            <v>17,22</v>
          </cell>
        </row>
        <row r="8499">
          <cell r="A8499" t="str">
            <v>1E.02.042.0360.f</v>
          </cell>
          <cell r="B8499" t="str">
            <v>- 24Gx1,5 mm²</v>
          </cell>
          <cell r="C8499" t="str">
            <v>m</v>
          </cell>
          <cell r="D8499" t="str">
            <v>21,14</v>
          </cell>
        </row>
        <row r="8500">
          <cell r="A8500" t="str">
            <v>1E.02.042.0370</v>
          </cell>
          <cell r="B8500" t="str">
            <v>Cavo multipolare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8500"/>
          <cell r="D8500"/>
        </row>
        <row r="8501">
          <cell r="A8501" t="str">
            <v>1E.02.042.0370.a</v>
          </cell>
          <cell r="B8501" t="str">
            <v>- 7Gx2,5 mm²</v>
          </cell>
          <cell r="C8501" t="str">
            <v>m</v>
          </cell>
          <cell r="D8501" t="str">
            <v>9,90</v>
          </cell>
        </row>
        <row r="8502">
          <cell r="A8502" t="str">
            <v>1E.02.042.0370.b</v>
          </cell>
          <cell r="B8502" t="str">
            <v>- 10Gx2,5 mm²</v>
          </cell>
          <cell r="C8502" t="str">
            <v>m</v>
          </cell>
          <cell r="D8502" t="str">
            <v>13,38</v>
          </cell>
        </row>
        <row r="8503">
          <cell r="A8503" t="str">
            <v>1E.02.042.0370.c</v>
          </cell>
          <cell r="B8503" t="str">
            <v>-12Gx2,5 mm²</v>
          </cell>
          <cell r="C8503" t="str">
            <v>m</v>
          </cell>
          <cell r="D8503" t="str">
            <v>15,49</v>
          </cell>
        </row>
        <row r="8504">
          <cell r="A8504" t="str">
            <v>1E.02.042.0370.d</v>
          </cell>
          <cell r="B8504" t="str">
            <v>- 16Gx2,5 mm²</v>
          </cell>
          <cell r="C8504" t="str">
            <v>m</v>
          </cell>
          <cell r="D8504" t="str">
            <v>19,75</v>
          </cell>
        </row>
        <row r="8505">
          <cell r="A8505" t="str">
            <v>1E.02.042.0370.e</v>
          </cell>
          <cell r="B8505" t="str">
            <v>- 19Gx2,5 mm²</v>
          </cell>
          <cell r="C8505" t="str">
            <v>m</v>
          </cell>
          <cell r="D8505" t="str">
            <v>22,91</v>
          </cell>
        </row>
        <row r="8506">
          <cell r="A8506" t="str">
            <v>1E.02.042.0370.f</v>
          </cell>
          <cell r="B8506" t="str">
            <v>- 24Gx2,5 mm²</v>
          </cell>
          <cell r="C8506" t="str">
            <v>m</v>
          </cell>
          <cell r="D8506" t="str">
            <v>28,36</v>
          </cell>
        </row>
        <row r="8507">
          <cell r="A8507" t="str">
            <v>1E.02.044</v>
          </cell>
          <cell r="B8507" t="str">
            <v>CAVI DI MEDIA TENSIONE</v>
          </cell>
          <cell r="C8507"/>
          <cell r="D8507"/>
        </row>
        <row r="8508">
          <cell r="A8508" t="str">
            <v>1E.02.044.0010</v>
          </cell>
          <cell r="B8508" t="str">
            <v>Cavo unipolare di media tensione, per tensioni 8.7/15kV isolato in gomma etilpropilenica (G7), schermatura a fili di rame, guaina in PVC, a norme CEI 20-11 CEI 20-13 tipo RG7H1R, nelle sezioni:</v>
          </cell>
          <cell r="C8508"/>
          <cell r="D8508"/>
        </row>
        <row r="8509">
          <cell r="A8509" t="str">
            <v>1E.02.044.0010.a</v>
          </cell>
          <cell r="B8509" t="str">
            <v>- 1x35 mm²</v>
          </cell>
          <cell r="C8509" t="str">
            <v>m</v>
          </cell>
          <cell r="D8509" t="str">
            <v>13,19</v>
          </cell>
        </row>
        <row r="8510">
          <cell r="A8510" t="str">
            <v>1E.02.044.0010.b</v>
          </cell>
          <cell r="B8510" t="str">
            <v>- 1x50 mm²</v>
          </cell>
          <cell r="C8510" t="str">
            <v>m</v>
          </cell>
          <cell r="D8510" t="str">
            <v>14,14</v>
          </cell>
        </row>
        <row r="8511">
          <cell r="A8511" t="str">
            <v>1E.02.044.0010.c</v>
          </cell>
          <cell r="B8511" t="str">
            <v>- 1x70 mm²</v>
          </cell>
          <cell r="C8511" t="str">
            <v>m</v>
          </cell>
          <cell r="D8511" t="str">
            <v>15,51</v>
          </cell>
        </row>
        <row r="8512">
          <cell r="A8512" t="str">
            <v>1E.02.044.0010.d</v>
          </cell>
          <cell r="B8512" t="str">
            <v>- 1x95 mm²</v>
          </cell>
          <cell r="C8512" t="str">
            <v>m</v>
          </cell>
          <cell r="D8512" t="str">
            <v>20,06</v>
          </cell>
        </row>
        <row r="8513">
          <cell r="A8513" t="str">
            <v>1E.02.044.0010.e</v>
          </cell>
          <cell r="B8513" t="str">
            <v>- 1x120 mm²</v>
          </cell>
          <cell r="C8513" t="str">
            <v>m</v>
          </cell>
          <cell r="D8513" t="str">
            <v>22,15</v>
          </cell>
        </row>
        <row r="8514">
          <cell r="A8514" t="str">
            <v>1E.02.044.0010.f</v>
          </cell>
          <cell r="B8514" t="str">
            <v>- 1x150 mm²</v>
          </cell>
          <cell r="C8514" t="str">
            <v>m</v>
          </cell>
          <cell r="D8514" t="str">
            <v>24,04</v>
          </cell>
        </row>
        <row r="8515">
          <cell r="A8515" t="str">
            <v>1E.02.044.0010.g</v>
          </cell>
          <cell r="B8515" t="str">
            <v>- 1x185 mm²</v>
          </cell>
          <cell r="C8515" t="str">
            <v>m</v>
          </cell>
          <cell r="D8515" t="str">
            <v>26,51</v>
          </cell>
        </row>
        <row r="8516">
          <cell r="A8516" t="str">
            <v>1E.02.044.0010.h</v>
          </cell>
          <cell r="B8516" t="str">
            <v>- 1x240 mm²</v>
          </cell>
          <cell r="C8516" t="str">
            <v>m</v>
          </cell>
          <cell r="D8516" t="str">
            <v>30,27</v>
          </cell>
        </row>
        <row r="8517">
          <cell r="A8517" t="str">
            <v>1E.02.044.0030</v>
          </cell>
          <cell r="B8517" t="str">
            <v>Cavo tripolare di media tensione, per tensioni 8.7/15kV isolato in gomma etilpropilenica (G7), schermatura a fili di rame, guaina in PVC, a norme CEI 20-11 CEI 20-13 tipo RG7H1OR, nelle sezioni:</v>
          </cell>
          <cell r="C8517"/>
          <cell r="D8517"/>
        </row>
        <row r="8518">
          <cell r="A8518" t="str">
            <v>1E.02.044.0030.a</v>
          </cell>
          <cell r="B8518" t="str">
            <v>- 3x35 mm²</v>
          </cell>
          <cell r="C8518" t="str">
            <v>m</v>
          </cell>
          <cell r="D8518" t="str">
            <v>25,11</v>
          </cell>
        </row>
        <row r="8519">
          <cell r="A8519" t="str">
            <v>1E.02.044.0030.b</v>
          </cell>
          <cell r="B8519" t="str">
            <v>- 3x50 mm²</v>
          </cell>
          <cell r="C8519" t="str">
            <v>m</v>
          </cell>
          <cell r="D8519" t="str">
            <v>28,39</v>
          </cell>
        </row>
        <row r="8520">
          <cell r="A8520" t="str">
            <v>1E.02.044.0030.c</v>
          </cell>
          <cell r="B8520" t="str">
            <v>- 3x70 mm²</v>
          </cell>
          <cell r="C8520" t="str">
            <v>m</v>
          </cell>
          <cell r="D8520" t="str">
            <v>32,89</v>
          </cell>
        </row>
        <row r="8521">
          <cell r="A8521" t="str">
            <v>1E.02.044.0030.d</v>
          </cell>
          <cell r="B8521" t="str">
            <v>- 3x95 mm²</v>
          </cell>
          <cell r="C8521" t="str">
            <v>m</v>
          </cell>
          <cell r="D8521" t="str">
            <v>41,06</v>
          </cell>
        </row>
        <row r="8522">
          <cell r="A8522" t="str">
            <v>1E.02.044.0030.e</v>
          </cell>
          <cell r="B8522" t="str">
            <v>- 3x120 mm²</v>
          </cell>
          <cell r="C8522" t="str">
            <v>m</v>
          </cell>
          <cell r="D8522" t="str">
            <v>47,05</v>
          </cell>
        </row>
        <row r="8523">
          <cell r="A8523" t="str">
            <v>1E.02.044.0030.f</v>
          </cell>
          <cell r="B8523" t="str">
            <v>- 3x150 mm²</v>
          </cell>
          <cell r="C8523" t="str">
            <v>m</v>
          </cell>
          <cell r="D8523" t="str">
            <v>52,88</v>
          </cell>
        </row>
        <row r="8524">
          <cell r="A8524" t="str">
            <v>1E.02.044.0030.g</v>
          </cell>
          <cell r="B8524" t="str">
            <v>- 3x185 mm²</v>
          </cell>
          <cell r="C8524" t="str">
            <v>m</v>
          </cell>
          <cell r="D8524" t="str">
            <v>60,38</v>
          </cell>
        </row>
        <row r="8525">
          <cell r="A8525" t="str">
            <v>1E.02.044.0030.h</v>
          </cell>
          <cell r="B8525" t="str">
            <v>- 3x240 mm²</v>
          </cell>
          <cell r="C8525" t="str">
            <v>m</v>
          </cell>
          <cell r="D8525" t="str">
            <v>73,37</v>
          </cell>
        </row>
        <row r="8526">
          <cell r="A8526" t="str">
            <v>1E.02.044.0050</v>
          </cell>
          <cell r="B8526" t="str">
            <v>Cavo unipolare di media tensione, per tensioni 12/20kV isolato in gomma etilpropilenica (G7), schermatura a fili di rame, guaina in PVC, a norme CEI 20-11 CEI 20-13 tipo RG7H1R, nelle sezioni:</v>
          </cell>
          <cell r="C8526"/>
          <cell r="D8526"/>
        </row>
        <row r="8527">
          <cell r="A8527" t="str">
            <v>1E.02.044.0050.a</v>
          </cell>
          <cell r="B8527" t="str">
            <v>- 1x35 mm²</v>
          </cell>
          <cell r="C8527" t="str">
            <v>m</v>
          </cell>
          <cell r="D8527" t="str">
            <v>13,51</v>
          </cell>
        </row>
        <row r="8528">
          <cell r="A8528" t="str">
            <v>1E.02.044.0050.b</v>
          </cell>
          <cell r="B8528" t="str">
            <v>- 1x50 mm²</v>
          </cell>
          <cell r="C8528" t="str">
            <v>m</v>
          </cell>
          <cell r="D8528" t="str">
            <v>14,52</v>
          </cell>
        </row>
        <row r="8529">
          <cell r="A8529" t="str">
            <v>1E.02.044.0050.c</v>
          </cell>
          <cell r="B8529" t="str">
            <v>- 1x70 mm²</v>
          </cell>
          <cell r="C8529" t="str">
            <v>m</v>
          </cell>
          <cell r="D8529" t="str">
            <v>15,93</v>
          </cell>
        </row>
        <row r="8530">
          <cell r="A8530" t="str">
            <v>1E.02.044.0050.d</v>
          </cell>
          <cell r="B8530" t="str">
            <v>- 1x95 mm²</v>
          </cell>
          <cell r="C8530" t="str">
            <v>m</v>
          </cell>
          <cell r="D8530" t="str">
            <v>20,46</v>
          </cell>
        </row>
        <row r="8531">
          <cell r="A8531" t="str">
            <v>1E.02.044.0050.e</v>
          </cell>
          <cell r="B8531" t="str">
            <v>- 1x120 mm²</v>
          </cell>
          <cell r="C8531" t="str">
            <v>m</v>
          </cell>
          <cell r="D8531" t="str">
            <v>22,59</v>
          </cell>
        </row>
        <row r="8532">
          <cell r="A8532" t="str">
            <v>1E.02.044.0050.f</v>
          </cell>
          <cell r="B8532" t="str">
            <v>- 1x150 mm²</v>
          </cell>
          <cell r="C8532" t="str">
            <v>m</v>
          </cell>
          <cell r="D8532" t="str">
            <v>24,48</v>
          </cell>
        </row>
        <row r="8533">
          <cell r="A8533" t="str">
            <v>1E.02.044.0050.g</v>
          </cell>
          <cell r="B8533" t="str">
            <v>- 1x185 mm²</v>
          </cell>
          <cell r="C8533" t="str">
            <v>m</v>
          </cell>
          <cell r="D8533" t="str">
            <v>26,95</v>
          </cell>
        </row>
        <row r="8534">
          <cell r="A8534" t="str">
            <v>1E.02.044.0050.h</v>
          </cell>
          <cell r="B8534" t="str">
            <v>- 1x240 mm²</v>
          </cell>
          <cell r="C8534" t="str">
            <v>m</v>
          </cell>
          <cell r="D8534" t="str">
            <v>31,65</v>
          </cell>
        </row>
        <row r="8535">
          <cell r="A8535" t="str">
            <v>1E.02.044.0070</v>
          </cell>
          <cell r="B8535" t="str">
            <v>Cavo tripolare di media tensione, per tensioni 12/20kV isolato in gomma etilpropilenica (G7), schermatura a fili di rame, guaina in PVC, a norme CEI 20-11 CEI 20-13 tipo RG7H1OR, nelle sezioni:</v>
          </cell>
          <cell r="C8535"/>
          <cell r="D8535"/>
        </row>
        <row r="8536">
          <cell r="A8536" t="str">
            <v>1E.02.044.0070.a</v>
          </cell>
          <cell r="B8536" t="str">
            <v>- 3x35 mm²</v>
          </cell>
          <cell r="C8536" t="str">
            <v>m</v>
          </cell>
          <cell r="D8536" t="str">
            <v>26,70</v>
          </cell>
        </row>
        <row r="8537">
          <cell r="A8537" t="str">
            <v>1E.02.044.0070.b</v>
          </cell>
          <cell r="B8537" t="str">
            <v>- 3x50 mm²</v>
          </cell>
          <cell r="C8537" t="str">
            <v>m</v>
          </cell>
          <cell r="D8537" t="str">
            <v>30,00</v>
          </cell>
        </row>
        <row r="8538">
          <cell r="A8538" t="str">
            <v>1E.02.044.0070.c</v>
          </cell>
          <cell r="B8538" t="str">
            <v>- 3x70 mm²</v>
          </cell>
          <cell r="C8538" t="str">
            <v>m</v>
          </cell>
          <cell r="D8538" t="str">
            <v>34,23</v>
          </cell>
        </row>
        <row r="8539">
          <cell r="A8539" t="str">
            <v>1E.02.044.0070.d</v>
          </cell>
          <cell r="B8539" t="str">
            <v>- 3x95 mm²</v>
          </cell>
          <cell r="C8539" t="str">
            <v>m</v>
          </cell>
          <cell r="D8539" t="str">
            <v>42,43</v>
          </cell>
        </row>
        <row r="8540">
          <cell r="A8540" t="str">
            <v>1E.02.044.0070.e</v>
          </cell>
          <cell r="B8540" t="str">
            <v>- 3x120 mm²</v>
          </cell>
          <cell r="C8540" t="str">
            <v>m</v>
          </cell>
          <cell r="D8540" t="str">
            <v>48,47</v>
          </cell>
        </row>
        <row r="8541">
          <cell r="A8541" t="str">
            <v>1E.02.044.0070.f</v>
          </cell>
          <cell r="B8541" t="str">
            <v>- 3x150 mm²</v>
          </cell>
          <cell r="C8541" t="str">
            <v>m</v>
          </cell>
          <cell r="D8541" t="str">
            <v>54,34</v>
          </cell>
        </row>
        <row r="8542">
          <cell r="A8542" t="str">
            <v>1E.02.044.0070.g</v>
          </cell>
          <cell r="B8542" t="str">
            <v>- 3x185 mm²</v>
          </cell>
          <cell r="C8542" t="str">
            <v>m</v>
          </cell>
          <cell r="D8542" t="str">
            <v>63,18</v>
          </cell>
        </row>
        <row r="8543">
          <cell r="A8543" t="str">
            <v>1E.02.044.0070.h</v>
          </cell>
          <cell r="B8543" t="str">
            <v>- 3x240 mm²</v>
          </cell>
          <cell r="C8543" t="str">
            <v>m</v>
          </cell>
          <cell r="D8543" t="str">
            <v>77,86</v>
          </cell>
        </row>
        <row r="8544">
          <cell r="A8544" t="str">
            <v>1E.02.044.0090</v>
          </cell>
          <cell r="B8544" t="str">
            <v>Cavo unipolare di media tensione, per tensioni 15/20kV isolato in gomma etilpropilenica (G7), schermatura a fili di rame, guaina in PVC, a norme CEI 20-11 CEI 20-13 tipo RG7H1R, nelle sezioni:</v>
          </cell>
          <cell r="C8544"/>
          <cell r="D8544"/>
        </row>
        <row r="8545">
          <cell r="A8545" t="str">
            <v>1E.02.044.0090.a</v>
          </cell>
          <cell r="B8545" t="str">
            <v>- 1x35 mm²</v>
          </cell>
          <cell r="C8545" t="str">
            <v>m</v>
          </cell>
          <cell r="D8545" t="str">
            <v>14,07</v>
          </cell>
        </row>
        <row r="8546">
          <cell r="A8546" t="str">
            <v>1E.02.044.0090.b</v>
          </cell>
          <cell r="B8546" t="str">
            <v>- 1x50 mm²</v>
          </cell>
          <cell r="C8546" t="str">
            <v>m</v>
          </cell>
          <cell r="D8546" t="str">
            <v>14,86</v>
          </cell>
        </row>
        <row r="8547">
          <cell r="A8547" t="str">
            <v>1E.02.044.0090.c</v>
          </cell>
          <cell r="B8547" t="str">
            <v>- 1x70 mm²</v>
          </cell>
          <cell r="C8547" t="str">
            <v>m</v>
          </cell>
          <cell r="D8547" t="str">
            <v>16,28</v>
          </cell>
        </row>
        <row r="8548">
          <cell r="A8548" t="str">
            <v>1E.02.044.0090.d</v>
          </cell>
          <cell r="B8548" t="str">
            <v>- 1x95 mm²</v>
          </cell>
          <cell r="C8548" t="str">
            <v>m</v>
          </cell>
          <cell r="D8548" t="str">
            <v>20,92</v>
          </cell>
        </row>
        <row r="8549">
          <cell r="A8549" t="str">
            <v>1E.02.044.0090.e</v>
          </cell>
          <cell r="B8549" t="str">
            <v>- 1x120 mm²</v>
          </cell>
          <cell r="C8549" t="str">
            <v>m</v>
          </cell>
          <cell r="D8549" t="str">
            <v>22,95</v>
          </cell>
        </row>
        <row r="8550">
          <cell r="A8550" t="str">
            <v>1E.02.044.0090.f</v>
          </cell>
          <cell r="B8550" t="str">
            <v>- 1x150 mm²</v>
          </cell>
          <cell r="C8550" t="str">
            <v>m</v>
          </cell>
          <cell r="D8550" t="str">
            <v>24,88</v>
          </cell>
        </row>
        <row r="8551">
          <cell r="A8551" t="str">
            <v>1E.02.044.0090.g</v>
          </cell>
          <cell r="B8551" t="str">
            <v>- 1x185 mm²</v>
          </cell>
          <cell r="C8551" t="str">
            <v>m</v>
          </cell>
          <cell r="D8551" t="str">
            <v>27,32</v>
          </cell>
        </row>
        <row r="8552">
          <cell r="A8552" t="str">
            <v>1E.02.044.0090.h</v>
          </cell>
          <cell r="B8552" t="str">
            <v>- 1x240 mm²</v>
          </cell>
          <cell r="C8552" t="str">
            <v>m</v>
          </cell>
          <cell r="D8552" t="str">
            <v>32,14</v>
          </cell>
        </row>
        <row r="8553">
          <cell r="A8553" t="str">
            <v>1E.02.044.0110</v>
          </cell>
          <cell r="B8553" t="str">
            <v>Cavo tripolare di media tensione, per tensioni 15/20kV isolato in gomma etilpropilenica (G7), schermatura a fili di rame, guaina in PVC, a norme CEI 20-11 CEI 20-13 tipo RG7H1OR, nelle sezioni:</v>
          </cell>
          <cell r="C8553"/>
          <cell r="D8553"/>
        </row>
        <row r="8554">
          <cell r="A8554" t="str">
            <v>1E.02.044.0110.a</v>
          </cell>
          <cell r="B8554" t="str">
            <v>- 3x35 mm²</v>
          </cell>
          <cell r="C8554" t="str">
            <v>m</v>
          </cell>
          <cell r="D8554" t="str">
            <v>28,08</v>
          </cell>
        </row>
        <row r="8555">
          <cell r="A8555" t="str">
            <v>1E.02.044.0110.b</v>
          </cell>
          <cell r="B8555" t="str">
            <v>- 3x50 mm²</v>
          </cell>
          <cell r="C8555" t="str">
            <v>m</v>
          </cell>
          <cell r="D8555" t="str">
            <v>31,28</v>
          </cell>
        </row>
        <row r="8556">
          <cell r="A8556" t="str">
            <v>1E.02.044.0110.c</v>
          </cell>
          <cell r="B8556" t="str">
            <v>- 3x70 mm²</v>
          </cell>
          <cell r="C8556" t="str">
            <v>m</v>
          </cell>
          <cell r="D8556" t="str">
            <v>35,70</v>
          </cell>
        </row>
        <row r="8557">
          <cell r="A8557" t="str">
            <v>1E.02.044.0110.d</v>
          </cell>
          <cell r="B8557" t="str">
            <v>- 3x95 mm²</v>
          </cell>
          <cell r="C8557" t="str">
            <v>m</v>
          </cell>
          <cell r="D8557" t="str">
            <v>43,92</v>
          </cell>
        </row>
        <row r="8558">
          <cell r="A8558" t="str">
            <v>1E.02.044.0110.e</v>
          </cell>
          <cell r="B8558" t="str">
            <v>- 3x120 mm²</v>
          </cell>
          <cell r="C8558" t="str">
            <v>m</v>
          </cell>
          <cell r="D8558" t="str">
            <v>50,41</v>
          </cell>
        </row>
        <row r="8559">
          <cell r="A8559" t="str">
            <v>1E.02.044.0110.f</v>
          </cell>
          <cell r="B8559" t="str">
            <v>- 3x150 mm²</v>
          </cell>
          <cell r="C8559" t="str">
            <v>m</v>
          </cell>
          <cell r="D8559" t="str">
            <v>57,04</v>
          </cell>
        </row>
        <row r="8560">
          <cell r="A8560" t="str">
            <v>1E.02.044.0110.g</v>
          </cell>
          <cell r="B8560" t="str">
            <v>- 3x185 mm²</v>
          </cell>
          <cell r="C8560" t="str">
            <v>m</v>
          </cell>
          <cell r="D8560" t="str">
            <v>66,47</v>
          </cell>
        </row>
        <row r="8561">
          <cell r="A8561" t="str">
            <v>1E.02.044.0110.h</v>
          </cell>
          <cell r="B8561" t="str">
            <v>- 3x240 mm²</v>
          </cell>
          <cell r="C8561" t="str">
            <v>m</v>
          </cell>
          <cell r="D8561" t="str">
            <v>82,12</v>
          </cell>
        </row>
        <row r="8562">
          <cell r="A8562" t="str">
            <v>1E.02.044.0130</v>
          </cell>
          <cell r="B8562" t="str">
            <v>Cavo unipolare di media tensione, per tensioni 18/30kV isolato in gomma etilpropilenica (G7), schermatura a fili di rame, guaina in PVC, a norme CEI 20-11 CEI 20-13 tipo RG7H1R, nelle sezioni:</v>
          </cell>
          <cell r="C8562"/>
          <cell r="D8562"/>
        </row>
        <row r="8563">
          <cell r="A8563" t="str">
            <v>1E.02.044.0130.a</v>
          </cell>
          <cell r="B8563" t="str">
            <v>- 1x50 mm²</v>
          </cell>
          <cell r="C8563" t="str">
            <v>m</v>
          </cell>
          <cell r="D8563" t="str">
            <v>15,68</v>
          </cell>
        </row>
        <row r="8564">
          <cell r="A8564" t="str">
            <v>1E.02.044.0130.b</v>
          </cell>
          <cell r="B8564" t="str">
            <v>- 1x70 mm²</v>
          </cell>
          <cell r="C8564" t="str">
            <v>m</v>
          </cell>
          <cell r="D8564" t="str">
            <v>17,05</v>
          </cell>
        </row>
        <row r="8565">
          <cell r="A8565" t="str">
            <v>1E.02.044.0130.c</v>
          </cell>
          <cell r="B8565" t="str">
            <v>- 1x95 mm²</v>
          </cell>
          <cell r="C8565" t="str">
            <v>m</v>
          </cell>
          <cell r="D8565" t="str">
            <v>19,01</v>
          </cell>
        </row>
        <row r="8566">
          <cell r="A8566" t="str">
            <v>1E.02.044.0130.d</v>
          </cell>
          <cell r="B8566" t="str">
            <v>- 1x120 mm²</v>
          </cell>
          <cell r="C8566" t="str">
            <v>m</v>
          </cell>
          <cell r="D8566" t="str">
            <v>23,88</v>
          </cell>
        </row>
        <row r="8567">
          <cell r="A8567" t="str">
            <v>1E.02.044.0130.e</v>
          </cell>
          <cell r="B8567" t="str">
            <v>- 1x150 mm²</v>
          </cell>
          <cell r="C8567" t="str">
            <v>m</v>
          </cell>
          <cell r="D8567" t="str">
            <v>25,83</v>
          </cell>
        </row>
        <row r="8568">
          <cell r="A8568" t="str">
            <v>1E.02.044.0130.f</v>
          </cell>
          <cell r="B8568" t="str">
            <v>- 1x185 mm²</v>
          </cell>
          <cell r="C8568" t="str">
            <v>m</v>
          </cell>
          <cell r="D8568" t="str">
            <v>28,28</v>
          </cell>
        </row>
        <row r="8569">
          <cell r="A8569" t="str">
            <v>1E.02.044.0130.g</v>
          </cell>
          <cell r="B8569" t="str">
            <v>- 1x240 mm²</v>
          </cell>
          <cell r="C8569" t="str">
            <v>m</v>
          </cell>
          <cell r="D8569" t="str">
            <v>33,40</v>
          </cell>
        </row>
        <row r="8570">
          <cell r="A8570" t="str">
            <v>1E.02.044.0150</v>
          </cell>
          <cell r="B8570" t="str">
            <v>Cavo tripolare di media tensione, per tensioni 18/30kV isolato in gomma etilpropilenica (G7), schermatura a fili di rame, guaina in PVC, a norme CEI 20-11 CEI 20-13 tipo RG7H1OR, nelle sezioni:</v>
          </cell>
          <cell r="C8570"/>
          <cell r="D8570"/>
        </row>
        <row r="8571">
          <cell r="A8571" t="str">
            <v>1E.02.044.0150.a</v>
          </cell>
          <cell r="B8571" t="str">
            <v>- 3x50 mm²</v>
          </cell>
          <cell r="C8571" t="str">
            <v>m</v>
          </cell>
          <cell r="D8571" t="str">
            <v>33,43</v>
          </cell>
        </row>
        <row r="8572">
          <cell r="A8572" t="str">
            <v>1E.02.044.0150.b</v>
          </cell>
          <cell r="B8572" t="str">
            <v>- 3x70 mm²</v>
          </cell>
          <cell r="C8572" t="str">
            <v>m</v>
          </cell>
          <cell r="D8572" t="str">
            <v>38,43</v>
          </cell>
        </row>
        <row r="8573">
          <cell r="A8573" t="str">
            <v>1E.02.044.0150.c</v>
          </cell>
          <cell r="B8573" t="str">
            <v>- 3x95 mm²</v>
          </cell>
          <cell r="C8573" t="str">
            <v>m</v>
          </cell>
          <cell r="D8573" t="str">
            <v>44,12</v>
          </cell>
        </row>
        <row r="8574">
          <cell r="A8574" t="str">
            <v>1E.02.044.0150.d</v>
          </cell>
          <cell r="B8574" t="str">
            <v>- 3x120 mm²</v>
          </cell>
          <cell r="C8574" t="str">
            <v>m</v>
          </cell>
          <cell r="D8574" t="str">
            <v>53,92</v>
          </cell>
        </row>
        <row r="8575">
          <cell r="A8575" t="str">
            <v>1E.02.044.0150.e</v>
          </cell>
          <cell r="B8575" t="str">
            <v>- 3x150 mm²</v>
          </cell>
          <cell r="C8575" t="str">
            <v>m</v>
          </cell>
          <cell r="D8575" t="str">
            <v>60,30</v>
          </cell>
        </row>
        <row r="8576">
          <cell r="A8576" t="str">
            <v>1E.02.044.0150.f</v>
          </cell>
          <cell r="B8576" t="str">
            <v>- 3x185 mm²</v>
          </cell>
          <cell r="C8576" t="str">
            <v>m</v>
          </cell>
          <cell r="D8576" t="str">
            <v>68,45</v>
          </cell>
        </row>
        <row r="8577">
          <cell r="A8577" t="str">
            <v>1E.02.044.0150.g</v>
          </cell>
          <cell r="B8577" t="str">
            <v>- 3x240 mm²</v>
          </cell>
          <cell r="C8577" t="str">
            <v>m</v>
          </cell>
          <cell r="D8577" t="str">
            <v>84,67</v>
          </cell>
        </row>
        <row r="8578">
          <cell r="A8578" t="str">
            <v>1E.02.044.0170</v>
          </cell>
          <cell r="B8578" t="str">
            <v>Terminale elastico modulare per interno, per cavi di media tensione fino a 30 kV con isolante estruso, a norma CEI 20-24, nelle tipologie:</v>
          </cell>
          <cell r="C8578"/>
          <cell r="D8578"/>
        </row>
        <row r="8579">
          <cell r="A8579" t="str">
            <v>1E.02.044.0170.a</v>
          </cell>
          <cell r="B8579" t="str">
            <v>- tensione nominale 8.7/15 kV con sezione cavo 16-50 mmq e 12/20 kV con sezione cavo 16-35 mmq</v>
          </cell>
          <cell r="C8579" t="str">
            <v>cad</v>
          </cell>
          <cell r="D8579" t="str">
            <v>129,87</v>
          </cell>
        </row>
        <row r="8580">
          <cell r="A8580" t="str">
            <v>1E.02.044.0170.b</v>
          </cell>
          <cell r="B8580" t="str">
            <v>- tensione nominale 8.7/15 kV con sezione cavo 70-240 mmq, 12/20 kV con sezione cavo 50-185 mmq, 15/20 kV con sezione cavo 35-95 mmq e 18/30 kV con sezione cavo 35-95 mmq</v>
          </cell>
          <cell r="C8580" t="str">
            <v>cad</v>
          </cell>
          <cell r="D8580" t="str">
            <v>130,93</v>
          </cell>
        </row>
        <row r="8581">
          <cell r="A8581" t="str">
            <v>1E.02.044.0170.c</v>
          </cell>
          <cell r="B8581" t="str">
            <v>- tensione nominale 15/20 kV con sezione cavo 120-300 mmq e 18/30 kV con sezione cavo 120-300 mmq</v>
          </cell>
          <cell r="C8581" t="str">
            <v>cad</v>
          </cell>
          <cell r="D8581" t="str">
            <v>134,56</v>
          </cell>
        </row>
        <row r="8582">
          <cell r="A8582" t="str">
            <v>1E.02.044.0190</v>
          </cell>
          <cell r="B8582" t="str">
            <v>Terminale retraibile a freddo per interno per cavi a 20kV con isolamento estruso; temperatura di funzionamento 90°C, 250°C, adatto per sezioni da 50 a 185 mmq con cavo tipo RG7/RG5 schermo a fili. In opera collegato ai terminali dell’utilizzatore o interruttore in MT.</v>
          </cell>
          <cell r="C8582" t="str">
            <v>cad</v>
          </cell>
          <cell r="D8582" t="str">
            <v>192,62</v>
          </cell>
        </row>
        <row r="8583">
          <cell r="A8583" t="str">
            <v>1E.02.045</v>
          </cell>
          <cell r="B8583" t="str">
            <v>BLINDO LUCE</v>
          </cell>
          <cell r="C8583"/>
          <cell r="D8583"/>
        </row>
        <row r="8584">
          <cell r="A8584" t="str">
            <v>1E.02.045.0010</v>
          </cell>
          <cell r="B8584" t="str">
            <v>Fornitura e posa in opera di Blindo Luce 3P+N+T grado di protezione IP 55 in bassa tensione sia orizzontale che in verticale, in qualunque tipologia di edificio. Dotate di giunzione monoblocco ad innesto rapido, completo di accessori del tipo:</v>
          </cell>
          <cell r="C8584"/>
          <cell r="D8584"/>
        </row>
        <row r="8585">
          <cell r="A8585" t="str">
            <v>1E.02.045.0010.a</v>
          </cell>
          <cell r="B8585" t="str">
            <v>- 25 A</v>
          </cell>
          <cell r="C8585" t="str">
            <v>m</v>
          </cell>
          <cell r="D8585" t="str">
            <v>28,50</v>
          </cell>
        </row>
        <row r="8586">
          <cell r="A8586" t="str">
            <v>1E.02.045.0010.b</v>
          </cell>
          <cell r="B8586" t="str">
            <v>- 40 A</v>
          </cell>
          <cell r="C8586" t="str">
            <v>m</v>
          </cell>
          <cell r="D8586" t="str">
            <v>41,56</v>
          </cell>
        </row>
        <row r="8587">
          <cell r="A8587" t="str">
            <v>1E.02.045.0010.c</v>
          </cell>
          <cell r="B8587" t="str">
            <v>- 63 A</v>
          </cell>
          <cell r="C8587" t="str">
            <v>m</v>
          </cell>
          <cell r="D8587" t="str">
            <v>46,13</v>
          </cell>
        </row>
        <row r="8588">
          <cell r="A8588" t="str">
            <v>1E.02.045.0010.d</v>
          </cell>
          <cell r="B8588" t="str">
            <v>- 100 A</v>
          </cell>
          <cell r="C8588" t="str">
            <v>m</v>
          </cell>
          <cell r="D8588" t="str">
            <v>74,82</v>
          </cell>
        </row>
        <row r="8589">
          <cell r="A8589" t="str">
            <v>1E.02.045.0020</v>
          </cell>
          <cell r="B8589" t="str">
            <v>Fornitura e posa in opera di spine derivazioni per blindo luce del tipo:</v>
          </cell>
          <cell r="C8589"/>
          <cell r="D8589"/>
        </row>
        <row r="8590">
          <cell r="A8590" t="str">
            <v>1E.02.045.0020.a</v>
          </cell>
          <cell r="B8590" t="str">
            <v>- 25 A</v>
          </cell>
          <cell r="C8590" t="str">
            <v>cad</v>
          </cell>
          <cell r="D8590" t="str">
            <v>28,27</v>
          </cell>
        </row>
        <row r="8591">
          <cell r="A8591" t="str">
            <v>1E.02.045.0020.b</v>
          </cell>
          <cell r="B8591" t="str">
            <v>- 32 A</v>
          </cell>
          <cell r="C8591" t="str">
            <v>cad</v>
          </cell>
          <cell r="D8591" t="str">
            <v>62,84</v>
          </cell>
        </row>
        <row r="8592">
          <cell r="A8592" t="str">
            <v>1E.02.045.0030</v>
          </cell>
          <cell r="B8592" t="str">
            <v>Fornitura e posa in opera di cassette derivazioni per blindo luce del tipo:</v>
          </cell>
          <cell r="C8592"/>
          <cell r="D8592"/>
        </row>
        <row r="8593">
          <cell r="A8593" t="str">
            <v>1E.02.045.0030.a</v>
          </cell>
          <cell r="B8593" t="str">
            <v>- 25 A</v>
          </cell>
          <cell r="C8593" t="str">
            <v>cad</v>
          </cell>
          <cell r="D8593" t="str">
            <v>37,21</v>
          </cell>
        </row>
        <row r="8594">
          <cell r="A8594" t="str">
            <v>1E.02.045.0030.b</v>
          </cell>
          <cell r="B8594" t="str">
            <v>- 50 A</v>
          </cell>
          <cell r="C8594" t="str">
            <v>cad</v>
          </cell>
          <cell r="D8594" t="str">
            <v>86,77</v>
          </cell>
        </row>
        <row r="8595">
          <cell r="A8595" t="str">
            <v>1E.02.045.0030.c</v>
          </cell>
          <cell r="B8595" t="str">
            <v>- 100 A</v>
          </cell>
          <cell r="C8595" t="str">
            <v>cad</v>
          </cell>
          <cell r="D8595" t="str">
            <v>133,86</v>
          </cell>
        </row>
        <row r="8596">
          <cell r="A8596" t="str">
            <v>1E.02.050</v>
          </cell>
          <cell r="B8596" t="str">
            <v>BLINDOSBARRE</v>
          </cell>
          <cell r="C8596"/>
          <cell r="D8596"/>
        </row>
        <row r="8597">
          <cell r="A8597" t="str">
            <v>1E.02.050.0010</v>
          </cell>
          <cell r="B8597" t="str">
            <v>Sbarre blindate a 4 conduttori 3F+N+PE(involucro) per distribuzione di energia elettrica in bassa tensione sia orizzontalmente che in montanti verticali, in qualunque tipologia di edifici. Dotate di giunzioni monoblocco ad innesto rapido e finestre di derivazione bloccabili per impedire l'utilizzo. Grado di protezione IP55 Icc=10-32 kA. Realizzate con conduttori in rame e carcassa in acciaio zincato, completo di accessori di montaggio, per correnti nominali di:</v>
          </cell>
          <cell r="C8597"/>
          <cell r="D8597"/>
        </row>
        <row r="8598">
          <cell r="A8598" t="str">
            <v>1E.02.050.0010.a</v>
          </cell>
          <cell r="B8598" t="str">
            <v>- 160 A</v>
          </cell>
          <cell r="C8598" t="str">
            <v>m</v>
          </cell>
          <cell r="D8598" t="str">
            <v>65,00</v>
          </cell>
        </row>
        <row r="8599">
          <cell r="A8599" t="str">
            <v>1E.02.050.0010.b</v>
          </cell>
          <cell r="B8599" t="str">
            <v>- 250 A</v>
          </cell>
          <cell r="C8599" t="str">
            <v>m</v>
          </cell>
          <cell r="D8599" t="str">
            <v>109,99</v>
          </cell>
        </row>
        <row r="8600">
          <cell r="A8600" t="str">
            <v>1E.02.050.0010.c</v>
          </cell>
          <cell r="B8600" t="str">
            <v>- 315 A</v>
          </cell>
          <cell r="C8600" t="str">
            <v>m</v>
          </cell>
          <cell r="D8600" t="str">
            <v>124,32</v>
          </cell>
        </row>
        <row r="8601">
          <cell r="A8601" t="str">
            <v>1E.02.050.0010.d</v>
          </cell>
          <cell r="B8601" t="str">
            <v>- 400 A</v>
          </cell>
          <cell r="C8601" t="str">
            <v>m</v>
          </cell>
          <cell r="D8601" t="str">
            <v>154,31</v>
          </cell>
        </row>
        <row r="8602">
          <cell r="A8602" t="str">
            <v>1E.02.050.0010.e</v>
          </cell>
          <cell r="B8602" t="str">
            <v>- 630 A</v>
          </cell>
          <cell r="C8602" t="str">
            <v>m</v>
          </cell>
          <cell r="D8602" t="str">
            <v>212,61</v>
          </cell>
        </row>
        <row r="8603">
          <cell r="A8603" t="str">
            <v>1E.02.050.0010.f</v>
          </cell>
          <cell r="B8603" t="str">
            <v>- 800 A</v>
          </cell>
          <cell r="C8603" t="str">
            <v>m</v>
          </cell>
          <cell r="D8603" t="str">
            <v>250,48</v>
          </cell>
        </row>
        <row r="8604">
          <cell r="A8604" t="str">
            <v>1E.02.050.0010.g</v>
          </cell>
          <cell r="B8604" t="str">
            <v>- 1000 A</v>
          </cell>
          <cell r="C8604" t="str">
            <v>m</v>
          </cell>
          <cell r="D8604" t="str">
            <v>282,84</v>
          </cell>
        </row>
        <row r="8605">
          <cell r="A8605" t="str">
            <v>1E.02.050.0020</v>
          </cell>
          <cell r="B8605" t="str">
            <v>Sbarre blindate a 4 conduttori 3F+N+PE(involucro) per distribuzione di energia elettrica in bassa tensione sia orizzontalmente che in montanti verticali, in qualunque tipologia di edifici. Dotate di giunzioni monoblocco ad innesto rapido e finestre di derivazione bloccabili per impedire l'utilizzo. Grado di protezione IP55 Icc=38-160 kA. Realizzate con conduttori in rame e carcassa in acciaio zincato, completo di accessori di montaggio, per correnti nominali di:</v>
          </cell>
          <cell r="C8605"/>
          <cell r="D8605"/>
        </row>
        <row r="8606">
          <cell r="A8606" t="str">
            <v>1E.02.050.0020.a</v>
          </cell>
          <cell r="B8606" t="str">
            <v>- 800 A</v>
          </cell>
          <cell r="C8606" t="str">
            <v>m</v>
          </cell>
          <cell r="D8606" t="str">
            <v>386,02</v>
          </cell>
        </row>
        <row r="8607">
          <cell r="A8607" t="str">
            <v>1E.02.050.0020.b</v>
          </cell>
          <cell r="B8607" t="str">
            <v>- 1000 A</v>
          </cell>
          <cell r="C8607" t="str">
            <v>m</v>
          </cell>
          <cell r="D8607" t="str">
            <v>395,67</v>
          </cell>
        </row>
        <row r="8608">
          <cell r="A8608" t="str">
            <v>1E.02.050.0020.c</v>
          </cell>
          <cell r="B8608" t="str">
            <v>- 1250 A</v>
          </cell>
          <cell r="C8608" t="str">
            <v>m</v>
          </cell>
          <cell r="D8608" t="str">
            <v>423,58</v>
          </cell>
        </row>
        <row r="8609">
          <cell r="A8609" t="str">
            <v>1E.02.050.0020.d</v>
          </cell>
          <cell r="B8609" t="str">
            <v>- 1600 A</v>
          </cell>
          <cell r="C8609" t="str">
            <v>m</v>
          </cell>
          <cell r="D8609" t="str">
            <v>535,29</v>
          </cell>
        </row>
        <row r="8610">
          <cell r="A8610" t="str">
            <v>1E.02.050.0020.e</v>
          </cell>
          <cell r="B8610" t="str">
            <v>- 2000 A</v>
          </cell>
          <cell r="C8610" t="str">
            <v>m</v>
          </cell>
          <cell r="D8610" t="str">
            <v>643,20</v>
          </cell>
        </row>
        <row r="8611">
          <cell r="A8611" t="str">
            <v>1E.02.050.0020.f</v>
          </cell>
          <cell r="B8611" t="str">
            <v>- 2500 A</v>
          </cell>
          <cell r="C8611" t="str">
            <v>m</v>
          </cell>
          <cell r="D8611" t="str">
            <v>805,73</v>
          </cell>
        </row>
        <row r="8612">
          <cell r="A8612" t="str">
            <v>1E.02.050.0020.g</v>
          </cell>
          <cell r="B8612" t="str">
            <v>- 3200 A</v>
          </cell>
          <cell r="C8612" t="str">
            <v>m</v>
          </cell>
          <cell r="D8612" t="str">
            <v>1.026,23</v>
          </cell>
        </row>
        <row r="8613">
          <cell r="A8613" t="str">
            <v>1E.02.050.0020.h</v>
          </cell>
          <cell r="B8613" t="str">
            <v>- 4000 A</v>
          </cell>
          <cell r="C8613" t="str">
            <v>m</v>
          </cell>
          <cell r="D8613" t="str">
            <v>1.244,83</v>
          </cell>
        </row>
        <row r="8614">
          <cell r="A8614" t="str">
            <v>1E.02.050.0030</v>
          </cell>
          <cell r="B8614" t="str">
            <v>Sbarre blindate a 4 conduttori 3F+N+PE(involucro) per distribuzione di energia elettrica in bassa tensione sia orizzontalmente che in montanti verticali, in qualunque tipologia di edifici. Dotate di giunzioni monoblocco ad innesto rapido e finestre di derivazione bloccabili per impedire l'utilizzo. Grado di protezione IP55 Icc=10-32 kA. Realizzate con conduttori in alluminio e carcassa in acciaio zincato, completo di accessori di montaggio, per correnti nominali di:</v>
          </cell>
          <cell r="C8614"/>
          <cell r="D8614"/>
        </row>
        <row r="8615">
          <cell r="A8615" t="str">
            <v>1E.02.050.0030.a</v>
          </cell>
          <cell r="B8615" t="str">
            <v>- 160 A</v>
          </cell>
          <cell r="C8615" t="str">
            <v>m</v>
          </cell>
          <cell r="D8615" t="str">
            <v>74,97</v>
          </cell>
        </row>
        <row r="8616">
          <cell r="A8616" t="str">
            <v>1E.02.050.0030.b</v>
          </cell>
          <cell r="B8616" t="str">
            <v>- 250 A</v>
          </cell>
          <cell r="C8616" t="str">
            <v>m</v>
          </cell>
          <cell r="D8616" t="str">
            <v>87,00</v>
          </cell>
        </row>
        <row r="8617">
          <cell r="A8617" t="str">
            <v>1E.02.050.0030.c</v>
          </cell>
          <cell r="B8617" t="str">
            <v>- 315 A</v>
          </cell>
          <cell r="C8617" t="str">
            <v>m</v>
          </cell>
          <cell r="D8617" t="str">
            <v>100,39</v>
          </cell>
        </row>
        <row r="8618">
          <cell r="A8618" t="str">
            <v>1E.02.050.0030.d</v>
          </cell>
          <cell r="B8618" t="str">
            <v>- 400 A</v>
          </cell>
          <cell r="C8618" t="str">
            <v>m</v>
          </cell>
          <cell r="D8618" t="str">
            <v>146,11</v>
          </cell>
        </row>
        <row r="8619">
          <cell r="A8619" t="str">
            <v>1E.02.050.0030.e</v>
          </cell>
          <cell r="B8619" t="str">
            <v>- 500 A</v>
          </cell>
          <cell r="C8619" t="str">
            <v>m</v>
          </cell>
          <cell r="D8619" t="str">
            <v>170,96</v>
          </cell>
        </row>
        <row r="8620">
          <cell r="A8620" t="str">
            <v>1E.02.050.0030.f</v>
          </cell>
          <cell r="B8620" t="str">
            <v>- 630 A</v>
          </cell>
          <cell r="C8620" t="str">
            <v>m</v>
          </cell>
          <cell r="D8620" t="str">
            <v>200,23</v>
          </cell>
        </row>
        <row r="8621">
          <cell r="A8621" t="str">
            <v>1E.02.050.0040</v>
          </cell>
          <cell r="B8621" t="str">
            <v>Sbarre blindate a 4 conduttori 3F+N+PE(involucro) per distribuzione di energia elettrica in bassa tensione sia orizzontalmente che in montanti verticali, in qualunque tipologia di edifici. Dotate di giunzioni monoblocco ad innesto rapido e finestre di derivazione bloccabili per impedire l'utilizzo. Grado di protezione IP55 Icc=38-160 kA. Realizzate con conduttori in alluminio e carcassa in acciaio zincato, completo di accessori di montaggio, per correnti nominali di:</v>
          </cell>
          <cell r="C8621"/>
          <cell r="D8621"/>
        </row>
        <row r="8622">
          <cell r="A8622" t="str">
            <v>1E.02.050.0040.a</v>
          </cell>
          <cell r="B8622" t="str">
            <v>- 630 A</v>
          </cell>
          <cell r="C8622" t="str">
            <v>m</v>
          </cell>
          <cell r="D8622" t="str">
            <v>190,82</v>
          </cell>
        </row>
        <row r="8623">
          <cell r="A8623" t="str">
            <v>1E.02.050.0040.b</v>
          </cell>
          <cell r="B8623" t="str">
            <v>- 800 A</v>
          </cell>
          <cell r="C8623" t="str">
            <v>m</v>
          </cell>
          <cell r="D8623" t="str">
            <v>198,08</v>
          </cell>
        </row>
        <row r="8624">
          <cell r="A8624" t="str">
            <v>1E.02.050.0040.c</v>
          </cell>
          <cell r="B8624" t="str">
            <v>- 1000 A</v>
          </cell>
          <cell r="C8624" t="str">
            <v>m</v>
          </cell>
          <cell r="D8624" t="str">
            <v>214,90</v>
          </cell>
        </row>
        <row r="8625">
          <cell r="A8625" t="str">
            <v>1E.02.050.0040.d</v>
          </cell>
          <cell r="B8625" t="str">
            <v>- 1250 A</v>
          </cell>
          <cell r="C8625" t="str">
            <v>m</v>
          </cell>
          <cell r="D8625" t="str">
            <v>274,20</v>
          </cell>
        </row>
        <row r="8626">
          <cell r="A8626" t="str">
            <v>1E.02.050.0040.e</v>
          </cell>
          <cell r="B8626" t="str">
            <v>- 1600 A</v>
          </cell>
          <cell r="C8626" t="str">
            <v>m</v>
          </cell>
          <cell r="D8626" t="str">
            <v>315,16</v>
          </cell>
        </row>
        <row r="8627">
          <cell r="A8627" t="str">
            <v>1E.02.050.0040.f</v>
          </cell>
          <cell r="B8627" t="str">
            <v>- 2000 A</v>
          </cell>
          <cell r="C8627" t="str">
            <v>m</v>
          </cell>
          <cell r="D8627" t="str">
            <v>356,61</v>
          </cell>
        </row>
        <row r="8628">
          <cell r="A8628" t="str">
            <v>1E.02.050.0040.g</v>
          </cell>
          <cell r="B8628" t="str">
            <v>- 2500 A</v>
          </cell>
          <cell r="C8628" t="str">
            <v>m</v>
          </cell>
          <cell r="D8628" t="str">
            <v>510,07</v>
          </cell>
        </row>
        <row r="8629">
          <cell r="A8629" t="str">
            <v>1E.02.050.0040.h</v>
          </cell>
          <cell r="B8629" t="str">
            <v>- 3200 A</v>
          </cell>
          <cell r="C8629" t="str">
            <v>m</v>
          </cell>
          <cell r="D8629" t="str">
            <v>618,33</v>
          </cell>
        </row>
        <row r="8630">
          <cell r="A8630" t="str">
            <v>1E.02.050.0040.i</v>
          </cell>
          <cell r="B8630" t="str">
            <v>- 4000 A</v>
          </cell>
          <cell r="C8630" t="str">
            <v>m</v>
          </cell>
          <cell r="D8630" t="str">
            <v>702,69</v>
          </cell>
        </row>
        <row r="8631">
          <cell r="A8631" t="str">
            <v>1E.02.050.0050</v>
          </cell>
          <cell r="B8631" t="str">
            <v>Alimentazione di testata per sbarre blindate con conduttori in rame con interruttore 4P, grado di protezione IP55, per correnti nominali:</v>
          </cell>
          <cell r="C8631"/>
          <cell r="D8631"/>
        </row>
        <row r="8632">
          <cell r="A8632" t="str">
            <v>1E.02.050.0050.a</v>
          </cell>
          <cell r="B8632" t="str">
            <v>- 160 A</v>
          </cell>
          <cell r="C8632" t="str">
            <v>cad</v>
          </cell>
          <cell r="D8632" t="str">
            <v>209,17</v>
          </cell>
        </row>
        <row r="8633">
          <cell r="A8633" t="str">
            <v>1E.02.050.0050.b</v>
          </cell>
          <cell r="B8633" t="str">
            <v>- 250 A</v>
          </cell>
          <cell r="C8633" t="str">
            <v>cad</v>
          </cell>
          <cell r="D8633" t="str">
            <v>226,19</v>
          </cell>
        </row>
        <row r="8634">
          <cell r="A8634" t="str">
            <v>1E.02.050.0050.c</v>
          </cell>
          <cell r="B8634" t="str">
            <v>- 315 A</v>
          </cell>
          <cell r="C8634" t="str">
            <v>cad</v>
          </cell>
          <cell r="D8634" t="str">
            <v>339,63</v>
          </cell>
        </row>
        <row r="8635">
          <cell r="A8635" t="str">
            <v>1E.02.050.0050.d</v>
          </cell>
          <cell r="B8635" t="str">
            <v>- 400 A</v>
          </cell>
          <cell r="C8635" t="str">
            <v>cad</v>
          </cell>
          <cell r="D8635" t="str">
            <v>412,89</v>
          </cell>
        </row>
        <row r="8636">
          <cell r="A8636" t="str">
            <v>1E.02.050.0050.e</v>
          </cell>
          <cell r="B8636" t="str">
            <v>- 630 A</v>
          </cell>
          <cell r="C8636" t="str">
            <v>cad</v>
          </cell>
          <cell r="D8636" t="str">
            <v>503,90</v>
          </cell>
        </row>
        <row r="8637">
          <cell r="A8637" t="str">
            <v>1E.02.050.0050.f</v>
          </cell>
          <cell r="B8637" t="str">
            <v>- 800 A</v>
          </cell>
          <cell r="C8637" t="str">
            <v>cad</v>
          </cell>
          <cell r="D8637" t="str">
            <v>547,24</v>
          </cell>
        </row>
        <row r="8638">
          <cell r="A8638" t="str">
            <v>1E.02.050.0050.g</v>
          </cell>
          <cell r="B8638" t="str">
            <v>- 1000 A</v>
          </cell>
          <cell r="C8638" t="str">
            <v>cad</v>
          </cell>
          <cell r="D8638" t="str">
            <v>625,34</v>
          </cell>
        </row>
        <row r="8639">
          <cell r="A8639" t="str">
            <v>1E.02.050.0060</v>
          </cell>
          <cell r="B8639" t="str">
            <v>Alimentazione di testata per sbarre blindate con conduttori in alluminio con interruttore 4P, grado di protezione IP55, per correnti nominali:</v>
          </cell>
          <cell r="C8639"/>
          <cell r="D8639"/>
        </row>
        <row r="8640">
          <cell r="A8640" t="str">
            <v>1E.02.050.0060.a</v>
          </cell>
          <cell r="B8640" t="str">
            <v>- 160 A</v>
          </cell>
          <cell r="C8640" t="str">
            <v>cad</v>
          </cell>
          <cell r="D8640" t="str">
            <v>213,47</v>
          </cell>
        </row>
        <row r="8641">
          <cell r="A8641" t="str">
            <v>1E.02.050.0060.b</v>
          </cell>
          <cell r="B8641" t="str">
            <v>- 250 A</v>
          </cell>
          <cell r="C8641" t="str">
            <v>cad</v>
          </cell>
          <cell r="D8641" t="str">
            <v>218,10</v>
          </cell>
        </row>
        <row r="8642">
          <cell r="A8642" t="str">
            <v>1E.02.050.0060.c</v>
          </cell>
          <cell r="B8642" t="str">
            <v>- 315 A</v>
          </cell>
          <cell r="C8642" t="str">
            <v>cad</v>
          </cell>
          <cell r="D8642" t="str">
            <v>345,09</v>
          </cell>
        </row>
        <row r="8643">
          <cell r="A8643" t="str">
            <v>1E.02.050.0060.d</v>
          </cell>
          <cell r="B8643" t="str">
            <v>- 400 A</v>
          </cell>
          <cell r="C8643" t="str">
            <v>cad</v>
          </cell>
          <cell r="D8643" t="str">
            <v>443,36</v>
          </cell>
        </row>
        <row r="8644">
          <cell r="A8644" t="str">
            <v>1E.02.050.0060.e</v>
          </cell>
          <cell r="B8644" t="str">
            <v>- 500 A</v>
          </cell>
          <cell r="C8644" t="str">
            <v>cad</v>
          </cell>
          <cell r="D8644" t="str">
            <v>443,36</v>
          </cell>
        </row>
        <row r="8645">
          <cell r="A8645" t="str">
            <v>1E.02.050.0060.f</v>
          </cell>
          <cell r="B8645" t="str">
            <v>- 630 A</v>
          </cell>
          <cell r="C8645" t="str">
            <v>cad</v>
          </cell>
          <cell r="D8645" t="str">
            <v>538,32</v>
          </cell>
        </row>
        <row r="8646">
          <cell r="A8646" t="str">
            <v>1E.02.050.0070</v>
          </cell>
          <cell r="B8646" t="str">
            <v>Cassette di derivazione di linea per sbarre blindate con base portafusibile, grado di protezione IP55, per correnti nominali:</v>
          </cell>
          <cell r="C8646"/>
          <cell r="D8646"/>
        </row>
        <row r="8647">
          <cell r="A8647" t="str">
            <v>1E.02.050.0070.a</v>
          </cell>
          <cell r="B8647" t="str">
            <v>- 32 A</v>
          </cell>
          <cell r="C8647" t="str">
            <v>cad</v>
          </cell>
          <cell r="D8647" t="str">
            <v>115,28</v>
          </cell>
        </row>
        <row r="8648">
          <cell r="A8648" t="str">
            <v>1E.02.050.0070.b</v>
          </cell>
          <cell r="B8648" t="str">
            <v>- 63 A</v>
          </cell>
          <cell r="C8648" t="str">
            <v>cad</v>
          </cell>
          <cell r="D8648" t="str">
            <v>160,23</v>
          </cell>
        </row>
        <row r="8649">
          <cell r="A8649" t="str">
            <v>1E.02.050.0070.c</v>
          </cell>
          <cell r="B8649" t="str">
            <v>- 125 A</v>
          </cell>
          <cell r="C8649" t="str">
            <v>cad</v>
          </cell>
          <cell r="D8649" t="str">
            <v>167,33</v>
          </cell>
        </row>
        <row r="8650">
          <cell r="A8650" t="str">
            <v>1E.02.050.0070.d</v>
          </cell>
          <cell r="B8650" t="str">
            <v>- 160 A</v>
          </cell>
          <cell r="C8650" t="str">
            <v>cad</v>
          </cell>
          <cell r="D8650" t="str">
            <v>201,88</v>
          </cell>
        </row>
        <row r="8651">
          <cell r="A8651" t="str">
            <v>1E.02.050.0070.e</v>
          </cell>
          <cell r="B8651" t="str">
            <v>- 250 A</v>
          </cell>
          <cell r="C8651" t="str">
            <v>cad</v>
          </cell>
          <cell r="D8651" t="str">
            <v>469,08</v>
          </cell>
        </row>
        <row r="8652">
          <cell r="A8652" t="str">
            <v>1E.02.050.0070.f</v>
          </cell>
          <cell r="B8652" t="str">
            <v>- 400 A</v>
          </cell>
          <cell r="C8652" t="str">
            <v>cad</v>
          </cell>
          <cell r="D8652" t="str">
            <v>556,18</v>
          </cell>
        </row>
        <row r="8653">
          <cell r="A8653" t="str">
            <v>1E.02.050.0080</v>
          </cell>
          <cell r="B8653" t="str">
            <v>Elemento ad angolo orizzontale per sbarre blindate con conduttori in rame, grado di protezione IP55, per correnti nominali:</v>
          </cell>
          <cell r="C8653"/>
          <cell r="D8653"/>
        </row>
        <row r="8654">
          <cell r="A8654" t="str">
            <v>1E.02.050.0080.a</v>
          </cell>
          <cell r="B8654" t="str">
            <v>- 160 A</v>
          </cell>
          <cell r="C8654" t="str">
            <v>cad</v>
          </cell>
          <cell r="D8654" t="str">
            <v>299,23</v>
          </cell>
        </row>
        <row r="8655">
          <cell r="A8655" t="str">
            <v>1E.02.050.0080.b</v>
          </cell>
          <cell r="B8655" t="str">
            <v>- 250-315 A</v>
          </cell>
          <cell r="C8655" t="str">
            <v>cad</v>
          </cell>
          <cell r="D8655" t="str">
            <v>387,44</v>
          </cell>
        </row>
        <row r="8656">
          <cell r="A8656" t="str">
            <v>1E.02.050.0080.c</v>
          </cell>
          <cell r="B8656" t="str">
            <v>- 400 A</v>
          </cell>
          <cell r="C8656" t="str">
            <v>cad</v>
          </cell>
          <cell r="D8656" t="str">
            <v>468,30</v>
          </cell>
        </row>
        <row r="8657">
          <cell r="A8657" t="str">
            <v>1E.02.050.0080.d</v>
          </cell>
          <cell r="B8657" t="str">
            <v>- 630 A</v>
          </cell>
          <cell r="C8657" t="str">
            <v>cad</v>
          </cell>
          <cell r="D8657" t="str">
            <v>574,53</v>
          </cell>
        </row>
        <row r="8658">
          <cell r="A8658" t="str">
            <v>1E.02.050.0080.e</v>
          </cell>
          <cell r="B8658" t="str">
            <v>- 800 A</v>
          </cell>
          <cell r="C8658" t="str">
            <v>cad</v>
          </cell>
          <cell r="D8658" t="str">
            <v>617,73</v>
          </cell>
        </row>
        <row r="8659">
          <cell r="A8659" t="str">
            <v>1E.02.050.0080.f</v>
          </cell>
          <cell r="B8659" t="str">
            <v>- 1000 A</v>
          </cell>
          <cell r="C8659" t="str">
            <v>cad</v>
          </cell>
          <cell r="D8659" t="str">
            <v>663,26</v>
          </cell>
        </row>
        <row r="8660">
          <cell r="A8660" t="str">
            <v>1E.02.050.0090</v>
          </cell>
          <cell r="B8660" t="str">
            <v>Elemento ad angolo orizzontale per sbarre blindate con conduttori in alluminio, grado di protezione IP55, per correnti nominali:</v>
          </cell>
          <cell r="C8660"/>
          <cell r="D8660"/>
        </row>
        <row r="8661">
          <cell r="A8661" t="str">
            <v>1E.02.050.0090.a</v>
          </cell>
          <cell r="B8661" t="str">
            <v>- 160 A</v>
          </cell>
          <cell r="C8661" t="str">
            <v>cad</v>
          </cell>
          <cell r="D8661" t="str">
            <v>299,23</v>
          </cell>
        </row>
        <row r="8662">
          <cell r="A8662" t="str">
            <v>1E.02.050.0090.b</v>
          </cell>
          <cell r="B8662" t="str">
            <v>- 250-315 A</v>
          </cell>
          <cell r="C8662" t="str">
            <v>cad</v>
          </cell>
          <cell r="D8662" t="str">
            <v>311,92</v>
          </cell>
        </row>
        <row r="8663">
          <cell r="A8663" t="str">
            <v>1E.02.050.0090.c</v>
          </cell>
          <cell r="B8663" t="str">
            <v>- 400-500 A</v>
          </cell>
          <cell r="C8663" t="str">
            <v>cad</v>
          </cell>
          <cell r="D8663" t="str">
            <v>453,49</v>
          </cell>
        </row>
        <row r="8664">
          <cell r="A8664" t="str">
            <v>1E.02.050.0090.d</v>
          </cell>
          <cell r="B8664" t="str">
            <v>- 630 A</v>
          </cell>
          <cell r="C8664" t="str">
            <v>cad</v>
          </cell>
          <cell r="D8664" t="str">
            <v>510,94</v>
          </cell>
        </row>
        <row r="8665">
          <cell r="A8665" t="str">
            <v>1E.02.050.0100</v>
          </cell>
          <cell r="B8665" t="str">
            <v>Elemento ad angolo verticale per sbarre blindate con conduttori in rame, grado di protezione IP55, per correnti nominali:</v>
          </cell>
          <cell r="C8665"/>
          <cell r="D8665"/>
        </row>
        <row r="8666">
          <cell r="A8666" t="str">
            <v>1E.02.050.0100.a</v>
          </cell>
          <cell r="B8666" t="str">
            <v>- 160 A</v>
          </cell>
          <cell r="C8666" t="str">
            <v>cad</v>
          </cell>
          <cell r="D8666" t="str">
            <v>235,44</v>
          </cell>
        </row>
        <row r="8667">
          <cell r="A8667" t="str">
            <v>1E.02.050.0100.b</v>
          </cell>
          <cell r="B8667" t="str">
            <v>- 250-315 A</v>
          </cell>
          <cell r="C8667" t="str">
            <v>cad</v>
          </cell>
          <cell r="D8667" t="str">
            <v>400,79</v>
          </cell>
        </row>
        <row r="8668">
          <cell r="A8668" t="str">
            <v>1E.02.050.0100.c</v>
          </cell>
          <cell r="B8668" t="str">
            <v>- 400 A</v>
          </cell>
          <cell r="C8668" t="str">
            <v>cad</v>
          </cell>
          <cell r="D8668" t="str">
            <v>486,72</v>
          </cell>
        </row>
        <row r="8669">
          <cell r="A8669" t="str">
            <v>1E.02.050.0100.d</v>
          </cell>
          <cell r="B8669" t="str">
            <v>- 630 A</v>
          </cell>
          <cell r="C8669" t="str">
            <v>cad</v>
          </cell>
          <cell r="D8669" t="str">
            <v>603,03</v>
          </cell>
        </row>
        <row r="8670">
          <cell r="A8670" t="str">
            <v>1E.02.050.0100.e</v>
          </cell>
          <cell r="B8670" t="str">
            <v>- 800 A</v>
          </cell>
          <cell r="C8670" t="str">
            <v>cad</v>
          </cell>
          <cell r="D8670" t="str">
            <v>655,79</v>
          </cell>
        </row>
        <row r="8671">
          <cell r="A8671" t="str">
            <v>1E.02.050.0100.f</v>
          </cell>
          <cell r="B8671" t="str">
            <v>- 1000 A</v>
          </cell>
          <cell r="C8671" t="str">
            <v>cad</v>
          </cell>
          <cell r="D8671" t="str">
            <v>721,74</v>
          </cell>
        </row>
        <row r="8672">
          <cell r="A8672" t="str">
            <v>1E.02.050.0110</v>
          </cell>
          <cell r="B8672" t="str">
            <v>Elemento ad angolo verticale per sbarre blindate con conduttori in alluminio, grado di protezione IP55, per correnti nominali:</v>
          </cell>
          <cell r="C8672"/>
          <cell r="D8672"/>
        </row>
        <row r="8673">
          <cell r="A8673" t="str">
            <v>1E.02.050.0110.a</v>
          </cell>
          <cell r="B8673" t="str">
            <v>- 160 A</v>
          </cell>
          <cell r="C8673" t="str">
            <v>cad</v>
          </cell>
          <cell r="D8673" t="str">
            <v>310,00</v>
          </cell>
        </row>
        <row r="8674">
          <cell r="A8674" t="str">
            <v>1E.02.050.0110.b</v>
          </cell>
          <cell r="B8674" t="str">
            <v>- 250-315 A</v>
          </cell>
          <cell r="C8674" t="str">
            <v>cad</v>
          </cell>
          <cell r="D8674" t="str">
            <v>337,91</v>
          </cell>
        </row>
        <row r="8675">
          <cell r="A8675" t="str">
            <v>1E.02.050.0110.c</v>
          </cell>
          <cell r="B8675" t="str">
            <v>- 400-500 A</v>
          </cell>
          <cell r="C8675" t="str">
            <v>cad</v>
          </cell>
          <cell r="D8675" t="str">
            <v>435,67</v>
          </cell>
        </row>
        <row r="8676">
          <cell r="A8676" t="str">
            <v>1E.02.050.0110.d</v>
          </cell>
          <cell r="B8676" t="str">
            <v>- 630 A</v>
          </cell>
          <cell r="C8676" t="str">
            <v>cad</v>
          </cell>
          <cell r="D8676" t="str">
            <v>540,16</v>
          </cell>
        </row>
        <row r="8677">
          <cell r="A8677" t="str">
            <v>1E.02.050.0120</v>
          </cell>
          <cell r="B8677" t="str">
            <v>Terminale per quadro e trasformatore per sbarre blindate con conduttori in rame, grado di protezione IP55, per correnti nominali:</v>
          </cell>
          <cell r="C8677"/>
          <cell r="D8677"/>
        </row>
        <row r="8678">
          <cell r="A8678" t="str">
            <v>1E.02.050.0120.a</v>
          </cell>
          <cell r="B8678" t="str">
            <v>- 250-315 A</v>
          </cell>
          <cell r="C8678" t="str">
            <v>cad</v>
          </cell>
          <cell r="D8678" t="str">
            <v>319,92</v>
          </cell>
        </row>
        <row r="8679">
          <cell r="A8679" t="str">
            <v>1E.02.050.0120.b</v>
          </cell>
          <cell r="B8679" t="str">
            <v>- 400 A</v>
          </cell>
          <cell r="C8679" t="str">
            <v>cad</v>
          </cell>
          <cell r="D8679" t="str">
            <v>354,64</v>
          </cell>
        </row>
        <row r="8680">
          <cell r="A8680" t="str">
            <v>1E.02.050.0120.c</v>
          </cell>
          <cell r="B8680" t="str">
            <v>- 630 A</v>
          </cell>
          <cell r="C8680" t="str">
            <v>cad</v>
          </cell>
          <cell r="D8680" t="str">
            <v>429,47</v>
          </cell>
        </row>
        <row r="8681">
          <cell r="A8681" t="str">
            <v>1E.02.050.0120.d</v>
          </cell>
          <cell r="B8681" t="str">
            <v>- 800 A</v>
          </cell>
          <cell r="C8681" t="str">
            <v>cad</v>
          </cell>
          <cell r="D8681" t="str">
            <v>460,26</v>
          </cell>
        </row>
        <row r="8682">
          <cell r="A8682" t="str">
            <v>1E.02.050.0120.e</v>
          </cell>
          <cell r="B8682" t="str">
            <v>- 1000 A</v>
          </cell>
          <cell r="C8682" t="str">
            <v>cad</v>
          </cell>
          <cell r="D8682" t="str">
            <v>553,00</v>
          </cell>
        </row>
        <row r="8683">
          <cell r="A8683" t="str">
            <v>1E.02.050.0130</v>
          </cell>
          <cell r="B8683" t="str">
            <v>Terminale per quadro e trasformatore per sbarre blindate con conduttori in alluminio, grado di protezione IP55, per correnti nominali:</v>
          </cell>
          <cell r="C8683"/>
          <cell r="D8683"/>
        </row>
        <row r="8684">
          <cell r="A8684" t="str">
            <v>1E.02.050.0130.a</v>
          </cell>
          <cell r="B8684" t="str">
            <v>- 160 A</v>
          </cell>
          <cell r="C8684" t="str">
            <v>cad</v>
          </cell>
          <cell r="D8684" t="str">
            <v>273,09</v>
          </cell>
        </row>
        <row r="8685">
          <cell r="A8685" t="str">
            <v>1E.02.050.0130.b</v>
          </cell>
          <cell r="B8685" t="str">
            <v>- 250 A</v>
          </cell>
          <cell r="C8685" t="str">
            <v>cad</v>
          </cell>
          <cell r="D8685" t="str">
            <v>291,34</v>
          </cell>
        </row>
        <row r="8686">
          <cell r="A8686" t="str">
            <v>1E.02.050.0130.c</v>
          </cell>
          <cell r="B8686" t="str">
            <v>- 315 A</v>
          </cell>
          <cell r="C8686" t="str">
            <v>cad</v>
          </cell>
          <cell r="D8686" t="str">
            <v>282,74</v>
          </cell>
        </row>
        <row r="8687">
          <cell r="A8687" t="str">
            <v>1E.02.050.0130.d</v>
          </cell>
          <cell r="B8687" t="str">
            <v>- 400-500 A</v>
          </cell>
          <cell r="C8687" t="str">
            <v>cad</v>
          </cell>
          <cell r="D8687" t="str">
            <v>363,72</v>
          </cell>
        </row>
        <row r="8688">
          <cell r="A8688" t="str">
            <v>1E.02.050.0130.e</v>
          </cell>
          <cell r="B8688" t="str">
            <v>- 630 A</v>
          </cell>
          <cell r="C8688" t="str">
            <v>cad</v>
          </cell>
          <cell r="D8688" t="str">
            <v>453,28</v>
          </cell>
        </row>
        <row r="8689">
          <cell r="A8689" t="str">
            <v>1E.02.050.0140</v>
          </cell>
          <cell r="B8689" t="str">
            <v>Alimentazione di testata per sbarre blindate compatte con conduttori in rame, con interruttore 4P, grado di protezione IP55, per correnti nominali:</v>
          </cell>
          <cell r="C8689"/>
          <cell r="D8689"/>
        </row>
        <row r="8690">
          <cell r="A8690" t="str">
            <v>1E.02.050.0140.a</v>
          </cell>
          <cell r="B8690" t="str">
            <v>- 800 A</v>
          </cell>
          <cell r="C8690" t="str">
            <v>cad</v>
          </cell>
          <cell r="D8690" t="str">
            <v>848,73</v>
          </cell>
        </row>
        <row r="8691">
          <cell r="A8691" t="str">
            <v>1E.02.050.0140.b</v>
          </cell>
          <cell r="B8691" t="str">
            <v>- 1000 A</v>
          </cell>
          <cell r="C8691" t="str">
            <v>cad</v>
          </cell>
          <cell r="D8691" t="str">
            <v>853,39</v>
          </cell>
        </row>
        <row r="8692">
          <cell r="A8692" t="str">
            <v>1E.02.050.0140.c</v>
          </cell>
          <cell r="B8692" t="str">
            <v>- 1250 A</v>
          </cell>
          <cell r="C8692" t="str">
            <v>cad</v>
          </cell>
          <cell r="D8692" t="str">
            <v>871,02</v>
          </cell>
        </row>
        <row r="8693">
          <cell r="A8693" t="str">
            <v>1E.02.050.0140.d</v>
          </cell>
          <cell r="B8693" t="str">
            <v>- 1600 A</v>
          </cell>
          <cell r="C8693" t="str">
            <v>cad</v>
          </cell>
          <cell r="D8693" t="str">
            <v>997,65</v>
          </cell>
        </row>
        <row r="8694">
          <cell r="A8694" t="str">
            <v>1E.02.050.0140.e</v>
          </cell>
          <cell r="B8694" t="str">
            <v>- 2000 A</v>
          </cell>
          <cell r="C8694" t="str">
            <v>cad</v>
          </cell>
          <cell r="D8694" t="str">
            <v>1.093,60</v>
          </cell>
        </row>
        <row r="8695">
          <cell r="A8695" t="str">
            <v>1E.02.050.0140.f</v>
          </cell>
          <cell r="B8695" t="str">
            <v>- 2500 A</v>
          </cell>
          <cell r="C8695" t="str">
            <v>cad</v>
          </cell>
          <cell r="D8695" t="str">
            <v>1.276,14</v>
          </cell>
        </row>
        <row r="8696">
          <cell r="A8696" t="str">
            <v>1E.02.050.0140.g</v>
          </cell>
          <cell r="B8696" t="str">
            <v>- 3200 A</v>
          </cell>
          <cell r="C8696" t="str">
            <v>cad</v>
          </cell>
          <cell r="D8696" t="str">
            <v>1.520,56</v>
          </cell>
        </row>
        <row r="8697">
          <cell r="A8697" t="str">
            <v>1E.02.050.0140.h</v>
          </cell>
          <cell r="B8697" t="str">
            <v>- 4000 A</v>
          </cell>
          <cell r="C8697" t="str">
            <v>cad</v>
          </cell>
          <cell r="D8697" t="str">
            <v>1.660,63</v>
          </cell>
        </row>
        <row r="8698">
          <cell r="A8698" t="str">
            <v>1E.02.050.0150</v>
          </cell>
          <cell r="B8698" t="str">
            <v>Alimentazione di testata per sbarre blindate compatte con conduttori in alluminio, con interruttore 4P, grado di protezione IP55, per correnti nominali:</v>
          </cell>
          <cell r="C8698"/>
          <cell r="D8698"/>
        </row>
        <row r="8699">
          <cell r="A8699" t="str">
            <v>1E.02.050.0150.a</v>
          </cell>
          <cell r="B8699" t="str">
            <v>- 630 A</v>
          </cell>
          <cell r="C8699" t="str">
            <v>cad</v>
          </cell>
          <cell r="D8699" t="str">
            <v>723,72</v>
          </cell>
        </row>
        <row r="8700">
          <cell r="A8700" t="str">
            <v>1E.02.050.0150.b</v>
          </cell>
          <cell r="B8700" t="str">
            <v>- 800 A</v>
          </cell>
          <cell r="C8700" t="str">
            <v>cad</v>
          </cell>
          <cell r="D8700" t="str">
            <v>728,39</v>
          </cell>
        </row>
        <row r="8701">
          <cell r="A8701" t="str">
            <v>1E.02.050.0150.c</v>
          </cell>
          <cell r="B8701" t="str">
            <v>- 1000 A</v>
          </cell>
          <cell r="C8701" t="str">
            <v>cad</v>
          </cell>
          <cell r="D8701" t="str">
            <v>764,71</v>
          </cell>
        </row>
        <row r="8702">
          <cell r="A8702" t="str">
            <v>1E.02.050.0150.d</v>
          </cell>
          <cell r="B8702" t="str">
            <v>- 1250 A</v>
          </cell>
          <cell r="C8702" t="str">
            <v>cad</v>
          </cell>
          <cell r="D8702" t="str">
            <v>846,45</v>
          </cell>
        </row>
        <row r="8703">
          <cell r="A8703" t="str">
            <v>1E.02.050.0150.e</v>
          </cell>
          <cell r="B8703" t="str">
            <v>- 1600 A</v>
          </cell>
          <cell r="C8703" t="str">
            <v>cad</v>
          </cell>
          <cell r="D8703" t="str">
            <v>1.003,85</v>
          </cell>
        </row>
        <row r="8704">
          <cell r="A8704" t="str">
            <v>1E.02.050.0150.f</v>
          </cell>
          <cell r="B8704" t="str">
            <v>- 2000 A</v>
          </cell>
          <cell r="C8704" t="str">
            <v>cad</v>
          </cell>
          <cell r="D8704" t="str">
            <v>982,63</v>
          </cell>
        </row>
        <row r="8705">
          <cell r="A8705" t="str">
            <v>1E.02.050.0150.g</v>
          </cell>
          <cell r="B8705" t="str">
            <v>- 2500 A</v>
          </cell>
          <cell r="C8705" t="str">
            <v>cad</v>
          </cell>
          <cell r="D8705" t="str">
            <v>1.161,07</v>
          </cell>
        </row>
        <row r="8706">
          <cell r="A8706" t="str">
            <v>1E.02.050.0150.h</v>
          </cell>
          <cell r="B8706" t="str">
            <v>- 3200 A</v>
          </cell>
          <cell r="C8706" t="str">
            <v>cad</v>
          </cell>
          <cell r="D8706" t="str">
            <v>1.221,77</v>
          </cell>
        </row>
        <row r="8707">
          <cell r="A8707" t="str">
            <v>1E.02.050.0150.i</v>
          </cell>
          <cell r="B8707" t="str">
            <v>- 4000 A</v>
          </cell>
          <cell r="C8707" t="str">
            <v>cad</v>
          </cell>
          <cell r="D8707" t="str">
            <v>1.262,75</v>
          </cell>
        </row>
        <row r="8708">
          <cell r="A8708" t="str">
            <v>1E.02.050.0160</v>
          </cell>
          <cell r="B8708" t="str">
            <v>Elemento a doppio angolo diedro per sbarre blindate compatte con conduttori in rame, grado di protezione IP55, per correnti nominali:</v>
          </cell>
          <cell r="C8708"/>
          <cell r="D8708"/>
        </row>
        <row r="8709">
          <cell r="A8709" t="str">
            <v>1E.02.050.0160.a</v>
          </cell>
          <cell r="B8709" t="str">
            <v>- 800 A</v>
          </cell>
          <cell r="C8709" t="str">
            <v>cad</v>
          </cell>
          <cell r="D8709" t="str">
            <v>998,14</v>
          </cell>
        </row>
        <row r="8710">
          <cell r="A8710" t="str">
            <v>1E.02.050.0160.b</v>
          </cell>
          <cell r="B8710" t="str">
            <v>- 1000 A</v>
          </cell>
          <cell r="C8710" t="str">
            <v>cad</v>
          </cell>
          <cell r="D8710" t="str">
            <v>1.010,06</v>
          </cell>
        </row>
        <row r="8711">
          <cell r="A8711" t="str">
            <v>1E.02.050.0160.c</v>
          </cell>
          <cell r="B8711" t="str">
            <v>- 1250 A</v>
          </cell>
          <cell r="C8711" t="str">
            <v>cad</v>
          </cell>
          <cell r="D8711" t="str">
            <v>1.055,70</v>
          </cell>
        </row>
        <row r="8712">
          <cell r="A8712" t="str">
            <v>1E.02.050.0160.d</v>
          </cell>
          <cell r="B8712" t="str">
            <v>- 1600 A</v>
          </cell>
          <cell r="C8712" t="str">
            <v>cad</v>
          </cell>
          <cell r="D8712" t="str">
            <v>1.296,43</v>
          </cell>
        </row>
        <row r="8713">
          <cell r="A8713" t="str">
            <v>1E.02.050.0160.e</v>
          </cell>
          <cell r="B8713" t="str">
            <v>- 2000 A</v>
          </cell>
          <cell r="C8713" t="str">
            <v>cad</v>
          </cell>
          <cell r="D8713" t="str">
            <v>1.478,52</v>
          </cell>
        </row>
        <row r="8714">
          <cell r="A8714" t="str">
            <v>1E.02.050.0160.f</v>
          </cell>
          <cell r="B8714" t="str">
            <v>- 2500 A</v>
          </cell>
          <cell r="C8714" t="str">
            <v>cad</v>
          </cell>
          <cell r="D8714" t="str">
            <v>1.748,26</v>
          </cell>
        </row>
        <row r="8715">
          <cell r="A8715" t="str">
            <v>1E.02.050.0160.g</v>
          </cell>
          <cell r="B8715" t="str">
            <v>- 3200 A</v>
          </cell>
          <cell r="C8715" t="str">
            <v>cad</v>
          </cell>
          <cell r="D8715" t="str">
            <v>2.405,03</v>
          </cell>
        </row>
        <row r="8716">
          <cell r="A8716" t="str">
            <v>1E.02.050.0160.h</v>
          </cell>
          <cell r="B8716" t="str">
            <v>- 4000 A</v>
          </cell>
          <cell r="C8716" t="str">
            <v>cad</v>
          </cell>
          <cell r="D8716" t="str">
            <v>2.769,18</v>
          </cell>
        </row>
        <row r="8717">
          <cell r="A8717" t="str">
            <v>1E.02.050.0170</v>
          </cell>
          <cell r="B8717" t="str">
            <v>Elemento a doppio angolo diedro per sbarre blindate compatte con conduttori in alluminio, grado di protezione IP55, per correnti nominali:</v>
          </cell>
          <cell r="C8717"/>
          <cell r="D8717"/>
        </row>
        <row r="8718">
          <cell r="A8718" t="str">
            <v>1E.02.050.0170.a</v>
          </cell>
          <cell r="B8718" t="str">
            <v>- 630 A</v>
          </cell>
          <cell r="C8718" t="str">
            <v>cad</v>
          </cell>
          <cell r="D8718" t="str">
            <v>663,03</v>
          </cell>
        </row>
        <row r="8719">
          <cell r="A8719" t="str">
            <v>1E.02.050.0170.b</v>
          </cell>
          <cell r="B8719" t="str">
            <v>- 800 A</v>
          </cell>
          <cell r="C8719" t="str">
            <v>cad</v>
          </cell>
          <cell r="D8719" t="str">
            <v>674,94</v>
          </cell>
        </row>
        <row r="8720">
          <cell r="A8720" t="str">
            <v>1E.02.050.0170.c</v>
          </cell>
          <cell r="B8720" t="str">
            <v>- 1000 A</v>
          </cell>
          <cell r="C8720" t="str">
            <v>cad</v>
          </cell>
          <cell r="D8720" t="str">
            <v>717,29</v>
          </cell>
        </row>
        <row r="8721">
          <cell r="A8721" t="str">
            <v>1E.02.050.0170.d</v>
          </cell>
          <cell r="B8721" t="str">
            <v>- 1250 A</v>
          </cell>
          <cell r="C8721" t="str">
            <v>cad</v>
          </cell>
          <cell r="D8721" t="str">
            <v>786,50</v>
          </cell>
        </row>
        <row r="8722">
          <cell r="A8722" t="str">
            <v>1E.02.050.0170.e</v>
          </cell>
          <cell r="B8722" t="str">
            <v>- 1600 A</v>
          </cell>
          <cell r="C8722" t="str">
            <v>cad</v>
          </cell>
          <cell r="D8722" t="str">
            <v>936,94</v>
          </cell>
        </row>
        <row r="8723">
          <cell r="A8723" t="str">
            <v>1E.02.050.0170.f</v>
          </cell>
          <cell r="B8723" t="str">
            <v>- 2000 A</v>
          </cell>
          <cell r="C8723" t="str">
            <v>cad</v>
          </cell>
          <cell r="D8723" t="str">
            <v>1.019,93</v>
          </cell>
        </row>
        <row r="8724">
          <cell r="A8724" t="str">
            <v>1E.02.050.0170.g</v>
          </cell>
          <cell r="B8724" t="str">
            <v>- 2500 A</v>
          </cell>
          <cell r="C8724" t="str">
            <v>cad</v>
          </cell>
          <cell r="D8724" t="str">
            <v>1.580,76</v>
          </cell>
        </row>
        <row r="8725">
          <cell r="A8725" t="str">
            <v>1E.02.050.0170.h</v>
          </cell>
          <cell r="B8725" t="str">
            <v>- 3200 A</v>
          </cell>
          <cell r="C8725" t="str">
            <v>cad</v>
          </cell>
          <cell r="D8725" t="str">
            <v>1.783,56</v>
          </cell>
        </row>
        <row r="8726">
          <cell r="A8726" t="str">
            <v>1E.02.050.0170.i</v>
          </cell>
          <cell r="B8726" t="str">
            <v>- 4000 A</v>
          </cell>
          <cell r="C8726" t="str">
            <v>cad</v>
          </cell>
          <cell r="D8726" t="str">
            <v>1.953,22</v>
          </cell>
        </row>
        <row r="8727">
          <cell r="A8727" t="str">
            <v>1E.02.050.0180</v>
          </cell>
          <cell r="B8727" t="str">
            <v>Elemento a doppio angolo piano per sbarre blindate compatte con conduttori in rame, grado di protezione IP55, per correnti nominali:</v>
          </cell>
          <cell r="C8727"/>
          <cell r="D8727"/>
        </row>
        <row r="8728">
          <cell r="A8728" t="str">
            <v>1E.02.050.0180.a</v>
          </cell>
          <cell r="B8728" t="str">
            <v>- 800 A</v>
          </cell>
          <cell r="C8728" t="str">
            <v>cad</v>
          </cell>
          <cell r="D8728" t="str">
            <v>1.240,89</v>
          </cell>
        </row>
        <row r="8729">
          <cell r="A8729" t="str">
            <v>1E.02.050.0180.b</v>
          </cell>
          <cell r="B8729" t="str">
            <v>- 1000 A</v>
          </cell>
          <cell r="C8729" t="str">
            <v>cad</v>
          </cell>
          <cell r="D8729" t="str">
            <v>1.252,83</v>
          </cell>
        </row>
        <row r="8730">
          <cell r="A8730" t="str">
            <v>1E.02.050.0180.c</v>
          </cell>
          <cell r="B8730" t="str">
            <v>- 1250 A</v>
          </cell>
          <cell r="C8730" t="str">
            <v>cad</v>
          </cell>
          <cell r="D8730" t="str">
            <v>1.298,48</v>
          </cell>
        </row>
        <row r="8731">
          <cell r="A8731" t="str">
            <v>1E.02.050.0180.d</v>
          </cell>
          <cell r="B8731" t="str">
            <v>- 1600 A</v>
          </cell>
          <cell r="C8731" t="str">
            <v>cad</v>
          </cell>
          <cell r="D8731" t="str">
            <v>1.607,84</v>
          </cell>
        </row>
        <row r="8732">
          <cell r="A8732" t="str">
            <v>1E.02.050.0180.e</v>
          </cell>
          <cell r="B8732" t="str">
            <v>- 2000 A</v>
          </cell>
          <cell r="C8732" t="str">
            <v>cad</v>
          </cell>
          <cell r="D8732" t="str">
            <v>1.721,27</v>
          </cell>
        </row>
        <row r="8733">
          <cell r="A8733" t="str">
            <v>1E.02.050.0180.f</v>
          </cell>
          <cell r="B8733" t="str">
            <v>- 2500 A</v>
          </cell>
          <cell r="C8733" t="str">
            <v>cad</v>
          </cell>
          <cell r="D8733" t="str">
            <v>1.991,04</v>
          </cell>
        </row>
        <row r="8734">
          <cell r="A8734" t="str">
            <v>1E.02.050.0180.g</v>
          </cell>
          <cell r="B8734" t="str">
            <v>- 3200 A</v>
          </cell>
          <cell r="C8734" t="str">
            <v>cad</v>
          </cell>
          <cell r="D8734" t="str">
            <v>2.890,58</v>
          </cell>
        </row>
        <row r="8735">
          <cell r="A8735" t="str">
            <v>1E.02.050.0180.h</v>
          </cell>
          <cell r="B8735" t="str">
            <v>- 4000 A</v>
          </cell>
          <cell r="C8735" t="str">
            <v>cad</v>
          </cell>
          <cell r="D8735" t="str">
            <v>3.254,75</v>
          </cell>
        </row>
        <row r="8736">
          <cell r="A8736" t="str">
            <v>1E.02.050.0190</v>
          </cell>
          <cell r="B8736" t="str">
            <v>Elemento a doppio angolo piano per sbarre blindate compatte con conduttori in alluminio, grado di protezione IP55, per correnti nominali:</v>
          </cell>
          <cell r="C8736"/>
          <cell r="D8736"/>
        </row>
        <row r="8737">
          <cell r="A8737" t="str">
            <v>1E.02.050.0190.a</v>
          </cell>
          <cell r="B8737" t="str">
            <v>- 630 A</v>
          </cell>
          <cell r="C8737" t="str">
            <v>cad</v>
          </cell>
          <cell r="D8737" t="str">
            <v>905,77</v>
          </cell>
        </row>
        <row r="8738">
          <cell r="A8738" t="str">
            <v>1E.02.050.0190.b</v>
          </cell>
          <cell r="B8738" t="str">
            <v>- 800 A</v>
          </cell>
          <cell r="C8738" t="str">
            <v>cad</v>
          </cell>
          <cell r="D8738" t="str">
            <v>917,98</v>
          </cell>
        </row>
        <row r="8739">
          <cell r="A8739" t="str">
            <v>1E.02.050.0190.c</v>
          </cell>
          <cell r="B8739" t="str">
            <v>- 1000 A</v>
          </cell>
          <cell r="C8739" t="str">
            <v>cad</v>
          </cell>
          <cell r="D8739" t="str">
            <v>972,22</v>
          </cell>
        </row>
        <row r="8740">
          <cell r="A8740" t="str">
            <v>1E.02.050.0190.d</v>
          </cell>
          <cell r="B8740" t="str">
            <v>- 1250 A</v>
          </cell>
          <cell r="C8740" t="str">
            <v>cad</v>
          </cell>
          <cell r="D8740" t="str">
            <v>1.087,09</v>
          </cell>
        </row>
        <row r="8741">
          <cell r="A8741" t="str">
            <v>1E.02.050.0190.e</v>
          </cell>
          <cell r="B8741" t="str">
            <v>- 1600 A</v>
          </cell>
          <cell r="C8741" t="str">
            <v>cad</v>
          </cell>
          <cell r="D8741" t="str">
            <v>1.179,72</v>
          </cell>
        </row>
        <row r="8742">
          <cell r="A8742" t="str">
            <v>1E.02.050.0190.f</v>
          </cell>
          <cell r="B8742" t="str">
            <v>- 2000 A</v>
          </cell>
          <cell r="C8742" t="str">
            <v>cad</v>
          </cell>
          <cell r="D8742" t="str">
            <v>1.262,72</v>
          </cell>
        </row>
        <row r="8743">
          <cell r="A8743" t="str">
            <v>1E.02.050.0190.g</v>
          </cell>
          <cell r="B8743" t="str">
            <v>- 2500 A</v>
          </cell>
          <cell r="C8743" t="str">
            <v>cad</v>
          </cell>
          <cell r="D8743" t="str">
            <v>2.066,31</v>
          </cell>
        </row>
        <row r="8744">
          <cell r="A8744" t="str">
            <v>1E.02.050.0190.h</v>
          </cell>
          <cell r="B8744" t="str">
            <v>- 3200 A</v>
          </cell>
          <cell r="C8744" t="str">
            <v>cad</v>
          </cell>
          <cell r="D8744" t="str">
            <v>2.269,14</v>
          </cell>
        </row>
        <row r="8745">
          <cell r="A8745" t="str">
            <v>1E.02.050.0190.i</v>
          </cell>
          <cell r="B8745" t="str">
            <v>- 4000 A</v>
          </cell>
          <cell r="C8745" t="str">
            <v>cad</v>
          </cell>
          <cell r="D8745" t="str">
            <v>2.438,73</v>
          </cell>
        </row>
        <row r="8746">
          <cell r="A8746" t="str">
            <v>1E.02.050.0200</v>
          </cell>
          <cell r="B8746" t="str">
            <v>Terminale per quadro e trasformatore per sbarre blindate compatte con conduttori in rame, grado di protezione IP55, per correnti nominali:</v>
          </cell>
          <cell r="C8746"/>
          <cell r="D8746"/>
        </row>
        <row r="8747">
          <cell r="A8747" t="str">
            <v>1E.02.050.0200.a</v>
          </cell>
          <cell r="B8747" t="str">
            <v>- 800 A</v>
          </cell>
          <cell r="C8747" t="str">
            <v>cad</v>
          </cell>
          <cell r="D8747" t="str">
            <v>485,61</v>
          </cell>
        </row>
        <row r="8748">
          <cell r="A8748" t="str">
            <v>1E.02.050.0200.b</v>
          </cell>
          <cell r="B8748" t="str">
            <v>- 1000 A</v>
          </cell>
          <cell r="C8748" t="str">
            <v>cad</v>
          </cell>
          <cell r="D8748" t="str">
            <v>490,28</v>
          </cell>
        </row>
        <row r="8749">
          <cell r="A8749" t="str">
            <v>1E.02.050.0200.c</v>
          </cell>
          <cell r="B8749" t="str">
            <v>- 1250 A</v>
          </cell>
          <cell r="C8749" t="str">
            <v>cad</v>
          </cell>
          <cell r="D8749" t="str">
            <v>507,93</v>
          </cell>
        </row>
        <row r="8750">
          <cell r="A8750" t="str">
            <v>1E.02.050.0200.d</v>
          </cell>
          <cell r="B8750" t="str">
            <v>- 1600 A</v>
          </cell>
          <cell r="C8750" t="str">
            <v>cad</v>
          </cell>
          <cell r="D8750" t="str">
            <v>634,50</v>
          </cell>
        </row>
        <row r="8751">
          <cell r="A8751" t="str">
            <v>1E.02.050.0200.e</v>
          </cell>
          <cell r="B8751" t="str">
            <v>- 2000 A</v>
          </cell>
          <cell r="C8751" t="str">
            <v>cad</v>
          </cell>
          <cell r="D8751" t="str">
            <v>704,54</v>
          </cell>
        </row>
        <row r="8752">
          <cell r="A8752" t="str">
            <v>1E.02.050.0200.f</v>
          </cell>
          <cell r="B8752" t="str">
            <v>- 2500 A</v>
          </cell>
          <cell r="C8752" t="str">
            <v>cad</v>
          </cell>
          <cell r="D8752" t="str">
            <v>808,27</v>
          </cell>
        </row>
        <row r="8753">
          <cell r="A8753" t="str">
            <v>1E.02.050.0200.g</v>
          </cell>
          <cell r="B8753" t="str">
            <v>- 3200 A</v>
          </cell>
          <cell r="C8753" t="str">
            <v>cad</v>
          </cell>
          <cell r="D8753" t="str">
            <v>1.157,45</v>
          </cell>
        </row>
        <row r="8754">
          <cell r="A8754" t="str">
            <v>1E.02.050.0200.h</v>
          </cell>
          <cell r="B8754" t="str">
            <v>- 4000 A</v>
          </cell>
          <cell r="C8754" t="str">
            <v>cad</v>
          </cell>
          <cell r="D8754" t="str">
            <v>1.297,49</v>
          </cell>
        </row>
        <row r="8755">
          <cell r="A8755" t="str">
            <v>1E.02.050.0210</v>
          </cell>
          <cell r="B8755" t="str">
            <v>Terminale per quadro e trasformatore per sbarre blindate compatte con conduttori in alluminio, grado di protezione IP55, per correnti nominali:</v>
          </cell>
          <cell r="C8755"/>
          <cell r="D8755"/>
        </row>
        <row r="8756">
          <cell r="A8756" t="str">
            <v>1E.02.050.0210.a</v>
          </cell>
          <cell r="B8756" t="str">
            <v>- 630 A</v>
          </cell>
          <cell r="C8756" t="str">
            <v>cad</v>
          </cell>
          <cell r="D8756" t="str">
            <v>360,59</v>
          </cell>
        </row>
        <row r="8757">
          <cell r="A8757" t="str">
            <v>1E.02.050.0210.b</v>
          </cell>
          <cell r="B8757" t="str">
            <v>- 800 A</v>
          </cell>
          <cell r="C8757" t="str">
            <v>cad</v>
          </cell>
          <cell r="D8757" t="str">
            <v>365,24</v>
          </cell>
        </row>
        <row r="8758">
          <cell r="A8758" t="str">
            <v>1E.02.050.0210.c</v>
          </cell>
          <cell r="B8758" t="str">
            <v>- 1000 A</v>
          </cell>
          <cell r="C8758" t="str">
            <v>cad</v>
          </cell>
          <cell r="D8758" t="str">
            <v>383,43</v>
          </cell>
        </row>
        <row r="8759">
          <cell r="A8759" t="str">
            <v>1E.02.050.0210.d</v>
          </cell>
          <cell r="B8759" t="str">
            <v>- 1250 A</v>
          </cell>
          <cell r="C8759" t="str">
            <v>cad</v>
          </cell>
          <cell r="D8759" t="str">
            <v>471,44</v>
          </cell>
        </row>
        <row r="8760">
          <cell r="A8760" t="str">
            <v>1E.02.050.0210.e</v>
          </cell>
          <cell r="B8760" t="str">
            <v>- 1600 A</v>
          </cell>
          <cell r="C8760" t="str">
            <v>cad</v>
          </cell>
          <cell r="D8760" t="str">
            <v>485,10</v>
          </cell>
        </row>
        <row r="8761">
          <cell r="A8761" t="str">
            <v>1E.02.050.0210.f</v>
          </cell>
          <cell r="B8761" t="str">
            <v>- 2000 A</v>
          </cell>
          <cell r="C8761" t="str">
            <v>cad</v>
          </cell>
          <cell r="D8761" t="str">
            <v>522,28</v>
          </cell>
        </row>
        <row r="8762">
          <cell r="A8762" t="str">
            <v>1E.02.050.0210.g</v>
          </cell>
          <cell r="B8762" t="str">
            <v>- 2500 A</v>
          </cell>
          <cell r="C8762" t="str">
            <v>cad</v>
          </cell>
          <cell r="D8762" t="str">
            <v>797,94</v>
          </cell>
        </row>
        <row r="8763">
          <cell r="A8763" t="str">
            <v>1E.02.050.0210.h</v>
          </cell>
          <cell r="B8763" t="str">
            <v>- 3200 A</v>
          </cell>
          <cell r="C8763" t="str">
            <v>cad</v>
          </cell>
          <cell r="D8763" t="str">
            <v>858,63</v>
          </cell>
        </row>
        <row r="8764">
          <cell r="A8764" t="str">
            <v>1E.02.050.0210.i</v>
          </cell>
          <cell r="B8764" t="str">
            <v>- 4000 A</v>
          </cell>
          <cell r="C8764" t="str">
            <v>cad</v>
          </cell>
          <cell r="D8764" t="str">
            <v>899,61</v>
          </cell>
        </row>
        <row r="8765">
          <cell r="A8765" t="str">
            <v>1E.02.050.0220</v>
          </cell>
          <cell r="B8765" t="str">
            <v>Cassette di derivazione di linea per sbarre blindate compatte, con sezionatore e fusibili, grado di protezione IP55, per correnti nominali:</v>
          </cell>
          <cell r="C8765"/>
          <cell r="D8765"/>
        </row>
        <row r="8766">
          <cell r="A8766" t="str">
            <v>1E.02.050.0220.a</v>
          </cell>
          <cell r="B8766" t="str">
            <v>- 250 A</v>
          </cell>
          <cell r="C8766" t="str">
            <v>cad</v>
          </cell>
          <cell r="D8766" t="str">
            <v>910,21</v>
          </cell>
        </row>
        <row r="8767">
          <cell r="A8767" t="str">
            <v>1E.02.050.0220.b</v>
          </cell>
          <cell r="B8767" t="str">
            <v>- 400 A</v>
          </cell>
          <cell r="C8767" t="str">
            <v>cad</v>
          </cell>
          <cell r="D8767" t="str">
            <v>991,90</v>
          </cell>
        </row>
        <row r="8768">
          <cell r="A8768" t="str">
            <v>1E.02.050.0220.c</v>
          </cell>
          <cell r="B8768" t="str">
            <v>- 630 A</v>
          </cell>
          <cell r="C8768" t="str">
            <v>cad</v>
          </cell>
          <cell r="D8768" t="str">
            <v>1.369,57</v>
          </cell>
        </row>
        <row r="8769">
          <cell r="A8769" t="str">
            <v>1E.02.050.0220.d</v>
          </cell>
          <cell r="B8769" t="str">
            <v>- 800 A</v>
          </cell>
          <cell r="C8769" t="str">
            <v>cad</v>
          </cell>
          <cell r="D8769" t="str">
            <v>1.549,05</v>
          </cell>
        </row>
        <row r="8770">
          <cell r="A8770" t="str">
            <v>1E.02.050.0220.e</v>
          </cell>
          <cell r="B8770" t="str">
            <v>- 1000 A</v>
          </cell>
          <cell r="C8770" t="str">
            <v>cad</v>
          </cell>
          <cell r="D8770" t="str">
            <v>1.759,12</v>
          </cell>
        </row>
        <row r="8771">
          <cell r="A8771" t="str">
            <v>1E.02.050.0230</v>
          </cell>
          <cell r="B8771" t="str">
            <v>Testata di chiusura per sbarre blindate, grado di protezione IP55, per correnti nominali:</v>
          </cell>
          <cell r="C8771"/>
          <cell r="D8771"/>
        </row>
        <row r="8772">
          <cell r="A8772" t="str">
            <v>1E.02.050.0230.a</v>
          </cell>
          <cell r="B8772" t="str">
            <v>- 160-1000 A</v>
          </cell>
          <cell r="C8772" t="str">
            <v>cad</v>
          </cell>
          <cell r="D8772" t="str">
            <v>52,94</v>
          </cell>
        </row>
        <row r="8773">
          <cell r="A8773" t="str">
            <v>1E.02.050.0230.b</v>
          </cell>
          <cell r="B8773" t="str">
            <v>- 1250-4000 A</v>
          </cell>
          <cell r="C8773" t="str">
            <v>cad</v>
          </cell>
          <cell r="D8773" t="str">
            <v>136,97</v>
          </cell>
        </row>
        <row r="8774">
          <cell r="A8774" t="str">
            <v>1E.02.050.0240</v>
          </cell>
          <cell r="B8774" t="str">
            <v>Staffa di sospensione per elementi verticali e per tratte di lunghezza massima di 4 metri, per sbarre blindate:</v>
          </cell>
          <cell r="C8774"/>
          <cell r="D8774"/>
        </row>
        <row r="8775">
          <cell r="A8775" t="str">
            <v>1E.02.050.0240.a</v>
          </cell>
          <cell r="B8775" t="str">
            <v>- normali</v>
          </cell>
          <cell r="C8775" t="str">
            <v>cad</v>
          </cell>
          <cell r="D8775" t="str">
            <v>22,43</v>
          </cell>
        </row>
        <row r="8776">
          <cell r="A8776" t="str">
            <v>1E.02.050.0240.b</v>
          </cell>
          <cell r="B8776" t="str">
            <v>- compatte</v>
          </cell>
          <cell r="C8776" t="str">
            <v>cad</v>
          </cell>
          <cell r="D8776" t="str">
            <v>40,01</v>
          </cell>
        </row>
        <row r="8777">
          <cell r="A8777" t="str">
            <v>1E.02.060</v>
          </cell>
          <cell r="B8777" t="str">
            <v>DERIVAZIONI D'IMPIANTO</v>
          </cell>
          <cell r="C8777"/>
          <cell r="D8777"/>
        </row>
        <row r="8778">
          <cell r="A8778" t="str">
            <v>1E.02.060.0015</v>
          </cell>
          <cell r="B8778" t="str">
            <v>Derivazione da incasso per impianti di energia realizzate con tubo protettivo flessibile o rigido in PVC ad alta resistenza allo schiacciamento, conduttori di alimentazione e di terra in rame ricotto isolato conformi ai requisiti previsti dalla Normativa Europea Regolamento UE 305/2011 - Prodotti da Costruzione CPR, tipologia conduttori e sezione adeguati all'utilizzo, scatole da incasso, frutti componibili, placche e supporti. Il tutto in opera incassato nel muro, compresa linea di collegamento allo specifico punto di alimentazione, fissaggio delle canalizzazioni a mezzo di tasselli o ganci, assistenza per il trasporto dei materiali al piano:</v>
          </cell>
          <cell r="C8778"/>
          <cell r="D8778"/>
        </row>
        <row r="8779">
          <cell r="A8779" t="str">
            <v>1E.02.060.0015.a</v>
          </cell>
          <cell r="B8779" t="str">
            <v>- punto luce interrotto con interruttore bipolare, oppure unipolare con spia 230 V</v>
          </cell>
          <cell r="C8779" t="str">
            <v>cad</v>
          </cell>
          <cell r="D8779" t="str">
            <v>48,77</v>
          </cell>
        </row>
        <row r="8780">
          <cell r="A8780" t="str">
            <v>1E.02.060.0015.b</v>
          </cell>
          <cell r="B8780" t="str">
            <v>- punto luce deviato</v>
          </cell>
          <cell r="C8780" t="str">
            <v>cad</v>
          </cell>
          <cell r="D8780" t="str">
            <v>65,44</v>
          </cell>
        </row>
        <row r="8781">
          <cell r="A8781" t="str">
            <v>1E.02.060.0015.c</v>
          </cell>
          <cell r="B8781" t="str">
            <v>- punto luce invertito</v>
          </cell>
          <cell r="C8781" t="str">
            <v>cad</v>
          </cell>
          <cell r="D8781" t="str">
            <v>97,89</v>
          </cell>
        </row>
        <row r="8782">
          <cell r="A8782" t="str">
            <v>1E.02.060.0015.d</v>
          </cell>
          <cell r="B8782" t="str">
            <v>- punto luce a relè con pulsante bipolare o con spia, compreso il relè passo-passo bipolare da cassetta</v>
          </cell>
          <cell r="C8782" t="str">
            <v>cad</v>
          </cell>
          <cell r="D8782" t="str">
            <v>58,94</v>
          </cell>
        </row>
        <row r="8783">
          <cell r="A8783" t="str">
            <v>1E.02.060.0015.e</v>
          </cell>
          <cell r="B8783" t="str">
            <v>- pulsante in parallelo per comando di punto luce a relè</v>
          </cell>
          <cell r="C8783" t="str">
            <v>cad</v>
          </cell>
          <cell r="D8783" t="str">
            <v>38,46</v>
          </cell>
        </row>
        <row r="8784">
          <cell r="A8784" t="str">
            <v>1E.02.060.0015.f</v>
          </cell>
          <cell r="B8784" t="str">
            <v>- punto luce comandato dal quadro elettrico, escluso l'organo di comando sul quadro</v>
          </cell>
          <cell r="C8784" t="str">
            <v>cad</v>
          </cell>
          <cell r="D8784" t="str">
            <v>40,48</v>
          </cell>
        </row>
        <row r="8785">
          <cell r="A8785" t="str">
            <v>1E.02.060.0015.g</v>
          </cell>
          <cell r="B8785" t="str">
            <v>- punto luce in parallelo ad una qualsiasi derivazione</v>
          </cell>
          <cell r="C8785" t="str">
            <v>cad</v>
          </cell>
          <cell r="D8785" t="str">
            <v>18,67</v>
          </cell>
        </row>
        <row r="8786">
          <cell r="A8786" t="str">
            <v>1E.02.060.0015.h</v>
          </cell>
          <cell r="B8786" t="str">
            <v>- presa di corrente 2x10 A + T, grado di sicurezza 2.2</v>
          </cell>
          <cell r="C8786" t="str">
            <v>cad</v>
          </cell>
          <cell r="D8786" t="str">
            <v>45,53</v>
          </cell>
        </row>
        <row r="8787">
          <cell r="A8787" t="str">
            <v>1E.02.060.0015.i</v>
          </cell>
          <cell r="B8787" t="str">
            <v>- presa di corrente 2x16 A + T, o bipasso 10/16 A +T, grado di sicurezza 2.2</v>
          </cell>
          <cell r="C8787" t="str">
            <v>cad</v>
          </cell>
          <cell r="D8787" t="str">
            <v>47,54</v>
          </cell>
        </row>
        <row r="8788">
          <cell r="A8788" t="str">
            <v>1E.02.060.0015.j</v>
          </cell>
          <cell r="B8788" t="str">
            <v>- presa di corrente 2x10 A + T, grado di sicurezza 2.2 con interruttore bipolare</v>
          </cell>
          <cell r="C8788" t="str">
            <v>cad</v>
          </cell>
          <cell r="D8788" t="str">
            <v>52,89</v>
          </cell>
        </row>
        <row r="8789">
          <cell r="A8789" t="str">
            <v>1E.02.060.0015.k</v>
          </cell>
          <cell r="B8789" t="str">
            <v>- presa di corrente 2x16 A + T, o bipasso 10/16 A +T, grado di sicurezza 2.2 con interruttore bipolare</v>
          </cell>
          <cell r="C8789" t="str">
            <v>cad</v>
          </cell>
          <cell r="D8789" t="str">
            <v>54,90</v>
          </cell>
        </row>
        <row r="8790">
          <cell r="A8790" t="str">
            <v>1E.02.060.0015.l</v>
          </cell>
          <cell r="B8790" t="str">
            <v>- presa di corrente di tipo normale o interbloccata 2x10 A + T, grado di sicurezza 2.2 con interruttore magnetotermico unipolare + neutro 10 A</v>
          </cell>
          <cell r="C8790" t="str">
            <v>cad</v>
          </cell>
          <cell r="D8790" t="str">
            <v>82,29</v>
          </cell>
        </row>
        <row r="8791">
          <cell r="A8791" t="str">
            <v>1E.02.060.0015.m</v>
          </cell>
          <cell r="B8791" t="str">
            <v>- presa di corrente di tipo normale o interbloccata 2x16 A + T, grado di sicurezza 2.2 con interruttore magnetotermico unipolare + neutro 16 A</v>
          </cell>
          <cell r="C8791" t="str">
            <v>cad</v>
          </cell>
          <cell r="D8791" t="str">
            <v>84,30</v>
          </cell>
        </row>
        <row r="8792">
          <cell r="A8792" t="str">
            <v>1E.02.060.0015.n</v>
          </cell>
          <cell r="B8792" t="str">
            <v>- presa di corrente di tipo normale o interbloccata 2x10 A + T, grado di sicurezza 2.2 con interruttore magnetotermico differenziale bipolare 10 A Idiff = 10 mA</v>
          </cell>
          <cell r="C8792" t="str">
            <v>cad</v>
          </cell>
          <cell r="D8792" t="str">
            <v>139,54</v>
          </cell>
        </row>
        <row r="8793">
          <cell r="A8793" t="str">
            <v>1E.02.060.0015.o</v>
          </cell>
          <cell r="B8793" t="str">
            <v>- presa di corrente di tipo normale o interbloccata 2x16 A + T, grado di sicurezza 2.2 con interruttore magnetotermico differenziale bipolare 16 A Idiff = 10 mA</v>
          </cell>
          <cell r="C8793" t="str">
            <v>cad</v>
          </cell>
          <cell r="D8793" t="str">
            <v>141,54</v>
          </cell>
        </row>
        <row r="8794">
          <cell r="A8794" t="str">
            <v>1E.02.060.0015.p</v>
          </cell>
          <cell r="B8794" t="str">
            <v>- punto luce invertito oltre il primo</v>
          </cell>
          <cell r="C8794" t="str">
            <v>cad</v>
          </cell>
          <cell r="D8794" t="str">
            <v>34,24</v>
          </cell>
        </row>
        <row r="8795">
          <cell r="A8795" t="str">
            <v>1E.02.060.0025</v>
          </cell>
          <cell r="B8795" t="str">
            <v>Derivazione a vista a parete e/o a soffitto per impianti di energia, grado di protezione IP44, realizzate con tubo protettivo in PVC rigido autoestinguente, conduttori di alimentazione e di terra in rame ricotto isolato conformi ai requisiti previsti dalla Normativa Europea Regolamento UE 305/2011 - Prodotti da Costruzione CPR, tipologia conduttori e sezione adeguati all'utilizzo, scatole, frutti componibili, placche e supporti. Il tutto in opera, compresa linea di collegamento allo specifico punto di alimentazione, assistenza per il trasporto dei materiali al piano:</v>
          </cell>
          <cell r="C8795"/>
          <cell r="D8795"/>
        </row>
        <row r="8796">
          <cell r="A8796" t="str">
            <v>1E.02.060.0025.a</v>
          </cell>
          <cell r="B8796" t="str">
            <v>- punto luce interrotto con interruttore bipolare, oppure unipolare con spia 230 V</v>
          </cell>
          <cell r="C8796" t="str">
            <v>cad</v>
          </cell>
          <cell r="D8796" t="str">
            <v>65,79</v>
          </cell>
        </row>
        <row r="8797">
          <cell r="A8797" t="str">
            <v>1E.02.060.0025.b</v>
          </cell>
          <cell r="B8797" t="str">
            <v>- punto luce deviato</v>
          </cell>
          <cell r="C8797" t="str">
            <v>cad</v>
          </cell>
          <cell r="D8797" t="str">
            <v>85,70</v>
          </cell>
        </row>
        <row r="8798">
          <cell r="A8798" t="str">
            <v>1E.02.060.0025.c</v>
          </cell>
          <cell r="B8798" t="str">
            <v>- punto luce invertito</v>
          </cell>
          <cell r="C8798" t="str">
            <v>cad</v>
          </cell>
          <cell r="D8798" t="str">
            <v>111,65</v>
          </cell>
        </row>
        <row r="8799">
          <cell r="A8799" t="str">
            <v>1E.02.060.0025.d</v>
          </cell>
          <cell r="B8799" t="str">
            <v>- punto luce a relè con pulsante bipolare o con spia, compreso il relè passo-passo bipolare da cassetta</v>
          </cell>
          <cell r="C8799" t="str">
            <v>cad</v>
          </cell>
          <cell r="D8799" t="str">
            <v>79,01</v>
          </cell>
        </row>
        <row r="8800">
          <cell r="A8800" t="str">
            <v>1E.02.060.0025.e</v>
          </cell>
          <cell r="B8800" t="str">
            <v>- pulsante in parallelo per comando di punto luce a relè</v>
          </cell>
          <cell r="C8800" t="str">
            <v>cad</v>
          </cell>
          <cell r="D8800" t="str">
            <v>64,97</v>
          </cell>
        </row>
        <row r="8801">
          <cell r="A8801" t="str">
            <v>1E.02.060.0025.f</v>
          </cell>
          <cell r="B8801" t="str">
            <v>- punto luce comandato dal quadro elettrico, escluso l'organo di comando sul quadro</v>
          </cell>
          <cell r="C8801" t="str">
            <v>cad</v>
          </cell>
          <cell r="D8801" t="str">
            <v>61,59</v>
          </cell>
        </row>
        <row r="8802">
          <cell r="A8802" t="str">
            <v>1E.02.060.0025.g</v>
          </cell>
          <cell r="B8802" t="str">
            <v>- punto luce in parallelo ad una qualsiasi derivazione</v>
          </cell>
          <cell r="C8802" t="str">
            <v>cad</v>
          </cell>
          <cell r="D8802" t="str">
            <v>30,88</v>
          </cell>
        </row>
        <row r="8803">
          <cell r="A8803" t="str">
            <v>1E.02.060.0025.h</v>
          </cell>
          <cell r="B8803" t="str">
            <v>- presa di corrente 2x10 A + T, grado di sicurezza 2.2</v>
          </cell>
          <cell r="C8803" t="str">
            <v>cad</v>
          </cell>
          <cell r="D8803" t="str">
            <v>48,69</v>
          </cell>
        </row>
        <row r="8804">
          <cell r="A8804" t="str">
            <v>1E.02.060.0025.i</v>
          </cell>
          <cell r="B8804" t="str">
            <v>- presa di corrente 2x16 A + T, o bipasso 10/16 A +T, grado di sicurezza 2.2</v>
          </cell>
          <cell r="C8804" t="str">
            <v>cad</v>
          </cell>
          <cell r="D8804" t="str">
            <v>50,70</v>
          </cell>
        </row>
        <row r="8805">
          <cell r="A8805" t="str">
            <v>1E.02.060.0025.j</v>
          </cell>
          <cell r="B8805" t="str">
            <v>- presa di corrente 2x10 A + T, grado di sicurezza 2.2 con interruttore bipolare</v>
          </cell>
          <cell r="C8805" t="str">
            <v>cad</v>
          </cell>
          <cell r="D8805" t="str">
            <v>56,08</v>
          </cell>
        </row>
        <row r="8806">
          <cell r="A8806" t="str">
            <v>1E.02.060.0025.k</v>
          </cell>
          <cell r="B8806" t="str">
            <v>- presa di corrente 2x16 A + T, o bipasso 10/16 A +T, grado di sicurezza 2.2 con interruttore bipolare</v>
          </cell>
          <cell r="C8806" t="str">
            <v>cad</v>
          </cell>
          <cell r="D8806" t="str">
            <v>58,09</v>
          </cell>
        </row>
        <row r="8807">
          <cell r="A8807" t="str">
            <v>1E.02.060.0025.l</v>
          </cell>
          <cell r="B8807" t="str">
            <v>- presa di corrente di tipo normale o interbloccata 2x10 A + T, grado di sicurezza 2.2 con interruttore magnetotermico unipolare + neutro 10 A</v>
          </cell>
          <cell r="C8807" t="str">
            <v>cad</v>
          </cell>
          <cell r="D8807" t="str">
            <v>88,24</v>
          </cell>
        </row>
        <row r="8808">
          <cell r="A8808" t="str">
            <v>1E.02.060.0025.m</v>
          </cell>
          <cell r="B8808" t="str">
            <v>- presa di corrente di tipo normale o interbloccata 2x16 A + T, grado di sicurezza 2.2 con interruttore magnetotermico unipolare + neutro 16 A</v>
          </cell>
          <cell r="C8808" t="str">
            <v>cad</v>
          </cell>
          <cell r="D8808" t="str">
            <v>90,26</v>
          </cell>
        </row>
        <row r="8809">
          <cell r="A8809" t="str">
            <v>1E.02.060.0025.n</v>
          </cell>
          <cell r="B8809" t="str">
            <v>- presa di corrente di tipo normale o interbloccata 2x10 A + T, grado di sicurezza 2.2 con interruttore magnetotermico differenziale bipolare 10 A Idiff = 10 mA</v>
          </cell>
          <cell r="C8809" t="str">
            <v>cad</v>
          </cell>
          <cell r="D8809" t="str">
            <v>145,49</v>
          </cell>
        </row>
        <row r="8810">
          <cell r="A8810" t="str">
            <v>1E.02.060.0025.o</v>
          </cell>
          <cell r="B8810" t="str">
            <v>- presa di corrente di tipo normale o interbloccata 2x16 A + T, grado di sicurezza 2.2 con interruttore magnetotermico differenziale bipolare 16 A Idiff = 10 mA</v>
          </cell>
          <cell r="C8810" t="str">
            <v>cad</v>
          </cell>
          <cell r="D8810" t="str">
            <v>147,50</v>
          </cell>
        </row>
        <row r="8811">
          <cell r="A8811" t="str">
            <v>1E.02.060.0035</v>
          </cell>
          <cell r="B8811" t="str">
            <v>Derivazione a vista a parete e/o a soffitto per impianti di energia, grado di protezione IP55, realizzate con tubo protettivo in PVC rigido autoestinguente, conduttori di alimentazione e di terra in rame ricotto isolato conformi ai requisiti previsti dalla Normativa Europea Regolamento UE 305/2011 - Prodotti da Costruzione CPR, tipologia conduttori e sezione adeguati all'utilizzo, scatole, frutti componibili, placche e supporti. Il tutto in opera, compresa linea di collegamento allo specifico punto di alimentazione, fissaggio delle canalizzazioni a mezzo di tasselli o ganci, assistenza per il trasporto dei materiali al piano:</v>
          </cell>
          <cell r="C8811"/>
          <cell r="D8811"/>
        </row>
        <row r="8812">
          <cell r="A8812" t="str">
            <v>1E.02.060.0035.a</v>
          </cell>
          <cell r="B8812" t="str">
            <v>- punto luce interrotto con interruttore bipolare, oppure unipolare con spia 230 V</v>
          </cell>
          <cell r="C8812" t="str">
            <v>cad</v>
          </cell>
          <cell r="D8812" t="str">
            <v>70,09</v>
          </cell>
        </row>
        <row r="8813">
          <cell r="A8813" t="str">
            <v>1E.02.060.0035.b</v>
          </cell>
          <cell r="B8813" t="str">
            <v>- punto luce deviato</v>
          </cell>
          <cell r="C8813" t="str">
            <v>cad</v>
          </cell>
          <cell r="D8813" t="str">
            <v>90,04</v>
          </cell>
        </row>
        <row r="8814">
          <cell r="A8814" t="str">
            <v>1E.02.060.0035.c</v>
          </cell>
          <cell r="B8814" t="str">
            <v>- punto luce invertito</v>
          </cell>
          <cell r="C8814" t="str">
            <v>cad</v>
          </cell>
          <cell r="D8814" t="str">
            <v>115,94</v>
          </cell>
        </row>
        <row r="8815">
          <cell r="A8815" t="str">
            <v>1E.02.060.0035.d</v>
          </cell>
          <cell r="B8815" t="str">
            <v>- punto luce a relè con pulsante bipolare o con spia, compreso il relè passo-passo bipolare da cassetta</v>
          </cell>
          <cell r="C8815" t="str">
            <v>cad</v>
          </cell>
          <cell r="D8815" t="str">
            <v>83,31</v>
          </cell>
        </row>
        <row r="8816">
          <cell r="A8816" t="str">
            <v>1E.02.060.0035.e</v>
          </cell>
          <cell r="B8816" t="str">
            <v>- pulsante in parallelo per comando di punto luce a relè</v>
          </cell>
          <cell r="C8816" t="str">
            <v>cad</v>
          </cell>
          <cell r="D8816" t="str">
            <v>69,27</v>
          </cell>
        </row>
        <row r="8817">
          <cell r="A8817" t="str">
            <v>1E.02.060.0035.f</v>
          </cell>
          <cell r="B8817" t="str">
            <v>- punto luce comandato dal quadro elettrico, escluso l'organo di comando sul quadro</v>
          </cell>
          <cell r="C8817" t="str">
            <v>cad</v>
          </cell>
          <cell r="D8817" t="str">
            <v>64,36</v>
          </cell>
        </row>
        <row r="8818">
          <cell r="A8818" t="str">
            <v>1E.02.060.0035.g</v>
          </cell>
          <cell r="B8818" t="str">
            <v>- punto luce in parallelo ad una qualsiasi derivazione</v>
          </cell>
          <cell r="C8818" t="str">
            <v>cad</v>
          </cell>
          <cell r="D8818" t="str">
            <v>30,88</v>
          </cell>
        </row>
        <row r="8819">
          <cell r="A8819" t="str">
            <v>1E.02.060.0035.h</v>
          </cell>
          <cell r="B8819" t="str">
            <v>- presa di corrente 2x10 A + T, grado di sicurezza 2.2</v>
          </cell>
          <cell r="C8819" t="str">
            <v>cad</v>
          </cell>
          <cell r="D8819" t="str">
            <v>56,75</v>
          </cell>
        </row>
        <row r="8820">
          <cell r="A8820" t="str">
            <v>1E.02.060.0035.i</v>
          </cell>
          <cell r="B8820" t="str">
            <v>- presa di corrente 2x16 A + T, o bipasso 10/16 A +T, grado di sicurezza 2.2</v>
          </cell>
          <cell r="C8820" t="str">
            <v>cad</v>
          </cell>
          <cell r="D8820" t="str">
            <v>53,02</v>
          </cell>
        </row>
        <row r="8821">
          <cell r="A8821" t="str">
            <v>1E.02.060.0035.j</v>
          </cell>
          <cell r="B8821" t="str">
            <v>- presa di corrente 2x10 A + T, grado di sicurezza 2.2 con interruttore bipolare</v>
          </cell>
          <cell r="C8821" t="str">
            <v>cad</v>
          </cell>
          <cell r="D8821" t="str">
            <v>64,11</v>
          </cell>
        </row>
        <row r="8822">
          <cell r="A8822" t="str">
            <v>1E.02.060.0035.k</v>
          </cell>
          <cell r="B8822" t="str">
            <v>- presa di corrente 2x16 A + T, o bipasso 10/16 A +T, grado di sicurezza 2.2 con interruttore bipolare</v>
          </cell>
          <cell r="C8822" t="str">
            <v>cad</v>
          </cell>
          <cell r="D8822" t="str">
            <v>60,38</v>
          </cell>
        </row>
        <row r="8823">
          <cell r="A8823" t="str">
            <v>1E.02.060.0035.l</v>
          </cell>
          <cell r="B8823" t="str">
            <v>- presa di corrente di tipo normale o interbloccata 2x10 A + T, grado di sicurezza 2.2 con interruttore magnetotermico unipolare + neutro 10 A</v>
          </cell>
          <cell r="C8823" t="str">
            <v>cad</v>
          </cell>
          <cell r="D8823" t="str">
            <v>96,28</v>
          </cell>
        </row>
        <row r="8824">
          <cell r="A8824" t="str">
            <v>1E.02.060.0035.m</v>
          </cell>
          <cell r="B8824" t="str">
            <v>- presa di corrente di tipo normale o interbloccata 2x16 A + T, grado di sicurezza 2.2 con interruttore magnetotermico unipolare + neutro 16 A</v>
          </cell>
          <cell r="C8824" t="str">
            <v>cad</v>
          </cell>
          <cell r="D8824" t="str">
            <v>92,54</v>
          </cell>
        </row>
        <row r="8825">
          <cell r="A8825" t="str">
            <v>1E.02.060.0035.n</v>
          </cell>
          <cell r="B8825" t="str">
            <v>- presa di corrente di tipo normale o interbloccata 2x10 A + T, grado di sicurezza 2.2 con interruttore magnetotermico differenziale bipolare 10 A Idiff = 10 mA</v>
          </cell>
          <cell r="C8825" t="str">
            <v>cad</v>
          </cell>
          <cell r="D8825" t="str">
            <v>153,52</v>
          </cell>
        </row>
        <row r="8826">
          <cell r="A8826" t="str">
            <v>1E.02.060.0035.o</v>
          </cell>
          <cell r="B8826" t="str">
            <v>- presa di corrente di tipo normale o interbloccata 2x16 A + T, grado di sicurezza 2.2 con interruttore magnetotermico differenziale bipolare 16 A Idiff = 10 mA</v>
          </cell>
          <cell r="C8826" t="str">
            <v>cad</v>
          </cell>
          <cell r="D8826" t="str">
            <v>149,79</v>
          </cell>
        </row>
        <row r="8827">
          <cell r="A8827" t="str">
            <v>1E.02.060.0040</v>
          </cell>
          <cell r="B8827" t="str">
            <v>Prese di corrente in parallelo all'interno di cassetta esistente, in qualsiasi tipo di posa e con qualunque grado di protezione, in opera nei tipi:</v>
          </cell>
          <cell r="C8827"/>
          <cell r="D8827"/>
        </row>
        <row r="8828">
          <cell r="A8828" t="str">
            <v>1E.02.060.0040.a</v>
          </cell>
          <cell r="B8828" t="str">
            <v>- 2x10 A + T, grado di sicurezza 2.2</v>
          </cell>
          <cell r="C8828" t="str">
            <v>cad</v>
          </cell>
          <cell r="D8828" t="str">
            <v>16,05</v>
          </cell>
        </row>
        <row r="8829">
          <cell r="A8829" t="str">
            <v>1E.02.060.0040.b</v>
          </cell>
          <cell r="B8829" t="str">
            <v>- 2x16A + T, o bipasso 10/16 A, grado di sicurezza 2.2</v>
          </cell>
          <cell r="C8829" t="str">
            <v>cad</v>
          </cell>
          <cell r="D8829" t="str">
            <v>18,06</v>
          </cell>
        </row>
        <row r="8830">
          <cell r="A8830" t="str">
            <v>1E.02.060.0040.c</v>
          </cell>
          <cell r="B8830" t="str">
            <v>- UNEL, grado di sicurezza 2.2</v>
          </cell>
          <cell r="C8830" t="str">
            <v>cad</v>
          </cell>
          <cell r="D8830" t="str">
            <v>17,13</v>
          </cell>
        </row>
        <row r="8831">
          <cell r="A8831" t="str">
            <v>1E.02.060.0055</v>
          </cell>
          <cell r="B8831" t="str">
            <v>Derivazione per impianti di energia di tipo industriale eseguita a vista o parzialmente incassata, con tubazioni in materiale plastico o metalliche in relazione alle descrizioni di capitolato, per alimentazione apparecchi utilizzatori a tensione fino a 400 V. Grado di protezione IP55. Il tutto in opera comprese: linea di alimentazione allo specifico punto di alimentazione in rame ricotto isolato conforme ai requisiti previsti dalla Normativa Europea Regolamento UE 305/2011 - Prodotti da Costruzione CPR, tipologia conduttori e sezione adeguati all'utilizzo, sezionatore, fissaggio delle canalizzazioni a mezzo di tasselli o ganci, assistenza per il trasporto dei materiali al piano:</v>
          </cell>
          <cell r="C8831"/>
          <cell r="D8831"/>
        </row>
        <row r="8832">
          <cell r="A8832" t="str">
            <v>1E.02.060.0055.a</v>
          </cell>
          <cell r="B8832" t="str">
            <v>- alimentazione diretta di utilizzatore monofase con linea fino a 4 mmq</v>
          </cell>
          <cell r="C8832" t="str">
            <v>cad</v>
          </cell>
          <cell r="D8832" t="str">
            <v>101,31</v>
          </cell>
        </row>
        <row r="8833">
          <cell r="A8833" t="str">
            <v>1E.02.060.0055.b</v>
          </cell>
          <cell r="B8833" t="str">
            <v>- alimentazione diretta di utilizzatore trifase (con o senza neutro) con linea fino a 4 mmq</v>
          </cell>
          <cell r="C8833" t="str">
            <v>cad</v>
          </cell>
          <cell r="D8833" t="str">
            <v>127,99</v>
          </cell>
        </row>
        <row r="8834">
          <cell r="A8834" t="str">
            <v>1E.02.060.0055.c</v>
          </cell>
          <cell r="B8834" t="str">
            <v>- alimentazione di utilizzatore monofase tramite interruttore di manovra 2x25 A conforme norme CEI 17-1, installato in prossimità dell'utilizzatore in cassetta da parete con protezione IP64</v>
          </cell>
          <cell r="C8834" t="str">
            <v>cad</v>
          </cell>
          <cell r="D8834" t="str">
            <v>426,44</v>
          </cell>
        </row>
        <row r="8835">
          <cell r="A8835" t="str">
            <v>1E.02.060.0055.d</v>
          </cell>
          <cell r="B8835" t="str">
            <v>- alimentazione di utilizzatore trifase (con o senza neutro) tramite interruttore di manovra 3 o 4 x25 A conforme norme CEI 17-1, installato in prossimità dell'utilizzatore in cassetta da parete con protezione IP64</v>
          </cell>
          <cell r="C8835" t="str">
            <v>cad</v>
          </cell>
          <cell r="D8835" t="str">
            <v>459,53</v>
          </cell>
        </row>
        <row r="8836">
          <cell r="A8836" t="str">
            <v>1E.02.060.0055.e</v>
          </cell>
          <cell r="B8836" t="str">
            <v>- alimentazione di utilizzatore trifase (con o senza neutro) tramite interruttore di manovra 3 o 4 x40 A conforme norme CEI 17-1, installato in prossimità dell'utilizzatore in cassetta da parete con protezione IP64</v>
          </cell>
          <cell r="C8836" t="str">
            <v>cad</v>
          </cell>
          <cell r="D8836" t="str">
            <v>469,63</v>
          </cell>
        </row>
        <row r="8837">
          <cell r="A8837" t="str">
            <v>1E.02.060.0055.f</v>
          </cell>
          <cell r="B8837" t="str">
            <v>- alimentazione di utilizzatore trifase (con o senza neutro) tramite interruttore di manovra 3 o 4 x63 A conforme norme CEI 17-1, installato in prossimità dell'utilizzatore in cassetta da parete con protezione IP64</v>
          </cell>
          <cell r="C8837" t="str">
            <v>cad</v>
          </cell>
          <cell r="D8837" t="str">
            <v>483,85</v>
          </cell>
        </row>
        <row r="8838">
          <cell r="A8838" t="str">
            <v>1E.02.060.0055.g</v>
          </cell>
          <cell r="B8838" t="str">
            <v>- alimentazione di utilizzatore tramite presa e spina 2x16 A + T, provvista di interruttore con blocco contro l'accesso ai fusibili e contro l'inserzione e la disinserzione della spina sotto tensione</v>
          </cell>
          <cell r="C8838" t="str">
            <v>cad</v>
          </cell>
          <cell r="D8838" t="str">
            <v>163,49</v>
          </cell>
        </row>
        <row r="8839">
          <cell r="A8839" t="str">
            <v>1E.02.060.0055.h</v>
          </cell>
          <cell r="B8839" t="str">
            <v>- alimentazione di utilizzatore tramite presa e spina 3x16 A + T, provvista di interruttore con blocco contro l'accesso ai fusibili e contro l'inserzione e la disinserzione della spina sotto tensione</v>
          </cell>
          <cell r="C8839" t="str">
            <v>cad</v>
          </cell>
          <cell r="D8839" t="str">
            <v>204,08</v>
          </cell>
        </row>
        <row r="8840">
          <cell r="A8840" t="str">
            <v>1E.02.060.0055.i</v>
          </cell>
          <cell r="B8840" t="str">
            <v>- alimentazione di utilizzatore tramite presa e spina 2x32 A + T, provvista di interruttore con blocco contro l'accesso ai fusibili e contro l'inserzione e la disinserzione della spina sotto tensione</v>
          </cell>
          <cell r="C8840" t="str">
            <v>cad</v>
          </cell>
          <cell r="D8840" t="str">
            <v>175,46</v>
          </cell>
        </row>
        <row r="8841">
          <cell r="A8841" t="str">
            <v>1E.02.060.0055.j</v>
          </cell>
          <cell r="B8841" t="str">
            <v>- alimentazione di utilizzatore tramite presa e spina 3x32 A + T, provvista di interruttore con blocco contro l'accesso ai fusibili e contro l'inserzione e la disinserzione della spina sotto tensione</v>
          </cell>
          <cell r="C8841" t="str">
            <v>cad</v>
          </cell>
          <cell r="D8841" t="str">
            <v>209,34</v>
          </cell>
        </row>
        <row r="8842">
          <cell r="A8842" t="str">
            <v>1E.02.060.0055.k</v>
          </cell>
          <cell r="B8842" t="str">
            <v>- alimentazione di utilizzatore tramite presa e spina 2x63 A + T, provvista di interruttore con blocco contro l'accesso ai fusibili e contro l'inserzione e la disinserzione della spina sotto tensione</v>
          </cell>
          <cell r="C8842" t="str">
            <v>cad</v>
          </cell>
          <cell r="D8842" t="str">
            <v>238,98</v>
          </cell>
        </row>
        <row r="8843">
          <cell r="A8843" t="str">
            <v>1E.02.060.0055.l</v>
          </cell>
          <cell r="B8843" t="str">
            <v>- alimentazione di utilizzatore tramite presa e spina 3x63 A + T, provvista di interruttore con blocco contro l'accesso ai fusibili e contro l'inserzione e la disinserzione della spina sotto tensione</v>
          </cell>
          <cell r="C8843" t="str">
            <v>cad</v>
          </cell>
          <cell r="D8843" t="str">
            <v>322,82</v>
          </cell>
        </row>
        <row r="8844">
          <cell r="A8844" t="str">
            <v>1E.02.060.0065</v>
          </cell>
          <cell r="B8844" t="str">
            <v>Reinfilaggio di derivazioni di impianti di energia in qualsiasi tipo di esecuzione con sostituzione di conduttori di alimentazione e di terra in rame ricotto isolato conforme ai requisiti previsti dalla Normativa Europea Regolamento UE 305/2011 - Prodotti da Costruzione CPR, tipologia conduttori e sezione adeguati all'utilizzo, frutti componibili, placche e supporti, compresa linea di collegamento allo specifico punto di alimentazione ed asistenze per il trasporto dei materiali al piano:</v>
          </cell>
          <cell r="C8844"/>
          <cell r="D8844"/>
        </row>
        <row r="8845">
          <cell r="A8845" t="str">
            <v>1E.02.060.0065.a</v>
          </cell>
          <cell r="B8845" t="str">
            <v>- punto luce interrotto con interruttore bipolare, oppure unipolare con spia 230 V</v>
          </cell>
          <cell r="C8845" t="str">
            <v>cad</v>
          </cell>
          <cell r="D8845" t="str">
            <v>29,74</v>
          </cell>
        </row>
        <row r="8846">
          <cell r="A8846" t="str">
            <v>1E.02.060.0065.b</v>
          </cell>
          <cell r="B8846" t="str">
            <v>- punto luce deviato</v>
          </cell>
          <cell r="C8846" t="str">
            <v>cad</v>
          </cell>
          <cell r="D8846" t="str">
            <v>28,68</v>
          </cell>
        </row>
        <row r="8847">
          <cell r="A8847" t="str">
            <v>1E.02.060.0065.c</v>
          </cell>
          <cell r="B8847" t="str">
            <v>- punto luce invertito</v>
          </cell>
          <cell r="C8847" t="str">
            <v>cad</v>
          </cell>
          <cell r="D8847" t="str">
            <v>41,99</v>
          </cell>
        </row>
        <row r="8848">
          <cell r="A8848" t="str">
            <v>1E.02.060.0065.d</v>
          </cell>
          <cell r="B8848" t="str">
            <v>- punto luce a relè con pulsante bipolare o con spia, compreso il relè passo-passo bipolare da cassetta</v>
          </cell>
          <cell r="C8848" t="str">
            <v>cad</v>
          </cell>
          <cell r="D8848" t="str">
            <v>39,07</v>
          </cell>
        </row>
        <row r="8849">
          <cell r="A8849" t="str">
            <v>1E.02.060.0065.e</v>
          </cell>
          <cell r="B8849" t="str">
            <v>- pulsante in parallelo per comando di punto luce a relè</v>
          </cell>
          <cell r="C8849" t="str">
            <v>cad</v>
          </cell>
          <cell r="D8849" t="str">
            <v>25,30</v>
          </cell>
        </row>
        <row r="8850">
          <cell r="A8850" t="str">
            <v>1E.02.060.0065.f</v>
          </cell>
          <cell r="B8850" t="str">
            <v>- punto luce comandato dal quadro elettrico, escluso l'organo di comando sul quadro</v>
          </cell>
          <cell r="C8850" t="str">
            <v>cad</v>
          </cell>
          <cell r="D8850" t="str">
            <v>20,33</v>
          </cell>
        </row>
        <row r="8851">
          <cell r="A8851" t="str">
            <v>1E.02.060.0065.g</v>
          </cell>
          <cell r="B8851" t="str">
            <v>- punto luce in parallelo ad una qualsiasi derivazione</v>
          </cell>
          <cell r="C8851" t="str">
            <v>cad</v>
          </cell>
          <cell r="D8851" t="str">
            <v>7,70</v>
          </cell>
        </row>
        <row r="8852">
          <cell r="A8852" t="str">
            <v>1E.02.060.0065.h</v>
          </cell>
          <cell r="B8852" t="str">
            <v>- presa di corrente 2x10 A + T, grado di sicurezza 2.2</v>
          </cell>
          <cell r="C8852" t="str">
            <v>cad</v>
          </cell>
          <cell r="D8852" t="str">
            <v>35,65</v>
          </cell>
        </row>
        <row r="8853">
          <cell r="A8853" t="str">
            <v>1E.02.060.0065.i</v>
          </cell>
          <cell r="B8853" t="str">
            <v>- presa di corrente 2x16 A + T, o bipasso 10/16 A +T, grado di sicurezza 2.2</v>
          </cell>
          <cell r="C8853" t="str">
            <v>cad</v>
          </cell>
          <cell r="D8853" t="str">
            <v>37,66</v>
          </cell>
        </row>
        <row r="8854">
          <cell r="A8854" t="str">
            <v>1E.02.060.0065.j</v>
          </cell>
          <cell r="B8854" t="str">
            <v>- presa di corrente 2x10 A + T, grado di sicurezza 2.2 con interruttore bipolare</v>
          </cell>
          <cell r="C8854" t="str">
            <v>cad</v>
          </cell>
          <cell r="D8854" t="str">
            <v>43,01</v>
          </cell>
        </row>
        <row r="8855">
          <cell r="A8855" t="str">
            <v>1E.02.060.0065.k</v>
          </cell>
          <cell r="B8855" t="str">
            <v>- presa di corrente 2x16 A + T, o bipasso 10/16 A +T, grado di sicurezza 2.2 con interruttore bipolare</v>
          </cell>
          <cell r="C8855" t="str">
            <v>cad</v>
          </cell>
          <cell r="D8855" t="str">
            <v>45,02</v>
          </cell>
        </row>
        <row r="8856">
          <cell r="A8856" t="str">
            <v>1E.02.060.0065.l</v>
          </cell>
          <cell r="B8856" t="str">
            <v>- presa di corrente di tipo normale o interbloccata 2x10 A + T, grado di sicurezza 2.2 con interruttore magnetotermico unipolare + neutro 10 A</v>
          </cell>
          <cell r="C8856" t="str">
            <v>cad</v>
          </cell>
          <cell r="D8856" t="str">
            <v>69,64</v>
          </cell>
        </row>
        <row r="8857">
          <cell r="A8857" t="str">
            <v>1E.02.060.0065.m</v>
          </cell>
          <cell r="B8857" t="str">
            <v>- presa di corrente di tipo normale o interbloccata 2x16 A + T, grado di sicurezza 2.2 con interruttore magnetotermico unipolare + neutro 16 A</v>
          </cell>
          <cell r="C8857" t="str">
            <v>cad</v>
          </cell>
          <cell r="D8857" t="str">
            <v>74,42</v>
          </cell>
        </row>
        <row r="8858">
          <cell r="A8858" t="str">
            <v>1E.02.060.0065.n</v>
          </cell>
          <cell r="B8858" t="str">
            <v>- presa di corrente di tipo normale o interbloccata 2x10 A + T, grado di sicurezza 2.2 con interruttore magnetotermico differenziale bipolare 10 A Idiff = 10 mA</v>
          </cell>
          <cell r="C8858" t="str">
            <v>cad</v>
          </cell>
          <cell r="D8858" t="str">
            <v>126,89</v>
          </cell>
        </row>
        <row r="8859">
          <cell r="A8859" t="str">
            <v>1E.02.060.0065.o</v>
          </cell>
          <cell r="B8859" t="str">
            <v>- presa di corrente di tipo normale o interbloccata 2x16 A + T, grado di sicurezza 2.2 con interruttore magnetotermico differenziale bipolare 16 A Idiff = 10 mA</v>
          </cell>
          <cell r="C8859" t="str">
            <v>cad</v>
          </cell>
          <cell r="D8859" t="str">
            <v>131,66</v>
          </cell>
        </row>
        <row r="8860">
          <cell r="A8860" t="str">
            <v>1E.02.060.0075</v>
          </cell>
          <cell r="B8860" t="str">
            <v>Derivazione da incasso per impianti di segnalazione o di comunicazione realizzate con tubo protettivo flessibile o rigido in PVC ad alta resistenza allo schiacciamento, conduttori in rame ricotto isolato conformi ai requisiti previsti dalla Normativa Europea Regolamento UE 305/2011 - Prodotti da Costruzione CPR, tipologia conduttori e sezione adeguati all'utilizzo, scatole da incasso, frutti componibili, placche e supporti, prese telefoniche/dati o citofoniche, relè di segnalazione e simili. Il tutto in opera incassato nel muro, compresa linea di collegamento allo specifico punto di derivazione, assistenza per il trasporto dei materiali al piano. Restano esclusi alimentatori, apparecchiature terminali e di comando quali citofoni, altoparlanti, rivelatori di fumo e centralino di controllo:</v>
          </cell>
          <cell r="C8860"/>
          <cell r="D8860"/>
        </row>
        <row r="8861">
          <cell r="A8861" t="str">
            <v>1E.02.060.0075.a</v>
          </cell>
          <cell r="B8861" t="str">
            <v>- pulsante di chiamata campanello 24 V, compresa la rispettiva catena di segnalazione a guida di luce o a numerazione centrale (relè serie - suoneria - relè segnale - lampada segnale interna e/o esterna - pulsante annullo - ecc)</v>
          </cell>
          <cell r="C8861" t="str">
            <v>cad</v>
          </cell>
          <cell r="D8861" t="str">
            <v>158,61</v>
          </cell>
        </row>
        <row r="8862">
          <cell r="A8862" t="str">
            <v>1E.02.060.0075.b</v>
          </cell>
          <cell r="B8862" t="str">
            <v>- attacco per sensori volumetrici, espansioni remote, sirene, tastiere, inseritori ecc, collegati a centrali di segnalazione allarme, comprensiva di linea di alimentazione e segnalazione</v>
          </cell>
          <cell r="C8862" t="str">
            <v>cad</v>
          </cell>
          <cell r="D8862" t="str">
            <v>24,22</v>
          </cell>
        </row>
        <row r="8863">
          <cell r="A8863" t="str">
            <v>1E.02.060.0075.c</v>
          </cell>
          <cell r="B8863" t="str">
            <v>- attacco per apparecchiature di segnalazione incendio, comprensiva di linea di alimentazione e segnalazione</v>
          </cell>
          <cell r="C8863" t="str">
            <v>cad</v>
          </cell>
          <cell r="D8863" t="str">
            <v>45,80</v>
          </cell>
        </row>
        <row r="8864">
          <cell r="A8864" t="str">
            <v>1E.02.060.0075.d</v>
          </cell>
          <cell r="B8864" t="str">
            <v>- presa jack con commutatore linea di altoparlante per inserire un amplificatore per uso locale sull'impianto centralizzato</v>
          </cell>
          <cell r="C8864" t="str">
            <v>cad</v>
          </cell>
          <cell r="D8864" t="str">
            <v>23,02</v>
          </cell>
        </row>
        <row r="8865">
          <cell r="A8865" t="str">
            <v>1E.02.060.0075.e</v>
          </cell>
          <cell r="B8865" t="str">
            <v>- attacco per diffusori sonori e basi microfoniche comprensivo di linea di alimentazione e fonia</v>
          </cell>
          <cell r="C8865" t="str">
            <v>cad</v>
          </cell>
          <cell r="D8865" t="str">
            <v>25,27</v>
          </cell>
        </row>
        <row r="8866">
          <cell r="A8866" t="str">
            <v>1E.02.060.0075.f</v>
          </cell>
          <cell r="B8866" t="str">
            <v>- presa per attacco apparecchio telefonico derivato da cassetta di derivazione</v>
          </cell>
          <cell r="C8866" t="str">
            <v>cad</v>
          </cell>
          <cell r="D8866" t="str">
            <v>35,61</v>
          </cell>
        </row>
        <row r="8867">
          <cell r="A8867" t="str">
            <v>1E.02.060.0075.g</v>
          </cell>
          <cell r="B8867" t="str">
            <v>- presa per attacco apparecchio citofonico derivato intercomunicante o su posto esterno, compresa quota parte dei montanti</v>
          </cell>
          <cell r="C8867" t="str">
            <v>cad</v>
          </cell>
          <cell r="D8867" t="str">
            <v>55,01</v>
          </cell>
        </row>
        <row r="8868">
          <cell r="A8868" t="str">
            <v>1E.02.060.0085</v>
          </cell>
          <cell r="B8868" t="str">
            <v>Derivazione a vista a parete e/o soffitto per impianti di segnalazione o di comunicazione, grado di protezione IP44, realizzate con tubo protettivo in PVC rigido autoestinguente, conduttori in rame ricotto isolato conformi ai requisiti previsti dalla Normativa Europea Regolamento UE 305/2011 - Prodotti da Costruzione CPR, tipologia conduttori e sezione adeguati all'utilizzo, scatole, frutti componibili, placche e supporti, prese telefoniche/dati o citofoniche, relè di segnalazione e simili. Il tutto in opera, compresa linea di collegamento allo specifico punto di derivazione, assistenza per il trasporto dei materiali al piano. Restano esclusi alimentatori, apparecchiature terminali e di comando quali citofoni, altoparlanti, rivelatori di fumo e centralino di controllo:</v>
          </cell>
          <cell r="C8868"/>
          <cell r="D8868"/>
        </row>
        <row r="8869">
          <cell r="A8869" t="str">
            <v>1E.02.060.0085.a</v>
          </cell>
          <cell r="B8869" t="str">
            <v>- pulsante di chiamata campanello 24 V, compresa la rispettiva catena di segnalazione a guida di luce o a numerazione centrale (relè serie - suoneria - relè segnale - lampada segnale interna e/o esterna - pulsante annullo - ecc)</v>
          </cell>
          <cell r="C8869" t="str">
            <v>cad</v>
          </cell>
          <cell r="D8869" t="str">
            <v>167,15</v>
          </cell>
        </row>
        <row r="8870">
          <cell r="A8870" t="str">
            <v>1E.02.060.0085.b</v>
          </cell>
          <cell r="B8870" t="str">
            <v>- attacco per sensori volumetrici, espansioni remote, sirene, tastiere, inseritori ecc, collegati a centrali di segnalazione allarme, comprensiva di linea di alimentazione e segnalazione</v>
          </cell>
          <cell r="C8870" t="str">
            <v>cad</v>
          </cell>
          <cell r="D8870" t="str">
            <v>32,77</v>
          </cell>
        </row>
        <row r="8871">
          <cell r="A8871" t="str">
            <v>1E.02.060.0085.c</v>
          </cell>
          <cell r="B8871" t="str">
            <v>- attacco per apparecchiature di segnalazione incendio, comprensiva di linea di alimentazione e segnalazione</v>
          </cell>
          <cell r="C8871" t="str">
            <v>cad</v>
          </cell>
          <cell r="D8871" t="str">
            <v>51,50</v>
          </cell>
        </row>
        <row r="8872">
          <cell r="A8872" t="str">
            <v>1E.02.060.0085.d</v>
          </cell>
          <cell r="B8872" t="str">
            <v>- presa jack con commutatore linea di altoparlante per inserire un amplificatore per uso locale sull'impianto centralizzato</v>
          </cell>
          <cell r="C8872" t="str">
            <v>cad</v>
          </cell>
          <cell r="D8872" t="str">
            <v>28,72</v>
          </cell>
        </row>
        <row r="8873">
          <cell r="A8873" t="str">
            <v>1E.02.060.0085.e</v>
          </cell>
          <cell r="B8873" t="str">
            <v>- attacco per diffusori sonori e basi microfoniche comprensivo di linea di alimentazione e fonia</v>
          </cell>
          <cell r="C8873" t="str">
            <v>cad</v>
          </cell>
          <cell r="D8873" t="str">
            <v>30,95</v>
          </cell>
        </row>
        <row r="8874">
          <cell r="A8874" t="str">
            <v>1E.02.060.0085.f</v>
          </cell>
          <cell r="B8874" t="str">
            <v>- presa per attacco apparecchio telefonico derivato da cassetta di derivazione</v>
          </cell>
          <cell r="C8874" t="str">
            <v>cad</v>
          </cell>
          <cell r="D8874" t="str">
            <v>41,31</v>
          </cell>
        </row>
        <row r="8875">
          <cell r="A8875" t="str">
            <v>1E.02.060.0085.g</v>
          </cell>
          <cell r="B8875" t="str">
            <v>- presa per attacco apparecchio citofonico derivato intercomunicante o su posto esterno, compresa quota parte dei montanti</v>
          </cell>
          <cell r="C8875" t="str">
            <v>cad</v>
          </cell>
          <cell r="D8875" t="str">
            <v>66,79</v>
          </cell>
        </row>
        <row r="8876">
          <cell r="A8876" t="str">
            <v>1E.02.060.0090</v>
          </cell>
          <cell r="B8876" t="str">
            <v>Predisposizione per derivazione da incasso per impianti di segnalazione o di comunicazione realizzate con tubo protettivo flessibile in PVC ad alta resistenza allo schiacciamento, compresa scatola da incasso e quota parte della scatola di derivazione, Il tutto in opera incassato nel muro, chiusura delle stesse al rustico con malta cementizia, assistenza per il trasporto dei materiali al piano.</v>
          </cell>
          <cell r="C8876" t="str">
            <v>cad</v>
          </cell>
          <cell r="D8876" t="str">
            <v>24,51</v>
          </cell>
        </row>
        <row r="8877">
          <cell r="A8877" t="str">
            <v>1E.02.060.0100</v>
          </cell>
          <cell r="B8877" t="str">
            <v>Predisposizione per derivazione a vista a parete e/o a soffitto per impianti di segnalazione o di comunicazione, grado di protezione IP44, realizzate con tubo protettivo in PVC rigido autoestinguente, compresa scatola a vista. Il tutto in opera, assistenza per il trasporto dei materiali al piano.</v>
          </cell>
          <cell r="C8877" t="str">
            <v>cad</v>
          </cell>
          <cell r="D8877" t="str">
            <v>39,11</v>
          </cell>
        </row>
        <row r="8878">
          <cell r="A8878" t="str">
            <v>1E.02.070</v>
          </cell>
          <cell r="B8878" t="str">
            <v>RIMOZIONI</v>
          </cell>
          <cell r="C8878"/>
          <cell r="D8878"/>
        </row>
        <row r="8879">
          <cell r="A8879" t="str">
            <v>1E.02.070.0010</v>
          </cell>
          <cell r="B8879" t="str">
            <v>Rimozione di punto di utilizzo, su impianti già in opera. Compreso sfilaggio dei cavi sotto traccia, delle apparecchiature di comando; segnalazione, accastamento, abbassamento al piano cortile, trasporto e conferimento agli impianti di raccolta e smaltimento.</v>
          </cell>
          <cell r="C8879" t="str">
            <v>cad</v>
          </cell>
          <cell r="D8879" t="str">
            <v>10,03</v>
          </cell>
        </row>
        <row r="8880">
          <cell r="A8880" t="str">
            <v>1E.02.070.0020</v>
          </cell>
          <cell r="B8880" t="str">
            <v>Rimozione di corpo illuminante e/o alimentatore di qualsiasi forma o tipo, in qualsiasi condizione di posa. Compreso accatastamento, abbassamento al piano cortile, trasporto e conferimento agli impianti di raccolta e smaltimento.</v>
          </cell>
          <cell r="C8880" t="str">
            <v>cad</v>
          </cell>
          <cell r="D8880" t="str">
            <v>5,75</v>
          </cell>
        </row>
        <row r="8881">
          <cell r="A8881" t="str">
            <v>1E.02.070.0030</v>
          </cell>
          <cell r="B8881" t="str">
            <v>Rimozione temporanea e successiva installazione di plafoniera in qualunque condizione di posa, su impianti già in opera. Compreso scollegamento dal punto luce, trasporto all'interno del cantiere, immagazzinamento e custodia per tutta la durata dei lavori, collocazione finale in opera. Inclusi oneri per trabattelli o piani di lavoro fino a 4 m, ganci o tasselli.</v>
          </cell>
          <cell r="C8881" t="str">
            <v>cad</v>
          </cell>
          <cell r="D8881" t="str">
            <v>11,56</v>
          </cell>
        </row>
        <row r="8882">
          <cell r="A8882" t="str">
            <v>1E.02.070.0040</v>
          </cell>
          <cell r="B8882" t="str">
            <v>Rimozione di passerella a vista, compreso sfilaggio dei cavi dalle apparecchiature di comando; accastamento, movimentazione al piano cortile, trasporto e conferimento agli impianti di raccolta e smaltimento. Il prezzo è riferito al metro lineare di passerella a vista, per qualsiasi sua dimensione. (N.B. Il prezzo NON è valutato sui cavi)</v>
          </cell>
          <cell r="C8882" t="str">
            <v>m</v>
          </cell>
          <cell r="D8882" t="str">
            <v>3,61</v>
          </cell>
        </row>
        <row r="8883">
          <cell r="A8883" t="str">
            <v>1E.02.070.0050</v>
          </cell>
          <cell r="B8883" t="str">
            <v>Rimozione di montanti o linee di alimentazione principali. Comprensivo di:</v>
          </cell>
          <cell r="C8883"/>
          <cell r="D8883"/>
        </row>
        <row r="8884">
          <cell r="A8884" t="str">
            <v>1E.02.070.0050.a</v>
          </cell>
          <cell r="B8884" t="str">
            <v>- da Quadro Generale a Quadro secondario</v>
          </cell>
          <cell r="C8884" t="str">
            <v>m</v>
          </cell>
          <cell r="D8884" t="str">
            <v>1,03</v>
          </cell>
        </row>
        <row r="8885">
          <cell r="A8885" t="str">
            <v>1E.02.070.0050.b</v>
          </cell>
          <cell r="B8885" t="str">
            <v>- da Quadro secondario fino all'ultima cassetta di derivazione</v>
          </cell>
          <cell r="C8885" t="str">
            <v>m</v>
          </cell>
          <cell r="D8885" t="str">
            <v>1,30</v>
          </cell>
        </row>
        <row r="8886">
          <cell r="A8886" t="str">
            <v>1E.02.070.0060</v>
          </cell>
          <cell r="B8886" t="str">
            <v>Rimozione di quadro elettrico in BT</v>
          </cell>
          <cell r="C8886" t="str">
            <v>cad</v>
          </cell>
          <cell r="D8886" t="str">
            <v>25,41</v>
          </cell>
        </row>
        <row r="8887">
          <cell r="A8887" t="str">
            <v>1E.02.070.0070</v>
          </cell>
          <cell r="B8887" t="str">
            <v>Sfilaggio di derivazioni di impianti di energia in qualsiasi tipo di esecuzione con sostituzione di conduttori di alimentazione e di terra in rame isolato. Compresa la linea di collegamento allo specifico punto di alimentazione, assistenze per il trasporto dei materiali al piano, nolo di trabbattello fino a 4 m. Esclusa la rimozione fisica dei cavidotti.</v>
          </cell>
          <cell r="C8887" t="str">
            <v>cad</v>
          </cell>
          <cell r="D8887" t="str">
            <v>34,89</v>
          </cell>
        </row>
        <row r="8888">
          <cell r="A8888" t="str">
            <v>1E.02.070.0080</v>
          </cell>
          <cell r="B8888" t="str">
            <v>Sfilaggio di derivazioni di impianti di energia in qualsiasi tipo di esecuzione. Il prezzo comprende lo sfilaggio di tutti i cavi presenti all'interno del cavidotto, dal frutto alla cassetta di derivazione o da cassetta a cassetta, indipendentemente dalla distanza; asporto, movimentazione e accatastamento a piano cortile; carico, trasporto, scarico e eventuale allontanamento alle pubbliche discariche per lo smaltimento del materiale, nonché ogni altra opera provvisionale (trabattello) propedeutica alla realizzazione compiuta dell'opera. È esclusa la rimozione fisica del cavidotto.</v>
          </cell>
          <cell r="C8888" t="str">
            <v>cad</v>
          </cell>
          <cell r="D8888" t="str">
            <v>3,28</v>
          </cell>
        </row>
        <row r="8889">
          <cell r="A8889" t="str">
            <v>1E.02.070.0090</v>
          </cell>
          <cell r="B8889" t="str">
            <v>Rimozione di canale a battiscopa e a cornice, sistemi di canalizzazione a parete, accatastamento e movimentazione a piano cortile; carico trasporto e conferimento a discarica, inclusi oneri di smaltimento</v>
          </cell>
          <cell r="C8889" t="str">
            <v>m</v>
          </cell>
          <cell r="D8889" t="str">
            <v>2,08</v>
          </cell>
        </row>
        <row r="8890">
          <cell r="A8890" t="str">
            <v>1E.03 - QUADRI ELETTRICI</v>
          </cell>
          <cell r="B8890"/>
          <cell r="C8890"/>
          <cell r="D8890"/>
        </row>
        <row r="8891">
          <cell r="A8891" t="str">
            <v>1E</v>
          </cell>
          <cell r="B8891" t="str">
            <v>OPERE COMPIUTE IMPIANTI ELETTRICI</v>
          </cell>
          <cell r="C8891"/>
          <cell r="D8891"/>
        </row>
        <row r="8892">
          <cell r="A8892" t="str">
            <v>1E.03</v>
          </cell>
          <cell r="B8892" t="str">
            <v>QUADRI ELETTRICI</v>
          </cell>
          <cell r="C8892"/>
          <cell r="D8892"/>
        </row>
        <row r="8893">
          <cell r="A8893" t="str">
            <v>1E.03.020</v>
          </cell>
          <cell r="B8893" t="str">
            <v>APPARECCHIATURE DI MEDIA TENSIONE</v>
          </cell>
          <cell r="C8893"/>
          <cell r="D8893"/>
        </row>
        <row r="8894">
          <cell r="A8894" t="str">
            <v>1E.03.020.0010</v>
          </cell>
          <cell r="B8894" t="str">
            <v>Quadro di Media Tensione normalizzato protetto isolato in aria, unità di arrivo/partenza completa di: interruttore isolato in SF6 asportabile, relè per protezione 50-51-51N, sezionatore d'isolamento lato sbarre, sezionatore lato cavi interbloccati tra di loro, cassonetto portastrumenti, divisori capacitivi, chiavi, blocchi, morsettiera aux, contatti ausiliari, caratteristiche elettriche: tensione nominale e di esercizio 24 kV, sbarre principali 630A, corrente di corto circuito per 1 sec. 16 kA, corrente dinamica (valore di cresta) 40 kA.</v>
          </cell>
          <cell r="C8894" t="str">
            <v>cad</v>
          </cell>
          <cell r="D8894" t="str">
            <v>23.457,01</v>
          </cell>
        </row>
        <row r="8895">
          <cell r="A8895" t="str">
            <v>1E.03.020.0020</v>
          </cell>
          <cell r="B8895" t="str">
            <v>Quadro di Media Tensione normalizzato protetto isolato in aria, unità di partenza completa di: interruttore di manovra sezionatore lato sbarre e sezionatore di terra lato cavi interbloccati tra di loro, telaio portafusibili, dispositivo di apertura automatica dell' interruttore di manovra-sezionatore per l'intervento di anche un solo fusibile, cassonetto portastrumenti, divisori capacitivi, chiavi, blocchi, morsettiera aux, contatti ausiliari, caratteristiche elettriche: tensione nominale e di esercizio 24 kV, sbarre principali 630A, corrente di corto circuito per 1 sec. 16 kA, corrente dinamica (valore di cresta) 40 kA.</v>
          </cell>
          <cell r="C8895" t="str">
            <v>cad</v>
          </cell>
          <cell r="D8895" t="str">
            <v>8.355,58</v>
          </cell>
        </row>
        <row r="8896">
          <cell r="A8896" t="str">
            <v>1E.03.020.0030</v>
          </cell>
          <cell r="B8896" t="str">
            <v>Quadro di Media Tensione normalizzato protetto isolato in aria, unità di arrivo/partenza completa di: interruttore di manovra sezionatore lato sbarre e sezionatore di terra lato cavi interbloccati tra di loro, cassonetto portastrumenti, divisori capacitivi, chiavi, blocchi, morsettiera aux, contatti ausiliari, caratteristiche elettriche: tensione nominale e di esercizio 24 kV, sbarre principali 630A, corrente di corto circuito per 1 sec. 16 kA, corrente dinamica (valore di cresta) 40 kA.</v>
          </cell>
          <cell r="C8896" t="str">
            <v>cad</v>
          </cell>
          <cell r="D8896" t="str">
            <v>7.371,90</v>
          </cell>
        </row>
        <row r="8897">
          <cell r="A8897" t="str">
            <v>1E.03.020.0040</v>
          </cell>
          <cell r="B8897" t="str">
            <v>Quadro di Media Tensione normalizzato protetto isolato in aria, unità di misura completa di: sezionatore d'isolamento lato sbarre e sezionatore di terra interbloccati tra di loro, telaio portafusibili, 3 fusibili da 2A di Media Tensione, 3 TV 50VA classe 0.5, basi portafusibili sezionabili lato BT, cassonetto ausiliari, divisori capacitivi, morsettiera aux, contatti ausiliari, caratteristiche elettriche: tensione nominale e di esercizio 24 kV, sbarre omnibus 630A, sbarre derivate 400A, corrente di corto circuito per 1 sec. 16 kA, corrente dinamica (valore di cresta) 40 kA.</v>
          </cell>
          <cell r="C8897" t="str">
            <v>cad</v>
          </cell>
          <cell r="D8897" t="str">
            <v>13.027,31</v>
          </cell>
        </row>
        <row r="8898">
          <cell r="A8898" t="str">
            <v>1E.03.020.0050</v>
          </cell>
          <cell r="B8898" t="str">
            <v>Quadro di Media Tensione normalizzato protetto isolato in aria, unità risalita sbarre completa di: sbarre in rame da 630A, divisori capacitivi, caratteristiche elettriche: tensione nominale e di esercizio 24 kV, corrente di corto circuito per 1 sec. 16 kA, corrente dinamica (valore di cresta) 40 kA.</v>
          </cell>
          <cell r="C8898" t="str">
            <v>cad</v>
          </cell>
          <cell r="D8898" t="str">
            <v>3.419,12</v>
          </cell>
        </row>
        <row r="8899">
          <cell r="A8899" t="str">
            <v>1E.03.030</v>
          </cell>
          <cell r="B8899" t="str">
            <v>INTERRUTTORI MAGNETOTERMICI - DIFFERENZIALI DI TIPO CIVILE</v>
          </cell>
          <cell r="C8899"/>
          <cell r="D8899"/>
        </row>
        <row r="8900">
          <cell r="A8900" t="str">
            <v>1E.03.030.0010</v>
          </cell>
          <cell r="B8900" t="str">
            <v>Interruttore automatico magnetotermico modulare, curva C, modulo di 17,5 mm e conforme norme CEI 23-3, potere d'interruzione pari a 4,5 kA, tipologie:</v>
          </cell>
          <cell r="C8900"/>
          <cell r="D8900"/>
        </row>
        <row r="8901">
          <cell r="A8901" t="str">
            <v>1E.03.030.0010.a</v>
          </cell>
          <cell r="B8901" t="str">
            <v>- unipolare con In 6÷32 A</v>
          </cell>
          <cell r="C8901" t="str">
            <v>cad</v>
          </cell>
          <cell r="D8901" t="str">
            <v>19,46</v>
          </cell>
        </row>
        <row r="8902">
          <cell r="A8902" t="str">
            <v>1E.03.030.0010.b</v>
          </cell>
          <cell r="B8902" t="str">
            <v>- bipolare con In 6÷32 A</v>
          </cell>
          <cell r="C8902" t="str">
            <v>cad</v>
          </cell>
          <cell r="D8902" t="str">
            <v>22,50</v>
          </cell>
        </row>
        <row r="8903">
          <cell r="A8903" t="str">
            <v>1E.03.030.0010.c</v>
          </cell>
          <cell r="B8903" t="str">
            <v>- tripolare con In 6÷32 A</v>
          </cell>
          <cell r="C8903" t="str">
            <v>cad</v>
          </cell>
          <cell r="D8903" t="str">
            <v>32,98</v>
          </cell>
        </row>
        <row r="8904">
          <cell r="A8904" t="str">
            <v>1E.03.030.0010.d</v>
          </cell>
          <cell r="B8904" t="str">
            <v>- tetrapolare con In 6÷32 A</v>
          </cell>
          <cell r="C8904" t="str">
            <v>cad</v>
          </cell>
          <cell r="D8904" t="str">
            <v>41,44</v>
          </cell>
        </row>
        <row r="8905">
          <cell r="A8905" t="str">
            <v>1E.03.030.0020</v>
          </cell>
          <cell r="B8905" t="str">
            <v>Interruttore automatico magnetotermico modulare, curva C, con modulo di 17,5 mm e conforme norme CEI 23-3, potere d'interruzione pari a 6 kA, tipologie:</v>
          </cell>
          <cell r="C8905"/>
          <cell r="D8905"/>
        </row>
        <row r="8906">
          <cell r="A8906" t="str">
            <v>1E.03.030.0020.a</v>
          </cell>
          <cell r="B8906" t="str">
            <v>- unipolare con In 6÷32 A</v>
          </cell>
          <cell r="C8906" t="str">
            <v>cad</v>
          </cell>
          <cell r="D8906" t="str">
            <v>26,63</v>
          </cell>
        </row>
        <row r="8907">
          <cell r="A8907" t="str">
            <v>1E.03.030.0020.b</v>
          </cell>
          <cell r="B8907" t="str">
            <v>- bipolare con In 6÷32 A</v>
          </cell>
          <cell r="C8907" t="str">
            <v>cad</v>
          </cell>
          <cell r="D8907" t="str">
            <v>31,30</v>
          </cell>
        </row>
        <row r="8908">
          <cell r="A8908" t="str">
            <v>1E.03.030.0020.c</v>
          </cell>
          <cell r="B8908" t="str">
            <v>- tripolare con In 6÷32 A</v>
          </cell>
          <cell r="C8908" t="str">
            <v>cad</v>
          </cell>
          <cell r="D8908" t="str">
            <v>45,79</v>
          </cell>
        </row>
        <row r="8909">
          <cell r="A8909" t="str">
            <v>1E.03.030.0020.d</v>
          </cell>
          <cell r="B8909" t="str">
            <v>- tetrapolare con In 6÷32 A</v>
          </cell>
          <cell r="C8909" t="str">
            <v>cad</v>
          </cell>
          <cell r="D8909" t="str">
            <v>58,72</v>
          </cell>
        </row>
        <row r="8910">
          <cell r="A8910" t="str">
            <v>1E.03.030.0030</v>
          </cell>
          <cell r="B8910" t="str">
            <v>Interruttore automatico magnetotermico modulare, curva C, con modulo di 17,5 mm e conforme norme CEI 23-3, potere d'interruzione pari a 10 kA, tipologie:</v>
          </cell>
          <cell r="C8910"/>
          <cell r="D8910"/>
        </row>
        <row r="8911">
          <cell r="A8911" t="str">
            <v>1E.03.030.0030.a</v>
          </cell>
          <cell r="B8911" t="str">
            <v>- unipolare con In 1÷4 A</v>
          </cell>
          <cell r="C8911" t="str">
            <v>cad</v>
          </cell>
          <cell r="D8911" t="str">
            <v>36,07</v>
          </cell>
        </row>
        <row r="8912">
          <cell r="A8912" t="str">
            <v>1E.03.030.0030.b</v>
          </cell>
          <cell r="B8912" t="str">
            <v>- unipolare con In 6÷32 A</v>
          </cell>
          <cell r="C8912" t="str">
            <v>cad</v>
          </cell>
          <cell r="D8912" t="str">
            <v>29,01</v>
          </cell>
        </row>
        <row r="8913">
          <cell r="A8913" t="str">
            <v>1E.03.030.0030.c</v>
          </cell>
          <cell r="B8913" t="str">
            <v>- unipolare con In 40÷63 A</v>
          </cell>
          <cell r="C8913" t="str">
            <v>cad</v>
          </cell>
          <cell r="D8913" t="str">
            <v>36,07</v>
          </cell>
        </row>
        <row r="8914">
          <cell r="A8914" t="str">
            <v>1E.03.030.0030.d</v>
          </cell>
          <cell r="B8914" t="str">
            <v>- bipolare con In 1÷4 A</v>
          </cell>
          <cell r="C8914" t="str">
            <v>cad</v>
          </cell>
          <cell r="D8914" t="str">
            <v>42,82</v>
          </cell>
        </row>
        <row r="8915">
          <cell r="A8915" t="str">
            <v>1E.03.030.0030.e</v>
          </cell>
          <cell r="B8915" t="str">
            <v>- bipolare con In 6÷32 A</v>
          </cell>
          <cell r="C8915" t="str">
            <v>cad</v>
          </cell>
          <cell r="D8915" t="str">
            <v>34,23</v>
          </cell>
        </row>
        <row r="8916">
          <cell r="A8916" t="str">
            <v>1E.03.030.0030.f</v>
          </cell>
          <cell r="B8916" t="str">
            <v>- bipolare con In 40÷63 A</v>
          </cell>
          <cell r="C8916" t="str">
            <v>cad</v>
          </cell>
          <cell r="D8916" t="str">
            <v>42,82</v>
          </cell>
        </row>
        <row r="8917">
          <cell r="A8917" t="str">
            <v>1E.03.030.0030.g</v>
          </cell>
          <cell r="B8917" t="str">
            <v>- tripolare con In 1÷4 A</v>
          </cell>
          <cell r="C8917" t="str">
            <v>cad</v>
          </cell>
          <cell r="D8917" t="str">
            <v>62,52</v>
          </cell>
        </row>
        <row r="8918">
          <cell r="A8918" t="str">
            <v>1E.03.030.0030.h</v>
          </cell>
          <cell r="B8918" t="str">
            <v>- tripolare con In 6÷32 A</v>
          </cell>
          <cell r="C8918" t="str">
            <v>cad</v>
          </cell>
          <cell r="D8918" t="str">
            <v>50,03</v>
          </cell>
        </row>
        <row r="8919">
          <cell r="A8919" t="str">
            <v>1E.03.030.0030.i</v>
          </cell>
          <cell r="B8919" t="str">
            <v>- tripolare con In 40÷63 A</v>
          </cell>
          <cell r="C8919" t="str">
            <v>cad</v>
          </cell>
          <cell r="D8919" t="str">
            <v>62,52</v>
          </cell>
        </row>
        <row r="8920">
          <cell r="A8920" t="str">
            <v>1E.03.030.0030.j</v>
          </cell>
          <cell r="B8920" t="str">
            <v>- tetrapolare con In 1÷4 A</v>
          </cell>
          <cell r="C8920" t="str">
            <v>cad</v>
          </cell>
          <cell r="D8920" t="str">
            <v>81,10</v>
          </cell>
        </row>
        <row r="8921">
          <cell r="A8921" t="str">
            <v>1E.03.030.0030.k</v>
          </cell>
          <cell r="B8921" t="str">
            <v>- tetrapolare con In 6÷32 A</v>
          </cell>
          <cell r="C8921" t="str">
            <v>cad</v>
          </cell>
          <cell r="D8921" t="str">
            <v>64,26</v>
          </cell>
        </row>
        <row r="8922">
          <cell r="A8922" t="str">
            <v>1E.03.030.0030.l</v>
          </cell>
          <cell r="B8922" t="str">
            <v>- tetrapolare con In 40÷63 A</v>
          </cell>
          <cell r="C8922" t="str">
            <v>cad</v>
          </cell>
          <cell r="D8922" t="str">
            <v>81,10</v>
          </cell>
        </row>
        <row r="8923">
          <cell r="A8923" t="str">
            <v>1E.03.030.0040</v>
          </cell>
          <cell r="B8923" t="str">
            <v>Interruttore automatico magnetotermico modulare, curva C, con modulo di 17,5 mm e conforme norme CEI 23-3, potere d'interruzione pari a 16 kA, tipologie:</v>
          </cell>
          <cell r="C8923"/>
          <cell r="D8923"/>
        </row>
        <row r="8924">
          <cell r="A8924" t="str">
            <v>1E.03.030.0040.a</v>
          </cell>
          <cell r="B8924" t="str">
            <v>- unipolare con In 6÷32 A</v>
          </cell>
          <cell r="C8924" t="str">
            <v>cad</v>
          </cell>
          <cell r="D8924" t="str">
            <v>20,33</v>
          </cell>
        </row>
        <row r="8925">
          <cell r="A8925" t="str">
            <v>1E.03.030.0040.b</v>
          </cell>
          <cell r="B8925" t="str">
            <v>- unipolare con In 40÷63 A</v>
          </cell>
          <cell r="C8925" t="str">
            <v>cad</v>
          </cell>
          <cell r="D8925" t="str">
            <v>24,78</v>
          </cell>
        </row>
        <row r="8926">
          <cell r="A8926" t="str">
            <v>1E.03.030.0040.c</v>
          </cell>
          <cell r="B8926" t="str">
            <v>- bipolare con In 6÷32 A</v>
          </cell>
          <cell r="C8926" t="str">
            <v>cad</v>
          </cell>
          <cell r="D8926" t="str">
            <v>38,13</v>
          </cell>
        </row>
        <row r="8927">
          <cell r="A8927" t="str">
            <v>1E.03.030.0040.d</v>
          </cell>
          <cell r="B8927" t="str">
            <v>- bipolare con In 40÷63 A</v>
          </cell>
          <cell r="C8927" t="str">
            <v>cad</v>
          </cell>
          <cell r="D8927" t="str">
            <v>47,92</v>
          </cell>
        </row>
        <row r="8928">
          <cell r="A8928" t="str">
            <v>1E.03.030.0040.e</v>
          </cell>
          <cell r="B8928" t="str">
            <v>- tripolare con In 6÷32 A</v>
          </cell>
          <cell r="C8928" t="str">
            <v>cad</v>
          </cell>
          <cell r="D8928" t="str">
            <v>55,68</v>
          </cell>
        </row>
        <row r="8929">
          <cell r="A8929" t="str">
            <v>1E.03.030.0040.f</v>
          </cell>
          <cell r="B8929" t="str">
            <v>- tripolare con In 40÷63 A</v>
          </cell>
          <cell r="C8929" t="str">
            <v>cad</v>
          </cell>
          <cell r="D8929" t="str">
            <v>69,91</v>
          </cell>
        </row>
        <row r="8930">
          <cell r="A8930" t="str">
            <v>1E.03.030.0040.g</v>
          </cell>
          <cell r="B8930" t="str">
            <v>- tetrapolare con In 6÷32 A</v>
          </cell>
          <cell r="C8930" t="str">
            <v>cad</v>
          </cell>
          <cell r="D8930" t="str">
            <v>71,98</v>
          </cell>
        </row>
        <row r="8931">
          <cell r="A8931" t="str">
            <v>1E.03.030.0040.h</v>
          </cell>
          <cell r="B8931" t="str">
            <v>- tetrapolare con In 40÷63 A</v>
          </cell>
          <cell r="C8931" t="str">
            <v>cad</v>
          </cell>
          <cell r="D8931" t="str">
            <v>126,40</v>
          </cell>
        </row>
        <row r="8932">
          <cell r="A8932" t="str">
            <v>1E.03.030.0050</v>
          </cell>
          <cell r="B8932" t="str">
            <v>Interruttore automatico magnetotermico modulare, curva C, con modulo di 17,5 mm e conforme norme CEI 23-3, potere d'interruzione pari a 25 kA., tipologie:</v>
          </cell>
          <cell r="C8932"/>
          <cell r="D8932"/>
        </row>
        <row r="8933">
          <cell r="A8933" t="str">
            <v>1E.03.030.0050.a</v>
          </cell>
          <cell r="B8933" t="str">
            <v>- unipolare con In 6÷32 A</v>
          </cell>
          <cell r="C8933" t="str">
            <v>cad</v>
          </cell>
          <cell r="D8933" t="str">
            <v>24,99</v>
          </cell>
        </row>
        <row r="8934">
          <cell r="A8934" t="str">
            <v>1E.03.030.0050.b</v>
          </cell>
          <cell r="B8934" t="str">
            <v>- unipolare con In 40÷63 A</v>
          </cell>
          <cell r="C8934" t="str">
            <v>cad</v>
          </cell>
          <cell r="D8934" t="str">
            <v>30,97</v>
          </cell>
        </row>
        <row r="8935">
          <cell r="A8935" t="str">
            <v>1E.03.030.0050.c</v>
          </cell>
          <cell r="B8935" t="str">
            <v>- bipolare con In 6÷32 A</v>
          </cell>
          <cell r="C8935" t="str">
            <v>cad</v>
          </cell>
          <cell r="D8935" t="str">
            <v>48,57</v>
          </cell>
        </row>
        <row r="8936">
          <cell r="A8936" t="str">
            <v>1E.03.030.0050.d</v>
          </cell>
          <cell r="B8936" t="str">
            <v>- bipolare con In 40÷63 A</v>
          </cell>
          <cell r="C8936" t="str">
            <v>cad</v>
          </cell>
          <cell r="D8936" t="str">
            <v>61,38</v>
          </cell>
        </row>
        <row r="8937">
          <cell r="A8937" t="str">
            <v>1E.03.030.0050.e</v>
          </cell>
          <cell r="B8937" t="str">
            <v>- tripolare con In 6÷32 A</v>
          </cell>
          <cell r="C8937" t="str">
            <v>cad</v>
          </cell>
          <cell r="D8937" t="str">
            <v>70,77</v>
          </cell>
        </row>
        <row r="8938">
          <cell r="A8938" t="str">
            <v>1E.03.030.0050.f</v>
          </cell>
          <cell r="B8938" t="str">
            <v>- tripolare con In 40÷63 A</v>
          </cell>
          <cell r="C8938" t="str">
            <v>cad</v>
          </cell>
          <cell r="D8938" t="str">
            <v>89,57</v>
          </cell>
        </row>
        <row r="8939">
          <cell r="A8939" t="str">
            <v>1E.03.030.0050.g</v>
          </cell>
          <cell r="B8939" t="str">
            <v>- tetrapolare con In 6÷32 A</v>
          </cell>
          <cell r="C8939" t="str">
            <v>cad</v>
          </cell>
          <cell r="D8939" t="str">
            <v>92,28</v>
          </cell>
        </row>
        <row r="8940">
          <cell r="A8940" t="str">
            <v>1E.03.030.0050.h</v>
          </cell>
          <cell r="B8940" t="str">
            <v>- tetrapolare con In 40÷63 A</v>
          </cell>
          <cell r="C8940" t="str">
            <v>cad</v>
          </cell>
          <cell r="D8940" t="str">
            <v>116,95</v>
          </cell>
        </row>
        <row r="8941">
          <cell r="A8941" t="str">
            <v>1E.03.030.0060</v>
          </cell>
          <cell r="B8941" t="str">
            <v>Interruttore automatico magnetotermico modulare, curva B, con modulo di 17,5 mm e conforme norme CEI 23-3, potere d'interruzione pari a 4,5 kA, tipologie:</v>
          </cell>
          <cell r="C8941"/>
          <cell r="D8941"/>
        </row>
        <row r="8942">
          <cell r="A8942" t="str">
            <v>1E.03.030.0060.a</v>
          </cell>
          <cell r="B8942" t="str">
            <v>- 2 moduli 1P+N con In 0.5÷4 A</v>
          </cell>
          <cell r="C8942" t="str">
            <v>cad</v>
          </cell>
          <cell r="D8942" t="str">
            <v>18,04</v>
          </cell>
        </row>
        <row r="8943">
          <cell r="A8943" t="str">
            <v>1E.03.030.0060.b</v>
          </cell>
          <cell r="B8943" t="str">
            <v>- 2 moduli 1P+N con In 6÷32 A</v>
          </cell>
          <cell r="C8943" t="str">
            <v>cad</v>
          </cell>
          <cell r="D8943" t="str">
            <v>18,41</v>
          </cell>
        </row>
        <row r="8944">
          <cell r="A8944" t="str">
            <v>1E.03.030.0060.c</v>
          </cell>
          <cell r="B8944" t="str">
            <v>- 2 moduli 1P+N con In 40 A</v>
          </cell>
          <cell r="C8944" t="str">
            <v>cad</v>
          </cell>
          <cell r="D8944" t="str">
            <v>18,04</v>
          </cell>
        </row>
        <row r="8945">
          <cell r="A8945" t="str">
            <v>1E.03.030.0070</v>
          </cell>
          <cell r="B8945" t="str">
            <v>Interruttore automatico magnetotermico modulare, curva B, con modulo di 17,5 mm e conforme norme CEI 23-3, potere d'interruzione pari a 6 kA, tipologie:</v>
          </cell>
          <cell r="C8945"/>
          <cell r="D8945"/>
        </row>
        <row r="8946">
          <cell r="A8946" t="str">
            <v>1E.03.030.0070.a</v>
          </cell>
          <cell r="B8946" t="str">
            <v>- unipolare con In 6 A</v>
          </cell>
          <cell r="C8946" t="str">
            <v>cad</v>
          </cell>
          <cell r="D8946" t="str">
            <v>22,90</v>
          </cell>
        </row>
        <row r="8947">
          <cell r="A8947" t="str">
            <v>1E.03.030.0070.b</v>
          </cell>
          <cell r="B8947" t="str">
            <v>- unipolare con In 10÷32 A</v>
          </cell>
          <cell r="C8947" t="str">
            <v>cad</v>
          </cell>
          <cell r="D8947" t="str">
            <v>20,17</v>
          </cell>
        </row>
        <row r="8948">
          <cell r="A8948" t="str">
            <v>1E.03.030.0070.c</v>
          </cell>
          <cell r="B8948" t="str">
            <v>- unipolare con In 40÷63 A</v>
          </cell>
          <cell r="C8948" t="str">
            <v>cad</v>
          </cell>
          <cell r="D8948" t="str">
            <v>25,61</v>
          </cell>
        </row>
        <row r="8949">
          <cell r="A8949" t="str">
            <v>1E.03.030.0070.d</v>
          </cell>
          <cell r="B8949" t="str">
            <v>- bipolare con In 6 A</v>
          </cell>
          <cell r="C8949" t="str">
            <v>cad</v>
          </cell>
          <cell r="D8949" t="str">
            <v>41,97</v>
          </cell>
        </row>
        <row r="8950">
          <cell r="A8950" t="str">
            <v>1E.03.030.0070.e</v>
          </cell>
          <cell r="B8950" t="str">
            <v>- bipolare con In 10÷32 A</v>
          </cell>
          <cell r="C8950" t="str">
            <v>cad</v>
          </cell>
          <cell r="D8950" t="str">
            <v>37,16</v>
          </cell>
        </row>
        <row r="8951">
          <cell r="A8951" t="str">
            <v>1E.03.030.0070.f</v>
          </cell>
          <cell r="B8951" t="str">
            <v>- bipolare con In 40÷63 A</v>
          </cell>
          <cell r="C8951" t="str">
            <v>cad</v>
          </cell>
          <cell r="D8951" t="str">
            <v>48,33</v>
          </cell>
        </row>
        <row r="8952">
          <cell r="A8952" t="str">
            <v>1E.03.030.0070.g</v>
          </cell>
          <cell r="B8952" t="str">
            <v>- tripolare con In 6 A</v>
          </cell>
          <cell r="C8952" t="str">
            <v>cad</v>
          </cell>
          <cell r="D8952" t="str">
            <v>63,66</v>
          </cell>
        </row>
        <row r="8953">
          <cell r="A8953" t="str">
            <v>1E.03.030.0070.h</v>
          </cell>
          <cell r="B8953" t="str">
            <v>- tripolare con In 10÷32 A</v>
          </cell>
          <cell r="C8953" t="str">
            <v>cad</v>
          </cell>
          <cell r="D8953" t="str">
            <v>57,00</v>
          </cell>
        </row>
        <row r="8954">
          <cell r="A8954" t="str">
            <v>1E.03.030.0070.i</v>
          </cell>
          <cell r="B8954" t="str">
            <v>- tripolare con In 40÷63 A</v>
          </cell>
          <cell r="C8954" t="str">
            <v>cad</v>
          </cell>
          <cell r="D8954" t="str">
            <v>76,67</v>
          </cell>
        </row>
        <row r="8955">
          <cell r="A8955" t="str">
            <v>1E.03.030.0070.j</v>
          </cell>
          <cell r="B8955" t="str">
            <v>- tetrapolare con In 6 A</v>
          </cell>
          <cell r="C8955" t="str">
            <v>cad</v>
          </cell>
          <cell r="D8955" t="str">
            <v>81,30</v>
          </cell>
        </row>
        <row r="8956">
          <cell r="A8956" t="str">
            <v>1E.03.030.0070.k</v>
          </cell>
          <cell r="B8956" t="str">
            <v>- tetrapolare con In 10÷32 A</v>
          </cell>
          <cell r="C8956" t="str">
            <v>cad</v>
          </cell>
          <cell r="D8956" t="str">
            <v>67,77</v>
          </cell>
        </row>
        <row r="8957">
          <cell r="A8957" t="str">
            <v>1E.03.030.0070.l</v>
          </cell>
          <cell r="B8957" t="str">
            <v>- tetrapolare con In 40÷63 A</v>
          </cell>
          <cell r="C8957" t="str">
            <v>cad</v>
          </cell>
          <cell r="D8957" t="str">
            <v>95,29</v>
          </cell>
        </row>
        <row r="8958">
          <cell r="A8958" t="str">
            <v>1E.03.030.0080</v>
          </cell>
          <cell r="B8958" t="str">
            <v>Interruttore automatico magnetotermico modulare, curva D, con modulo di 17,5 mm e conforme norme CEI 23-3, potere d'interruzione pari a 6 kA, tipologie:</v>
          </cell>
          <cell r="C8958"/>
          <cell r="D8958"/>
        </row>
        <row r="8959">
          <cell r="A8959" t="str">
            <v>1E.03.030.0080.a</v>
          </cell>
          <cell r="B8959" t="str">
            <v>- unipolare con In 6 A</v>
          </cell>
          <cell r="C8959" t="str">
            <v>cad</v>
          </cell>
          <cell r="D8959" t="str">
            <v>23,58</v>
          </cell>
        </row>
        <row r="8960">
          <cell r="A8960" t="str">
            <v>1E.03.030.0080.b</v>
          </cell>
          <cell r="B8960" t="str">
            <v>- unipolare con In 10÷32 A</v>
          </cell>
          <cell r="C8960" t="str">
            <v>cad</v>
          </cell>
          <cell r="D8960" t="str">
            <v>20,75</v>
          </cell>
        </row>
        <row r="8961">
          <cell r="A8961" t="str">
            <v>1E.03.030.0080.c</v>
          </cell>
          <cell r="B8961" t="str">
            <v>- unipolare con In 40÷63 A</v>
          </cell>
          <cell r="C8961" t="str">
            <v>cad</v>
          </cell>
          <cell r="D8961" t="str">
            <v>26,59</v>
          </cell>
        </row>
        <row r="8962">
          <cell r="A8962" t="str">
            <v>1E.03.030.0080.d</v>
          </cell>
          <cell r="B8962" t="str">
            <v>- bipolare con In 6 A</v>
          </cell>
          <cell r="C8962" t="str">
            <v>cad</v>
          </cell>
          <cell r="D8962" t="str">
            <v>43,76</v>
          </cell>
        </row>
        <row r="8963">
          <cell r="A8963" t="str">
            <v>1E.03.030.0080.e</v>
          </cell>
          <cell r="B8963" t="str">
            <v>- bipolare con In 10÷32 A</v>
          </cell>
          <cell r="C8963" t="str">
            <v>cad</v>
          </cell>
          <cell r="D8963" t="str">
            <v>38,39</v>
          </cell>
        </row>
        <row r="8964">
          <cell r="A8964" t="str">
            <v>1E.03.030.0080.f</v>
          </cell>
          <cell r="B8964" t="str">
            <v>- bipolare con In 40÷63 A</v>
          </cell>
          <cell r="C8964" t="str">
            <v>cad</v>
          </cell>
          <cell r="D8964" t="str">
            <v>49,97</v>
          </cell>
        </row>
        <row r="8965">
          <cell r="A8965" t="str">
            <v>1E.03.030.0080.g</v>
          </cell>
          <cell r="B8965" t="str">
            <v>- tripolare con In 6 A</v>
          </cell>
          <cell r="C8965" t="str">
            <v>cad</v>
          </cell>
          <cell r="D8965" t="str">
            <v>66,10</v>
          </cell>
        </row>
        <row r="8966">
          <cell r="A8966" t="str">
            <v>1E.03.030.0080.h</v>
          </cell>
          <cell r="B8966" t="str">
            <v>- tripolare con In 10÷32 A</v>
          </cell>
          <cell r="C8966" t="str">
            <v>cad</v>
          </cell>
          <cell r="D8966" t="str">
            <v>58,66</v>
          </cell>
        </row>
        <row r="8967">
          <cell r="A8967" t="str">
            <v>1E.03.030.0080.i</v>
          </cell>
          <cell r="B8967" t="str">
            <v>- tripolare con In 40÷63 A</v>
          </cell>
          <cell r="C8967" t="str">
            <v>cad</v>
          </cell>
          <cell r="D8967" t="str">
            <v>79,00</v>
          </cell>
        </row>
        <row r="8968">
          <cell r="A8968" t="str">
            <v>1E.03.030.0080.j</v>
          </cell>
          <cell r="B8968" t="str">
            <v>- tetrapolare con In 6 A</v>
          </cell>
          <cell r="C8968" t="str">
            <v>cad</v>
          </cell>
          <cell r="D8968" t="str">
            <v>84,16</v>
          </cell>
        </row>
        <row r="8969">
          <cell r="A8969" t="str">
            <v>1E.03.030.0080.k</v>
          </cell>
          <cell r="B8969" t="str">
            <v>- tetrapolare con In 10÷32 A</v>
          </cell>
          <cell r="C8969" t="str">
            <v>cad</v>
          </cell>
          <cell r="D8969" t="str">
            <v>69,50</v>
          </cell>
        </row>
        <row r="8970">
          <cell r="A8970" t="str">
            <v>1E.03.030.0080.l</v>
          </cell>
          <cell r="B8970" t="str">
            <v>- tetrapolare con In 40÷63 A</v>
          </cell>
          <cell r="C8970" t="str">
            <v>cad</v>
          </cell>
          <cell r="D8970" t="str">
            <v>98,67</v>
          </cell>
        </row>
        <row r="8971">
          <cell r="A8971" t="str">
            <v>1E.03.030.0090</v>
          </cell>
          <cell r="B8971" t="str">
            <v>Interruttore automatico magnetotermico modulare, curva D, con modulo di 17,5 mm e conforme norme CEI 23-3, potere d'interruzione pari a 10 kA, tipologie:</v>
          </cell>
          <cell r="C8971"/>
          <cell r="D8971"/>
        </row>
        <row r="8972">
          <cell r="A8972" t="str">
            <v>1E.03.030.0090.a</v>
          </cell>
          <cell r="B8972" t="str">
            <v>- unipolare con In 6 A</v>
          </cell>
          <cell r="C8972" t="str">
            <v>cad</v>
          </cell>
          <cell r="D8972" t="str">
            <v>24,65</v>
          </cell>
        </row>
        <row r="8973">
          <cell r="A8973" t="str">
            <v>1E.03.030.0090.b</v>
          </cell>
          <cell r="B8973" t="str">
            <v>- unipolare con In 10÷32 A</v>
          </cell>
          <cell r="C8973" t="str">
            <v>cad</v>
          </cell>
          <cell r="D8973" t="str">
            <v>22,72</v>
          </cell>
        </row>
        <row r="8974">
          <cell r="A8974" t="str">
            <v>1E.03.030.0090.c</v>
          </cell>
          <cell r="B8974" t="str">
            <v>- unipolare con In 40÷63 A</v>
          </cell>
          <cell r="C8974" t="str">
            <v>cad</v>
          </cell>
          <cell r="D8974" t="str">
            <v>22,72</v>
          </cell>
        </row>
        <row r="8975">
          <cell r="A8975" t="str">
            <v>1E.03.030.0090.d</v>
          </cell>
          <cell r="B8975" t="str">
            <v>- bipolare con In 6 A</v>
          </cell>
          <cell r="C8975" t="str">
            <v>cad</v>
          </cell>
          <cell r="D8975" t="str">
            <v>44,72</v>
          </cell>
        </row>
        <row r="8976">
          <cell r="A8976" t="str">
            <v>1E.03.030.0090.e</v>
          </cell>
          <cell r="B8976" t="str">
            <v>- bipolare con In 10÷32 A</v>
          </cell>
          <cell r="C8976" t="str">
            <v>cad</v>
          </cell>
          <cell r="D8976" t="str">
            <v>38,89</v>
          </cell>
        </row>
        <row r="8977">
          <cell r="A8977" t="str">
            <v>1E.03.030.0090.f</v>
          </cell>
          <cell r="B8977" t="str">
            <v>- bipolare con In 40÷63 A</v>
          </cell>
          <cell r="C8977" t="str">
            <v>cad</v>
          </cell>
          <cell r="D8977" t="str">
            <v>49,92</v>
          </cell>
        </row>
        <row r="8978">
          <cell r="A8978" t="str">
            <v>1E.03.030.0090.g</v>
          </cell>
          <cell r="B8978" t="str">
            <v>- tripolare con In 6 A</v>
          </cell>
          <cell r="C8978" t="str">
            <v>cad</v>
          </cell>
          <cell r="D8978" t="str">
            <v>70,25</v>
          </cell>
        </row>
        <row r="8979">
          <cell r="A8979" t="str">
            <v>1E.03.030.0090.h</v>
          </cell>
          <cell r="B8979" t="str">
            <v>- tripolare con In 10÷32 A</v>
          </cell>
          <cell r="C8979" t="str">
            <v>cad</v>
          </cell>
          <cell r="D8979" t="str">
            <v>62,26</v>
          </cell>
        </row>
        <row r="8980">
          <cell r="A8980" t="str">
            <v>1E.03.030.0090.i</v>
          </cell>
          <cell r="B8980" t="str">
            <v>- tripolare con In 40÷63 A</v>
          </cell>
          <cell r="C8980" t="str">
            <v>cad</v>
          </cell>
          <cell r="D8980" t="str">
            <v>82,62</v>
          </cell>
        </row>
        <row r="8981">
          <cell r="A8981" t="str">
            <v>1E.03.030.0090.j</v>
          </cell>
          <cell r="B8981" t="str">
            <v>- tetrapolare con In 6 A</v>
          </cell>
          <cell r="C8981" t="str">
            <v>cad</v>
          </cell>
          <cell r="D8981" t="str">
            <v>88,80</v>
          </cell>
        </row>
        <row r="8982">
          <cell r="A8982" t="str">
            <v>1E.03.030.0090.k</v>
          </cell>
          <cell r="B8982" t="str">
            <v>- tetrapolare con In 10÷32 A</v>
          </cell>
          <cell r="C8982" t="str">
            <v>cad</v>
          </cell>
          <cell r="D8982" t="str">
            <v>76,98</v>
          </cell>
        </row>
        <row r="8983">
          <cell r="A8983" t="str">
            <v>1E.03.030.0090.l</v>
          </cell>
          <cell r="B8983" t="str">
            <v>- tetrapolare con In 40÷63 A</v>
          </cell>
          <cell r="C8983" t="str">
            <v>cad</v>
          </cell>
          <cell r="D8983" t="str">
            <v>105,08</v>
          </cell>
        </row>
        <row r="8984">
          <cell r="A8984" t="str">
            <v>1E.03.030.0100</v>
          </cell>
          <cell r="B8984" t="str">
            <v>Interruttore automatico magnetotermico modulare, curva K, con modulo di 17,5 mm e conforme norme CEI 23-3, potere d'interruzione pari a 10 kA, tipologie:</v>
          </cell>
          <cell r="C8984"/>
          <cell r="D8984"/>
        </row>
        <row r="8985">
          <cell r="A8985" t="str">
            <v>1E.03.030.0100.a</v>
          </cell>
          <cell r="B8985" t="str">
            <v>- bipolare con In 1÷4 A</v>
          </cell>
          <cell r="C8985" t="str">
            <v>cad</v>
          </cell>
          <cell r="D8985" t="str">
            <v>46,90</v>
          </cell>
        </row>
        <row r="8986">
          <cell r="A8986" t="str">
            <v>1E.03.030.0100.b</v>
          </cell>
          <cell r="B8986" t="str">
            <v>- bipolare con In 6 A</v>
          </cell>
          <cell r="C8986" t="str">
            <v>cad</v>
          </cell>
          <cell r="D8986" t="str">
            <v>45,69</v>
          </cell>
        </row>
        <row r="8987">
          <cell r="A8987" t="str">
            <v>1E.03.030.0100.c</v>
          </cell>
          <cell r="B8987" t="str">
            <v>- bipolare con In 10÷32 A</v>
          </cell>
          <cell r="C8987" t="str">
            <v>cad</v>
          </cell>
          <cell r="D8987" t="str">
            <v>40,05</v>
          </cell>
        </row>
        <row r="8988">
          <cell r="A8988" t="str">
            <v>1E.03.030.0100.d</v>
          </cell>
          <cell r="B8988" t="str">
            <v>- bipolare con In 40 A</v>
          </cell>
          <cell r="C8988" t="str">
            <v>cad</v>
          </cell>
          <cell r="D8988" t="str">
            <v>50,57</v>
          </cell>
        </row>
        <row r="8989">
          <cell r="A8989" t="str">
            <v>1E.03.030.0100.e</v>
          </cell>
          <cell r="B8989" t="str">
            <v>- tetrapolare con In 1÷4 A</v>
          </cell>
          <cell r="C8989" t="str">
            <v>cad</v>
          </cell>
          <cell r="D8989" t="str">
            <v>93,25</v>
          </cell>
        </row>
        <row r="8990">
          <cell r="A8990" t="str">
            <v>1E.03.030.0100.f</v>
          </cell>
          <cell r="B8990" t="str">
            <v>- tetrapolare con In 6 A</v>
          </cell>
          <cell r="C8990" t="str">
            <v>cad</v>
          </cell>
          <cell r="D8990" t="str">
            <v>89,21</v>
          </cell>
        </row>
        <row r="8991">
          <cell r="A8991" t="str">
            <v>1E.03.030.0100.g</v>
          </cell>
          <cell r="B8991" t="str">
            <v>- tetrapolare con In 10÷32 A</v>
          </cell>
          <cell r="C8991" t="str">
            <v>cad</v>
          </cell>
          <cell r="D8991" t="str">
            <v>77,28</v>
          </cell>
        </row>
        <row r="8992">
          <cell r="A8992" t="str">
            <v>1E.03.030.0100.h</v>
          </cell>
          <cell r="B8992" t="str">
            <v>- tetrapolare con In 40 A</v>
          </cell>
          <cell r="C8992" t="str">
            <v>cad</v>
          </cell>
          <cell r="D8992" t="str">
            <v>105,57</v>
          </cell>
        </row>
        <row r="8993">
          <cell r="A8993" t="str">
            <v>1E.03.030.0110</v>
          </cell>
          <cell r="B8993" t="str">
            <v>Interruttore automatico magnetotermico modulare, curva Z, con modulo di 17,5 mm e conforme norme CEI 23-3, potere d'interruzione pari a 10 kA, tipologie:</v>
          </cell>
          <cell r="C8993"/>
          <cell r="D8993"/>
        </row>
        <row r="8994">
          <cell r="A8994" t="str">
            <v>1E.03.030.0110.a</v>
          </cell>
          <cell r="B8994" t="str">
            <v>- bipolare con In 1÷4 A</v>
          </cell>
          <cell r="C8994" t="str">
            <v>cad</v>
          </cell>
          <cell r="D8994" t="str">
            <v>46,90</v>
          </cell>
        </row>
        <row r="8995">
          <cell r="A8995" t="str">
            <v>1E.03.030.0110.b</v>
          </cell>
          <cell r="B8995" t="str">
            <v>- bipolare con In 6 A</v>
          </cell>
          <cell r="C8995" t="str">
            <v>cad</v>
          </cell>
          <cell r="D8995" t="str">
            <v>45,69</v>
          </cell>
        </row>
        <row r="8996">
          <cell r="A8996" t="str">
            <v>1E.03.030.0110.c</v>
          </cell>
          <cell r="B8996" t="str">
            <v>- bipolare con In 10÷32 A</v>
          </cell>
          <cell r="C8996" t="str">
            <v>cad</v>
          </cell>
          <cell r="D8996" t="str">
            <v>40,05</v>
          </cell>
        </row>
        <row r="8997">
          <cell r="A8997" t="str">
            <v>1E.03.030.0110.d</v>
          </cell>
          <cell r="B8997" t="str">
            <v>- bipolare con In 40 A</v>
          </cell>
          <cell r="C8997" t="str">
            <v>cad</v>
          </cell>
          <cell r="D8997" t="str">
            <v>50,57</v>
          </cell>
        </row>
        <row r="8998">
          <cell r="A8998" t="str">
            <v>1E.03.030.0110.e</v>
          </cell>
          <cell r="B8998" t="str">
            <v>- tetrapolare con In 1÷4 A</v>
          </cell>
          <cell r="C8998" t="str">
            <v>cad</v>
          </cell>
          <cell r="D8998" t="str">
            <v>93,25</v>
          </cell>
        </row>
        <row r="8999">
          <cell r="A8999" t="str">
            <v>1E.03.030.0110.f</v>
          </cell>
          <cell r="B8999" t="str">
            <v>- tetrapolare con In 6 A</v>
          </cell>
          <cell r="C8999" t="str">
            <v>cad</v>
          </cell>
          <cell r="D8999" t="str">
            <v>89,21</v>
          </cell>
        </row>
        <row r="9000">
          <cell r="A9000" t="str">
            <v>1E.03.030.0110.g</v>
          </cell>
          <cell r="B9000" t="str">
            <v>- tetrapolare con In 10÷32 A</v>
          </cell>
          <cell r="C9000" t="str">
            <v>cad</v>
          </cell>
          <cell r="D9000" t="str">
            <v>77,28</v>
          </cell>
        </row>
        <row r="9001">
          <cell r="A9001" t="str">
            <v>1E.03.030.0110.h</v>
          </cell>
          <cell r="B9001" t="str">
            <v>- tetrapolare con In 40 A</v>
          </cell>
          <cell r="C9001" t="str">
            <v>cad</v>
          </cell>
          <cell r="D9001" t="str">
            <v>105,57</v>
          </cell>
        </row>
        <row r="9002">
          <cell r="A9002" t="str">
            <v>1E.03.030.0120</v>
          </cell>
          <cell r="B9002" t="str">
            <v>Interruttore automatico magnetotermico modulare, curva C, con modulo di 17,5 mm e conforme norme CEI 23-3, potere d'interruzione pari a 10 kA, tipologie:</v>
          </cell>
          <cell r="C9002"/>
          <cell r="D9002"/>
        </row>
        <row r="9003">
          <cell r="A9003" t="str">
            <v>1E.03.030.0120.a</v>
          </cell>
          <cell r="B9003" t="str">
            <v>- unipolare con In 80 A</v>
          </cell>
          <cell r="C9003" t="str">
            <v>cad</v>
          </cell>
          <cell r="D9003" t="str">
            <v>56,94</v>
          </cell>
        </row>
        <row r="9004">
          <cell r="A9004" t="str">
            <v>1E.03.030.0120.b</v>
          </cell>
          <cell r="B9004" t="str">
            <v>- unipolare con In 100 A</v>
          </cell>
          <cell r="C9004" t="str">
            <v>cad</v>
          </cell>
          <cell r="D9004" t="str">
            <v>61,28</v>
          </cell>
        </row>
        <row r="9005">
          <cell r="A9005" t="str">
            <v>1E.03.030.0120.c</v>
          </cell>
          <cell r="B9005" t="str">
            <v>- unipolare con In 125 A</v>
          </cell>
          <cell r="C9005" t="str">
            <v>cad</v>
          </cell>
          <cell r="D9005" t="str">
            <v>98,75</v>
          </cell>
        </row>
        <row r="9006">
          <cell r="A9006" t="str">
            <v>1E.03.030.0120.d</v>
          </cell>
          <cell r="B9006" t="str">
            <v>- bipolare con In 80 A</v>
          </cell>
          <cell r="C9006" t="str">
            <v>cad</v>
          </cell>
          <cell r="D9006" t="str">
            <v>95,71</v>
          </cell>
        </row>
        <row r="9007">
          <cell r="A9007" t="str">
            <v>1E.03.030.0120.e</v>
          </cell>
          <cell r="B9007" t="str">
            <v>- bipolare con In 100 A</v>
          </cell>
          <cell r="C9007" t="str">
            <v>cad</v>
          </cell>
          <cell r="D9007" t="str">
            <v>104,93</v>
          </cell>
        </row>
        <row r="9008">
          <cell r="A9008" t="str">
            <v>1E.03.030.0120.f</v>
          </cell>
          <cell r="B9008" t="str">
            <v>- bipolare con In 125 A</v>
          </cell>
          <cell r="C9008" t="str">
            <v>cad</v>
          </cell>
          <cell r="D9008" t="str">
            <v>171,73</v>
          </cell>
        </row>
        <row r="9009">
          <cell r="A9009" t="str">
            <v>1E.03.030.0120.g</v>
          </cell>
          <cell r="B9009" t="str">
            <v>- tripolare con In 80 A</v>
          </cell>
          <cell r="C9009" t="str">
            <v>cad</v>
          </cell>
          <cell r="D9009" t="str">
            <v>123,45</v>
          </cell>
        </row>
        <row r="9010">
          <cell r="A9010" t="str">
            <v>1E.03.030.0120.h</v>
          </cell>
          <cell r="B9010" t="str">
            <v>- tripolare con In 100 A</v>
          </cell>
          <cell r="C9010" t="str">
            <v>cad</v>
          </cell>
          <cell r="D9010" t="str">
            <v>128,89</v>
          </cell>
        </row>
        <row r="9011">
          <cell r="A9011" t="str">
            <v>1E.03.030.0120.i</v>
          </cell>
          <cell r="B9011" t="str">
            <v>- tripolare con In 125 A</v>
          </cell>
          <cell r="C9011" t="str">
            <v>cad</v>
          </cell>
          <cell r="D9011" t="str">
            <v>224,47</v>
          </cell>
        </row>
        <row r="9012">
          <cell r="A9012" t="str">
            <v>1E.03.030.0120.j</v>
          </cell>
          <cell r="B9012" t="str">
            <v>- tetrapolare con In 80 A</v>
          </cell>
          <cell r="C9012" t="str">
            <v>cad</v>
          </cell>
          <cell r="D9012" t="str">
            <v>152,78</v>
          </cell>
        </row>
        <row r="9013">
          <cell r="A9013" t="str">
            <v>1E.03.030.0120.k</v>
          </cell>
          <cell r="B9013" t="str">
            <v>- tetrapolare con In 100 A</v>
          </cell>
          <cell r="C9013" t="str">
            <v>cad</v>
          </cell>
          <cell r="D9013" t="str">
            <v>160,39</v>
          </cell>
        </row>
        <row r="9014">
          <cell r="A9014" t="str">
            <v>1E.03.030.0120.l</v>
          </cell>
          <cell r="B9014" t="str">
            <v>- tetrapolare con In 125 A</v>
          </cell>
          <cell r="C9014" t="str">
            <v>cad</v>
          </cell>
          <cell r="D9014" t="str">
            <v>280,96</v>
          </cell>
        </row>
        <row r="9015">
          <cell r="A9015" t="str">
            <v>1E.03.030.0130</v>
          </cell>
          <cell r="B9015" t="str">
            <v>Interruttore automatico solo magnetico modulare, curva 12-14 In, con modulo di 17,5 mm e conforme norme CEI 23-3, potere d'interruzione pari a 25 kA, tipologie:</v>
          </cell>
          <cell r="C9015"/>
          <cell r="D9015"/>
        </row>
        <row r="9016">
          <cell r="A9016" t="str">
            <v>1E.03.030.0130.a</v>
          </cell>
          <cell r="B9016" t="str">
            <v>- bipolare con In 1.6÷4 A</v>
          </cell>
          <cell r="C9016" t="str">
            <v>cad</v>
          </cell>
          <cell r="D9016" t="str">
            <v>45,97</v>
          </cell>
        </row>
        <row r="9017">
          <cell r="A9017" t="str">
            <v>1E.03.030.0130.b</v>
          </cell>
          <cell r="B9017" t="str">
            <v>- bipolare con In 6.3 A</v>
          </cell>
          <cell r="C9017" t="str">
            <v>cad</v>
          </cell>
          <cell r="D9017" t="str">
            <v>42,01</v>
          </cell>
        </row>
        <row r="9018">
          <cell r="A9018" t="str">
            <v>1E.03.030.0130.c</v>
          </cell>
          <cell r="B9018" t="str">
            <v>- bipolare con In 10-25 A</v>
          </cell>
          <cell r="C9018" t="str">
            <v>cad</v>
          </cell>
          <cell r="D9018" t="str">
            <v>42,26</v>
          </cell>
        </row>
        <row r="9019">
          <cell r="A9019" t="str">
            <v>1E.03.030.0130.d</v>
          </cell>
          <cell r="B9019" t="str">
            <v>- bipolare con In 40 A</v>
          </cell>
          <cell r="C9019" t="str">
            <v>cad</v>
          </cell>
          <cell r="D9019" t="str">
            <v>43,43</v>
          </cell>
        </row>
        <row r="9020">
          <cell r="A9020" t="str">
            <v>1E.03.030.0130.e</v>
          </cell>
          <cell r="B9020" t="str">
            <v>- bipolare con In 63 A</v>
          </cell>
          <cell r="C9020" t="str">
            <v>cad</v>
          </cell>
          <cell r="D9020" t="str">
            <v>47,45</v>
          </cell>
        </row>
        <row r="9021">
          <cell r="A9021" t="str">
            <v>1E.03.030.0130.f</v>
          </cell>
          <cell r="B9021" t="str">
            <v>- tripolare con In 1.6÷4 A</v>
          </cell>
          <cell r="C9021" t="str">
            <v>cad</v>
          </cell>
          <cell r="D9021" t="str">
            <v>70,43</v>
          </cell>
        </row>
        <row r="9022">
          <cell r="A9022" t="str">
            <v>1E.03.030.0130.g</v>
          </cell>
          <cell r="B9022" t="str">
            <v>- tripolare con In 6.3 A</v>
          </cell>
          <cell r="C9022" t="str">
            <v>cad</v>
          </cell>
          <cell r="D9022" t="str">
            <v>68,78</v>
          </cell>
        </row>
        <row r="9023">
          <cell r="A9023" t="str">
            <v>1E.03.030.0130.h</v>
          </cell>
          <cell r="B9023" t="str">
            <v>- tripolare con In 10÷25 A</v>
          </cell>
          <cell r="C9023" t="str">
            <v>cad</v>
          </cell>
          <cell r="D9023" t="str">
            <v>65,96</v>
          </cell>
        </row>
        <row r="9024">
          <cell r="A9024" t="str">
            <v>1E.03.030.0130.i</v>
          </cell>
          <cell r="B9024" t="str">
            <v>- tripolare con In 40 A</v>
          </cell>
          <cell r="C9024" t="str">
            <v>cad</v>
          </cell>
          <cell r="D9024" t="str">
            <v>69,59</v>
          </cell>
        </row>
        <row r="9025">
          <cell r="A9025" t="str">
            <v>1E.03.030.0130.j</v>
          </cell>
          <cell r="B9025" t="str">
            <v>- tripolare con In 63 A</v>
          </cell>
          <cell r="C9025" t="str">
            <v>cad</v>
          </cell>
          <cell r="D9025" t="str">
            <v>79,37</v>
          </cell>
        </row>
        <row r="9026">
          <cell r="A9026" t="str">
            <v>1E.03.030.0140</v>
          </cell>
          <cell r="B9026" t="str">
            <v>Interruttore automatico magnetotermico salvamotore, modulare con modulo di 17,5 mm, 3 poli, nelle taglie:</v>
          </cell>
          <cell r="C9026"/>
          <cell r="D9026"/>
        </row>
        <row r="9027">
          <cell r="A9027" t="str">
            <v>1E.03.030.0140.a</v>
          </cell>
          <cell r="B9027" t="str">
            <v>- campo di regolazione 0.1÷0.16 A, corrente d'intervento magnetico Im 1.5 A</v>
          </cell>
          <cell r="C9027" t="str">
            <v>cad</v>
          </cell>
          <cell r="D9027" t="str">
            <v>47,16</v>
          </cell>
        </row>
        <row r="9028">
          <cell r="A9028" t="str">
            <v>1E.03.030.0140.b</v>
          </cell>
          <cell r="B9028" t="str">
            <v>- campo di regolazione 0.16÷0.25 A, corrente d'intervento magnetico Im 2.4 A</v>
          </cell>
          <cell r="C9028" t="str">
            <v>cad</v>
          </cell>
          <cell r="D9028" t="str">
            <v>47,16</v>
          </cell>
        </row>
        <row r="9029">
          <cell r="A9029" t="str">
            <v>1E.03.030.0140.c</v>
          </cell>
          <cell r="B9029" t="str">
            <v>- campo di regolazione 0.25÷0.40 A, corrente d'intervento magnetico Im 5 A</v>
          </cell>
          <cell r="C9029" t="str">
            <v>cad</v>
          </cell>
          <cell r="D9029" t="str">
            <v>47,16</v>
          </cell>
        </row>
        <row r="9030">
          <cell r="A9030" t="str">
            <v>1E.03.030.0140.d</v>
          </cell>
          <cell r="B9030" t="str">
            <v>- campo di regolazione 0.40÷0.63 A, corrente d'intervento magnetico Im 8 A</v>
          </cell>
          <cell r="C9030" t="str">
            <v>cad</v>
          </cell>
          <cell r="D9030" t="str">
            <v>47,97</v>
          </cell>
        </row>
        <row r="9031">
          <cell r="A9031" t="str">
            <v>1E.03.030.0140.e</v>
          </cell>
          <cell r="B9031" t="str">
            <v>- campo di regolazione 0.63÷1 A, corrente d'intervento magnetico Im 13 A</v>
          </cell>
          <cell r="C9031" t="str">
            <v>cad</v>
          </cell>
          <cell r="D9031" t="str">
            <v>51,01</v>
          </cell>
        </row>
        <row r="9032">
          <cell r="A9032" t="str">
            <v>1E.03.030.0140.f</v>
          </cell>
          <cell r="B9032" t="str">
            <v>- campo di regolazione 1÷1.6 A, corrente d'intervento magnetico Im 22.5 A</v>
          </cell>
          <cell r="C9032" t="str">
            <v>cad</v>
          </cell>
          <cell r="D9032" t="str">
            <v>51,01</v>
          </cell>
        </row>
        <row r="9033">
          <cell r="A9033" t="str">
            <v>1E.03.030.0140.g</v>
          </cell>
          <cell r="B9033" t="str">
            <v>- campo di regolazione 1.6÷2.5 A, corrente d'intervento magnetico Im 33.5 A</v>
          </cell>
          <cell r="C9033" t="str">
            <v>cad</v>
          </cell>
          <cell r="D9033" t="str">
            <v>50,55</v>
          </cell>
        </row>
        <row r="9034">
          <cell r="A9034" t="str">
            <v>1E.03.030.0140.h</v>
          </cell>
          <cell r="B9034" t="str">
            <v>- campo di regolazione 2.5÷4 A, corrente d'intervento magnetico Im 51 A</v>
          </cell>
          <cell r="C9034" t="str">
            <v>cad</v>
          </cell>
          <cell r="D9034" t="str">
            <v>50,55</v>
          </cell>
        </row>
        <row r="9035">
          <cell r="A9035" t="str">
            <v>1E.03.030.0140.i</v>
          </cell>
          <cell r="B9035" t="str">
            <v>- campo di regolazione 4÷6.3 A, corrente d'intervento magnetico Im 78 A</v>
          </cell>
          <cell r="C9035" t="str">
            <v>cad</v>
          </cell>
          <cell r="D9035" t="str">
            <v>50,55</v>
          </cell>
        </row>
        <row r="9036">
          <cell r="A9036" t="str">
            <v>1E.03.030.0140.j</v>
          </cell>
          <cell r="B9036" t="str">
            <v>- campo di regolazione 6.3÷10 A, corrente d'intervento magnetico Im 138 A</v>
          </cell>
          <cell r="C9036" t="str">
            <v>cad</v>
          </cell>
          <cell r="D9036" t="str">
            <v>60,13</v>
          </cell>
        </row>
        <row r="9037">
          <cell r="A9037" t="str">
            <v>1E.03.030.0140.k</v>
          </cell>
          <cell r="B9037" t="str">
            <v>- campo di regolazione 9÷14 A, corrente d'intervento magnetico Im 170 A</v>
          </cell>
          <cell r="C9037" t="str">
            <v>cad</v>
          </cell>
          <cell r="D9037" t="str">
            <v>60,13</v>
          </cell>
        </row>
        <row r="9038">
          <cell r="A9038" t="str">
            <v>1E.03.030.0140.l</v>
          </cell>
          <cell r="B9038" t="str">
            <v>- campo di regolazione 13÷18 A, corrente d'intervento magnetico Im 223 A</v>
          </cell>
          <cell r="C9038" t="str">
            <v>cad</v>
          </cell>
          <cell r="D9038" t="str">
            <v>60,13</v>
          </cell>
        </row>
        <row r="9039">
          <cell r="A9039" t="str">
            <v>1E.03.030.0140.m</v>
          </cell>
          <cell r="B9039" t="str">
            <v>- campo di regolazione 17÷23 A, corrente d'intervento magnetico Im 327 A</v>
          </cell>
          <cell r="C9039" t="str">
            <v>cad</v>
          </cell>
          <cell r="D9039" t="str">
            <v>68,42</v>
          </cell>
        </row>
        <row r="9040">
          <cell r="A9040" t="str">
            <v>1E.03.030.0140.n</v>
          </cell>
          <cell r="B9040" t="str">
            <v>- campo di regolazione 20÷25 A, corrente d'intervento magnetico Im 327 A</v>
          </cell>
          <cell r="C9040" t="str">
            <v>cad</v>
          </cell>
          <cell r="D9040" t="str">
            <v>74,24</v>
          </cell>
        </row>
        <row r="9041">
          <cell r="A9041" t="str">
            <v>1E.03.030.0140.o</v>
          </cell>
          <cell r="B9041" t="str">
            <v>- campo di regolazione 24÷32 A, corrente d'intervento magnetico Im 416 A</v>
          </cell>
          <cell r="C9041" t="str">
            <v>cad</v>
          </cell>
          <cell r="D9041" t="str">
            <v>80,09</v>
          </cell>
        </row>
        <row r="9042">
          <cell r="A9042" t="str">
            <v>1E.03.030.0190</v>
          </cell>
          <cell r="B9042" t="str">
            <v>Trasformatori di misura (TA) con secondario 5 A, corrente nominale:</v>
          </cell>
          <cell r="C9042"/>
          <cell r="D9042"/>
        </row>
        <row r="9043">
          <cell r="A9043" t="str">
            <v>1E.03.030.0190.a</v>
          </cell>
          <cell r="B9043" t="str">
            <v>- 50÷250 A, diametro cavo 21 mm, barra 16x12.5 mm</v>
          </cell>
          <cell r="C9043" t="str">
            <v>cad</v>
          </cell>
          <cell r="D9043" t="str">
            <v>19,97</v>
          </cell>
        </row>
        <row r="9044">
          <cell r="A9044" t="str">
            <v>1E.03.030.0190.b</v>
          </cell>
          <cell r="B9044" t="str">
            <v>- 300÷600 A, diametro cavo 23 mm, barra 30x10 mm</v>
          </cell>
          <cell r="C9044" t="str">
            <v>cad</v>
          </cell>
          <cell r="D9044" t="str">
            <v>24,65</v>
          </cell>
        </row>
        <row r="9045">
          <cell r="A9045" t="str">
            <v>1E.03.030.0190.c</v>
          </cell>
          <cell r="B9045" t="str">
            <v>- 250÷600 A, diametro cavo 35 mm, barra 40x10 mm</v>
          </cell>
          <cell r="C9045" t="str">
            <v>cad</v>
          </cell>
          <cell r="D9045" t="str">
            <v>28,08</v>
          </cell>
        </row>
        <row r="9046">
          <cell r="A9046" t="str">
            <v>1E.03.030.0190.d</v>
          </cell>
          <cell r="B9046" t="str">
            <v>- 600÷1000 A, barra 50x12 mm</v>
          </cell>
          <cell r="C9046" t="str">
            <v>cad</v>
          </cell>
          <cell r="D9046" t="str">
            <v>41,40</v>
          </cell>
        </row>
        <row r="9047">
          <cell r="A9047" t="str">
            <v>1E.03.030.0190.e</v>
          </cell>
          <cell r="B9047" t="str">
            <v>- 1000÷1500 A, barra 2x10x60 mm 2x10x50 mm</v>
          </cell>
          <cell r="C9047" t="str">
            <v>cad</v>
          </cell>
          <cell r="D9047" t="str">
            <v>78,17</v>
          </cell>
        </row>
        <row r="9048">
          <cell r="A9048" t="str">
            <v>1E.03.030.0190.f</v>
          </cell>
          <cell r="B9048" t="str">
            <v>- 1600÷4000 A, barra 3x10x125 mm 3x10x100 mm</v>
          </cell>
          <cell r="C9048" t="str">
            <v>cad</v>
          </cell>
          <cell r="D9048" t="str">
            <v>114,49</v>
          </cell>
        </row>
        <row r="9049">
          <cell r="A9049" t="str">
            <v>1E.03.030.0200</v>
          </cell>
          <cell r="B9049" t="str">
            <v>Calotta per contenere e montare a parete gli interruttori salvamotore, in esecuzione:</v>
          </cell>
          <cell r="C9049"/>
          <cell r="D9049"/>
        </row>
        <row r="9050">
          <cell r="A9050" t="str">
            <v>1E.03.030.0200.a</v>
          </cell>
          <cell r="B9050" t="str">
            <v>- IP41</v>
          </cell>
          <cell r="C9050" t="str">
            <v>cad</v>
          </cell>
          <cell r="D9050" t="str">
            <v>15,66</v>
          </cell>
        </row>
        <row r="9051">
          <cell r="A9051" t="str">
            <v>1E.03.030.0200.b</v>
          </cell>
          <cell r="B9051" t="str">
            <v>- IP55</v>
          </cell>
          <cell r="C9051" t="str">
            <v>cad</v>
          </cell>
          <cell r="D9051" t="str">
            <v>20,94</v>
          </cell>
        </row>
        <row r="9052">
          <cell r="A9052" t="str">
            <v>1E.03.030.0210</v>
          </cell>
          <cell r="B9052" t="str">
            <v>Contatto ausiliario di posizione aperto/chiuso dell'interruttore: 3 A - 400 V 6A - 230V</v>
          </cell>
          <cell r="C9052" t="str">
            <v>cad</v>
          </cell>
          <cell r="D9052" t="str">
            <v>23,53</v>
          </cell>
        </row>
        <row r="9053">
          <cell r="A9053" t="str">
            <v>1E.03.030.0220</v>
          </cell>
          <cell r="B9053" t="str">
            <v>Sganciatori a lancio di corrente; tipologie:</v>
          </cell>
          <cell r="C9053"/>
          <cell r="D9053"/>
        </row>
        <row r="9054">
          <cell r="A9054" t="str">
            <v>1E.03.030.0220.a</v>
          </cell>
          <cell r="B9054" t="str">
            <v>- 12÷48 Vca e cc</v>
          </cell>
          <cell r="C9054" t="str">
            <v>cad</v>
          </cell>
          <cell r="D9054" t="str">
            <v>31,19</v>
          </cell>
        </row>
        <row r="9055">
          <cell r="A9055" t="str">
            <v>1E.03.030.0220.b</v>
          </cell>
          <cell r="B9055" t="str">
            <v>- 110÷125 Vcc 110÷415 Vca</v>
          </cell>
          <cell r="C9055" t="str">
            <v>cad</v>
          </cell>
          <cell r="D9055" t="str">
            <v>31,94</v>
          </cell>
        </row>
        <row r="9056">
          <cell r="A9056" t="str">
            <v>1E.03.030.0230</v>
          </cell>
          <cell r="B9056" t="str">
            <v>Sganciatori di minima tensione (ritardato); tipologie:</v>
          </cell>
          <cell r="C9056"/>
          <cell r="D9056"/>
        </row>
        <row r="9057">
          <cell r="A9057" t="str">
            <v>1E.03.030.0230.a</v>
          </cell>
          <cell r="B9057" t="str">
            <v>- 230 Vca</v>
          </cell>
          <cell r="C9057" t="str">
            <v>cad</v>
          </cell>
          <cell r="D9057" t="str">
            <v>51,07</v>
          </cell>
        </row>
        <row r="9058">
          <cell r="A9058" t="str">
            <v>1E.03.030.0230.b</v>
          </cell>
          <cell r="B9058" t="str">
            <v>- 24 Vca e cc</v>
          </cell>
          <cell r="C9058" t="str">
            <v>cad</v>
          </cell>
          <cell r="D9058" t="str">
            <v>51,83</v>
          </cell>
        </row>
        <row r="9059">
          <cell r="A9059" t="str">
            <v>1E.03.030.0230.c</v>
          </cell>
          <cell r="B9059" t="str">
            <v>- 48 Vca e cc</v>
          </cell>
          <cell r="C9059" t="str">
            <v>cad</v>
          </cell>
          <cell r="D9059" t="str">
            <v>51,94</v>
          </cell>
        </row>
        <row r="9060">
          <cell r="A9060" t="str">
            <v>1E.03.030.0240</v>
          </cell>
          <cell r="B9060" t="str">
            <v>Calotta sigillabile isolante per contenere e montare a parete gli interruttori automatici magnetotermici modulari con modulo di 17,5 mm e conforme norme CEI 23-3, potere d'interruzione fino 25 kA, nelle tipologie:</v>
          </cell>
          <cell r="C9060"/>
          <cell r="D9060"/>
        </row>
        <row r="9061">
          <cell r="A9061" t="str">
            <v>1E.03.030.0240.a</v>
          </cell>
          <cell r="B9061" t="str">
            <v>- bipolare</v>
          </cell>
          <cell r="C9061" t="str">
            <v>cad</v>
          </cell>
          <cell r="D9061" t="str">
            <v>17,38</v>
          </cell>
        </row>
        <row r="9062">
          <cell r="A9062" t="str">
            <v>1E.03.030.0240.b</v>
          </cell>
          <cell r="B9062" t="str">
            <v>- tripolare</v>
          </cell>
          <cell r="C9062" t="str">
            <v>cad</v>
          </cell>
          <cell r="D9062" t="str">
            <v>21,40</v>
          </cell>
        </row>
        <row r="9063">
          <cell r="A9063" t="str">
            <v>1E.03.030.0240.c</v>
          </cell>
          <cell r="B9063" t="str">
            <v>- tetrapolare</v>
          </cell>
          <cell r="C9063" t="str">
            <v>cad</v>
          </cell>
          <cell r="D9063" t="str">
            <v>34,86</v>
          </cell>
        </row>
        <row r="9064">
          <cell r="A9064" t="str">
            <v>1E.03.030.0250</v>
          </cell>
          <cell r="B9064" t="str">
            <v>Interruttore automatico magnetotermico in esecuzione scatolata fissa, sganciatore con termica regolabile e magnetica fissa, conforme norme CEI-EN 60947-2, potere d'interruzione fino a 16 kA, nelle tipologie:</v>
          </cell>
          <cell r="C9064"/>
          <cell r="D9064"/>
        </row>
        <row r="9065">
          <cell r="A9065" t="str">
            <v>1E.03.030.0250.a</v>
          </cell>
          <cell r="B9065" t="str">
            <v>- tripolare con In 12,5 A</v>
          </cell>
          <cell r="C9065" t="str">
            <v>cad</v>
          </cell>
          <cell r="D9065" t="str">
            <v>122,67</v>
          </cell>
        </row>
        <row r="9066">
          <cell r="A9066" t="str">
            <v>1E.03.030.0250.b</v>
          </cell>
          <cell r="B9066" t="str">
            <v>- tripolare con In 16 A</v>
          </cell>
          <cell r="C9066" t="str">
            <v>cad</v>
          </cell>
          <cell r="D9066" t="str">
            <v>122,67</v>
          </cell>
        </row>
        <row r="9067">
          <cell r="A9067" t="str">
            <v>1E.03.030.0250.c</v>
          </cell>
          <cell r="B9067" t="str">
            <v>- tripolare con In 20 A</v>
          </cell>
          <cell r="C9067" t="str">
            <v>cad</v>
          </cell>
          <cell r="D9067" t="str">
            <v>122,67</v>
          </cell>
        </row>
        <row r="9068">
          <cell r="A9068" t="str">
            <v>1E.03.030.0250.d</v>
          </cell>
          <cell r="B9068" t="str">
            <v>- tripolare con In 25 A</v>
          </cell>
          <cell r="C9068" t="str">
            <v>cad</v>
          </cell>
          <cell r="D9068" t="str">
            <v>122,67</v>
          </cell>
        </row>
        <row r="9069">
          <cell r="A9069" t="str">
            <v>1E.03.030.0250.e</v>
          </cell>
          <cell r="B9069" t="str">
            <v>- tripolare con In 32 A</v>
          </cell>
          <cell r="C9069" t="str">
            <v>cad</v>
          </cell>
          <cell r="D9069" t="str">
            <v>122,67</v>
          </cell>
        </row>
        <row r="9070">
          <cell r="A9070" t="str">
            <v>1E.03.030.0250.f</v>
          </cell>
          <cell r="B9070" t="str">
            <v>- tripolare con In 40 A</v>
          </cell>
          <cell r="C9070" t="str">
            <v>cad</v>
          </cell>
          <cell r="D9070" t="str">
            <v>156,64</v>
          </cell>
        </row>
        <row r="9071">
          <cell r="A9071" t="str">
            <v>1E.03.030.0250.g</v>
          </cell>
          <cell r="B9071" t="str">
            <v>- tripolare con In 50 A</v>
          </cell>
          <cell r="C9071" t="str">
            <v>cad</v>
          </cell>
          <cell r="D9071" t="str">
            <v>156,64</v>
          </cell>
        </row>
        <row r="9072">
          <cell r="A9072" t="str">
            <v>1E.03.030.0250.h</v>
          </cell>
          <cell r="B9072" t="str">
            <v>- tripolare con In 63 A</v>
          </cell>
          <cell r="C9072" t="str">
            <v>cad</v>
          </cell>
          <cell r="D9072" t="str">
            <v>156,64</v>
          </cell>
        </row>
        <row r="9073">
          <cell r="A9073" t="str">
            <v>1E.03.030.0250.i</v>
          </cell>
          <cell r="B9073" t="str">
            <v>- tripolare con In 80 A</v>
          </cell>
          <cell r="C9073" t="str">
            <v>cad</v>
          </cell>
          <cell r="D9073" t="str">
            <v>231,59</v>
          </cell>
        </row>
        <row r="9074">
          <cell r="A9074" t="str">
            <v>1E.03.030.0250.j</v>
          </cell>
          <cell r="B9074" t="str">
            <v>- tripolare con In 100 A</v>
          </cell>
          <cell r="C9074" t="str">
            <v>cad</v>
          </cell>
          <cell r="D9074" t="str">
            <v>247,13</v>
          </cell>
        </row>
        <row r="9075">
          <cell r="A9075" t="str">
            <v>1E.03.030.0250.k</v>
          </cell>
          <cell r="B9075" t="str">
            <v>- tripolare con In 125 A</v>
          </cell>
          <cell r="C9075" t="str">
            <v>cad</v>
          </cell>
          <cell r="D9075" t="str">
            <v>410,04</v>
          </cell>
        </row>
        <row r="9076">
          <cell r="A9076" t="str">
            <v>1E.03.030.0250.l</v>
          </cell>
          <cell r="B9076" t="str">
            <v>- tripolare con In 160 A</v>
          </cell>
          <cell r="C9076" t="str">
            <v>cad</v>
          </cell>
          <cell r="D9076" t="str">
            <v>415,94</v>
          </cell>
        </row>
        <row r="9077">
          <cell r="A9077" t="str">
            <v>1E.03.030.0260</v>
          </cell>
          <cell r="B9077" t="str">
            <v>Interruttore automatico magnetotermico in esecuzione scatolata fissa, sganciatore con termica regolabile e magnetica fissa, conforme norme CEI-EN 60947-2, potere d'interruzione fino a 16 kA, nelle tipologie:</v>
          </cell>
          <cell r="C9077"/>
          <cell r="D9077"/>
        </row>
        <row r="9078">
          <cell r="A9078" t="str">
            <v>1E.03.030.0260.a</v>
          </cell>
          <cell r="B9078" t="str">
            <v>- tetrapolare con In 12,5 A</v>
          </cell>
          <cell r="C9078" t="str">
            <v>cad</v>
          </cell>
          <cell r="D9078" t="str">
            <v>161,60</v>
          </cell>
        </row>
        <row r="9079">
          <cell r="A9079" t="str">
            <v>1E.03.030.0260.b</v>
          </cell>
          <cell r="B9079" t="str">
            <v>- tetrapolare con In 16 A</v>
          </cell>
          <cell r="C9079" t="str">
            <v>cad</v>
          </cell>
          <cell r="D9079" t="str">
            <v>161,60</v>
          </cell>
        </row>
        <row r="9080">
          <cell r="A9080" t="str">
            <v>1E.03.030.0260.c</v>
          </cell>
          <cell r="B9080" t="str">
            <v>- tetrapolare con In 20 A</v>
          </cell>
          <cell r="C9080" t="str">
            <v>cad</v>
          </cell>
          <cell r="D9080" t="str">
            <v>161,60</v>
          </cell>
        </row>
        <row r="9081">
          <cell r="A9081" t="str">
            <v>1E.03.030.0260.d</v>
          </cell>
          <cell r="B9081" t="str">
            <v>- tetrapolare con In 25 A</v>
          </cell>
          <cell r="C9081" t="str">
            <v>cad</v>
          </cell>
          <cell r="D9081" t="str">
            <v>161,60</v>
          </cell>
        </row>
        <row r="9082">
          <cell r="A9082" t="str">
            <v>1E.03.030.0260.e</v>
          </cell>
          <cell r="B9082" t="str">
            <v>- tetrapolare con In 32 A</v>
          </cell>
          <cell r="C9082" t="str">
            <v>cad</v>
          </cell>
          <cell r="D9082" t="str">
            <v>161,60</v>
          </cell>
        </row>
        <row r="9083">
          <cell r="A9083" t="str">
            <v>1E.03.030.0260.f</v>
          </cell>
          <cell r="B9083" t="str">
            <v>- tetrapolare con In 40 A</v>
          </cell>
          <cell r="C9083" t="str">
            <v>cad</v>
          </cell>
          <cell r="D9083" t="str">
            <v>206,77</v>
          </cell>
        </row>
        <row r="9084">
          <cell r="A9084" t="str">
            <v>1E.03.030.0260.g</v>
          </cell>
          <cell r="B9084" t="str">
            <v>- tetrapolare con In 50 A</v>
          </cell>
          <cell r="C9084" t="str">
            <v>cad</v>
          </cell>
          <cell r="D9084" t="str">
            <v>206,77</v>
          </cell>
        </row>
        <row r="9085">
          <cell r="A9085" t="str">
            <v>1E.03.030.0260.h</v>
          </cell>
          <cell r="B9085" t="str">
            <v>- tetrapolare con In 63 A</v>
          </cell>
          <cell r="C9085" t="str">
            <v>cad</v>
          </cell>
          <cell r="D9085" t="str">
            <v>206,77</v>
          </cell>
        </row>
        <row r="9086">
          <cell r="A9086" t="str">
            <v>1E.03.030.0260.i</v>
          </cell>
          <cell r="B9086" t="str">
            <v>- tetrapolare con In 80 A</v>
          </cell>
          <cell r="C9086" t="str">
            <v>cad</v>
          </cell>
          <cell r="D9086" t="str">
            <v>287,46</v>
          </cell>
        </row>
        <row r="9087">
          <cell r="A9087" t="str">
            <v>1E.03.030.0260.j</v>
          </cell>
          <cell r="B9087" t="str">
            <v>- tetrapolare con In 100 A</v>
          </cell>
          <cell r="C9087" t="str">
            <v>cad</v>
          </cell>
          <cell r="D9087" t="str">
            <v>304,54</v>
          </cell>
        </row>
        <row r="9088">
          <cell r="A9088" t="str">
            <v>1E.03.030.0260.k</v>
          </cell>
          <cell r="B9088" t="str">
            <v>- tetrapolare con In 125 A</v>
          </cell>
          <cell r="C9088" t="str">
            <v>cad</v>
          </cell>
          <cell r="D9088" t="str">
            <v>509,34</v>
          </cell>
        </row>
        <row r="9089">
          <cell r="A9089" t="str">
            <v>1E.03.030.0260.l</v>
          </cell>
          <cell r="B9089" t="str">
            <v>- tetrapolare con In 160 A</v>
          </cell>
          <cell r="C9089" t="str">
            <v>cad</v>
          </cell>
          <cell r="D9089" t="str">
            <v>514,61</v>
          </cell>
        </row>
        <row r="9090">
          <cell r="A9090" t="str">
            <v>1E.03.030.0270</v>
          </cell>
          <cell r="B9090" t="str">
            <v>Interruttore differenziale modulare (puro) con certificato di prove e collaudo per il montaggio a scatto su guida profilata con involucro di materiale isolante, levetta frontale di manovra e tasto di prova senza dispositivo di esclusione, classe AC istantanei, nelle tipologie:</v>
          </cell>
          <cell r="C9090"/>
          <cell r="D9090"/>
        </row>
        <row r="9091">
          <cell r="A9091" t="str">
            <v>1E.03.030.0270.a</v>
          </cell>
          <cell r="B9091" t="str">
            <v>- bipolare 16÷25 A - sensibilità 0,01 A</v>
          </cell>
          <cell r="C9091" t="str">
            <v>cad</v>
          </cell>
          <cell r="D9091" t="str">
            <v>79,21</v>
          </cell>
        </row>
        <row r="9092">
          <cell r="A9092" t="str">
            <v>1E.03.030.0270.b</v>
          </cell>
          <cell r="B9092" t="str">
            <v>- bipolare 25 A - sensibilità 0,03 A</v>
          </cell>
          <cell r="C9092" t="str">
            <v>cad</v>
          </cell>
          <cell r="D9092" t="str">
            <v>53,16</v>
          </cell>
        </row>
        <row r="9093">
          <cell r="A9093" t="str">
            <v>1E.03.030.0270.c</v>
          </cell>
          <cell r="B9093" t="str">
            <v>- bipolare 25 A - sensibilità 0,3 ÷ 0,5 A</v>
          </cell>
          <cell r="C9093" t="str">
            <v>cad</v>
          </cell>
          <cell r="D9093" t="str">
            <v>50,31</v>
          </cell>
        </row>
        <row r="9094">
          <cell r="A9094" t="str">
            <v>1E.03.030.0270.d</v>
          </cell>
          <cell r="B9094" t="str">
            <v>- bipolare 40 A - sensibilità 0,03 A</v>
          </cell>
          <cell r="C9094" t="str">
            <v>cad</v>
          </cell>
          <cell r="D9094" t="str">
            <v>59,00</v>
          </cell>
        </row>
        <row r="9095">
          <cell r="A9095" t="str">
            <v>1E.03.030.0270.e</v>
          </cell>
          <cell r="B9095" t="str">
            <v>- bipolare 40 A - sensibilità 0,3 ÷ 0,5 A</v>
          </cell>
          <cell r="C9095" t="str">
            <v>cad</v>
          </cell>
          <cell r="D9095" t="str">
            <v>55,74</v>
          </cell>
        </row>
        <row r="9096">
          <cell r="A9096" t="str">
            <v>1E.03.030.0270.f</v>
          </cell>
          <cell r="B9096" t="str">
            <v>- bipolare 63 A - sensibilità 0,03 A</v>
          </cell>
          <cell r="C9096" t="str">
            <v>cad</v>
          </cell>
          <cell r="D9096" t="str">
            <v>90,81</v>
          </cell>
        </row>
        <row r="9097">
          <cell r="A9097" t="str">
            <v>1E.03.030.0270.g</v>
          </cell>
          <cell r="B9097" t="str">
            <v>- bipolare 63 A - sensibilità 0,3 ÷ 0,5 A</v>
          </cell>
          <cell r="C9097" t="str">
            <v>cad</v>
          </cell>
          <cell r="D9097" t="str">
            <v>82,84</v>
          </cell>
        </row>
        <row r="9098">
          <cell r="A9098" t="str">
            <v>1E.03.030.0270.h</v>
          </cell>
          <cell r="B9098" t="str">
            <v>- bipolare 80 A - sensibilità 0,03 A</v>
          </cell>
          <cell r="C9098" t="str">
            <v>cad</v>
          </cell>
          <cell r="D9098" t="str">
            <v>116,40</v>
          </cell>
        </row>
        <row r="9099">
          <cell r="A9099" t="str">
            <v>1E.03.030.0270.i</v>
          </cell>
          <cell r="B9099" t="str">
            <v>- bipolare 80 A - sensibilità 0,3 A</v>
          </cell>
          <cell r="C9099" t="str">
            <v>cad</v>
          </cell>
          <cell r="D9099" t="str">
            <v>109,91</v>
          </cell>
        </row>
        <row r="9100">
          <cell r="A9100" t="str">
            <v>1E.03.030.0270.j</v>
          </cell>
          <cell r="B9100" t="str">
            <v>- bipolare 100 A - sensibilità 0,03 A</v>
          </cell>
          <cell r="C9100" t="str">
            <v>cad</v>
          </cell>
          <cell r="D9100" t="str">
            <v>128,11</v>
          </cell>
        </row>
        <row r="9101">
          <cell r="A9101" t="str">
            <v>1E.03.030.0270.k</v>
          </cell>
          <cell r="B9101" t="str">
            <v>- bipolare 100 A - sensibilità 0,3 A</v>
          </cell>
          <cell r="C9101" t="str">
            <v>cad</v>
          </cell>
          <cell r="D9101" t="str">
            <v>120,67</v>
          </cell>
        </row>
        <row r="9102">
          <cell r="A9102" t="str">
            <v>1E.03.030.0270.l</v>
          </cell>
          <cell r="B9102" t="str">
            <v>- tetrapolare 25 A - sensibilità 0,03 A</v>
          </cell>
          <cell r="C9102" t="str">
            <v>cad</v>
          </cell>
          <cell r="D9102" t="str">
            <v>72,20</v>
          </cell>
        </row>
        <row r="9103">
          <cell r="A9103" t="str">
            <v>1E.03.030.0270.m</v>
          </cell>
          <cell r="B9103" t="str">
            <v>- tetrapolare 25 A - sensibilità 0,3÷0,5 A</v>
          </cell>
          <cell r="C9103" t="str">
            <v>cad</v>
          </cell>
          <cell r="D9103" t="str">
            <v>68,26</v>
          </cell>
        </row>
        <row r="9104">
          <cell r="A9104" t="str">
            <v>1E.03.030.0270.n</v>
          </cell>
          <cell r="B9104" t="str">
            <v>- tetrapolare 40 A - sensibilità 0,03 A</v>
          </cell>
          <cell r="C9104" t="str">
            <v>cad</v>
          </cell>
          <cell r="D9104" t="str">
            <v>79,97</v>
          </cell>
        </row>
        <row r="9105">
          <cell r="A9105" t="str">
            <v>1E.03.030.0270.o</v>
          </cell>
          <cell r="B9105" t="str">
            <v>- tetrapolare 40 A - sensibilità 0,3÷0,5 A</v>
          </cell>
          <cell r="C9105" t="str">
            <v>cad</v>
          </cell>
          <cell r="D9105" t="str">
            <v>75,59</v>
          </cell>
        </row>
        <row r="9106">
          <cell r="A9106" t="str">
            <v>1E.03.030.0270.p</v>
          </cell>
          <cell r="B9106" t="str">
            <v>- tetrapolare 63 A - sensibilità 0,03 A</v>
          </cell>
          <cell r="C9106" t="str">
            <v>cad</v>
          </cell>
          <cell r="D9106" t="str">
            <v>123,44</v>
          </cell>
        </row>
        <row r="9107">
          <cell r="A9107" t="str">
            <v>1E.03.030.0270.q</v>
          </cell>
          <cell r="B9107" t="str">
            <v>- tetrapolare 63 A - sensibilità 0,3÷0,5 A</v>
          </cell>
          <cell r="C9107" t="str">
            <v>cad</v>
          </cell>
          <cell r="D9107" t="str">
            <v>115,89</v>
          </cell>
        </row>
        <row r="9108">
          <cell r="A9108" t="str">
            <v>1E.03.030.0270.r</v>
          </cell>
          <cell r="B9108" t="str">
            <v>- tetrapolare 80 A - sensibilità 0,03 A</v>
          </cell>
          <cell r="C9108" t="str">
            <v>cad</v>
          </cell>
          <cell r="D9108" t="str">
            <v>158,49</v>
          </cell>
        </row>
        <row r="9109">
          <cell r="A9109" t="str">
            <v>1E.03.030.0270.s</v>
          </cell>
          <cell r="B9109" t="str">
            <v>- tetrapolare 80 A - sensibilità 0,3÷0,5 A</v>
          </cell>
          <cell r="C9109" t="str">
            <v>cad</v>
          </cell>
          <cell r="D9109" t="str">
            <v>148,93</v>
          </cell>
        </row>
        <row r="9110">
          <cell r="A9110" t="str">
            <v>1E.03.030.0270.t</v>
          </cell>
          <cell r="B9110" t="str">
            <v>- tetrapolare 100 A - sensibilità 0,03 A</v>
          </cell>
          <cell r="C9110" t="str">
            <v>cad</v>
          </cell>
          <cell r="D9110" t="str">
            <v>173,38</v>
          </cell>
        </row>
        <row r="9111">
          <cell r="A9111" t="str">
            <v>1E.03.030.0270.u</v>
          </cell>
          <cell r="B9111" t="str">
            <v>- tetrapolare 100 A - sensibilità 0,3÷0,5 A</v>
          </cell>
          <cell r="C9111" t="str">
            <v>cad</v>
          </cell>
          <cell r="D9111" t="str">
            <v>163,80</v>
          </cell>
        </row>
        <row r="9112">
          <cell r="A9112" t="str">
            <v>1E.03.030.0280</v>
          </cell>
          <cell r="B9112" t="str">
            <v>Interruttore differenziale modulare (puro) con certificato di prove e collaudo per il montaggio a scatto su guida profilata con involucro di materiale isolante, levetta frontale di manovra e tasto di prova senza dispositivo di esclusione, classe A istantanei, nelle tipologie:</v>
          </cell>
          <cell r="C9112"/>
          <cell r="D9112"/>
        </row>
        <row r="9113">
          <cell r="A9113" t="str">
            <v>1E.03.030.0280.a</v>
          </cell>
          <cell r="B9113" t="str">
            <v>- bipolare 16÷25 A - sensibilità 0,01 A</v>
          </cell>
          <cell r="C9113" t="str">
            <v>cad</v>
          </cell>
          <cell r="D9113" t="str">
            <v>86,44</v>
          </cell>
        </row>
        <row r="9114">
          <cell r="A9114" t="str">
            <v>1E.03.030.0280.b</v>
          </cell>
          <cell r="B9114" t="str">
            <v>- bipolare 25 A - sensibilità 0,03 A</v>
          </cell>
          <cell r="C9114" t="str">
            <v>cad</v>
          </cell>
          <cell r="D9114" t="str">
            <v>57,86</v>
          </cell>
        </row>
        <row r="9115">
          <cell r="A9115" t="str">
            <v>1E.03.030.0280.c</v>
          </cell>
          <cell r="B9115" t="str">
            <v>- bipolare 25 A - sensibilità 0,3 A</v>
          </cell>
          <cell r="C9115" t="str">
            <v>cad</v>
          </cell>
          <cell r="D9115" t="str">
            <v>54,66</v>
          </cell>
        </row>
        <row r="9116">
          <cell r="A9116" t="str">
            <v>1E.03.030.0280.d</v>
          </cell>
          <cell r="B9116" t="str">
            <v>- bipolare 40 A - sensibilità 0,03 A</v>
          </cell>
          <cell r="C9116" t="str">
            <v>cad</v>
          </cell>
          <cell r="D9116" t="str">
            <v>64,24</v>
          </cell>
        </row>
        <row r="9117">
          <cell r="A9117" t="str">
            <v>1E.03.030.0280.e</v>
          </cell>
          <cell r="B9117" t="str">
            <v>- bipolare 40 A - sensibilità 0,3 A</v>
          </cell>
          <cell r="C9117" t="str">
            <v>cad</v>
          </cell>
          <cell r="D9117" t="str">
            <v>60,62</v>
          </cell>
        </row>
        <row r="9118">
          <cell r="A9118" t="str">
            <v>1E.03.030.0280.f</v>
          </cell>
          <cell r="B9118" t="str">
            <v>- bipolare 63 A - sensibilità 0,03 A</v>
          </cell>
          <cell r="C9118" t="str">
            <v>cad</v>
          </cell>
          <cell r="D9118" t="str">
            <v>99,19</v>
          </cell>
        </row>
        <row r="9119">
          <cell r="A9119" t="str">
            <v>1E.03.030.0280.g</v>
          </cell>
          <cell r="B9119" t="str">
            <v>- bipolare 63 A - sensibilità 0,3 A</v>
          </cell>
          <cell r="C9119" t="str">
            <v>cad</v>
          </cell>
          <cell r="D9119" t="str">
            <v>93,45</v>
          </cell>
        </row>
        <row r="9120">
          <cell r="A9120" t="str">
            <v>1E.03.030.0280.h</v>
          </cell>
          <cell r="B9120" t="str">
            <v>- bipolare 80 A - sensibilità 0,03 A</v>
          </cell>
          <cell r="C9120" t="str">
            <v>cad</v>
          </cell>
          <cell r="D9120" t="str">
            <v>128,11</v>
          </cell>
        </row>
        <row r="9121">
          <cell r="A9121" t="str">
            <v>1E.03.030.0280.i</v>
          </cell>
          <cell r="B9121" t="str">
            <v>- bipolare 80 A - sensibilità 0,3 A</v>
          </cell>
          <cell r="C9121" t="str">
            <v>cad</v>
          </cell>
          <cell r="D9121" t="str">
            <v>120,67</v>
          </cell>
        </row>
        <row r="9122">
          <cell r="A9122" t="str">
            <v>1E.03.030.0280.j</v>
          </cell>
          <cell r="B9122" t="str">
            <v>- bipolare 100 A - sensibilità 0,03 A</v>
          </cell>
          <cell r="C9122" t="str">
            <v>cad</v>
          </cell>
          <cell r="D9122" t="str">
            <v>140,83</v>
          </cell>
        </row>
        <row r="9123">
          <cell r="A9123" t="str">
            <v>1E.03.030.0280.k</v>
          </cell>
          <cell r="B9123" t="str">
            <v>- bipolare 100 A - sensibilità 0,3 A</v>
          </cell>
          <cell r="C9123" t="str">
            <v>cad</v>
          </cell>
          <cell r="D9123" t="str">
            <v>132,34</v>
          </cell>
        </row>
        <row r="9124">
          <cell r="A9124" t="str">
            <v>1E.03.030.0280.l</v>
          </cell>
          <cell r="B9124" t="str">
            <v>- tetrapolare 25 A - sensibilità 0,03 A</v>
          </cell>
          <cell r="C9124" t="str">
            <v>cad</v>
          </cell>
          <cell r="D9124" t="str">
            <v>78,49</v>
          </cell>
        </row>
        <row r="9125">
          <cell r="A9125" t="str">
            <v>1E.03.030.0280.m</v>
          </cell>
          <cell r="B9125" t="str">
            <v>- tetrapolare 25 A - sensibilità 0,3 A</v>
          </cell>
          <cell r="C9125" t="str">
            <v>cad</v>
          </cell>
          <cell r="D9125" t="str">
            <v>74,12</v>
          </cell>
        </row>
        <row r="9126">
          <cell r="A9126" t="str">
            <v>1E.03.030.0280.n</v>
          </cell>
          <cell r="B9126" t="str">
            <v>- tetrapolare 40 A - sensibilità 0,03 A</v>
          </cell>
          <cell r="C9126" t="str">
            <v>cad</v>
          </cell>
          <cell r="D9126" t="str">
            <v>86,98</v>
          </cell>
        </row>
        <row r="9127">
          <cell r="A9127" t="str">
            <v>1E.03.030.0280.o</v>
          </cell>
          <cell r="B9127" t="str">
            <v>- tetrapolare 40 A - sensibilità 0,3 A</v>
          </cell>
          <cell r="C9127" t="str">
            <v>cad</v>
          </cell>
          <cell r="D9127" t="str">
            <v>82,19</v>
          </cell>
        </row>
        <row r="9128">
          <cell r="A9128" t="str">
            <v>1E.03.030.0280.p</v>
          </cell>
          <cell r="B9128" t="str">
            <v>- tetrapolare 63 A - sensibilità 0,03 A</v>
          </cell>
          <cell r="C9128" t="str">
            <v>cad</v>
          </cell>
          <cell r="D9128" t="str">
            <v>134,06</v>
          </cell>
        </row>
        <row r="9129">
          <cell r="A9129" t="str">
            <v>1E.03.030.0280.q</v>
          </cell>
          <cell r="B9129" t="str">
            <v>- tetrapolare 63 A - sensibilità 0,3 A</v>
          </cell>
          <cell r="C9129" t="str">
            <v>cad</v>
          </cell>
          <cell r="D9129" t="str">
            <v>126,60</v>
          </cell>
        </row>
        <row r="9130">
          <cell r="A9130" t="str">
            <v>1E.03.030.0280.r</v>
          </cell>
          <cell r="B9130" t="str">
            <v>- tetrapolare 80 A - sensibilità 0,03 A</v>
          </cell>
          <cell r="C9130" t="str">
            <v>cad</v>
          </cell>
          <cell r="D9130" t="str">
            <v>173,38</v>
          </cell>
        </row>
        <row r="9131">
          <cell r="A9131" t="str">
            <v>1E.03.030.0280.s</v>
          </cell>
          <cell r="B9131" t="str">
            <v>- tetrapolare 80 A - sensibilità 0,3 A</v>
          </cell>
          <cell r="C9131" t="str">
            <v>cad</v>
          </cell>
          <cell r="D9131" t="str">
            <v>162,76</v>
          </cell>
        </row>
        <row r="9132">
          <cell r="A9132" t="str">
            <v>1E.03.030.0280.t</v>
          </cell>
          <cell r="B9132" t="str">
            <v>- tetrapolare 100 A - sensibilità 0,03 A</v>
          </cell>
          <cell r="C9132" t="str">
            <v>cad</v>
          </cell>
          <cell r="D9132" t="str">
            <v>190,39</v>
          </cell>
        </row>
        <row r="9133">
          <cell r="A9133" t="str">
            <v>1E.03.030.0280.u</v>
          </cell>
          <cell r="B9133" t="str">
            <v>- tetrapolare 100 A - sensibilità 0,3 A</v>
          </cell>
          <cell r="C9133" t="str">
            <v>cad</v>
          </cell>
          <cell r="D9133" t="str">
            <v>178,68</v>
          </cell>
        </row>
        <row r="9134">
          <cell r="A9134" t="str">
            <v>1E.03.030.0290</v>
          </cell>
          <cell r="B9134" t="str">
            <v>Interruttore differenziale modulare (puro) con certificato di prove e collaudo per il montaggio a scatto su guida profilata con involucro di materiale isolante, levetta frontale di manovra e tasto di prova senza dispositivo di esclusione, classe AS selettivi, nelle tipologie:</v>
          </cell>
          <cell r="C9134"/>
          <cell r="D9134"/>
        </row>
        <row r="9135">
          <cell r="A9135" t="str">
            <v>1E.03.030.0290.a</v>
          </cell>
          <cell r="B9135" t="str">
            <v>- bipolare 40 A - sensibilità 0,3 A</v>
          </cell>
          <cell r="C9135" t="str">
            <v>cad</v>
          </cell>
          <cell r="D9135" t="str">
            <v>82,08</v>
          </cell>
        </row>
        <row r="9136">
          <cell r="A9136" t="str">
            <v>1E.03.030.0290.b</v>
          </cell>
          <cell r="B9136" t="str">
            <v>- bipolare 63 A - sensibilità 0,3 A</v>
          </cell>
          <cell r="C9136" t="str">
            <v>cad</v>
          </cell>
          <cell r="D9136" t="str">
            <v>128,11</v>
          </cell>
        </row>
        <row r="9137">
          <cell r="A9137" t="str">
            <v>1E.03.030.0290.c</v>
          </cell>
          <cell r="B9137" t="str">
            <v>- bipolare 80 A - sensibilità 0,3 A</v>
          </cell>
          <cell r="C9137" t="str">
            <v>cad</v>
          </cell>
          <cell r="D9137" t="str">
            <v>165,29</v>
          </cell>
        </row>
        <row r="9138">
          <cell r="A9138" t="str">
            <v>1E.03.030.0290.d</v>
          </cell>
          <cell r="B9138" t="str">
            <v>- bipolare 100 A - sensibilità 0,3 A</v>
          </cell>
          <cell r="C9138" t="str">
            <v>cad</v>
          </cell>
          <cell r="D9138" t="str">
            <v>182,29</v>
          </cell>
        </row>
        <row r="9139">
          <cell r="A9139" t="str">
            <v>1E.03.030.0290.e</v>
          </cell>
          <cell r="B9139" t="str">
            <v>- tetrapolare 40 A - sensibilità 0,3 A</v>
          </cell>
          <cell r="C9139" t="str">
            <v>cad</v>
          </cell>
          <cell r="D9139" t="str">
            <v>111,21</v>
          </cell>
        </row>
        <row r="9140">
          <cell r="A9140" t="str">
            <v>1E.03.030.0290.f</v>
          </cell>
          <cell r="B9140" t="str">
            <v>- tetrapolare 63 A - sensibilità 0,3 A</v>
          </cell>
          <cell r="C9140" t="str">
            <v>cad</v>
          </cell>
          <cell r="D9140" t="str">
            <v>173,38</v>
          </cell>
        </row>
        <row r="9141">
          <cell r="A9141" t="str">
            <v>1E.03.030.0290.g</v>
          </cell>
          <cell r="B9141" t="str">
            <v>- tetrapolare 80 A - sensibilità 0,3 A</v>
          </cell>
          <cell r="C9141" t="str">
            <v>cad</v>
          </cell>
          <cell r="D9141" t="str">
            <v>223,32</v>
          </cell>
        </row>
        <row r="9142">
          <cell r="A9142" t="str">
            <v>1E.03.030.0290.h</v>
          </cell>
          <cell r="B9142" t="str">
            <v>- tetrapolare 100 A - sensibilità 0,3 A</v>
          </cell>
          <cell r="C9142" t="str">
            <v>cad</v>
          </cell>
          <cell r="D9142" t="str">
            <v>246,70</v>
          </cell>
        </row>
        <row r="9143">
          <cell r="A9143" t="str">
            <v>1E.03.030.0300</v>
          </cell>
          <cell r="B9143" t="str">
            <v>Interruttore magnetotermico differenziale modulare monoblocco con certificato di prove e collaudo; involucro di materiale isolante con modulo 17,5 per ogni polo attivo; adatto per il montaggio su guida profilata, manovra indipendente con levette frontali per il riarmo e la segnalazione d'intervento per guasto a terra, potere d'interruzione non inferiore a 6 kA a cos fi = 0,7 curva d'intervento C, corrente differenziale classe AC, manovra e tasto di prova senza dispositivo di esclusione, nelle tipologie:</v>
          </cell>
          <cell r="C9143"/>
          <cell r="D9143"/>
        </row>
        <row r="9144">
          <cell r="A9144" t="str">
            <v>1E.03.030.0300.a</v>
          </cell>
          <cell r="B9144" t="str">
            <v>- 1P+N 6÷32 A sensibilità 0,03 A</v>
          </cell>
          <cell r="C9144" t="str">
            <v>cad</v>
          </cell>
          <cell r="D9144" t="str">
            <v>80,37</v>
          </cell>
        </row>
        <row r="9145">
          <cell r="A9145" t="str">
            <v>1E.03.030.0300.b</v>
          </cell>
          <cell r="B9145" t="str">
            <v>- 1P+N 6÷32 A sensibilità 0,3 A</v>
          </cell>
          <cell r="C9145" t="str">
            <v>cad</v>
          </cell>
          <cell r="D9145" t="str">
            <v>76,68</v>
          </cell>
        </row>
        <row r="9146">
          <cell r="A9146" t="str">
            <v>1E.03.030.0300.c</v>
          </cell>
          <cell r="B9146" t="str">
            <v>- 2P 6÷32 A sensibilità 0,03 A</v>
          </cell>
          <cell r="C9146" t="str">
            <v>cad</v>
          </cell>
          <cell r="D9146" t="str">
            <v>87,77</v>
          </cell>
        </row>
        <row r="9147">
          <cell r="A9147" t="str">
            <v>1E.03.030.0300.d</v>
          </cell>
          <cell r="B9147" t="str">
            <v>- 2P 6÷32 A sensibilità 0,3 A</v>
          </cell>
          <cell r="C9147" t="str">
            <v>cad</v>
          </cell>
          <cell r="D9147" t="str">
            <v>83,74</v>
          </cell>
        </row>
        <row r="9148">
          <cell r="A9148" t="str">
            <v>1E.03.030.0300.e</v>
          </cell>
          <cell r="B9148" t="str">
            <v>- 3P 6÷32 A sensibilità 0,03 A</v>
          </cell>
          <cell r="C9148" t="str">
            <v>cad</v>
          </cell>
          <cell r="D9148" t="str">
            <v>156,35</v>
          </cell>
        </row>
        <row r="9149">
          <cell r="A9149" t="str">
            <v>1E.03.030.0300.f</v>
          </cell>
          <cell r="B9149" t="str">
            <v>- 3P 6÷32 A sensibilità 0,3 A</v>
          </cell>
          <cell r="C9149" t="str">
            <v>cad</v>
          </cell>
          <cell r="D9149" t="str">
            <v>148,75</v>
          </cell>
        </row>
        <row r="9150">
          <cell r="A9150" t="str">
            <v>1E.03.030.0300.g</v>
          </cell>
          <cell r="B9150" t="str">
            <v>- 4P 6÷32 A sensibilità 0,03 A</v>
          </cell>
          <cell r="C9150" t="str">
            <v>cad</v>
          </cell>
          <cell r="D9150" t="str">
            <v>179,15</v>
          </cell>
        </row>
        <row r="9151">
          <cell r="A9151" t="str">
            <v>1E.03.030.0300.h</v>
          </cell>
          <cell r="B9151" t="str">
            <v>- 4P 6÷32 A sensibilità 0,3 A</v>
          </cell>
          <cell r="C9151" t="str">
            <v>cad</v>
          </cell>
          <cell r="D9151" t="str">
            <v>170,47</v>
          </cell>
        </row>
        <row r="9152">
          <cell r="A9152" t="str">
            <v>1E.03.030.0310</v>
          </cell>
          <cell r="B9152" t="str">
            <v>Interruttore magnetotermico differenziale modulare monoblocco con certificato di prove e collaudo; involucro di materiale isolante con modulo 17,5 per ogni polo attivo; adatto per il montaggio su guida profilata, manovra indipendente con levette frontali per il riarmo e la segnalazione d'intervento per guasto a terra, potere d'interruzione non inferiore a 6 kA a cos fi = 0,7 curva d'intervento C, corrente differenziale classe A, manovra e tasto di prova senza dispositivo di esclusione, nelle tipologie:</v>
          </cell>
          <cell r="C9152"/>
          <cell r="D9152"/>
        </row>
        <row r="9153">
          <cell r="A9153" t="str">
            <v>1E.03.030.0310.a</v>
          </cell>
          <cell r="B9153" t="str">
            <v>- 1P+N 6÷32 A sensibilità 0,03 A</v>
          </cell>
          <cell r="C9153" t="str">
            <v>cad</v>
          </cell>
          <cell r="D9153" t="str">
            <v>95,03</v>
          </cell>
        </row>
        <row r="9154">
          <cell r="A9154" t="str">
            <v>1E.03.030.0310.b</v>
          </cell>
          <cell r="B9154" t="str">
            <v>- 1P+N 6÷32 A sensibilità 0,3 A</v>
          </cell>
          <cell r="C9154" t="str">
            <v>cad</v>
          </cell>
          <cell r="D9154" t="str">
            <v>90,68</v>
          </cell>
        </row>
        <row r="9155">
          <cell r="A9155" t="str">
            <v>1E.03.030.0310.c</v>
          </cell>
          <cell r="B9155" t="str">
            <v>- 2P 6÷32 A sensibilità 0,03 A</v>
          </cell>
          <cell r="C9155" t="str">
            <v>cad</v>
          </cell>
          <cell r="D9155" t="str">
            <v>103,95</v>
          </cell>
        </row>
        <row r="9156">
          <cell r="A9156" t="str">
            <v>1E.03.030.0310.d</v>
          </cell>
          <cell r="B9156" t="str">
            <v>- 2P 6÷32 A sensibilità 0,3 A</v>
          </cell>
          <cell r="C9156" t="str">
            <v>cad</v>
          </cell>
          <cell r="D9156" t="str">
            <v>99,07</v>
          </cell>
        </row>
        <row r="9157">
          <cell r="A9157" t="str">
            <v>1E.03.030.0310.e</v>
          </cell>
          <cell r="B9157" t="str">
            <v>- 3P 6÷32 A sensibilità 0,03 A</v>
          </cell>
          <cell r="C9157" t="str">
            <v>cad</v>
          </cell>
          <cell r="D9157" t="str">
            <v>184,27</v>
          </cell>
        </row>
        <row r="9158">
          <cell r="A9158" t="str">
            <v>1E.03.030.0310.f</v>
          </cell>
          <cell r="B9158" t="str">
            <v>- 3P 6÷32 A sensibilità 0,3 A</v>
          </cell>
          <cell r="C9158" t="str">
            <v>cad</v>
          </cell>
          <cell r="D9158" t="str">
            <v>175,59</v>
          </cell>
        </row>
        <row r="9159">
          <cell r="A9159" t="str">
            <v>1E.03.030.0310.g</v>
          </cell>
          <cell r="B9159" t="str">
            <v>- 4P 6÷32 A sensibilità 0,03 A</v>
          </cell>
          <cell r="C9159" t="str">
            <v>cad</v>
          </cell>
          <cell r="D9159" t="str">
            <v>212,83</v>
          </cell>
        </row>
        <row r="9160">
          <cell r="A9160" t="str">
            <v>1E.03.030.0310.h</v>
          </cell>
          <cell r="B9160" t="str">
            <v>- 4P 6÷32 A sensibilità 0,3 A</v>
          </cell>
          <cell r="C9160" t="str">
            <v>cad</v>
          </cell>
          <cell r="D9160" t="str">
            <v>201,97</v>
          </cell>
        </row>
        <row r="9161">
          <cell r="A9161" t="str">
            <v>1E.03.030.0320</v>
          </cell>
          <cell r="B9161" t="str">
            <v>Interruttore magnetotermico differenziale modulare monoblocco con certificato di prove e collaudo; involucro di materiale isolante con modulo 17,5 per ogni polo attivo; adatto per il montaggio su guida profilata, manovra indipendente con levette frontali per il riarmo e la segnalazione d'intervento per guasto a terra, potere d'interruzione non inferiore a 10 kA a cos fi = 0,7 curva d'intervento C, corrente differenziale classe AC, manovra e tasto di prova senza dispositivo di esclusione, nelle tipologie:</v>
          </cell>
          <cell r="C9161"/>
          <cell r="D9161"/>
        </row>
        <row r="9162">
          <cell r="A9162" t="str">
            <v>1E.03.030.0320.a</v>
          </cell>
          <cell r="B9162" t="str">
            <v>- 1P+N 6÷32 A sensibilità 0,03 A</v>
          </cell>
          <cell r="C9162" t="str">
            <v>cad</v>
          </cell>
          <cell r="D9162" t="str">
            <v>91,66</v>
          </cell>
        </row>
        <row r="9163">
          <cell r="A9163" t="str">
            <v>1E.03.030.0320.b</v>
          </cell>
          <cell r="B9163" t="str">
            <v>- 1P+N 6÷32 A sensibilità 0,3 A</v>
          </cell>
          <cell r="C9163" t="str">
            <v>cad</v>
          </cell>
          <cell r="D9163" t="str">
            <v>87,43</v>
          </cell>
        </row>
        <row r="9164">
          <cell r="A9164" t="str">
            <v>1E.03.030.0320.c</v>
          </cell>
          <cell r="B9164" t="str">
            <v>- 2P 6÷32 A sensibilità 0,03 A</v>
          </cell>
          <cell r="C9164" t="str">
            <v>cad</v>
          </cell>
          <cell r="D9164" t="str">
            <v>100,13</v>
          </cell>
        </row>
        <row r="9165">
          <cell r="A9165" t="str">
            <v>1E.03.030.0320.d</v>
          </cell>
          <cell r="B9165" t="str">
            <v>- 2P 6÷32 A sensibilità 0,3 A</v>
          </cell>
          <cell r="C9165" t="str">
            <v>cad</v>
          </cell>
          <cell r="D9165" t="str">
            <v>95,47</v>
          </cell>
        </row>
        <row r="9166">
          <cell r="A9166" t="str">
            <v>1E.03.030.0330</v>
          </cell>
          <cell r="B9166" t="str">
            <v>Interruttore magnetotermico differenziale modulare monoblocco con certificato di prove e collaudo; involucro di materiale isolante con modulo 17,5 per ogni polo attivo; adatto per il montaggio su guida profilata, manovra indipendente con levette frontali per il riarmo e la segnalazione d'intervento per guasto a terra, potere d'interruzione non inferiore a 10 kA a cos fi = 0,7 curva d'intervento C, corrente differenziale classe A, manovra e tasto di prova senza dispositivo di esclusione, nelle tipologie:</v>
          </cell>
          <cell r="C9166"/>
          <cell r="D9166"/>
        </row>
        <row r="9167">
          <cell r="A9167" t="str">
            <v>1E.03.030.0330.a</v>
          </cell>
          <cell r="B9167" t="str">
            <v>- 1P+N 6÷32 A sensibilità 0,03 A</v>
          </cell>
          <cell r="C9167" t="str">
            <v>cad</v>
          </cell>
          <cell r="D9167" t="str">
            <v>108,61</v>
          </cell>
        </row>
        <row r="9168">
          <cell r="A9168" t="str">
            <v>1E.03.030.0330.b</v>
          </cell>
          <cell r="B9168" t="str">
            <v>- 1P+N 6÷32 A sensibilità 0,3 A</v>
          </cell>
          <cell r="C9168" t="str">
            <v>cad</v>
          </cell>
          <cell r="D9168" t="str">
            <v>103,50</v>
          </cell>
        </row>
        <row r="9169">
          <cell r="A9169" t="str">
            <v>1E.03.030.0330.c</v>
          </cell>
          <cell r="B9169" t="str">
            <v>- 2P 6÷32 A sensibilità 0,03 A</v>
          </cell>
          <cell r="C9169" t="str">
            <v>cad</v>
          </cell>
          <cell r="D9169" t="str">
            <v>118,82</v>
          </cell>
        </row>
        <row r="9170">
          <cell r="A9170" t="str">
            <v>1E.03.030.0330.d</v>
          </cell>
          <cell r="B9170" t="str">
            <v>- 2P 6÷32 A sensibilità 0,3 A</v>
          </cell>
          <cell r="C9170" t="str">
            <v>cad</v>
          </cell>
          <cell r="D9170" t="str">
            <v>113,18</v>
          </cell>
        </row>
        <row r="9171">
          <cell r="A9171" t="str">
            <v>1E.03.030.0340</v>
          </cell>
          <cell r="B9171"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AC istantanei, nelle tipologie:</v>
          </cell>
          <cell r="C9171"/>
          <cell r="D9171"/>
        </row>
        <row r="9172">
          <cell r="A9172" t="str">
            <v>1E.03.030.0340.a</v>
          </cell>
          <cell r="B9172" t="str">
            <v>- 2P 25 A sensibilità 0,01 A</v>
          </cell>
          <cell r="C9172" t="str">
            <v>cad</v>
          </cell>
          <cell r="D9172" t="str">
            <v>103,49</v>
          </cell>
        </row>
        <row r="9173">
          <cell r="A9173" t="str">
            <v>1E.03.030.0340.b</v>
          </cell>
          <cell r="B9173" t="str">
            <v>- 2P 25 A sensibilità 0,03 A</v>
          </cell>
          <cell r="C9173" t="str">
            <v>cad</v>
          </cell>
          <cell r="D9173" t="str">
            <v>73,62</v>
          </cell>
        </row>
        <row r="9174">
          <cell r="A9174" t="str">
            <v>1E.03.030.0340.c</v>
          </cell>
          <cell r="B9174" t="str">
            <v>- 2P 25 A sensibilità 0,3÷0,5 A</v>
          </cell>
          <cell r="C9174" t="str">
            <v>cad</v>
          </cell>
          <cell r="D9174" t="str">
            <v>61,67</v>
          </cell>
        </row>
        <row r="9175">
          <cell r="A9175" t="str">
            <v>1E.03.030.0340.d</v>
          </cell>
          <cell r="B9175" t="str">
            <v>- 2P 63 A sensibilità 0,03 A</v>
          </cell>
          <cell r="C9175" t="str">
            <v>cad</v>
          </cell>
          <cell r="D9175" t="str">
            <v>79,60</v>
          </cell>
        </row>
        <row r="9176">
          <cell r="A9176" t="str">
            <v>1E.03.030.0340.e</v>
          </cell>
          <cell r="B9176" t="str">
            <v>- 2P 63 A sensibilità 0,3÷0,5 A</v>
          </cell>
          <cell r="C9176" t="str">
            <v>cad</v>
          </cell>
          <cell r="D9176" t="str">
            <v>66,45</v>
          </cell>
        </row>
        <row r="9177">
          <cell r="A9177" t="str">
            <v>1E.03.030.0340.f</v>
          </cell>
          <cell r="B9177" t="str">
            <v>- 3P 25 A sensibilità 0,03 A</v>
          </cell>
          <cell r="C9177" t="str">
            <v>cad</v>
          </cell>
          <cell r="D9177" t="str">
            <v>106,27</v>
          </cell>
        </row>
        <row r="9178">
          <cell r="A9178" t="str">
            <v>1E.03.030.0340.g</v>
          </cell>
          <cell r="B9178" t="str">
            <v>- 3P 25 A sensibilità 0,3÷0,5 A</v>
          </cell>
          <cell r="C9178" t="str">
            <v>cad</v>
          </cell>
          <cell r="D9178" t="str">
            <v>88,36</v>
          </cell>
        </row>
        <row r="9179">
          <cell r="A9179" t="str">
            <v>1E.03.030.0340.h</v>
          </cell>
          <cell r="B9179" t="str">
            <v>- 3P 63 A sensibilità 0,03 A</v>
          </cell>
          <cell r="C9179" t="str">
            <v>cad</v>
          </cell>
          <cell r="D9179" t="str">
            <v>115,29</v>
          </cell>
        </row>
        <row r="9180">
          <cell r="A9180" t="str">
            <v>1E.03.030.0340.i</v>
          </cell>
          <cell r="B9180" t="str">
            <v>- 3P 63 A sensibilità 0,3÷0,5 A</v>
          </cell>
          <cell r="C9180" t="str">
            <v>cad</v>
          </cell>
          <cell r="D9180" t="str">
            <v>95,52</v>
          </cell>
        </row>
        <row r="9181">
          <cell r="A9181" t="str">
            <v>1E.03.030.0340.j</v>
          </cell>
          <cell r="B9181" t="str">
            <v>- 4P 25 A sensibilità 0,03 A</v>
          </cell>
          <cell r="C9181" t="str">
            <v>cad</v>
          </cell>
          <cell r="D9181" t="str">
            <v>115,02</v>
          </cell>
        </row>
        <row r="9182">
          <cell r="A9182" t="str">
            <v>1E.03.030.0340.k</v>
          </cell>
          <cell r="B9182" t="str">
            <v>- 4P 25 A sensibilità 0,3÷0,5 A</v>
          </cell>
          <cell r="C9182" t="str">
            <v>cad</v>
          </cell>
          <cell r="D9182" t="str">
            <v>95,89</v>
          </cell>
        </row>
        <row r="9183">
          <cell r="A9183" t="str">
            <v>1E.03.030.0340.l</v>
          </cell>
          <cell r="B9183" t="str">
            <v>- 4P 63 A sensibilità 0,03 A</v>
          </cell>
          <cell r="C9183" t="str">
            <v>cad</v>
          </cell>
          <cell r="D9183" t="str">
            <v>124,58</v>
          </cell>
        </row>
        <row r="9184">
          <cell r="A9184" t="str">
            <v>1E.03.030.0340.m</v>
          </cell>
          <cell r="B9184" t="str">
            <v>- 4P 63 A sensibilità 0,3÷0,5 A</v>
          </cell>
          <cell r="C9184" t="str">
            <v>cad</v>
          </cell>
          <cell r="D9184" t="str">
            <v>103,61</v>
          </cell>
        </row>
        <row r="9185">
          <cell r="A9185" t="str">
            <v>1E.03.030.0350</v>
          </cell>
          <cell r="B9185"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 istantanei, nelle tipologie:</v>
          </cell>
          <cell r="C9185"/>
          <cell r="D9185"/>
        </row>
        <row r="9186">
          <cell r="A9186" t="str">
            <v>1E.03.030.0350.a</v>
          </cell>
          <cell r="B9186" t="str">
            <v>- 2P 25 A sensibilità 0,03 A</v>
          </cell>
          <cell r="C9186" t="str">
            <v>cad</v>
          </cell>
          <cell r="D9186" t="str">
            <v>85,58</v>
          </cell>
        </row>
        <row r="9187">
          <cell r="A9187" t="str">
            <v>1E.03.030.0350.b</v>
          </cell>
          <cell r="B9187" t="str">
            <v>- 2P 25 A sensibilità 0,3÷0,5 A</v>
          </cell>
          <cell r="C9187" t="str">
            <v>cad</v>
          </cell>
          <cell r="D9187" t="str">
            <v>71,23</v>
          </cell>
        </row>
        <row r="9188">
          <cell r="A9188" t="str">
            <v>1E.03.030.0350.c</v>
          </cell>
          <cell r="B9188" t="str">
            <v>- 2P 63 A sensibilità 0,03 A</v>
          </cell>
          <cell r="C9188" t="str">
            <v>cad</v>
          </cell>
          <cell r="D9188" t="str">
            <v>92,74</v>
          </cell>
        </row>
        <row r="9189">
          <cell r="A9189" t="str">
            <v>1E.03.030.0350.d</v>
          </cell>
          <cell r="B9189" t="str">
            <v>- 2P 63 A sensibilità 0,3÷0,5 A</v>
          </cell>
          <cell r="C9189" t="str">
            <v>cad</v>
          </cell>
          <cell r="D9189" t="str">
            <v>76,98</v>
          </cell>
        </row>
        <row r="9190">
          <cell r="A9190" t="str">
            <v>1E.03.030.0350.e</v>
          </cell>
          <cell r="B9190" t="str">
            <v>- 3P 25 A sensibilità 0,03 A</v>
          </cell>
          <cell r="C9190" t="str">
            <v>cad</v>
          </cell>
          <cell r="D9190" t="str">
            <v>124,17</v>
          </cell>
        </row>
        <row r="9191">
          <cell r="A9191" t="str">
            <v>1E.03.030.0350.f</v>
          </cell>
          <cell r="B9191" t="str">
            <v>- 3P 25 A sensibilità 0,3÷0,5 A</v>
          </cell>
          <cell r="C9191" t="str">
            <v>cad</v>
          </cell>
          <cell r="D9191" t="str">
            <v>102,69</v>
          </cell>
        </row>
        <row r="9192">
          <cell r="A9192" t="str">
            <v>1E.03.030.0350.g</v>
          </cell>
          <cell r="B9192" t="str">
            <v>- 3P 63 A sensibilità 0,03 A</v>
          </cell>
          <cell r="C9192" t="str">
            <v>cad</v>
          </cell>
          <cell r="D9192" t="str">
            <v>135,05</v>
          </cell>
        </row>
        <row r="9193">
          <cell r="A9193" t="str">
            <v>1E.03.030.0350.h</v>
          </cell>
          <cell r="B9193" t="str">
            <v>- 3P 63 A sensibilità 0,3÷0,5 A</v>
          </cell>
          <cell r="C9193" t="str">
            <v>cad</v>
          </cell>
          <cell r="D9193" t="str">
            <v>111,27</v>
          </cell>
        </row>
        <row r="9194">
          <cell r="A9194" t="str">
            <v>1E.03.030.0350.i</v>
          </cell>
          <cell r="B9194" t="str">
            <v>- 4P 25 A sensibilità 0,03 A</v>
          </cell>
          <cell r="C9194" t="str">
            <v>cad</v>
          </cell>
          <cell r="D9194" t="str">
            <v>134,56</v>
          </cell>
        </row>
        <row r="9195">
          <cell r="A9195" t="str">
            <v>1E.03.030.0350.j</v>
          </cell>
          <cell r="B9195" t="str">
            <v>- 4P 25 A sensibilità 0,3÷0,5 A</v>
          </cell>
          <cell r="C9195" t="str">
            <v>cad</v>
          </cell>
          <cell r="D9195" t="str">
            <v>111,21</v>
          </cell>
        </row>
        <row r="9196">
          <cell r="A9196" t="str">
            <v>1E.03.030.0350.k</v>
          </cell>
          <cell r="B9196" t="str">
            <v>- 4P 63 A sensibilità 0,03 A</v>
          </cell>
          <cell r="C9196" t="str">
            <v>cad</v>
          </cell>
          <cell r="D9196" t="str">
            <v>145,42</v>
          </cell>
        </row>
        <row r="9197">
          <cell r="A9197" t="str">
            <v>1E.03.030.0350.l</v>
          </cell>
          <cell r="B9197" t="str">
            <v>- 4P 63 A sensibilità 0,3÷0,5 A</v>
          </cell>
          <cell r="C9197" t="str">
            <v>cad</v>
          </cell>
          <cell r="D9197" t="str">
            <v>120,44</v>
          </cell>
        </row>
        <row r="9198">
          <cell r="A9198" t="str">
            <v>1E.03.030.0360</v>
          </cell>
          <cell r="B9198"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AS selettivi, nelle tipologie:</v>
          </cell>
          <cell r="C9198"/>
          <cell r="D9198"/>
        </row>
        <row r="9199">
          <cell r="A9199" t="str">
            <v>1E.03.030.0360.a</v>
          </cell>
          <cell r="B9199" t="str">
            <v>- 2P 63 A sensibilità 0,3 A</v>
          </cell>
          <cell r="C9199" t="str">
            <v>cad</v>
          </cell>
          <cell r="D9199" t="str">
            <v>102,18</v>
          </cell>
        </row>
        <row r="9200">
          <cell r="A9200" t="str">
            <v>1E.03.030.0360.b</v>
          </cell>
          <cell r="B9200" t="str">
            <v>- 2P 63 A sensibilità 1 A</v>
          </cell>
          <cell r="C9200" t="str">
            <v>cad</v>
          </cell>
          <cell r="D9200" t="str">
            <v>111,09</v>
          </cell>
        </row>
        <row r="9201">
          <cell r="A9201" t="str">
            <v>1E.03.030.0360.c</v>
          </cell>
          <cell r="B9201" t="str">
            <v>- 3P 63 A sensibilità 0,3 A</v>
          </cell>
          <cell r="C9201" t="str">
            <v>cad</v>
          </cell>
          <cell r="D9201" t="str">
            <v>149,17</v>
          </cell>
        </row>
        <row r="9202">
          <cell r="A9202" t="str">
            <v>1E.03.030.0360.d</v>
          </cell>
          <cell r="B9202" t="str">
            <v>- 3P 63 A sensibilità 1 A</v>
          </cell>
          <cell r="C9202" t="str">
            <v>cad</v>
          </cell>
          <cell r="D9202" t="str">
            <v>162,21</v>
          </cell>
        </row>
        <row r="9203">
          <cell r="A9203" t="str">
            <v>1E.03.030.0360.e</v>
          </cell>
          <cell r="B9203" t="str">
            <v>- 4P 63 A sensibilità 0,3 A</v>
          </cell>
          <cell r="C9203" t="str">
            <v>cad</v>
          </cell>
          <cell r="D9203" t="str">
            <v>160,63</v>
          </cell>
        </row>
        <row r="9204">
          <cell r="A9204" t="str">
            <v>1E.03.030.0360.f</v>
          </cell>
          <cell r="B9204" t="str">
            <v>- 4P 63 A sensibilità 1 A</v>
          </cell>
          <cell r="C9204" t="str">
            <v>cad</v>
          </cell>
          <cell r="D9204" t="str">
            <v>174,75</v>
          </cell>
        </row>
        <row r="9205">
          <cell r="A9205" t="str">
            <v>1E.03.030.0370</v>
          </cell>
          <cell r="B9205"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AC istantanei, nelle tipologie:</v>
          </cell>
          <cell r="C9205"/>
          <cell r="D9205"/>
        </row>
        <row r="9206">
          <cell r="A9206" t="str">
            <v>1E.03.030.0370.a</v>
          </cell>
          <cell r="B9206" t="str">
            <v>- 2P 63 A sensibilità 0,03 A</v>
          </cell>
          <cell r="C9206" t="str">
            <v>cad</v>
          </cell>
          <cell r="D9206" t="str">
            <v>109,68</v>
          </cell>
        </row>
        <row r="9207">
          <cell r="A9207" t="str">
            <v>1E.03.030.0370.b</v>
          </cell>
          <cell r="B9207" t="str">
            <v>- 2P 63 A sensibilità 0,1 A 4 moduli</v>
          </cell>
          <cell r="C9207" t="str">
            <v>cad</v>
          </cell>
          <cell r="D9207" t="str">
            <v>107,83</v>
          </cell>
        </row>
        <row r="9208">
          <cell r="A9208" t="str">
            <v>1E.03.030.0370.c</v>
          </cell>
          <cell r="B9208" t="str">
            <v>- 2P 63 A sensibilità 0,3 A</v>
          </cell>
          <cell r="C9208" t="str">
            <v>cad</v>
          </cell>
          <cell r="D9208" t="str">
            <v>98,38</v>
          </cell>
        </row>
        <row r="9209">
          <cell r="A9209" t="str">
            <v>1E.03.030.0370.d</v>
          </cell>
          <cell r="B9209" t="str">
            <v>- 2P 125 A sensibilità 0,03 A</v>
          </cell>
          <cell r="C9209" t="str">
            <v>cad</v>
          </cell>
          <cell r="D9209" t="str">
            <v>113,80</v>
          </cell>
        </row>
        <row r="9210">
          <cell r="A9210" t="str">
            <v>1E.03.030.0370.e</v>
          </cell>
          <cell r="B9210" t="str">
            <v>- 2P 125 A sensibilità 0,1 A</v>
          </cell>
          <cell r="C9210" t="str">
            <v>cad</v>
          </cell>
          <cell r="D9210" t="str">
            <v>112,07</v>
          </cell>
        </row>
        <row r="9211">
          <cell r="A9211" t="str">
            <v>1E.03.030.0370.f</v>
          </cell>
          <cell r="B9211" t="str">
            <v>- 2P 125 A sensibilità 0,3 A</v>
          </cell>
          <cell r="C9211" t="str">
            <v>cad</v>
          </cell>
          <cell r="D9211" t="str">
            <v>101,76</v>
          </cell>
        </row>
        <row r="9212">
          <cell r="A9212" t="str">
            <v>1E.03.030.0370.g</v>
          </cell>
          <cell r="B9212" t="str">
            <v>- 3P 63 A sensibilità 0,03 A</v>
          </cell>
          <cell r="C9212" t="str">
            <v>cad</v>
          </cell>
          <cell r="D9212" t="str">
            <v>166,55</v>
          </cell>
        </row>
        <row r="9213">
          <cell r="A9213" t="str">
            <v>1E.03.030.0370.h</v>
          </cell>
          <cell r="B9213" t="str">
            <v>- 3P 63 A sensibilità 0,1 A</v>
          </cell>
          <cell r="C9213" t="str">
            <v>cad</v>
          </cell>
          <cell r="D9213" t="str">
            <v>164,37</v>
          </cell>
        </row>
        <row r="9214">
          <cell r="A9214" t="str">
            <v>1E.03.030.0370.i</v>
          </cell>
          <cell r="B9214" t="str">
            <v>- 3P 63 A sensibilità 0,3 A</v>
          </cell>
          <cell r="C9214" t="str">
            <v>cad</v>
          </cell>
          <cell r="D9214" t="str">
            <v>124,07</v>
          </cell>
        </row>
        <row r="9215">
          <cell r="A9215" t="str">
            <v>1E.03.030.0370.j</v>
          </cell>
          <cell r="B9215" t="str">
            <v>- 3P 125 A sensibilità 0,03 A</v>
          </cell>
          <cell r="C9215" t="str">
            <v>cad</v>
          </cell>
          <cell r="D9215" t="str">
            <v>171,97</v>
          </cell>
        </row>
        <row r="9216">
          <cell r="A9216" t="str">
            <v>1E.03.030.0370.k</v>
          </cell>
          <cell r="B9216" t="str">
            <v>- 3P 125 A sensibilità 0,1 A</v>
          </cell>
          <cell r="C9216" t="str">
            <v>cad</v>
          </cell>
          <cell r="D9216" t="str">
            <v>167,63</v>
          </cell>
        </row>
        <row r="9217">
          <cell r="A9217" t="str">
            <v>1E.03.030.0370.l</v>
          </cell>
          <cell r="B9217" t="str">
            <v>- 3P 125 A sensibilità 0,3 A</v>
          </cell>
          <cell r="C9217" t="str">
            <v>cad</v>
          </cell>
          <cell r="D9217" t="str">
            <v>127,45</v>
          </cell>
        </row>
        <row r="9218">
          <cell r="A9218" t="str">
            <v>1E.03.030.0370.m</v>
          </cell>
          <cell r="B9218" t="str">
            <v>- 4P 63 A sensibilità 0,03 A</v>
          </cell>
          <cell r="C9218" t="str">
            <v>cad</v>
          </cell>
          <cell r="D9218" t="str">
            <v>176,91</v>
          </cell>
        </row>
        <row r="9219">
          <cell r="A9219" t="str">
            <v>1E.03.030.0370.n</v>
          </cell>
          <cell r="B9219" t="str">
            <v>- 4P 63 A sensibilità 0,1 A</v>
          </cell>
          <cell r="C9219" t="str">
            <v>cad</v>
          </cell>
          <cell r="D9219" t="str">
            <v>174,75</v>
          </cell>
        </row>
        <row r="9220">
          <cell r="A9220" t="str">
            <v>1E.03.030.0370.o</v>
          </cell>
          <cell r="B9220" t="str">
            <v>- 4P 63 A sensibilità 0,3 A</v>
          </cell>
          <cell r="C9220" t="str">
            <v>cad</v>
          </cell>
          <cell r="D9220" t="str">
            <v>131,31</v>
          </cell>
        </row>
        <row r="9221">
          <cell r="A9221" t="str">
            <v>1E.03.030.0370.p</v>
          </cell>
          <cell r="B9221" t="str">
            <v>- 4P 125 A sensibilità 0,03 A</v>
          </cell>
          <cell r="C9221" t="str">
            <v>cad</v>
          </cell>
          <cell r="D9221" t="str">
            <v>180,19</v>
          </cell>
        </row>
        <row r="9222">
          <cell r="A9222" t="str">
            <v>1E.03.030.0370.q</v>
          </cell>
          <cell r="B9222" t="str">
            <v>- 4P 125 A sensibilità 0,1 A</v>
          </cell>
          <cell r="C9222" t="str">
            <v>cad</v>
          </cell>
          <cell r="D9222" t="str">
            <v>178,01</v>
          </cell>
        </row>
        <row r="9223">
          <cell r="A9223" t="str">
            <v>1E.03.030.0370.r</v>
          </cell>
          <cell r="B9223" t="str">
            <v>- 4P 125 A sensibilità 0,3 A</v>
          </cell>
          <cell r="C9223" t="str">
            <v>cad</v>
          </cell>
          <cell r="D9223" t="str">
            <v>170,40</v>
          </cell>
        </row>
        <row r="9224">
          <cell r="A9224" t="str">
            <v>1E.03.030.0380</v>
          </cell>
          <cell r="B9224"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 istantanei, nelle tipologie:</v>
          </cell>
          <cell r="C9224"/>
          <cell r="D9224"/>
        </row>
        <row r="9225">
          <cell r="A9225" t="str">
            <v>1E.03.030.0380.a</v>
          </cell>
          <cell r="B9225" t="str">
            <v>- 2P 63 A sensibilità 0,03 A</v>
          </cell>
          <cell r="C9225" t="str">
            <v>cad</v>
          </cell>
          <cell r="D9225" t="str">
            <v>136,62</v>
          </cell>
        </row>
        <row r="9226">
          <cell r="A9226" t="str">
            <v>1E.03.030.0380.b</v>
          </cell>
          <cell r="B9226" t="str">
            <v>- 2P 63 A sensibilità 0,1 A</v>
          </cell>
          <cell r="C9226" t="str">
            <v>cad</v>
          </cell>
          <cell r="D9226" t="str">
            <v>135,52</v>
          </cell>
        </row>
        <row r="9227">
          <cell r="A9227" t="str">
            <v>1E.03.030.0380.c</v>
          </cell>
          <cell r="B9227" t="str">
            <v>- 2P 63 A sensibilità 0,3 A</v>
          </cell>
          <cell r="C9227" t="str">
            <v>cad</v>
          </cell>
          <cell r="D9227" t="str">
            <v>139,88</v>
          </cell>
        </row>
        <row r="9228">
          <cell r="A9228" t="str">
            <v>1E.03.030.0380.d</v>
          </cell>
          <cell r="B9228" t="str">
            <v>- 2P 125 A sensibilità 0,03 A</v>
          </cell>
          <cell r="C9228" t="str">
            <v>cad</v>
          </cell>
          <cell r="D9228" t="str">
            <v>165,95</v>
          </cell>
        </row>
        <row r="9229">
          <cell r="A9229" t="str">
            <v>1E.03.030.0380.e</v>
          </cell>
          <cell r="B9229" t="str">
            <v>- 2P 125 A sensibilità 0,1 A</v>
          </cell>
          <cell r="C9229" t="str">
            <v>cad</v>
          </cell>
          <cell r="D9229" t="str">
            <v>164,85</v>
          </cell>
        </row>
        <row r="9230">
          <cell r="A9230" t="str">
            <v>1E.03.030.0380.f</v>
          </cell>
          <cell r="B9230" t="str">
            <v>- 2P 125 A sensibilità 0,3 A</v>
          </cell>
          <cell r="C9230" t="str">
            <v>cad</v>
          </cell>
          <cell r="D9230" t="str">
            <v>140,95</v>
          </cell>
        </row>
        <row r="9231">
          <cell r="A9231" t="str">
            <v>1E.03.030.0380.g</v>
          </cell>
          <cell r="B9231" t="str">
            <v>- 3P 63 A sensibilità 0,03 A</v>
          </cell>
          <cell r="C9231" t="str">
            <v>cad</v>
          </cell>
          <cell r="D9231" t="str">
            <v>175,24</v>
          </cell>
        </row>
        <row r="9232">
          <cell r="A9232" t="str">
            <v>1E.03.030.0380.h</v>
          </cell>
          <cell r="B9232" t="str">
            <v>- 3P 63 A sensibilità 0,1 A</v>
          </cell>
          <cell r="C9232" t="str">
            <v>cad</v>
          </cell>
          <cell r="D9232" t="str">
            <v>173,06</v>
          </cell>
        </row>
        <row r="9233">
          <cell r="A9233" t="str">
            <v>1E.03.030.0380.i</v>
          </cell>
          <cell r="B9233" t="str">
            <v>- 3P 63 A sensibilità 0,3 A</v>
          </cell>
          <cell r="C9233" t="str">
            <v>cad</v>
          </cell>
          <cell r="D9233" t="str">
            <v>157,86</v>
          </cell>
        </row>
        <row r="9234">
          <cell r="A9234" t="str">
            <v>1E.03.030.0380.j</v>
          </cell>
          <cell r="B9234" t="str">
            <v>- 3P 125 A sensibilità 0,03 A</v>
          </cell>
          <cell r="C9234" t="str">
            <v>cad</v>
          </cell>
          <cell r="D9234" t="str">
            <v>201,31</v>
          </cell>
        </row>
        <row r="9235">
          <cell r="A9235" t="str">
            <v>1E.03.030.0380.k</v>
          </cell>
          <cell r="B9235" t="str">
            <v>- 3P 125 A sensibilità 0,1 A</v>
          </cell>
          <cell r="C9235" t="str">
            <v>cad</v>
          </cell>
          <cell r="D9235" t="str">
            <v>196,97</v>
          </cell>
        </row>
        <row r="9236">
          <cell r="A9236" t="str">
            <v>1E.03.030.0380.l</v>
          </cell>
          <cell r="B9236" t="str">
            <v>- 3P 125 A sensibilità 0,3 A</v>
          </cell>
          <cell r="C9236" t="str">
            <v>cad</v>
          </cell>
          <cell r="D9236" t="str">
            <v>161,11</v>
          </cell>
        </row>
        <row r="9237">
          <cell r="A9237" t="str">
            <v>1E.03.030.0380.m</v>
          </cell>
          <cell r="B9237" t="str">
            <v>- 4P 63 A sensibilità 0,03 A</v>
          </cell>
          <cell r="C9237" t="str">
            <v>cad</v>
          </cell>
          <cell r="D9237" t="str">
            <v>192,13</v>
          </cell>
        </row>
        <row r="9238">
          <cell r="A9238" t="str">
            <v>1E.03.030.0380.n</v>
          </cell>
          <cell r="B9238" t="str">
            <v>- 4P 63 A sensibilità 0,1 A</v>
          </cell>
          <cell r="C9238" t="str">
            <v>cad</v>
          </cell>
          <cell r="D9238" t="str">
            <v>189,97</v>
          </cell>
        </row>
        <row r="9239">
          <cell r="A9239" t="str">
            <v>1E.03.030.0380.o</v>
          </cell>
          <cell r="B9239" t="str">
            <v>- 4P 63 A sensibilità 0,3 A</v>
          </cell>
          <cell r="C9239" t="str">
            <v>cad</v>
          </cell>
          <cell r="D9239" t="str">
            <v>168,23</v>
          </cell>
        </row>
        <row r="9240">
          <cell r="A9240" t="str">
            <v>1E.03.030.0380.p</v>
          </cell>
          <cell r="B9240" t="str">
            <v>- 4P 125 A sensibilità 0,03 A</v>
          </cell>
          <cell r="C9240" t="str">
            <v>cad</v>
          </cell>
          <cell r="D9240" t="str">
            <v>209,52</v>
          </cell>
        </row>
        <row r="9241">
          <cell r="A9241" t="str">
            <v>1E.03.030.0380.q</v>
          </cell>
          <cell r="B9241" t="str">
            <v>- 4P 125 A sensibilità 0,1 A</v>
          </cell>
          <cell r="C9241" t="str">
            <v>cad</v>
          </cell>
          <cell r="D9241" t="str">
            <v>207,32</v>
          </cell>
        </row>
        <row r="9242">
          <cell r="A9242" t="str">
            <v>1E.03.030.0390</v>
          </cell>
          <cell r="B9242"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AS selettivi, nelle tipologie:</v>
          </cell>
          <cell r="C9242"/>
          <cell r="D9242"/>
        </row>
        <row r="9243">
          <cell r="A9243" t="str">
            <v>1E.03.030.0390.a</v>
          </cell>
          <cell r="B9243" t="str">
            <v>- 2P 63 A sensibilità 0,3 A</v>
          </cell>
          <cell r="C9243" t="str">
            <v>cad</v>
          </cell>
          <cell r="D9243" t="str">
            <v>179,29</v>
          </cell>
        </row>
        <row r="9244">
          <cell r="A9244" t="str">
            <v>1E.03.030.0390.b</v>
          </cell>
          <cell r="B9244" t="str">
            <v>- 2P 63 A sensibilità 1 A</v>
          </cell>
          <cell r="C9244" t="str">
            <v>cad</v>
          </cell>
          <cell r="D9244" t="str">
            <v>187,36</v>
          </cell>
        </row>
        <row r="9245">
          <cell r="A9245" t="str">
            <v>1E.03.030.0390.c</v>
          </cell>
          <cell r="B9245" t="str">
            <v>- 2P 125 A sensibilità 0,3 A</v>
          </cell>
          <cell r="C9245" t="str">
            <v>cad</v>
          </cell>
          <cell r="D9245" t="str">
            <v>247,86</v>
          </cell>
        </row>
        <row r="9246">
          <cell r="A9246" t="str">
            <v>1E.03.030.0390.d</v>
          </cell>
          <cell r="B9246" t="str">
            <v>- 2P 125 A sensibilità 1 A</v>
          </cell>
          <cell r="C9246" t="str">
            <v>cad</v>
          </cell>
          <cell r="D9246" t="str">
            <v>244,83</v>
          </cell>
        </row>
        <row r="9247">
          <cell r="A9247" t="str">
            <v>1E.03.030.0390.e</v>
          </cell>
          <cell r="B9247" t="str">
            <v>- 3P 63 A sensibilità 0,3 A</v>
          </cell>
          <cell r="C9247" t="str">
            <v>cad</v>
          </cell>
          <cell r="D9247" t="str">
            <v>197,20</v>
          </cell>
        </row>
        <row r="9248">
          <cell r="A9248" t="str">
            <v>1E.03.030.0390.f</v>
          </cell>
          <cell r="B9248" t="str">
            <v>- 3P 63 A sensibilità 1 A</v>
          </cell>
          <cell r="C9248" t="str">
            <v>cad</v>
          </cell>
          <cell r="D9248" t="str">
            <v>206,28</v>
          </cell>
        </row>
        <row r="9249">
          <cell r="A9249" t="str">
            <v>1E.03.030.0390.g</v>
          </cell>
          <cell r="B9249" t="str">
            <v>- 3P 125 A sensibilità 0,3 A</v>
          </cell>
          <cell r="C9249" t="str">
            <v>cad</v>
          </cell>
          <cell r="D9249" t="str">
            <v>261,73</v>
          </cell>
        </row>
        <row r="9250">
          <cell r="A9250" t="str">
            <v>1E.03.030.0390.h</v>
          </cell>
          <cell r="B9250" t="str">
            <v>- 3P 125 A sensibilità 1 A</v>
          </cell>
          <cell r="C9250" t="str">
            <v>cad</v>
          </cell>
          <cell r="D9250" t="str">
            <v>259,73</v>
          </cell>
        </row>
        <row r="9251">
          <cell r="A9251" t="str">
            <v>1E.03.030.0390.i</v>
          </cell>
          <cell r="B9251" t="str">
            <v>- 4P 63 A sensibilità 0,3 A</v>
          </cell>
          <cell r="C9251" t="str">
            <v>cad</v>
          </cell>
          <cell r="D9251" t="str">
            <v>212,07</v>
          </cell>
        </row>
        <row r="9252">
          <cell r="A9252" t="str">
            <v>1E.03.030.0390.j</v>
          </cell>
          <cell r="B9252" t="str">
            <v>- 4P 63 A sensibilità 1 A</v>
          </cell>
          <cell r="C9252" t="str">
            <v>cad</v>
          </cell>
          <cell r="D9252" t="str">
            <v>221,14</v>
          </cell>
        </row>
        <row r="9253">
          <cell r="A9253" t="str">
            <v>1E.03.030.0390.k</v>
          </cell>
          <cell r="B9253" t="str">
            <v>- 4P 125 A sensibilità 0,3 A</v>
          </cell>
          <cell r="C9253" t="str">
            <v>cad</v>
          </cell>
          <cell r="D9253" t="str">
            <v>278,63</v>
          </cell>
        </row>
        <row r="9254">
          <cell r="A9254" t="str">
            <v>1E.03.030.0390.l</v>
          </cell>
          <cell r="B9254" t="str">
            <v>- 4P 125 A sensibilità 1 A</v>
          </cell>
          <cell r="C9254" t="str">
            <v>cad</v>
          </cell>
          <cell r="D9254" t="str">
            <v>276,62</v>
          </cell>
        </row>
        <row r="9255">
          <cell r="A9255" t="str">
            <v>1E.03.030.0400</v>
          </cell>
          <cell r="B9255"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 regolabile, nelle tipologie:</v>
          </cell>
          <cell r="C9255"/>
          <cell r="D9255"/>
        </row>
        <row r="9256">
          <cell r="A9256" t="str">
            <v>1E.03.030.0400.a</v>
          </cell>
          <cell r="B9256" t="str">
            <v>- 4P 63 A sensibilità 0,3÷3 A 0÷150 ms</v>
          </cell>
          <cell r="C9256" t="str">
            <v>cad</v>
          </cell>
          <cell r="D9256" t="str">
            <v>312,93</v>
          </cell>
        </row>
        <row r="9257">
          <cell r="A9257" t="str">
            <v>1E.03.030.0400.b</v>
          </cell>
          <cell r="B9257" t="str">
            <v>- 4P 125 A sensibilità 0,3÷3 A 0÷150 ms</v>
          </cell>
          <cell r="C9257" t="str">
            <v>cad</v>
          </cell>
          <cell r="D9257" t="str">
            <v>343,20</v>
          </cell>
        </row>
        <row r="9258">
          <cell r="A9258" t="str">
            <v>1E.03.030.0410</v>
          </cell>
          <cell r="B9258" t="str">
            <v>Interruttore differenziale senza sganciatori magnetotermici (puri) modulare, con certificato di prove e collaudo; involucro di materiale isolante modulare; adatto per il montaggio su guida profilata, manovra indipendente con levette frontali per il riarmo e la segnalazione d'intervento per guasto a terra, classe AC istantanei, nelle tipologie:</v>
          </cell>
          <cell r="C9258"/>
          <cell r="D9258"/>
        </row>
        <row r="9259">
          <cell r="A9259" t="str">
            <v>1E.03.030.0410.a</v>
          </cell>
          <cell r="B9259" t="str">
            <v>- 2P 16÷25 A sensibilità 0,01 A</v>
          </cell>
          <cell r="C9259" t="str">
            <v>cad</v>
          </cell>
          <cell r="D9259" t="str">
            <v>74,04</v>
          </cell>
        </row>
        <row r="9260">
          <cell r="A9260" t="str">
            <v>1E.03.030.0410.b</v>
          </cell>
          <cell r="B9260" t="str">
            <v>- 2P 25 A sensibilità 0,03 A</v>
          </cell>
          <cell r="C9260" t="str">
            <v>cad</v>
          </cell>
          <cell r="D9260" t="str">
            <v>49,87</v>
          </cell>
        </row>
        <row r="9261">
          <cell r="A9261" t="str">
            <v>1E.03.030.0410.c</v>
          </cell>
          <cell r="B9261" t="str">
            <v>- 2P 25 A sensibilità 0,3 A</v>
          </cell>
          <cell r="C9261" t="str">
            <v>cad</v>
          </cell>
          <cell r="D9261" t="str">
            <v>47,20</v>
          </cell>
        </row>
        <row r="9262">
          <cell r="A9262" t="str">
            <v>1E.03.030.0410.d</v>
          </cell>
          <cell r="B9262" t="str">
            <v>- 2P 40 A sensibilità 0,03 A</v>
          </cell>
          <cell r="C9262" t="str">
            <v>cad</v>
          </cell>
          <cell r="D9262" t="str">
            <v>55,31</v>
          </cell>
        </row>
        <row r="9263">
          <cell r="A9263" t="str">
            <v>1E.03.030.0410.e</v>
          </cell>
          <cell r="B9263" t="str">
            <v>- 2P 40 A sensibilità 0,3÷0,5 A</v>
          </cell>
          <cell r="C9263" t="str">
            <v>cad</v>
          </cell>
          <cell r="D9263" t="str">
            <v>52,26</v>
          </cell>
        </row>
        <row r="9264">
          <cell r="A9264" t="str">
            <v>1E.03.030.0410.f</v>
          </cell>
          <cell r="B9264" t="str">
            <v>- 2P 63 A sensibilità 0,03 A</v>
          </cell>
          <cell r="C9264" t="str">
            <v>cad</v>
          </cell>
          <cell r="D9264" t="str">
            <v>84,81</v>
          </cell>
        </row>
        <row r="9265">
          <cell r="A9265" t="str">
            <v>1E.03.030.0410.g</v>
          </cell>
          <cell r="B9265" t="str">
            <v>- 2P 63 A sensibilità 0,3 A</v>
          </cell>
          <cell r="C9265" t="str">
            <v>cad</v>
          </cell>
          <cell r="D9265" t="str">
            <v>79,96</v>
          </cell>
        </row>
        <row r="9266">
          <cell r="A9266" t="str">
            <v>1E.03.030.0410.h</v>
          </cell>
          <cell r="B9266" t="str">
            <v>- 2P 80 A sensibilità 0,03 A</v>
          </cell>
          <cell r="C9266" t="str">
            <v>cad</v>
          </cell>
          <cell r="D9266" t="str">
            <v>108,59</v>
          </cell>
        </row>
        <row r="9267">
          <cell r="A9267" t="str">
            <v>1E.03.030.0410.i</v>
          </cell>
          <cell r="B9267" t="str">
            <v>- 2P 80 A sensibilità 0,3 A</v>
          </cell>
          <cell r="C9267" t="str">
            <v>cad</v>
          </cell>
          <cell r="D9267" t="str">
            <v>102,58</v>
          </cell>
        </row>
        <row r="9268">
          <cell r="A9268" t="str">
            <v>1E.03.030.0410.j</v>
          </cell>
          <cell r="B9268" t="str">
            <v>- 2P 100 A sensibilità 0,03 A</v>
          </cell>
          <cell r="C9268" t="str">
            <v>cad</v>
          </cell>
          <cell r="D9268" t="str">
            <v>119,43</v>
          </cell>
        </row>
        <row r="9269">
          <cell r="A9269" t="str">
            <v>1E.03.030.0410.k</v>
          </cell>
          <cell r="B9269" t="str">
            <v>- 2P 100 A sensibilità 0,3 A</v>
          </cell>
          <cell r="C9269" t="str">
            <v>cad</v>
          </cell>
          <cell r="D9269" t="str">
            <v>112,53</v>
          </cell>
        </row>
        <row r="9270">
          <cell r="A9270" t="str">
            <v>1E.03.030.0410.l</v>
          </cell>
          <cell r="B9270" t="str">
            <v>- 4P 25 A sensibilità 0,03 A</v>
          </cell>
          <cell r="C9270" t="str">
            <v>cad</v>
          </cell>
          <cell r="D9270" t="str">
            <v>67,73</v>
          </cell>
        </row>
        <row r="9271">
          <cell r="A9271" t="str">
            <v>1E.03.030.0410.m</v>
          </cell>
          <cell r="B9271" t="str">
            <v>- 4P 25 A sensibilità 0,3 A</v>
          </cell>
          <cell r="C9271" t="str">
            <v>cad</v>
          </cell>
          <cell r="D9271" t="str">
            <v>64,10</v>
          </cell>
        </row>
        <row r="9272">
          <cell r="A9272" t="str">
            <v>1E.03.030.0410.n</v>
          </cell>
          <cell r="B9272" t="str">
            <v>- 4P 40 A sensibilità 0,03 A</v>
          </cell>
          <cell r="C9272" t="str">
            <v>cad</v>
          </cell>
          <cell r="D9272" t="str">
            <v>74,97</v>
          </cell>
        </row>
        <row r="9273">
          <cell r="A9273" t="str">
            <v>1E.03.030.0410.o</v>
          </cell>
          <cell r="B9273" t="str">
            <v>- 4P 40 A sensibilità 0,3÷0,5 A</v>
          </cell>
          <cell r="C9273" t="str">
            <v>cad</v>
          </cell>
          <cell r="D9273" t="str">
            <v>75,88</v>
          </cell>
        </row>
        <row r="9274">
          <cell r="A9274" t="str">
            <v>1E.03.030.0410.p</v>
          </cell>
          <cell r="B9274" t="str">
            <v>- 4P 63 A sensibilità 0,03 A</v>
          </cell>
          <cell r="C9274" t="str">
            <v>cad</v>
          </cell>
          <cell r="D9274" t="str">
            <v>115,30</v>
          </cell>
        </row>
        <row r="9275">
          <cell r="A9275" t="str">
            <v>1E.03.030.0410.q</v>
          </cell>
          <cell r="B9275" t="str">
            <v>- 4P 63 A sensibilità 0,3÷0,5 A</v>
          </cell>
          <cell r="C9275" t="str">
            <v>cad</v>
          </cell>
          <cell r="D9275" t="str">
            <v>108,30</v>
          </cell>
        </row>
        <row r="9276">
          <cell r="A9276" t="str">
            <v>1E.03.030.0410.r</v>
          </cell>
          <cell r="B9276" t="str">
            <v>- 4P 80 A sensibilità 0,03 A</v>
          </cell>
          <cell r="C9276" t="str">
            <v>cad</v>
          </cell>
          <cell r="D9276" t="str">
            <v>147,86</v>
          </cell>
        </row>
        <row r="9277">
          <cell r="A9277" t="str">
            <v>1E.03.030.0410.s</v>
          </cell>
          <cell r="B9277" t="str">
            <v>- 4P 80 A sensibilità 0,3 A</v>
          </cell>
          <cell r="C9277" t="str">
            <v>cad</v>
          </cell>
          <cell r="D9277" t="str">
            <v>138,99</v>
          </cell>
        </row>
        <row r="9278">
          <cell r="A9278" t="str">
            <v>1E.03.030.0410.t</v>
          </cell>
          <cell r="B9278" t="str">
            <v>- 4P 100 A sensibilità 0,03 A</v>
          </cell>
          <cell r="C9278" t="str">
            <v>cad</v>
          </cell>
          <cell r="D9278" t="str">
            <v>161,68</v>
          </cell>
        </row>
        <row r="9279">
          <cell r="A9279" t="str">
            <v>1E.03.030.0410.u</v>
          </cell>
          <cell r="B9279" t="str">
            <v>- 4P 100 A sensibilità 0,3 A</v>
          </cell>
          <cell r="C9279" t="str">
            <v>cad</v>
          </cell>
          <cell r="D9279" t="str">
            <v>152,80</v>
          </cell>
        </row>
        <row r="9280">
          <cell r="A9280" t="str">
            <v>1E.03.030.0420</v>
          </cell>
          <cell r="B9280" t="str">
            <v>Interruttore differenziale senza sganciatori magnetotermici (puri) modulare, con certificato di prove e collaudo; involucro di materiale isolante modulare; adatto per il montaggio su guida profilata, manovra indipendente con levette frontali per il riarmo e la segnalazione d'intervento per guasto a terra, classe A istantanei, nelle tipologie:</v>
          </cell>
          <cell r="C9280"/>
          <cell r="D9280"/>
        </row>
        <row r="9281">
          <cell r="A9281" t="str">
            <v>1E.03.030.0420.a</v>
          </cell>
          <cell r="B9281" t="str">
            <v>- 2P 16÷25 A sensibilità 0,01 A</v>
          </cell>
          <cell r="C9281" t="str">
            <v>cad</v>
          </cell>
          <cell r="D9281" t="str">
            <v>80,76</v>
          </cell>
        </row>
        <row r="9282">
          <cell r="A9282" t="str">
            <v>1E.03.030.0420.b</v>
          </cell>
          <cell r="B9282" t="str">
            <v>- 2P 25 A sensibilità 0,03 A</v>
          </cell>
          <cell r="C9282" t="str">
            <v>cad</v>
          </cell>
          <cell r="D9282" t="str">
            <v>54,23</v>
          </cell>
        </row>
        <row r="9283">
          <cell r="A9283" t="str">
            <v>1E.03.030.0420.c</v>
          </cell>
          <cell r="B9283" t="str">
            <v>- 2P 25 A sensibilità 0,3 A</v>
          </cell>
          <cell r="C9283" t="str">
            <v>cad</v>
          </cell>
          <cell r="D9283" t="str">
            <v>51,26</v>
          </cell>
        </row>
        <row r="9284">
          <cell r="A9284" t="str">
            <v>1E.03.030.0420.d</v>
          </cell>
          <cell r="B9284" t="str">
            <v>- 2P 40 A sensibilità 0,03 A</v>
          </cell>
          <cell r="C9284" t="str">
            <v>cad</v>
          </cell>
          <cell r="D9284" t="str">
            <v>60,14</v>
          </cell>
        </row>
        <row r="9285">
          <cell r="A9285" t="str">
            <v>1E.03.030.0420.e</v>
          </cell>
          <cell r="B9285" t="str">
            <v>- 2P 40 A sensibilità 0,3 A</v>
          </cell>
          <cell r="C9285" t="str">
            <v>cad</v>
          </cell>
          <cell r="D9285" t="str">
            <v>56,78</v>
          </cell>
        </row>
        <row r="9286">
          <cell r="A9286" t="str">
            <v>1E.03.030.0420.f</v>
          </cell>
          <cell r="B9286" t="str">
            <v>- 2P 63 A sensibilità 0,03 A</v>
          </cell>
          <cell r="C9286" t="str">
            <v>cad</v>
          </cell>
          <cell r="D9286" t="str">
            <v>92,60</v>
          </cell>
        </row>
        <row r="9287">
          <cell r="A9287" t="str">
            <v>1E.03.030.0420.g</v>
          </cell>
          <cell r="B9287" t="str">
            <v>- 2P 63 A sensibilità 0,3 A</v>
          </cell>
          <cell r="C9287" t="str">
            <v>cad</v>
          </cell>
          <cell r="D9287" t="str">
            <v>87,26</v>
          </cell>
        </row>
        <row r="9288">
          <cell r="A9288" t="str">
            <v>1E.03.030.0420.h</v>
          </cell>
          <cell r="B9288" t="str">
            <v>- 2P 80 A sensibilità 0,03 A</v>
          </cell>
          <cell r="C9288" t="str">
            <v>cad</v>
          </cell>
          <cell r="D9288" t="str">
            <v>119,43</v>
          </cell>
        </row>
        <row r="9289">
          <cell r="A9289" t="str">
            <v>1E.03.030.0420.i</v>
          </cell>
          <cell r="B9289" t="str">
            <v>- 2P 80 A sensibilità 0,3 A</v>
          </cell>
          <cell r="C9289" t="str">
            <v>cad</v>
          </cell>
          <cell r="D9289" t="str">
            <v>112,53</v>
          </cell>
        </row>
        <row r="9290">
          <cell r="A9290" t="str">
            <v>1E.03.030.0420.j</v>
          </cell>
          <cell r="B9290" t="str">
            <v>- 2P 100 A sensibilità 0,03 A</v>
          </cell>
          <cell r="C9290" t="str">
            <v>cad</v>
          </cell>
          <cell r="D9290" t="str">
            <v>131,29</v>
          </cell>
        </row>
        <row r="9291">
          <cell r="A9291" t="str">
            <v>1E.03.030.0420.k</v>
          </cell>
          <cell r="B9291" t="str">
            <v>- 2P 100 A sensibilità 0,3 A</v>
          </cell>
          <cell r="C9291" t="str">
            <v>cad</v>
          </cell>
          <cell r="D9291" t="str">
            <v>123,39</v>
          </cell>
        </row>
        <row r="9292">
          <cell r="A9292" t="str">
            <v>1E.03.030.0420.l</v>
          </cell>
          <cell r="B9292" t="str">
            <v>- 4P 16 A sensibilità 0,03 A</v>
          </cell>
          <cell r="C9292" t="str">
            <v>cad</v>
          </cell>
          <cell r="D9292" t="str">
            <v>109,37</v>
          </cell>
        </row>
        <row r="9293">
          <cell r="A9293" t="str">
            <v>1E.03.030.0420.m</v>
          </cell>
          <cell r="B9293" t="str">
            <v>- 4P 25 A sensibilità 0,03 A</v>
          </cell>
          <cell r="C9293" t="str">
            <v>cad</v>
          </cell>
          <cell r="D9293" t="str">
            <v>73,57</v>
          </cell>
        </row>
        <row r="9294">
          <cell r="A9294" t="str">
            <v>1E.03.030.0420.n</v>
          </cell>
          <cell r="B9294" t="str">
            <v>- 4P 25 A sensibilità 0,3 A</v>
          </cell>
          <cell r="C9294" t="str">
            <v>cad</v>
          </cell>
          <cell r="D9294" t="str">
            <v>69,52</v>
          </cell>
        </row>
        <row r="9295">
          <cell r="A9295" t="str">
            <v>1E.03.030.0420.o</v>
          </cell>
          <cell r="B9295" t="str">
            <v>- 4P 40 A sensibilità 0,03 A</v>
          </cell>
          <cell r="C9295" t="str">
            <v>cad</v>
          </cell>
          <cell r="D9295" t="str">
            <v>81,47</v>
          </cell>
        </row>
        <row r="9296">
          <cell r="A9296" t="str">
            <v>1E.03.030.0420.p</v>
          </cell>
          <cell r="B9296" t="str">
            <v>- 4P 40 A sensibilità 0,3 A</v>
          </cell>
          <cell r="C9296" t="str">
            <v>cad</v>
          </cell>
          <cell r="D9296" t="str">
            <v>77,02</v>
          </cell>
        </row>
        <row r="9297">
          <cell r="A9297" t="str">
            <v>1E.03.030.0420.q</v>
          </cell>
          <cell r="B9297" t="str">
            <v>- 4P 63 A sensibilità 0,03 A</v>
          </cell>
          <cell r="C9297" t="str">
            <v>cad</v>
          </cell>
          <cell r="D9297" t="str">
            <v>125,16</v>
          </cell>
        </row>
        <row r="9298">
          <cell r="A9298" t="str">
            <v>1E.03.030.0420.r</v>
          </cell>
          <cell r="B9298" t="str">
            <v>- 4P 63 A sensibilità 0,3 A</v>
          </cell>
          <cell r="C9298" t="str">
            <v>cad</v>
          </cell>
          <cell r="D9298" t="str">
            <v>118,25</v>
          </cell>
        </row>
        <row r="9299">
          <cell r="A9299" t="str">
            <v>1E.03.030.0420.s</v>
          </cell>
          <cell r="B9299" t="str">
            <v>- 4P 80 A sensibilità 0,03 A</v>
          </cell>
          <cell r="C9299" t="str">
            <v>cad</v>
          </cell>
          <cell r="D9299" t="str">
            <v>161,68</v>
          </cell>
        </row>
        <row r="9300">
          <cell r="A9300" t="str">
            <v>1E.03.030.0420.t</v>
          </cell>
          <cell r="B9300" t="str">
            <v>- 4P 80 A sensibilità 0,3 A</v>
          </cell>
          <cell r="C9300" t="str">
            <v>cad</v>
          </cell>
          <cell r="D9300" t="str">
            <v>151,82</v>
          </cell>
        </row>
        <row r="9301">
          <cell r="A9301" t="str">
            <v>1E.03.030.0420.u</v>
          </cell>
          <cell r="B9301" t="str">
            <v>- 4P 100 A sensibilità 0,03 A</v>
          </cell>
          <cell r="C9301" t="str">
            <v>cad</v>
          </cell>
          <cell r="D9301" t="str">
            <v>177,46</v>
          </cell>
        </row>
        <row r="9302">
          <cell r="A9302" t="str">
            <v>1E.03.030.0420.v</v>
          </cell>
          <cell r="B9302" t="str">
            <v>- 4P 100 A sensibilità 0,3 A</v>
          </cell>
          <cell r="C9302" t="str">
            <v>cad</v>
          </cell>
          <cell r="D9302" t="str">
            <v>166,62</v>
          </cell>
        </row>
        <row r="9303">
          <cell r="A9303" t="str">
            <v>1E.03.030.0430</v>
          </cell>
          <cell r="B9303" t="str">
            <v>Interruttore differenziale senza sganciatori magnetotermici (puri) modulare, con certificato di prove e collaudo; involucro di materiale isolante modulare; adatto per il montaggio su guida profilata, manovra indipendente con levette frontali per il riarmo e la segnalazione d'intervento per guasto a terra, classe AS selettivo, nelle tipologie:</v>
          </cell>
          <cell r="C9303"/>
          <cell r="D9303"/>
        </row>
        <row r="9304">
          <cell r="A9304" t="str">
            <v>1E.03.030.0430.a</v>
          </cell>
          <cell r="B9304" t="str">
            <v>- 2P 40 A sensibilità 0,3 A</v>
          </cell>
          <cell r="C9304" t="str">
            <v>cad</v>
          </cell>
          <cell r="D9304" t="str">
            <v>76,73</v>
          </cell>
        </row>
        <row r="9305">
          <cell r="A9305" t="str">
            <v>1E.03.030.0430.b</v>
          </cell>
          <cell r="B9305" t="str">
            <v>- 2P 63 A sensibilità 0,3 A</v>
          </cell>
          <cell r="C9305" t="str">
            <v>cad</v>
          </cell>
          <cell r="D9305" t="str">
            <v>119,43</v>
          </cell>
        </row>
        <row r="9306">
          <cell r="A9306" t="str">
            <v>1E.03.030.0430.c</v>
          </cell>
          <cell r="B9306" t="str">
            <v>- 2P 80 A sensibilità 0,3 A</v>
          </cell>
          <cell r="C9306" t="str">
            <v>cad</v>
          </cell>
          <cell r="D9306" t="str">
            <v>153,99</v>
          </cell>
        </row>
        <row r="9307">
          <cell r="A9307" t="str">
            <v>1E.03.030.0430.d</v>
          </cell>
          <cell r="B9307" t="str">
            <v>- 2P 100 A sensibilità 0,3 A</v>
          </cell>
          <cell r="C9307" t="str">
            <v>cad</v>
          </cell>
          <cell r="D9307" t="str">
            <v>169,76</v>
          </cell>
        </row>
        <row r="9308">
          <cell r="A9308" t="str">
            <v>1E.03.030.0430.e</v>
          </cell>
          <cell r="B9308" t="str">
            <v>- 4P 40 A sensibilità 0,3 A</v>
          </cell>
          <cell r="C9308" t="str">
            <v>cad</v>
          </cell>
          <cell r="D9308" t="str">
            <v>103,97</v>
          </cell>
        </row>
        <row r="9309">
          <cell r="A9309" t="str">
            <v>1E.03.030.0430.f</v>
          </cell>
          <cell r="B9309" t="str">
            <v>- 4P 63 A sensibilità 0,3 A</v>
          </cell>
          <cell r="C9309" t="str">
            <v>cad</v>
          </cell>
          <cell r="D9309" t="str">
            <v>161,68</v>
          </cell>
        </row>
        <row r="9310">
          <cell r="A9310" t="str">
            <v>1E.03.030.0430.g</v>
          </cell>
          <cell r="B9310" t="str">
            <v>- 4P 80 A sensibilità 0,3 A</v>
          </cell>
          <cell r="C9310" t="str">
            <v>cad</v>
          </cell>
          <cell r="D9310" t="str">
            <v>208,05</v>
          </cell>
        </row>
        <row r="9311">
          <cell r="A9311" t="str">
            <v>1E.03.030.0430.h</v>
          </cell>
          <cell r="B9311" t="str">
            <v>- 4P 100 A sensibilità 0,3 A</v>
          </cell>
          <cell r="C9311" t="str">
            <v>cad</v>
          </cell>
          <cell r="D9311" t="str">
            <v>229,78</v>
          </cell>
        </row>
        <row r="9312">
          <cell r="A9312" t="str">
            <v>1E.03.030.0440</v>
          </cell>
          <cell r="B9312" t="str">
            <v>Interruttore differenziale senza sganciatori magnetotermici (puri) modulare, con certificato di prove e collaudo; involucro di materiale isolante modulare; adatto per il montaggio su guida profilata, manovra indipendente con levette frontali per il riarmo e la segnalazione d'intervento per guasto a terra, classe A istantaneo con autotest e contatto di segnalazione, nelle tipologie:</v>
          </cell>
          <cell r="C9312"/>
          <cell r="D9312"/>
        </row>
        <row r="9313">
          <cell r="A9313" t="str">
            <v>1E.03.030.0440.a</v>
          </cell>
          <cell r="B9313" t="str">
            <v>- 4P 25 A sensibilità 0,03 A</v>
          </cell>
          <cell r="C9313" t="str">
            <v>cad</v>
          </cell>
          <cell r="D9313" t="str">
            <v>248,51</v>
          </cell>
        </row>
        <row r="9314">
          <cell r="A9314" t="str">
            <v>1E.03.030.0440.b</v>
          </cell>
          <cell r="B9314" t="str">
            <v>- 4P 25 A sensibilità 0,3 A</v>
          </cell>
          <cell r="C9314" t="str">
            <v>cad</v>
          </cell>
          <cell r="D9314" t="str">
            <v>221,87</v>
          </cell>
        </row>
        <row r="9315">
          <cell r="A9315" t="str">
            <v>1E.03.030.0440.c</v>
          </cell>
          <cell r="B9315" t="str">
            <v>- 4P 40 A sensibilità 0,03 A</v>
          </cell>
          <cell r="C9315" t="str">
            <v>cad</v>
          </cell>
          <cell r="D9315" t="str">
            <v>259,38</v>
          </cell>
        </row>
        <row r="9316">
          <cell r="A9316" t="str">
            <v>1E.03.030.0440.d</v>
          </cell>
          <cell r="B9316" t="str">
            <v>- 4P 40 A sensibilità 0,3 A</v>
          </cell>
          <cell r="C9316" t="str">
            <v>cad</v>
          </cell>
          <cell r="D9316" t="str">
            <v>237,67</v>
          </cell>
        </row>
        <row r="9317">
          <cell r="A9317" t="str">
            <v>1E.03.030.0440.e</v>
          </cell>
          <cell r="B9317" t="str">
            <v>- 4P 63 A sensibilità 0,03 A</v>
          </cell>
          <cell r="C9317" t="str">
            <v>cad</v>
          </cell>
          <cell r="D9317" t="str">
            <v>330,43</v>
          </cell>
        </row>
        <row r="9318">
          <cell r="A9318" t="str">
            <v>1E.03.030.0440.f</v>
          </cell>
          <cell r="B9318" t="str">
            <v>- 4P 63 A sensibilità 0,3 A</v>
          </cell>
          <cell r="C9318" t="str">
            <v>cad</v>
          </cell>
          <cell r="D9318" t="str">
            <v>265,30</v>
          </cell>
        </row>
        <row r="9319">
          <cell r="A9319" t="str">
            <v>1E.03.040</v>
          </cell>
          <cell r="B9319" t="str">
            <v>INTERRUTTORI MAGNETOTERMICI DIFFERENZIALI, RELE' DI TERRA DI TIPO INDUSTRIALE</v>
          </cell>
          <cell r="C9319"/>
          <cell r="D9319"/>
        </row>
        <row r="9320">
          <cell r="A9320" t="str">
            <v>1E.03.040.0010</v>
          </cell>
          <cell r="B9320" t="str">
            <v>Interruttore con sganciatori magnetotermici con Im=10Ith, termica regolabile, conforme norme CEI-EN 60947-2, in scatola isolante di elevata resistenza meccanica, manovra manuale indipendente con leva frontale e segnalazione aperto/chiuso e intervento sganciatori; tensione di esercizio 400V - 50Hzesecuzione fissa con attacchi anteriori, potere d'interruzione 16 KA, nelle tipologie:</v>
          </cell>
          <cell r="C9320"/>
          <cell r="D9320"/>
        </row>
        <row r="9321">
          <cell r="A9321" t="str">
            <v>1E.03.040.0010.a</v>
          </cell>
          <cell r="B9321" t="str">
            <v>- 3P In 16÷100 A</v>
          </cell>
          <cell r="C9321" t="str">
            <v>cad</v>
          </cell>
          <cell r="D9321" t="str">
            <v>197,75</v>
          </cell>
        </row>
        <row r="9322">
          <cell r="A9322" t="str">
            <v>1E.03.040.0010.b</v>
          </cell>
          <cell r="B9322" t="str">
            <v>- 3P In 125 A</v>
          </cell>
          <cell r="C9322" t="str">
            <v>cad</v>
          </cell>
          <cell r="D9322" t="str">
            <v>338,94</v>
          </cell>
        </row>
        <row r="9323">
          <cell r="A9323" t="str">
            <v>1E.03.040.0010.c</v>
          </cell>
          <cell r="B9323" t="str">
            <v>- 3P In 160 A</v>
          </cell>
          <cell r="C9323" t="str">
            <v>cad</v>
          </cell>
          <cell r="D9323" t="str">
            <v>412,15</v>
          </cell>
        </row>
        <row r="9324">
          <cell r="A9324" t="str">
            <v>1E.03.040.0010.d</v>
          </cell>
          <cell r="B9324" t="str">
            <v>- 4P In 16÷100 A</v>
          </cell>
          <cell r="C9324" t="str">
            <v>cad</v>
          </cell>
          <cell r="D9324" t="str">
            <v>265,31</v>
          </cell>
        </row>
        <row r="9325">
          <cell r="A9325" t="str">
            <v>1E.03.040.0010.e</v>
          </cell>
          <cell r="B9325" t="str">
            <v>- 4P In 125 A</v>
          </cell>
          <cell r="C9325" t="str">
            <v>cad</v>
          </cell>
          <cell r="D9325" t="str">
            <v>413,57</v>
          </cell>
        </row>
        <row r="9326">
          <cell r="A9326" t="str">
            <v>1E.03.040.0010.f</v>
          </cell>
          <cell r="B9326" t="str">
            <v>- 4P In 160 A</v>
          </cell>
          <cell r="C9326" t="str">
            <v>cad</v>
          </cell>
          <cell r="D9326" t="str">
            <v>511,40</v>
          </cell>
        </row>
        <row r="9327">
          <cell r="A9327" t="str">
            <v>1E.03.040.0020</v>
          </cell>
          <cell r="B9327" t="str">
            <v>Interruttore con sganciatori magnetotermici con Im=10Ith, termica regolabile, conforme norme CEI-EN 60947-2, in scatola isolante di elevata resistenza meccanica, manovra manuale indipendente con leva frontale e segnalazione aperto/chiuso e intervento sganciatori; tensione di esercizio 400V - 50Hze secuzione fissa con attacchi anteriori, potere d'interruzione 36 KA, nelle tipologie:</v>
          </cell>
          <cell r="C9327"/>
          <cell r="D9327"/>
        </row>
        <row r="9328">
          <cell r="A9328" t="str">
            <v>1E.03.040.0020.a</v>
          </cell>
          <cell r="B9328" t="str">
            <v>- 3P In 16÷100 A</v>
          </cell>
          <cell r="C9328" t="str">
            <v>cad</v>
          </cell>
          <cell r="D9328" t="str">
            <v>330,87</v>
          </cell>
        </row>
        <row r="9329">
          <cell r="A9329" t="str">
            <v>1E.03.040.0020.b</v>
          </cell>
          <cell r="B9329" t="str">
            <v>- 3P In 125 A</v>
          </cell>
          <cell r="C9329" t="str">
            <v>cad</v>
          </cell>
          <cell r="D9329" t="str">
            <v>459,95</v>
          </cell>
        </row>
        <row r="9330">
          <cell r="A9330" t="str">
            <v>1E.03.040.0020.c</v>
          </cell>
          <cell r="B9330" t="str">
            <v>- 3P In 160 A</v>
          </cell>
          <cell r="C9330" t="str">
            <v>cad</v>
          </cell>
          <cell r="D9330" t="str">
            <v>494,26</v>
          </cell>
        </row>
        <row r="9331">
          <cell r="A9331" t="str">
            <v>1E.03.040.0020.d</v>
          </cell>
          <cell r="B9331" t="str">
            <v>- 4P In 16÷100 A</v>
          </cell>
          <cell r="C9331" t="str">
            <v>cad</v>
          </cell>
          <cell r="D9331" t="str">
            <v>412,56</v>
          </cell>
        </row>
        <row r="9332">
          <cell r="A9332" t="str">
            <v>1E.03.040.0020.e</v>
          </cell>
          <cell r="B9332" t="str">
            <v>- 4P In 125 A</v>
          </cell>
          <cell r="C9332" t="str">
            <v>cad</v>
          </cell>
          <cell r="D9332" t="str">
            <v>543,69</v>
          </cell>
        </row>
        <row r="9333">
          <cell r="A9333" t="str">
            <v>1E.03.040.0020.f</v>
          </cell>
          <cell r="B9333" t="str">
            <v>- 4P In 160 A</v>
          </cell>
          <cell r="C9333" t="str">
            <v>cad</v>
          </cell>
          <cell r="D9333" t="str">
            <v>606,21</v>
          </cell>
        </row>
        <row r="9334">
          <cell r="A9334" t="str">
            <v>1E.03.040.0030</v>
          </cell>
          <cell r="B9334" t="str">
            <v>Interruttore con sganciatori magnetici con Im=10Ith,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334"/>
          <cell r="D9334"/>
        </row>
        <row r="9335">
          <cell r="A9335" t="str">
            <v>1E.03.040.0030.a</v>
          </cell>
          <cell r="B9335" t="str">
            <v>- 3P In 50÷100 A</v>
          </cell>
          <cell r="C9335" t="str">
            <v>cad</v>
          </cell>
          <cell r="D9335" t="str">
            <v>295,57</v>
          </cell>
        </row>
        <row r="9336">
          <cell r="A9336" t="str">
            <v>1E.03.040.0030.b</v>
          </cell>
          <cell r="B9336" t="str">
            <v>- 3P In 125 A</v>
          </cell>
          <cell r="C9336" t="str">
            <v>cad</v>
          </cell>
          <cell r="D9336" t="str">
            <v>407,53</v>
          </cell>
        </row>
        <row r="9337">
          <cell r="A9337" t="str">
            <v>1E.03.040.0030.c</v>
          </cell>
          <cell r="B9337" t="str">
            <v>- 3P In 160 A</v>
          </cell>
          <cell r="C9337" t="str">
            <v>cad</v>
          </cell>
          <cell r="D9337" t="str">
            <v>437,78</v>
          </cell>
        </row>
        <row r="9338">
          <cell r="A9338" t="str">
            <v>1E.03.040.0030.d</v>
          </cell>
          <cell r="B9338" t="str">
            <v>- 4P In 50÷100 A</v>
          </cell>
          <cell r="C9338" t="str">
            <v>cad</v>
          </cell>
          <cell r="D9338" t="str">
            <v>367,18</v>
          </cell>
        </row>
        <row r="9339">
          <cell r="A9339" t="str">
            <v>1E.03.040.0030.e</v>
          </cell>
          <cell r="B9339" t="str">
            <v>- 4P In 125 A</v>
          </cell>
          <cell r="C9339" t="str">
            <v>cad</v>
          </cell>
          <cell r="D9339" t="str">
            <v>480,14</v>
          </cell>
        </row>
        <row r="9340">
          <cell r="A9340" t="str">
            <v>1E.03.040.0030.f</v>
          </cell>
          <cell r="B9340" t="str">
            <v>- 4P In 160 A</v>
          </cell>
          <cell r="C9340" t="str">
            <v>cad</v>
          </cell>
          <cell r="D9340" t="str">
            <v>534,60</v>
          </cell>
        </row>
        <row r="9341">
          <cell r="A9341" t="str">
            <v>1E.03.040.0040</v>
          </cell>
          <cell r="B9341" t="str">
            <v>Blocco con sganciatori differenziali in esecuzione affiancata o sottoposta, conforme norme CEI-EN 60947-2, in scatola isolante di elevata resistenza meccanica, manovra manuale indipendente con leva frontale e segnalazione aperto/chiuso e intervento sganciatori; tensione di esercizio 400V - 50Hz esecuzione fissa con attacchi anteriori,nelle tipologie:</v>
          </cell>
          <cell r="C9341"/>
          <cell r="D9341"/>
        </row>
        <row r="9342">
          <cell r="A9342" t="str">
            <v>1E.03.040.0040.a</v>
          </cell>
          <cell r="B9342" t="str">
            <v>- affiancato ad intervento istantaneo</v>
          </cell>
          <cell r="C9342" t="str">
            <v>cad</v>
          </cell>
          <cell r="D9342" t="str">
            <v>442,82</v>
          </cell>
        </row>
        <row r="9343">
          <cell r="A9343" t="str">
            <v>1E.03.040.0040.b</v>
          </cell>
          <cell r="B9343" t="str">
            <v>- affiancato ad intervento regolabile</v>
          </cell>
          <cell r="C9343" t="str">
            <v>cad</v>
          </cell>
          <cell r="D9343" t="str">
            <v>516,45</v>
          </cell>
        </row>
        <row r="9344">
          <cell r="A9344" t="str">
            <v>1E.03.040.0040.c</v>
          </cell>
          <cell r="B9344" t="str">
            <v>- sottoposto ad intervento istantaneo</v>
          </cell>
          <cell r="C9344" t="str">
            <v>cad</v>
          </cell>
          <cell r="D9344" t="str">
            <v>442,82</v>
          </cell>
        </row>
        <row r="9345">
          <cell r="A9345" t="str">
            <v>1E.03.040.0040.d</v>
          </cell>
          <cell r="B9345" t="str">
            <v>- sottoposto ad intervento regolabile</v>
          </cell>
          <cell r="C9345" t="str">
            <v>cad</v>
          </cell>
          <cell r="D9345" t="str">
            <v>520,48</v>
          </cell>
        </row>
        <row r="9346">
          <cell r="A9346" t="str">
            <v>1E.03.040.0050</v>
          </cell>
          <cell r="B9346" t="str">
            <v>Accessori per la trasformazione dell'esecuzione da fissa a removibile:</v>
          </cell>
          <cell r="C9346"/>
          <cell r="D9346"/>
        </row>
        <row r="9347">
          <cell r="A9347" t="str">
            <v>1E.03.040.0050.a</v>
          </cell>
          <cell r="B9347" t="str">
            <v>- terminali anteriori per cavi in rame o posteriori filettati, 3P</v>
          </cell>
          <cell r="C9347" t="str">
            <v>cad</v>
          </cell>
          <cell r="D9347" t="str">
            <v>110,88</v>
          </cell>
        </row>
        <row r="9348">
          <cell r="A9348" t="str">
            <v>1E.03.040.0050.b</v>
          </cell>
          <cell r="B9348" t="str">
            <v>- terminali anteriori per cavi in rame oposteriori filettati, 4P</v>
          </cell>
          <cell r="C9348" t="str">
            <v>cad</v>
          </cell>
          <cell r="D9348" t="str">
            <v>141,23</v>
          </cell>
        </row>
        <row r="9349">
          <cell r="A9349" t="str">
            <v>1E.03.040.0060</v>
          </cell>
          <cell r="B9349" t="str">
            <v>Interruttore con sganciatori magnetotermici con Im=10 o 5 Ith, termica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349"/>
          <cell r="D9349"/>
        </row>
        <row r="9350">
          <cell r="A9350" t="str">
            <v>1E.03.040.0060.a</v>
          </cell>
          <cell r="B9350" t="str">
            <v>- 3P In 32÷100 A</v>
          </cell>
          <cell r="C9350" t="str">
            <v>cad</v>
          </cell>
          <cell r="D9350" t="str">
            <v>474,14</v>
          </cell>
        </row>
        <row r="9351">
          <cell r="A9351" t="str">
            <v>1E.03.040.0060.b</v>
          </cell>
          <cell r="B9351" t="str">
            <v>- 3P In 125 A</v>
          </cell>
          <cell r="C9351" t="str">
            <v>cad</v>
          </cell>
          <cell r="D9351" t="str">
            <v>559,88</v>
          </cell>
        </row>
        <row r="9352">
          <cell r="A9352" t="str">
            <v>1E.03.040.0060.c</v>
          </cell>
          <cell r="B9352" t="str">
            <v>- 3P In 160 A</v>
          </cell>
          <cell r="C9352" t="str">
            <v>cad</v>
          </cell>
          <cell r="D9352" t="str">
            <v>613,33</v>
          </cell>
        </row>
        <row r="9353">
          <cell r="A9353" t="str">
            <v>1E.03.040.0060.d</v>
          </cell>
          <cell r="B9353" t="str">
            <v>- 3P In 200 A</v>
          </cell>
          <cell r="C9353" t="str">
            <v>cad</v>
          </cell>
          <cell r="D9353" t="str">
            <v>773,69</v>
          </cell>
        </row>
        <row r="9354">
          <cell r="A9354" t="str">
            <v>1E.03.040.0060.e</v>
          </cell>
          <cell r="B9354" t="str">
            <v>- 3P In 250 A</v>
          </cell>
          <cell r="C9354" t="str">
            <v>cad</v>
          </cell>
          <cell r="D9354" t="str">
            <v>800,92</v>
          </cell>
        </row>
        <row r="9355">
          <cell r="A9355" t="str">
            <v>1E.03.040.0060.f</v>
          </cell>
          <cell r="B9355" t="str">
            <v>- 4P In 32÷100 A</v>
          </cell>
          <cell r="C9355" t="str">
            <v>cad</v>
          </cell>
          <cell r="D9355" t="str">
            <v>596,20</v>
          </cell>
        </row>
        <row r="9356">
          <cell r="A9356" t="str">
            <v>1E.03.040.0060.g</v>
          </cell>
          <cell r="B9356" t="str">
            <v>- 4P In 125 A</v>
          </cell>
          <cell r="C9356" t="str">
            <v>cad</v>
          </cell>
          <cell r="D9356" t="str">
            <v>694,03</v>
          </cell>
        </row>
        <row r="9357">
          <cell r="A9357" t="str">
            <v>1E.03.040.0060.h</v>
          </cell>
          <cell r="B9357" t="str">
            <v>- 4P In 160 A</v>
          </cell>
          <cell r="C9357" t="str">
            <v>cad</v>
          </cell>
          <cell r="D9357" t="str">
            <v>780,76</v>
          </cell>
        </row>
        <row r="9358">
          <cell r="A9358" t="str">
            <v>1E.03.040.0060.i</v>
          </cell>
          <cell r="B9358" t="str">
            <v>- 4P In 200 A</v>
          </cell>
          <cell r="C9358" t="str">
            <v>cad</v>
          </cell>
          <cell r="D9358" t="str">
            <v>968,34</v>
          </cell>
        </row>
        <row r="9359">
          <cell r="A9359" t="str">
            <v>1E.03.040.0060.j</v>
          </cell>
          <cell r="B9359" t="str">
            <v>- 4P In 250 A</v>
          </cell>
          <cell r="C9359" t="str">
            <v>cad</v>
          </cell>
          <cell r="D9359" t="str">
            <v>984,49</v>
          </cell>
        </row>
        <row r="9360">
          <cell r="A9360" t="str">
            <v>1E.03.040.0070</v>
          </cell>
          <cell r="B9360" t="str">
            <v>Interruttore con sganciatori magnetotermici con Im=10 o 5 Ith, termica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360"/>
          <cell r="D9360"/>
        </row>
        <row r="9361">
          <cell r="A9361" t="str">
            <v>1E.03.040.0070.a</v>
          </cell>
          <cell r="B9361" t="str">
            <v>- 3P In 32÷100 A</v>
          </cell>
          <cell r="C9361" t="str">
            <v>cad</v>
          </cell>
          <cell r="D9361" t="str">
            <v>698,05</v>
          </cell>
        </row>
        <row r="9362">
          <cell r="A9362" t="str">
            <v>1E.03.040.0070.b</v>
          </cell>
          <cell r="B9362" t="str">
            <v>- 3P In 125 A</v>
          </cell>
          <cell r="C9362" t="str">
            <v>cad</v>
          </cell>
          <cell r="D9362" t="str">
            <v>884,65</v>
          </cell>
        </row>
        <row r="9363">
          <cell r="A9363" t="str">
            <v>1E.03.040.0070.c</v>
          </cell>
          <cell r="B9363" t="str">
            <v>- 3P In 160 A</v>
          </cell>
          <cell r="C9363" t="str">
            <v>cad</v>
          </cell>
          <cell r="D9363" t="str">
            <v>914,88</v>
          </cell>
        </row>
        <row r="9364">
          <cell r="A9364" t="str">
            <v>1E.03.040.0070.d</v>
          </cell>
          <cell r="B9364" t="str">
            <v>- 3P In 200 A</v>
          </cell>
          <cell r="C9364" t="str">
            <v>cad</v>
          </cell>
          <cell r="D9364" t="str">
            <v>1.009,70</v>
          </cell>
        </row>
        <row r="9365">
          <cell r="A9365" t="str">
            <v>1E.03.040.0070.e</v>
          </cell>
          <cell r="B9365" t="str">
            <v>- 3P In 250 A</v>
          </cell>
          <cell r="C9365" t="str">
            <v>cad</v>
          </cell>
          <cell r="D9365" t="str">
            <v>1.036,94</v>
          </cell>
        </row>
        <row r="9366">
          <cell r="A9366" t="str">
            <v>1E.03.040.0070.f</v>
          </cell>
          <cell r="B9366" t="str">
            <v>- 4P In 32÷100 A</v>
          </cell>
          <cell r="C9366" t="str">
            <v>cad</v>
          </cell>
          <cell r="D9366" t="str">
            <v>867,50</v>
          </cell>
        </row>
        <row r="9367">
          <cell r="A9367" t="str">
            <v>1E.03.040.0070.g</v>
          </cell>
          <cell r="B9367" t="str">
            <v>- 4P In 125 A</v>
          </cell>
          <cell r="C9367" t="str">
            <v>cad</v>
          </cell>
          <cell r="D9367" t="str">
            <v>1.002,64</v>
          </cell>
        </row>
        <row r="9368">
          <cell r="A9368" t="str">
            <v>1E.03.040.0070.h</v>
          </cell>
          <cell r="B9368" t="str">
            <v>- 4P In 160 A</v>
          </cell>
          <cell r="C9368" t="str">
            <v>cad</v>
          </cell>
          <cell r="D9368" t="str">
            <v>1.129,72</v>
          </cell>
        </row>
        <row r="9369">
          <cell r="A9369" t="str">
            <v>1E.03.040.0070.i</v>
          </cell>
          <cell r="B9369" t="str">
            <v>- 4P In 200 A</v>
          </cell>
          <cell r="C9369" t="str">
            <v>cad</v>
          </cell>
          <cell r="D9369" t="str">
            <v>1.250,74</v>
          </cell>
        </row>
        <row r="9370">
          <cell r="A9370" t="str">
            <v>1E.03.040.0070.j</v>
          </cell>
          <cell r="B9370" t="str">
            <v>- 4P In 250 A</v>
          </cell>
          <cell r="C9370" t="str">
            <v>cad</v>
          </cell>
          <cell r="D9370" t="str">
            <v>1.301,17</v>
          </cell>
        </row>
        <row r="9371">
          <cell r="A9371" t="str">
            <v>1E.03.040.0080</v>
          </cell>
          <cell r="B9371" t="str">
            <v>Interruttore con sganciatori magnetotermici con Im=10 o 5 Ith, termica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85 KA, nelle tipologie:</v>
          </cell>
          <cell r="C9371"/>
          <cell r="D9371"/>
        </row>
        <row r="9372">
          <cell r="A9372" t="str">
            <v>1E.03.040.0080.a</v>
          </cell>
          <cell r="B9372" t="str">
            <v>- 3P In 32÷100 A</v>
          </cell>
          <cell r="C9372" t="str">
            <v>cad</v>
          </cell>
          <cell r="D9372" t="str">
            <v>841,26</v>
          </cell>
        </row>
        <row r="9373">
          <cell r="A9373" t="str">
            <v>1E.03.040.0080.b</v>
          </cell>
          <cell r="B9373" t="str">
            <v>- 3P In 125 A</v>
          </cell>
          <cell r="C9373" t="str">
            <v>cad</v>
          </cell>
          <cell r="D9373" t="str">
            <v>914,88</v>
          </cell>
        </row>
        <row r="9374">
          <cell r="A9374" t="str">
            <v>1E.03.040.0080.c</v>
          </cell>
          <cell r="B9374" t="str">
            <v>- 3P In 160 A</v>
          </cell>
          <cell r="C9374" t="str">
            <v>cad</v>
          </cell>
          <cell r="D9374" t="str">
            <v>1.049,03</v>
          </cell>
        </row>
        <row r="9375">
          <cell r="A9375" t="str">
            <v>1E.03.040.0080.d</v>
          </cell>
          <cell r="B9375" t="str">
            <v>- 3P In 200÷250 A</v>
          </cell>
          <cell r="C9375" t="str">
            <v>cad</v>
          </cell>
          <cell r="D9375" t="str">
            <v>1.311,27</v>
          </cell>
        </row>
        <row r="9376">
          <cell r="A9376" t="str">
            <v>1E.03.040.0080.e</v>
          </cell>
          <cell r="B9376" t="str">
            <v>- 4P In 32÷100 A</v>
          </cell>
          <cell r="C9376" t="str">
            <v>cad</v>
          </cell>
          <cell r="D9376" t="str">
            <v>1.106,51</v>
          </cell>
        </row>
        <row r="9377">
          <cell r="A9377" t="str">
            <v>1E.03.040.0080.f</v>
          </cell>
          <cell r="B9377" t="str">
            <v>- 4P In 125 A</v>
          </cell>
          <cell r="C9377" t="str">
            <v>cad</v>
          </cell>
          <cell r="D9377" t="str">
            <v>1.170,06</v>
          </cell>
        </row>
        <row r="9378">
          <cell r="A9378" t="str">
            <v>1E.03.040.0080.g</v>
          </cell>
          <cell r="B9378" t="str">
            <v>- 4P In 160 A</v>
          </cell>
          <cell r="C9378" t="str">
            <v>cad</v>
          </cell>
          <cell r="D9378" t="str">
            <v>1.311,27</v>
          </cell>
        </row>
        <row r="9379">
          <cell r="A9379" t="str">
            <v>1E.03.040.0080.h</v>
          </cell>
          <cell r="B9379" t="str">
            <v>- 4P In 200÷250 A</v>
          </cell>
          <cell r="C9379" t="str">
            <v>cad</v>
          </cell>
          <cell r="D9379" t="str">
            <v>1.563,39</v>
          </cell>
        </row>
        <row r="9380">
          <cell r="A9380" t="str">
            <v>1E.03.040.0090</v>
          </cell>
          <cell r="B9380" t="str">
            <v>Interruttore con sganciatori magnetici con Im=10 o 5 Ith,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380"/>
          <cell r="D9380"/>
        </row>
        <row r="9381">
          <cell r="A9381" t="str">
            <v>1E.03.040.0090.a</v>
          </cell>
          <cell r="B9381" t="str">
            <v>- 3P In 50÷100 A</v>
          </cell>
          <cell r="C9381" t="str">
            <v>cad</v>
          </cell>
          <cell r="D9381" t="str">
            <v>418,68</v>
          </cell>
        </row>
        <row r="9382">
          <cell r="A9382" t="str">
            <v>1E.03.040.0090.b</v>
          </cell>
          <cell r="B9382" t="str">
            <v>- 3P In 125 A</v>
          </cell>
          <cell r="C9382" t="str">
            <v>cad</v>
          </cell>
          <cell r="D9382" t="str">
            <v>493,32</v>
          </cell>
        </row>
        <row r="9383">
          <cell r="A9383" t="str">
            <v>1E.03.040.0090.c</v>
          </cell>
          <cell r="B9383" t="str">
            <v>- 3P In 160 A</v>
          </cell>
          <cell r="C9383" t="str">
            <v>cad</v>
          </cell>
          <cell r="D9383" t="str">
            <v>538,70</v>
          </cell>
        </row>
        <row r="9384">
          <cell r="A9384" t="str">
            <v>1E.03.040.0090.d</v>
          </cell>
          <cell r="B9384" t="str">
            <v>- 3P In 200 A</v>
          </cell>
          <cell r="C9384" t="str">
            <v>cad</v>
          </cell>
          <cell r="D9384" t="str">
            <v>673,84</v>
          </cell>
        </row>
        <row r="9385">
          <cell r="A9385" t="str">
            <v>1E.03.040.0090.e</v>
          </cell>
          <cell r="B9385" t="str">
            <v>- 3P In 250 A</v>
          </cell>
          <cell r="C9385" t="str">
            <v>cad</v>
          </cell>
          <cell r="D9385" t="str">
            <v>697,05</v>
          </cell>
        </row>
        <row r="9386">
          <cell r="A9386" t="str">
            <v>1E.03.040.0090.f</v>
          </cell>
          <cell r="B9386" t="str">
            <v>- 4P In 50÷100 A</v>
          </cell>
          <cell r="C9386" t="str">
            <v>cad</v>
          </cell>
          <cell r="D9386" t="str">
            <v>523,57</v>
          </cell>
        </row>
        <row r="9387">
          <cell r="A9387" t="str">
            <v>1E.03.040.0090.g</v>
          </cell>
          <cell r="B9387" t="str">
            <v>- 4P In 125 A</v>
          </cell>
          <cell r="C9387" t="str">
            <v>cad</v>
          </cell>
          <cell r="D9387" t="str">
            <v>607,29</v>
          </cell>
        </row>
        <row r="9388">
          <cell r="A9388" t="str">
            <v>1E.03.040.0090.h</v>
          </cell>
          <cell r="B9388" t="str">
            <v>- 4P In 160 A</v>
          </cell>
          <cell r="C9388" t="str">
            <v>cad</v>
          </cell>
          <cell r="D9388" t="str">
            <v>679,91</v>
          </cell>
        </row>
        <row r="9389">
          <cell r="A9389" t="str">
            <v>1E.03.040.0090.i</v>
          </cell>
          <cell r="B9389" t="str">
            <v>- 4P In 200 A</v>
          </cell>
          <cell r="C9389" t="str">
            <v>cad</v>
          </cell>
          <cell r="D9389" t="str">
            <v>841,26</v>
          </cell>
        </row>
        <row r="9390">
          <cell r="A9390" t="str">
            <v>1E.03.040.0090.j</v>
          </cell>
          <cell r="B9390" t="str">
            <v>- 4P In 250 A</v>
          </cell>
          <cell r="C9390" t="str">
            <v>cad</v>
          </cell>
          <cell r="D9390" t="str">
            <v>854,38</v>
          </cell>
        </row>
        <row r="9391">
          <cell r="A9391" t="str">
            <v>1E.03.040.0100</v>
          </cell>
          <cell r="B9391" t="str">
            <v>Interruttore con sganciatori magnetici con Im=10 o 5 Ith,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391"/>
          <cell r="D9391"/>
        </row>
        <row r="9392">
          <cell r="A9392" t="str">
            <v>1E.03.040.0100.a</v>
          </cell>
          <cell r="B9392" t="str">
            <v>- 3P In 50÷100 A</v>
          </cell>
          <cell r="C9392" t="str">
            <v>cad</v>
          </cell>
          <cell r="D9392" t="str">
            <v>609,29</v>
          </cell>
        </row>
        <row r="9393">
          <cell r="A9393" t="str">
            <v>1E.03.040.0100.b</v>
          </cell>
          <cell r="B9393" t="str">
            <v>- 3P In 125 A</v>
          </cell>
          <cell r="C9393" t="str">
            <v>cad</v>
          </cell>
          <cell r="D9393" t="str">
            <v>769,65</v>
          </cell>
        </row>
        <row r="9394">
          <cell r="A9394" t="str">
            <v>1E.03.040.0100.c</v>
          </cell>
          <cell r="B9394" t="str">
            <v>- 3P In 160 A</v>
          </cell>
          <cell r="C9394" t="str">
            <v>cad</v>
          </cell>
          <cell r="D9394" t="str">
            <v>793,86</v>
          </cell>
        </row>
        <row r="9395">
          <cell r="A9395" t="str">
            <v>1E.03.040.0100.d</v>
          </cell>
          <cell r="B9395" t="str">
            <v>- 3P In 200 A</v>
          </cell>
          <cell r="C9395" t="str">
            <v>cad</v>
          </cell>
          <cell r="D9395" t="str">
            <v>875,56</v>
          </cell>
        </row>
        <row r="9396">
          <cell r="A9396" t="str">
            <v>1E.03.040.0100.e</v>
          </cell>
          <cell r="B9396" t="str">
            <v>- 3P In 250 A</v>
          </cell>
          <cell r="C9396" t="str">
            <v>cad</v>
          </cell>
          <cell r="D9396" t="str">
            <v>897,73</v>
          </cell>
        </row>
        <row r="9397">
          <cell r="A9397" t="str">
            <v>1E.03.040.0100.f</v>
          </cell>
          <cell r="B9397" t="str">
            <v>- 4P In 50÷100 A</v>
          </cell>
          <cell r="C9397" t="str">
            <v>cad</v>
          </cell>
          <cell r="D9397" t="str">
            <v>754,52</v>
          </cell>
        </row>
        <row r="9398">
          <cell r="A9398" t="str">
            <v>1E.03.040.0100.g</v>
          </cell>
          <cell r="B9398" t="str">
            <v>- 4P In 125 A</v>
          </cell>
          <cell r="C9398" t="str">
            <v>cad</v>
          </cell>
          <cell r="D9398" t="str">
            <v>867,50</v>
          </cell>
        </row>
        <row r="9399">
          <cell r="A9399" t="str">
            <v>1E.03.040.0100.h</v>
          </cell>
          <cell r="B9399" t="str">
            <v>- 4P In 160 A</v>
          </cell>
          <cell r="C9399" t="str">
            <v>cad</v>
          </cell>
          <cell r="D9399" t="str">
            <v>976,43</v>
          </cell>
        </row>
        <row r="9400">
          <cell r="A9400" t="str">
            <v>1E.03.040.0100.i</v>
          </cell>
          <cell r="B9400" t="str">
            <v>- 4P In 200 A</v>
          </cell>
          <cell r="C9400" t="str">
            <v>cad</v>
          </cell>
          <cell r="D9400" t="str">
            <v>1.083,34</v>
          </cell>
        </row>
        <row r="9401">
          <cell r="A9401" t="str">
            <v>1E.03.040.0100.j</v>
          </cell>
          <cell r="B9401" t="str">
            <v>- 4P In 250 A</v>
          </cell>
          <cell r="C9401" t="str">
            <v>cad</v>
          </cell>
          <cell r="D9401" t="str">
            <v>1.119,62</v>
          </cell>
        </row>
        <row r="9402">
          <cell r="A9402" t="str">
            <v>1E.03.040.0110</v>
          </cell>
          <cell r="B9402" t="str">
            <v>Interruttore con sganciatori magnetici con Im=10 o 5 Ith, conforme norme CEI-EN 60947-2, in scatola isolante di elevata resistenza meccanica, manovra manuale indipendente con leva frontale e segnalazione aperto/chiuso e intervento sganciatori; tensione di esercizio 400V - 50Hz esecuzione fissa con attacchi anteriori, potere d'interruzione 85 KA, nelle tipologie:</v>
          </cell>
          <cell r="C9402"/>
          <cell r="D9402"/>
        </row>
        <row r="9403">
          <cell r="A9403" t="str">
            <v>1E.03.040.0110.a</v>
          </cell>
          <cell r="B9403" t="str">
            <v>- 3P In 50÷100 A</v>
          </cell>
          <cell r="C9403" t="str">
            <v>cad</v>
          </cell>
          <cell r="D9403" t="str">
            <v>731,34</v>
          </cell>
        </row>
        <row r="9404">
          <cell r="A9404" t="str">
            <v>1E.03.040.0110.b</v>
          </cell>
          <cell r="B9404" t="str">
            <v>- 3P In 125 A</v>
          </cell>
          <cell r="C9404" t="str">
            <v>cad</v>
          </cell>
          <cell r="D9404" t="str">
            <v>793,86</v>
          </cell>
        </row>
        <row r="9405">
          <cell r="A9405" t="str">
            <v>1E.03.040.0110.c</v>
          </cell>
          <cell r="B9405" t="str">
            <v>- 3P In 160 A</v>
          </cell>
          <cell r="C9405" t="str">
            <v>cad</v>
          </cell>
          <cell r="D9405" t="str">
            <v>907,83</v>
          </cell>
        </row>
        <row r="9406">
          <cell r="A9406" t="str">
            <v>1E.03.040.0110.d</v>
          </cell>
          <cell r="B9406" t="str">
            <v>- 3P In 200÷250 A</v>
          </cell>
          <cell r="C9406" t="str">
            <v>cad</v>
          </cell>
          <cell r="D9406" t="str">
            <v>1.129,72</v>
          </cell>
        </row>
        <row r="9407">
          <cell r="A9407" t="str">
            <v>1E.03.040.0110.e</v>
          </cell>
          <cell r="B9407" t="str">
            <v>- 4P In 50÷100 A</v>
          </cell>
          <cell r="C9407" t="str">
            <v>cad</v>
          </cell>
          <cell r="D9407" t="str">
            <v>957,25</v>
          </cell>
        </row>
        <row r="9408">
          <cell r="A9408" t="str">
            <v>1E.03.040.0110.f</v>
          </cell>
          <cell r="B9408" t="str">
            <v>- 4P In 125 A</v>
          </cell>
          <cell r="C9408" t="str">
            <v>cad</v>
          </cell>
          <cell r="D9408" t="str">
            <v>1.013,74</v>
          </cell>
        </row>
        <row r="9409">
          <cell r="A9409" t="str">
            <v>1E.03.040.0110.g</v>
          </cell>
          <cell r="B9409" t="str">
            <v>- 4P In 160 A</v>
          </cell>
          <cell r="C9409" t="str">
            <v>cad</v>
          </cell>
          <cell r="D9409" t="str">
            <v>1.129,72</v>
          </cell>
        </row>
        <row r="9410">
          <cell r="A9410" t="str">
            <v>1E.03.040.0110.h</v>
          </cell>
          <cell r="B9410" t="str">
            <v>- 4P In 200÷250 A</v>
          </cell>
          <cell r="C9410" t="str">
            <v>cad</v>
          </cell>
          <cell r="D9410" t="str">
            <v>1.351,60</v>
          </cell>
        </row>
        <row r="9411">
          <cell r="A9411" t="str">
            <v>1E.03.040.0120</v>
          </cell>
          <cell r="B9411" t="str">
            <v>Blocco con sganciatori differenziali in esecuzione affiancata o sottoposta, conforme norme CEI-EN 60947-2, in scatola isolante di elevata resistenza meccanica, manovra manuale indipendente con leva frontale e segnalazione aperto/chiuso e intervento sganciatori; tensione di esercizio 400V - 50Hz esecuzione fissa con attacchi anteriori, nelle tipologie:</v>
          </cell>
          <cell r="C9411"/>
          <cell r="D9411"/>
        </row>
        <row r="9412">
          <cell r="A9412" t="str">
            <v>1E.03.040.0120.a</v>
          </cell>
          <cell r="B9412" t="str">
            <v>- affiancato o sottoposto ad intervento istantaneo</v>
          </cell>
          <cell r="C9412" t="str">
            <v>cad</v>
          </cell>
          <cell r="D9412" t="str">
            <v>464,07</v>
          </cell>
        </row>
        <row r="9413">
          <cell r="A9413" t="str">
            <v>1E.03.040.0120.b</v>
          </cell>
          <cell r="B9413" t="str">
            <v>- affiancato o sottoposto ad intervento regolabile</v>
          </cell>
          <cell r="C9413" t="str">
            <v>cad</v>
          </cell>
          <cell r="D9413" t="str">
            <v>555,84</v>
          </cell>
        </row>
        <row r="9414">
          <cell r="A9414" t="str">
            <v>1E.03.040.0130</v>
          </cell>
          <cell r="B9414" t="str">
            <v>Accessori per la trasformazione dell'esecuzione da fissa a removibile, per correnti nominali da 50 A a 250 A:</v>
          </cell>
          <cell r="C9414"/>
          <cell r="D9414"/>
        </row>
        <row r="9415">
          <cell r="A9415" t="str">
            <v>1E.03.040.0130.a</v>
          </cell>
          <cell r="B9415" t="str">
            <v>- terminali anteriori prolungati o per cavi in rame o posteriori filettati, 3P</v>
          </cell>
          <cell r="C9415" t="str">
            <v>cad</v>
          </cell>
          <cell r="D9415" t="str">
            <v>125,83</v>
          </cell>
        </row>
        <row r="9416">
          <cell r="A9416" t="str">
            <v>1E.03.040.0130.b</v>
          </cell>
          <cell r="B9416" t="str">
            <v>- terminali anteriori prolungati o per cavi in rame o posteriori filettati, 4P</v>
          </cell>
          <cell r="C9416" t="str">
            <v>cad</v>
          </cell>
          <cell r="D9416" t="str">
            <v>148,52</v>
          </cell>
        </row>
        <row r="9417">
          <cell r="A9417" t="str">
            <v>1E.03.040.0140</v>
          </cell>
          <cell r="B9417" t="str">
            <v>Accessori per la trasformazione dell'esecuzione da fissa a estraibile, per correnti nominali da 50 A a 250 A:</v>
          </cell>
          <cell r="C9417"/>
          <cell r="D9417"/>
        </row>
        <row r="9418">
          <cell r="A9418" t="str">
            <v>1E.03.040.0140.a</v>
          </cell>
          <cell r="B9418" t="str">
            <v>- terminali anteriori prolungati o per cavi in rame o posteriori filettati, 3P</v>
          </cell>
          <cell r="C9418" t="str">
            <v>cad</v>
          </cell>
          <cell r="D9418" t="str">
            <v>323,19</v>
          </cell>
        </row>
        <row r="9419">
          <cell r="A9419" t="str">
            <v>1E.03.040.0140.b</v>
          </cell>
          <cell r="B9419" t="str">
            <v>- terminali anteriori prolungati o per cavi in rame o posteriori filettati, 4P</v>
          </cell>
          <cell r="C9419" t="str">
            <v>cad</v>
          </cell>
          <cell r="D9419" t="str">
            <v>376,46</v>
          </cell>
        </row>
        <row r="9420">
          <cell r="A9420" t="str">
            <v>1E.03.040.0150</v>
          </cell>
          <cell r="B9420"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420"/>
          <cell r="D9420"/>
        </row>
        <row r="9421">
          <cell r="A9421" t="str">
            <v>1E.03.040.0150.a</v>
          </cell>
          <cell r="B9421" t="str">
            <v>- 3P In 100 A</v>
          </cell>
          <cell r="C9421" t="str">
            <v>cad</v>
          </cell>
          <cell r="D9421" t="str">
            <v>657,03</v>
          </cell>
        </row>
        <row r="9422">
          <cell r="A9422" t="str">
            <v>1E.03.040.0150.b</v>
          </cell>
          <cell r="B9422" t="str">
            <v>- 3P In 160 A</v>
          </cell>
          <cell r="C9422" t="str">
            <v>cad</v>
          </cell>
          <cell r="D9422" t="str">
            <v>771,53</v>
          </cell>
        </row>
        <row r="9423">
          <cell r="A9423" t="str">
            <v>1E.03.040.0150.c</v>
          </cell>
          <cell r="B9423" t="str">
            <v>- 3P In 250 A</v>
          </cell>
          <cell r="C9423" t="str">
            <v>cad</v>
          </cell>
          <cell r="D9423" t="str">
            <v>907,70</v>
          </cell>
        </row>
        <row r="9424">
          <cell r="A9424" t="str">
            <v>1E.03.040.0150.d</v>
          </cell>
          <cell r="B9424" t="str">
            <v>- 4P In 100 A</v>
          </cell>
          <cell r="C9424" t="str">
            <v>cad</v>
          </cell>
          <cell r="D9424" t="str">
            <v>796,17</v>
          </cell>
        </row>
        <row r="9425">
          <cell r="A9425" t="str">
            <v>1E.03.040.0150.e</v>
          </cell>
          <cell r="B9425" t="str">
            <v>- 4P In 160 A</v>
          </cell>
          <cell r="C9425" t="str">
            <v>cad</v>
          </cell>
          <cell r="D9425" t="str">
            <v>916,59</v>
          </cell>
        </row>
        <row r="9426">
          <cell r="A9426" t="str">
            <v>1E.03.040.0150.f</v>
          </cell>
          <cell r="B9426" t="str">
            <v>- 4P In 250 A</v>
          </cell>
          <cell r="C9426" t="str">
            <v>cad</v>
          </cell>
          <cell r="D9426" t="str">
            <v>1.099,12</v>
          </cell>
        </row>
        <row r="9427">
          <cell r="A9427" t="str">
            <v>1E.03.040.0160</v>
          </cell>
          <cell r="B9427"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427"/>
          <cell r="D9427"/>
        </row>
        <row r="9428">
          <cell r="A9428" t="str">
            <v>1E.03.040.0160.a</v>
          </cell>
          <cell r="B9428" t="str">
            <v>- 3P In 100 A</v>
          </cell>
          <cell r="C9428" t="str">
            <v>cad</v>
          </cell>
          <cell r="D9428" t="str">
            <v>1.222,47</v>
          </cell>
        </row>
        <row r="9429">
          <cell r="A9429" t="str">
            <v>1E.03.040.0160.b</v>
          </cell>
          <cell r="B9429" t="str">
            <v>- 3P In 160 A</v>
          </cell>
          <cell r="C9429" t="str">
            <v>cad</v>
          </cell>
          <cell r="D9429" t="str">
            <v>1.340,90</v>
          </cell>
        </row>
        <row r="9430">
          <cell r="A9430" t="str">
            <v>1E.03.040.0160.c</v>
          </cell>
          <cell r="B9430" t="str">
            <v>- 3P In 250 A</v>
          </cell>
          <cell r="C9430" t="str">
            <v>cad</v>
          </cell>
          <cell r="D9430" t="str">
            <v>1.479,06</v>
          </cell>
        </row>
        <row r="9431">
          <cell r="A9431" t="str">
            <v>1E.03.040.0160.d</v>
          </cell>
          <cell r="B9431" t="str">
            <v>- 4P In 100 A</v>
          </cell>
          <cell r="C9431" t="str">
            <v>cad</v>
          </cell>
          <cell r="D9431" t="str">
            <v>1.360,62</v>
          </cell>
        </row>
        <row r="9432">
          <cell r="A9432" t="str">
            <v>1E.03.040.0160.e</v>
          </cell>
          <cell r="B9432" t="str">
            <v>- 4P In 160 A</v>
          </cell>
          <cell r="C9432" t="str">
            <v>cad</v>
          </cell>
          <cell r="D9432" t="str">
            <v>1.479,06</v>
          </cell>
        </row>
        <row r="9433">
          <cell r="A9433" t="str">
            <v>1E.03.040.0160.f</v>
          </cell>
          <cell r="B9433" t="str">
            <v>- 4P In 250 A</v>
          </cell>
          <cell r="C9433" t="str">
            <v>cad</v>
          </cell>
          <cell r="D9433" t="str">
            <v>1.666,54</v>
          </cell>
        </row>
        <row r="9434">
          <cell r="A9434" t="str">
            <v>1E.03.040.0170</v>
          </cell>
          <cell r="B9434"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434"/>
          <cell r="D9434"/>
        </row>
        <row r="9435">
          <cell r="A9435" t="str">
            <v>1E.03.040.0170.a</v>
          </cell>
          <cell r="B9435" t="str">
            <v>- 3P In 100 A</v>
          </cell>
          <cell r="C9435" t="str">
            <v>cad</v>
          </cell>
          <cell r="D9435" t="str">
            <v>931,37</v>
          </cell>
        </row>
        <row r="9436">
          <cell r="A9436" t="str">
            <v>1E.03.040.0170.b</v>
          </cell>
          <cell r="B9436" t="str">
            <v>- 4P In 160 A</v>
          </cell>
          <cell r="C9436" t="str">
            <v>cad</v>
          </cell>
          <cell r="D9436" t="str">
            <v>1.001,44</v>
          </cell>
        </row>
        <row r="9437">
          <cell r="A9437" t="str">
            <v>1E.03.040.0170.c</v>
          </cell>
          <cell r="B9437" t="str">
            <v>- 4P In 250 A</v>
          </cell>
          <cell r="C9437" t="str">
            <v>cad</v>
          </cell>
          <cell r="D9437" t="str">
            <v>1.130,71</v>
          </cell>
        </row>
        <row r="9438">
          <cell r="A9438" t="str">
            <v>1E.03.040.0170.d</v>
          </cell>
          <cell r="B9438" t="str">
            <v>- 4P In 100 A</v>
          </cell>
          <cell r="C9438" t="str">
            <v>cad</v>
          </cell>
          <cell r="D9438" t="str">
            <v>1.145,52</v>
          </cell>
        </row>
        <row r="9439">
          <cell r="A9439" t="str">
            <v>1E.03.040.0170.e</v>
          </cell>
          <cell r="B9439" t="str">
            <v>- 3P In 160 A</v>
          </cell>
          <cell r="C9439" t="str">
            <v>cad</v>
          </cell>
          <cell r="D9439" t="str">
            <v>1.232,34</v>
          </cell>
        </row>
        <row r="9440">
          <cell r="A9440" t="str">
            <v>1E.03.040.0170.f</v>
          </cell>
          <cell r="B9440" t="str">
            <v>- 3P In 250 A</v>
          </cell>
          <cell r="C9440" t="str">
            <v>cad</v>
          </cell>
          <cell r="D9440" t="str">
            <v>1.370,51</v>
          </cell>
        </row>
        <row r="9441">
          <cell r="A9441" t="str">
            <v>1E.03.040.0180</v>
          </cell>
          <cell r="B9441"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441"/>
          <cell r="D9441"/>
        </row>
        <row r="9442">
          <cell r="A9442" t="str">
            <v>1E.03.040.0180.a</v>
          </cell>
          <cell r="B9442" t="str">
            <v>- 3P In 100 A</v>
          </cell>
          <cell r="C9442" t="str">
            <v>cad</v>
          </cell>
          <cell r="D9442" t="str">
            <v>1.498,79</v>
          </cell>
        </row>
        <row r="9443">
          <cell r="A9443" t="str">
            <v>1E.03.040.0180.b</v>
          </cell>
          <cell r="B9443" t="str">
            <v>- 4P In 160 A</v>
          </cell>
          <cell r="C9443" t="str">
            <v>cad</v>
          </cell>
          <cell r="D9443" t="str">
            <v>1.567,86</v>
          </cell>
        </row>
        <row r="9444">
          <cell r="A9444" t="str">
            <v>1E.03.040.0180.c</v>
          </cell>
          <cell r="B9444" t="str">
            <v>- 4P In 250 A</v>
          </cell>
          <cell r="C9444" t="str">
            <v>cad</v>
          </cell>
          <cell r="D9444" t="str">
            <v>1.696,15</v>
          </cell>
        </row>
        <row r="9445">
          <cell r="A9445" t="str">
            <v>1E.03.040.0180.d</v>
          </cell>
          <cell r="B9445" t="str">
            <v>- 4P In 100 A</v>
          </cell>
          <cell r="C9445" t="str">
            <v>cad</v>
          </cell>
          <cell r="D9445" t="str">
            <v>1.715,90</v>
          </cell>
        </row>
        <row r="9446">
          <cell r="A9446" t="str">
            <v>1E.03.040.0180.e</v>
          </cell>
          <cell r="B9446" t="str">
            <v>- 3P In 160 A</v>
          </cell>
          <cell r="C9446" t="str">
            <v>cad</v>
          </cell>
          <cell r="D9446" t="str">
            <v>1.794,84</v>
          </cell>
        </row>
        <row r="9447">
          <cell r="A9447" t="str">
            <v>1E.03.040.0180.f</v>
          </cell>
          <cell r="B9447" t="str">
            <v>- 3P In 250 A</v>
          </cell>
          <cell r="C9447" t="str">
            <v>cad</v>
          </cell>
          <cell r="D9447" t="str">
            <v>1.942,85</v>
          </cell>
        </row>
        <row r="9448">
          <cell r="A9448" t="str">
            <v>1E.03.040.0190</v>
          </cell>
          <cell r="B9448"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448"/>
          <cell r="D9448"/>
        </row>
        <row r="9449">
          <cell r="A9449" t="str">
            <v>1E.03.040.0190.a</v>
          </cell>
          <cell r="B9449" t="str">
            <v>- 3P In 100 A</v>
          </cell>
          <cell r="C9449" t="str">
            <v>cad</v>
          </cell>
          <cell r="D9449" t="str">
            <v>1.095,18</v>
          </cell>
        </row>
        <row r="9450">
          <cell r="A9450" t="str">
            <v>1E.03.040.0190.b</v>
          </cell>
          <cell r="B9450" t="str">
            <v>- 4P In 160 A</v>
          </cell>
          <cell r="C9450" t="str">
            <v>cad</v>
          </cell>
          <cell r="D9450" t="str">
            <v>1.242,45</v>
          </cell>
        </row>
        <row r="9451">
          <cell r="A9451" t="str">
            <v>1E.03.040.0190.c</v>
          </cell>
          <cell r="B9451" t="str">
            <v>- 4P In 250 A</v>
          </cell>
          <cell r="C9451" t="str">
            <v>cad</v>
          </cell>
          <cell r="D9451" t="str">
            <v>1.479,06</v>
          </cell>
        </row>
        <row r="9452">
          <cell r="A9452" t="str">
            <v>1E.03.040.0190.d</v>
          </cell>
          <cell r="B9452" t="str">
            <v>- 4P In 100 A</v>
          </cell>
          <cell r="C9452" t="str">
            <v>cad</v>
          </cell>
          <cell r="D9452" t="str">
            <v>1.242,45</v>
          </cell>
        </row>
        <row r="9453">
          <cell r="A9453" t="str">
            <v>1E.03.040.0190.e</v>
          </cell>
          <cell r="B9453" t="str">
            <v>- 3P In 160 A</v>
          </cell>
          <cell r="C9453" t="str">
            <v>cad</v>
          </cell>
          <cell r="D9453" t="str">
            <v>1.518,52</v>
          </cell>
        </row>
        <row r="9454">
          <cell r="A9454" t="str">
            <v>1E.03.040.0190.f</v>
          </cell>
          <cell r="B9454" t="str">
            <v>- 3P In 250 A</v>
          </cell>
          <cell r="C9454" t="str">
            <v>cad</v>
          </cell>
          <cell r="D9454" t="str">
            <v>1.824,42</v>
          </cell>
        </row>
        <row r="9455">
          <cell r="A9455" t="str">
            <v>1E.03.040.0200</v>
          </cell>
          <cell r="B9455"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455"/>
          <cell r="D9455"/>
        </row>
        <row r="9456">
          <cell r="A9456" t="str">
            <v>1E.03.040.0200.a</v>
          </cell>
          <cell r="B9456" t="str">
            <v>- 3P In 100 A</v>
          </cell>
          <cell r="C9456" t="str">
            <v>cad</v>
          </cell>
          <cell r="D9456" t="str">
            <v>1.666,54</v>
          </cell>
        </row>
        <row r="9457">
          <cell r="A9457" t="str">
            <v>1E.03.040.0200.b</v>
          </cell>
          <cell r="B9457" t="str">
            <v>- 4P In 160 A</v>
          </cell>
          <cell r="C9457" t="str">
            <v>cad</v>
          </cell>
          <cell r="D9457" t="str">
            <v>1.814,55</v>
          </cell>
        </row>
        <row r="9458">
          <cell r="A9458" t="str">
            <v>1E.03.040.0200.c</v>
          </cell>
          <cell r="B9458" t="str">
            <v>- 4P In 250 A</v>
          </cell>
          <cell r="C9458" t="str">
            <v>cad</v>
          </cell>
          <cell r="D9458" t="str">
            <v>2.051,39</v>
          </cell>
        </row>
        <row r="9459">
          <cell r="A9459" t="str">
            <v>1E.03.040.0200.d</v>
          </cell>
          <cell r="B9459" t="str">
            <v>- 4P In 100 A</v>
          </cell>
          <cell r="C9459" t="str">
            <v>cad</v>
          </cell>
          <cell r="D9459" t="str">
            <v>1.923,11</v>
          </cell>
        </row>
        <row r="9460">
          <cell r="A9460" t="str">
            <v>1E.03.040.0200.e</v>
          </cell>
          <cell r="B9460" t="str">
            <v>- 3P In 160 A</v>
          </cell>
          <cell r="C9460" t="str">
            <v>cad</v>
          </cell>
          <cell r="D9460" t="str">
            <v>2.081,00</v>
          </cell>
        </row>
        <row r="9461">
          <cell r="A9461" t="str">
            <v>1E.03.040.0200.f</v>
          </cell>
          <cell r="B9461" t="str">
            <v>- 3P In 250 A</v>
          </cell>
          <cell r="C9461" t="str">
            <v>cad</v>
          </cell>
          <cell r="D9461" t="str">
            <v>2.386,91</v>
          </cell>
        </row>
        <row r="9462">
          <cell r="A9462" t="str">
            <v>1E.03.040.0210</v>
          </cell>
          <cell r="B9462" t="str">
            <v>Interruttore con sganciatori magnetotermici con Im e Ith regolabili,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462"/>
          <cell r="D9462"/>
        </row>
        <row r="9463">
          <cell r="A9463" t="str">
            <v>1E.03.040.0210.a</v>
          </cell>
          <cell r="B9463" t="str">
            <v>- 3P In 320÷400 A</v>
          </cell>
          <cell r="C9463" t="str">
            <v>cad</v>
          </cell>
          <cell r="D9463" t="str">
            <v>1.480,24</v>
          </cell>
        </row>
        <row r="9464">
          <cell r="A9464" t="str">
            <v>1E.03.040.0210.b</v>
          </cell>
          <cell r="B9464" t="str">
            <v>- 3P In 500 A</v>
          </cell>
          <cell r="C9464" t="str">
            <v>cad</v>
          </cell>
          <cell r="D9464" t="str">
            <v>1.974,43</v>
          </cell>
        </row>
        <row r="9465">
          <cell r="A9465" t="str">
            <v>1E.03.040.0210.c</v>
          </cell>
          <cell r="B9465" t="str">
            <v>- 4P In 320÷400 A</v>
          </cell>
          <cell r="C9465" t="str">
            <v>cad</v>
          </cell>
          <cell r="D9465" t="str">
            <v>1.853,40</v>
          </cell>
        </row>
        <row r="9466">
          <cell r="A9466" t="str">
            <v>1E.03.040.0210.d</v>
          </cell>
          <cell r="B9466" t="str">
            <v>- 4P In 500 A</v>
          </cell>
          <cell r="C9466" t="str">
            <v>cad</v>
          </cell>
          <cell r="D9466" t="str">
            <v>2.488,79</v>
          </cell>
        </row>
        <row r="9467">
          <cell r="A9467" t="str">
            <v>1E.03.040.0220</v>
          </cell>
          <cell r="B9467" t="str">
            <v>Interruttore con sganciatori magnetotermici con Im e Ith regolabili,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467"/>
          <cell r="D9467"/>
        </row>
        <row r="9468">
          <cell r="A9468" t="str">
            <v>1E.03.040.0220.a</v>
          </cell>
          <cell r="B9468" t="str">
            <v>- 3P In 320÷400 A</v>
          </cell>
          <cell r="C9468" t="str">
            <v>cad</v>
          </cell>
          <cell r="D9468" t="str">
            <v>1.631,51</v>
          </cell>
        </row>
        <row r="9469">
          <cell r="A9469" t="str">
            <v>1E.03.040.0220.b</v>
          </cell>
          <cell r="B9469" t="str">
            <v>- 3P In 500 A</v>
          </cell>
          <cell r="C9469" t="str">
            <v>cad</v>
          </cell>
          <cell r="D9469" t="str">
            <v>2.236,65</v>
          </cell>
        </row>
        <row r="9470">
          <cell r="A9470" t="str">
            <v>1E.03.040.0220.c</v>
          </cell>
          <cell r="B9470" t="str">
            <v>- 4P In 320÷400 A</v>
          </cell>
          <cell r="C9470" t="str">
            <v>cad</v>
          </cell>
          <cell r="D9470" t="str">
            <v>2.045,05</v>
          </cell>
        </row>
        <row r="9471">
          <cell r="A9471" t="str">
            <v>1E.03.040.0220.d</v>
          </cell>
          <cell r="B9471" t="str">
            <v>- 4P In 500 A</v>
          </cell>
          <cell r="C9471" t="str">
            <v>cad</v>
          </cell>
          <cell r="D9471" t="str">
            <v>2.811,53</v>
          </cell>
        </row>
        <row r="9472">
          <cell r="A9472" t="str">
            <v>1E.03.040.0230</v>
          </cell>
          <cell r="B9472" t="str">
            <v>Interruttore con sganciatori magnetotermici con Im e Ith regolabili,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472"/>
          <cell r="D9472"/>
        </row>
        <row r="9473">
          <cell r="A9473" t="str">
            <v>1E.03.040.0230.a</v>
          </cell>
          <cell r="B9473" t="str">
            <v>- 3P In 320÷400 A</v>
          </cell>
          <cell r="C9473" t="str">
            <v>cad</v>
          </cell>
          <cell r="D9473" t="str">
            <v>2.105,55</v>
          </cell>
        </row>
        <row r="9474">
          <cell r="A9474" t="str">
            <v>1E.03.040.0230.b</v>
          </cell>
          <cell r="B9474" t="str">
            <v>- 3P In 500 A</v>
          </cell>
          <cell r="C9474" t="str">
            <v>cad</v>
          </cell>
          <cell r="D9474" t="str">
            <v>2.670,33</v>
          </cell>
        </row>
        <row r="9475">
          <cell r="A9475" t="str">
            <v>1E.03.040.0230.c</v>
          </cell>
          <cell r="B9475" t="str">
            <v>- 4P In 320÷400 A</v>
          </cell>
          <cell r="C9475" t="str">
            <v>cad</v>
          </cell>
          <cell r="D9475" t="str">
            <v>2.640,08</v>
          </cell>
        </row>
        <row r="9476">
          <cell r="A9476" t="str">
            <v>1E.03.040.0230.d</v>
          </cell>
          <cell r="B9476" t="str">
            <v>- 4P In 500 A</v>
          </cell>
          <cell r="C9476" t="str">
            <v>cad</v>
          </cell>
          <cell r="D9476" t="str">
            <v>3.335,98</v>
          </cell>
        </row>
        <row r="9477">
          <cell r="A9477" t="str">
            <v>1E.03.040.0240</v>
          </cell>
          <cell r="B9477"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477"/>
          <cell r="D9477"/>
        </row>
        <row r="9478">
          <cell r="A9478" t="str">
            <v>1E.03.040.0240.a</v>
          </cell>
          <cell r="B9478" t="str">
            <v>- 3P In 320÷400 A</v>
          </cell>
          <cell r="C9478" t="str">
            <v>cad</v>
          </cell>
          <cell r="D9478" t="str">
            <v>1.479,06</v>
          </cell>
        </row>
        <row r="9479">
          <cell r="A9479" t="str">
            <v>1E.03.040.0240.b</v>
          </cell>
          <cell r="B9479" t="str">
            <v>- 3P In 630 A</v>
          </cell>
          <cell r="C9479" t="str">
            <v>cad</v>
          </cell>
          <cell r="D9479" t="str">
            <v>1.962,60</v>
          </cell>
        </row>
        <row r="9480">
          <cell r="A9480" t="str">
            <v>1E.03.040.0240.c</v>
          </cell>
          <cell r="B9480" t="str">
            <v>- 4P In 320÷400 A</v>
          </cell>
          <cell r="C9480" t="str">
            <v>cad</v>
          </cell>
          <cell r="D9480" t="str">
            <v>1.844,18</v>
          </cell>
        </row>
        <row r="9481">
          <cell r="A9481" t="str">
            <v>1E.03.040.0240.d</v>
          </cell>
          <cell r="B9481" t="str">
            <v>- 4P In 630 A</v>
          </cell>
          <cell r="C9481" t="str">
            <v>cad</v>
          </cell>
          <cell r="D9481" t="str">
            <v>2.465,85</v>
          </cell>
        </row>
        <row r="9482">
          <cell r="A9482" t="str">
            <v>1E.03.040.0250</v>
          </cell>
          <cell r="B9482"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482"/>
          <cell r="D9482"/>
        </row>
        <row r="9483">
          <cell r="A9483" t="str">
            <v>1E.03.040.0250.a</v>
          </cell>
          <cell r="B9483" t="str">
            <v>- 3P In 320÷400 A</v>
          </cell>
          <cell r="C9483" t="str">
            <v>cad</v>
          </cell>
          <cell r="D9483" t="str">
            <v>2.041,53</v>
          </cell>
        </row>
        <row r="9484">
          <cell r="A9484" t="str">
            <v>1E.03.040.0250.b</v>
          </cell>
          <cell r="B9484" t="str">
            <v>- 3P In 630 A</v>
          </cell>
          <cell r="C9484" t="str">
            <v>cad</v>
          </cell>
          <cell r="D9484" t="str">
            <v>2.534,94</v>
          </cell>
        </row>
        <row r="9485">
          <cell r="A9485" t="str">
            <v>1E.03.040.0250.c</v>
          </cell>
          <cell r="B9485" t="str">
            <v>- 4P In 320÷400 A</v>
          </cell>
          <cell r="C9485" t="str">
            <v>cad</v>
          </cell>
          <cell r="D9485" t="str">
            <v>2.416,51</v>
          </cell>
        </row>
        <row r="9486">
          <cell r="A9486" t="str">
            <v>1E.03.040.0250.d</v>
          </cell>
          <cell r="B9486" t="str">
            <v>- 4P In 630 A</v>
          </cell>
          <cell r="C9486" t="str">
            <v>cad</v>
          </cell>
          <cell r="D9486" t="str">
            <v>3.038,20</v>
          </cell>
        </row>
        <row r="9487">
          <cell r="A9487" t="str">
            <v>1E.03.040.0260</v>
          </cell>
          <cell r="B9487"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487"/>
          <cell r="D9487"/>
        </row>
        <row r="9488">
          <cell r="A9488" t="str">
            <v>1E.03.040.0260.a</v>
          </cell>
          <cell r="B9488" t="str">
            <v>- 3P In 320÷400 A</v>
          </cell>
          <cell r="C9488" t="str">
            <v>cad</v>
          </cell>
          <cell r="D9488" t="str">
            <v>1.627,07</v>
          </cell>
        </row>
        <row r="9489">
          <cell r="A9489" t="str">
            <v>1E.03.040.0260.b</v>
          </cell>
          <cell r="B9489" t="str">
            <v>- 3P In 630 A</v>
          </cell>
          <cell r="C9489" t="str">
            <v>cad</v>
          </cell>
          <cell r="D9489" t="str">
            <v>2.219,15</v>
          </cell>
        </row>
        <row r="9490">
          <cell r="A9490" t="str">
            <v>1E.03.040.0260.c</v>
          </cell>
          <cell r="B9490" t="str">
            <v>- 4P In 320÷400 A</v>
          </cell>
          <cell r="C9490" t="str">
            <v>cad</v>
          </cell>
          <cell r="D9490" t="str">
            <v>2.031,67</v>
          </cell>
        </row>
        <row r="9491">
          <cell r="A9491" t="str">
            <v>1E.03.040.0260.d</v>
          </cell>
          <cell r="B9491" t="str">
            <v>- 4P In 630 A</v>
          </cell>
          <cell r="C9491" t="str">
            <v>cad</v>
          </cell>
          <cell r="D9491" t="str">
            <v>2.781,65</v>
          </cell>
        </row>
        <row r="9492">
          <cell r="A9492" t="str">
            <v>1E.03.040.0270</v>
          </cell>
          <cell r="B9492"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492"/>
          <cell r="D9492"/>
        </row>
        <row r="9493">
          <cell r="A9493" t="str">
            <v>1E.03.040.0270.a</v>
          </cell>
          <cell r="B9493" t="str">
            <v>- 3P In 320÷400 A</v>
          </cell>
          <cell r="C9493" t="str">
            <v>cad</v>
          </cell>
          <cell r="D9493" t="str">
            <v>2.189,55</v>
          </cell>
        </row>
        <row r="9494">
          <cell r="A9494" t="str">
            <v>1E.03.040.0270.b</v>
          </cell>
          <cell r="B9494" t="str">
            <v>- 3P In 630 A</v>
          </cell>
          <cell r="C9494" t="str">
            <v>cad</v>
          </cell>
          <cell r="D9494" t="str">
            <v>2.791,50</v>
          </cell>
        </row>
        <row r="9495">
          <cell r="A9495" t="str">
            <v>1E.03.040.0270.c</v>
          </cell>
          <cell r="B9495" t="str">
            <v>- 4P In 320÷400 A</v>
          </cell>
          <cell r="C9495" t="str">
            <v>cad</v>
          </cell>
          <cell r="D9495" t="str">
            <v>2.594,15</v>
          </cell>
        </row>
        <row r="9496">
          <cell r="A9496" t="str">
            <v>1E.03.040.0270.d</v>
          </cell>
          <cell r="B9496" t="str">
            <v>- 4P In 630 A</v>
          </cell>
          <cell r="C9496" t="str">
            <v>cad</v>
          </cell>
          <cell r="D9496" t="str">
            <v>3.353,99</v>
          </cell>
        </row>
        <row r="9497">
          <cell r="A9497" t="str">
            <v>1E.03.040.0280</v>
          </cell>
          <cell r="B9497"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497"/>
          <cell r="D9497"/>
        </row>
        <row r="9498">
          <cell r="A9498" t="str">
            <v>1E.03.040.0280.a</v>
          </cell>
          <cell r="B9498" t="str">
            <v>- 3P In 320÷400 A</v>
          </cell>
          <cell r="C9498" t="str">
            <v>cad</v>
          </cell>
          <cell r="D9498" t="str">
            <v>2.090,88</v>
          </cell>
        </row>
        <row r="9499">
          <cell r="A9499" t="str">
            <v>1E.03.040.0280.b</v>
          </cell>
          <cell r="B9499" t="str">
            <v>- 3P In 630 A</v>
          </cell>
          <cell r="C9499" t="str">
            <v>cad</v>
          </cell>
          <cell r="D9499" t="str">
            <v>2.643,49</v>
          </cell>
        </row>
        <row r="9500">
          <cell r="A9500" t="str">
            <v>1E.03.040.0280.c</v>
          </cell>
          <cell r="B9500" t="str">
            <v>- 4P In 320÷400 A</v>
          </cell>
          <cell r="C9500" t="str">
            <v>cad</v>
          </cell>
          <cell r="D9500" t="str">
            <v>2.613,85</v>
          </cell>
        </row>
        <row r="9501">
          <cell r="A9501" t="str">
            <v>1E.03.040.0280.d</v>
          </cell>
          <cell r="B9501" t="str">
            <v>- 4P In 630 A</v>
          </cell>
          <cell r="C9501" t="str">
            <v>cad</v>
          </cell>
          <cell r="D9501" t="str">
            <v>3.294,75</v>
          </cell>
        </row>
        <row r="9502">
          <cell r="A9502" t="str">
            <v>1E.03.040.0290</v>
          </cell>
          <cell r="B9502"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502"/>
          <cell r="D9502"/>
        </row>
        <row r="9503">
          <cell r="A9503" t="str">
            <v>1E.03.040.0290.a</v>
          </cell>
          <cell r="B9503" t="str">
            <v>- 3P In 320÷400 A</v>
          </cell>
          <cell r="C9503" t="str">
            <v>cad</v>
          </cell>
          <cell r="D9503" t="str">
            <v>2.663,22</v>
          </cell>
        </row>
        <row r="9504">
          <cell r="A9504" t="str">
            <v>1E.03.040.0290.b</v>
          </cell>
          <cell r="B9504" t="str">
            <v>- 3P In 630 A</v>
          </cell>
          <cell r="C9504" t="str">
            <v>cad</v>
          </cell>
          <cell r="D9504" t="str">
            <v>3.215,83</v>
          </cell>
        </row>
        <row r="9505">
          <cell r="A9505" t="str">
            <v>1E.03.040.0290.c</v>
          </cell>
          <cell r="B9505" t="str">
            <v>- 4P In 320÷400 A</v>
          </cell>
          <cell r="C9505" t="str">
            <v>cad</v>
          </cell>
          <cell r="D9505" t="str">
            <v>3.215,83</v>
          </cell>
        </row>
        <row r="9506">
          <cell r="A9506" t="str">
            <v>1E.03.040.0290.d</v>
          </cell>
          <cell r="B9506" t="str">
            <v>- 4P In 630 A</v>
          </cell>
          <cell r="C9506" t="str">
            <v>cad</v>
          </cell>
          <cell r="D9506" t="str">
            <v>3.215,83</v>
          </cell>
        </row>
        <row r="9507">
          <cell r="A9507" t="str">
            <v>1E.03.040.0300</v>
          </cell>
          <cell r="B9507" t="str">
            <v>Accessori per la trasformazione dell'esecuzione da fissa a rimovibile, per correnti nominali da 320 A a 630 A:</v>
          </cell>
          <cell r="C9507"/>
          <cell r="D9507"/>
        </row>
        <row r="9508">
          <cell r="A9508" t="str">
            <v>1E.03.040.0300.a</v>
          </cell>
          <cell r="B9508" t="str">
            <v>- terminali anteriori prolungati o per cavi in rame o posteriori filettati, 3P</v>
          </cell>
          <cell r="C9508" t="str">
            <v>cad</v>
          </cell>
          <cell r="D9508" t="str">
            <v>287,98</v>
          </cell>
        </row>
        <row r="9509">
          <cell r="A9509" t="str">
            <v>1E.03.040.0300.b</v>
          </cell>
          <cell r="B9509" t="str">
            <v>- terminali anteriori prolungati o per cavi in rame o posteriori filettati, 4P</v>
          </cell>
          <cell r="C9509" t="str">
            <v>cad</v>
          </cell>
          <cell r="D9509" t="str">
            <v>330,62</v>
          </cell>
        </row>
        <row r="9510">
          <cell r="A9510" t="str">
            <v>1E.03.040.0310</v>
          </cell>
          <cell r="B9510" t="str">
            <v>Accessori per la trasformazione dell'esecuzione da fissa a estraibile, per correnti nominali da 320 A a 630 A:</v>
          </cell>
          <cell r="C9510"/>
          <cell r="D9510"/>
        </row>
        <row r="9511">
          <cell r="A9511" t="str">
            <v>1E.03.040.0310.a</v>
          </cell>
          <cell r="B9511" t="str">
            <v>- terminali anteriori prolungati o per cavi in rame o posteriori filettati, 3P</v>
          </cell>
          <cell r="C9511" t="str">
            <v>cad</v>
          </cell>
          <cell r="D9511" t="str">
            <v>451,39</v>
          </cell>
        </row>
        <row r="9512">
          <cell r="A9512" t="str">
            <v>1E.03.040.0310.b</v>
          </cell>
          <cell r="B9512" t="str">
            <v>- terminali anteriori prolungati o per cavi in rame o posteriori filettati, 4P</v>
          </cell>
          <cell r="C9512" t="str">
            <v>cad</v>
          </cell>
          <cell r="D9512" t="str">
            <v>546,40</v>
          </cell>
        </row>
        <row r="9513">
          <cell r="A9513" t="str">
            <v>1E.03.040.0320</v>
          </cell>
          <cell r="B9513" t="str">
            <v>Interruttore con sganciatori magnetotermici con Im e Ith regolabili,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513"/>
          <cell r="D9513"/>
        </row>
        <row r="9514">
          <cell r="A9514" t="str">
            <v>1E.03.040.0320.a</v>
          </cell>
          <cell r="B9514" t="str">
            <v>- 3P In 630 A</v>
          </cell>
          <cell r="C9514" t="str">
            <v>cad</v>
          </cell>
          <cell r="D9514" t="str">
            <v>2.113,12</v>
          </cell>
        </row>
        <row r="9515">
          <cell r="A9515" t="str">
            <v>1E.03.040.0320.b</v>
          </cell>
          <cell r="B9515" t="str">
            <v>- 3P In 800 A</v>
          </cell>
          <cell r="C9515" t="str">
            <v>cad</v>
          </cell>
          <cell r="D9515" t="str">
            <v>2.597,23</v>
          </cell>
        </row>
        <row r="9516">
          <cell r="A9516" t="str">
            <v>1E.03.040.0320.c</v>
          </cell>
          <cell r="B9516" t="str">
            <v>- 4P In 630 A</v>
          </cell>
          <cell r="C9516" t="str">
            <v>cad</v>
          </cell>
          <cell r="D9516" t="str">
            <v>2.637,59</v>
          </cell>
        </row>
        <row r="9517">
          <cell r="A9517" t="str">
            <v>1E.03.040.0320.d</v>
          </cell>
          <cell r="B9517" t="str">
            <v>- 4P In 800 A</v>
          </cell>
          <cell r="C9517" t="str">
            <v>cad</v>
          </cell>
          <cell r="D9517" t="str">
            <v>3.333,50</v>
          </cell>
        </row>
        <row r="9518">
          <cell r="A9518" t="str">
            <v>1E.03.040.0330</v>
          </cell>
          <cell r="B9518" t="str">
            <v>Interruttore con sganciatori magnetotermici con Im e Ith regolabili,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9518"/>
          <cell r="D9518"/>
        </row>
        <row r="9519">
          <cell r="A9519" t="str">
            <v>1E.03.040.0330.a</v>
          </cell>
          <cell r="B9519" t="str">
            <v>- 3P In 630 A</v>
          </cell>
          <cell r="C9519" t="str">
            <v>cad</v>
          </cell>
          <cell r="D9519" t="str">
            <v>2.193,82</v>
          </cell>
        </row>
        <row r="9520">
          <cell r="A9520" t="str">
            <v>1E.03.040.0330.b</v>
          </cell>
          <cell r="B9520" t="str">
            <v>- 3P In 800 A</v>
          </cell>
          <cell r="C9520" t="str">
            <v>cad</v>
          </cell>
          <cell r="D9520" t="str">
            <v>2.728,35</v>
          </cell>
        </row>
        <row r="9521">
          <cell r="A9521" t="str">
            <v>1E.03.040.0330.c</v>
          </cell>
          <cell r="B9521" t="str">
            <v>- 4P In 630 A</v>
          </cell>
          <cell r="C9521" t="str">
            <v>cad</v>
          </cell>
          <cell r="D9521" t="str">
            <v>2.738,45</v>
          </cell>
        </row>
        <row r="9522">
          <cell r="A9522" t="str">
            <v>1E.03.040.0330.d</v>
          </cell>
          <cell r="B9522" t="str">
            <v>- 4P In 800 A</v>
          </cell>
          <cell r="C9522" t="str">
            <v>cad</v>
          </cell>
          <cell r="D9522" t="str">
            <v>3.434,33</v>
          </cell>
        </row>
        <row r="9523">
          <cell r="A9523" t="str">
            <v>1E.03.040.0340</v>
          </cell>
          <cell r="B9523" t="str">
            <v>Interruttore con sganciatori magnetotermici con Im e Ith regolabili,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523"/>
          <cell r="D9523"/>
        </row>
        <row r="9524">
          <cell r="A9524" t="str">
            <v>1E.03.040.0340.a</v>
          </cell>
          <cell r="B9524" t="str">
            <v>- 3P In 630 A</v>
          </cell>
          <cell r="C9524" t="str">
            <v>cad</v>
          </cell>
          <cell r="D9524" t="str">
            <v>2.375,35</v>
          </cell>
        </row>
        <row r="9525">
          <cell r="A9525" t="str">
            <v>1E.03.040.0340.b</v>
          </cell>
          <cell r="B9525" t="str">
            <v>- 3P In 800 A</v>
          </cell>
          <cell r="C9525" t="str">
            <v>cad</v>
          </cell>
          <cell r="D9525" t="str">
            <v>2.980,49</v>
          </cell>
        </row>
        <row r="9526">
          <cell r="A9526" t="str">
            <v>1E.03.040.0340.c</v>
          </cell>
          <cell r="B9526" t="str">
            <v>- 4P In 630 A</v>
          </cell>
          <cell r="C9526" t="str">
            <v>cad</v>
          </cell>
          <cell r="D9526" t="str">
            <v>2.990,57</v>
          </cell>
        </row>
        <row r="9527">
          <cell r="A9527" t="str">
            <v>1E.03.040.0340.d</v>
          </cell>
          <cell r="B9527" t="str">
            <v>- 4P In 800 A</v>
          </cell>
          <cell r="C9527" t="str">
            <v>cad</v>
          </cell>
          <cell r="D9527" t="str">
            <v>3.757,11</v>
          </cell>
        </row>
        <row r="9528">
          <cell r="A9528" t="str">
            <v>1E.03.040.0350</v>
          </cell>
          <cell r="B9528" t="str">
            <v>Interruttore con sganciatori magnetotermici con Im e Ith regolabili,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528"/>
          <cell r="D9528"/>
        </row>
        <row r="9529">
          <cell r="A9529" t="str">
            <v>1E.03.040.0350.a</v>
          </cell>
          <cell r="B9529" t="str">
            <v>- 3P In 630 A</v>
          </cell>
          <cell r="C9529" t="str">
            <v>cad</v>
          </cell>
          <cell r="D9529" t="str">
            <v>2.829,20</v>
          </cell>
        </row>
        <row r="9530">
          <cell r="A9530" t="str">
            <v>1E.03.040.0350.b</v>
          </cell>
          <cell r="B9530" t="str">
            <v>- 3P In 800 A</v>
          </cell>
          <cell r="C9530" t="str">
            <v>cad</v>
          </cell>
          <cell r="D9530" t="str">
            <v>3.262,89</v>
          </cell>
        </row>
        <row r="9531">
          <cell r="A9531" t="str">
            <v>1E.03.040.0350.c</v>
          </cell>
          <cell r="B9531" t="str">
            <v>- 4P In 630 A</v>
          </cell>
          <cell r="C9531" t="str">
            <v>cad</v>
          </cell>
          <cell r="D9531" t="str">
            <v>3.494,87</v>
          </cell>
        </row>
        <row r="9532">
          <cell r="A9532" t="str">
            <v>1E.03.040.0350.d</v>
          </cell>
          <cell r="B9532" t="str">
            <v>- 4P In 800 A</v>
          </cell>
          <cell r="C9532" t="str">
            <v>cad</v>
          </cell>
          <cell r="D9532" t="str">
            <v>3.999,15</v>
          </cell>
        </row>
        <row r="9533">
          <cell r="A9533" t="str">
            <v>1E.03.040.0360</v>
          </cell>
          <cell r="B9533"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533"/>
          <cell r="D9533"/>
        </row>
        <row r="9534">
          <cell r="A9534" t="str">
            <v>1E.03.040.0360.a</v>
          </cell>
          <cell r="B9534" t="str">
            <v>- 3P In 630 A</v>
          </cell>
          <cell r="C9534" t="str">
            <v>cad</v>
          </cell>
          <cell r="D9534" t="str">
            <v>2.098,91</v>
          </cell>
        </row>
        <row r="9535">
          <cell r="A9535" t="str">
            <v>1E.03.040.0360.b</v>
          </cell>
          <cell r="B9535" t="str">
            <v>- 3P In 800 A</v>
          </cell>
          <cell r="C9535" t="str">
            <v>cad</v>
          </cell>
          <cell r="D9535" t="str">
            <v>2.572,58</v>
          </cell>
        </row>
        <row r="9536">
          <cell r="A9536" t="str">
            <v>1E.03.040.0360.c</v>
          </cell>
          <cell r="B9536" t="str">
            <v>- 4P In 630 A</v>
          </cell>
          <cell r="C9536" t="str">
            <v>cad</v>
          </cell>
          <cell r="D9536" t="str">
            <v>2.612,06</v>
          </cell>
        </row>
        <row r="9537">
          <cell r="A9537" t="str">
            <v>1E.03.040.0360.d</v>
          </cell>
          <cell r="B9537" t="str">
            <v>- 4P In 800 A</v>
          </cell>
          <cell r="C9537" t="str">
            <v>cad</v>
          </cell>
          <cell r="D9537" t="str">
            <v>3.292,95</v>
          </cell>
        </row>
        <row r="9538">
          <cell r="A9538" t="str">
            <v>1E.03.040.0370</v>
          </cell>
          <cell r="B9538"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9538"/>
          <cell r="D9538"/>
        </row>
        <row r="9539">
          <cell r="A9539" t="str">
            <v>1E.03.040.0370.a</v>
          </cell>
          <cell r="B9539" t="str">
            <v>- 3P In 630 A</v>
          </cell>
          <cell r="C9539" t="str">
            <v>cad</v>
          </cell>
          <cell r="D9539" t="str">
            <v>2.671,26</v>
          </cell>
        </row>
        <row r="9540">
          <cell r="A9540" t="str">
            <v>1E.03.040.0370.b</v>
          </cell>
          <cell r="B9540" t="str">
            <v>- 3P In 800 A</v>
          </cell>
          <cell r="C9540" t="str">
            <v>cad</v>
          </cell>
          <cell r="D9540" t="str">
            <v>3.144,94</v>
          </cell>
        </row>
        <row r="9541">
          <cell r="A9541" t="str">
            <v>1E.03.040.0370.c</v>
          </cell>
          <cell r="B9541" t="str">
            <v>- 4P In 630 A</v>
          </cell>
          <cell r="C9541" t="str">
            <v>cad</v>
          </cell>
          <cell r="D9541" t="str">
            <v>3.184,40</v>
          </cell>
        </row>
        <row r="9542">
          <cell r="A9542" t="str">
            <v>1E.03.040.0370.d</v>
          </cell>
          <cell r="B9542" t="str">
            <v>- 4P In 800 A</v>
          </cell>
          <cell r="C9542" t="str">
            <v>cad</v>
          </cell>
          <cell r="D9542" t="str">
            <v>3.865,31</v>
          </cell>
        </row>
        <row r="9543">
          <cell r="A9543" t="str">
            <v>1E.03.040.0380</v>
          </cell>
          <cell r="B9543"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9543"/>
          <cell r="D9543"/>
        </row>
        <row r="9544">
          <cell r="A9544" t="str">
            <v>1E.03.040.0380.a</v>
          </cell>
          <cell r="B9544" t="str">
            <v>- 3P In 630 A</v>
          </cell>
          <cell r="C9544" t="str">
            <v>cad</v>
          </cell>
          <cell r="D9544" t="str">
            <v>2.177,85</v>
          </cell>
        </row>
        <row r="9545">
          <cell r="A9545" t="str">
            <v>1E.03.040.0380.b</v>
          </cell>
          <cell r="B9545" t="str">
            <v>- 3P In 800 A</v>
          </cell>
          <cell r="C9545" t="str">
            <v>cad</v>
          </cell>
          <cell r="D9545" t="str">
            <v>2.700,86</v>
          </cell>
        </row>
        <row r="9546">
          <cell r="A9546" t="str">
            <v>1E.03.040.0380.c</v>
          </cell>
          <cell r="B9546" t="str">
            <v>- 4P In 630 A</v>
          </cell>
          <cell r="C9546" t="str">
            <v>cad</v>
          </cell>
          <cell r="D9546" t="str">
            <v>2.710,74</v>
          </cell>
        </row>
        <row r="9547">
          <cell r="A9547" t="str">
            <v>1E.03.040.0380.d</v>
          </cell>
          <cell r="B9547" t="str">
            <v>- 4P In 800 A</v>
          </cell>
          <cell r="C9547" t="str">
            <v>cad</v>
          </cell>
          <cell r="D9547" t="str">
            <v>3.391,63</v>
          </cell>
        </row>
        <row r="9548">
          <cell r="A9548" t="str">
            <v>1E.03.040.0390</v>
          </cell>
          <cell r="B9548"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9548"/>
          <cell r="D9548"/>
        </row>
        <row r="9549">
          <cell r="A9549" t="str">
            <v>1E.03.040.0390.a</v>
          </cell>
          <cell r="B9549" t="str">
            <v>- 3P In 630 A</v>
          </cell>
          <cell r="C9549" t="str">
            <v>cad</v>
          </cell>
          <cell r="D9549" t="str">
            <v>2.750,21</v>
          </cell>
        </row>
        <row r="9550">
          <cell r="A9550" t="str">
            <v>1E.03.040.0390.b</v>
          </cell>
          <cell r="B9550" t="str">
            <v>- 3P In 800 A</v>
          </cell>
          <cell r="C9550" t="str">
            <v>cad</v>
          </cell>
          <cell r="D9550" t="str">
            <v>3.273,23</v>
          </cell>
        </row>
        <row r="9551">
          <cell r="A9551" t="str">
            <v>1E.03.040.0390.c</v>
          </cell>
          <cell r="B9551" t="str">
            <v>- 4P In 630 A</v>
          </cell>
          <cell r="C9551" t="str">
            <v>cad</v>
          </cell>
          <cell r="D9551" t="str">
            <v>3.283,08</v>
          </cell>
        </row>
        <row r="9552">
          <cell r="A9552" t="str">
            <v>1E.03.040.0390.d</v>
          </cell>
          <cell r="B9552" t="str">
            <v>- 4P In 800 A</v>
          </cell>
          <cell r="C9552" t="str">
            <v>cad</v>
          </cell>
          <cell r="D9552" t="str">
            <v>3.963,98</v>
          </cell>
        </row>
        <row r="9553">
          <cell r="A9553" t="str">
            <v>1E.03.040.0400</v>
          </cell>
          <cell r="B9553"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553"/>
          <cell r="D9553"/>
        </row>
        <row r="9554">
          <cell r="A9554" t="str">
            <v>1E.03.040.0400.a</v>
          </cell>
          <cell r="B9554" t="str">
            <v>- 3P In 630 A</v>
          </cell>
          <cell r="C9554" t="str">
            <v>cad</v>
          </cell>
          <cell r="D9554" t="str">
            <v>2.355,49</v>
          </cell>
        </row>
        <row r="9555">
          <cell r="A9555" t="str">
            <v>1E.03.040.0400.b</v>
          </cell>
          <cell r="B9555" t="str">
            <v>- 3P In 800 A</v>
          </cell>
          <cell r="C9555" t="str">
            <v>cad</v>
          </cell>
          <cell r="D9555" t="str">
            <v>2.947,56</v>
          </cell>
        </row>
        <row r="9556">
          <cell r="A9556" t="str">
            <v>1E.03.040.0400.c</v>
          </cell>
          <cell r="B9556" t="str">
            <v>- 4P In 630 A</v>
          </cell>
          <cell r="C9556" t="str">
            <v>cad</v>
          </cell>
          <cell r="D9556" t="str">
            <v>2.957,43</v>
          </cell>
        </row>
        <row r="9557">
          <cell r="A9557" t="str">
            <v>1E.03.040.0400.d</v>
          </cell>
          <cell r="B9557" t="str">
            <v>- 4P In 800 A</v>
          </cell>
          <cell r="C9557" t="str">
            <v>cad</v>
          </cell>
          <cell r="D9557" t="str">
            <v>3.707,41</v>
          </cell>
        </row>
        <row r="9558">
          <cell r="A9558" t="str">
            <v>1E.03.040.0410</v>
          </cell>
          <cell r="B9558"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558"/>
          <cell r="D9558"/>
        </row>
        <row r="9559">
          <cell r="A9559" t="str">
            <v>1E.03.040.0410.a</v>
          </cell>
          <cell r="B9559" t="str">
            <v>- 3P In 630 A</v>
          </cell>
          <cell r="C9559" t="str">
            <v>cad</v>
          </cell>
          <cell r="D9559" t="str">
            <v>2.917,96</v>
          </cell>
        </row>
        <row r="9560">
          <cell r="A9560" t="str">
            <v>1E.03.040.0410.b</v>
          </cell>
          <cell r="B9560" t="str">
            <v>- 3P In 800 A</v>
          </cell>
          <cell r="C9560" t="str">
            <v>cad</v>
          </cell>
          <cell r="D9560" t="str">
            <v>3.510,05</v>
          </cell>
        </row>
        <row r="9561">
          <cell r="A9561" t="str">
            <v>1E.03.040.0410.c</v>
          </cell>
          <cell r="B9561" t="str">
            <v>- 4P In 630 A</v>
          </cell>
          <cell r="C9561" t="str">
            <v>cad</v>
          </cell>
          <cell r="D9561" t="str">
            <v>3.519,91</v>
          </cell>
        </row>
        <row r="9562">
          <cell r="A9562" t="str">
            <v>1E.03.040.0410.d</v>
          </cell>
          <cell r="B9562" t="str">
            <v>- 4P In 800 A</v>
          </cell>
          <cell r="C9562" t="str">
            <v>cad</v>
          </cell>
          <cell r="D9562" t="str">
            <v>4.279,76</v>
          </cell>
        </row>
        <row r="9563">
          <cell r="A9563" t="str">
            <v>1E.03.040.0420</v>
          </cell>
          <cell r="B9563"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563"/>
          <cell r="D9563"/>
        </row>
        <row r="9564">
          <cell r="A9564" t="str">
            <v>1E.03.040.0420.a</v>
          </cell>
          <cell r="B9564" t="str">
            <v>- 3P In 630 A</v>
          </cell>
          <cell r="C9564" t="str">
            <v>cad</v>
          </cell>
          <cell r="D9564" t="str">
            <v>2.799,54</v>
          </cell>
        </row>
        <row r="9565">
          <cell r="A9565" t="str">
            <v>1E.03.040.0420.b</v>
          </cell>
          <cell r="B9565" t="str">
            <v>- 3P In 800 A</v>
          </cell>
          <cell r="C9565" t="str">
            <v>cad</v>
          </cell>
          <cell r="D9565" t="str">
            <v>3.223,87</v>
          </cell>
        </row>
        <row r="9566">
          <cell r="A9566" t="str">
            <v>1E.03.040.0420.c</v>
          </cell>
          <cell r="B9566" t="str">
            <v>- 4P In 630 A</v>
          </cell>
          <cell r="C9566" t="str">
            <v>cad</v>
          </cell>
          <cell r="D9566" t="str">
            <v>3.450,85</v>
          </cell>
        </row>
        <row r="9567">
          <cell r="A9567" t="str">
            <v>1E.03.040.0420.d</v>
          </cell>
          <cell r="B9567" t="str">
            <v>- 4P In 800 A</v>
          </cell>
          <cell r="C9567" t="str">
            <v>cad</v>
          </cell>
          <cell r="D9567" t="str">
            <v>3.944,25</v>
          </cell>
        </row>
        <row r="9568">
          <cell r="A9568" t="str">
            <v>1E.03.040.0430</v>
          </cell>
          <cell r="B9568"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568"/>
          <cell r="D9568"/>
        </row>
        <row r="9569">
          <cell r="A9569" t="str">
            <v>1E.03.040.0430.a</v>
          </cell>
          <cell r="B9569" t="str">
            <v>- 3P In 630 A</v>
          </cell>
          <cell r="C9569" t="str">
            <v>cad</v>
          </cell>
          <cell r="D9569" t="str">
            <v>3.371,90</v>
          </cell>
        </row>
        <row r="9570">
          <cell r="A9570" t="str">
            <v>1E.03.040.0430.b</v>
          </cell>
          <cell r="B9570" t="str">
            <v>- 3P In 800 A</v>
          </cell>
          <cell r="C9570" t="str">
            <v>cad</v>
          </cell>
          <cell r="D9570" t="str">
            <v>3.796,23</v>
          </cell>
        </row>
        <row r="9571">
          <cell r="A9571" t="str">
            <v>1E.03.040.0430.c</v>
          </cell>
          <cell r="B9571" t="str">
            <v>- 4P In 630 A</v>
          </cell>
          <cell r="C9571" t="str">
            <v>cad</v>
          </cell>
          <cell r="D9571" t="str">
            <v>4.013,32</v>
          </cell>
        </row>
        <row r="9572">
          <cell r="A9572" t="str">
            <v>1E.03.040.0430.d</v>
          </cell>
          <cell r="B9572" t="str">
            <v>- 4P In 800 A</v>
          </cell>
          <cell r="C9572" t="str">
            <v>cad</v>
          </cell>
          <cell r="D9572" t="str">
            <v>4.506,72</v>
          </cell>
        </row>
        <row r="9573">
          <cell r="A9573" t="str">
            <v>1E.03.040.0440</v>
          </cell>
          <cell r="B9573"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9573"/>
          <cell r="D9573"/>
        </row>
        <row r="9574">
          <cell r="A9574" t="str">
            <v>1E.03.040.0440.a</v>
          </cell>
          <cell r="B9574" t="str">
            <v>- 3P In 1000 A</v>
          </cell>
          <cell r="C9574" t="str">
            <v>cad</v>
          </cell>
          <cell r="D9574" t="str">
            <v>2.975,31</v>
          </cell>
        </row>
        <row r="9575">
          <cell r="A9575" t="str">
            <v>1E.03.040.0440.b</v>
          </cell>
          <cell r="B9575" t="str">
            <v>- 3P In 1250 A</v>
          </cell>
          <cell r="C9575" t="str">
            <v>cad</v>
          </cell>
          <cell r="D9575" t="str">
            <v>3.231,89</v>
          </cell>
        </row>
        <row r="9576">
          <cell r="A9576" t="str">
            <v>1E.03.040.0440.c</v>
          </cell>
          <cell r="B9576" t="str">
            <v>- 3P In 1600 A</v>
          </cell>
          <cell r="C9576" t="str">
            <v>cad</v>
          </cell>
          <cell r="D9576" t="str">
            <v>3.626,63</v>
          </cell>
        </row>
        <row r="9577">
          <cell r="A9577" t="str">
            <v>1E.03.040.0440.d</v>
          </cell>
          <cell r="B9577" t="str">
            <v>- 4P In 1000 A</v>
          </cell>
          <cell r="C9577" t="str">
            <v>cad</v>
          </cell>
          <cell r="D9577" t="str">
            <v>3.715,44</v>
          </cell>
        </row>
        <row r="9578">
          <cell r="A9578" t="str">
            <v>1E.03.040.0440.e</v>
          </cell>
          <cell r="B9578" t="str">
            <v>- 4P In 1250 A</v>
          </cell>
          <cell r="C9578" t="str">
            <v>cad</v>
          </cell>
          <cell r="D9578" t="str">
            <v>4.060,82</v>
          </cell>
        </row>
        <row r="9579">
          <cell r="A9579" t="str">
            <v>1E.03.040.0440.f</v>
          </cell>
          <cell r="B9579" t="str">
            <v>- 4P In 1600 A</v>
          </cell>
          <cell r="C9579" t="str">
            <v>cad</v>
          </cell>
          <cell r="D9579" t="str">
            <v>4.524,62</v>
          </cell>
        </row>
        <row r="9580">
          <cell r="A9580" t="str">
            <v>1E.03.040.0450</v>
          </cell>
          <cell r="B9580"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9580"/>
          <cell r="D9580"/>
        </row>
        <row r="9581">
          <cell r="A9581" t="str">
            <v>1E.03.040.0450.a</v>
          </cell>
          <cell r="B9581" t="str">
            <v>- 3P In 1000 A</v>
          </cell>
          <cell r="C9581" t="str">
            <v>cad</v>
          </cell>
          <cell r="D9581" t="str">
            <v>3.537,80</v>
          </cell>
        </row>
        <row r="9582">
          <cell r="A9582" t="str">
            <v>1E.03.040.0450.b</v>
          </cell>
          <cell r="B9582" t="str">
            <v>- 3P In 1250 A</v>
          </cell>
          <cell r="C9582" t="str">
            <v>cad</v>
          </cell>
          <cell r="D9582" t="str">
            <v>3.804,24</v>
          </cell>
        </row>
        <row r="9583">
          <cell r="A9583" t="str">
            <v>1E.03.040.0450.c</v>
          </cell>
          <cell r="B9583" t="str">
            <v>- 3P In 1600 A</v>
          </cell>
          <cell r="C9583" t="str">
            <v>cad</v>
          </cell>
          <cell r="D9583" t="str">
            <v>4.198,96</v>
          </cell>
        </row>
        <row r="9584">
          <cell r="A9584" t="str">
            <v>1E.03.040.0450.d</v>
          </cell>
          <cell r="B9584" t="str">
            <v>- 4P In 1000 A</v>
          </cell>
          <cell r="C9584" t="str">
            <v>cad</v>
          </cell>
          <cell r="D9584" t="str">
            <v>4.287,79</v>
          </cell>
        </row>
        <row r="9585">
          <cell r="A9585" t="str">
            <v>1E.03.040.0450.e</v>
          </cell>
          <cell r="B9585" t="str">
            <v>- 4P In 1250 A</v>
          </cell>
          <cell r="C9585" t="str">
            <v>cad</v>
          </cell>
          <cell r="D9585" t="str">
            <v>4.623,29</v>
          </cell>
        </row>
        <row r="9586">
          <cell r="A9586" t="str">
            <v>1E.03.040.0450.f</v>
          </cell>
          <cell r="B9586" t="str">
            <v>- 4P In 1600 A</v>
          </cell>
          <cell r="C9586" t="str">
            <v>cad</v>
          </cell>
          <cell r="D9586" t="str">
            <v>5.106,83</v>
          </cell>
        </row>
        <row r="9587">
          <cell r="A9587" t="str">
            <v>1E.03.040.0460</v>
          </cell>
          <cell r="B9587"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587"/>
          <cell r="D9587"/>
        </row>
        <row r="9588">
          <cell r="A9588" t="str">
            <v>1E.03.040.0460.a</v>
          </cell>
          <cell r="B9588" t="str">
            <v>- 3P In 1000 A</v>
          </cell>
          <cell r="C9588" t="str">
            <v>cad</v>
          </cell>
          <cell r="D9588" t="str">
            <v>3.113,47</v>
          </cell>
        </row>
        <row r="9589">
          <cell r="A9589" t="str">
            <v>1E.03.040.0460.b</v>
          </cell>
          <cell r="B9589" t="str">
            <v>- 3P In 1250 A</v>
          </cell>
          <cell r="C9589" t="str">
            <v>cad</v>
          </cell>
          <cell r="D9589" t="str">
            <v>3.389,78</v>
          </cell>
        </row>
        <row r="9590">
          <cell r="A9590" t="str">
            <v>1E.03.040.0460.c</v>
          </cell>
          <cell r="B9590" t="str">
            <v>- 3P In 1600 A</v>
          </cell>
          <cell r="C9590" t="str">
            <v>cad</v>
          </cell>
          <cell r="D9590" t="str">
            <v>3.843,72</v>
          </cell>
        </row>
        <row r="9591">
          <cell r="A9591" t="str">
            <v>1E.03.040.0460.d</v>
          </cell>
          <cell r="B9591" t="str">
            <v>- 4P In 1000 A</v>
          </cell>
          <cell r="C9591" t="str">
            <v>cad</v>
          </cell>
          <cell r="D9591" t="str">
            <v>3.893,07</v>
          </cell>
        </row>
        <row r="9592">
          <cell r="A9592" t="str">
            <v>1E.03.040.0460.e</v>
          </cell>
          <cell r="B9592" t="str">
            <v>- 4P In 1250 A</v>
          </cell>
          <cell r="C9592" t="str">
            <v>cad</v>
          </cell>
          <cell r="D9592" t="str">
            <v>4.248,29</v>
          </cell>
        </row>
        <row r="9593">
          <cell r="A9593" t="str">
            <v>1E.03.040.0460.f</v>
          </cell>
          <cell r="B9593" t="str">
            <v>- 4P In 1600 A</v>
          </cell>
          <cell r="C9593" t="str">
            <v>cad</v>
          </cell>
          <cell r="D9593" t="str">
            <v>4.909,47</v>
          </cell>
        </row>
        <row r="9594">
          <cell r="A9594" t="str">
            <v>1E.03.040.0470</v>
          </cell>
          <cell r="B9594"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9594"/>
          <cell r="D9594"/>
        </row>
        <row r="9595">
          <cell r="A9595" t="str">
            <v>1E.03.040.0470.a</v>
          </cell>
          <cell r="B9595" t="str">
            <v>- 3P In 1000 A</v>
          </cell>
          <cell r="C9595" t="str">
            <v>cad</v>
          </cell>
          <cell r="D9595" t="str">
            <v>3.685,81</v>
          </cell>
        </row>
        <row r="9596">
          <cell r="A9596" t="str">
            <v>1E.03.040.0470.b</v>
          </cell>
          <cell r="B9596" t="str">
            <v>- 3P In 1250 A</v>
          </cell>
          <cell r="C9596" t="str">
            <v>cad</v>
          </cell>
          <cell r="D9596" t="str">
            <v>3.962,13</v>
          </cell>
        </row>
        <row r="9597">
          <cell r="A9597" t="str">
            <v>1E.03.040.0470.c</v>
          </cell>
          <cell r="B9597" t="str">
            <v>- 3P In 1600 A</v>
          </cell>
          <cell r="C9597" t="str">
            <v>cad</v>
          </cell>
          <cell r="D9597" t="str">
            <v>4.416,08</v>
          </cell>
        </row>
        <row r="9598">
          <cell r="A9598" t="str">
            <v>1E.03.040.0470.d</v>
          </cell>
          <cell r="B9598" t="str">
            <v>- 4P In 1000 A</v>
          </cell>
          <cell r="C9598" t="str">
            <v>cad</v>
          </cell>
          <cell r="D9598" t="str">
            <v>4.465,38</v>
          </cell>
        </row>
        <row r="9599">
          <cell r="A9599" t="str">
            <v>1E.03.040.0470.e</v>
          </cell>
          <cell r="B9599" t="str">
            <v>- 4P In 1250 A</v>
          </cell>
          <cell r="C9599" t="str">
            <v>cad</v>
          </cell>
          <cell r="D9599" t="str">
            <v>4.820,65</v>
          </cell>
        </row>
        <row r="9600">
          <cell r="A9600" t="str">
            <v>1E.03.040.0470.f</v>
          </cell>
          <cell r="B9600" t="str">
            <v>- 4P In 1600 A</v>
          </cell>
          <cell r="C9600" t="str">
            <v>cad</v>
          </cell>
          <cell r="D9600" t="str">
            <v>5.481,81</v>
          </cell>
        </row>
        <row r="9601">
          <cell r="A9601" t="str">
            <v>1E.03.040.0480</v>
          </cell>
          <cell r="B9601" t="str">
            <v>Interruttore di tipo scatolato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601"/>
          <cell r="D9601"/>
        </row>
        <row r="9602">
          <cell r="A9602" t="str">
            <v>1E.03.040.0480.a</v>
          </cell>
          <cell r="B9602" t="str">
            <v>- 3P In 1000 A</v>
          </cell>
          <cell r="C9602" t="str">
            <v>cad</v>
          </cell>
          <cell r="D9602" t="str">
            <v>3.468,73</v>
          </cell>
        </row>
        <row r="9603">
          <cell r="A9603" t="str">
            <v>1E.03.040.0480.b</v>
          </cell>
          <cell r="B9603" t="str">
            <v>- 3P In 1250 A</v>
          </cell>
          <cell r="C9603" t="str">
            <v>cad</v>
          </cell>
          <cell r="D9603" t="str">
            <v>3.705,55</v>
          </cell>
        </row>
        <row r="9604">
          <cell r="A9604" t="str">
            <v>1E.03.040.0480.c</v>
          </cell>
          <cell r="B9604" t="str">
            <v>- 3P In 1600 A</v>
          </cell>
          <cell r="C9604" t="str">
            <v>cad</v>
          </cell>
          <cell r="D9604" t="str">
            <v>4.001,60</v>
          </cell>
        </row>
        <row r="9605">
          <cell r="A9605" t="str">
            <v>1E.03.040.0480.d</v>
          </cell>
          <cell r="B9605" t="str">
            <v>- 4P In 1000 A</v>
          </cell>
          <cell r="C9605" t="str">
            <v>cad</v>
          </cell>
          <cell r="D9605" t="str">
            <v>4.307,51</v>
          </cell>
        </row>
        <row r="9606">
          <cell r="A9606" t="str">
            <v>1E.03.040.0480.e</v>
          </cell>
          <cell r="B9606" t="str">
            <v>- 4P In 1250 A</v>
          </cell>
          <cell r="C9606" t="str">
            <v>cad</v>
          </cell>
          <cell r="D9606" t="str">
            <v>4.603,53</v>
          </cell>
        </row>
        <row r="9607">
          <cell r="A9607" t="str">
            <v>1E.03.040.0480.f</v>
          </cell>
          <cell r="B9607" t="str">
            <v>- 4P In 1600 A</v>
          </cell>
          <cell r="C9607" t="str">
            <v>cad</v>
          </cell>
          <cell r="D9607" t="str">
            <v>5.067,34</v>
          </cell>
        </row>
        <row r="9608">
          <cell r="A9608" t="str">
            <v>1E.03.040.0490</v>
          </cell>
          <cell r="B9608" t="str">
            <v>Interruttore di tipo scatolato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9608"/>
          <cell r="D9608"/>
        </row>
        <row r="9609">
          <cell r="A9609" t="str">
            <v>1E.03.040.0490.a</v>
          </cell>
          <cell r="B9609" t="str">
            <v>- 3P In 1000 A</v>
          </cell>
          <cell r="C9609" t="str">
            <v>cad</v>
          </cell>
          <cell r="D9609" t="str">
            <v>4.031,21</v>
          </cell>
        </row>
        <row r="9610">
          <cell r="A9610" t="str">
            <v>1E.03.040.0490.b</v>
          </cell>
          <cell r="B9610" t="str">
            <v>- 3P In 1250 A</v>
          </cell>
          <cell r="C9610" t="str">
            <v>cad</v>
          </cell>
          <cell r="D9610" t="str">
            <v>4.277,90</v>
          </cell>
        </row>
        <row r="9611">
          <cell r="A9611" t="str">
            <v>1E.03.040.0490.c</v>
          </cell>
          <cell r="B9611" t="str">
            <v>- 3P In 1600 A</v>
          </cell>
          <cell r="C9611" t="str">
            <v>cad</v>
          </cell>
          <cell r="D9611" t="str">
            <v>4.573,95</v>
          </cell>
        </row>
        <row r="9612">
          <cell r="A9612" t="str">
            <v>1E.03.040.0490.d</v>
          </cell>
          <cell r="B9612" t="str">
            <v>- 4P In 1000 A</v>
          </cell>
          <cell r="C9612" t="str">
            <v>cad</v>
          </cell>
          <cell r="D9612" t="str">
            <v>4.879,88</v>
          </cell>
        </row>
        <row r="9613">
          <cell r="A9613" t="str">
            <v>1E.03.040.0490.e</v>
          </cell>
          <cell r="B9613" t="str">
            <v>- 4P In 1250 A</v>
          </cell>
          <cell r="C9613" t="str">
            <v>cad</v>
          </cell>
          <cell r="D9613" t="str">
            <v>5.185,75</v>
          </cell>
        </row>
        <row r="9614">
          <cell r="A9614" t="str">
            <v>1E.03.040.0490.f</v>
          </cell>
          <cell r="B9614" t="str">
            <v>- 4P In 1600 A</v>
          </cell>
          <cell r="C9614" t="str">
            <v>cad</v>
          </cell>
          <cell r="D9614" t="str">
            <v>5.629,82</v>
          </cell>
        </row>
        <row r="9615">
          <cell r="A9615" t="str">
            <v>1E.03.040.0500</v>
          </cell>
          <cell r="B9615" t="str">
            <v>Accessori per la trasformazione dell'esecuzione da fissa a estraibile, per interruttori con In fino a 1600 A:</v>
          </cell>
          <cell r="C9615"/>
          <cell r="D9615"/>
        </row>
        <row r="9616">
          <cell r="A9616" t="str">
            <v>1E.03.040.0500.a</v>
          </cell>
          <cell r="B9616" t="str">
            <v>- terminali anteriori prolungati o posteriori in piatto verticali o posteriori in piatto orizzontali, 3P</v>
          </cell>
          <cell r="C9616" t="str">
            <v>cad</v>
          </cell>
          <cell r="D9616" t="str">
            <v>645,21</v>
          </cell>
        </row>
        <row r="9617">
          <cell r="A9617" t="str">
            <v>1E.03.040.0500.b</v>
          </cell>
          <cell r="B9617" t="str">
            <v>- terminali anteriori prolungati o posteriori in piatto verticali o posteriori in piatto orizzontali, 4P</v>
          </cell>
          <cell r="C9617" t="str">
            <v>cad</v>
          </cell>
          <cell r="D9617" t="str">
            <v>798,83</v>
          </cell>
        </row>
        <row r="9618">
          <cell r="A9618" t="str">
            <v>1E.03.040.0510</v>
          </cell>
          <cell r="B9618" t="str">
            <v>Relè differenziale di terra a toroide separato, tipo adatto per montaggio su guida DIN, intervento istantaneo o selettivo con tempo inversamente proporzionale alla corrente di guasto, custodia isolante, corrente d'intervento regolabile, nei componenti:</v>
          </cell>
          <cell r="C9618"/>
          <cell r="D9618"/>
        </row>
        <row r="9619">
          <cell r="A9619" t="str">
            <v>1E.03.040.0510.a</v>
          </cell>
          <cell r="B9619" t="str">
            <v>- differenziale di terra</v>
          </cell>
          <cell r="C9619" t="str">
            <v>cad</v>
          </cell>
          <cell r="D9619" t="str">
            <v>645,21</v>
          </cell>
        </row>
        <row r="9620">
          <cell r="A9620" t="str">
            <v>1E.03.040.0510.b</v>
          </cell>
          <cell r="B9620" t="str">
            <v>- toroide chiuso diametro 35 mm</v>
          </cell>
          <cell r="C9620" t="str">
            <v>cad</v>
          </cell>
          <cell r="D9620" t="str">
            <v>68,98</v>
          </cell>
        </row>
        <row r="9621">
          <cell r="A9621" t="str">
            <v>1E.03.040.0510.c</v>
          </cell>
          <cell r="B9621" t="str">
            <v>- toroide chiuso diametro 80 mm</v>
          </cell>
          <cell r="C9621" t="str">
            <v>cad</v>
          </cell>
          <cell r="D9621" t="str">
            <v>89,51</v>
          </cell>
        </row>
        <row r="9622">
          <cell r="A9622" t="str">
            <v>1E.03.040.0510.d</v>
          </cell>
          <cell r="B9622" t="str">
            <v>- toroide chiuso diametro 110 mm</v>
          </cell>
          <cell r="C9622" t="str">
            <v>cad</v>
          </cell>
          <cell r="D9622" t="str">
            <v>103,26</v>
          </cell>
        </row>
        <row r="9623">
          <cell r="A9623" t="str">
            <v>1E.03.040.0510.e</v>
          </cell>
          <cell r="B9623" t="str">
            <v>- toroide chiuso diametro 210 mm</v>
          </cell>
          <cell r="C9623" t="str">
            <v>cad</v>
          </cell>
          <cell r="D9623" t="str">
            <v>165,44</v>
          </cell>
        </row>
        <row r="9624">
          <cell r="A9624" t="str">
            <v>1E.03.040.0510.f</v>
          </cell>
          <cell r="B9624" t="str">
            <v>- toroide aperto diametro 110 mm</v>
          </cell>
          <cell r="C9624" t="str">
            <v>cad</v>
          </cell>
          <cell r="D9624" t="str">
            <v>165,44</v>
          </cell>
        </row>
        <row r="9625">
          <cell r="A9625" t="str">
            <v>1E.03.040.0510.g</v>
          </cell>
          <cell r="B9625" t="str">
            <v>- toroide aperto diametro 210 mm</v>
          </cell>
          <cell r="C9625" t="str">
            <v>cad</v>
          </cell>
          <cell r="D9625" t="str">
            <v>274,67</v>
          </cell>
        </row>
        <row r="9626">
          <cell r="A9626" t="str">
            <v>1E.03.050</v>
          </cell>
          <cell r="B9626" t="str">
            <v>INTERRUTTORI DI MANOVRA</v>
          </cell>
          <cell r="C9626"/>
          <cell r="D9626"/>
        </row>
        <row r="9627">
          <cell r="A9627" t="str">
            <v>1E.03.050.0010</v>
          </cell>
          <cell r="B9627" t="str">
            <v>Interruttore di manovra sezionatore di tipo modulare, conforme norma CEI-EN 60947-3, comando con levetta frontale a manovra indipendente, con segnalazione delle funzioni, adatto per il montaggio su guida DIN, in contenitore plastico, nelle tipologie:</v>
          </cell>
          <cell r="C9627"/>
          <cell r="D9627"/>
        </row>
        <row r="9628">
          <cell r="A9628" t="str">
            <v>1E.03.050.0010.a</v>
          </cell>
          <cell r="B9628" t="str">
            <v>- 1P, In 16÷25 A, 230÷400 V</v>
          </cell>
          <cell r="C9628" t="str">
            <v>cad</v>
          </cell>
          <cell r="D9628" t="str">
            <v>18,04</v>
          </cell>
        </row>
        <row r="9629">
          <cell r="A9629" t="str">
            <v>1E.03.050.0010.b</v>
          </cell>
          <cell r="B9629" t="str">
            <v>- 1P, In 32÷40 A, 230÷400 V</v>
          </cell>
          <cell r="C9629" t="str">
            <v>cad</v>
          </cell>
          <cell r="D9629" t="str">
            <v>18,39</v>
          </cell>
        </row>
        <row r="9630">
          <cell r="A9630" t="str">
            <v>1E.03.050.0010.c</v>
          </cell>
          <cell r="B9630" t="str">
            <v>- 1P, In 63÷80 A, 230÷400 V</v>
          </cell>
          <cell r="C9630" t="str">
            <v>cad</v>
          </cell>
          <cell r="D9630" t="str">
            <v>22,57</v>
          </cell>
        </row>
        <row r="9631">
          <cell r="A9631" t="str">
            <v>1E.03.050.0010.d</v>
          </cell>
          <cell r="B9631" t="str">
            <v>- 1P, In 100 A, 230÷400 V</v>
          </cell>
          <cell r="C9631" t="str">
            <v>cad</v>
          </cell>
          <cell r="D9631" t="str">
            <v>24,43</v>
          </cell>
        </row>
        <row r="9632">
          <cell r="A9632" t="str">
            <v>1E.03.050.0010.e</v>
          </cell>
          <cell r="B9632" t="str">
            <v>- 1P, In 125 A, 230÷400 V</v>
          </cell>
          <cell r="C9632" t="str">
            <v>cad</v>
          </cell>
          <cell r="D9632" t="str">
            <v>33,31</v>
          </cell>
        </row>
        <row r="9633">
          <cell r="A9633" t="str">
            <v>1E.03.050.0010.f</v>
          </cell>
          <cell r="B9633" t="str">
            <v>- 2P, In 16÷20 A, 230÷400 V</v>
          </cell>
          <cell r="C9633" t="str">
            <v>cad</v>
          </cell>
          <cell r="D9633" t="str">
            <v>26,76</v>
          </cell>
        </row>
        <row r="9634">
          <cell r="A9634" t="str">
            <v>1E.03.050.0010.g</v>
          </cell>
          <cell r="B9634" t="str">
            <v>- 2P, In 32÷40 A, 230÷400 V</v>
          </cell>
          <cell r="C9634" t="str">
            <v>cad</v>
          </cell>
          <cell r="D9634" t="str">
            <v>27,38</v>
          </cell>
        </row>
        <row r="9635">
          <cell r="A9635" t="str">
            <v>1E.03.050.0010.h</v>
          </cell>
          <cell r="B9635" t="str">
            <v>- 2P, In 63÷80 A, 230÷400 V</v>
          </cell>
          <cell r="C9635" t="str">
            <v>cad</v>
          </cell>
          <cell r="D9635" t="str">
            <v>34,31</v>
          </cell>
        </row>
        <row r="9636">
          <cell r="A9636" t="str">
            <v>1E.03.050.0010.i</v>
          </cell>
          <cell r="B9636" t="str">
            <v>- 2P, In 100 A, 230÷400 V</v>
          </cell>
          <cell r="C9636" t="str">
            <v>cad</v>
          </cell>
          <cell r="D9636" t="str">
            <v>38,30</v>
          </cell>
        </row>
        <row r="9637">
          <cell r="A9637" t="str">
            <v>1E.03.050.0010.j</v>
          </cell>
          <cell r="B9637" t="str">
            <v>- 2P, In 125 A, 230÷400 V</v>
          </cell>
          <cell r="C9637" t="str">
            <v>cad</v>
          </cell>
          <cell r="D9637" t="str">
            <v>44,96</v>
          </cell>
        </row>
        <row r="9638">
          <cell r="A9638" t="str">
            <v>1E.03.050.0010.k</v>
          </cell>
          <cell r="B9638" t="str">
            <v>- 3P, In 16÷20 A, 400 V</v>
          </cell>
          <cell r="C9638" t="str">
            <v>cad</v>
          </cell>
          <cell r="D9638" t="str">
            <v>34,43</v>
          </cell>
        </row>
        <row r="9639">
          <cell r="A9639" t="str">
            <v>1E.03.050.0010.l</v>
          </cell>
          <cell r="B9639" t="str">
            <v>- 3P, In 32÷40 A, 400 V</v>
          </cell>
          <cell r="C9639" t="str">
            <v>cad</v>
          </cell>
          <cell r="D9639" t="str">
            <v>37,09</v>
          </cell>
        </row>
        <row r="9640">
          <cell r="A9640" t="str">
            <v>1E.03.050.0010.m</v>
          </cell>
          <cell r="B9640" t="str">
            <v>- 3P, In 63÷80 A, 400 V</v>
          </cell>
          <cell r="C9640" t="str">
            <v>cad</v>
          </cell>
          <cell r="D9640" t="str">
            <v>45,97</v>
          </cell>
        </row>
        <row r="9641">
          <cell r="A9641" t="str">
            <v>1E.03.050.0010.n</v>
          </cell>
          <cell r="B9641" t="str">
            <v>- 3P, In 100 A, 400 V</v>
          </cell>
          <cell r="C9641" t="str">
            <v>cad</v>
          </cell>
          <cell r="D9641" t="str">
            <v>50,41</v>
          </cell>
        </row>
        <row r="9642">
          <cell r="A9642" t="str">
            <v>1E.03.050.0010.o</v>
          </cell>
          <cell r="B9642" t="str">
            <v>- 3P, In 125 A, 400 V</v>
          </cell>
          <cell r="C9642" t="str">
            <v>cad</v>
          </cell>
          <cell r="D9642" t="str">
            <v>61,07</v>
          </cell>
        </row>
        <row r="9643">
          <cell r="A9643" t="str">
            <v>1E.03.050.0010.p</v>
          </cell>
          <cell r="B9643" t="str">
            <v>- 4P, In 16÷20 A, 400 V</v>
          </cell>
          <cell r="C9643" t="str">
            <v>cad</v>
          </cell>
          <cell r="D9643" t="str">
            <v>44,30</v>
          </cell>
        </row>
        <row r="9644">
          <cell r="A9644" t="str">
            <v>1E.03.050.0010.q</v>
          </cell>
          <cell r="B9644" t="str">
            <v>- 4P, In 32÷40 A, 400 V</v>
          </cell>
          <cell r="C9644" t="str">
            <v>cad</v>
          </cell>
          <cell r="D9644" t="str">
            <v>46,07</v>
          </cell>
        </row>
        <row r="9645">
          <cell r="A9645" t="str">
            <v>1E.03.050.0010.r</v>
          </cell>
          <cell r="B9645" t="str">
            <v>- 4P, In 63÷80 A, 400 V</v>
          </cell>
          <cell r="C9645" t="str">
            <v>cad</v>
          </cell>
          <cell r="D9645" t="str">
            <v>60,29</v>
          </cell>
        </row>
        <row r="9646">
          <cell r="A9646" t="str">
            <v>1E.03.050.0010.s</v>
          </cell>
          <cell r="B9646" t="str">
            <v>- 4P, In 100 A, 400 V</v>
          </cell>
          <cell r="C9646" t="str">
            <v>cad</v>
          </cell>
          <cell r="D9646" t="str">
            <v>66,51</v>
          </cell>
        </row>
        <row r="9647">
          <cell r="A9647" t="str">
            <v>1E.03.050.0010.t</v>
          </cell>
          <cell r="B9647" t="str">
            <v>- 4P, In 125 A, 400 V</v>
          </cell>
          <cell r="C9647" t="str">
            <v>cad</v>
          </cell>
          <cell r="D9647" t="str">
            <v>81,61</v>
          </cell>
        </row>
        <row r="9648">
          <cell r="A9648" t="str">
            <v>1E.03.050.0020</v>
          </cell>
          <cell r="B9648" t="str">
            <v>Interruttore di manovra sezionatore rotativo di tipo modulare, conforme norma CEI-EN 60947-3, comando con manopola nera frontale a manovra indipendente, con segnalazione delle funzioni, adatto per il montaggio su guida DIN, in contenitore plastico, nelle tipologie:</v>
          </cell>
          <cell r="C9648"/>
          <cell r="D9648"/>
        </row>
        <row r="9649">
          <cell r="A9649" t="str">
            <v>1E.03.050.0020.a</v>
          </cell>
          <cell r="B9649" t="str">
            <v>- 2P, In 16 A</v>
          </cell>
          <cell r="C9649" t="str">
            <v>cad</v>
          </cell>
          <cell r="D9649" t="str">
            <v>21,54</v>
          </cell>
        </row>
        <row r="9650">
          <cell r="A9650" t="str">
            <v>1E.03.050.0020.b</v>
          </cell>
          <cell r="B9650" t="str">
            <v>- 3P, In 16 A</v>
          </cell>
          <cell r="C9650" t="str">
            <v>cad</v>
          </cell>
          <cell r="D9650" t="str">
            <v>25,22</v>
          </cell>
        </row>
        <row r="9651">
          <cell r="A9651" t="str">
            <v>1E.03.050.0020.c</v>
          </cell>
          <cell r="B9651" t="str">
            <v>- 4P, In 16 A</v>
          </cell>
          <cell r="C9651" t="str">
            <v>cad</v>
          </cell>
          <cell r="D9651" t="str">
            <v>28,77</v>
          </cell>
        </row>
        <row r="9652">
          <cell r="A9652" t="str">
            <v>1E.03.050.0020.d</v>
          </cell>
          <cell r="B9652" t="str">
            <v>- 2P, In 32 A</v>
          </cell>
          <cell r="C9652" t="str">
            <v>cad</v>
          </cell>
          <cell r="D9652" t="str">
            <v>23,21</v>
          </cell>
        </row>
        <row r="9653">
          <cell r="A9653" t="str">
            <v>1E.03.050.0020.e</v>
          </cell>
          <cell r="B9653" t="str">
            <v>- 3P, In 32 A</v>
          </cell>
          <cell r="C9653" t="str">
            <v>cad</v>
          </cell>
          <cell r="D9653" t="str">
            <v>27,06</v>
          </cell>
        </row>
        <row r="9654">
          <cell r="A9654" t="str">
            <v>1E.03.050.0020.f</v>
          </cell>
          <cell r="B9654" t="str">
            <v>- 4P, In 32 A</v>
          </cell>
          <cell r="C9654" t="str">
            <v>cad</v>
          </cell>
          <cell r="D9654" t="str">
            <v>31,34</v>
          </cell>
        </row>
        <row r="9655">
          <cell r="A9655" t="str">
            <v>1E.03.050.0020.g</v>
          </cell>
          <cell r="B9655" t="str">
            <v>- 3P, In 63 A</v>
          </cell>
          <cell r="C9655" t="str">
            <v>cad</v>
          </cell>
          <cell r="D9655" t="str">
            <v>34,77</v>
          </cell>
        </row>
        <row r="9656">
          <cell r="A9656" t="str">
            <v>1E.03.050.0020.h</v>
          </cell>
          <cell r="B9656" t="str">
            <v>- 4P, In 63 A</v>
          </cell>
          <cell r="C9656" t="str">
            <v>cad</v>
          </cell>
          <cell r="D9656" t="str">
            <v>41,21</v>
          </cell>
        </row>
        <row r="9657">
          <cell r="A9657" t="str">
            <v>1E.03.050.0030</v>
          </cell>
          <cell r="B9657" t="str">
            <v>Interruttore di manovra sezionatore rotativo di tipo scatolato conforme norma CEI-EN 60947-3, comando con levetta frontale a manovra indipendente, con segnalazione delle funzioni, in contenitore plastico, nelle tipologie:</v>
          </cell>
          <cell r="C9657"/>
          <cell r="D9657"/>
        </row>
        <row r="9658">
          <cell r="A9658" t="str">
            <v>1E.03.050.0030.a</v>
          </cell>
          <cell r="B9658" t="str">
            <v>- 3P, In 100 A</v>
          </cell>
          <cell r="C9658" t="str">
            <v>cad</v>
          </cell>
          <cell r="D9658" t="str">
            <v>246,44</v>
          </cell>
        </row>
        <row r="9659">
          <cell r="A9659" t="str">
            <v>1E.03.050.0030.b</v>
          </cell>
          <cell r="B9659" t="str">
            <v>- 3P, In 160 A</v>
          </cell>
          <cell r="C9659" t="str">
            <v>cad</v>
          </cell>
          <cell r="D9659" t="str">
            <v>353,29</v>
          </cell>
        </row>
        <row r="9660">
          <cell r="A9660" t="str">
            <v>1E.03.050.0030.c</v>
          </cell>
          <cell r="B9660" t="str">
            <v>- 3P, In 250 A</v>
          </cell>
          <cell r="C9660" t="str">
            <v>cad</v>
          </cell>
          <cell r="D9660" t="str">
            <v>503,36</v>
          </cell>
        </row>
        <row r="9661">
          <cell r="A9661" t="str">
            <v>1E.03.050.0030.d</v>
          </cell>
          <cell r="B9661" t="str">
            <v>- 3P, In 320 A</v>
          </cell>
          <cell r="C9661" t="str">
            <v>cad</v>
          </cell>
          <cell r="D9661" t="str">
            <v>653,68</v>
          </cell>
        </row>
        <row r="9662">
          <cell r="A9662" t="str">
            <v>1E.03.050.0030.e</v>
          </cell>
          <cell r="B9662" t="str">
            <v>- 3P, In 400 A</v>
          </cell>
          <cell r="C9662" t="str">
            <v>cad</v>
          </cell>
          <cell r="D9662" t="str">
            <v>860,59</v>
          </cell>
        </row>
        <row r="9663">
          <cell r="A9663" t="str">
            <v>1E.03.050.0030.f</v>
          </cell>
          <cell r="B9663" t="str">
            <v>- 3P, In 630 A</v>
          </cell>
          <cell r="C9663" t="str">
            <v>cad</v>
          </cell>
          <cell r="D9663" t="str">
            <v>1.284,45</v>
          </cell>
        </row>
        <row r="9664">
          <cell r="A9664" t="str">
            <v>1E.03.050.0030.g</v>
          </cell>
          <cell r="B9664" t="str">
            <v>- 3P, In 800 A</v>
          </cell>
          <cell r="C9664" t="str">
            <v>cad</v>
          </cell>
          <cell r="D9664" t="str">
            <v>1.701,83</v>
          </cell>
        </row>
        <row r="9665">
          <cell r="A9665" t="str">
            <v>1E.03.050.0030.h</v>
          </cell>
          <cell r="B9665" t="str">
            <v>- 3P, In 1000 A</v>
          </cell>
          <cell r="C9665" t="str">
            <v>cad</v>
          </cell>
          <cell r="D9665" t="str">
            <v>1.800,61</v>
          </cell>
        </row>
        <row r="9666">
          <cell r="A9666" t="str">
            <v>1E.03.050.0030.i</v>
          </cell>
          <cell r="B9666" t="str">
            <v>- 3P, In 1250 A</v>
          </cell>
          <cell r="C9666" t="str">
            <v>cad</v>
          </cell>
          <cell r="D9666" t="str">
            <v>1.995,99</v>
          </cell>
        </row>
        <row r="9667">
          <cell r="A9667" t="str">
            <v>1E.03.050.0030.j</v>
          </cell>
          <cell r="B9667" t="str">
            <v>- 3P, In 1600 A</v>
          </cell>
          <cell r="C9667" t="str">
            <v>cad</v>
          </cell>
          <cell r="D9667" t="str">
            <v>2.617,63</v>
          </cell>
        </row>
        <row r="9668">
          <cell r="A9668" t="str">
            <v>1E.03.050.0030.k</v>
          </cell>
          <cell r="B9668" t="str">
            <v>- 4P, In 100 A</v>
          </cell>
          <cell r="C9668" t="str">
            <v>cad</v>
          </cell>
          <cell r="D9668" t="str">
            <v>311,29</v>
          </cell>
        </row>
        <row r="9669">
          <cell r="A9669" t="str">
            <v>1E.03.050.0030.l</v>
          </cell>
          <cell r="B9669" t="str">
            <v>- 4P, In 160 A</v>
          </cell>
          <cell r="C9669" t="str">
            <v>cad</v>
          </cell>
          <cell r="D9669" t="str">
            <v>415,44</v>
          </cell>
        </row>
        <row r="9670">
          <cell r="A9670" t="str">
            <v>1E.03.050.0030.m</v>
          </cell>
          <cell r="B9670" t="str">
            <v>- 4P, In 250 A</v>
          </cell>
          <cell r="C9670" t="str">
            <v>cad</v>
          </cell>
          <cell r="D9670" t="str">
            <v>593,05</v>
          </cell>
        </row>
        <row r="9671">
          <cell r="A9671" t="str">
            <v>1E.03.050.0030.n</v>
          </cell>
          <cell r="B9671" t="str">
            <v>- 4P, In 320 A</v>
          </cell>
          <cell r="C9671" t="str">
            <v>cad</v>
          </cell>
          <cell r="D9671" t="str">
            <v>791,32</v>
          </cell>
        </row>
        <row r="9672">
          <cell r="A9672" t="str">
            <v>1E.03.050.0030.o</v>
          </cell>
          <cell r="B9672" t="str">
            <v>- 4P, In 400 A</v>
          </cell>
          <cell r="C9672" t="str">
            <v>cad</v>
          </cell>
          <cell r="D9672" t="str">
            <v>1.061,28</v>
          </cell>
        </row>
        <row r="9673">
          <cell r="A9673" t="str">
            <v>1E.03.050.0030.p</v>
          </cell>
          <cell r="B9673" t="str">
            <v>- 4P, In 630 A</v>
          </cell>
          <cell r="C9673" t="str">
            <v>cad</v>
          </cell>
          <cell r="D9673" t="str">
            <v>1.568,61</v>
          </cell>
        </row>
        <row r="9674">
          <cell r="A9674" t="str">
            <v>1E.03.050.0030.q</v>
          </cell>
          <cell r="B9674" t="str">
            <v>- 4P, In 800 A</v>
          </cell>
          <cell r="C9674" t="str">
            <v>cad</v>
          </cell>
          <cell r="D9674" t="str">
            <v>2.110,33</v>
          </cell>
        </row>
        <row r="9675">
          <cell r="A9675" t="str">
            <v>1E.03.050.0030.r</v>
          </cell>
          <cell r="B9675" t="str">
            <v>- 4P, In 1000 A</v>
          </cell>
          <cell r="C9675" t="str">
            <v>cad</v>
          </cell>
          <cell r="D9675" t="str">
            <v>2.280,17</v>
          </cell>
        </row>
        <row r="9676">
          <cell r="A9676" t="str">
            <v>1E.03.050.0030.s</v>
          </cell>
          <cell r="B9676" t="str">
            <v>- 4P, In 1250 A</v>
          </cell>
          <cell r="C9676" t="str">
            <v>cad</v>
          </cell>
          <cell r="D9676" t="str">
            <v>2.555,48</v>
          </cell>
        </row>
        <row r="9677">
          <cell r="A9677" t="str">
            <v>1E.03.050.0030.t</v>
          </cell>
          <cell r="B9677" t="str">
            <v>- 4P, In 1600 A</v>
          </cell>
          <cell r="C9677" t="str">
            <v>cad</v>
          </cell>
          <cell r="D9677" t="str">
            <v>3.230,40</v>
          </cell>
        </row>
        <row r="9678">
          <cell r="A9678" t="str">
            <v>1E.03.050.0040</v>
          </cell>
          <cell r="B9678" t="str">
            <v>Interruttore di manovra sezionatore rotativo conforme norma CEI-EN 60947-3, comando con manopola nera o rossa a manovra indipendente, con segnalazione delle funzioni, adatto per montaggio su portella o coperchio di cassetta, in contenitore plastico, nelle tipologie:</v>
          </cell>
          <cell r="C9678"/>
          <cell r="D9678"/>
        </row>
        <row r="9679">
          <cell r="A9679" t="str">
            <v>1E.03.050.0040.a</v>
          </cell>
          <cell r="B9679" t="str">
            <v>- 2P, In 16 A</v>
          </cell>
          <cell r="C9679" t="str">
            <v>cad</v>
          </cell>
          <cell r="D9679" t="str">
            <v>31,13</v>
          </cell>
        </row>
        <row r="9680">
          <cell r="A9680" t="str">
            <v>1E.03.050.0040.b</v>
          </cell>
          <cell r="B9680" t="str">
            <v>- 3P, In 16 A</v>
          </cell>
          <cell r="C9680" t="str">
            <v>cad</v>
          </cell>
          <cell r="D9680" t="str">
            <v>37,76</v>
          </cell>
        </row>
        <row r="9681">
          <cell r="A9681" t="str">
            <v>1E.03.050.0040.c</v>
          </cell>
          <cell r="B9681" t="str">
            <v>- 4P, In 16 A</v>
          </cell>
          <cell r="C9681" t="str">
            <v>cad</v>
          </cell>
          <cell r="D9681" t="str">
            <v>44,46</v>
          </cell>
        </row>
        <row r="9682">
          <cell r="A9682" t="str">
            <v>1E.03.050.0040.d</v>
          </cell>
          <cell r="B9682" t="str">
            <v>- 2P, In 32 A</v>
          </cell>
          <cell r="C9682" t="str">
            <v>cad</v>
          </cell>
          <cell r="D9682" t="str">
            <v>32,21</v>
          </cell>
        </row>
        <row r="9683">
          <cell r="A9683" t="str">
            <v>1E.03.050.0040.e</v>
          </cell>
          <cell r="B9683" t="str">
            <v>- 3P, In 32 A</v>
          </cell>
          <cell r="C9683" t="str">
            <v>cad</v>
          </cell>
          <cell r="D9683" t="str">
            <v>39,25</v>
          </cell>
        </row>
        <row r="9684">
          <cell r="A9684" t="str">
            <v>1E.03.050.0040.f</v>
          </cell>
          <cell r="B9684" t="str">
            <v>- 4P, In 32 A</v>
          </cell>
          <cell r="C9684" t="str">
            <v>cad</v>
          </cell>
          <cell r="D9684" t="str">
            <v>46,53</v>
          </cell>
        </row>
        <row r="9685">
          <cell r="A9685" t="str">
            <v>1E.03.050.0040.g</v>
          </cell>
          <cell r="B9685" t="str">
            <v>- 3P, In 63 A</v>
          </cell>
          <cell r="C9685" t="str">
            <v>cad</v>
          </cell>
          <cell r="D9685" t="str">
            <v>51,61</v>
          </cell>
        </row>
        <row r="9686">
          <cell r="A9686" t="str">
            <v>1E.03.050.0040.h</v>
          </cell>
          <cell r="B9686" t="str">
            <v>- 4P, In 63 A</v>
          </cell>
          <cell r="C9686" t="str">
            <v>cad</v>
          </cell>
          <cell r="D9686" t="str">
            <v>60,37</v>
          </cell>
        </row>
        <row r="9687">
          <cell r="A9687" t="str">
            <v>1E.03.050.0050</v>
          </cell>
          <cell r="B9687" t="str">
            <v>Interruttore di manovra sezionatore rotativo conforme norma CEI-EN 60947-3, comando con manopola rossa a manovra indipendente, con segnalazione delle funzioni, adatto per montaggio su portella in versione bloccoporta lucchettabile, completo di asta di comando rinviato, nelle tipologie:</v>
          </cell>
          <cell r="C9687"/>
          <cell r="D9687"/>
        </row>
        <row r="9688">
          <cell r="A9688" t="str">
            <v>1E.03.050.0050.a</v>
          </cell>
          <cell r="B9688" t="str">
            <v>- 2P, In 16 A</v>
          </cell>
          <cell r="C9688" t="str">
            <v>cad</v>
          </cell>
          <cell r="D9688" t="str">
            <v>27,84</v>
          </cell>
        </row>
        <row r="9689">
          <cell r="A9689" t="str">
            <v>1E.03.050.0050.b</v>
          </cell>
          <cell r="B9689" t="str">
            <v>- 3P, In 16 A</v>
          </cell>
          <cell r="C9689" t="str">
            <v>cad</v>
          </cell>
          <cell r="D9689" t="str">
            <v>34,74</v>
          </cell>
        </row>
        <row r="9690">
          <cell r="A9690" t="str">
            <v>1E.03.050.0050.c</v>
          </cell>
          <cell r="B9690" t="str">
            <v>- 4P, In 16 A</v>
          </cell>
          <cell r="C9690" t="str">
            <v>cad</v>
          </cell>
          <cell r="D9690" t="str">
            <v>41,38</v>
          </cell>
        </row>
        <row r="9691">
          <cell r="A9691" t="str">
            <v>1E.03.050.0050.d</v>
          </cell>
          <cell r="B9691" t="str">
            <v>- 2P, In 32 A</v>
          </cell>
          <cell r="C9691" t="str">
            <v>cad</v>
          </cell>
          <cell r="D9691" t="str">
            <v>29,62</v>
          </cell>
        </row>
        <row r="9692">
          <cell r="A9692" t="str">
            <v>1E.03.050.0050.e</v>
          </cell>
          <cell r="B9692" t="str">
            <v>- 3P, In 32 A</v>
          </cell>
          <cell r="C9692" t="str">
            <v>cad</v>
          </cell>
          <cell r="D9692" t="str">
            <v>36,69</v>
          </cell>
        </row>
        <row r="9693">
          <cell r="A9693" t="str">
            <v>1E.03.050.0050.f</v>
          </cell>
          <cell r="B9693" t="str">
            <v>- 4P, In 32 A</v>
          </cell>
          <cell r="C9693" t="str">
            <v>cad</v>
          </cell>
          <cell r="D9693" t="str">
            <v>44,39</v>
          </cell>
        </row>
        <row r="9694">
          <cell r="A9694" t="str">
            <v>1E.03.050.0050.g</v>
          </cell>
          <cell r="B9694" t="str">
            <v>- 3P, In 63 A</v>
          </cell>
          <cell r="C9694" t="str">
            <v>cad</v>
          </cell>
          <cell r="D9694" t="str">
            <v>48,15</v>
          </cell>
        </row>
        <row r="9695">
          <cell r="A9695" t="str">
            <v>1E.03.050.0050.h</v>
          </cell>
          <cell r="B9695" t="str">
            <v>- 4P, In 63 A</v>
          </cell>
          <cell r="C9695" t="str">
            <v>cad</v>
          </cell>
          <cell r="D9695" t="str">
            <v>45,71</v>
          </cell>
        </row>
        <row r="9696">
          <cell r="A9696" t="str">
            <v>1E.03.060</v>
          </cell>
          <cell r="B9696" t="str">
            <v>FUSIBILI, CONTATTORI, AUSILIARI DI COMANDO</v>
          </cell>
          <cell r="C9696"/>
          <cell r="D9696"/>
        </row>
        <row r="9697">
          <cell r="A9697" t="str">
            <v>1E.03.060.0010</v>
          </cell>
          <cell r="B9697" t="str">
            <v>Contatto ausiliario di posizione aperto/chiuso dell'interruttore, 1/2 modulo DIN, portata contatti in c.a. 3A-400V, 6A-230V, portata contatti in c.c. 1.5A-110V, 2A-60V, 1A-250V, 6A-24V</v>
          </cell>
          <cell r="C9697" t="str">
            <v>cad</v>
          </cell>
          <cell r="D9697" t="str">
            <v>40,22</v>
          </cell>
        </row>
        <row r="9698">
          <cell r="A9698" t="str">
            <v>1E.03.060.0020</v>
          </cell>
          <cell r="B9698" t="str">
            <v>Contatto ausiliario di sganciato relè, 1/2 modulo DIN, portata contatti in c.a. 3A-400V, 6A-230V, portata contatti in c.c. 1.5A-110V, 2A-60V, 1A-250V, 6A-24V</v>
          </cell>
          <cell r="C9698" t="str">
            <v>cad</v>
          </cell>
          <cell r="D9698" t="str">
            <v>24,78</v>
          </cell>
        </row>
        <row r="9699">
          <cell r="A9699" t="str">
            <v>1E.03.060.0030</v>
          </cell>
          <cell r="B9699" t="str">
            <v>Contatto ausiliario configurabile come di sganciato relè o di posizione aperto/chiuso, 1/2 modulo DIN, portata contatti in c.a. 3A-400V, 6A-230V, portata contatti in c.c. 1.5A-110V, 2A-60V, 1A-250V, 6A-24V</v>
          </cell>
          <cell r="C9699" t="str">
            <v>cad</v>
          </cell>
          <cell r="D9699" t="str">
            <v>27,46</v>
          </cell>
        </row>
        <row r="9700">
          <cell r="A9700" t="str">
            <v>1E.03.060.0040</v>
          </cell>
          <cell r="B9700" t="str">
            <v>Sganciatore a lancio di corrente, 1 modulo DIN, nelle tipologie:</v>
          </cell>
          <cell r="C9700"/>
          <cell r="D9700"/>
        </row>
        <row r="9701">
          <cell r="A9701" t="str">
            <v>1E.03.060.0040.a</v>
          </cell>
          <cell r="B9701" t="str">
            <v>- 12÷48 Vc.a. e c.c.</v>
          </cell>
          <cell r="C9701" t="str">
            <v>cad</v>
          </cell>
          <cell r="D9701" t="str">
            <v>43,18</v>
          </cell>
        </row>
        <row r="9702">
          <cell r="A9702" t="str">
            <v>1E.03.060.0040.b</v>
          </cell>
          <cell r="B9702" t="str">
            <v>- 110÷125 Vc.c., 110÷415 Vc.a.</v>
          </cell>
          <cell r="C9702" t="str">
            <v>cad</v>
          </cell>
          <cell r="D9702" t="str">
            <v>43,79</v>
          </cell>
        </row>
        <row r="9703">
          <cell r="A9703" t="str">
            <v>1E.03.060.0050</v>
          </cell>
          <cell r="B9703" t="str">
            <v>Sganciatore di minima tensione, 1 modulo DIN, nelle tipologie:</v>
          </cell>
          <cell r="C9703"/>
          <cell r="D9703"/>
        </row>
        <row r="9704">
          <cell r="A9704" t="str">
            <v>1E.03.060.0050.a</v>
          </cell>
          <cell r="B9704" t="str">
            <v>- 230 Vc.a.</v>
          </cell>
          <cell r="C9704" t="str">
            <v>cad</v>
          </cell>
          <cell r="D9704" t="str">
            <v>59,44</v>
          </cell>
        </row>
        <row r="9705">
          <cell r="A9705" t="str">
            <v>1E.03.060.0050.b</v>
          </cell>
          <cell r="B9705" t="str">
            <v>- 24 Vc.a. e c.c.</v>
          </cell>
          <cell r="C9705" t="str">
            <v>cad</v>
          </cell>
          <cell r="D9705" t="str">
            <v>60,05</v>
          </cell>
        </row>
        <row r="9706">
          <cell r="A9706" t="str">
            <v>1E.03.060.0050.c</v>
          </cell>
          <cell r="B9706" t="str">
            <v>- 48 Vc.a. e c.c.</v>
          </cell>
          <cell r="C9706" t="str">
            <v>cad</v>
          </cell>
          <cell r="D9706" t="str">
            <v>60,14</v>
          </cell>
        </row>
        <row r="9707">
          <cell r="A9707" t="str">
            <v>1E.03.060.0055</v>
          </cell>
          <cell r="B9707" t="str">
            <v>Pulsante per comando ed arresto di emergenza, agente su bobina di sgancio a minima o su bobina di sgancio a lancio di corrente con spia di segnalazione per verifica del controllo integrità del circuito, installato in quadro di emergenza stagno IP55 con frontale in vetro completo di martelletto frangi vetro. Completo di diciture nelle principali lingue Completo di contatti per il comando di eventuali attuatori. Colore rosso.</v>
          </cell>
          <cell r="C9707" t="str">
            <v>cad</v>
          </cell>
          <cell r="D9707" t="str">
            <v>152,65</v>
          </cell>
        </row>
        <row r="9708">
          <cell r="A9708" t="str">
            <v>1E.03.060.0060</v>
          </cell>
          <cell r="B9708" t="str">
            <v>Portafusibili sezionabili, adatti per montaggio su guida DIN, in contenitore isolante, nelle tipologie:</v>
          </cell>
          <cell r="C9708"/>
          <cell r="D9708"/>
        </row>
        <row r="9709">
          <cell r="A9709" t="str">
            <v>1E.03.060.0060.a</v>
          </cell>
          <cell r="B9709" t="str">
            <v>- 1P, 20÷32 A, dim. 8.5x31.5 mm e 10.3x38 mm</v>
          </cell>
          <cell r="C9709" t="str">
            <v>cad</v>
          </cell>
          <cell r="D9709" t="str">
            <v>14,49</v>
          </cell>
        </row>
        <row r="9710">
          <cell r="A9710" t="str">
            <v>1E.03.060.0060.b</v>
          </cell>
          <cell r="B9710" t="str">
            <v>- 1P, 50 A, dim. 14x51 mm</v>
          </cell>
          <cell r="C9710" t="str">
            <v>cad</v>
          </cell>
          <cell r="D9710" t="str">
            <v>17,15</v>
          </cell>
        </row>
        <row r="9711">
          <cell r="A9711" t="str">
            <v>1E.03.060.0060.c</v>
          </cell>
          <cell r="B9711" t="str">
            <v>- 2P, 20÷32 A, dim. 8.5x31.5 mm e 10.3x38 mm</v>
          </cell>
          <cell r="C9711" t="str">
            <v>cad</v>
          </cell>
          <cell r="D9711" t="str">
            <v>20,23</v>
          </cell>
        </row>
        <row r="9712">
          <cell r="A9712" t="str">
            <v>1E.03.060.0060.d</v>
          </cell>
          <cell r="B9712" t="str">
            <v>- 2P, 50 A, dim. 14x51 mm</v>
          </cell>
          <cell r="C9712" t="str">
            <v>cad</v>
          </cell>
          <cell r="D9712" t="str">
            <v>26,58</v>
          </cell>
        </row>
        <row r="9713">
          <cell r="A9713" t="str">
            <v>1E.03.060.0060.e</v>
          </cell>
          <cell r="B9713" t="str">
            <v>- 3P, 20÷32A, dim. 8.5x31.5 mm e 10.3x38 mm</v>
          </cell>
          <cell r="C9713" t="str">
            <v>cad</v>
          </cell>
          <cell r="D9713" t="str">
            <v>26,16</v>
          </cell>
        </row>
        <row r="9714">
          <cell r="A9714" t="str">
            <v>1E.03.060.0060.f</v>
          </cell>
          <cell r="B9714" t="str">
            <v>- 3P, 50 A, dim. 14x51 mm</v>
          </cell>
          <cell r="C9714" t="str">
            <v>cad</v>
          </cell>
          <cell r="D9714" t="str">
            <v>35,41</v>
          </cell>
        </row>
        <row r="9715">
          <cell r="A9715" t="str">
            <v>1E.03.060.0060.g</v>
          </cell>
          <cell r="B9715" t="str">
            <v>- 4P, 20÷32A, dim. 8.5x31.5 mm e 10.3x38 mm</v>
          </cell>
          <cell r="C9715" t="str">
            <v>cad</v>
          </cell>
          <cell r="D9715" t="str">
            <v>33,37</v>
          </cell>
        </row>
        <row r="9716">
          <cell r="A9716" t="str">
            <v>1E.03.060.0060.h</v>
          </cell>
          <cell r="B9716" t="str">
            <v>- 4P, 50 A, dim. 14x51 mm</v>
          </cell>
          <cell r="C9716" t="str">
            <v>cad</v>
          </cell>
          <cell r="D9716" t="str">
            <v>46,88</v>
          </cell>
        </row>
        <row r="9717">
          <cell r="A9717" t="str">
            <v>1E.03.060.0070</v>
          </cell>
          <cell r="B9717" t="str">
            <v>Fusibili cilindrici, tipo gG, nelle tipologie:</v>
          </cell>
          <cell r="C9717"/>
          <cell r="D9717"/>
        </row>
        <row r="9718">
          <cell r="A9718" t="str">
            <v>1E.03.060.0070.a</v>
          </cell>
          <cell r="B9718" t="str">
            <v>- In 2÷25 A, dim. 8.5x31.5 mm, Un 400 V, potere d'interruzione 50 kA</v>
          </cell>
          <cell r="C9718" t="str">
            <v>cad</v>
          </cell>
          <cell r="D9718" t="str">
            <v>6,36</v>
          </cell>
        </row>
        <row r="9719">
          <cell r="A9719" t="str">
            <v>1E.03.060.0070.b</v>
          </cell>
          <cell r="B9719" t="str">
            <v>- In 2÷32 A, diam. 10.3x38 mm, Un 500 V, potere d'interruzione 100 kA</v>
          </cell>
          <cell r="C9719" t="str">
            <v>cad</v>
          </cell>
          <cell r="D9719" t="str">
            <v>6,44</v>
          </cell>
        </row>
        <row r="9720">
          <cell r="A9720" t="str">
            <v>1E.03.060.0070.c</v>
          </cell>
          <cell r="B9720" t="str">
            <v>- In 25÷50 A, diam. 14x51 mm, Un 690 V, potere d'interruzione 100 kA</v>
          </cell>
          <cell r="C9720" t="str">
            <v>cad</v>
          </cell>
          <cell r="D9720" t="str">
            <v>7,06</v>
          </cell>
        </row>
        <row r="9721">
          <cell r="A9721" t="str">
            <v>1E.03.060.0080</v>
          </cell>
          <cell r="B9721" t="str">
            <v>Interruttori non automatici, adatti al montaggio su guida DIN, in contenitore plastico, nelle tipologie:</v>
          </cell>
          <cell r="C9721"/>
          <cell r="D9721"/>
        </row>
        <row r="9722">
          <cell r="A9722" t="str">
            <v>1E.03.060.0080.a</v>
          </cell>
          <cell r="B9722" t="str">
            <v>- 1P, In 16 A</v>
          </cell>
          <cell r="C9722" t="str">
            <v>cad</v>
          </cell>
          <cell r="D9722" t="str">
            <v>16,26</v>
          </cell>
        </row>
        <row r="9723">
          <cell r="A9723" t="str">
            <v>1E.03.060.0080.b</v>
          </cell>
          <cell r="B9723" t="str">
            <v>- 1P, In 25 A</v>
          </cell>
          <cell r="C9723" t="str">
            <v>cad</v>
          </cell>
          <cell r="D9723" t="str">
            <v>17,60</v>
          </cell>
        </row>
        <row r="9724">
          <cell r="A9724" t="str">
            <v>1E.03.060.0080.c</v>
          </cell>
          <cell r="B9724" t="str">
            <v>- 1P, In 32 A</v>
          </cell>
          <cell r="C9724" t="str">
            <v>cad</v>
          </cell>
          <cell r="D9724" t="str">
            <v>17,78</v>
          </cell>
        </row>
        <row r="9725">
          <cell r="A9725" t="str">
            <v>1E.03.060.0080.d</v>
          </cell>
          <cell r="B9725" t="str">
            <v>- 2P, In 16 A</v>
          </cell>
          <cell r="C9725" t="str">
            <v>cad</v>
          </cell>
          <cell r="D9725" t="str">
            <v>22,03</v>
          </cell>
        </row>
        <row r="9726">
          <cell r="A9726" t="str">
            <v>1E.03.060.0080.e</v>
          </cell>
          <cell r="B9726" t="str">
            <v>- 2P, In 25 A</v>
          </cell>
          <cell r="C9726" t="str">
            <v>cad</v>
          </cell>
          <cell r="D9726" t="str">
            <v>22,15</v>
          </cell>
        </row>
        <row r="9727">
          <cell r="A9727" t="str">
            <v>1E.03.060.0080.f</v>
          </cell>
          <cell r="B9727" t="str">
            <v>- 2P, In 32 A</v>
          </cell>
          <cell r="C9727" t="str">
            <v>cad</v>
          </cell>
          <cell r="D9727" t="str">
            <v>22,28</v>
          </cell>
        </row>
        <row r="9728">
          <cell r="A9728" t="str">
            <v>1E.03.060.0080.g</v>
          </cell>
          <cell r="B9728" t="str">
            <v>- 2P, In 40 A</v>
          </cell>
          <cell r="C9728" t="str">
            <v>cad</v>
          </cell>
          <cell r="D9728" t="str">
            <v>28,08</v>
          </cell>
        </row>
        <row r="9729">
          <cell r="A9729" t="str">
            <v>1E.03.060.0080.h</v>
          </cell>
          <cell r="B9729" t="str">
            <v>- 2P, In 63 A</v>
          </cell>
          <cell r="C9729" t="str">
            <v>cad</v>
          </cell>
          <cell r="D9729" t="str">
            <v>29,87</v>
          </cell>
        </row>
        <row r="9730">
          <cell r="A9730" t="str">
            <v>1E.03.060.0080.i</v>
          </cell>
          <cell r="B9730" t="str">
            <v>- 3P, In 16 A</v>
          </cell>
          <cell r="C9730" t="str">
            <v>cad</v>
          </cell>
          <cell r="D9730" t="str">
            <v>28,03</v>
          </cell>
        </row>
        <row r="9731">
          <cell r="A9731" t="str">
            <v>1E.03.060.0080.j</v>
          </cell>
          <cell r="B9731" t="str">
            <v>- 3P, In 25 A</v>
          </cell>
          <cell r="C9731" t="str">
            <v>cad</v>
          </cell>
          <cell r="D9731" t="str">
            <v>28,37</v>
          </cell>
        </row>
        <row r="9732">
          <cell r="A9732" t="str">
            <v>1E.03.060.0080.k</v>
          </cell>
          <cell r="B9732" t="str">
            <v>- 3P, In 32 A</v>
          </cell>
          <cell r="C9732" t="str">
            <v>cad</v>
          </cell>
          <cell r="D9732" t="str">
            <v>29,10</v>
          </cell>
        </row>
        <row r="9733">
          <cell r="A9733" t="str">
            <v>1E.03.060.0080.l</v>
          </cell>
          <cell r="B9733" t="str">
            <v>- 3P, In 40 A</v>
          </cell>
          <cell r="C9733" t="str">
            <v>cad</v>
          </cell>
          <cell r="D9733" t="str">
            <v>39,74</v>
          </cell>
        </row>
        <row r="9734">
          <cell r="A9734" t="str">
            <v>1E.03.060.0080.m</v>
          </cell>
          <cell r="B9734" t="str">
            <v>- 3P, In 63 A</v>
          </cell>
          <cell r="C9734" t="str">
            <v>cad</v>
          </cell>
          <cell r="D9734" t="str">
            <v>45,09</v>
          </cell>
        </row>
        <row r="9735">
          <cell r="A9735" t="str">
            <v>1E.03.060.0080.n</v>
          </cell>
          <cell r="B9735" t="str">
            <v>- 4P, In 16 A</v>
          </cell>
          <cell r="C9735" t="str">
            <v>cad</v>
          </cell>
          <cell r="D9735" t="str">
            <v>32,75</v>
          </cell>
        </row>
        <row r="9736">
          <cell r="A9736" t="str">
            <v>1E.03.060.0080.o</v>
          </cell>
          <cell r="B9736" t="str">
            <v>- 4P, In 25 A</v>
          </cell>
          <cell r="C9736" t="str">
            <v>cad</v>
          </cell>
          <cell r="D9736" t="str">
            <v>33,64</v>
          </cell>
        </row>
        <row r="9737">
          <cell r="A9737" t="str">
            <v>1E.03.060.0080.p</v>
          </cell>
          <cell r="B9737" t="str">
            <v>- 4P, In 32 A</v>
          </cell>
          <cell r="C9737" t="str">
            <v>cad</v>
          </cell>
          <cell r="D9737" t="str">
            <v>34,52</v>
          </cell>
        </row>
        <row r="9738">
          <cell r="A9738" t="str">
            <v>1E.03.060.0090</v>
          </cell>
          <cell r="B9738" t="str">
            <v>Commutatore a leva, adatti al montaggio su guida DIN, in contenitore plastico, tensione nominale 230 V, nelle tipologie:</v>
          </cell>
          <cell r="C9738"/>
          <cell r="D9738"/>
        </row>
        <row r="9739">
          <cell r="A9739" t="str">
            <v>1E.03.060.0090.a</v>
          </cell>
          <cell r="B9739" t="str">
            <v>- 1P, In 16 A, commutatore I-0-II</v>
          </cell>
          <cell r="C9739" t="str">
            <v>cad</v>
          </cell>
          <cell r="D9739" t="str">
            <v>20,69</v>
          </cell>
        </row>
        <row r="9740">
          <cell r="A9740" t="str">
            <v>1E.03.060.0090.b</v>
          </cell>
          <cell r="B9740" t="str">
            <v>- 1P, In 16 A, deviatore 0-I</v>
          </cell>
          <cell r="C9740" t="str">
            <v>cad</v>
          </cell>
          <cell r="D9740" t="str">
            <v>20,16</v>
          </cell>
        </row>
        <row r="9741">
          <cell r="A9741" t="str">
            <v>1E.03.060.0090.c</v>
          </cell>
          <cell r="B9741" t="str">
            <v>- 2P, In 16 A, commutatore I-0-II</v>
          </cell>
          <cell r="C9741" t="str">
            <v>cad</v>
          </cell>
          <cell r="D9741" t="str">
            <v>33,06</v>
          </cell>
        </row>
        <row r="9742">
          <cell r="A9742" t="str">
            <v>1E.03.060.0090.d</v>
          </cell>
          <cell r="B9742" t="str">
            <v>- 2P, In 16 A, deviatore 0-I</v>
          </cell>
          <cell r="C9742" t="str">
            <v>cad</v>
          </cell>
          <cell r="D9742" t="str">
            <v>31,02</v>
          </cell>
        </row>
        <row r="9743">
          <cell r="A9743" t="str">
            <v>1E.03.060.0100</v>
          </cell>
          <cell r="B9743" t="str">
            <v>Contattore tripolare in aria conforme a norme CEI 17-3 per tensione fino a 660 V 50 Hz - comando con bobina a ca. o cc. (completa di resistenza addizionale per tipo cc.) alla tensione di 24-48-110-220-380 V, in opera compresa assistenza;</v>
          </cell>
          <cell r="C9743"/>
          <cell r="D9743"/>
        </row>
        <row r="9744">
          <cell r="A9744" t="str">
            <v>1E.03.060.0100.a</v>
          </cell>
          <cell r="B9744" t="str">
            <v>- contattore grandezza 00:</v>
          </cell>
          <cell r="C9744" t="str">
            <v>cad</v>
          </cell>
          <cell r="D9744" t="str">
            <v>33,02</v>
          </cell>
        </row>
        <row r="9745">
          <cell r="A9745" t="str">
            <v>1E.03.060.0100.b</v>
          </cell>
          <cell r="B9745" t="str">
            <v>- contattore grandezza 0:</v>
          </cell>
          <cell r="C9745" t="str">
            <v>cad</v>
          </cell>
          <cell r="D9745" t="str">
            <v>37,60</v>
          </cell>
        </row>
        <row r="9746">
          <cell r="A9746" t="str">
            <v>1E.03.060.0100.c</v>
          </cell>
          <cell r="B9746" t="str">
            <v>- contattore grandezza 1:</v>
          </cell>
          <cell r="C9746" t="str">
            <v>cad</v>
          </cell>
          <cell r="D9746" t="str">
            <v>55,58</v>
          </cell>
        </row>
        <row r="9747">
          <cell r="A9747" t="str">
            <v>1E.03.060.0100.d</v>
          </cell>
          <cell r="B9747" t="str">
            <v>- contattore grandezza 2:</v>
          </cell>
          <cell r="C9747" t="str">
            <v>cad</v>
          </cell>
          <cell r="D9747" t="str">
            <v>67,21</v>
          </cell>
        </row>
        <row r="9748">
          <cell r="A9748" t="str">
            <v>1E.03.060.0100.e</v>
          </cell>
          <cell r="B9748" t="str">
            <v>- contattore grandezza 3:</v>
          </cell>
          <cell r="C9748" t="str">
            <v>cad</v>
          </cell>
          <cell r="D9748" t="str">
            <v>118,12</v>
          </cell>
        </row>
        <row r="9749">
          <cell r="A9749" t="str">
            <v>1E.03.060.0100.f</v>
          </cell>
          <cell r="B9749" t="str">
            <v>- contattore grandezza 4:</v>
          </cell>
          <cell r="C9749" t="str">
            <v>cad</v>
          </cell>
          <cell r="D9749" t="str">
            <v>179,56</v>
          </cell>
        </row>
        <row r="9750">
          <cell r="A9750" t="str">
            <v>1E.03.060.0100.g</v>
          </cell>
          <cell r="B9750" t="str">
            <v>- contattore grandezza 6:</v>
          </cell>
          <cell r="C9750" t="str">
            <v>cad</v>
          </cell>
          <cell r="D9750" t="str">
            <v>257,29</v>
          </cell>
        </row>
        <row r="9751">
          <cell r="A9751" t="str">
            <v>1E.03.060.0100.h</v>
          </cell>
          <cell r="B9751" t="str">
            <v>- contattore grandezza 8:</v>
          </cell>
          <cell r="C9751" t="str">
            <v>cad</v>
          </cell>
          <cell r="D9751" t="str">
            <v>367,07</v>
          </cell>
        </row>
        <row r="9752">
          <cell r="A9752" t="str">
            <v>1E.03.060.0100.i</v>
          </cell>
          <cell r="B9752" t="str">
            <v>- contattore grandezza 10:</v>
          </cell>
          <cell r="C9752" t="str">
            <v>cad</v>
          </cell>
          <cell r="D9752" t="str">
            <v>562,67</v>
          </cell>
        </row>
        <row r="9753">
          <cell r="A9753" t="str">
            <v>1E.03.060.0100.j</v>
          </cell>
          <cell r="B9753" t="str">
            <v>- contattore grandezza 12:</v>
          </cell>
          <cell r="C9753" t="str">
            <v>cad</v>
          </cell>
          <cell r="D9753" t="str">
            <v>773,95</v>
          </cell>
        </row>
        <row r="9754">
          <cell r="A9754" t="str">
            <v>1E.03.070</v>
          </cell>
          <cell r="B9754" t="str">
            <v>QUADRI ELETTRICI</v>
          </cell>
          <cell r="C9754"/>
          <cell r="D9754"/>
        </row>
        <row r="9755">
          <cell r="A9755" t="str">
            <v>1E.03.070.0010</v>
          </cell>
          <cell r="B9755" t="str">
            <v>Quadro elettrico di distribuzione da parete, in lamiera verniciato grado di protezione IP30 con porta di vetro fino a 160 A preassemblato completo di intelaiatura interna per il fissaggio delle apparecchiature elettriche modulari, pannelli di copertura delle apparecchiature, targhette identificatrici,targhette per la certificazione EN 61-439, accessori meccanici di fissaggio comprese morsettiere in opera del tipo:</v>
          </cell>
          <cell r="C9755"/>
          <cell r="D9755"/>
        </row>
        <row r="9756">
          <cell r="A9756" t="str">
            <v>1E.03.070.0010.a</v>
          </cell>
          <cell r="B9756" t="str">
            <v>- 600x600 mm</v>
          </cell>
          <cell r="C9756" t="str">
            <v>cad</v>
          </cell>
          <cell r="D9756" t="str">
            <v>271,32</v>
          </cell>
        </row>
        <row r="9757">
          <cell r="A9757" t="str">
            <v>1E.03.070.0010.b</v>
          </cell>
          <cell r="B9757" t="str">
            <v>- 600x800 mm</v>
          </cell>
          <cell r="C9757" t="str">
            <v>cad</v>
          </cell>
          <cell r="D9757" t="str">
            <v>318,41</v>
          </cell>
        </row>
        <row r="9758">
          <cell r="A9758" t="str">
            <v>1E.03.070.0010.c</v>
          </cell>
          <cell r="B9758" t="str">
            <v>- 600x1000 mm</v>
          </cell>
          <cell r="C9758" t="str">
            <v>cad</v>
          </cell>
          <cell r="D9758" t="str">
            <v>366,37</v>
          </cell>
        </row>
        <row r="9759">
          <cell r="A9759" t="str">
            <v>1E.03.070.0010.d</v>
          </cell>
          <cell r="B9759" t="str">
            <v>- 600x1200 mm</v>
          </cell>
          <cell r="C9759" t="str">
            <v>cad</v>
          </cell>
          <cell r="D9759" t="str">
            <v>421,00</v>
          </cell>
        </row>
        <row r="9760">
          <cell r="A9760" t="str">
            <v>1E.03.070.0020</v>
          </cell>
          <cell r="B9760" t="str">
            <v>Quadro elettrico di distribuzione da incasso, in lamiera verniciato grado di protezione IP30 con porta di vetro fino a 160 A preassemblato completo di intelaiatura interna per il fissaggio delle apparecchiature elettriche modulari, pannelli di copertura delle apparecchiature, targhette identificatrici,targhette per la certificazione EN 61-439, accessori meccanici di fissaggio comprese morsettiere in opera del tipo:</v>
          </cell>
          <cell r="C9760"/>
          <cell r="D9760"/>
        </row>
        <row r="9761">
          <cell r="A9761" t="str">
            <v>1E.03.070.0020.a</v>
          </cell>
          <cell r="B9761" t="str">
            <v>- 600x600 mm</v>
          </cell>
          <cell r="C9761" t="str">
            <v>cad</v>
          </cell>
          <cell r="D9761" t="str">
            <v>364,58</v>
          </cell>
        </row>
        <row r="9762">
          <cell r="A9762" t="str">
            <v>1E.03.070.0020.b</v>
          </cell>
          <cell r="B9762" t="str">
            <v>- 600x800 mm</v>
          </cell>
          <cell r="C9762" t="str">
            <v>cad</v>
          </cell>
          <cell r="D9762" t="str">
            <v>425,85</v>
          </cell>
        </row>
        <row r="9763">
          <cell r="A9763" t="str">
            <v>1E.03.070.0020.c</v>
          </cell>
          <cell r="B9763" t="str">
            <v>- 600x1000 mm</v>
          </cell>
          <cell r="C9763" t="str">
            <v>cad</v>
          </cell>
          <cell r="D9763" t="str">
            <v>489,80</v>
          </cell>
        </row>
        <row r="9764">
          <cell r="A9764" t="str">
            <v>1E.03.070.0020.d</v>
          </cell>
          <cell r="B9764" t="str">
            <v>- 600x1200 mm</v>
          </cell>
          <cell r="C9764" t="str">
            <v>cad</v>
          </cell>
          <cell r="D9764" t="str">
            <v>558,11</v>
          </cell>
        </row>
        <row r="9765">
          <cell r="A9765" t="str">
            <v>1E.03.070.0030</v>
          </cell>
          <cell r="B9765" t="str">
            <v>Quadro elettrico di distribuzione da parete, in resina verniciato grado di protezione IP43 doppio isolamento con porta di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morsettiere in opera del tipo:</v>
          </cell>
          <cell r="C9765"/>
          <cell r="D9765"/>
        </row>
        <row r="9766">
          <cell r="A9766" t="str">
            <v>1E.03.070.0030.a</v>
          </cell>
          <cell r="B9766" t="str">
            <v>- 600x600 mm</v>
          </cell>
          <cell r="C9766" t="str">
            <v>cad</v>
          </cell>
          <cell r="D9766" t="str">
            <v>387,94</v>
          </cell>
        </row>
        <row r="9767">
          <cell r="A9767" t="str">
            <v>1E.03.070.0030.b</v>
          </cell>
          <cell r="B9767" t="str">
            <v>- 600x800 mm</v>
          </cell>
          <cell r="C9767" t="str">
            <v>cad</v>
          </cell>
          <cell r="D9767" t="str">
            <v>430,77</v>
          </cell>
        </row>
        <row r="9768">
          <cell r="A9768" t="str">
            <v>1E.03.070.0030.c</v>
          </cell>
          <cell r="B9768" t="str">
            <v>- 600x1000 mm</v>
          </cell>
          <cell r="C9768" t="str">
            <v>cad</v>
          </cell>
          <cell r="D9768" t="str">
            <v>510,21</v>
          </cell>
        </row>
        <row r="9769">
          <cell r="A9769" t="str">
            <v>1E.03.070.0030.d</v>
          </cell>
          <cell r="B9769" t="str">
            <v>- 600x1200 mm</v>
          </cell>
          <cell r="C9769" t="str">
            <v>cad</v>
          </cell>
          <cell r="D9769" t="str">
            <v>555,31</v>
          </cell>
        </row>
        <row r="9770">
          <cell r="A9770" t="str">
            <v>1E.03.070.0040</v>
          </cell>
          <cell r="B9770" t="str">
            <v>Quadro elettrico di distribuzione da parete, in lamiera verniciato grado di protezione IP43 con porta di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morsettiere in opera del tipo:</v>
          </cell>
          <cell r="C9770"/>
          <cell r="D9770"/>
        </row>
        <row r="9771">
          <cell r="A9771" t="str">
            <v>1E.03.070.0040.a</v>
          </cell>
          <cell r="B9771" t="str">
            <v>- 600x600 mm</v>
          </cell>
          <cell r="C9771" t="str">
            <v>cad</v>
          </cell>
          <cell r="D9771" t="str">
            <v>251,15</v>
          </cell>
        </row>
        <row r="9772">
          <cell r="A9772" t="str">
            <v>1E.03.070.0040.b</v>
          </cell>
          <cell r="B9772" t="str">
            <v>- 600x800 mm</v>
          </cell>
          <cell r="C9772" t="str">
            <v>cad</v>
          </cell>
          <cell r="D9772" t="str">
            <v>270,84</v>
          </cell>
        </row>
        <row r="9773">
          <cell r="A9773" t="str">
            <v>1E.03.070.0040.c</v>
          </cell>
          <cell r="B9773" t="str">
            <v>- 600x1000 mm</v>
          </cell>
          <cell r="C9773" t="str">
            <v>cad</v>
          </cell>
          <cell r="D9773" t="str">
            <v>300,75</v>
          </cell>
        </row>
        <row r="9774">
          <cell r="A9774" t="str">
            <v>1E.03.070.0040.d</v>
          </cell>
          <cell r="B9774" t="str">
            <v>- 600x1200 mm</v>
          </cell>
          <cell r="C9774" t="str">
            <v>cad</v>
          </cell>
          <cell r="D9774" t="str">
            <v>313,94</v>
          </cell>
        </row>
        <row r="9775">
          <cell r="A9775" t="str">
            <v>1E.03.070.0050</v>
          </cell>
          <cell r="B9775" t="str">
            <v>Quadro elettrico di distribuzione da incasso, in lamiera verniciato grado di protezione IP43 con porta di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morsetteria, in opera del tipo:</v>
          </cell>
          <cell r="C9775"/>
          <cell r="D9775"/>
        </row>
        <row r="9776">
          <cell r="A9776" t="str">
            <v>1E.03.070.0050.a</v>
          </cell>
          <cell r="B9776" t="str">
            <v>- 600x600 mm</v>
          </cell>
          <cell r="C9776" t="str">
            <v>cad</v>
          </cell>
          <cell r="D9776" t="str">
            <v>310,65</v>
          </cell>
        </row>
        <row r="9777">
          <cell r="A9777" t="str">
            <v>1E.03.070.0050.b</v>
          </cell>
          <cell r="B9777" t="str">
            <v>- 600x800 mm</v>
          </cell>
          <cell r="C9777" t="str">
            <v>cad</v>
          </cell>
          <cell r="D9777" t="str">
            <v>331,08</v>
          </cell>
        </row>
        <row r="9778">
          <cell r="A9778" t="str">
            <v>1E.03.070.0050.c</v>
          </cell>
          <cell r="B9778" t="str">
            <v>- 600x1000 mm</v>
          </cell>
          <cell r="C9778" t="str">
            <v>cad</v>
          </cell>
          <cell r="D9778" t="str">
            <v>363,95</v>
          </cell>
        </row>
        <row r="9779">
          <cell r="A9779" t="str">
            <v>1E.03.070.0050.d</v>
          </cell>
          <cell r="B9779" t="str">
            <v>- 600x1200 mm</v>
          </cell>
          <cell r="C9779" t="str">
            <v>cad</v>
          </cell>
          <cell r="D9779" t="str">
            <v>410,11</v>
          </cell>
        </row>
        <row r="9780">
          <cell r="A9780" t="str">
            <v>1E.03.070.0060</v>
          </cell>
          <cell r="B9780" t="str">
            <v>Quadro elettrico di distribuzione da parete in resina,verniciato grado di protezione IP55 doppio isolamento con porta di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morsetteria, in opera del tipo:</v>
          </cell>
          <cell r="C9780"/>
          <cell r="D9780"/>
        </row>
        <row r="9781">
          <cell r="A9781" t="str">
            <v>1E.03.070.0060.a</v>
          </cell>
          <cell r="B9781" t="str">
            <v>- 600x600 mm</v>
          </cell>
          <cell r="C9781" t="str">
            <v>cad</v>
          </cell>
          <cell r="D9781" t="str">
            <v>326,57</v>
          </cell>
        </row>
        <row r="9782">
          <cell r="A9782" t="str">
            <v>1E.03.070.0060.b</v>
          </cell>
          <cell r="B9782" t="str">
            <v>- 600x600 mm</v>
          </cell>
          <cell r="C9782" t="str">
            <v>cad</v>
          </cell>
          <cell r="D9782" t="str">
            <v>340,79</v>
          </cell>
        </row>
        <row r="9783">
          <cell r="A9783" t="str">
            <v>1E.03.070.0060.c</v>
          </cell>
          <cell r="B9783" t="str">
            <v>- 600x1000 mm</v>
          </cell>
          <cell r="C9783" t="str">
            <v>cad</v>
          </cell>
          <cell r="D9783" t="str">
            <v>369,20</v>
          </cell>
        </row>
        <row r="9784">
          <cell r="A9784" t="str">
            <v>1E.03.070.0060.d</v>
          </cell>
          <cell r="B9784" t="str">
            <v>- 600x1200 mm</v>
          </cell>
          <cell r="C9784" t="str">
            <v>cad</v>
          </cell>
          <cell r="D9784" t="str">
            <v>399,39</v>
          </cell>
        </row>
        <row r="9785">
          <cell r="A9785" t="str">
            <v>1E.03.070.0070</v>
          </cell>
          <cell r="B9785" t="str">
            <v>Quadro elettrico di distribuzione da parete, in lamiera d'acciaio verniciato, grado di protezione IP55, completo di porta in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di morsettiera, del tipo:</v>
          </cell>
          <cell r="C9785"/>
          <cell r="D9785"/>
        </row>
        <row r="9786">
          <cell r="A9786" t="str">
            <v>1E.03.070.0070.a</v>
          </cell>
          <cell r="B9786" t="str">
            <v>- 600x600 mm</v>
          </cell>
          <cell r="C9786" t="str">
            <v>cad</v>
          </cell>
          <cell r="D9786" t="str">
            <v>339,08</v>
          </cell>
        </row>
        <row r="9787">
          <cell r="A9787" t="str">
            <v>1E.03.070.0070.b</v>
          </cell>
          <cell r="B9787" t="str">
            <v>- 600x800 mm</v>
          </cell>
          <cell r="C9787" t="str">
            <v>cad</v>
          </cell>
          <cell r="D9787" t="str">
            <v>360,38</v>
          </cell>
        </row>
        <row r="9788">
          <cell r="A9788" t="str">
            <v>1E.03.070.0070.c</v>
          </cell>
          <cell r="B9788" t="str">
            <v>- 600x1000 mm</v>
          </cell>
          <cell r="C9788" t="str">
            <v>cad</v>
          </cell>
          <cell r="D9788" t="str">
            <v>396,80</v>
          </cell>
        </row>
        <row r="9789">
          <cell r="A9789" t="str">
            <v>1E.03.070.0070.d</v>
          </cell>
          <cell r="B9789" t="str">
            <v>- 600x1200 mm</v>
          </cell>
          <cell r="C9789" t="str">
            <v>cad</v>
          </cell>
          <cell r="D9789" t="str">
            <v>432,31</v>
          </cell>
        </row>
        <row r="9790">
          <cell r="A9790" t="str">
            <v>1E.03.070.0080</v>
          </cell>
          <cell r="B9790" t="str">
            <v>Quadro elettrico di distribuzione da incasso, in lamiera d'acciaio verniciato, grado di protezione IP55, completo di porta in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di morsettiera, del tipo:</v>
          </cell>
          <cell r="C9790"/>
          <cell r="D9790"/>
        </row>
        <row r="9791">
          <cell r="A9791" t="str">
            <v>1E.03.070.0080.a</v>
          </cell>
          <cell r="B9791" t="str">
            <v>- 600x600 mm</v>
          </cell>
          <cell r="C9791" t="str">
            <v>cad</v>
          </cell>
          <cell r="D9791" t="str">
            <v>394,41</v>
          </cell>
        </row>
        <row r="9792">
          <cell r="A9792" t="str">
            <v>1E.03.070.0080.b</v>
          </cell>
          <cell r="B9792" t="str">
            <v>- 600x800 mm</v>
          </cell>
          <cell r="C9792" t="str">
            <v>cad</v>
          </cell>
          <cell r="D9792" t="str">
            <v>412,64</v>
          </cell>
        </row>
        <row r="9793">
          <cell r="A9793" t="str">
            <v>1E.03.070.0080.c</v>
          </cell>
          <cell r="B9793" t="str">
            <v>- 600x1000 mm</v>
          </cell>
          <cell r="C9793" t="str">
            <v>cad</v>
          </cell>
          <cell r="D9793" t="str">
            <v>451,92</v>
          </cell>
        </row>
        <row r="9794">
          <cell r="A9794" t="str">
            <v>1E.03.070.0080.d</v>
          </cell>
          <cell r="B9794" t="str">
            <v>- 600x1200 mm</v>
          </cell>
          <cell r="C9794" t="str">
            <v>cad</v>
          </cell>
          <cell r="D9794" t="str">
            <v>494,34</v>
          </cell>
        </row>
        <row r="9795">
          <cell r="A9795" t="str">
            <v>1E.03.070.0090</v>
          </cell>
          <cell r="B9795" t="str">
            <v>Quadro elettrico di distribuzione da parete in resina verniciato, grado di protezione IP43, doppio isolamento con porta in vetro fino a 250 A preassemblato,completo di intelaiatura interna per fissaggio delle apparecchiature elettriche modulari,pannelli di copertura delle apparecchiature,targhette identificatrici,targhette per la certificazione EN 61-439,accessori meccanici di fissaggio compresa morsettiera in opera del tipo:</v>
          </cell>
          <cell r="C9795"/>
          <cell r="D9795"/>
        </row>
        <row r="9796">
          <cell r="A9796" t="str">
            <v>1E.03.070.0090.a</v>
          </cell>
          <cell r="B9796" t="str">
            <v>- 600x600 mm</v>
          </cell>
          <cell r="C9796" t="str">
            <v>cad</v>
          </cell>
          <cell r="D9796" t="str">
            <v>275,01</v>
          </cell>
        </row>
        <row r="9797">
          <cell r="A9797" t="str">
            <v>1E.03.070.0090.b</v>
          </cell>
          <cell r="B9797" t="str">
            <v>- 600x800 mm</v>
          </cell>
          <cell r="C9797" t="str">
            <v>cad</v>
          </cell>
          <cell r="D9797" t="str">
            <v>311,92</v>
          </cell>
        </row>
        <row r="9798">
          <cell r="A9798" t="str">
            <v>1E.03.070.0090.c</v>
          </cell>
          <cell r="B9798" t="str">
            <v>- 600x1000 mm</v>
          </cell>
          <cell r="C9798" t="str">
            <v>cad</v>
          </cell>
          <cell r="D9798" t="str">
            <v>341,39</v>
          </cell>
        </row>
        <row r="9799">
          <cell r="A9799" t="str">
            <v>1E.03.070.0090.d</v>
          </cell>
          <cell r="B9799" t="str">
            <v>- 600x1200 mm</v>
          </cell>
          <cell r="C9799" t="str">
            <v>cad</v>
          </cell>
          <cell r="D9799" t="str">
            <v>375,28</v>
          </cell>
        </row>
        <row r="9800">
          <cell r="A9800" t="str">
            <v>1E.03.070.0100</v>
          </cell>
          <cell r="B9800" t="str">
            <v>Quadro elettrico di distribuzione da parete in lamiera verniciato, grado di protezione IP43, doppio isolamento con porta in vetro fino a 250 A preassemblato,completo di intelaiatura interna per fissaggio delle apparecchiature elettriche modulari,pannelli di copertura delle apparecchiature,targhette identificatrici,targhette per la certificazione EN 61-439,accessori meccanici di fissaggio compresa morsettiera in opera del tipo:</v>
          </cell>
          <cell r="C9800"/>
          <cell r="D9800"/>
        </row>
        <row r="9801">
          <cell r="A9801" t="str">
            <v>1E.03.070.0100.a</v>
          </cell>
          <cell r="B9801" t="str">
            <v>- 600x600 mm</v>
          </cell>
          <cell r="C9801" t="str">
            <v>cad</v>
          </cell>
          <cell r="D9801" t="str">
            <v>251,45</v>
          </cell>
        </row>
        <row r="9802">
          <cell r="A9802" t="str">
            <v>1E.03.070.0100.b</v>
          </cell>
          <cell r="B9802" t="str">
            <v>- 600x800 mm</v>
          </cell>
          <cell r="C9802" t="str">
            <v>cad</v>
          </cell>
          <cell r="D9802" t="str">
            <v>289,16</v>
          </cell>
        </row>
        <row r="9803">
          <cell r="A9803" t="str">
            <v>1E.03.070.0100.c</v>
          </cell>
          <cell r="B9803" t="str">
            <v>- 600x1000 mm</v>
          </cell>
          <cell r="C9803" t="str">
            <v>cad</v>
          </cell>
          <cell r="D9803" t="str">
            <v>319,29</v>
          </cell>
        </row>
        <row r="9804">
          <cell r="A9804" t="str">
            <v>1E.03.070.0100.d</v>
          </cell>
          <cell r="B9804" t="str">
            <v>- 600x1200 mm</v>
          </cell>
          <cell r="C9804" t="str">
            <v>cad</v>
          </cell>
          <cell r="D9804" t="str">
            <v>353,93</v>
          </cell>
        </row>
        <row r="9805">
          <cell r="A9805" t="str">
            <v>1E.03.070.0110</v>
          </cell>
          <cell r="B9805" t="str">
            <v>Quadro elettrico di distribuzione da incasso in lamiera verniciato, grado di protezione IP43, doppio isolamento con porta in vetro fino a 250 A preassemblato,completo di intelaiatura interna per fissaggio delle apparecchiature elettriche modulari,pannelli di copertura delle apparecchiature,targhette identificatrici,targhette per la certificazione EN 61-439,accessori meccanici di fissaggio compresa morsettiera in opera del tipo:</v>
          </cell>
          <cell r="C9805"/>
          <cell r="D9805"/>
        </row>
        <row r="9806">
          <cell r="A9806" t="str">
            <v>1E.03.070.0110.a</v>
          </cell>
          <cell r="B9806" t="str">
            <v>- 600x600 mm</v>
          </cell>
          <cell r="C9806" t="str">
            <v>cad</v>
          </cell>
          <cell r="D9806" t="str">
            <v>278,77</v>
          </cell>
        </row>
        <row r="9807">
          <cell r="A9807" t="str">
            <v>1E.03.070.0110.b</v>
          </cell>
          <cell r="B9807" t="str">
            <v>- 600x800 mm</v>
          </cell>
          <cell r="C9807" t="str">
            <v>cad</v>
          </cell>
          <cell r="D9807" t="str">
            <v>316,91</v>
          </cell>
        </row>
        <row r="9808">
          <cell r="A9808" t="str">
            <v>1E.03.070.0110.c</v>
          </cell>
          <cell r="B9808" t="str">
            <v>- 600x1000 mm</v>
          </cell>
          <cell r="C9808" t="str">
            <v>cad</v>
          </cell>
          <cell r="D9808" t="str">
            <v>347,23</v>
          </cell>
        </row>
        <row r="9809">
          <cell r="A9809" t="str">
            <v>1E.03.070.0110.d</v>
          </cell>
          <cell r="B9809" t="str">
            <v>- 600x1200 mm</v>
          </cell>
          <cell r="C9809" t="str">
            <v>cad</v>
          </cell>
          <cell r="D9809" t="str">
            <v>376,66</v>
          </cell>
        </row>
        <row r="9810">
          <cell r="A9810" t="str">
            <v>1E.03.070.0120</v>
          </cell>
          <cell r="B9810" t="str">
            <v>Quadro elettrico di distribuzione da parete in resina verniciato, grado di protezione IP55, doppio isolamento con porta in vetro fino a 250 A preassemblato,completo di intelaiatura interna per fissaggio delle apparecchiature elettriche modulari,pannelli di copertura delle apparecchiature,targhette identificatrici,targhette per la certificazione EN 61-439,accessori meccanici di fissaggio compresa morsettiera in opera del tipo:</v>
          </cell>
          <cell r="C9810"/>
          <cell r="D9810"/>
        </row>
        <row r="9811">
          <cell r="A9811" t="str">
            <v>1E.03.070.0120.a</v>
          </cell>
          <cell r="B9811" t="str">
            <v>- 600x600 mm</v>
          </cell>
          <cell r="C9811" t="str">
            <v>cad</v>
          </cell>
          <cell r="D9811" t="str">
            <v>292,45</v>
          </cell>
        </row>
        <row r="9812">
          <cell r="A9812" t="str">
            <v>1E.03.070.0120.b</v>
          </cell>
          <cell r="B9812" t="str">
            <v>- 600x800 mm</v>
          </cell>
          <cell r="C9812" t="str">
            <v>cad</v>
          </cell>
          <cell r="D9812" t="str">
            <v>331,60</v>
          </cell>
        </row>
        <row r="9813">
          <cell r="A9813" t="str">
            <v>1E.03.070.0120.c</v>
          </cell>
          <cell r="B9813" t="str">
            <v>- 600x1000 mm</v>
          </cell>
          <cell r="C9813" t="str">
            <v>cad</v>
          </cell>
          <cell r="D9813" t="str">
            <v>372,57</v>
          </cell>
        </row>
        <row r="9814">
          <cell r="A9814" t="str">
            <v>1E.03.070.0120.d</v>
          </cell>
          <cell r="B9814" t="str">
            <v>- 600x1200 mm</v>
          </cell>
          <cell r="C9814" t="str">
            <v>cad</v>
          </cell>
          <cell r="D9814" t="str">
            <v>395,18</v>
          </cell>
        </row>
        <row r="9815">
          <cell r="A9815" t="str">
            <v>1E.03.070.0130</v>
          </cell>
          <cell r="B9815" t="str">
            <v>Quadro elettrico di distribuzione da parete in lamiera verniciato, grado di protezione IP55, doppio isolamento con porta in vetro fino a 250 A preassemblato,completo di intelaiatura interna per fissaggio delle apparecchiature elettriche modulari,pannelli di copertura delle apparecchiature,targhette identificatrici,targhette per la certificazione EN 61-439,accessori meccanici di fissaggio compresa morsettiera in opera del tipo:</v>
          </cell>
          <cell r="C9815"/>
          <cell r="D9815"/>
        </row>
        <row r="9816">
          <cell r="A9816" t="str">
            <v>1E.03.070.0130.a</v>
          </cell>
          <cell r="B9816" t="str">
            <v>- 600x600 mm</v>
          </cell>
          <cell r="C9816" t="str">
            <v>cad</v>
          </cell>
          <cell r="D9816" t="str">
            <v>319,76</v>
          </cell>
        </row>
        <row r="9817">
          <cell r="A9817" t="str">
            <v>1E.03.070.0130.b</v>
          </cell>
          <cell r="B9817" t="str">
            <v>- 600x800 mm</v>
          </cell>
          <cell r="C9817" t="str">
            <v>cad</v>
          </cell>
          <cell r="D9817" t="str">
            <v>358,92</v>
          </cell>
        </row>
        <row r="9818">
          <cell r="A9818" t="str">
            <v>1E.03.070.0130.c</v>
          </cell>
          <cell r="B9818" t="str">
            <v>- 600x1000 mm</v>
          </cell>
          <cell r="C9818" t="str">
            <v>cad</v>
          </cell>
          <cell r="D9818" t="str">
            <v>395,71</v>
          </cell>
        </row>
        <row r="9819">
          <cell r="A9819" t="str">
            <v>1E.03.070.0130.d</v>
          </cell>
          <cell r="B9819" t="str">
            <v>- 600x1200 mm</v>
          </cell>
          <cell r="C9819" t="str">
            <v>cad</v>
          </cell>
          <cell r="D9819" t="str">
            <v>421,76</v>
          </cell>
        </row>
        <row r="9820">
          <cell r="A9820" t="str">
            <v>1E.03.070.0135</v>
          </cell>
          <cell r="B9820" t="str">
            <v>Quadro elettrico di distribuzione da incasso in lamiera verniciato, grado di protezione IP55, doppio isolamento con porta in vetro fino a 250 A preassemblato,completo di intelaiatura interna per fissaggio delle apparecchiature elettriche modulari,pannelli di copertura delle apparecchiature,targhette identificatrici,targhette per la certificazione EN 61-439,accessori meccanici di fissaggio compresa morsettiera in opera del tipo:</v>
          </cell>
          <cell r="C9820"/>
          <cell r="D9820"/>
        </row>
        <row r="9821">
          <cell r="A9821" t="str">
            <v>1E.03.070.0135.a</v>
          </cell>
          <cell r="B9821" t="str">
            <v>- 600x600 mm</v>
          </cell>
          <cell r="C9821" t="str">
            <v>cad</v>
          </cell>
          <cell r="D9821" t="str">
            <v>333,43</v>
          </cell>
        </row>
        <row r="9822">
          <cell r="A9822" t="str">
            <v>1E.03.070.0135.b</v>
          </cell>
          <cell r="B9822" t="str">
            <v>- 600x800 mm</v>
          </cell>
          <cell r="C9822" t="str">
            <v>cad</v>
          </cell>
          <cell r="D9822" t="str">
            <v>372,57</v>
          </cell>
        </row>
        <row r="9823">
          <cell r="A9823" t="str">
            <v>1E.03.070.0135.c</v>
          </cell>
          <cell r="B9823" t="str">
            <v>- 600x1000 mm</v>
          </cell>
          <cell r="C9823" t="str">
            <v>cad</v>
          </cell>
          <cell r="D9823" t="str">
            <v>409,39</v>
          </cell>
        </row>
        <row r="9824">
          <cell r="A9824" t="str">
            <v>1E.03.070.0135.d</v>
          </cell>
          <cell r="B9824" t="str">
            <v>- 600x1200 mm</v>
          </cell>
          <cell r="C9824" t="str">
            <v>cad</v>
          </cell>
          <cell r="D9824" t="str">
            <v>435,42</v>
          </cell>
        </row>
        <row r="9825">
          <cell r="A9825" t="str">
            <v>1E.03.070.0137</v>
          </cell>
          <cell r="B9825" t="str">
            <v>Quadro elettrico di distribuzione da parete in resina, grado di protezione IP43, doppio isolamento con porta in vetro da 250 A fino a 630A preassemblato,completo di intelaiatura interna per fissaggio delle apparecchiature elettriche modulari, pannelli di copertura delle apparecchiature,targhette identificatrici,targhette per la certificazione EN 61-439,accessori meccanici di fissaggio compresa morsettiera in opera del tipo:</v>
          </cell>
          <cell r="C9825"/>
          <cell r="D9825"/>
        </row>
        <row r="9826">
          <cell r="A9826" t="str">
            <v>1E.03.070.0137.a</v>
          </cell>
          <cell r="B9826" t="str">
            <v>- 600x600 mm</v>
          </cell>
          <cell r="C9826" t="str">
            <v>cad</v>
          </cell>
          <cell r="D9826" t="str">
            <v>342,45</v>
          </cell>
        </row>
        <row r="9827">
          <cell r="A9827" t="str">
            <v>1E.03.070.0137.b</v>
          </cell>
          <cell r="B9827" t="str">
            <v>- 600x800 mm</v>
          </cell>
          <cell r="C9827" t="str">
            <v>cad</v>
          </cell>
          <cell r="D9827" t="str">
            <v>384,11</v>
          </cell>
        </row>
        <row r="9828">
          <cell r="A9828" t="str">
            <v>1E.03.070.0137.c</v>
          </cell>
          <cell r="B9828" t="str">
            <v>- 600x1000 mm</v>
          </cell>
          <cell r="C9828" t="str">
            <v>cad</v>
          </cell>
          <cell r="D9828" t="str">
            <v>417,58</v>
          </cell>
        </row>
        <row r="9829">
          <cell r="A9829" t="str">
            <v>1E.03.070.0137.d</v>
          </cell>
          <cell r="B9829" t="str">
            <v>- 600x1200 mm</v>
          </cell>
          <cell r="C9829" t="str">
            <v>cad</v>
          </cell>
          <cell r="D9829" t="str">
            <v>451,75</v>
          </cell>
        </row>
        <row r="9830">
          <cell r="A9830" t="str">
            <v>1E.03.070.0140</v>
          </cell>
          <cell r="B9830" t="str">
            <v>Quadro elettrico di distribuzione da parete- pavimento in lamiera, grado di protezione IP30, con porta in vetro da 400A fino a 630A preassemblato,completo di intelaiatura interna per fissaggio delle apparecchiature elettriche modulari, pannelli di copertura delle apparecchiature,targhette identificatrici,targhette per la certificazione EN 61-439,accessori meccanici di fissaggio compresa morsettiera in opera del tipo:</v>
          </cell>
          <cell r="C9830"/>
          <cell r="D9830"/>
        </row>
        <row r="9831">
          <cell r="A9831" t="str">
            <v>1E.03.070.0140.a</v>
          </cell>
          <cell r="B9831" t="str">
            <v>- 600x600 mm</v>
          </cell>
          <cell r="C9831" t="str">
            <v>cad</v>
          </cell>
          <cell r="D9831" t="str">
            <v>356,65</v>
          </cell>
        </row>
        <row r="9832">
          <cell r="A9832" t="str">
            <v>1E.03.070.0140.b</v>
          </cell>
          <cell r="B9832" t="str">
            <v>- 600x800 mm</v>
          </cell>
          <cell r="C9832" t="str">
            <v>cad</v>
          </cell>
          <cell r="D9832" t="str">
            <v>399,00</v>
          </cell>
        </row>
        <row r="9833">
          <cell r="A9833" t="str">
            <v>1E.03.070.0140.c</v>
          </cell>
          <cell r="B9833" t="str">
            <v>- 600x1000 mm</v>
          </cell>
          <cell r="C9833" t="str">
            <v>cad</v>
          </cell>
          <cell r="D9833" t="str">
            <v>431,38</v>
          </cell>
        </row>
        <row r="9834">
          <cell r="A9834" t="str">
            <v>1E.03.070.0140.d</v>
          </cell>
          <cell r="B9834" t="str">
            <v>- 600x1200 mm</v>
          </cell>
          <cell r="C9834" t="str">
            <v>cad</v>
          </cell>
          <cell r="D9834" t="str">
            <v>469,65</v>
          </cell>
        </row>
        <row r="9835">
          <cell r="A9835" t="str">
            <v>1E.03.070.0140.e</v>
          </cell>
          <cell r="B9835" t="str">
            <v>- 600x1400 mm</v>
          </cell>
          <cell r="C9835" t="str">
            <v>cad</v>
          </cell>
          <cell r="D9835" t="str">
            <v>480,56</v>
          </cell>
        </row>
        <row r="9836">
          <cell r="A9836" t="str">
            <v>1E.03.070.0140.f</v>
          </cell>
          <cell r="B9836" t="str">
            <v>- 600x1600 mm</v>
          </cell>
          <cell r="C9836" t="str">
            <v>cad</v>
          </cell>
          <cell r="D9836" t="str">
            <v>494,22</v>
          </cell>
        </row>
        <row r="9837">
          <cell r="A9837" t="str">
            <v>1E.03.070.0140.g</v>
          </cell>
          <cell r="B9837" t="str">
            <v>- 600x1800 mm</v>
          </cell>
          <cell r="C9837" t="str">
            <v>cad</v>
          </cell>
          <cell r="D9837" t="str">
            <v>503,80</v>
          </cell>
        </row>
        <row r="9838">
          <cell r="A9838" t="str">
            <v>1E.03.070.0140.h</v>
          </cell>
          <cell r="B9838" t="str">
            <v>- 600x2000 mm</v>
          </cell>
          <cell r="C9838" t="str">
            <v>cad</v>
          </cell>
          <cell r="D9838" t="str">
            <v>517,46</v>
          </cell>
        </row>
        <row r="9839">
          <cell r="A9839" t="str">
            <v>1E.03.070.0140.i</v>
          </cell>
          <cell r="B9839" t="str">
            <v>- 850x600 mm</v>
          </cell>
          <cell r="C9839" t="str">
            <v>cad</v>
          </cell>
          <cell r="D9839" t="str">
            <v>547,51</v>
          </cell>
        </row>
        <row r="9840">
          <cell r="A9840" t="str">
            <v>1E.03.070.0140.l</v>
          </cell>
          <cell r="B9840" t="str">
            <v>- 850x800 mm</v>
          </cell>
          <cell r="C9840" t="str">
            <v>cad</v>
          </cell>
          <cell r="D9840" t="str">
            <v>558,45</v>
          </cell>
        </row>
        <row r="9841">
          <cell r="A9841" t="str">
            <v>1E.03.070.0140.m</v>
          </cell>
          <cell r="B9841" t="str">
            <v>- 850x1000 mm</v>
          </cell>
          <cell r="C9841" t="str">
            <v>cad</v>
          </cell>
          <cell r="D9841" t="str">
            <v>573,47</v>
          </cell>
        </row>
        <row r="9842">
          <cell r="A9842" t="str">
            <v>1E.03.070.0140.n</v>
          </cell>
          <cell r="B9842" t="str">
            <v>- 850x1200 mm</v>
          </cell>
          <cell r="C9842" t="str">
            <v>cad</v>
          </cell>
          <cell r="D9842" t="str">
            <v>583,58</v>
          </cell>
        </row>
        <row r="9843">
          <cell r="A9843" t="str">
            <v>1E.03.070.0140.o</v>
          </cell>
          <cell r="B9843" t="str">
            <v>- 850x1400 mm</v>
          </cell>
          <cell r="C9843" t="str">
            <v>cad</v>
          </cell>
          <cell r="D9843" t="str">
            <v>591,78</v>
          </cell>
        </row>
        <row r="9844">
          <cell r="A9844" t="str">
            <v>1E.03.070.0140.p</v>
          </cell>
          <cell r="B9844" t="str">
            <v>- 850x1600 mm</v>
          </cell>
          <cell r="C9844" t="str">
            <v>cad</v>
          </cell>
          <cell r="D9844" t="str">
            <v>605,45</v>
          </cell>
        </row>
        <row r="9845">
          <cell r="A9845" t="str">
            <v>1E.03.070.0140.q</v>
          </cell>
          <cell r="B9845" t="str">
            <v>- 850x1800 mm</v>
          </cell>
          <cell r="C9845" t="str">
            <v>cad</v>
          </cell>
          <cell r="D9845" t="str">
            <v>619,11</v>
          </cell>
        </row>
        <row r="9846">
          <cell r="A9846" t="str">
            <v>1E.03.070.0140.r</v>
          </cell>
          <cell r="B9846" t="str">
            <v>- 850x2000 mm</v>
          </cell>
          <cell r="C9846" t="str">
            <v>cad</v>
          </cell>
          <cell r="D9846" t="str">
            <v>632,76</v>
          </cell>
        </row>
        <row r="9847">
          <cell r="A9847" t="str">
            <v>1E.03.070.0145</v>
          </cell>
          <cell r="B9847" t="str">
            <v>Quadro elettrico di distribuzione da parete- pavimento in lamiera, grado di protezione IP43, con porta in vetro da 400A fino a 630A preassemblato,completo di intelaiatura interna per fissaggio delle apparecchiature elettriche modulari, pannelli di copertura delle apparecchiature,targhette identificatrici,targhette per la certificazione EN 61-439,accessori meccanici di fissaggio compresa morsettiera in opera del tipo:</v>
          </cell>
          <cell r="C9847"/>
          <cell r="D9847"/>
        </row>
        <row r="9848">
          <cell r="A9848" t="str">
            <v>1E.03.070.0145.a</v>
          </cell>
          <cell r="B9848" t="str">
            <v>- 600x600 mm</v>
          </cell>
          <cell r="C9848" t="str">
            <v>cad</v>
          </cell>
          <cell r="D9848" t="str">
            <v>382,27</v>
          </cell>
        </row>
        <row r="9849">
          <cell r="A9849" t="str">
            <v>1E.03.070.0145.b</v>
          </cell>
          <cell r="B9849" t="str">
            <v>- 600x800 mm</v>
          </cell>
          <cell r="C9849" t="str">
            <v>cad</v>
          </cell>
          <cell r="D9849" t="str">
            <v>421,89</v>
          </cell>
        </row>
        <row r="9850">
          <cell r="A9850" t="str">
            <v>1E.03.070.0145.c</v>
          </cell>
          <cell r="B9850" t="str">
            <v>- 600x1000 mm</v>
          </cell>
          <cell r="C9850" t="str">
            <v>cad</v>
          </cell>
          <cell r="D9850" t="str">
            <v>436,71</v>
          </cell>
        </row>
        <row r="9851">
          <cell r="A9851" t="str">
            <v>1E.03.070.0145.d</v>
          </cell>
          <cell r="B9851" t="str">
            <v>- 600x1200 mm</v>
          </cell>
          <cell r="C9851" t="str">
            <v>cad</v>
          </cell>
          <cell r="D9851" t="str">
            <v>472,24</v>
          </cell>
        </row>
        <row r="9852">
          <cell r="A9852" t="str">
            <v>1E.03.070.0145.e</v>
          </cell>
          <cell r="B9852" t="str">
            <v>- 600x1400 mm</v>
          </cell>
          <cell r="C9852" t="str">
            <v>cad</v>
          </cell>
          <cell r="D9852" t="str">
            <v>485,90</v>
          </cell>
        </row>
        <row r="9853">
          <cell r="A9853" t="str">
            <v>1E.03.070.0145.f</v>
          </cell>
          <cell r="B9853" t="str">
            <v>- 600x1600 mm</v>
          </cell>
          <cell r="C9853" t="str">
            <v>cad</v>
          </cell>
          <cell r="D9853" t="str">
            <v>500,43</v>
          </cell>
        </row>
        <row r="9854">
          <cell r="A9854" t="str">
            <v>1E.03.070.0145.g</v>
          </cell>
          <cell r="B9854" t="str">
            <v>- 600x1800 mm</v>
          </cell>
          <cell r="C9854" t="str">
            <v>cad</v>
          </cell>
          <cell r="D9854" t="str">
            <v>514,11</v>
          </cell>
        </row>
        <row r="9855">
          <cell r="A9855" t="str">
            <v>1E.03.070.0145.h</v>
          </cell>
          <cell r="B9855" t="str">
            <v>- 600x2000 mm</v>
          </cell>
          <cell r="C9855" t="str">
            <v>cad</v>
          </cell>
          <cell r="D9855" t="str">
            <v>527,77</v>
          </cell>
        </row>
        <row r="9856">
          <cell r="A9856" t="str">
            <v>1E.03.070.0145.i</v>
          </cell>
          <cell r="B9856" t="str">
            <v>- 850x600 mm</v>
          </cell>
          <cell r="C9856" t="str">
            <v>cad</v>
          </cell>
          <cell r="D9856" t="str">
            <v>541,42</v>
          </cell>
        </row>
        <row r="9857">
          <cell r="A9857" t="str">
            <v>1E.03.070.0145.l</v>
          </cell>
          <cell r="B9857" t="str">
            <v>- 850x800 mm</v>
          </cell>
          <cell r="C9857" t="str">
            <v>cad</v>
          </cell>
          <cell r="D9857" t="str">
            <v>555,09</v>
          </cell>
        </row>
        <row r="9858">
          <cell r="A9858" t="str">
            <v>1E.03.070.0145.m</v>
          </cell>
          <cell r="B9858" t="str">
            <v>- 850x1000 mm</v>
          </cell>
          <cell r="C9858" t="str">
            <v>cad</v>
          </cell>
          <cell r="D9858" t="str">
            <v>565,96</v>
          </cell>
        </row>
        <row r="9859">
          <cell r="A9859" t="str">
            <v>1E.03.070.0145.n</v>
          </cell>
          <cell r="B9859" t="str">
            <v>- 850x1200 mm</v>
          </cell>
          <cell r="C9859" t="str">
            <v>cad</v>
          </cell>
          <cell r="D9859" t="str">
            <v>582,41</v>
          </cell>
        </row>
        <row r="9860">
          <cell r="A9860" t="str">
            <v>1E.03.070.0145.o</v>
          </cell>
          <cell r="B9860" t="str">
            <v>- 850x1400 mm</v>
          </cell>
          <cell r="C9860" t="str">
            <v>cad</v>
          </cell>
          <cell r="D9860" t="str">
            <v>582,41</v>
          </cell>
        </row>
        <row r="9861">
          <cell r="A9861" t="str">
            <v>1E.03.070.0145.p</v>
          </cell>
          <cell r="B9861" t="str">
            <v>- 850x1600 mm</v>
          </cell>
          <cell r="C9861" t="str">
            <v>cad</v>
          </cell>
          <cell r="D9861" t="str">
            <v>609,74</v>
          </cell>
        </row>
        <row r="9862">
          <cell r="A9862" t="str">
            <v>1E.03.070.0145.q</v>
          </cell>
          <cell r="B9862" t="str">
            <v>- 850x1800 mm</v>
          </cell>
          <cell r="C9862" t="str">
            <v>cad</v>
          </cell>
          <cell r="D9862" t="str">
            <v>623,40</v>
          </cell>
        </row>
        <row r="9863">
          <cell r="A9863" t="str">
            <v>1E.03.070.0145.r</v>
          </cell>
          <cell r="B9863" t="str">
            <v>- 850x2000 mm</v>
          </cell>
          <cell r="C9863" t="str">
            <v>cad</v>
          </cell>
          <cell r="D9863" t="str">
            <v>637,07</v>
          </cell>
        </row>
        <row r="9864">
          <cell r="A9864" t="str">
            <v>1E.03.070.0150</v>
          </cell>
          <cell r="B9864" t="str">
            <v>Quadro elettrico di distribuzione da parete- pavimento in lamiera, grado di protezione IP55, con porta in vetro da 400A fino a 630A preassemblato,completo di intelaiatura interna per fissaggio delle apparecchiature elettriche modulari, pannelli di copertura delle apparecchiature,targhette identificatrici,targhette per la certificazione EN 61-439,accessori meccanici di fissaggio compresa morsettiera in opera del tipo:</v>
          </cell>
          <cell r="C9864"/>
          <cell r="D9864"/>
        </row>
        <row r="9865">
          <cell r="A9865" t="str">
            <v>1E.03.070.0150.a</v>
          </cell>
          <cell r="B9865" t="str">
            <v>- 600x600 mm</v>
          </cell>
          <cell r="C9865" t="str">
            <v>cad</v>
          </cell>
          <cell r="D9865" t="str">
            <v>394,36</v>
          </cell>
        </row>
        <row r="9866">
          <cell r="A9866" t="str">
            <v>1E.03.070.0150.b</v>
          </cell>
          <cell r="B9866" t="str">
            <v>- 600x800 mm</v>
          </cell>
          <cell r="C9866" t="str">
            <v>cad</v>
          </cell>
          <cell r="D9866" t="str">
            <v>425,79</v>
          </cell>
        </row>
        <row r="9867">
          <cell r="A9867" t="str">
            <v>1E.03.070.0150.c</v>
          </cell>
          <cell r="B9867" t="str">
            <v>- 600x1000 mm</v>
          </cell>
          <cell r="C9867" t="str">
            <v>cad</v>
          </cell>
          <cell r="D9867" t="str">
            <v>444,92</v>
          </cell>
        </row>
        <row r="9868">
          <cell r="A9868" t="str">
            <v>1E.03.070.0150.d</v>
          </cell>
          <cell r="B9868" t="str">
            <v>- 600x1200 mm</v>
          </cell>
          <cell r="C9868" t="str">
            <v>cad</v>
          </cell>
          <cell r="D9868" t="str">
            <v>485,90</v>
          </cell>
        </row>
        <row r="9869">
          <cell r="A9869" t="str">
            <v>1E.03.070.0150.e</v>
          </cell>
          <cell r="B9869" t="str">
            <v>- 600x1400 mm</v>
          </cell>
          <cell r="C9869" t="str">
            <v>cad</v>
          </cell>
          <cell r="D9869" t="str">
            <v>489,31</v>
          </cell>
        </row>
        <row r="9870">
          <cell r="A9870" t="str">
            <v>1E.03.070.0150.f</v>
          </cell>
          <cell r="B9870" t="str">
            <v>- 600x1600 mm</v>
          </cell>
          <cell r="C9870" t="str">
            <v>cad</v>
          </cell>
          <cell r="D9870" t="str">
            <v>502,98</v>
          </cell>
        </row>
        <row r="9871">
          <cell r="A9871" t="str">
            <v>1E.03.070.0150.g</v>
          </cell>
          <cell r="B9871" t="str">
            <v>- 600x1800 mm</v>
          </cell>
          <cell r="C9871" t="str">
            <v>cad</v>
          </cell>
          <cell r="D9871" t="str">
            <v>516,65</v>
          </cell>
        </row>
        <row r="9872">
          <cell r="A9872" t="str">
            <v>1E.03.070.0150.h</v>
          </cell>
          <cell r="B9872" t="str">
            <v>- 600x2000 mm</v>
          </cell>
          <cell r="C9872" t="str">
            <v>cad</v>
          </cell>
          <cell r="D9872" t="str">
            <v>530,30</v>
          </cell>
        </row>
        <row r="9873">
          <cell r="A9873" t="str">
            <v>1E.03.070.0150.i</v>
          </cell>
          <cell r="B9873" t="str">
            <v>- 850x600 mm</v>
          </cell>
          <cell r="C9873" t="str">
            <v>cad</v>
          </cell>
          <cell r="D9873" t="str">
            <v>543,96</v>
          </cell>
        </row>
        <row r="9874">
          <cell r="A9874" t="str">
            <v>1E.03.070.0150.l</v>
          </cell>
          <cell r="B9874" t="str">
            <v>- 850x800 mm</v>
          </cell>
          <cell r="C9874" t="str">
            <v>cad</v>
          </cell>
          <cell r="D9874" t="str">
            <v>557,63</v>
          </cell>
        </row>
        <row r="9875">
          <cell r="A9875" t="str">
            <v>1E.03.070.0150.m</v>
          </cell>
          <cell r="B9875" t="str">
            <v>- 850x1000 mm</v>
          </cell>
          <cell r="C9875" t="str">
            <v>cad</v>
          </cell>
          <cell r="D9875" t="str">
            <v>571,29</v>
          </cell>
        </row>
        <row r="9876">
          <cell r="A9876" t="str">
            <v>1E.03.070.0150.n</v>
          </cell>
          <cell r="B9876" t="str">
            <v>- 850x1200 mm</v>
          </cell>
          <cell r="C9876" t="str">
            <v>cad</v>
          </cell>
          <cell r="D9876" t="str">
            <v>584,96</v>
          </cell>
        </row>
        <row r="9877">
          <cell r="A9877" t="str">
            <v>1E.03.070.0150.o</v>
          </cell>
          <cell r="B9877" t="str">
            <v>- 850x1400 mm</v>
          </cell>
          <cell r="C9877" t="str">
            <v>cad</v>
          </cell>
          <cell r="D9877" t="str">
            <v>612,27</v>
          </cell>
        </row>
        <row r="9878">
          <cell r="A9878" t="str">
            <v>1E.03.070.0150.p</v>
          </cell>
          <cell r="B9878" t="str">
            <v>- 850x1600 mm</v>
          </cell>
          <cell r="C9878" t="str">
            <v>cad</v>
          </cell>
          <cell r="D9878" t="str">
            <v>616,39</v>
          </cell>
        </row>
        <row r="9879">
          <cell r="A9879" t="str">
            <v>1E.03.070.0150.q</v>
          </cell>
          <cell r="B9879" t="str">
            <v>- 850x1800 mm</v>
          </cell>
          <cell r="C9879" t="str">
            <v>cad</v>
          </cell>
          <cell r="D9879" t="str">
            <v>627,30</v>
          </cell>
        </row>
        <row r="9880">
          <cell r="A9880" t="str">
            <v>1E.03.070.0150.r</v>
          </cell>
          <cell r="B9880" t="str">
            <v>- 850x2000 mm</v>
          </cell>
          <cell r="C9880" t="str">
            <v>cad</v>
          </cell>
          <cell r="D9880" t="str">
            <v>640,98</v>
          </cell>
        </row>
        <row r="9881">
          <cell r="A9881" t="str">
            <v>1E.03.070.0155</v>
          </cell>
          <cell r="B9881" t="str">
            <v>Quadro elettrico di distribuzione da parete- pavimento in lamiera, grado di protezione IP30, con porta in vetro da 800A preassemblato,completo di intelaiatura interna per fissaggio delle apparecchiature elettriche modulari, pannelli di copertura delle apparecchiature,targhette identificatrici,targhette per la certificazione EN 61-439,accessori meccanici di fissaggio compresa morsettiera in opera del tipo:</v>
          </cell>
          <cell r="C9881"/>
          <cell r="D9881"/>
        </row>
        <row r="9882">
          <cell r="A9882" t="str">
            <v>1E.03.070.0155.a</v>
          </cell>
          <cell r="B9882" t="str">
            <v>- 600x600 mm</v>
          </cell>
          <cell r="C9882" t="str">
            <v>cad</v>
          </cell>
          <cell r="D9882" t="str">
            <v>383,56</v>
          </cell>
        </row>
        <row r="9883">
          <cell r="A9883" t="str">
            <v>1E.03.070.0155.b</v>
          </cell>
          <cell r="B9883" t="str">
            <v>- 600x800 mm</v>
          </cell>
          <cell r="C9883" t="str">
            <v>cad</v>
          </cell>
          <cell r="D9883" t="str">
            <v>412,27</v>
          </cell>
        </row>
        <row r="9884">
          <cell r="A9884" t="str">
            <v>1E.03.070.0155.c</v>
          </cell>
          <cell r="B9884" t="str">
            <v>- 600x1000 mm</v>
          </cell>
          <cell r="C9884" t="str">
            <v>cad</v>
          </cell>
          <cell r="D9884" t="str">
            <v>457,35</v>
          </cell>
        </row>
        <row r="9885">
          <cell r="A9885" t="str">
            <v>1E.03.070.0155.d</v>
          </cell>
          <cell r="B9885" t="str">
            <v>- 600x1200 mm</v>
          </cell>
          <cell r="C9885" t="str">
            <v>cad</v>
          </cell>
          <cell r="D9885" t="str">
            <v>496,97</v>
          </cell>
        </row>
        <row r="9886">
          <cell r="A9886" t="str">
            <v>1E.03.070.0155.e</v>
          </cell>
          <cell r="B9886" t="str">
            <v>- 600x1400 mm</v>
          </cell>
          <cell r="C9886" t="str">
            <v>cad</v>
          </cell>
          <cell r="D9886" t="str">
            <v>510,63</v>
          </cell>
        </row>
        <row r="9887">
          <cell r="A9887" t="str">
            <v>1E.03.070.0155.f</v>
          </cell>
          <cell r="B9887" t="str">
            <v>- 600x1600 mm</v>
          </cell>
          <cell r="C9887" t="str">
            <v>cad</v>
          </cell>
          <cell r="D9887" t="str">
            <v>516,11</v>
          </cell>
        </row>
        <row r="9888">
          <cell r="A9888" t="str">
            <v>1E.03.070.0155.g</v>
          </cell>
          <cell r="B9888" t="str">
            <v>- 600x1800 mm</v>
          </cell>
          <cell r="C9888" t="str">
            <v>cad</v>
          </cell>
          <cell r="D9888" t="str">
            <v>531,12</v>
          </cell>
        </row>
        <row r="9889">
          <cell r="A9889" t="str">
            <v>1E.03.070.0155.h</v>
          </cell>
          <cell r="B9889" t="str">
            <v>- 600x2000 mm</v>
          </cell>
          <cell r="C9889" t="str">
            <v>cad</v>
          </cell>
          <cell r="D9889" t="str">
            <v>544,79</v>
          </cell>
        </row>
        <row r="9890">
          <cell r="A9890" t="str">
            <v>1E.03.070.0155.i</v>
          </cell>
          <cell r="B9890" t="str">
            <v>- 850x600 mm</v>
          </cell>
          <cell r="C9890" t="str">
            <v>cad</v>
          </cell>
          <cell r="D9890" t="str">
            <v>572,11</v>
          </cell>
        </row>
        <row r="9891">
          <cell r="A9891" t="str">
            <v>1E.03.070.0155.l</v>
          </cell>
          <cell r="B9891" t="str">
            <v>- 850x800 mm</v>
          </cell>
          <cell r="C9891" t="str">
            <v>cad</v>
          </cell>
          <cell r="D9891" t="str">
            <v>585,77</v>
          </cell>
        </row>
        <row r="9892">
          <cell r="A9892" t="str">
            <v>1E.03.070.0155.m</v>
          </cell>
          <cell r="B9892" t="str">
            <v>- 850x1000 mm</v>
          </cell>
          <cell r="C9892" t="str">
            <v>cad</v>
          </cell>
          <cell r="D9892" t="str">
            <v>588,50</v>
          </cell>
        </row>
        <row r="9893">
          <cell r="A9893" t="str">
            <v>1E.03.070.0155.n</v>
          </cell>
          <cell r="B9893" t="str">
            <v>- 850x1200 mm</v>
          </cell>
          <cell r="C9893" t="str">
            <v>cad</v>
          </cell>
          <cell r="D9893" t="str">
            <v>604,91</v>
          </cell>
        </row>
        <row r="9894">
          <cell r="A9894" t="str">
            <v>1E.03.070.0155.o</v>
          </cell>
          <cell r="B9894" t="str">
            <v>- 850x1400 mm</v>
          </cell>
          <cell r="C9894" t="str">
            <v>cad</v>
          </cell>
          <cell r="D9894" t="str">
            <v>618,57</v>
          </cell>
        </row>
        <row r="9895">
          <cell r="A9895" t="str">
            <v>1E.03.070.0155.p</v>
          </cell>
          <cell r="B9895" t="str">
            <v>- 850x1600 mm</v>
          </cell>
          <cell r="C9895" t="str">
            <v>cad</v>
          </cell>
          <cell r="D9895" t="str">
            <v>632,23</v>
          </cell>
        </row>
        <row r="9896">
          <cell r="A9896" t="str">
            <v>1E.03.070.0155.q</v>
          </cell>
          <cell r="B9896" t="str">
            <v>- 850x1800 mm</v>
          </cell>
          <cell r="C9896" t="str">
            <v>cad</v>
          </cell>
          <cell r="D9896" t="str">
            <v>646,44</v>
          </cell>
        </row>
        <row r="9897">
          <cell r="A9897" t="str">
            <v>1E.03.070.0155.r</v>
          </cell>
          <cell r="B9897" t="str">
            <v>- 850x2000 mm</v>
          </cell>
          <cell r="C9897" t="str">
            <v>cad</v>
          </cell>
          <cell r="D9897" t="str">
            <v>660,10</v>
          </cell>
        </row>
        <row r="9898">
          <cell r="A9898" t="str">
            <v>1E.03.070.0160</v>
          </cell>
          <cell r="B9898" t="str">
            <v>Quadro elettrico di distribuzione da parete- pavimento in lamiera, grado di protezione IP43, con porta in vetro da 800A preassemblato,completo di intelaiatura interna per fissaggio delle apparecchiature elettriche modulari, pannelli di copertura delle apparecchiature,targhette identificatrici,targhette per la certificazione EN 61-439,accessori meccanici di fissaggio compresa morsettiera in opera del tipo</v>
          </cell>
          <cell r="C9898"/>
          <cell r="D9898"/>
        </row>
        <row r="9899">
          <cell r="A9899" t="str">
            <v>1E.03.070.0160.a</v>
          </cell>
          <cell r="B9899" t="str">
            <v>- 600x600 mm</v>
          </cell>
          <cell r="C9899" t="str">
            <v>cad</v>
          </cell>
          <cell r="D9899" t="str">
            <v>395,71</v>
          </cell>
        </row>
        <row r="9900">
          <cell r="A9900" t="str">
            <v>1E.03.070.0160.b</v>
          </cell>
          <cell r="B9900" t="str">
            <v>- 600x800 mm</v>
          </cell>
          <cell r="C9900" t="str">
            <v>cad</v>
          </cell>
          <cell r="D9900" t="str">
            <v>423,05</v>
          </cell>
        </row>
        <row r="9901">
          <cell r="A9901" t="str">
            <v>1E.03.070.0160.c</v>
          </cell>
          <cell r="B9901" t="str">
            <v>- 600x1000 mm</v>
          </cell>
          <cell r="C9901" t="str">
            <v>cad</v>
          </cell>
          <cell r="D9901" t="str">
            <v>466,22</v>
          </cell>
        </row>
        <row r="9902">
          <cell r="A9902" t="str">
            <v>1E.03.070.0160.d</v>
          </cell>
          <cell r="B9902" t="str">
            <v>- 600x1200 mm</v>
          </cell>
          <cell r="C9902" t="str">
            <v>cad</v>
          </cell>
          <cell r="D9902" t="str">
            <v>500,37</v>
          </cell>
        </row>
        <row r="9903">
          <cell r="A9903" t="str">
            <v>1E.03.070.0160.e</v>
          </cell>
          <cell r="B9903" t="str">
            <v>- 600x1400 mm</v>
          </cell>
          <cell r="C9903" t="str">
            <v>cad</v>
          </cell>
          <cell r="D9903" t="str">
            <v>514,04</v>
          </cell>
        </row>
        <row r="9904">
          <cell r="A9904" t="str">
            <v>1E.03.070.0160.f</v>
          </cell>
          <cell r="B9904" t="str">
            <v>- 600x1600 mm</v>
          </cell>
          <cell r="C9904" t="str">
            <v>cad</v>
          </cell>
          <cell r="D9904" t="str">
            <v>527,70</v>
          </cell>
        </row>
        <row r="9905">
          <cell r="A9905" t="str">
            <v>1E.03.070.0160.g</v>
          </cell>
          <cell r="B9905" t="str">
            <v>- 600x1800 mm</v>
          </cell>
          <cell r="C9905" t="str">
            <v>cad</v>
          </cell>
          <cell r="D9905" t="str">
            <v>541,35</v>
          </cell>
        </row>
        <row r="9906">
          <cell r="A9906" t="str">
            <v>1E.03.070.0160.h</v>
          </cell>
          <cell r="B9906" t="str">
            <v>- 600x2000 mm</v>
          </cell>
          <cell r="C9906" t="str">
            <v>cad</v>
          </cell>
          <cell r="D9906" t="str">
            <v>555,03</v>
          </cell>
        </row>
        <row r="9907">
          <cell r="A9907" t="str">
            <v>1E.03.070.0160.i</v>
          </cell>
          <cell r="B9907" t="str">
            <v>- 850x600 mm</v>
          </cell>
          <cell r="C9907" t="str">
            <v>cad</v>
          </cell>
          <cell r="D9907" t="str">
            <v>586,45</v>
          </cell>
        </row>
        <row r="9908">
          <cell r="A9908" t="str">
            <v>1E.03.070.0160.l</v>
          </cell>
          <cell r="B9908" t="str">
            <v>- 850x800 mm</v>
          </cell>
          <cell r="C9908" t="str">
            <v>cad</v>
          </cell>
          <cell r="D9908" t="str">
            <v>600,12</v>
          </cell>
        </row>
        <row r="9909">
          <cell r="A9909" t="str">
            <v>1E.03.070.0160.m</v>
          </cell>
          <cell r="B9909" t="str">
            <v>- 850x1000 mm</v>
          </cell>
          <cell r="C9909" t="str">
            <v>cad</v>
          </cell>
          <cell r="D9909" t="str">
            <v>609,68</v>
          </cell>
        </row>
        <row r="9910">
          <cell r="A9910" t="str">
            <v>1E.03.070.0160.n</v>
          </cell>
          <cell r="B9910" t="str">
            <v>- 850x1200 mm</v>
          </cell>
          <cell r="C9910" t="str">
            <v>cad</v>
          </cell>
          <cell r="D9910" t="str">
            <v>623,33</v>
          </cell>
        </row>
        <row r="9911">
          <cell r="A9911" t="str">
            <v>1E.03.070.0160.o</v>
          </cell>
          <cell r="B9911" t="str">
            <v>- 850x1400 mm</v>
          </cell>
          <cell r="C9911" t="str">
            <v>cad</v>
          </cell>
          <cell r="D9911" t="str">
            <v>632,92</v>
          </cell>
        </row>
        <row r="9912">
          <cell r="A9912" t="str">
            <v>1E.03.070.0160.p</v>
          </cell>
          <cell r="B9912" t="str">
            <v>- 850x1600 mm</v>
          </cell>
          <cell r="C9912" t="str">
            <v>cad</v>
          </cell>
          <cell r="D9912" t="str">
            <v>639,74</v>
          </cell>
        </row>
        <row r="9913">
          <cell r="A9913" t="str">
            <v>1E.03.070.0160.q</v>
          </cell>
          <cell r="B9913" t="str">
            <v>- 850x1800 mm</v>
          </cell>
          <cell r="C9913" t="str">
            <v>cad</v>
          </cell>
          <cell r="D9913" t="str">
            <v>653,41</v>
          </cell>
        </row>
        <row r="9914">
          <cell r="A9914" t="str">
            <v>1E.03.070.0160.r</v>
          </cell>
          <cell r="B9914" t="str">
            <v>- 850x2000 mm</v>
          </cell>
          <cell r="C9914" t="str">
            <v>cad</v>
          </cell>
          <cell r="D9914" t="str">
            <v>668,43</v>
          </cell>
        </row>
        <row r="9915">
          <cell r="A9915" t="str">
            <v>1E.03.070.0165</v>
          </cell>
          <cell r="B9915" t="str">
            <v>Quadro elettrico di distribuzione da parete- pavimento in lamiera, grado di protezione IP55, con porta in vetro da 800A preassemblato,completo di intelaiatura interna per fissaggio delle apparecchiature elettriche modulari, pannelli di copertura delle apparecchiature,targhette identificatrici,targhette per la certificazione EN 61-439,accessori meccanici di fissaggio compresa morsettiera in opera del tipo:</v>
          </cell>
          <cell r="C9915"/>
          <cell r="D9915"/>
        </row>
        <row r="9916">
          <cell r="A9916" t="str">
            <v>1E.03.070.0165.a</v>
          </cell>
          <cell r="B9916" t="str">
            <v>- 600x600 mm</v>
          </cell>
          <cell r="C9916" t="str">
            <v>cad</v>
          </cell>
          <cell r="D9916" t="str">
            <v>403,93</v>
          </cell>
        </row>
        <row r="9917">
          <cell r="A9917" t="str">
            <v>1E.03.070.0165.b</v>
          </cell>
          <cell r="B9917" t="str">
            <v>- 600x800 mm</v>
          </cell>
          <cell r="C9917" t="str">
            <v>cad</v>
          </cell>
          <cell r="D9917" t="str">
            <v>424,42</v>
          </cell>
        </row>
        <row r="9918">
          <cell r="A9918" t="str">
            <v>1E.03.070.0165.c</v>
          </cell>
          <cell r="B9918" t="str">
            <v>- 600x1000 mm</v>
          </cell>
          <cell r="C9918" t="str">
            <v>cad</v>
          </cell>
          <cell r="D9918" t="str">
            <v>474,96</v>
          </cell>
        </row>
        <row r="9919">
          <cell r="A9919" t="str">
            <v>1E.03.070.0165.d</v>
          </cell>
          <cell r="B9919" t="str">
            <v>- 600x1200 mm</v>
          </cell>
          <cell r="C9919" t="str">
            <v>cad</v>
          </cell>
          <cell r="D9919" t="str">
            <v>502,29</v>
          </cell>
        </row>
        <row r="9920">
          <cell r="A9920" t="str">
            <v>1E.03.070.0165.e</v>
          </cell>
          <cell r="B9920" t="str">
            <v>- 600x1400 mm</v>
          </cell>
          <cell r="C9920" t="str">
            <v>cad</v>
          </cell>
          <cell r="D9920" t="str">
            <v>515,94</v>
          </cell>
        </row>
        <row r="9921">
          <cell r="A9921" t="str">
            <v>1E.03.070.0165.f</v>
          </cell>
          <cell r="B9921" t="str">
            <v>- 600x1600 mm</v>
          </cell>
          <cell r="C9921" t="str">
            <v>cad</v>
          </cell>
          <cell r="D9921" t="str">
            <v>543,28</v>
          </cell>
        </row>
        <row r="9922">
          <cell r="A9922" t="str">
            <v>1E.03.070.0165.g</v>
          </cell>
          <cell r="B9922" t="str">
            <v>- 600x1800 mm</v>
          </cell>
          <cell r="C9922" t="str">
            <v>cad</v>
          </cell>
          <cell r="D9922" t="str">
            <v>550,11</v>
          </cell>
        </row>
        <row r="9923">
          <cell r="A9923" t="str">
            <v>1E.03.070.0165.h</v>
          </cell>
          <cell r="B9923" t="str">
            <v>- 600x2000 mm</v>
          </cell>
          <cell r="C9923" t="str">
            <v>cad</v>
          </cell>
          <cell r="D9923" t="str">
            <v>559,26</v>
          </cell>
        </row>
        <row r="9924">
          <cell r="A9924" t="str">
            <v>1E.03.070.0165.i</v>
          </cell>
          <cell r="B9924" t="str">
            <v>- 850x600 mm</v>
          </cell>
          <cell r="C9924" t="str">
            <v>cad</v>
          </cell>
          <cell r="D9924" t="str">
            <v>600,25</v>
          </cell>
        </row>
        <row r="9925">
          <cell r="A9925" t="str">
            <v>1E.03.070.0165.l</v>
          </cell>
          <cell r="B9925" t="str">
            <v>- 850x800 mm</v>
          </cell>
          <cell r="C9925" t="str">
            <v>cad</v>
          </cell>
          <cell r="D9925" t="str">
            <v>613,92</v>
          </cell>
        </row>
        <row r="9926">
          <cell r="A9926" t="str">
            <v>1E.03.070.0165.m</v>
          </cell>
          <cell r="B9926" t="str">
            <v>- 850x1000 mm</v>
          </cell>
          <cell r="C9926" t="str">
            <v>cad</v>
          </cell>
          <cell r="D9926" t="str">
            <v>616,65</v>
          </cell>
        </row>
        <row r="9927">
          <cell r="A9927" t="str">
            <v>1E.03.070.0165.n</v>
          </cell>
          <cell r="B9927" t="str">
            <v>- 850x1200 mm</v>
          </cell>
          <cell r="C9927" t="str">
            <v>cad</v>
          </cell>
          <cell r="D9927" t="str">
            <v>627,58</v>
          </cell>
        </row>
        <row r="9928">
          <cell r="A9928" t="str">
            <v>1E.03.070.0165.o</v>
          </cell>
          <cell r="B9928" t="str">
            <v>- 850x1400 mm</v>
          </cell>
          <cell r="C9928" t="str">
            <v>cad</v>
          </cell>
          <cell r="D9928" t="str">
            <v>641,23</v>
          </cell>
        </row>
        <row r="9929">
          <cell r="A9929" t="str">
            <v>1E.03.070.0165.p</v>
          </cell>
          <cell r="B9929" t="str">
            <v>- 850x1600 mm</v>
          </cell>
          <cell r="C9929" t="str">
            <v>cad</v>
          </cell>
          <cell r="D9929" t="str">
            <v>654,91</v>
          </cell>
        </row>
        <row r="9930">
          <cell r="A9930" t="str">
            <v>1E.03.070.0165.q</v>
          </cell>
          <cell r="B9930" t="str">
            <v>- 850x1800 mm</v>
          </cell>
          <cell r="C9930" t="str">
            <v>cad</v>
          </cell>
          <cell r="D9930" t="str">
            <v>668,57</v>
          </cell>
        </row>
        <row r="9931">
          <cell r="A9931" t="str">
            <v>1E.03.070.0165.r</v>
          </cell>
          <cell r="B9931" t="str">
            <v>- 850x2000 mm</v>
          </cell>
          <cell r="C9931" t="str">
            <v>cad</v>
          </cell>
          <cell r="D9931" t="str">
            <v>682,22</v>
          </cell>
        </row>
        <row r="9932">
          <cell r="A9932" t="str">
            <v>1E.03.070.0170</v>
          </cell>
          <cell r="B9932" t="str">
            <v>Centralino elettrico da parete in resina, grado di protezione IP40, doppio isolamento, completo di porta trasparente intelaiatura interna per il fissaggio delle apparecchiature elettriche modulari, predisposti per alloggiamento morsettiera, etichette identificatici targhetta autoadesiva per la certificazione CEI 23 - 51, accessori meccanici di fissaggio, fino a 12 moduli.</v>
          </cell>
          <cell r="C9932" t="str">
            <v>cad</v>
          </cell>
          <cell r="D9932" t="str">
            <v>41,04</v>
          </cell>
        </row>
        <row r="9933">
          <cell r="A9933" t="str">
            <v>1E.03.070.0180</v>
          </cell>
          <cell r="B9933" t="str">
            <v>Centralino elettrico da incasso in resina, grado di protezione IP40, doppio isolamento, completo di porta trasparente intelaiatura interna per il fissaggio delle apparecchiature elettriche modulari, predisposti per alloggiamento morsettiera, etichette identificatici targhetta autoadesiva per la certificazione CEI 23 - 51, accessori meccanici di fissaggio, fino a 12 moduli.</v>
          </cell>
          <cell r="C9933" t="str">
            <v>cad</v>
          </cell>
          <cell r="D9933" t="str">
            <v>42,14</v>
          </cell>
        </row>
        <row r="9934">
          <cell r="A9934" t="str">
            <v>1E.03.070.0190</v>
          </cell>
          <cell r="B9934" t="str">
            <v>Centralino elettrico da arredo a parete in resina, grado di protezione IP40, doppio isolamento, completo di porta trasparente intelaiatura interna per il fissaggio delle apparecchiature elettriche modulari, predisposti per alloggiamento morsettiera, etichette identificatici targhetta autoadesiva, accessori meccanici di fissaggio, nelle tipologie:</v>
          </cell>
          <cell r="C9934"/>
          <cell r="D9934"/>
        </row>
        <row r="9935">
          <cell r="A9935" t="str">
            <v>1E.03.070.0190.a</v>
          </cell>
          <cell r="B9935" t="str">
            <v>- da 24 moduli</v>
          </cell>
          <cell r="C9935" t="str">
            <v>cad</v>
          </cell>
          <cell r="D9935" t="str">
            <v>48,30</v>
          </cell>
        </row>
        <row r="9936">
          <cell r="A9936" t="str">
            <v>1E.03.070.0190.b</v>
          </cell>
          <cell r="B9936" t="str">
            <v>- da 36 moduli</v>
          </cell>
          <cell r="C9936" t="str">
            <v>cad</v>
          </cell>
          <cell r="D9936" t="str">
            <v>55,17</v>
          </cell>
        </row>
        <row r="9937">
          <cell r="A9937" t="str">
            <v>1E.03.070.0190.c</v>
          </cell>
          <cell r="B9937" t="str">
            <v>- da 48 moduli</v>
          </cell>
          <cell r="C9937" t="str">
            <v>cad</v>
          </cell>
          <cell r="D9937" t="str">
            <v>66,47</v>
          </cell>
        </row>
        <row r="9938">
          <cell r="A9938" t="str">
            <v>1E.03.070.0190.d</v>
          </cell>
          <cell r="B9938" t="str">
            <v>- da 54 moduli</v>
          </cell>
          <cell r="C9938" t="str">
            <v>cad</v>
          </cell>
          <cell r="D9938" t="str">
            <v>75,59</v>
          </cell>
        </row>
        <row r="9939">
          <cell r="A9939" t="str">
            <v>1E.03.070.0190.e</v>
          </cell>
          <cell r="B9939" t="str">
            <v>- da 72 moduli</v>
          </cell>
          <cell r="C9939" t="str">
            <v>cad</v>
          </cell>
          <cell r="D9939" t="str">
            <v>95,74</v>
          </cell>
        </row>
        <row r="9940">
          <cell r="A9940" t="str">
            <v>1E.03.070.0200</v>
          </cell>
          <cell r="B9940" t="str">
            <v>Centralino elettrico da arredo ad incasso in resina, grado di protezione IP40, doppio isolamento, completo di porta trasparente intelaiatura interna per il fissaggio delle apparecchiature elettriche modulari, predisposti per alloggiamento morsettiera, etichette identificatici targhetta autoadesiva, accessori meccanici di fissaggio, nelle tipologie:</v>
          </cell>
          <cell r="C9940"/>
          <cell r="D9940"/>
        </row>
        <row r="9941">
          <cell r="A9941" t="str">
            <v>1E.03.070.0200.a</v>
          </cell>
          <cell r="B9941" t="str">
            <v>- da 24 moduli</v>
          </cell>
          <cell r="C9941" t="str">
            <v>cad</v>
          </cell>
          <cell r="D9941" t="str">
            <v>52,21</v>
          </cell>
        </row>
        <row r="9942">
          <cell r="A9942" t="str">
            <v>1E.03.070.0200.b</v>
          </cell>
          <cell r="B9942" t="str">
            <v>- da 36 moduli</v>
          </cell>
          <cell r="C9942" t="str">
            <v>cad</v>
          </cell>
          <cell r="D9942" t="str">
            <v>61,42</v>
          </cell>
        </row>
        <row r="9943">
          <cell r="A9943" t="str">
            <v>1E.03.070.0200.c</v>
          </cell>
          <cell r="B9943" t="str">
            <v>- da 48 moduli</v>
          </cell>
          <cell r="C9943" t="str">
            <v>cad</v>
          </cell>
          <cell r="D9943" t="str">
            <v>72,29</v>
          </cell>
        </row>
        <row r="9944">
          <cell r="A9944" t="str">
            <v>1E.03.070.0200.d</v>
          </cell>
          <cell r="B9944" t="str">
            <v>- da 54 moduli</v>
          </cell>
          <cell r="C9944" t="str">
            <v>cad</v>
          </cell>
          <cell r="D9944" t="str">
            <v>81,09</v>
          </cell>
        </row>
        <row r="9945">
          <cell r="A9945" t="str">
            <v>1E.03.070.0200.e</v>
          </cell>
          <cell r="B9945" t="str">
            <v>- da 72 moduli</v>
          </cell>
          <cell r="C9945" t="str">
            <v>cad</v>
          </cell>
          <cell r="D9945" t="str">
            <v>102,52</v>
          </cell>
        </row>
        <row r="9946">
          <cell r="A9946" t="str">
            <v>1E.03.070.0210</v>
          </cell>
          <cell r="B9946" t="str">
            <v>Centralino elettrico a parete in lamiera, grado di protezione IP40, completo di porta trasparente intelaiatura interna per il fissaggio delle apparecchiature elettriche modulari, predisposti per alloggiamento morsettiera, etichette identificatici targhetta autoadesiva, accessori meccanici di fissaggio, nelle tipologie:</v>
          </cell>
          <cell r="C9946"/>
          <cell r="D9946"/>
        </row>
        <row r="9947">
          <cell r="A9947" t="str">
            <v>1E.03.070.0210.a</v>
          </cell>
          <cell r="B9947" t="str">
            <v>- da 24 moduli</v>
          </cell>
          <cell r="C9947" t="str">
            <v>cad</v>
          </cell>
          <cell r="D9947" t="str">
            <v>47,59</v>
          </cell>
        </row>
        <row r="9948">
          <cell r="A9948" t="str">
            <v>1E.03.070.0210.b</v>
          </cell>
          <cell r="B9948" t="str">
            <v>- da 36 moduli</v>
          </cell>
          <cell r="C9948" t="str">
            <v>cad</v>
          </cell>
          <cell r="D9948" t="str">
            <v>55,95</v>
          </cell>
        </row>
        <row r="9949">
          <cell r="A9949" t="str">
            <v>1E.03.070.0210.c</v>
          </cell>
          <cell r="B9949" t="str">
            <v>- da 48 moduli</v>
          </cell>
          <cell r="C9949" t="str">
            <v>cad</v>
          </cell>
          <cell r="D9949" t="str">
            <v>67,56</v>
          </cell>
        </row>
        <row r="9950">
          <cell r="A9950" t="str">
            <v>1E.03.070.0210.d</v>
          </cell>
          <cell r="B9950" t="str">
            <v>- da 54 moduli</v>
          </cell>
          <cell r="C9950" t="str">
            <v>cad</v>
          </cell>
          <cell r="D9950" t="str">
            <v>75,71</v>
          </cell>
        </row>
        <row r="9951">
          <cell r="A9951" t="str">
            <v>1E.03.070.0210.e</v>
          </cell>
          <cell r="B9951" t="str">
            <v>- da 72 moduli</v>
          </cell>
          <cell r="C9951" t="str">
            <v>cad</v>
          </cell>
          <cell r="D9951" t="str">
            <v>97,05</v>
          </cell>
        </row>
        <row r="9952">
          <cell r="A9952" t="str">
            <v>1E.03.070.0210.f</v>
          </cell>
          <cell r="B9952" t="str">
            <v>- da 96 moduli</v>
          </cell>
          <cell r="C9952" t="str">
            <v>cad</v>
          </cell>
          <cell r="D9952" t="str">
            <v>124,10</v>
          </cell>
        </row>
        <row r="9953">
          <cell r="A9953" t="str">
            <v>1E.03.070.0220</v>
          </cell>
          <cell r="B9953" t="str">
            <v>Centralino elettrico da parete in resina, grado di protezione IP55, doppio isolamento, completo di porta trasparente intelaiatura interna per il fissaggio delle apparecchiature elettriche modulari, predisposti per alloggiamento morsettiera, etichette identificatici targhetta autoadesiva, accessori meccanici di fissaggio, nelle tipologie:</v>
          </cell>
          <cell r="C9953"/>
          <cell r="D9953"/>
        </row>
        <row r="9954">
          <cell r="A9954" t="str">
            <v>1E.03.070.0220.a</v>
          </cell>
          <cell r="B9954" t="str">
            <v>- da 24 moduli</v>
          </cell>
          <cell r="C9954" t="str">
            <v>cad</v>
          </cell>
          <cell r="D9954" t="str">
            <v>51,70</v>
          </cell>
        </row>
        <row r="9955">
          <cell r="A9955" t="str">
            <v>1E.03.070.0220.b</v>
          </cell>
          <cell r="B9955" t="str">
            <v>- da 36 moduli</v>
          </cell>
          <cell r="C9955" t="str">
            <v>cad</v>
          </cell>
          <cell r="D9955" t="str">
            <v>59,26</v>
          </cell>
        </row>
        <row r="9956">
          <cell r="A9956" t="str">
            <v>1E.03.070.0220.c</v>
          </cell>
          <cell r="B9956" t="str">
            <v>- da 48 moduli</v>
          </cell>
          <cell r="C9956" t="str">
            <v>cad</v>
          </cell>
          <cell r="D9956" t="str">
            <v>70,28</v>
          </cell>
        </row>
        <row r="9957">
          <cell r="A9957" t="str">
            <v>1E.03.070.0220.d</v>
          </cell>
          <cell r="B9957" t="str">
            <v>- da 54 moduli</v>
          </cell>
          <cell r="C9957" t="str">
            <v>cad</v>
          </cell>
          <cell r="D9957" t="str">
            <v>79,81</v>
          </cell>
        </row>
        <row r="9958">
          <cell r="A9958" t="str">
            <v>1E.03.070.0220.e</v>
          </cell>
          <cell r="B9958" t="str">
            <v>- da 72 moduli</v>
          </cell>
          <cell r="C9958" t="str">
            <v>cad</v>
          </cell>
          <cell r="D9958" t="str">
            <v>106,61</v>
          </cell>
        </row>
        <row r="9959">
          <cell r="A9959" t="str">
            <v>1E.03.070.0230</v>
          </cell>
          <cell r="B9959" t="str">
            <v>Centralino elettrico da parete in resina, grado di protezione IP65, doppio isolamento, completo di porta trasparente intelaiatura interna per il fissaggio delle apparecchiature elettriche modulari, predisposti per alloggiamento morsettiera, etichette identificatici targhetta autoadesiva, accessori meccanici di fissaggio, nelle tipologie:</v>
          </cell>
          <cell r="C9959"/>
          <cell r="D9959"/>
        </row>
        <row r="9960">
          <cell r="A9960" t="str">
            <v>1E.03.070.0230.a</v>
          </cell>
          <cell r="B9960" t="str">
            <v>- da 24 moduli</v>
          </cell>
          <cell r="C9960" t="str">
            <v>cad</v>
          </cell>
          <cell r="D9960" t="str">
            <v>55,79</v>
          </cell>
        </row>
        <row r="9961">
          <cell r="A9961" t="str">
            <v>1E.03.070.0230.b</v>
          </cell>
          <cell r="B9961" t="str">
            <v>- da 36 moduli</v>
          </cell>
          <cell r="C9961" t="str">
            <v>cad</v>
          </cell>
          <cell r="D9961" t="str">
            <v>63,34</v>
          </cell>
        </row>
        <row r="9962">
          <cell r="A9962" t="str">
            <v>1E.03.070.0230.c</v>
          </cell>
          <cell r="B9962" t="str">
            <v>- da 48 moduli</v>
          </cell>
          <cell r="C9962" t="str">
            <v>cad</v>
          </cell>
          <cell r="D9962" t="str">
            <v>74,39</v>
          </cell>
        </row>
        <row r="9963">
          <cell r="A9963" t="str">
            <v>1E.03.070.0230.d</v>
          </cell>
          <cell r="B9963" t="str">
            <v>- da 54 moduli</v>
          </cell>
          <cell r="C9963" t="str">
            <v>cad</v>
          </cell>
          <cell r="D9963" t="str">
            <v>85,27</v>
          </cell>
        </row>
        <row r="9964">
          <cell r="A9964" t="str">
            <v>1E.03.070.0230.e</v>
          </cell>
          <cell r="B9964" t="str">
            <v>- da 72 moduli</v>
          </cell>
          <cell r="C9964" t="str">
            <v>cad</v>
          </cell>
          <cell r="D9964" t="str">
            <v>110,72</v>
          </cell>
        </row>
        <row r="9965">
          <cell r="A9965" t="str">
            <v>1E.03.070.0350</v>
          </cell>
          <cell r="B9965" t="str">
            <v>Armadio elettrico di distribuzione a pavimento, in lamiera d'acciaio verniciata, dimensioni orientative 2230x950x290 mm, completo di barre in rame da 800A in verticale sul fondo della struttura, porta in vetro, kit di montaggio delle apparecchiature, traverse di fissaggio, pannelli interni, pannelli varie di completamento - caratteristiche elettriche: tensione d'impiego fino a 690 V, tensione d'isolamento 1000 V , Icw max 35 kA, forma costruttiva 2, grado di protezione IP65.</v>
          </cell>
          <cell r="C9965" t="str">
            <v>cad</v>
          </cell>
          <cell r="D9965" t="str">
            <v>2.955,56</v>
          </cell>
        </row>
        <row r="9966">
          <cell r="A9966" t="str">
            <v>1E.03.070.0360</v>
          </cell>
          <cell r="B9966" t="str">
            <v>Quadro elettrico di distribuzione con 2 armadi affiancati a pavimento, in lamiera d'acciaio verniciata, dimensioni orientative 2230x1920x830 mm, completo di barre in rame orizzontali da 1600A e verticali da 1250A, porte in vetro, kit di montaggio delle apparecchiature, traverse di fissaggio, pannelli, varie di completamento - caratteristiche elettriche: tensione d'impiego fino a 690 V, tensione d'isolamento 1000 V , Icw max 75 kA, forma costruttiva 4b, grado di protezione IP65.</v>
          </cell>
          <cell r="C9966" t="str">
            <v>cad</v>
          </cell>
          <cell r="D9966" t="str">
            <v>10.100,02</v>
          </cell>
        </row>
        <row r="9967">
          <cell r="A9967" t="str">
            <v>1E.03.070.0370</v>
          </cell>
          <cell r="B9967" t="str">
            <v>Quadro elettrico di distribuzione con 2 armadi affiancati a pavimento, in lamiera d'acciaio verniciata, dimensioni orientative 2230x1920x830 mm, completo di barre in rame orizzontali da 3200A e verticali da 1250A, porte in vetro, kit di montaggio delle apparecchiature, traverse di fissaggio, pannelli, varie di completamento - caratteristiche elettriche: tensione d'impiego fino a 690 V, tensione d'isolamento 1000 V , Icw max 75 kA, forma costruttiva 4b, grado di protezione IP65.</v>
          </cell>
          <cell r="C9967" t="str">
            <v>cad</v>
          </cell>
          <cell r="D9967" t="str">
            <v>15.250,74</v>
          </cell>
        </row>
        <row r="9968">
          <cell r="A9968" t="str">
            <v>1E.03.070.0380</v>
          </cell>
          <cell r="B9968" t="str">
            <v>Quadro elettrico per manovra e protezione dei motori, tipo MCC a cassetti estraibili, composto da colonna modulare standard ampliabile lateralmente, ogni colonna è costituita principalmente da vano sbarre, vano cavi, vano cassetti; caratteristiche elettriche: tensione d'impiego fino a 690 V, corrente sbarre principali &lt;= 1600A, corrente sbarre derivate &lt;= 800A, corrente di cortocircuito di breve durata (1s) Icw 50 kA, corrente di picco 125 kA, grado di protezione IP30, grado di protezione a cassetto estratto IP20, forma costruttiva 3, dimensioni 2200x1000x600 mm.</v>
          </cell>
          <cell r="C9968" t="str">
            <v>cad</v>
          </cell>
          <cell r="D9968" t="str">
            <v>3.212,88</v>
          </cell>
        </row>
        <row r="9969">
          <cell r="A9969" t="str">
            <v>1E.03.070.0390</v>
          </cell>
          <cell r="B9969" t="str">
            <v>Cassetti di tipo estraibile per l'avviamento di motori elettrici asincroni trifase standard, ognuno comprendente interruttore automatico magnetico, teleruttore, relè termico, secondo quanto previsto dalle tabelle di coordinamento delle case costruttrici, tensione 400 V - 50 Hz, avviamento diretto normale tipo 2, corrente di cortocircuito 50 kA, completi di pulsanti, lampade, selettore, relè ausiliario, morsettiera ausiliari, collegamenti interpannellari, nelle potenze:</v>
          </cell>
          <cell r="C9969"/>
          <cell r="D9969"/>
        </row>
        <row r="9970">
          <cell r="A9970" t="str">
            <v>1E.03.070.0390.a</v>
          </cell>
          <cell r="B9970" t="str">
            <v>- 2.2÷4 kW</v>
          </cell>
          <cell r="C9970" t="str">
            <v>cad</v>
          </cell>
          <cell r="D9970" t="str">
            <v>1.701,43</v>
          </cell>
        </row>
        <row r="9971">
          <cell r="A9971" t="str">
            <v>1E.03.070.0390.b</v>
          </cell>
          <cell r="B9971" t="str">
            <v>- 9÷11 kW</v>
          </cell>
          <cell r="C9971" t="str">
            <v>cad</v>
          </cell>
          <cell r="D9971" t="str">
            <v>1.721,92</v>
          </cell>
        </row>
        <row r="9972">
          <cell r="A9972" t="str">
            <v>1E.03.070.0390.c</v>
          </cell>
          <cell r="B9972" t="str">
            <v>- 15 kW</v>
          </cell>
          <cell r="C9972" t="str">
            <v>cad</v>
          </cell>
          <cell r="D9972" t="str">
            <v>1.735,58</v>
          </cell>
        </row>
        <row r="9973">
          <cell r="A9973" t="str">
            <v>1E.03.070.0390.d</v>
          </cell>
          <cell r="B9973" t="str">
            <v>- 18.5÷22 kW</v>
          </cell>
          <cell r="C9973" t="str">
            <v>cad</v>
          </cell>
          <cell r="D9973" t="str">
            <v>1.926,85</v>
          </cell>
        </row>
        <row r="9974">
          <cell r="A9974" t="str">
            <v>1E.03.070.0390.e</v>
          </cell>
          <cell r="B9974" t="str">
            <v>- 30 kW</v>
          </cell>
          <cell r="C9974" t="str">
            <v>cad</v>
          </cell>
          <cell r="D9974" t="str">
            <v>1.967,83</v>
          </cell>
        </row>
        <row r="9975">
          <cell r="A9975" t="str">
            <v>1E.03.070.0390.f</v>
          </cell>
          <cell r="B9975" t="str">
            <v>- 37 kW</v>
          </cell>
          <cell r="C9975" t="str">
            <v>cad</v>
          </cell>
          <cell r="D9975" t="str">
            <v>2.008,83</v>
          </cell>
        </row>
        <row r="9976">
          <cell r="A9976" t="str">
            <v>1E.03.070.0390.g</v>
          </cell>
          <cell r="B9976" t="str">
            <v>- 55 kW</v>
          </cell>
          <cell r="C9976" t="str">
            <v>cad</v>
          </cell>
          <cell r="D9976" t="str">
            <v>2.118,12</v>
          </cell>
        </row>
        <row r="9977">
          <cell r="A9977" t="str">
            <v>1E.03.070.0390.h</v>
          </cell>
          <cell r="B9977" t="str">
            <v>- 75 kW</v>
          </cell>
          <cell r="C9977" t="str">
            <v>cad</v>
          </cell>
          <cell r="D9977" t="str">
            <v>2.596,30</v>
          </cell>
        </row>
        <row r="9978">
          <cell r="A9978" t="str">
            <v>1E.03.070.0390.i</v>
          </cell>
          <cell r="B9978" t="str">
            <v>- 90 kW</v>
          </cell>
          <cell r="C9978" t="str">
            <v>cad</v>
          </cell>
          <cell r="D9978" t="str">
            <v>2.705,59</v>
          </cell>
        </row>
        <row r="9979">
          <cell r="A9979" t="str">
            <v>1E.03.070.0395</v>
          </cell>
          <cell r="B9979" t="str">
            <v>Vano barre esterno per armadi da pavimento, conforme norme CEI EN 61439-1/2, completo di Kit di barre e morsettiera nelle seguenti altezze:</v>
          </cell>
          <cell r="C9979"/>
          <cell r="D9979"/>
        </row>
        <row r="9980">
          <cell r="A9980" t="str">
            <v>1E.03.070.0395.a</v>
          </cell>
          <cell r="B9980" t="str">
            <v>- 1400 mm</v>
          </cell>
          <cell r="C9980" t="str">
            <v>cad</v>
          </cell>
          <cell r="D9980" t="str">
            <v>379,83</v>
          </cell>
        </row>
        <row r="9981">
          <cell r="A9981" t="str">
            <v>1E.03.070.0395.b</v>
          </cell>
          <cell r="B9981" t="str">
            <v>- 1600 mm</v>
          </cell>
          <cell r="C9981" t="str">
            <v>cad</v>
          </cell>
          <cell r="D9981" t="str">
            <v>394,69</v>
          </cell>
        </row>
        <row r="9982">
          <cell r="A9982" t="str">
            <v>1E.03.070.0395.c</v>
          </cell>
          <cell r="B9982" t="str">
            <v>- 1800 mm</v>
          </cell>
          <cell r="C9982" t="str">
            <v>cad</v>
          </cell>
          <cell r="D9982" t="str">
            <v>424,71</v>
          </cell>
        </row>
        <row r="9983">
          <cell r="A9983" t="str">
            <v>1E.03.070.0395.d</v>
          </cell>
          <cell r="B9983" t="str">
            <v>- 2000 mm</v>
          </cell>
          <cell r="C9983" t="str">
            <v>cad</v>
          </cell>
          <cell r="D9983" t="str">
            <v>424,71</v>
          </cell>
        </row>
        <row r="9984">
          <cell r="A9984" t="str">
            <v>1E.03.070.0395.e</v>
          </cell>
          <cell r="B9984" t="str">
            <v>- kit morsettiera da installare nel vano armadio</v>
          </cell>
          <cell r="C9984" t="str">
            <v>dm</v>
          </cell>
          <cell r="D9984" t="str">
            <v>14,86</v>
          </cell>
        </row>
        <row r="9985">
          <cell r="A9985" t="str">
            <v>1E.03.080</v>
          </cell>
          <cell r="B9985" t="str">
            <v>APPARECCHIATURE PER QUADRI ELETTRICI</v>
          </cell>
          <cell r="C9985"/>
          <cell r="D9985"/>
        </row>
        <row r="9986">
          <cell r="A9986" t="str">
            <v>1E.03.080.0010</v>
          </cell>
          <cell r="B9986" t="str">
            <v>Commutatori voltmetrici, adatti per montaggio su guida DIN, in contenitore plastico, nelle tipologie:</v>
          </cell>
          <cell r="C9986"/>
          <cell r="D9986"/>
        </row>
        <row r="9987">
          <cell r="A9987" t="str">
            <v>1E.03.080.0010.a</v>
          </cell>
          <cell r="B9987" t="str">
            <v>- In 16 A, 4 posizioni fase-neutro</v>
          </cell>
          <cell r="C9987" t="str">
            <v>cad</v>
          </cell>
          <cell r="D9987" t="str">
            <v>41,34</v>
          </cell>
        </row>
        <row r="9988">
          <cell r="A9988" t="str">
            <v>1E.03.080.0010.b</v>
          </cell>
          <cell r="B9988" t="str">
            <v>- In 16 A, 4 posizioni fase-fase</v>
          </cell>
          <cell r="C9988" t="str">
            <v>cad</v>
          </cell>
          <cell r="D9988" t="str">
            <v>43,84</v>
          </cell>
        </row>
        <row r="9989">
          <cell r="A9989" t="str">
            <v>1E.03.080.0010.c</v>
          </cell>
          <cell r="B9989" t="str">
            <v>- In 16 A, 7 posizioni</v>
          </cell>
          <cell r="C9989" t="str">
            <v>cad</v>
          </cell>
          <cell r="D9989" t="str">
            <v>51,29</v>
          </cell>
        </row>
        <row r="9990">
          <cell r="A9990" t="str">
            <v>1E.03.080.0020</v>
          </cell>
          <cell r="B9990" t="str">
            <v>Commutatori amperometrici adatti per montaggio su guida DIN, in contenitore plastico, 4 posizioni, In 16 A.</v>
          </cell>
          <cell r="C9990" t="str">
            <v>cad</v>
          </cell>
          <cell r="D9990" t="str">
            <v>45,34</v>
          </cell>
        </row>
        <row r="9991">
          <cell r="A9991" t="str">
            <v>1E.03.080.0030</v>
          </cell>
          <cell r="B9991" t="str">
            <v>Commutatori di linea adatti per montaggio su guida DIN, in contenitore plastico, nelle tipologie:</v>
          </cell>
          <cell r="C9991"/>
          <cell r="D9991"/>
        </row>
        <row r="9992">
          <cell r="A9992" t="str">
            <v>1E.03.080.0030.a</v>
          </cell>
          <cell r="B9992" t="str">
            <v>- 2 o 3 posizioni</v>
          </cell>
          <cell r="C9992" t="str">
            <v>cad</v>
          </cell>
          <cell r="D9992" t="str">
            <v>25,28</v>
          </cell>
        </row>
        <row r="9993">
          <cell r="A9993" t="str">
            <v>1E.03.080.0030.b</v>
          </cell>
          <cell r="B9993" t="str">
            <v>- 3 posizioni con ritorno a zero</v>
          </cell>
          <cell r="C9993" t="str">
            <v>cad</v>
          </cell>
          <cell r="D9993" t="str">
            <v>37,79</v>
          </cell>
        </row>
        <row r="9994">
          <cell r="A9994" t="str">
            <v>1E.03.080.0040</v>
          </cell>
          <cell r="B9994" t="str">
            <v>Contattori, adatti al montaggio su guida DIN, in contenitore plastico, nelle tipologie:</v>
          </cell>
          <cell r="C9994"/>
          <cell r="D9994"/>
        </row>
        <row r="9995">
          <cell r="A9995" t="str">
            <v>1E.03.080.0040.a</v>
          </cell>
          <cell r="B9995" t="str">
            <v>- Un 230 V, In 20 A, 1 contatto NA</v>
          </cell>
          <cell r="C9995" t="str">
            <v>cad</v>
          </cell>
          <cell r="D9995" t="str">
            <v>41,49</v>
          </cell>
        </row>
        <row r="9996">
          <cell r="A9996" t="str">
            <v>1E.03.080.0040.b</v>
          </cell>
          <cell r="B9996" t="str">
            <v>- Un 24 V, In 20 A, 2 contatti NA</v>
          </cell>
          <cell r="C9996" t="str">
            <v>cad</v>
          </cell>
          <cell r="D9996" t="str">
            <v>45,76</v>
          </cell>
        </row>
        <row r="9997">
          <cell r="A9997" t="str">
            <v>1E.03.080.0040.c</v>
          </cell>
          <cell r="B9997" t="str">
            <v>- Un 230 V, In 20 A, 2 contatti NA+NC</v>
          </cell>
          <cell r="C9997" t="str">
            <v>cad</v>
          </cell>
          <cell r="D9997" t="str">
            <v>43,88</v>
          </cell>
        </row>
        <row r="9998">
          <cell r="A9998" t="str">
            <v>1E.03.080.0040.d</v>
          </cell>
          <cell r="B9998" t="str">
            <v>- Un 230 V, In 20 A, 2 contatti NA</v>
          </cell>
          <cell r="C9998" t="str">
            <v>cad</v>
          </cell>
          <cell r="D9998" t="str">
            <v>45,67</v>
          </cell>
        </row>
        <row r="9999">
          <cell r="A9999" t="str">
            <v>1E.03.080.0040.e</v>
          </cell>
          <cell r="B9999" t="str">
            <v>- Un 230 V, In 20 A, 2 contatti NC</v>
          </cell>
          <cell r="C9999" t="str">
            <v>cad</v>
          </cell>
          <cell r="D9999" t="str">
            <v>45,39</v>
          </cell>
        </row>
        <row r="10000">
          <cell r="A10000" t="str">
            <v>1E.03.080.0040.f</v>
          </cell>
          <cell r="B10000" t="str">
            <v>- Un 230 V, In 20 A, 3 contatti NA</v>
          </cell>
          <cell r="C10000" t="str">
            <v>cad</v>
          </cell>
          <cell r="D10000" t="str">
            <v>47,97</v>
          </cell>
        </row>
        <row r="10001">
          <cell r="A10001" t="str">
            <v>1E.03.080.0040.g</v>
          </cell>
          <cell r="B10001" t="str">
            <v>- Un 24 o 230 V, In 24 A, 4 contatti NA</v>
          </cell>
          <cell r="C10001" t="str">
            <v>cad</v>
          </cell>
          <cell r="D10001" t="str">
            <v>48,15</v>
          </cell>
        </row>
        <row r="10002">
          <cell r="A10002" t="str">
            <v>1E.03.080.0040.h</v>
          </cell>
          <cell r="B10002" t="str">
            <v>- Un 230 V, In 24 A, 4 contatti NC</v>
          </cell>
          <cell r="C10002" t="str">
            <v>cad</v>
          </cell>
          <cell r="D10002" t="str">
            <v>57,92</v>
          </cell>
        </row>
        <row r="10003">
          <cell r="A10003" t="str">
            <v>1E.03.080.0040.i</v>
          </cell>
          <cell r="B10003" t="str">
            <v>- Un 230 V, In 40 A, 2 contatti NA</v>
          </cell>
          <cell r="C10003" t="str">
            <v>cad</v>
          </cell>
          <cell r="D10003" t="str">
            <v>58,88</v>
          </cell>
        </row>
        <row r="10004">
          <cell r="A10004" t="str">
            <v>1E.03.080.0040.j</v>
          </cell>
          <cell r="B10004" t="str">
            <v>- Un 230 V, In 40 A, 3 contatti NA</v>
          </cell>
          <cell r="C10004" t="str">
            <v>cad</v>
          </cell>
          <cell r="D10004" t="str">
            <v>66,09</v>
          </cell>
        </row>
        <row r="10005">
          <cell r="A10005" t="str">
            <v>1E.03.080.0040.k</v>
          </cell>
          <cell r="B10005" t="str">
            <v>- Un 230 V, In 40 A, 4 contatti NA</v>
          </cell>
          <cell r="C10005" t="str">
            <v>cad</v>
          </cell>
          <cell r="D10005" t="str">
            <v>75,23</v>
          </cell>
        </row>
        <row r="10006">
          <cell r="A10006" t="str">
            <v>1E.03.080.0040.l</v>
          </cell>
          <cell r="B10006" t="str">
            <v>- Un 230 V, In 63 A, 2 contatti NA</v>
          </cell>
          <cell r="C10006" t="str">
            <v>cad</v>
          </cell>
          <cell r="D10006" t="str">
            <v>85,17</v>
          </cell>
        </row>
        <row r="10007">
          <cell r="A10007" t="str">
            <v>1E.03.080.0040.m</v>
          </cell>
          <cell r="B10007" t="str">
            <v>- Un 230 V, In 63 A, 3 contatti NA</v>
          </cell>
          <cell r="C10007" t="str">
            <v>cad</v>
          </cell>
          <cell r="D10007" t="str">
            <v>87,67</v>
          </cell>
        </row>
        <row r="10008">
          <cell r="A10008" t="str">
            <v>1E.03.080.0040.n</v>
          </cell>
          <cell r="B10008" t="str">
            <v>- Un 230 V, In 63 A, 4 contatti NA</v>
          </cell>
          <cell r="C10008" t="str">
            <v>cad</v>
          </cell>
          <cell r="D10008" t="str">
            <v>98,58</v>
          </cell>
        </row>
        <row r="10009">
          <cell r="A10009" t="str">
            <v>1E.03.080.0050</v>
          </cell>
          <cell r="B10009" t="str">
            <v>Contatti ausiliari per contattori, per segnalazione a distanza dello stato del contattore20-63A, nelle tipologie:</v>
          </cell>
          <cell r="C10009"/>
          <cell r="D10009"/>
        </row>
        <row r="10010">
          <cell r="A10010" t="str">
            <v>1E.03.080.0050.a</v>
          </cell>
          <cell r="B10010" t="str">
            <v>- In 6 A, 2 contatti NA</v>
          </cell>
          <cell r="C10010" t="str">
            <v>cad</v>
          </cell>
          <cell r="D10010" t="str">
            <v>23,38</v>
          </cell>
        </row>
        <row r="10011">
          <cell r="A10011" t="str">
            <v>1E.03.080.0050.b</v>
          </cell>
          <cell r="B10011" t="str">
            <v>- In 6 A, 2 contatti NA+NC</v>
          </cell>
          <cell r="C10011" t="str">
            <v>cad</v>
          </cell>
          <cell r="D10011" t="str">
            <v>23,28</v>
          </cell>
        </row>
        <row r="10012">
          <cell r="A10012" t="str">
            <v>1E.03.080.0060</v>
          </cell>
          <cell r="B10012" t="str">
            <v>Relè monostabile, adatti al montaggio su guida DIN, in contenitore plastico, In 16A, nelle tipologie:</v>
          </cell>
          <cell r="C10012"/>
          <cell r="D10012"/>
        </row>
        <row r="10013">
          <cell r="A10013" t="str">
            <v>1E.03.080.0060.a</v>
          </cell>
          <cell r="B10013" t="str">
            <v>- Un 12V, 1 contatto NA</v>
          </cell>
          <cell r="C10013" t="str">
            <v>cad</v>
          </cell>
          <cell r="D10013" t="str">
            <v>31,43</v>
          </cell>
        </row>
        <row r="10014">
          <cell r="A10014" t="str">
            <v>1E.03.080.0060.b</v>
          </cell>
          <cell r="B10014" t="str">
            <v>- Un 24V, 1 contatto NA</v>
          </cell>
          <cell r="C10014" t="str">
            <v>cad</v>
          </cell>
          <cell r="D10014" t="str">
            <v>31,50</v>
          </cell>
        </row>
        <row r="10015">
          <cell r="A10015" t="str">
            <v>1E.03.080.0060.c</v>
          </cell>
          <cell r="B10015" t="str">
            <v>- Un 230V, 1 contatto NA</v>
          </cell>
          <cell r="C10015" t="str">
            <v>cad</v>
          </cell>
          <cell r="D10015" t="str">
            <v>32,40</v>
          </cell>
        </row>
        <row r="10016">
          <cell r="A10016" t="str">
            <v>1E.03.080.0060.d</v>
          </cell>
          <cell r="B10016" t="str">
            <v>- Un 12V, 2 contatti NA+NC</v>
          </cell>
          <cell r="C10016" t="str">
            <v>cad</v>
          </cell>
          <cell r="D10016" t="str">
            <v>39,14</v>
          </cell>
        </row>
        <row r="10017">
          <cell r="A10017" t="str">
            <v>1E.03.080.0060.e</v>
          </cell>
          <cell r="B10017" t="str">
            <v>- Un 24V, 2 contatti NA+NC</v>
          </cell>
          <cell r="C10017" t="str">
            <v>cad</v>
          </cell>
          <cell r="D10017" t="str">
            <v>39,24</v>
          </cell>
        </row>
        <row r="10018">
          <cell r="A10018" t="str">
            <v>1E.03.080.0060.f</v>
          </cell>
          <cell r="B10018" t="str">
            <v>- Un 230V, 2 contatti NA+NC</v>
          </cell>
          <cell r="C10018" t="str">
            <v>cad</v>
          </cell>
          <cell r="D10018" t="str">
            <v>39,95</v>
          </cell>
        </row>
        <row r="10019">
          <cell r="A10019" t="str">
            <v>1E.03.080.0060.g</v>
          </cell>
          <cell r="B10019" t="str">
            <v>- Un 12V, 2 contatti in scambio</v>
          </cell>
          <cell r="C10019" t="str">
            <v>cad</v>
          </cell>
          <cell r="D10019" t="str">
            <v>43,58</v>
          </cell>
        </row>
        <row r="10020">
          <cell r="A10020" t="str">
            <v>1E.03.080.0060.h</v>
          </cell>
          <cell r="B10020" t="str">
            <v>- Un 24V, 2 contatti in scambio</v>
          </cell>
          <cell r="C10020" t="str">
            <v>cad</v>
          </cell>
          <cell r="D10020" t="str">
            <v>43,68</v>
          </cell>
        </row>
        <row r="10021">
          <cell r="A10021" t="str">
            <v>1E.03.080.0060.i</v>
          </cell>
          <cell r="B10021" t="str">
            <v>- Un 230V, 2 contatti in scambio</v>
          </cell>
          <cell r="C10021" t="str">
            <v>cad</v>
          </cell>
          <cell r="D10021" t="str">
            <v>44,39</v>
          </cell>
        </row>
        <row r="10022">
          <cell r="A10022" t="str">
            <v>1E.03.080.0060.j</v>
          </cell>
          <cell r="B10022" t="str">
            <v>- Un 12V, 4 contatti NA</v>
          </cell>
          <cell r="C10022" t="str">
            <v>cad</v>
          </cell>
          <cell r="D10022" t="str">
            <v>48,10</v>
          </cell>
        </row>
        <row r="10023">
          <cell r="A10023" t="str">
            <v>1E.03.080.0060.k</v>
          </cell>
          <cell r="B10023" t="str">
            <v>- Un 24V, 4 contatti NA</v>
          </cell>
          <cell r="C10023" t="str">
            <v>cad</v>
          </cell>
          <cell r="D10023" t="str">
            <v>48,21</v>
          </cell>
        </row>
        <row r="10024">
          <cell r="A10024" t="str">
            <v>1E.03.080.0060.l</v>
          </cell>
          <cell r="B10024" t="str">
            <v>- Un 230V, 4 contatti NA</v>
          </cell>
          <cell r="C10024" t="str">
            <v>cad</v>
          </cell>
          <cell r="D10024" t="str">
            <v>49,01</v>
          </cell>
        </row>
        <row r="10025">
          <cell r="A10025" t="str">
            <v>1E.03.080.0070</v>
          </cell>
          <cell r="B10025" t="str">
            <v>Relè passo-passo, adatti al montaggio su guida DIN, in contenitore plastico, In 16A, nelle tipologie:</v>
          </cell>
          <cell r="C10025"/>
          <cell r="D10025"/>
        </row>
        <row r="10026">
          <cell r="A10026" t="str">
            <v>1E.03.080.0070.a</v>
          </cell>
          <cell r="B10026" t="str">
            <v>- Un 12V, 1 contatto NA</v>
          </cell>
          <cell r="C10026" t="str">
            <v>cad</v>
          </cell>
          <cell r="D10026" t="str">
            <v>32,40</v>
          </cell>
        </row>
        <row r="10027">
          <cell r="A10027" t="str">
            <v>1E.03.080.0070.b</v>
          </cell>
          <cell r="B10027" t="str">
            <v>- Un 24V, 1 contatto NA</v>
          </cell>
          <cell r="C10027" t="str">
            <v>cad</v>
          </cell>
          <cell r="D10027" t="str">
            <v>32,86</v>
          </cell>
        </row>
        <row r="10028">
          <cell r="A10028" t="str">
            <v>1E.03.080.0070.c</v>
          </cell>
          <cell r="B10028" t="str">
            <v>- Un 230V, 1 contatto NA</v>
          </cell>
          <cell r="C10028" t="str">
            <v>cad</v>
          </cell>
          <cell r="D10028" t="str">
            <v>33,21</v>
          </cell>
        </row>
        <row r="10029">
          <cell r="A10029" t="str">
            <v>1E.03.080.0070.d</v>
          </cell>
          <cell r="B10029" t="str">
            <v>- Un 12V, 1 contatto in scambio</v>
          </cell>
          <cell r="C10029" t="str">
            <v>cad</v>
          </cell>
          <cell r="D10029" t="str">
            <v>33,11</v>
          </cell>
        </row>
        <row r="10030">
          <cell r="A10030" t="str">
            <v>1E.03.080.0070.e</v>
          </cell>
          <cell r="B10030" t="str">
            <v>- Un 24V, 1 contatto in scambio</v>
          </cell>
          <cell r="C10030" t="str">
            <v>cad</v>
          </cell>
          <cell r="D10030" t="str">
            <v>33,47</v>
          </cell>
        </row>
        <row r="10031">
          <cell r="A10031" t="str">
            <v>1E.03.080.0070.f</v>
          </cell>
          <cell r="B10031" t="str">
            <v>- Un 230V, 1 contatto in scambio</v>
          </cell>
          <cell r="C10031" t="str">
            <v>cad</v>
          </cell>
          <cell r="D10031" t="str">
            <v>33,90</v>
          </cell>
        </row>
        <row r="10032">
          <cell r="A10032" t="str">
            <v>1E.03.080.0070.g</v>
          </cell>
          <cell r="B10032" t="str">
            <v>- Un 12V, 2 contatti NA+NC</v>
          </cell>
          <cell r="C10032" t="str">
            <v>cad</v>
          </cell>
          <cell r="D10032" t="str">
            <v>37,63</v>
          </cell>
        </row>
        <row r="10033">
          <cell r="A10033" t="str">
            <v>1E.03.080.0070.h</v>
          </cell>
          <cell r="B10033" t="str">
            <v>- Un 24V, 2 contatti NA+NC</v>
          </cell>
          <cell r="C10033" t="str">
            <v>cad</v>
          </cell>
          <cell r="D10033" t="str">
            <v>38,18</v>
          </cell>
        </row>
        <row r="10034">
          <cell r="A10034" t="str">
            <v>1E.03.080.0070.i</v>
          </cell>
          <cell r="B10034" t="str">
            <v>- Un 230V, 2 contatti NA+NC</v>
          </cell>
          <cell r="C10034" t="str">
            <v>cad</v>
          </cell>
          <cell r="D10034" t="str">
            <v>37,83</v>
          </cell>
        </row>
        <row r="10035">
          <cell r="A10035" t="str">
            <v>1E.03.080.0070.j</v>
          </cell>
          <cell r="B10035" t="str">
            <v>- Un 12V, 2 contatti NA</v>
          </cell>
          <cell r="C10035" t="str">
            <v>cad</v>
          </cell>
          <cell r="D10035" t="str">
            <v>37,63</v>
          </cell>
        </row>
        <row r="10036">
          <cell r="A10036" t="str">
            <v>1E.03.080.0070.k</v>
          </cell>
          <cell r="B10036" t="str">
            <v>- Un 24V, 2 contatti NA</v>
          </cell>
          <cell r="C10036" t="str">
            <v>cad</v>
          </cell>
          <cell r="D10036" t="str">
            <v>38,18</v>
          </cell>
        </row>
        <row r="10037">
          <cell r="A10037" t="str">
            <v>1E.03.080.0070.l</v>
          </cell>
          <cell r="B10037" t="str">
            <v>- Un 230V, 2 contatti NA</v>
          </cell>
          <cell r="C10037" t="str">
            <v>cad</v>
          </cell>
          <cell r="D10037" t="str">
            <v>38,71</v>
          </cell>
        </row>
        <row r="10038">
          <cell r="A10038" t="str">
            <v>1E.03.080.0070.m</v>
          </cell>
          <cell r="B10038" t="str">
            <v>- Un 12V, 4 contatti NA</v>
          </cell>
          <cell r="C10038" t="str">
            <v>cad</v>
          </cell>
          <cell r="D10038" t="str">
            <v>48,39</v>
          </cell>
        </row>
        <row r="10039">
          <cell r="A10039" t="str">
            <v>1E.03.080.0070.n</v>
          </cell>
          <cell r="B10039" t="str">
            <v>- Un 24V, 4 contatti NA</v>
          </cell>
          <cell r="C10039" t="str">
            <v>cad</v>
          </cell>
          <cell r="D10039" t="str">
            <v>48,83</v>
          </cell>
        </row>
        <row r="10040">
          <cell r="A10040" t="str">
            <v>1E.03.080.0070.o</v>
          </cell>
          <cell r="B10040" t="str">
            <v>- Un 230V, 4 contatti NA</v>
          </cell>
          <cell r="C10040" t="str">
            <v>cad</v>
          </cell>
          <cell r="D10040" t="str">
            <v>49,43</v>
          </cell>
        </row>
        <row r="10041">
          <cell r="A10041" t="str">
            <v>1E.03.080.0080</v>
          </cell>
          <cell r="B10041" t="str">
            <v>Temporizzatore multifunzione, adatto al montaggio su guida DIN, in contenitore plastico, portata dei contatti 16A, campo di regolazione 0.05"-10gg.</v>
          </cell>
          <cell r="C10041" t="str">
            <v>cad</v>
          </cell>
          <cell r="D10041" t="str">
            <v>87,69</v>
          </cell>
        </row>
        <row r="10042">
          <cell r="A10042" t="str">
            <v>1E.03.080.0090</v>
          </cell>
          <cell r="B10042" t="str">
            <v>Temporizzatore luci, adatto al montaggio su guida DIN, in contenitore plastico, portata dei contatti 16A, campo di regolazione 30"-15'.</v>
          </cell>
          <cell r="C10042" t="str">
            <v>cad</v>
          </cell>
          <cell r="D10042" t="str">
            <v>49,34</v>
          </cell>
        </row>
        <row r="10043">
          <cell r="A10043" t="str">
            <v>1E.03.080.0100</v>
          </cell>
          <cell r="B10043" t="str">
            <v>Interruttore orario elettromeccanico a 1 canale, adatto al montaggio su guida DIN, in contenitore plastico, tensione nominale 130V c.c. 230V c.a., nelle tipologie:</v>
          </cell>
          <cell r="C10043"/>
          <cell r="D10043"/>
        </row>
        <row r="10044">
          <cell r="A10044" t="str">
            <v>1E.03.080.0100.a</v>
          </cell>
          <cell r="B10044" t="str">
            <v>- giornaliero</v>
          </cell>
          <cell r="C10044" t="str">
            <v>cad</v>
          </cell>
          <cell r="D10044" t="str">
            <v>72,58</v>
          </cell>
        </row>
        <row r="10045">
          <cell r="A10045" t="str">
            <v>1E.03.080.0100.b</v>
          </cell>
          <cell r="B10045" t="str">
            <v>- settimanale</v>
          </cell>
          <cell r="C10045" t="str">
            <v>cad</v>
          </cell>
          <cell r="D10045" t="str">
            <v>84,39</v>
          </cell>
        </row>
        <row r="10046">
          <cell r="A10046" t="str">
            <v>1E.03.080.0110</v>
          </cell>
          <cell r="B10046" t="str">
            <v>Programmatore digitale settimanale, adatto al montaggio su guida DIN, in contenitore plastico, tensione nominale 220-240V c.a., nelle tipologie:</v>
          </cell>
          <cell r="C10046"/>
          <cell r="D10046"/>
        </row>
        <row r="10047">
          <cell r="A10047" t="str">
            <v>1E.03.080.0110.a</v>
          </cell>
          <cell r="B10047" t="str">
            <v>- 42 memorie - 2 canali</v>
          </cell>
          <cell r="C10047" t="str">
            <v>cad</v>
          </cell>
          <cell r="D10047" t="str">
            <v>192,08</v>
          </cell>
        </row>
        <row r="10048">
          <cell r="A10048" t="str">
            <v>1E.03.080.0110.b</v>
          </cell>
          <cell r="B10048" t="str">
            <v>- 42 memorie - 1 canale</v>
          </cell>
          <cell r="C10048" t="str">
            <v>cad</v>
          </cell>
          <cell r="D10048" t="str">
            <v>115,52</v>
          </cell>
        </row>
        <row r="10049">
          <cell r="A10049" t="str">
            <v>1E.03.080.0110.c</v>
          </cell>
          <cell r="B10049" t="str">
            <v>- 20 memorie - 1 canale</v>
          </cell>
          <cell r="C10049" t="str">
            <v>cad</v>
          </cell>
          <cell r="D10049" t="str">
            <v>93,50</v>
          </cell>
        </row>
        <row r="10050">
          <cell r="A10050" t="str">
            <v>1E.03.080.0120</v>
          </cell>
          <cell r="B10050" t="str">
            <v>Interruttore crepuscolare (con sonda esterna), adatto al montaggio su guida DIN, in contenitore plastico, nelle tipologie:</v>
          </cell>
          <cell r="C10050"/>
          <cell r="D10050"/>
        </row>
        <row r="10051">
          <cell r="A10051" t="str">
            <v>1E.03.080.0120.a</v>
          </cell>
          <cell r="B10051" t="str">
            <v>- 2 contatti, 16 memorie</v>
          </cell>
          <cell r="C10051" t="str">
            <v>cad</v>
          </cell>
          <cell r="D10051" t="str">
            <v>247,12</v>
          </cell>
        </row>
        <row r="10052">
          <cell r="A10052" t="str">
            <v>1E.03.080.0120.b</v>
          </cell>
          <cell r="B10052" t="str">
            <v>- 1 contatto</v>
          </cell>
          <cell r="C10052" t="str">
            <v>cad</v>
          </cell>
          <cell r="D10052" t="str">
            <v>134,34</v>
          </cell>
        </row>
        <row r="10053">
          <cell r="A10053" t="str">
            <v>1E.03.080.0130</v>
          </cell>
          <cell r="B10053" t="str">
            <v>Voltmetro analogico ad inserzione diretta, adatto al montaggio su guida DIN, precisione 1.5%, in contenitore plastico, nelle tipologie:</v>
          </cell>
          <cell r="C10053"/>
          <cell r="D10053"/>
        </row>
        <row r="10054">
          <cell r="A10054" t="str">
            <v>1E.03.080.0130.a</v>
          </cell>
          <cell r="B10054" t="str">
            <v>- scala 0÷300</v>
          </cell>
          <cell r="C10054" t="str">
            <v>cad</v>
          </cell>
          <cell r="D10054" t="str">
            <v>58,51</v>
          </cell>
        </row>
        <row r="10055">
          <cell r="A10055" t="str">
            <v>1E.03.080.0130.b</v>
          </cell>
          <cell r="B10055" t="str">
            <v>- scala 0÷500</v>
          </cell>
          <cell r="C10055" t="str">
            <v>cad</v>
          </cell>
          <cell r="D10055" t="str">
            <v>56,74</v>
          </cell>
        </row>
        <row r="10056">
          <cell r="A10056" t="str">
            <v>1E.03.080.0140</v>
          </cell>
          <cell r="B10056" t="str">
            <v>Voltmetro digitale ad inserzione diretta, adatto al montaggio su guida DIN, in contenitore plastico, scala 0-600, precisione 0.5%.</v>
          </cell>
          <cell r="C10056" t="str">
            <v>cad</v>
          </cell>
          <cell r="D10056" t="str">
            <v>104,69</v>
          </cell>
        </row>
        <row r="10057">
          <cell r="A10057" t="str">
            <v>1E.03.080.0141</v>
          </cell>
          <cell r="B10057" t="str">
            <v>Voltmetro analogico modulare, tensione nominale:</v>
          </cell>
          <cell r="C10057"/>
          <cell r="D10057"/>
        </row>
        <row r="10058">
          <cell r="A10058" t="str">
            <v>1E.03.080.0141.a</v>
          </cell>
          <cell r="B10058" t="str">
            <v>- 300 Vca</v>
          </cell>
          <cell r="C10058" t="str">
            <v>cad</v>
          </cell>
          <cell r="D10058" t="str">
            <v>57,60</v>
          </cell>
        </row>
        <row r="10059">
          <cell r="A10059" t="str">
            <v>1E.03.080.0141.b</v>
          </cell>
          <cell r="B10059" t="str">
            <v>- 500 Vca</v>
          </cell>
          <cell r="C10059" t="str">
            <v>cad</v>
          </cell>
          <cell r="D10059" t="str">
            <v>57,44</v>
          </cell>
        </row>
        <row r="10060">
          <cell r="A10060" t="str">
            <v>1E.03.080.0142</v>
          </cell>
          <cell r="B10060" t="str">
            <v>Amperometro analogico modulare, correnti nominali:</v>
          </cell>
          <cell r="C10060"/>
          <cell r="D10060"/>
        </row>
        <row r="10061">
          <cell r="A10061" t="str">
            <v>1E.03.080.0142.a</v>
          </cell>
          <cell r="B10061" t="str">
            <v>- 5 ÷ 40 A</v>
          </cell>
          <cell r="C10061" t="str">
            <v>cad</v>
          </cell>
          <cell r="D10061" t="str">
            <v>57,38</v>
          </cell>
        </row>
        <row r="10062">
          <cell r="A10062" t="str">
            <v>1E.03.080.0142.b</v>
          </cell>
          <cell r="B10062" t="str">
            <v>- 50 ÷ 60 A</v>
          </cell>
          <cell r="C10062" t="str">
            <v>cad</v>
          </cell>
          <cell r="D10062" t="str">
            <v>59,87</v>
          </cell>
        </row>
        <row r="10063">
          <cell r="A10063" t="str">
            <v>1E.03.080.0142.c</v>
          </cell>
          <cell r="B10063" t="str">
            <v>- 1000 A</v>
          </cell>
          <cell r="C10063" t="str">
            <v>cad</v>
          </cell>
          <cell r="D10063" t="str">
            <v>56,31</v>
          </cell>
        </row>
        <row r="10064">
          <cell r="A10064" t="str">
            <v>1E.03.080.0150</v>
          </cell>
          <cell r="B10064" t="str">
            <v>Amperometro analogico, adatto al montaggio su guida DIN, precisione 1.5%, in contenitore plastico, nelle tipologie:</v>
          </cell>
          <cell r="C10064"/>
          <cell r="D10064"/>
        </row>
        <row r="10065">
          <cell r="A10065" t="str">
            <v>1E.03.080.0150.a</v>
          </cell>
          <cell r="B10065" t="str">
            <v>- portata 10A, inserzione diretta</v>
          </cell>
          <cell r="C10065" t="str">
            <v>cad</v>
          </cell>
          <cell r="D10065" t="str">
            <v>58,95</v>
          </cell>
        </row>
        <row r="10066">
          <cell r="A10066" t="str">
            <v>1E.03.080.0150.b</v>
          </cell>
          <cell r="B10066" t="str">
            <v>- portata 20A, inserzione diretta</v>
          </cell>
          <cell r="C10066" t="str">
            <v>cad</v>
          </cell>
          <cell r="D10066" t="str">
            <v>59,49</v>
          </cell>
        </row>
        <row r="10067">
          <cell r="A10067" t="str">
            <v>1E.03.080.0150.c</v>
          </cell>
          <cell r="B10067" t="str">
            <v>- portata 30A, inserzione diretta</v>
          </cell>
          <cell r="C10067" t="str">
            <v>cad</v>
          </cell>
          <cell r="D10067" t="str">
            <v>60,20</v>
          </cell>
        </row>
        <row r="10068">
          <cell r="A10068" t="str">
            <v>1E.03.080.0150.d</v>
          </cell>
          <cell r="B10068" t="str">
            <v>- portata 5A, inserzione tramite TA/5A</v>
          </cell>
          <cell r="C10068" t="str">
            <v>cad</v>
          </cell>
          <cell r="D10068" t="str">
            <v>56,30</v>
          </cell>
        </row>
        <row r="10069">
          <cell r="A10069" t="str">
            <v>1E.03.080.0160</v>
          </cell>
          <cell r="B10069" t="str">
            <v>Amperometro digitale ad inserzione tramite trasformatore di corrente, adatto al montaggio su guida DIN, portata 15-1000A, in contenitore plastico, precisione 0.5%.</v>
          </cell>
          <cell r="C10069" t="str">
            <v>cad</v>
          </cell>
          <cell r="D10069" t="str">
            <v>104,69</v>
          </cell>
        </row>
        <row r="10070">
          <cell r="A10070" t="str">
            <v>1E.03.080.0170</v>
          </cell>
          <cell r="B10070" t="str">
            <v>Contatore di energia monofase, adatto al montaggio su guida DIN, corrente nominale 26A, in contenitore plastico, precisione 1.5%, n. digit 5 unità + 2 decimali, per impianti con potenza max 6KW.</v>
          </cell>
          <cell r="C10070" t="str">
            <v>cad</v>
          </cell>
          <cell r="D10070" t="str">
            <v>146,77</v>
          </cell>
        </row>
        <row r="10071">
          <cell r="A10071" t="str">
            <v>1E.03.080.0180</v>
          </cell>
          <cell r="B10071" t="str">
            <v>Contatore di energia trifase, adatto al montaggio su guida DIN, corrente nominale 30A, in contenitore plastico, precisione 1.5%, n. digit 6 unità + 1 decimale.</v>
          </cell>
          <cell r="C10071" t="str">
            <v>cad</v>
          </cell>
          <cell r="D10071" t="str">
            <v>378,11</v>
          </cell>
        </row>
        <row r="10072">
          <cell r="A10072" t="str">
            <v>1E.03.080.0190</v>
          </cell>
          <cell r="B10072" t="str">
            <v>Contatore di energia trifase ad inserzione tramite TA/5A, adatto al montaggio su guida DIN, corrente nominale 5A, in contenitore plastico, precisione 1.5%, n. digit 6 unità + 1 decimale.</v>
          </cell>
          <cell r="C10072" t="str">
            <v>cad</v>
          </cell>
          <cell r="D10072" t="str">
            <v>368,35</v>
          </cell>
        </row>
        <row r="10073">
          <cell r="A10073" t="str">
            <v>1E.03.080.0195</v>
          </cell>
          <cell r="B10073" t="str">
            <v>Contatore modulare, tensione nominale 230 V:</v>
          </cell>
          <cell r="C10073"/>
          <cell r="D10073"/>
        </row>
        <row r="10074">
          <cell r="A10074" t="str">
            <v>1E.03.080.0195.a</v>
          </cell>
          <cell r="B10074" t="str">
            <v>- per sistemi monofase</v>
          </cell>
          <cell r="C10074" t="str">
            <v>cad</v>
          </cell>
          <cell r="D10074" t="str">
            <v>155,57</v>
          </cell>
        </row>
        <row r="10075">
          <cell r="A10075" t="str">
            <v>1E.03.080.0195.b</v>
          </cell>
          <cell r="B10075" t="str">
            <v>- per sistemi trifase</v>
          </cell>
          <cell r="C10075" t="str">
            <v>cad</v>
          </cell>
          <cell r="D10075" t="str">
            <v>346,36</v>
          </cell>
        </row>
        <row r="10076">
          <cell r="A10076" t="str">
            <v>1E.03.080.0200</v>
          </cell>
          <cell r="B10076" t="str">
            <v>Contaore adatto al montaggio su guida DIN, in contenitore plastico, precisione 1/100 h, n. digit 5 unità + 2 decimali, per contabilizzazione delle ore di funzionamento di apparecchiature elettriche.</v>
          </cell>
          <cell r="C10076" t="str">
            <v>cad</v>
          </cell>
          <cell r="D10076" t="str">
            <v>68,64</v>
          </cell>
        </row>
        <row r="10077">
          <cell r="A10077" t="str">
            <v>1E.03.080.0210</v>
          </cell>
          <cell r="B10077" t="str">
            <v>Analizzatore di rete adatto al montaggio su guida DIN, in contenitore plastico, precisione 1%, n. digit 6 unità (misure di energia 3 (misure istantanee), per lettura di tutti i parametri di una rete monofase o trifase, consumo 5VA.</v>
          </cell>
          <cell r="C10077" t="str">
            <v>cad</v>
          </cell>
          <cell r="D10077" t="str">
            <v>359,25</v>
          </cell>
        </row>
        <row r="10078">
          <cell r="A10078" t="str">
            <v>1E.03.080.0220</v>
          </cell>
          <cell r="B10078" t="str">
            <v>Trasformatore amperometrico di corrente con secondario 5A, circuito primario avvolto, potenza 3VA, corrente primaria 15-25A, classe 1.</v>
          </cell>
          <cell r="C10078" t="str">
            <v>cad</v>
          </cell>
          <cell r="D10078" t="str">
            <v>52,05</v>
          </cell>
        </row>
        <row r="10079">
          <cell r="A10079" t="str">
            <v>1E.03.080.0230</v>
          </cell>
          <cell r="B10079" t="str">
            <v>Trasformatore amperometrico di corrente con secondario 5A, circuito primario formato da barra 30x10max, cavo diam. 23max, nelle tipologie:</v>
          </cell>
          <cell r="C10079"/>
          <cell r="D10079"/>
        </row>
        <row r="10080">
          <cell r="A10080" t="str">
            <v>1E.03.080.0230.a</v>
          </cell>
          <cell r="B10080" t="str">
            <v>- 2-3VA, corrente primaria 40-60A, classe 3</v>
          </cell>
          <cell r="C10080" t="str">
            <v>cad</v>
          </cell>
          <cell r="D10080" t="str">
            <v>31,04</v>
          </cell>
        </row>
        <row r="10081">
          <cell r="A10081" t="str">
            <v>1E.03.080.0230.b</v>
          </cell>
          <cell r="B10081" t="str">
            <v>- 3VA, corrente primaria 100A, classe 1</v>
          </cell>
          <cell r="C10081" t="str">
            <v>cad</v>
          </cell>
          <cell r="D10081" t="str">
            <v>31,04</v>
          </cell>
        </row>
        <row r="10082">
          <cell r="A10082" t="str">
            <v>1E.03.080.0230.c</v>
          </cell>
          <cell r="B10082" t="str">
            <v>- 3-5VA, corrente primaria 150-250A, classe 0.5</v>
          </cell>
          <cell r="C10082" t="str">
            <v>cad</v>
          </cell>
          <cell r="D10082" t="str">
            <v>31,50</v>
          </cell>
        </row>
        <row r="10083">
          <cell r="A10083" t="str">
            <v>1E.03.080.0230.d</v>
          </cell>
          <cell r="B10083" t="str">
            <v>- 6VA, corrente primaria 400A, classe 0.5</v>
          </cell>
          <cell r="C10083" t="str">
            <v>cad</v>
          </cell>
          <cell r="D10083" t="str">
            <v>32,46</v>
          </cell>
        </row>
        <row r="10084">
          <cell r="A10084" t="str">
            <v>1E.03.080.0230.e</v>
          </cell>
          <cell r="B10084" t="str">
            <v>- 10VA, corrente primaria 600A, classe 0.5</v>
          </cell>
          <cell r="C10084" t="str">
            <v>cad</v>
          </cell>
          <cell r="D10084" t="str">
            <v>33,70</v>
          </cell>
        </row>
        <row r="10085">
          <cell r="A10085" t="str">
            <v>1E.03.080.0230.f</v>
          </cell>
          <cell r="B10085" t="str">
            <v>- 20VA, corrente primaria 1000-1200A, classe 0.5</v>
          </cell>
          <cell r="C10085" t="str">
            <v>cad</v>
          </cell>
          <cell r="D10085" t="str">
            <v>54,66</v>
          </cell>
        </row>
        <row r="10086">
          <cell r="A10086" t="str">
            <v>1E.03.080.0230.g</v>
          </cell>
          <cell r="B10086" t="str">
            <v>- 30VA, corrente primaria 1500A, classe 0.5</v>
          </cell>
          <cell r="C10086" t="str">
            <v>cad</v>
          </cell>
          <cell r="D10086" t="str">
            <v>57,52</v>
          </cell>
        </row>
        <row r="10087">
          <cell r="A10087" t="str">
            <v>1E.03.080.0240</v>
          </cell>
          <cell r="B10087" t="str">
            <v>Lampade di segnalazione adatte al montaggio su guida DIN, in contenitore plastico, tensione nominale 24V, assorbimento 20 mA, in vari colori.</v>
          </cell>
          <cell r="C10087" t="str">
            <v>cad</v>
          </cell>
          <cell r="D10087" t="str">
            <v>20,52</v>
          </cell>
        </row>
        <row r="10088">
          <cell r="A10088" t="str">
            <v>1E.03.080.0250</v>
          </cell>
          <cell r="B10088" t="str">
            <v>Lampade di segnalazione adatte al montaggio su guida DIN, in contenitore plastico, tensione nominale 230V, assorbimento 2.5 mA, in vari colori.</v>
          </cell>
          <cell r="C10088" t="str">
            <v>cad</v>
          </cell>
          <cell r="D10088" t="str">
            <v>19,46</v>
          </cell>
        </row>
        <row r="10089">
          <cell r="A10089" t="str">
            <v>1E.03.080.0260</v>
          </cell>
          <cell r="B10089" t="str">
            <v>Pulsanti luminosi con contatto in scambio, adatti al montaggio su guida DIN, in contenitore plastico, tensione nominale 24V, corrente nominale 16A, in vari colori.</v>
          </cell>
          <cell r="C10089" t="str">
            <v>cad</v>
          </cell>
          <cell r="D10089" t="str">
            <v>34,16</v>
          </cell>
        </row>
        <row r="10090">
          <cell r="A10090" t="str">
            <v>1E.03.080.0270</v>
          </cell>
          <cell r="B10090" t="str">
            <v>Pulsanti luminosi con contatto in scambio, adatti al montaggio su guida DIN, in contenitore plastico, tensione nominale 230V, corrente nominale 16A, in vari colori.</v>
          </cell>
          <cell r="C10090" t="str">
            <v>cad</v>
          </cell>
          <cell r="D10090" t="str">
            <v>29,10</v>
          </cell>
        </row>
        <row r="10091">
          <cell r="A10091" t="str">
            <v>1E.03.080.0280</v>
          </cell>
          <cell r="B10091" t="str">
            <v>Suoneria per segnalazione acustica di eventi nel civile e terziario, adatta al montaggio su guida DIN, in contenitore plastico, nelle tipologie:</v>
          </cell>
          <cell r="C10091"/>
          <cell r="D10091"/>
        </row>
        <row r="10092">
          <cell r="A10092" t="str">
            <v>1E.03.080.0280.a</v>
          </cell>
          <cell r="B10092" t="str">
            <v>- Un=12V, 5VA</v>
          </cell>
          <cell r="C10092" t="str">
            <v>cad</v>
          </cell>
          <cell r="D10092" t="str">
            <v>25,91</v>
          </cell>
        </row>
        <row r="10093">
          <cell r="A10093" t="str">
            <v>1E.03.080.0280.b</v>
          </cell>
          <cell r="B10093" t="str">
            <v>- Un=230V, 10VA</v>
          </cell>
          <cell r="C10093" t="str">
            <v>cad</v>
          </cell>
          <cell r="D10093" t="str">
            <v>26,35</v>
          </cell>
        </row>
        <row r="10094">
          <cell r="A10094" t="str">
            <v>1E.03.080.0280.c</v>
          </cell>
          <cell r="B10094" t="str">
            <v>- Un=230V, 6VA</v>
          </cell>
          <cell r="C10094" t="str">
            <v>cad</v>
          </cell>
          <cell r="D10094" t="str">
            <v>34,86</v>
          </cell>
        </row>
        <row r="10095">
          <cell r="A10095" t="str">
            <v>1E.03.080.0290</v>
          </cell>
          <cell r="B10095" t="str">
            <v>Ronzatore per segnalazione acustica di eventi nel civile e terziario, adatta al montaggio su guida DIN, in contenitore plastico, nelle tipologie:</v>
          </cell>
          <cell r="C10095"/>
          <cell r="D10095"/>
        </row>
        <row r="10096">
          <cell r="A10096" t="str">
            <v>1E.03.080.0290.a</v>
          </cell>
          <cell r="B10096" t="str">
            <v>- Un=12V, 5VA</v>
          </cell>
          <cell r="C10096" t="str">
            <v>cad</v>
          </cell>
          <cell r="D10096" t="str">
            <v>25,06</v>
          </cell>
        </row>
        <row r="10097">
          <cell r="A10097" t="str">
            <v>1E.03.080.0290.b</v>
          </cell>
          <cell r="B10097" t="str">
            <v>- Un=230V, 10VA</v>
          </cell>
          <cell r="C10097" t="str">
            <v>cad</v>
          </cell>
          <cell r="D10097" t="str">
            <v>26,25</v>
          </cell>
        </row>
        <row r="10098">
          <cell r="A10098" t="str">
            <v>1E.03.080.0290.c</v>
          </cell>
          <cell r="B10098" t="str">
            <v>- Un=230V, 6VA</v>
          </cell>
          <cell r="C10098" t="str">
            <v>cad</v>
          </cell>
          <cell r="D10098" t="str">
            <v>35,57</v>
          </cell>
        </row>
        <row r="10099">
          <cell r="A10099" t="str">
            <v>1E.03.080.0300</v>
          </cell>
          <cell r="B10099" t="str">
            <v>Combinato trasformatore-suoneria-ronzatore, adatto al montaggio su guida DIN, in contenitore plastico, tensione nominale 230V, consumo 3.8VA.</v>
          </cell>
          <cell r="C10099" t="str">
            <v>cad</v>
          </cell>
          <cell r="D10099" t="str">
            <v>49,21</v>
          </cell>
        </row>
        <row r="10100">
          <cell r="A10100" t="str">
            <v>1E.03.080.0310</v>
          </cell>
          <cell r="B10100" t="str">
            <v>Trasformatore per suonerie, adatto al montaggio su guida DIN, in contenitore plastico, tensione primario 230 V,nelle tipologie:</v>
          </cell>
          <cell r="C10100"/>
          <cell r="D10100"/>
        </row>
        <row r="10101">
          <cell r="A10101" t="str">
            <v>1E.03.080.0310.a</v>
          </cell>
          <cell r="B10101" t="str">
            <v>- 5VA, tensione secondario 4+8=12V o 12+12=24V</v>
          </cell>
          <cell r="C10101" t="str">
            <v>cad</v>
          </cell>
          <cell r="D10101" t="str">
            <v>30,44</v>
          </cell>
        </row>
        <row r="10102">
          <cell r="A10102" t="str">
            <v>1E.03.080.0310.b</v>
          </cell>
          <cell r="B10102" t="str">
            <v>- 10-15VA, tensione secondario 4+8=12V o 12+12=24V</v>
          </cell>
          <cell r="C10102" t="str">
            <v>cad</v>
          </cell>
          <cell r="D10102" t="str">
            <v>31,76</v>
          </cell>
        </row>
        <row r="10103">
          <cell r="A10103" t="str">
            <v>1E.03.080.0310.c</v>
          </cell>
          <cell r="B10103" t="str">
            <v>- 10VA, tensione secondario 12+12=24V</v>
          </cell>
          <cell r="C10103" t="str">
            <v>cad</v>
          </cell>
          <cell r="D10103" t="str">
            <v>32,21</v>
          </cell>
        </row>
        <row r="10104">
          <cell r="A10104" t="str">
            <v>1E.03.080.0310.d</v>
          </cell>
          <cell r="B10104" t="str">
            <v>- 30-40VA, tensione secondario 4+8=12V o 12+12=24V</v>
          </cell>
          <cell r="C10104" t="str">
            <v>cad</v>
          </cell>
          <cell r="D10104" t="str">
            <v>34,33</v>
          </cell>
        </row>
        <row r="10105">
          <cell r="A10105" t="str">
            <v>1E.03.080.0320</v>
          </cell>
          <cell r="B10105" t="str">
            <v>Trasformatore di sicurezza, adatto al montaggio su guida DIN, in contenitore plastico, tensione primario 230 V,nelle tipologie:</v>
          </cell>
          <cell r="C10105"/>
          <cell r="D10105"/>
        </row>
        <row r="10106">
          <cell r="A10106" t="str">
            <v>1E.03.080.0320.a</v>
          </cell>
          <cell r="B10106" t="str">
            <v>- 15VA, tensione secondario 12+12=24V</v>
          </cell>
          <cell r="C10106" t="str">
            <v>cad</v>
          </cell>
          <cell r="D10106" t="str">
            <v>36,11</v>
          </cell>
        </row>
        <row r="10107">
          <cell r="A10107" t="str">
            <v>1E.03.080.0320.b</v>
          </cell>
          <cell r="B10107" t="str">
            <v>- 25VA, tensione secondario 12+12=24V</v>
          </cell>
          <cell r="C10107" t="str">
            <v>cad</v>
          </cell>
          <cell r="D10107" t="str">
            <v>42,59</v>
          </cell>
        </row>
        <row r="10108">
          <cell r="A10108" t="str">
            <v>1E.03.080.0320.c</v>
          </cell>
          <cell r="B10108" t="str">
            <v>- 40VA, tensione secondario 12+12=24V</v>
          </cell>
          <cell r="C10108" t="str">
            <v>cad</v>
          </cell>
          <cell r="D10108" t="str">
            <v>47,12</v>
          </cell>
        </row>
        <row r="10109">
          <cell r="A10109" t="str">
            <v>1E.03.080.0320.d</v>
          </cell>
          <cell r="B10109" t="str">
            <v>- 63VA, tensione secondario 12+12=24V</v>
          </cell>
          <cell r="C10109" t="str">
            <v>cad</v>
          </cell>
          <cell r="D10109" t="str">
            <v>65,43</v>
          </cell>
        </row>
        <row r="10110">
          <cell r="A10110" t="str">
            <v>1E.04 - APPARECCHIATURE PACKAGE</v>
          </cell>
          <cell r="B10110"/>
          <cell r="C10110"/>
          <cell r="D10110"/>
        </row>
        <row r="10111">
          <cell r="A10111" t="str">
            <v>1E</v>
          </cell>
          <cell r="B10111" t="str">
            <v>OPERE COMPIUTE IMPIANTI ELETTRICI</v>
          </cell>
          <cell r="C10111"/>
          <cell r="D10111"/>
        </row>
        <row r="10112">
          <cell r="A10112" t="str">
            <v>1E.04</v>
          </cell>
          <cell r="B10112" t="str">
            <v>APPARECCHIATURE PACKAGE</v>
          </cell>
          <cell r="C10112"/>
          <cell r="D10112"/>
        </row>
        <row r="10113">
          <cell r="A10113" t="str">
            <v>1E.04.010</v>
          </cell>
          <cell r="B10113" t="str">
            <v>TRASFORMATORI MT/BT</v>
          </cell>
          <cell r="C10113"/>
          <cell r="D10113"/>
        </row>
        <row r="10114">
          <cell r="A10114" t="str">
            <v>1E.04.010.0010</v>
          </cell>
          <cell r="B10114" t="str">
            <v>Trasformatore trifase MT/BT in resina rispondente alla norma EN 50588-1; progettato e costruito in conformità con quanto previsto dal regolamento 548/2014 della Commissione Europea, recante le modalità di applicazione della Direttiva sulla progettazione ecocompatibile 2009/125/CE con aventi perdite massime a carico a vuoto P =1550 W (cat. A ) e massime perdite a carico Pk = 9000 W (cat. Ak) alla temperatura di 120° previsti dalla data del 1 luglio 2015.</v>
          </cell>
          <cell r="C10114"/>
          <cell r="D10114"/>
        </row>
        <row r="10115">
          <cell r="A10115" t="str">
            <v>1E.04.010.0010.a</v>
          </cell>
          <cell r="B10115" t="str">
            <v>- 315 KVA</v>
          </cell>
          <cell r="C10115" t="str">
            <v>cad</v>
          </cell>
          <cell r="D10115" t="str">
            <v>11.855,73</v>
          </cell>
        </row>
        <row r="10116">
          <cell r="A10116" t="str">
            <v>1E.04.010.0010.b</v>
          </cell>
          <cell r="B10116" t="str">
            <v>- 400 KVA</v>
          </cell>
          <cell r="C10116" t="str">
            <v>cad</v>
          </cell>
          <cell r="D10116" t="str">
            <v>12.529,50</v>
          </cell>
        </row>
        <row r="10117">
          <cell r="A10117" t="str">
            <v>1E.04.010.0010.c</v>
          </cell>
          <cell r="B10117" t="str">
            <v>- 500 KVA</v>
          </cell>
          <cell r="C10117" t="str">
            <v>cad</v>
          </cell>
          <cell r="D10117" t="str">
            <v>13.180,79</v>
          </cell>
        </row>
        <row r="10118">
          <cell r="A10118" t="str">
            <v>1E.04.010.0010.d</v>
          </cell>
          <cell r="B10118" t="str">
            <v>- 630 KVA</v>
          </cell>
          <cell r="C10118" t="str">
            <v>cad</v>
          </cell>
          <cell r="D10118" t="str">
            <v>15.213,84</v>
          </cell>
        </row>
        <row r="10119">
          <cell r="A10119" t="str">
            <v>1E.04.010.0010.e</v>
          </cell>
          <cell r="B10119" t="str">
            <v>- 800 KVA</v>
          </cell>
          <cell r="C10119" t="str">
            <v>cad</v>
          </cell>
          <cell r="D10119" t="str">
            <v>18.096,78</v>
          </cell>
        </row>
        <row r="10120">
          <cell r="A10120" t="str">
            <v>1E.04.010.0010.f</v>
          </cell>
          <cell r="B10120" t="str">
            <v>- 1000 KVA</v>
          </cell>
          <cell r="C10120" t="str">
            <v>cad</v>
          </cell>
          <cell r="D10120" t="str">
            <v>21.420,69</v>
          </cell>
        </row>
        <row r="10121">
          <cell r="A10121" t="str">
            <v>1E.04.010.0010.g</v>
          </cell>
          <cell r="B10121" t="str">
            <v>- 1250 KVA</v>
          </cell>
          <cell r="C10121" t="str">
            <v>cad</v>
          </cell>
          <cell r="D10121" t="str">
            <v>24.082,56</v>
          </cell>
        </row>
        <row r="10122">
          <cell r="A10122" t="str">
            <v>1E.04.010.0010.h</v>
          </cell>
          <cell r="B10122" t="str">
            <v>- 1600 KVA</v>
          </cell>
          <cell r="C10122" t="str">
            <v>cad</v>
          </cell>
          <cell r="D10122" t="str">
            <v>29.348,61</v>
          </cell>
        </row>
        <row r="10123">
          <cell r="A10123" t="str">
            <v>1E.04.010.0020</v>
          </cell>
          <cell r="B10123" t="str">
            <v>Involucro di contenimento per trasformatore MT/BT 24 kV, grado di protezione IP23, costituito da profilati in acciaio e lamiere lucide verniciate dopo opportuno trattamento antiruggine, per trasformatori delle seguenti taglie:</v>
          </cell>
          <cell r="C10123"/>
          <cell r="D10123"/>
        </row>
        <row r="10124">
          <cell r="A10124" t="str">
            <v>1E.04.010.0020.a</v>
          </cell>
          <cell r="B10124" t="str">
            <v>- da 315 kVA a 1250 kVA</v>
          </cell>
          <cell r="C10124" t="str">
            <v>cad</v>
          </cell>
          <cell r="D10124" t="str">
            <v>3.160,03</v>
          </cell>
        </row>
        <row r="10125">
          <cell r="A10125" t="str">
            <v>1E.04.010.0020.b</v>
          </cell>
          <cell r="B10125" t="str">
            <v>- da 1600 kVA a 3150 kVA</v>
          </cell>
          <cell r="C10125" t="str">
            <v>cad</v>
          </cell>
          <cell r="D10125" t="str">
            <v>3.160,03</v>
          </cell>
        </row>
        <row r="10126">
          <cell r="A10126" t="str">
            <v>1E.04.020</v>
          </cell>
          <cell r="B10126" t="str">
            <v>GRUPPI STATICI DI CONTINUITA'</v>
          </cell>
          <cell r="C10126"/>
          <cell r="D10126"/>
        </row>
        <row r="10127">
          <cell r="A10127" t="str">
            <v>1E.04.020.0010</v>
          </cell>
          <cell r="B10127" t="str">
            <v>Gruppo statico di continuità con gestione e controllo a microprocessore. Tecnologia VDF (Voltage Frequency Dependent - Off-Line). Dotato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10127"/>
          <cell r="D10127"/>
        </row>
        <row r="10128">
          <cell r="A10128" t="str">
            <v>1E.04.020.0010.a</v>
          </cell>
          <cell r="B10128" t="str">
            <v>- 400 VA, 240 W, autonomia 6 min.</v>
          </cell>
          <cell r="C10128" t="str">
            <v>cad</v>
          </cell>
          <cell r="D10128" t="str">
            <v>223,92</v>
          </cell>
        </row>
        <row r="10129">
          <cell r="A10129" t="str">
            <v>1E.04.020.0010.b</v>
          </cell>
          <cell r="B10129" t="str">
            <v>- 550 VA, 330W, autonomia 6 min.</v>
          </cell>
          <cell r="C10129" t="str">
            <v>cad</v>
          </cell>
          <cell r="D10129" t="str">
            <v>244,96</v>
          </cell>
        </row>
        <row r="10130">
          <cell r="A10130" t="str">
            <v>1E.04.020.0010.c</v>
          </cell>
          <cell r="B10130" t="str">
            <v>- 650 VA, 400 W, autonomia 6 min.</v>
          </cell>
          <cell r="C10130" t="str">
            <v>cad</v>
          </cell>
          <cell r="D10130" t="str">
            <v>265,45</v>
          </cell>
        </row>
        <row r="10131">
          <cell r="A10131" t="str">
            <v>1E.04.020.0020</v>
          </cell>
          <cell r="B10131" t="str">
            <v>Gruppo statico di continuità con gestione e controllo a microprocessore. Tecnologia VDF (Voltage Frequency Dependent - Off-Line).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10131"/>
          <cell r="D10131"/>
        </row>
        <row r="10132">
          <cell r="A10132" t="str">
            <v>1E.04.020.0020.a</v>
          </cell>
          <cell r="B10132" t="str">
            <v>- 800 VA, 480 W, autonomia 5 min.</v>
          </cell>
          <cell r="C10132" t="str">
            <v>cad</v>
          </cell>
          <cell r="D10132" t="str">
            <v>445,80</v>
          </cell>
        </row>
        <row r="10133">
          <cell r="A10133" t="str">
            <v>1E.04.020.0020.b</v>
          </cell>
          <cell r="B10133" t="str">
            <v>- 1000 VA, 600 W, autonomia 6 min.</v>
          </cell>
          <cell r="C10133" t="str">
            <v>cad</v>
          </cell>
          <cell r="D10133" t="str">
            <v>570,12</v>
          </cell>
        </row>
        <row r="10134">
          <cell r="A10134" t="str">
            <v>1E.04.020.0020.c</v>
          </cell>
          <cell r="B10134" t="str">
            <v>- 1500 VA, 900 W, autonomia 6 min.</v>
          </cell>
          <cell r="C10134" t="str">
            <v>cad</v>
          </cell>
          <cell r="D10134" t="str">
            <v>665,75</v>
          </cell>
        </row>
        <row r="10135">
          <cell r="A10135" t="str">
            <v>1E.04.020.0020.d</v>
          </cell>
          <cell r="B10135" t="str">
            <v>- 2000 VA, 1200 W, autonomia 6 min.</v>
          </cell>
          <cell r="C10135" t="str">
            <v>cad</v>
          </cell>
          <cell r="D10135" t="str">
            <v>732,70</v>
          </cell>
        </row>
        <row r="10136">
          <cell r="A10136" t="str">
            <v>1E.04.020.0020.e</v>
          </cell>
          <cell r="B10136" t="str">
            <v>- espansione autonomia 20 min. per 2000 VA</v>
          </cell>
          <cell r="C10136" t="str">
            <v>cad</v>
          </cell>
          <cell r="D10136" t="str">
            <v>451,02</v>
          </cell>
        </row>
        <row r="10137">
          <cell r="A10137" t="str">
            <v>1E.04.020.0020.f</v>
          </cell>
          <cell r="B10137" t="str">
            <v>- espansione autonomia 30 min. per 2000 VA</v>
          </cell>
          <cell r="C10137" t="str">
            <v>cad</v>
          </cell>
          <cell r="D10137" t="str">
            <v>604,05</v>
          </cell>
        </row>
        <row r="10138">
          <cell r="A10138" t="str">
            <v>1E.04.020.0020.g</v>
          </cell>
          <cell r="B10138" t="str">
            <v>- espansione autonomia 60 min. per 2000 VA</v>
          </cell>
          <cell r="C10138" t="str">
            <v>cad</v>
          </cell>
          <cell r="D10138" t="str">
            <v>1.206,57</v>
          </cell>
        </row>
        <row r="10139">
          <cell r="A10139" t="str">
            <v>1E.04.020.0030</v>
          </cell>
          <cell r="B10139" t="str">
            <v>Gruppo statico di continuità con gestione e controllo a microprocessore. Tecnologia VDF (Voltage Frequency Dependent - Off-Line). In versione rack 19".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10139"/>
          <cell r="D10139"/>
        </row>
        <row r="10140">
          <cell r="A10140" t="str">
            <v>1E.04.020.0030.a</v>
          </cell>
          <cell r="B10140" t="str">
            <v>- 500 VA, 335 W, autonomia 8 min.</v>
          </cell>
          <cell r="C10140" t="str">
            <v>cad</v>
          </cell>
          <cell r="D10140" t="str">
            <v>531,87</v>
          </cell>
        </row>
        <row r="10141">
          <cell r="A10141" t="str">
            <v>1E.04.020.0030.b</v>
          </cell>
          <cell r="B10141" t="str">
            <v>- 750 VA, 500W, autonomia 5 min.</v>
          </cell>
          <cell r="C10141" t="str">
            <v>cad</v>
          </cell>
          <cell r="D10141" t="str">
            <v>598,82</v>
          </cell>
        </row>
        <row r="10142">
          <cell r="A10142" t="str">
            <v>1E.04.020.0030.c</v>
          </cell>
          <cell r="B10142" t="str">
            <v>- 1000 VA, 670 W, autonomia 5 min.</v>
          </cell>
          <cell r="C10142" t="str">
            <v>cad</v>
          </cell>
          <cell r="D10142" t="str">
            <v>742,25</v>
          </cell>
        </row>
        <row r="10143">
          <cell r="A10143" t="str">
            <v>1E.04.020.0030.d</v>
          </cell>
          <cell r="B10143" t="str">
            <v>- 1500 VA, 1000 W, autonomia 6 min.</v>
          </cell>
          <cell r="C10143" t="str">
            <v>cad</v>
          </cell>
          <cell r="D10143" t="str">
            <v>790,09</v>
          </cell>
        </row>
        <row r="10144">
          <cell r="A10144" t="str">
            <v>1E.04.020.0030.e</v>
          </cell>
          <cell r="B10144" t="str">
            <v>- 2000 VA, 1340 W, autonomia 6 min.</v>
          </cell>
          <cell r="C10144" t="str">
            <v>cad</v>
          </cell>
          <cell r="D10144" t="str">
            <v>1.115,26</v>
          </cell>
        </row>
        <row r="10145">
          <cell r="A10145" t="str">
            <v>1E.04.020.0030.f</v>
          </cell>
          <cell r="B10145" t="str">
            <v>- espansione autonomia 20 min. per 2000 VA</v>
          </cell>
          <cell r="C10145" t="str">
            <v>cad</v>
          </cell>
          <cell r="D10145" t="str">
            <v>451,02</v>
          </cell>
        </row>
        <row r="10146">
          <cell r="A10146" t="str">
            <v>1E.04.020.0030.g</v>
          </cell>
          <cell r="B10146" t="str">
            <v>- espansione autonomia 30 min. per 2000 VA</v>
          </cell>
          <cell r="C10146" t="str">
            <v>cad</v>
          </cell>
          <cell r="D10146" t="str">
            <v>604,07</v>
          </cell>
        </row>
        <row r="10147">
          <cell r="A10147" t="str">
            <v>1E.04.020.0030.h</v>
          </cell>
          <cell r="B10147" t="str">
            <v>- espansione autonomia 60 min. per 2000 VA</v>
          </cell>
          <cell r="C10147" t="str">
            <v>cad</v>
          </cell>
          <cell r="D10147" t="str">
            <v>1.206,57</v>
          </cell>
        </row>
        <row r="10148">
          <cell r="A10148" t="str">
            <v>1E.04.020.0040</v>
          </cell>
          <cell r="B10148" t="str">
            <v>Gruppo statico di continuità con gestione e controllo a microprocessore. Tecnologia VI (Voltage Indipendent - Line Interactive).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10148"/>
          <cell r="D10148"/>
        </row>
        <row r="10149">
          <cell r="A10149" t="str">
            <v>1E.04.020.0040.a</v>
          </cell>
          <cell r="B10149" t="str">
            <v>- 500 VA, 315 W, autonomia 12 min.</v>
          </cell>
          <cell r="C10149" t="str">
            <v>cad</v>
          </cell>
          <cell r="D10149" t="str">
            <v>627,52</v>
          </cell>
        </row>
        <row r="10150">
          <cell r="A10150" t="str">
            <v>1E.04.020.0040.b</v>
          </cell>
          <cell r="B10150" t="str">
            <v>- 750 VA, 490 W, autonomia 5 min.</v>
          </cell>
          <cell r="C10150" t="str">
            <v>cad</v>
          </cell>
          <cell r="D10150" t="str">
            <v>684,89</v>
          </cell>
        </row>
        <row r="10151">
          <cell r="A10151" t="str">
            <v>1E.04.020.0040.c</v>
          </cell>
          <cell r="B10151" t="str">
            <v>- 1000 VA, 670 W, autonomia 6 min.</v>
          </cell>
          <cell r="C10151" t="str">
            <v>cad</v>
          </cell>
          <cell r="D10151" t="str">
            <v>799,65</v>
          </cell>
        </row>
        <row r="10152">
          <cell r="A10152" t="str">
            <v>1E.04.020.0040.d</v>
          </cell>
          <cell r="B10152" t="str">
            <v>- 1500VA, 1050 W, autonomia 6 min.</v>
          </cell>
          <cell r="C10152" t="str">
            <v>cad</v>
          </cell>
          <cell r="D10152" t="str">
            <v>895,29</v>
          </cell>
        </row>
        <row r="10153">
          <cell r="A10153" t="str">
            <v>1E.04.020.0040.e</v>
          </cell>
          <cell r="B10153" t="str">
            <v>- 2000VA, 1400 W, autonomia 6 min.</v>
          </cell>
          <cell r="C10153" t="str">
            <v>cad</v>
          </cell>
          <cell r="D10153" t="str">
            <v>1.124,82</v>
          </cell>
        </row>
        <row r="10154">
          <cell r="A10154" t="str">
            <v>1E.04.020.0050</v>
          </cell>
          <cell r="B10154" t="str">
            <v>Gruppo statico di continuità con gestione e controllo a microprocessore. Tecnologia VI (Voltage Indipendent - Line Interactive).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10154"/>
          <cell r="D10154"/>
        </row>
        <row r="10155">
          <cell r="A10155" t="str">
            <v>1E.04.020.0050.a</v>
          </cell>
          <cell r="B10155" t="str">
            <v>- 700 VA, 450 W, autonomia 5 min.</v>
          </cell>
          <cell r="C10155" t="str">
            <v>cad</v>
          </cell>
          <cell r="D10155" t="str">
            <v>876,16</v>
          </cell>
        </row>
        <row r="10156">
          <cell r="A10156" t="str">
            <v>1E.04.020.0050.b</v>
          </cell>
          <cell r="B10156" t="str">
            <v>- 1000 VA, 700 W, autonomia 6 min.</v>
          </cell>
          <cell r="C10156" t="str">
            <v>cad</v>
          </cell>
          <cell r="D10156" t="str">
            <v>990,94</v>
          </cell>
        </row>
        <row r="10157">
          <cell r="A10157" t="str">
            <v>1E.04.020.0050.c</v>
          </cell>
          <cell r="B10157" t="str">
            <v>- 1500 VA, 1050 W, autonomia 6 min.</v>
          </cell>
          <cell r="C10157" t="str">
            <v>cad</v>
          </cell>
          <cell r="D10157" t="str">
            <v>1.497,79</v>
          </cell>
        </row>
        <row r="10158">
          <cell r="A10158" t="str">
            <v>1E.04.020.0050.d</v>
          </cell>
          <cell r="B10158" t="str">
            <v>- 2000 VA, 1400 W, autonomia 6 min.</v>
          </cell>
          <cell r="C10158" t="str">
            <v>cad</v>
          </cell>
          <cell r="D10158" t="str">
            <v>1.736,90</v>
          </cell>
        </row>
        <row r="10159">
          <cell r="A10159" t="str">
            <v>1E.04.020.0050.e</v>
          </cell>
          <cell r="B10159" t="str">
            <v>- 3000 VA, 2100 W, autonomia 7 min.</v>
          </cell>
          <cell r="C10159" t="str">
            <v>cad</v>
          </cell>
          <cell r="D10159" t="str">
            <v>2.517,42</v>
          </cell>
        </row>
        <row r="10160">
          <cell r="A10160" t="str">
            <v>1E.04.020.0050.f</v>
          </cell>
          <cell r="B10160" t="str">
            <v>- 4000 VA, 2400 W, autonomia 6 min.</v>
          </cell>
          <cell r="C10160" t="str">
            <v>cad</v>
          </cell>
          <cell r="D10160" t="str">
            <v>3.186,87</v>
          </cell>
        </row>
        <row r="10161">
          <cell r="A10161" t="str">
            <v>1E.04.020.0050.g</v>
          </cell>
          <cell r="B10161" t="str">
            <v>- 5000 VA, 3500 W, autonomia 6 min.</v>
          </cell>
          <cell r="C10161" t="str">
            <v>cad</v>
          </cell>
          <cell r="D10161" t="str">
            <v>4.047,59</v>
          </cell>
        </row>
        <row r="10162">
          <cell r="A10162" t="str">
            <v>1E.04.020.0050.h</v>
          </cell>
          <cell r="B10162" t="str">
            <v>- espansione per 1000 VA autonomia 30 min. in armadio aggiuntivo</v>
          </cell>
          <cell r="C10162" t="str">
            <v>cad</v>
          </cell>
          <cell r="D10162" t="str">
            <v>585,55</v>
          </cell>
        </row>
        <row r="10163">
          <cell r="A10163" t="str">
            <v>1E.04.020.0050.i</v>
          </cell>
          <cell r="B10163" t="str">
            <v>- espansione per 1500 VA autonomia 20 min. in armadio aggiuntivo</v>
          </cell>
          <cell r="C10163" t="str">
            <v>cad</v>
          </cell>
          <cell r="D10163" t="str">
            <v>662,05</v>
          </cell>
        </row>
        <row r="10164">
          <cell r="A10164" t="str">
            <v>1E.04.020.0050.j</v>
          </cell>
          <cell r="B10164" t="str">
            <v>- espansione per 1500 VA autonomia 30 min. in armadio aggiuntivo</v>
          </cell>
          <cell r="C10164" t="str">
            <v>cad</v>
          </cell>
          <cell r="D10164" t="str">
            <v>815,09</v>
          </cell>
        </row>
        <row r="10165">
          <cell r="A10165" t="str">
            <v>1E.04.020.0050.k</v>
          </cell>
          <cell r="B10165" t="str">
            <v>- espansione per 1500 VA autonomia 60 min. in armadio aggiuntivo</v>
          </cell>
          <cell r="C10165" t="str">
            <v>cad</v>
          </cell>
          <cell r="D10165" t="str">
            <v>1.417,59</v>
          </cell>
        </row>
        <row r="10166">
          <cell r="A10166" t="str">
            <v>1E.04.020.0050.l</v>
          </cell>
          <cell r="B10166" t="str">
            <v>- espansione per 2000 VA autonomia 20 min. in armadio aggiuntivo</v>
          </cell>
          <cell r="C10166" t="str">
            <v>cad</v>
          </cell>
          <cell r="D10166" t="str">
            <v>719,44</v>
          </cell>
        </row>
        <row r="10167">
          <cell r="A10167" t="str">
            <v>1E.04.020.0050.m</v>
          </cell>
          <cell r="B10167" t="str">
            <v>- espansione per 2000 VA autonomia 30 min. in armadio aggiuntivo</v>
          </cell>
          <cell r="C10167" t="str">
            <v>cad</v>
          </cell>
          <cell r="D10167" t="str">
            <v>891,58</v>
          </cell>
        </row>
        <row r="10168">
          <cell r="A10168" t="str">
            <v>1E.04.020.0050.n</v>
          </cell>
          <cell r="B10168" t="str">
            <v>- espansione per 2000 VA autonomia 60 min. in armadio aggiuntivo</v>
          </cell>
          <cell r="C10168" t="str">
            <v>cad</v>
          </cell>
          <cell r="D10168" t="str">
            <v>1.035,03</v>
          </cell>
        </row>
        <row r="10169">
          <cell r="A10169" t="str">
            <v>1E.04.020.0050.o</v>
          </cell>
          <cell r="B10169" t="str">
            <v>- espansione per 3000 VA autonomia 20 min. in armadio aggiuntivo</v>
          </cell>
          <cell r="C10169" t="str">
            <v>cad</v>
          </cell>
          <cell r="D10169" t="str">
            <v>843,77</v>
          </cell>
        </row>
        <row r="10170">
          <cell r="A10170" t="str">
            <v>1E.04.020.0050.p</v>
          </cell>
          <cell r="B10170" t="str">
            <v>- espansione per 3000 VA autonomia 30 min. in armadio aggiuntivo</v>
          </cell>
          <cell r="C10170" t="str">
            <v>cad</v>
          </cell>
          <cell r="D10170" t="str">
            <v>1.159,38</v>
          </cell>
        </row>
        <row r="10171">
          <cell r="A10171" t="str">
            <v>1E.04.020.0050.q</v>
          </cell>
          <cell r="B10171" t="str">
            <v>- espansione per 3000 VA autonomia 60 min. in armadio aggiuntivo</v>
          </cell>
          <cell r="C10171" t="str">
            <v>cad</v>
          </cell>
          <cell r="D10171" t="str">
            <v>1.369,76</v>
          </cell>
        </row>
        <row r="10172">
          <cell r="A10172" t="str">
            <v>1E.04.020.0050.r</v>
          </cell>
          <cell r="B10172" t="str">
            <v>- espansione per 4000 VA autonomia 20 min. in armadio aggiuntivo</v>
          </cell>
          <cell r="C10172" t="str">
            <v>cad</v>
          </cell>
          <cell r="D10172" t="str">
            <v>843,77</v>
          </cell>
        </row>
        <row r="10173">
          <cell r="A10173" t="str">
            <v>1E.04.020.0050.s</v>
          </cell>
          <cell r="B10173" t="str">
            <v>- espansione per 4000 VA autonomia 30 min. in armadio aggiuntivo</v>
          </cell>
          <cell r="C10173" t="str">
            <v>cad</v>
          </cell>
          <cell r="D10173" t="str">
            <v>1.159,38</v>
          </cell>
        </row>
        <row r="10174">
          <cell r="A10174" t="str">
            <v>1E.04.020.0050.t</v>
          </cell>
          <cell r="B10174" t="str">
            <v>- espansione per 4000 VA autonomia 60 min. in armadio aggiuntivo</v>
          </cell>
          <cell r="C10174" t="str">
            <v>cad</v>
          </cell>
          <cell r="D10174" t="str">
            <v>1.369,76</v>
          </cell>
        </row>
        <row r="10175">
          <cell r="A10175" t="str">
            <v>1E.04.020.0050.u</v>
          </cell>
          <cell r="B10175" t="str">
            <v>- espansione per 5000 VA autonomia 20 min. in armadio aggiuntivo</v>
          </cell>
          <cell r="C10175" t="str">
            <v>cad</v>
          </cell>
          <cell r="D10175" t="str">
            <v>1.226,32</v>
          </cell>
        </row>
        <row r="10176">
          <cell r="A10176" t="str">
            <v>1E.04.020.0050.v</v>
          </cell>
          <cell r="B10176" t="str">
            <v>- espansione per 5000 VA autonomia 30 min. in armadio aggiuntivo</v>
          </cell>
          <cell r="C10176" t="str">
            <v>cad</v>
          </cell>
          <cell r="D10176" t="str">
            <v>1.704,52</v>
          </cell>
        </row>
        <row r="10177">
          <cell r="A10177" t="str">
            <v>1E.04.020.0050.w</v>
          </cell>
          <cell r="B10177" t="str">
            <v>- espansione per 5000 VA autonomia 60 min. in armadio aggiuntivo</v>
          </cell>
          <cell r="C10177" t="str">
            <v>cad</v>
          </cell>
          <cell r="D10177" t="str">
            <v>2.498,29</v>
          </cell>
        </row>
        <row r="10178">
          <cell r="A10178" t="str">
            <v>1E.04.020.0060</v>
          </cell>
          <cell r="B10178" t="str">
            <v>Gruppo statico di continuità con gestione e controllo a microprocessore. Tecnologia VI (Voltage Indipendent - Line Interactive). In versione rack 19".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10178"/>
          <cell r="D10178"/>
        </row>
        <row r="10179">
          <cell r="A10179" t="str">
            <v>1E.04.020.0060.a</v>
          </cell>
          <cell r="B10179" t="str">
            <v>- 700 VA, 450 W, autonomia 5 min.</v>
          </cell>
          <cell r="C10179" t="str">
            <v>cad</v>
          </cell>
          <cell r="D10179" t="str">
            <v>1.163,06</v>
          </cell>
        </row>
        <row r="10180">
          <cell r="A10180" t="str">
            <v>1E.04.020.0060.b</v>
          </cell>
          <cell r="B10180" t="str">
            <v>- 1000 VA, 700 W, autonomia 6 min.</v>
          </cell>
          <cell r="C10180" t="str">
            <v>cad</v>
          </cell>
          <cell r="D10180" t="str">
            <v>1.258,70</v>
          </cell>
        </row>
        <row r="10181">
          <cell r="A10181" t="str">
            <v>1E.04.020.0060.c</v>
          </cell>
          <cell r="B10181" t="str">
            <v>- 1500 VA, 1050 W, autonomia 6 min.</v>
          </cell>
          <cell r="C10181" t="str">
            <v>cad</v>
          </cell>
          <cell r="D10181" t="str">
            <v>1.689,06</v>
          </cell>
        </row>
        <row r="10182">
          <cell r="A10182" t="str">
            <v>1E.04.020.0060.d</v>
          </cell>
          <cell r="B10182" t="str">
            <v>- 2000 VA, 1400 W, autonomia 6 min.</v>
          </cell>
          <cell r="C10182" t="str">
            <v>cad</v>
          </cell>
          <cell r="D10182" t="str">
            <v>1.861,22</v>
          </cell>
        </row>
        <row r="10183">
          <cell r="A10183" t="str">
            <v>1E.04.020.0060.e</v>
          </cell>
          <cell r="B10183" t="str">
            <v>- 3000 VA, 2100 W, autonomia 7 min.</v>
          </cell>
          <cell r="C10183" t="str">
            <v>cad</v>
          </cell>
          <cell r="D10183" t="str">
            <v>2.597,62</v>
          </cell>
        </row>
        <row r="10184">
          <cell r="A10184" t="str">
            <v>1E.04.020.0060.f</v>
          </cell>
          <cell r="B10184" t="str">
            <v>- espansione per 1000 VA autonomia 30 min. in armadio aggiuntivo</v>
          </cell>
          <cell r="C10184" t="str">
            <v>cad</v>
          </cell>
          <cell r="D10184" t="str">
            <v>738,58</v>
          </cell>
        </row>
        <row r="10185">
          <cell r="A10185" t="str">
            <v>1E.04.020.0060.g</v>
          </cell>
          <cell r="B10185" t="str">
            <v>- espansione per 1000 VA autonomia 45 min. in armadio aggiuntivo</v>
          </cell>
          <cell r="C10185" t="str">
            <v>cad</v>
          </cell>
          <cell r="D10185" t="str">
            <v>882,04</v>
          </cell>
        </row>
        <row r="10186">
          <cell r="A10186" t="str">
            <v>1E.04.020.0060.h</v>
          </cell>
          <cell r="B10186" t="str">
            <v>- espansione per 1500 VA autonomia 20 min. in armadio aggiuntivo</v>
          </cell>
          <cell r="C10186" t="str">
            <v>cad</v>
          </cell>
          <cell r="D10186" t="str">
            <v>776,82</v>
          </cell>
        </row>
        <row r="10187">
          <cell r="A10187" t="str">
            <v>1E.04.020.0060.i</v>
          </cell>
          <cell r="B10187" t="str">
            <v>- espansione per 1500 VA autonomia 30 min. in armadio aggiuntivo</v>
          </cell>
          <cell r="C10187" t="str">
            <v>cad</v>
          </cell>
          <cell r="D10187" t="str">
            <v>1.035,03</v>
          </cell>
        </row>
        <row r="10188">
          <cell r="A10188" t="str">
            <v>1E.04.020.0060.j</v>
          </cell>
          <cell r="B10188" t="str">
            <v>- espansione per 1500 VA autonomia 60 min. in armadio aggiuntivo</v>
          </cell>
          <cell r="C10188" t="str">
            <v>cad</v>
          </cell>
          <cell r="D10188" t="str">
            <v>1.274,13</v>
          </cell>
        </row>
        <row r="10189">
          <cell r="A10189" t="str">
            <v>1E.04.020.0060.k</v>
          </cell>
          <cell r="B10189" t="str">
            <v>- espansione per 2000 VA autonomia 25 min. in armadio aggiuntivo</v>
          </cell>
          <cell r="C10189" t="str">
            <v>cad</v>
          </cell>
          <cell r="D10189" t="str">
            <v>843,77</v>
          </cell>
        </row>
        <row r="10190">
          <cell r="A10190" t="str">
            <v>1E.04.020.0060.l</v>
          </cell>
          <cell r="B10190" t="str">
            <v>- espansione per 2000 VA autonomia 40 min. in armadio aggiuntivo</v>
          </cell>
          <cell r="C10190" t="str">
            <v>cad</v>
          </cell>
          <cell r="D10190" t="str">
            <v>1.092,42</v>
          </cell>
        </row>
        <row r="10191">
          <cell r="A10191" t="str">
            <v>1E.04.020.0060.m</v>
          </cell>
          <cell r="B10191" t="str">
            <v>- espansione per 3000 VA autonomia 30 min. in armadio aggiuntivo</v>
          </cell>
          <cell r="C10191" t="str">
            <v>cad</v>
          </cell>
          <cell r="D10191" t="str">
            <v>872,45</v>
          </cell>
        </row>
        <row r="10192">
          <cell r="A10192" t="str">
            <v>1E.04.020.0060.n</v>
          </cell>
          <cell r="B10192" t="str">
            <v>- espansione per 3000 VA autonomia 45 min. in armadio aggiuntivo</v>
          </cell>
          <cell r="C10192" t="str">
            <v>cad</v>
          </cell>
          <cell r="D10192" t="str">
            <v>1.274,13</v>
          </cell>
        </row>
        <row r="10193">
          <cell r="A10193" t="str">
            <v>1E.04.020.0070</v>
          </cell>
          <cell r="B10193" t="str">
            <v>Gruppo statico di continuità con gestione e controllo a microprocessore. Tecnologia a doppia conversione per garantire la tensione in uscita completamente immune dalle perturbazioni di rete (VFI - Voltageand Frequency Indipendent - On-Line). Dotati di test batteria automatico e periodico. Tensione di alimentazione 220÷240V, frequenza 50-60Hz ±5%, tensione in uscita 220÷240V selezionabile con tolleranza ±2%, forma d'onda sinusoidale 50-60Hz selezionabile con tolleranza ±1,5% in grado di sopportare sovraccarichi del 150% per almeno 4 secondi. Sistema con tempo d'intervento 0 ms (no break), rendimento minimo 89%, protezione delle batterie dall'eccessiva scarica, da sovraccorrente e cortocircuito, sovratensione o sottotensione, temperatura, termico ingresso. Ridotta rumorosità (&lt; 45 db a 1 m). Temperatura di esercizio 0÷40°C. Dotato di porta di comunicazione USB e RS232 e contatti di segnalazione, software per personal computer idoneo al sistema operativo per la chiusura automatica degli applicativi attivi, sorveglianza e controllo del buon funzionamento dell'unità UPS. Fornito con 1 presa IEC da 16A e 2 prese IEC da 10A, comprese batterie ermetiche senza manutenzione idonee all'impiego in ambienti chiusi; conforme alle norme CEI EN 62040; completo dell'Adapter per compatibilità alla normativa CEI 0-16; nelle potenze nominali/attiva di:</v>
          </cell>
          <cell r="C10193"/>
          <cell r="D10193"/>
        </row>
        <row r="10194">
          <cell r="A10194" t="str">
            <v>1E.04.020.0070.a</v>
          </cell>
          <cell r="B10194" t="str">
            <v>- 3300 VA, 2300 W, autonomia 6 min.</v>
          </cell>
          <cell r="C10194" t="str">
            <v>cad</v>
          </cell>
          <cell r="D10194" t="str">
            <v>2.746,95</v>
          </cell>
        </row>
        <row r="10195">
          <cell r="A10195" t="str">
            <v>1E.04.020.0070.b</v>
          </cell>
          <cell r="B10195" t="str">
            <v>- 4000 VA, 2400 W, autonomia 6 min.</v>
          </cell>
          <cell r="C10195" t="str">
            <v>cad</v>
          </cell>
          <cell r="D10195" t="str">
            <v>3.473,78</v>
          </cell>
        </row>
        <row r="10196">
          <cell r="A10196" t="str">
            <v>1E.04.020.0070.c</v>
          </cell>
          <cell r="B10196" t="str">
            <v>- espansione autonomia 15 min. in armadio aggiuntivo</v>
          </cell>
          <cell r="C10196" t="str">
            <v>cad</v>
          </cell>
          <cell r="D10196" t="str">
            <v>843,77</v>
          </cell>
        </row>
        <row r="10197">
          <cell r="A10197" t="str">
            <v>1E.04.020.0070.d</v>
          </cell>
          <cell r="B10197" t="str">
            <v>- espansione autonomia 30 min. in armadio aggiuntivo</v>
          </cell>
          <cell r="C10197" t="str">
            <v>cad</v>
          </cell>
          <cell r="D10197" t="str">
            <v>1.159,38</v>
          </cell>
        </row>
        <row r="10198">
          <cell r="A10198" t="str">
            <v>1E.04.020.0080</v>
          </cell>
          <cell r="B10198" t="str">
            <v>Gruppo statico di continuità con gestione e controllo a microprocessore. Tecnologia a doppia conversione per garantire la tensione in uscita completamente immune dalle perturbazioni di rete (VFI - Voltageand Frequency Indipendent - On-Line). Dotati di test batteria automatico e periodico. Tensione di alimentazione 230V o 400V+N range accettato 0-276V, tensione minima pe non intervento batterie 170V, frequenza 50-60Hz, tensione in uscita 220÷240V selezionabile con tolleranza ±1%, forma d'onda sinusoidale 50-60Hz selezionabile o autoapprendimento in grado di sopportare sovraccarichi del 120% per almeno 120 secondi o del 150% per almeno 30 secondi. Sistema con tempo d'intervento 0 ms (no break), rendimento minimo 91%, protezione delle batterie dall'eccessiva scarica, da sovraccorrente e cortocircuito, sovratensione o sottotensione, temperatura. Ridotta rumorosità (&lt; 45 db a 1 m). Temperatura di esercizio 0÷40°C. Dotato di porta di comunicazione USB e RS232 e contatti di segnalazione, software per personal computer idoneo al sistema operativo per la chiusura automatica degli applicativi attivi, sorveglianza e controllo del buon funzionamento dell'unità UPS. Fornito con morsettiera o con morsettiera e 2 prese IEC320 da 10A, comprese batterie ermetiche senza manutenzione idonee all'impiego in ambienti chiusi, nelle potenze nominali/attiva (secondo EN50091-1-1 e EN50091-2 Cl. B) di:</v>
          </cell>
          <cell r="C10198"/>
          <cell r="D10198"/>
        </row>
        <row r="10199">
          <cell r="A10199" t="str">
            <v>1E.04.020.0080.a</v>
          </cell>
          <cell r="B10199" t="str">
            <v>- 5000 VA, 3500 W, autonomia 10 min.</v>
          </cell>
          <cell r="C10199" t="str">
            <v>cad</v>
          </cell>
          <cell r="D10199" t="str">
            <v>4.652,27</v>
          </cell>
        </row>
        <row r="10200">
          <cell r="A10200" t="str">
            <v>1E.04.020.0080.b</v>
          </cell>
          <cell r="B10200" t="str">
            <v>- 6000 VA, 4200 W, autonomia 8 min.</v>
          </cell>
          <cell r="C10200" t="str">
            <v>cad</v>
          </cell>
          <cell r="D10200" t="str">
            <v>4.986,99</v>
          </cell>
        </row>
        <row r="10201">
          <cell r="A10201" t="str">
            <v>1E.04.020.0080.c</v>
          </cell>
          <cell r="B10201" t="str">
            <v>- 6500 VA, 4600 W, autonomia 15 min.</v>
          </cell>
          <cell r="C10201" t="str">
            <v>cad</v>
          </cell>
          <cell r="D10201" t="str">
            <v>5.560,83</v>
          </cell>
        </row>
        <row r="10202">
          <cell r="A10202" t="str">
            <v>1E.04.020.0080.d</v>
          </cell>
          <cell r="B10202" t="str">
            <v>- 8000 VA, 5600 W, autonomia 12 min.</v>
          </cell>
          <cell r="C10202" t="str">
            <v>cad</v>
          </cell>
          <cell r="D10202" t="str">
            <v>5.895,55</v>
          </cell>
        </row>
        <row r="10203">
          <cell r="A10203" t="str">
            <v>1E.04.020.0080.e</v>
          </cell>
          <cell r="B10203" t="str">
            <v>- 10000 VA, 7000 W, autonomia 10 min.</v>
          </cell>
          <cell r="C10203" t="str">
            <v>cad</v>
          </cell>
          <cell r="D10203" t="str">
            <v>6.182,46</v>
          </cell>
        </row>
        <row r="10204">
          <cell r="A10204" t="str">
            <v>1E.04.020.0080.f</v>
          </cell>
          <cell r="B10204" t="str">
            <v>- 5000 VA, 3500 W, autonomia 30 min. con armadio aggiuntivo</v>
          </cell>
          <cell r="C10204" t="str">
            <v>cad</v>
          </cell>
          <cell r="D10204" t="str">
            <v>6.117,68</v>
          </cell>
        </row>
        <row r="10205">
          <cell r="A10205" t="str">
            <v>1E.04.020.0080.g</v>
          </cell>
          <cell r="B10205" t="str">
            <v>- 5000 VA, 3500 W, autonomia 40 min. con armadio aggiuntivo</v>
          </cell>
          <cell r="C10205" t="str">
            <v>cad</v>
          </cell>
          <cell r="D10205" t="str">
            <v>6.882,78</v>
          </cell>
        </row>
        <row r="10206">
          <cell r="A10206" t="str">
            <v>1E.04.020.0080.h</v>
          </cell>
          <cell r="B10206" t="str">
            <v>- 5000 VA, 3500 W, autonomia 70 min. con armadio aggiuntivo</v>
          </cell>
          <cell r="C10206" t="str">
            <v>cad</v>
          </cell>
          <cell r="D10206" t="str">
            <v>7.934,77</v>
          </cell>
        </row>
        <row r="10207">
          <cell r="A10207" t="str">
            <v>1E.04.020.0080.i</v>
          </cell>
          <cell r="B10207" t="str">
            <v>- 6000 VA, 4200 W, autonomia 22 min. con armadio aggiuntivo</v>
          </cell>
          <cell r="C10207" t="str">
            <v>cad</v>
          </cell>
          <cell r="D10207" t="str">
            <v>6.452,42</v>
          </cell>
        </row>
        <row r="10208">
          <cell r="A10208" t="str">
            <v>1E.04.020.0080.j</v>
          </cell>
          <cell r="B10208" t="str">
            <v>- 6000 VA, 4200 W, autonomia 32 min. con armadio aggiuntivo</v>
          </cell>
          <cell r="C10208" t="str">
            <v>cad</v>
          </cell>
          <cell r="D10208" t="str">
            <v>7.217,51</v>
          </cell>
        </row>
        <row r="10209">
          <cell r="A10209" t="str">
            <v>1E.04.020.0080.k</v>
          </cell>
          <cell r="B10209" t="str">
            <v>- 6000 VA, 4200 W, autonomia 60 min. con armadio aggiuntivo</v>
          </cell>
          <cell r="C10209" t="str">
            <v>cad</v>
          </cell>
          <cell r="D10209" t="str">
            <v>8.269,50</v>
          </cell>
        </row>
        <row r="10210">
          <cell r="A10210" t="str">
            <v>1E.04.020.0080.l</v>
          </cell>
          <cell r="B10210" t="str">
            <v>- 6500 VA, 4600 W, autonomia 35 min. con armadio aggiuntivo</v>
          </cell>
          <cell r="C10210" t="str">
            <v>cad</v>
          </cell>
          <cell r="D10210" t="str">
            <v>7.504,41</v>
          </cell>
        </row>
        <row r="10211">
          <cell r="A10211" t="str">
            <v>1E.04.020.0080.m</v>
          </cell>
          <cell r="B10211" t="str">
            <v>- 6500 VA, 4600 W, autonomia 60 min. con armadio aggiuntivo</v>
          </cell>
          <cell r="C10211" t="str">
            <v>cad</v>
          </cell>
          <cell r="D10211" t="str">
            <v>8.938,97</v>
          </cell>
        </row>
        <row r="10212">
          <cell r="A10212" t="str">
            <v>1E.04.020.0080.n</v>
          </cell>
          <cell r="B10212" t="str">
            <v>- 8000 VA, 5600 W, autonomia 30 min. con armadio aggiuntivo</v>
          </cell>
          <cell r="C10212" t="str">
            <v>cad</v>
          </cell>
          <cell r="D10212" t="str">
            <v>7.839,15</v>
          </cell>
        </row>
        <row r="10213">
          <cell r="A10213" t="str">
            <v>1E.04.020.0080.o</v>
          </cell>
          <cell r="B10213" t="str">
            <v>- 8000 VA, 5600 W, autonomia 45 min. con armadio aggiuntivo</v>
          </cell>
          <cell r="C10213" t="str">
            <v>cad</v>
          </cell>
          <cell r="D10213" t="str">
            <v>9.273,70</v>
          </cell>
        </row>
        <row r="10214">
          <cell r="A10214" t="str">
            <v>1E.04.020.0080.p</v>
          </cell>
          <cell r="B10214" t="str">
            <v>- 10000 VA, 7000 W, autonomia 20 min. con armadio aggiuntivo</v>
          </cell>
          <cell r="C10214" t="str">
            <v>cad</v>
          </cell>
          <cell r="D10214" t="str">
            <v>8.126,05</v>
          </cell>
        </row>
        <row r="10215">
          <cell r="A10215" t="str">
            <v>1E.04.020.0080.q</v>
          </cell>
          <cell r="B10215" t="str">
            <v>- 10000 VA, 7000 W, autonomia 35 min. con armadio aggiuntivo</v>
          </cell>
          <cell r="C10215" t="str">
            <v>cad</v>
          </cell>
          <cell r="D10215" t="str">
            <v>9.560,61</v>
          </cell>
        </row>
        <row r="10216">
          <cell r="A10216" t="str">
            <v>1E.04.020.0090</v>
          </cell>
          <cell r="B10216" t="str">
            <v>Gruppo di batterie ermetiche senza manutenzione, idonee all'impiego in ambienti chiusi, in armadio aggiuntivo, per gruppi statici di continuità, da:</v>
          </cell>
          <cell r="C10216"/>
          <cell r="D10216"/>
        </row>
        <row r="10217">
          <cell r="A10217" t="str">
            <v>1E.04.020.0090.a</v>
          </cell>
          <cell r="B10217" t="str">
            <v>- 5/6000 VA, autonomia 30/22 min.</v>
          </cell>
          <cell r="C10217" t="str">
            <v>cad</v>
          </cell>
          <cell r="D10217" t="str">
            <v>1.687,54</v>
          </cell>
        </row>
        <row r="10218">
          <cell r="A10218" t="str">
            <v>1E.04.020.0090.b</v>
          </cell>
          <cell r="B10218" t="str">
            <v>- 5/6000 VA, autonomia 40/32 min.</v>
          </cell>
          <cell r="C10218" t="str">
            <v>cad</v>
          </cell>
          <cell r="D10218" t="str">
            <v>2.452,64</v>
          </cell>
        </row>
        <row r="10219">
          <cell r="A10219" t="str">
            <v>1E.04.020.0090.c</v>
          </cell>
          <cell r="B10219" t="str">
            <v>- 5/6000 VA, autonomia 70/60 min.</v>
          </cell>
          <cell r="C10219" t="str">
            <v>cad</v>
          </cell>
          <cell r="D10219" t="str">
            <v>3.504,64</v>
          </cell>
        </row>
        <row r="10220">
          <cell r="A10220" t="str">
            <v>1E.04.020.0090.d</v>
          </cell>
          <cell r="B10220" t="str">
            <v>- 6,5/8/10000 VA, autonomia 35/30/20 min.</v>
          </cell>
          <cell r="C10220" t="str">
            <v>cad</v>
          </cell>
          <cell r="D10220" t="str">
            <v>2.165,74</v>
          </cell>
        </row>
        <row r="10221">
          <cell r="A10221" t="str">
            <v>1E.04.020.0090.e</v>
          </cell>
          <cell r="B10221" t="str">
            <v>- 6,5/8/10000 VA, autonomia 60/45/35 min.</v>
          </cell>
          <cell r="C10221" t="str">
            <v>cad</v>
          </cell>
          <cell r="D10221" t="str">
            <v>3.600,27</v>
          </cell>
        </row>
        <row r="10222">
          <cell r="A10222" t="str">
            <v>1E.04.020.0100</v>
          </cell>
          <cell r="B10222" t="str">
            <v>Gruppo statico di continuità con gestione e controllo a microprocessore. Tecnologia a doppia conversione per garantire la tensione in uscita completamente immune dalle perturbazioni di rete (VFI - Voltageand Frequency Indipendent - On-Line). Dotati di test batteria automatico e periodico. Tensione di alimentazione 230V, 400V+N selezionabile, ±20%, 45-65Hz, tensione in uscita 230V con tolleranza ±1% statica e ±5%, forma d'onda sinusoidale con distorsione &lt;2%, in grado di sopportare sovraccarichi del 125% per 10 minuti o del 150% per almeno minto. Sistema con tempo d'intervento 0 ms (no break), rendimento minimo 92%, protezione delle batterie dall'eccessiva scarica, da sovraccorrente e cortocircuito, sovratensione o sottotensione, temperatura. Ridotta rumorosità (da 48 a 56 db a 1 m). Temperatura di esercizio 0÷40°C. Dotato di porta di comunicazione USB e RS232 e contatti di segnalazione, software per personal computer idoneo al sistema operativo per la chiusura automatica degli applicativi attivi, sorveglianza e controllo del buon funzionamento dell'unità UPS. Fornito con morsettiera, comprese batterie ermetiche senza manutenzione idonee all'impiego in ambienti chiusi; conforme alle norme CEI EN 62040; nelle potenze nominali/attiva di:</v>
          </cell>
          <cell r="C10222"/>
          <cell r="D10222"/>
        </row>
        <row r="10223">
          <cell r="A10223" t="str">
            <v>1E.04.020.0100.a</v>
          </cell>
          <cell r="B10223" t="str">
            <v>- 8 kW / 230V 8 kW /400V (10kVA), autonomia 10 min.</v>
          </cell>
          <cell r="C10223" t="str">
            <v>cad</v>
          </cell>
          <cell r="D10223" t="str">
            <v>7.808,28</v>
          </cell>
        </row>
        <row r="10224">
          <cell r="A10224" t="str">
            <v>1E.04.020.0100.b</v>
          </cell>
          <cell r="B10224" t="str">
            <v>- 8 kW / 230V 8 kW /400V (10kVA), autonomia 15 min.</v>
          </cell>
          <cell r="C10224" t="str">
            <v>cad</v>
          </cell>
          <cell r="D10224" t="str">
            <v>8.477,74</v>
          </cell>
        </row>
        <row r="10225">
          <cell r="A10225" t="str">
            <v>1E.04.020.0100.c</v>
          </cell>
          <cell r="B10225" t="str">
            <v>- 8 kW / 230V 8 kW /400V (10kVA), autonomia 20 min.</v>
          </cell>
          <cell r="C10225" t="str">
            <v>cad</v>
          </cell>
          <cell r="D10225" t="str">
            <v>9.051,57</v>
          </cell>
        </row>
        <row r="10226">
          <cell r="A10226" t="str">
            <v>1E.04.020.0100.d</v>
          </cell>
          <cell r="B10226" t="str">
            <v>- 8 kW / 230V 8 kW /400V (10kVA), autonomia 50 min.</v>
          </cell>
          <cell r="C10226" t="str">
            <v>cad</v>
          </cell>
          <cell r="D10226" t="str">
            <v>10.486,10</v>
          </cell>
        </row>
        <row r="10227">
          <cell r="A10227" t="str">
            <v>1E.04.020.0100.e</v>
          </cell>
          <cell r="B10227" t="str">
            <v>- 10,5 kW / 230V 12 kW /400V (15kVA), autonomia 10 min.</v>
          </cell>
          <cell r="C10227" t="str">
            <v>cad</v>
          </cell>
          <cell r="D10227" t="str">
            <v>9.353,91</v>
          </cell>
        </row>
        <row r="10228">
          <cell r="A10228" t="str">
            <v>1E.04.020.0100.f</v>
          </cell>
          <cell r="B10228" t="str">
            <v>- 10,5 kW / 230V 12 kW /400V (15kVA), autonomia 15 min.</v>
          </cell>
          <cell r="C10228" t="str">
            <v>cad</v>
          </cell>
          <cell r="D10228" t="str">
            <v>10.405,90</v>
          </cell>
        </row>
        <row r="10229">
          <cell r="A10229" t="str">
            <v>1E.04.020.0100.g</v>
          </cell>
          <cell r="B10229" t="str">
            <v>- 10,5 kW / 230V 12 kW /400V (15kVA), autonomia 20 min.</v>
          </cell>
          <cell r="C10229" t="str">
            <v>cad</v>
          </cell>
          <cell r="D10229" t="str">
            <v>10.884,08</v>
          </cell>
        </row>
        <row r="10230">
          <cell r="A10230" t="str">
            <v>1E.04.020.0100.h</v>
          </cell>
          <cell r="B10230" t="str">
            <v>- 12 kW / 230V 16 kW /400V (15kVA), autonomia 6 min.</v>
          </cell>
          <cell r="C10230" t="str">
            <v>cad</v>
          </cell>
          <cell r="D10230" t="str">
            <v>10.118,99</v>
          </cell>
        </row>
        <row r="10231">
          <cell r="A10231" t="str">
            <v>1E.04.020.0100.i</v>
          </cell>
          <cell r="B10231" t="str">
            <v>- 12 kW / 230V 16 kW /400V (15kVA), autonomia 10 min.</v>
          </cell>
          <cell r="C10231" t="str">
            <v>cad</v>
          </cell>
          <cell r="D10231" t="str">
            <v>10.788,44</v>
          </cell>
        </row>
        <row r="10232">
          <cell r="A10232" t="str">
            <v>1E.04.020.0100.j</v>
          </cell>
          <cell r="B10232" t="str">
            <v>- 12 kW / 230V 20 kW /400V (15kVA), autonomia 15 min.</v>
          </cell>
          <cell r="C10232" t="str">
            <v>cad</v>
          </cell>
          <cell r="D10232" t="str">
            <v>11.362,26</v>
          </cell>
        </row>
        <row r="10233">
          <cell r="A10233" t="str">
            <v>1E.04.020.0110</v>
          </cell>
          <cell r="B10233" t="str">
            <v>Gruppo di batterie ermetiche senza manutenzione, idonee all'impiego in ambienti chiusi, in armadio aggiuntivo, per gruppi statici di continuità, da:</v>
          </cell>
          <cell r="C10233"/>
          <cell r="D10233"/>
        </row>
        <row r="10234">
          <cell r="A10234" t="str">
            <v>1E.04.020.0110.a</v>
          </cell>
          <cell r="B10234" t="str">
            <v>- 10 kVA, autonomia 70 min.</v>
          </cell>
          <cell r="C10234" t="str">
            <v>cad</v>
          </cell>
          <cell r="D10234" t="str">
            <v>5.608,65</v>
          </cell>
        </row>
        <row r="10235">
          <cell r="A10235" t="str">
            <v>1E.04.020.0110.b</v>
          </cell>
          <cell r="B10235" t="str">
            <v>- 10 kVA, autonomia 130 min.</v>
          </cell>
          <cell r="C10235" t="str">
            <v>cad</v>
          </cell>
          <cell r="D10235" t="str">
            <v>7.903,92</v>
          </cell>
        </row>
        <row r="10236">
          <cell r="A10236" t="str">
            <v>1E.04.020.0110.c</v>
          </cell>
          <cell r="B10236" t="str">
            <v>- 15/20 kVA, autonomia 30/20 min.</v>
          </cell>
          <cell r="C10236" t="str">
            <v>cad</v>
          </cell>
          <cell r="D10236" t="str">
            <v>3.791,55</v>
          </cell>
        </row>
        <row r="10237">
          <cell r="A10237" t="str">
            <v>1E.04.020.0110.d</v>
          </cell>
          <cell r="B10237" t="str">
            <v>- 15/20 kVA, autonomia 70/60 min.</v>
          </cell>
          <cell r="C10237" t="str">
            <v>cad</v>
          </cell>
          <cell r="D10237" t="str">
            <v>7.999,55</v>
          </cell>
        </row>
        <row r="10238">
          <cell r="A10238" t="str">
            <v>1E.04.020.0120</v>
          </cell>
          <cell r="B10238" t="str">
            <v>Gruppo statico di continuità con gestione e controllo a microprocessore. Tecnologia a doppia conversione per garantire la tensione in uscita completamente immune dalle perturbazioni di rete (VFI (Voltage and Frequency Indipendent - On-Line ) . Dotati di test batteria automatico e periodico. Predisposizione per il funzionamento di più gruppi in parallelo. Possibilità di controllo remoto tramite porta RS232 e software (incluso) in grado di dialogare con i più diffusi sistemi operativi. Circuito elettronico per lo spegnimento a distanza in caso di emergenza. Stadio di ingresso con assorbimento di corrente con forma d'onda sinusoidale con conseguente contenuto ridotto di armoniche e rifasamento dei carichi non lineari. Tensione di alimentazione 400V ±20% 50Hz, tensione in uscita 400V+N con tolleranza ±1% statica e ±5% dinamica, forma d'onda sinusoidale 50/60 Hz selezionabile con tolleranza ±1% in grado di sopportare sovraccarichi del 120% per 10 minuti e del 150% per almeno 1 minuto. Sistema con tempo d'intervento 0 ms (no break), rendimento minimo 90%, protezione delle batterie dall'eccessiva scarica, da sovraccorrente e cortocircuito, sovratensione o sottotensione, temperatura. Ridotta rumorosità (&lt;58 db a 1 m). Temperatura di esercizio 0÷40°C. Comprese batterie ermetiche senza manutenzione idonee all'impiego in ambienti chiusi; conforme alle norme CEI EN 62040; nelle potenze attiva a cos f 0,8:</v>
          </cell>
          <cell r="C10238"/>
          <cell r="D10238"/>
        </row>
        <row r="10239">
          <cell r="A10239" t="str">
            <v>1E.04.020.0120.a</v>
          </cell>
          <cell r="B10239" t="str">
            <v>- 8 KW (10 KVA), autonomia 10 min.</v>
          </cell>
          <cell r="C10239" t="str">
            <v>cad</v>
          </cell>
          <cell r="D10239" t="str">
            <v>8.477,74</v>
          </cell>
        </row>
        <row r="10240">
          <cell r="A10240" t="str">
            <v>1E.04.020.0120.b</v>
          </cell>
          <cell r="B10240" t="str">
            <v>- 8 KW (10 KVA), autonomia 15 min.</v>
          </cell>
          <cell r="C10240" t="str">
            <v>cad</v>
          </cell>
          <cell r="D10240" t="str">
            <v>9.147,19</v>
          </cell>
        </row>
        <row r="10241">
          <cell r="A10241" t="str">
            <v>1E.04.020.0120.c</v>
          </cell>
          <cell r="B10241" t="str">
            <v>- 8 KW (10 KVA), autonomia 20 min.</v>
          </cell>
          <cell r="C10241" t="str">
            <v>cad</v>
          </cell>
          <cell r="D10241" t="str">
            <v>9.625,39</v>
          </cell>
        </row>
        <row r="10242">
          <cell r="A10242" t="str">
            <v>1E.04.020.0120.d</v>
          </cell>
          <cell r="B10242" t="str">
            <v>- 8 KW (10 KVA), autonomia 50 min.</v>
          </cell>
          <cell r="C10242" t="str">
            <v>cad</v>
          </cell>
          <cell r="D10242" t="str">
            <v>11.059,93</v>
          </cell>
        </row>
        <row r="10243">
          <cell r="A10243" t="str">
            <v>1E.04.020.0120.e</v>
          </cell>
          <cell r="B10243" t="str">
            <v>- 12 KW (15 KVA), autonomia 10 min.</v>
          </cell>
          <cell r="C10243" t="str">
            <v>cad</v>
          </cell>
          <cell r="D10243" t="str">
            <v>9.721,02</v>
          </cell>
        </row>
        <row r="10244">
          <cell r="A10244" t="str">
            <v>1E.04.020.0120.f</v>
          </cell>
          <cell r="B10244" t="str">
            <v>- 12 KW (15 KVA), autonomia 15 min.</v>
          </cell>
          <cell r="C10244" t="str">
            <v>cad</v>
          </cell>
          <cell r="D10244" t="str">
            <v>10.773,02</v>
          </cell>
        </row>
        <row r="10245">
          <cell r="A10245" t="str">
            <v>1E.04.020.0120.g</v>
          </cell>
          <cell r="B10245" t="str">
            <v>- 12 KW (15 KVA), autonomia 20 min.</v>
          </cell>
          <cell r="C10245" t="str">
            <v>cad</v>
          </cell>
          <cell r="D10245" t="str">
            <v>11.155,55</v>
          </cell>
        </row>
        <row r="10246">
          <cell r="A10246" t="str">
            <v>1E.04.020.0120.h</v>
          </cell>
          <cell r="B10246" t="str">
            <v>- 16 KW (20 KVA), autonomia 6 min.</v>
          </cell>
          <cell r="C10246" t="str">
            <v>cad</v>
          </cell>
          <cell r="D10246" t="str">
            <v>10.390,47</v>
          </cell>
        </row>
        <row r="10247">
          <cell r="A10247" t="str">
            <v>1E.04.020.0120.i</v>
          </cell>
          <cell r="B10247" t="str">
            <v>- 16 KW (20 KVA), autonomia 10 min.</v>
          </cell>
          <cell r="C10247" t="str">
            <v>cad</v>
          </cell>
          <cell r="D10247" t="str">
            <v>10.964,28</v>
          </cell>
        </row>
        <row r="10248">
          <cell r="A10248" t="str">
            <v>1E.04.020.0120.j</v>
          </cell>
          <cell r="B10248" t="str">
            <v>- 16 KW (20 KVA), autonomia 15 min.</v>
          </cell>
          <cell r="C10248" t="str">
            <v>cad</v>
          </cell>
          <cell r="D10248" t="str">
            <v>12.057,29</v>
          </cell>
        </row>
        <row r="10249">
          <cell r="A10249" t="str">
            <v>1E.04.020.0120.k</v>
          </cell>
          <cell r="B10249" t="str">
            <v>- 24 KW (30 KVA), autonomia 8 min.</v>
          </cell>
          <cell r="C10249" t="str">
            <v>cad</v>
          </cell>
          <cell r="D10249" t="str">
            <v>12.494,48</v>
          </cell>
        </row>
        <row r="10250">
          <cell r="A10250" t="str">
            <v>1E.04.020.0130</v>
          </cell>
          <cell r="B10250" t="str">
            <v>Gruppo statico di continuità con gestione e controllo a microprocessore. Tecnologia a doppia conversione per garantire la tensione in uscita completamente immune dalle perturbazioni di rete (VFI - Voltageand Frequency Indipendent - On-Line). Dotati di test batteria automatico e periodico. Predisposizione per il funzionamento di più gruppi in parallelo. Possibilità di controllo remoto tramite porta RS232 e software (incluso) in grado di dialogare con i più diffusi sistemi operativi. Circuito elettronico per lo spegnimento a distanza in caso di emergenza. Stadio di ingresso con assorbimento di corrente con forma d'onda sinusoidale con conseguente contenuto ridotto di armoniche e rifasamento dei carichi non lineari. Tensione di alimentazione 400V ±20% 50Hz, tensione in uscita 400V+N con tolleranza ±1% statica e ±5% dinamica, forma d'onda sinusoidale 50/60 Hz selezionabile con tolleranza ±1% in grado di sopportare sovraccarichi del 120% per 10 minuti e del 150% per almeno 1 minuto. Sistema con tempo d'intervento 0 ms (no break), rendimento minimo 90%, protezione delle batterie dall'eccessiva scarica, da sovraccorrente e cortocircuito, sovratensione o sottotensione, temperatura. Ridotta rumorosità (&lt;58 db a 1 m). Temperatura di esercizio 0÷40°C. Comprese batterie ermetiche senza manutenzione idonee all'impiego in ambienti chiusi; conforme alle norme CEI EN 62040; nelle potenze attiva a cos f 0,8:</v>
          </cell>
          <cell r="C10250"/>
          <cell r="D10250"/>
        </row>
        <row r="10251">
          <cell r="A10251" t="str">
            <v>1E.04.020.0130.a</v>
          </cell>
          <cell r="B10251" t="str">
            <v>- 8 KW (10 KVA), autonomia 70 min. con armadio batterie aggiuntivo</v>
          </cell>
          <cell r="C10251" t="str">
            <v>cad</v>
          </cell>
          <cell r="D10251" t="str">
            <v>12.590,12</v>
          </cell>
        </row>
        <row r="10252">
          <cell r="A10252" t="str">
            <v>1E.04.020.0130.b</v>
          </cell>
          <cell r="B10252" t="str">
            <v>- 8 KW (10 KVA), autonomia 130 min. con armadio batterie aggiuntivo</v>
          </cell>
          <cell r="C10252" t="str">
            <v>cad</v>
          </cell>
          <cell r="D10252" t="str">
            <v>14.885,40</v>
          </cell>
        </row>
        <row r="10253">
          <cell r="A10253" t="str">
            <v>1E.04.020.0130.c</v>
          </cell>
          <cell r="B10253" t="str">
            <v>- 12 KW (15 KVA), autonomia 30 min. con armadio batterie aggiuntivo</v>
          </cell>
          <cell r="C10253" t="str">
            <v>cad</v>
          </cell>
          <cell r="D10253" t="str">
            <v>13.068,30</v>
          </cell>
        </row>
        <row r="10254">
          <cell r="A10254" t="str">
            <v>1E.04.020.0130.d</v>
          </cell>
          <cell r="B10254" t="str">
            <v>- 12 KW (15 KVA), autonomia 40 min. con armadio batterie aggiuntivo</v>
          </cell>
          <cell r="C10254" t="str">
            <v>cad</v>
          </cell>
          <cell r="D10254" t="str">
            <v>14.120,32</v>
          </cell>
        </row>
        <row r="10255">
          <cell r="A10255" t="str">
            <v>1E.04.020.0130.e</v>
          </cell>
          <cell r="B10255" t="str">
            <v>- 12 KW (15 KVA), autonomia 70 min. con armadio batterie aggiuntivo</v>
          </cell>
          <cell r="C10255" t="str">
            <v>cad</v>
          </cell>
          <cell r="D10255" t="str">
            <v>15.650,49</v>
          </cell>
        </row>
        <row r="10256">
          <cell r="A10256" t="str">
            <v>1E.04.020.0130.f</v>
          </cell>
          <cell r="B10256" t="str">
            <v>- 16 KW (20 KVA), autonomia 20 min. con armadio batterie aggiuntivo</v>
          </cell>
          <cell r="C10256" t="str">
            <v>cad</v>
          </cell>
          <cell r="D10256" t="str">
            <v>13.737,75</v>
          </cell>
        </row>
        <row r="10257">
          <cell r="A10257" t="str">
            <v>1E.04.020.0130.g</v>
          </cell>
          <cell r="B10257" t="str">
            <v>- 16 KW (20 KVA), autonomia 30 min. con armadio batterie aggiuntivo</v>
          </cell>
          <cell r="C10257" t="str">
            <v>cad</v>
          </cell>
          <cell r="D10257" t="str">
            <v>14.311,58</v>
          </cell>
        </row>
        <row r="10258">
          <cell r="A10258" t="str">
            <v>1E.04.020.0130.h</v>
          </cell>
          <cell r="B10258" t="str">
            <v>- 16 KW (20 KVA), autonomia 60 min. con armadio batterie aggiuntivo</v>
          </cell>
          <cell r="C10258" t="str">
            <v>cad</v>
          </cell>
          <cell r="D10258" t="str">
            <v>16.224,30</v>
          </cell>
        </row>
        <row r="10259">
          <cell r="A10259" t="str">
            <v>1E.04.020.0130.i</v>
          </cell>
          <cell r="B10259" t="str">
            <v>- 24 KW (30 KVA), autonomia 15 min. con armadio batterie aggiuntivo</v>
          </cell>
          <cell r="C10259" t="str">
            <v>cad</v>
          </cell>
          <cell r="D10259" t="str">
            <v>15.841,76</v>
          </cell>
        </row>
        <row r="10260">
          <cell r="A10260" t="str">
            <v>1E.04.020.0130.j</v>
          </cell>
          <cell r="B10260" t="str">
            <v>- 24 KW (30 KVA), autonomia 30 min. con armadio batterie aggiuntivo</v>
          </cell>
          <cell r="C10260" t="str">
            <v>cad</v>
          </cell>
          <cell r="D10260" t="str">
            <v>17.563,23</v>
          </cell>
        </row>
        <row r="10261">
          <cell r="A10261" t="str">
            <v>1E.04.020.0130.k</v>
          </cell>
          <cell r="B10261" t="str">
            <v>- 24 KW (30 KVA), autonomia 50 min. con armadio batterie aggiuntivo</v>
          </cell>
          <cell r="C10261" t="str">
            <v>cad</v>
          </cell>
          <cell r="D10261" t="str">
            <v>20.049,77</v>
          </cell>
        </row>
        <row r="10262">
          <cell r="A10262" t="str">
            <v>1E.04.020.0130.l</v>
          </cell>
          <cell r="B10262" t="str">
            <v>- 24 KW (30 KVA), autonomia 60 min. con armadio batterie aggiuntivo</v>
          </cell>
          <cell r="C10262" t="str">
            <v>cad</v>
          </cell>
          <cell r="D10262" t="str">
            <v>22.402,42</v>
          </cell>
        </row>
        <row r="10263">
          <cell r="A10263" t="str">
            <v>1E.04.020.0140</v>
          </cell>
          <cell r="B10263" t="str">
            <v>Gruppo di batterie ermetiche senza manutenzione, idonee all'impiego in ambienti chiusi, in armadio aggiuntivo, per gruppi statici di continuità, da:</v>
          </cell>
          <cell r="C10263"/>
          <cell r="D10263"/>
        </row>
        <row r="10264">
          <cell r="A10264" t="str">
            <v>1E.04.020.0140.a</v>
          </cell>
          <cell r="B10264" t="str">
            <v>- 10 kVA, autonomia 70 min.</v>
          </cell>
          <cell r="C10264" t="str">
            <v>cad</v>
          </cell>
          <cell r="D10264" t="str">
            <v>5.608,65</v>
          </cell>
        </row>
        <row r="10265">
          <cell r="A10265" t="str">
            <v>1E.04.020.0140.b</v>
          </cell>
          <cell r="B10265" t="str">
            <v>- 10 kVA, autonomia 130 min.</v>
          </cell>
          <cell r="C10265" t="str">
            <v>cad</v>
          </cell>
          <cell r="D10265" t="str">
            <v>7.903,92</v>
          </cell>
        </row>
        <row r="10266">
          <cell r="A10266" t="str">
            <v>1E.04.020.0140.c</v>
          </cell>
          <cell r="B10266" t="str">
            <v>- 15/20/30 kVA, autonomia 30/20/15 min.</v>
          </cell>
          <cell r="C10266" t="str">
            <v>cad</v>
          </cell>
          <cell r="D10266" t="str">
            <v>3.791,55</v>
          </cell>
        </row>
        <row r="10267">
          <cell r="A10267" t="str">
            <v>1E.04.020.0140.d</v>
          </cell>
          <cell r="B10267" t="str">
            <v>- 15/20/30 kVA, autonomia 70/60/30 min.</v>
          </cell>
          <cell r="C10267" t="str">
            <v>cad</v>
          </cell>
          <cell r="D10267" t="str">
            <v>7.999,55</v>
          </cell>
        </row>
        <row r="10268">
          <cell r="A10268" t="str">
            <v>1E.04.020.0140.e</v>
          </cell>
          <cell r="B10268" t="str">
            <v>- 30 kVA, autonomia 60 min.</v>
          </cell>
          <cell r="C10268" t="str">
            <v>cad</v>
          </cell>
          <cell r="D10268" t="str">
            <v>12.838,76</v>
          </cell>
        </row>
        <row r="10269">
          <cell r="A10269" t="str">
            <v>1E.04.020.0150</v>
          </cell>
          <cell r="B10269" t="str">
            <v>Gruppo statico di continuità con gestione e controllo a microprocessore. Tecnologia a doppia conversione (VFI (Voltage and Frequency Indipendent - On-Line ) per garantire la tensione in uscita completamente immune dalle perturbazioni di rete. Dotati di test batteria automatico e periodico. Predisposizione per il funzionamento di più gruppi in parallelo. Possibilità di controllo remoto tramite porta RS232 e software (incluso) in grado di dialogare con i più diffusi sistemi operativi. Circuito elettronico per lo spegnimento a distanza in caso di emergenza. Stadio di ingresso con assorbimento di corrente con forma d'onda sinusoidale con conseguente contenuto ridotto di armoniche e rifasamento dei carichi non lineari. Tensione di alimentazione 400V ±20% 50Hz, tensione in uscita 400V+N con tolleranza ±1% statica e ±5% dinamica, forma d'onda sinusoidale 50/60 Hz selezionabile con tolleranza ±1% in grado di sopportare sovraccarichi del 120% per 10 minuti e del 150% per almeno 1 minuto. Sistema con tempo d'intervento 0 ms (no break), rendimento minimo 90%, protezione delle batterie dall'eccessiva scarica, da sovraccorrente e cortocircuito, sovratensione o sottotensione, temperatura. Ridotta rumorosità (&lt;58 db a 1 m). Temperatura di esercizio 0÷40°C. Conforme alle norme CEI EN 62040.Comprese batterie ermetiche senza manutenzione idonee all'impiego in ambienti chiusi, nelle potenze attiva a cos f 0,8 :</v>
          </cell>
          <cell r="C10269"/>
          <cell r="D10269"/>
        </row>
        <row r="10270">
          <cell r="A10270" t="str">
            <v>1E.04.020.0150.a</v>
          </cell>
          <cell r="B10270" t="str">
            <v>- 40 kVA / 36 kW - autonomia 0 minuti</v>
          </cell>
          <cell r="C10270" t="str">
            <v>cad</v>
          </cell>
          <cell r="D10270" t="str">
            <v>13.616,31</v>
          </cell>
        </row>
        <row r="10271">
          <cell r="A10271" t="str">
            <v>1E.04.020.0150.b</v>
          </cell>
          <cell r="B10271" t="str">
            <v>- gruppo batterie ermetiche compreso box 40kVA / 36kW - autonomia 30 minuti</v>
          </cell>
          <cell r="C10271" t="str">
            <v>cad</v>
          </cell>
          <cell r="D10271" t="str">
            <v>12.012,03</v>
          </cell>
        </row>
        <row r="10272">
          <cell r="A10272" t="str">
            <v>1E.04.020.0150.c</v>
          </cell>
          <cell r="B10272" t="str">
            <v>- gruppo batterie ermetiche compreso box 40kVA / 36kW - autonomia 60 minuti</v>
          </cell>
          <cell r="C10272" t="str">
            <v>cad</v>
          </cell>
          <cell r="D10272" t="str">
            <v>25.064,81</v>
          </cell>
        </row>
        <row r="10273">
          <cell r="A10273" t="str">
            <v>1E.04.020.0150.d</v>
          </cell>
          <cell r="B10273" t="str">
            <v>- gruppo batterie ermetiche compreso box 40kVA / 36kW - autonomia 120 minuti</v>
          </cell>
          <cell r="C10273" t="str">
            <v>cad</v>
          </cell>
          <cell r="D10273" t="str">
            <v>41.439,18</v>
          </cell>
        </row>
        <row r="10274">
          <cell r="A10274" t="str">
            <v>1E.04.020.0150.e</v>
          </cell>
          <cell r="B10274" t="str">
            <v>- 60 kVA / 54 kW - autonomia 0 minuti</v>
          </cell>
          <cell r="C10274" t="str">
            <v>cad</v>
          </cell>
          <cell r="D10274" t="str">
            <v>16.589,41</v>
          </cell>
        </row>
        <row r="10275">
          <cell r="A10275" t="str">
            <v>1E.04.020.0150.f</v>
          </cell>
          <cell r="B10275" t="str">
            <v>- gruppo batterie ermetiche compreso box 60kVA / 54kW - autonomia 30 minuti</v>
          </cell>
          <cell r="C10275" t="str">
            <v>cad</v>
          </cell>
          <cell r="D10275" t="str">
            <v>20.719,59</v>
          </cell>
        </row>
        <row r="10276">
          <cell r="A10276" t="str">
            <v>1E.04.020.0150.g</v>
          </cell>
          <cell r="B10276" t="str">
            <v>- gruppo batterie ermetiche compreso box 60kVA / 54kW - autonomia 60 minuti</v>
          </cell>
          <cell r="C10276" t="str">
            <v>cad</v>
          </cell>
          <cell r="D10276" t="str">
            <v>41.439,18</v>
          </cell>
        </row>
        <row r="10277">
          <cell r="A10277" t="str">
            <v>1E.04.020.0150.h</v>
          </cell>
          <cell r="B10277" t="str">
            <v>- gruppo batterie ermetiche compreso box 60kVA / 54kW - autonomia 120 minuti</v>
          </cell>
          <cell r="C10277" t="str">
            <v>cad</v>
          </cell>
          <cell r="D10277" t="str">
            <v>55.032,03</v>
          </cell>
        </row>
        <row r="10278">
          <cell r="A10278" t="str">
            <v>1E.04.020.0150.i</v>
          </cell>
          <cell r="B10278" t="str">
            <v>- 80 kVA / 72 kW - autonomia 0 minuti</v>
          </cell>
          <cell r="C10278" t="str">
            <v>cad</v>
          </cell>
          <cell r="D10278" t="str">
            <v>18.974,31</v>
          </cell>
        </row>
        <row r="10279">
          <cell r="A10279" t="str">
            <v>1E.04.020.0150.j</v>
          </cell>
          <cell r="B10279" t="str">
            <v>- gruppo batterie ermetiche compreso box 80kVA / 72kW - autonomia 30 minuti</v>
          </cell>
          <cell r="C10279" t="str">
            <v>cad</v>
          </cell>
          <cell r="D10279" t="str">
            <v>25.064,81</v>
          </cell>
        </row>
        <row r="10280">
          <cell r="A10280" t="str">
            <v>1E.04.020.0150.k</v>
          </cell>
          <cell r="B10280" t="str">
            <v>- gruppo batterie ermetiche compreso box 80kVA / 72kW - autonomia 60 minuti</v>
          </cell>
          <cell r="C10280" t="str">
            <v>cad</v>
          </cell>
          <cell r="D10280" t="str">
            <v>50.129,61</v>
          </cell>
        </row>
        <row r="10281">
          <cell r="A10281" t="str">
            <v>1E.04.020.0150.l</v>
          </cell>
          <cell r="B10281" t="str">
            <v>- gruppo batterie ermetiche compreso box 80kVA / 72kW - autonomia 120 minuti</v>
          </cell>
          <cell r="C10281" t="str">
            <v>cad</v>
          </cell>
          <cell r="D10281" t="str">
            <v>75.083,37</v>
          </cell>
        </row>
        <row r="10282">
          <cell r="A10282" t="str">
            <v>1E.04.020.0150.m</v>
          </cell>
          <cell r="B10282" t="str">
            <v>- 100kVA / 90kW - autonomia 0 minuti</v>
          </cell>
          <cell r="C10282" t="str">
            <v>cad</v>
          </cell>
          <cell r="D10282" t="str">
            <v>24.310,92</v>
          </cell>
        </row>
        <row r="10283">
          <cell r="A10283" t="str">
            <v>1E.04.020.0150.n</v>
          </cell>
          <cell r="B10283" t="str">
            <v>- gruppo batterie ermetiche compreso box 100kVA / 90kW - autonomia 37 minuti</v>
          </cell>
          <cell r="C10283" t="str">
            <v>cad</v>
          </cell>
          <cell r="D10283" t="str">
            <v>41.439,18</v>
          </cell>
        </row>
        <row r="10284">
          <cell r="A10284" t="str">
            <v>1E.04.020.0150.o</v>
          </cell>
          <cell r="B10284" t="str">
            <v>- gruppo batterie ermetiche compreso box 100kVA / 90kW - autonomia 60 minuti</v>
          </cell>
          <cell r="C10284" t="str">
            <v>cad</v>
          </cell>
          <cell r="D10284" t="str">
            <v>55.032,03</v>
          </cell>
        </row>
        <row r="10285">
          <cell r="A10285" t="str">
            <v>1E.04.020.0150.p</v>
          </cell>
          <cell r="B10285" t="str">
            <v>- gruppo batterie ermetiche compreso box 100kVA / 90kW - autonomia 120 minuti</v>
          </cell>
          <cell r="C10285" t="str">
            <v>cad</v>
          </cell>
          <cell r="D10285" t="str">
            <v>82.548,05</v>
          </cell>
        </row>
        <row r="10286">
          <cell r="A10286" t="str">
            <v>1E.04.020.0160</v>
          </cell>
          <cell r="B10286" t="str">
            <v>Central Power Supply System (CPSS) con gestione e controllo a microprocessore. Tecnologia a doppia conversione (VFI (Voltage and Frequency Indipendent - On-Line ) per garantire la tensione in uscita completamente immune dalle perturbazioni di rete. Dotati di test batterie ermetiche automatico e periodico. Predisposizione per il funzionamento di più gruppi in parallelo. Possibilità di controllo remoto tramite porta RS232 e software (incluso) in grado di dialogare con i più diffusi sistemi operativi. Circuito elettronico per lo spegnimento a distanza in caso di emergenza. Stadio di ingresso con assorbimento di corrente con forma d'onda sinusoidale con conseguente contenuto ridotto di armoniche e rifasamento dei carichi non lineari. Tensione di alimentazione 230/400V ±20% 50Hz, tensione in uscita 230/400V+N con tolleranza ±1% statica e ±5% dinamica, forma d'onda sinusoidale 50/60 Hz selezionabile con tolleranza ±1% in grado di gestire permanentemente il 120% del carico prescritto per la durata nominale e di avviare, a pieno carico, un sistema precedentemente spento; 132% 10 min, 160% 1 min, 180% 5 s. Distorsione armonica massima ammessa è del 5% con carico lineare. Sistema con tempo d'intervento 0 ms (no break), rendimento minimo 90%, protezione delle batterie dall'eccessiva scarica, da sovraccorrente e cortocircuito, sovratensione o sottotensione, temperatura. Ridotta rumorosità (&lt;58 db a 1 m). Caricabatterie in grado di caricare le batterie fino all'80%, partendo dalla condizione di batterie scariche, entro 12 ore. Temperatura di esercizio 0÷40°C. .Conforme alle norme CEI EN 62040 - CEI EN 50171. Gruppo batterie ad alta capacità con vita prevista di 10 anni compreso di box per le seguenti potenze ed autonomia:</v>
          </cell>
          <cell r="C10286"/>
          <cell r="D10286"/>
        </row>
        <row r="10287">
          <cell r="A10287" t="str">
            <v>1E.04.020.0160.a</v>
          </cell>
          <cell r="B10287" t="str">
            <v>- CPSS potenza nominale 5kVA/5kW- Tensione di alimentazione 230V ±20% 50Hz, tensione in uscita 230V - escluso gruppo batterie ermetiche</v>
          </cell>
          <cell r="C10287" t="str">
            <v>cad</v>
          </cell>
          <cell r="D10287" t="str">
            <v>5.268,14</v>
          </cell>
        </row>
        <row r="10288">
          <cell r="A10288" t="str">
            <v>1E.04.020.0160.b</v>
          </cell>
          <cell r="B10288" t="str">
            <v>- gruppo batterie ermetiche compreso box 5kVA / 5kW - autonomia 60 minuti</v>
          </cell>
          <cell r="C10288" t="str">
            <v>cad</v>
          </cell>
          <cell r="D10288" t="str">
            <v>7.332,16</v>
          </cell>
        </row>
        <row r="10289">
          <cell r="A10289" t="str">
            <v>1E.04.020.0160.c</v>
          </cell>
          <cell r="B10289" t="str">
            <v>- CPSS potenza nominale 7kVA/7kW- Tensione di alimentazione 230V ±20% 50Hz, tensione in uscita 230V - escluso gruppo batterie ermetiche</v>
          </cell>
          <cell r="C10289" t="str">
            <v>cad</v>
          </cell>
          <cell r="D10289" t="str">
            <v>5.695,93</v>
          </cell>
        </row>
        <row r="10290">
          <cell r="A10290" t="str">
            <v>1E.04.020.0160.d</v>
          </cell>
          <cell r="B10290" t="str">
            <v>- gruppo batterie ermetiche compreso box 7kVA / 7kW - autonomia 60 minuti</v>
          </cell>
          <cell r="C10290" t="str">
            <v>cad</v>
          </cell>
          <cell r="D10290" t="str">
            <v>11.080,62</v>
          </cell>
        </row>
        <row r="10291">
          <cell r="A10291" t="str">
            <v>1E.04.020.0160.e</v>
          </cell>
          <cell r="B10291" t="str">
            <v>- CPSS potenza nominale 10kVA/9kW- Tensione di alimentazione 400V ±20% 50Hz, tensione in uscita 400V - escluso gruppo batterie ermetiche</v>
          </cell>
          <cell r="C10291" t="str">
            <v>cad</v>
          </cell>
          <cell r="D10291" t="str">
            <v>8.932,07</v>
          </cell>
        </row>
        <row r="10292">
          <cell r="A10292" t="str">
            <v>1E.04.020.0160.f</v>
          </cell>
          <cell r="B10292" t="str">
            <v>- gruppo batterie ermetiche compreso box 10kVA / 9kW - autonomia 30 minuti</v>
          </cell>
          <cell r="C10292" t="str">
            <v>cad</v>
          </cell>
          <cell r="D10292" t="str">
            <v>5.268,14</v>
          </cell>
        </row>
        <row r="10293">
          <cell r="A10293" t="str">
            <v>1E.04.020.0160.g</v>
          </cell>
          <cell r="B10293" t="str">
            <v>- gruppo batterie ermetiche compreso box 10kVA / 9kW - autonomia 60 minuti</v>
          </cell>
          <cell r="C10293" t="str">
            <v>cad</v>
          </cell>
          <cell r="D10293" t="str">
            <v>10.081,73</v>
          </cell>
        </row>
        <row r="10294">
          <cell r="A10294" t="str">
            <v>1E.04.020.0160.h</v>
          </cell>
          <cell r="B10294" t="str">
            <v>- gruppo batterie ermetiche compreso box 10kVA / 9kW - autonomia 120 minuti</v>
          </cell>
          <cell r="C10294" t="str">
            <v>cad</v>
          </cell>
          <cell r="D10294" t="str">
            <v>20.719,59</v>
          </cell>
        </row>
        <row r="10295">
          <cell r="A10295" t="str">
            <v>1E.04.020.0160.i</v>
          </cell>
          <cell r="B10295" t="str">
            <v>- CPSS potenza nominale 20kVA/18kW- Tensione di alimentazione 400V ±20% 50Hz, tensione in uscita 400V - escluso gruppo batterie ermetiche</v>
          </cell>
          <cell r="C10295" t="str">
            <v>cad</v>
          </cell>
          <cell r="D10295" t="str">
            <v>10.750,15</v>
          </cell>
        </row>
        <row r="10296">
          <cell r="A10296" t="str">
            <v>1E.04.020.0160.j</v>
          </cell>
          <cell r="B10296" t="str">
            <v>- gruppo batterie ermetiche compreso box 20kVA / 18kW - autonomia 60 minuti</v>
          </cell>
          <cell r="C10296" t="str">
            <v>cad</v>
          </cell>
          <cell r="D10296" t="str">
            <v>20.719,59</v>
          </cell>
        </row>
        <row r="10297">
          <cell r="A10297" t="str">
            <v>1E.04.020.0160.k</v>
          </cell>
          <cell r="B10297" t="str">
            <v>- gruppo batterie ermetiche compreso box 20kVA / 18kW - autonomia 120 minuti</v>
          </cell>
          <cell r="C10297" t="str">
            <v>cad</v>
          </cell>
          <cell r="D10297" t="str">
            <v>27.516,02</v>
          </cell>
        </row>
        <row r="10298">
          <cell r="A10298" t="str">
            <v>1E.04.020.0160.l</v>
          </cell>
          <cell r="B10298" t="str">
            <v>- CPSS potenza nominale 30kVA/27kW- Tensione di alimentazione 400V ±20% 50Hz, tensione in uscita 400V - escluso gruppo batterie ermetiche</v>
          </cell>
          <cell r="C10298" t="str">
            <v>cad</v>
          </cell>
          <cell r="D10298" t="str">
            <v>12.889,07</v>
          </cell>
        </row>
        <row r="10299">
          <cell r="A10299" t="str">
            <v>1E.04.020.0160.m</v>
          </cell>
          <cell r="B10299" t="str">
            <v>- gruppo batterie ermetiche compreso box 30kVA / 27kW - autonomia 60 minuti</v>
          </cell>
          <cell r="C10299" t="str">
            <v>cad</v>
          </cell>
          <cell r="D10299" t="str">
            <v>25.064,81</v>
          </cell>
        </row>
        <row r="10300">
          <cell r="A10300" t="str">
            <v>1E.04.020.0160.n</v>
          </cell>
          <cell r="B10300" t="str">
            <v>- gruppo batterie ermetiche compreso box 30kVA / 27kW - autonomia 120 minuti</v>
          </cell>
          <cell r="C10300" t="str">
            <v>cad</v>
          </cell>
          <cell r="D10300" t="str">
            <v>50.129,61</v>
          </cell>
        </row>
        <row r="10301">
          <cell r="A10301" t="str">
            <v>1E.04.020.0160.o</v>
          </cell>
          <cell r="B10301" t="str">
            <v>- CPSS potenza nominale 40kVA/36kW- Tensione di alimentazione 400V ±20% 50Hz, tensione in uscita 400V - escluso gruppo batterie ermetiche</v>
          </cell>
          <cell r="C10301" t="str">
            <v>cad</v>
          </cell>
          <cell r="D10301" t="str">
            <v>16.097,46</v>
          </cell>
        </row>
        <row r="10302">
          <cell r="A10302" t="str">
            <v>1E.04.020.0160.p</v>
          </cell>
          <cell r="B10302" t="str">
            <v>- gruppo batterie ermetiche compreso box 40kVA / 36kW - autonomia 60 minuti</v>
          </cell>
          <cell r="C10302" t="str">
            <v>cad</v>
          </cell>
          <cell r="D10302" t="str">
            <v>27.516,02</v>
          </cell>
        </row>
        <row r="10303">
          <cell r="A10303" t="str">
            <v>1E.04.020.0160.q</v>
          </cell>
          <cell r="B10303" t="str">
            <v>- gruppo batterie ermetiche compreso box 40kVA / 36kW - autonomia 120 minuti</v>
          </cell>
          <cell r="C10303" t="str">
            <v>cad</v>
          </cell>
          <cell r="D10303" t="str">
            <v>55.032,03</v>
          </cell>
        </row>
        <row r="10304">
          <cell r="A10304" t="str">
            <v>1E.04.020.0160.r</v>
          </cell>
          <cell r="B10304" t="str">
            <v>- CPSS potenza nominale 60kVA/54kW- Tensione di alimentazione 400V ±20% 50Hz, tensione in uscita 400V - escluso gruppo batterie ermetiche</v>
          </cell>
          <cell r="C10304" t="str">
            <v>cad</v>
          </cell>
          <cell r="D10304" t="str">
            <v>19.305,84</v>
          </cell>
        </row>
        <row r="10305">
          <cell r="A10305" t="str">
            <v>1E.04.020.0160.s</v>
          </cell>
          <cell r="B10305" t="str">
            <v>- gruppo batterie ermetiche compreso box 60kVA / 54kW - autonomia 60 minuti</v>
          </cell>
          <cell r="C10305" t="str">
            <v>cad</v>
          </cell>
          <cell r="D10305" t="str">
            <v>50.129,61</v>
          </cell>
        </row>
        <row r="10306">
          <cell r="A10306" t="str">
            <v>1E.04.020.0160.t</v>
          </cell>
          <cell r="B10306" t="str">
            <v>- gruppo batterie ermetiche compreso box 60kVA / 54kW - autonomia 120 minuti</v>
          </cell>
          <cell r="C10306" t="str">
            <v>cad</v>
          </cell>
          <cell r="D10306" t="str">
            <v>82.548,05</v>
          </cell>
        </row>
        <row r="10307">
          <cell r="A10307" t="str">
            <v>1E.04.020.0160.u</v>
          </cell>
          <cell r="B10307" t="str">
            <v>- CPSS potenza nominale 80kVA/72kW- Tensione di alimentazione 400V ±20% 50Hz, tensione in uscita 400V - escluso gruppo batterie ermetiche</v>
          </cell>
          <cell r="C10307" t="str">
            <v>cad</v>
          </cell>
          <cell r="D10307" t="str">
            <v>23.583,68</v>
          </cell>
        </row>
        <row r="10308">
          <cell r="A10308" t="str">
            <v>1E.04.020.0160.v</v>
          </cell>
          <cell r="B10308" t="str">
            <v>- gruppo batterie ermetiche compreso box 80kVA / 72kW - autonomia 60 minuti</v>
          </cell>
          <cell r="C10308" t="str">
            <v>cad</v>
          </cell>
          <cell r="D10308" t="str">
            <v>55.032,03</v>
          </cell>
        </row>
        <row r="10309">
          <cell r="A10309" t="str">
            <v>1E.04.020.0160.w</v>
          </cell>
          <cell r="B10309" t="str">
            <v>- CPSS potenza nominale 100kVA/90kW- Tensione di alimentazione 400V ±20% 50Hz, tensione in uscita 400V - escluso gruppo batterie</v>
          </cell>
          <cell r="C10309" t="str">
            <v>cad</v>
          </cell>
          <cell r="D10309" t="str">
            <v>27.861,53</v>
          </cell>
        </row>
        <row r="10310">
          <cell r="A10310" t="str">
            <v>1E.04.020.0160.x</v>
          </cell>
          <cell r="B10310" t="str">
            <v>- gruppo batterie ermetiche compreso box 100kVA / 90kW - autonomia 60 minuti</v>
          </cell>
          <cell r="C10310" t="str">
            <v>cad</v>
          </cell>
          <cell r="D10310" t="str">
            <v>75.194,44</v>
          </cell>
        </row>
        <row r="10311">
          <cell r="A10311" t="str">
            <v>1E.04.020.0170</v>
          </cell>
          <cell r="B10311" t="str">
            <v>Accessorio opzionale EOS per Central Supply System (Emergency Only Switch) per commutazione e dispositivo di manovra per il trasferimento parziale del carico necessario; per avere una parte del carico sempre alimentata (uscita sempre alimentata "SA") ed una parte alimentata solamente durante la mancanza rete (uscita solo emergenza "SE"), per le seguenti potenze:</v>
          </cell>
          <cell r="C10311"/>
          <cell r="D10311"/>
        </row>
        <row r="10312">
          <cell r="A10312" t="str">
            <v>1E.04.020.0170.a</v>
          </cell>
          <cell r="B10312" t="str">
            <v>- Emergency Only Switch 25 Kva trifase (per installazione a parete o a terra) max 4 cad. UPS</v>
          </cell>
          <cell r="C10312" t="str">
            <v>cad</v>
          </cell>
          <cell r="D10312" t="str">
            <v>1.230,06</v>
          </cell>
        </row>
        <row r="10313">
          <cell r="A10313" t="str">
            <v>1E.04.020.0170.b</v>
          </cell>
          <cell r="B10313" t="str">
            <v>- Emergency Only Switch 50 Kva trifase (per installazione a parete o a terra) max 4 cad. UPS</v>
          </cell>
          <cell r="C10313" t="str">
            <v>cad</v>
          </cell>
          <cell r="D10313" t="str">
            <v>1.448,67</v>
          </cell>
        </row>
        <row r="10314">
          <cell r="A10314" t="str">
            <v>1E.04.020.0170.c</v>
          </cell>
          <cell r="B10314" t="str">
            <v>- Emergency Only Switch 100 Kva trifase (per installazione a parete o a terra) max 4 cad. UPS</v>
          </cell>
          <cell r="C10314" t="str">
            <v>cad</v>
          </cell>
          <cell r="D10314" t="str">
            <v>1.995,16</v>
          </cell>
        </row>
        <row r="10315">
          <cell r="A10315" t="str">
            <v>1E.04.030</v>
          </cell>
          <cell r="B10315" t="str">
            <v>GRUPPI ELETTROGENI</v>
          </cell>
          <cell r="C10315"/>
          <cell r="D10315"/>
        </row>
        <row r="10316">
          <cell r="A10316" t="str">
            <v>1E.04.030.0010</v>
          </cell>
          <cell r="B10316" t="str">
            <v>Generatore di corrente portatile, alimentato a benzina verde, tensione in uscita 230V, potenza 1,17/1,45 KVA, frequenza 50 Hz, raffreddamento ad aria, avviamento a strappo, aspirazione naturale, autonomia con pieno di carburante di 14 h, potenza custica 90 db, pressione acustica a 7 m 65 dbA, dotato di protezione termica, indicatore di tensione, 1 presa monofase 230V 16A e trolley.</v>
          </cell>
          <cell r="C10316" t="str">
            <v>cad</v>
          </cell>
          <cell r="D10316" t="str">
            <v>989,45</v>
          </cell>
        </row>
        <row r="10317">
          <cell r="A10317" t="str">
            <v>1E.04.030.0020</v>
          </cell>
          <cell r="B10317" t="str">
            <v>Generatore di corrente portatile, alimentato a benzina verde, tensione in uscita 230V, frequenza 50 Hz, raffreddamento ad aria, avviamento a strappo, aspirazione naturale, potenza custica 99 db, pressione acustica a 7 m 73 dbA, conforme alla direttiva EN 2000/14, dotato di protezione termica, carica batteria, spia presenza tensione, 1 presa monofase 230V 16A, nelle seguenti potenze:</v>
          </cell>
          <cell r="C10317"/>
          <cell r="D10317"/>
        </row>
        <row r="10318">
          <cell r="A10318" t="str">
            <v>1E.04.030.0020.a</v>
          </cell>
          <cell r="B10318" t="str">
            <v>- 5,5 KVA, autonomia 5 ore</v>
          </cell>
          <cell r="C10318" t="str">
            <v>cad</v>
          </cell>
          <cell r="D10318" t="str">
            <v>1.919,07</v>
          </cell>
        </row>
        <row r="10319">
          <cell r="A10319" t="str">
            <v>1E.04.030.0020.b</v>
          </cell>
          <cell r="B10319" t="str">
            <v>- 6 KVA, autonomia 5 ore</v>
          </cell>
          <cell r="C10319" t="str">
            <v>cad</v>
          </cell>
          <cell r="D10319" t="str">
            <v>2.029,57</v>
          </cell>
        </row>
        <row r="10320">
          <cell r="A10320" t="str">
            <v>1E.04.030.0020.c</v>
          </cell>
          <cell r="B10320" t="str">
            <v>- 2,4 KVA, autonomia 11 ore</v>
          </cell>
          <cell r="C10320" t="str">
            <v>cad</v>
          </cell>
          <cell r="D10320" t="str">
            <v>878,69</v>
          </cell>
        </row>
        <row r="10321">
          <cell r="A10321" t="str">
            <v>1E.04.030.0020.d</v>
          </cell>
          <cell r="B10321" t="str">
            <v>- 4,1 KVA, autonomia 6 ore</v>
          </cell>
          <cell r="C10321" t="str">
            <v>cad</v>
          </cell>
          <cell r="D10321" t="str">
            <v>1.202,99</v>
          </cell>
        </row>
        <row r="10322">
          <cell r="A10322" t="str">
            <v>1E.04.030.0030</v>
          </cell>
          <cell r="B10322" t="str">
            <v>Generatore di corrente, alimentato a benzina verde, tensione in uscita 400/230V, frequenza 50 Hz, raffreddamento ad aria, avviamento a strappo, aspirazione naturale, potenza custica 99 db, pressione acustica a 7 m 73 dbA, conforme alla direttiva EN 2000/14, dotato di protezione termica, carica batteria, spia presenza tensione, 1 presa monofase 230V 16A, 1 presa 400V 16A, nelle seguenti potenze:</v>
          </cell>
          <cell r="C10322"/>
          <cell r="D10322"/>
        </row>
        <row r="10323">
          <cell r="A10323" t="str">
            <v>1E.04.030.0030.a</v>
          </cell>
          <cell r="B10323" t="str">
            <v>- 4,4 KVA, autonomia 4,5 ore</v>
          </cell>
          <cell r="C10323" t="str">
            <v>cad</v>
          </cell>
          <cell r="D10323" t="str">
            <v>1.086,16</v>
          </cell>
        </row>
        <row r="10324">
          <cell r="A10324" t="str">
            <v>1E.04.030.0030.b</v>
          </cell>
          <cell r="B10324" t="str">
            <v>- 5,3 KVA, autonomia 3,7 ore</v>
          </cell>
          <cell r="C10324" t="str">
            <v>cad</v>
          </cell>
          <cell r="D10324" t="str">
            <v>1.146,32</v>
          </cell>
        </row>
        <row r="10325">
          <cell r="A10325" t="str">
            <v>1E.04.030.0030.c</v>
          </cell>
          <cell r="B10325" t="str">
            <v>- 6,5 KVA, autonomia 5 ore</v>
          </cell>
          <cell r="C10325" t="str">
            <v>cad</v>
          </cell>
          <cell r="D10325" t="str">
            <v>1.585,14</v>
          </cell>
        </row>
        <row r="10326">
          <cell r="A10326" t="str">
            <v>1E.04.030.0040</v>
          </cell>
          <cell r="B10326" t="str">
            <v>Generatore di corrente portatile, alimentato a gasolio, tensione in uscita 230V, frequenza 50 Hz, raffreddamento ad aria, avviamento a strappo, aspirazione naturale, conforme alla direttiva EN2000/14, dotato di protezione termica, carica batteria, spia presenza tensione, 2 prese monofase 230V 16A, nelle seguenti potenze:</v>
          </cell>
          <cell r="C10326"/>
          <cell r="D10326"/>
        </row>
        <row r="10327">
          <cell r="A10327" t="str">
            <v>1E.04.030.0040.a</v>
          </cell>
          <cell r="B10327" t="str">
            <v>- 5 KVA, autonomia 3,9 ore</v>
          </cell>
          <cell r="C10327" t="str">
            <v>cad</v>
          </cell>
          <cell r="D10327" t="str">
            <v>2.453,25</v>
          </cell>
        </row>
        <row r="10328">
          <cell r="A10328" t="str">
            <v>1E.04.030.0040.b</v>
          </cell>
          <cell r="B10328" t="str">
            <v>- 4 KVA, autonomia 3,9 ore</v>
          </cell>
          <cell r="C10328" t="str">
            <v>cad</v>
          </cell>
          <cell r="D10328" t="str">
            <v>2.442,55</v>
          </cell>
        </row>
        <row r="10329">
          <cell r="A10329" t="str">
            <v>1E.04.030.0040.c</v>
          </cell>
          <cell r="B10329" t="str">
            <v>- 3 KVA, autonomia 3,4 ore</v>
          </cell>
          <cell r="C10329" t="str">
            <v>cad</v>
          </cell>
          <cell r="D10329" t="str">
            <v>1.998,35</v>
          </cell>
        </row>
        <row r="10330">
          <cell r="A10330" t="str">
            <v>1E.04.030.0050</v>
          </cell>
          <cell r="B10330" t="str">
            <v>Generatore di corrente portatile, alimentato a gasolio, tensione in uscita 230V, frequenza 50 Hz, raffreddamento ad aria, avviamento elettrico, aspirazione naturale, dotato di protezione magnetotermica, differenziale, carica batteria, spia presenza tensione, 2 prese monofase 230V 16A, nelle seguenti potenze:</v>
          </cell>
          <cell r="C10330"/>
          <cell r="D10330"/>
        </row>
        <row r="10331">
          <cell r="A10331" t="str">
            <v>1E.04.030.0050.a</v>
          </cell>
          <cell r="B10331" t="str">
            <v>- 7,5 KVA, autonomia 11 ore</v>
          </cell>
          <cell r="C10331" t="str">
            <v>cad</v>
          </cell>
          <cell r="D10331" t="str">
            <v>4.331,04</v>
          </cell>
        </row>
        <row r="10332">
          <cell r="A10332" t="str">
            <v>1E.04.030.0050.b</v>
          </cell>
          <cell r="B10332" t="str">
            <v>- 5 KVA, autonomia 3,9 ore</v>
          </cell>
          <cell r="C10332" t="str">
            <v>cad</v>
          </cell>
          <cell r="D10332" t="str">
            <v>3.056,72</v>
          </cell>
        </row>
        <row r="10333">
          <cell r="A10333" t="str">
            <v>1E.04.030.0050.c</v>
          </cell>
          <cell r="B10333" t="str">
            <v>- 3,5 KVA, autonomia 3,4 ore</v>
          </cell>
          <cell r="C10333" t="str">
            <v>cad</v>
          </cell>
          <cell r="D10333" t="str">
            <v>2.505,72</v>
          </cell>
        </row>
        <row r="10334">
          <cell r="A10334" t="str">
            <v>1E.04.030.0060</v>
          </cell>
          <cell r="B10334" t="str">
            <v>Generatore di corrente portatile, alimentato a gasolio, tensione in uscita 400/230V, frequenza 50 Hz, raffreddamento ad aria, avviamento elettrico, aspirazione naturale, dotato di protezione magnetotermica, 1 presa monofase 230V 16A, 1 presa 400V 16A, nelle seguenti potenze:</v>
          </cell>
          <cell r="C10334"/>
          <cell r="D10334"/>
        </row>
        <row r="10335">
          <cell r="A10335" t="str">
            <v>1E.04.030.0060.a</v>
          </cell>
          <cell r="B10335" t="str">
            <v>- 4 KVA, autonomia 3,4 ore</v>
          </cell>
          <cell r="C10335" t="str">
            <v>cad</v>
          </cell>
          <cell r="D10335" t="str">
            <v>2.505,72</v>
          </cell>
        </row>
        <row r="10336">
          <cell r="A10336" t="str">
            <v>1E.04.030.0060.b</v>
          </cell>
          <cell r="B10336" t="str">
            <v>- 6 KVA, autonomia 3,9 ore</v>
          </cell>
          <cell r="C10336" t="str">
            <v>cad</v>
          </cell>
          <cell r="D10336" t="str">
            <v>3.005,90</v>
          </cell>
        </row>
        <row r="10337">
          <cell r="A10337" t="str">
            <v>1E.04.030.0060.c</v>
          </cell>
          <cell r="B10337" t="str">
            <v>- 9 KVA, autonomia 11,7 ore</v>
          </cell>
          <cell r="C10337" t="str">
            <v>cad</v>
          </cell>
          <cell r="D10337" t="str">
            <v>4.525,25</v>
          </cell>
        </row>
        <row r="10338">
          <cell r="A10338" t="str">
            <v>1E.04.030.0070</v>
          </cell>
          <cell r="B10338" t="str">
            <v>Gruppo elettrogeno versione aperta, raffreddato ad aria, completo di pannello automatico e quadro di commutazione, nelle seguenti caratteristiche:</v>
          </cell>
          <cell r="C10338"/>
          <cell r="D10338"/>
        </row>
        <row r="10339">
          <cell r="A10339" t="str">
            <v>1E.04.030.0070.a</v>
          </cell>
          <cell r="B10339" t="str">
            <v>- 7 KVA, autonomia (75% carico) 6 ore</v>
          </cell>
          <cell r="C10339" t="str">
            <v>cad</v>
          </cell>
          <cell r="D10339" t="str">
            <v>6.218,75</v>
          </cell>
        </row>
        <row r="10340">
          <cell r="A10340" t="str">
            <v>1E.04.030.0070.b</v>
          </cell>
          <cell r="B10340" t="str">
            <v>- 10 KVA, autonomia (75% carico) 3,3 ore</v>
          </cell>
          <cell r="C10340" t="str">
            <v>cad</v>
          </cell>
          <cell r="D10340" t="str">
            <v>7.518,87</v>
          </cell>
        </row>
        <row r="10341">
          <cell r="A10341" t="str">
            <v>1E.04.030.0070.c</v>
          </cell>
          <cell r="B10341" t="str">
            <v>- 13 KVA, autonomia (75% carico) 26 ore</v>
          </cell>
          <cell r="C10341" t="str">
            <v>cad</v>
          </cell>
          <cell r="D10341" t="str">
            <v>9.561,39</v>
          </cell>
        </row>
        <row r="10342">
          <cell r="A10342" t="str">
            <v>1E.04.030.0070.d</v>
          </cell>
          <cell r="B10342" t="str">
            <v>- 20 KVA, autonomia (75% carico) 28 ore</v>
          </cell>
          <cell r="C10342" t="str">
            <v>cad</v>
          </cell>
          <cell r="D10342" t="str">
            <v>9.561,39</v>
          </cell>
        </row>
        <row r="10343">
          <cell r="A10343" t="str">
            <v>1E.04.030.0070.e</v>
          </cell>
          <cell r="B10343" t="str">
            <v>- 25 KVA, autonomia (75% carico) 22 ore</v>
          </cell>
          <cell r="C10343" t="str">
            <v>cad</v>
          </cell>
          <cell r="D10343" t="str">
            <v>11.306,13</v>
          </cell>
        </row>
        <row r="10344">
          <cell r="A10344" t="str">
            <v>1E.04.030.0070.f</v>
          </cell>
          <cell r="B10344" t="str">
            <v>- 30 KVA, autonomia (75% carico) 19 ore</v>
          </cell>
          <cell r="C10344" t="str">
            <v>cad</v>
          </cell>
          <cell r="D10344" t="str">
            <v>11.999,71</v>
          </cell>
        </row>
        <row r="10345">
          <cell r="A10345" t="str">
            <v>1E.04.030.0070.g</v>
          </cell>
          <cell r="B10345" t="str">
            <v>- 40KVA, autonomia (75% carico) 14,5 ore</v>
          </cell>
          <cell r="C10345" t="str">
            <v>cad</v>
          </cell>
          <cell r="D10345" t="str">
            <v>13.296,57</v>
          </cell>
        </row>
        <row r="10346">
          <cell r="A10346" t="str">
            <v>1E.04.030.0070.h</v>
          </cell>
          <cell r="B10346" t="str">
            <v>- 60 KVA, autonomia (75% carico) 8,7 ore</v>
          </cell>
          <cell r="C10346" t="str">
            <v>cad</v>
          </cell>
          <cell r="D10346" t="str">
            <v>15.892,35</v>
          </cell>
        </row>
        <row r="10347">
          <cell r="A10347" t="str">
            <v>1E.04.030.0080</v>
          </cell>
          <cell r="B10347" t="str">
            <v>Gruppo elettrogeno versione cofanata, raffreddato ad aria, completo di pannello automatico e quadro di commutazione, nelle seguenti caratteristiche:</v>
          </cell>
          <cell r="C10347"/>
          <cell r="D10347"/>
        </row>
        <row r="10348">
          <cell r="A10348" t="str">
            <v>1E.04.030.0080.a</v>
          </cell>
          <cell r="B10348" t="str">
            <v>- 40 KVA, autonomia (75% carico) 18,8 ore</v>
          </cell>
          <cell r="C10348" t="str">
            <v>cad</v>
          </cell>
          <cell r="D10348" t="str">
            <v>16.421,63</v>
          </cell>
        </row>
        <row r="10349">
          <cell r="A10349" t="str">
            <v>1E.04.030.0080.b</v>
          </cell>
          <cell r="B10349" t="str">
            <v>- 60 KVA, autonomia (75% carico) 12,5 ore</v>
          </cell>
          <cell r="C10349" t="str">
            <v>cad</v>
          </cell>
          <cell r="D10349" t="str">
            <v>19.069,80</v>
          </cell>
        </row>
        <row r="10350">
          <cell r="A10350" t="str">
            <v>1E.04.030.0090</v>
          </cell>
          <cell r="B10350" t="str">
            <v>Gruppo elettrogeno versione aperta, raffreddato ad acqua, completo di pannello automatico e quadro di commutazione, nelle seguenti caratteristiche:</v>
          </cell>
          <cell r="C10350"/>
          <cell r="D10350"/>
        </row>
        <row r="10351">
          <cell r="A10351" t="str">
            <v>1E.04.030.0090.a</v>
          </cell>
          <cell r="B10351" t="str">
            <v>- 60 KVA, autonomia (75% carico) 10,7 ore</v>
          </cell>
          <cell r="C10351" t="str">
            <v>cad</v>
          </cell>
          <cell r="D10351" t="str">
            <v>17.410,92</v>
          </cell>
        </row>
        <row r="10352">
          <cell r="A10352" t="str">
            <v>1E.04.030.0090.b</v>
          </cell>
          <cell r="B10352" t="str">
            <v>- 75 KVA, autonomia (75% carico) 9,2 ore</v>
          </cell>
          <cell r="C10352" t="str">
            <v>cad</v>
          </cell>
          <cell r="D10352" t="str">
            <v>18.782,96</v>
          </cell>
        </row>
        <row r="10353">
          <cell r="A10353" t="str">
            <v>1E.04.030.0090.c</v>
          </cell>
          <cell r="B10353" t="str">
            <v>- 105 KVA, autonomia (75% carico) 8,2 ore</v>
          </cell>
          <cell r="C10353" t="str">
            <v>cad</v>
          </cell>
          <cell r="D10353" t="str">
            <v>21.535,92</v>
          </cell>
        </row>
        <row r="10354">
          <cell r="A10354" t="str">
            <v>1E.04.030.0090.d</v>
          </cell>
          <cell r="B10354" t="str">
            <v>- 135 KVA, autonomia (75% carico) 9,6 ore</v>
          </cell>
          <cell r="C10354" t="str">
            <v>cad</v>
          </cell>
          <cell r="D10354" t="str">
            <v>24.930,08</v>
          </cell>
        </row>
        <row r="10355">
          <cell r="A10355" t="str">
            <v>1E.04.030.0090.e</v>
          </cell>
          <cell r="B10355" t="str">
            <v>- 160 KVA, autonomia (75% carico) 8,4 ore</v>
          </cell>
          <cell r="C10355" t="str">
            <v>cad</v>
          </cell>
          <cell r="D10355" t="str">
            <v>29.151,31</v>
          </cell>
        </row>
        <row r="10356">
          <cell r="A10356" t="str">
            <v>1E.04.030.0090.f</v>
          </cell>
          <cell r="B10356" t="str">
            <v>- 230 KVA, autonomia (75% carico) 11,8 ore</v>
          </cell>
          <cell r="C10356" t="str">
            <v>cad</v>
          </cell>
          <cell r="D10356" t="str">
            <v>47.323,54</v>
          </cell>
        </row>
        <row r="10357">
          <cell r="A10357" t="str">
            <v>1E.04.030.0090.g</v>
          </cell>
          <cell r="B10357" t="str">
            <v>- 315 KVA, autonomia (75% carico) 9,4 ore</v>
          </cell>
          <cell r="C10357" t="str">
            <v>cad</v>
          </cell>
          <cell r="D10357" t="str">
            <v>51.088,88</v>
          </cell>
        </row>
        <row r="10358">
          <cell r="A10358" t="str">
            <v>1E.04.030.0090.h</v>
          </cell>
          <cell r="B10358" t="str">
            <v>- 380 KVA, autonomia (75% carico) 11,4 ore</v>
          </cell>
          <cell r="C10358" t="str">
            <v>cad</v>
          </cell>
          <cell r="D10358" t="str">
            <v>58.682,62</v>
          </cell>
        </row>
        <row r="10359">
          <cell r="A10359" t="str">
            <v>1E.04.030.0090.i</v>
          </cell>
          <cell r="B10359" t="str">
            <v>- 430 KVA, autonomia (75% carico) 11,8 ore</v>
          </cell>
          <cell r="C10359" t="str">
            <v>cad</v>
          </cell>
          <cell r="D10359" t="str">
            <v>61.228,70</v>
          </cell>
        </row>
        <row r="10360">
          <cell r="A10360" t="str">
            <v>1E.04.030.0090.j</v>
          </cell>
          <cell r="B10360" t="str">
            <v>- 505 KVA, autonomia (75% carico) 9,8 ore</v>
          </cell>
          <cell r="C10360" t="str">
            <v>cad</v>
          </cell>
          <cell r="D10360" t="str">
            <v>72.611,77</v>
          </cell>
        </row>
        <row r="10361">
          <cell r="A10361" t="str">
            <v>1E.04.030.0100</v>
          </cell>
          <cell r="B10361" t="str">
            <v>Gruppo elettrogeno versione cofanata, raffreddato ad acqua, completo di pannello automatico e quadro di commutazione, nelle seguenti caratteristiche:</v>
          </cell>
          <cell r="C10361"/>
          <cell r="D10361"/>
        </row>
        <row r="10362">
          <cell r="A10362" t="str">
            <v>1E.04.030.0100.a</v>
          </cell>
          <cell r="B10362" t="str">
            <v>- 185 KVA, autonomia (75% carico) 11,9 ore</v>
          </cell>
          <cell r="C10362" t="str">
            <v>cad</v>
          </cell>
          <cell r="D10362" t="str">
            <v>36.140,28</v>
          </cell>
        </row>
        <row r="10363">
          <cell r="A10363" t="str">
            <v>1E.04.030.0100.b</v>
          </cell>
          <cell r="B10363" t="str">
            <v>- 200 KVA, autonomia (75% carico) 10,7 ore</v>
          </cell>
          <cell r="C10363" t="str">
            <v>cad</v>
          </cell>
          <cell r="D10363" t="str">
            <v>36.884,46</v>
          </cell>
        </row>
        <row r="10364">
          <cell r="A10364" t="str">
            <v>1E.04.030.0100.c</v>
          </cell>
          <cell r="B10364" t="str">
            <v>- 250 KVA, autonomia (75% carico) 9,1 ore</v>
          </cell>
          <cell r="C10364" t="str">
            <v>cad</v>
          </cell>
          <cell r="D10364" t="str">
            <v>40.670,23</v>
          </cell>
        </row>
        <row r="10365">
          <cell r="A10365" t="str">
            <v>1E.04.030.0100.d</v>
          </cell>
          <cell r="B10365" t="str">
            <v>- 300 KVA, autonomia (75% carico) 12,6 ore</v>
          </cell>
          <cell r="C10365" t="str">
            <v>cad</v>
          </cell>
          <cell r="D10365" t="str">
            <v>45.971,90</v>
          </cell>
        </row>
        <row r="10366">
          <cell r="A10366" t="str">
            <v>1E.04.030.0100.e</v>
          </cell>
          <cell r="B10366" t="str">
            <v>- 325 KVA, autonomia (75% carico) 12,1 ore</v>
          </cell>
          <cell r="C10366" t="str">
            <v>cad</v>
          </cell>
          <cell r="D10366" t="str">
            <v>50.856,21</v>
          </cell>
        </row>
        <row r="10367">
          <cell r="A10367" t="str">
            <v>1E.04.030.0100.f</v>
          </cell>
          <cell r="B10367" t="str">
            <v>- 375 KVA, autonomia (75% carico) 10,7 ore</v>
          </cell>
          <cell r="C10367" t="str">
            <v>cad</v>
          </cell>
          <cell r="D10367" t="str">
            <v>55.094,90</v>
          </cell>
        </row>
        <row r="10368">
          <cell r="A10368" t="str">
            <v>1E.04.030.0100.g</v>
          </cell>
          <cell r="B10368" t="str">
            <v>- 400 KVA, autonomia (75% carico) 9,8 ore</v>
          </cell>
          <cell r="C10368" t="str">
            <v>cad</v>
          </cell>
          <cell r="D10368" t="str">
            <v>59.901,94</v>
          </cell>
        </row>
        <row r="10369">
          <cell r="A10369" t="str">
            <v>1E.04.030.0100.h</v>
          </cell>
          <cell r="B10369" t="str">
            <v>- 450 KVA, autonomia (75% carico) 12,4 ore</v>
          </cell>
          <cell r="C10369" t="str">
            <v>cad</v>
          </cell>
          <cell r="D10369" t="str">
            <v>68.117,31</v>
          </cell>
        </row>
        <row r="10370">
          <cell r="A10370" t="str">
            <v>1E.04.030.0100.i</v>
          </cell>
          <cell r="B10370" t="str">
            <v>- 500 KVA, autonomia (75% carico) 11,1 ore</v>
          </cell>
          <cell r="C10370" t="str">
            <v>cad</v>
          </cell>
          <cell r="D10370" t="str">
            <v>76.982,76</v>
          </cell>
        </row>
        <row r="10371">
          <cell r="A10371" t="str">
            <v>1E.04.040</v>
          </cell>
          <cell r="B10371" t="str">
            <v>RIFASAMENTO</v>
          </cell>
          <cell r="C10371"/>
          <cell r="D10371"/>
        </row>
        <row r="10372">
          <cell r="A10372" t="str">
            <v>1E.04.040.0010</v>
          </cell>
          <cell r="B10372" t="str">
            <v>Quadro elettrico per rifasamento automatico, in carpenteria metallica da interno, grado di protezione IP30, per installazione a parete,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10372"/>
          <cell r="D10372"/>
        </row>
        <row r="10373">
          <cell r="A10373" t="str">
            <v>1E.04.040.0010.a</v>
          </cell>
          <cell r="B10373" t="str">
            <v>- 7,5 kvar</v>
          </cell>
          <cell r="C10373" t="str">
            <v>cad</v>
          </cell>
          <cell r="D10373" t="str">
            <v>902,39</v>
          </cell>
        </row>
        <row r="10374">
          <cell r="A10374" t="str">
            <v>1E.04.040.0010.b</v>
          </cell>
          <cell r="B10374" t="str">
            <v>- 12,5 kvar</v>
          </cell>
          <cell r="C10374" t="str">
            <v>cad</v>
          </cell>
          <cell r="D10374" t="str">
            <v>978,76</v>
          </cell>
        </row>
        <row r="10375">
          <cell r="A10375" t="str">
            <v>1E.04.040.0010.c</v>
          </cell>
          <cell r="B10375" t="str">
            <v>- 17,5 kvar</v>
          </cell>
          <cell r="C10375" t="str">
            <v>cad</v>
          </cell>
          <cell r="D10375" t="str">
            <v>991,19</v>
          </cell>
        </row>
        <row r="10376">
          <cell r="A10376" t="str">
            <v>1E.04.040.0010.d</v>
          </cell>
          <cell r="B10376" t="str">
            <v>- 20 kvar</v>
          </cell>
          <cell r="C10376" t="str">
            <v>cad</v>
          </cell>
          <cell r="D10376" t="str">
            <v>1.000,96</v>
          </cell>
        </row>
        <row r="10377">
          <cell r="A10377" t="str">
            <v>1E.04.040.0010.e</v>
          </cell>
          <cell r="B10377" t="str">
            <v>- 22,5 kvar</v>
          </cell>
          <cell r="C10377" t="str">
            <v>cad</v>
          </cell>
          <cell r="D10377" t="str">
            <v>1.069,33</v>
          </cell>
        </row>
        <row r="10378">
          <cell r="A10378" t="str">
            <v>1E.04.040.0010.f</v>
          </cell>
          <cell r="B10378" t="str">
            <v>- 25 kvar</v>
          </cell>
          <cell r="C10378" t="str">
            <v>cad</v>
          </cell>
          <cell r="D10378" t="str">
            <v>1.012,51</v>
          </cell>
        </row>
        <row r="10379">
          <cell r="A10379" t="str">
            <v>1E.04.040.0010.g</v>
          </cell>
          <cell r="B10379" t="str">
            <v>- 27,5 kvar</v>
          </cell>
          <cell r="C10379" t="str">
            <v>cad</v>
          </cell>
          <cell r="D10379" t="str">
            <v>1.123,51</v>
          </cell>
        </row>
        <row r="10380">
          <cell r="A10380" t="str">
            <v>1E.04.040.0010.h</v>
          </cell>
          <cell r="B10380" t="str">
            <v>- 30 kvar</v>
          </cell>
          <cell r="C10380" t="str">
            <v>cad</v>
          </cell>
          <cell r="D10380" t="str">
            <v>1.119,07</v>
          </cell>
        </row>
        <row r="10381">
          <cell r="A10381" t="str">
            <v>1E.04.040.0010.i</v>
          </cell>
          <cell r="B10381" t="str">
            <v>- 35 kvar</v>
          </cell>
          <cell r="C10381" t="str">
            <v>cad</v>
          </cell>
          <cell r="D10381" t="str">
            <v>1.172,35</v>
          </cell>
        </row>
        <row r="10382">
          <cell r="A10382" t="str">
            <v>1E.04.040.0010.j</v>
          </cell>
          <cell r="B10382" t="str">
            <v>- sovrapprezzo per esecuzione IP54</v>
          </cell>
          <cell r="C10382" t="str">
            <v>cad</v>
          </cell>
          <cell r="D10382" t="str">
            <v>501,86</v>
          </cell>
        </row>
        <row r="10383">
          <cell r="A10383" t="str">
            <v>1E.04.040.0020</v>
          </cell>
          <cell r="B10383" t="str">
            <v>Quadro elettrico per rifasamento automatico, in carpenteria metallica da interno, grado di protezione IP30, per installazione a parete,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10383"/>
          <cell r="D10383"/>
        </row>
        <row r="10384">
          <cell r="A10384" t="str">
            <v>1E.04.040.0020.a</v>
          </cell>
          <cell r="B10384" t="str">
            <v>- 37,5 kvar</v>
          </cell>
          <cell r="C10384" t="str">
            <v>cad</v>
          </cell>
          <cell r="D10384" t="str">
            <v>1.491,24</v>
          </cell>
        </row>
        <row r="10385">
          <cell r="A10385" t="str">
            <v>1E.04.040.0020.b</v>
          </cell>
          <cell r="B10385" t="str">
            <v>- 40 kvar</v>
          </cell>
          <cell r="C10385" t="str">
            <v>cad</v>
          </cell>
          <cell r="D10385" t="str">
            <v>1.412,17</v>
          </cell>
        </row>
        <row r="10386">
          <cell r="A10386" t="str">
            <v>1E.04.040.0020.c</v>
          </cell>
          <cell r="B10386" t="str">
            <v>- 45 kvar</v>
          </cell>
          <cell r="C10386" t="str">
            <v>cad</v>
          </cell>
          <cell r="D10386" t="str">
            <v>1.525,84</v>
          </cell>
        </row>
        <row r="10387">
          <cell r="A10387" t="str">
            <v>1E.04.040.0020.d</v>
          </cell>
          <cell r="B10387" t="str">
            <v>- 50 kvar</v>
          </cell>
          <cell r="C10387" t="str">
            <v>cad</v>
          </cell>
          <cell r="D10387" t="str">
            <v>1.483,24</v>
          </cell>
        </row>
        <row r="10388">
          <cell r="A10388" t="str">
            <v>1E.04.040.0020.e</v>
          </cell>
          <cell r="B10388" t="str">
            <v>- 55 kvar</v>
          </cell>
          <cell r="C10388" t="str">
            <v>cad</v>
          </cell>
          <cell r="D10388" t="str">
            <v>1.584,47</v>
          </cell>
        </row>
        <row r="10389">
          <cell r="A10389" t="str">
            <v>1E.04.040.0020.f</v>
          </cell>
          <cell r="B10389" t="str">
            <v>- 60 kvar</v>
          </cell>
          <cell r="C10389" t="str">
            <v>cad</v>
          </cell>
          <cell r="D10389" t="str">
            <v>1.619,99</v>
          </cell>
        </row>
        <row r="10390">
          <cell r="A10390" t="str">
            <v>1E.04.040.0020.g</v>
          </cell>
          <cell r="B10390" t="str">
            <v>- sovrapprezzo per esecuzione IP54</v>
          </cell>
          <cell r="C10390" t="str">
            <v>cad</v>
          </cell>
          <cell r="D10390" t="str">
            <v>717,73</v>
          </cell>
        </row>
        <row r="10391">
          <cell r="A10391" t="str">
            <v>1E.04.040.0030</v>
          </cell>
          <cell r="B10391" t="str">
            <v>Quadro elettrico per rifasamento automatico, in carpenteria metallica da interno, grado di protezione IP30, per installazione a parete,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10391"/>
          <cell r="D10391"/>
        </row>
        <row r="10392">
          <cell r="A10392" t="str">
            <v>1E.04.040.0030.a</v>
          </cell>
          <cell r="B10392" t="str">
            <v>- 65 kvar</v>
          </cell>
          <cell r="C10392" t="str">
            <v>cad</v>
          </cell>
          <cell r="D10392" t="str">
            <v>1.750,53</v>
          </cell>
        </row>
        <row r="10393">
          <cell r="A10393" t="str">
            <v>1E.04.040.0030.b</v>
          </cell>
          <cell r="B10393" t="str">
            <v>- 70 kvar</v>
          </cell>
          <cell r="C10393" t="str">
            <v>cad</v>
          </cell>
          <cell r="D10393" t="str">
            <v>1.771,86</v>
          </cell>
        </row>
        <row r="10394">
          <cell r="A10394" t="str">
            <v>1E.04.040.0030.c</v>
          </cell>
          <cell r="B10394" t="str">
            <v>- 75 kvar</v>
          </cell>
          <cell r="C10394" t="str">
            <v>cad</v>
          </cell>
          <cell r="D10394" t="str">
            <v>1.821,59</v>
          </cell>
        </row>
        <row r="10395">
          <cell r="A10395" t="str">
            <v>1E.04.040.0030.d</v>
          </cell>
          <cell r="B10395" t="str">
            <v>- sovrapprezzo per esecuzione IP54</v>
          </cell>
          <cell r="C10395" t="str">
            <v>cad</v>
          </cell>
          <cell r="D10395" t="str">
            <v>604,07</v>
          </cell>
        </row>
        <row r="10396">
          <cell r="A10396" t="str">
            <v>1E.04.040.0040</v>
          </cell>
          <cell r="B10396" t="str">
            <v>Quadro elettrico per rifasamento automatico, in carpenteria metallica da interno, grado di protezione IP30, per installazione a parete,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10396"/>
          <cell r="D10396"/>
        </row>
        <row r="10397">
          <cell r="A10397" t="str">
            <v>1E.04.040.0040.a</v>
          </cell>
          <cell r="B10397" t="str">
            <v>- 87,5 kvar</v>
          </cell>
          <cell r="C10397" t="str">
            <v>cad</v>
          </cell>
          <cell r="D10397" t="str">
            <v>2.001,87</v>
          </cell>
        </row>
        <row r="10398">
          <cell r="A10398" t="str">
            <v>1E.04.040.0040.b</v>
          </cell>
          <cell r="B10398" t="str">
            <v>- 100 kvar</v>
          </cell>
          <cell r="C10398" t="str">
            <v>cad</v>
          </cell>
          <cell r="D10398" t="str">
            <v>2.149,26</v>
          </cell>
        </row>
        <row r="10399">
          <cell r="A10399" t="str">
            <v>1E.04.040.0040.c</v>
          </cell>
          <cell r="B10399" t="str">
            <v>- 112,5 kvar</v>
          </cell>
          <cell r="C10399" t="str">
            <v>cad</v>
          </cell>
          <cell r="D10399" t="str">
            <v>2.217,64</v>
          </cell>
        </row>
        <row r="10400">
          <cell r="A10400" t="str">
            <v>1E.04.040.0040.d</v>
          </cell>
          <cell r="B10400" t="str">
            <v>- 120 kvar</v>
          </cell>
          <cell r="C10400" t="str">
            <v>cad</v>
          </cell>
          <cell r="D10400" t="str">
            <v>2.268,28</v>
          </cell>
        </row>
        <row r="10401">
          <cell r="A10401" t="str">
            <v>1E.04.040.0040.e</v>
          </cell>
          <cell r="B10401" t="str">
            <v>- 135 kvar</v>
          </cell>
          <cell r="C10401" t="str">
            <v>cad</v>
          </cell>
          <cell r="D10401" t="str">
            <v>2.357,96</v>
          </cell>
        </row>
        <row r="10402">
          <cell r="A10402" t="str">
            <v>1E.04.040.0040.f</v>
          </cell>
          <cell r="B10402" t="str">
            <v>- sovrapprezzo per esecuzione IP54</v>
          </cell>
          <cell r="C10402" t="str">
            <v>cad</v>
          </cell>
          <cell r="D10402" t="str">
            <v>818,96</v>
          </cell>
        </row>
        <row r="10403">
          <cell r="A10403" t="str">
            <v>1E.04.040.0040.g</v>
          </cell>
          <cell r="B10403" t="str">
            <v>- coppia di supporti per montaggio a pavimento</v>
          </cell>
          <cell r="C10403" t="str">
            <v>cad</v>
          </cell>
          <cell r="D10403" t="str">
            <v>361,63</v>
          </cell>
        </row>
        <row r="10404">
          <cell r="A10404" t="str">
            <v>1E.04.040.0050</v>
          </cell>
          <cell r="B10404" t="str">
            <v>Quadro elettrico per rifasamento automatico, in carpenteria metallica da interno, grado di protezione IP30, per installazione a pavimento,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10404"/>
          <cell r="D10404"/>
        </row>
        <row r="10405">
          <cell r="A10405" t="str">
            <v>1E.04.040.0050.a</v>
          </cell>
          <cell r="B10405" t="str">
            <v>- 137,5 kvar</v>
          </cell>
          <cell r="C10405" t="str">
            <v>cad</v>
          </cell>
          <cell r="D10405" t="str">
            <v>2.777,12</v>
          </cell>
        </row>
        <row r="10406">
          <cell r="A10406" t="str">
            <v>1E.04.040.0050.b</v>
          </cell>
          <cell r="B10406" t="str">
            <v>- 150 kvar</v>
          </cell>
          <cell r="C10406" t="str">
            <v>cad</v>
          </cell>
          <cell r="D10406" t="str">
            <v>2.869,49</v>
          </cell>
        </row>
        <row r="10407">
          <cell r="A10407" t="str">
            <v>1E.04.040.0050.c</v>
          </cell>
          <cell r="B10407" t="str">
            <v>- 162,5 kvar</v>
          </cell>
          <cell r="C10407" t="str">
            <v>cad</v>
          </cell>
          <cell r="D10407" t="str">
            <v>3.000,02</v>
          </cell>
        </row>
        <row r="10408">
          <cell r="A10408" t="str">
            <v>1E.04.040.0050.d</v>
          </cell>
          <cell r="B10408" t="str">
            <v>- 175 kvar</v>
          </cell>
          <cell r="C10408" t="str">
            <v>cad</v>
          </cell>
          <cell r="D10408" t="str">
            <v>3.032,88</v>
          </cell>
        </row>
        <row r="10409">
          <cell r="A10409" t="str">
            <v>1E.04.040.0050.e</v>
          </cell>
          <cell r="B10409" t="str">
            <v>- 187,5 kvar</v>
          </cell>
          <cell r="C10409" t="str">
            <v>cad</v>
          </cell>
          <cell r="D10409" t="str">
            <v>3.137,68</v>
          </cell>
        </row>
        <row r="10410">
          <cell r="A10410" t="str">
            <v>1E.04.040.0050.f</v>
          </cell>
          <cell r="B10410" t="str">
            <v>- 200 kvar</v>
          </cell>
          <cell r="C10410" t="str">
            <v>cad</v>
          </cell>
          <cell r="D10410" t="str">
            <v>3.232,69</v>
          </cell>
        </row>
        <row r="10411">
          <cell r="A10411" t="str">
            <v>1E.04.040.0050.g</v>
          </cell>
          <cell r="B10411" t="str">
            <v>- 225 kvar</v>
          </cell>
          <cell r="C10411" t="str">
            <v>cad</v>
          </cell>
          <cell r="D10411" t="str">
            <v>3.440,51</v>
          </cell>
        </row>
        <row r="10412">
          <cell r="A10412" t="str">
            <v>1E.04.040.0050.h</v>
          </cell>
          <cell r="B10412" t="str">
            <v>- 255 kvar</v>
          </cell>
          <cell r="C10412" t="str">
            <v>cad</v>
          </cell>
          <cell r="D10412" t="str">
            <v>3.625,23</v>
          </cell>
        </row>
        <row r="10413">
          <cell r="A10413" t="str">
            <v>1E.04.040.0050.i</v>
          </cell>
          <cell r="B10413" t="str">
            <v>- 270 kvar</v>
          </cell>
          <cell r="C10413" t="str">
            <v>cad</v>
          </cell>
          <cell r="D10413" t="str">
            <v>3.712,25</v>
          </cell>
        </row>
        <row r="10414">
          <cell r="A10414" t="str">
            <v>1E.04.040.0050.j</v>
          </cell>
          <cell r="B10414" t="str">
            <v>- 300 kvar</v>
          </cell>
          <cell r="C10414" t="str">
            <v>cad</v>
          </cell>
          <cell r="D10414" t="str">
            <v>5.233,49</v>
          </cell>
        </row>
        <row r="10415">
          <cell r="A10415" t="str">
            <v>1E.04.040.0050.k</v>
          </cell>
          <cell r="B10415" t="str">
            <v>- 325 kvar</v>
          </cell>
          <cell r="C10415" t="str">
            <v>cad</v>
          </cell>
          <cell r="D10415" t="str">
            <v>5.336,51</v>
          </cell>
        </row>
        <row r="10416">
          <cell r="A10416" t="str">
            <v>1E.04.040.0050.l</v>
          </cell>
          <cell r="B10416" t="str">
            <v>- 350 kvar</v>
          </cell>
          <cell r="C10416" t="str">
            <v>cad</v>
          </cell>
          <cell r="D10416" t="str">
            <v>5.457,28</v>
          </cell>
        </row>
        <row r="10417">
          <cell r="A10417" t="str">
            <v>1E.04.040.0050.m</v>
          </cell>
          <cell r="B10417" t="str">
            <v>- 375 kvar</v>
          </cell>
          <cell r="C10417" t="str">
            <v>cad</v>
          </cell>
          <cell r="D10417" t="str">
            <v>5.638,45</v>
          </cell>
        </row>
        <row r="10418">
          <cell r="A10418" t="str">
            <v>1E.04.040.0050.n</v>
          </cell>
          <cell r="B10418" t="str">
            <v>- 405 kvar</v>
          </cell>
          <cell r="C10418" t="str">
            <v>cad</v>
          </cell>
          <cell r="D10418" t="str">
            <v>5.730,80</v>
          </cell>
        </row>
        <row r="10419">
          <cell r="A10419" t="str">
            <v>1E.04.040.0050.o</v>
          </cell>
          <cell r="B10419" t="str">
            <v>- sovrapprezzo per esecuzione IP54</v>
          </cell>
          <cell r="C10419" t="str">
            <v>cad</v>
          </cell>
          <cell r="D10419" t="str">
            <v>507,97</v>
          </cell>
        </row>
        <row r="10420">
          <cell r="A10420" t="str">
            <v>1E.04.040.0060</v>
          </cell>
          <cell r="B10420" t="str">
            <v>Quadro elettrico per rifasamento automatico, in carpenteria metallica da interno, grado di protezione IP30, per installazione a pavimento,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10420"/>
          <cell r="D10420"/>
        </row>
        <row r="10421">
          <cell r="A10421" t="str">
            <v>1E.04.040.0060.a</v>
          </cell>
          <cell r="B10421" t="str">
            <v>- 450 kvar</v>
          </cell>
          <cell r="C10421" t="str">
            <v>cad</v>
          </cell>
          <cell r="D10421" t="str">
            <v>7.565,57</v>
          </cell>
        </row>
        <row r="10422">
          <cell r="A10422" t="str">
            <v>1E.04.040.0060.b</v>
          </cell>
          <cell r="B10422" t="str">
            <v>- 500 kvar</v>
          </cell>
          <cell r="C10422" t="str">
            <v>cad</v>
          </cell>
          <cell r="D10422" t="str">
            <v>7.956,32</v>
          </cell>
        </row>
        <row r="10423">
          <cell r="A10423" t="str">
            <v>1E.04.040.0060.c</v>
          </cell>
          <cell r="B10423" t="str">
            <v>- 550 kvar</v>
          </cell>
          <cell r="C10423" t="str">
            <v>cad</v>
          </cell>
          <cell r="D10423" t="str">
            <v>8.349,74</v>
          </cell>
        </row>
        <row r="10424">
          <cell r="A10424" t="str">
            <v>1E.04.040.0060.d</v>
          </cell>
          <cell r="B10424" t="str">
            <v>- 600 kvar</v>
          </cell>
          <cell r="C10424" t="str">
            <v>cad</v>
          </cell>
          <cell r="D10424" t="str">
            <v>8.702,29</v>
          </cell>
        </row>
        <row r="10425">
          <cell r="A10425" t="str">
            <v>1E.04.040.0060.e</v>
          </cell>
          <cell r="B10425" t="str">
            <v>- sovrapprezzo per esecuzione IP54</v>
          </cell>
          <cell r="C10425" t="str">
            <v>cad</v>
          </cell>
          <cell r="D10425" t="str">
            <v>1.394,26</v>
          </cell>
        </row>
        <row r="10426">
          <cell r="A10426" t="str">
            <v>1E.04.050</v>
          </cell>
          <cell r="B10426" t="str">
            <v>CONVERTITORI DI FREQUENZA (INVERTER)</v>
          </cell>
          <cell r="C10426"/>
          <cell r="D10426"/>
        </row>
        <row r="10427">
          <cell r="A10427" t="str">
            <v>1E.04.050.0010</v>
          </cell>
          <cell r="B10427" t="str">
            <v>Convertitore di frequenza compatto (inverter) 3x380-480V, per ogni tipo di applicazione, installazione affiancata in ogni posizione, regolatore PID, filtri EMC e antiarmoniche integrati, contenitore a libro IP20 versione standard, porta seriale RS232 integrata, nelle seguenti tipologie di potenza:</v>
          </cell>
          <cell r="C10427"/>
          <cell r="D10427"/>
        </row>
        <row r="10428">
          <cell r="A10428" t="str">
            <v>1E.04.050.0010.a</v>
          </cell>
          <cell r="B10428" t="str">
            <v>- 0,55 kW</v>
          </cell>
          <cell r="C10428" t="str">
            <v>cad</v>
          </cell>
          <cell r="D10428" t="str">
            <v>606,41</v>
          </cell>
        </row>
        <row r="10429">
          <cell r="A10429" t="str">
            <v>1E.04.050.0010.b</v>
          </cell>
          <cell r="B10429" t="str">
            <v>- 0,75 kW</v>
          </cell>
          <cell r="C10429" t="str">
            <v>cad</v>
          </cell>
          <cell r="D10429" t="str">
            <v>668,14</v>
          </cell>
        </row>
        <row r="10430">
          <cell r="A10430" t="str">
            <v>1E.04.050.0010.c</v>
          </cell>
          <cell r="B10430" t="str">
            <v>- 1,1 kW</v>
          </cell>
          <cell r="C10430" t="str">
            <v>cad</v>
          </cell>
          <cell r="D10430" t="str">
            <v>735,81</v>
          </cell>
        </row>
        <row r="10431">
          <cell r="A10431" t="str">
            <v>1E.04.050.0010.d</v>
          </cell>
          <cell r="B10431" t="str">
            <v>- 1,5 kW</v>
          </cell>
          <cell r="C10431" t="str">
            <v>cad</v>
          </cell>
          <cell r="D10431" t="str">
            <v>819,78</v>
          </cell>
        </row>
        <row r="10432">
          <cell r="A10432" t="str">
            <v>1E.04.050.0010.e</v>
          </cell>
          <cell r="B10432" t="str">
            <v>- 2,2 kW</v>
          </cell>
          <cell r="C10432" t="str">
            <v>cad</v>
          </cell>
          <cell r="D10432" t="str">
            <v>962,02</v>
          </cell>
        </row>
        <row r="10433">
          <cell r="A10433" t="str">
            <v>1E.04.050.0010.f</v>
          </cell>
          <cell r="B10433" t="str">
            <v>- 3 kW</v>
          </cell>
          <cell r="C10433" t="str">
            <v>cad</v>
          </cell>
          <cell r="D10433" t="str">
            <v>1.055,88</v>
          </cell>
        </row>
        <row r="10434">
          <cell r="A10434" t="str">
            <v>1E.04.050.0010.g</v>
          </cell>
          <cell r="B10434" t="str">
            <v>- 4 kW</v>
          </cell>
          <cell r="C10434" t="str">
            <v>cad</v>
          </cell>
          <cell r="D10434" t="str">
            <v>1.133,42</v>
          </cell>
        </row>
        <row r="10435">
          <cell r="A10435" t="str">
            <v>1E.04.050.0010.h</v>
          </cell>
          <cell r="B10435" t="str">
            <v>- 5,5 kW</v>
          </cell>
          <cell r="C10435" t="str">
            <v>cad</v>
          </cell>
          <cell r="D10435" t="str">
            <v>1.299,88</v>
          </cell>
        </row>
        <row r="10436">
          <cell r="A10436" t="str">
            <v>1E.04.050.0010.i</v>
          </cell>
          <cell r="B10436" t="str">
            <v>- 7,5 kW</v>
          </cell>
          <cell r="C10436" t="str">
            <v>cad</v>
          </cell>
          <cell r="D10436" t="str">
            <v>1.473,73</v>
          </cell>
        </row>
        <row r="10437">
          <cell r="A10437" t="str">
            <v>1E.04.050.0010.j</v>
          </cell>
          <cell r="B10437" t="str">
            <v>- 11 kW</v>
          </cell>
          <cell r="C10437" t="str">
            <v>cad</v>
          </cell>
          <cell r="D10437" t="str">
            <v>1.697,48</v>
          </cell>
        </row>
        <row r="10438">
          <cell r="A10438" t="str">
            <v>1E.04.050.0010.k</v>
          </cell>
          <cell r="B10438" t="str">
            <v>- 15 kW</v>
          </cell>
          <cell r="C10438" t="str">
            <v>cad</v>
          </cell>
          <cell r="D10438" t="str">
            <v>1.951,84</v>
          </cell>
        </row>
        <row r="10439">
          <cell r="A10439" t="str">
            <v>1E.04.050.0010.l</v>
          </cell>
          <cell r="B10439" t="str">
            <v>- 18,5 kW</v>
          </cell>
          <cell r="C10439" t="str">
            <v>cad</v>
          </cell>
          <cell r="D10439" t="str">
            <v>2.519,30</v>
          </cell>
        </row>
        <row r="10440">
          <cell r="A10440" t="str">
            <v>1E.04.050.0020</v>
          </cell>
          <cell r="B10440" t="str">
            <v>Convertitore di frequenza compatto (inverter) 3x380-480V, per ogni tipo di applicazione, installazione affiancata in ogni posizione, regolatore PID, filtri EMC e antiarmoniche integrati, contenitore a libro IP20 versione standard con filtro radiodisturbi, porta seriale RS232 integrata, nelle seguenti tipologie di potenza:</v>
          </cell>
          <cell r="C10440"/>
          <cell r="D10440"/>
        </row>
        <row r="10441">
          <cell r="A10441" t="str">
            <v>1E.04.050.0020.a</v>
          </cell>
          <cell r="B10441" t="str">
            <v>- 0,55 kW</v>
          </cell>
          <cell r="C10441" t="str">
            <v>cad</v>
          </cell>
          <cell r="D10441" t="str">
            <v>671,62</v>
          </cell>
        </row>
        <row r="10442">
          <cell r="A10442" t="str">
            <v>1E.04.050.0020.b</v>
          </cell>
          <cell r="B10442" t="str">
            <v>- 0,75 kW</v>
          </cell>
          <cell r="C10442" t="str">
            <v>cad</v>
          </cell>
          <cell r="D10442" t="str">
            <v>743,22</v>
          </cell>
        </row>
        <row r="10443">
          <cell r="A10443" t="str">
            <v>1E.04.050.0020.c</v>
          </cell>
          <cell r="B10443" t="str">
            <v>- 1,1 kW</v>
          </cell>
          <cell r="C10443" t="str">
            <v>cad</v>
          </cell>
          <cell r="D10443" t="str">
            <v>823,24</v>
          </cell>
        </row>
        <row r="10444">
          <cell r="A10444" t="str">
            <v>1E.04.050.0020.d</v>
          </cell>
          <cell r="B10444" t="str">
            <v>- 1,5 kW</v>
          </cell>
          <cell r="C10444" t="str">
            <v>cad</v>
          </cell>
          <cell r="D10444" t="str">
            <v>921,53</v>
          </cell>
        </row>
        <row r="10445">
          <cell r="A10445" t="str">
            <v>1E.04.050.0020.e</v>
          </cell>
          <cell r="B10445" t="str">
            <v>- 2,2 kW</v>
          </cell>
          <cell r="C10445" t="str">
            <v>cad</v>
          </cell>
          <cell r="D10445" t="str">
            <v>1.087,47</v>
          </cell>
        </row>
        <row r="10446">
          <cell r="A10446" t="str">
            <v>1E.04.050.0020.f</v>
          </cell>
          <cell r="B10446" t="str">
            <v>- 3 kW</v>
          </cell>
          <cell r="C10446" t="str">
            <v>cad</v>
          </cell>
          <cell r="D10446" t="str">
            <v>1.197,63</v>
          </cell>
        </row>
        <row r="10447">
          <cell r="A10447" t="str">
            <v>1E.04.050.0020.g</v>
          </cell>
          <cell r="B10447" t="str">
            <v>- 4 kW</v>
          </cell>
          <cell r="C10447" t="str">
            <v>cad</v>
          </cell>
          <cell r="D10447" t="str">
            <v>1.286,53</v>
          </cell>
        </row>
        <row r="10448">
          <cell r="A10448" t="str">
            <v>1E.04.050.0020.h</v>
          </cell>
          <cell r="B10448" t="str">
            <v>- 5,5 kW</v>
          </cell>
          <cell r="C10448" t="str">
            <v>cad</v>
          </cell>
          <cell r="D10448" t="str">
            <v>1.482,64</v>
          </cell>
        </row>
        <row r="10449">
          <cell r="A10449" t="str">
            <v>1E.04.050.0020.i</v>
          </cell>
          <cell r="B10449" t="str">
            <v>- 7,5 kW</v>
          </cell>
          <cell r="C10449" t="str">
            <v>cad</v>
          </cell>
          <cell r="D10449" t="str">
            <v>1.686,12</v>
          </cell>
        </row>
        <row r="10450">
          <cell r="A10450" t="str">
            <v>1E.04.050.0020.j</v>
          </cell>
          <cell r="B10450" t="str">
            <v>- 11 kW</v>
          </cell>
          <cell r="C10450" t="str">
            <v>cad</v>
          </cell>
          <cell r="D10450" t="str">
            <v>1.950,37</v>
          </cell>
        </row>
        <row r="10451">
          <cell r="A10451" t="str">
            <v>1E.04.050.0020.k</v>
          </cell>
          <cell r="B10451" t="str">
            <v>- 15 kW</v>
          </cell>
          <cell r="C10451" t="str">
            <v>cad</v>
          </cell>
          <cell r="D10451" t="str">
            <v>2.190,41</v>
          </cell>
        </row>
        <row r="10452">
          <cell r="A10452" t="str">
            <v>1E.04.050.0020.l</v>
          </cell>
          <cell r="B10452" t="str">
            <v>- 18,5 kW</v>
          </cell>
          <cell r="C10452" t="str">
            <v>cad</v>
          </cell>
          <cell r="D10452" t="str">
            <v>2.797,86</v>
          </cell>
        </row>
        <row r="10453">
          <cell r="A10453" t="str">
            <v>1E.04.050.0030</v>
          </cell>
          <cell r="B10453" t="str">
            <v>Convertitore di frequenza compatto (inverter) 3x380-480V, per ogni tipo di applicazione, installazione affiancata in ogni posizione, regolatore PID, filtri EMC e antiarmoniche integrati, contenitore a libro IP20 versione standard con interfaccia di comunicazione a bus, porta seriale RS232 integrata, nelle seguenti tipologie di potenza:</v>
          </cell>
          <cell r="C10453"/>
          <cell r="D10453"/>
        </row>
        <row r="10454">
          <cell r="A10454" t="str">
            <v>1E.04.050.0030.a</v>
          </cell>
          <cell r="B10454" t="str">
            <v>- 0,55 kW</v>
          </cell>
          <cell r="C10454" t="str">
            <v>cad</v>
          </cell>
          <cell r="D10454" t="str">
            <v>779,26</v>
          </cell>
        </row>
        <row r="10455">
          <cell r="A10455" t="str">
            <v>1E.04.050.0030.b</v>
          </cell>
          <cell r="B10455" t="str">
            <v>- 0,75 kW</v>
          </cell>
          <cell r="C10455" t="str">
            <v>cad</v>
          </cell>
          <cell r="D10455" t="str">
            <v>841,03</v>
          </cell>
        </row>
        <row r="10456">
          <cell r="A10456" t="str">
            <v>1E.04.050.0030.c</v>
          </cell>
          <cell r="B10456" t="str">
            <v>- 1,1 kW</v>
          </cell>
          <cell r="C10456" t="str">
            <v>cad</v>
          </cell>
          <cell r="D10456" t="str">
            <v>908,70</v>
          </cell>
        </row>
        <row r="10457">
          <cell r="A10457" t="str">
            <v>1E.04.050.0030.d</v>
          </cell>
          <cell r="B10457" t="str">
            <v>- 1,5 kW</v>
          </cell>
          <cell r="C10457" t="str">
            <v>cad</v>
          </cell>
          <cell r="D10457" t="str">
            <v>992,66</v>
          </cell>
        </row>
        <row r="10458">
          <cell r="A10458" t="str">
            <v>1E.04.050.0030.e</v>
          </cell>
          <cell r="B10458" t="str">
            <v>- 2,2 kW</v>
          </cell>
          <cell r="C10458" t="str">
            <v>cad</v>
          </cell>
          <cell r="D10458" t="str">
            <v>1.134,90</v>
          </cell>
        </row>
        <row r="10459">
          <cell r="A10459" t="str">
            <v>1E.04.050.0030.f</v>
          </cell>
          <cell r="B10459" t="str">
            <v>- 3 kW</v>
          </cell>
          <cell r="C10459" t="str">
            <v>cad</v>
          </cell>
          <cell r="D10459" t="str">
            <v>1.228,73</v>
          </cell>
        </row>
        <row r="10460">
          <cell r="A10460" t="str">
            <v>1E.04.050.0030.g</v>
          </cell>
          <cell r="B10460" t="str">
            <v>- 4 kW</v>
          </cell>
          <cell r="C10460" t="str">
            <v>cad</v>
          </cell>
          <cell r="D10460" t="str">
            <v>1.306,29</v>
          </cell>
        </row>
        <row r="10461">
          <cell r="A10461" t="str">
            <v>1E.04.050.0030.h</v>
          </cell>
          <cell r="B10461" t="str">
            <v>- 5,5 kW</v>
          </cell>
          <cell r="C10461" t="str">
            <v>cad</v>
          </cell>
          <cell r="D10461" t="str">
            <v>1.472,75</v>
          </cell>
        </row>
        <row r="10462">
          <cell r="A10462" t="str">
            <v>1E.04.050.0030.i</v>
          </cell>
          <cell r="B10462" t="str">
            <v>- 7,5 kW</v>
          </cell>
          <cell r="C10462" t="str">
            <v>cad</v>
          </cell>
          <cell r="D10462" t="str">
            <v>1.646,61</v>
          </cell>
        </row>
        <row r="10463">
          <cell r="A10463" t="str">
            <v>1E.04.050.0030.j</v>
          </cell>
          <cell r="B10463" t="str">
            <v>- 11 kW</v>
          </cell>
          <cell r="C10463" t="str">
            <v>cad</v>
          </cell>
          <cell r="D10463" t="str">
            <v>1.870,35</v>
          </cell>
        </row>
        <row r="10464">
          <cell r="A10464" t="str">
            <v>1E.04.050.0030.k</v>
          </cell>
          <cell r="B10464" t="str">
            <v>- 15 kW</v>
          </cell>
          <cell r="C10464" t="str">
            <v>cad</v>
          </cell>
          <cell r="D10464" t="str">
            <v>2.124,72</v>
          </cell>
        </row>
        <row r="10465">
          <cell r="A10465" t="str">
            <v>1E.04.050.0030.l</v>
          </cell>
          <cell r="B10465" t="str">
            <v>- 18,5 kW</v>
          </cell>
          <cell r="C10465" t="str">
            <v>cad</v>
          </cell>
          <cell r="D10465" t="str">
            <v>2.692,18</v>
          </cell>
        </row>
        <row r="10466">
          <cell r="A10466" t="str">
            <v>1E.04.050.0040</v>
          </cell>
          <cell r="B10466" t="str">
            <v>Convertitore di frequenza compatto (inverter) 3x380-480V, per ogni tipo di applicazione, installazione affiancata in ogni posizione, regolatore PID, filtri EMC e antiarmoniche integrati, contenitore a libro IP20 versione standard con filtro radiodisturbi e interfaccia di comunicazione a bus, porta seriale RS232 integrata, nelle seguenti tipologie di potenza:</v>
          </cell>
          <cell r="C10466"/>
          <cell r="D10466"/>
        </row>
        <row r="10467">
          <cell r="A10467" t="str">
            <v>1E.04.050.0040.a</v>
          </cell>
          <cell r="B10467" t="str">
            <v>- 0,55 kW</v>
          </cell>
          <cell r="C10467" t="str">
            <v>cad</v>
          </cell>
          <cell r="D10467" t="str">
            <v>844,49</v>
          </cell>
        </row>
        <row r="10468">
          <cell r="A10468" t="str">
            <v>1E.04.050.0040.b</v>
          </cell>
          <cell r="B10468" t="str">
            <v>- 0,75 kW</v>
          </cell>
          <cell r="C10468" t="str">
            <v>cad</v>
          </cell>
          <cell r="D10468" t="str">
            <v>916,08</v>
          </cell>
        </row>
        <row r="10469">
          <cell r="A10469" t="str">
            <v>1E.04.050.0040.c</v>
          </cell>
          <cell r="B10469" t="str">
            <v>- 1,1 kW</v>
          </cell>
          <cell r="C10469" t="str">
            <v>cad</v>
          </cell>
          <cell r="D10469" t="str">
            <v>996,09</v>
          </cell>
        </row>
        <row r="10470">
          <cell r="A10470" t="str">
            <v>1E.04.050.0040.d</v>
          </cell>
          <cell r="B10470" t="str">
            <v>- 1,5 kW</v>
          </cell>
          <cell r="C10470" t="str">
            <v>cad</v>
          </cell>
          <cell r="D10470" t="str">
            <v>1.094,39</v>
          </cell>
        </row>
        <row r="10471">
          <cell r="A10471" t="str">
            <v>1E.04.050.0040.e</v>
          </cell>
          <cell r="B10471" t="str">
            <v>- 2,2 kW</v>
          </cell>
          <cell r="C10471" t="str">
            <v>cad</v>
          </cell>
          <cell r="D10471" t="str">
            <v>1.260,36</v>
          </cell>
        </row>
        <row r="10472">
          <cell r="A10472" t="str">
            <v>1E.04.050.0040.f</v>
          </cell>
          <cell r="B10472" t="str">
            <v>- 3 kW</v>
          </cell>
          <cell r="C10472" t="str">
            <v>cad</v>
          </cell>
          <cell r="D10472" t="str">
            <v>1.370,49</v>
          </cell>
        </row>
        <row r="10473">
          <cell r="A10473" t="str">
            <v>1E.04.050.0040.g</v>
          </cell>
          <cell r="B10473" t="str">
            <v>- 4 kW</v>
          </cell>
          <cell r="C10473" t="str">
            <v>cad</v>
          </cell>
          <cell r="D10473" t="str">
            <v>1.459,40</v>
          </cell>
        </row>
        <row r="10474">
          <cell r="A10474" t="str">
            <v>1E.04.050.0040.h</v>
          </cell>
          <cell r="B10474" t="str">
            <v>- 5,5 kW</v>
          </cell>
          <cell r="C10474" t="str">
            <v>cad</v>
          </cell>
          <cell r="D10474" t="str">
            <v>1.655,49</v>
          </cell>
        </row>
        <row r="10475">
          <cell r="A10475" t="str">
            <v>1E.04.050.0040.i</v>
          </cell>
          <cell r="B10475" t="str">
            <v>- 7,5 kW</v>
          </cell>
          <cell r="C10475" t="str">
            <v>cad</v>
          </cell>
          <cell r="D10475" t="str">
            <v>1.858,98</v>
          </cell>
        </row>
        <row r="10476">
          <cell r="A10476" t="str">
            <v>1E.04.050.0040.j</v>
          </cell>
          <cell r="B10476" t="str">
            <v>- 11 kW</v>
          </cell>
          <cell r="C10476" t="str">
            <v>cad</v>
          </cell>
          <cell r="D10476" t="str">
            <v>2.123,23</v>
          </cell>
        </row>
        <row r="10477">
          <cell r="A10477" t="str">
            <v>1E.04.050.0040.k</v>
          </cell>
          <cell r="B10477" t="str">
            <v>- 15 kW</v>
          </cell>
          <cell r="C10477" t="str">
            <v>cad</v>
          </cell>
          <cell r="D10477" t="str">
            <v>2.363,28</v>
          </cell>
        </row>
        <row r="10478">
          <cell r="A10478" t="str">
            <v>1E.04.050.0040.l</v>
          </cell>
          <cell r="B10478" t="str">
            <v>- 18,5 kW</v>
          </cell>
          <cell r="C10478" t="str">
            <v>cad</v>
          </cell>
          <cell r="D10478" t="str">
            <v>2.859,68</v>
          </cell>
        </row>
        <row r="10479">
          <cell r="A10479" t="str">
            <v>1E.04.050.0050</v>
          </cell>
          <cell r="B10479" t="str">
            <v>Convertitore di frequenza compatto (inverter) 3x380-500V, per applicazione di processo, installazione affiancata in ogni posizione, regolatore PID, filtri EMC e antiarmoniche integrati, contenitore a libro in esecuzione standard IP20 senza display, nelle seguenti tipologie di potenza:</v>
          </cell>
          <cell r="C10479"/>
          <cell r="D10479"/>
        </row>
        <row r="10480">
          <cell r="A10480" t="str">
            <v>1E.04.050.0050.a</v>
          </cell>
          <cell r="B10480" t="str">
            <v>- 0,75 kW</v>
          </cell>
          <cell r="C10480" t="str">
            <v>cad</v>
          </cell>
          <cell r="D10480" t="str">
            <v>916,59</v>
          </cell>
        </row>
        <row r="10481">
          <cell r="A10481" t="str">
            <v>1E.04.050.0050.b</v>
          </cell>
          <cell r="B10481" t="str">
            <v>- 1,1 kW</v>
          </cell>
          <cell r="C10481" t="str">
            <v>cad</v>
          </cell>
          <cell r="D10481" t="str">
            <v>1.021,30</v>
          </cell>
        </row>
        <row r="10482">
          <cell r="A10482" t="str">
            <v>1E.04.050.0050.c</v>
          </cell>
          <cell r="B10482" t="str">
            <v>- 1,5 kW</v>
          </cell>
          <cell r="C10482" t="str">
            <v>cad</v>
          </cell>
          <cell r="D10482" t="str">
            <v>1.151,69</v>
          </cell>
        </row>
        <row r="10483">
          <cell r="A10483" t="str">
            <v>1E.04.050.0050.d</v>
          </cell>
          <cell r="B10483" t="str">
            <v>- 2,2 kW</v>
          </cell>
          <cell r="C10483" t="str">
            <v>cad</v>
          </cell>
          <cell r="D10483" t="str">
            <v>1.373,46</v>
          </cell>
        </row>
        <row r="10484">
          <cell r="A10484" t="str">
            <v>1E.04.050.0050.e</v>
          </cell>
          <cell r="B10484" t="str">
            <v>- 3 kW</v>
          </cell>
          <cell r="C10484" t="str">
            <v>cad</v>
          </cell>
          <cell r="D10484" t="str">
            <v>1.520,17</v>
          </cell>
        </row>
        <row r="10485">
          <cell r="A10485" t="str">
            <v>1E.04.050.0050.f</v>
          </cell>
          <cell r="B10485" t="str">
            <v>- 4 kW</v>
          </cell>
          <cell r="C10485" t="str">
            <v>cad</v>
          </cell>
          <cell r="D10485" t="str">
            <v>1.638,70</v>
          </cell>
        </row>
        <row r="10486">
          <cell r="A10486" t="str">
            <v>1E.04.050.0050.g</v>
          </cell>
          <cell r="B10486" t="str">
            <v>- 5,5 kW</v>
          </cell>
          <cell r="C10486" t="str">
            <v>cad</v>
          </cell>
          <cell r="D10486" t="str">
            <v>1.907,40</v>
          </cell>
        </row>
        <row r="10487">
          <cell r="A10487" t="str">
            <v>1E.04.050.0050.h</v>
          </cell>
          <cell r="B10487" t="str">
            <v>- 7,5 kW</v>
          </cell>
          <cell r="C10487" t="str">
            <v>cad</v>
          </cell>
          <cell r="D10487" t="str">
            <v>2.177,57</v>
          </cell>
        </row>
        <row r="10488">
          <cell r="A10488" t="str">
            <v>1E.04.050.0050.i</v>
          </cell>
          <cell r="B10488" t="str">
            <v>- 11 kW</v>
          </cell>
          <cell r="C10488" t="str">
            <v>cad</v>
          </cell>
          <cell r="D10488" t="str">
            <v>3.031,58</v>
          </cell>
        </row>
        <row r="10489">
          <cell r="A10489" t="str">
            <v>1E.04.050.0050.j</v>
          </cell>
          <cell r="B10489" t="str">
            <v>- 15 kW</v>
          </cell>
          <cell r="C10489" t="str">
            <v>cad</v>
          </cell>
          <cell r="D10489" t="str">
            <v>3.031,58</v>
          </cell>
        </row>
        <row r="10490">
          <cell r="A10490" t="str">
            <v>1E.04.050.0050.k</v>
          </cell>
          <cell r="B10490" t="str">
            <v>- 18,5 kW</v>
          </cell>
          <cell r="C10490" t="str">
            <v>cad</v>
          </cell>
          <cell r="D10490" t="str">
            <v>3.794,60</v>
          </cell>
        </row>
        <row r="10491">
          <cell r="A10491" t="str">
            <v>1E.04.050.0050.l</v>
          </cell>
          <cell r="B10491" t="str">
            <v>- 22 kW</v>
          </cell>
          <cell r="C10491" t="str">
            <v>cad</v>
          </cell>
          <cell r="D10491" t="str">
            <v>4.408,55</v>
          </cell>
        </row>
        <row r="10492">
          <cell r="A10492" t="str">
            <v>1E.04.050.0050.m</v>
          </cell>
          <cell r="B10492" t="str">
            <v>- 30 kW</v>
          </cell>
          <cell r="C10492" t="str">
            <v>cad</v>
          </cell>
          <cell r="D10492" t="str">
            <v>5.175,62</v>
          </cell>
        </row>
        <row r="10493">
          <cell r="A10493" t="str">
            <v>1E.04.050.0050.n</v>
          </cell>
          <cell r="B10493" t="str">
            <v>- 37 kW</v>
          </cell>
          <cell r="C10493" t="str">
            <v>cad</v>
          </cell>
          <cell r="D10493" t="str">
            <v>6.485,92</v>
          </cell>
        </row>
        <row r="10494">
          <cell r="A10494" t="str">
            <v>1E.04.050.0050.o</v>
          </cell>
          <cell r="B10494" t="str">
            <v>- 45 kW</v>
          </cell>
          <cell r="C10494" t="str">
            <v>cad</v>
          </cell>
          <cell r="D10494" t="str">
            <v>7.871,31</v>
          </cell>
        </row>
        <row r="10495">
          <cell r="A10495" t="str">
            <v>1E.04.050.0050.p</v>
          </cell>
          <cell r="B10495" t="str">
            <v>- 55 kW</v>
          </cell>
          <cell r="C10495" t="str">
            <v>cad</v>
          </cell>
          <cell r="D10495" t="str">
            <v>9.359,42</v>
          </cell>
        </row>
        <row r="10496">
          <cell r="A10496" t="str">
            <v>1E.04.050.0060</v>
          </cell>
          <cell r="B10496" t="str">
            <v>Convertitore di frequenza compatto (inverter) 3x380-500V, per applicazione di processo, installazione affiancata in ogni posizione, regolatore PID, filtri EMC e antiarmoniche integrati, contenitore a libro in esecuzione standard IP00 senza display, nelle seguenti tipologie di potenza:</v>
          </cell>
          <cell r="C10496"/>
          <cell r="D10496"/>
        </row>
        <row r="10497">
          <cell r="A10497" t="str">
            <v>1E.04.050.0060.a</v>
          </cell>
          <cell r="B10497" t="str">
            <v>- 110 kW</v>
          </cell>
          <cell r="C10497" t="str">
            <v>cad</v>
          </cell>
          <cell r="D10497" t="str">
            <v>13.532,64</v>
          </cell>
        </row>
        <row r="10498">
          <cell r="A10498" t="str">
            <v>1E.04.050.0060.b</v>
          </cell>
          <cell r="B10498" t="str">
            <v>- 132 kW</v>
          </cell>
          <cell r="C10498" t="str">
            <v>cad</v>
          </cell>
          <cell r="D10498" t="str">
            <v>15.699,00</v>
          </cell>
        </row>
        <row r="10499">
          <cell r="A10499" t="str">
            <v>1E.04.050.0060.c</v>
          </cell>
          <cell r="B10499" t="str">
            <v>- 160 kW</v>
          </cell>
          <cell r="C10499" t="str">
            <v>cad</v>
          </cell>
          <cell r="D10499" t="str">
            <v>18.202,44</v>
          </cell>
        </row>
        <row r="10500">
          <cell r="A10500" t="str">
            <v>1E.04.050.0060.d</v>
          </cell>
          <cell r="B10500" t="str">
            <v>- 200 kW</v>
          </cell>
          <cell r="C10500" t="str">
            <v>cad</v>
          </cell>
          <cell r="D10500" t="str">
            <v>21.739,39</v>
          </cell>
        </row>
        <row r="10501">
          <cell r="A10501" t="str">
            <v>1E.04.050.0070</v>
          </cell>
          <cell r="B10501" t="str">
            <v>Convertitore di frequenza compatto (inverter) 3x380-500V, per applicazione di processo, installazione affiancata in ogni posizione, regolatore PID, filtri EMC e antiarmoniche integrati, contenitore versione compatta in esecuzione standard IP20 con display, nelle seguenti tipologie di potenza:</v>
          </cell>
          <cell r="C10501"/>
          <cell r="D10501"/>
        </row>
        <row r="10502">
          <cell r="A10502" t="str">
            <v>1E.04.050.0070.a</v>
          </cell>
          <cell r="B10502" t="str">
            <v>- 0,75 kW</v>
          </cell>
          <cell r="C10502" t="str">
            <v>cad</v>
          </cell>
          <cell r="D10502" t="str">
            <v>1.035,12</v>
          </cell>
        </row>
        <row r="10503">
          <cell r="A10503" t="str">
            <v>1E.04.050.0070.b</v>
          </cell>
          <cell r="B10503" t="str">
            <v>- 1,1 kW</v>
          </cell>
          <cell r="C10503" t="str">
            <v>cad</v>
          </cell>
          <cell r="D10503" t="str">
            <v>1.139,84</v>
          </cell>
        </row>
        <row r="10504">
          <cell r="A10504" t="str">
            <v>1E.04.050.0070.c</v>
          </cell>
          <cell r="B10504" t="str">
            <v>- 1,5 kW</v>
          </cell>
          <cell r="C10504" t="str">
            <v>cad</v>
          </cell>
          <cell r="D10504" t="str">
            <v>1.270,24</v>
          </cell>
        </row>
        <row r="10505">
          <cell r="A10505" t="str">
            <v>1E.04.050.0070.d</v>
          </cell>
          <cell r="B10505" t="str">
            <v>- 2,2 kW</v>
          </cell>
          <cell r="C10505" t="str">
            <v>cad</v>
          </cell>
          <cell r="D10505" t="str">
            <v>1.492,02</v>
          </cell>
        </row>
        <row r="10506">
          <cell r="A10506" t="str">
            <v>1E.04.050.0070.e</v>
          </cell>
          <cell r="B10506" t="str">
            <v>- 3 kW</v>
          </cell>
          <cell r="C10506" t="str">
            <v>cad</v>
          </cell>
          <cell r="D10506" t="str">
            <v>1.638,70</v>
          </cell>
        </row>
        <row r="10507">
          <cell r="A10507" t="str">
            <v>1E.04.050.0070.f</v>
          </cell>
          <cell r="B10507" t="str">
            <v>- 4 kW</v>
          </cell>
          <cell r="C10507" t="str">
            <v>cad</v>
          </cell>
          <cell r="D10507" t="str">
            <v>1.757,25</v>
          </cell>
        </row>
        <row r="10508">
          <cell r="A10508" t="str">
            <v>1E.04.050.0070.g</v>
          </cell>
          <cell r="B10508" t="str">
            <v>- 5,5 kW</v>
          </cell>
          <cell r="C10508" t="str">
            <v>cad</v>
          </cell>
          <cell r="D10508" t="str">
            <v>2.025,94</v>
          </cell>
        </row>
        <row r="10509">
          <cell r="A10509" t="str">
            <v>1E.04.050.0070.h</v>
          </cell>
          <cell r="B10509" t="str">
            <v>- 7,5 kW</v>
          </cell>
          <cell r="C10509" t="str">
            <v>cad</v>
          </cell>
          <cell r="D10509" t="str">
            <v>2.296,12</v>
          </cell>
        </row>
        <row r="10510">
          <cell r="A10510" t="str">
            <v>1E.04.050.0070.i</v>
          </cell>
          <cell r="B10510" t="str">
            <v>- 11 kW</v>
          </cell>
          <cell r="C10510" t="str">
            <v>cad</v>
          </cell>
          <cell r="D10510" t="str">
            <v>3.150,10</v>
          </cell>
        </row>
        <row r="10511">
          <cell r="A10511" t="str">
            <v>1E.04.050.0070.j</v>
          </cell>
          <cell r="B10511" t="str">
            <v>- 15 kW</v>
          </cell>
          <cell r="C10511" t="str">
            <v>cad</v>
          </cell>
          <cell r="D10511" t="str">
            <v>3.150,10</v>
          </cell>
        </row>
        <row r="10512">
          <cell r="A10512" t="str">
            <v>1E.04.050.0070.k</v>
          </cell>
          <cell r="B10512" t="str">
            <v>- 18,5 kW</v>
          </cell>
          <cell r="C10512" t="str">
            <v>cad</v>
          </cell>
          <cell r="D10512" t="str">
            <v>3.913,16</v>
          </cell>
        </row>
        <row r="10513">
          <cell r="A10513" t="str">
            <v>1E.04.050.0070.l</v>
          </cell>
          <cell r="B10513" t="str">
            <v>- 22 kW</v>
          </cell>
          <cell r="C10513" t="str">
            <v>cad</v>
          </cell>
          <cell r="D10513" t="str">
            <v>4.527,09</v>
          </cell>
        </row>
        <row r="10514">
          <cell r="A10514" t="str">
            <v>1E.04.050.0070.m</v>
          </cell>
          <cell r="B10514" t="str">
            <v>- 30 kW</v>
          </cell>
          <cell r="C10514" t="str">
            <v>cad</v>
          </cell>
          <cell r="D10514" t="str">
            <v>5.294,14</v>
          </cell>
        </row>
        <row r="10515">
          <cell r="A10515" t="str">
            <v>1E.04.050.0070.n</v>
          </cell>
          <cell r="B10515" t="str">
            <v>- 37 kW</v>
          </cell>
          <cell r="C10515" t="str">
            <v>cad</v>
          </cell>
          <cell r="D10515" t="str">
            <v>6.604,47</v>
          </cell>
        </row>
        <row r="10516">
          <cell r="A10516" t="str">
            <v>1E.04.050.0070.o</v>
          </cell>
          <cell r="B10516" t="str">
            <v>- 45 kW</v>
          </cell>
          <cell r="C10516" t="str">
            <v>cad</v>
          </cell>
          <cell r="D10516" t="str">
            <v>7.989,85</v>
          </cell>
        </row>
        <row r="10517">
          <cell r="A10517" t="str">
            <v>1E.04.050.0070.p</v>
          </cell>
          <cell r="B10517" t="str">
            <v>- 55 kW</v>
          </cell>
          <cell r="C10517" t="str">
            <v>cad</v>
          </cell>
          <cell r="D10517" t="str">
            <v>9.477,96</v>
          </cell>
        </row>
        <row r="10518">
          <cell r="A10518" t="str">
            <v>1E.04.050.0070.q</v>
          </cell>
          <cell r="B10518" t="str">
            <v>- 75 kW</v>
          </cell>
          <cell r="C10518" t="str">
            <v>cad</v>
          </cell>
          <cell r="D10518" t="str">
            <v>10.951,42</v>
          </cell>
        </row>
        <row r="10519">
          <cell r="A10519" t="str">
            <v>1E.04.050.0070.r</v>
          </cell>
          <cell r="B10519" t="str">
            <v>- 90 kW</v>
          </cell>
          <cell r="C10519" t="str">
            <v>cad</v>
          </cell>
          <cell r="D10519" t="str">
            <v>13.428,56</v>
          </cell>
        </row>
        <row r="10520">
          <cell r="A10520" t="str">
            <v>1E.04.050.0080</v>
          </cell>
          <cell r="B10520" t="str">
            <v>Convertitore di frequenza compatto (inverter) 3x380-500V, per applicazione di processo, installazione affiancata in ogni posizione, regolatore PID, filtri EMC e antiarmoniche integrati, contenitore a libro in esecuzione standard IP00 con display, nelle seguenti tipologie di potenza:</v>
          </cell>
          <cell r="C10520"/>
          <cell r="D10520"/>
        </row>
        <row r="10521">
          <cell r="A10521" t="str">
            <v>1E.04.050.0080.a</v>
          </cell>
          <cell r="B10521" t="str">
            <v>- 110 kW</v>
          </cell>
          <cell r="C10521" t="str">
            <v>cad</v>
          </cell>
          <cell r="D10521" t="str">
            <v>15.225,78</v>
          </cell>
        </row>
        <row r="10522">
          <cell r="A10522" t="str">
            <v>1E.04.050.0080.b</v>
          </cell>
          <cell r="B10522" t="str">
            <v>- 132 kW</v>
          </cell>
          <cell r="C10522" t="str">
            <v>cad</v>
          </cell>
          <cell r="D10522" t="str">
            <v>17.775,46</v>
          </cell>
        </row>
        <row r="10523">
          <cell r="A10523" t="str">
            <v>1E.04.050.0080.c</v>
          </cell>
          <cell r="B10523" t="str">
            <v>- 160 kW</v>
          </cell>
          <cell r="C10523" t="str">
            <v>cad</v>
          </cell>
          <cell r="D10523" t="str">
            <v>21.481,75</v>
          </cell>
        </row>
        <row r="10524">
          <cell r="A10524" t="str">
            <v>1E.04.050.0080.d</v>
          </cell>
          <cell r="B10524" t="str">
            <v>- 200 kW</v>
          </cell>
          <cell r="C10524" t="str">
            <v>cad</v>
          </cell>
          <cell r="D10524" t="str">
            <v>25.791,26</v>
          </cell>
        </row>
        <row r="10525">
          <cell r="A10525" t="str">
            <v>1E.04.050.0080.e</v>
          </cell>
          <cell r="B10525" t="str">
            <v>- 250 kW</v>
          </cell>
          <cell r="C10525" t="str">
            <v>cad</v>
          </cell>
          <cell r="D10525" t="str">
            <v>32.573,15</v>
          </cell>
        </row>
        <row r="10526">
          <cell r="A10526" t="str">
            <v>1E.04.050.0080.f</v>
          </cell>
          <cell r="B10526" t="str">
            <v>- 315 kW</v>
          </cell>
          <cell r="C10526" t="str">
            <v>cad</v>
          </cell>
          <cell r="D10526" t="str">
            <v>35.174,49</v>
          </cell>
        </row>
        <row r="10527">
          <cell r="A10527" t="str">
            <v>1E.04.050.0080.g</v>
          </cell>
          <cell r="B10527" t="str">
            <v>- 355 kW</v>
          </cell>
          <cell r="C10527" t="str">
            <v>cad</v>
          </cell>
          <cell r="D10527" t="str">
            <v>42.471,00</v>
          </cell>
        </row>
        <row r="10528">
          <cell r="A10528" t="str">
            <v>1E.04.050.0080.h</v>
          </cell>
          <cell r="B10528" t="str">
            <v>- 400 kW</v>
          </cell>
          <cell r="C10528" t="str">
            <v>cad</v>
          </cell>
          <cell r="D10528" t="str">
            <v>45.576,66</v>
          </cell>
        </row>
        <row r="10529">
          <cell r="A10529" t="str">
            <v>1E.04.050.0090</v>
          </cell>
          <cell r="B10529" t="str">
            <v>Convertitore di frequenza compatto (inverter) 3x380-500V, per applicazione di processo, installazione affiancata in ogni posizione, regolatore PID, filtri EMC e antiarmoniche integrati, contenitore a libro in esecuzione compatta IP54 con display, nelle seguenti tipologie di potenza:</v>
          </cell>
          <cell r="C10529"/>
          <cell r="D10529"/>
        </row>
        <row r="10530">
          <cell r="A10530" t="str">
            <v>1E.04.050.0090.a</v>
          </cell>
          <cell r="B10530" t="str">
            <v>- 0,75 kW</v>
          </cell>
          <cell r="C10530" t="str">
            <v>cad</v>
          </cell>
          <cell r="D10530" t="str">
            <v>1.210,97</v>
          </cell>
        </row>
        <row r="10531">
          <cell r="A10531" t="str">
            <v>1E.04.050.0090.b</v>
          </cell>
          <cell r="B10531" t="str">
            <v>- 1,1 kW</v>
          </cell>
          <cell r="C10531" t="str">
            <v>cad</v>
          </cell>
          <cell r="D10531" t="str">
            <v>1.316,18</v>
          </cell>
        </row>
        <row r="10532">
          <cell r="A10532" t="str">
            <v>1E.04.050.0090.c</v>
          </cell>
          <cell r="B10532" t="str">
            <v>- 1,5 kW</v>
          </cell>
          <cell r="C10532" t="str">
            <v>cad</v>
          </cell>
          <cell r="D10532" t="str">
            <v>1.447,06</v>
          </cell>
        </row>
        <row r="10533">
          <cell r="A10533" t="str">
            <v>1E.04.050.0090.d</v>
          </cell>
          <cell r="B10533" t="str">
            <v>- 2,2 kW</v>
          </cell>
          <cell r="C10533" t="str">
            <v>cad</v>
          </cell>
          <cell r="D10533" t="str">
            <v>1.668,34</v>
          </cell>
        </row>
        <row r="10534">
          <cell r="A10534" t="str">
            <v>1E.04.050.0090.e</v>
          </cell>
          <cell r="B10534" t="str">
            <v>- 3 kW</v>
          </cell>
          <cell r="C10534" t="str">
            <v>cad</v>
          </cell>
          <cell r="D10534" t="str">
            <v>1.815,03</v>
          </cell>
        </row>
        <row r="10535">
          <cell r="A10535" t="str">
            <v>1E.04.050.0090.f</v>
          </cell>
          <cell r="B10535" t="str">
            <v>- 4 kW</v>
          </cell>
          <cell r="C10535" t="str">
            <v>cad</v>
          </cell>
          <cell r="D10535" t="str">
            <v>1.933,57</v>
          </cell>
        </row>
        <row r="10536">
          <cell r="A10536" t="str">
            <v>1E.04.050.0090.g</v>
          </cell>
          <cell r="B10536" t="str">
            <v>- 5,5 kW</v>
          </cell>
          <cell r="C10536" t="str">
            <v>cad</v>
          </cell>
          <cell r="D10536" t="str">
            <v>2.202,29</v>
          </cell>
        </row>
        <row r="10537">
          <cell r="A10537" t="str">
            <v>1E.04.050.0090.h</v>
          </cell>
          <cell r="B10537" t="str">
            <v>- 7,5 kW</v>
          </cell>
          <cell r="C10537" t="str">
            <v>cad</v>
          </cell>
          <cell r="D10537" t="str">
            <v>2.472,46</v>
          </cell>
        </row>
        <row r="10538">
          <cell r="A10538" t="str">
            <v>1E.04.050.0090.i</v>
          </cell>
          <cell r="B10538" t="str">
            <v>- 11 kW</v>
          </cell>
          <cell r="C10538" t="str">
            <v>cad</v>
          </cell>
          <cell r="D10538" t="str">
            <v>3.565,51</v>
          </cell>
        </row>
        <row r="10539">
          <cell r="A10539" t="str">
            <v>1E.04.050.0090.j</v>
          </cell>
          <cell r="B10539" t="str">
            <v>- 15 kW</v>
          </cell>
          <cell r="C10539" t="str">
            <v>cad</v>
          </cell>
          <cell r="D10539" t="str">
            <v>3.565,51</v>
          </cell>
        </row>
        <row r="10540">
          <cell r="A10540" t="str">
            <v>1E.04.050.0090.k</v>
          </cell>
          <cell r="B10540" t="str">
            <v>- 18,5 kW</v>
          </cell>
          <cell r="C10540" t="str">
            <v>cad</v>
          </cell>
          <cell r="D10540" t="str">
            <v>4.329,52</v>
          </cell>
        </row>
        <row r="10541">
          <cell r="A10541" t="str">
            <v>1E.04.050.0090.l</v>
          </cell>
          <cell r="B10541" t="str">
            <v>- 22 kW</v>
          </cell>
          <cell r="C10541" t="str">
            <v>cad</v>
          </cell>
          <cell r="D10541" t="str">
            <v>5.053,61</v>
          </cell>
        </row>
        <row r="10542">
          <cell r="A10542" t="str">
            <v>1E.04.050.0090.m</v>
          </cell>
          <cell r="B10542" t="str">
            <v>- 30 kW</v>
          </cell>
          <cell r="C10542" t="str">
            <v>cad</v>
          </cell>
          <cell r="D10542" t="str">
            <v>5.842,89</v>
          </cell>
        </row>
        <row r="10543">
          <cell r="A10543" t="str">
            <v>1E.04.050.0090.n</v>
          </cell>
          <cell r="B10543" t="str">
            <v>- 37 kW</v>
          </cell>
          <cell r="C10543" t="str">
            <v>cad</v>
          </cell>
          <cell r="D10543" t="str">
            <v>7.241,63</v>
          </cell>
        </row>
        <row r="10544">
          <cell r="A10544" t="str">
            <v>1E.04.050.0090.o</v>
          </cell>
          <cell r="B10544" t="str">
            <v>- 45 kW</v>
          </cell>
          <cell r="C10544" t="str">
            <v>cad</v>
          </cell>
          <cell r="D10544" t="str">
            <v>8.626,52</v>
          </cell>
        </row>
        <row r="10545">
          <cell r="A10545" t="str">
            <v>1E.04.050.0090.p</v>
          </cell>
          <cell r="B10545" t="str">
            <v>- 55 kW</v>
          </cell>
          <cell r="C10545" t="str">
            <v>cad</v>
          </cell>
          <cell r="D10545" t="str">
            <v>10.532,49</v>
          </cell>
        </row>
        <row r="10546">
          <cell r="A10546" t="str">
            <v>1E.04.050.0090.q</v>
          </cell>
          <cell r="B10546" t="str">
            <v>- 75 kW</v>
          </cell>
          <cell r="C10546" t="str">
            <v>cad</v>
          </cell>
          <cell r="D10546" t="str">
            <v>12.331,81</v>
          </cell>
        </row>
        <row r="10547">
          <cell r="A10547" t="str">
            <v>1E.04.050.0090.r</v>
          </cell>
          <cell r="B10547" t="str">
            <v>- 90 kW</v>
          </cell>
          <cell r="C10547" t="str">
            <v>cad</v>
          </cell>
          <cell r="D10547" t="str">
            <v>14.813,51</v>
          </cell>
        </row>
        <row r="10548">
          <cell r="A10548" t="str">
            <v>1E.04.050.0090.s</v>
          </cell>
          <cell r="B10548" t="str">
            <v>- 110 kW</v>
          </cell>
          <cell r="C10548" t="str">
            <v>cad</v>
          </cell>
          <cell r="D10548" t="str">
            <v>17.503,02</v>
          </cell>
        </row>
        <row r="10549">
          <cell r="A10549" t="str">
            <v>1E.04.050.0090.t</v>
          </cell>
          <cell r="B10549" t="str">
            <v>- 132 kW</v>
          </cell>
          <cell r="C10549" t="str">
            <v>cad</v>
          </cell>
          <cell r="D10549" t="str">
            <v>20.096,65</v>
          </cell>
        </row>
        <row r="10550">
          <cell r="A10550" t="str">
            <v>1E.04.050.0090.u</v>
          </cell>
          <cell r="B10550" t="str">
            <v>- 160 kW</v>
          </cell>
          <cell r="C10550" t="str">
            <v>cad</v>
          </cell>
          <cell r="D10550" t="str">
            <v>23.877,71</v>
          </cell>
        </row>
        <row r="10551">
          <cell r="A10551" t="str">
            <v>1E.04.050.0090.v</v>
          </cell>
          <cell r="B10551" t="str">
            <v>- 200 kW</v>
          </cell>
          <cell r="C10551" t="str">
            <v>cad</v>
          </cell>
          <cell r="D10551" t="str">
            <v>28.334,50</v>
          </cell>
        </row>
        <row r="10552">
          <cell r="A10552" t="str">
            <v>1E.04.050.0090.w</v>
          </cell>
          <cell r="B10552" t="str">
            <v>- 250 kW</v>
          </cell>
          <cell r="C10552" t="str">
            <v>cad</v>
          </cell>
          <cell r="D10552" t="str">
            <v>37.750,27</v>
          </cell>
        </row>
        <row r="10553">
          <cell r="A10553" t="str">
            <v>1E.04.050.0090.x</v>
          </cell>
          <cell r="B10553" t="str">
            <v>- 315 kW</v>
          </cell>
          <cell r="C10553" t="str">
            <v>cad</v>
          </cell>
          <cell r="D10553" t="str">
            <v>40.581,22</v>
          </cell>
        </row>
        <row r="10554">
          <cell r="A10554" t="str">
            <v>1E.04.050.0090.y</v>
          </cell>
          <cell r="B10554" t="str">
            <v>- 355 kW</v>
          </cell>
          <cell r="C10554" t="str">
            <v>cad</v>
          </cell>
          <cell r="D10554" t="str">
            <v>48.379,69</v>
          </cell>
        </row>
        <row r="10555">
          <cell r="A10555" t="str">
            <v>1E.04.050.0090.z</v>
          </cell>
          <cell r="B10555" t="str">
            <v>- 400 kW</v>
          </cell>
          <cell r="C10555" t="str">
            <v>cad</v>
          </cell>
          <cell r="D10555" t="str">
            <v>51.560,84</v>
          </cell>
        </row>
        <row r="10556">
          <cell r="A10556" t="str">
            <v>1E.04.050.0100</v>
          </cell>
          <cell r="B10556" t="str">
            <v>Convertitore di frequenza compatto (inverter) 3x 380-460V, per comando pompe e ventilatori, versione compatta in esecuzione IP20, con pannello di controllo e display LCP, regolatore PID, filtri EMC e antiarmoniche integrati, elaborazioni comparative elettive dei segnali di retroazione (differenziale), nelle seguenti tipologie di potenza:</v>
          </cell>
          <cell r="C10556"/>
          <cell r="D10556"/>
        </row>
        <row r="10557">
          <cell r="A10557" t="str">
            <v>1E.04.050.0100.a</v>
          </cell>
          <cell r="B10557" t="str">
            <v>- 1,1 kW</v>
          </cell>
          <cell r="C10557" t="str">
            <v>cad</v>
          </cell>
          <cell r="D10557" t="str">
            <v>1.003,51</v>
          </cell>
        </row>
        <row r="10558">
          <cell r="A10558" t="str">
            <v>1E.04.050.0100.b</v>
          </cell>
          <cell r="B10558" t="str">
            <v>- 1,5 kW</v>
          </cell>
          <cell r="C10558" t="str">
            <v>cad</v>
          </cell>
          <cell r="D10558" t="str">
            <v>1.113,67</v>
          </cell>
        </row>
        <row r="10559">
          <cell r="A10559" t="str">
            <v>1E.04.050.0100.c</v>
          </cell>
          <cell r="B10559" t="str">
            <v>- 2,2 kW</v>
          </cell>
          <cell r="C10559" t="str">
            <v>cad</v>
          </cell>
          <cell r="D10559" t="str">
            <v>1.383,84</v>
          </cell>
        </row>
        <row r="10560">
          <cell r="A10560" t="str">
            <v>1E.04.050.0100.d</v>
          </cell>
          <cell r="B10560" t="str">
            <v>- 3 kW</v>
          </cell>
          <cell r="C10560" t="str">
            <v>cad</v>
          </cell>
          <cell r="D10560" t="str">
            <v>1.456,94</v>
          </cell>
        </row>
        <row r="10561">
          <cell r="A10561" t="str">
            <v>1E.04.050.0100.e</v>
          </cell>
          <cell r="B10561" t="str">
            <v>- 4 kW</v>
          </cell>
          <cell r="C10561" t="str">
            <v>cad</v>
          </cell>
          <cell r="D10561" t="str">
            <v>1.525,10</v>
          </cell>
        </row>
        <row r="10562">
          <cell r="A10562" t="str">
            <v>1E.04.050.0100.f</v>
          </cell>
          <cell r="B10562" t="str">
            <v>- 5,5 kW</v>
          </cell>
          <cell r="C10562" t="str">
            <v>cad</v>
          </cell>
          <cell r="D10562" t="str">
            <v>1.679,22</v>
          </cell>
        </row>
        <row r="10563">
          <cell r="A10563" t="str">
            <v>1E.04.050.0100.g</v>
          </cell>
          <cell r="B10563" t="str">
            <v>- 7,5 kW</v>
          </cell>
          <cell r="C10563" t="str">
            <v>cad</v>
          </cell>
          <cell r="D10563" t="str">
            <v>1.943,46</v>
          </cell>
        </row>
        <row r="10564">
          <cell r="A10564" t="str">
            <v>1E.04.050.0100.h</v>
          </cell>
          <cell r="B10564" t="str">
            <v>- 11 kW</v>
          </cell>
          <cell r="C10564" t="str">
            <v>cad</v>
          </cell>
          <cell r="D10564" t="str">
            <v>2.484,31</v>
          </cell>
        </row>
        <row r="10565">
          <cell r="A10565" t="str">
            <v>1E.04.050.0100.i</v>
          </cell>
          <cell r="B10565" t="str">
            <v>- 15 kW</v>
          </cell>
          <cell r="C10565" t="str">
            <v>cad</v>
          </cell>
          <cell r="D10565" t="str">
            <v>3.015,25</v>
          </cell>
        </row>
        <row r="10566">
          <cell r="A10566" t="str">
            <v>1E.04.050.0100.j</v>
          </cell>
          <cell r="B10566" t="str">
            <v>- 18,5 kW</v>
          </cell>
          <cell r="C10566" t="str">
            <v>cad</v>
          </cell>
          <cell r="D10566" t="str">
            <v>3.567,47</v>
          </cell>
        </row>
        <row r="10567">
          <cell r="A10567" t="str">
            <v>1E.04.050.0100.k</v>
          </cell>
          <cell r="B10567" t="str">
            <v>- 22 kW</v>
          </cell>
          <cell r="C10567" t="str">
            <v>cad</v>
          </cell>
          <cell r="D10567" t="str">
            <v>3.672,69</v>
          </cell>
        </row>
        <row r="10568">
          <cell r="A10568" t="str">
            <v>1E.04.050.0100.l</v>
          </cell>
          <cell r="B10568" t="str">
            <v>- 30 kW</v>
          </cell>
          <cell r="C10568" t="str">
            <v>cad</v>
          </cell>
          <cell r="D10568" t="str">
            <v>4.484,67</v>
          </cell>
        </row>
        <row r="10569">
          <cell r="A10569" t="str">
            <v>1E.04.050.0100.m</v>
          </cell>
          <cell r="B10569" t="str">
            <v>- 37 kW</v>
          </cell>
          <cell r="C10569" t="str">
            <v>cad</v>
          </cell>
          <cell r="D10569" t="str">
            <v>5.732,97</v>
          </cell>
        </row>
        <row r="10570">
          <cell r="A10570" t="str">
            <v>1E.04.050.0100.n</v>
          </cell>
          <cell r="B10570" t="str">
            <v>- 45 kW</v>
          </cell>
          <cell r="C10570" t="str">
            <v>cad</v>
          </cell>
          <cell r="D10570" t="str">
            <v>6.937,16</v>
          </cell>
        </row>
        <row r="10571">
          <cell r="A10571" t="str">
            <v>1E.04.050.0100.o</v>
          </cell>
          <cell r="B10571" t="str">
            <v>- 55 kW</v>
          </cell>
          <cell r="C10571" t="str">
            <v>cad</v>
          </cell>
          <cell r="D10571" t="str">
            <v>8.402,45</v>
          </cell>
        </row>
        <row r="10572">
          <cell r="A10572" t="str">
            <v>1E.04.050.0100.p</v>
          </cell>
          <cell r="B10572" t="str">
            <v>- 75 kW</v>
          </cell>
          <cell r="C10572" t="str">
            <v>cad</v>
          </cell>
          <cell r="D10572" t="str">
            <v>9.726,19</v>
          </cell>
        </row>
        <row r="10573">
          <cell r="A10573" t="str">
            <v>1E.04.050.0100.q</v>
          </cell>
          <cell r="B10573" t="str">
            <v>- 90 kW</v>
          </cell>
          <cell r="C10573" t="str">
            <v>cad</v>
          </cell>
          <cell r="D10573" t="str">
            <v>12.143,05</v>
          </cell>
        </row>
        <row r="10574">
          <cell r="A10574" t="str">
            <v>1E.04.050.0110</v>
          </cell>
          <cell r="B10574" t="str">
            <v>Convertitore di frequenza compatto (inverter) 3x 380-460V, per comando pompe e ventilatori, versione compatta in esecuzione IP00, con pannello di controllo e display LCP, regolatore PID, filtri EMC e antiarmoniche integrati, elaborazioni comparative elettive dei segnali di retroazione (differenziale), nelle seguenti tipologie di potenza:</v>
          </cell>
          <cell r="C10574"/>
          <cell r="D10574"/>
        </row>
        <row r="10575">
          <cell r="A10575" t="str">
            <v>1E.04.050.0110.a</v>
          </cell>
          <cell r="B10575" t="str">
            <v>- 110 kW</v>
          </cell>
          <cell r="C10575" t="str">
            <v>cad</v>
          </cell>
          <cell r="D10575" t="str">
            <v>14.621,66</v>
          </cell>
        </row>
        <row r="10576">
          <cell r="A10576" t="str">
            <v>1E.04.050.0110.b</v>
          </cell>
          <cell r="B10576" t="str">
            <v>- 132 kW</v>
          </cell>
          <cell r="C10576" t="str">
            <v>cad</v>
          </cell>
          <cell r="D10576" t="str">
            <v>17.060,26</v>
          </cell>
        </row>
        <row r="10577">
          <cell r="A10577" t="str">
            <v>1E.04.050.0110.c</v>
          </cell>
          <cell r="B10577" t="str">
            <v>- 160 kW</v>
          </cell>
          <cell r="C10577" t="str">
            <v>cad</v>
          </cell>
          <cell r="D10577" t="str">
            <v>20.584,60</v>
          </cell>
        </row>
        <row r="10578">
          <cell r="A10578" t="str">
            <v>1E.04.050.0110.d</v>
          </cell>
          <cell r="B10578" t="str">
            <v>- 200 kW</v>
          </cell>
          <cell r="C10578" t="str">
            <v>cad</v>
          </cell>
          <cell r="D10578" t="str">
            <v>24.700,49</v>
          </cell>
        </row>
        <row r="10579">
          <cell r="A10579" t="str">
            <v>1E.04.050.0110.e</v>
          </cell>
          <cell r="B10579" t="str">
            <v>- 250 kW</v>
          </cell>
          <cell r="C10579" t="str">
            <v>cad</v>
          </cell>
          <cell r="D10579" t="str">
            <v>32.573,15</v>
          </cell>
        </row>
        <row r="10580">
          <cell r="A10580" t="str">
            <v>1E.04.050.0110.f</v>
          </cell>
          <cell r="B10580" t="str">
            <v>- 315 kW</v>
          </cell>
          <cell r="C10580" t="str">
            <v>cad</v>
          </cell>
          <cell r="D10580" t="str">
            <v>35.174,49</v>
          </cell>
        </row>
        <row r="10581">
          <cell r="A10581" t="str">
            <v>1E.04.050.0110.g</v>
          </cell>
          <cell r="B10581" t="str">
            <v>- 355 kW</v>
          </cell>
          <cell r="C10581" t="str">
            <v>cad</v>
          </cell>
          <cell r="D10581" t="str">
            <v>42.471,00</v>
          </cell>
        </row>
        <row r="10582">
          <cell r="A10582" t="str">
            <v>1E.04.050.0110.h</v>
          </cell>
          <cell r="B10582" t="str">
            <v>- 400 kW</v>
          </cell>
          <cell r="C10582" t="str">
            <v>cad</v>
          </cell>
          <cell r="D10582" t="str">
            <v>45.576,66</v>
          </cell>
        </row>
        <row r="10583">
          <cell r="A10583" t="str">
            <v>1E.04.050.0120</v>
          </cell>
          <cell r="B10583" t="str">
            <v>Convertitore di frequenza compatto (inverter) 3x 380-460V, per comando pompe e ventilatori, versione compatta in esecuzione IP54, con pannello di controllo e display LCP, regolatore PID, filtri EMC e antiarmoniche integrati, elaborazioni comparative elettive dei segnali di retroazione (differenziale), nelle seguenti tipologie di potenza:</v>
          </cell>
          <cell r="C10583"/>
          <cell r="D10583"/>
        </row>
        <row r="10584">
          <cell r="A10584" t="str">
            <v>1E.04.050.0120.a</v>
          </cell>
          <cell r="B10584" t="str">
            <v>- 1,1 kW</v>
          </cell>
          <cell r="C10584" t="str">
            <v>cad</v>
          </cell>
          <cell r="D10584" t="str">
            <v>1.152,67</v>
          </cell>
        </row>
        <row r="10585">
          <cell r="A10585" t="str">
            <v>1E.04.050.0120.b</v>
          </cell>
          <cell r="B10585" t="str">
            <v>- 1,5 kW</v>
          </cell>
          <cell r="C10585" t="str">
            <v>cad</v>
          </cell>
          <cell r="D10585" t="str">
            <v>1.262,82</v>
          </cell>
        </row>
        <row r="10586">
          <cell r="A10586" t="str">
            <v>1E.04.050.0120.c</v>
          </cell>
          <cell r="B10586" t="str">
            <v>- 2,2 kW</v>
          </cell>
          <cell r="C10586" t="str">
            <v>cad</v>
          </cell>
          <cell r="D10586" t="str">
            <v>1.521,15</v>
          </cell>
        </row>
        <row r="10587">
          <cell r="A10587" t="str">
            <v>1E.04.050.0120.d</v>
          </cell>
          <cell r="B10587" t="str">
            <v>- 3 kW</v>
          </cell>
          <cell r="C10587" t="str">
            <v>cad</v>
          </cell>
          <cell r="D10587" t="str">
            <v>1.605,12</v>
          </cell>
        </row>
        <row r="10588">
          <cell r="A10588" t="str">
            <v>1E.04.050.0120.e</v>
          </cell>
          <cell r="B10588" t="str">
            <v>- 4 kW</v>
          </cell>
          <cell r="C10588" t="str">
            <v>cad</v>
          </cell>
          <cell r="D10588" t="str">
            <v>1.674,27</v>
          </cell>
        </row>
        <row r="10589">
          <cell r="A10589" t="str">
            <v>1E.04.050.0120.f</v>
          </cell>
          <cell r="B10589" t="str">
            <v>- 5,5 kW</v>
          </cell>
          <cell r="C10589" t="str">
            <v>cad</v>
          </cell>
          <cell r="D10589" t="str">
            <v>1.802,68</v>
          </cell>
        </row>
        <row r="10590">
          <cell r="A10590" t="str">
            <v>1E.04.050.0120.g</v>
          </cell>
          <cell r="B10590" t="str">
            <v>- 7,5 kW</v>
          </cell>
          <cell r="C10590" t="str">
            <v>cad</v>
          </cell>
          <cell r="D10590" t="str">
            <v>2.091,62</v>
          </cell>
        </row>
        <row r="10591">
          <cell r="A10591" t="str">
            <v>1E.04.050.0120.h</v>
          </cell>
          <cell r="B10591" t="str">
            <v>- 11 kW</v>
          </cell>
          <cell r="C10591" t="str">
            <v>cad</v>
          </cell>
          <cell r="D10591" t="str">
            <v>2.891,79</v>
          </cell>
        </row>
        <row r="10592">
          <cell r="A10592" t="str">
            <v>1E.04.050.0120.i</v>
          </cell>
          <cell r="B10592" t="str">
            <v>- 15 kW</v>
          </cell>
          <cell r="C10592" t="str">
            <v>cad</v>
          </cell>
          <cell r="D10592" t="str">
            <v>3.385,20</v>
          </cell>
        </row>
        <row r="10593">
          <cell r="A10593" t="str">
            <v>1E.04.050.0120.j</v>
          </cell>
          <cell r="B10593" t="str">
            <v>- 18,5 kW</v>
          </cell>
          <cell r="C10593" t="str">
            <v>cad</v>
          </cell>
          <cell r="D10593" t="str">
            <v>3.956,18</v>
          </cell>
        </row>
        <row r="10594">
          <cell r="A10594" t="str">
            <v>1E.04.050.0120.k</v>
          </cell>
          <cell r="B10594" t="str">
            <v>- 22 kW</v>
          </cell>
          <cell r="C10594" t="str">
            <v>cad</v>
          </cell>
          <cell r="D10594" t="str">
            <v>4.240,68</v>
          </cell>
        </row>
        <row r="10595">
          <cell r="A10595" t="str">
            <v>1E.04.050.0120.l</v>
          </cell>
          <cell r="B10595" t="str">
            <v>- 30 kW</v>
          </cell>
          <cell r="C10595" t="str">
            <v>cad</v>
          </cell>
          <cell r="D10595" t="str">
            <v>5.005,87</v>
          </cell>
        </row>
        <row r="10596">
          <cell r="A10596" t="str">
            <v>1E.04.050.0120.m</v>
          </cell>
          <cell r="B10596" t="str">
            <v>- 37 kW</v>
          </cell>
          <cell r="C10596" t="str">
            <v>cad</v>
          </cell>
          <cell r="D10596" t="str">
            <v>6.278,11</v>
          </cell>
        </row>
        <row r="10597">
          <cell r="A10597" t="str">
            <v>1E.04.050.0120.n</v>
          </cell>
          <cell r="B10597" t="str">
            <v>- 45 kW</v>
          </cell>
          <cell r="C10597" t="str">
            <v>cad</v>
          </cell>
          <cell r="D10597" t="str">
            <v>7.482,29</v>
          </cell>
        </row>
        <row r="10598">
          <cell r="A10598" t="str">
            <v>1E.04.050.0120.o</v>
          </cell>
          <cell r="B10598" t="str">
            <v>- 55 kW</v>
          </cell>
          <cell r="C10598" t="str">
            <v>cad</v>
          </cell>
          <cell r="D10598" t="str">
            <v>9.388,46</v>
          </cell>
        </row>
        <row r="10599">
          <cell r="A10599" t="str">
            <v>1E.04.050.0120.p</v>
          </cell>
          <cell r="B10599" t="str">
            <v>- 75 kW</v>
          </cell>
          <cell r="C10599" t="str">
            <v>cad</v>
          </cell>
          <cell r="D10599" t="str">
            <v>11.079,44</v>
          </cell>
        </row>
        <row r="10600">
          <cell r="A10600" t="str">
            <v>1E.04.050.0120.q</v>
          </cell>
          <cell r="B10600" t="str">
            <v>- 90 kW</v>
          </cell>
          <cell r="C10600" t="str">
            <v>cad</v>
          </cell>
          <cell r="D10600" t="str">
            <v>13.490,57</v>
          </cell>
        </row>
        <row r="10601">
          <cell r="A10601" t="str">
            <v>1E.04.050.0120.r</v>
          </cell>
          <cell r="B10601" t="str">
            <v>- 110 kW</v>
          </cell>
          <cell r="C10601" t="str">
            <v>cad</v>
          </cell>
          <cell r="D10601" t="str">
            <v>16.745,96</v>
          </cell>
        </row>
        <row r="10602">
          <cell r="A10602" t="str">
            <v>1E.04.050.0120.s</v>
          </cell>
          <cell r="B10602" t="str">
            <v>- 132 kW</v>
          </cell>
          <cell r="C10602" t="str">
            <v>cad</v>
          </cell>
          <cell r="D10602" t="str">
            <v>19.282,08</v>
          </cell>
        </row>
        <row r="10603">
          <cell r="A10603" t="str">
            <v>1E.04.050.0120.t</v>
          </cell>
          <cell r="B10603" t="str">
            <v>- 160 kW</v>
          </cell>
          <cell r="C10603" t="str">
            <v>cad</v>
          </cell>
          <cell r="D10603" t="str">
            <v>22.896,84</v>
          </cell>
        </row>
        <row r="10604">
          <cell r="A10604" t="str">
            <v>1E.04.050.0120.u</v>
          </cell>
          <cell r="B10604" t="str">
            <v>- 200 kW</v>
          </cell>
          <cell r="C10604" t="str">
            <v>cad</v>
          </cell>
          <cell r="D10604" t="str">
            <v>27.160,09</v>
          </cell>
        </row>
        <row r="10605">
          <cell r="A10605" t="str">
            <v>1E.04.050.0120.v</v>
          </cell>
          <cell r="B10605" t="str">
            <v>- 250 kW</v>
          </cell>
          <cell r="C10605" t="str">
            <v>cad</v>
          </cell>
          <cell r="D10605" t="str">
            <v>37.750,27</v>
          </cell>
        </row>
        <row r="10606">
          <cell r="A10606" t="str">
            <v>1E.04.050.0120.w</v>
          </cell>
          <cell r="B10606" t="str">
            <v>- 315 kW</v>
          </cell>
          <cell r="C10606" t="str">
            <v>cad</v>
          </cell>
          <cell r="D10606" t="str">
            <v>40.581,17</v>
          </cell>
        </row>
        <row r="10607">
          <cell r="A10607" t="str">
            <v>1E.04.050.0120.x</v>
          </cell>
          <cell r="B10607" t="str">
            <v>- 355 kW</v>
          </cell>
          <cell r="C10607" t="str">
            <v>cad</v>
          </cell>
          <cell r="D10607" t="str">
            <v>48.379,69</v>
          </cell>
        </row>
        <row r="10608">
          <cell r="A10608" t="str">
            <v>1E.04.050.0120.y</v>
          </cell>
          <cell r="B10608" t="str">
            <v>- 400 kW</v>
          </cell>
          <cell r="C10608" t="str">
            <v>cad</v>
          </cell>
          <cell r="D10608" t="str">
            <v>51.560,84</v>
          </cell>
        </row>
        <row r="10609">
          <cell r="A10609" t="str">
            <v>1E.05 - APPARECCHIATURE ACCESSORIE - PRESE - SPINE</v>
          </cell>
          <cell r="B10609"/>
          <cell r="C10609"/>
          <cell r="D10609"/>
        </row>
        <row r="10610">
          <cell r="A10610" t="str">
            <v>1E</v>
          </cell>
          <cell r="B10610" t="str">
            <v>OPERE COMPIUTE IMPIANTI ELETTRICI</v>
          </cell>
          <cell r="C10610"/>
          <cell r="D10610"/>
        </row>
        <row r="10611">
          <cell r="A10611" t="str">
            <v>1E.05</v>
          </cell>
          <cell r="B10611" t="str">
            <v>APPARECCHIATURE ACCESSORIE - PRESE - SPINE</v>
          </cell>
          <cell r="C10611"/>
          <cell r="D10611"/>
        </row>
        <row r="10612">
          <cell r="A10612" t="str">
            <v>1E.05.010</v>
          </cell>
          <cell r="B10612" t="str">
            <v>PRESE A NORME IEC</v>
          </cell>
          <cell r="C10612"/>
          <cell r="D10612"/>
        </row>
        <row r="10613">
          <cell r="A10613" t="str">
            <v>1E.05.010.0010</v>
          </cell>
          <cell r="B10613" t="str">
            <v>Presa a norme IEC 309 fissa da parete in materiale plastico a 10°, grado di protezione IP67, nelle seguenti tipologie:</v>
          </cell>
          <cell r="C10613"/>
          <cell r="D10613"/>
        </row>
        <row r="10614">
          <cell r="A10614" t="str">
            <v>1E.05.010.0010.a</v>
          </cell>
          <cell r="B10614" t="str">
            <v>- 16A - 2P+T - 230 V</v>
          </cell>
          <cell r="C10614" t="str">
            <v>cad</v>
          </cell>
          <cell r="D10614" t="str">
            <v>18,57</v>
          </cell>
        </row>
        <row r="10615">
          <cell r="A10615" t="str">
            <v>1E.05.010.0010.b</v>
          </cell>
          <cell r="B10615" t="str">
            <v>- 16A - 3P+T - 400 V</v>
          </cell>
          <cell r="C10615" t="str">
            <v>cad</v>
          </cell>
          <cell r="D10615" t="str">
            <v>19,23</v>
          </cell>
        </row>
        <row r="10616">
          <cell r="A10616" t="str">
            <v>1E.05.010.0010.c</v>
          </cell>
          <cell r="B10616" t="str">
            <v>- 16A - 3P+N+T - 400 V</v>
          </cell>
          <cell r="C10616" t="str">
            <v>cad</v>
          </cell>
          <cell r="D10616" t="str">
            <v>19,91</v>
          </cell>
        </row>
        <row r="10617">
          <cell r="A10617" t="str">
            <v>1E.05.010.0010.d</v>
          </cell>
          <cell r="B10617" t="str">
            <v>- 32A - 2P+T - 230 V</v>
          </cell>
          <cell r="C10617" t="str">
            <v>cad</v>
          </cell>
          <cell r="D10617" t="str">
            <v>22,11</v>
          </cell>
        </row>
        <row r="10618">
          <cell r="A10618" t="str">
            <v>1E.05.010.0010.e</v>
          </cell>
          <cell r="B10618" t="str">
            <v>- 32A - 3P+T - 400 V</v>
          </cell>
          <cell r="C10618" t="str">
            <v>cad</v>
          </cell>
          <cell r="D10618" t="str">
            <v>22,58</v>
          </cell>
        </row>
        <row r="10619">
          <cell r="A10619" t="str">
            <v>1E.05.010.0010.f</v>
          </cell>
          <cell r="B10619" t="str">
            <v>- 32A - 3P+N+T - 400 V</v>
          </cell>
          <cell r="C10619" t="str">
            <v>cad</v>
          </cell>
          <cell r="D10619" t="str">
            <v>23,54</v>
          </cell>
        </row>
        <row r="10620">
          <cell r="A10620" t="str">
            <v>1E.05.010.0010.g</v>
          </cell>
          <cell r="B10620" t="str">
            <v>- 63A - 2P+T - 230 V</v>
          </cell>
          <cell r="C10620" t="str">
            <v>cad</v>
          </cell>
          <cell r="D10620" t="str">
            <v>38,64</v>
          </cell>
        </row>
        <row r="10621">
          <cell r="A10621" t="str">
            <v>1E.05.010.0010.h</v>
          </cell>
          <cell r="B10621" t="str">
            <v>- 63A - 3P+T - 400 V</v>
          </cell>
          <cell r="C10621" t="str">
            <v>cad</v>
          </cell>
          <cell r="D10621" t="str">
            <v>40,95</v>
          </cell>
        </row>
        <row r="10622">
          <cell r="A10622" t="str">
            <v>1E.05.010.0010.i</v>
          </cell>
          <cell r="B10622" t="str">
            <v>- 63A - 3P+N+T - 400 V</v>
          </cell>
          <cell r="C10622" t="str">
            <v>cad</v>
          </cell>
          <cell r="D10622" t="str">
            <v>42,10</v>
          </cell>
        </row>
        <row r="10623">
          <cell r="A10623" t="str">
            <v>1E.05.010.0020</v>
          </cell>
          <cell r="B10623" t="str">
            <v>Presa a norme IEC 309 fissa da parete in materiale plastico a 90°, grado di protezione IP44, nelle seguenti tipologie:</v>
          </cell>
          <cell r="C10623"/>
          <cell r="D10623"/>
        </row>
        <row r="10624">
          <cell r="A10624" t="str">
            <v>1E.05.010.0020.a</v>
          </cell>
          <cell r="B10624" t="str">
            <v>- 16A - 2P+T - 230 V</v>
          </cell>
          <cell r="C10624" t="str">
            <v>cad</v>
          </cell>
          <cell r="D10624" t="str">
            <v>16,64</v>
          </cell>
        </row>
        <row r="10625">
          <cell r="A10625" t="str">
            <v>1E.05.010.0020.b</v>
          </cell>
          <cell r="B10625" t="str">
            <v>- 16A - 3P+T - 400 V</v>
          </cell>
          <cell r="C10625" t="str">
            <v>cad</v>
          </cell>
          <cell r="D10625" t="str">
            <v>16,94</v>
          </cell>
        </row>
        <row r="10626">
          <cell r="A10626" t="str">
            <v>1E.05.010.0020.c</v>
          </cell>
          <cell r="B10626" t="str">
            <v>- 16A - 3P+N+T - 400 V</v>
          </cell>
          <cell r="C10626" t="str">
            <v>cad</v>
          </cell>
          <cell r="D10626" t="str">
            <v>17,09</v>
          </cell>
        </row>
        <row r="10627">
          <cell r="A10627" t="str">
            <v>1E.05.010.0020.d</v>
          </cell>
          <cell r="B10627" t="str">
            <v>- 32A - 2P+T - 230 V</v>
          </cell>
          <cell r="C10627" t="str">
            <v>cad</v>
          </cell>
          <cell r="D10627" t="str">
            <v>19,01</v>
          </cell>
        </row>
        <row r="10628">
          <cell r="A10628" t="str">
            <v>1E.05.010.0020.e</v>
          </cell>
          <cell r="B10628" t="str">
            <v>- 32A - 3P+T - 400 V</v>
          </cell>
          <cell r="C10628" t="str">
            <v>cad</v>
          </cell>
          <cell r="D10628" t="str">
            <v>19,58</v>
          </cell>
        </row>
        <row r="10629">
          <cell r="A10629" t="str">
            <v>1E.05.010.0020.f</v>
          </cell>
          <cell r="B10629" t="str">
            <v>- 32A - 3P+N+T - 400 V</v>
          </cell>
          <cell r="C10629" t="str">
            <v>cad</v>
          </cell>
          <cell r="D10629" t="str">
            <v>20,15</v>
          </cell>
        </row>
        <row r="10630">
          <cell r="A10630" t="str">
            <v>1E.05.010.0030</v>
          </cell>
          <cell r="B10630" t="str">
            <v>Presa a norme IEC 309 fissa da parete, a bassissima tensione, in materiale plastico a 90°, grado di protezione IP44, nelle seguenti tipologie:</v>
          </cell>
          <cell r="C10630"/>
          <cell r="D10630"/>
        </row>
        <row r="10631">
          <cell r="A10631" t="str">
            <v>1E.05.010.0030.a</v>
          </cell>
          <cell r="B10631" t="str">
            <v>- 16 o 32 A - 2P - 24 o 42 V</v>
          </cell>
          <cell r="C10631" t="str">
            <v>cad</v>
          </cell>
          <cell r="D10631" t="str">
            <v>19,58</v>
          </cell>
        </row>
        <row r="10632">
          <cell r="A10632" t="str">
            <v>1E.05.010.0030.b</v>
          </cell>
          <cell r="B10632" t="str">
            <v>- 16 o 32 A - 3P - 24 o 42 V</v>
          </cell>
          <cell r="C10632" t="str">
            <v>cad</v>
          </cell>
          <cell r="D10632" t="str">
            <v>20,25</v>
          </cell>
        </row>
        <row r="10633">
          <cell r="A10633" t="str">
            <v>1E.05.010.0040</v>
          </cell>
          <cell r="B10633" t="str">
            <v>Presa a norme IEC 309 fissa da parete in materiale plastico a 90°, grado di protezione IP67, nelle seguenti tipologie:</v>
          </cell>
          <cell r="C10633"/>
          <cell r="D10633"/>
        </row>
        <row r="10634">
          <cell r="A10634" t="str">
            <v>1E.05.010.0040.a</v>
          </cell>
          <cell r="B10634" t="str">
            <v>- 16A - 2P+T - 230 V</v>
          </cell>
          <cell r="C10634" t="str">
            <v>cad</v>
          </cell>
          <cell r="D10634" t="str">
            <v>20,53</v>
          </cell>
        </row>
        <row r="10635">
          <cell r="A10635" t="str">
            <v>1E.05.010.0040.b</v>
          </cell>
          <cell r="B10635" t="str">
            <v>- 16A - 3P+T - 400 V</v>
          </cell>
          <cell r="C10635" t="str">
            <v>cad</v>
          </cell>
          <cell r="D10635" t="str">
            <v>21,33</v>
          </cell>
        </row>
        <row r="10636">
          <cell r="A10636" t="str">
            <v>1E.05.010.0040.c</v>
          </cell>
          <cell r="B10636" t="str">
            <v>- 16A - 3P+N+T - 400 V</v>
          </cell>
          <cell r="C10636" t="str">
            <v>cad</v>
          </cell>
          <cell r="D10636" t="str">
            <v>22,20</v>
          </cell>
        </row>
        <row r="10637">
          <cell r="A10637" t="str">
            <v>1E.05.010.0040.d</v>
          </cell>
          <cell r="B10637" t="str">
            <v>- 32A - 2P+T - 230 V</v>
          </cell>
          <cell r="C10637" t="str">
            <v>cad</v>
          </cell>
          <cell r="D10637" t="str">
            <v>24,20</v>
          </cell>
        </row>
        <row r="10638">
          <cell r="A10638" t="str">
            <v>1E.05.010.0040.e</v>
          </cell>
          <cell r="B10638" t="str">
            <v>- 32A - 3P+T - 400 V</v>
          </cell>
          <cell r="C10638" t="str">
            <v>cad</v>
          </cell>
          <cell r="D10638" t="str">
            <v>24,78</v>
          </cell>
        </row>
        <row r="10639">
          <cell r="A10639" t="str">
            <v>1E.05.010.0040.f</v>
          </cell>
          <cell r="B10639" t="str">
            <v>- 32A - 3P+N+T - 400 V</v>
          </cell>
          <cell r="C10639" t="str">
            <v>cad</v>
          </cell>
          <cell r="D10639" t="str">
            <v>26,03</v>
          </cell>
        </row>
        <row r="10640">
          <cell r="A10640" t="str">
            <v>1E.05.010.0050</v>
          </cell>
          <cell r="B10640" t="str">
            <v>Presa a norme IEC 309 fissa da parete in materiale plastico a 90°, grado di protezione IP67, nelle seguenti tipologie:</v>
          </cell>
          <cell r="C10640"/>
          <cell r="D10640"/>
        </row>
        <row r="10641">
          <cell r="A10641" t="str">
            <v>1E.05.010.0050.a</v>
          </cell>
          <cell r="B10641" t="str">
            <v>- 63A - 2P+T - 230 V</v>
          </cell>
          <cell r="C10641" t="str">
            <v>cad</v>
          </cell>
          <cell r="D10641" t="str">
            <v>42,10</v>
          </cell>
        </row>
        <row r="10642">
          <cell r="A10642" t="str">
            <v>1E.05.010.0050.b</v>
          </cell>
          <cell r="B10642" t="str">
            <v>- 63A - 3P+T - 400 V</v>
          </cell>
          <cell r="C10642" t="str">
            <v>cad</v>
          </cell>
          <cell r="D10642" t="str">
            <v>44,50</v>
          </cell>
        </row>
        <row r="10643">
          <cell r="A10643" t="str">
            <v>1E.05.010.0050.c</v>
          </cell>
          <cell r="B10643" t="str">
            <v>- 63A - 3P+N+T - 400 V</v>
          </cell>
          <cell r="C10643" t="str">
            <v>cad</v>
          </cell>
          <cell r="D10643" t="str">
            <v>45,35</v>
          </cell>
        </row>
        <row r="10644">
          <cell r="A10644" t="str">
            <v>1E.05.010.0050.d</v>
          </cell>
          <cell r="B10644" t="str">
            <v>- 125A - 3P+T - 400 V</v>
          </cell>
          <cell r="C10644" t="str">
            <v>cad</v>
          </cell>
          <cell r="D10644" t="str">
            <v>76,14</v>
          </cell>
        </row>
        <row r="10645">
          <cell r="A10645" t="str">
            <v>1E.05.010.0050.e</v>
          </cell>
          <cell r="B10645" t="str">
            <v>- 125A - 3P+N+T - 400 V</v>
          </cell>
          <cell r="C10645" t="str">
            <v>cad</v>
          </cell>
          <cell r="D10645" t="str">
            <v>79,97</v>
          </cell>
        </row>
        <row r="10646">
          <cell r="A10646" t="str">
            <v>1E.05.010.0060</v>
          </cell>
          <cell r="B10646" t="str">
            <v>Moltiplicatore stagno a 2 uscite con spina 16A a norme IEC 309 da 16A, 50/60 Hz, grado di protezione IP67, nelle seguenti tipologie:</v>
          </cell>
          <cell r="C10646"/>
          <cell r="D10646"/>
        </row>
        <row r="10647">
          <cell r="A10647" t="str">
            <v>1E.05.010.0060.a</v>
          </cell>
          <cell r="B10647" t="str">
            <v>- 2P+T - 230 V</v>
          </cell>
          <cell r="C10647" t="str">
            <v>cad</v>
          </cell>
          <cell r="D10647" t="str">
            <v>31,66</v>
          </cell>
        </row>
        <row r="10648">
          <cell r="A10648" t="str">
            <v>1E.05.010.0060.b</v>
          </cell>
          <cell r="B10648" t="str">
            <v>- 3P+T - 400 V</v>
          </cell>
          <cell r="C10648" t="str">
            <v>cad</v>
          </cell>
          <cell r="D10648" t="str">
            <v>26,70</v>
          </cell>
        </row>
        <row r="10649">
          <cell r="A10649" t="str">
            <v>1E.05.010.0060.c</v>
          </cell>
          <cell r="B10649" t="str">
            <v>- 3P+N+T - 400 V</v>
          </cell>
          <cell r="C10649" t="str">
            <v>cad</v>
          </cell>
          <cell r="D10649" t="str">
            <v>29,84</v>
          </cell>
        </row>
        <row r="10650">
          <cell r="A10650" t="str">
            <v>1E.05.010.0070</v>
          </cell>
          <cell r="B10650" t="str">
            <v>Moltiplicatore stagno a 3 uscite con spina a norme IEC 309, 50/60 Hz, grado di protezione IP67, nelle seguenti tipologie:</v>
          </cell>
          <cell r="C10650"/>
          <cell r="D10650"/>
        </row>
        <row r="10651">
          <cell r="A10651" t="str">
            <v>1E.05.010.0070.a</v>
          </cell>
          <cell r="B10651" t="str">
            <v>- spina da 16A - 2P+T - 230 V</v>
          </cell>
          <cell r="C10651" t="str">
            <v>cad</v>
          </cell>
          <cell r="D10651" t="str">
            <v>33,18</v>
          </cell>
        </row>
        <row r="10652">
          <cell r="A10652" t="str">
            <v>1E.05.010.0070.b</v>
          </cell>
          <cell r="B10652" t="str">
            <v>- spina da 16A - 3P+T - 400 V</v>
          </cell>
          <cell r="C10652" t="str">
            <v>cad</v>
          </cell>
          <cell r="D10652" t="str">
            <v>35,85</v>
          </cell>
        </row>
        <row r="10653">
          <cell r="A10653" t="str">
            <v>1E.05.010.0070.c</v>
          </cell>
          <cell r="B10653" t="str">
            <v>- spina da 16A - 3P+N+T - 400 V</v>
          </cell>
          <cell r="C10653" t="str">
            <v>cad</v>
          </cell>
          <cell r="D10653" t="str">
            <v>29,63</v>
          </cell>
        </row>
        <row r="10654">
          <cell r="A10654" t="str">
            <v>1E.05.010.0070.d</v>
          </cell>
          <cell r="B10654" t="str">
            <v>- spina da 32A - 3P+T - 400 V</v>
          </cell>
          <cell r="C10654" t="str">
            <v>cad</v>
          </cell>
          <cell r="D10654" t="str">
            <v>36,33</v>
          </cell>
        </row>
        <row r="10655">
          <cell r="A10655" t="str">
            <v>1E.05.010.0080</v>
          </cell>
          <cell r="B10655" t="str">
            <v>Moltiplicatore stagno a 3 uscite con 2 metri di cavo flessibile e spina 16A a norme IEC 309, 50/60 Hz, grado di protezione IP67, nelle seguenti tipologie:</v>
          </cell>
          <cell r="C10655"/>
          <cell r="D10655"/>
        </row>
        <row r="10656">
          <cell r="A10656" t="str">
            <v>1E.05.010.0080.a</v>
          </cell>
          <cell r="B10656" t="str">
            <v>- 2P+T - 230 V</v>
          </cell>
          <cell r="C10656" t="str">
            <v>cad</v>
          </cell>
          <cell r="D10656" t="str">
            <v>30,26</v>
          </cell>
        </row>
        <row r="10657">
          <cell r="A10657" t="str">
            <v>1E.05.010.0080.b</v>
          </cell>
          <cell r="B10657" t="str">
            <v>- 3P+T - 400 V</v>
          </cell>
          <cell r="C10657" t="str">
            <v>cad</v>
          </cell>
          <cell r="D10657" t="str">
            <v>43,45</v>
          </cell>
        </row>
        <row r="10658">
          <cell r="A10658" t="str">
            <v>1E.05.010.0080.c</v>
          </cell>
          <cell r="B10658" t="str">
            <v>- 3P+N+T - 400 V</v>
          </cell>
          <cell r="C10658" t="str">
            <v>cad</v>
          </cell>
          <cell r="D10658" t="str">
            <v>52,23</v>
          </cell>
        </row>
        <row r="10659">
          <cell r="A10659" t="str">
            <v>1E.05.010.0090</v>
          </cell>
          <cell r="B10659" t="str">
            <v>Moltiplicatore adattatore di configurazione stagno con spina 16A a norme IEC 309 400V 3P+N+T, 50/60 Hz, grado di protezione IP67, nelle seguenti tipologie di prese in uscita:</v>
          </cell>
          <cell r="C10659"/>
          <cell r="D10659"/>
        </row>
        <row r="10660">
          <cell r="A10660" t="str">
            <v>1E.05.010.0090.a</v>
          </cell>
          <cell r="B10660" t="str">
            <v>- 16A-230V-2P+T, 16A-230V-2P+T, 16A-400V-3P+N+T,</v>
          </cell>
          <cell r="C10660" t="str">
            <v>cad</v>
          </cell>
          <cell r="D10660" t="str">
            <v>50,31</v>
          </cell>
        </row>
        <row r="10661">
          <cell r="A10661" t="str">
            <v>1E.05.010.0090.b</v>
          </cell>
          <cell r="B10661" t="str">
            <v>- 16A-230V-2P+T, 16A-400V-3P+T, 16A-400V-3P+N+T,</v>
          </cell>
          <cell r="C10661" t="str">
            <v>cad</v>
          </cell>
          <cell r="D10661" t="str">
            <v>53,57</v>
          </cell>
        </row>
        <row r="10662">
          <cell r="A10662" t="str">
            <v>1E.05.010.0100</v>
          </cell>
          <cell r="B10662" t="str">
            <v>Moltiplicatore adattatore di configurazione stagno con spina 32A a norme IEC 309 400V 3P+N+T, 50/60 Hz, grado di protezione IP67, con prese 32A-230V-2P+T, 32A-400V-3P+T, 32A-400V-3P+N+T.</v>
          </cell>
          <cell r="C10662" t="str">
            <v>cad</v>
          </cell>
          <cell r="D10662" t="str">
            <v>71,34</v>
          </cell>
        </row>
        <row r="10663">
          <cell r="A10663" t="str">
            <v>1E.05.010.0110</v>
          </cell>
          <cell r="B10663" t="str">
            <v>Moltiplicatore adattatore di corrente stagno con spina 32A a norme IEC 309 230V 2P+T, 50/60 Hz, grado di protezione IP67, con n.3 prese IEC 309 16A 230V 2P+T.</v>
          </cell>
          <cell r="C10663" t="str">
            <v>cad</v>
          </cell>
          <cell r="D10663" t="str">
            <v>44,58</v>
          </cell>
        </row>
        <row r="10664">
          <cell r="A10664" t="str">
            <v>1E.05.010.0120</v>
          </cell>
          <cell r="B10664" t="str">
            <v>Moltiplicatore adattatore di corrente stagno con spina 32A a norme IEC 309 400V 3P+N+T, 50/60 Hz, grado di protezione IP67, nelle seguenti tipologie di prese in uscita:</v>
          </cell>
          <cell r="C10664"/>
          <cell r="D10664"/>
        </row>
        <row r="10665">
          <cell r="A10665" t="str">
            <v>1E.05.010.0120.a</v>
          </cell>
          <cell r="B10665" t="str">
            <v>- 16A-230V-2P+T, 16A-400V-3P+T, 16A-400V-3P+N+T</v>
          </cell>
          <cell r="C10665" t="str">
            <v>cad</v>
          </cell>
          <cell r="D10665" t="str">
            <v>54,04</v>
          </cell>
        </row>
        <row r="10666">
          <cell r="A10666" t="str">
            <v>1E.05.010.0120.b</v>
          </cell>
          <cell r="B10666" t="str">
            <v>- 16A-230V-2P+T, 16A-230V-2P+T, 32A-400V-3P+N+T</v>
          </cell>
          <cell r="C10666" t="str">
            <v>cad</v>
          </cell>
          <cell r="D10666" t="str">
            <v>56,83</v>
          </cell>
        </row>
        <row r="10667">
          <cell r="A10667" t="str">
            <v>1E.05.010.0130</v>
          </cell>
          <cell r="B10667" t="str">
            <v>Moltiplicatore adattatore di corrente stagno con spina 63A a norme IEC 309 400V 3P+N+T, 50/60 Hz, grado di protezione IP67, con in uscita n.2 prese IEC 309 32A 230V 2P+T e n.1 presa IEC 309 63A 400V 3P+N+T.</v>
          </cell>
          <cell r="C10667" t="str">
            <v>cad</v>
          </cell>
          <cell r="D10667" t="str">
            <v>111,61</v>
          </cell>
        </row>
        <row r="10668">
          <cell r="A10668" t="str">
            <v>1E.05.010.0140</v>
          </cell>
          <cell r="B10668" t="str">
            <v>Adattatore di sistema mobile cablato, realizzato da spina IEC 309 IP44/prese per uso domestico 230V, in contenitore plastico, nelle seguenti tipologie:</v>
          </cell>
          <cell r="C10668"/>
          <cell r="D10668"/>
        </row>
        <row r="10669">
          <cell r="A10669" t="str">
            <v>1E.05.010.0140.a</v>
          </cell>
          <cell r="B10669" t="str">
            <v>- spina IEC309 2P+T 16A 230V / n.2 prese bivalenti 2P+T 16A 230V</v>
          </cell>
          <cell r="C10669" t="str">
            <v>cad</v>
          </cell>
          <cell r="D10669" t="str">
            <v>15,41</v>
          </cell>
        </row>
        <row r="10670">
          <cell r="A10670" t="str">
            <v>1E.05.010.0140.b</v>
          </cell>
          <cell r="B10670" t="str">
            <v>- spina IEC309 2P+T 16A 230V / n.1 presa bivalente 2P+T 16A 230V</v>
          </cell>
          <cell r="C10670" t="str">
            <v>cad</v>
          </cell>
          <cell r="D10670" t="str">
            <v>13,50</v>
          </cell>
        </row>
        <row r="10671">
          <cell r="A10671" t="str">
            <v>1E.05.010.0140.c</v>
          </cell>
          <cell r="B10671" t="str">
            <v>- spina IEC309 2P+T 16A 230V / n.1 presa bivalenti 2P+T 10/16A 230V</v>
          </cell>
          <cell r="C10671" t="str">
            <v>cad</v>
          </cell>
          <cell r="D10671" t="str">
            <v>13,41</v>
          </cell>
        </row>
        <row r="10672">
          <cell r="A10672" t="str">
            <v>1E.05.010.0140.d</v>
          </cell>
          <cell r="B10672" t="str">
            <v>- spina IEC309 3P+N+T 16A 400V / n.2 prese bivalenti 2P+T 16A 230V</v>
          </cell>
          <cell r="C10672" t="str">
            <v>cad</v>
          </cell>
          <cell r="D10672" t="str">
            <v>18,56</v>
          </cell>
        </row>
        <row r="10673">
          <cell r="A10673" t="str">
            <v>1E.05.010.0140.e</v>
          </cell>
          <cell r="B10673" t="str">
            <v>- spina IEC309 3P+N+T 16A 400V / n.1 presa bivalente 2P+T 16A 230V</v>
          </cell>
          <cell r="C10673" t="str">
            <v>cad</v>
          </cell>
          <cell r="D10673" t="str">
            <v>17,42</v>
          </cell>
        </row>
        <row r="10674">
          <cell r="A10674" t="str">
            <v>1E.05.010.0150</v>
          </cell>
          <cell r="B10674" t="str">
            <v>Adattatore di sistema mobile cablato, realizzato da spina per uso domestico 2P+T 16A 230V / spina IEC 309 2P+T 16A IP44, in contenitore plastico.</v>
          </cell>
          <cell r="C10674" t="str">
            <v>cad</v>
          </cell>
          <cell r="D10674" t="str">
            <v>14,64</v>
          </cell>
        </row>
        <row r="10675">
          <cell r="A10675" t="str">
            <v>1E.05.010.0160</v>
          </cell>
          <cell r="B10675" t="str">
            <v>Derivatore adattatore di sistema mobile cablato, realizzato da spina IEC 309 16A 230V 2P+T IP44/prese per uso domestico 230V/presa IEC309 16A 230V 2P+T.</v>
          </cell>
          <cell r="C10675" t="str">
            <v>cad</v>
          </cell>
          <cell r="D10675" t="str">
            <v>28,33</v>
          </cell>
        </row>
        <row r="10676">
          <cell r="A10676" t="str">
            <v>1E.05.010.0170</v>
          </cell>
          <cell r="B10676" t="str">
            <v>Derivatore adattatore di sistema mobile cablato, realizzato da spina IEC 309 16A 230V 2P+T IP44/prese per uso domestico 230V/presa IEC309 16A 400V 3P+N+T.</v>
          </cell>
          <cell r="C10676" t="str">
            <v>cad</v>
          </cell>
          <cell r="D10676" t="str">
            <v>32,04</v>
          </cell>
        </row>
        <row r="10677">
          <cell r="A10677" t="str">
            <v>1E.05.010.0180</v>
          </cell>
          <cell r="B10677" t="str">
            <v>Derivatore adattatore di sistema mobile cablato, realizzato da spina IEC 309 16A 230V 2P+T IP44/n.3 prese per uso domestico 230V/presa IEC309 16A 230V 2P+T.</v>
          </cell>
          <cell r="C10677" t="str">
            <v>cad</v>
          </cell>
          <cell r="D10677" t="str">
            <v>37,60</v>
          </cell>
        </row>
        <row r="10678">
          <cell r="A10678" t="str">
            <v>1E.05.010.0190</v>
          </cell>
          <cell r="B10678" t="str">
            <v>Derivatore adattatore di sistema mobile cablato, realizzato da spina IEC 309 16A 230V 2P+T IP44/n.3 prese per uso domestico 230V/presa IEC309 16A 400V 3P+N+T.</v>
          </cell>
          <cell r="C10678" t="str">
            <v>cad</v>
          </cell>
          <cell r="D10678" t="str">
            <v>42,27</v>
          </cell>
        </row>
        <row r="10679">
          <cell r="A10679" t="str">
            <v>1E.05.010.0200</v>
          </cell>
          <cell r="B10679" t="str">
            <v>Presa compatta fissa con interruttore di blocco, a norme IEC 309, in materiale plastico senza fondo, grado di protezione IP44, nelle tipologie:</v>
          </cell>
          <cell r="C10679"/>
          <cell r="D10679"/>
        </row>
        <row r="10680">
          <cell r="A10680" t="str">
            <v>1E.05.010.0200.a</v>
          </cell>
          <cell r="B10680" t="str">
            <v>- 16A - 230V - 2P+T</v>
          </cell>
          <cell r="C10680" t="str">
            <v>cad</v>
          </cell>
          <cell r="D10680" t="str">
            <v>28,60</v>
          </cell>
        </row>
        <row r="10681">
          <cell r="A10681" t="str">
            <v>1E.05.010.0200.b</v>
          </cell>
          <cell r="B10681" t="str">
            <v>- 16A - 400V - 3P+T</v>
          </cell>
          <cell r="C10681" t="str">
            <v>cad</v>
          </cell>
          <cell r="D10681" t="str">
            <v>30,61</v>
          </cell>
        </row>
        <row r="10682">
          <cell r="A10682" t="str">
            <v>1E.05.010.0200.c</v>
          </cell>
          <cell r="B10682" t="str">
            <v>- 16A - 400V - 3P+N+T</v>
          </cell>
          <cell r="C10682" t="str">
            <v>cad</v>
          </cell>
          <cell r="D10682" t="str">
            <v>33,21</v>
          </cell>
        </row>
        <row r="10683">
          <cell r="A10683" t="str">
            <v>1E.05.010.0200.d</v>
          </cell>
          <cell r="B10683" t="str">
            <v>- 32A - 230V - 2P+T</v>
          </cell>
          <cell r="C10683" t="str">
            <v>cad</v>
          </cell>
          <cell r="D10683" t="str">
            <v>31,66</v>
          </cell>
        </row>
        <row r="10684">
          <cell r="A10684" t="str">
            <v>1E.05.010.0200.e</v>
          </cell>
          <cell r="B10684" t="str">
            <v>- 32A - 400V - 3P+T</v>
          </cell>
          <cell r="C10684" t="str">
            <v>cad</v>
          </cell>
          <cell r="D10684" t="str">
            <v>34,55</v>
          </cell>
        </row>
        <row r="10685">
          <cell r="A10685" t="str">
            <v>1E.05.010.0200.f</v>
          </cell>
          <cell r="B10685" t="str">
            <v>- 32A - 400V - 3P+N+T</v>
          </cell>
          <cell r="C10685" t="str">
            <v>cad</v>
          </cell>
          <cell r="D10685" t="str">
            <v>37,51</v>
          </cell>
        </row>
        <row r="10686">
          <cell r="A10686" t="str">
            <v>1E.05.010.0210</v>
          </cell>
          <cell r="B10686" t="str">
            <v>Presa compatta fissa con interruttore di blocco, a norme IEC 309, in materiale plastico con fondo, grado di protezione IP44, nelle tipologie:</v>
          </cell>
          <cell r="C10686"/>
          <cell r="D10686"/>
        </row>
        <row r="10687">
          <cell r="A10687" t="str">
            <v>1E.05.010.0210.a</v>
          </cell>
          <cell r="B10687" t="str">
            <v>- 16A - 230V - 2P+T</v>
          </cell>
          <cell r="C10687" t="str">
            <v>cad</v>
          </cell>
          <cell r="D10687" t="str">
            <v>25,54</v>
          </cell>
        </row>
        <row r="10688">
          <cell r="A10688" t="str">
            <v>1E.05.010.0210.b</v>
          </cell>
          <cell r="B10688" t="str">
            <v>- 16A - 400V - 3P+T</v>
          </cell>
          <cell r="C10688" t="str">
            <v>cad</v>
          </cell>
          <cell r="D10688" t="str">
            <v>32,53</v>
          </cell>
        </row>
        <row r="10689">
          <cell r="A10689" t="str">
            <v>1E.05.010.0210.c</v>
          </cell>
          <cell r="B10689" t="str">
            <v>- 16A - 400V - 3P+N+T</v>
          </cell>
          <cell r="C10689" t="str">
            <v>cad</v>
          </cell>
          <cell r="D10689" t="str">
            <v>35,02</v>
          </cell>
        </row>
        <row r="10690">
          <cell r="A10690" t="str">
            <v>1E.05.010.0210.d</v>
          </cell>
          <cell r="B10690" t="str">
            <v>- 32A - 230V - 2P+T</v>
          </cell>
          <cell r="C10690" t="str">
            <v>cad</v>
          </cell>
          <cell r="D10690" t="str">
            <v>33,88</v>
          </cell>
        </row>
        <row r="10691">
          <cell r="A10691" t="str">
            <v>1E.05.010.0210.e</v>
          </cell>
          <cell r="B10691" t="str">
            <v>- 32A - 400V - 3P+T</v>
          </cell>
          <cell r="C10691" t="str">
            <v>cad</v>
          </cell>
          <cell r="D10691" t="str">
            <v>36,94</v>
          </cell>
        </row>
        <row r="10692">
          <cell r="A10692" t="str">
            <v>1E.05.010.0210.f</v>
          </cell>
          <cell r="B10692" t="str">
            <v>- 32A - 400V - 3P+N+T</v>
          </cell>
          <cell r="C10692" t="str">
            <v>cad</v>
          </cell>
          <cell r="D10692" t="str">
            <v>40,00</v>
          </cell>
        </row>
        <row r="10693">
          <cell r="A10693" t="str">
            <v>1E.05.010.0220</v>
          </cell>
          <cell r="B10693" t="str">
            <v>Presa compatta fissa con interruttore di blocco, a norme IEC 309, in materiale plastico senza fondo, grado di protezione IP55, nelle tipologie:</v>
          </cell>
          <cell r="C10693"/>
          <cell r="D10693"/>
        </row>
        <row r="10694">
          <cell r="A10694" t="str">
            <v>1E.05.010.0220.a</v>
          </cell>
          <cell r="B10694" t="str">
            <v>- 16A - 230V - 2P+T</v>
          </cell>
          <cell r="C10694" t="str">
            <v>cad</v>
          </cell>
          <cell r="D10694" t="str">
            <v>31,76</v>
          </cell>
        </row>
        <row r="10695">
          <cell r="A10695" t="str">
            <v>1E.05.010.0220.b</v>
          </cell>
          <cell r="B10695" t="str">
            <v>- 16A - 400V - 3P+T</v>
          </cell>
          <cell r="C10695" t="str">
            <v>cad</v>
          </cell>
          <cell r="D10695" t="str">
            <v>33,97</v>
          </cell>
        </row>
        <row r="10696">
          <cell r="A10696" t="str">
            <v>1E.05.010.0220.c</v>
          </cell>
          <cell r="B10696" t="str">
            <v>- 16A - 400V - 3P+N+T</v>
          </cell>
          <cell r="C10696" t="str">
            <v>cad</v>
          </cell>
          <cell r="D10696" t="str">
            <v>36,07</v>
          </cell>
        </row>
        <row r="10697">
          <cell r="A10697" t="str">
            <v>1E.05.010.0220.d</v>
          </cell>
          <cell r="B10697" t="str">
            <v>- 32A - 230V - 2P+T</v>
          </cell>
          <cell r="C10697" t="str">
            <v>cad</v>
          </cell>
          <cell r="D10697" t="str">
            <v>38,08</v>
          </cell>
        </row>
        <row r="10698">
          <cell r="A10698" t="str">
            <v>1E.05.010.0220.e</v>
          </cell>
          <cell r="B10698" t="str">
            <v>- 32A - 400V - 3P+T</v>
          </cell>
          <cell r="C10698" t="str">
            <v>cad</v>
          </cell>
          <cell r="D10698" t="str">
            <v>40,87</v>
          </cell>
        </row>
        <row r="10699">
          <cell r="A10699" t="str">
            <v>1E.05.010.0220.f</v>
          </cell>
          <cell r="B10699" t="str">
            <v>- 32A - 400V - 3P+N+T</v>
          </cell>
          <cell r="C10699" t="str">
            <v>cad</v>
          </cell>
          <cell r="D10699" t="str">
            <v>44,58</v>
          </cell>
        </row>
        <row r="10700">
          <cell r="A10700" t="str">
            <v>1E.05.010.0230</v>
          </cell>
          <cell r="B10700" t="str">
            <v>Presa compatta fissa con interruttore di blocco, a norme IEC 309, in materiale plastico con fondo, grado di protezione IP55, nelle tipologie:</v>
          </cell>
          <cell r="C10700"/>
          <cell r="D10700"/>
        </row>
        <row r="10701">
          <cell r="A10701" t="str">
            <v>1E.05.010.0230.a</v>
          </cell>
          <cell r="B10701" t="str">
            <v>- 16A - 230V - 2P+T</v>
          </cell>
          <cell r="C10701" t="str">
            <v>cad</v>
          </cell>
          <cell r="D10701" t="str">
            <v>35,59</v>
          </cell>
        </row>
        <row r="10702">
          <cell r="A10702" t="str">
            <v>1E.05.010.0230.b</v>
          </cell>
          <cell r="B10702" t="str">
            <v>- 16A - 400V - 3P+T</v>
          </cell>
          <cell r="C10702" t="str">
            <v>cad</v>
          </cell>
          <cell r="D10702" t="str">
            <v>37,88</v>
          </cell>
        </row>
        <row r="10703">
          <cell r="A10703" t="str">
            <v>1E.05.010.0230.c</v>
          </cell>
          <cell r="B10703" t="str">
            <v>- 16A - 400V - 3P+N+T</v>
          </cell>
          <cell r="C10703" t="str">
            <v>cad</v>
          </cell>
          <cell r="D10703" t="str">
            <v>40,00</v>
          </cell>
        </row>
        <row r="10704">
          <cell r="A10704" t="str">
            <v>1E.05.010.0230.d</v>
          </cell>
          <cell r="B10704" t="str">
            <v>- 32A - 230V - 2P+T</v>
          </cell>
          <cell r="C10704" t="str">
            <v>cad</v>
          </cell>
          <cell r="D10704" t="str">
            <v>41,80</v>
          </cell>
        </row>
        <row r="10705">
          <cell r="A10705" t="str">
            <v>1E.05.010.0230.e</v>
          </cell>
          <cell r="B10705" t="str">
            <v>- 32A - 400V - 3P+T</v>
          </cell>
          <cell r="C10705" t="str">
            <v>cad</v>
          </cell>
          <cell r="D10705" t="str">
            <v>45,14</v>
          </cell>
        </row>
        <row r="10706">
          <cell r="A10706" t="str">
            <v>1E.05.010.0230.f</v>
          </cell>
          <cell r="B10706" t="str">
            <v>- 32A - 400V - 3P+N+T</v>
          </cell>
          <cell r="C10706" t="str">
            <v>cad</v>
          </cell>
          <cell r="D10706" t="str">
            <v>48,59</v>
          </cell>
        </row>
        <row r="10707">
          <cell r="A10707" t="str">
            <v>1E.05.010.0240</v>
          </cell>
          <cell r="B10707" t="str">
            <v>Complementi tecnici per prese compatte a norme IEC309:</v>
          </cell>
          <cell r="C10707"/>
          <cell r="D10707"/>
        </row>
        <row r="10708">
          <cell r="A10708" t="str">
            <v>1E.05.010.0240.a</v>
          </cell>
          <cell r="B10708" t="str">
            <v>- morsettiera di neutro e di terra isolat per quadretti stagni verticali, morsetti N (1x25)+(7x10) mmq, morsetti T (1x25)+(7x10) mmq, per contenitori con guida DIN a 8 moduli</v>
          </cell>
          <cell r="C10708" t="str">
            <v>cad</v>
          </cell>
          <cell r="D10708" t="str">
            <v>13,65</v>
          </cell>
        </row>
        <row r="10709">
          <cell r="A10709" t="str">
            <v>1E.05.010.0240.b</v>
          </cell>
          <cell r="B10709" t="str">
            <v>- morsettiera di neutro e di terra isolat per quadretti stagni verticali, morsetti N (3x25)+(10x10) mmq, morsetti T (3x25)+(10x10) mmq, per contenitori con guida DIN a 12 moduli</v>
          </cell>
          <cell r="C10709" t="str">
            <v>cad</v>
          </cell>
          <cell r="D10709" t="str">
            <v>17,30</v>
          </cell>
        </row>
        <row r="10710">
          <cell r="A10710" t="str">
            <v>1E.05.010.0240.c</v>
          </cell>
          <cell r="B10710" t="str">
            <v>- cassetta di fondo per prese fisse compatte protette e stagne IP55 per n.1 presa 16/32A alloggiabile</v>
          </cell>
          <cell r="C10710" t="str">
            <v>cad</v>
          </cell>
          <cell r="D10710" t="str">
            <v>10,43</v>
          </cell>
        </row>
        <row r="10711">
          <cell r="A10711" t="str">
            <v>1E.05.010.0240.d</v>
          </cell>
          <cell r="B10711" t="str">
            <v>- quadretto stagno verticale vuoto per prese fisse compatte protette e stagne per n.1 presa alloggiabile</v>
          </cell>
          <cell r="C10711" t="str">
            <v>cad</v>
          </cell>
          <cell r="D10711" t="str">
            <v>21,81</v>
          </cell>
        </row>
        <row r="10712">
          <cell r="A10712" t="str">
            <v>1E.05.010.0240.e</v>
          </cell>
          <cell r="B10712" t="str">
            <v>- quadretto stagno verticale vuoto per prese fisse compatte protette e stagne per n.2 prese alloggiabili</v>
          </cell>
          <cell r="C10712" t="str">
            <v>cad</v>
          </cell>
          <cell r="D10712" t="str">
            <v>31,77</v>
          </cell>
        </row>
        <row r="10713">
          <cell r="A10713" t="str">
            <v>1E.05.010.0240.f</v>
          </cell>
          <cell r="B10713" t="str">
            <v>- quadretto stagno verticale vuoto per prese fisse compatte protette e stagne per n.3 prese alloggiabili</v>
          </cell>
          <cell r="C10713" t="str">
            <v>cad</v>
          </cell>
          <cell r="D10713" t="str">
            <v>41,14</v>
          </cell>
        </row>
        <row r="10714">
          <cell r="A10714" t="str">
            <v>1E.05.010.0240.g</v>
          </cell>
          <cell r="B10714" t="str">
            <v>- cassetta con cornice per incasso di rese fisse compatte protette e stagne IP55 per n.1 presa 16/32A alloggiabile</v>
          </cell>
          <cell r="C10714" t="str">
            <v>cad</v>
          </cell>
          <cell r="D10714" t="str">
            <v>14,20</v>
          </cell>
        </row>
        <row r="10715">
          <cell r="A10715" t="str">
            <v>1E.05.010.0250</v>
          </cell>
          <cell r="B10715" t="str">
            <v>Presa orizzontali protette con interruttore di blocco, a norme IEC 309, in materiale plastico senza fondo, grado di protezione IP44, senza base portafusibili, nelle tipologie:</v>
          </cell>
          <cell r="C10715"/>
          <cell r="D10715"/>
        </row>
        <row r="10716">
          <cell r="A10716" t="str">
            <v>1E.05.010.0250.a</v>
          </cell>
          <cell r="B10716" t="str">
            <v>- 16A - 230V - 2P+T</v>
          </cell>
          <cell r="C10716" t="str">
            <v>cad</v>
          </cell>
          <cell r="D10716" t="str">
            <v>28,60</v>
          </cell>
        </row>
        <row r="10717">
          <cell r="A10717" t="str">
            <v>1E.05.010.0250.b</v>
          </cell>
          <cell r="B10717" t="str">
            <v>- 16A - 400V - 3P+T</v>
          </cell>
          <cell r="C10717" t="str">
            <v>cad</v>
          </cell>
          <cell r="D10717" t="str">
            <v>30,61</v>
          </cell>
        </row>
        <row r="10718">
          <cell r="A10718" t="str">
            <v>1E.05.010.0250.c</v>
          </cell>
          <cell r="B10718" t="str">
            <v>- 16A - 400V - 3P+N+T</v>
          </cell>
          <cell r="C10718" t="str">
            <v>cad</v>
          </cell>
          <cell r="D10718" t="str">
            <v>33,21</v>
          </cell>
        </row>
        <row r="10719">
          <cell r="A10719" t="str">
            <v>1E.05.010.0250.d</v>
          </cell>
          <cell r="B10719" t="str">
            <v>- 32A - 230V - 2P+T</v>
          </cell>
          <cell r="C10719" t="str">
            <v>cad</v>
          </cell>
          <cell r="D10719" t="str">
            <v>31,66</v>
          </cell>
        </row>
        <row r="10720">
          <cell r="A10720" t="str">
            <v>1E.05.010.0250.e</v>
          </cell>
          <cell r="B10720" t="str">
            <v>- 32A - 400V - 3P+T</v>
          </cell>
          <cell r="C10720" t="str">
            <v>cad</v>
          </cell>
          <cell r="D10720" t="str">
            <v>34,55</v>
          </cell>
        </row>
        <row r="10721">
          <cell r="A10721" t="str">
            <v>1E.05.010.0250.f</v>
          </cell>
          <cell r="B10721" t="str">
            <v>- 32A - 400V - 3P+N+T</v>
          </cell>
          <cell r="C10721" t="str">
            <v>cad</v>
          </cell>
          <cell r="D10721" t="str">
            <v>37,51</v>
          </cell>
        </row>
        <row r="10722">
          <cell r="A10722" t="str">
            <v>1E.05.010.0260</v>
          </cell>
          <cell r="B10722" t="str">
            <v>Presa orizzontali protette con interruttore di blocco, a norme IEC 309, in materiale plastico con fondo, grado di protezione IP44, senza base portafusibili, nelle tipologie:</v>
          </cell>
          <cell r="C10722"/>
          <cell r="D10722"/>
        </row>
        <row r="10723">
          <cell r="A10723" t="str">
            <v>1E.05.010.0260.a</v>
          </cell>
          <cell r="B10723" t="str">
            <v>- 16A - 230V - 2P+T</v>
          </cell>
          <cell r="C10723" t="str">
            <v>cad</v>
          </cell>
          <cell r="D10723" t="str">
            <v>31,10</v>
          </cell>
        </row>
        <row r="10724">
          <cell r="A10724" t="str">
            <v>1E.05.010.0260.b</v>
          </cell>
          <cell r="B10724" t="str">
            <v>- 16A - 400V - 3P+T</v>
          </cell>
          <cell r="C10724" t="str">
            <v>cad</v>
          </cell>
          <cell r="D10724" t="str">
            <v>32,53</v>
          </cell>
        </row>
        <row r="10725">
          <cell r="A10725" t="str">
            <v>1E.05.010.0260.c</v>
          </cell>
          <cell r="B10725" t="str">
            <v>- 16A - 400V - 3P+N+T</v>
          </cell>
          <cell r="C10725" t="str">
            <v>cad</v>
          </cell>
          <cell r="D10725" t="str">
            <v>35,02</v>
          </cell>
        </row>
        <row r="10726">
          <cell r="A10726" t="str">
            <v>1E.05.010.0260.d</v>
          </cell>
          <cell r="B10726" t="str">
            <v>- 32A - 230V - 2P+T</v>
          </cell>
          <cell r="C10726" t="str">
            <v>cad</v>
          </cell>
          <cell r="D10726" t="str">
            <v>33,88</v>
          </cell>
        </row>
        <row r="10727">
          <cell r="A10727" t="str">
            <v>1E.05.010.0260.e</v>
          </cell>
          <cell r="B10727" t="str">
            <v>- 32A - 400V - 3P+T</v>
          </cell>
          <cell r="C10727" t="str">
            <v>cad</v>
          </cell>
          <cell r="D10727" t="str">
            <v>36,94</v>
          </cell>
        </row>
        <row r="10728">
          <cell r="A10728" t="str">
            <v>1E.05.010.0260.f</v>
          </cell>
          <cell r="B10728" t="str">
            <v>- 32A - 400V - 3P+N+T</v>
          </cell>
          <cell r="C10728" t="str">
            <v>cad</v>
          </cell>
          <cell r="D10728" t="str">
            <v>40,00</v>
          </cell>
        </row>
        <row r="10729">
          <cell r="A10729" t="str">
            <v>1E.05.010.0270</v>
          </cell>
          <cell r="B10729" t="str">
            <v>Presa di corrente in materiale termoindurente, GWT 850°C, autoestinguenza UL94-V2, grado di protezione IP66/IP67 secondo CEI EN 60529, resistenza agli urti IK08, di tipo interbloccato con fusibile ed interruttore sezionatore con categoria di utilizzo AC3-AC23A a corrente nominale, completa di cassetta di fondo da parete IP 66/67, pressacavo in materiale isolante con filettatura a passo metrico M25/32x1,5 con filetto lungo ATEX, IP 68, nelle tipologie:</v>
          </cell>
          <cell r="C10729"/>
          <cell r="D10729"/>
        </row>
        <row r="10730">
          <cell r="A10730" t="str">
            <v>1E.05.010.0270.a</v>
          </cell>
          <cell r="B10730" t="str">
            <v>- 2P+T 16A 220V</v>
          </cell>
          <cell r="C10730" t="str">
            <v>cad</v>
          </cell>
          <cell r="D10730" t="str">
            <v>59,98</v>
          </cell>
        </row>
        <row r="10731">
          <cell r="A10731" t="str">
            <v>1E.05.010.0270.b</v>
          </cell>
          <cell r="B10731" t="str">
            <v>- 3P+T 16A 380V</v>
          </cell>
          <cell r="C10731" t="str">
            <v>cad</v>
          </cell>
          <cell r="D10731" t="str">
            <v>67,61</v>
          </cell>
        </row>
        <row r="10732">
          <cell r="A10732" t="str">
            <v>1E.05.010.0270.c</v>
          </cell>
          <cell r="B10732" t="str">
            <v>- 3P+N+T 16A 380V</v>
          </cell>
          <cell r="C10732" t="str">
            <v>cad</v>
          </cell>
          <cell r="D10732" t="str">
            <v>70,18</v>
          </cell>
        </row>
        <row r="10733">
          <cell r="A10733" t="str">
            <v>1E.05.010.0270.d</v>
          </cell>
          <cell r="B10733" t="str">
            <v>- 2P+T 32A 220V</v>
          </cell>
          <cell r="C10733" t="str">
            <v>cad</v>
          </cell>
          <cell r="D10733" t="str">
            <v>77,85</v>
          </cell>
        </row>
        <row r="10734">
          <cell r="A10734" t="str">
            <v>1E.05.010.0270.e</v>
          </cell>
          <cell r="B10734" t="str">
            <v>- 3P+T 32A 380V</v>
          </cell>
          <cell r="C10734" t="str">
            <v>cad</v>
          </cell>
          <cell r="D10734" t="str">
            <v>90,05</v>
          </cell>
        </row>
        <row r="10735">
          <cell r="A10735" t="str">
            <v>1E.05.010.0270.f</v>
          </cell>
          <cell r="B10735" t="str">
            <v>- 3P+N+T 32A 380V</v>
          </cell>
          <cell r="C10735" t="str">
            <v>cad</v>
          </cell>
          <cell r="D10735" t="str">
            <v>93,75</v>
          </cell>
        </row>
        <row r="10736">
          <cell r="A10736" t="str">
            <v>1E.05.010.0270.g</v>
          </cell>
          <cell r="B10736" t="str">
            <v>- 2P+T 63A 220V</v>
          </cell>
          <cell r="C10736" t="str">
            <v>cad</v>
          </cell>
          <cell r="D10736" t="str">
            <v>143,33</v>
          </cell>
        </row>
        <row r="10737">
          <cell r="A10737" t="str">
            <v>1E.05.010.0270.h</v>
          </cell>
          <cell r="B10737" t="str">
            <v>- 3P+T 63A 380V</v>
          </cell>
          <cell r="C10737" t="str">
            <v>cad</v>
          </cell>
          <cell r="D10737" t="str">
            <v>151,17</v>
          </cell>
        </row>
        <row r="10738">
          <cell r="A10738" t="str">
            <v>1E.05.010.0270.i</v>
          </cell>
          <cell r="B10738" t="str">
            <v>- 3P+N+T 63A 380V</v>
          </cell>
          <cell r="C10738" t="str">
            <v>cad</v>
          </cell>
          <cell r="D10738" t="str">
            <v>156,77</v>
          </cell>
        </row>
        <row r="10739">
          <cell r="A10739" t="str">
            <v>1E.05.010.0275</v>
          </cell>
          <cell r="B10739" t="str">
            <v>Presa di corrente in alluminio, GWT 960°C, autoestinguenza UL94-V0, grado di protezione IP67 secondo CEI EN 60529, resistenza agli urti IK10, di tipo interbloccato con fusibile ed interruttore sezionatore con categoria di utilizzo AC3-AC23A a corrente nominale, completa di flangia di chiusura piana in lega di alluminio con pressacavo, IP67, F0 1x1"/F1 1x1" ¼, pressacavo in materiale isolante con filettatura a passo metrico M25/32x1,5 con filetto lungo ATEX, IP 68; nelle tipologie:</v>
          </cell>
          <cell r="C10739"/>
          <cell r="D10739"/>
        </row>
        <row r="10740">
          <cell r="A10740" t="str">
            <v>1E.05.010.0275.a</v>
          </cell>
          <cell r="B10740" t="str">
            <v>- 2P+T 16A 220V</v>
          </cell>
          <cell r="C10740" t="str">
            <v>cad</v>
          </cell>
          <cell r="D10740" t="str">
            <v>146,05</v>
          </cell>
        </row>
        <row r="10741">
          <cell r="A10741" t="str">
            <v>1E.05.010.0275.b</v>
          </cell>
          <cell r="B10741" t="str">
            <v>- 3P+T 16A 380V</v>
          </cell>
          <cell r="C10741" t="str">
            <v>cad</v>
          </cell>
          <cell r="D10741" t="str">
            <v>155,01</v>
          </cell>
        </row>
        <row r="10742">
          <cell r="A10742" t="str">
            <v>1E.05.010.0275.c</v>
          </cell>
          <cell r="B10742" t="str">
            <v>- 3P+T 16A 380V</v>
          </cell>
          <cell r="C10742" t="str">
            <v>cad</v>
          </cell>
          <cell r="D10742" t="str">
            <v>170,69</v>
          </cell>
        </row>
        <row r="10743">
          <cell r="A10743" t="str">
            <v>1E.05.010.0275.d</v>
          </cell>
          <cell r="B10743" t="str">
            <v>- 2P+T 32A 220V</v>
          </cell>
          <cell r="C10743" t="str">
            <v>cad</v>
          </cell>
          <cell r="D10743" t="str">
            <v>215,34</v>
          </cell>
        </row>
        <row r="10744">
          <cell r="A10744" t="str">
            <v>1E.05.010.0275.e</v>
          </cell>
          <cell r="B10744" t="str">
            <v>- 3P+T 32A 380V</v>
          </cell>
          <cell r="C10744" t="str">
            <v>cad</v>
          </cell>
          <cell r="D10744" t="str">
            <v>233,27</v>
          </cell>
        </row>
        <row r="10745">
          <cell r="A10745" t="str">
            <v>1E.05.010.0275.f</v>
          </cell>
          <cell r="B10745" t="str">
            <v>- 3P+N+T 32A 380V</v>
          </cell>
          <cell r="C10745" t="str">
            <v>cad</v>
          </cell>
          <cell r="D10745" t="str">
            <v>253,43</v>
          </cell>
        </row>
        <row r="10746">
          <cell r="A10746" t="str">
            <v>1E.05.010.0275.g</v>
          </cell>
          <cell r="B10746" t="str">
            <v>- 2P+T 63A 220V</v>
          </cell>
          <cell r="C10746" t="str">
            <v>cad</v>
          </cell>
          <cell r="D10746" t="str">
            <v>346,42</v>
          </cell>
        </row>
        <row r="10747">
          <cell r="A10747" t="str">
            <v>1E.05.010.0275.h</v>
          </cell>
          <cell r="B10747" t="str">
            <v>- 3P+T 63A 380V</v>
          </cell>
          <cell r="C10747" t="str">
            <v>cad</v>
          </cell>
          <cell r="D10747" t="str">
            <v>330,73</v>
          </cell>
        </row>
        <row r="10748">
          <cell r="A10748" t="str">
            <v>1E.05.010.0275.i</v>
          </cell>
          <cell r="B10748" t="str">
            <v>- 3P+N+T 63A 380V</v>
          </cell>
          <cell r="C10748" t="str">
            <v>cad</v>
          </cell>
          <cell r="D10748" t="str">
            <v>375,54</v>
          </cell>
        </row>
        <row r="10749">
          <cell r="A10749" t="str">
            <v>1E.05.010.0280</v>
          </cell>
          <cell r="B10749" t="str">
            <v>Presa di corrente in materiale termoindurente, GWT 960°C, autoestinguenza UL94-V0, grado di protezione IP66/IP67 secondo CEI EN 60529, resistenza agli urti IK10, di tipo interbloccato con fusibile ed interruttore sezionatore con categoria di utilizzo AC3-AC23A a corrente nominale, in contenitore modulare isolante termoindurente, completa di pressacavo in materiale isolante con filettatura a passo metrico M25/32x1,5 con filetto lungo ATEX, IP 68, nelle tipologie:</v>
          </cell>
          <cell r="C10749"/>
          <cell r="D10749"/>
        </row>
        <row r="10750">
          <cell r="A10750" t="str">
            <v>1E.05.010.0280.a</v>
          </cell>
          <cell r="B10750" t="str">
            <v>- 2P+T 16A 220V</v>
          </cell>
          <cell r="C10750" t="str">
            <v>cad</v>
          </cell>
          <cell r="D10750" t="str">
            <v>119,08</v>
          </cell>
        </row>
        <row r="10751">
          <cell r="A10751" t="str">
            <v>1E.05.010.0280.b</v>
          </cell>
          <cell r="B10751" t="str">
            <v>- 3P+T 16A 380V</v>
          </cell>
          <cell r="C10751" t="str">
            <v>cad</v>
          </cell>
          <cell r="D10751" t="str">
            <v>129,14</v>
          </cell>
        </row>
        <row r="10752">
          <cell r="A10752" t="str">
            <v>1E.05.010.0280.c</v>
          </cell>
          <cell r="B10752" t="str">
            <v>- 3P+N+T 16A 380V</v>
          </cell>
          <cell r="C10752" t="str">
            <v>cad</v>
          </cell>
          <cell r="D10752" t="str">
            <v>140,35</v>
          </cell>
        </row>
        <row r="10753">
          <cell r="A10753" t="str">
            <v>1E.05.010.0280.d</v>
          </cell>
          <cell r="B10753" t="str">
            <v>- 2P+T 32A 220V</v>
          </cell>
          <cell r="C10753" t="str">
            <v>cad</v>
          </cell>
          <cell r="D10753" t="str">
            <v>183,85</v>
          </cell>
        </row>
        <row r="10754">
          <cell r="A10754" t="str">
            <v>1E.05.010.0280.e</v>
          </cell>
          <cell r="B10754" t="str">
            <v>- 3P+T 32A 380V</v>
          </cell>
          <cell r="C10754" t="str">
            <v>cad</v>
          </cell>
          <cell r="D10754" t="str">
            <v>199,54</v>
          </cell>
        </row>
        <row r="10755">
          <cell r="A10755" t="str">
            <v>1E.05.010.0280.f</v>
          </cell>
          <cell r="B10755" t="str">
            <v>- 3P+N+T 32A 380V</v>
          </cell>
          <cell r="C10755" t="str">
            <v>cad</v>
          </cell>
          <cell r="D10755" t="str">
            <v>217,47</v>
          </cell>
        </row>
        <row r="10756">
          <cell r="A10756" t="str">
            <v>1E.05.010.0280.g</v>
          </cell>
          <cell r="B10756" t="str">
            <v>- 2P+T 63A 220V</v>
          </cell>
          <cell r="C10756" t="str">
            <v>cad</v>
          </cell>
          <cell r="D10756" t="str">
            <v>323,91</v>
          </cell>
        </row>
        <row r="10757">
          <cell r="A10757" t="str">
            <v>1E.05.010.0280.h</v>
          </cell>
          <cell r="B10757" t="str">
            <v>- 3P+T 63A 380V</v>
          </cell>
          <cell r="C10757" t="str">
            <v>cad</v>
          </cell>
          <cell r="D10757" t="str">
            <v>276,85</v>
          </cell>
        </row>
        <row r="10758">
          <cell r="A10758" t="str">
            <v>1E.05.010.0280.i</v>
          </cell>
          <cell r="B10758" t="str">
            <v>- 3P+N+T 63A 380V</v>
          </cell>
          <cell r="C10758" t="str">
            <v>cad</v>
          </cell>
          <cell r="D10758" t="str">
            <v>308,21</v>
          </cell>
        </row>
        <row r="10759">
          <cell r="A10759" t="str">
            <v>1E.05.010.0290</v>
          </cell>
          <cell r="B10759" t="str">
            <v>Complementi tecnici per prese orizzontali senza base porta fusibile a norme IEC309:</v>
          </cell>
          <cell r="C10759"/>
          <cell r="D10759"/>
        </row>
        <row r="10760">
          <cell r="A10760" t="str">
            <v>1E.05.010.0290.a</v>
          </cell>
          <cell r="B10760" t="str">
            <v>- cassetta da parete per prese fisse orizzontali, n.1 presa 16/32A alloggiabile IP44</v>
          </cell>
          <cell r="C10760" t="str">
            <v>cad</v>
          </cell>
          <cell r="D10760" t="str">
            <v>7,66</v>
          </cell>
        </row>
        <row r="10761">
          <cell r="A10761" t="str">
            <v>1E.05.010.0290.b</v>
          </cell>
          <cell r="B10761" t="str">
            <v>- cassetta con cornice per incasso di prese fisse orizzontali IP44 per n.1 presa 16/32A alloggiabile</v>
          </cell>
          <cell r="C10761" t="str">
            <v>cad</v>
          </cell>
          <cell r="D10761" t="str">
            <v>10,66</v>
          </cell>
        </row>
        <row r="10762">
          <cell r="A10762" t="str">
            <v>1E.05.010.0290.c</v>
          </cell>
          <cell r="B10762" t="str">
            <v>- coperchio cieco di chiusura vano prese fisse orizzontali IP44, per quadri stagni o cassette di fondo</v>
          </cell>
          <cell r="C10762" t="str">
            <v>cad</v>
          </cell>
          <cell r="D10762" t="str">
            <v>7,84</v>
          </cell>
        </row>
        <row r="10763">
          <cell r="A10763" t="str">
            <v>1E.05.010.0290.d</v>
          </cell>
          <cell r="B10763" t="str">
            <v>- quadretto stagno DIN 8 moduli vuoti con coperchio flangiato IP55 e con n.2 calotte per prese fisse orizzontali</v>
          </cell>
          <cell r="C10763" t="str">
            <v>cad</v>
          </cell>
          <cell r="D10763" t="str">
            <v>35,78</v>
          </cell>
        </row>
        <row r="10764">
          <cell r="A10764" t="str">
            <v>1E.05.010.0290.e</v>
          </cell>
          <cell r="B10764" t="str">
            <v>- quadretto stagno DIN 12 moduli vuoti con coperchio flangiato IP55 e con n.2 calotte per prese fisse orizzontali</v>
          </cell>
          <cell r="C10764" t="str">
            <v>cad</v>
          </cell>
          <cell r="D10764" t="str">
            <v>44,39</v>
          </cell>
        </row>
        <row r="10765">
          <cell r="A10765" t="str">
            <v>1E.05.010.0290.f</v>
          </cell>
          <cell r="B10765" t="str">
            <v>- quadretto stagno DIN 12 moduli vuoti con coperchio flangiato IP55 e con n.4 calotte per prese fisse orizzontali 16/32A IP44</v>
          </cell>
          <cell r="C10765" t="str">
            <v>cad</v>
          </cell>
          <cell r="D10765" t="str">
            <v>57,86</v>
          </cell>
        </row>
        <row r="10766">
          <cell r="A10766" t="str">
            <v>1E.05.010.0300</v>
          </cell>
          <cell r="B10766" t="str">
            <v>Complementi tecnici per prese orizzontali con base porta fusibile a norme IEC309:</v>
          </cell>
          <cell r="C10766"/>
          <cell r="D10766"/>
        </row>
        <row r="10767">
          <cell r="A10767" t="str">
            <v>1E.05.010.0300.a</v>
          </cell>
          <cell r="B10767" t="str">
            <v>- cassetta da parete per prese fisse orizzontali, n.1 presa 16/32A alloggiabile IP44</v>
          </cell>
          <cell r="C10767" t="str">
            <v>cad</v>
          </cell>
          <cell r="D10767" t="str">
            <v>8,91</v>
          </cell>
        </row>
        <row r="10768">
          <cell r="A10768" t="str">
            <v>1E.05.010.0300.b</v>
          </cell>
          <cell r="B10768" t="str">
            <v>- cassetta con cornice per incasso di prese fisse orizzontali IP44 per n.1 presa 16/32A alloggiabile</v>
          </cell>
          <cell r="C10768" t="str">
            <v>cad</v>
          </cell>
          <cell r="D10768" t="str">
            <v>14,69</v>
          </cell>
        </row>
        <row r="10769">
          <cell r="A10769" t="str">
            <v>1E.05.010.0300.c</v>
          </cell>
          <cell r="B10769" t="str">
            <v>- coperchio cieco di chiusura vano prese fisse orizzontali IP44, per quadri stagni o cassette di fondo</v>
          </cell>
          <cell r="C10769" t="str">
            <v>cad</v>
          </cell>
          <cell r="D10769" t="str">
            <v>8,10</v>
          </cell>
        </row>
        <row r="10770">
          <cell r="A10770" t="str">
            <v>1E.05.010.0300.d</v>
          </cell>
          <cell r="B10770" t="str">
            <v>- quadretto stagno DIN 18 moduli vuoti con coperchio flangiato IP55 e con n.4 calotte per prese fisse orizzontali 16/32A IP44</v>
          </cell>
          <cell r="C10770" t="str">
            <v>cad</v>
          </cell>
          <cell r="D10770" t="str">
            <v>77,09</v>
          </cell>
        </row>
        <row r="10771">
          <cell r="A10771" t="str">
            <v>1E.05.010.0310</v>
          </cell>
          <cell r="B10771" t="str">
            <v>Presa UNEL bivalente modulare, tensione nominale 230V, 10/16A, 2P+T</v>
          </cell>
          <cell r="C10771" t="str">
            <v>cad</v>
          </cell>
          <cell r="D10771" t="str">
            <v>11,20</v>
          </cell>
        </row>
        <row r="10772">
          <cell r="A10772" t="str">
            <v>1E.05.015</v>
          </cell>
          <cell r="B10772" t="str">
            <v>GRUPPO PRESE DI CORRENTE DI TIPO INTERBLOCCATO</v>
          </cell>
          <cell r="C10772"/>
          <cell r="D10772"/>
        </row>
        <row r="10773">
          <cell r="A10773" t="str">
            <v>1E.05.015.0010</v>
          </cell>
          <cell r="B10773" t="str">
            <v>Gruppo prese di corrente di tipo interbloccato con fusibili e sezionatore di categoria AC23A, GWT 960°C, autoestinguenza V0, grado di protezione IP67 secondo CEI EN 60439-1 (CEI 17-13/1), resistenza agli urti IK10, comprensivo di presa interbloccata 2x16A+T, presa interbloccata 3x16A+T, centralino modulare con sportello e interruttore differenziale da 40A con Id=30mA, pressacavo in materiale isolante, piastra di fondo, in:</v>
          </cell>
          <cell r="C10773"/>
          <cell r="D10773"/>
        </row>
        <row r="10774">
          <cell r="A10774" t="str">
            <v>1E.05.015.0010.a</v>
          </cell>
          <cell r="B10774" t="str">
            <v>- materiale termoplastico</v>
          </cell>
          <cell r="C10774" t="str">
            <v>cad</v>
          </cell>
          <cell r="D10774" t="str">
            <v>437,32</v>
          </cell>
        </row>
        <row r="10775">
          <cell r="A10775" t="str">
            <v>1E.05.015.0010.b</v>
          </cell>
          <cell r="B10775" t="str">
            <v>- materiale termoindurente</v>
          </cell>
          <cell r="C10775" t="str">
            <v>cad</v>
          </cell>
          <cell r="D10775" t="str">
            <v>504,21</v>
          </cell>
        </row>
        <row r="10776">
          <cell r="A10776" t="str">
            <v>1E.05.015.0010.c</v>
          </cell>
          <cell r="B10776" t="str">
            <v>- alluminio</v>
          </cell>
          <cell r="C10776" t="str">
            <v>cad</v>
          </cell>
          <cell r="D10776" t="str">
            <v>520,32</v>
          </cell>
        </row>
        <row r="10777">
          <cell r="A10777" t="str">
            <v>1E.05.015.0020</v>
          </cell>
          <cell r="B10777" t="str">
            <v>Gruppo prese di corrente di tipo interbloccato con fusibili e sezionatore di categoria AC23A, GWT 960°C, autoestinguenza V0, grado di protezione IP67 secondo CEI EN 60439-1 (CEI 17-13/1), resistenza agli urti IK10, comprensivo di presa interbloccata 2x16A+T, presa interbloccata 3x16A+T, centralino cieco con morsettiera in ceramica 4x16mm² su guida DIN, pressacavo in materiale isolante, piastra di fondo, in:</v>
          </cell>
          <cell r="C10777"/>
          <cell r="D10777"/>
        </row>
        <row r="10778">
          <cell r="A10778" t="str">
            <v>1E.05.015.0020.a</v>
          </cell>
          <cell r="B10778" t="str">
            <v>- materiale termoplastico</v>
          </cell>
          <cell r="C10778" t="str">
            <v>cad</v>
          </cell>
          <cell r="D10778" t="str">
            <v>191,30</v>
          </cell>
        </row>
        <row r="10779">
          <cell r="A10779" t="str">
            <v>1E.05.015.0020.b</v>
          </cell>
          <cell r="B10779" t="str">
            <v>- materiale termoindurente</v>
          </cell>
          <cell r="C10779" t="str">
            <v>cad</v>
          </cell>
          <cell r="D10779" t="str">
            <v>391,06</v>
          </cell>
        </row>
        <row r="10780">
          <cell r="A10780" t="str">
            <v>1E.05.015.0020.c</v>
          </cell>
          <cell r="B10780" t="str">
            <v>- alluminio</v>
          </cell>
          <cell r="C10780" t="str">
            <v>cad</v>
          </cell>
          <cell r="D10780" t="str">
            <v>450,12</v>
          </cell>
        </row>
        <row r="10781">
          <cell r="A10781" t="str">
            <v>1E.05.015.0030</v>
          </cell>
          <cell r="B10781" t="str">
            <v>Gruppo prese di corrente di tipo interbloccato con fusibili e sezionatore di categoria AC23A, GWT 960°C, autoestinguenza V0, grado di protezione IP67 secondo CEI EN 60439-1 (CEI 17-13/1), resistenza agli urti IK10, comprensivo di presa interbloccata 2x16A+T, presa interbloccata 3x16A+N+T, centralino modulare con sportello e interruttore differenziale da 40A con Id=30mA, pressacavo in materiale isolante, piastra di fondo, in:</v>
          </cell>
          <cell r="C10781"/>
          <cell r="D10781"/>
        </row>
        <row r="10782">
          <cell r="A10782" t="str">
            <v>1E.05.015.0030.a</v>
          </cell>
          <cell r="B10782" t="str">
            <v>- materiale termoplastico</v>
          </cell>
          <cell r="C10782" t="str">
            <v>cad</v>
          </cell>
          <cell r="D10782" t="str">
            <v>439,89</v>
          </cell>
        </row>
        <row r="10783">
          <cell r="A10783" t="str">
            <v>1E.05.015.0030.b</v>
          </cell>
          <cell r="B10783" t="str">
            <v>- materiale termoindurente</v>
          </cell>
          <cell r="C10783" t="str">
            <v>cad</v>
          </cell>
          <cell r="D10783" t="str">
            <v>484,39</v>
          </cell>
        </row>
        <row r="10784">
          <cell r="A10784" t="str">
            <v>1E.05.015.0030.c</v>
          </cell>
          <cell r="B10784" t="str">
            <v>- alluminio</v>
          </cell>
          <cell r="C10784" t="str">
            <v>cad</v>
          </cell>
          <cell r="D10784" t="str">
            <v>536,01</v>
          </cell>
        </row>
        <row r="10785">
          <cell r="A10785" t="str">
            <v>1E.05.015.0040</v>
          </cell>
          <cell r="B10785" t="str">
            <v>Gruppo prese di corrente di tipo interbloccato con fusibili e sezionatore di categoria AC23A, GWT 960°C, autoestinguenza V0, grado di protezione IP67 secondo CEI EN 60439-1 (CEI 17-13/1), resistenza agli urti IK10, comprensivo di presa interbloccata 2x16A+T, presa interbloccata 3x16A+N+T, centralino cieco con morsettiera in ceramica 4x16mm² su guida DIN, pressacavo in materiale isolante, piastra di fondo, in:</v>
          </cell>
          <cell r="C10785"/>
          <cell r="D10785"/>
        </row>
        <row r="10786">
          <cell r="A10786" t="str">
            <v>1E.05.015.0040.a</v>
          </cell>
          <cell r="B10786" t="str">
            <v>- materiale termoplastico</v>
          </cell>
          <cell r="C10786" t="str">
            <v>cad</v>
          </cell>
          <cell r="D10786" t="str">
            <v>193,88</v>
          </cell>
        </row>
        <row r="10787">
          <cell r="A10787" t="str">
            <v>1E.05.015.0040.b</v>
          </cell>
          <cell r="B10787" t="str">
            <v>- materiale termoindurente</v>
          </cell>
          <cell r="C10787" t="str">
            <v>cad</v>
          </cell>
          <cell r="D10787" t="str">
            <v>402,26</v>
          </cell>
        </row>
        <row r="10788">
          <cell r="A10788" t="str">
            <v>1E.05.015.0040.c</v>
          </cell>
          <cell r="B10788" t="str">
            <v>- alluminio</v>
          </cell>
          <cell r="C10788" t="str">
            <v>cad</v>
          </cell>
          <cell r="D10788" t="str">
            <v>465,81</v>
          </cell>
        </row>
        <row r="10789">
          <cell r="A10789" t="str">
            <v>1E.05.020</v>
          </cell>
          <cell r="B10789" t="str">
            <v>APPARECCHI DI COMANDO - PRESE SPINE</v>
          </cell>
          <cell r="C10789"/>
          <cell r="D10789"/>
        </row>
        <row r="10790">
          <cell r="A10790" t="str">
            <v>1E.05.020.0010</v>
          </cell>
          <cell r="B10790" t="str">
            <v>Frutti componibili conformi norme CEI 23-9, applicati in supporti predisposti, nei tipi:</v>
          </cell>
          <cell r="C10790"/>
          <cell r="D10790"/>
        </row>
        <row r="10791">
          <cell r="A10791" t="str">
            <v>1E.05.020.0010.a</v>
          </cell>
          <cell r="B10791" t="str">
            <v>- interruttore unipolare 16A - 250V - generico</v>
          </cell>
          <cell r="C10791" t="str">
            <v>cad</v>
          </cell>
          <cell r="D10791" t="str">
            <v>6,04</v>
          </cell>
        </row>
        <row r="10792">
          <cell r="A10792" t="str">
            <v>1E.05.020.0010.b</v>
          </cell>
          <cell r="B10792" t="str">
            <v>- interruttore unipolare 16A - 250V - luminoso</v>
          </cell>
          <cell r="C10792" t="str">
            <v>cad</v>
          </cell>
          <cell r="D10792" t="str">
            <v>7,84</v>
          </cell>
        </row>
        <row r="10793">
          <cell r="A10793" t="str">
            <v>1E.05.020.0010.c</v>
          </cell>
          <cell r="B10793" t="str">
            <v>- interruttore unipolare 16A - 250V - illuminabile</v>
          </cell>
          <cell r="C10793" t="str">
            <v>cad</v>
          </cell>
          <cell r="D10793" t="str">
            <v>6,57</v>
          </cell>
        </row>
        <row r="10794">
          <cell r="A10794" t="str">
            <v>1E.05.020.0010.d</v>
          </cell>
          <cell r="B10794" t="str">
            <v>- interruttore bipolare 16A - 250V - generico</v>
          </cell>
          <cell r="C10794" t="str">
            <v>cad</v>
          </cell>
          <cell r="D10794" t="str">
            <v>7,49</v>
          </cell>
        </row>
        <row r="10795">
          <cell r="A10795" t="str">
            <v>1E.05.020.0010.e</v>
          </cell>
          <cell r="B10795" t="str">
            <v>- interruttore bipolare 16A - 250V - luminoso</v>
          </cell>
          <cell r="C10795" t="str">
            <v>cad</v>
          </cell>
          <cell r="D10795" t="str">
            <v>8,76</v>
          </cell>
        </row>
        <row r="10796">
          <cell r="A10796" t="str">
            <v>1E.05.020.0010.f</v>
          </cell>
          <cell r="B10796" t="str">
            <v>- interruttore bipolare 16A - 250V - illuminabile</v>
          </cell>
          <cell r="C10796" t="str">
            <v>cad</v>
          </cell>
          <cell r="D10796" t="str">
            <v>8,54</v>
          </cell>
        </row>
        <row r="10797">
          <cell r="A10797" t="str">
            <v>1E.05.020.0010.g</v>
          </cell>
          <cell r="B10797" t="str">
            <v>- interruttore bipolare 10A - 250V - con chiave</v>
          </cell>
          <cell r="C10797" t="str">
            <v>cad</v>
          </cell>
          <cell r="D10797" t="str">
            <v>20,12</v>
          </cell>
        </row>
        <row r="10798">
          <cell r="A10798" t="str">
            <v>1E.05.020.0010.h</v>
          </cell>
          <cell r="B10798" t="str">
            <v>- deviatore unipolare 16A - 250V - generico</v>
          </cell>
          <cell r="C10798" t="str">
            <v>cad</v>
          </cell>
          <cell r="D10798" t="str">
            <v>6,36</v>
          </cell>
        </row>
        <row r="10799">
          <cell r="A10799" t="str">
            <v>1E.05.020.0010.i</v>
          </cell>
          <cell r="B10799" t="str">
            <v>- deviatore unipolare 16A - 250V - luminoso</v>
          </cell>
          <cell r="C10799" t="str">
            <v>cad</v>
          </cell>
          <cell r="D10799" t="str">
            <v>8,23</v>
          </cell>
        </row>
        <row r="10800">
          <cell r="A10800" t="str">
            <v>1E.05.020.0010.j</v>
          </cell>
          <cell r="B10800" t="str">
            <v>- deviatore unipolare 16A - 250V - illuminabile</v>
          </cell>
          <cell r="C10800" t="str">
            <v>cad</v>
          </cell>
          <cell r="D10800" t="str">
            <v>7,00</v>
          </cell>
        </row>
        <row r="10801">
          <cell r="A10801" t="str">
            <v>1E.05.020.0010.k</v>
          </cell>
          <cell r="B10801" t="str">
            <v>- deviatore bipolare 10A - 250V - con chiave</v>
          </cell>
          <cell r="C10801" t="str">
            <v>cad</v>
          </cell>
          <cell r="D10801" t="str">
            <v>20,12</v>
          </cell>
        </row>
        <row r="10802">
          <cell r="A10802" t="str">
            <v>1E.05.020.0010.l</v>
          </cell>
          <cell r="B10802" t="str">
            <v>- invertitore unipolare 16A - 250V - generico</v>
          </cell>
          <cell r="C10802" t="str">
            <v>cad</v>
          </cell>
          <cell r="D10802" t="str">
            <v>8,13</v>
          </cell>
        </row>
        <row r="10803">
          <cell r="A10803" t="str">
            <v>1E.05.020.0010.m</v>
          </cell>
          <cell r="B10803" t="str">
            <v>- commutatore unipolare 10A - 250V - generico</v>
          </cell>
          <cell r="C10803" t="str">
            <v>cad</v>
          </cell>
          <cell r="D10803" t="str">
            <v>8,26</v>
          </cell>
        </row>
        <row r="10804">
          <cell r="A10804" t="str">
            <v>1E.05.020.0010.n</v>
          </cell>
          <cell r="B10804" t="str">
            <v>- pulsante 1P NA o NC 10A - 250V - generico</v>
          </cell>
          <cell r="C10804" t="str">
            <v>cad</v>
          </cell>
          <cell r="D10804" t="str">
            <v>7,94</v>
          </cell>
        </row>
        <row r="10805">
          <cell r="A10805" t="str">
            <v>1E.05.020.0010.o</v>
          </cell>
          <cell r="B10805" t="str">
            <v>- pulsante 1P NA+NA 10A - 250V - con interblocco</v>
          </cell>
          <cell r="C10805" t="str">
            <v>cad</v>
          </cell>
          <cell r="D10805" t="str">
            <v>7,94</v>
          </cell>
        </row>
        <row r="10806">
          <cell r="A10806" t="str">
            <v>1E.05.020.0010.p</v>
          </cell>
          <cell r="B10806" t="str">
            <v>- pulsante 1P NA 10A - 250V - contatto ausiliario NC o NA 10A - marcia o arresto</v>
          </cell>
          <cell r="C10806" t="str">
            <v>cad</v>
          </cell>
          <cell r="D10806" t="str">
            <v>7,69</v>
          </cell>
        </row>
        <row r="10807">
          <cell r="A10807" t="str">
            <v>1E.05.020.0010.q</v>
          </cell>
          <cell r="B10807" t="str">
            <v>- pulsante 2P NA 10A - 250 V - a tirante</v>
          </cell>
          <cell r="C10807" t="str">
            <v>cad</v>
          </cell>
          <cell r="D10807" t="str">
            <v>9,45</v>
          </cell>
        </row>
        <row r="10808">
          <cell r="A10808" t="str">
            <v>1E.05.020.0010.r</v>
          </cell>
          <cell r="B10808" t="str">
            <v>- pulsante con targa portanome illuminabile 1P NA 10A - 250V</v>
          </cell>
          <cell r="C10808" t="str">
            <v>cad</v>
          </cell>
          <cell r="D10808" t="str">
            <v>9,25</v>
          </cell>
        </row>
        <row r="10809">
          <cell r="A10809" t="str">
            <v>1E.05.020.0010.s</v>
          </cell>
          <cell r="B10809" t="str">
            <v>- copriforo a 1 posto</v>
          </cell>
          <cell r="C10809" t="str">
            <v>cad</v>
          </cell>
          <cell r="D10809" t="str">
            <v>3,36</v>
          </cell>
        </row>
        <row r="10810">
          <cell r="A10810" t="str">
            <v>1E.05.020.0010.t</v>
          </cell>
          <cell r="B10810" t="str">
            <v>- copriforo a 2 posti</v>
          </cell>
          <cell r="C10810" t="str">
            <v>cad</v>
          </cell>
          <cell r="D10810" t="str">
            <v>3,74</v>
          </cell>
        </row>
        <row r="10811">
          <cell r="A10811" t="str">
            <v>1E.05.020.0010.u</v>
          </cell>
          <cell r="B10811" t="str">
            <v>- 1 posto con uscita per cavo diam. 4-8 mm</v>
          </cell>
          <cell r="C10811" t="str">
            <v>cad</v>
          </cell>
          <cell r="D10811" t="str">
            <v>3,36</v>
          </cell>
        </row>
        <row r="10812">
          <cell r="A10812" t="str">
            <v>1E.05.020.0020</v>
          </cell>
          <cell r="B10812" t="str">
            <v>Frutti componibili - prese di corrente - conformi norme CEI 23-12 CEI 23-16, applicati in supporti predisposti, nei tipi:</v>
          </cell>
          <cell r="C10812"/>
          <cell r="D10812"/>
        </row>
        <row r="10813">
          <cell r="A10813" t="str">
            <v>1E.05.020.0020.a</v>
          </cell>
          <cell r="B10813" t="str">
            <v>- 2P+T - 250V - 10A</v>
          </cell>
          <cell r="C10813" t="str">
            <v>cad</v>
          </cell>
          <cell r="D10813" t="str">
            <v>6,36</v>
          </cell>
        </row>
        <row r="10814">
          <cell r="A10814" t="str">
            <v>1E.05.020.0020.b</v>
          </cell>
          <cell r="B10814" t="str">
            <v>- 2P+T - 250V - 16A</v>
          </cell>
          <cell r="C10814" t="str">
            <v>cad</v>
          </cell>
          <cell r="D10814" t="str">
            <v>6,57</v>
          </cell>
        </row>
        <row r="10815">
          <cell r="A10815" t="str">
            <v>1E.05.020.0020.c</v>
          </cell>
          <cell r="B10815" t="str">
            <v>- 2P+T - 250V - 16A bivalente</v>
          </cell>
          <cell r="C10815" t="str">
            <v>cad</v>
          </cell>
          <cell r="D10815" t="str">
            <v>6,77</v>
          </cell>
        </row>
        <row r="10816">
          <cell r="A10816" t="str">
            <v>1E.05.020.0020.d</v>
          </cell>
          <cell r="B10816" t="str">
            <v>- 2P+T - 250V - 20A</v>
          </cell>
          <cell r="C10816" t="str">
            <v>cad</v>
          </cell>
          <cell r="D10816" t="str">
            <v>6,85</v>
          </cell>
        </row>
        <row r="10817">
          <cell r="A10817" t="str">
            <v>1E.05.020.0020.e</v>
          </cell>
          <cell r="B10817" t="str">
            <v>- 2P+T - 250V - 16A tipo UNEL con terra laterale e centrale</v>
          </cell>
          <cell r="C10817" t="str">
            <v>cad</v>
          </cell>
          <cell r="D10817" t="str">
            <v>8,17</v>
          </cell>
        </row>
        <row r="10818">
          <cell r="A10818" t="str">
            <v>1E.05.020.0020.f</v>
          </cell>
          <cell r="B10818" t="str">
            <v>- 2P+T - 250V - 16A tipo UNEL bivalente con terra laterale e centrale</v>
          </cell>
          <cell r="C10818" t="str">
            <v>cad</v>
          </cell>
          <cell r="D10818" t="str">
            <v>8,76</v>
          </cell>
        </row>
        <row r="10819">
          <cell r="A10819" t="str">
            <v>1E.05.020.0030</v>
          </cell>
          <cell r="B10819" t="str">
            <v>Frutti componibili - prese ad alimentazione controllata - conformi norme CEI 23-12 CEI 23-16, applicati in supporti predisposti, nei tipi:</v>
          </cell>
          <cell r="C10819"/>
          <cell r="D10819"/>
        </row>
        <row r="10820">
          <cell r="A10820" t="str">
            <v>1E.05.020.0030.a</v>
          </cell>
          <cell r="B10820" t="str">
            <v>- 2P+T - 250V - 16A bivalente con interruttore differenziale 30 mA e fusibile</v>
          </cell>
          <cell r="C10820" t="str">
            <v>cad</v>
          </cell>
          <cell r="D10820" t="str">
            <v>146,93</v>
          </cell>
        </row>
        <row r="10821">
          <cell r="A10821" t="str">
            <v>1E.05.020.0030.b</v>
          </cell>
          <cell r="B10821" t="str">
            <v>- 2P+T - 250V - 16A bivalente con interruttore differenziale 10 mA e fusibile</v>
          </cell>
          <cell r="C10821" t="str">
            <v>cad</v>
          </cell>
          <cell r="D10821" t="str">
            <v>156,72</v>
          </cell>
        </row>
        <row r="10822">
          <cell r="A10822" t="str">
            <v>1E.05.020.0030.c</v>
          </cell>
          <cell r="B10822" t="str">
            <v>- 2P+T - 250V - 16A tipo UNEL bivalente con interruttore differenziale 10 mA e fusibile</v>
          </cell>
          <cell r="C10822" t="str">
            <v>cad</v>
          </cell>
          <cell r="D10822" t="str">
            <v>158,70</v>
          </cell>
        </row>
        <row r="10823">
          <cell r="A10823" t="str">
            <v>1E.05.020.0030.d</v>
          </cell>
          <cell r="B10823" t="str">
            <v>- presa con trasformatore d'isolamento 2P 120/230V 20VA</v>
          </cell>
          <cell r="C10823" t="str">
            <v>cad</v>
          </cell>
          <cell r="D10823" t="str">
            <v>52,47</v>
          </cell>
        </row>
        <row r="10824">
          <cell r="A10824" t="str">
            <v>1E.05.020.0040</v>
          </cell>
          <cell r="B10824" t="str">
            <v>Frutti componibili - apparecchi di comando- conformi norme CEI, applicati in supporti predisposti, nei tipi:</v>
          </cell>
          <cell r="C10824"/>
          <cell r="D10824"/>
        </row>
        <row r="10825">
          <cell r="A10825" t="str">
            <v>1E.05.020.0040.a</v>
          </cell>
          <cell r="B10825" t="str">
            <v>- interruttore magnetotermico, caratteristica C, 230V 3KA, 1P 6-16A</v>
          </cell>
          <cell r="C10825" t="str">
            <v>cad</v>
          </cell>
          <cell r="D10825" t="str">
            <v>30,02</v>
          </cell>
        </row>
        <row r="10826">
          <cell r="A10826" t="str">
            <v>1E.05.020.0040.b</v>
          </cell>
          <cell r="B10826" t="str">
            <v>- interruttore magnetotermico, caratteristica C, 230V 3KA, 1P+N 6-16A</v>
          </cell>
          <cell r="C10826" t="str">
            <v>cad</v>
          </cell>
          <cell r="D10826" t="str">
            <v>38,15</v>
          </cell>
        </row>
        <row r="10827">
          <cell r="A10827" t="str">
            <v>1E.05.020.0040.c</v>
          </cell>
          <cell r="B10827" t="str">
            <v>- interruttore magnetotermico differenziale, caratteristica C, 230V 3KA, 1P+N 6-16A 6-30mA</v>
          </cell>
          <cell r="C10827" t="str">
            <v>cad</v>
          </cell>
          <cell r="D10827" t="str">
            <v>95,39</v>
          </cell>
        </row>
        <row r="10828">
          <cell r="A10828" t="str">
            <v>1E.05.020.0040.d</v>
          </cell>
          <cell r="B10828" t="str">
            <v>- blocchi differenziali accoppiabili con interruttori magnetotermici, 1P+N 16A 6-30mA</v>
          </cell>
          <cell r="C10828" t="str">
            <v>cad</v>
          </cell>
          <cell r="D10828" t="str">
            <v>62,81</v>
          </cell>
        </row>
        <row r="10829">
          <cell r="A10829" t="str">
            <v>1E.05.020.0040.e</v>
          </cell>
          <cell r="B10829" t="str">
            <v>- interruttore magnetotermico rosso per linee dedicate, caratteristica C, 230V 3KA, 1P 6-16A</v>
          </cell>
          <cell r="C10829" t="str">
            <v>cad</v>
          </cell>
          <cell r="D10829" t="str">
            <v>39,24</v>
          </cell>
        </row>
        <row r="10830">
          <cell r="A10830" t="str">
            <v>1E.05.020.0040.f</v>
          </cell>
          <cell r="B10830" t="str">
            <v>- portafusibile 250V, 16A</v>
          </cell>
          <cell r="C10830" t="str">
            <v>cad</v>
          </cell>
          <cell r="D10830" t="str">
            <v>6,51</v>
          </cell>
        </row>
        <row r="10831">
          <cell r="A10831" t="str">
            <v>1E.05.020.0040.g</v>
          </cell>
          <cell r="B10831" t="str">
            <v>- regolatore elettronico per carichi resistivi 100-500W (230V) rotativo</v>
          </cell>
          <cell r="C10831" t="str">
            <v>cad</v>
          </cell>
          <cell r="D10831" t="str">
            <v>24,62</v>
          </cell>
        </row>
        <row r="10832">
          <cell r="A10832" t="str">
            <v>1E.05.020.0040.h</v>
          </cell>
          <cell r="B10832" t="str">
            <v>- regolatore elettronico per carichi resistivi e induttivi 60-500W (230V) a pulsante</v>
          </cell>
          <cell r="C10832" t="str">
            <v>cad</v>
          </cell>
          <cell r="D10832" t="str">
            <v>41,25</v>
          </cell>
        </row>
        <row r="10833">
          <cell r="A10833" t="str">
            <v>1E.05.020.0040.i</v>
          </cell>
          <cell r="B10833" t="str">
            <v>- regolatore elettronico per carichi resistivi e induttivi 100-900W (230V) rotativo</v>
          </cell>
          <cell r="C10833" t="str">
            <v>cad</v>
          </cell>
          <cell r="D10833" t="str">
            <v>19,33</v>
          </cell>
        </row>
        <row r="10834">
          <cell r="A10834" t="str">
            <v>1E.05.020.0040.j</v>
          </cell>
          <cell r="B10834" t="str">
            <v>- regolatore elettronico per carichi resistivi e induttivi e/o agitatori d'aria 40-300W (230V) rotativo con deviatore</v>
          </cell>
          <cell r="C10834" t="str">
            <v>cad</v>
          </cell>
          <cell r="D10834" t="str">
            <v>34,69</v>
          </cell>
        </row>
        <row r="10835">
          <cell r="A10835" t="str">
            <v>1E.05.020.0040.k</v>
          </cell>
          <cell r="B10835" t="str">
            <v>- regolatore elettronico per carichi resistivi, induttivi e alimentatori elettronici per lampade alogene 25-180W (230V) a pulsante</v>
          </cell>
          <cell r="C10835" t="str">
            <v>cad</v>
          </cell>
          <cell r="D10835" t="str">
            <v>54,20</v>
          </cell>
        </row>
        <row r="10836">
          <cell r="A10836" t="str">
            <v>1E.05.020.0040.l</v>
          </cell>
          <cell r="B10836" t="str">
            <v>- regolatore elettronico per carichi resistivi, induttivi e alimentatori elettronici per lampade alogene 25-300W (230V) a pulsante</v>
          </cell>
          <cell r="C10836" t="str">
            <v>cad</v>
          </cell>
          <cell r="D10836" t="str">
            <v>63,69</v>
          </cell>
        </row>
        <row r="10837">
          <cell r="A10837" t="str">
            <v>1E.05.020.0040.m</v>
          </cell>
          <cell r="B10837" t="str">
            <v>- programmatore elettronico giornaliero/settimanale a 2 canali, 230V, 8 cicli per canale, uscita relè 2NA 5A/2Aper carichi resistivi, induttivi e alimentatori elettronici per lampade alogene 25-300W (230V) a pulsante</v>
          </cell>
          <cell r="C10837" t="str">
            <v>cad</v>
          </cell>
          <cell r="D10837" t="str">
            <v>130,45</v>
          </cell>
        </row>
        <row r="10838">
          <cell r="A10838" t="str">
            <v>1E.05.020.0050</v>
          </cell>
          <cell r="B10838" t="str">
            <v>Frutti componibili - apparecchi di segnalazione- conformi norme CEI, applicati in supporti predisposti, nei tipi:</v>
          </cell>
          <cell r="C10838"/>
          <cell r="D10838"/>
        </row>
        <row r="10839">
          <cell r="A10839" t="str">
            <v>1E.05.020.0050.a</v>
          </cell>
          <cell r="B10839" t="str">
            <v>- lampada anti black-out estraibile 230V, batterie Ni-Cd, autonomia 2h</v>
          </cell>
          <cell r="C10839" t="str">
            <v>cad</v>
          </cell>
          <cell r="D10839" t="str">
            <v>39,02</v>
          </cell>
        </row>
        <row r="10840">
          <cell r="A10840" t="str">
            <v>1E.05.020.0050.b</v>
          </cell>
          <cell r="B10840" t="str">
            <v>- lampada anti black-out fissa 230V, batterie Ni-Cd, autonomia 2h</v>
          </cell>
          <cell r="C10840" t="str">
            <v>cad</v>
          </cell>
          <cell r="D10840" t="str">
            <v>39,02</v>
          </cell>
        </row>
        <row r="10841">
          <cell r="A10841" t="str">
            <v>1E.05.020.0050.c</v>
          </cell>
          <cell r="B10841" t="str">
            <v>- lampada autonoma di emergenza illuminazione non permanente, munita di supporto autoportante per placca 6 posti 230V 4W, batterie Ni-Cd, autonomia 1h</v>
          </cell>
          <cell r="C10841" t="str">
            <v>cad</v>
          </cell>
          <cell r="D10841" t="str">
            <v>77,58</v>
          </cell>
        </row>
        <row r="10842">
          <cell r="A10842" t="str">
            <v>1E.05.020.0050.d</v>
          </cell>
          <cell r="B10842" t="str">
            <v>- ronzatore 12/24V - 50Hz, 8VA</v>
          </cell>
          <cell r="C10842" t="str">
            <v>cad</v>
          </cell>
          <cell r="D10842" t="str">
            <v>12,39</v>
          </cell>
        </row>
        <row r="10843">
          <cell r="A10843" t="str">
            <v>1E.05.020.0050.e</v>
          </cell>
          <cell r="B10843" t="str">
            <v>- ronzatore 230V - 50Hz, 8VA</v>
          </cell>
          <cell r="C10843" t="str">
            <v>cad</v>
          </cell>
          <cell r="D10843" t="str">
            <v>13,04</v>
          </cell>
        </row>
        <row r="10844">
          <cell r="A10844" t="str">
            <v>1E.05.020.0050.f</v>
          </cell>
          <cell r="B10844" t="str">
            <v>- spie singole di segnalazione 12/24/230V, in vari colori</v>
          </cell>
          <cell r="C10844" t="str">
            <v>cad</v>
          </cell>
          <cell r="D10844" t="str">
            <v>5,08</v>
          </cell>
        </row>
        <row r="10845">
          <cell r="A10845" t="str">
            <v>1E.05.020.0050.g</v>
          </cell>
          <cell r="B10845" t="str">
            <v>- spie segnapasso 12/24V, in vari colori con diffusore piano</v>
          </cell>
          <cell r="C10845" t="str">
            <v>cad</v>
          </cell>
          <cell r="D10845" t="str">
            <v>6,46</v>
          </cell>
        </row>
        <row r="10846">
          <cell r="A10846" t="str">
            <v>1E.05.020.0050.h</v>
          </cell>
          <cell r="B10846" t="str">
            <v>- spie segnapasso 12/24V, in vari colori con diffusore sporgente</v>
          </cell>
          <cell r="C10846" t="str">
            <v>cad</v>
          </cell>
          <cell r="D10846" t="str">
            <v>6,64</v>
          </cell>
        </row>
        <row r="10847">
          <cell r="A10847" t="str">
            <v>1E.05.020.0060</v>
          </cell>
          <cell r="B10847" t="str">
            <v>Accessori</v>
          </cell>
          <cell r="C10847"/>
          <cell r="D10847"/>
        </row>
        <row r="10848">
          <cell r="A10848" t="str">
            <v>1E.05.020.0060.a</v>
          </cell>
          <cell r="B10848" t="str">
            <v>- unità di segnalazione ad ampolla con morsetti ad innesto rapido, 12/24/230V, 0,4-0,8W, fluorescente</v>
          </cell>
          <cell r="C10848" t="str">
            <v>cad</v>
          </cell>
          <cell r="D10848" t="str">
            <v>4,07</v>
          </cell>
        </row>
        <row r="10849">
          <cell r="A10849" t="str">
            <v>1E.05.020.0060.b</v>
          </cell>
          <cell r="B10849" t="str">
            <v>- unità di segnalazione ad ampolla con morsetti ad innesto rapido, 100/230V, 1W, LED</v>
          </cell>
          <cell r="C10849" t="str">
            <v>cad</v>
          </cell>
          <cell r="D10849" t="str">
            <v>9,43</v>
          </cell>
        </row>
        <row r="10850">
          <cell r="A10850" t="str">
            <v>1E.05.020.0060.c</v>
          </cell>
          <cell r="B10850" t="str">
            <v>- lampada a siluro, 12/24/230V, 0.4-2W, fluorescente</v>
          </cell>
          <cell r="C10850" t="str">
            <v>cad</v>
          </cell>
          <cell r="D10850" t="str">
            <v>3,93</v>
          </cell>
        </row>
        <row r="10851">
          <cell r="A10851" t="str">
            <v>1E.05.020.0060.d</v>
          </cell>
          <cell r="B10851" t="str">
            <v>- fusibile in miniatura 250V 2.5A, diam. 5 x 20</v>
          </cell>
          <cell r="C10851" t="str">
            <v>cad</v>
          </cell>
          <cell r="D10851" t="str">
            <v>2,95</v>
          </cell>
        </row>
        <row r="10852">
          <cell r="A10852" t="str">
            <v>1E.05.020.0060.e</v>
          </cell>
          <cell r="B10852" t="str">
            <v>- fusibile in miniatura 250V 16A diam. 5 x 20</v>
          </cell>
          <cell r="C10852" t="str">
            <v>cad</v>
          </cell>
          <cell r="D10852" t="str">
            <v>3,42</v>
          </cell>
        </row>
        <row r="10853">
          <cell r="A10853" t="str">
            <v>1E.05.020.0060.f</v>
          </cell>
          <cell r="B10853" t="str">
            <v>- fusibile in miniatura 250V 2-6A diam. 6.3 x 32</v>
          </cell>
          <cell r="C10853" t="str">
            <v>cad</v>
          </cell>
          <cell r="D10853" t="str">
            <v>3,00</v>
          </cell>
        </row>
        <row r="10854">
          <cell r="A10854" t="str">
            <v>1E.05.020.0060.g</v>
          </cell>
          <cell r="B10854" t="str">
            <v>- fusibile in miniatura 250V 10A diam. 6.3 x 32</v>
          </cell>
          <cell r="C10854" t="str">
            <v>cad</v>
          </cell>
          <cell r="D10854" t="str">
            <v>3,01</v>
          </cell>
        </row>
        <row r="10855">
          <cell r="A10855" t="str">
            <v>1E.05.020.0060.h</v>
          </cell>
          <cell r="B10855" t="str">
            <v>- fusibile in miniatura 250V 16A diam. 6.3 x 32</v>
          </cell>
          <cell r="C10855" t="str">
            <v>cad</v>
          </cell>
          <cell r="D10855" t="str">
            <v>3,19</v>
          </cell>
        </row>
        <row r="10856">
          <cell r="A10856" t="str">
            <v>1E.05.020.0060.i</v>
          </cell>
          <cell r="B10856" t="str">
            <v>- fusibile 380V 2-16A, diam. 9 x 36</v>
          </cell>
          <cell r="C10856" t="str">
            <v>cad</v>
          </cell>
          <cell r="D10856" t="str">
            <v>3,60</v>
          </cell>
        </row>
        <row r="10857">
          <cell r="A10857" t="str">
            <v>1E.05.020.0060.j</v>
          </cell>
          <cell r="B10857" t="str">
            <v>- fusibile 380V 20A, diam. 9 x 36</v>
          </cell>
          <cell r="C10857" t="str">
            <v>cad</v>
          </cell>
          <cell r="D10857" t="str">
            <v>3,69</v>
          </cell>
        </row>
        <row r="10858">
          <cell r="A10858" t="str">
            <v>1E.05.020.0060.k</v>
          </cell>
          <cell r="B10858" t="str">
            <v>- fusibile 380V 25A, diam. 9 x 36</v>
          </cell>
          <cell r="C10858" t="str">
            <v>cad</v>
          </cell>
          <cell r="D10858" t="str">
            <v>4,02</v>
          </cell>
        </row>
        <row r="10859">
          <cell r="A10859" t="str">
            <v>1E.05.020.0060.l</v>
          </cell>
          <cell r="B10859" t="str">
            <v>- set di n.2 chiavi per apparecchi di comando a chiave</v>
          </cell>
          <cell r="C10859" t="str">
            <v>cad</v>
          </cell>
          <cell r="D10859" t="str">
            <v>5,16</v>
          </cell>
        </row>
        <row r="10860">
          <cell r="A10860" t="str">
            <v>1E.05.020.0070</v>
          </cell>
          <cell r="B10860" t="str">
            <v>Supporto per frutti componibili in resina con placca metallica fissata a pressione o con viti:</v>
          </cell>
          <cell r="C10860"/>
          <cell r="D10860"/>
        </row>
        <row r="10861">
          <cell r="A10861" t="str">
            <v>1E.05.020.0070.a</v>
          </cell>
          <cell r="B10861" t="str">
            <v>- combinazione fino a 3 posti allineati</v>
          </cell>
          <cell r="C10861" t="str">
            <v>cad</v>
          </cell>
          <cell r="D10861" t="str">
            <v>7,59</v>
          </cell>
        </row>
        <row r="10862">
          <cell r="A10862" t="str">
            <v>1E.05.020.0070.b</v>
          </cell>
          <cell r="B10862" t="str">
            <v>- combinazione di 4 posti allineati</v>
          </cell>
          <cell r="C10862" t="str">
            <v>cad</v>
          </cell>
          <cell r="D10862" t="str">
            <v>8,27</v>
          </cell>
        </row>
        <row r="10863">
          <cell r="A10863" t="str">
            <v>1E.05.020.0070.c</v>
          </cell>
          <cell r="B10863" t="str">
            <v>- combinazione di 6 posti allineati</v>
          </cell>
          <cell r="C10863" t="str">
            <v>cad</v>
          </cell>
          <cell r="D10863" t="str">
            <v>6,90</v>
          </cell>
        </row>
        <row r="10864">
          <cell r="A10864" t="str">
            <v>1E.05.020.0070.d</v>
          </cell>
          <cell r="B10864" t="str">
            <v>- combinazione di 4 o 6 posti in doppia fila</v>
          </cell>
          <cell r="C10864" t="str">
            <v>cad</v>
          </cell>
          <cell r="D10864" t="str">
            <v>7,76</v>
          </cell>
        </row>
        <row r="10865">
          <cell r="A10865" t="str">
            <v>1E.05.020.0070.e</v>
          </cell>
          <cell r="B10865" t="str">
            <v>- combinazione fino a 2 posti in scatole tonde</v>
          </cell>
          <cell r="C10865" t="str">
            <v>cad</v>
          </cell>
          <cell r="D10865" t="str">
            <v>4,80</v>
          </cell>
        </row>
        <row r="10866">
          <cell r="A10866" t="str">
            <v>1E.05.020.0080</v>
          </cell>
          <cell r="B10866" t="str">
            <v>Placche autoportanti con portello per installazione su scatole rettangolari da incasso, IP55, con:</v>
          </cell>
          <cell r="C10866"/>
          <cell r="D10866"/>
        </row>
        <row r="10867">
          <cell r="A10867" t="str">
            <v>1E.05.020.0080.a</v>
          </cell>
          <cell r="B10867" t="str">
            <v>- 3 posti</v>
          </cell>
          <cell r="C10867" t="str">
            <v>cad</v>
          </cell>
          <cell r="D10867" t="str">
            <v>6,97</v>
          </cell>
        </row>
        <row r="10868">
          <cell r="A10868" t="str">
            <v>1E.05.020.0080.b</v>
          </cell>
          <cell r="B10868" t="str">
            <v>- 4 posti</v>
          </cell>
          <cell r="C10868" t="str">
            <v>cad</v>
          </cell>
          <cell r="D10868" t="str">
            <v>8,99</v>
          </cell>
        </row>
        <row r="10869">
          <cell r="A10869" t="str">
            <v>1E.05.020.0090</v>
          </cell>
          <cell r="B10869" t="str">
            <v>Placche autoportanti per profilati e pannelli, complete di scatola isolante, con:</v>
          </cell>
          <cell r="C10869"/>
          <cell r="D10869"/>
        </row>
        <row r="10870">
          <cell r="A10870" t="str">
            <v>1E.05.020.0090.a</v>
          </cell>
          <cell r="B10870" t="str">
            <v>- 1 posto</v>
          </cell>
          <cell r="C10870" t="str">
            <v>cad</v>
          </cell>
          <cell r="D10870" t="str">
            <v>4,16</v>
          </cell>
        </row>
        <row r="10871">
          <cell r="A10871" t="str">
            <v>1E.05.020.0090.b</v>
          </cell>
          <cell r="B10871" t="str">
            <v>- 2 posto</v>
          </cell>
          <cell r="C10871" t="str">
            <v>cad</v>
          </cell>
          <cell r="D10871" t="str">
            <v>4,55</v>
          </cell>
        </row>
        <row r="10872">
          <cell r="A10872" t="str">
            <v>1E.05.020.0090.c</v>
          </cell>
          <cell r="B10872" t="str">
            <v>- 4 posti (2+2 sovrapposti)</v>
          </cell>
          <cell r="C10872" t="str">
            <v>cad</v>
          </cell>
          <cell r="D10872" t="str">
            <v>5,31</v>
          </cell>
        </row>
        <row r="10873">
          <cell r="A10873" t="str">
            <v>1E.05.020.0100</v>
          </cell>
          <cell r="B10873" t="str">
            <v>Scatole da parete per montaggio a vista</v>
          </cell>
          <cell r="C10873"/>
          <cell r="D10873"/>
        </row>
        <row r="10874">
          <cell r="A10874" t="str">
            <v>1E.05.020.0100.a</v>
          </cell>
          <cell r="B10874" t="str">
            <v>- fino a tre posti</v>
          </cell>
          <cell r="C10874" t="str">
            <v>cad</v>
          </cell>
          <cell r="D10874" t="str">
            <v>4,64</v>
          </cell>
        </row>
        <row r="10875">
          <cell r="A10875" t="str">
            <v>1E.05.020.0100.b</v>
          </cell>
          <cell r="B10875" t="str">
            <v>- 4 posti</v>
          </cell>
          <cell r="C10875" t="str">
            <v>cad</v>
          </cell>
          <cell r="D10875" t="str">
            <v>5,26</v>
          </cell>
        </row>
        <row r="10876">
          <cell r="A10876" t="str">
            <v>1E.05.020.0100.c</v>
          </cell>
          <cell r="B10876" t="str">
            <v>- 3+3 posti</v>
          </cell>
          <cell r="C10876" t="str">
            <v>cad</v>
          </cell>
          <cell r="D10876" t="str">
            <v>5,80</v>
          </cell>
        </row>
        <row r="10877">
          <cell r="A10877" t="str">
            <v>1E.05.020.0110</v>
          </cell>
          <cell r="B10877" t="str">
            <v>Plance autoportanti da tavolo e da parete</v>
          </cell>
          <cell r="C10877"/>
          <cell r="D10877"/>
        </row>
        <row r="10878">
          <cell r="A10878" t="str">
            <v>1E.05.020.0110.a</v>
          </cell>
          <cell r="B10878" t="str">
            <v>- 4 posti</v>
          </cell>
          <cell r="C10878" t="str">
            <v>cad</v>
          </cell>
          <cell r="D10878" t="str">
            <v>7,23</v>
          </cell>
        </row>
        <row r="10879">
          <cell r="A10879" t="str">
            <v>1E.05.020.0110.b</v>
          </cell>
          <cell r="B10879" t="str">
            <v>- 6 posti</v>
          </cell>
          <cell r="C10879" t="str">
            <v>cad</v>
          </cell>
          <cell r="D10879" t="str">
            <v>8,32</v>
          </cell>
        </row>
        <row r="10880">
          <cell r="A10880" t="str">
            <v>1E.05.020.0120</v>
          </cell>
          <cell r="B10880" t="str">
            <v>Apparecchi monoblocco con corpo in resina e placca in materiale termoplastico per applicazione in scatole murate:</v>
          </cell>
          <cell r="C10880"/>
          <cell r="D10880"/>
        </row>
        <row r="10881">
          <cell r="A10881" t="str">
            <v>1E.05.020.0120.a</v>
          </cell>
          <cell r="B10881" t="str">
            <v>- interruttore 1P 6A</v>
          </cell>
          <cell r="C10881" t="str">
            <v>cad</v>
          </cell>
          <cell r="D10881" t="str">
            <v>6,84</v>
          </cell>
        </row>
        <row r="10882">
          <cell r="A10882" t="str">
            <v>1E.05.020.0120.b</v>
          </cell>
          <cell r="B10882" t="str">
            <v>- interruttore 2P 6A</v>
          </cell>
          <cell r="C10882" t="str">
            <v>cad</v>
          </cell>
          <cell r="D10882" t="str">
            <v>10,26</v>
          </cell>
        </row>
        <row r="10883">
          <cell r="A10883" t="str">
            <v>1E.05.020.0120.c</v>
          </cell>
          <cell r="B10883" t="str">
            <v>- deviatore 1P 6A</v>
          </cell>
          <cell r="C10883" t="str">
            <v>cad</v>
          </cell>
          <cell r="D10883" t="str">
            <v>7,65</v>
          </cell>
        </row>
        <row r="10884">
          <cell r="A10884" t="str">
            <v>1E.05.020.0120.d</v>
          </cell>
          <cell r="B10884" t="str">
            <v>- doppio deviatore 1P 6A</v>
          </cell>
          <cell r="C10884" t="str">
            <v>cad</v>
          </cell>
          <cell r="D10884" t="str">
            <v>8,79</v>
          </cell>
        </row>
        <row r="10885">
          <cell r="A10885" t="str">
            <v>1E.05.020.0120.e</v>
          </cell>
          <cell r="B10885" t="str">
            <v>- pulsante con targa portanome 6A</v>
          </cell>
          <cell r="C10885" t="str">
            <v>cad</v>
          </cell>
          <cell r="D10885" t="str">
            <v>8,23</v>
          </cell>
        </row>
        <row r="10886">
          <cell r="A10886" t="str">
            <v>1E.05.020.0120.f</v>
          </cell>
          <cell r="B10886" t="str">
            <v>- pulsante 1P 6A</v>
          </cell>
          <cell r="C10886" t="str">
            <v>cad</v>
          </cell>
          <cell r="D10886" t="str">
            <v>7,41</v>
          </cell>
        </row>
        <row r="10887">
          <cell r="A10887" t="str">
            <v>1E.05.020.0120.g</v>
          </cell>
          <cell r="B10887" t="str">
            <v>- 1 deviatore + 1 pulsante 1P 6A</v>
          </cell>
          <cell r="C10887" t="str">
            <v>cad</v>
          </cell>
          <cell r="D10887" t="str">
            <v>9,71</v>
          </cell>
        </row>
        <row r="10888">
          <cell r="A10888" t="str">
            <v>1E.05.020.0120.h</v>
          </cell>
          <cell r="B10888" t="str">
            <v>- invertitore 1P 6A</v>
          </cell>
          <cell r="C10888" t="str">
            <v>cad</v>
          </cell>
          <cell r="D10888" t="str">
            <v>11,30</v>
          </cell>
        </row>
        <row r="10889">
          <cell r="A10889" t="str">
            <v>1E.05.020.0120.i</v>
          </cell>
          <cell r="B10889" t="str">
            <v>- triplo deviatore 1P 6A</v>
          </cell>
          <cell r="C10889" t="str">
            <v>cad</v>
          </cell>
          <cell r="D10889" t="str">
            <v>12,16</v>
          </cell>
        </row>
        <row r="10890">
          <cell r="A10890" t="str">
            <v>1E.05.020.0120.j</v>
          </cell>
          <cell r="B10890" t="str">
            <v>- presa bipasso 2P+T 10/16A</v>
          </cell>
          <cell r="C10890" t="str">
            <v>cad</v>
          </cell>
          <cell r="D10890" t="str">
            <v>8,66</v>
          </cell>
        </row>
        <row r="10891">
          <cell r="A10891" t="str">
            <v>1E.05.020.0120.k</v>
          </cell>
          <cell r="B10891" t="str">
            <v>- 1 presa 2P+T 10A + 1 presa bipasso 2P+T 10/16A</v>
          </cell>
          <cell r="C10891" t="str">
            <v>cad</v>
          </cell>
          <cell r="D10891" t="str">
            <v>11,01</v>
          </cell>
        </row>
        <row r="10892">
          <cell r="A10892" t="str">
            <v>1E.05.020.0130</v>
          </cell>
          <cell r="B10892" t="str">
            <v>Apparecchi da parete in materiale termoplastico autoestinguente, di elevata resistenza agli agenti atmosferici, chimici e al calore, grado di protezione IP40:</v>
          </cell>
          <cell r="C10892"/>
          <cell r="D10892"/>
        </row>
        <row r="10893">
          <cell r="A10893" t="str">
            <v>1E.05.020.0130.a</v>
          </cell>
          <cell r="B10893" t="str">
            <v>- interruttore 1P 16A</v>
          </cell>
          <cell r="C10893" t="str">
            <v>cad</v>
          </cell>
          <cell r="D10893" t="str">
            <v>8,75</v>
          </cell>
        </row>
        <row r="10894">
          <cell r="A10894" t="str">
            <v>1E.05.020.0130.b</v>
          </cell>
          <cell r="B10894" t="str">
            <v>- interruttore 2P 16A</v>
          </cell>
          <cell r="C10894" t="str">
            <v>cad</v>
          </cell>
          <cell r="D10894" t="str">
            <v>15,70</v>
          </cell>
        </row>
        <row r="10895">
          <cell r="A10895" t="str">
            <v>1E.05.020.0130.c</v>
          </cell>
          <cell r="B10895" t="str">
            <v>- deviatore 1P 16A</v>
          </cell>
          <cell r="C10895" t="str">
            <v>cad</v>
          </cell>
          <cell r="D10895" t="str">
            <v>9,09</v>
          </cell>
        </row>
        <row r="10896">
          <cell r="A10896" t="str">
            <v>1E.05.020.0130.d</v>
          </cell>
          <cell r="B10896" t="str">
            <v>- doppio deviatore 1P 6A</v>
          </cell>
          <cell r="C10896" t="str">
            <v>cad</v>
          </cell>
          <cell r="D10896" t="str">
            <v>11,29</v>
          </cell>
        </row>
        <row r="10897">
          <cell r="A10897" t="str">
            <v>1E.05.020.0130.e</v>
          </cell>
          <cell r="B10897" t="str">
            <v>- pulsante 1P 10A</v>
          </cell>
          <cell r="C10897" t="str">
            <v>cad</v>
          </cell>
          <cell r="D10897" t="str">
            <v>8,93</v>
          </cell>
        </row>
        <row r="10898">
          <cell r="A10898" t="str">
            <v>1E.05.020.0130.f</v>
          </cell>
          <cell r="B10898" t="str">
            <v>- presa 2P+T 16A bivalente</v>
          </cell>
          <cell r="C10898" t="str">
            <v>cad</v>
          </cell>
          <cell r="D10898" t="str">
            <v>9,47</v>
          </cell>
        </row>
        <row r="10899">
          <cell r="A10899" t="str">
            <v>1E.05.020.0130.g</v>
          </cell>
          <cell r="B10899" t="str">
            <v>- presa 2P+T 16A bivalente tipo UNEL</v>
          </cell>
          <cell r="C10899" t="str">
            <v>cad</v>
          </cell>
          <cell r="D10899" t="str">
            <v>11,48</v>
          </cell>
        </row>
        <row r="10900">
          <cell r="A10900" t="str">
            <v>1E.05.020.0130.h</v>
          </cell>
          <cell r="B10900" t="str">
            <v>- presa 2P+T 10/16A tipo UNEL</v>
          </cell>
          <cell r="C10900" t="str">
            <v>cad</v>
          </cell>
          <cell r="D10900" t="str">
            <v>10,55</v>
          </cell>
        </row>
        <row r="10901">
          <cell r="A10901" t="str">
            <v>1E.05.020.0140</v>
          </cell>
          <cell r="B10901" t="str">
            <v>Apparecchi da parete in materiale termoplastico autoestinguente, di elevata resistenza agli agenti atmosferici, chimici e al calore, grado di protezione IP55, nei tipi:</v>
          </cell>
          <cell r="C10901"/>
          <cell r="D10901"/>
        </row>
        <row r="10902">
          <cell r="A10902" t="str">
            <v>1E.05.020.0140.a</v>
          </cell>
          <cell r="B10902" t="str">
            <v>- interruttore 1P 16A</v>
          </cell>
          <cell r="C10902" t="str">
            <v>cad</v>
          </cell>
          <cell r="D10902" t="str">
            <v>10,29</v>
          </cell>
        </row>
        <row r="10903">
          <cell r="A10903" t="str">
            <v>1E.05.020.0140.b</v>
          </cell>
          <cell r="B10903" t="str">
            <v>- interruttore 2P 16A</v>
          </cell>
          <cell r="C10903" t="str">
            <v>cad</v>
          </cell>
          <cell r="D10903" t="str">
            <v>11,67</v>
          </cell>
        </row>
        <row r="10904">
          <cell r="A10904" t="str">
            <v>1E.05.020.0140.c</v>
          </cell>
          <cell r="B10904" t="str">
            <v>- deviatore 1P 16A</v>
          </cell>
          <cell r="C10904" t="str">
            <v>cad</v>
          </cell>
          <cell r="D10904" t="str">
            <v>10,64</v>
          </cell>
        </row>
        <row r="10905">
          <cell r="A10905" t="str">
            <v>1E.05.020.0140.d</v>
          </cell>
          <cell r="B10905" t="str">
            <v>- doppio deviatore 1P 6A</v>
          </cell>
          <cell r="C10905" t="str">
            <v>cad</v>
          </cell>
          <cell r="D10905" t="str">
            <v>12,80</v>
          </cell>
        </row>
        <row r="10906">
          <cell r="A10906" t="str">
            <v>1E.05.020.0140.e</v>
          </cell>
          <cell r="B10906" t="str">
            <v>- pulsante 1P 10A</v>
          </cell>
          <cell r="C10906" t="str">
            <v>cad</v>
          </cell>
          <cell r="D10906" t="str">
            <v>10,46</v>
          </cell>
        </row>
        <row r="10907">
          <cell r="A10907" t="str">
            <v>1E.05.020.0140.f</v>
          </cell>
          <cell r="B10907" t="str">
            <v>- presa 2P+T 16A bivalente</v>
          </cell>
          <cell r="C10907" t="str">
            <v>cad</v>
          </cell>
          <cell r="D10907" t="str">
            <v>14,74</v>
          </cell>
        </row>
        <row r="10908">
          <cell r="A10908" t="str">
            <v>1E.05.020.0140.g</v>
          </cell>
          <cell r="B10908" t="str">
            <v>- presa 2P+T 16A bivalente tipo UNEL</v>
          </cell>
          <cell r="C10908" t="str">
            <v>cad</v>
          </cell>
          <cell r="D10908" t="str">
            <v>11,01</v>
          </cell>
        </row>
        <row r="10909">
          <cell r="A10909" t="str">
            <v>1E.05.020.0140.h</v>
          </cell>
          <cell r="B10909" t="str">
            <v>- presa 2P+T 10/16A tipo UNEL</v>
          </cell>
          <cell r="C10909" t="str">
            <v>cad</v>
          </cell>
          <cell r="D10909" t="str">
            <v>12,90</v>
          </cell>
        </row>
        <row r="10910">
          <cell r="A10910" t="str">
            <v>1E.06 - ILLUMINAZIONE</v>
          </cell>
          <cell r="B10910"/>
          <cell r="C10910"/>
          <cell r="D10910"/>
        </row>
        <row r="10911">
          <cell r="A10911" t="str">
            <v>1E</v>
          </cell>
          <cell r="B10911" t="str">
            <v>OPERE COMPIUTE IMPIANTI ELETTRICI</v>
          </cell>
          <cell r="C10911"/>
          <cell r="D10911"/>
        </row>
        <row r="10912">
          <cell r="A10912" t="str">
            <v>1E.06</v>
          </cell>
          <cell r="B10912" t="str">
            <v>ILLUMINAZIONE</v>
          </cell>
          <cell r="C10912"/>
          <cell r="D10912"/>
        </row>
        <row r="10913">
          <cell r="A10913" t="str">
            <v>1E.06.000</v>
          </cell>
          <cell r="B10913" t="str">
            <v>NOTA DI CONSULTAZIONE</v>
          </cell>
          <cell r="C10913"/>
          <cell r="D10913"/>
        </row>
        <row r="10914">
          <cell r="A10914" t="str">
            <v>1E.06.020</v>
          </cell>
          <cell r="B10914" t="str">
            <v>ILLUMINAZIONE A SCARICA</v>
          </cell>
          <cell r="C10914"/>
          <cell r="D10914"/>
        </row>
        <row r="10915">
          <cell r="A10915" t="str">
            <v>1E.06.020.0010</v>
          </cell>
          <cell r="B10915" t="str">
            <v>Lampada fluorescente linea a catodo caldo nei tipi:</v>
          </cell>
          <cell r="C10915"/>
          <cell r="D10915"/>
        </row>
        <row r="10916">
          <cell r="A10916" t="str">
            <v>1E.06.020.0010.a</v>
          </cell>
          <cell r="B10916" t="str">
            <v>- 4-8 W</v>
          </cell>
          <cell r="C10916" t="str">
            <v>cad</v>
          </cell>
          <cell r="D10916" t="str">
            <v>4,36</v>
          </cell>
        </row>
        <row r="10917">
          <cell r="A10917" t="str">
            <v>1E.06.020.0010.b</v>
          </cell>
          <cell r="B10917" t="str">
            <v>- 14-15W</v>
          </cell>
          <cell r="C10917" t="str">
            <v>cad</v>
          </cell>
          <cell r="D10917" t="str">
            <v>5,62</v>
          </cell>
        </row>
        <row r="10918">
          <cell r="A10918" t="str">
            <v>1E.06.020.0010.c</v>
          </cell>
          <cell r="B10918" t="str">
            <v>- 18W elevata resa cromatica</v>
          </cell>
          <cell r="C10918" t="str">
            <v>cad</v>
          </cell>
          <cell r="D10918" t="str">
            <v>6,33</v>
          </cell>
        </row>
        <row r="10919">
          <cell r="A10919" t="str">
            <v>1E.06.020.0010.d</v>
          </cell>
          <cell r="B10919" t="str">
            <v>- 23-30W elevata resa cromatica</v>
          </cell>
          <cell r="C10919" t="str">
            <v>cad</v>
          </cell>
          <cell r="D10919" t="str">
            <v>7,54</v>
          </cell>
        </row>
        <row r="10920">
          <cell r="A10920" t="str">
            <v>1E.06.020.0010.e</v>
          </cell>
          <cell r="B10920" t="str">
            <v>- 36W elevata resa cromatica</v>
          </cell>
          <cell r="C10920" t="str">
            <v>cad</v>
          </cell>
          <cell r="D10920" t="str">
            <v>6,33</v>
          </cell>
        </row>
        <row r="10921">
          <cell r="A10921" t="str">
            <v>1E.06.020.0010.f</v>
          </cell>
          <cell r="B10921" t="str">
            <v>- 58W elevata resa cromatica</v>
          </cell>
          <cell r="C10921" t="str">
            <v>cad</v>
          </cell>
          <cell r="D10921" t="str">
            <v>7,67</v>
          </cell>
        </row>
        <row r="10922">
          <cell r="A10922" t="str">
            <v>1E.06.020.0020</v>
          </cell>
          <cell r="B10922" t="str">
            <v>Lampada fluorescente lineare a catodo caldo nei tipi:</v>
          </cell>
          <cell r="C10922"/>
          <cell r="D10922"/>
        </row>
        <row r="10923">
          <cell r="A10923" t="str">
            <v>1E.06.020.0020.a</v>
          </cell>
          <cell r="B10923" t="str">
            <v>- 22W</v>
          </cell>
          <cell r="C10923" t="str">
            <v>cad</v>
          </cell>
          <cell r="D10923" t="str">
            <v>6,48</v>
          </cell>
        </row>
        <row r="10924">
          <cell r="A10924" t="str">
            <v>1E.06.020.0020.b</v>
          </cell>
          <cell r="B10924" t="str">
            <v>- 32W elevata resa cromatica</v>
          </cell>
          <cell r="C10924" t="str">
            <v>cad</v>
          </cell>
          <cell r="D10924" t="str">
            <v>6,56</v>
          </cell>
        </row>
        <row r="10925">
          <cell r="A10925" t="str">
            <v>1E.06.020.0020.c</v>
          </cell>
          <cell r="B10925" t="str">
            <v>- 40W elevata resa cromatica</v>
          </cell>
          <cell r="C10925" t="str">
            <v>cad</v>
          </cell>
          <cell r="D10925" t="str">
            <v>8,59</v>
          </cell>
        </row>
        <row r="10926">
          <cell r="A10926" t="str">
            <v>1E.06.020.0030</v>
          </cell>
          <cell r="B10926" t="str">
            <v>Lampada fluorescente slimline nei tipi:</v>
          </cell>
          <cell r="C10926"/>
          <cell r="D10926"/>
        </row>
        <row r="10927">
          <cell r="A10927" t="str">
            <v>1E.06.020.0030.a</v>
          </cell>
          <cell r="B10927" t="str">
            <v>- 96T8 da 49W</v>
          </cell>
          <cell r="C10927" t="str">
            <v>cad</v>
          </cell>
          <cell r="D10927" t="str">
            <v>9,09</v>
          </cell>
        </row>
        <row r="10928">
          <cell r="A10928" t="str">
            <v>1E.06.020.0030.b</v>
          </cell>
          <cell r="B10928" t="str">
            <v>- 96T12 da 74W</v>
          </cell>
          <cell r="C10928" t="str">
            <v>cad</v>
          </cell>
          <cell r="D10928" t="str">
            <v>8,61</v>
          </cell>
        </row>
        <row r="10929">
          <cell r="A10929" t="str">
            <v>1E.06.020.0040</v>
          </cell>
          <cell r="B10929" t="str">
            <v>Lampada a basso consumo con alimentatore elettronico integrato. Del tipo:</v>
          </cell>
          <cell r="C10929"/>
          <cell r="D10929"/>
        </row>
        <row r="10930">
          <cell r="A10930" t="str">
            <v>1E.06.020.0040.a</v>
          </cell>
          <cell r="B10930" t="str">
            <v>- da 3-5-7-11 W - attacco E14</v>
          </cell>
          <cell r="C10930" t="str">
            <v>cad</v>
          </cell>
          <cell r="D10930" t="str">
            <v>23,79</v>
          </cell>
        </row>
        <row r="10931">
          <cell r="A10931" t="str">
            <v>1E.06.020.0040.b</v>
          </cell>
          <cell r="B10931" t="str">
            <v>- 5-7-11 W - attacco E27</v>
          </cell>
          <cell r="C10931" t="str">
            <v>cad</v>
          </cell>
          <cell r="D10931" t="str">
            <v>21,38</v>
          </cell>
        </row>
        <row r="10932">
          <cell r="A10932" t="str">
            <v>1E.06.020.0040.c</v>
          </cell>
          <cell r="B10932" t="str">
            <v>-15-20 W - attacco E27</v>
          </cell>
          <cell r="C10932" t="str">
            <v>cad</v>
          </cell>
          <cell r="D10932" t="str">
            <v>22,76</v>
          </cell>
        </row>
        <row r="10933">
          <cell r="A10933" t="str">
            <v>1E.06.020.0040.d</v>
          </cell>
          <cell r="B10933" t="str">
            <v>- 23 W - attacco E27</v>
          </cell>
          <cell r="C10933" t="str">
            <v>cad</v>
          </cell>
          <cell r="D10933" t="str">
            <v>23,79</v>
          </cell>
        </row>
        <row r="10934">
          <cell r="A10934" t="str">
            <v>1E.06.020.0050</v>
          </cell>
          <cell r="B10934" t="str">
            <v>Lampada fluorescente compatta senza starter tipo PL. Del tipo:</v>
          </cell>
          <cell r="C10934"/>
          <cell r="D10934"/>
        </row>
        <row r="10935">
          <cell r="A10935" t="str">
            <v>1E.06.020.0050.a</v>
          </cell>
          <cell r="B10935" t="str">
            <v>- da 18 W - attacco 2G11</v>
          </cell>
          <cell r="C10935" t="str">
            <v>cad</v>
          </cell>
          <cell r="D10935" t="str">
            <v>11,84</v>
          </cell>
        </row>
        <row r="10936">
          <cell r="A10936" t="str">
            <v>1E.06.020.0050.b</v>
          </cell>
          <cell r="B10936" t="str">
            <v>- da 24 - 36 W - attacco 2G11</v>
          </cell>
          <cell r="C10936" t="str">
            <v>cad</v>
          </cell>
          <cell r="D10936" t="str">
            <v>12,49</v>
          </cell>
        </row>
        <row r="10937">
          <cell r="A10937" t="str">
            <v>1E.06.020.0050.c</v>
          </cell>
          <cell r="B10937" t="str">
            <v>- da 40 - 55 W - attacco 2G11</v>
          </cell>
          <cell r="C10937" t="str">
            <v>cad</v>
          </cell>
          <cell r="D10937" t="str">
            <v>14,25</v>
          </cell>
        </row>
        <row r="10938">
          <cell r="A10938" t="str">
            <v>1E.06.020.0050.d</v>
          </cell>
          <cell r="B10938" t="str">
            <v>- da 80 W - attacco 2G11</v>
          </cell>
          <cell r="C10938" t="str">
            <v>cad</v>
          </cell>
          <cell r="D10938" t="str">
            <v>22,04</v>
          </cell>
        </row>
        <row r="10939">
          <cell r="A10939" t="str">
            <v>1E.06.020.0090</v>
          </cell>
          <cell r="B10939" t="str">
            <v>Lampada a luce mista nei tipi:</v>
          </cell>
          <cell r="C10939"/>
          <cell r="D10939"/>
        </row>
        <row r="10940">
          <cell r="A10940" t="str">
            <v>1E.06.020.0090.a</v>
          </cell>
          <cell r="B10940" t="str">
            <v>- 160 W attacco E27</v>
          </cell>
          <cell r="C10940" t="str">
            <v>cad</v>
          </cell>
          <cell r="D10940" t="str">
            <v>12,12</v>
          </cell>
        </row>
        <row r="10941">
          <cell r="A10941" t="str">
            <v>1E.06.020.0090.b</v>
          </cell>
          <cell r="B10941" t="str">
            <v>- 250 W attacco E40</v>
          </cell>
          <cell r="C10941" t="str">
            <v>cad</v>
          </cell>
          <cell r="D10941" t="str">
            <v>15,65</v>
          </cell>
        </row>
        <row r="10942">
          <cell r="A10942" t="str">
            <v>1E.06.020.0090.c</v>
          </cell>
          <cell r="B10942" t="str">
            <v>- 500 W attacco E40</v>
          </cell>
          <cell r="C10942" t="str">
            <v>cad</v>
          </cell>
          <cell r="D10942" t="str">
            <v>28,27</v>
          </cell>
        </row>
        <row r="10943">
          <cell r="A10943" t="str">
            <v>1E.06.020.0100</v>
          </cell>
          <cell r="B10943" t="str">
            <v>Lampada a vapori di mercurio nei tipi:</v>
          </cell>
          <cell r="C10943"/>
          <cell r="D10943"/>
        </row>
        <row r="10944">
          <cell r="A10944" t="str">
            <v>1E.06.020.0100.a</v>
          </cell>
          <cell r="B10944" t="str">
            <v>- 80 W</v>
          </cell>
          <cell r="C10944" t="str">
            <v>cad</v>
          </cell>
          <cell r="D10944" t="str">
            <v>8,60</v>
          </cell>
        </row>
        <row r="10945">
          <cell r="A10945" t="str">
            <v>1E.06.020.0100.b</v>
          </cell>
          <cell r="B10945" t="str">
            <v>- 125 W</v>
          </cell>
          <cell r="C10945" t="str">
            <v>cad</v>
          </cell>
          <cell r="D10945" t="str">
            <v>9,09</v>
          </cell>
        </row>
        <row r="10946">
          <cell r="A10946" t="str">
            <v>1E.06.020.0100.c</v>
          </cell>
          <cell r="B10946" t="str">
            <v>- 250 W</v>
          </cell>
          <cell r="C10946" t="str">
            <v>cad</v>
          </cell>
          <cell r="D10946" t="str">
            <v>16,50</v>
          </cell>
        </row>
        <row r="10947">
          <cell r="A10947" t="str">
            <v>1E.06.020.0100.d</v>
          </cell>
          <cell r="B10947" t="str">
            <v>- 400 W</v>
          </cell>
          <cell r="C10947" t="str">
            <v>cad</v>
          </cell>
          <cell r="D10947" t="str">
            <v>22,90</v>
          </cell>
        </row>
        <row r="10948">
          <cell r="A10948" t="str">
            <v>1E.06.020.0100.e</v>
          </cell>
          <cell r="B10948" t="str">
            <v>- 1000 W</v>
          </cell>
          <cell r="C10948" t="str">
            <v>cad</v>
          </cell>
          <cell r="D10948" t="str">
            <v>70,49</v>
          </cell>
        </row>
        <row r="10949">
          <cell r="A10949" t="str">
            <v>1E.06.020.0110</v>
          </cell>
          <cell r="B10949" t="str">
            <v>Lampada a joduri metallici nei tipi:</v>
          </cell>
          <cell r="C10949"/>
          <cell r="D10949"/>
        </row>
        <row r="10950">
          <cell r="A10950" t="str">
            <v>1E.06.020.0110.a</v>
          </cell>
          <cell r="B10950" t="str">
            <v>- 70-400 W</v>
          </cell>
          <cell r="C10950" t="str">
            <v>cad</v>
          </cell>
          <cell r="D10950" t="str">
            <v>72,80</v>
          </cell>
        </row>
        <row r="10951">
          <cell r="A10951" t="str">
            <v>1E.06.020.0110.b</v>
          </cell>
          <cell r="B10951" t="str">
            <v>- 1000 W</v>
          </cell>
          <cell r="C10951" t="str">
            <v>cad</v>
          </cell>
          <cell r="D10951" t="str">
            <v>129,35</v>
          </cell>
        </row>
        <row r="10952">
          <cell r="A10952" t="str">
            <v>1E.06.020.0110.c</v>
          </cell>
          <cell r="B10952" t="str">
            <v>- 2000 W</v>
          </cell>
          <cell r="C10952" t="str">
            <v>cad</v>
          </cell>
          <cell r="D10952" t="str">
            <v>178,63</v>
          </cell>
        </row>
        <row r="10953">
          <cell r="A10953" t="str">
            <v>1E.06.020.0120</v>
          </cell>
          <cell r="B10953" t="str">
            <v>Lampada a vapori di sodio alta pressione nei tipi:</v>
          </cell>
          <cell r="C10953"/>
          <cell r="D10953"/>
        </row>
        <row r="10954">
          <cell r="A10954" t="str">
            <v>1E.06.020.0120.a</v>
          </cell>
          <cell r="B10954" t="str">
            <v>- fino a 70 W</v>
          </cell>
          <cell r="C10954" t="str">
            <v>cad</v>
          </cell>
          <cell r="D10954" t="str">
            <v>29,11</v>
          </cell>
        </row>
        <row r="10955">
          <cell r="A10955" t="str">
            <v>1E.06.020.0120.b</v>
          </cell>
          <cell r="B10955" t="str">
            <v>- 100 W</v>
          </cell>
          <cell r="C10955" t="str">
            <v>cad</v>
          </cell>
          <cell r="D10955" t="str">
            <v>34,06</v>
          </cell>
        </row>
        <row r="10956">
          <cell r="A10956" t="str">
            <v>1E.06.020.0120.c</v>
          </cell>
          <cell r="B10956" t="str">
            <v>- 150 W</v>
          </cell>
          <cell r="C10956" t="str">
            <v>cad</v>
          </cell>
          <cell r="D10956" t="str">
            <v>34,58</v>
          </cell>
        </row>
        <row r="10957">
          <cell r="A10957" t="str">
            <v>1E.06.020.0120.d</v>
          </cell>
          <cell r="B10957" t="str">
            <v>- 250 W</v>
          </cell>
          <cell r="C10957" t="str">
            <v>cad</v>
          </cell>
          <cell r="D10957" t="str">
            <v>38,19</v>
          </cell>
        </row>
        <row r="10958">
          <cell r="A10958" t="str">
            <v>1E.06.020.0120.e</v>
          </cell>
          <cell r="B10958" t="str">
            <v>- 400 W</v>
          </cell>
          <cell r="C10958" t="str">
            <v>cad</v>
          </cell>
          <cell r="D10958" t="str">
            <v>44,85</v>
          </cell>
        </row>
        <row r="10959">
          <cell r="A10959" t="str">
            <v>1E.06.020.0120.f</v>
          </cell>
          <cell r="B10959" t="str">
            <v>- 1000 W</v>
          </cell>
          <cell r="C10959" t="str">
            <v>cad</v>
          </cell>
          <cell r="D10959" t="str">
            <v>121,47</v>
          </cell>
        </row>
        <row r="10960">
          <cell r="A10960" t="str">
            <v>1E.06.020.0130</v>
          </cell>
          <cell r="B10960" t="str">
            <v>Lampada a vapori di sodio bassa pressione nei tipi:</v>
          </cell>
          <cell r="C10960"/>
          <cell r="D10960"/>
        </row>
        <row r="10961">
          <cell r="A10961" t="str">
            <v>1E.06.020.0130.a</v>
          </cell>
          <cell r="B10961" t="str">
            <v>- fino a 90 W</v>
          </cell>
          <cell r="C10961" t="str">
            <v>cad</v>
          </cell>
          <cell r="D10961" t="str">
            <v>34,56</v>
          </cell>
        </row>
        <row r="10962">
          <cell r="A10962" t="str">
            <v>1E.06.020.0130.b</v>
          </cell>
          <cell r="B10962" t="str">
            <v>- 180 W</v>
          </cell>
          <cell r="C10962" t="str">
            <v>cad</v>
          </cell>
          <cell r="D10962" t="str">
            <v>65,91</v>
          </cell>
        </row>
        <row r="10963">
          <cell r="A10963" t="str">
            <v>1E.06.020.0140</v>
          </cell>
          <cell r="B10963" t="str">
            <v>Reattore per lampada fluorescente, tensione 230V, nei tipi:</v>
          </cell>
          <cell r="C10963"/>
          <cell r="D10963"/>
        </row>
        <row r="10964">
          <cell r="A10964" t="str">
            <v>1E.06.020.0140.a</v>
          </cell>
          <cell r="B10964" t="str">
            <v>- normale per tubo fluorescente fino a 40 W</v>
          </cell>
          <cell r="C10964" t="str">
            <v>cad</v>
          </cell>
          <cell r="D10964" t="str">
            <v>14,70</v>
          </cell>
        </row>
        <row r="10965">
          <cell r="A10965" t="str">
            <v>1E.06.020.0140.b</v>
          </cell>
          <cell r="B10965" t="str">
            <v>- normale per tubo fluorescente da 65 W</v>
          </cell>
          <cell r="C10965" t="str">
            <v>cad</v>
          </cell>
          <cell r="D10965" t="str">
            <v>17,61</v>
          </cell>
        </row>
        <row r="10966">
          <cell r="A10966" t="str">
            <v>1E.06.020.0140.c</v>
          </cell>
          <cell r="B10966" t="str">
            <v>- takistart per tubo fluorescente fino a 40 W</v>
          </cell>
          <cell r="C10966" t="str">
            <v>cad</v>
          </cell>
          <cell r="D10966" t="str">
            <v>22,69</v>
          </cell>
        </row>
        <row r="10967">
          <cell r="A10967" t="str">
            <v>1E.06.020.0140.d</v>
          </cell>
          <cell r="B10967" t="str">
            <v>- takistart per tubo fluorescente da 65 W</v>
          </cell>
          <cell r="C10967" t="str">
            <v>cad</v>
          </cell>
          <cell r="D10967" t="str">
            <v>27,46</v>
          </cell>
        </row>
        <row r="10968">
          <cell r="A10968" t="str">
            <v>1E.06.020.0140.e</v>
          </cell>
          <cell r="B10968" t="str">
            <v>- rapidstart per tubo fluorescente fino a 40 W</v>
          </cell>
          <cell r="C10968" t="str">
            <v>cad</v>
          </cell>
          <cell r="D10968" t="str">
            <v>22,62</v>
          </cell>
        </row>
        <row r="10969">
          <cell r="A10969" t="str">
            <v>1E.06.020.0140.f</v>
          </cell>
          <cell r="B10969" t="str">
            <v>- rapidstart per tubo fluorescente da 65 W</v>
          </cell>
          <cell r="C10969" t="str">
            <v>cad</v>
          </cell>
          <cell r="D10969" t="str">
            <v>35,73</v>
          </cell>
        </row>
        <row r="10970">
          <cell r="A10970" t="str">
            <v>1E.06.020.0140.g</v>
          </cell>
          <cell r="B10970" t="str">
            <v>- rapidstart per tubo fluorescente slimline fino a 96T8</v>
          </cell>
          <cell r="C10970" t="str">
            <v>cad</v>
          </cell>
          <cell r="D10970" t="str">
            <v>54,08</v>
          </cell>
        </row>
        <row r="10971">
          <cell r="A10971" t="str">
            <v>1E.06.020.0140.h</v>
          </cell>
          <cell r="B10971" t="str">
            <v>- rapidstart per tubo fluorescente slimline da 96T12</v>
          </cell>
          <cell r="C10971" t="str">
            <v>cad</v>
          </cell>
          <cell r="D10971" t="str">
            <v>54,12</v>
          </cell>
        </row>
        <row r="10972">
          <cell r="A10972" t="str">
            <v>1E.06.020.0150</v>
          </cell>
          <cell r="B10972" t="str">
            <v>Reattore ad alta frequenza, nei tipi:</v>
          </cell>
          <cell r="C10972"/>
          <cell r="D10972"/>
        </row>
        <row r="10973">
          <cell r="A10973" t="str">
            <v>1E.06.020.0150.a</v>
          </cell>
          <cell r="B10973" t="str">
            <v>- versione standard 1x16W/32W</v>
          </cell>
          <cell r="C10973" t="str">
            <v>cad</v>
          </cell>
          <cell r="D10973" t="str">
            <v>50,42</v>
          </cell>
        </row>
        <row r="10974">
          <cell r="A10974" t="str">
            <v>1E.06.020.0150.b</v>
          </cell>
          <cell r="B10974" t="str">
            <v>- versione standard 2x16W/32W</v>
          </cell>
          <cell r="C10974" t="str">
            <v>cad</v>
          </cell>
          <cell r="D10974" t="str">
            <v>57,18</v>
          </cell>
        </row>
        <row r="10975">
          <cell r="A10975" t="str">
            <v>1E.06.020.0150.c</v>
          </cell>
          <cell r="B10975" t="str">
            <v>- versione standard 1x50W</v>
          </cell>
          <cell r="C10975" t="str">
            <v>cad</v>
          </cell>
          <cell r="D10975" t="str">
            <v>56,52</v>
          </cell>
        </row>
        <row r="10976">
          <cell r="A10976" t="str">
            <v>1E.06.020.0150.d</v>
          </cell>
          <cell r="B10976" t="str">
            <v>- versione standard 2x50W</v>
          </cell>
          <cell r="C10976" t="str">
            <v>cad</v>
          </cell>
          <cell r="D10976" t="str">
            <v>60,23</v>
          </cell>
        </row>
        <row r="10977">
          <cell r="A10977" t="str">
            <v>1E.06.020.0150.e</v>
          </cell>
          <cell r="B10977" t="str">
            <v>- versione dimming 1x16W/32W/50W</v>
          </cell>
          <cell r="C10977" t="str">
            <v>cad</v>
          </cell>
          <cell r="D10977" t="str">
            <v>68,98</v>
          </cell>
        </row>
        <row r="10978">
          <cell r="A10978" t="str">
            <v>1E.06.020.0150.f</v>
          </cell>
          <cell r="B10978" t="str">
            <v>- versione dimming 2x16W/32W/50W</v>
          </cell>
          <cell r="C10978" t="str">
            <v>cad</v>
          </cell>
          <cell r="D10978" t="str">
            <v>77,84</v>
          </cell>
        </row>
        <row r="10979">
          <cell r="A10979" t="str">
            <v>1E.06.020.0150.g</v>
          </cell>
          <cell r="B10979" t="str">
            <v>- accessori : potenziometro</v>
          </cell>
          <cell r="C10979" t="str">
            <v>cad</v>
          </cell>
          <cell r="D10979" t="str">
            <v>28,40</v>
          </cell>
        </row>
        <row r="10980">
          <cell r="A10980" t="str">
            <v>1E.06.020.0150.h</v>
          </cell>
          <cell r="B10980" t="str">
            <v>- accessori : fotocellula</v>
          </cell>
          <cell r="C10980" t="str">
            <v>cad</v>
          </cell>
          <cell r="D10980" t="str">
            <v>34,50</v>
          </cell>
        </row>
        <row r="10981">
          <cell r="A10981" t="str">
            <v>1E.06.020.0150.i</v>
          </cell>
          <cell r="B10981" t="str">
            <v>- accessori : amplificatore</v>
          </cell>
          <cell r="C10981" t="str">
            <v>cad</v>
          </cell>
          <cell r="D10981" t="str">
            <v>39,82</v>
          </cell>
        </row>
        <row r="10982">
          <cell r="A10982" t="str">
            <v>1E.06.020.0155</v>
          </cell>
          <cell r="B10982" t="str">
            <v>Reattori elettronici per lampade flurescenti lineari T8 - T5 del Tipo:</v>
          </cell>
          <cell r="C10982"/>
          <cell r="D10982"/>
        </row>
        <row r="10983">
          <cell r="A10983" t="str">
            <v>1E.06.020.0155.a</v>
          </cell>
          <cell r="B10983" t="str">
            <v>- versione monolampada 14-39 W; 28-54 W; 35 - 80 W</v>
          </cell>
          <cell r="C10983" t="str">
            <v>cad</v>
          </cell>
          <cell r="D10983" t="str">
            <v>50,04</v>
          </cell>
        </row>
        <row r="10984">
          <cell r="A10984" t="str">
            <v>1E.06.020.0155.b</v>
          </cell>
          <cell r="B10984" t="str">
            <v>- versione bilampada 14-39 W; 28-54 W; 35 - 49 W.</v>
          </cell>
          <cell r="C10984" t="str">
            <v>cad</v>
          </cell>
          <cell r="D10984" t="str">
            <v>54,82</v>
          </cell>
        </row>
        <row r="10985">
          <cell r="A10985" t="str">
            <v>1E.06.020.0155.c</v>
          </cell>
          <cell r="B10985" t="str">
            <v>- versione bilampada 35 - 80 W.</v>
          </cell>
          <cell r="C10985" t="str">
            <v>cad</v>
          </cell>
          <cell r="D10985" t="str">
            <v>64,41</v>
          </cell>
        </row>
        <row r="10986">
          <cell r="A10986" t="str">
            <v>1E.06.020.0160</v>
          </cell>
          <cell r="B10986" t="str">
            <v>Reattore per lampada a vapori di mercurio, nei tipi:</v>
          </cell>
          <cell r="C10986"/>
          <cell r="D10986"/>
        </row>
        <row r="10987">
          <cell r="A10987" t="str">
            <v>1E.06.020.0160.a</v>
          </cell>
          <cell r="B10987" t="str">
            <v>- 80 W</v>
          </cell>
          <cell r="C10987" t="str">
            <v>cad</v>
          </cell>
          <cell r="D10987" t="str">
            <v>23,08</v>
          </cell>
        </row>
        <row r="10988">
          <cell r="A10988" t="str">
            <v>1E.06.020.0160.b</v>
          </cell>
          <cell r="B10988" t="str">
            <v>- 125 W</v>
          </cell>
          <cell r="C10988" t="str">
            <v>cad</v>
          </cell>
          <cell r="D10988" t="str">
            <v>24,38</v>
          </cell>
        </row>
        <row r="10989">
          <cell r="A10989" t="str">
            <v>1E.06.020.0160.c</v>
          </cell>
          <cell r="B10989" t="str">
            <v>- 250 W</v>
          </cell>
          <cell r="C10989" t="str">
            <v>cad</v>
          </cell>
          <cell r="D10989" t="str">
            <v>30,37</v>
          </cell>
        </row>
        <row r="10990">
          <cell r="A10990" t="str">
            <v>1E.06.020.0160.d</v>
          </cell>
          <cell r="B10990" t="str">
            <v>- 400 W</v>
          </cell>
          <cell r="C10990" t="str">
            <v>cad</v>
          </cell>
          <cell r="D10990" t="str">
            <v>38,86</v>
          </cell>
        </row>
        <row r="10991">
          <cell r="A10991" t="str">
            <v>1E.06.020.0160.e</v>
          </cell>
          <cell r="B10991" t="str">
            <v>- 1000 W</v>
          </cell>
          <cell r="C10991" t="str">
            <v>cad</v>
          </cell>
          <cell r="D10991" t="str">
            <v>134,18</v>
          </cell>
        </row>
        <row r="10992">
          <cell r="A10992" t="str">
            <v>1E.06.020.0170</v>
          </cell>
          <cell r="B10992" t="str">
            <v>Reattore per lampada a joduri metallici, nei tipi:</v>
          </cell>
          <cell r="C10992"/>
          <cell r="D10992"/>
        </row>
        <row r="10993">
          <cell r="A10993" t="str">
            <v>1E.06.020.0170.a</v>
          </cell>
          <cell r="B10993" t="str">
            <v>- 70 W</v>
          </cell>
          <cell r="C10993" t="str">
            <v>cad</v>
          </cell>
          <cell r="D10993" t="str">
            <v>28,56</v>
          </cell>
        </row>
        <row r="10994">
          <cell r="A10994" t="str">
            <v>1E.06.020.0170.b</v>
          </cell>
          <cell r="B10994" t="str">
            <v>- 100-150 W</v>
          </cell>
          <cell r="C10994" t="str">
            <v>cad</v>
          </cell>
          <cell r="D10994" t="str">
            <v>32,29</v>
          </cell>
        </row>
        <row r="10995">
          <cell r="A10995" t="str">
            <v>1E.06.020.0170.c</v>
          </cell>
          <cell r="B10995" t="str">
            <v>- 250 W</v>
          </cell>
          <cell r="C10995" t="str">
            <v>cad</v>
          </cell>
          <cell r="D10995" t="str">
            <v>43,01</v>
          </cell>
        </row>
        <row r="10996">
          <cell r="A10996" t="str">
            <v>1E.06.020.0170.d</v>
          </cell>
          <cell r="B10996" t="str">
            <v>- 400 W</v>
          </cell>
          <cell r="C10996" t="str">
            <v>cad</v>
          </cell>
          <cell r="D10996" t="str">
            <v>49,23</v>
          </cell>
        </row>
        <row r="10997">
          <cell r="A10997" t="str">
            <v>1E.06.020.0170.e</v>
          </cell>
          <cell r="B10997" t="str">
            <v>- 1000 W</v>
          </cell>
          <cell r="C10997" t="str">
            <v>cad</v>
          </cell>
          <cell r="D10997" t="str">
            <v>147,30</v>
          </cell>
        </row>
        <row r="10998">
          <cell r="A10998" t="str">
            <v>1E.06.020.0170.f</v>
          </cell>
          <cell r="B10998" t="str">
            <v>- 2000 W</v>
          </cell>
          <cell r="C10998" t="str">
            <v>cad</v>
          </cell>
          <cell r="D10998" t="str">
            <v>201,83</v>
          </cell>
        </row>
        <row r="10999">
          <cell r="A10999" t="str">
            <v>1E.06.020.0180</v>
          </cell>
          <cell r="B10999" t="str">
            <v>Reattore per lampada a vapori di sodio alta pressione, nei tipi:</v>
          </cell>
          <cell r="C10999"/>
          <cell r="D10999"/>
        </row>
        <row r="11000">
          <cell r="A11000" t="str">
            <v>1E.06.020.0180.a</v>
          </cell>
          <cell r="B11000" t="str">
            <v>- fino a 70 W</v>
          </cell>
          <cell r="C11000" t="str">
            <v>cad</v>
          </cell>
          <cell r="D11000" t="str">
            <v>28,53</v>
          </cell>
        </row>
        <row r="11001">
          <cell r="A11001" t="str">
            <v>1E.06.020.0180.b</v>
          </cell>
          <cell r="B11001" t="str">
            <v>- 100-150 W</v>
          </cell>
          <cell r="C11001" t="str">
            <v>cad</v>
          </cell>
          <cell r="D11001" t="str">
            <v>32,29</v>
          </cell>
        </row>
        <row r="11002">
          <cell r="A11002" t="str">
            <v>1E.06.020.0180.c</v>
          </cell>
          <cell r="B11002" t="str">
            <v>- 250 W</v>
          </cell>
          <cell r="C11002" t="str">
            <v>cad</v>
          </cell>
          <cell r="D11002" t="str">
            <v>41,25</v>
          </cell>
        </row>
        <row r="11003">
          <cell r="A11003" t="str">
            <v>1E.06.020.0180.d</v>
          </cell>
          <cell r="B11003" t="str">
            <v>- 400 W</v>
          </cell>
          <cell r="C11003" t="str">
            <v>cad</v>
          </cell>
          <cell r="D11003" t="str">
            <v>50,57</v>
          </cell>
        </row>
        <row r="11004">
          <cell r="A11004" t="str">
            <v>1E.06.020.0180.e</v>
          </cell>
          <cell r="B11004" t="str">
            <v>- 1000 W</v>
          </cell>
          <cell r="C11004" t="str">
            <v>cad</v>
          </cell>
          <cell r="D11004" t="str">
            <v>132,72</v>
          </cell>
        </row>
        <row r="11005">
          <cell r="A11005" t="str">
            <v>1E.06.020.0190</v>
          </cell>
          <cell r="B11005" t="str">
            <v>Accenditore per lampada a scarica nei tipi:</v>
          </cell>
          <cell r="C11005"/>
          <cell r="D11005"/>
        </row>
        <row r="11006">
          <cell r="A11006" t="str">
            <v>1E.06.020.0190.a</v>
          </cell>
          <cell r="B11006" t="str">
            <v>- sodio alta pressione fino a 1000 W</v>
          </cell>
          <cell r="C11006" t="str">
            <v>cad</v>
          </cell>
          <cell r="D11006" t="str">
            <v>27,64</v>
          </cell>
        </row>
        <row r="11007">
          <cell r="A11007" t="str">
            <v>1E.06.020.0190.b</v>
          </cell>
          <cell r="B11007" t="str">
            <v>- sodio alta pressione fino a 1000 W IP54</v>
          </cell>
          <cell r="C11007" t="str">
            <v>cad</v>
          </cell>
          <cell r="D11007" t="str">
            <v>42,72</v>
          </cell>
        </row>
        <row r="11008">
          <cell r="A11008" t="str">
            <v>1E.06.020.0190.c</v>
          </cell>
          <cell r="B11008" t="str">
            <v>- joduri metallici fino a 2000 W</v>
          </cell>
          <cell r="C11008" t="str">
            <v>cad</v>
          </cell>
          <cell r="D11008" t="str">
            <v>27,06</v>
          </cell>
        </row>
        <row r="11009">
          <cell r="A11009" t="str">
            <v>1E.06.020.0190.d</v>
          </cell>
          <cell r="B11009" t="str">
            <v>- joduri metallici fino a 1000 W IP54</v>
          </cell>
          <cell r="C11009" t="str">
            <v>cad</v>
          </cell>
          <cell r="D11009" t="str">
            <v>42,72</v>
          </cell>
        </row>
        <row r="11010">
          <cell r="A11010" t="str">
            <v>1E.06.020.0190.e</v>
          </cell>
          <cell r="B11010" t="str">
            <v>- joduri metallici fino a 2000 W IP65</v>
          </cell>
          <cell r="C11010" t="str">
            <v>cad</v>
          </cell>
          <cell r="D11010" t="str">
            <v>168,95</v>
          </cell>
        </row>
        <row r="11011">
          <cell r="A11011" t="str">
            <v>1E.06.020.0200</v>
          </cell>
          <cell r="B11011" t="str">
            <v>Starter per accensione lampada fluorescente nei tipi:</v>
          </cell>
          <cell r="C11011"/>
          <cell r="D11011"/>
        </row>
        <row r="11012">
          <cell r="A11012" t="str">
            <v>1E.06.020.0200.a</v>
          </cell>
          <cell r="B11012" t="str">
            <v>- universale</v>
          </cell>
          <cell r="C11012" t="str">
            <v>cad</v>
          </cell>
          <cell r="D11012" t="str">
            <v>2,67</v>
          </cell>
        </row>
        <row r="11013">
          <cell r="A11013" t="str">
            <v>1E.06.020.0200.b</v>
          </cell>
          <cell r="B11013" t="str">
            <v>- elettronico</v>
          </cell>
          <cell r="C11013" t="str">
            <v>cad</v>
          </cell>
          <cell r="D11013" t="str">
            <v>8,10</v>
          </cell>
        </row>
        <row r="11014">
          <cell r="A11014" t="str">
            <v>1E.06.020.0210</v>
          </cell>
          <cell r="B11014" t="str">
            <v>Portalampada per lampada fluorescente con posizione di sicurezza del tipo:</v>
          </cell>
          <cell r="C11014"/>
          <cell r="D11014"/>
        </row>
        <row r="11015">
          <cell r="A11015" t="str">
            <v>1E.06.020.0210.a</v>
          </cell>
          <cell r="B11015" t="str">
            <v>- a colonnina per tubo lineare</v>
          </cell>
          <cell r="C11015" t="str">
            <v>cad</v>
          </cell>
          <cell r="D11015" t="str">
            <v>5,98</v>
          </cell>
        </row>
        <row r="11016">
          <cell r="A11016" t="str">
            <v>1E.06.020.0210.b</v>
          </cell>
          <cell r="B11016" t="str">
            <v>- a colonnina con portastarter</v>
          </cell>
          <cell r="C11016" t="str">
            <v>cad</v>
          </cell>
          <cell r="D11016" t="str">
            <v>6,55</v>
          </cell>
        </row>
        <row r="11017">
          <cell r="A11017" t="str">
            <v>1E.06.020.0210.c</v>
          </cell>
          <cell r="B11017" t="str">
            <v>- a colonnina per tubo slimline</v>
          </cell>
          <cell r="C11017" t="str">
            <v>cad</v>
          </cell>
          <cell r="D11017" t="str">
            <v>7,25</v>
          </cell>
        </row>
        <row r="11018">
          <cell r="A11018" t="str">
            <v>1E.06.020.0210.d</v>
          </cell>
          <cell r="B11018" t="str">
            <v>- per tubi circolari a contatti molleggiati</v>
          </cell>
          <cell r="C11018" t="str">
            <v>cad</v>
          </cell>
          <cell r="D11018" t="str">
            <v>5,92</v>
          </cell>
        </row>
        <row r="11019">
          <cell r="A11019" t="str">
            <v>1E.06.020.0220</v>
          </cell>
          <cell r="B11019" t="str">
            <v>Copricatodo per tubo fluorescente diam. 38 mm.</v>
          </cell>
          <cell r="C11019" t="str">
            <v>cad</v>
          </cell>
          <cell r="D11019" t="str">
            <v>2,79</v>
          </cell>
        </row>
        <row r="11020">
          <cell r="A11020" t="str">
            <v>1E.06.020.0225</v>
          </cell>
          <cell r="B11020" t="str">
            <v>Plafoniera circolare conforme norme CEI 34/21 grado di protezione IP 65 costituita da: contenitore in policarbonato infrangibile ed autoestinguente, schermo diffusore in policarbonato trasparente in opera del tipo::</v>
          </cell>
          <cell r="C11020"/>
          <cell r="D11020"/>
        </row>
        <row r="11021">
          <cell r="A11021" t="str">
            <v>1E.06.020.0225.a</v>
          </cell>
          <cell r="B11021" t="str">
            <v>- 2 x 40W senza gruppo emergenza.</v>
          </cell>
          <cell r="C11021" t="str">
            <v>cad</v>
          </cell>
          <cell r="D11021" t="str">
            <v>53,78</v>
          </cell>
        </row>
        <row r="11022">
          <cell r="A11022" t="str">
            <v>1E.06.020.0225.b</v>
          </cell>
          <cell r="B11022" t="str">
            <v>- 22 + 40W con gruppo emergenza.</v>
          </cell>
          <cell r="C11022" t="str">
            <v>cad</v>
          </cell>
          <cell r="D11022" t="str">
            <v>97,77</v>
          </cell>
        </row>
        <row r="11023">
          <cell r="A11023" t="str">
            <v>1E.06.020.0230</v>
          </cell>
          <cell r="B11023" t="str">
            <v>Plafoniera fluorescente prismata conforme norme CEI 34-21, grado di protezione IP40, Classe I, costituita da: corpo contenitore delle parti elettriche in lamiera di acciaio verniciato al forno su trattamento anticorrosivo o stampato ad iniezione in un pezzo solo di materiale isolante infrangibile e autoestinguente; schermo diffusore in materiale acrilico trasparente stampato ad iniezione, fissato al corpo contenitore mediante sistema a levetta o a molla; uno o più complessi fluorescenti cablati e rifasati, del tipo:</v>
          </cell>
          <cell r="C11023"/>
          <cell r="D11023"/>
        </row>
        <row r="11024">
          <cell r="A11024" t="str">
            <v>1E.06.020.0230.a</v>
          </cell>
          <cell r="B11024" t="str">
            <v>- 1x18 W</v>
          </cell>
          <cell r="C11024" t="str">
            <v>cad</v>
          </cell>
          <cell r="D11024" t="str">
            <v>52,01</v>
          </cell>
        </row>
        <row r="11025">
          <cell r="A11025" t="str">
            <v>1E.06.020.0230.b</v>
          </cell>
          <cell r="B11025" t="str">
            <v>- 1x36 W</v>
          </cell>
          <cell r="C11025" t="str">
            <v>cad</v>
          </cell>
          <cell r="D11025" t="str">
            <v>59,26</v>
          </cell>
        </row>
        <row r="11026">
          <cell r="A11026" t="str">
            <v>1E.06.020.0230.c</v>
          </cell>
          <cell r="B11026" t="str">
            <v>- 1x58 W</v>
          </cell>
          <cell r="C11026" t="str">
            <v>cad</v>
          </cell>
          <cell r="D11026" t="str">
            <v>69,84</v>
          </cell>
        </row>
        <row r="11027">
          <cell r="A11027" t="str">
            <v>1E.06.020.0230.d</v>
          </cell>
          <cell r="B11027" t="str">
            <v>- 2x18 W</v>
          </cell>
          <cell r="C11027" t="str">
            <v>cad</v>
          </cell>
          <cell r="D11027" t="str">
            <v>60,24</v>
          </cell>
        </row>
        <row r="11028">
          <cell r="A11028" t="str">
            <v>1E.06.020.0230.e</v>
          </cell>
          <cell r="B11028" t="str">
            <v>- 2x36 W</v>
          </cell>
          <cell r="C11028" t="str">
            <v>cad</v>
          </cell>
          <cell r="D11028" t="str">
            <v>72,25</v>
          </cell>
        </row>
        <row r="11029">
          <cell r="A11029" t="str">
            <v>1E.06.020.0230.f</v>
          </cell>
          <cell r="B11029" t="str">
            <v>- 2x58 W</v>
          </cell>
          <cell r="C11029" t="str">
            <v>cad</v>
          </cell>
          <cell r="D11029" t="str">
            <v>85,15</v>
          </cell>
        </row>
        <row r="11030">
          <cell r="A11030" t="str">
            <v>1E.06.020.0240</v>
          </cell>
          <cell r="B11030" t="str">
            <v>Plafoniera fluorescente prismata conforme norme CEI 32-41, grado di protezione IP40, Classe I, costituita da: corpo contenitore delle parti elettriche in lamiera di acciaio verniciato al forno su trattamento anticorrosivo o stampato ad iniezione in un pezzo solo di materiale isolante infrangibile e autoestinguente; schermo diffusore in materiale policarbonato autoestinguente lenticolare antiabbagliante, fissato al corpo contenitore mediante sistema a levetta o a molla; uno o più complessi fluorescenti cablati e rifasati, del tipo:</v>
          </cell>
          <cell r="C11030"/>
          <cell r="D11030"/>
        </row>
        <row r="11031">
          <cell r="A11031" t="str">
            <v>1E.06.020.0240.a</v>
          </cell>
          <cell r="B11031" t="str">
            <v>- 1x18 W</v>
          </cell>
          <cell r="C11031" t="str">
            <v>cad</v>
          </cell>
          <cell r="D11031" t="str">
            <v>61,05</v>
          </cell>
        </row>
        <row r="11032">
          <cell r="A11032" t="str">
            <v>1E.06.020.0240.b</v>
          </cell>
          <cell r="B11032" t="str">
            <v>- 1x36 W</v>
          </cell>
          <cell r="C11032" t="str">
            <v>cad</v>
          </cell>
          <cell r="D11032" t="str">
            <v>71,61</v>
          </cell>
        </row>
        <row r="11033">
          <cell r="A11033" t="str">
            <v>1E.06.020.0240.c</v>
          </cell>
          <cell r="B11033" t="str">
            <v>- 1x58 W</v>
          </cell>
          <cell r="C11033" t="str">
            <v>cad</v>
          </cell>
          <cell r="D11033" t="str">
            <v>84,32</v>
          </cell>
        </row>
        <row r="11034">
          <cell r="A11034" t="str">
            <v>1E.06.020.0240.d</v>
          </cell>
          <cell r="B11034" t="str">
            <v>- 2x18 W</v>
          </cell>
          <cell r="C11034" t="str">
            <v>cad</v>
          </cell>
          <cell r="D11034" t="str">
            <v>71,61</v>
          </cell>
        </row>
        <row r="11035">
          <cell r="A11035" t="str">
            <v>1E.06.020.0240.e</v>
          </cell>
          <cell r="B11035" t="str">
            <v>- 2x36 W</v>
          </cell>
          <cell r="C11035" t="str">
            <v>cad</v>
          </cell>
          <cell r="D11035" t="str">
            <v>87,85</v>
          </cell>
        </row>
        <row r="11036">
          <cell r="A11036" t="str">
            <v>1E.06.020.0240.f</v>
          </cell>
          <cell r="B11036" t="str">
            <v>- 2x58 W</v>
          </cell>
          <cell r="C11036" t="str">
            <v>cad</v>
          </cell>
          <cell r="D11036" t="str">
            <v>104,07</v>
          </cell>
        </row>
        <row r="11037">
          <cell r="A11037" t="str">
            <v>1E.06.020.0250</v>
          </cell>
          <cell r="B11037" t="str">
            <v>Plafoniera fluorescente conforme norme CEI 34-21, grado di protezione IP55, Classe I, di forma cilindrica o quadrata costituita da: corpo contenitore delle parti elettriche in lamiera di acciaio verniciato a fuoco; schermo diffusore in materiale acrilico trasparente stampato ad iniezione, fissato al corpo contenitore mediante sistema a levetta o a molla; uno o più complessi fluorescenti cablati e rifasati, del tipo:</v>
          </cell>
          <cell r="C11037"/>
          <cell r="D11037"/>
        </row>
        <row r="11038">
          <cell r="A11038" t="str">
            <v>1E.06.020.0250.a</v>
          </cell>
          <cell r="B11038" t="str">
            <v>- 1x22 W</v>
          </cell>
          <cell r="C11038" t="str">
            <v>cad</v>
          </cell>
          <cell r="D11038" t="str">
            <v>65,25</v>
          </cell>
        </row>
        <row r="11039">
          <cell r="A11039" t="str">
            <v>1E.06.020.0250.b</v>
          </cell>
          <cell r="B11039" t="str">
            <v>- 1x32 W</v>
          </cell>
          <cell r="C11039" t="str">
            <v>cad</v>
          </cell>
          <cell r="D11039" t="str">
            <v>68,64</v>
          </cell>
        </row>
        <row r="11040">
          <cell r="A11040" t="str">
            <v>1E.06.020.0250.c</v>
          </cell>
          <cell r="B11040" t="str">
            <v>- 1x32 W + 1x36 W</v>
          </cell>
          <cell r="C11040" t="str">
            <v>cad</v>
          </cell>
          <cell r="D11040" t="str">
            <v>95,98</v>
          </cell>
        </row>
        <row r="11041">
          <cell r="A11041" t="str">
            <v>1E.06.020.0250.d</v>
          </cell>
          <cell r="B11041" t="str">
            <v>- 4x18 W</v>
          </cell>
          <cell r="C11041" t="str">
            <v>cad</v>
          </cell>
          <cell r="D11041" t="str">
            <v>112,53</v>
          </cell>
        </row>
        <row r="11042">
          <cell r="A11042" t="str">
            <v>1E.06.020.0260</v>
          </cell>
          <cell r="B11042" t="str">
            <v>Plafoniera fluorescente prismata conforme norme CEI 34-21, grado di protezione IP20, Classe I, di forma cilindrica o quadrata costituita da: corpo contenitore delle parti elettriche in lamiera di acciaio verniciato a fuoco; schermo diffusore in materiale acrilico trasparente stampato ad iniezione o in policarbonato autoestinguente, fissato al corpo contenitore mediante sistema a levetta o a molla; uno o più complessi fluorescenti cablati e rifasati, del tipo:</v>
          </cell>
          <cell r="C11042"/>
          <cell r="D11042"/>
        </row>
        <row r="11043">
          <cell r="A11043" t="str">
            <v>1E.06.020.0260.a</v>
          </cell>
          <cell r="B11043" t="str">
            <v>- 1x22 W</v>
          </cell>
          <cell r="C11043" t="str">
            <v>cad</v>
          </cell>
          <cell r="D11043" t="str">
            <v>78,67</v>
          </cell>
        </row>
        <row r="11044">
          <cell r="A11044" t="str">
            <v>1E.06.020.0260.b</v>
          </cell>
          <cell r="B11044" t="str">
            <v>- 1x32 W</v>
          </cell>
          <cell r="C11044" t="str">
            <v>cad</v>
          </cell>
          <cell r="D11044" t="str">
            <v>82,20</v>
          </cell>
        </row>
        <row r="11045">
          <cell r="A11045" t="str">
            <v>1E.06.020.0260.c</v>
          </cell>
          <cell r="B11045" t="str">
            <v>- 1x32 W + 1x36 W</v>
          </cell>
          <cell r="C11045" t="str">
            <v>cad</v>
          </cell>
          <cell r="D11045" t="str">
            <v>117,47</v>
          </cell>
        </row>
        <row r="11046">
          <cell r="A11046" t="str">
            <v>1E.06.020.0260.d</v>
          </cell>
          <cell r="B11046" t="str">
            <v>- 4x18 W</v>
          </cell>
          <cell r="C11046" t="str">
            <v>cad</v>
          </cell>
          <cell r="D11046" t="str">
            <v>139,37</v>
          </cell>
        </row>
        <row r="11047">
          <cell r="A11047" t="str">
            <v>1E.06.020.0270</v>
          </cell>
          <cell r="B11047" t="str">
            <v>Riflettore fluorescente asimmetrico conforme norme CEI 34-21, grado di protezione IP20, Classe I, di forma cilindrica o quadrata costituita da: corpo contenitore delle parti elettriche in lamiera di acciaio; riflettore asimmetrico in lamiera fissato al corpo mediante viti o godroni, complesso fluorescente cablato e rifasato, del tipo:</v>
          </cell>
          <cell r="C11047"/>
          <cell r="D11047"/>
        </row>
        <row r="11048">
          <cell r="A11048" t="str">
            <v>1E.06.020.0270.a</v>
          </cell>
          <cell r="B11048" t="str">
            <v>- 1x36 W</v>
          </cell>
          <cell r="C11048" t="str">
            <v>cad</v>
          </cell>
          <cell r="D11048" t="str">
            <v>42,41</v>
          </cell>
        </row>
        <row r="11049">
          <cell r="A11049" t="str">
            <v>1E.06.020.0270.b</v>
          </cell>
          <cell r="B11049" t="str">
            <v>- 1x58 W</v>
          </cell>
          <cell r="C11049" t="str">
            <v>cad</v>
          </cell>
          <cell r="D11049" t="str">
            <v>46,63</v>
          </cell>
        </row>
        <row r="11050">
          <cell r="A11050" t="str">
            <v>1E.06.020.0275</v>
          </cell>
          <cell r="B11050" t="str">
            <v>Plafoniera fluorescente con cablaggio elettronico grado di protezione IP 40 del Tipo:</v>
          </cell>
          <cell r="C11050"/>
          <cell r="D11050"/>
        </row>
        <row r="11051">
          <cell r="A11051" t="str">
            <v>1E.06.020.0275.a</v>
          </cell>
          <cell r="B11051" t="str">
            <v>- 1 x 18 W</v>
          </cell>
          <cell r="C11051" t="str">
            <v>cad</v>
          </cell>
          <cell r="D11051" t="str">
            <v>103,50</v>
          </cell>
        </row>
        <row r="11052">
          <cell r="A11052" t="str">
            <v>1E.06.020.0275.b</v>
          </cell>
          <cell r="B11052" t="str">
            <v>- 2 x 18 W</v>
          </cell>
          <cell r="C11052" t="str">
            <v>cad</v>
          </cell>
          <cell r="D11052" t="str">
            <v>104,47</v>
          </cell>
        </row>
        <row r="11053">
          <cell r="A11053" t="str">
            <v>1E.06.020.0275.c</v>
          </cell>
          <cell r="B11053" t="str">
            <v>- 1 x 36 W</v>
          </cell>
          <cell r="C11053" t="str">
            <v>cad</v>
          </cell>
          <cell r="D11053" t="str">
            <v>133,16</v>
          </cell>
        </row>
        <row r="11054">
          <cell r="A11054" t="str">
            <v>1E.06.020.0275.d</v>
          </cell>
          <cell r="B11054" t="str">
            <v>- 2 x 36 W</v>
          </cell>
          <cell r="C11054" t="str">
            <v>cad</v>
          </cell>
          <cell r="D11054" t="str">
            <v>136,98</v>
          </cell>
        </row>
        <row r="11055">
          <cell r="A11055" t="str">
            <v>1E.06.020.0275.e</v>
          </cell>
          <cell r="B11055" t="str">
            <v>- 1 x 58 W</v>
          </cell>
          <cell r="C11055" t="str">
            <v>cad</v>
          </cell>
          <cell r="D11055" t="str">
            <v>146,54</v>
          </cell>
        </row>
        <row r="11056">
          <cell r="A11056" t="str">
            <v>1E.06.020.0275.f</v>
          </cell>
          <cell r="B11056" t="str">
            <v>- 2 x 58 W</v>
          </cell>
          <cell r="C11056" t="str">
            <v>cad</v>
          </cell>
          <cell r="D11056" t="str">
            <v>152,28</v>
          </cell>
        </row>
        <row r="11057">
          <cell r="A11057" t="str">
            <v>1E.06.020.0280</v>
          </cell>
          <cell r="B11057" t="str">
            <v>Plafoniera fluorescente con reticolo lamellare in acciaio verniciato bianco o in alluminio, corpo contenitore delle parti elettriche in lamiera di acciaio verniciata a fuoco; uno o più complessi fluorescenti cablati e rifasati, del tipo:</v>
          </cell>
          <cell r="C11057"/>
          <cell r="D11057"/>
        </row>
        <row r="11058">
          <cell r="A11058" t="str">
            <v>1E.06.020.0280.a</v>
          </cell>
          <cell r="B11058" t="str">
            <v>- 1x36 W</v>
          </cell>
          <cell r="C11058" t="str">
            <v>cad</v>
          </cell>
          <cell r="D11058" t="str">
            <v>79,73</v>
          </cell>
        </row>
        <row r="11059">
          <cell r="A11059" t="str">
            <v>1E.06.020.0280.b</v>
          </cell>
          <cell r="B11059" t="str">
            <v>- 2x18 W</v>
          </cell>
          <cell r="C11059" t="str">
            <v>cad</v>
          </cell>
          <cell r="D11059" t="str">
            <v>85,84</v>
          </cell>
        </row>
        <row r="11060">
          <cell r="A11060" t="str">
            <v>1E.06.020.0280.c</v>
          </cell>
          <cell r="B11060" t="str">
            <v>- 2x36 W</v>
          </cell>
          <cell r="C11060" t="str">
            <v>cad</v>
          </cell>
          <cell r="D11060" t="str">
            <v>109,53</v>
          </cell>
        </row>
        <row r="11061">
          <cell r="A11061" t="str">
            <v>1E.06.020.0280.d</v>
          </cell>
          <cell r="B11061" t="str">
            <v>- 2x58 W</v>
          </cell>
          <cell r="C11061" t="str">
            <v>cad</v>
          </cell>
          <cell r="D11061" t="str">
            <v>139,92</v>
          </cell>
        </row>
        <row r="11062">
          <cell r="A11062" t="str">
            <v>1E.06.020.0280.e</v>
          </cell>
          <cell r="B11062" t="str">
            <v>- 3x36 W</v>
          </cell>
          <cell r="C11062" t="str">
            <v>cad</v>
          </cell>
          <cell r="D11062" t="str">
            <v>151,35</v>
          </cell>
        </row>
        <row r="11063">
          <cell r="A11063" t="str">
            <v>1E.06.020.0280.f</v>
          </cell>
          <cell r="B11063" t="str">
            <v>- 3x58 W</v>
          </cell>
          <cell r="C11063" t="str">
            <v>cad</v>
          </cell>
          <cell r="D11063" t="str">
            <v>185,92</v>
          </cell>
        </row>
        <row r="11064">
          <cell r="A11064" t="str">
            <v>1E.06.020.0280.g</v>
          </cell>
          <cell r="B11064" t="str">
            <v>- 4x18 W</v>
          </cell>
          <cell r="C11064" t="str">
            <v>cad</v>
          </cell>
          <cell r="D11064" t="str">
            <v>113,91</v>
          </cell>
        </row>
        <row r="11065">
          <cell r="A11065" t="str">
            <v>1E.06.020.0280.h</v>
          </cell>
          <cell r="B11065" t="str">
            <v>- 4x36 W</v>
          </cell>
          <cell r="C11065" t="str">
            <v>cad</v>
          </cell>
          <cell r="D11065" t="str">
            <v>185,79</v>
          </cell>
        </row>
        <row r="11066">
          <cell r="A11066" t="str">
            <v>1E.06.020.0280.i</v>
          </cell>
          <cell r="B11066" t="str">
            <v>- 4x58 W</v>
          </cell>
          <cell r="C11066" t="str">
            <v>cad</v>
          </cell>
          <cell r="D11066" t="str">
            <v>235,94</v>
          </cell>
        </row>
        <row r="11067">
          <cell r="A11067" t="str">
            <v>1E.06.020.0290</v>
          </cell>
          <cell r="B11067" t="str">
            <v>Plafoniera fluorescente a bassa luminanza, grado di protezione IP40, classe I, corpo contenitore delle parti elettriche in lamiera di acciaio verniciata a fuoco, ottica in alluminio ad alveoli parabolici ad elevato rendimento luminoso e bassissima luminanza (50°-60° = 200 cd/m²); uno o più complessi fluorescenti cablati e rifasati, del tipo:</v>
          </cell>
          <cell r="C11067"/>
          <cell r="D11067"/>
        </row>
        <row r="11068">
          <cell r="A11068" t="str">
            <v>1E.06.020.0290.a</v>
          </cell>
          <cell r="B11068" t="str">
            <v>- 1x18 W</v>
          </cell>
          <cell r="C11068" t="str">
            <v>cad</v>
          </cell>
          <cell r="D11068" t="str">
            <v>89,67</v>
          </cell>
        </row>
        <row r="11069">
          <cell r="A11069" t="str">
            <v>1E.06.020.0290.b</v>
          </cell>
          <cell r="B11069" t="str">
            <v>- 1x36 W</v>
          </cell>
          <cell r="C11069" t="str">
            <v>cad</v>
          </cell>
          <cell r="D11069" t="str">
            <v>92,79</v>
          </cell>
        </row>
        <row r="11070">
          <cell r="A11070" t="str">
            <v>1E.06.020.0290.c</v>
          </cell>
          <cell r="B11070" t="str">
            <v>- 1x58 W</v>
          </cell>
          <cell r="C11070" t="str">
            <v>cad</v>
          </cell>
          <cell r="D11070" t="str">
            <v>104,07</v>
          </cell>
        </row>
        <row r="11071">
          <cell r="A11071" t="str">
            <v>1E.06.020.0290.d</v>
          </cell>
          <cell r="B11071" t="str">
            <v>- 2x18 W</v>
          </cell>
          <cell r="C11071" t="str">
            <v>cad</v>
          </cell>
          <cell r="D11071" t="str">
            <v>89,96</v>
          </cell>
        </row>
        <row r="11072">
          <cell r="A11072" t="str">
            <v>1E.06.020.0290.e</v>
          </cell>
          <cell r="B11072" t="str">
            <v>- 2x36 W</v>
          </cell>
          <cell r="C11072" t="str">
            <v>cad</v>
          </cell>
          <cell r="D11072" t="str">
            <v>122,88</v>
          </cell>
        </row>
        <row r="11073">
          <cell r="A11073" t="str">
            <v>1E.06.020.0290.f</v>
          </cell>
          <cell r="B11073" t="str">
            <v>- 2x58 W</v>
          </cell>
          <cell r="C11073" t="str">
            <v>cad</v>
          </cell>
          <cell r="D11073" t="str">
            <v>145,56</v>
          </cell>
        </row>
        <row r="11074">
          <cell r="A11074" t="str">
            <v>1E.06.020.0290.g</v>
          </cell>
          <cell r="B11074" t="str">
            <v>- 3x36 W</v>
          </cell>
          <cell r="C11074" t="str">
            <v>cad</v>
          </cell>
          <cell r="D11074" t="str">
            <v>171,82</v>
          </cell>
        </row>
        <row r="11075">
          <cell r="A11075" t="str">
            <v>1E.06.020.0290.h</v>
          </cell>
          <cell r="B11075" t="str">
            <v>- 4x18 W</v>
          </cell>
          <cell r="C11075" t="str">
            <v>cad</v>
          </cell>
          <cell r="D11075" t="str">
            <v>134,00</v>
          </cell>
        </row>
        <row r="11076">
          <cell r="A11076" t="str">
            <v>1E.06.020.0290.i</v>
          </cell>
          <cell r="B11076" t="str">
            <v>- 4x36 W</v>
          </cell>
          <cell r="C11076" t="str">
            <v>cad</v>
          </cell>
          <cell r="D11076" t="str">
            <v>207,45</v>
          </cell>
        </row>
        <row r="11077">
          <cell r="A11077" t="str">
            <v>1E.06.020.0300</v>
          </cell>
          <cell r="B11077" t="str">
            <v>Plafoniera fluorescente a tenuta conforme norme CEI 34-21, grado di protezione IP55, Classe I, costituita da: corpo stampato ad iniezione in un solo pezzo di materiale isolante infrangibile e autoestinguente, schermo diffusore in materiale policarbonato autoestinguente o in materiale acrilico stampato ad iniezion, fissato al corpo contenitore mediante ganci elastici; uno o due complessi fluorescenti cablati e rifasati, del tipo:</v>
          </cell>
          <cell r="C11077"/>
          <cell r="D11077"/>
        </row>
        <row r="11078">
          <cell r="A11078" t="str">
            <v>1E.06.020.0300.a</v>
          </cell>
          <cell r="B11078" t="str">
            <v>- 1x18 W con schermo in materiale acrilico</v>
          </cell>
          <cell r="C11078" t="str">
            <v>cad</v>
          </cell>
          <cell r="D11078" t="str">
            <v>59,26</v>
          </cell>
        </row>
        <row r="11079">
          <cell r="A11079" t="str">
            <v>1E.06.020.0300.b</v>
          </cell>
          <cell r="B11079" t="str">
            <v>- 1x36 W con schermo in materiale acrilico</v>
          </cell>
          <cell r="C11079" t="str">
            <v>cad</v>
          </cell>
          <cell r="D11079" t="str">
            <v>67,78</v>
          </cell>
        </row>
        <row r="11080">
          <cell r="A11080" t="str">
            <v>1E.06.020.0300.c</v>
          </cell>
          <cell r="B11080" t="str">
            <v>- 1x58 W con schermo in materiale acrilico</v>
          </cell>
          <cell r="C11080" t="str">
            <v>cad</v>
          </cell>
          <cell r="D11080" t="str">
            <v>76,48</v>
          </cell>
        </row>
        <row r="11081">
          <cell r="A11081" t="str">
            <v>1E.06.020.0300.d</v>
          </cell>
          <cell r="B11081" t="str">
            <v>- 2x18 W con schermo in materiale acrilico</v>
          </cell>
          <cell r="C11081" t="str">
            <v>cad</v>
          </cell>
          <cell r="D11081" t="str">
            <v>63,02</v>
          </cell>
        </row>
        <row r="11082">
          <cell r="A11082" t="str">
            <v>1E.06.020.0300.e</v>
          </cell>
          <cell r="B11082" t="str">
            <v>- 2x36 W con schermo in materiale acrilico</v>
          </cell>
          <cell r="C11082" t="str">
            <v>cad</v>
          </cell>
          <cell r="D11082" t="str">
            <v>79,01</v>
          </cell>
        </row>
        <row r="11083">
          <cell r="A11083" t="str">
            <v>1E.06.020.0300.f</v>
          </cell>
          <cell r="B11083" t="str">
            <v>- 2x58 W con schermo in materiale acrilico</v>
          </cell>
          <cell r="C11083" t="str">
            <v>cad</v>
          </cell>
          <cell r="D11083" t="str">
            <v>91,58</v>
          </cell>
        </row>
        <row r="11084">
          <cell r="A11084" t="str">
            <v>1E.06.020.0300.g</v>
          </cell>
          <cell r="B11084" t="str">
            <v>- 1x18 W con schermo in policarbonato autoestinguente</v>
          </cell>
          <cell r="C11084" t="str">
            <v>cad</v>
          </cell>
          <cell r="D11084" t="str">
            <v>65,25</v>
          </cell>
        </row>
        <row r="11085">
          <cell r="A11085" t="str">
            <v>1E.06.020.0300.h</v>
          </cell>
          <cell r="B11085" t="str">
            <v>- 1x36 W con schermo in policarbonato autoestinguente</v>
          </cell>
          <cell r="C11085" t="str">
            <v>cad</v>
          </cell>
          <cell r="D11085" t="str">
            <v>77,10</v>
          </cell>
        </row>
        <row r="11086">
          <cell r="A11086" t="str">
            <v>1E.06.020.0300.i</v>
          </cell>
          <cell r="B11086" t="str">
            <v>- 1x58 W con schermo in policarbonato autoestinguente</v>
          </cell>
          <cell r="C11086" t="str">
            <v>cad</v>
          </cell>
          <cell r="D11086" t="str">
            <v>88,20</v>
          </cell>
        </row>
        <row r="11087">
          <cell r="A11087" t="str">
            <v>1E.06.020.0300.j</v>
          </cell>
          <cell r="B11087" t="str">
            <v>- 2x18 W con schermo in policarbonato autoestinguente</v>
          </cell>
          <cell r="C11087" t="str">
            <v>cad</v>
          </cell>
          <cell r="D11087" t="str">
            <v>67,87</v>
          </cell>
        </row>
        <row r="11088">
          <cell r="A11088" t="str">
            <v>1E.06.020.0300.k</v>
          </cell>
          <cell r="B11088" t="str">
            <v>- 2x36 W con schermo in policarbonato autoestinguente</v>
          </cell>
          <cell r="C11088" t="str">
            <v>cad</v>
          </cell>
          <cell r="D11088" t="str">
            <v>87,99</v>
          </cell>
        </row>
        <row r="11089">
          <cell r="A11089" t="str">
            <v>1E.06.020.0300.l</v>
          </cell>
          <cell r="B11089" t="str">
            <v>- 2x58 W con schermo in policarbonato autoestinguente</v>
          </cell>
          <cell r="C11089" t="str">
            <v>cad</v>
          </cell>
          <cell r="D11089" t="str">
            <v>103,00</v>
          </cell>
        </row>
        <row r="11090">
          <cell r="A11090" t="str">
            <v>1E.06.020.0310</v>
          </cell>
          <cell r="B11090" t="str">
            <v>Plafoniera fluorescente componibile, grado di protezione IP20, classe I, corpo base scatolato in lamiera di acciaio verniciata a fuoco su trattamento anticorrosivo, adatto a contenere le parti elettriche; uno o due complessi fluorescenti circolari cablati e rifasati, del tipo:</v>
          </cell>
          <cell r="C11090"/>
          <cell r="D11090"/>
        </row>
        <row r="11091">
          <cell r="A11091" t="str">
            <v>1E.06.020.0310.a</v>
          </cell>
          <cell r="B11091" t="str">
            <v>- 1x18 W</v>
          </cell>
          <cell r="C11091" t="str">
            <v>cad</v>
          </cell>
          <cell r="D11091" t="str">
            <v>33,50</v>
          </cell>
        </row>
        <row r="11092">
          <cell r="A11092" t="str">
            <v>1E.06.020.0310.b</v>
          </cell>
          <cell r="B11092" t="str">
            <v>- 1x36 W</v>
          </cell>
          <cell r="C11092" t="str">
            <v>cad</v>
          </cell>
          <cell r="D11092" t="str">
            <v>34,91</v>
          </cell>
        </row>
        <row r="11093">
          <cell r="A11093" t="str">
            <v>1E.06.020.0310.c</v>
          </cell>
          <cell r="B11093" t="str">
            <v>- 1x58 W</v>
          </cell>
          <cell r="C11093" t="str">
            <v>cad</v>
          </cell>
          <cell r="D11093" t="str">
            <v>38,10</v>
          </cell>
        </row>
        <row r="11094">
          <cell r="A11094" t="str">
            <v>1E.06.020.0310.d</v>
          </cell>
          <cell r="B11094" t="str">
            <v>- 2x18 W</v>
          </cell>
          <cell r="C11094" t="str">
            <v>cad</v>
          </cell>
          <cell r="D11094" t="str">
            <v>35,85</v>
          </cell>
        </row>
        <row r="11095">
          <cell r="A11095" t="str">
            <v>1E.06.020.0310.e</v>
          </cell>
          <cell r="B11095" t="str">
            <v>- 2x36 W</v>
          </cell>
          <cell r="C11095" t="str">
            <v>cad</v>
          </cell>
          <cell r="D11095" t="str">
            <v>41,62</v>
          </cell>
        </row>
        <row r="11096">
          <cell r="A11096" t="str">
            <v>1E.06.020.0310.f</v>
          </cell>
          <cell r="B11096" t="str">
            <v>- 2x58 W</v>
          </cell>
          <cell r="C11096" t="str">
            <v>cad</v>
          </cell>
          <cell r="D11096" t="str">
            <v>37,02</v>
          </cell>
        </row>
        <row r="11097">
          <cell r="A11097" t="str">
            <v>1E.06.020.0315</v>
          </cell>
          <cell r="B11097" t="str">
            <v>Apparecchio illuminante da parete interna in opera del tipo:</v>
          </cell>
          <cell r="C11097"/>
          <cell r="D11097"/>
        </row>
        <row r="11098">
          <cell r="A11098" t="str">
            <v>1E.06.020.0315.a</v>
          </cell>
          <cell r="B11098" t="str">
            <v>- grado di protezione IP 40 corpo in nailon, diffusore vetro temperato e porta lampada in policarbonato completa di lampada a risparmio energetico attacco G24q-3 1 x 26 W lampada FLC-D/E</v>
          </cell>
          <cell r="C11098" t="str">
            <v>cad</v>
          </cell>
          <cell r="D11098" t="str">
            <v>141,76</v>
          </cell>
        </row>
        <row r="11099">
          <cell r="A11099" t="str">
            <v>1E.06.020.0315.b</v>
          </cell>
          <cell r="B11099" t="str">
            <v>- grado di protezione IP 40 corpo in alluminio pressofuso, riflettore asimmetrico, porta lampada in ceramica e contatti argentati completa di lampada alogena attacco R7s 300W</v>
          </cell>
          <cell r="C11099" t="str">
            <v>cad</v>
          </cell>
          <cell r="D11099" t="str">
            <v>156,10</v>
          </cell>
        </row>
        <row r="11100">
          <cell r="A11100" t="str">
            <v>1E.06.020.0320</v>
          </cell>
          <cell r="B11100" t="str">
            <v>Riflettore per plafoniera fluorescente componibile, corpo base scatolato in lamiera di acciaio verniciato adatto a contenere le parti elettriche, cablata e rifasata nei tipi:</v>
          </cell>
          <cell r="C11100"/>
          <cell r="D11100"/>
        </row>
        <row r="11101">
          <cell r="A11101" t="str">
            <v>1E.06.020.0320.a</v>
          </cell>
          <cell r="B11101" t="str">
            <v>- 1x18 W</v>
          </cell>
          <cell r="C11101" t="str">
            <v>cad</v>
          </cell>
          <cell r="D11101" t="str">
            <v>14,09</v>
          </cell>
        </row>
        <row r="11102">
          <cell r="A11102" t="str">
            <v>1E.06.020.0320.b</v>
          </cell>
          <cell r="B11102" t="str">
            <v>- 1x36 W</v>
          </cell>
          <cell r="C11102" t="str">
            <v>cad</v>
          </cell>
          <cell r="D11102" t="str">
            <v>15,70</v>
          </cell>
        </row>
        <row r="11103">
          <cell r="A11103" t="str">
            <v>1E.06.020.0320.c</v>
          </cell>
          <cell r="B11103" t="str">
            <v>- 1x58 W</v>
          </cell>
          <cell r="C11103" t="str">
            <v>cad</v>
          </cell>
          <cell r="D11103" t="str">
            <v>16,54</v>
          </cell>
        </row>
        <row r="11104">
          <cell r="A11104" t="str">
            <v>1E.06.020.0320.d</v>
          </cell>
          <cell r="B11104" t="str">
            <v>- 2x18 W</v>
          </cell>
          <cell r="C11104" t="str">
            <v>cad</v>
          </cell>
          <cell r="D11104" t="str">
            <v>15,92</v>
          </cell>
        </row>
        <row r="11105">
          <cell r="A11105" t="str">
            <v>1E.06.020.0320.e</v>
          </cell>
          <cell r="B11105" t="str">
            <v>- 2x36 W</v>
          </cell>
          <cell r="C11105" t="str">
            <v>cad</v>
          </cell>
          <cell r="D11105" t="str">
            <v>17,30</v>
          </cell>
        </row>
        <row r="11106">
          <cell r="A11106" t="str">
            <v>1E.06.020.0320.f</v>
          </cell>
          <cell r="B11106" t="str">
            <v>- 2x58 W</v>
          </cell>
          <cell r="C11106" t="str">
            <v>cad</v>
          </cell>
          <cell r="D11106" t="str">
            <v>18,67</v>
          </cell>
        </row>
        <row r="11107">
          <cell r="A11107" t="str">
            <v>1E.06.020.0320.g</v>
          </cell>
          <cell r="B11107" t="str">
            <v>- asimmetrici 1x18 W</v>
          </cell>
          <cell r="C11107" t="str">
            <v>cad</v>
          </cell>
          <cell r="D11107" t="str">
            <v>14,78</v>
          </cell>
        </row>
        <row r="11108">
          <cell r="A11108" t="str">
            <v>1E.06.020.0320.h</v>
          </cell>
          <cell r="B11108" t="str">
            <v>- asimmetrici 1x36 W</v>
          </cell>
          <cell r="C11108" t="str">
            <v>cad</v>
          </cell>
          <cell r="D11108" t="str">
            <v>16,62</v>
          </cell>
        </row>
        <row r="11109">
          <cell r="A11109" t="str">
            <v>1E.06.020.0320.i</v>
          </cell>
          <cell r="B11109" t="str">
            <v>- asimmetrici 1x58 W</v>
          </cell>
          <cell r="C11109" t="str">
            <v>cad</v>
          </cell>
          <cell r="D11109" t="str">
            <v>17,82</v>
          </cell>
        </row>
        <row r="11110">
          <cell r="A11110" t="str">
            <v>1E.06.020.0330</v>
          </cell>
          <cell r="B11110" t="str">
            <v>Plafoniera fluorescente a tenuta conforme norme CEI 34-21, grado di protezione IP55, Classe I, costituita da: corpo stampato ad iniezione in un solo pezzo di materiale isolante infrangibile e autoestinguente, schermo diffusore in materiale policarbonato autoestinguente o in materiale acrilico stampato ad iniezion, fissato al corpo contenitore mediante ganci elastici; uno o più complessi fluorescenti cablati e rifasati, del tipo:</v>
          </cell>
          <cell r="C11110"/>
          <cell r="D11110"/>
        </row>
        <row r="11111">
          <cell r="A11111" t="str">
            <v>1E.06.020.0330.a</v>
          </cell>
          <cell r="B11111" t="str">
            <v>- 1x18 W in materiale acrilico</v>
          </cell>
          <cell r="C11111" t="str">
            <v>cad</v>
          </cell>
          <cell r="D11111" t="str">
            <v>27,60</v>
          </cell>
        </row>
        <row r="11112">
          <cell r="A11112" t="str">
            <v>1E.06.020.0330.b</v>
          </cell>
          <cell r="B11112" t="str">
            <v>- 1x36 W in materiale acrilico</v>
          </cell>
          <cell r="C11112" t="str">
            <v>cad</v>
          </cell>
          <cell r="D11112" t="str">
            <v>29,91</v>
          </cell>
        </row>
        <row r="11113">
          <cell r="A11113" t="str">
            <v>1E.06.020.0330.c</v>
          </cell>
          <cell r="B11113" t="str">
            <v>- 1x58 W in materiale acrilico</v>
          </cell>
          <cell r="C11113" t="str">
            <v>cad</v>
          </cell>
          <cell r="D11113" t="str">
            <v>31,19</v>
          </cell>
        </row>
        <row r="11114">
          <cell r="A11114" t="str">
            <v>1E.06.020.0330.d</v>
          </cell>
          <cell r="B11114" t="str">
            <v>- 2-3x18 W in materiale acrilico</v>
          </cell>
          <cell r="C11114" t="str">
            <v>cad</v>
          </cell>
          <cell r="D11114" t="str">
            <v>35,34</v>
          </cell>
        </row>
        <row r="11115">
          <cell r="A11115" t="str">
            <v>1E.06.020.0330.e</v>
          </cell>
          <cell r="B11115" t="str">
            <v>- 2-3x36 W in materiale acrilico</v>
          </cell>
          <cell r="C11115" t="str">
            <v>cad</v>
          </cell>
          <cell r="D11115" t="str">
            <v>40,77</v>
          </cell>
        </row>
        <row r="11116">
          <cell r="A11116" t="str">
            <v>1E.06.020.0330.f</v>
          </cell>
          <cell r="B11116" t="str">
            <v>- 2-3x58 W in materiale acrilico</v>
          </cell>
          <cell r="C11116" t="str">
            <v>cad</v>
          </cell>
          <cell r="D11116" t="str">
            <v>44,37</v>
          </cell>
        </row>
        <row r="11117">
          <cell r="A11117" t="str">
            <v>1E.06.020.0330.g</v>
          </cell>
          <cell r="B11117" t="str">
            <v>- 1x18 W in policarbonato autoestinguente</v>
          </cell>
          <cell r="C11117" t="str">
            <v>cad</v>
          </cell>
          <cell r="D11117" t="str">
            <v>34,76</v>
          </cell>
        </row>
        <row r="11118">
          <cell r="A11118" t="str">
            <v>1E.06.020.0330.h</v>
          </cell>
          <cell r="B11118" t="str">
            <v>- 1x36 W in policarbonato autoestinguente</v>
          </cell>
          <cell r="C11118" t="str">
            <v>cad</v>
          </cell>
          <cell r="D11118" t="str">
            <v>39,29</v>
          </cell>
        </row>
        <row r="11119">
          <cell r="A11119" t="str">
            <v>1E.06.020.0330.i</v>
          </cell>
          <cell r="B11119" t="str">
            <v>- 1x58 W in policarbonato autoestinguente</v>
          </cell>
          <cell r="C11119" t="str">
            <v>cad</v>
          </cell>
          <cell r="D11119" t="str">
            <v>44,54</v>
          </cell>
        </row>
        <row r="11120">
          <cell r="A11120" t="str">
            <v>1E.06.020.0330.j</v>
          </cell>
          <cell r="B11120" t="str">
            <v>- 2-3x18 W in policarbonato autoestinguente</v>
          </cell>
          <cell r="C11120" t="str">
            <v>cad</v>
          </cell>
          <cell r="D11120" t="str">
            <v>38,17</v>
          </cell>
        </row>
        <row r="11121">
          <cell r="A11121" t="str">
            <v>1E.06.020.0330.k</v>
          </cell>
          <cell r="B11121" t="str">
            <v>- 2-3x36 W in policarbonato autoestinguente</v>
          </cell>
          <cell r="C11121" t="str">
            <v>cad</v>
          </cell>
          <cell r="D11121" t="str">
            <v>47,91</v>
          </cell>
        </row>
        <row r="11122">
          <cell r="A11122" t="str">
            <v>1E.06.020.0330.l</v>
          </cell>
          <cell r="B11122" t="str">
            <v>- 2-3x58 W in policarbonato autoestinguente</v>
          </cell>
          <cell r="C11122" t="str">
            <v>cad</v>
          </cell>
          <cell r="D11122" t="str">
            <v>50,28</v>
          </cell>
        </row>
        <row r="11123">
          <cell r="A11123" t="str">
            <v>1E.06.020.0335</v>
          </cell>
          <cell r="B11123" t="str">
            <v>Plafoniera fluorescente a tenuta stagna in opera conforme norme CEI 32-41, grado di protezione IP65, costituita da: corpo stampato ad iniezione in un solo pezzo di materiale isolante infrangibile e autoestinguente, schermo diffusore in materiale policarbonato trasparente e autoestinguente rigato internamente, fissato al corpo contenitore mediante ganci elastici; uno o due complessi fluorescenti con cabnlaggio elettronico, del tipo:</v>
          </cell>
          <cell r="C11123"/>
          <cell r="D11123"/>
        </row>
        <row r="11124">
          <cell r="A11124" t="str">
            <v>1E.06.020.0335.a</v>
          </cell>
          <cell r="B11124" t="str">
            <v>- 1 x 36 W</v>
          </cell>
          <cell r="C11124" t="str">
            <v>cad</v>
          </cell>
          <cell r="D11124" t="str">
            <v>78,65</v>
          </cell>
        </row>
        <row r="11125">
          <cell r="A11125" t="str">
            <v>1E.06.020.0335.b</v>
          </cell>
          <cell r="B11125" t="str">
            <v>- 1 x 58 W</v>
          </cell>
          <cell r="C11125" t="str">
            <v>cad</v>
          </cell>
          <cell r="D11125" t="str">
            <v>85,34</v>
          </cell>
        </row>
        <row r="11126">
          <cell r="A11126" t="str">
            <v>1E.06.020.0335.c</v>
          </cell>
          <cell r="B11126" t="str">
            <v>- 2 x 36 W</v>
          </cell>
          <cell r="C11126" t="str">
            <v>cad</v>
          </cell>
          <cell r="D11126" t="str">
            <v>92,03</v>
          </cell>
        </row>
        <row r="11127">
          <cell r="A11127" t="str">
            <v>1E.06.020.0335.d</v>
          </cell>
          <cell r="B11127" t="str">
            <v>- 2 x 58 W</v>
          </cell>
          <cell r="C11127" t="str">
            <v>cad</v>
          </cell>
          <cell r="D11127" t="str">
            <v>98,73</v>
          </cell>
        </row>
        <row r="11128">
          <cell r="A11128" t="str">
            <v>1E.06.020.0340</v>
          </cell>
          <cell r="B11128" t="str">
            <v>Gabbia di protezione in acciaio zincato con apertura a cerniera, per apparecchi del tipo:</v>
          </cell>
          <cell r="C11128"/>
          <cell r="D11128"/>
        </row>
        <row r="11129">
          <cell r="A11129" t="str">
            <v>1E.06.020.0340.a</v>
          </cell>
          <cell r="B11129" t="str">
            <v>- 1-2x36 W</v>
          </cell>
          <cell r="C11129" t="str">
            <v>cad</v>
          </cell>
          <cell r="D11129" t="str">
            <v>41,27</v>
          </cell>
        </row>
        <row r="11130">
          <cell r="A11130" t="str">
            <v>1E.06.020.0340.b</v>
          </cell>
          <cell r="B11130" t="str">
            <v>- 1-2x58 W o 3x36 W</v>
          </cell>
          <cell r="C11130" t="str">
            <v>cad</v>
          </cell>
          <cell r="D11130" t="str">
            <v>54,59</v>
          </cell>
        </row>
        <row r="11131">
          <cell r="A11131" t="str">
            <v>1E.06.020.0350</v>
          </cell>
          <cell r="B11131" t="str">
            <v>Sospensione per apparecchi di illuminazione a fluorescenza, costituita da una coppia di tiges aventi lunghezza massima m e da una vaschetta copri connessioni in lamiera sagomata a verniciata.</v>
          </cell>
          <cell r="C11131" t="str">
            <v>cad</v>
          </cell>
          <cell r="D11131" t="str">
            <v>17,94</v>
          </cell>
        </row>
        <row r="11132">
          <cell r="A11132" t="str">
            <v>1E.06.020.0360</v>
          </cell>
          <cell r="B11132" t="str">
            <v>Plafoniera fluorescente ad incasso per controsoffittature in doghe, conforme norme CEI 32-41, grado di protezione IP40, Classe I, costituita da: corpo contenitore parti elettriche in lamiera d'acciaio vrniciata a fuoco su trattamento anticorrosivo, schermo diffusore in metacrilato trasparente o lamllare verniciato bianco; uno o due complessi fluorescenti cablati e rifasati, del tipo:</v>
          </cell>
          <cell r="C11132"/>
          <cell r="D11132"/>
        </row>
        <row r="11133">
          <cell r="A11133" t="str">
            <v>1E.06.020.0360.a</v>
          </cell>
          <cell r="B11133" t="str">
            <v>- 1x18 W passo 100 mm</v>
          </cell>
          <cell r="C11133" t="str">
            <v>cad</v>
          </cell>
          <cell r="D11133" t="str">
            <v>61,30</v>
          </cell>
        </row>
        <row r="11134">
          <cell r="A11134" t="str">
            <v>1E.06.020.0360.b</v>
          </cell>
          <cell r="B11134" t="str">
            <v>- 1x36 W passo 100 mm</v>
          </cell>
          <cell r="C11134" t="str">
            <v>cad</v>
          </cell>
          <cell r="D11134" t="str">
            <v>71,52</v>
          </cell>
        </row>
        <row r="11135">
          <cell r="A11135" t="str">
            <v>1E.06.020.0360.c</v>
          </cell>
          <cell r="B11135" t="str">
            <v>- 1x58 W passo 100 mm</v>
          </cell>
          <cell r="C11135" t="str">
            <v>cad</v>
          </cell>
          <cell r="D11135" t="str">
            <v>79,94</v>
          </cell>
        </row>
        <row r="11136">
          <cell r="A11136" t="str">
            <v>1E.06.020.0360.d</v>
          </cell>
          <cell r="B11136" t="str">
            <v>- 1x18 W passo 150 mm</v>
          </cell>
          <cell r="C11136" t="str">
            <v>cad</v>
          </cell>
          <cell r="D11136" t="str">
            <v>68,41</v>
          </cell>
        </row>
        <row r="11137">
          <cell r="A11137" t="str">
            <v>1E.06.020.0360.e</v>
          </cell>
          <cell r="B11137" t="str">
            <v>- 1x36 W passo 150 mm</v>
          </cell>
          <cell r="C11137" t="str">
            <v>cad</v>
          </cell>
          <cell r="D11137" t="str">
            <v>81,06</v>
          </cell>
        </row>
        <row r="11138">
          <cell r="A11138" t="str">
            <v>1E.06.020.0360.f</v>
          </cell>
          <cell r="B11138" t="str">
            <v>- 1x58 W passo 150 mm</v>
          </cell>
          <cell r="C11138" t="str">
            <v>cad</v>
          </cell>
          <cell r="D11138" t="str">
            <v>93,76</v>
          </cell>
        </row>
        <row r="11139">
          <cell r="A11139" t="str">
            <v>1E.06.020.0360.g</v>
          </cell>
          <cell r="B11139" t="str">
            <v>- 1x18 W passo 200 mm</v>
          </cell>
          <cell r="C11139" t="str">
            <v>cad</v>
          </cell>
          <cell r="D11139" t="str">
            <v>70,06</v>
          </cell>
        </row>
        <row r="11140">
          <cell r="A11140" t="str">
            <v>1E.06.020.0360.h</v>
          </cell>
          <cell r="B11140" t="str">
            <v>- 1x36 W passo 200 mm</v>
          </cell>
          <cell r="C11140" t="str">
            <v>cad</v>
          </cell>
          <cell r="D11140" t="str">
            <v>83,74</v>
          </cell>
        </row>
        <row r="11141">
          <cell r="A11141" t="str">
            <v>1E.06.020.0360.i</v>
          </cell>
          <cell r="B11141" t="str">
            <v>- 1x58 W passo 200 mm</v>
          </cell>
          <cell r="C11141" t="str">
            <v>cad</v>
          </cell>
          <cell r="D11141" t="str">
            <v>100,87</v>
          </cell>
        </row>
        <row r="11142">
          <cell r="A11142" t="str">
            <v>1E.06.020.0360.j</v>
          </cell>
          <cell r="B11142" t="str">
            <v>- 2x18 W passo 200 mm</v>
          </cell>
          <cell r="C11142" t="str">
            <v>cad</v>
          </cell>
          <cell r="D11142" t="str">
            <v>71,87</v>
          </cell>
        </row>
        <row r="11143">
          <cell r="A11143" t="str">
            <v>1E.06.020.0360.k</v>
          </cell>
          <cell r="B11143" t="str">
            <v>- 2x36 W passo 200 mm</v>
          </cell>
          <cell r="C11143" t="str">
            <v>cad</v>
          </cell>
          <cell r="D11143" t="str">
            <v>91,41</v>
          </cell>
        </row>
        <row r="11144">
          <cell r="A11144" t="str">
            <v>1E.06.020.0360.l</v>
          </cell>
          <cell r="B11144" t="str">
            <v>- 2x58 W passo 200 mm</v>
          </cell>
          <cell r="C11144" t="str">
            <v>cad</v>
          </cell>
          <cell r="D11144" t="str">
            <v>111,05</v>
          </cell>
        </row>
        <row r="11145">
          <cell r="A11145" t="str">
            <v>1E.06.020.0360.m</v>
          </cell>
          <cell r="B11145" t="str">
            <v>- 2x18 W passo 300 mm</v>
          </cell>
          <cell r="C11145" t="str">
            <v>cad</v>
          </cell>
          <cell r="D11145" t="str">
            <v>73,93</v>
          </cell>
        </row>
        <row r="11146">
          <cell r="A11146" t="str">
            <v>1E.06.020.0360.n</v>
          </cell>
          <cell r="B11146" t="str">
            <v>- 2x36 W passo 300 mm</v>
          </cell>
          <cell r="C11146" t="str">
            <v>cad</v>
          </cell>
          <cell r="D11146" t="str">
            <v>96,07</v>
          </cell>
        </row>
        <row r="11147">
          <cell r="A11147" t="str">
            <v>1E.06.020.0360.o</v>
          </cell>
          <cell r="B11147" t="str">
            <v>- 2x58 W passo 300 mm</v>
          </cell>
          <cell r="C11147" t="str">
            <v>cad</v>
          </cell>
          <cell r="D11147" t="str">
            <v>113,00</v>
          </cell>
        </row>
        <row r="11148">
          <cell r="A11148" t="str">
            <v>1E.06.020.0370</v>
          </cell>
          <cell r="B11148" t="str">
            <v>Plafoniera fluorescente ad incasso per controsoffittature in doghe, conforme norme CEI 32-41, grado di protezione IP40, Classe I, costituita da: corpo contenitore parti elettriche in lamiera d'acciaio vrniciata a fuoco su trattamento anticorrosivo, schermo diffusore in policarbonato autoestinguente; uno o due complessi fluorescenti cablati e rifasati, del tipo:</v>
          </cell>
          <cell r="C11148"/>
          <cell r="D11148"/>
        </row>
        <row r="11149">
          <cell r="A11149" t="str">
            <v>1E.06.020.0370.a</v>
          </cell>
          <cell r="B11149" t="str">
            <v>- 1x18 W passo 100 mm</v>
          </cell>
          <cell r="C11149" t="str">
            <v>cad</v>
          </cell>
          <cell r="D11149" t="str">
            <v>71,36</v>
          </cell>
        </row>
        <row r="11150">
          <cell r="A11150" t="str">
            <v>1E.06.020.0370.b</v>
          </cell>
          <cell r="B11150" t="str">
            <v>- 1x36 W passo 100 mm</v>
          </cell>
          <cell r="C11150" t="str">
            <v>cad</v>
          </cell>
          <cell r="D11150" t="str">
            <v>84,67</v>
          </cell>
        </row>
        <row r="11151">
          <cell r="A11151" t="str">
            <v>1E.06.020.0370.c</v>
          </cell>
          <cell r="B11151" t="str">
            <v>- 1x58 W passo 100 mm</v>
          </cell>
          <cell r="C11151" t="str">
            <v>cad</v>
          </cell>
          <cell r="D11151" t="str">
            <v>95,52</v>
          </cell>
        </row>
        <row r="11152">
          <cell r="A11152" t="str">
            <v>1E.06.020.0370.d</v>
          </cell>
          <cell r="B11152" t="str">
            <v>- 1x18 W passo 150 mm</v>
          </cell>
          <cell r="C11152" t="str">
            <v>cad</v>
          </cell>
          <cell r="D11152" t="str">
            <v>71,48</v>
          </cell>
        </row>
        <row r="11153">
          <cell r="A11153" t="str">
            <v>1E.06.020.0370.e</v>
          </cell>
          <cell r="B11153" t="str">
            <v>- 1x36 W passo 150 mm</v>
          </cell>
          <cell r="C11153" t="str">
            <v>cad</v>
          </cell>
          <cell r="D11153" t="str">
            <v>97,09</v>
          </cell>
        </row>
        <row r="11154">
          <cell r="A11154" t="str">
            <v>1E.06.020.0370.f</v>
          </cell>
          <cell r="B11154" t="str">
            <v>- 1x58 W passo 150 mm</v>
          </cell>
          <cell r="C11154" t="str">
            <v>cad</v>
          </cell>
          <cell r="D11154" t="str">
            <v>113,51</v>
          </cell>
        </row>
        <row r="11155">
          <cell r="A11155" t="str">
            <v>1E.06.020.0370.g</v>
          </cell>
          <cell r="B11155" t="str">
            <v>- 1x18 W passo 200 mm</v>
          </cell>
          <cell r="C11155" t="str">
            <v>cad</v>
          </cell>
          <cell r="D11155" t="str">
            <v>82,74</v>
          </cell>
        </row>
        <row r="11156">
          <cell r="A11156" t="str">
            <v>1E.06.020.0370.h</v>
          </cell>
          <cell r="B11156" t="str">
            <v>- 1x36 W passo 200 mm</v>
          </cell>
          <cell r="C11156" t="str">
            <v>cad</v>
          </cell>
          <cell r="D11156" t="str">
            <v>100,46</v>
          </cell>
        </row>
        <row r="11157">
          <cell r="A11157" t="str">
            <v>1E.06.020.0370.i</v>
          </cell>
          <cell r="B11157" t="str">
            <v>- 1x58 W passo 200 mm</v>
          </cell>
          <cell r="C11157" t="str">
            <v>cad</v>
          </cell>
          <cell r="D11157" t="str">
            <v>122,84</v>
          </cell>
        </row>
        <row r="11158">
          <cell r="A11158" t="str">
            <v>1E.06.020.0370.j</v>
          </cell>
          <cell r="B11158" t="str">
            <v>- 2x18 W passo 200 mm</v>
          </cell>
          <cell r="C11158" t="str">
            <v>cad</v>
          </cell>
          <cell r="D11158" t="str">
            <v>85,15</v>
          </cell>
        </row>
        <row r="11159">
          <cell r="A11159" t="str">
            <v>1E.06.020.0370.k</v>
          </cell>
          <cell r="B11159" t="str">
            <v>- 2x36 W passo 200 mm</v>
          </cell>
          <cell r="C11159" t="str">
            <v>cad</v>
          </cell>
          <cell r="D11159" t="str">
            <v>110,55</v>
          </cell>
        </row>
        <row r="11160">
          <cell r="A11160" t="str">
            <v>1E.06.020.0370.l</v>
          </cell>
          <cell r="B11160" t="str">
            <v>- 2x58 W passo 200 mm</v>
          </cell>
          <cell r="C11160" t="str">
            <v>cad</v>
          </cell>
          <cell r="D11160" t="str">
            <v>136,09</v>
          </cell>
        </row>
        <row r="11161">
          <cell r="A11161" t="str">
            <v>1E.06.020.0370.m</v>
          </cell>
          <cell r="B11161" t="str">
            <v>- 2x18 W passo 300 mm</v>
          </cell>
          <cell r="C11161" t="str">
            <v>cad</v>
          </cell>
          <cell r="D11161" t="str">
            <v>87,77</v>
          </cell>
        </row>
        <row r="11162">
          <cell r="A11162" t="str">
            <v>1E.06.020.0370.n</v>
          </cell>
          <cell r="B11162" t="str">
            <v>- 2x36 W passo 300 mm</v>
          </cell>
          <cell r="C11162" t="str">
            <v>cad</v>
          </cell>
          <cell r="D11162" t="str">
            <v>116,61</v>
          </cell>
        </row>
        <row r="11163">
          <cell r="A11163" t="str">
            <v>1E.06.020.0370.o</v>
          </cell>
          <cell r="B11163" t="str">
            <v>- 2x58 W passo 300 mm</v>
          </cell>
          <cell r="C11163" t="str">
            <v>cad</v>
          </cell>
          <cell r="D11163" t="str">
            <v>140,11</v>
          </cell>
        </row>
        <row r="11164">
          <cell r="A11164" t="str">
            <v>1E.06.020.0380</v>
          </cell>
          <cell r="B11164" t="str">
            <v>Plafoniera fluorescente a bassa luminanza ad incasso per controsoffittature in doghe, conforme norme CEI 32-41, grado di protezione IP40, Classe I, costituita da: corpo contenitore parti elettriche in lamiera d'acciaio vrniciata a fuoco ed ottica in alluminio ad alveoli parabolici ad elevato rendimento luminoso e bassissima luminanza (50°-60° = 200 cd/m²); uno o due complessi fluorescenti cablati e rifasati, del tipo:</v>
          </cell>
          <cell r="C11164"/>
          <cell r="D11164"/>
        </row>
        <row r="11165">
          <cell r="A11165" t="str">
            <v>1E.06.020.0380.a</v>
          </cell>
          <cell r="B11165" t="str">
            <v>- 1x18 W passo 150 mm</v>
          </cell>
          <cell r="C11165" t="str">
            <v>cad</v>
          </cell>
          <cell r="D11165" t="str">
            <v>81,40</v>
          </cell>
        </row>
        <row r="11166">
          <cell r="A11166" t="str">
            <v>1E.06.020.0380.b</v>
          </cell>
          <cell r="B11166" t="str">
            <v>- 1x36 W passo 150 mm</v>
          </cell>
          <cell r="C11166" t="str">
            <v>cad</v>
          </cell>
          <cell r="D11166" t="str">
            <v>106,17</v>
          </cell>
        </row>
        <row r="11167">
          <cell r="A11167" t="str">
            <v>1E.06.020.0380.c</v>
          </cell>
          <cell r="B11167" t="str">
            <v>- 1x58 W passo 150 mm</v>
          </cell>
          <cell r="C11167" t="str">
            <v>cad</v>
          </cell>
          <cell r="D11167" t="str">
            <v>120,56</v>
          </cell>
        </row>
        <row r="11168">
          <cell r="A11168" t="str">
            <v>1E.06.020.0380.d</v>
          </cell>
          <cell r="B11168" t="str">
            <v>- 1x18 W passo 200 mm</v>
          </cell>
          <cell r="C11168" t="str">
            <v>cad</v>
          </cell>
          <cell r="D11168" t="str">
            <v>85,65</v>
          </cell>
        </row>
        <row r="11169">
          <cell r="A11169" t="str">
            <v>1E.06.020.0380.e</v>
          </cell>
          <cell r="B11169" t="str">
            <v>- 1x36 W passo 200 mm</v>
          </cell>
          <cell r="C11169" t="str">
            <v>cad</v>
          </cell>
          <cell r="D11169" t="str">
            <v>109,14</v>
          </cell>
        </row>
        <row r="11170">
          <cell r="A11170" t="str">
            <v>1E.06.020.0380.f</v>
          </cell>
          <cell r="B11170" t="str">
            <v>- 1x58 W passo 200 mm</v>
          </cell>
          <cell r="C11170" t="str">
            <v>cad</v>
          </cell>
          <cell r="D11170" t="str">
            <v>127,83</v>
          </cell>
        </row>
        <row r="11171">
          <cell r="A11171" t="str">
            <v>1E.06.020.0380.g</v>
          </cell>
          <cell r="B11171" t="str">
            <v>- 2x18 W passo 200 mm</v>
          </cell>
          <cell r="C11171" t="str">
            <v>cad</v>
          </cell>
          <cell r="D11171" t="str">
            <v>87,82</v>
          </cell>
        </row>
        <row r="11172">
          <cell r="A11172" t="str">
            <v>1E.06.020.0380.h</v>
          </cell>
          <cell r="B11172" t="str">
            <v>- 2x36 W passo 200 mm</v>
          </cell>
          <cell r="C11172" t="str">
            <v>cad</v>
          </cell>
          <cell r="D11172" t="str">
            <v>118,04</v>
          </cell>
        </row>
        <row r="11173">
          <cell r="A11173" t="str">
            <v>1E.06.020.0380.i</v>
          </cell>
          <cell r="B11173" t="str">
            <v>- 2x58 W passo 200 mm</v>
          </cell>
          <cell r="C11173" t="str">
            <v>cad</v>
          </cell>
          <cell r="D11173" t="str">
            <v>140,06</v>
          </cell>
        </row>
        <row r="11174">
          <cell r="A11174" t="str">
            <v>1E.06.020.0380.j</v>
          </cell>
          <cell r="B11174" t="str">
            <v>- 2x18 W passo 300 mm</v>
          </cell>
          <cell r="C11174" t="str">
            <v>cad</v>
          </cell>
          <cell r="D11174" t="str">
            <v>101,38</v>
          </cell>
        </row>
        <row r="11175">
          <cell r="A11175" t="str">
            <v>1E.06.020.0380.k</v>
          </cell>
          <cell r="B11175" t="str">
            <v>- 2x36 W passo 300 mm</v>
          </cell>
          <cell r="C11175" t="str">
            <v>cad</v>
          </cell>
          <cell r="D11175" t="str">
            <v>142,95</v>
          </cell>
        </row>
        <row r="11176">
          <cell r="A11176" t="str">
            <v>1E.06.020.0380.l</v>
          </cell>
          <cell r="B11176" t="str">
            <v>- 2x58 W passo 300 mm</v>
          </cell>
          <cell r="C11176" t="str">
            <v>cad</v>
          </cell>
          <cell r="D11176" t="str">
            <v>165,94</v>
          </cell>
        </row>
        <row r="11177">
          <cell r="A11177" t="str">
            <v>1E.06.020.0390</v>
          </cell>
          <cell r="B11177" t="str">
            <v>Plafoniera fluorescente ad incasso per controsoffittature a pannelli in fibra minerale a struttura in vista o nascosta, conforme norme CEI 34-21, costituita da: corpo contenitore parti elettriche in lamiera d'acciaio vrniciata a fuoco, schermo in metacrilato trasparente o lamellare verniciato bianco; uno o più complessi fluorescenti cablati e rifasati, del tipo:</v>
          </cell>
          <cell r="C11177"/>
          <cell r="D11177"/>
        </row>
        <row r="11178">
          <cell r="A11178" t="str">
            <v>1E.06.020.0390.a</v>
          </cell>
          <cell r="B11178" t="str">
            <v>- 2x18 W modulo 300x600 mm</v>
          </cell>
          <cell r="C11178" t="str">
            <v>cad</v>
          </cell>
          <cell r="D11178" t="str">
            <v>84,67</v>
          </cell>
        </row>
        <row r="11179">
          <cell r="A11179" t="str">
            <v>1E.06.020.0390.b</v>
          </cell>
          <cell r="B11179" t="str">
            <v>- 2x36 W modulo 300x1200 mm</v>
          </cell>
          <cell r="C11179" t="str">
            <v>cad</v>
          </cell>
          <cell r="D11179" t="str">
            <v>111,05</v>
          </cell>
        </row>
        <row r="11180">
          <cell r="A11180" t="str">
            <v>1E.06.020.0390.c</v>
          </cell>
          <cell r="B11180" t="str">
            <v>- 2x58 W modulo 300x1500 mm</v>
          </cell>
          <cell r="C11180" t="str">
            <v>cad</v>
          </cell>
          <cell r="D11180" t="str">
            <v>126,14</v>
          </cell>
        </row>
        <row r="11181">
          <cell r="A11181" t="str">
            <v>1E.06.020.0390.d</v>
          </cell>
          <cell r="B11181" t="str">
            <v>- 3x18 W modulo 600x600 mm</v>
          </cell>
          <cell r="C11181" t="str">
            <v>cad</v>
          </cell>
          <cell r="D11181" t="str">
            <v>113,18</v>
          </cell>
        </row>
        <row r="11182">
          <cell r="A11182" t="str">
            <v>1E.06.020.0390.e</v>
          </cell>
          <cell r="B11182" t="str">
            <v>- 4x18 W modulo 600x600 mm</v>
          </cell>
          <cell r="C11182" t="str">
            <v>cad</v>
          </cell>
          <cell r="D11182" t="str">
            <v>119,52</v>
          </cell>
        </row>
        <row r="11183">
          <cell r="A11183" t="str">
            <v>1E.06.020.0390.f</v>
          </cell>
          <cell r="B11183" t="str">
            <v>- 3x36 W modulo 600x1200 mm</v>
          </cell>
          <cell r="C11183" t="str">
            <v>cad</v>
          </cell>
          <cell r="D11183" t="str">
            <v>158,74</v>
          </cell>
        </row>
        <row r="11184">
          <cell r="A11184" t="str">
            <v>1E.06.020.0390.g</v>
          </cell>
          <cell r="B11184" t="str">
            <v>- 4x36 W modulo 600x1200 mm</v>
          </cell>
          <cell r="C11184" t="str">
            <v>cad</v>
          </cell>
          <cell r="D11184" t="str">
            <v>178,51</v>
          </cell>
        </row>
        <row r="11185">
          <cell r="A11185" t="str">
            <v>1E.06.020.0400</v>
          </cell>
          <cell r="B11185" t="str">
            <v>Plafoniera fluorescente ad incasso per controsoffittature a pannelli in fibra minerale a struttura in vista o nascosta, conforme norme CEI 34-21, costituita da: corpo contenitore parti elettriche in lamiera d'acciaio verniciata a fuoco, schermo in policarbonato autoestinguente; uno o più complessi fluorescenti cablati e rifasati, del tipo:</v>
          </cell>
          <cell r="C11185"/>
          <cell r="D11185"/>
        </row>
        <row r="11186">
          <cell r="A11186" t="str">
            <v>1E.06.020.0400.a</v>
          </cell>
          <cell r="B11186" t="str">
            <v>- 2x18 W modulo 300x600 mm</v>
          </cell>
          <cell r="C11186" t="str">
            <v>cad</v>
          </cell>
          <cell r="D11186" t="str">
            <v>89,19</v>
          </cell>
        </row>
        <row r="11187">
          <cell r="A11187" t="str">
            <v>1E.06.020.0400.b</v>
          </cell>
          <cell r="B11187" t="str">
            <v>- 2x36 W modulo 300x1200 mm</v>
          </cell>
          <cell r="C11187" t="str">
            <v>cad</v>
          </cell>
          <cell r="D11187" t="str">
            <v>118,10</v>
          </cell>
        </row>
        <row r="11188">
          <cell r="A11188" t="str">
            <v>1E.06.020.0400.c</v>
          </cell>
          <cell r="B11188" t="str">
            <v>- 2x58 W modulo 300x1500 mm</v>
          </cell>
          <cell r="C11188" t="str">
            <v>cad</v>
          </cell>
          <cell r="D11188" t="str">
            <v>134,32</v>
          </cell>
        </row>
        <row r="11189">
          <cell r="A11189" t="str">
            <v>1E.06.020.0400.d</v>
          </cell>
          <cell r="B11189" t="str">
            <v>- 3x18 W modulo 600x600 mm</v>
          </cell>
          <cell r="C11189" t="str">
            <v>cad</v>
          </cell>
          <cell r="D11189" t="str">
            <v>120,21</v>
          </cell>
        </row>
        <row r="11190">
          <cell r="A11190" t="str">
            <v>1E.06.020.0400.e</v>
          </cell>
          <cell r="B11190" t="str">
            <v>- 4x18 W modulo 600x600 mm</v>
          </cell>
          <cell r="C11190" t="str">
            <v>cad</v>
          </cell>
          <cell r="D11190" t="str">
            <v>127,14</v>
          </cell>
        </row>
        <row r="11191">
          <cell r="A11191" t="str">
            <v>1E.06.020.0400.f</v>
          </cell>
          <cell r="B11191" t="str">
            <v>- 3x36 W modulo 600x1200 mm</v>
          </cell>
          <cell r="C11191" t="str">
            <v>cad</v>
          </cell>
          <cell r="D11191" t="str">
            <v>169,61</v>
          </cell>
        </row>
        <row r="11192">
          <cell r="A11192" t="str">
            <v>1E.06.020.0400.g</v>
          </cell>
          <cell r="B11192" t="str">
            <v>- 4x36 W modulo 600x1200 mm</v>
          </cell>
          <cell r="C11192" t="str">
            <v>cad</v>
          </cell>
          <cell r="D11192" t="str">
            <v>191,05</v>
          </cell>
        </row>
        <row r="11193">
          <cell r="A11193" t="str">
            <v>1E.06.020.0410</v>
          </cell>
          <cell r="B11193" t="str">
            <v>Plafoniera fluorescente ad incasso per controsoffittature a pannelli in fibra minerale a struttura in vista o nascosta, conforme norme CEI 34-21, costituita da: corpo contenitore parti elettriche in lamiera d'acciaio verniciata a fuoco, ottica in alluminio ad alveoli parabolici ad elevato rendimento luminoso e bassissima luminanza (50°-60° = 200 cd/m²); uno o più complessi fluorescenti cablati e rifasati, del tipo:</v>
          </cell>
          <cell r="C11193"/>
          <cell r="D11193"/>
        </row>
        <row r="11194">
          <cell r="A11194" t="str">
            <v>1E.06.020.0410.a</v>
          </cell>
          <cell r="B11194" t="str">
            <v>- 2x18 W modulo 300x600 mm</v>
          </cell>
          <cell r="C11194" t="str">
            <v>cad</v>
          </cell>
          <cell r="D11194" t="str">
            <v>111,05</v>
          </cell>
        </row>
        <row r="11195">
          <cell r="A11195" t="str">
            <v>1E.06.020.0410.b</v>
          </cell>
          <cell r="B11195" t="str">
            <v>- 2x36 W modulo 300x1200 mm</v>
          </cell>
          <cell r="C11195" t="str">
            <v>cad</v>
          </cell>
          <cell r="D11195" t="str">
            <v>126,57</v>
          </cell>
        </row>
        <row r="11196">
          <cell r="A11196" t="str">
            <v>1E.06.020.0410.c</v>
          </cell>
          <cell r="B11196" t="str">
            <v>- 2x58 W modulo 300x1500 mm</v>
          </cell>
          <cell r="C11196" t="str">
            <v>cad</v>
          </cell>
          <cell r="D11196" t="str">
            <v>142,10</v>
          </cell>
        </row>
        <row r="11197">
          <cell r="A11197" t="str">
            <v>1E.06.020.0410.d</v>
          </cell>
          <cell r="B11197" t="str">
            <v>- 3x18 W modulo 600x600 mm</v>
          </cell>
          <cell r="C11197" t="str">
            <v>cad</v>
          </cell>
          <cell r="D11197" t="str">
            <v>116,69</v>
          </cell>
        </row>
        <row r="11198">
          <cell r="A11198" t="str">
            <v>1E.06.020.0410.e</v>
          </cell>
          <cell r="B11198" t="str">
            <v>- 4x18 W modulo 600x600 mm</v>
          </cell>
          <cell r="C11198" t="str">
            <v>cad</v>
          </cell>
          <cell r="D11198" t="str">
            <v>121,64</v>
          </cell>
        </row>
        <row r="11199">
          <cell r="A11199" t="str">
            <v>1E.06.020.0410.f</v>
          </cell>
          <cell r="B11199" t="str">
            <v>- 3x36 W modulo 600x1200 mm</v>
          </cell>
          <cell r="C11199" t="str">
            <v>cad</v>
          </cell>
          <cell r="D11199" t="str">
            <v>175,98</v>
          </cell>
        </row>
        <row r="11200">
          <cell r="A11200" t="str">
            <v>1E.06.020.0410.g</v>
          </cell>
          <cell r="B11200" t="str">
            <v>- 4x36 W modulo 600x1200 mm</v>
          </cell>
          <cell r="C11200" t="str">
            <v>cad</v>
          </cell>
          <cell r="D11200" t="str">
            <v>195,71</v>
          </cell>
        </row>
        <row r="11201">
          <cell r="A11201" t="str">
            <v>1E.06.020.0420</v>
          </cell>
          <cell r="B11201" t="str">
            <v>Plafoniera fluorescente con cablaggio elettronico ad incasso in opera per ambienti asettici (Ospedali, Case di Riposo, ecc) Grado di protezione IP 54 completo di cornice e guarnizioni; fusibile di protezione e di lampada a risparmio energetico. Conforme norme CEI 34 -10. Del Tipo:</v>
          </cell>
          <cell r="C11201"/>
          <cell r="D11201"/>
        </row>
        <row r="11202">
          <cell r="A11202" t="str">
            <v>1E.06.020.0420.a</v>
          </cell>
          <cell r="B11202" t="str">
            <v>- 2 x 18 W</v>
          </cell>
          <cell r="C11202" t="str">
            <v>cad</v>
          </cell>
          <cell r="D11202" t="str">
            <v>171,23</v>
          </cell>
        </row>
        <row r="11203">
          <cell r="A11203" t="str">
            <v>1E.06.020.0420.b</v>
          </cell>
          <cell r="B11203" t="str">
            <v>- 2 x 36 W</v>
          </cell>
          <cell r="C11203" t="str">
            <v>cad</v>
          </cell>
          <cell r="D11203" t="str">
            <v>203,75</v>
          </cell>
        </row>
        <row r="11204">
          <cell r="A11204" t="str">
            <v>1E.06.020.0420.c</v>
          </cell>
          <cell r="B11204" t="str">
            <v>- 4 x 18 W</v>
          </cell>
          <cell r="C11204" t="str">
            <v>cad</v>
          </cell>
          <cell r="D11204" t="str">
            <v>214,28</v>
          </cell>
        </row>
        <row r="11205">
          <cell r="A11205" t="str">
            <v>1E.06.020.0420.d</v>
          </cell>
          <cell r="B11205" t="str">
            <v>- 4 x 36 W</v>
          </cell>
          <cell r="C11205" t="str">
            <v>cad</v>
          </cell>
          <cell r="D11205" t="str">
            <v>214,28</v>
          </cell>
        </row>
        <row r="11206">
          <cell r="A11206" t="str">
            <v>1E.06.020.0440</v>
          </cell>
          <cell r="B11206" t="str">
            <v>Complesso per lampada a scarica, grado di protezione IP55, con alimentatore a 230 V - 50 Hz, corpo in pressofusione di lega leggera, telaio reggivetro incernierato, vetro trasparente, riflettore in alluminio purissimo brillantato con staffa metallica di sostegno ed orientamento, per installazione in cassetta o quadro; compreso accenditore, condensatore, lampada, valvola e fusibile;</v>
          </cell>
          <cell r="C11206"/>
          <cell r="D11206"/>
        </row>
        <row r="11207">
          <cell r="A11207" t="str">
            <v>1E.06.020.0440.a</v>
          </cell>
          <cell r="B11207" t="str">
            <v>- joduri metallici 70 W</v>
          </cell>
          <cell r="C11207" t="str">
            <v>cad</v>
          </cell>
          <cell r="D11207" t="str">
            <v>127,39</v>
          </cell>
        </row>
        <row r="11208">
          <cell r="A11208" t="str">
            <v>1E.06.020.0440.b</v>
          </cell>
          <cell r="B11208" t="str">
            <v>- joduri metallici 250-400 W</v>
          </cell>
          <cell r="C11208" t="str">
            <v>cad</v>
          </cell>
          <cell r="D11208" t="str">
            <v>153,52</v>
          </cell>
        </row>
        <row r="11209">
          <cell r="A11209" t="str">
            <v>1E.06.020.0440.c</v>
          </cell>
          <cell r="B11209" t="str">
            <v>- joduri metallici 1000-2000 W</v>
          </cell>
          <cell r="C11209" t="str">
            <v>cad</v>
          </cell>
          <cell r="D11209" t="str">
            <v>336,97</v>
          </cell>
        </row>
        <row r="11210">
          <cell r="A11210" t="str">
            <v>1E.06.020.0440.d</v>
          </cell>
          <cell r="B11210" t="str">
            <v>- sodio alta pressione 250 W</v>
          </cell>
          <cell r="C11210" t="str">
            <v>cad</v>
          </cell>
          <cell r="D11210" t="str">
            <v>167,63</v>
          </cell>
        </row>
        <row r="11211">
          <cell r="A11211" t="str">
            <v>1E.06.020.0440.e</v>
          </cell>
          <cell r="B11211" t="str">
            <v>- sodio alta pressione 400 W</v>
          </cell>
          <cell r="C11211" t="str">
            <v>cad</v>
          </cell>
          <cell r="D11211" t="str">
            <v>181,72</v>
          </cell>
        </row>
        <row r="11212">
          <cell r="A11212" t="str">
            <v>1E.06.020.0440.f</v>
          </cell>
          <cell r="B11212" t="str">
            <v>- sodio alta pressione 1000 W</v>
          </cell>
          <cell r="C11212" t="str">
            <v>cad</v>
          </cell>
          <cell r="D11212" t="str">
            <v>344,01</v>
          </cell>
        </row>
        <row r="11213">
          <cell r="A11213" t="str">
            <v>1E.06.020.0440.g</v>
          </cell>
          <cell r="B11213" t="str">
            <v>- sodio bassa pressione 90-180 W</v>
          </cell>
          <cell r="C11213" t="str">
            <v>cad</v>
          </cell>
          <cell r="D11213" t="str">
            <v>142,78</v>
          </cell>
        </row>
        <row r="11214">
          <cell r="A11214" t="str">
            <v>1E.06.020.0440.h</v>
          </cell>
          <cell r="B11214" t="str">
            <v>- vapori di mercurio 125 W</v>
          </cell>
          <cell r="C11214" t="str">
            <v>cad</v>
          </cell>
          <cell r="D11214" t="str">
            <v>85,83</v>
          </cell>
        </row>
        <row r="11215">
          <cell r="A11215" t="str">
            <v>1E.06.020.0440.i</v>
          </cell>
          <cell r="B11215" t="str">
            <v>- vapori di mercurio 250 W</v>
          </cell>
          <cell r="C11215" t="str">
            <v>cad</v>
          </cell>
          <cell r="D11215" t="str">
            <v>91,53</v>
          </cell>
        </row>
        <row r="11216">
          <cell r="A11216" t="str">
            <v>1E.06.020.0440.j</v>
          </cell>
          <cell r="B11216" t="str">
            <v>- vapori di mercurio 400 W</v>
          </cell>
          <cell r="C11216" t="str">
            <v>cad</v>
          </cell>
          <cell r="D11216" t="str">
            <v>102,41</v>
          </cell>
        </row>
        <row r="11217">
          <cell r="A11217" t="str">
            <v>1E.06.020.0440.k</v>
          </cell>
          <cell r="B11217" t="str">
            <v>- vapori di mercurio 700 W</v>
          </cell>
          <cell r="C11217" t="str">
            <v>cad</v>
          </cell>
          <cell r="D11217" t="str">
            <v>176,35</v>
          </cell>
        </row>
        <row r="11218">
          <cell r="A11218" t="str">
            <v>1E.06.020.0450</v>
          </cell>
          <cell r="B11218" t="str">
            <v>Lampione da giardino per montaggio su palo, grado di protezione IP23, classe I, con griffa di lega leggera pressofusa o di materiale isolante stampato, verniciato in colore a scelta, schermo di materiale trasparente infrangibile e prismatizzato, ortalampada E27, a norme CEI 34-11, nei tipi:</v>
          </cell>
          <cell r="C11218"/>
          <cell r="D11218"/>
        </row>
        <row r="11219">
          <cell r="A11219" t="str">
            <v>1E.06.020.0450.a</v>
          </cell>
          <cell r="B11219" t="str">
            <v>- Ø 350 x h 290 fino 80 W bulbo fluorescente</v>
          </cell>
          <cell r="C11219" t="str">
            <v>cad</v>
          </cell>
          <cell r="D11219" t="str">
            <v>42,69</v>
          </cell>
        </row>
        <row r="11220">
          <cell r="A11220" t="str">
            <v>1E.06.020.0450.b</v>
          </cell>
          <cell r="B11220" t="str">
            <v>- Ø 420 x h 370 per 125 W bulbo fluorescente</v>
          </cell>
          <cell r="C11220" t="str">
            <v>cad</v>
          </cell>
          <cell r="D11220" t="str">
            <v>51,17</v>
          </cell>
        </row>
        <row r="11221">
          <cell r="A11221" t="str">
            <v>1E.06.020.0460</v>
          </cell>
          <cell r="B11221" t="str">
            <v>Diffusore da giardino di forma sferica, cilindrica, ovoidale in policarbonato infrangibile e autoestinguente, con base e portalampada E27, nelle finiture: trasparente, opale satinato, cognac buccia d'arancia, cognac liscio, nei diametri:</v>
          </cell>
          <cell r="C11221"/>
          <cell r="D11221"/>
        </row>
        <row r="11222">
          <cell r="A11222" t="str">
            <v>1E.06.020.0460.a</v>
          </cell>
          <cell r="B11222" t="str">
            <v>- 260 mm</v>
          </cell>
          <cell r="C11222" t="str">
            <v>cad</v>
          </cell>
          <cell r="D11222" t="str">
            <v>40,29</v>
          </cell>
        </row>
        <row r="11223">
          <cell r="A11223" t="str">
            <v>1E.06.020.0460.b</v>
          </cell>
          <cell r="B11223" t="str">
            <v>- 320 mm</v>
          </cell>
          <cell r="C11223" t="str">
            <v>cad</v>
          </cell>
          <cell r="D11223" t="str">
            <v>44,81</v>
          </cell>
        </row>
        <row r="11224">
          <cell r="A11224" t="str">
            <v>1E.06.020.0460.c</v>
          </cell>
          <cell r="B11224" t="str">
            <v>- 380 mm</v>
          </cell>
          <cell r="C11224" t="str">
            <v>cad</v>
          </cell>
          <cell r="D11224" t="str">
            <v>51,17</v>
          </cell>
        </row>
        <row r="11225">
          <cell r="A11225" t="str">
            <v>1E.06.020.0460.d</v>
          </cell>
          <cell r="B11225" t="str">
            <v>- 450 mm</v>
          </cell>
          <cell r="C11225" t="str">
            <v>cad</v>
          </cell>
          <cell r="D11225" t="str">
            <v>58,09</v>
          </cell>
        </row>
        <row r="11226">
          <cell r="A11226" t="str">
            <v>1E.06.020.0470</v>
          </cell>
          <cell r="B11226" t="str">
            <v>Complesso per lampada a vapori di mercurio, composto da griffa per lampioncino contenente: alimentatore 230 V - 50 Hz, condensatore di rifasamento, portalampada E27, lampada, secondo le norme CEI 34-6 e 34-7, nei tipi:</v>
          </cell>
          <cell r="C11226"/>
          <cell r="D11226"/>
        </row>
        <row r="11227">
          <cell r="A11227" t="str">
            <v>1E.06.020.0470.a</v>
          </cell>
          <cell r="B11227" t="str">
            <v>- 80 W</v>
          </cell>
          <cell r="C11227" t="str">
            <v>cad</v>
          </cell>
          <cell r="D11227" t="str">
            <v>62,82</v>
          </cell>
        </row>
        <row r="11228">
          <cell r="A11228" t="str">
            <v>1E.06.020.0470.b</v>
          </cell>
          <cell r="B11228" t="str">
            <v>- 125 W</v>
          </cell>
          <cell r="C11228" t="str">
            <v>cad</v>
          </cell>
          <cell r="D11228" t="str">
            <v>66,35</v>
          </cell>
        </row>
        <row r="11229">
          <cell r="A11229" t="str">
            <v>1E.06.020.0480</v>
          </cell>
          <cell r="B11229" t="str">
            <v>Palo in vetroresina per lampione da giardino, nelle dimensioni:</v>
          </cell>
          <cell r="C11229"/>
          <cell r="D11229"/>
        </row>
        <row r="11230">
          <cell r="A11230" t="str">
            <v>1E.06.020.0480.a</v>
          </cell>
          <cell r="B11230" t="str">
            <v>- Ø 60 mm spessore 4 mm</v>
          </cell>
          <cell r="C11230" t="str">
            <v>cad</v>
          </cell>
          <cell r="D11230" t="str">
            <v>24,67</v>
          </cell>
        </row>
        <row r="11231">
          <cell r="A11231" t="str">
            <v>1E.06.020.0480.b</v>
          </cell>
          <cell r="B11231" t="str">
            <v>- Ø 100 mm spessore 5 mm</v>
          </cell>
          <cell r="C11231" t="str">
            <v>cad</v>
          </cell>
          <cell r="D11231" t="str">
            <v>34,40</v>
          </cell>
        </row>
        <row r="11232">
          <cell r="A11232" t="str">
            <v>1E.06.020.0480.c</v>
          </cell>
          <cell r="B11232" t="str">
            <v>- conico Ø 60-120 mm altezza 3600 mm</v>
          </cell>
          <cell r="C11232" t="str">
            <v>cad</v>
          </cell>
          <cell r="D11232" t="str">
            <v>112,31</v>
          </cell>
        </row>
        <row r="11233">
          <cell r="A11233" t="str">
            <v>1E.06.020.0480.d</v>
          </cell>
          <cell r="B11233" t="str">
            <v>- conico Ø 60-137 mm altezza 4600 mm</v>
          </cell>
          <cell r="C11233" t="str">
            <v>cad</v>
          </cell>
          <cell r="D11233" t="str">
            <v>136,14</v>
          </cell>
        </row>
        <row r="11234">
          <cell r="A11234" t="str">
            <v>1E.06.020.0490</v>
          </cell>
          <cell r="B11234" t="str">
            <v>Braccio con basetta di fissaggio per applicazione a parete dei diffusori da giardino, nei tipi:</v>
          </cell>
          <cell r="C11234"/>
          <cell r="D11234"/>
        </row>
        <row r="11235">
          <cell r="A11235" t="str">
            <v>1E.06.020.0490.a</v>
          </cell>
          <cell r="B11235" t="str">
            <v>- in nylon</v>
          </cell>
          <cell r="C11235" t="str">
            <v>cad</v>
          </cell>
          <cell r="D11235" t="str">
            <v>16,80</v>
          </cell>
        </row>
        <row r="11236">
          <cell r="A11236" t="str">
            <v>1E.06.020.0490.b</v>
          </cell>
          <cell r="B11236" t="str">
            <v>- in alluminio pressofuso</v>
          </cell>
          <cell r="C11236" t="str">
            <v>cad</v>
          </cell>
          <cell r="D11236" t="str">
            <v>35,90</v>
          </cell>
        </row>
        <row r="11237">
          <cell r="A11237" t="str">
            <v>1E.06.020.0500</v>
          </cell>
          <cell r="B11237" t="str">
            <v>Apparecchio illuminante in opera da incasso down light con vetro; del tipo:</v>
          </cell>
          <cell r="C11237"/>
          <cell r="D11237"/>
        </row>
        <row r="11238">
          <cell r="A11238" t="str">
            <v>1E.06.020.0500.a</v>
          </cell>
          <cell r="B11238" t="str">
            <v>- 1 x 18 FLC-D e 1 x 26 FLC-D attacco G24d-2 e G24d-3</v>
          </cell>
          <cell r="C11238" t="str">
            <v>cad</v>
          </cell>
          <cell r="D11238" t="str">
            <v>93,95</v>
          </cell>
        </row>
        <row r="11239">
          <cell r="A11239" t="str">
            <v>1E.06.020.0500.b</v>
          </cell>
          <cell r="B11239" t="str">
            <v>- 2 x 18 FLC-D e 2 x 26 FLC-D attacco G24d-2 e G24d-3</v>
          </cell>
          <cell r="C11239" t="str">
            <v>cad</v>
          </cell>
          <cell r="D11239" t="str">
            <v>105,42</v>
          </cell>
        </row>
        <row r="11240">
          <cell r="A11240" t="str">
            <v>1E.06.020.0500.c</v>
          </cell>
          <cell r="B11240" t="str">
            <v>- 1 x 18 FLC-D e 1 x 26 FLC-D attacco G24d-2 e G24d-3</v>
          </cell>
          <cell r="C11240" t="str">
            <v>cad</v>
          </cell>
          <cell r="D11240" t="str">
            <v>189,59</v>
          </cell>
        </row>
        <row r="11241">
          <cell r="A11241" t="str">
            <v>1E.06.020.0500.d</v>
          </cell>
          <cell r="B11241" t="str">
            <v>- 2 x 18 FLC-D/E attacco G24d-2</v>
          </cell>
          <cell r="C11241" t="str">
            <v>cad</v>
          </cell>
          <cell r="D11241" t="str">
            <v>199,13</v>
          </cell>
        </row>
        <row r="11242">
          <cell r="A11242" t="str">
            <v>1E.06.020.0600</v>
          </cell>
          <cell r="B11242" t="str">
            <v>Apparecchio illuminante per palestre con riflettore in alluminio prismatizzato, portalampada in ceramica e contatti argentati, alimentazione - 230 volt con grado di protezione IP 20 - conforme alle norme CEI 34 - 21 completo attacco al plafone e lampada Joduri 250 W in opera.</v>
          </cell>
          <cell r="C11242" t="str">
            <v>cad</v>
          </cell>
          <cell r="D11242" t="str">
            <v>233,40</v>
          </cell>
        </row>
        <row r="11243">
          <cell r="A11243" t="str">
            <v>1E.06.020.0650</v>
          </cell>
          <cell r="B11243" t="str">
            <v>Accessorio: Gabbia di protezione in tondino di acciaio plastificato in opera.</v>
          </cell>
          <cell r="C11243" t="str">
            <v>cad</v>
          </cell>
          <cell r="D11243" t="str">
            <v>34,25</v>
          </cell>
        </row>
        <row r="11244">
          <cell r="A11244" t="str">
            <v>1E.06.020.0700</v>
          </cell>
          <cell r="B11244" t="str">
            <v>Apparecchio illuminante per piscine con riflettore in alluminio stampato prismatizzato, portalampada in ceramica e contatti argentati, alimentazione - 230 volt con grado di protezione IP 65 - conforme alle norme CEI 34 - 21 completo di lampada a scarica e presa ad innesto rapido con lampada in opera:</v>
          </cell>
          <cell r="C11244"/>
          <cell r="D11244"/>
        </row>
        <row r="11245">
          <cell r="A11245" t="str">
            <v>1E.06.020.0700.a</v>
          </cell>
          <cell r="B11245" t="str">
            <v>- Joduro 250 W</v>
          </cell>
          <cell r="C11245" t="str">
            <v>cad</v>
          </cell>
          <cell r="D11245" t="str">
            <v>216,17</v>
          </cell>
        </row>
        <row r="11246">
          <cell r="A11246" t="str">
            <v>1E.06.020.0700.b</v>
          </cell>
          <cell r="B11246" t="str">
            <v>- Joduri 400 W</v>
          </cell>
          <cell r="C11246" t="str">
            <v>cad</v>
          </cell>
          <cell r="D11246" t="str">
            <v>289,83</v>
          </cell>
        </row>
        <row r="11247">
          <cell r="A11247" t="str">
            <v>1E.06.020.0750</v>
          </cell>
          <cell r="B11247" t="str">
            <v>Accessorio : Gabbia di protezione antiurto in tondino in acciaio con fissaggio a mezzo viti in opera.</v>
          </cell>
          <cell r="C11247" t="str">
            <v>cad</v>
          </cell>
          <cell r="D11247" t="str">
            <v>43,82</v>
          </cell>
        </row>
        <row r="11248">
          <cell r="A11248" t="str">
            <v>1E.06.030</v>
          </cell>
          <cell r="B11248" t="str">
            <v>SISTEMI MODULARI PER ILLUMINAZIONE</v>
          </cell>
          <cell r="C11248"/>
          <cell r="D11248"/>
        </row>
        <row r="11249">
          <cell r="A11249" t="str">
            <v>1E.06.030.0010</v>
          </cell>
          <cell r="B11249" t="str">
            <v>Apparecchio illuminante per sistema modulare monolampada per installazioni a sospensione o a soffitto con corpo in alluminio estruso di sezione circolare, verniciatura acrilica a fuoco antingiallimento e resistente agli ambienti umidi, con schermo antiabbagliamnto in plexiglass o ABS cromato; grado di protezione minimo IP40:</v>
          </cell>
          <cell r="C11249"/>
          <cell r="D11249"/>
        </row>
        <row r="11250">
          <cell r="A11250" t="str">
            <v>1E.06.030.0010.a</v>
          </cell>
          <cell r="B11250" t="str">
            <v>- 1x18 W lunghezza 650 mm</v>
          </cell>
          <cell r="C11250" t="str">
            <v>cad</v>
          </cell>
          <cell r="D11250" t="str">
            <v>61,05</v>
          </cell>
        </row>
        <row r="11251">
          <cell r="A11251" t="str">
            <v>1E.06.030.0010.b</v>
          </cell>
          <cell r="B11251" t="str">
            <v>- 1x36 W lunghezza 1250 mm</v>
          </cell>
          <cell r="C11251" t="str">
            <v>cad</v>
          </cell>
          <cell r="D11251" t="str">
            <v>78,67</v>
          </cell>
        </row>
        <row r="11252">
          <cell r="A11252" t="str">
            <v>1E.06.030.0010.c</v>
          </cell>
          <cell r="B11252" t="str">
            <v>- 1x58 W lunghezza 1550 mm</v>
          </cell>
          <cell r="C11252" t="str">
            <v>cad</v>
          </cell>
          <cell r="D11252" t="str">
            <v>85,71</v>
          </cell>
        </row>
        <row r="11253">
          <cell r="A11253" t="str">
            <v>1E.06.030.0010.d</v>
          </cell>
          <cell r="B11253" t="str">
            <v>- modulo strutturale 1550 mm</v>
          </cell>
          <cell r="C11253" t="str">
            <v>cad</v>
          </cell>
          <cell r="D11253" t="str">
            <v>68,83</v>
          </cell>
        </row>
        <row r="11254">
          <cell r="A11254" t="str">
            <v>1E.06.030.0020</v>
          </cell>
          <cell r="B11254" t="str">
            <v>Apparecchio illuminante per sistema modulare monolampada per installazion a sospensione o a soffitto con corpo in alluminio estruso di sezione circolare, verniciatura acrilica a fuoco antingiallimento e resistente agli ambienti umidi, con schermo antiabbagliamento in plexiglass o ABS cromato; grado di protezione minimo IP40:</v>
          </cell>
          <cell r="C11254"/>
          <cell r="D11254"/>
        </row>
        <row r="11255">
          <cell r="A11255" t="str">
            <v>1E.06.030.0020.a</v>
          </cell>
          <cell r="B11255" t="str">
            <v>- 2x18 W lunghezza 740 mm</v>
          </cell>
          <cell r="C11255" t="str">
            <v>cad</v>
          </cell>
          <cell r="D11255" t="str">
            <v>106,90</v>
          </cell>
        </row>
        <row r="11256">
          <cell r="A11256" t="str">
            <v>1E.06.030.0020.b</v>
          </cell>
          <cell r="B11256" t="str">
            <v>- 2x36 W lunghezza 1350 mm</v>
          </cell>
          <cell r="C11256" t="str">
            <v>cad</v>
          </cell>
          <cell r="D11256" t="str">
            <v>135,10</v>
          </cell>
        </row>
        <row r="11257">
          <cell r="A11257" t="str">
            <v>1E.06.030.0020.c</v>
          </cell>
          <cell r="B11257" t="str">
            <v>- 2x58 W lunghezza 1550 mm</v>
          </cell>
          <cell r="C11257" t="str">
            <v>cad</v>
          </cell>
          <cell r="D11257" t="str">
            <v>149,18</v>
          </cell>
        </row>
        <row r="11258">
          <cell r="A11258" t="str">
            <v>1E.06.030.0020.d</v>
          </cell>
          <cell r="B11258" t="str">
            <v>- modulo strutturale 1550 mm</v>
          </cell>
          <cell r="C11258" t="str">
            <v>cad</v>
          </cell>
          <cell r="D11258" t="str">
            <v>104,12</v>
          </cell>
        </row>
        <row r="11259">
          <cell r="A11259" t="str">
            <v>1E.06.030.0030</v>
          </cell>
          <cell r="B11259" t="str">
            <v>Accessori per apparecchi modulari di illuminazione:</v>
          </cell>
          <cell r="C11259"/>
          <cell r="D11259"/>
        </row>
        <row r="11260">
          <cell r="A11260" t="str">
            <v>1E.06.030.0030.a</v>
          </cell>
          <cell r="B11260" t="str">
            <v>- giunto di continuità lineare, ad angolo, a T o a croce, comprese ghiere di giunzione</v>
          </cell>
          <cell r="C11260" t="str">
            <v>cad</v>
          </cell>
          <cell r="D11260" t="str">
            <v>11,24</v>
          </cell>
        </row>
        <row r="11261">
          <cell r="A11261" t="str">
            <v>1E.06.030.0030.b</v>
          </cell>
          <cell r="B11261" t="str">
            <v>- giunto flessibile</v>
          </cell>
          <cell r="C11261" t="str">
            <v>cad</v>
          </cell>
          <cell r="D11261" t="str">
            <v>18,29</v>
          </cell>
        </row>
        <row r="11262">
          <cell r="A11262" t="str">
            <v>1E.06.030.0030.c</v>
          </cell>
          <cell r="B11262" t="str">
            <v>- sospensione doppia completa di cavetto in acciaio con regolazione millimetrica, di cui una elettrificata</v>
          </cell>
          <cell r="C11262" t="str">
            <v>cad</v>
          </cell>
          <cell r="D11262" t="str">
            <v>28,01</v>
          </cell>
        </row>
        <row r="11263">
          <cell r="A11263" t="str">
            <v>1E.06.040</v>
          </cell>
          <cell r="B11263" t="str">
            <v>ILLUMINAZIONE DI SICUREZZA</v>
          </cell>
          <cell r="C11263"/>
          <cell r="D11263"/>
        </row>
        <row r="11264">
          <cell r="A11264" t="str">
            <v>1E.06.040.0010</v>
          </cell>
          <cell r="B11264" t="str">
            <v>Apparecchio illuminante con alimentazione da rete o da gruppo soccorritore, isolamento classe II, IP40, corpo e diffusore in materiale plastico autoestinguente completo di lampada, nei tipi:</v>
          </cell>
          <cell r="C11264"/>
          <cell r="D11264"/>
        </row>
        <row r="11265">
          <cell r="A11265" t="str">
            <v>1E.06.040.0010.a</v>
          </cell>
          <cell r="B11265" t="str">
            <v>- 6 W</v>
          </cell>
          <cell r="C11265" t="str">
            <v>cad</v>
          </cell>
          <cell r="D11265" t="str">
            <v>53,64</v>
          </cell>
        </row>
        <row r="11266">
          <cell r="A11266" t="str">
            <v>1E.06.040.0010.b</v>
          </cell>
          <cell r="B11266" t="str">
            <v>- 8 W o 2x6 W</v>
          </cell>
          <cell r="C11266" t="str">
            <v>cad</v>
          </cell>
          <cell r="D11266" t="str">
            <v>65,33</v>
          </cell>
        </row>
        <row r="11267">
          <cell r="A11267" t="str">
            <v>1E.06.040.0010.c</v>
          </cell>
          <cell r="B11267" t="str">
            <v>- 8 W IP65</v>
          </cell>
          <cell r="C11267" t="str">
            <v>cad</v>
          </cell>
          <cell r="D11267" t="str">
            <v>59,35</v>
          </cell>
        </row>
        <row r="11268">
          <cell r="A11268" t="str">
            <v>1E.06.040.0010.d</v>
          </cell>
          <cell r="B11268" t="str">
            <v>- 2x8 W IP65</v>
          </cell>
          <cell r="C11268" t="str">
            <v>cad</v>
          </cell>
          <cell r="D11268" t="str">
            <v>70,14</v>
          </cell>
        </row>
        <row r="11269">
          <cell r="A11269" t="str">
            <v>1E.06.040.0010.e</v>
          </cell>
          <cell r="B11269" t="str">
            <v>- 24 W PL IP65</v>
          </cell>
          <cell r="C11269" t="str">
            <v>cad</v>
          </cell>
          <cell r="D11269" t="str">
            <v>83,24</v>
          </cell>
        </row>
        <row r="11270">
          <cell r="A11270" t="str">
            <v>1E.06.040.0020</v>
          </cell>
          <cell r="B11270" t="str">
            <v>Apparecchio illuminante autonomo per illuminazione non permanente, isolamento classe II, IP40, corpo e diffusore in materiale plastico autoestinguente, batterie al Ni-Cd o Pb ermetiche ricaricabili, circuito di ricarica incorporato, autonomia minima 2 ore, completo di lampada, nei tipi:</v>
          </cell>
          <cell r="C11270"/>
          <cell r="D11270"/>
        </row>
        <row r="11271">
          <cell r="A11271" t="str">
            <v>1E.06.040.0020.a</v>
          </cell>
          <cell r="B11271" t="str">
            <v>- 6 W</v>
          </cell>
          <cell r="C11271" t="str">
            <v>cad</v>
          </cell>
          <cell r="D11271" t="str">
            <v>92,79</v>
          </cell>
        </row>
        <row r="11272">
          <cell r="A11272" t="str">
            <v>1E.06.040.0020.b</v>
          </cell>
          <cell r="B11272" t="str">
            <v>- 8 W</v>
          </cell>
          <cell r="C11272" t="str">
            <v>cad</v>
          </cell>
          <cell r="D11272" t="str">
            <v>112,24</v>
          </cell>
        </row>
        <row r="11273">
          <cell r="A11273" t="str">
            <v>1E.06.040.0020.c</v>
          </cell>
          <cell r="B11273" t="str">
            <v>- 15-18 W</v>
          </cell>
          <cell r="C11273" t="str">
            <v>cad</v>
          </cell>
          <cell r="D11273" t="str">
            <v>121,57</v>
          </cell>
        </row>
        <row r="11274">
          <cell r="A11274" t="str">
            <v>1E.06.040.0020.d</v>
          </cell>
          <cell r="B11274" t="str">
            <v>- 24 W PL</v>
          </cell>
          <cell r="C11274" t="str">
            <v>cad</v>
          </cell>
          <cell r="D11274" t="str">
            <v>139,37</v>
          </cell>
        </row>
        <row r="11275">
          <cell r="A11275" t="str">
            <v>1E.06.040.0020.e</v>
          </cell>
          <cell r="B11275" t="str">
            <v>- 36 W PL</v>
          </cell>
          <cell r="C11275" t="str">
            <v>cad</v>
          </cell>
          <cell r="D11275" t="str">
            <v>178,01</v>
          </cell>
        </row>
        <row r="11276">
          <cell r="A11276" t="str">
            <v>1E.06.040.0020.f</v>
          </cell>
          <cell r="B11276" t="str">
            <v>- 2x6 W</v>
          </cell>
          <cell r="C11276" t="str">
            <v>cad</v>
          </cell>
          <cell r="D11276" t="str">
            <v>114,99</v>
          </cell>
        </row>
        <row r="11277">
          <cell r="A11277" t="str">
            <v>1E.06.040.0020.g</v>
          </cell>
          <cell r="B11277" t="str">
            <v>- 2x18 W</v>
          </cell>
          <cell r="C11277" t="str">
            <v>cad</v>
          </cell>
          <cell r="D11277" t="str">
            <v>169,46</v>
          </cell>
        </row>
        <row r="11278">
          <cell r="A11278" t="str">
            <v>1E.06.040.0020.h</v>
          </cell>
          <cell r="B11278" t="str">
            <v>- 8 W IP65</v>
          </cell>
          <cell r="C11278" t="str">
            <v>cad</v>
          </cell>
          <cell r="D11278" t="str">
            <v>132,14</v>
          </cell>
        </row>
        <row r="11279">
          <cell r="A11279" t="str">
            <v>1E.06.040.0020.i</v>
          </cell>
          <cell r="B11279" t="str">
            <v>- 18-24 W PL IP65</v>
          </cell>
          <cell r="C11279" t="str">
            <v>cad</v>
          </cell>
          <cell r="D11279" t="str">
            <v>145,20</v>
          </cell>
        </row>
        <row r="11280">
          <cell r="A11280" t="str">
            <v>1E.06.040.0020.j</v>
          </cell>
          <cell r="B11280" t="str">
            <v>- 2x8 W IP65</v>
          </cell>
          <cell r="C11280" t="str">
            <v>cad</v>
          </cell>
          <cell r="D11280" t="str">
            <v>147,94</v>
          </cell>
        </row>
        <row r="11281">
          <cell r="A11281" t="str">
            <v>1E.06.040.0030</v>
          </cell>
          <cell r="B11281" t="str">
            <v>Apparecchio illuminante autonomo per illuminazione permanente, isolamento classe II, IP40, corpo e diffusore in materiale plastico autoestinguente, batterie al Ni-Cd o Pb ermetiche ricaricabili, circuito di ricarica incorporato, autonomia minima 2 ore, completo di lampada, nei tipi ad incasso, a vista o a bandiera con potenze:</v>
          </cell>
          <cell r="C11281"/>
          <cell r="D11281"/>
        </row>
        <row r="11282">
          <cell r="A11282" t="str">
            <v>1E.06.040.0030.a</v>
          </cell>
          <cell r="B11282" t="str">
            <v>- 6 W</v>
          </cell>
          <cell r="C11282" t="str">
            <v>cad</v>
          </cell>
          <cell r="D11282" t="str">
            <v>103,37</v>
          </cell>
        </row>
        <row r="11283">
          <cell r="A11283" t="str">
            <v>1E.06.040.0030.b</v>
          </cell>
          <cell r="B11283" t="str">
            <v>- 8 W</v>
          </cell>
          <cell r="C11283" t="str">
            <v>cad</v>
          </cell>
          <cell r="D11283" t="str">
            <v>125,94</v>
          </cell>
        </row>
        <row r="11284">
          <cell r="A11284" t="str">
            <v>1E.06.040.0030.c</v>
          </cell>
          <cell r="B11284" t="str">
            <v>- 15-18 W</v>
          </cell>
          <cell r="C11284" t="str">
            <v>cad</v>
          </cell>
          <cell r="D11284" t="str">
            <v>136,53</v>
          </cell>
        </row>
        <row r="11285">
          <cell r="A11285" t="str">
            <v>1E.06.040.0030.d</v>
          </cell>
          <cell r="B11285" t="str">
            <v>- 24 W PL</v>
          </cell>
          <cell r="C11285" t="str">
            <v>cad</v>
          </cell>
          <cell r="D11285" t="str">
            <v>156,97</v>
          </cell>
        </row>
        <row r="11286">
          <cell r="A11286" t="str">
            <v>1E.06.040.0030.e</v>
          </cell>
          <cell r="B11286" t="str">
            <v>- 36 W PL</v>
          </cell>
          <cell r="C11286" t="str">
            <v>cad</v>
          </cell>
          <cell r="D11286" t="str">
            <v>201,44</v>
          </cell>
        </row>
        <row r="11287">
          <cell r="A11287" t="str">
            <v>1E.06.040.0030.f</v>
          </cell>
          <cell r="B11287" t="str">
            <v>- 2x6 W</v>
          </cell>
          <cell r="C11287" t="str">
            <v>cad</v>
          </cell>
          <cell r="D11287" t="str">
            <v>129,11</v>
          </cell>
        </row>
        <row r="11288">
          <cell r="A11288" t="str">
            <v>1E.06.040.0030.g</v>
          </cell>
          <cell r="B11288" t="str">
            <v>- 2x18 W</v>
          </cell>
          <cell r="C11288" t="str">
            <v>cad</v>
          </cell>
          <cell r="D11288" t="str">
            <v>191,55</v>
          </cell>
        </row>
        <row r="11289">
          <cell r="A11289" t="str">
            <v>1E.06.040.0030.h</v>
          </cell>
          <cell r="B11289" t="str">
            <v>- 8 W IP65</v>
          </cell>
          <cell r="C11289" t="str">
            <v>cad</v>
          </cell>
          <cell r="D11289" t="str">
            <v>132,14</v>
          </cell>
        </row>
        <row r="11290">
          <cell r="A11290" t="str">
            <v>1E.06.040.0030.i</v>
          </cell>
          <cell r="B11290" t="str">
            <v>- 18-24 W PL IP65</v>
          </cell>
          <cell r="C11290" t="str">
            <v>cad</v>
          </cell>
          <cell r="D11290" t="str">
            <v>163,70</v>
          </cell>
        </row>
        <row r="11291">
          <cell r="A11291" t="str">
            <v>1E.06.040.0030.j</v>
          </cell>
          <cell r="B11291" t="str">
            <v>- 2x8 W IP65</v>
          </cell>
          <cell r="C11291" t="str">
            <v>cad</v>
          </cell>
          <cell r="D11291" t="str">
            <v>166,87</v>
          </cell>
        </row>
        <row r="11292">
          <cell r="A11292" t="str">
            <v>1E.06.040.0040</v>
          </cell>
          <cell r="B11292" t="str">
            <v>Apparecchio illuminante autonomo 11 W per illuminazione permanente o non permanente, idonea al controllo da parte di centralina a microprocessore, isolamento classe II, IP40, corpo e diffusore in materiale plastico autoestinguente, batterie al Ni-Cd, circuito di ricarica incorporato, autonomia minima 2 ore, completo di lampada.</v>
          </cell>
          <cell r="C11292" t="str">
            <v>cad</v>
          </cell>
          <cell r="D11292" t="str">
            <v>177,44</v>
          </cell>
        </row>
        <row r="11293">
          <cell r="A11293" t="str">
            <v>1E.06.040.0050</v>
          </cell>
          <cell r="B11293" t="str">
            <v>Scatola ad incasso per apparecchi illuminanti da 6/8 W, in materiale plastico autoestinguente, completa di mascherina e viti di fissaggio.</v>
          </cell>
          <cell r="C11293" t="str">
            <v>cad</v>
          </cell>
          <cell r="D11293" t="str">
            <v>6,67</v>
          </cell>
        </row>
        <row r="11294">
          <cell r="A11294" t="str">
            <v>1E.06.040.0060</v>
          </cell>
          <cell r="B11294" t="str">
            <v>Griglia di protezione in acciaio zincato per apparecchi illuminanti del tipo:</v>
          </cell>
          <cell r="C11294"/>
          <cell r="D11294"/>
        </row>
        <row r="11295">
          <cell r="A11295" t="str">
            <v>1E.06.040.0060.a</v>
          </cell>
          <cell r="B11295" t="str">
            <v>- 6 W - 8 W - 24 W PL</v>
          </cell>
          <cell r="C11295" t="str">
            <v>cad</v>
          </cell>
          <cell r="D11295" t="str">
            <v>10,48</v>
          </cell>
        </row>
        <row r="11296">
          <cell r="A11296" t="str">
            <v>1E.06.040.0060.b</v>
          </cell>
          <cell r="B11296" t="str">
            <v>- 18 W - 2x18 W</v>
          </cell>
          <cell r="C11296" t="str">
            <v>cad</v>
          </cell>
          <cell r="D11296" t="str">
            <v>34,56</v>
          </cell>
        </row>
        <row r="11297">
          <cell r="A11297" t="str">
            <v>1E.06.040.0070</v>
          </cell>
          <cell r="B11297" t="str">
            <v>Pittogrammi adesivi per lampada a bandiera visibili fino a 26 m di distanza come da normative UNI EN 1838</v>
          </cell>
          <cell r="C11297" t="str">
            <v>cad</v>
          </cell>
          <cell r="D11297" t="str">
            <v>3,98</v>
          </cell>
        </row>
        <row r="11298">
          <cell r="A11298" t="str">
            <v>1E.06.040.0080</v>
          </cell>
          <cell r="B11298" t="str">
            <v>Unità autonoma di emergenza costituita da un complesso elettronico di comando e da batterie al Ni-Cd, autonomia minima 2 ore, installabile in plafoniera e adatta per l'accensione di tubi fluorescenti da 18-65 W.</v>
          </cell>
          <cell r="C11298" t="str">
            <v>cad</v>
          </cell>
          <cell r="D11298" t="str">
            <v>120,86</v>
          </cell>
        </row>
        <row r="11299">
          <cell r="A11299" t="str">
            <v>1E.06.040.0090</v>
          </cell>
          <cell r="B11299" t="str">
            <v>Unità autonoma di emergenza con controllo centralizzato, costituita da un complesso elettronico di comando e da batterie al Ni-Cd, autonomia minima 2 ore, installabile in plafoniera e adatta per l'accensione di tubi fluorescenti da 18-65 W, abbinabile a reattori con starter o reattori elettronici, monolampada o bilampada; idoneo all'impiego per illuminazione permanente e non permanente.</v>
          </cell>
          <cell r="C11299" t="str">
            <v>cad</v>
          </cell>
          <cell r="D11299" t="str">
            <v>233,90</v>
          </cell>
        </row>
        <row r="11300">
          <cell r="A11300" t="str">
            <v>1E.06.040.0100</v>
          </cell>
          <cell r="B11300" t="str">
            <v>Centrale a microprocessore di gestione e controllo degli apparecchi di illuminazione di emergenza conforme alle normative EN 50172 e UNI 11222. Tipo:</v>
          </cell>
          <cell r="C11300"/>
          <cell r="D11300"/>
        </row>
        <row r="11301">
          <cell r="A11301" t="str">
            <v>1E.06.040.0100.a</v>
          </cell>
          <cell r="B11301" t="str">
            <v>- per il controllo remoto centralizzato dell'impianto di emergenza fino a 128 apparecchi tramite BUS non polarizzato a 2 fili. Dotata di due porte RS232 per connessione remota. Display di comando con menù di scelta a scorrimento. Interfacciabile con sistemi MODBUS (RTU). Accessoriata di batteria per autonomia di 1h. Installabile su guida DIN.</v>
          </cell>
          <cell r="C11301" t="str">
            <v>cad</v>
          </cell>
          <cell r="D11301" t="str">
            <v>1.237,20</v>
          </cell>
        </row>
        <row r="11302">
          <cell r="A11302" t="str">
            <v>1E.06.040.0100.b</v>
          </cell>
          <cell r="B11302" t="str">
            <v>- per il controllo centralizzato dell'impianto di emergenza via radio a bassissima potenza per evitare ogni tipo di interferenza e di inquinamento elettromagnetico ( sistema SFH DSS Spread Spectrum). Gestione fino a 500 apparecchi di emergenza e/o segnaletica. Completa di apposita antenna radio, di una porte RS232 per connessione alla stampante e di una porta RS485 per connessione remota, display di comando con menu di scelta a scorrimento. Interfacciabile con sistemi modbus (RTU).conformi alle norme espresse dalla Raccomandazione Europea ERC/REC 70-03. Accessoriata di batteria per autonomia di 1h. Installabile su guida DIN.</v>
          </cell>
          <cell r="C11302" t="str">
            <v>cad</v>
          </cell>
          <cell r="D11302" t="str">
            <v>1.836,00</v>
          </cell>
        </row>
        <row r="11303">
          <cell r="A11303" t="str">
            <v>1E.06.040.0100.c</v>
          </cell>
          <cell r="B11303" t="str">
            <v>- stampante per centrale installabile su guida DIN</v>
          </cell>
          <cell r="C11303" t="str">
            <v>cad</v>
          </cell>
          <cell r="D11303" t="str">
            <v>1.793,66</v>
          </cell>
        </row>
        <row r="11304">
          <cell r="A11304" t="str">
            <v>1E.06.040.0105</v>
          </cell>
          <cell r="B11304" t="str">
            <v>Centrale per la gestione, supervisione e manutenzione di un impianto di emergenza fino a 1280 con apparecchi autonomi, conforme alle normative EN 50172 e UNI 11222. Possibilità di scegliere il giorno e l'ora di esecuzione per ciascuno; integrabile con sistemi di building automation; con le seguenti caratteristiche ed accessori: acquisizione automatica delle lampade; display a colori da 7" con interfaccia utente grafica e touch screen; connessione remota attraverso modem; stampante termica alfanumerica; porta ethernet con protocollo TCP/IP per collegamento intranet/internet; web server incorporato per la gestione dell'impianto attraverso internet; moduli ripetitori a 2 e 4 vie per l'ampliamento degli apparecchi collegabili; MODBUS; scambio dati con lampade attraverso bus dati a due fili con protocollo di sicurezza; KONNEX; batteria per 4h di autonomia; interfaccia wireless del sistema; memoria storica non volatile degli eventi e dei test eseguiti sull'impianto; software di supervisione grafica per visualizzare la posizione degli apparecchi ed evidenziarne lo stato; completa programmabilità delle modalità operative della centrale; dispositivo per l'invio di comandi programmabili personalizzati; completa programmabilità degli orari e dei giorni di esecuzione dei test; alimentazione 230 Vac 50-60 Hz; gestione di max 32 gruppi logici di lampade. Versione:</v>
          </cell>
          <cell r="C11304"/>
          <cell r="D11304"/>
        </row>
        <row r="11305">
          <cell r="A11305" t="str">
            <v>1E.06.040.0105.a</v>
          </cell>
          <cell r="B11305" t="str">
            <v>- per installazione a parete</v>
          </cell>
          <cell r="C11305" t="str">
            <v>cad</v>
          </cell>
          <cell r="D11305" t="str">
            <v>4.409,11</v>
          </cell>
        </row>
        <row r="11306">
          <cell r="A11306" t="str">
            <v>1E.06.040.0105.b</v>
          </cell>
          <cell r="B11306" t="str">
            <v>- per installazione in rack</v>
          </cell>
          <cell r="C11306" t="str">
            <v>cad</v>
          </cell>
          <cell r="D11306" t="str">
            <v>4.039,20</v>
          </cell>
        </row>
        <row r="11307">
          <cell r="A11307" t="str">
            <v>1E.06.040.0110</v>
          </cell>
          <cell r="B11307" t="str">
            <v>Lampada portatile a tubo fluorescente da 6 W, batterie al Pb 6V 5 Ah, autonomia 6 ore, tensione di ricarica 230 V 50 Hz, spia di segnalazione carica e cavo per allacciamento alla rete.</v>
          </cell>
          <cell r="C11307" t="str">
            <v>cad</v>
          </cell>
          <cell r="D11307" t="str">
            <v>50,75</v>
          </cell>
        </row>
        <row r="11308">
          <cell r="A11308" t="str">
            <v>1E.06.040.0120</v>
          </cell>
          <cell r="B11308" t="str">
            <v>Faro portatile dotato di due luci: 1) jodio 10 W - 6 V, autonomia 6 ore, 2) incandescenza 1.2 W - 6 V, autonomia 26 ore. Dotato di batterie al Ni-Cd.</v>
          </cell>
          <cell r="C11308" t="str">
            <v>cad</v>
          </cell>
          <cell r="D11308" t="str">
            <v>128,38</v>
          </cell>
        </row>
        <row r="11309">
          <cell r="A11309" t="str">
            <v>1E.06.050</v>
          </cell>
          <cell r="B11309" t="str">
            <v>ILLUMINAZIONE PUBBLICA</v>
          </cell>
          <cell r="C11309"/>
          <cell r="D11309"/>
        </row>
        <row r="11310">
          <cell r="A11310" t="str">
            <v>1E.06.050.0010</v>
          </cell>
          <cell r="B11310" t="str">
            <v>Pali</v>
          </cell>
          <cell r="C11310"/>
          <cell r="D11310"/>
        </row>
        <row r="11311">
          <cell r="A11311" t="str">
            <v>1E.06.050.0010.a</v>
          </cell>
          <cell r="B11311" t="str">
            <v>- ottagonale, lunghezza 4 m, da giardino</v>
          </cell>
          <cell r="C11311" t="str">
            <v>cad</v>
          </cell>
          <cell r="D11311" t="str">
            <v>222,64</v>
          </cell>
        </row>
        <row r="11312">
          <cell r="A11312" t="str">
            <v>1E.06.050.0010.b</v>
          </cell>
          <cell r="B11312" t="str">
            <v>- ottagonale, lunghezza 12 m, completo di sbraccio semplice da 0,30 m</v>
          </cell>
          <cell r="C11312" t="str">
            <v>cad</v>
          </cell>
          <cell r="D11312" t="str">
            <v>462,43</v>
          </cell>
        </row>
        <row r="11313">
          <cell r="A11313" t="str">
            <v>1E.06.050.0010.c</v>
          </cell>
          <cell r="B11313" t="str">
            <v>- ottagonale, lunghezza 12 m, completo di sbraccio semplice da 1,25 m</v>
          </cell>
          <cell r="C11313" t="str">
            <v>cad</v>
          </cell>
          <cell r="D11313" t="str">
            <v>470,91</v>
          </cell>
        </row>
        <row r="11314">
          <cell r="A11314" t="str">
            <v>1E.06.050.0010.d</v>
          </cell>
          <cell r="B11314" t="str">
            <v>- ottagonale, lunghezza 10 m, completo di sbraccio semplice da 0,30 m</v>
          </cell>
          <cell r="C11314" t="str">
            <v>cad</v>
          </cell>
          <cell r="D11314" t="str">
            <v>428,55</v>
          </cell>
        </row>
        <row r="11315">
          <cell r="A11315" t="str">
            <v>1E.06.050.0010.e</v>
          </cell>
          <cell r="B11315" t="str">
            <v>- ottagonale, lunghezza 10 m, completo di sbraccio semplice da 1,25 m</v>
          </cell>
          <cell r="C11315" t="str">
            <v>cad</v>
          </cell>
          <cell r="D11315" t="str">
            <v>437,02</v>
          </cell>
        </row>
        <row r="11316">
          <cell r="A11316" t="str">
            <v>1E.06.050.0010.f</v>
          </cell>
          <cell r="B11316" t="str">
            <v>- ottagonale, lunghezza 8 m, completo di sbraccio semplice da 0,30 m</v>
          </cell>
          <cell r="C11316" t="str">
            <v>cad</v>
          </cell>
          <cell r="D11316" t="str">
            <v>374,96</v>
          </cell>
        </row>
        <row r="11317">
          <cell r="A11317" t="str">
            <v>1E.06.050.0010.g</v>
          </cell>
          <cell r="B11317" t="str">
            <v>- ottagonale, lunghezza 8 m, completo di sbraccio semplice da 1,25 m</v>
          </cell>
          <cell r="C11317" t="str">
            <v>cad</v>
          </cell>
          <cell r="D11317" t="str">
            <v>383,43</v>
          </cell>
        </row>
        <row r="11318">
          <cell r="A11318" t="str">
            <v>1E.06.050.0010.h</v>
          </cell>
          <cell r="B11318" t="str">
            <v>- ottagonale, lunghezza 6 m, completo di sbraccio semplice da 0,30 m</v>
          </cell>
          <cell r="C11318" t="str">
            <v>cad</v>
          </cell>
          <cell r="D11318" t="str">
            <v>324,20</v>
          </cell>
        </row>
        <row r="11319">
          <cell r="A11319" t="str">
            <v>1E.06.050.0010.i</v>
          </cell>
          <cell r="B11319" t="str">
            <v>- ottagonale, lunghezza 6 m, completo di sbraccio semplice da 1,25 m</v>
          </cell>
          <cell r="C11319" t="str">
            <v>cad</v>
          </cell>
          <cell r="D11319" t="str">
            <v>332,68</v>
          </cell>
        </row>
        <row r="11320">
          <cell r="A11320" t="str">
            <v>1E.06.050.0010.j</v>
          </cell>
          <cell r="B11320" t="str">
            <v>- conico, lunghezza 4 m</v>
          </cell>
          <cell r="C11320" t="str">
            <v>cad</v>
          </cell>
          <cell r="D11320" t="str">
            <v>222,64</v>
          </cell>
        </row>
        <row r="11321">
          <cell r="A11321" t="str">
            <v>1E.06.050.0010.k</v>
          </cell>
          <cell r="B11321" t="str">
            <v>- ottagonale, lunghezza 12 m, completo di doppio sbraccio da 0,30 m</v>
          </cell>
          <cell r="C11321" t="str">
            <v>cad</v>
          </cell>
          <cell r="D11321" t="str">
            <v>485,00</v>
          </cell>
        </row>
        <row r="11322">
          <cell r="A11322" t="str">
            <v>1E.06.050.0010.l</v>
          </cell>
          <cell r="B11322" t="str">
            <v>- ottagonale, lunghezza 12 m, completo di doppio sbraccio da 1,25 m</v>
          </cell>
          <cell r="C11322" t="str">
            <v>cad</v>
          </cell>
          <cell r="D11322" t="str">
            <v>493,48</v>
          </cell>
        </row>
        <row r="11323">
          <cell r="A11323" t="str">
            <v>1E.06.050.0010.m</v>
          </cell>
          <cell r="B11323" t="str">
            <v>- ottagonale, lunghezza 10 m, completo di doppio sbraccio da 0,30 m</v>
          </cell>
          <cell r="C11323" t="str">
            <v>cad</v>
          </cell>
          <cell r="D11323" t="str">
            <v>451,13</v>
          </cell>
        </row>
        <row r="11324">
          <cell r="A11324" t="str">
            <v>1E.06.050.0010.n</v>
          </cell>
          <cell r="B11324" t="str">
            <v>- ottagonale, lunghezza 10 m, completo di doppio sbraccio da 1,25 m</v>
          </cell>
          <cell r="C11324" t="str">
            <v>cad</v>
          </cell>
          <cell r="D11324" t="str">
            <v>459,60</v>
          </cell>
        </row>
        <row r="11325">
          <cell r="A11325" t="str">
            <v>1E.06.050.0010.o</v>
          </cell>
          <cell r="B11325" t="str">
            <v>- ottagonale, lunghezza 8 m, completo di doppio sbraccio da 0,30 m</v>
          </cell>
          <cell r="C11325" t="str">
            <v>cad</v>
          </cell>
          <cell r="D11325" t="str">
            <v>397,54</v>
          </cell>
        </row>
        <row r="11326">
          <cell r="A11326" t="str">
            <v>1E.06.050.0010.p</v>
          </cell>
          <cell r="B11326" t="str">
            <v>- ottagonale, lunghezza 8 m, completo di doppio sbraccio da 1,25 m</v>
          </cell>
          <cell r="C11326" t="str">
            <v>cad</v>
          </cell>
          <cell r="D11326" t="str">
            <v>406,01</v>
          </cell>
        </row>
        <row r="11327">
          <cell r="A11327" t="str">
            <v>1E.06.050.0010.q</v>
          </cell>
          <cell r="B11327" t="str">
            <v>- ottagonale, lunghezza 6 m, completo di doppio sbraccio da 0,30 m</v>
          </cell>
          <cell r="C11327" t="str">
            <v>cad</v>
          </cell>
          <cell r="D11327" t="str">
            <v>341,15</v>
          </cell>
        </row>
        <row r="11328">
          <cell r="A11328" t="str">
            <v>1E.06.050.0010.r</v>
          </cell>
          <cell r="B11328" t="str">
            <v>- ottagonale, lunghezza 6 m, completo di doppio sbraccio da 1,25 m</v>
          </cell>
          <cell r="C11328" t="str">
            <v>cad</v>
          </cell>
          <cell r="D11328" t="str">
            <v>349,62</v>
          </cell>
        </row>
        <row r="11329">
          <cell r="A11329" t="str">
            <v>1E.06.050.0020</v>
          </cell>
          <cell r="B11329" t="str">
            <v>Apparecchi illuminanti e proiettori conforme alla Legge Regionale Lombardia n. 17/00 e s.m.i.</v>
          </cell>
          <cell r="C11329"/>
          <cell r="D11329"/>
        </row>
        <row r="11330">
          <cell r="A11330" t="str">
            <v>1E.06.050.0020.a</v>
          </cell>
          <cell r="B11330" t="str">
            <v>- apparecchio illuminante chiuso a palo da 400 W - 230 V a vapori di sodio (Na) ad alta pressione, completo di lampada classe II</v>
          </cell>
          <cell r="C11330" t="str">
            <v>cad</v>
          </cell>
          <cell r="D11330" t="str">
            <v>273,33</v>
          </cell>
        </row>
        <row r="11331">
          <cell r="A11331" t="str">
            <v>1E.06.050.0020.b</v>
          </cell>
          <cell r="B11331" t="str">
            <v>- apparecchio illuminante chiuso a palo da 250 W - 230 V a vapori di sodio (Na) ad alta pressione, completo di lampada classe II</v>
          </cell>
          <cell r="C11331" t="str">
            <v>cad</v>
          </cell>
          <cell r="D11331" t="str">
            <v>259,23</v>
          </cell>
        </row>
        <row r="11332">
          <cell r="A11332" t="str">
            <v>1E.06.050.0020.c</v>
          </cell>
          <cell r="B11332" t="str">
            <v>- apparecchio illuminante chiuso a palo da 150 W - 230 V a vapori di sodio (Na) ad alta pressione, completo di lampada classe II</v>
          </cell>
          <cell r="C11332" t="str">
            <v>cad</v>
          </cell>
          <cell r="D11332" t="str">
            <v>247,94</v>
          </cell>
        </row>
        <row r="11333">
          <cell r="A11333" t="str">
            <v>1E.06.050.0020.d</v>
          </cell>
          <cell r="B11333" t="str">
            <v>- apparecchio illuminante chiuso a palo da 125 W - 230 V E27, completo di lampada classe II, da giardino</v>
          </cell>
          <cell r="C11333" t="str">
            <v>cad</v>
          </cell>
          <cell r="D11333" t="str">
            <v>197,12</v>
          </cell>
        </row>
        <row r="11334">
          <cell r="A11334" t="str">
            <v>1E.06.050.0020.e</v>
          </cell>
          <cell r="B11334" t="str">
            <v>- apparecchio illuminante chiuso a palo da 125 W - 230 V a vapori di mercurio, completo di lampada classe II</v>
          </cell>
          <cell r="C11334" t="str">
            <v>cad</v>
          </cell>
          <cell r="D11334" t="str">
            <v>211,24</v>
          </cell>
        </row>
        <row r="11335">
          <cell r="A11335" t="str">
            <v>1E.06.050.0020.f</v>
          </cell>
          <cell r="B11335" t="str">
            <v>- apparecchio illuminante chiuso a muro da 70 - 125 W - 230 V Hg, completo di lampada classe II</v>
          </cell>
          <cell r="C11335" t="str">
            <v>cad</v>
          </cell>
          <cell r="D11335" t="str">
            <v>234,95</v>
          </cell>
        </row>
        <row r="11336">
          <cell r="A11336" t="str">
            <v>1E.06.050.0020.g</v>
          </cell>
          <cell r="B11336" t="str">
            <v>- apparecchio illuminante 125 W - 230 V Hg, completo di lampada classe II</v>
          </cell>
          <cell r="C11336" t="str">
            <v>cad</v>
          </cell>
          <cell r="D11336" t="str">
            <v>397,52</v>
          </cell>
        </row>
        <row r="11337">
          <cell r="A11337" t="str">
            <v>1E.06.050.0020.h</v>
          </cell>
          <cell r="B11337" t="str">
            <v>- apparecchio illuminante da tunnel o sottopasso, completo di bilampada da 2x100 W ai vapori di odio (Na) ad alta pressione o 1x135 W ai vapori di sodio (Na) a bassa pressione e trasformatore</v>
          </cell>
          <cell r="C11337" t="str">
            <v>cad</v>
          </cell>
          <cell r="D11337" t="str">
            <v>343,89</v>
          </cell>
        </row>
        <row r="11338">
          <cell r="A11338" t="str">
            <v>1E.06.050.0020.i</v>
          </cell>
          <cell r="B11338" t="str">
            <v>- Proiettore a palo da 400 W JM completo di trasformatore e lampada</v>
          </cell>
          <cell r="C11338" t="str">
            <v>cad</v>
          </cell>
          <cell r="D11338" t="str">
            <v>355,19</v>
          </cell>
        </row>
        <row r="11339">
          <cell r="A11339" t="str">
            <v>1E.06.050.0020.j</v>
          </cell>
          <cell r="B11339" t="str">
            <v>- Proiettore a palo da 250 W ai vapori di sodio (Na) ad alta pressione completo di trasformatore e lampada</v>
          </cell>
          <cell r="C11339" t="str">
            <v>cad</v>
          </cell>
          <cell r="D11339" t="str">
            <v>329,77</v>
          </cell>
        </row>
        <row r="11340">
          <cell r="A11340" t="str">
            <v>1E.06.050.0020.k</v>
          </cell>
          <cell r="B11340" t="str">
            <v>- Proiettore a palo da 250 W JM completo di trasformatore e lampada</v>
          </cell>
          <cell r="C11340" t="str">
            <v>cad</v>
          </cell>
          <cell r="D11340" t="str">
            <v>341,06</v>
          </cell>
        </row>
        <row r="11341">
          <cell r="A11341" t="str">
            <v>1E.06.050.0030</v>
          </cell>
          <cell r="B11341" t="str">
            <v>Torri faro complete di ottiche e plinti, nelle lunghezze:</v>
          </cell>
          <cell r="C11341"/>
          <cell r="D11341"/>
        </row>
        <row r="11342">
          <cell r="A11342" t="str">
            <v>1E.06.050.0030.a</v>
          </cell>
          <cell r="B11342" t="str">
            <v>- 12 m</v>
          </cell>
          <cell r="C11342" t="str">
            <v>cad</v>
          </cell>
          <cell r="D11342" t="str">
            <v>3.182,00</v>
          </cell>
        </row>
        <row r="11343">
          <cell r="A11343" t="str">
            <v>1E.06.050.0030.b</v>
          </cell>
          <cell r="B11343" t="str">
            <v>- 20 m</v>
          </cell>
          <cell r="C11343" t="str">
            <v>cad</v>
          </cell>
          <cell r="D11343" t="str">
            <v>13.314,46</v>
          </cell>
        </row>
        <row r="11344">
          <cell r="A11344" t="str">
            <v>1E.06.050.0030.c</v>
          </cell>
          <cell r="B11344" t="str">
            <v>- 25 m</v>
          </cell>
          <cell r="C11344" t="str">
            <v>cad</v>
          </cell>
          <cell r="D11344" t="str">
            <v>14.834,91</v>
          </cell>
        </row>
        <row r="11345">
          <cell r="A11345" t="str">
            <v>1E.06.050.0030.d</v>
          </cell>
          <cell r="B11345" t="str">
            <v>- 30 m</v>
          </cell>
          <cell r="C11345" t="str">
            <v>cad</v>
          </cell>
          <cell r="D11345" t="str">
            <v>16.919,83</v>
          </cell>
        </row>
        <row r="11346">
          <cell r="A11346" t="str">
            <v>1E.06.050.0040</v>
          </cell>
          <cell r="B11346" t="str">
            <v>Apparecchio illuminante da giardino (esterno) con riflettore in alluminio purissimo e diffusore vetro temperato satinato. - 230 volt Grado di protezione IP 65 - conforme alle norme CEI 34 - 21 completo di lampada a scarica del tipo:</v>
          </cell>
          <cell r="C11346"/>
          <cell r="D11346"/>
        </row>
        <row r="11347">
          <cell r="A11347" t="str">
            <v>1E.06.050.0040.a</v>
          </cell>
          <cell r="B11347" t="str">
            <v>- con lampada a scarica JM- TS 70</v>
          </cell>
          <cell r="C11347" t="str">
            <v>cad</v>
          </cell>
          <cell r="D11347" t="str">
            <v>157,85</v>
          </cell>
        </row>
        <row r="11348">
          <cell r="A11348" t="str">
            <v>1E.06.050.0040.b</v>
          </cell>
          <cell r="B11348" t="str">
            <v>- con lampada a risparmio energetico FLC 2 x 18 D</v>
          </cell>
          <cell r="C11348" t="str">
            <v>cad</v>
          </cell>
          <cell r="D11348" t="str">
            <v>194,18</v>
          </cell>
        </row>
        <row r="11349">
          <cell r="A11349" t="str">
            <v>1E.06.050.0050</v>
          </cell>
          <cell r="B11349" t="str">
            <v>Apparecchio illuminante con riflettore a box in acciaio inox con diffusore in cristallo temperato. - 230 volt Grado di protezione IP 66 - conforme alle norme CEI 34 - 21 completo di lampada a risparmio energetico da 4000 K in opera del tipo:</v>
          </cell>
          <cell r="C11349"/>
          <cell r="D11349"/>
        </row>
        <row r="11350">
          <cell r="A11350" t="str">
            <v>1E.06.050.0050.a</v>
          </cell>
          <cell r="B11350" t="str">
            <v>- rettangolare con lampada FLC 1 x 18 L</v>
          </cell>
          <cell r="C11350" t="str">
            <v>cad</v>
          </cell>
          <cell r="D11350" t="str">
            <v>104,29</v>
          </cell>
        </row>
        <row r="11351">
          <cell r="A11351" t="str">
            <v>1E.06.050.0050.b</v>
          </cell>
          <cell r="B11351" t="str">
            <v>- quadrata con lampada FLC 1 x 26 D</v>
          </cell>
          <cell r="C11351" t="str">
            <v>cad</v>
          </cell>
          <cell r="D11351" t="str">
            <v>110,03</v>
          </cell>
        </row>
        <row r="11352">
          <cell r="A11352" t="str">
            <v>1E.06.060</v>
          </cell>
          <cell r="B11352" t="str">
            <v>APPARECCHI A LED</v>
          </cell>
          <cell r="C11352"/>
          <cell r="D11352"/>
        </row>
        <row r="11353">
          <cell r="A11353" t="str">
            <v>1E.06.060.0000</v>
          </cell>
          <cell r="B11353" t="str">
            <v>NOTE DI CONSULTAZIONE:</v>
          </cell>
          <cell r="C11353"/>
          <cell r="D11353"/>
        </row>
        <row r="11354">
          <cell r="A11354" t="str">
            <v>1E.06.060.0010</v>
          </cell>
          <cell r="B11354" t="str">
            <v>Apparecchio d'illuminazione cilindrico per facciate esterne di tipo decorativo. Prodotto in conformità alle norme EN 60598 CEI 34-21, grado di protezione IP65 - IK08 in conformità alle norme EN 60529 e EN 50102. Corpo in alluminio pressofuso, verniciato in più fasi per la protezione alla corrosione, alle nebbie saline e ai raggi UV, diffusore in vetro temperato spessore 4 mm. Doppio fascio di luce verso l'alto e verso il basso equipaggiato con lampada led 4000K - 3000 + 1700 lm - potenza totale 39 W</v>
          </cell>
          <cell r="C11354" t="str">
            <v>cad</v>
          </cell>
          <cell r="D11354" t="str">
            <v>404,75</v>
          </cell>
        </row>
        <row r="11355">
          <cell r="A11355" t="str">
            <v>1E.06.060.0020</v>
          </cell>
          <cell r="B11355" t="str">
            <v>Apparecchio illuminante da esterno semicircolare per installazione a facciata. Prodotto in conformità alle norme EN 60598 CEI 34-21, grado di protezione IP65 - IK08 in conformità alle norme EN 60529 e EN 50102. Corpo in tecnopolimero stabilizzato ai raggi UV. Riflettore in alluminio preanodizzato, diffusore in policarbonato infrangibile autoestinguente resistente ai raggi UV equipaggiato con lampade led 4000K 2000 lm - potenza 17 W</v>
          </cell>
          <cell r="C11355" t="str">
            <v>cad</v>
          </cell>
          <cell r="D11355" t="str">
            <v>130,14</v>
          </cell>
        </row>
        <row r="11356">
          <cell r="A11356" t="str">
            <v>1E.06.060.0030</v>
          </cell>
          <cell r="B11356" t="str">
            <v>Apparecchio illuminante da esterno con riflessione dall'alto verso il basso per installazione a facciata o su palo (escluso). Prodotto in conformità alle norme EN 60598-1 CEI 34-21, grado di protezione IP65 - IK08 in conformità alle norme EN 60529 e EN 50102. Corpo in nylon stabilizzato ai raggi UV. Riflettore in alluminio martellato, diffusore in policarbonato satinato antiabbagliamento, infrangibile ed autoestinguente resistente ai raggi UV equipaggiato con lampade led 4000K 2000 lm - potenza 17 W</v>
          </cell>
          <cell r="C11356" t="str">
            <v>cad</v>
          </cell>
          <cell r="D11356" t="str">
            <v>159,65</v>
          </cell>
        </row>
        <row r="11357">
          <cell r="A11357" t="str">
            <v>1E.06.060.0035</v>
          </cell>
          <cell r="B11357" t="str">
            <v>Fornitura e posa proiettore per esterno completo di staffa orientabile corpo in alluminio pressofuso, verniciatura a polvere doppio stato resistente alla corrosione ed agli agenti atmosferici, riflettore in materiale termoplastico infrangibile, autoestinguente, schermo in policarbonato trasparente infrangibile antingiallimento, guarnizioni in gomma siliconica, pressacavo per entrata cavi e cassetta di alimentazione inclusi, equipaggiato con led alta efficienza 109 lumen/watt 4000 k durata 50000 h - Costruito in conformità alle norme EN 60598-1 e EN 60598-2 - Predisposto per sistema DALI; versione:</v>
          </cell>
          <cell r="C11357"/>
          <cell r="D11357"/>
        </row>
        <row r="11358">
          <cell r="A11358" t="str">
            <v>1E.06.060.0035.a</v>
          </cell>
          <cell r="B11358" t="str">
            <v>- con fascio concentrato o ellittico potenza 48 W</v>
          </cell>
          <cell r="C11358" t="str">
            <v>cad</v>
          </cell>
          <cell r="D11358" t="str">
            <v>431,81</v>
          </cell>
        </row>
        <row r="11359">
          <cell r="A11359" t="str">
            <v>1E.06.060.0035.b</v>
          </cell>
          <cell r="B11359" t="str">
            <v>-con fascio concentrato o medio potenza 72 W</v>
          </cell>
          <cell r="C11359" t="str">
            <v>cad</v>
          </cell>
          <cell r="D11359" t="str">
            <v>448,21</v>
          </cell>
        </row>
        <row r="11360">
          <cell r="A11360" t="str">
            <v>1E.06.060.0035.c</v>
          </cell>
          <cell r="B11360" t="str">
            <v>-con fascio asimmetrico potenza 72 W</v>
          </cell>
          <cell r="C11360" t="str">
            <v>cad</v>
          </cell>
          <cell r="D11360" t="str">
            <v>467,06</v>
          </cell>
        </row>
        <row r="11361">
          <cell r="A11361" t="str">
            <v>1E.06.060.0040</v>
          </cell>
          <cell r="B11361" t="str">
            <v>Proiettore orientabile da esterno / interno idoneo per impianti sportivi. Prodotto in conformità alle norme EN 60598 CEI 34-21, grado di protezione in conformità alle norme EN 60529 e EN 50102. Corpo e telaio in alluminio pressofuso con sistemi alettati di raffreddamento, diffusore in vetro temperato spessore 5 mm resistente agli shock termici ed agli urti, verniciatura a polvere poliestere resistente alla corrosione e alle nebbie saline, completo di staffa in acciaio inox con scala goniometrica orientabile zincata e verniciata - ottica ad alto rendimento con recuperatori di flusso:</v>
          </cell>
          <cell r="C11361"/>
          <cell r="D11361"/>
        </row>
        <row r="11362">
          <cell r="A11362" t="str">
            <v>1E.06.060.0040.a</v>
          </cell>
          <cell r="B11362" t="str">
            <v>- grado di protezione IP65-IK08 - equipaggiato con lampade led 4000K 6400 Lm potenza 47 w</v>
          </cell>
          <cell r="C11362" t="str">
            <v>cad</v>
          </cell>
          <cell r="D11362" t="str">
            <v>312,11</v>
          </cell>
        </row>
        <row r="11363">
          <cell r="A11363" t="str">
            <v>1E.06.060.0040.b</v>
          </cell>
          <cell r="B11363" t="str">
            <v>- grado di protezione IP66-IK08 - equipaggiato con lampade led 4000K 12800 Lm potenza 94 w</v>
          </cell>
          <cell r="C11363" t="str">
            <v>cad</v>
          </cell>
          <cell r="D11363" t="str">
            <v>574,45</v>
          </cell>
        </row>
        <row r="11364">
          <cell r="A11364" t="str">
            <v>1E.06.060.0050</v>
          </cell>
          <cell r="B11364" t="str">
            <v>Proiettore orientabile per montaggio a facciata o su palo (escluso). Prodotto in conformità alle norme EN 60598 CEI 34-21, grado di protezione IP66 - IK08 in conformità alle norme EN 60529 e EN 50102. Corpo in alluminio pressofuso con sistemi alettati di raffreddamento, riflettore in alluminio con vetro di protezione, diffusore in vetro temperato spessore 5 mm resistente agli shock termici e agli urti, verniciatura con polvere poliestere resistente alla corrosione, alle nebbie saline e stabilizzata ai raggi UV, finitura con vernice acrilica, equipaggiato con lampade led 4000K 6600 lm potenza 56 w e completo di staffa orientabile in lamiera d'acciaio predisposta per l'installazione di proiettori a parete o a terra.</v>
          </cell>
          <cell r="C11364" t="str">
            <v>cad</v>
          </cell>
          <cell r="D11364" t="str">
            <v>940,41</v>
          </cell>
        </row>
        <row r="11365">
          <cell r="A11365" t="str">
            <v>1E.06.060.0060</v>
          </cell>
          <cell r="B11365" t="str">
            <v>Proiettore orientabile simmetrico o asimmetrico per montaggio a facciata illuminazione scenografica per edifici di pregio artistico. Prodotto in conformità alle norme EN 60598-1 CEI 34-21, grado di protezione IP66 - IK08 in conformità alle norme EN 60529 e EN 50102. Corpo in alluminio pressofuso con sistemi alettati di raffreddamento, riflettore in alluminio preanodizzato, diffusore in vetro temperato spessore 4 mm resistente agli shock termici e agli urti, verniciatura ad immersione per cataforesi epossidica resistente alla corrosione ed alle nebbie saline, mano di finitura con resina acrilica ecologica stabilizzata ai raggi UV, completo di staffa zincata e verniciata; equipaggiato con lampade led 4000K da:</v>
          </cell>
          <cell r="C11365"/>
          <cell r="D11365"/>
        </row>
        <row r="11366">
          <cell r="A11366" t="str">
            <v>1E.06.060.0060.a</v>
          </cell>
          <cell r="B11366" t="str">
            <v>- 3000 lm potenza 25 w</v>
          </cell>
          <cell r="C11366" t="str">
            <v>cad</v>
          </cell>
          <cell r="D11366" t="str">
            <v>161,74</v>
          </cell>
        </row>
        <row r="11367">
          <cell r="A11367" t="str">
            <v>1E.06.060.0060.b</v>
          </cell>
          <cell r="B11367" t="str">
            <v>- 4700 lm potenza 38 w</v>
          </cell>
          <cell r="C11367" t="str">
            <v>cad</v>
          </cell>
          <cell r="D11367" t="str">
            <v>168,28</v>
          </cell>
        </row>
        <row r="11368">
          <cell r="A11368" t="str">
            <v>1E.06.060.0060.c</v>
          </cell>
          <cell r="B11368" t="str">
            <v>- 6300 lm potenza 52 w</v>
          </cell>
          <cell r="C11368" t="str">
            <v>cad</v>
          </cell>
          <cell r="D11368" t="str">
            <v>246,17</v>
          </cell>
        </row>
        <row r="11369">
          <cell r="A11369" t="str">
            <v>1E.06.060.0060.d</v>
          </cell>
          <cell r="B11369" t="str">
            <v>- 10200 lm potenza 88 w - ottiche in PMMA ad alto rendimento e recuperatori di flusso in policarbonato</v>
          </cell>
          <cell r="C11369" t="str">
            <v>cad</v>
          </cell>
          <cell r="D11369" t="str">
            <v>380,60</v>
          </cell>
        </row>
        <row r="11370">
          <cell r="A11370" t="str">
            <v>1E.06.060.0065</v>
          </cell>
          <cell r="B11370" t="str">
            <v>Proiettore ad alte prestazioni per illuminazione di grandi superfici (impianti sportivi , parcheggi, zone di passaggio, piazze, facciate di edifici) equipaggiato con LED ad alta potenza da esterno con ottiche simmetriche e/o asimmetriche, fasci da 8°÷120°. Corpo e telaio in alluminio pressofuso, con alettature di raffreddamento. Ottiche in policarbonato V0 metallizzato ad alto rendimento luminoso. Diffusore in vetro extra-chiaro sp. 4mm temprato resistente agli shock termici e agli urti. Verniciatura a polvere con resina a base poliestere, resistente alla corrosione e alle nebbie saline e finitura con resina acrilica ecologica stabilizzata ai raggi UV. Cablaggio: alimentazione 220-240V 50/60Hz; con driver esterno IP66 applicato sull'apparecchio. Completo di staffa zincata e verniciata, cavo con connettore stagno IP66 per una rapida installazione. Dispositivo di protezione conforme alla EN 61547 contro i fenomeni impulsivi atto a proteggere il modulo LED e il relativo alimentatore. Fattore di potenza: 0,92. LED 4000K - Surge Protector 6/6kV. Compreso il puntamento e regolazione del proiettore. Da:</v>
          </cell>
          <cell r="C11370"/>
          <cell r="D11370"/>
        </row>
        <row r="11371">
          <cell r="A11371" t="str">
            <v>1E.06.060.0065.a</v>
          </cell>
          <cell r="B11371" t="str">
            <v>- 36.300lm - CRI 70 - 237W - 700mA</v>
          </cell>
          <cell r="C11371" t="str">
            <v>cad</v>
          </cell>
          <cell r="D11371" t="str">
            <v>1.187,27</v>
          </cell>
        </row>
        <row r="11372">
          <cell r="A11372" t="str">
            <v>1E.06.060.0065.b</v>
          </cell>
          <cell r="B11372" t="str">
            <v>- 51.000lm - CRI 70 - 367W - 1.050mA</v>
          </cell>
          <cell r="C11372" t="str">
            <v>cad</v>
          </cell>
          <cell r="D11372" t="str">
            <v>1.241,92</v>
          </cell>
        </row>
        <row r="11373">
          <cell r="A11373" t="str">
            <v>1E.06.060.0065.c</v>
          </cell>
          <cell r="B11373" t="str">
            <v>- 56.650lm - CRI 70 - 423W - 1.200mA</v>
          </cell>
          <cell r="C11373" t="str">
            <v>cad</v>
          </cell>
          <cell r="D11373" t="str">
            <v>1.438,67</v>
          </cell>
        </row>
        <row r="11374">
          <cell r="A11374" t="str">
            <v>1E.06.060.0070</v>
          </cell>
          <cell r="B11374" t="str">
            <v>Proiettore per installazione a sospensione per illuminazione di impianti sportivi. Prodotto in conformità alle norme EN 60598-1 CEI 34-21, classe di isolamento I e grado di protezione IP65 - IK08 in conformità alle norme EN 60529 e EN 50102. Corpo in alluminio pressofuso con alette di raffreddamento, riflettore in alluminio stampato prismatizzato ad elevato rendimento luminoso, diffusore in vetro temperato spessore 5 mm resistene agli shock termici e agli urti, completo di connettore stagno IP 67 per il collegamento della linea; equipaggiato con:</v>
          </cell>
          <cell r="C11374"/>
          <cell r="D11374"/>
        </row>
        <row r="11375">
          <cell r="A11375" t="str">
            <v>1E.06.060.0070.a</v>
          </cell>
          <cell r="B11375" t="str">
            <v>- lampada a led 4000K 12000 lm potenza 121 w</v>
          </cell>
          <cell r="C11375" t="str">
            <v>cad</v>
          </cell>
          <cell r="D11375" t="str">
            <v>442,90</v>
          </cell>
        </row>
        <row r="11376">
          <cell r="A11376" t="str">
            <v>1E.06.060.0070.b</v>
          </cell>
          <cell r="B11376" t="str">
            <v>- lampada a led 5000K 14000 lm potenza 121 w</v>
          </cell>
          <cell r="C11376" t="str">
            <v>cad</v>
          </cell>
          <cell r="D11376" t="str">
            <v>467,49</v>
          </cell>
        </row>
        <row r="11377">
          <cell r="A11377" t="str">
            <v>1E.06.060.0070.c</v>
          </cell>
          <cell r="B11377" t="str">
            <v>- sovrapprezzo per applicazione di gabbia di protezione antiurto in tondino di acciaio plastificato</v>
          </cell>
          <cell r="C11377" t="str">
            <v>cad</v>
          </cell>
          <cell r="D11377" t="str">
            <v>36,00</v>
          </cell>
        </row>
        <row r="11378">
          <cell r="A11378" t="str">
            <v>1E.06.060.0075</v>
          </cell>
          <cell r="B11378" t="str">
            <v>Fornitura e posa di proiettore per esterno corpo in alluminio pressofuso, staffa di sostegno in acciaio, vericiato a polvere in doppio strato resistente alla corrosione ed agli agenti atmosferici, riflettore in policarbinato metallizzato, diffusore in vetro temperato ressitente agli shock termici, cablaggio su piastra in acciaio zincato, gonio graduato per puntamento, pressacavo , equipaggiato con led alta efficienza 124 lumen/watt 4000 k durata 50000 h - Costruito in conformità alle norme EN 60598-1 e EN 60598-2 - Predisposto per sistema DALI; versione:</v>
          </cell>
          <cell r="C11378"/>
          <cell r="D11378"/>
        </row>
        <row r="11379">
          <cell r="A11379" t="str">
            <v>1E.06.060.0075.a</v>
          </cell>
          <cell r="B11379" t="str">
            <v>- con fascio simmetrico diffondente potenza 75 W</v>
          </cell>
          <cell r="C11379" t="str">
            <v>cad</v>
          </cell>
          <cell r="D11379" t="str">
            <v>311,73</v>
          </cell>
        </row>
        <row r="11380">
          <cell r="A11380" t="str">
            <v>1E.06.060.0075.b</v>
          </cell>
          <cell r="B11380" t="str">
            <v>- con fascio asimmetrico potenza 75 w</v>
          </cell>
          <cell r="C11380" t="str">
            <v>cad</v>
          </cell>
          <cell r="D11380" t="str">
            <v>319,95</v>
          </cell>
        </row>
        <row r="11381">
          <cell r="A11381" t="str">
            <v>1E.06.060.0075.c</v>
          </cell>
          <cell r="B11381" t="str">
            <v>- con fascio ellittico potenza 75 W</v>
          </cell>
          <cell r="C11381" t="str">
            <v>cad</v>
          </cell>
          <cell r="D11381" t="str">
            <v>312,26</v>
          </cell>
        </row>
        <row r="11382">
          <cell r="A11382" t="str">
            <v>1E.06.060.0080</v>
          </cell>
          <cell r="B11382" t="str">
            <v>Faretto da incasso per interni. Prodotto in conformità alle norme EN 60598-1 CEI 34-21, classe di isolamento I e grado di protezione IP40 - IK07 in conformità alle norme EN 60529 e EN 50102. Corpo in policarbonato infrangibile ed autoestinguente V2, stabilizzato ai raggi UV, antigiallimento, riflettore in policarbonato infrangibile autoestinguente sistema antiriflesso ed anti abbagliamento, alimentatore incorporato, completo di staffa regolabile in acciaio che assicura l'aderenza al controsoffitto, alimentazione 230 V 50 Hz; equipaggiato con lampada led 3000K o 4000K 2500 lm da:</v>
          </cell>
          <cell r="C11382"/>
          <cell r="D11382"/>
        </row>
        <row r="11383">
          <cell r="A11383" t="str">
            <v>1E.06.060.0080.a</v>
          </cell>
          <cell r="B11383" t="str">
            <v>- 22 w</v>
          </cell>
          <cell r="C11383" t="str">
            <v>cad</v>
          </cell>
          <cell r="D11383" t="str">
            <v>126,52</v>
          </cell>
        </row>
        <row r="11384">
          <cell r="A11384" t="str">
            <v>1E.06.060.0080.b</v>
          </cell>
          <cell r="B11384" t="str">
            <v>- 28 w</v>
          </cell>
          <cell r="C11384" t="str">
            <v>cad</v>
          </cell>
          <cell r="D11384" t="str">
            <v>130,64</v>
          </cell>
        </row>
        <row r="11385">
          <cell r="A11385" t="str">
            <v>1E.06.060.0080.c</v>
          </cell>
          <cell r="B11385" t="str">
            <v>- 22 w con sistema dimmer</v>
          </cell>
          <cell r="C11385" t="str">
            <v>cad</v>
          </cell>
          <cell r="D11385" t="str">
            <v>167,51</v>
          </cell>
        </row>
        <row r="11386">
          <cell r="A11386" t="str">
            <v>1E.06.060.0080.d</v>
          </cell>
          <cell r="B11386" t="str">
            <v>- 28 w con sistema dimmer</v>
          </cell>
          <cell r="C11386" t="str">
            <v>cad</v>
          </cell>
          <cell r="D11386" t="str">
            <v>174,90</v>
          </cell>
        </row>
        <row r="11387">
          <cell r="A11387" t="str">
            <v>1E.06.060.0085</v>
          </cell>
          <cell r="B11387" t="str">
            <v>Fornitura e posa faretto da incasso per interni corpo in materiale termoplastico, riflettore in lamiera verniciata, schermo in pmma satinato, equipaggiato con lampada led 4000k durata 25000 h - conforme alle normative EN 60598-1 e En 60598-2; versione:</v>
          </cell>
          <cell r="C11387"/>
          <cell r="D11387"/>
        </row>
        <row r="11388">
          <cell r="A11388" t="str">
            <v>1E.06.060.0085.a</v>
          </cell>
          <cell r="B11388" t="str">
            <v>- potenza 13 W - Flusso luminoso 1000 lm</v>
          </cell>
          <cell r="C11388" t="str">
            <v>cad</v>
          </cell>
          <cell r="D11388" t="str">
            <v>55,04</v>
          </cell>
        </row>
        <row r="11389">
          <cell r="A11389" t="str">
            <v>1E.06.060.0085.b</v>
          </cell>
          <cell r="B11389" t="str">
            <v>- potenza 26 W - Flusso luminoso 2000 lm</v>
          </cell>
          <cell r="C11389" t="str">
            <v>cad</v>
          </cell>
          <cell r="D11389" t="str">
            <v>62,26</v>
          </cell>
        </row>
        <row r="11390">
          <cell r="A11390" t="str">
            <v>1E.06.060.0090</v>
          </cell>
          <cell r="B11390" t="str">
            <v>Plafoniera ad incasso per controsoffittature a doghe o pannelli. Prodotto in conformità alle norme EN 60598 CEI 34-21, classe di isolamento I e grado di protezione IP20 - IK07 in conformità alle norme EN 60529 e EN 50102. Corpo in acciaio zincato preverniciato con resina poliestere, ottica ad alveoli a doppia parabolicità antiriflesso in alluminio speculare a bassissima luminanza; equipaggiata con - modulo da:</v>
          </cell>
          <cell r="C11390"/>
          <cell r="D11390"/>
        </row>
        <row r="11391">
          <cell r="A11391" t="str">
            <v>1E.06.060.0090.a</v>
          </cell>
          <cell r="B11391" t="str">
            <v>- lampade led 2x 4000K 4900 lm potenza 43 w - modulo da 300 x 1200 mm</v>
          </cell>
          <cell r="C11391" t="str">
            <v>cad</v>
          </cell>
          <cell r="D11391" t="str">
            <v>207,68</v>
          </cell>
        </row>
        <row r="11392">
          <cell r="A11392" t="str">
            <v>1E.06.060.0090.b</v>
          </cell>
          <cell r="B11392" t="str">
            <v>- lampade led 2x 4000K 4900 lm potenza 43 w con sistema dimmer - modulo da 300 x 1200 mm</v>
          </cell>
          <cell r="C11392" t="str">
            <v>cad</v>
          </cell>
          <cell r="D11392" t="str">
            <v>252,77</v>
          </cell>
        </row>
        <row r="11393">
          <cell r="A11393" t="str">
            <v>1E.06.060.0090.c</v>
          </cell>
          <cell r="B11393" t="str">
            <v>- lampade led 3x 4000K 3700 lm potenza 32 w - modulo da 600 x 600 mm</v>
          </cell>
          <cell r="C11393" t="str">
            <v>cad</v>
          </cell>
          <cell r="D11393" t="str">
            <v>179,81</v>
          </cell>
        </row>
        <row r="11394">
          <cell r="A11394" t="str">
            <v>1E.06.060.0090.d</v>
          </cell>
          <cell r="B11394" t="str">
            <v>- lampade led 3x 4000K 3700 lm potenza 32 w con sistema dimmer - modulo da 600 x 600 mm</v>
          </cell>
          <cell r="C11394" t="str">
            <v>cad</v>
          </cell>
          <cell r="D11394" t="str">
            <v>221,62</v>
          </cell>
        </row>
        <row r="11395">
          <cell r="A11395" t="str">
            <v>1E.06.060.0090.e</v>
          </cell>
          <cell r="B11395" t="str">
            <v>- lampade led 4x 4000K 4900 lm potenza 43 w - modulo da 600 x 600 mm</v>
          </cell>
          <cell r="C11395" t="str">
            <v>cad</v>
          </cell>
          <cell r="D11395" t="str">
            <v>207,68</v>
          </cell>
        </row>
        <row r="11396">
          <cell r="A11396" t="str">
            <v>1E.06.060.0090.f</v>
          </cell>
          <cell r="B11396" t="str">
            <v>- lampade led 4x 4000K 4900 lm potenza 43 w con sistema dimmer - modulo da 600 x 600 mm</v>
          </cell>
          <cell r="C11396" t="str">
            <v>cad</v>
          </cell>
          <cell r="D11396" t="str">
            <v>252,77</v>
          </cell>
        </row>
        <row r="11397">
          <cell r="A11397" t="str">
            <v>1E.06.060.0095</v>
          </cell>
          <cell r="B11397" t="str">
            <v>Plafoniera ad incasso per controsoffittature a doghe o pannelli. Prodotto in conformità alle norme EN 60598-1 CEI 34-21, classe di isolamento I e grado di protezione IP43 - IK06 in conformità alle norme EN 60529 e EN 50102. Corpo e cornice stampato in policarbonato bianco infrangibile ed autoestinguente diffusore estruso in tecnopolimero opale ad alta trasmittanza, complete di sistema dimmer; equipaggiata con lampada led 4000K 3700lm potenza 31 w, modulo da:</v>
          </cell>
          <cell r="C11397"/>
          <cell r="D11397"/>
        </row>
        <row r="11398">
          <cell r="A11398" t="str">
            <v>1E.06.060.0095.a</v>
          </cell>
          <cell r="B11398" t="str">
            <v>- 300 x 1200 mm</v>
          </cell>
          <cell r="C11398" t="str">
            <v>cad</v>
          </cell>
          <cell r="D11398" t="str">
            <v>229,82</v>
          </cell>
        </row>
        <row r="11399">
          <cell r="A11399" t="str">
            <v>1E.06.060.0095.b</v>
          </cell>
          <cell r="B11399" t="str">
            <v>- 600 x 600 mm</v>
          </cell>
          <cell r="C11399" t="str">
            <v>cad</v>
          </cell>
          <cell r="D11399" t="str">
            <v>215,89</v>
          </cell>
        </row>
        <row r="11400">
          <cell r="A11400" t="str">
            <v>1E.06.060.0100</v>
          </cell>
          <cell r="B11400" t="str">
            <v>Plafoniera led prismata, per installazione a soffitto, prodotto in conformità alle norme EN 60598-1-CEI 34-21, con il grado IP40-IK03 secondo le norme EN 60529. La plafoniera è costituita da: corpo contenitore delle parti elettriche in lamiera di acciaio stampato in un pezzo unico, riflettore in acciaio bianco verniciato, schermo diffusore in materiale policarbonato rigato internamente, liscio esternamente, infrangibile ed autoestinguente, fissato al corpo contenitore mediante sistema a levetta o a molla nei tipi:</v>
          </cell>
          <cell r="C11400"/>
          <cell r="D11400"/>
        </row>
        <row r="11401">
          <cell r="A11401" t="str">
            <v>1E.06.060.0100.a</v>
          </cell>
          <cell r="B11401" t="str">
            <v>- lampada led 4000K 6800lm potenza 42 w</v>
          </cell>
          <cell r="C11401" t="str">
            <v>cad</v>
          </cell>
          <cell r="D11401" t="str">
            <v>143,74</v>
          </cell>
        </row>
        <row r="11402">
          <cell r="A11402" t="str">
            <v>1E.06.060.0100.b</v>
          </cell>
          <cell r="B11402" t="str">
            <v>- lampada led 4000K 9070lm potenza 56 w</v>
          </cell>
          <cell r="C11402" t="str">
            <v>cad</v>
          </cell>
          <cell r="D11402" t="str">
            <v>171,62</v>
          </cell>
        </row>
        <row r="11403">
          <cell r="A11403" t="str">
            <v>1E.06.060.0110</v>
          </cell>
          <cell r="B11403" t="str">
            <v>Plafoniera per installazione a soffitto o a sospensione. Prodotto in conformità alle norme EN 60598 CEI 34-21, classe di isolamento I e grado di protezione IP20 - IK07 in conformità alle norme EN 60529 e EN 50102. Corpo in acciaio zincato preverniciato con resina poliestere ottica ad alveoli a doppia parabolicità antiriflesso in alluminio speculare a bassissima luminanza; equipaggiata con - modulo da:</v>
          </cell>
          <cell r="C11403"/>
          <cell r="D11403"/>
        </row>
        <row r="11404">
          <cell r="A11404" t="str">
            <v>1E.06.060.0110.a</v>
          </cell>
          <cell r="B11404" t="str">
            <v>- lampada led 2x 4000K 4900 lm potenza 43 w - modulo 300 x 1200 mm</v>
          </cell>
          <cell r="C11404" t="str">
            <v>cad</v>
          </cell>
          <cell r="D11404" t="str">
            <v>246,93</v>
          </cell>
        </row>
        <row r="11405">
          <cell r="A11405" t="str">
            <v>1E.06.060.0110.b</v>
          </cell>
          <cell r="B11405" t="str">
            <v>- lampada led 2x 4000K 4900 lm potenza 43 w con sistema dimmer - modulo 300 x 1200 mm</v>
          </cell>
          <cell r="C11405" t="str">
            <v>cad</v>
          </cell>
          <cell r="D11405" t="str">
            <v>292,00</v>
          </cell>
        </row>
        <row r="11406">
          <cell r="A11406" t="str">
            <v>1E.06.060.0110.c</v>
          </cell>
          <cell r="B11406" t="str">
            <v>- lampada led 4x 4000K 4900 lm potenza 43 w - modulo 600 x 600 mm</v>
          </cell>
          <cell r="C11406" t="str">
            <v>cad</v>
          </cell>
          <cell r="D11406" t="str">
            <v>246,93</v>
          </cell>
        </row>
        <row r="11407">
          <cell r="A11407" t="str">
            <v>1E.06.060.0110.d</v>
          </cell>
          <cell r="B11407" t="str">
            <v>- lampada led 4x 4000K 4900 lm potenza 43 w con sistema dimmer - modulo 600 x 600 mm</v>
          </cell>
          <cell r="C11407" t="str">
            <v>cad</v>
          </cell>
          <cell r="D11407" t="str">
            <v>292,00</v>
          </cell>
        </row>
        <row r="11408">
          <cell r="A11408" t="str">
            <v>1E.06.060.0110.e</v>
          </cell>
          <cell r="B11408" t="str">
            <v>- sovrapprezzo per applicazione sospesa con cavetto in acciaio con dispositivo di regolazione millimetrica e cavo di alimentazione</v>
          </cell>
          <cell r="C11408" t="str">
            <v>cad</v>
          </cell>
          <cell r="D11408" t="str">
            <v>22,12</v>
          </cell>
        </row>
        <row r="11409">
          <cell r="A11409" t="str">
            <v>1E.06.060.0115</v>
          </cell>
          <cell r="B11409" t="str">
            <v>Apparecchio illuminante per installazione a sospensione a bassa luminanza, corpo in alluminio, verniciatura a polvere poliestere antingiallimento, riflettore lamellare in tecnopolimero metallizzato, schermo in policarbonato resistente al calore, illuminazione led con alta efficienza 115 lumen/watt, 4000k vita utile 50000 h e alta consistenza dei colori. Costruito in conformità alle norme EN 60598-1 e EN 60598-2 - Predisposto per sistema DALI; potenza:</v>
          </cell>
          <cell r="C11409"/>
          <cell r="D11409"/>
        </row>
        <row r="11410">
          <cell r="A11410" t="str">
            <v>1E.06.060.0115.a</v>
          </cell>
          <cell r="B11410" t="str">
            <v>- 52 W</v>
          </cell>
          <cell r="C11410" t="str">
            <v>cad</v>
          </cell>
          <cell r="D11410" t="str">
            <v>361,86</v>
          </cell>
        </row>
        <row r="11411">
          <cell r="A11411" t="str">
            <v>1E.06.060.0115.b</v>
          </cell>
          <cell r="B11411" t="str">
            <v>- 64 W</v>
          </cell>
          <cell r="C11411" t="str">
            <v>cad</v>
          </cell>
          <cell r="D11411" t="str">
            <v>408,58</v>
          </cell>
        </row>
        <row r="11412">
          <cell r="A11412" t="str">
            <v>1E.06.060.0115.c</v>
          </cell>
          <cell r="B11412" t="str">
            <v>- sospensione con cavetto a regolazione millimetrica (incidenza n. 2 cavi per apparecchi illuminanti)</v>
          </cell>
          <cell r="C11412" t="str">
            <v>cad</v>
          </cell>
          <cell r="D11412" t="str">
            <v>18,62</v>
          </cell>
        </row>
        <row r="11413">
          <cell r="A11413" t="str">
            <v>1E.06.060.0115.d</v>
          </cell>
          <cell r="B11413" t="str">
            <v>- giunto lineare in alluminio pressofuso</v>
          </cell>
          <cell r="C11413" t="str">
            <v>cad</v>
          </cell>
          <cell r="D11413" t="str">
            <v>13,89</v>
          </cell>
        </row>
        <row r="11414">
          <cell r="A11414" t="str">
            <v>1E.06.060.0115.e</v>
          </cell>
          <cell r="B11414" t="str">
            <v>- testata finale in alluminio</v>
          </cell>
          <cell r="C11414" t="str">
            <v>cad</v>
          </cell>
          <cell r="D11414" t="str">
            <v>13,06</v>
          </cell>
        </row>
        <row r="11415">
          <cell r="A11415" t="str">
            <v>1E.06.060.0115.f</v>
          </cell>
          <cell r="B11415" t="str">
            <v>- giunto a 2 vie in acciaio verniciato a polvere</v>
          </cell>
          <cell r="C11415" t="str">
            <v>cad</v>
          </cell>
          <cell r="D11415" t="str">
            <v>17,49</v>
          </cell>
        </row>
        <row r="11416">
          <cell r="A11416" t="str">
            <v>1E.06.060.0115.g</v>
          </cell>
          <cell r="B11416" t="str">
            <v>- giunto a 3 / 4 vie in acciaio verniciato a polvere</v>
          </cell>
          <cell r="C11416" t="str">
            <v>cad</v>
          </cell>
          <cell r="D11416" t="str">
            <v>18,62</v>
          </cell>
        </row>
        <row r="11417">
          <cell r="A11417" t="str">
            <v>1E.06.060.0120</v>
          </cell>
          <cell r="B11417" t="str">
            <v>Plafoniera per installazione a soffitto o a sospensione. Prodotto in conformità alle norme EN 60598-1 CEI 34-21, classe di isolamento I e grado di protezione IP40 - IK06 in conformità alle norme EN 60529 e EN 50102. Corpo e cornice stampato in policarbonato bianco infrangibile ed autoestinguente, diffusore estruso in tecnopolimero opale ad alta trasmittanza, completa di sistema dimmer; equipaggiata con lampada led 4000K 3700 lm potenza 31 w, modulo da:</v>
          </cell>
          <cell r="C11417"/>
          <cell r="D11417"/>
        </row>
        <row r="11418">
          <cell r="A11418" t="str">
            <v>1E.06.060.0120.a</v>
          </cell>
          <cell r="B11418" t="str">
            <v>- 300 x 1200 mm</v>
          </cell>
          <cell r="C11418" t="str">
            <v>cad</v>
          </cell>
          <cell r="D11418" t="str">
            <v>285,46</v>
          </cell>
        </row>
        <row r="11419">
          <cell r="A11419" t="str">
            <v>1E.06.060.0120.b</v>
          </cell>
          <cell r="B11419" t="str">
            <v>- 600 x 600 mm</v>
          </cell>
          <cell r="C11419" t="str">
            <v>cad</v>
          </cell>
          <cell r="D11419" t="str">
            <v>269,89</v>
          </cell>
        </row>
        <row r="11420">
          <cell r="A11420" t="str">
            <v>1E.06.060.0120.c</v>
          </cell>
          <cell r="B11420" t="str">
            <v>- sovrapprezzo per applicazione sospesa con cavetto in acciaio con dispositivo di regolazione millimetrica e cavo di alimentazione</v>
          </cell>
          <cell r="C11420" t="str">
            <v>cad</v>
          </cell>
          <cell r="D11420" t="str">
            <v>22,12</v>
          </cell>
        </row>
        <row r="11421">
          <cell r="A11421" t="str">
            <v>1E.06.060.0125</v>
          </cell>
          <cell r="B11421" t="str">
            <v>Fornitura e posa proiettore a campana per illuminazione di ampi spazi espositivi interni , gancio per installazione a sospensione, corpo e cornice in alluminio, verniciatura a polvere antingiallimento stabilizzata, riflettore in alluminio ossidato e satinato, diffusore in vetro sabbiato resistente agli shock termici, compresi accessori per sospensione cavo in acciaio 1,5 m pressacavo in ottone nichelato, viteria, illuminazione led con alta efficienza 105 lumen/watt, 4000k vita utile 50000 h e alta consistenza dei colori. Costruito in conformità alle norme EN 60598-1 e EN 60598-2. versione:</v>
          </cell>
          <cell r="C11421"/>
          <cell r="D11421"/>
        </row>
        <row r="11422">
          <cell r="A11422" t="str">
            <v>1E.06.060.0125.a</v>
          </cell>
          <cell r="B11422" t="str">
            <v>- a sospensione potenza 18 W</v>
          </cell>
          <cell r="C11422" t="str">
            <v>cad</v>
          </cell>
          <cell r="D11422" t="str">
            <v>251,09</v>
          </cell>
        </row>
        <row r="11423">
          <cell r="A11423" t="str">
            <v>1E.06.060.0125.b</v>
          </cell>
          <cell r="B11423" t="str">
            <v>- binario elettrificato potenza 18 W</v>
          </cell>
          <cell r="C11423" t="str">
            <v>cad</v>
          </cell>
          <cell r="D11423" t="str">
            <v>264,97</v>
          </cell>
        </row>
        <row r="11424">
          <cell r="A11424" t="str">
            <v>1E.06.060.0125.c</v>
          </cell>
          <cell r="B11424" t="str">
            <v>- sovrapprezzo per applicazione sospesa con cavetto in acciaio con dispositivo di regolazione millimetrica e cavo di alimentazione</v>
          </cell>
          <cell r="C11424" t="str">
            <v>cad</v>
          </cell>
          <cell r="D11424" t="str">
            <v>22,12</v>
          </cell>
        </row>
        <row r="11425">
          <cell r="A11425" t="str">
            <v>1E.06.060.0130</v>
          </cell>
          <cell r="B11425" t="str">
            <v>Plafoniera tonda per interni ed esterni. Prodotto in conformità alle norme EN 60598-1 CEI 34-21, classe di isolamento II e grado di protezione IP65 - IK08 in conformità alle norme EN 60529 e EN 50102. Corpo in policarbonato infrangibile ed autoestinguente diffusore in policarbonato trasparente, internamente satinato antiabbagliamento, infrangibile ed autoestinguente, stabilizzato ai raggi UV, esternamente liscio antipolvere; equipaggiata con lampada led 4000K da - diametro:</v>
          </cell>
          <cell r="C11425"/>
          <cell r="D11425"/>
        </row>
        <row r="11426">
          <cell r="A11426" t="str">
            <v>1E.06.060.0130.a</v>
          </cell>
          <cell r="B11426" t="str">
            <v>- 1300 lm potenza 16 w - Ø 300 mm</v>
          </cell>
          <cell r="C11426" t="str">
            <v>cad</v>
          </cell>
          <cell r="D11426" t="str">
            <v>118,22</v>
          </cell>
        </row>
        <row r="11427">
          <cell r="A11427" t="str">
            <v>1E.06.060.0130.b</v>
          </cell>
          <cell r="B11427" t="str">
            <v>- 1750 lm potenza 20 w - Ø 390 mm</v>
          </cell>
          <cell r="C11427" t="str">
            <v>cad</v>
          </cell>
          <cell r="D11427" t="str">
            <v>149,37</v>
          </cell>
        </row>
        <row r="11428">
          <cell r="A11428" t="str">
            <v>1E.06.060.0140</v>
          </cell>
          <cell r="B11428" t="str">
            <v>Plafoniera a tenuta stagna per installazione diretta a parete o a soffitto, o a sospensione. Prodotto in conformità alle norme EN 60598-1 CEI 34-21, grado di protezione IP66 - IK08 in conformità alle norme EN 60529 e EN 50102. Corpo stampato ad iniezione in policarbonato infrangibile ed autoestinguente di elevata resistenza meccanica, diffusore stampato ad iniezione in policarbonato trasparente, prismatizzato internamente, autoestinguente, stabilizzato ai raggi UV, riflettore in alluminio speculare, completa di connettore per installazione rapida; equipaggiata con - lunghezza:</v>
          </cell>
          <cell r="C11428"/>
          <cell r="D11428"/>
        </row>
        <row r="11429">
          <cell r="A11429" t="str">
            <v>1E.06.060.0140.a</v>
          </cell>
          <cell r="B11429" t="str">
            <v>- monolampada led 4000K 1600 lm potenza 13 w - lunghezza 690 mm</v>
          </cell>
          <cell r="C11429" t="str">
            <v>cad</v>
          </cell>
          <cell r="D11429" t="str">
            <v>105,17</v>
          </cell>
        </row>
        <row r="11430">
          <cell r="A11430" t="str">
            <v>1E.06.060.0140.b</v>
          </cell>
          <cell r="B11430" t="str">
            <v>- monolampada led 4000K 2800 lm potenza 22 w - lunghezza 1300 mm</v>
          </cell>
          <cell r="C11430" t="str">
            <v>cad</v>
          </cell>
          <cell r="D11430" t="str">
            <v>131,79</v>
          </cell>
        </row>
        <row r="11431">
          <cell r="A11431" t="str">
            <v>1E.06.060.0140.c</v>
          </cell>
          <cell r="B11431" t="str">
            <v>- monolampada led 4000K 3700 lm potenza 29 w - lunghezza 1600 mm</v>
          </cell>
          <cell r="C11431" t="str">
            <v>cad</v>
          </cell>
          <cell r="D11431" t="str">
            <v>152,66</v>
          </cell>
        </row>
        <row r="11432">
          <cell r="A11432" t="str">
            <v>1E.06.060.0140.d</v>
          </cell>
          <cell r="B11432" t="str">
            <v>- bilampada led 4000K 3200 lm potenza 25 w - lunghezza 690 mm</v>
          </cell>
          <cell r="C11432" t="str">
            <v>cad</v>
          </cell>
          <cell r="D11432" t="str">
            <v>147,79</v>
          </cell>
        </row>
        <row r="11433">
          <cell r="A11433" t="str">
            <v>1E.06.060.0140.e</v>
          </cell>
          <cell r="B11433" t="str">
            <v>- bilampada led 4000K 5600 lm potenza 44 w - lunghezza 1300 mm</v>
          </cell>
          <cell r="C11433" t="str">
            <v>cad</v>
          </cell>
          <cell r="D11433" t="str">
            <v>170,30</v>
          </cell>
        </row>
        <row r="11434">
          <cell r="A11434" t="str">
            <v>1E.06.060.0140.f</v>
          </cell>
          <cell r="B11434" t="str">
            <v>- bilampada led 4000K 7500 lm potenza 56 w - lunghezza 1600 mm</v>
          </cell>
          <cell r="C11434" t="str">
            <v>cad</v>
          </cell>
          <cell r="D11434" t="str">
            <v>201,03</v>
          </cell>
        </row>
        <row r="11435">
          <cell r="A11435" t="str">
            <v>1E.06.060.0180</v>
          </cell>
          <cell r="B11435" t="str">
            <v>Lampade a led corpo ceramico, temperatura di colore 2700° K, alimentazione 230 V c.a. 50 Hz durata nominale 20.000 ore per attacchi E14 ed E27 di forme varie (oliva, sferica, goccia) delle seguenti tipologie:</v>
          </cell>
          <cell r="C11435"/>
          <cell r="D11435"/>
        </row>
        <row r="11436">
          <cell r="A11436" t="str">
            <v>1E.06.060.0180.a</v>
          </cell>
          <cell r="B11436" t="str">
            <v>- potenza 4 W equivalenti a 25 W ad incandescenza</v>
          </cell>
          <cell r="C11436" t="str">
            <v>cad</v>
          </cell>
          <cell r="D11436" t="str">
            <v>15,17</v>
          </cell>
        </row>
        <row r="11437">
          <cell r="A11437" t="str">
            <v>1E.06.060.0180.b</v>
          </cell>
          <cell r="B11437" t="str">
            <v>- potenza 6 W equivalenti a 40 W ad incandescenza</v>
          </cell>
          <cell r="C11437" t="str">
            <v>cad</v>
          </cell>
          <cell r="D11437" t="str">
            <v>16,21</v>
          </cell>
        </row>
        <row r="11438">
          <cell r="A11438" t="str">
            <v>1E.06.060.0190</v>
          </cell>
          <cell r="B11438" t="str">
            <v>Lampade a led di varia tipologia , temperatura di colore 2700° K, alimentazione 230 V c.a. 50 Hz durata nominale 15.000 ore delle seguenti tipologie:</v>
          </cell>
          <cell r="C11438"/>
          <cell r="D11438"/>
        </row>
        <row r="11439">
          <cell r="A11439" t="str">
            <v>1E.06.060.0190.a</v>
          </cell>
          <cell r="B11439" t="str">
            <v>- attacco E27 potenza 5 w equivalente a 32 w incandescenza</v>
          </cell>
          <cell r="C11439" t="str">
            <v>cad</v>
          </cell>
          <cell r="D11439" t="str">
            <v>8,03</v>
          </cell>
        </row>
        <row r="11440">
          <cell r="A11440" t="str">
            <v>1E.06.060.0190.b</v>
          </cell>
          <cell r="B11440" t="str">
            <v>- attacco E27 potenza 8 w equivalente a 48 w incandescenza</v>
          </cell>
          <cell r="C11440" t="str">
            <v>cad</v>
          </cell>
          <cell r="D11440" t="str">
            <v>10,48</v>
          </cell>
        </row>
        <row r="11441">
          <cell r="A11441" t="str">
            <v>1E.06.060.0190.c</v>
          </cell>
          <cell r="B11441" t="str">
            <v>- attacco E27 potenza 13 w equivalente a 75 w incandescenza</v>
          </cell>
          <cell r="C11441" t="str">
            <v>cad</v>
          </cell>
          <cell r="D11441" t="str">
            <v>16,14</v>
          </cell>
        </row>
        <row r="11442">
          <cell r="A11442" t="str">
            <v>1E.06.060.0190.d</v>
          </cell>
          <cell r="B11442" t="str">
            <v>- attacco E14 ed E27 potenza 2,7 w equivalente a 25 w incandescenza</v>
          </cell>
          <cell r="C11442" t="str">
            <v>cad</v>
          </cell>
          <cell r="D11442" t="str">
            <v>8,86</v>
          </cell>
        </row>
        <row r="11443">
          <cell r="A11443" t="str">
            <v>1E.06.060.0200</v>
          </cell>
          <cell r="B11443" t="str">
            <v>Lampade a led con riflettore, temperatura di colore da 2700 a 4000° K, alimentazione 230 V c.a. 50 Hz, attacco GU10 diam. 50 mm durata nominale 40.000 ore delle seguenti tipologie:</v>
          </cell>
          <cell r="C11443"/>
          <cell r="D11443"/>
        </row>
        <row r="11444">
          <cell r="A11444" t="str">
            <v>1E.06.060.0200.a</v>
          </cell>
          <cell r="B11444" t="str">
            <v>- potenza 4 W equivalenti a 35 W ad incandescenza</v>
          </cell>
          <cell r="C11444" t="str">
            <v>cad</v>
          </cell>
          <cell r="D11444" t="str">
            <v>17,29</v>
          </cell>
        </row>
        <row r="11445">
          <cell r="A11445" t="str">
            <v>1E.06.060.0200.b</v>
          </cell>
          <cell r="B11445" t="str">
            <v>- potenza 5,5 W equivalenti a 50 W ad incandescenza</v>
          </cell>
          <cell r="C11445" t="str">
            <v>cad</v>
          </cell>
          <cell r="D11445" t="str">
            <v>21,70</v>
          </cell>
        </row>
        <row r="11446">
          <cell r="A11446" t="str">
            <v>1E.06.060.0210</v>
          </cell>
          <cell r="B11446" t="str">
            <v>Lampade a led a tubo per applicazione in lampade a tubi fluorescenti tradizionali compatibili alimentazione 230 V c.a. 50 Hz. Durata nominale 40.000 ore delle seguenti tipologie:</v>
          </cell>
          <cell r="C11446"/>
          <cell r="D11446"/>
        </row>
        <row r="11447">
          <cell r="A11447" t="str">
            <v>1E.06.060.0210.a</v>
          </cell>
          <cell r="B11447" t="str">
            <v>- Lunghezza 600 mm - flusso luminoso 825 lm potenza 10 w</v>
          </cell>
          <cell r="C11447" t="str">
            <v>cad</v>
          </cell>
          <cell r="D11447" t="str">
            <v>25,83</v>
          </cell>
        </row>
        <row r="11448">
          <cell r="A11448" t="str">
            <v>1E.06.060.0210.b</v>
          </cell>
          <cell r="B11448" t="str">
            <v>- Lunghezza 900 mm - flusso luminoso 1265 lm potenza 15 w</v>
          </cell>
          <cell r="C11448" t="str">
            <v>cad</v>
          </cell>
          <cell r="D11448" t="str">
            <v>32,55</v>
          </cell>
        </row>
        <row r="11449">
          <cell r="A11449" t="str">
            <v>1E.06.060.0210.c</v>
          </cell>
          <cell r="B11449" t="str">
            <v>- Lunghezza 1200 mm - flusso luminoso 1600 lm potenza 16 w</v>
          </cell>
          <cell r="C11449" t="str">
            <v>cad</v>
          </cell>
          <cell r="D11449" t="str">
            <v>37,95</v>
          </cell>
        </row>
        <row r="11450">
          <cell r="A11450" t="str">
            <v>1E.06.060.0210.d</v>
          </cell>
          <cell r="B11450" t="str">
            <v>- Lunghezza 1500 mm - flusso luminoso 2065 lm potenza 24 w</v>
          </cell>
          <cell r="C11450" t="str">
            <v>cad</v>
          </cell>
          <cell r="D11450" t="str">
            <v>49,59</v>
          </cell>
        </row>
        <row r="11451">
          <cell r="A11451" t="str">
            <v>1E.06.070</v>
          </cell>
          <cell r="B11451" t="str">
            <v>ILLUMINAZIONE DI EMERGENZA</v>
          </cell>
          <cell r="C11451"/>
          <cell r="D11451"/>
        </row>
        <row r="11452">
          <cell r="A11452" t="str">
            <v>1E.06.070.0010</v>
          </cell>
          <cell r="B11452" t="str">
            <v>Apparecchio illuminante led autonomo a bandiera. Prodotto in conformità alle norme EN 60598 - CEI 34-21 e grado di protezione IP40 - IK07 in conformità alle norme EN 60529. Corpo in tecnopolimero, riflettore in plexiglass trasparente con micro finitura per massimo rendimento, potenza 3w, completo di accessori per fissaggio a parete, a plafone o a sospensione; nelle versioni:</v>
          </cell>
          <cell r="C11452"/>
          <cell r="D11452"/>
        </row>
        <row r="11453">
          <cell r="A11453" t="str">
            <v>1E.06.070.0010.a</v>
          </cell>
          <cell r="B11453" t="str">
            <v>- autonomia 1 h ricarica 12 h</v>
          </cell>
          <cell r="C11453" t="str">
            <v>cad</v>
          </cell>
          <cell r="D11453" t="str">
            <v>142,10</v>
          </cell>
        </row>
        <row r="11454">
          <cell r="A11454" t="str">
            <v>1E.06.070.0010.b</v>
          </cell>
          <cell r="B11454" t="str">
            <v>- autonomia 3 h ricarica 24 h</v>
          </cell>
          <cell r="C11454" t="str">
            <v>cad</v>
          </cell>
          <cell r="D11454" t="str">
            <v>143,74</v>
          </cell>
        </row>
        <row r="11455">
          <cell r="A11455" t="str">
            <v>1E.06.070.0020</v>
          </cell>
          <cell r="B11455" t="str">
            <v>Apparecchio led per segnaletica di sicurezza permanente (SA); adatta per locali di pubblico spettacolo con luminosità selezionabile; alto design. Prodotto in conformità alle norme EN 60598, UNI EN 1838, UNI 11222. Schermo in policarbonato serigrafato con sistema di illuminazioneche che garantisce massima uniformità di un illuminamento al segnale ed elevatissima luminosità (oltre 500cd/mq), visibilità 20m. Completo di staffa universale per installazioni a soffitto ed a parete. Potenza 1-2,1W. Corpo / telaio in alluminio. Autonomia 1h, 2h, 3h selezionabile con dispositivo interno.Nei tipi:</v>
          </cell>
          <cell r="C11455"/>
          <cell r="D11455"/>
        </row>
        <row r="11456">
          <cell r="A11456" t="str">
            <v>1E.06.070.0020.a</v>
          </cell>
          <cell r="B11456" t="str">
            <v>- monofacciale - IP40</v>
          </cell>
          <cell r="C11456" t="str">
            <v>cad</v>
          </cell>
          <cell r="D11456" t="str">
            <v>401,67</v>
          </cell>
        </row>
        <row r="11457">
          <cell r="A11457" t="str">
            <v>1E.06.070.0020.b</v>
          </cell>
          <cell r="B11457" t="str">
            <v>- bifacciale - IP41</v>
          </cell>
          <cell r="C11457" t="str">
            <v>cad</v>
          </cell>
          <cell r="D11457" t="str">
            <v>415,02</v>
          </cell>
        </row>
        <row r="11458">
          <cell r="A11458" t="str">
            <v>1E.06.070.0030</v>
          </cell>
          <cell r="B11458" t="str">
            <v>Apparecchio illuminante led autonomo da incasso per illuminazione permanente o non permanente. Prodotto in conformità alle norme EN 60598 - CEI 34-21 e grado di protezione IP40 - IK07 in conformità alle norme EN 60529. Corpo in materiale plastico autoestinguente, potenza 3 w, sistema autotest con indicatore a led bicolore; nelle versioni:</v>
          </cell>
          <cell r="C11458"/>
          <cell r="D11458"/>
        </row>
        <row r="11459">
          <cell r="A11459" t="str">
            <v>1E.06.070.0030.a</v>
          </cell>
          <cell r="B11459" t="str">
            <v>- autonomia 1 h tempo di ricarica 24 h</v>
          </cell>
          <cell r="C11459" t="str">
            <v>cad</v>
          </cell>
          <cell r="D11459" t="str">
            <v>125,72</v>
          </cell>
        </row>
        <row r="11460">
          <cell r="A11460" t="str">
            <v>1E.06.070.0030.b</v>
          </cell>
          <cell r="B11460" t="str">
            <v>- autonomia 3 h tempo di ricarica 24 h</v>
          </cell>
          <cell r="C11460" t="str">
            <v>cad</v>
          </cell>
          <cell r="D11460" t="str">
            <v>125,72</v>
          </cell>
        </row>
        <row r="11461">
          <cell r="A11461" t="str">
            <v>1E.06.070.0040</v>
          </cell>
          <cell r="B11461" t="str">
            <v>Apparecchio led per illuminazione di emergenza, autonomia 1h, ottica asimmetrica, attivabile anche come illuminazione permanente, completo di scatola da incasso, corpo in policarbonato e placca di copertura con rete di protezione in alluminio pressofuso preverniciato, grado di protezione IP55. Utilizzabile come segnapasso, luce notturna o di emergenza. Prodotto in conformità alle norme EN 60598. Potenza 2x0,50W.</v>
          </cell>
          <cell r="C11461" t="str">
            <v>cad</v>
          </cell>
          <cell r="D11461" t="str">
            <v>209,57</v>
          </cell>
        </row>
        <row r="11462">
          <cell r="A11462" t="str">
            <v>1E.06.070.0050</v>
          </cell>
          <cell r="B11462" t="str">
            <v>Apparecchio led per illuminazione di emergenza, con possibilità di settaggio dell'autonomia 1h, 2h, 3h- tempo di ricarica 12h - SE: 550 lm 1h di autonomia - 385 lm 2h di autonomia - 275 lm 3h di autonomia - SA: 280 lm. Corpo in policarbonato, ottica simmetrica, schermo in policarbonato trasparente. Grado di protezione IP65. Potenza 24W. Prodotto in conformità alle norme EN 60598, UNI EN 1838. Completo di accessori per fissaggio a parete, a plafone, a bandiera o a incasso.</v>
          </cell>
          <cell r="C11462" t="str">
            <v>cad</v>
          </cell>
          <cell r="D11462" t="str">
            <v>271,71</v>
          </cell>
        </row>
        <row r="11463">
          <cell r="A11463" t="str">
            <v>1E.06.070.0060</v>
          </cell>
          <cell r="B11463" t="str">
            <v>Apparecchio per illuminazione di emergenza a LED, conforme alle norme EN 60598-1, EN 60598-2-2, EN 60598-2-22, UNI EN 1838, UNI 11222; commutabile in versione SE e SA, l'autonomia standard di 1h o 2h; dotato di sisitema automatico di test di autonomia che comprende il controllo di tutte le funzioni della lampada in un arco di tempo pari all'autonomia richiesta dalle singole normative; risultato dei test visualizzato con LED multicolore posizionato sull'apparecchio; installabile a parete, a plafone, a bandiera e a incasso; batterie incluse tipo Titanium a ricarica rapita (80% in 2h); predisposto per inserimento modulo aggiuntivo (accessorio non incluso) per:</v>
          </cell>
          <cell r="C11463"/>
          <cell r="D11463"/>
        </row>
        <row r="11464">
          <cell r="A11464" t="str">
            <v>1E.06.070.0060.a</v>
          </cell>
          <cell r="B11464" t="str">
            <v>- SE: 250 lm 1h di autonomia - 130 lm 2h di autonomia - SA: 110 lm; grado di protezione IP 66</v>
          </cell>
          <cell r="C11464" t="str">
            <v>cad</v>
          </cell>
          <cell r="D11464" t="str">
            <v>246,65</v>
          </cell>
        </row>
        <row r="11465">
          <cell r="A11465" t="str">
            <v>1E.06.070.0060.b</v>
          </cell>
          <cell r="B11465" t="str">
            <v>- SE: 450 lm 1h di autonomia - 230 lm 2h di autonomia - SA: 200 lm; grado di protezione IP 66</v>
          </cell>
          <cell r="C11465" t="str">
            <v>cad</v>
          </cell>
          <cell r="D11465" t="str">
            <v>291,69</v>
          </cell>
        </row>
        <row r="11466">
          <cell r="A11466" t="str">
            <v>1E.06.070.0060.c</v>
          </cell>
          <cell r="B11466" t="str">
            <v>- SE: 550 lm 1h di autonomia - 280 lm 2h di autonomia - SA: 150 lm; grado di protezione IP 65</v>
          </cell>
          <cell r="C11466" t="str">
            <v>cad</v>
          </cell>
          <cell r="D11466" t="str">
            <v>359,24</v>
          </cell>
        </row>
        <row r="11467">
          <cell r="A11467" t="str">
            <v>1E.06.070.0060.d</v>
          </cell>
          <cell r="B11467" t="str">
            <v>- SE: 800 lm 1h di autonomia - 410 lm 2h di autonomia - SA: 200 lm; grado di protezione IP 65</v>
          </cell>
          <cell r="C11467" t="str">
            <v>cad</v>
          </cell>
          <cell r="D11467" t="str">
            <v>431,28</v>
          </cell>
        </row>
        <row r="11468">
          <cell r="A11468" t="str">
            <v>1E.06.070.0060.e</v>
          </cell>
          <cell r="B11468" t="str">
            <v>- forma circolare da incasso - SE: 180 lm autonomia 1h - 90 lm autonomia 2h - SA: 150 lm; grado di protezione IP 42</v>
          </cell>
          <cell r="C11468" t="str">
            <v>cad</v>
          </cell>
          <cell r="D11468" t="str">
            <v>239,91</v>
          </cell>
        </row>
        <row r="11469">
          <cell r="A11469" t="str">
            <v>1E.06.070.0070</v>
          </cell>
          <cell r="B11469" t="str">
            <v>Apparecchio per la segnaletica di emergenza a led; conforme alle norme EN 60598-1, EN 60598-2-2, EN 60598-2-22, UNI EN 1838, UNI 11222. Corpo in policarbonato adatto per installazione a parete, a soffitto e a bandiera con l'utilizzo di staffa universale in dotazione. Grado di protezione IP40 Schermo serigrafato che garantisce la massima uniformità di illuminamento del segnale ed elevatissima luminosità (oltre 500cd/mq).</v>
          </cell>
          <cell r="C11469"/>
          <cell r="D11469"/>
        </row>
        <row r="11470">
          <cell r="A11470" t="str">
            <v>1E.06.070.0070.a</v>
          </cell>
          <cell r="B11470" t="str">
            <v>- visibilta 20m</v>
          </cell>
          <cell r="C11470" t="str">
            <v>cad</v>
          </cell>
          <cell r="D11470" t="str">
            <v>200,49</v>
          </cell>
        </row>
        <row r="11471">
          <cell r="A11471" t="str">
            <v>1E.06.070.0070.b</v>
          </cell>
          <cell r="B11471" t="str">
            <v>- visibilta 30m</v>
          </cell>
          <cell r="C11471" t="str">
            <v>cad</v>
          </cell>
          <cell r="D11471" t="str">
            <v>214,01</v>
          </cell>
        </row>
        <row r="11472">
          <cell r="A11472" t="str">
            <v>1E.06.070.0070.c</v>
          </cell>
          <cell r="B11472" t="str">
            <v>- modulo per centralizzare il controllo dell'apparecchio con sistema Bus e Centrale di controllo</v>
          </cell>
          <cell r="C11472" t="str">
            <v>cad</v>
          </cell>
          <cell r="D11472" t="str">
            <v>59,79</v>
          </cell>
        </row>
        <row r="11473">
          <cell r="A11473" t="str">
            <v>1E.06.070.0070.d</v>
          </cell>
          <cell r="B11473" t="str">
            <v>- modulo per centralizzare il controllo dell'apparecchio via radio e Centrale di controllo</v>
          </cell>
          <cell r="C11473" t="str">
            <v>cad</v>
          </cell>
          <cell r="D11473" t="str">
            <v>82,29</v>
          </cell>
        </row>
        <row r="11474">
          <cell r="A11474" t="str">
            <v>1E.06.070.0070.e</v>
          </cell>
          <cell r="B11474" t="str">
            <v>- modulo DALI per controllo dell'apparecchio con sisitema con protocollo DALI</v>
          </cell>
          <cell r="C11474" t="str">
            <v>cad</v>
          </cell>
          <cell r="D11474" t="str">
            <v>93,54</v>
          </cell>
        </row>
        <row r="11475">
          <cell r="A11475" t="str">
            <v>1E.06.070.0070.f</v>
          </cell>
          <cell r="B11475" t="str">
            <v>- staffa per installazione a bandiera su controsoffitto</v>
          </cell>
          <cell r="C11475" t="str">
            <v>cad</v>
          </cell>
          <cell r="D11475" t="str">
            <v>50,75</v>
          </cell>
        </row>
        <row r="11476">
          <cell r="A11476" t="str">
            <v>1E.06.070.0070.g</v>
          </cell>
          <cell r="B11476" t="str">
            <v>- schermo aggiuntivo a bandiera completo di pittogramma</v>
          </cell>
          <cell r="C11476" t="str">
            <v>cad</v>
          </cell>
          <cell r="D11476" t="str">
            <v>66,73</v>
          </cell>
        </row>
        <row r="11477">
          <cell r="A11477" t="str">
            <v>1E.06.070.0080</v>
          </cell>
          <cell r="B11477" t="str">
            <v>Apparecchio illuminante led autonomo per montaggio a plafone o a parete, per illuminazione permanente o non permanente. Prodotto in conformità alle norme EN 60598 - CEI 34-21 e grado di protezione IP40 - IK07 in conformità alle norme EN 60529. Corpo in materiale plastico autoestinguente, potenza 3 w, sistema autotest con indicatore a led bicolore; nelle versioni:</v>
          </cell>
          <cell r="C11477"/>
          <cell r="D11477"/>
        </row>
        <row r="11478">
          <cell r="A11478" t="str">
            <v>1E.06.070.0080.a</v>
          </cell>
          <cell r="B11478" t="str">
            <v>- autonomia 1 h tempo di ricarica 24 h</v>
          </cell>
          <cell r="C11478" t="str">
            <v>cad</v>
          </cell>
          <cell r="D11478" t="str">
            <v>120,78</v>
          </cell>
        </row>
        <row r="11479">
          <cell r="A11479" t="str">
            <v>1E.06.070.0080.b</v>
          </cell>
          <cell r="B11479" t="str">
            <v>- autonomia 3 h tempo di ricarica 24 h</v>
          </cell>
          <cell r="C11479" t="str">
            <v>cad</v>
          </cell>
          <cell r="D11479" t="str">
            <v>120,78</v>
          </cell>
        </row>
        <row r="11480">
          <cell r="A11480" t="str">
            <v>1E.06.070.0090</v>
          </cell>
          <cell r="B11480" t="str">
            <v>Apparecchio illuminante led autonomo per montaggio a plafone o a parete, con possibilità di settaggio dell'autonomia: 1h, 2h, 3h, tempo di ricarica 12h. Conforme alle norme EN 60598-1, EN 60598-2-2, EN 60598-2-22, UNI EN 1838, UNI 11222, ATEX 2014/34/UE. Classificazione ATEX II 3 G Ex nA II B T135, II 3 D Ex tD A22 T85, grado di protezione IP66, protezione agli urti IK 09. Corpo in lamiera di acciaio prezincata e verniciata con polveri di poliestere, schermo in vetro temprato microprismatizzato ad alta trasmittanza spes. 3mm. SE:400 lm 1h di autonomia - 275 lm 2h di autonomia - 200 lm 3h di autonomia - SA: 220 lm</v>
          </cell>
          <cell r="C11480" t="str">
            <v>cad</v>
          </cell>
          <cell r="D11480" t="str">
            <v>553,26</v>
          </cell>
        </row>
        <row r="11481">
          <cell r="A11481" t="str">
            <v>1E.07 - IMPIANTI DI CABLAGGIO STRUTTURATO</v>
          </cell>
          <cell r="B11481"/>
          <cell r="C11481"/>
          <cell r="D11481"/>
        </row>
        <row r="11482">
          <cell r="A11482" t="str">
            <v>1E</v>
          </cell>
          <cell r="B11482" t="str">
            <v>OPERE COMPIUTE IMPIANTI ELETTRICI</v>
          </cell>
          <cell r="C11482"/>
          <cell r="D11482"/>
        </row>
        <row r="11483">
          <cell r="A11483" t="str">
            <v>1E.07</v>
          </cell>
          <cell r="B11483" t="str">
            <v>IMPIANTI DI CABLAGGIO STRUTTURATO</v>
          </cell>
          <cell r="C11483"/>
          <cell r="D11483"/>
        </row>
        <row r="11484">
          <cell r="A11484" t="str">
            <v>1E.07.010</v>
          </cell>
          <cell r="B11484" t="str">
            <v>SISTEMA UTP</v>
          </cell>
          <cell r="C11484"/>
          <cell r="D11484"/>
        </row>
        <row r="11485">
          <cell r="A11485" t="str">
            <v>1E.07.010.0020</v>
          </cell>
          <cell r="B11485" t="str">
            <v>Prese utente RJ12 - RJ45 UTP non schermate, cablaggio universale T568A/B, serie civile per montaggio su supporto di plastica e placca in tecnopolimero:</v>
          </cell>
          <cell r="C11485"/>
          <cell r="D11485"/>
        </row>
        <row r="11486">
          <cell r="A11486" t="str">
            <v>1E.07.010.0020.a</v>
          </cell>
          <cell r="B11486" t="str">
            <v>- RJ12 con coperchio</v>
          </cell>
          <cell r="C11486" t="str">
            <v>cad</v>
          </cell>
          <cell r="D11486" t="str">
            <v>19,21</v>
          </cell>
        </row>
        <row r="11487">
          <cell r="A11487" t="str">
            <v>1E.07.010.0020.b</v>
          </cell>
          <cell r="B11487" t="str">
            <v>- RJ45 con coperchio Categoria 5e</v>
          </cell>
          <cell r="C11487" t="str">
            <v>cad</v>
          </cell>
          <cell r="D11487" t="str">
            <v>21,79</v>
          </cell>
        </row>
        <row r="11488">
          <cell r="A11488" t="str">
            <v>1E.07.010.0020.c</v>
          </cell>
          <cell r="B11488" t="str">
            <v>- RJ45 con coperchio Categoria 6</v>
          </cell>
          <cell r="C11488" t="str">
            <v>cad</v>
          </cell>
          <cell r="D11488" t="str">
            <v>22,10</v>
          </cell>
        </row>
        <row r="11489">
          <cell r="A11489" t="str">
            <v>1E.07.010.0030</v>
          </cell>
          <cell r="B11489" t="str">
            <v>Connettori RJ45 per pannelli di permutazione, UTP non schermati, cablaggio universale T568A/B:</v>
          </cell>
          <cell r="C11489"/>
          <cell r="D11489"/>
        </row>
        <row r="11490">
          <cell r="A11490" t="str">
            <v>1E.07.010.0030.c</v>
          </cell>
          <cell r="B11490" t="str">
            <v>- Categoria 5e</v>
          </cell>
          <cell r="C11490" t="str">
            <v>cad</v>
          </cell>
          <cell r="D11490" t="str">
            <v>9,78</v>
          </cell>
        </row>
        <row r="11491">
          <cell r="A11491" t="str">
            <v>1E.07.010.0030.d</v>
          </cell>
          <cell r="B11491" t="str">
            <v>- Categoria 6</v>
          </cell>
          <cell r="C11491" t="str">
            <v>cad</v>
          </cell>
          <cell r="D11491" t="str">
            <v>10,69</v>
          </cell>
        </row>
        <row r="11492">
          <cell r="A11492" t="str">
            <v>1E.07.010.0030.e</v>
          </cell>
          <cell r="B11492" t="str">
            <v>- Categoria 6a</v>
          </cell>
          <cell r="C11492" t="str">
            <v>cad</v>
          </cell>
          <cell r="D11492" t="str">
            <v>13,08</v>
          </cell>
        </row>
        <row r="11493">
          <cell r="A11493" t="str">
            <v>1E.07.010.0040</v>
          </cell>
          <cell r="B11493" t="str">
            <v>Cordoni di permutazione RJ45 UTP non schermati, conduttore in rame 24 AWG, isolamento con guaina in PVC o polietilene antifiamma, lunghezza - Categoria:</v>
          </cell>
          <cell r="C11493"/>
          <cell r="D11493"/>
        </row>
        <row r="11494">
          <cell r="A11494" t="str">
            <v>1E.07.010.0040.e</v>
          </cell>
          <cell r="B11494" t="str">
            <v>- 0,5 m Categoria 5e</v>
          </cell>
          <cell r="C11494" t="str">
            <v>cad</v>
          </cell>
          <cell r="D11494" t="str">
            <v>4,11</v>
          </cell>
        </row>
        <row r="11495">
          <cell r="A11495" t="str">
            <v>1E.07.010.0040.f</v>
          </cell>
          <cell r="B11495" t="str">
            <v>- 1 m Categoria 5e</v>
          </cell>
          <cell r="C11495" t="str">
            <v>cad</v>
          </cell>
          <cell r="D11495" t="str">
            <v>4,53</v>
          </cell>
        </row>
        <row r="11496">
          <cell r="A11496" t="str">
            <v>1E.07.010.0040.g</v>
          </cell>
          <cell r="B11496" t="str">
            <v>- 2 m Categoria 5e</v>
          </cell>
          <cell r="C11496" t="str">
            <v>cad</v>
          </cell>
          <cell r="D11496" t="str">
            <v>5,32</v>
          </cell>
        </row>
        <row r="11497">
          <cell r="A11497" t="str">
            <v>1E.07.010.0040.h</v>
          </cell>
          <cell r="B11497" t="str">
            <v>- 3 m Categoria 5e</v>
          </cell>
          <cell r="C11497" t="str">
            <v>cad</v>
          </cell>
          <cell r="D11497" t="str">
            <v>5,45</v>
          </cell>
        </row>
        <row r="11498">
          <cell r="A11498" t="str">
            <v>1E.07.010.0040.i</v>
          </cell>
          <cell r="B11498" t="str">
            <v>- 5 m Categoria 5e</v>
          </cell>
          <cell r="C11498" t="str">
            <v>cad</v>
          </cell>
          <cell r="D11498" t="str">
            <v>7,25</v>
          </cell>
        </row>
        <row r="11499">
          <cell r="A11499" t="str">
            <v>1E.07.010.0040.j</v>
          </cell>
          <cell r="B11499" t="str">
            <v>- 0,5 m Categoria 6</v>
          </cell>
          <cell r="C11499" t="str">
            <v>cad</v>
          </cell>
          <cell r="D11499" t="str">
            <v>6,29</v>
          </cell>
        </row>
        <row r="11500">
          <cell r="A11500" t="str">
            <v>1E.07.010.0040.k</v>
          </cell>
          <cell r="B11500" t="str">
            <v>- 1 m Categoria 6</v>
          </cell>
          <cell r="C11500" t="str">
            <v>cad</v>
          </cell>
          <cell r="D11500" t="str">
            <v>6,35</v>
          </cell>
        </row>
        <row r="11501">
          <cell r="A11501" t="str">
            <v>1E.07.010.0040.l</v>
          </cell>
          <cell r="B11501" t="str">
            <v>- 2 m Categoria 6</v>
          </cell>
          <cell r="C11501" t="str">
            <v>cad</v>
          </cell>
          <cell r="D11501" t="str">
            <v>7,93</v>
          </cell>
        </row>
        <row r="11502">
          <cell r="A11502" t="str">
            <v>1E.07.010.0040.m</v>
          </cell>
          <cell r="B11502" t="str">
            <v>- 3 m Categoria 6</v>
          </cell>
          <cell r="C11502" t="str">
            <v>cad</v>
          </cell>
          <cell r="D11502" t="str">
            <v>8,42</v>
          </cell>
        </row>
        <row r="11503">
          <cell r="A11503" t="str">
            <v>1E.07.010.0040.n</v>
          </cell>
          <cell r="B11503" t="str">
            <v>- 5 m Categoria 6</v>
          </cell>
          <cell r="C11503" t="str">
            <v>cad</v>
          </cell>
          <cell r="D11503" t="str">
            <v>12,34</v>
          </cell>
        </row>
        <row r="11504">
          <cell r="A11504" t="str">
            <v>1E.07.010.0050</v>
          </cell>
          <cell r="B11504" t="str">
            <v>Cavi in rame a 4 coppie twistate non schermate, UTP, conduttore in rame 24 AWG in Classe CPR Eca, isolamento - Categoria:</v>
          </cell>
          <cell r="C11504"/>
          <cell r="D11504"/>
        </row>
        <row r="11505">
          <cell r="A11505" t="str">
            <v>1E.07.010.0050.b</v>
          </cell>
          <cell r="B11505" t="str">
            <v>- guaina PVC, Categoria 5e</v>
          </cell>
          <cell r="C11505" t="str">
            <v>m</v>
          </cell>
          <cell r="D11505" t="str">
            <v>2,00</v>
          </cell>
        </row>
        <row r="11506">
          <cell r="A11506" t="str">
            <v>1E.07.010.0050.c</v>
          </cell>
          <cell r="B11506" t="str">
            <v>- guaina LSZH, Categoria 5e</v>
          </cell>
          <cell r="C11506" t="str">
            <v>m</v>
          </cell>
          <cell r="D11506" t="str">
            <v>2,19</v>
          </cell>
        </row>
        <row r="11507">
          <cell r="A11507" t="str">
            <v>1E.07.010.0050.d</v>
          </cell>
          <cell r="B11507" t="str">
            <v>- guaina LSZH, Categoria 6</v>
          </cell>
          <cell r="C11507" t="str">
            <v>m</v>
          </cell>
          <cell r="D11507" t="str">
            <v>2,73</v>
          </cell>
        </row>
        <row r="11508">
          <cell r="A11508" t="str">
            <v>1E.07.020</v>
          </cell>
          <cell r="B11508" t="str">
            <v>SISTEMA FTP</v>
          </cell>
          <cell r="C11508"/>
          <cell r="D11508"/>
        </row>
        <row r="11509">
          <cell r="A11509" t="str">
            <v>1E.07.020.0020</v>
          </cell>
          <cell r="B11509" t="str">
            <v>Prese utente RJ45 FTP schermate, cablaggio universale T568A/B, serie civile per montaggio su supporto di plastica e placca in tecnopolimero:</v>
          </cell>
          <cell r="C11509"/>
          <cell r="D11509"/>
        </row>
        <row r="11510">
          <cell r="A11510" t="str">
            <v>1E.07.020.0020.a</v>
          </cell>
          <cell r="B11510" t="str">
            <v>- Categoria 5e</v>
          </cell>
          <cell r="C11510" t="str">
            <v>cad</v>
          </cell>
          <cell r="D11510" t="str">
            <v>23,88</v>
          </cell>
        </row>
        <row r="11511">
          <cell r="A11511" t="str">
            <v>1E.07.020.0020.b</v>
          </cell>
          <cell r="B11511" t="str">
            <v>- Categoria 6</v>
          </cell>
          <cell r="C11511" t="str">
            <v>cad</v>
          </cell>
          <cell r="D11511" t="str">
            <v>28,08</v>
          </cell>
        </row>
        <row r="11512">
          <cell r="A11512" t="str">
            <v>1E.07.020.0020.c</v>
          </cell>
          <cell r="B11512" t="str">
            <v>- Categoria 6a</v>
          </cell>
          <cell r="C11512" t="str">
            <v>cad</v>
          </cell>
          <cell r="D11512" t="str">
            <v>29,28</v>
          </cell>
        </row>
        <row r="11513">
          <cell r="A11513" t="str">
            <v>1E.07.020.0030</v>
          </cell>
          <cell r="B11513" t="str">
            <v>Connettore RJ45 per pannelli di permutazione, FTP, schermato, cablaggio universale T568A/B:</v>
          </cell>
          <cell r="C11513"/>
          <cell r="D11513"/>
        </row>
        <row r="11514">
          <cell r="A11514" t="str">
            <v>1E.07.020.0030.a</v>
          </cell>
          <cell r="B11514" t="str">
            <v>- Categoria 5e</v>
          </cell>
          <cell r="C11514" t="str">
            <v>cad</v>
          </cell>
          <cell r="D11514" t="str">
            <v>12,18</v>
          </cell>
        </row>
        <row r="11515">
          <cell r="A11515" t="str">
            <v>1E.07.020.0030.b</v>
          </cell>
          <cell r="B11515" t="str">
            <v>- Categoria 6</v>
          </cell>
          <cell r="C11515" t="str">
            <v>cad</v>
          </cell>
          <cell r="D11515" t="str">
            <v>15,17</v>
          </cell>
        </row>
        <row r="11516">
          <cell r="A11516" t="str">
            <v>1E.07.020.0030.c</v>
          </cell>
          <cell r="B11516" t="str">
            <v>- Categoria 6a</v>
          </cell>
          <cell r="C11516" t="str">
            <v>cad</v>
          </cell>
          <cell r="D11516" t="str">
            <v>18,05</v>
          </cell>
        </row>
        <row r="11517">
          <cell r="A11517" t="str">
            <v>1E.07.020.0040</v>
          </cell>
          <cell r="B11517" t="str">
            <v>Cordoni di permutazione RJ45 FTP schermati, conduttore in rame 24 AWG, isolamento con guaina in PVC o polietilene antifiamma, lunghezza - Categoria:</v>
          </cell>
          <cell r="C11517"/>
          <cell r="D11517"/>
        </row>
        <row r="11518">
          <cell r="A11518" t="str">
            <v>1E.07.020.0040.e</v>
          </cell>
          <cell r="B11518" t="str">
            <v>- 0,5 m Categoria 5e</v>
          </cell>
          <cell r="C11518" t="str">
            <v>cad</v>
          </cell>
          <cell r="D11518" t="str">
            <v>6,11</v>
          </cell>
        </row>
        <row r="11519">
          <cell r="A11519" t="str">
            <v>1E.07.020.0040.f</v>
          </cell>
          <cell r="B11519" t="str">
            <v>- 1 m Categoria 5e</v>
          </cell>
          <cell r="C11519" t="str">
            <v>cad</v>
          </cell>
          <cell r="D11519" t="str">
            <v>6,80</v>
          </cell>
        </row>
        <row r="11520">
          <cell r="A11520" t="str">
            <v>1E.07.020.0040.g</v>
          </cell>
          <cell r="B11520" t="str">
            <v>- 2 m Categoria 5e</v>
          </cell>
          <cell r="C11520" t="str">
            <v>cad</v>
          </cell>
          <cell r="D11520" t="str">
            <v>8,34</v>
          </cell>
        </row>
        <row r="11521">
          <cell r="A11521" t="str">
            <v>1E.07.020.0040.h</v>
          </cell>
          <cell r="B11521" t="str">
            <v>- 3 m Categoria 5e</v>
          </cell>
          <cell r="C11521" t="str">
            <v>cad</v>
          </cell>
          <cell r="D11521" t="str">
            <v>8,97</v>
          </cell>
        </row>
        <row r="11522">
          <cell r="A11522" t="str">
            <v>1E.07.020.0040.i</v>
          </cell>
          <cell r="B11522" t="str">
            <v>- 5 m Categoria 5e</v>
          </cell>
          <cell r="C11522" t="str">
            <v>cad</v>
          </cell>
          <cell r="D11522" t="str">
            <v>12,93</v>
          </cell>
        </row>
        <row r="11523">
          <cell r="A11523" t="str">
            <v>1E.07.020.0050</v>
          </cell>
          <cell r="B11523" t="str">
            <v>Cavi in rame a 4 coppie twistate schermate, FTP, conduttore in rame 24 AWG in Classe CPR Eca, isolamento - Categoria:</v>
          </cell>
          <cell r="C11523"/>
          <cell r="D11523"/>
        </row>
        <row r="11524">
          <cell r="A11524" t="str">
            <v>1E.07.020.0050.b</v>
          </cell>
          <cell r="B11524" t="str">
            <v>- guaina PVC, Categoria 5e</v>
          </cell>
          <cell r="C11524" t="str">
            <v>m</v>
          </cell>
          <cell r="D11524" t="str">
            <v>2,27</v>
          </cell>
        </row>
        <row r="11525">
          <cell r="A11525" t="str">
            <v>1E.07.020.0050.c</v>
          </cell>
          <cell r="B11525" t="str">
            <v>- guaina LSZH, Categoria 5e</v>
          </cell>
          <cell r="C11525" t="str">
            <v>m</v>
          </cell>
          <cell r="D11525" t="str">
            <v>2,30</v>
          </cell>
        </row>
        <row r="11526">
          <cell r="A11526" t="str">
            <v>1E.07.030</v>
          </cell>
          <cell r="B11526" t="str">
            <v>SISTEMA FIBRA OTTICA</v>
          </cell>
          <cell r="C11526"/>
          <cell r="D11526"/>
        </row>
        <row r="11527">
          <cell r="A11527" t="str">
            <v>1E.07.030.0010</v>
          </cell>
          <cell r="B11527" t="str">
            <v>Prese utente MT - RJ, tipo 50/125 µ, serie civile per montaggio su supporto di plastica e placca in tecnopolimero</v>
          </cell>
          <cell r="C11527" t="str">
            <v>cad</v>
          </cell>
          <cell r="D11527" t="str">
            <v>84,22</v>
          </cell>
        </row>
        <row r="11528">
          <cell r="A11528" t="str">
            <v>1E.07.030.0020</v>
          </cell>
          <cell r="B11528" t="str">
            <v>Prese utente SC, tipo bussola duplex 50/125 µ, serie civile per montaggio su supporto di plastica e placca in tecnopolimero</v>
          </cell>
          <cell r="C11528" t="str">
            <v>cad</v>
          </cell>
          <cell r="D11528" t="str">
            <v>43,87</v>
          </cell>
        </row>
        <row r="11529">
          <cell r="A11529" t="str">
            <v>1E.07.030.0030</v>
          </cell>
          <cell r="B11529" t="str">
            <v>Prese utente ST, tipo bussola duplex 50/125 µ, serie civile per montaggio su supporto di plastica e placca in tecnopolimero</v>
          </cell>
          <cell r="C11529" t="str">
            <v>cad</v>
          </cell>
          <cell r="D11529" t="str">
            <v>41,07</v>
          </cell>
        </row>
        <row r="11530">
          <cell r="A11530" t="str">
            <v>1E.07.030.0040</v>
          </cell>
          <cell r="B11530" t="str">
            <v>Connettori per pannelli in fibra ottica</v>
          </cell>
          <cell r="C11530"/>
          <cell r="D11530"/>
        </row>
        <row r="11531">
          <cell r="A11531" t="str">
            <v>1E.07.030.0040.a</v>
          </cell>
          <cell r="B11531" t="str">
            <v>- MT - RJ, tipo 50/125 µ</v>
          </cell>
          <cell r="C11531" t="str">
            <v>cad</v>
          </cell>
          <cell r="D11531" t="str">
            <v>80,55</v>
          </cell>
        </row>
        <row r="11532">
          <cell r="A11532" t="str">
            <v>1E.07.030.0040.b</v>
          </cell>
          <cell r="B11532" t="str">
            <v>- SC, tipo bussola duplex 50/125 µ</v>
          </cell>
          <cell r="C11532" t="str">
            <v>cad</v>
          </cell>
          <cell r="D11532" t="str">
            <v>40,32</v>
          </cell>
        </row>
        <row r="11533">
          <cell r="A11533" t="str">
            <v>1E.07.030.0040.c</v>
          </cell>
          <cell r="B11533" t="str">
            <v>- ST, tipo bussola 50/125 µ</v>
          </cell>
          <cell r="C11533" t="str">
            <v>cad</v>
          </cell>
          <cell r="D11533" t="str">
            <v>39,38</v>
          </cell>
        </row>
        <row r="11534">
          <cell r="A11534" t="str">
            <v>1E.07.030.0050</v>
          </cell>
          <cell r="B11534" t="str">
            <v>Cordoni di permutazione in fibra ottica 50/125 µ</v>
          </cell>
          <cell r="C11534"/>
          <cell r="D11534"/>
        </row>
        <row r="11535">
          <cell r="A11535" t="str">
            <v>1E.07.030.0050.a</v>
          </cell>
          <cell r="B11535" t="str">
            <v>- MT - RJ / MT - RJ 1m</v>
          </cell>
          <cell r="C11535" t="str">
            <v>cad</v>
          </cell>
          <cell r="D11535" t="str">
            <v>73,96</v>
          </cell>
        </row>
        <row r="11536">
          <cell r="A11536" t="str">
            <v>1E.07.030.0050.b</v>
          </cell>
          <cell r="B11536" t="str">
            <v>- MT - RJ / MT - RJ 2m</v>
          </cell>
          <cell r="C11536" t="str">
            <v>cad</v>
          </cell>
          <cell r="D11536" t="str">
            <v>77,14</v>
          </cell>
        </row>
        <row r="11537">
          <cell r="A11537" t="str">
            <v>1E.07.030.0050.c</v>
          </cell>
          <cell r="B11537" t="str">
            <v>- MT - RJ / SC duplex 1m</v>
          </cell>
          <cell r="C11537" t="str">
            <v>cad</v>
          </cell>
          <cell r="D11537" t="str">
            <v>72,93</v>
          </cell>
        </row>
        <row r="11538">
          <cell r="A11538" t="str">
            <v>1E.07.030.0050.d</v>
          </cell>
          <cell r="B11538" t="str">
            <v>- MT - RJ / SC duplex 2m</v>
          </cell>
          <cell r="C11538" t="str">
            <v>cad</v>
          </cell>
          <cell r="D11538" t="str">
            <v>76,01</v>
          </cell>
        </row>
        <row r="11539">
          <cell r="A11539" t="str">
            <v>1E.07.030.0050.e</v>
          </cell>
          <cell r="B11539" t="str">
            <v>- ST / ST 1m</v>
          </cell>
          <cell r="C11539" t="str">
            <v>cad</v>
          </cell>
          <cell r="D11539" t="str">
            <v>37,84</v>
          </cell>
        </row>
        <row r="11540">
          <cell r="A11540" t="str">
            <v>1E.07.030.0050.f</v>
          </cell>
          <cell r="B11540" t="str">
            <v>- ST / ST 2m</v>
          </cell>
          <cell r="C11540" t="str">
            <v>cad</v>
          </cell>
          <cell r="D11540" t="str">
            <v>39,52</v>
          </cell>
        </row>
        <row r="11541">
          <cell r="A11541" t="str">
            <v>1E.07.030.0050.g</v>
          </cell>
          <cell r="B11541" t="str">
            <v>- SC / ST 1m</v>
          </cell>
          <cell r="C11541" t="str">
            <v>cad</v>
          </cell>
          <cell r="D11541" t="str">
            <v>59,84</v>
          </cell>
        </row>
        <row r="11542">
          <cell r="A11542" t="str">
            <v>1E.07.030.0050.h</v>
          </cell>
          <cell r="B11542" t="str">
            <v>- SC / ST 2m</v>
          </cell>
          <cell r="C11542" t="str">
            <v>cad</v>
          </cell>
          <cell r="D11542" t="str">
            <v>61,99</v>
          </cell>
        </row>
        <row r="11543">
          <cell r="A11543" t="str">
            <v>1E.07.030.0060</v>
          </cell>
          <cell r="B11543" t="str">
            <v>Cavi in fibra ottica 50/125 µ</v>
          </cell>
          <cell r="C11543"/>
          <cell r="D11543"/>
        </row>
        <row r="11544">
          <cell r="A11544" t="str">
            <v>1E.07.030.0060.a</v>
          </cell>
          <cell r="B11544" t="str">
            <v>- guaina LSZH a 4 fibre</v>
          </cell>
          <cell r="C11544" t="str">
            <v>m</v>
          </cell>
          <cell r="D11544" t="str">
            <v>12,90</v>
          </cell>
        </row>
        <row r="11545">
          <cell r="A11545" t="str">
            <v>1E.07.030.0060.b</v>
          </cell>
          <cell r="B11545" t="str">
            <v>- guaina LSZH a 8 fibre</v>
          </cell>
          <cell r="C11545" t="str">
            <v>m</v>
          </cell>
          <cell r="D11545" t="str">
            <v>14,09</v>
          </cell>
        </row>
        <row r="11546">
          <cell r="A11546" t="str">
            <v>1E.07.040</v>
          </cell>
          <cell r="B11546" t="str">
            <v>COMPLEMENTI TECNICI PER L'INSTALLAZIONE</v>
          </cell>
          <cell r="C11546"/>
          <cell r="D11546"/>
        </row>
        <row r="11547">
          <cell r="A11547" t="str">
            <v>1E.07.040.0010</v>
          </cell>
          <cell r="B11547" t="str">
            <v>Accessori per prodotti da pannello e connessioni:</v>
          </cell>
          <cell r="C11547"/>
          <cell r="D11547"/>
        </row>
        <row r="11548">
          <cell r="A11548" t="str">
            <v>1E.07.040.0010.a</v>
          </cell>
          <cell r="B11548" t="str">
            <v>- kit di 16 icone diversi simboli</v>
          </cell>
          <cell r="C11548" t="str">
            <v>cad</v>
          </cell>
          <cell r="D11548" t="str">
            <v>4,65</v>
          </cell>
        </row>
        <row r="11549">
          <cell r="A11549" t="str">
            <v>1E.07.040.0010.b</v>
          </cell>
          <cell r="B11549" t="str">
            <v>- tappo otturazione per RJ e ST</v>
          </cell>
          <cell r="C11549" t="str">
            <v>cad</v>
          </cell>
          <cell r="D11549" t="str">
            <v>3,86</v>
          </cell>
        </row>
        <row r="11550">
          <cell r="A11550" t="str">
            <v>1E.07.040.0010.c</v>
          </cell>
          <cell r="B11550" t="str">
            <v>- tappo otturazione per SC</v>
          </cell>
          <cell r="C11550" t="str">
            <v>cad</v>
          </cell>
          <cell r="D11550" t="str">
            <v>3,73</v>
          </cell>
        </row>
        <row r="11551">
          <cell r="A11551" t="str">
            <v>1E.07.040.0010.d</v>
          </cell>
          <cell r="B11551" t="str">
            <v>- Plugs RJ11 per cavi piatti</v>
          </cell>
          <cell r="C11551" t="str">
            <v>cad</v>
          </cell>
          <cell r="D11551" t="str">
            <v>11,23</v>
          </cell>
        </row>
        <row r="11552">
          <cell r="A11552" t="str">
            <v>1E.07.040.0010.e</v>
          </cell>
          <cell r="B11552" t="str">
            <v>- Plugs RJ12 per cavi piatti</v>
          </cell>
          <cell r="C11552" t="str">
            <v>cad</v>
          </cell>
          <cell r="D11552" t="str">
            <v>11,30</v>
          </cell>
        </row>
        <row r="11553">
          <cell r="A11553" t="str">
            <v>1E.07.040.0010.f</v>
          </cell>
          <cell r="B11553" t="str">
            <v>- Plugs RJ45 5e UTP per cavi tondi</v>
          </cell>
          <cell r="C11553" t="str">
            <v>cad</v>
          </cell>
          <cell r="D11553" t="str">
            <v>12,51</v>
          </cell>
        </row>
        <row r="11554">
          <cell r="A11554" t="str">
            <v>1E.07.040.0010.g</v>
          </cell>
          <cell r="B11554" t="str">
            <v>- Plugs RJ45 5e FTP per cavi tondi</v>
          </cell>
          <cell r="C11554" t="str">
            <v>cad</v>
          </cell>
          <cell r="D11554" t="str">
            <v>13,90</v>
          </cell>
        </row>
        <row r="11555">
          <cell r="A11555" t="str">
            <v>1E.07.040.0010.h</v>
          </cell>
          <cell r="B11555" t="str">
            <v>- copertura per plugs</v>
          </cell>
          <cell r="C11555" t="str">
            <v>cad</v>
          </cell>
          <cell r="D11555" t="str">
            <v>3,11</v>
          </cell>
        </row>
        <row r="11556">
          <cell r="A11556" t="str">
            <v>1E.07.040.0020</v>
          </cell>
          <cell r="B11556" t="str">
            <v>Placca autoportante in plastica per n.4 connettori RJ</v>
          </cell>
          <cell r="C11556" t="str">
            <v>cad</v>
          </cell>
          <cell r="D11556" t="str">
            <v>14,10</v>
          </cell>
        </row>
        <row r="11557">
          <cell r="A11557" t="str">
            <v>1E.07.050</v>
          </cell>
          <cell r="B11557" t="str">
            <v>QUADRI E ARMADI</v>
          </cell>
          <cell r="C11557"/>
          <cell r="D11557"/>
        </row>
        <row r="11558">
          <cell r="A11558" t="str">
            <v>1E.07.050.0010</v>
          </cell>
          <cell r="B11558" t="str">
            <v>Quadro da parete 10" in metallo, con porta trasparente in vetro temperato, fino a 9 unità di cablaggio, completo di n.2 montanti forati a 10" completi di accessori di fissaggio, n.4 piastre passacavi in materiale isolante complete di viti di fissaggio, serratura e chiavi.</v>
          </cell>
          <cell r="C11558" t="str">
            <v>cad</v>
          </cell>
          <cell r="D11558" t="str">
            <v>273,27</v>
          </cell>
        </row>
        <row r="11559">
          <cell r="A11559" t="str">
            <v>1E.07.050.0020</v>
          </cell>
          <cell r="B11559" t="str">
            <v>Accessori per configurazione:</v>
          </cell>
          <cell r="C11559"/>
          <cell r="D11559"/>
        </row>
        <row r="11560">
          <cell r="A11560" t="str">
            <v>1E.07.050.0020.a</v>
          </cell>
          <cell r="B11560" t="str">
            <v>- pannello vuoto 10" per 8 connettori</v>
          </cell>
          <cell r="C11560" t="str">
            <v>cad</v>
          </cell>
          <cell r="D11560" t="str">
            <v>43,09</v>
          </cell>
        </row>
        <row r="11561">
          <cell r="A11561" t="str">
            <v>1E.07.050.0020.b</v>
          </cell>
          <cell r="B11561" t="str">
            <v>- pannello 10" cieco</v>
          </cell>
          <cell r="C11561" t="str">
            <v>cad</v>
          </cell>
          <cell r="D11561" t="str">
            <v>29,84</v>
          </cell>
        </row>
        <row r="11562">
          <cell r="A11562" t="str">
            <v>1E.07.050.0020.c</v>
          </cell>
          <cell r="B11562" t="str">
            <v>- mensola 10" per mini-hub</v>
          </cell>
          <cell r="C11562" t="str">
            <v>cad</v>
          </cell>
          <cell r="D11562" t="str">
            <v>45,40</v>
          </cell>
        </row>
        <row r="11563">
          <cell r="A11563" t="str">
            <v>1E.07.050.0020.d</v>
          </cell>
          <cell r="B11563" t="str">
            <v>- pannello 10" passacavo</v>
          </cell>
          <cell r="C11563" t="str">
            <v>cad</v>
          </cell>
          <cell r="D11563" t="str">
            <v>41,80</v>
          </cell>
        </row>
        <row r="11564">
          <cell r="A11564" t="str">
            <v>1E.07.050.0020.e</v>
          </cell>
          <cell r="B11564" t="str">
            <v>- pannello prese di alimentazione</v>
          </cell>
          <cell r="C11564" t="str">
            <v>cad</v>
          </cell>
          <cell r="D11564" t="str">
            <v>102,75</v>
          </cell>
        </row>
        <row r="11565">
          <cell r="A11565" t="str">
            <v>1E.07.050.0030</v>
          </cell>
          <cell r="B11565" t="str">
            <v>Quadro da parete struttura fissa 19" in metallo, con porta in vetro curvo, completo di montanti forati a 19" regolabili in profondità, completi di accessori di fissaggio, n.2 piastre passacavi in materiale isolante, complete di viti di fissaggio, serratura e chiavi:</v>
          </cell>
          <cell r="C11565"/>
          <cell r="D11565"/>
        </row>
        <row r="11566">
          <cell r="A11566" t="str">
            <v>1E.07.050.0030.a</v>
          </cell>
          <cell r="B11566" t="str">
            <v>- fino a 9 unità di cablaggio</v>
          </cell>
          <cell r="C11566" t="str">
            <v>cad</v>
          </cell>
          <cell r="D11566" t="str">
            <v>381,91</v>
          </cell>
        </row>
        <row r="11567">
          <cell r="A11567" t="str">
            <v>1E.07.050.0030.b</v>
          </cell>
          <cell r="B11567" t="str">
            <v>- fino a 15 unità di cablaggio</v>
          </cell>
          <cell r="C11567" t="str">
            <v>cad</v>
          </cell>
          <cell r="D11567" t="str">
            <v>421,21</v>
          </cell>
        </row>
        <row r="11568">
          <cell r="A11568" t="str">
            <v>1E.07.050.0030.c</v>
          </cell>
          <cell r="B11568" t="str">
            <v>- fino a 18 unità di cablaggio</v>
          </cell>
          <cell r="C11568" t="str">
            <v>cad</v>
          </cell>
          <cell r="D11568" t="str">
            <v>504,22</v>
          </cell>
        </row>
        <row r="11569">
          <cell r="A11569" t="str">
            <v>1E.07.050.0030.d</v>
          </cell>
          <cell r="B11569" t="str">
            <v>- fino a 23 unità di cablaggio</v>
          </cell>
          <cell r="C11569" t="str">
            <v>cad</v>
          </cell>
          <cell r="D11569" t="str">
            <v>566,80</v>
          </cell>
        </row>
        <row r="11570">
          <cell r="A11570" t="str">
            <v>1E.07.050.0040</v>
          </cell>
          <cell r="B11570" t="str">
            <v>Quadro da parete struttura rotante 19" in metallo a 2 sezioni ispezionabili, con porta in vetro curvo, completo di montanti forati a 19" regolabili in profondità, completi di accessori di fissaggio, n.2 piastre passacavi in materiale isolante, complete di viti di fissaggio, serratura e chiavi:</v>
          </cell>
          <cell r="C11570"/>
          <cell r="D11570"/>
        </row>
        <row r="11571">
          <cell r="A11571" t="str">
            <v>1E.07.050.0040.a</v>
          </cell>
          <cell r="B11571" t="str">
            <v>- fino a 15 unità di cablaggio</v>
          </cell>
          <cell r="C11571" t="str">
            <v>cad</v>
          </cell>
          <cell r="D11571" t="str">
            <v>845,92</v>
          </cell>
        </row>
        <row r="11572">
          <cell r="A11572" t="str">
            <v>1E.07.050.0040.b</v>
          </cell>
          <cell r="B11572" t="str">
            <v>- fino a 18 unità di cablaggio</v>
          </cell>
          <cell r="C11572" t="str">
            <v>cad</v>
          </cell>
          <cell r="D11572" t="str">
            <v>910,07</v>
          </cell>
        </row>
        <row r="11573">
          <cell r="A11573" t="str">
            <v>1E.07.050.0050</v>
          </cell>
          <cell r="B11573" t="str">
            <v>Porte in vetro curvo fumè temperato di sicurezza per quadro a parete, complete di cerniere e serratura con chiavi, per quadro con unità di cablaggio:</v>
          </cell>
          <cell r="C11573"/>
          <cell r="D11573"/>
        </row>
        <row r="11574">
          <cell r="A11574" t="str">
            <v>1E.07.050.0050.a</v>
          </cell>
          <cell r="B11574" t="str">
            <v>- fino a 9 unità</v>
          </cell>
          <cell r="C11574" t="str">
            <v>cad</v>
          </cell>
          <cell r="D11574" t="str">
            <v>211,51</v>
          </cell>
        </row>
        <row r="11575">
          <cell r="A11575" t="str">
            <v>1E.07.050.0050.b</v>
          </cell>
          <cell r="B11575" t="str">
            <v>- fino a 15 unità</v>
          </cell>
          <cell r="C11575" t="str">
            <v>cad</v>
          </cell>
          <cell r="D11575" t="str">
            <v>242,79</v>
          </cell>
        </row>
        <row r="11576">
          <cell r="A11576" t="str">
            <v>1E.07.050.0050.c</v>
          </cell>
          <cell r="B11576" t="str">
            <v>- fino a 18 unità</v>
          </cell>
          <cell r="C11576" t="str">
            <v>cad</v>
          </cell>
          <cell r="D11576" t="str">
            <v>262,03</v>
          </cell>
        </row>
        <row r="11577">
          <cell r="A11577" t="str">
            <v>1E.07.050.0050.d</v>
          </cell>
          <cell r="B11577" t="str">
            <v>- fino a 23 unità</v>
          </cell>
          <cell r="C11577" t="str">
            <v>cad</v>
          </cell>
          <cell r="D11577" t="str">
            <v>293,32</v>
          </cell>
        </row>
        <row r="11578">
          <cell r="A11578" t="str">
            <v>1E.07.050.0060</v>
          </cell>
          <cell r="B11578" t="str">
            <v>Armadio a pavimento, con porta in vetro curvo, completo di pannelli laterali ad aggancio rapido, porta piena posteriore e coppia di montanti regolabili in profondità, piedini regolabili di livellamento, serratura e chiavi. Unità di cablaggio - Dimensioni (lxp):</v>
          </cell>
          <cell r="C11578"/>
          <cell r="D11578"/>
        </row>
        <row r="11579">
          <cell r="A11579" t="str">
            <v>1E.07.050.0060.a</v>
          </cell>
          <cell r="B11579" t="str">
            <v>- 24 unità rack - 600x600mm</v>
          </cell>
          <cell r="C11579" t="str">
            <v>cad</v>
          </cell>
          <cell r="D11579" t="str">
            <v>641,83</v>
          </cell>
        </row>
        <row r="11580">
          <cell r="A11580" t="str">
            <v>1E.07.050.0060.b</v>
          </cell>
          <cell r="B11580" t="str">
            <v>- 33 unità rack - 600x600mm</v>
          </cell>
          <cell r="C11580" t="str">
            <v>cad</v>
          </cell>
          <cell r="D11580" t="str">
            <v>934,95</v>
          </cell>
        </row>
        <row r="11581">
          <cell r="A11581" t="str">
            <v>1E.07.050.0060.c</v>
          </cell>
          <cell r="B11581" t="str">
            <v>- 42 unità rack - 600x600mm</v>
          </cell>
          <cell r="C11581" t="str">
            <v>cad</v>
          </cell>
          <cell r="D11581" t="str">
            <v>1.062,08</v>
          </cell>
        </row>
        <row r="11582">
          <cell r="A11582" t="str">
            <v>1E.07.050.0060.d</v>
          </cell>
          <cell r="B11582" t="str">
            <v>- 24 unità rack - 800x800mm</v>
          </cell>
          <cell r="C11582" t="str">
            <v>cad</v>
          </cell>
          <cell r="D11582" t="str">
            <v>983,17</v>
          </cell>
        </row>
        <row r="11583">
          <cell r="A11583" t="str">
            <v>1E.07.050.0060.e</v>
          </cell>
          <cell r="B11583" t="str">
            <v>- 33 unità rack - 800x800mm</v>
          </cell>
          <cell r="C11583" t="str">
            <v>cad</v>
          </cell>
          <cell r="D11583" t="str">
            <v>1.040,47</v>
          </cell>
        </row>
        <row r="11584">
          <cell r="A11584" t="str">
            <v>1E.07.050.0060.f</v>
          </cell>
          <cell r="B11584" t="str">
            <v>- 42 unità rack - 800x800mm</v>
          </cell>
          <cell r="C11584" t="str">
            <v>cad</v>
          </cell>
          <cell r="D11584" t="str">
            <v>1.097,71</v>
          </cell>
        </row>
        <row r="11585">
          <cell r="A11585" t="str">
            <v>1E.07.050.0070</v>
          </cell>
          <cell r="B11585" t="str">
            <v>Zoccolo in metallo verniciato per armadi a pavimento, completo di accessori di fissaggio, dimensioni:</v>
          </cell>
          <cell r="C11585"/>
          <cell r="D11585"/>
        </row>
        <row r="11586">
          <cell r="A11586" t="str">
            <v>1E.07.050.0070.a</v>
          </cell>
          <cell r="B11586" t="str">
            <v>- 600x600 mm</v>
          </cell>
          <cell r="C11586" t="str">
            <v>cad</v>
          </cell>
          <cell r="D11586" t="str">
            <v>119,22</v>
          </cell>
        </row>
        <row r="11587">
          <cell r="A11587" t="str">
            <v>1E.07.050.0070.b</v>
          </cell>
          <cell r="B11587" t="str">
            <v>- 800x800 mm</v>
          </cell>
          <cell r="C11587" t="str">
            <v>cad</v>
          </cell>
          <cell r="D11587" t="str">
            <v>132,06</v>
          </cell>
        </row>
        <row r="11588">
          <cell r="A11588" t="str">
            <v>1E.07.050.0080</v>
          </cell>
          <cell r="B11588" t="str">
            <v>Porte in vetro curvo fumè temperato di sicurezza per armadio a pavimento, complete di cerniere e serratura, dimensioni:</v>
          </cell>
          <cell r="C11588"/>
          <cell r="D11588"/>
        </row>
        <row r="11589">
          <cell r="A11589" t="str">
            <v>1E.07.050.0080.a</v>
          </cell>
          <cell r="B11589" t="str">
            <v>- 600x1500 mm</v>
          </cell>
          <cell r="C11589" t="str">
            <v>cad</v>
          </cell>
          <cell r="D11589" t="str">
            <v>431,22</v>
          </cell>
        </row>
        <row r="11590">
          <cell r="A11590" t="str">
            <v>1E.07.050.0080.b</v>
          </cell>
          <cell r="B11590" t="str">
            <v>- 600x2100 mm</v>
          </cell>
          <cell r="C11590" t="str">
            <v>cad</v>
          </cell>
          <cell r="D11590" t="str">
            <v>484,17</v>
          </cell>
        </row>
        <row r="11591">
          <cell r="A11591" t="str">
            <v>1E.07.050.0090</v>
          </cell>
          <cell r="B11591" t="str">
            <v>Accessori per armadi a pavimento:</v>
          </cell>
          <cell r="C11591"/>
          <cell r="D11591"/>
        </row>
        <row r="11592">
          <cell r="A11592" t="str">
            <v>1E.07.050.0090.a</v>
          </cell>
          <cell r="B11592" t="str">
            <v>- coppia di ruote con freno regolabili e coppia di n.2 ruote libere, diam. 80 mm carico max per ruota 60 kg</v>
          </cell>
          <cell r="C11592" t="str">
            <v>cad</v>
          </cell>
          <cell r="D11592" t="str">
            <v>139,33</v>
          </cell>
        </row>
        <row r="11593">
          <cell r="A11593" t="str">
            <v>1E.07.050.0090.b</v>
          </cell>
          <cell r="B11593" t="str">
            <v>- coppia di golfari M10</v>
          </cell>
          <cell r="C11593" t="str">
            <v>cad</v>
          </cell>
          <cell r="D11593" t="str">
            <v>16,07</v>
          </cell>
        </row>
        <row r="11594">
          <cell r="A11594" t="str">
            <v>1E.07.050.0090.c</v>
          </cell>
          <cell r="B11594" t="str">
            <v>- gruppo di ventilazione completo di n.2 ventole</v>
          </cell>
          <cell r="C11594" t="str">
            <v>cad</v>
          </cell>
          <cell r="D11594" t="str">
            <v>390,32</v>
          </cell>
        </row>
        <row r="11595">
          <cell r="A11595" t="str">
            <v>1E.07.050.0090.d</v>
          </cell>
          <cell r="B11595" t="str">
            <v>- ventola singola 18W 230V - 150 mc/h</v>
          </cell>
          <cell r="C11595" t="str">
            <v>cad</v>
          </cell>
          <cell r="D11595" t="str">
            <v>120,99</v>
          </cell>
        </row>
        <row r="11596">
          <cell r="A11596" t="str">
            <v>1E.07.050.0090.e</v>
          </cell>
          <cell r="B11596" t="str">
            <v>- coppia di montanti x armadio 28 unità di cablaggio</v>
          </cell>
          <cell r="C11596" t="str">
            <v>cad</v>
          </cell>
          <cell r="D11596" t="str">
            <v>174,56</v>
          </cell>
        </row>
        <row r="11597">
          <cell r="A11597" t="str">
            <v>1E.07.050.0090.f</v>
          </cell>
          <cell r="B11597" t="str">
            <v>- coppia di montanti x armadio 42 unità di cablaggio</v>
          </cell>
          <cell r="C11597" t="str">
            <v>cad</v>
          </cell>
          <cell r="D11597" t="str">
            <v>203,43</v>
          </cell>
        </row>
        <row r="11598">
          <cell r="A11598" t="str">
            <v>1E.07.050.0090.g</v>
          </cell>
          <cell r="B11598" t="str">
            <v>- termostato elettromeccanico 0-60°C contatto NA 5A in AC1</v>
          </cell>
          <cell r="C11598" t="str">
            <v>cad</v>
          </cell>
          <cell r="D11598" t="str">
            <v>112,17</v>
          </cell>
        </row>
        <row r="11599">
          <cell r="A11599" t="str">
            <v>1E.07.050.0100</v>
          </cell>
          <cell r="B11599" t="str">
            <v>Pannello vuoto in metallo zincato verniciato, capacità:</v>
          </cell>
          <cell r="C11599"/>
          <cell r="D11599"/>
        </row>
        <row r="11600">
          <cell r="A11600" t="str">
            <v>1E.07.050.0100.a</v>
          </cell>
          <cell r="B11600" t="str">
            <v>- 16 porte</v>
          </cell>
          <cell r="C11600" t="str">
            <v>cad</v>
          </cell>
          <cell r="D11600" t="str">
            <v>49,94</v>
          </cell>
        </row>
        <row r="11601">
          <cell r="A11601" t="str">
            <v>1E.07.050.0100.b</v>
          </cell>
          <cell r="B11601" t="str">
            <v>- 24 porte</v>
          </cell>
          <cell r="C11601" t="str">
            <v>cad</v>
          </cell>
          <cell r="D11601" t="str">
            <v>56,77</v>
          </cell>
        </row>
        <row r="11602">
          <cell r="A11602" t="str">
            <v>1E.07.050.0110</v>
          </cell>
          <cell r="B11602" t="str">
            <v>Pannello RJ45 preassemblato, in metallo verniciato, 19", completi di accessori per il montaggio, fermacavo, cartellini di identificazione sul fronte e sul retro:</v>
          </cell>
          <cell r="C11602"/>
          <cell r="D11602"/>
        </row>
        <row r="11603">
          <cell r="A11603" t="str">
            <v>1E.07.050.0110.a</v>
          </cell>
          <cell r="B11603" t="str">
            <v>-12 connettori RJ45, UTP Categoria 5e</v>
          </cell>
          <cell r="C11603" t="str">
            <v>cad</v>
          </cell>
          <cell r="D11603" t="str">
            <v>115,02</v>
          </cell>
        </row>
        <row r="11604">
          <cell r="A11604" t="str">
            <v>1E.07.050.0110.b</v>
          </cell>
          <cell r="B11604" t="str">
            <v>- 24 connettori RJ45, UTP Categoria 5e</v>
          </cell>
          <cell r="C11604" t="str">
            <v>cad</v>
          </cell>
          <cell r="D11604" t="str">
            <v>154,19</v>
          </cell>
        </row>
        <row r="11605">
          <cell r="A11605" t="str">
            <v>1E.07.050.0110.c</v>
          </cell>
          <cell r="B11605" t="str">
            <v>- 48 connettori RJ45, UTP categoria 5e</v>
          </cell>
          <cell r="C11605" t="str">
            <v>cad</v>
          </cell>
          <cell r="D11605" t="str">
            <v>215,34</v>
          </cell>
        </row>
        <row r="11606">
          <cell r="A11606" t="str">
            <v>1E.07.050.0110.d</v>
          </cell>
          <cell r="B11606" t="str">
            <v>- 24 connettori RJ45, FTP categoria 5e</v>
          </cell>
          <cell r="C11606" t="str">
            <v>cad</v>
          </cell>
          <cell r="D11606" t="str">
            <v>250,44</v>
          </cell>
        </row>
        <row r="11607">
          <cell r="A11607" t="str">
            <v>1E.07.050.0110.e</v>
          </cell>
          <cell r="B11607" t="str">
            <v>- 24 connettori RJ45, UTP categoria 6</v>
          </cell>
          <cell r="C11607" t="str">
            <v>cad</v>
          </cell>
          <cell r="D11607" t="str">
            <v>245,64</v>
          </cell>
        </row>
        <row r="11608">
          <cell r="A11608" t="str">
            <v>1E.07.050.0120</v>
          </cell>
          <cell r="B11608" t="str">
            <v>Pannello RJ45 preassemblato, in metallo zincato verniciato, 19", completo di accessori di fissaggio, per uso telefonico</v>
          </cell>
          <cell r="C11608" t="str">
            <v>cad</v>
          </cell>
          <cell r="D11608" t="str">
            <v>356,51</v>
          </cell>
        </row>
        <row r="11609">
          <cell r="A11609" t="str">
            <v>1E.07.050.0130</v>
          </cell>
          <cell r="B11609" t="str">
            <v>Pannello cieco in metallo verniciato, 19" :</v>
          </cell>
          <cell r="C11609"/>
          <cell r="D11609"/>
        </row>
        <row r="11610">
          <cell r="A11610" t="str">
            <v>1E.07.050.0130.a</v>
          </cell>
          <cell r="B11610" t="str">
            <v>- 1 unità di cablaggio</v>
          </cell>
          <cell r="C11610" t="str">
            <v>cad</v>
          </cell>
          <cell r="D11610" t="str">
            <v>26,50</v>
          </cell>
        </row>
        <row r="11611">
          <cell r="A11611" t="str">
            <v>1E.07.050.0130.b</v>
          </cell>
          <cell r="B11611" t="str">
            <v>- 3 unità di cablaggio</v>
          </cell>
          <cell r="C11611" t="str">
            <v>cad</v>
          </cell>
          <cell r="D11611" t="str">
            <v>40,03</v>
          </cell>
        </row>
        <row r="11612">
          <cell r="A11612" t="str">
            <v>1E.07.050.0140</v>
          </cell>
          <cell r="B11612" t="str">
            <v>Cassetto estraibile per connettori in fibra ottica, in metallo verniciato nero, 19", completo degli accessori di fissaggio, nella composizione di 12 ricettacoli per bussole MT-RJ/ST o per bussole SC</v>
          </cell>
          <cell r="C11612" t="str">
            <v>cad</v>
          </cell>
          <cell r="D11612" t="str">
            <v>183,24</v>
          </cell>
        </row>
        <row r="11613">
          <cell r="A11613" t="str">
            <v>1E.07.050.0150</v>
          </cell>
          <cell r="B11613" t="str">
            <v>Mensola di supporto in metallo verniciato, 19" di profondità:</v>
          </cell>
          <cell r="C11613"/>
          <cell r="D11613"/>
        </row>
        <row r="11614">
          <cell r="A11614" t="str">
            <v>1E.07.050.0150.a</v>
          </cell>
          <cell r="B11614" t="str">
            <v>- 250 mm</v>
          </cell>
          <cell r="C11614" t="str">
            <v>cad</v>
          </cell>
          <cell r="D11614" t="str">
            <v>52,50</v>
          </cell>
        </row>
        <row r="11615">
          <cell r="A11615" t="str">
            <v>1E.07.050.0150.b</v>
          </cell>
          <cell r="B11615" t="str">
            <v>- 350 mm</v>
          </cell>
          <cell r="C11615" t="str">
            <v>cad</v>
          </cell>
          <cell r="D11615" t="str">
            <v>55,99</v>
          </cell>
        </row>
        <row r="11616">
          <cell r="A11616" t="str">
            <v>1E.07.050.0160</v>
          </cell>
          <cell r="B11616" t="str">
            <v>Pannello passacavo, in metallo zincato verniciato colore nero, 19", completo di accessori di fissaggio</v>
          </cell>
          <cell r="C11616" t="str">
            <v>cad</v>
          </cell>
          <cell r="D11616" t="str">
            <v>48,72</v>
          </cell>
        </row>
        <row r="11617">
          <cell r="A11617" t="str">
            <v>1E.07.050.0170</v>
          </cell>
          <cell r="B11617" t="str">
            <v>Anello passacavo in metallo verniciato, completo di accessori di fissaggio</v>
          </cell>
          <cell r="C11617" t="str">
            <v>cad</v>
          </cell>
          <cell r="D11617" t="str">
            <v>8,88</v>
          </cell>
        </row>
        <row r="11618">
          <cell r="A11618" t="str">
            <v>1E.07.050.0180</v>
          </cell>
          <cell r="B11618" t="str">
            <v>Pannello per prese di corrente standard italiano /tedesco 16A bivalente con interruttore, 19":</v>
          </cell>
          <cell r="C11618"/>
          <cell r="D11618"/>
        </row>
        <row r="11619">
          <cell r="A11619" t="str">
            <v>1E.07.050.0180.a</v>
          </cell>
          <cell r="B11619" t="str">
            <v>- n. 5/6 prese con interruttore generale bipolare 16A 250V e spia luminosa</v>
          </cell>
          <cell r="C11619" t="str">
            <v>cad</v>
          </cell>
          <cell r="D11619" t="str">
            <v>158,86</v>
          </cell>
        </row>
        <row r="11620">
          <cell r="A11620" t="str">
            <v>1E.07.050.0180.b</v>
          </cell>
          <cell r="B11620" t="str">
            <v>- n. 5/6 prese con interruttore generale magnetotermico 1P+N 16A 250V 3kA e spia luminosa</v>
          </cell>
          <cell r="C11620" t="str">
            <v>cad</v>
          </cell>
          <cell r="D11620" t="str">
            <v>197,59</v>
          </cell>
        </row>
        <row r="11621">
          <cell r="A11621" t="str">
            <v>1E.08 - ANTINTRUSIONE</v>
          </cell>
          <cell r="B11621"/>
          <cell r="C11621"/>
          <cell r="D11621"/>
        </row>
        <row r="11622">
          <cell r="A11622" t="str">
            <v>1E</v>
          </cell>
          <cell r="B11622" t="str">
            <v>OPERE COMPIUTE IMPIANTI ELETTRICI</v>
          </cell>
          <cell r="C11622"/>
          <cell r="D11622"/>
        </row>
        <row r="11623">
          <cell r="A11623" t="str">
            <v>1E.08</v>
          </cell>
          <cell r="B11623" t="str">
            <v>ANTINTRUSIONE</v>
          </cell>
          <cell r="C11623"/>
          <cell r="D11623"/>
        </row>
        <row r="11624">
          <cell r="A11624" t="str">
            <v>1E.08.010</v>
          </cell>
          <cell r="B11624" t="str">
            <v>CENTRALI</v>
          </cell>
          <cell r="C11624"/>
          <cell r="D11624"/>
        </row>
        <row r="11625">
          <cell r="A11625" t="str">
            <v>1E.08.010.0010</v>
          </cell>
          <cell r="B11625" t="str">
            <v>Centrale per sistema di allarme antintrusione ed antieffrazione, in contenitore metallico, in grado di gestire contemporaneamente apparati elettronici del tipo cablato o via radio (senza fili) da 8 zone espandibili fino a 32 tramite concentratori (opzionali). Collegabile via bus con concentratore remoto (max n.7) fino ad una distanza massima di 1500 metri. Dotata di n.16 ingressi per il collegamento diretto di sensori inerziali senza l'ausilio di interfacce. Comandata da tastiera con display a LCD dotata di tasto help per informazioni in linea, fino ad un max di 8 tastiere/lettori (non inclusa). Possibile gestione fino a 4 sistemi indipendenti (aree) ciascuno con 2 inserimenti di tipo parziale. Uscite preconfigurate per sirena esterna, interna e lampeggiante. Espansioni ad innesto ingressi e uscite. Massimo 50 utenti. Comandabili massimo 128 uscite. Combinatore telefonico PSTN ad innesto incluso. Invio eventi in formato digitale. Possibilità di invio agli utenti finali di messaggi SMS o vocali tramite modulo GSM (non incluso) . Programmazione, tramite computer, remota oppure locale utilizzando la porta USB integrata. Conforme norma EN50131 Grado di sicurezza 3, Classe Ambientale II.</v>
          </cell>
          <cell r="C11625" t="str">
            <v>cad</v>
          </cell>
          <cell r="D11625" t="str">
            <v>614,12</v>
          </cell>
        </row>
        <row r="11626">
          <cell r="A11626" t="str">
            <v>1E.08.010.0020</v>
          </cell>
          <cell r="B11626" t="str">
            <v>Centrale per sistema di allarme antintrusione ed antieffrazione, in contenitore metallico, in grado di gestire contemporaneamente apparati elettronici del tipo cablato e via radio (senza fili) da 8 zone espandibili fino a 64 tramite concentratori (opzionali). Collegabile via bus con concentratore remoto (max n.7) fino ad una distanza massima di 1500 metri. Dotata di n.16 ingressi per il collegamento diretto di sensori inerziali senza l'ausilio di interfacce. Comandata da tastiera con display a LCD dotata di tasto help per informazioni in linea, fino ad un max di 8 tastiere/lettori (non inclusa). Possibile gestione fino a 8 sistemi indipendenti (aree) ciascuno con 2 inserimenti di tipo parziale. Uscite preconfigurate per sirena esterna, interna e lampeggiante. Espansioni ad innesto ingressi e uscite. Massimo 50 utenti. Comandabili massimo 128 uscite. Combinatore telefonico PSTN ad innesto incluso. Invio eventi in formato digitale. Possibilità di invio agli utenti finali di messaggi SMS o vocali tramite modulo GSM (non incluso) . Comunicatore IP integrato per trasmissione pramite rete TCP-IP e Internent ; invio eventi e telegestione tramite IP, gestione IP statico/DHCP, diagnostica IP da tastiera, firewall e crittografia AES, supporto DNS e NTP (non incluso). Programmazione, tramite computer, remota oppure locale utilizzando la porta USB integrata. Conforme norma EN50131 Grado di sicurezza 3, Classe Ambientale II.</v>
          </cell>
          <cell r="C11626" t="str">
            <v>cad</v>
          </cell>
          <cell r="D11626" t="str">
            <v>675,92</v>
          </cell>
        </row>
        <row r="11627">
          <cell r="A11627" t="str">
            <v>1E.08.010.0030</v>
          </cell>
          <cell r="B11627" t="str">
            <v>Centrale per sistema di allarme antintrusione ed antieffrazione, in contenitore metallico, in grado di gestire contemporaneamente apparati elettronici del tipo cablato e via radio (senza fili) da 8 zone espandibili fino a 128 tramite concentratori (opzionali). Collegabile via bus con concentratore remoto (max n.15) fino ad una distanza massima di 1500 metri. Dotata di n.16 ingressi per il collegamento diretto di sensori inerziali senza l'ausilio di interfacce. Comandata da tastiera con display a LCD dotata di tasto help per informazioni in linea, fino ad un max di 8 tastiere/lettori (non inclusa). Possibile gestione fino a 16 sistemi indipendenti (aree) ciascuno con 2 inserimenti di tipo parziale. Uscite preconfigurate per sirena esterna, interna e lampeggiante. Espansioni ad innesto ingressi e uscite. Massimo 200 utenti. Comandabili massimo 256 uscite. Combinatore telefonico PSTN ad innesto incluso. Invio eventi in formato digitale. Possibilità di invio agli utenti finali di messaggi SMS o vocali tramite modulo GSM (non incluso) . Comunicatore IP integrato per trasmissione pramite rete TCP-IP e Internent; invio eventi e telegestione tramite IP, gestione IP statico/DHCP, diagnostica IP da tastiera, firewall e crittografia AES, supporto DNS e NTP (non incluso). Programmazione, tramite computer, remota oppure locale utilizzando la porta USB integrata. Conforme norma EN50131 Grado di sicurezza 3, Classe Ambientale II.</v>
          </cell>
          <cell r="C11627" t="str">
            <v>cad</v>
          </cell>
          <cell r="D11627" t="str">
            <v>1.012,00</v>
          </cell>
        </row>
        <row r="11628">
          <cell r="A11628" t="str">
            <v>1E.08.010.0040</v>
          </cell>
          <cell r="B11628" t="str">
            <v>Centrale per sistema di allarme antintrusione ed antieffrazione, in contenitore metallico, in grado di gestire contemporaneamente apparati elettronici del tipo cablato e via radio (senza fili) da 8 zone espandibili fino a 512 tramite concentratori (opzionali). Collegabile via bus con concentratore remoto (max n.30) fino ad una distanza massima di 1500 metri. Dotata di n.16 ingressi per il collegamento diretto di sensori inerziali senza l'ausilio di interfacce. Comandata da tastiera con display a LCD dotata di tasto help per informazioni in linea, fino ad un max di 32 tastiere/lettori (non inclusa). Possibile gestione fino a 64 sistemi indipendenti (aree) ciascuno con 2 inserimenti di tipo parziale. Uscite preconfigurate per sirena esterna, interna e lampeggiante. Espansioni ad innesto ingressi e uscite. Massimo 1000 utenti. Comandabili massimo 496 uscite. Combinatore telefonico PSTN ad innesto incluso. Invio eventi in formato digitale. Possibilità di invio agli utenti finali di messaggi SMS o vocali tramite modulo GSM (non incluso) . Comunicatore IP integrato per trasmissione pramite rete TCP-IP e Internent; invio eventi e telegestione tramite IP, gestione IP statico/DHCP, diagnostica IP da tastiera, firewall e crittografia AES, supporto DNS e NTP. Programmazione, tramite computer, remota oppure locale utilizzando la porta USB integrata. Conforme norma EN50131 Grado di sicurezza 3, Classe Ambientale II.</v>
          </cell>
          <cell r="C11628" t="str">
            <v>cad</v>
          </cell>
          <cell r="D11628" t="str">
            <v>1.722,75</v>
          </cell>
        </row>
        <row r="11629">
          <cell r="A11629" t="str">
            <v>1E.08.010.0050</v>
          </cell>
          <cell r="B11629" t="str">
            <v>Concentratore remoto da 8 ingressi e 8 uscite in contenitore di policarbonato. Conforme norma EN50131 Grado di sicurezza 3. Classe ambientale II. Il medesimo concentratore comunica con la centrale tramite il bus RS485 e può essere montato fino ad una distanza massima di 1500 metri dalla stessa.</v>
          </cell>
          <cell r="C11629" t="str">
            <v>cad</v>
          </cell>
          <cell r="D11629" t="str">
            <v>255,85</v>
          </cell>
        </row>
        <row r="11630">
          <cell r="A11630" t="str">
            <v>1E.08.010.0060</v>
          </cell>
          <cell r="B11630" t="str">
            <v>Concentratore remoto dotato di 8 ingressi espandibili fino a 32 mediante moduli ad innesto opzionali, 8 uscite open collector espandibili fino a 16 con la possibilità di montare moduli opzionali a relè. Conforme norma EN50131 Grado di sicurezza 3. Classe ambientale II. Il concentratore viene fornito in contenitore in acciaio in cui è possible alloggiare i moduli opzionali per le espansioni di ingresso e di uscita, nonchè la batteria in tampone da 7Ah ed è equipaggiato con un alimentatore switching supervisionato dotato di test dinamico della batteria. Il medesimo concentratore comunica con la centrale tramite il bus RS485 e può essere montato fino ad una distanza massima di 1500 metri dalla stessa.</v>
          </cell>
          <cell r="C11630" t="str">
            <v>cad</v>
          </cell>
          <cell r="D11630" t="str">
            <v>615,07</v>
          </cell>
        </row>
        <row r="11631">
          <cell r="A11631" t="str">
            <v>1E.08.010.0070</v>
          </cell>
          <cell r="B11631" t="str">
            <v>Concentratore remoto per dispositivi via radio operante alla frequenza di 868MHz Gen2. Programmabile per gestire 32 dispositivi senza fili. Conforme alle normative EN50131-5-3. Autoacquisizione "Learn-Mode" dei trasmettitori. Trasmissione supervisionata. Rilevazione di eventuali interferenze radio e conseguente segnalazione in centrale.Il medesimo concentratore comunica con la centrale tramite il bus RS485 e può essere montato fino ad una distanza massima di 1500 metri dalla stessa.</v>
          </cell>
          <cell r="C11631" t="str">
            <v>cad</v>
          </cell>
          <cell r="D11631" t="str">
            <v>296,70</v>
          </cell>
        </row>
        <row r="11632">
          <cell r="A11632" t="str">
            <v>1E.08.010.0080</v>
          </cell>
          <cell r="B11632" t="str">
            <v>Modulo di espansione a 8 ingressi per le centrali e per concentratori remoti espandibili. Collegabile direttamente ad innesto tramite lapposito connettore. Supporta i sensori inerziali.</v>
          </cell>
          <cell r="C11632" t="str">
            <v>cad</v>
          </cell>
          <cell r="D11632" t="str">
            <v>110,59</v>
          </cell>
        </row>
        <row r="11633">
          <cell r="A11633" t="str">
            <v>1E.08.020</v>
          </cell>
          <cell r="B11633" t="str">
            <v>TASTIERE E ORGANI DI COMANDO</v>
          </cell>
          <cell r="C11633"/>
          <cell r="D11633"/>
        </row>
        <row r="11634">
          <cell r="A11634" t="str">
            <v>1E.08.020.0010</v>
          </cell>
          <cell r="B11634" t="str">
            <v>Tastiera operativa o remota nelle seguenti tipologie:</v>
          </cell>
          <cell r="C11634"/>
          <cell r="D11634"/>
        </row>
        <row r="11635">
          <cell r="A11635" t="str">
            <v>1E.08.020.0010.a</v>
          </cell>
          <cell r="B11635" t="str">
            <v>- a parete in contanitore da incasso</v>
          </cell>
          <cell r="C11635" t="str">
            <v>cad</v>
          </cell>
          <cell r="D11635" t="str">
            <v>137,95</v>
          </cell>
        </row>
        <row r="11636">
          <cell r="A11636" t="str">
            <v>1E.08.020.0010.b</v>
          </cell>
          <cell r="B11636" t="str">
            <v>- dal design moderno ed ergonomico con ampio display a LCD retroilluminato da 2 righe x 16 caratteri adatta per la programmazione e gestione delle centrali 1E.08.010.x. 4 LED di indicazione di stato di sistema, 2 coppie di LED programmabili di indicazione di stato area, display con simboli grafici per indicare lo stato di 8 aree in un'unica visualizzazione, 4 tasti di gestione diretta delle aree (inserimento totale, parziale 1, parziale 2 e disinserimento), 3 tasti funzione programmabili, 4 combinazioni di tasti funzione programmabili, tasto "Help" per informazioni in linea, elettronica ad innesto per un semplice cablaggio e manutenzione. Possibilità di personalizzarla con un messaggio di testo visibile a display. Dotata di lettore di prossimità integrato. Dotata di unuscita open collector e un ingresso dedicato alla funzione di richiesta uscita per il controllo di accesso di una porta. Conforme norma EN50131 Grado di sicurezza 3, Classe Ambientale II.</v>
          </cell>
          <cell r="C11636" t="str">
            <v>cad</v>
          </cell>
          <cell r="D11636" t="str">
            <v>227,71</v>
          </cell>
        </row>
        <row r="11637">
          <cell r="A11637" t="str">
            <v>1E.08.020.0010.c</v>
          </cell>
          <cell r="B11637" t="str">
            <v>- a 8 LED per la programmazione e gestione per centrali anti intrusione. Omologazione IMQ II Livello. Dotata di 3 LED di indicazione di stato di sistema e 12 LED per la visualizzazione delle zone. Tasti funzione programmabili. Contenitore in ABS bianco.</v>
          </cell>
          <cell r="C11637" t="str">
            <v>cad</v>
          </cell>
          <cell r="D11637" t="str">
            <v>119,05</v>
          </cell>
        </row>
        <row r="11638">
          <cell r="A11638" t="str">
            <v>1E.08.020.0020</v>
          </cell>
          <cell r="B11638" t="str">
            <v>Lettore remoto nelle seguenti tipologie :</v>
          </cell>
          <cell r="C11638"/>
          <cell r="D11638"/>
        </row>
        <row r="11639">
          <cell r="A11639" t="str">
            <v>1E.08.020.0020.a</v>
          </cell>
          <cell r="B11639" t="str">
            <v>- di tessere di prossimità in policarbonato ad alta robustezza, collegabile direttamente al bus di comunicazione RS485 ad una distanza massima dalla centrale di 1500 metri oppure allingresso del concetratore per 4 varchi. Portata di lettura tipica di 6 - 8 cm. Il lettore è dotato di sensore ottico antirimozione ed integra due LED, uno rosso ed uno blu, configurabili come luce notturna, per lo stato di blocco dei varchi e stato delle aree di allarme. Il medesimo lettore è inoltre dotato di uscita open collector programmabile. Il circuito elettronico del lettore è completamente ricoperto da resina sintetica resistenze agli agenti atmosferici.</v>
          </cell>
          <cell r="C11639" t="str">
            <v>cad</v>
          </cell>
          <cell r="D11639" t="str">
            <v>431,90</v>
          </cell>
        </row>
        <row r="11640">
          <cell r="A11640" t="str">
            <v>1E.08.020.0020.b</v>
          </cell>
          <cell r="B11640" t="str">
            <v>- di chiavi o tessere di prossimità, collegabile direttamente al bus di comunicazione delle centrali ad una distanza massima dalla centrale di 800 metri. Portata di lettura tipica di 6 - 8 cm. Il lettore è dotato di sensore ottico antirimozione ed integra due LED, uno verde ed uno rosso. Il medesimo lettore è inoltre dotato di uscita open collector programmabile ed è disponibile con cover di diversi colori: bianca, beige, rossa, grigia e nera. Il circuito elettronico del lettore è completamente ricoperto da resina sintetica resistenze agli agenti atmosferici.</v>
          </cell>
          <cell r="C11640" t="str">
            <v>cad</v>
          </cell>
          <cell r="D11640" t="str">
            <v>292,85</v>
          </cell>
        </row>
        <row r="11641">
          <cell r="A11641" t="str">
            <v>1E.08.020.0030</v>
          </cell>
          <cell r="B11641" t="str">
            <v>Chiave di prossimità, in confezione da 10 pezzi, a forma di portachiave con tecnologia di prossimità, dotata di codice di sicurezza a 4 byte. La chiave può essere riscritta più volte e loperazione di lettura e scrittura è crittografata.</v>
          </cell>
          <cell r="C11641" t="str">
            <v>cad</v>
          </cell>
          <cell r="D11641" t="str">
            <v>133,69</v>
          </cell>
        </row>
        <row r="11642">
          <cell r="A11642" t="str">
            <v>1E.08.020.0040</v>
          </cell>
          <cell r="B11642" t="str">
            <v>Tessera di prossimità, dotata di codice di sicurezza a 4 byte. Fornita in confezione da 10 pezzi. La tessera può essere riscritta più volte e loperazione di lettura e scrittura è crittografata.</v>
          </cell>
          <cell r="C11642" t="str">
            <v>cad</v>
          </cell>
          <cell r="D11642" t="str">
            <v>116,49</v>
          </cell>
        </row>
        <row r="11643">
          <cell r="A11643" t="str">
            <v>1E.08.020.0050</v>
          </cell>
          <cell r="B11643" t="str">
            <v>Scheda chiave universale, 3 relè a scambio completo. Uscite bistabili o temporizzate con tempi programmabili. Un uscita open collector per segnalazione chiave falsa. Ingressi di stato per il comando dei led dei lettori. Gestione di max. 256 tag di prossimità. Compresa quota parte collegamenti, accessori, collaudo e quant'altro necessario per rendere l'impianto funzionante ed eseguito a regola d'arte.</v>
          </cell>
          <cell r="C11643" t="str">
            <v>cad</v>
          </cell>
          <cell r="D11643" t="str">
            <v>130,53</v>
          </cell>
        </row>
        <row r="11644">
          <cell r="A11644" t="str">
            <v>1E.08.020.0060</v>
          </cell>
          <cell r="B11644" t="str">
            <v>Lettore di prossimità per scheda chiave universale. 3 LED di stato. Può essere utilizzato ad incasso su qualsiasi supporto elettrico grazie all'attacco standard KEYSTONE. Colore nero.</v>
          </cell>
          <cell r="C11644" t="str">
            <v>cad</v>
          </cell>
          <cell r="D11644" t="str">
            <v>130,53</v>
          </cell>
        </row>
        <row r="11645">
          <cell r="A11645" t="str">
            <v>1E.08.020.0070</v>
          </cell>
          <cell r="B11645" t="str">
            <v>Chiave di prossimità a forma di portachiave, dotata di codice di sicurezza a 4 byte. La chiave può essere riscritta più volte e l'operazione di lettura e scrittura è crittografata.</v>
          </cell>
          <cell r="C11645" t="str">
            <v>cad</v>
          </cell>
          <cell r="D11645" t="str">
            <v>34,51</v>
          </cell>
        </row>
        <row r="11646">
          <cell r="A11646" t="str">
            <v>1E.08.030</v>
          </cell>
          <cell r="B11646" t="str">
            <v>SENSORI</v>
          </cell>
          <cell r="C11646"/>
          <cell r="D11646"/>
        </row>
        <row r="11647">
          <cell r="A11647" t="str">
            <v>1E.08.030.0010</v>
          </cell>
          <cell r="B11647" t="str">
            <v>Rivelatore intelligente ad infrarossi passivi con protezione volumetrica. Nelle seguenti tipologie:</v>
          </cell>
          <cell r="C11647"/>
          <cell r="D11647"/>
        </row>
        <row r="11648">
          <cell r="A11648" t="str">
            <v>1E.08.030.0010.a</v>
          </cell>
          <cell r="B11648" t="str">
            <v>- portata di 12 metri e 9 tende integrali. Dotato di tecnologia a specchio 3Brid che conferisce eccezionale stabilità di segnale lungo tutta la portata ed esclusiva analisi del segnale 5D per una elevata immunità ai falsi allarmi. Non richiede regolazioni di portata o per diverse altezze di montaggio. Dotato di elettronica ad innesto, con ottica sigillata. Completa protezione antistrisciamento. Messa a fuoco automatica con sensibilità costante per tutto il campo di copertura. Nessuna regolazione necessaria per diverse altezze di montaggio. Conforme norma EN50131-2-2 Grado 2.</v>
          </cell>
          <cell r="C11648" t="str">
            <v>cad</v>
          </cell>
          <cell r="D11648" t="str">
            <v>75,03</v>
          </cell>
        </row>
        <row r="11649">
          <cell r="A11649" t="str">
            <v>1E.08.030.0010.b</v>
          </cell>
          <cell r="B11649" t="str">
            <v>- portata di 16 metri e 9 tende integrali. Dotato di tecnologia a specchio 3Brid che conferisce eccezionale stabilità di segnale lungo tutta la portata ed esclusiva analisi del segnale 5D per una elevata immunità ai falsi allarmi. Elaborazione del segnale con analisi vettoriale (VE) multidimensionale. Dotato di elettronica ad innesto, con ottica sigillata. Completa protezione antistrisciamento. Messa a fuoco automatica con sensibilità costante per tutto il campo di copertura. Nessuna regolazione necessaria per diverse altezze di montaggio. Conforme norma EN50131-2-2 Livello di Sicurezza 2 Classe Ambientale II.</v>
          </cell>
          <cell r="C11649" t="str">
            <v>cad</v>
          </cell>
          <cell r="D11649" t="str">
            <v>126,08</v>
          </cell>
        </row>
        <row r="11650">
          <cell r="A11650" t="str">
            <v>1E.08.030.0010.c</v>
          </cell>
          <cell r="B11650" t="str">
            <v>- portata di 16 metri e 9 tende integrali con circuito antimascheramento di quarta generazione. Segnalazione automatica di tutti i tentativi di mascheramento, grazie a quattro segnali a frequenze diverse che potreggono il sensore, la finestra e le parti interne. Dotato di tecnologia a specchio 3Brid che conferisce eccezionale stabilità di segnale lungo tutta la portata ed esclusiva analisi del segnale 5D per una elevata immunità ai falsi allarmi. Elaborazione del segnale con analisi vettoriale (VE) multidimensionale. Dotato di elettronica ad innesto, con ottica sigillata. Completa protezione antistrisciamento. Messa a fuoco automatica con sensibilità costante per tutto il campo di copertura. Nessuna regolazione necessaria per diverse altezze di montaggio. Conforme norme EN50131-2-2 Livello di Sicurezza 3 Classe Ambientale II.</v>
          </cell>
          <cell r="C11650" t="str">
            <v>cad</v>
          </cell>
          <cell r="D11650" t="str">
            <v>173,47</v>
          </cell>
        </row>
        <row r="11651">
          <cell r="A11651" t="str">
            <v>1E.08.030.0010.d</v>
          </cell>
          <cell r="B11651" t="str">
            <v>- portata di 20 metri e 11 tende integrali. Dotato di tecnologia a specchio 3-Step che conferisce eccezionale stabilità di segnale lungo tutta la portata ed esclusiva analisi del segnale 5D per una elevata immunità ai falsi allarmi. Elaborazione del segnale con analisi vettoriale (VE) multidimensionale. Dotato di elettronica ad innesto, con ottica sigillata. Completa protezione antistrisciamento. Messa a fuoco automatica con sensibilità costante per tutto il campo di copertura. Nessuna regolazione necessaria per diverse altezze di montaggio. Conforme norma EN50131-2-2 Livello di Sicurezza 2 Classe Ambientale II.</v>
          </cell>
          <cell r="C11651" t="str">
            <v>cad</v>
          </cell>
          <cell r="D11651" t="str">
            <v>147,22</v>
          </cell>
        </row>
        <row r="11652">
          <cell r="A11652" t="str">
            <v>1E.08.030.0010.e</v>
          </cell>
          <cell r="B11652" t="str">
            <v>- protezione mista volumetrica fino a 20 metri con 11 tende integrali ed a lunga portata con 1 tenda integrale fino a 60 metri. Ottica a specchio di precisione ad alta densità. Elaborazione del segnale con analisi vettoriale (VE), multidimensionale grazie alla quale il sensore è in grado di riconoscerre la direzione del movimento. Completo di tamper antistrappo.</v>
          </cell>
          <cell r="C11652" t="str">
            <v>cad</v>
          </cell>
          <cell r="D11652" t="str">
            <v>300,89</v>
          </cell>
        </row>
        <row r="11653">
          <cell r="A11653" t="str">
            <v>1E.08.030.0010.f</v>
          </cell>
          <cell r="B11653" t="str">
            <v>- protezione mista volumetrica fino a 20 metri con 11 tende integrali ed a lunga portata con 1 tenda integrale fino a 60 metri. Dotato di esclusiva protezione antimascheramento a doppio canale. Ottica a specchio di precisione ad alta densità. Elaborazione del segnale con analisi vettoriale (VE), multidimensionale grazie alla quale il sensore è in grado di riconoscerre la direzione del movimento. Completo di tamper antistrappo. Conforme alla normativa EN50131-2-2.</v>
          </cell>
          <cell r="C11653" t="str">
            <v>cad</v>
          </cell>
          <cell r="D11653" t="str">
            <v>363,75</v>
          </cell>
        </row>
        <row r="11654">
          <cell r="A11654" t="str">
            <v>1E.08.030.0015</v>
          </cell>
          <cell r="B11654" t="str">
            <v>Rivelatore infrarosso passivo da incasso entro scatola a 3 posti.</v>
          </cell>
          <cell r="C11654" t="str">
            <v>cad</v>
          </cell>
          <cell r="D11654" t="str">
            <v>117,70</v>
          </cell>
        </row>
        <row r="11655">
          <cell r="A11655" t="str">
            <v>1E.08.030.0020</v>
          </cell>
          <cell r="B11655" t="str">
            <v>Rivelatore a microonde da parete ,tipo:</v>
          </cell>
          <cell r="C11655"/>
          <cell r="D11655"/>
        </row>
        <row r="11656">
          <cell r="A11656" t="str">
            <v>1E.08.030.0020.a</v>
          </cell>
          <cell r="B11656" t="str">
            <v>- convenzionale portata 2-13 m (frequenza 9,9 GHz)</v>
          </cell>
          <cell r="C11656" t="str">
            <v>cad</v>
          </cell>
          <cell r="D11656" t="str">
            <v>232,95</v>
          </cell>
        </row>
        <row r="11657">
          <cell r="A11657" t="str">
            <v>1E.08.030.0020.b</v>
          </cell>
          <cell r="B11657" t="str">
            <v>- convenzionale portata 2-13 m (frequenza 10,525 GHz)</v>
          </cell>
          <cell r="C11657" t="str">
            <v>cad</v>
          </cell>
          <cell r="D11657" t="str">
            <v>232,95</v>
          </cell>
        </row>
        <row r="11658">
          <cell r="A11658" t="str">
            <v>1E.08.030.0020.c</v>
          </cell>
          <cell r="B11658" t="str">
            <v>- per sistemi seriali portata 2-13 m (frequenza 9,9 GHz)</v>
          </cell>
          <cell r="C11658" t="str">
            <v>cad</v>
          </cell>
          <cell r="D11658" t="str">
            <v>243,16</v>
          </cell>
        </row>
        <row r="11659">
          <cell r="A11659" t="str">
            <v>1E.08.030.0020.d</v>
          </cell>
          <cell r="B11659" t="str">
            <v>- per sistemi seriali portata 2-13 m (frequenza 10,525 GHz)</v>
          </cell>
          <cell r="C11659" t="str">
            <v>cad</v>
          </cell>
          <cell r="D11659" t="str">
            <v>243,16</v>
          </cell>
        </row>
        <row r="11660">
          <cell r="A11660" t="str">
            <v>1E.08.030.0025</v>
          </cell>
          <cell r="B11660" t="str">
            <v>Rivelatore a microonde da incasso entro scatole a 3 posti (escluso supporti e placche) tipo:</v>
          </cell>
          <cell r="C11660"/>
          <cell r="D11660"/>
        </row>
        <row r="11661">
          <cell r="A11661" t="str">
            <v>1E.08.030.0025.a</v>
          </cell>
          <cell r="B11661" t="str">
            <v>- convenzionale portata 2-8 m (frequenza 9,9 GHz)</v>
          </cell>
          <cell r="C11661" t="str">
            <v>cad</v>
          </cell>
          <cell r="D11661" t="str">
            <v>160,92</v>
          </cell>
        </row>
        <row r="11662">
          <cell r="A11662" t="str">
            <v>1E.08.030.0025.b</v>
          </cell>
          <cell r="B11662" t="str">
            <v>- per sistemi seriali portata 2-8 m (frequenza 9,9 GHz)</v>
          </cell>
          <cell r="C11662" t="str">
            <v>cad</v>
          </cell>
          <cell r="D11662" t="str">
            <v>163,64</v>
          </cell>
        </row>
        <row r="11663">
          <cell r="A11663" t="str">
            <v>1E.08.030.0030</v>
          </cell>
          <cell r="B11663" t="str">
            <v>Rivelatore intelligente, doppia tecnologia ad infrarossi passivi e microonde. Nelle seguenti tipologie:</v>
          </cell>
          <cell r="C11663"/>
          <cell r="D11663"/>
        </row>
        <row r="11664">
          <cell r="A11664" t="str">
            <v>1E.08.030.0030.a</v>
          </cell>
          <cell r="B11664" t="str">
            <v>- protezione volumetrica fino a 12 metri. Sensore infrarossi con 9 tende integrali. Ottica a specchio di precisione con tende a focale continua. Risposta di allarme intelligente basata sulla classificazione del segnale del PIR e del radar. Modulo a microonde di altà qualità a 5,8 GHz con tecnologia che permette di stabilire con precisione ill limite del campo di rilevazione del radar a bassa emissione di potenza (0,003 uW/cm² a 1 mt). Circuito elettronico ad innesto. Funzione integrata di fine linea/doppio bilanciamento su diversi livelli di bilanciamento impostabili. Portata selezionabile su 4 livelli (4, 6, 9, 12 metri). Compresa quota parte collegamenti, accessori, collaudo e quant'altro necessario per rendere l'impianto funzionante ed eseguito a regola d'arte. Conforme alla normativa EN50131 Livello di sicurezza 2 Classe Ambientale II.</v>
          </cell>
          <cell r="C11664" t="str">
            <v>cad</v>
          </cell>
          <cell r="D11664" t="str">
            <v>118,84</v>
          </cell>
        </row>
        <row r="11665">
          <cell r="A11665" t="str">
            <v>1E.08.030.0030.b</v>
          </cell>
          <cell r="B11665" t="str">
            <v>- protezione volumetrica fino a 16 metri. Sensore infrarossi con 9 tende integrali. Ottica a specchio di precisione con tende a focale continua. Analisi vettoriale del segnale. Risposta di allarme intelligente basata sulla classificazione del segnale del PIR e del radar. Modulo a microonde di alta qualità a 5,8 GHz con tecnologia che permette di stabilire con precisione ill limite del campo di rilevazione del radar a bassa emissione di potenza (0,003 uW/cm² a 1 mt). Circuito elettronico ad innesto. Funzione integrata di fine linea/doppio bilanciamento su diversi livelli di bilanciamento impostabili. Portata selezionabile su 4 livelli. Conforme alla normativa EN50131 Livello di sicurezza 2 Classe Ambientale II.</v>
          </cell>
          <cell r="C11665" t="str">
            <v>cad</v>
          </cell>
          <cell r="D11665" t="str">
            <v>156,79</v>
          </cell>
        </row>
        <row r="11666">
          <cell r="A11666" t="str">
            <v>1E.08.030.0032</v>
          </cell>
          <cell r="B11666" t="str">
            <v>Rivelatore intelligente a doppia tecnologia ad infrarossi passivi e microonde. Protezione volumetrica fino a 20 metri. Sensore infrarossi con 7 tende integrali. Ottica a specchio di precisione con tende a focale continua. Circuito ASIC di nuova generazione a doppia tecnologia con elaborazione del segnale in tecnologia 4D. PIR con sistema Autofocus di controllo della copertura. Elaborazione a doppia tenda per gli ambienti difficili. Modulo a microonde di altà qualità con antenne doppie contrapposte a bassa emissione di potenza (0,005 uW/cm a 1 mt) con controllo distanza del movimento DoM. Completo di tamper antistrappo.</v>
          </cell>
          <cell r="C11666" t="str">
            <v>cad</v>
          </cell>
          <cell r="D11666" t="str">
            <v>185,76</v>
          </cell>
        </row>
        <row r="11667">
          <cell r="A11667" t="str">
            <v>1E.08.030.0035</v>
          </cell>
          <cell r="B11667" t="str">
            <v>Rivelatore intelligente, doppia tecnologia ad infrarossi passivi e microonde. Protezione volumetrica fino a 16 metri. Sensore infrarossi con 9 tende integrali. Ottica a specchio di precisione con tende a focale continua. Analisi vettoriale del segnale. Risposta di allarme intelligente basata sulla classificazione del segnale del PIR e del radar. Modulo a microonde di alta qualità a 5,8 GHz con tecnologia che permette di stabilire con precisione ill limite del campo di rilevazione del radar a bassa emissione di potenza (0,003 uW/cm² a 1 mt). Circuito antimascheramento ad infrarossi attivi per proteggere sia all'esterno che all'interno del rivelatore. Circuito elettronico ad innesto. Funzione integrata di fine linea/doppio bilanciamento su diversi livelli di bilanciamento impostabili. Portata selezionabile su 4 livelli (10, 12, 14, 16 metri). Conforme alla normativa EN50131 Livello di sicurezza 3 Classe Ambientale II.</v>
          </cell>
          <cell r="C11667" t="str">
            <v>cad</v>
          </cell>
          <cell r="D11667" t="str">
            <v>207,87</v>
          </cell>
        </row>
        <row r="11668">
          <cell r="A11668" t="str">
            <v>1E.08.030.0040</v>
          </cell>
          <cell r="B11668" t="str">
            <v>Rivelatore intelligente a doppia tecnologia ad infrarossi passivi e microonde. Protezione volumetrica a 360° con diametro di copertura di 20 mt. Montaggio fino a 5 mt di altezza. La sezione ad infrarossi è basata su tecnologia a specchio con copertura a 18 tende integrali, analisi del segnale 4D. Ottica sigillata. Elaborazione a doppia tenda (bi-curtain) supplementare per gli ambienti difficili. La sezione a microonde opera in banda C (5.8 GHz) ed utilizza linnovativo sistema di rivelazione RCR capace di misurare la distanza del movimento. Il rivelatore è caratterizzato da elettronica ad innesto per una facile installazione ed è dotato di funzione di disabilitazione della microonda ad impianto disinserito. Può anche essere utilizzato come sensore solo a microonda mediante limpostazione di un dip-switch.Nessuna regolazione necessaria per diverse altezze di montaggio. Conforme alla normativa EN50131-2-2 Grado 2.</v>
          </cell>
          <cell r="C11668" t="str">
            <v>cad</v>
          </cell>
          <cell r="D11668" t="str">
            <v>207,87</v>
          </cell>
        </row>
        <row r="11669">
          <cell r="A11669" t="str">
            <v>1E.08.030.0045</v>
          </cell>
          <cell r="B11669" t="str">
            <v>Rivelatore intelligente a doppia tecnologia ad infrarossi passivi e microonde. Protezione volumetrica a 360° con diametro di copertura di 20 mt. Dotato di funzione antimascheramento realizzata mediante il canale a microonda che protegge il rivelatore nel raggio di 40 cm.Montaggio fino a 5 mt di altezza. La sezione ad infrarossi è basata su tecnologia a specchio con copertura a 18 tende integrali, analisi del segnale 4D. Ottica sigillata. Elaborazione a doppia tenda (bi-curtain) supplementare per gli ambienti difficili. La sezione a microonda opera in banda C (5.8 GHz) ed utilizza linnovativo sistema di rivelazione RCR capace di misurare la distanza del movimento. Il rivelatore è caratterizzato da elettronica ad innesto per una facile installazione ed è dotato di funzione di disabilitazione della microonda ad impianto disinserito. Può anche essere utilizzato come sensore solo a microonda mediante limpostazione di un dip-switch. Nessuna regolazione necessaria per diverse altezze di montaggio. Conforme alla normativa EN50131-2-2 Grado 2.</v>
          </cell>
          <cell r="C11669" t="str">
            <v>cad</v>
          </cell>
          <cell r="D11669" t="str">
            <v>325,92</v>
          </cell>
        </row>
        <row r="11670">
          <cell r="A11670" t="str">
            <v>1E.08.030.0050</v>
          </cell>
          <cell r="B11670" t="str">
            <v>Rivelatore doppia tecnologia da esterno, che utilizza due sensori ad infrarossi passivi indipendenti uniti ad un modulo sensore a microonde, portata selezionabile elettronicamente 10, 20, 30 metri, angolo di rilevazione da 10° a 70°, snodo integrale a due assi per una regolazione del sensore di 180° in orizzontale e 90° in verticale, modulo sensore nascosto per non dare riferimenti sulleffetiva copertura, selezione della modalità di funzionamento (AND / OR), regolazione elettronica del conteggio impulsi. Completo di tamper antiapertura e antirimozione. Custodia IP55.</v>
          </cell>
          <cell r="C11670" t="str">
            <v>cad</v>
          </cell>
          <cell r="D11670" t="str">
            <v>402,61</v>
          </cell>
        </row>
        <row r="11671">
          <cell r="A11671" t="str">
            <v>1E.08.030.0055</v>
          </cell>
          <cell r="B11671" t="str">
            <v>Rivelatore doppia tecnologia da esterno con circuito antimascheramento, che utilizza due sensori ad infrarossi passivi indipendenti uniti ad un modulo sensore a microonde, portata selezionabile elettronicamente 10, 20, 30 metri, angolo di rilevazione da 10° a 70°, snodo integrale a due assi per una regolazione del sensore di 180° in orizzontale e 90° in verticale, modulo sensore nascosto per non dare riferimenti sulleffetiva copertura, selezione della modalità di funzionamento (AND / OR), regolazione elettronica del conteggio impulsi. Completo di tamper antiapertura e antirimozione. Custodia IP55.</v>
          </cell>
          <cell r="C11671" t="str">
            <v>cad</v>
          </cell>
          <cell r="D11671" t="str">
            <v>455,37</v>
          </cell>
        </row>
        <row r="11672">
          <cell r="A11672" t="str">
            <v>1E.08.030.0060</v>
          </cell>
          <cell r="B11672" t="str">
            <v>Barriera ad infrarossi attivi a quattro raggi sincronizzati per esterno, dotata di 4 canali selezionabili e memoria di allarme. Doppia frequenza di modulazione, ottica regolabile con precisione, immunità alle luci esterne, alta protezione dai disturbi elettromagnetici, controllo automatico del guadagno AGC. Di semplice allineamento, è adatta per il montaggio da esterno oppure in colonne modulari di altezza fino a 3 metri, caratterizzate da una visuale a 180° o 360° senza punti ciechi. Grado di protezione IP55.</v>
          </cell>
          <cell r="C11672"/>
          <cell r="D11672"/>
        </row>
        <row r="11673">
          <cell r="A11673" t="str">
            <v>1E.08.030.0060.a</v>
          </cell>
          <cell r="B11673" t="str">
            <v>- con portata di 50 m</v>
          </cell>
          <cell r="C11673" t="str">
            <v>cad</v>
          </cell>
          <cell r="D11673" t="str">
            <v>949,22</v>
          </cell>
        </row>
        <row r="11674">
          <cell r="A11674" t="str">
            <v>1E.08.030.0060.b</v>
          </cell>
          <cell r="B11674" t="str">
            <v>- con portata di 100 m</v>
          </cell>
          <cell r="C11674" t="str">
            <v>cad</v>
          </cell>
          <cell r="D11674" t="str">
            <v>979,30</v>
          </cell>
        </row>
        <row r="11675">
          <cell r="A11675" t="str">
            <v>1E.08.030.0060.c</v>
          </cell>
          <cell r="B11675" t="str">
            <v>- con portata di 200 m</v>
          </cell>
          <cell r="C11675" t="str">
            <v>cad</v>
          </cell>
          <cell r="D11675" t="str">
            <v>1.002,13</v>
          </cell>
        </row>
        <row r="11676">
          <cell r="A11676" t="str">
            <v>1E.08.030.0065</v>
          </cell>
          <cell r="B11676" t="str">
            <v>Barriera ad infrarossi attivi a due raggi sincronizzati con portata all'esterno di 40 m e di 80 m all'interno, dotata di 4 canali selezionabili. Doppia frequenza di modulazione, ottica regolabile con precisione, immunità alle luci esterne, alta protezione dai disturbi elettromagnetici, controllo automatico del guadagno AGC. Di semplice allineamento, è adatta per il montaggio da esterno oppure in colonne modulari di altezza fino a 3 metri, caratterizzate da una visuale a 180° o 360° senza punti ciechi. Grado di protezione IP54.</v>
          </cell>
          <cell r="C11676" t="str">
            <v>cad</v>
          </cell>
          <cell r="D11676" t="str">
            <v>602,00</v>
          </cell>
        </row>
        <row r="11677">
          <cell r="A11677" t="str">
            <v>1E.08.030.0070</v>
          </cell>
          <cell r="B11677" t="str">
            <v>Accessori per barriere a infrarossi:</v>
          </cell>
          <cell r="C11677"/>
          <cell r="D11677"/>
        </row>
        <row r="11678">
          <cell r="A11678" t="str">
            <v>1E.08.030.0070.a</v>
          </cell>
          <cell r="B11678" t="str">
            <v>- alimentatore per colonne. Funzionante con tensione di 230 Vca è dotato di due uscite: 12Vca-1A e 12Vcc-500mA. Adatto ad essere installato allinterno della colonna, dotato di alloggiamento per batteria di back-up da 1,2 A/h.</v>
          </cell>
          <cell r="C11678" t="str">
            <v>cad</v>
          </cell>
          <cell r="D11678" t="str">
            <v>333,39</v>
          </cell>
        </row>
        <row r="11679">
          <cell r="A11679" t="str">
            <v>1E.08.030.0070.b</v>
          </cell>
          <cell r="B11679" t="str">
            <v>- staffa di fissaggio in colonna per raggi, alimentatore o batteria</v>
          </cell>
          <cell r="C11679" t="str">
            <v>cad</v>
          </cell>
          <cell r="D11679" t="str">
            <v>12,78</v>
          </cell>
        </row>
        <row r="11680">
          <cell r="A11680" t="str">
            <v>1E.08.030.0070.c</v>
          </cell>
          <cell r="B11680" t="str">
            <v>- colonna in alluminio pressofuso di altezza metri 1,5 per barriere ad infrarossi attivi. Compreso kit di installazione. Consente lorientamento dei raggi di 180°. Grado di protezione IP54. Comprensiva di riscaldatori e termostato.</v>
          </cell>
          <cell r="C11680" t="str">
            <v>cad</v>
          </cell>
          <cell r="D11680" t="str">
            <v>738,22</v>
          </cell>
        </row>
        <row r="11681">
          <cell r="A11681" t="str">
            <v>1E.08.030.0070.d</v>
          </cell>
          <cell r="B11681" t="str">
            <v>- colonna in alluminio pressofuso di altezza metri 3 per barriere ad infrarossi attivi. Compreso kit di installazione. Consente l'orientamento dei raggi di 180°. Grado di protezione IP54. Comprensiva di riscaldatori e termostato.</v>
          </cell>
          <cell r="C11681" t="str">
            <v>cad</v>
          </cell>
          <cell r="D11681" t="str">
            <v>1.272,54</v>
          </cell>
        </row>
        <row r="11682">
          <cell r="A11682" t="str">
            <v>1E.08.030.0070.e</v>
          </cell>
          <cell r="B11682" t="str">
            <v>- colonna bifacciale in alluminio pressofuso di altezza metri 1,5 per barriere ad infrarossi attivi . Grado di protezione IP54. Comprensiva di riscaldatori e termostato.</v>
          </cell>
          <cell r="C11682" t="str">
            <v>cad</v>
          </cell>
          <cell r="D11682" t="str">
            <v>1.171,48</v>
          </cell>
        </row>
        <row r="11683">
          <cell r="A11683" t="str">
            <v>1E.08.030.0070.f</v>
          </cell>
          <cell r="B11683" t="str">
            <v>- colonna bifacciale in alluminio pressofuso di altezza metri 3 per barriere ad infrarossi attivi. Compreso kit di installazione. Consente l'orientamento dei raggi di 180° su ciascuna delle due facce. Comprensiva di riscaldatori e termostato.</v>
          </cell>
          <cell r="C11683" t="str">
            <v>cad</v>
          </cell>
          <cell r="D11683" t="str">
            <v>2.057,66</v>
          </cell>
        </row>
        <row r="11684">
          <cell r="A11684" t="str">
            <v>1E.08.030.0080</v>
          </cell>
          <cell r="B11684" t="str">
            <v>Barriere ad infrarossi attivi per interni.</v>
          </cell>
          <cell r="C11684"/>
          <cell r="D11684"/>
        </row>
        <row r="11685">
          <cell r="A11685" t="str">
            <v>1E.08.030.0080.a</v>
          </cell>
          <cell r="B11685" t="str">
            <v>- mini barriera con 2 raggi H = 0,50 m. Omolog. IMQ III Liv.</v>
          </cell>
          <cell r="C11685" t="str">
            <v>cad</v>
          </cell>
          <cell r="D11685" t="str">
            <v>247,42</v>
          </cell>
        </row>
        <row r="11686">
          <cell r="A11686" t="str">
            <v>1E.08.030.0080.b</v>
          </cell>
          <cell r="B11686" t="str">
            <v>- mini barriera con 4 raggi H = 1,00 m. Omolog. IMQ III Liv.</v>
          </cell>
          <cell r="C11686" t="str">
            <v>cad</v>
          </cell>
          <cell r="D11686" t="str">
            <v>279,71</v>
          </cell>
        </row>
        <row r="11687">
          <cell r="A11687" t="str">
            <v>1E.08.030.0090</v>
          </cell>
          <cell r="B11687" t="str">
            <v>Barriera a microonde paraboliche. Frequenza di lavoro a 10.5GHz a 4 canali. Potenza RF 20-500 mW E.I.R.P. Tensione di alimentazione nominale 19 Vac. Alloggiamento per batteria a 12Vcc 2Ah. Regolazione manuale della sensibilità ed integrazione. Escluso palo di supporto.</v>
          </cell>
          <cell r="C11687"/>
          <cell r="D11687"/>
        </row>
        <row r="11688">
          <cell r="A11688" t="str">
            <v>1E.08.030.0090.a</v>
          </cell>
          <cell r="B11688" t="str">
            <v>- portata nominale 50 m</v>
          </cell>
          <cell r="C11688" t="str">
            <v>cad</v>
          </cell>
          <cell r="D11688" t="str">
            <v>1.612,94</v>
          </cell>
        </row>
        <row r="11689">
          <cell r="A11689" t="str">
            <v>1E.08.030.0090.b</v>
          </cell>
          <cell r="B11689" t="str">
            <v>- portata nominale 100 m</v>
          </cell>
          <cell r="C11689" t="str">
            <v>cad</v>
          </cell>
          <cell r="D11689" t="str">
            <v>1.929,98</v>
          </cell>
        </row>
        <row r="11690">
          <cell r="A11690" t="str">
            <v>1E.08.030.0100</v>
          </cell>
          <cell r="B11690" t="str">
            <v>Rivelatori elettronici di liquidi:</v>
          </cell>
          <cell r="C11690"/>
          <cell r="D11690"/>
        </row>
        <row r="11691">
          <cell r="A11691" t="str">
            <v>1E.08.030.0100.a</v>
          </cell>
          <cell r="B11691" t="str">
            <v>- rivelatore di liquidi autonomo. Uscita a relè NA/NC. Alimentazione 12/24Vcc.</v>
          </cell>
          <cell r="C11691" t="str">
            <v>cad</v>
          </cell>
          <cell r="D11691" t="str">
            <v>83,57</v>
          </cell>
        </row>
        <row r="11692">
          <cell r="A11692" t="str">
            <v>1E.08.030.0100.b</v>
          </cell>
          <cell r="B11692" t="str">
            <v>- interfaccia per rivelatori di liquidi completa di sonda per applicazione sotto tappeti. Fornita con batteria al litio con durata approssimativa di 10/15 anni. Possibilità di collegare fino a 4 sensori.</v>
          </cell>
          <cell r="C11692" t="str">
            <v>cad</v>
          </cell>
          <cell r="D11692" t="str">
            <v>136,51</v>
          </cell>
        </row>
        <row r="11693">
          <cell r="A11693" t="str">
            <v>1E.08.030.0110</v>
          </cell>
          <cell r="B11693" t="str">
            <v>Sensori perimetrali, nelle tipologie:</v>
          </cell>
          <cell r="C11693"/>
          <cell r="D11693"/>
        </row>
        <row r="11694">
          <cell r="A11694" t="str">
            <v>1E.08.030.0110.a</v>
          </cell>
          <cell r="B11694" t="str">
            <v>- contatto magnetico in alluminio per installazione a pavimento. GAP 75 mm. Completo di cavo armato. Omologato IMQ I Liv.</v>
          </cell>
          <cell r="C11694" t="str">
            <v>cad</v>
          </cell>
          <cell r="D11694" t="str">
            <v>59,94</v>
          </cell>
        </row>
        <row r="11695">
          <cell r="A11695" t="str">
            <v>1E.08.030.0110.b</v>
          </cell>
          <cell r="B11695" t="str">
            <v>- contatto magnetico in alluminio anodizzato per installazione a giorno. GAP 75 mm.</v>
          </cell>
          <cell r="C11695" t="str">
            <v>cad</v>
          </cell>
          <cell r="D11695" t="str">
            <v>84,78</v>
          </cell>
        </row>
        <row r="11696">
          <cell r="A11696" t="str">
            <v>1E.08.030.0110.c</v>
          </cell>
          <cell r="B11696" t="str">
            <v>- contatto magnetico di colore bianco, a giorno, con cavo. GAP 15 mm.</v>
          </cell>
          <cell r="C11696" t="str">
            <v>cad</v>
          </cell>
          <cell r="D11696" t="str">
            <v>25,95</v>
          </cell>
        </row>
        <row r="11697">
          <cell r="A11697" t="str">
            <v>1E.08.030.0110.d</v>
          </cell>
          <cell r="B11697" t="str">
            <v>- contatto magnetico in alluminio anodizzato ad alta sicurezza. Tripla polarizzazione. GAP da 5 a 15 mm. Completo di cavo armato. Omologato IMQ II° Liv.</v>
          </cell>
          <cell r="C11697" t="str">
            <v>cad</v>
          </cell>
          <cell r="D11697" t="str">
            <v>226,44</v>
          </cell>
        </row>
        <row r="11698">
          <cell r="A11698" t="str">
            <v>1E.08.030.0110.e</v>
          </cell>
          <cell r="B11698" t="str">
            <v>- contatto magnetico ad incasso per porte in ferro con cavo. GAP 9 mm.</v>
          </cell>
          <cell r="C11698" t="str">
            <v>cad</v>
          </cell>
          <cell r="D11698" t="str">
            <v>36,76</v>
          </cell>
        </row>
        <row r="11699">
          <cell r="A11699" t="str">
            <v>1E.08.030.0110.f</v>
          </cell>
          <cell r="B11699" t="str">
            <v>- contatto magnetico ad incasso ed a giorno con cavo. GAP 12 mm.</v>
          </cell>
          <cell r="C11699" t="str">
            <v>cad</v>
          </cell>
          <cell r="D11699" t="str">
            <v>25,61</v>
          </cell>
        </row>
        <row r="11700">
          <cell r="A11700" t="str">
            <v>1E.08.030.0110.g</v>
          </cell>
          <cell r="B11700" t="str">
            <v>- sensore inerziale d'urto autonomo. Copertura max fino a 6 m. Provvisto di scheda elettronica di analisi interna con regolazione di sensibilità per l'attacco singolo e conteggio degli impulsi (da 1 a 9). Test selezionabile. Fornito con uscita a relè e indicatore a LED.</v>
          </cell>
          <cell r="C11700" t="str">
            <v>cad</v>
          </cell>
          <cell r="D11700" t="str">
            <v>93,47</v>
          </cell>
        </row>
        <row r="11701">
          <cell r="A11701" t="str">
            <v>1E.08.030.0110.h</v>
          </cell>
          <cell r="B11701" t="str">
            <v>- contatto a fune per tapparelle completo di scheda d'analisi.</v>
          </cell>
          <cell r="C11701" t="str">
            <v>cad</v>
          </cell>
          <cell r="D11701" t="str">
            <v>50,45</v>
          </cell>
        </row>
        <row r="11702">
          <cell r="A11702" t="str">
            <v>1E.08.030.0110.i</v>
          </cell>
          <cell r="B11702" t="str">
            <v>- contatto ad azionamento meccanico (asta oscillante) con eccentrico a leva e comando a mezzo di contatto reed.</v>
          </cell>
          <cell r="C11702" t="str">
            <v>cad</v>
          </cell>
          <cell r="D11702" t="str">
            <v>39,03</v>
          </cell>
        </row>
        <row r="11703">
          <cell r="A11703" t="str">
            <v>1E.08.030.0110.j</v>
          </cell>
          <cell r="B11703" t="str">
            <v>- microfono selettivo per caveaux, casseforti e pareti. Omologato IMQ II e III Liv.</v>
          </cell>
          <cell r="C11703" t="str">
            <v>cad</v>
          </cell>
          <cell r="D11703" t="str">
            <v>268,93</v>
          </cell>
        </row>
        <row r="11704">
          <cell r="A11704" t="str">
            <v>1E.08.030.0110.k</v>
          </cell>
          <cell r="B11704" t="str">
            <v>- sensore inerziale con trimmer per la regolazione della sensibilità con contatto magnetico e batteria al litio.</v>
          </cell>
          <cell r="C11704" t="str">
            <v>cad</v>
          </cell>
          <cell r="D11704" t="str">
            <v>89,45</v>
          </cell>
        </row>
        <row r="11705">
          <cell r="A11705" t="str">
            <v>1E.08.030.0110.l</v>
          </cell>
          <cell r="B11705" t="str">
            <v>- sensore di rottura vetro a doppia tecnologia, portata 3 metri, con contatto magnetico.</v>
          </cell>
          <cell r="C11705" t="str">
            <v>cad</v>
          </cell>
          <cell r="D11705" t="str">
            <v>95,02</v>
          </cell>
        </row>
        <row r="11706">
          <cell r="A11706" t="str">
            <v>1E.08.040</v>
          </cell>
          <cell r="B11706" t="str">
            <v>AVVISATORI</v>
          </cell>
          <cell r="C11706"/>
          <cell r="D11706"/>
        </row>
        <row r="11707">
          <cell r="A11707" t="str">
            <v>1E.08.040.0010</v>
          </cell>
          <cell r="B11707" t="str">
            <v>Sirena per interni, nelle tipologie:</v>
          </cell>
          <cell r="C11707"/>
          <cell r="D11707"/>
        </row>
        <row r="11708">
          <cell r="A11708" t="str">
            <v>1E.08.040.0010.a</v>
          </cell>
          <cell r="B11708" t="str">
            <v>- sirena da interno ad un tono in ABS di colore bianco. Funzionamento a 12Vcc a basso assorbimento (120mA). Potenza sonora di 101 dB a 1mt. Fornita con tamper antistrappo e apertura.</v>
          </cell>
          <cell r="C11708" t="str">
            <v>cad</v>
          </cell>
          <cell r="D11708" t="str">
            <v>71,34</v>
          </cell>
        </row>
        <row r="11709">
          <cell r="A11709" t="str">
            <v>1E.08.040.0010.b</v>
          </cell>
          <cell r="B11709" t="str">
            <v>- sirena da interno ad un tono in ABS di colore bianco. Fornita con lampeggiante. Funzionamento a 12Vcc a basso assorbimento (120 mA). Potenza sonora di 101 dB a 1m. Fornita con tamper antistrappo e apertura.</v>
          </cell>
          <cell r="C11709" t="str">
            <v>cad</v>
          </cell>
          <cell r="D11709" t="str">
            <v>85,23</v>
          </cell>
        </row>
        <row r="11710">
          <cell r="A11710" t="str">
            <v>1E.08.040.0010.c</v>
          </cell>
          <cell r="B11710" t="str">
            <v>- sirena da interno autoalimentata ad uno o due toni in ABS di colore bianco. Funzionamento a 12Vcc a basso assorbimento (120 mA). Potenza sonora di 101 dB a 1m. Fornita con tamper antistrappo e apertura. Comprensiva di batteria.</v>
          </cell>
          <cell r="C11710" t="str">
            <v>cad</v>
          </cell>
          <cell r="D11710" t="str">
            <v>124,41</v>
          </cell>
        </row>
        <row r="11711">
          <cell r="A11711" t="str">
            <v>1E.08.040.0020</v>
          </cell>
          <cell r="B11711" t="str">
            <v>Sirena per esterni, nelle tipologie:</v>
          </cell>
          <cell r="C11711"/>
          <cell r="D11711"/>
        </row>
        <row r="11712">
          <cell r="A11712" t="str">
            <v>1E.08.040.0020.a</v>
          </cell>
          <cell r="B11712" t="str">
            <v>- autoalimentata piezoelettrica senza lampeggiante, con protezione antischiuma e doppio coperchio</v>
          </cell>
          <cell r="C11712" t="str">
            <v>cad</v>
          </cell>
          <cell r="D11712" t="str">
            <v>142,32</v>
          </cell>
        </row>
        <row r="11713">
          <cell r="A11713" t="str">
            <v>1E.08.040.0020.c</v>
          </cell>
          <cell r="B11713" t="str">
            <v>- per impianti seriali, autoalimentata piezoelettrica senza lampeggiante, con protezione antischiuma e doppio coperchio</v>
          </cell>
          <cell r="C11713" t="str">
            <v>cad</v>
          </cell>
          <cell r="D11713" t="str">
            <v>150,08</v>
          </cell>
        </row>
        <row r="11714">
          <cell r="A11714" t="str">
            <v>1E.08.040.0020.d</v>
          </cell>
          <cell r="B11714" t="str">
            <v>- per impianti seriali, autoalimentata piezoelettrica con lampeggiante, con protezione antischiuma e doppio coperchio</v>
          </cell>
          <cell r="C11714" t="str">
            <v>cad</v>
          </cell>
          <cell r="D11714" t="str">
            <v>177,61</v>
          </cell>
        </row>
        <row r="11715">
          <cell r="A11715" t="str">
            <v>1E.08.050</v>
          </cell>
          <cell r="B11715" t="str">
            <v>COMBINATORI TELEFONICI</v>
          </cell>
          <cell r="C11715"/>
          <cell r="D11715"/>
        </row>
        <row r="11716">
          <cell r="A11716" t="str">
            <v>1E.08.050.0010</v>
          </cell>
          <cell r="B11716" t="str">
            <v>Combinatore telefonico GSM/PSTN teleinterrogabile e teleprogrammabile, in contenitore di ridotte dimensioni, modulo GSM Dual Band integrato, dotato di 4 ingressi cablati espandibili a 8 con funzione split e di 4 uscite O.C. di stato, 4 uscite O.C. programmabili e tele controllabili; le uscite programmabili possono essere di tipo NA, NC o impulsive. Dotato di una uscita relè con contatti puliti programmabile per riprodurre varie segnalazioni di stato o una delle uscite programmabili. Il combinatore è in grado di inviare 16 diversi messaggi in fonia per una durata totale di oltre 200 sec., più di 70 SMS autocomposti e 15 SMS completamente personalizzabili. Il combinatore può memorizzare 16 numeri telefonici per le comunicazioni di allarme e/o di stato e 2 numeri telefonici per le comunicazioni in formato digitale.</v>
          </cell>
          <cell r="C11716" t="str">
            <v>cad</v>
          </cell>
          <cell r="D11716" t="str">
            <v>815,06</v>
          </cell>
        </row>
        <row r="11717">
          <cell r="A11717" t="str">
            <v>1E.08.050.0030</v>
          </cell>
          <cell r="B11717" t="str">
            <v>Modulo a sintesi vocale per centrali. In grado di trasferire fino a 14 messaggi evento personalizzabili a 16 numeri telefonici.</v>
          </cell>
          <cell r="C11717" t="str">
            <v>cad</v>
          </cell>
          <cell r="D11717" t="str">
            <v>149,08</v>
          </cell>
        </row>
        <row r="11718">
          <cell r="A11718" t="str">
            <v>1E.08.050.0040</v>
          </cell>
          <cell r="B11718" t="str">
            <v>Modulo GSM/GPRS per centrali antintrusione. Può essere utilizzato come Back-up di linea telefonica. Consente l'invio degli allarmi con tutti i protocolli supportati dalla centrale. Utilizzabile per riporto eventi e telegestione su linea GSM</v>
          </cell>
          <cell r="C11718" t="str">
            <v>cad</v>
          </cell>
          <cell r="D11718" t="str">
            <v>613,05</v>
          </cell>
        </row>
        <row r="11719">
          <cell r="A11719" t="str">
            <v>1E.08.060</v>
          </cell>
          <cell r="B11719" t="str">
            <v>ALIMENTAZIONE</v>
          </cell>
          <cell r="C11719"/>
          <cell r="D11719"/>
        </row>
        <row r="11720">
          <cell r="A11720" t="str">
            <v>1E.08.060.0010</v>
          </cell>
          <cell r="B11720" t="str">
            <v>Alimentatori in versione a giorno, ingresso per test batteria, uscita presenza rete e stato batteria, nelle tipologie:</v>
          </cell>
          <cell r="C11720"/>
          <cell r="D11720"/>
        </row>
        <row r="11721">
          <cell r="A11721" t="str">
            <v>1E.08.060.0010.a</v>
          </cell>
          <cell r="B11721" t="str">
            <v>- 1,3 A tensione di uscita 13,8 V</v>
          </cell>
          <cell r="C11721" t="str">
            <v>cad</v>
          </cell>
          <cell r="D11721" t="str">
            <v>129,84</v>
          </cell>
        </row>
        <row r="11722">
          <cell r="A11722" t="str">
            <v>1E.08.060.0010.b</v>
          </cell>
          <cell r="B11722" t="str">
            <v>- 4,5 A tensione di uscita 13,8 V</v>
          </cell>
          <cell r="C11722" t="str">
            <v>cad</v>
          </cell>
          <cell r="D11722" t="str">
            <v>240,71</v>
          </cell>
        </row>
        <row r="11723">
          <cell r="A11723" t="str">
            <v>1E.08.060.0010.c</v>
          </cell>
          <cell r="B11723" t="str">
            <v>- 0,7 A tensione di uscita 27,6 V</v>
          </cell>
          <cell r="C11723" t="str">
            <v>cad</v>
          </cell>
          <cell r="D11723" t="str">
            <v>129,84</v>
          </cell>
        </row>
        <row r="11724">
          <cell r="A11724" t="str">
            <v>1E.08.060.0010.d</v>
          </cell>
          <cell r="B11724" t="str">
            <v>- 2,5 A tensione di uscita 27,6 V</v>
          </cell>
          <cell r="C11724" t="str">
            <v>cad</v>
          </cell>
          <cell r="D11724" t="str">
            <v>263,19</v>
          </cell>
        </row>
        <row r="11725">
          <cell r="A11725" t="str">
            <v>1E.08.060.0020</v>
          </cell>
          <cell r="B11725" t="str">
            <v>Alimentatore switching, fornito in contenitore metallico con possibilità di ospitare una batteria in tampone. Protezione elettronica dai corto circuiti e dal sovraccarico. Nelle tipologie:</v>
          </cell>
          <cell r="C11725"/>
          <cell r="D11725"/>
        </row>
        <row r="11726">
          <cell r="A11726" t="str">
            <v>1E.08.060.0020.a</v>
          </cell>
          <cell r="B11726" t="str">
            <v>-12V 2A - batteria da 7,2Ah</v>
          </cell>
          <cell r="C11726" t="str">
            <v>cad</v>
          </cell>
          <cell r="D11726" t="str">
            <v>146,12</v>
          </cell>
        </row>
        <row r="11727">
          <cell r="A11727" t="str">
            <v>1E.08.060.0020.b</v>
          </cell>
          <cell r="B11727" t="str">
            <v>-12V 4A - batteria da 18Ah</v>
          </cell>
          <cell r="C11727" t="str">
            <v>cad</v>
          </cell>
          <cell r="D11727" t="str">
            <v>411,96</v>
          </cell>
        </row>
        <row r="11728">
          <cell r="A11728" t="str">
            <v>1E.08.060.0025</v>
          </cell>
          <cell r="B11728" t="str">
            <v>Alimentatori in contenitore metallico, tensione in uscita 1,8 V, ingresso per test batteria, uscita presenza rete e stato batteria, nelle tipologie:</v>
          </cell>
          <cell r="C11728"/>
          <cell r="D11728"/>
        </row>
        <row r="11729">
          <cell r="A11729" t="str">
            <v>1E.08.060.0025.a</v>
          </cell>
          <cell r="B11729" t="str">
            <v>- 0,7 A tensione di uscita 27,6 V</v>
          </cell>
          <cell r="C11729" t="str">
            <v>cad</v>
          </cell>
          <cell r="D11729" t="str">
            <v>183,16</v>
          </cell>
        </row>
        <row r="11730">
          <cell r="A11730" t="str">
            <v>1E.08.060.0025.b</v>
          </cell>
          <cell r="B11730" t="str">
            <v>- 2,5 A tensione di uscita 27,6 V</v>
          </cell>
          <cell r="C11730" t="str">
            <v>cad</v>
          </cell>
          <cell r="D11730" t="str">
            <v>313,15</v>
          </cell>
        </row>
        <row r="11731">
          <cell r="A11731" t="str">
            <v>1E.08.060.0030</v>
          </cell>
          <cell r="B11731" t="str">
            <v>Batterie per centrali e sirene, nelle tipologie:</v>
          </cell>
          <cell r="C11731"/>
          <cell r="D11731"/>
        </row>
        <row r="11732">
          <cell r="A11732" t="str">
            <v>1E.08.060.0030.a</v>
          </cell>
          <cell r="B11732" t="str">
            <v>- 6 V, 1,2 Ah</v>
          </cell>
          <cell r="C11732" t="str">
            <v>cad</v>
          </cell>
          <cell r="D11732" t="str">
            <v>21,47</v>
          </cell>
        </row>
        <row r="11733">
          <cell r="A11733" t="str">
            <v>1E.08.060.0030.b</v>
          </cell>
          <cell r="B11733" t="str">
            <v>- 9 V, 0,5 Ah</v>
          </cell>
          <cell r="C11733" t="str">
            <v>cad</v>
          </cell>
          <cell r="D11733" t="str">
            <v>29,89</v>
          </cell>
        </row>
        <row r="11734">
          <cell r="A11734" t="str">
            <v>1E.08.060.0030.c</v>
          </cell>
          <cell r="B11734" t="str">
            <v>- 12 V di tipo ermetico sigillata al piombo con capacità 7Ah.</v>
          </cell>
          <cell r="C11734" t="str">
            <v>cad</v>
          </cell>
          <cell r="D11734" t="str">
            <v>41,23</v>
          </cell>
        </row>
        <row r="11735">
          <cell r="A11735" t="str">
            <v>1E.08.070</v>
          </cell>
          <cell r="B11735" t="str">
            <v>CAVI</v>
          </cell>
          <cell r="C11735"/>
          <cell r="D11735"/>
        </row>
        <row r="11736">
          <cell r="A11736" t="str">
            <v>1E.08.070.0010</v>
          </cell>
          <cell r="B11736" t="str">
            <v>Cavo schermato antifiamma certificato CEI-UNEL 36762 C-4. Nelle tipologie:</v>
          </cell>
          <cell r="C11736"/>
          <cell r="D11736"/>
        </row>
        <row r="11737">
          <cell r="A11737" t="str">
            <v>1E.08.070.0010.a</v>
          </cell>
          <cell r="B11737" t="str">
            <v>- 2x0,22</v>
          </cell>
          <cell r="C11737" t="str">
            <v>m</v>
          </cell>
          <cell r="D11737" t="str">
            <v>3,17</v>
          </cell>
        </row>
        <row r="11738">
          <cell r="A11738" t="str">
            <v>1E.08.070.0010.b</v>
          </cell>
          <cell r="B11738" t="str">
            <v>- 4x0,22</v>
          </cell>
          <cell r="C11738" t="str">
            <v>m</v>
          </cell>
          <cell r="D11738" t="str">
            <v>3,72</v>
          </cell>
        </row>
        <row r="11739">
          <cell r="A11739" t="str">
            <v>1E.08.070.0010.c</v>
          </cell>
          <cell r="B11739" t="str">
            <v>- 6x0,22</v>
          </cell>
          <cell r="C11739" t="str">
            <v>m</v>
          </cell>
          <cell r="D11739" t="str">
            <v>4,18</v>
          </cell>
        </row>
        <row r="11740">
          <cell r="A11740" t="str">
            <v>1E.08.070.0010.d</v>
          </cell>
          <cell r="B11740" t="str">
            <v>- 2x0,50+2x0,22</v>
          </cell>
          <cell r="C11740" t="str">
            <v>m</v>
          </cell>
          <cell r="D11740" t="str">
            <v>4,11</v>
          </cell>
        </row>
        <row r="11741">
          <cell r="A11741" t="str">
            <v>1E.08.070.0010.e</v>
          </cell>
          <cell r="B11741" t="str">
            <v>- 2x0,75+4x0,22</v>
          </cell>
          <cell r="C11741" t="str">
            <v>m</v>
          </cell>
          <cell r="D11741" t="str">
            <v>4,83</v>
          </cell>
        </row>
        <row r="11742">
          <cell r="A11742" t="str">
            <v>1E.08.070.0010.f</v>
          </cell>
          <cell r="B11742" t="str">
            <v>- 2x0,75+6x0,22</v>
          </cell>
          <cell r="C11742" t="str">
            <v>m</v>
          </cell>
          <cell r="D11742" t="str">
            <v>5,59</v>
          </cell>
        </row>
        <row r="11743">
          <cell r="A11743" t="str">
            <v>1E.08.070.0015</v>
          </cell>
          <cell r="B11743" t="str">
            <v>Cavo di categoria 5, testato fino a 200MHz, costituito da due coppie di rame nudo + 1 filo di rame stagnato e nastro di alluminio come schermo. Raccomandato per lla stesura del bus RS485 delle centrali antintrusione. Certificato da SGC come conforme a ISO/ISEC 11801</v>
          </cell>
          <cell r="C11743" t="str">
            <v>m</v>
          </cell>
          <cell r="D11743" t="str">
            <v>3,67</v>
          </cell>
        </row>
        <row r="11744">
          <cell r="A11744" t="str">
            <v>1E.08.070.0020</v>
          </cell>
          <cell r="B11744" t="str">
            <v>Cavi schermati per il collegamento delle apparecchiature, nelle tipologie:</v>
          </cell>
          <cell r="C11744"/>
          <cell r="D11744"/>
        </row>
        <row r="11745">
          <cell r="A11745" t="str">
            <v>1E.08.070.0020.a</v>
          </cell>
          <cell r="B11745" t="str">
            <v>- 4 conduttori sez. 0,22 mm²</v>
          </cell>
          <cell r="C11745" t="str">
            <v>m</v>
          </cell>
          <cell r="D11745" t="str">
            <v>3,44</v>
          </cell>
        </row>
        <row r="11746">
          <cell r="A11746" t="str">
            <v>1E.08.070.0020.b</v>
          </cell>
          <cell r="B11746" t="str">
            <v>- 6 conduttori sez. 0,22 mm²</v>
          </cell>
          <cell r="C11746" t="str">
            <v>m</v>
          </cell>
          <cell r="D11746" t="str">
            <v>3,88</v>
          </cell>
        </row>
        <row r="11747">
          <cell r="A11747" t="str">
            <v>1E.08.070.0020.c</v>
          </cell>
          <cell r="B11747" t="str">
            <v>- 2 conduttori sez. 0,22 mm² + 2 conduttori sez. 0,75 mm²</v>
          </cell>
          <cell r="C11747" t="str">
            <v>m</v>
          </cell>
          <cell r="D11747" t="str">
            <v>3,70</v>
          </cell>
        </row>
        <row r="11748">
          <cell r="A11748" t="str">
            <v>1E.08.070.0020.d</v>
          </cell>
          <cell r="B11748" t="str">
            <v>- 2 conduttori sez. 0,22 mm² + 2 conduttori sez. 1 mm²</v>
          </cell>
          <cell r="C11748" t="str">
            <v>m</v>
          </cell>
          <cell r="D11748" t="str">
            <v>4,07</v>
          </cell>
        </row>
        <row r="11749">
          <cell r="A11749" t="str">
            <v>1E.08.070.0020.e</v>
          </cell>
          <cell r="B11749" t="str">
            <v>- 4 conduttori sez. 0,22 mm² + 2 conduttori sez. 0,75 mm²</v>
          </cell>
          <cell r="C11749" t="str">
            <v>m</v>
          </cell>
          <cell r="D11749" t="str">
            <v>4,08</v>
          </cell>
        </row>
        <row r="11750">
          <cell r="A11750" t="str">
            <v>1E.08.070.0020.f</v>
          </cell>
          <cell r="B11750" t="str">
            <v>- 6 conduttori sez. 0,22 mm² + 2 conduttori sez. 0,75 mm²</v>
          </cell>
          <cell r="C11750" t="str">
            <v>m</v>
          </cell>
          <cell r="D11750" t="str">
            <v>4,91</v>
          </cell>
        </row>
        <row r="11751">
          <cell r="A11751" t="str">
            <v>1E.08.080</v>
          </cell>
          <cell r="B11751" t="str">
            <v>IMPIANTI ELETTROACUSTICI - SISTEMI DI DIFFUSIONA SONORA - COMPONENTI PER CENTRALI DI DIFFUSIONE SONORA</v>
          </cell>
          <cell r="C11751"/>
          <cell r="D11751"/>
        </row>
        <row r="11752">
          <cell r="A11752" t="str">
            <v>1E.08.080.0010</v>
          </cell>
          <cell r="B11752" t="str">
            <v>Sistema di amplificazione sonora con tecnologia digitale e controllo a microprocessore, compreso di mixer a 4 ingressi microfoni audio con connettori rimuovibili, sorgente sonora incorporata con lettore CD/USB/MP3 bluetooth e radio AM/FM con RDS e controllo remoto, radio ed MP3 integrati ed ingresso ausiliario per sorgente esterna. Porta USB frontale per lettura di file MP3 e connettori a vite o RJ 45 per connessioni rapide di basi microfonichee altri apparecchi. Uscite ausiliarie per l’invio di segnali ad eventuali amplificatori addizionali. Generatore di tono di preavviso. Potenza:</v>
          </cell>
          <cell r="C11752"/>
          <cell r="D11752"/>
        </row>
        <row r="11753">
          <cell r="A11753" t="str">
            <v>1E.08.080.0010.a</v>
          </cell>
          <cell r="B11753" t="str">
            <v>- 160 W</v>
          </cell>
          <cell r="C11753" t="str">
            <v>cad</v>
          </cell>
          <cell r="D11753" t="str">
            <v>1.104,43</v>
          </cell>
        </row>
        <row r="11754">
          <cell r="A11754" t="str">
            <v>1E.08.080.0010.b</v>
          </cell>
          <cell r="B11754" t="str">
            <v>- 320 W</v>
          </cell>
          <cell r="C11754" t="str">
            <v>cad</v>
          </cell>
          <cell r="D11754" t="str">
            <v>1.585,71</v>
          </cell>
        </row>
        <row r="11755">
          <cell r="A11755" t="str">
            <v>1E.08.080.0015</v>
          </cell>
          <cell r="B11755" t="str">
            <v>Unità per la distribuzione di annunci e musica fino a 6 zone con sistema a doppio bus per la gestione e l’indirizzo della priorità fra ingressi ed uscite dotata di ingressi microfonici ed universali, ingressi ausiliari selezionabili sul bus musica, un ingresso dedicato agli annunci ed un ingresso di emergenza. Tutti gli ingressi hanno un controllo singolo di livello e tono.</v>
          </cell>
          <cell r="C11755"/>
          <cell r="D11755"/>
        </row>
        <row r="11756">
          <cell r="A11756" t="str">
            <v>1E.08.080.0015.a</v>
          </cell>
          <cell r="B11756" t="str">
            <v>- amplificata potenza 240 W</v>
          </cell>
          <cell r="C11756" t="str">
            <v>cad</v>
          </cell>
          <cell r="D11756" t="str">
            <v>1.633,82</v>
          </cell>
        </row>
        <row r="11757">
          <cell r="A11757" t="str">
            <v>1E.08.080.0015.b</v>
          </cell>
          <cell r="B11757" t="str">
            <v>- non amplificata</v>
          </cell>
          <cell r="C11757" t="str">
            <v>cad</v>
          </cell>
          <cell r="D11757" t="str">
            <v>1.240,80</v>
          </cell>
        </row>
        <row r="11758">
          <cell r="A11758" t="str">
            <v>1E.08.080.0020</v>
          </cell>
          <cell r="B11758" t="str">
            <v>Espansioni e controllo:</v>
          </cell>
          <cell r="C11758"/>
          <cell r="D11758"/>
        </row>
        <row r="11759">
          <cell r="A11759" t="str">
            <v>1E.08.080.0020.a</v>
          </cell>
          <cell r="B11759" t="str">
            <v>- unità di espansione fino ad ulteriori 6 zone per collegamento diretto con unità di distribuzione annunci con architettura dual-bus dotata di terminali di interconnessione per amplificatori di potenza per la gestione indipendente dei bus e di porte logiche per interfaccia con parti terze</v>
          </cell>
          <cell r="C11759" t="str">
            <v>cad</v>
          </cell>
          <cell r="D11759" t="str">
            <v>709,57</v>
          </cell>
        </row>
        <row r="11760">
          <cell r="A11760" t="str">
            <v>1E.08.080.0020.b</v>
          </cell>
          <cell r="B11760" t="str">
            <v>- dispositivo per controllo remoto da parete collegabile all’unità master dotato di display per controllo zone, sorgenti e volume. Il dispositivo è dotato inoltre di ingressi per microfono e per sorgente musicale esterna entrambi con possibilità di regolazione e miscelazione</v>
          </cell>
          <cell r="C11760" t="str">
            <v>cad</v>
          </cell>
          <cell r="D11760" t="str">
            <v>231,99</v>
          </cell>
        </row>
        <row r="11761">
          <cell r="A11761" t="str">
            <v>1E.08.080.0030</v>
          </cell>
          <cell r="B11761" t="str">
            <v>Microfoni e radiomicrofoni - console annunci - basi microfoniche:</v>
          </cell>
          <cell r="C11761"/>
          <cell r="D11761"/>
        </row>
        <row r="11762">
          <cell r="A11762" t="str">
            <v>1E.08.080.0030.a</v>
          </cell>
          <cell r="B11762" t="str">
            <v>- microfono dinamico unidirezionale ad impugnatura connettore XLR a 3 poli dotato di filtro anti-pop, interruttore con blocco di sicurezza On/OFF, cavo 5 metri e supporto per asta</v>
          </cell>
          <cell r="C11762" t="str">
            <v>cad</v>
          </cell>
          <cell r="D11762" t="str">
            <v>71,12</v>
          </cell>
        </row>
        <row r="11763">
          <cell r="A11763" t="str">
            <v>1E.08.080.0030.b</v>
          </cell>
          <cell r="B11763" t="str">
            <v>- microfono dinamico unidirezionale professionale, dotato di filtro anti-pop, interruttore ON/OFF con blocco di sicurezza, connettori XLR a 3 poli, cavo di collegamento 5 metri schermato, supporto in plastica per asta. Dispositivo per applicazioni professionali con ottime prestazioni sulla resa di voce e canto</v>
          </cell>
          <cell r="C11763" t="str">
            <v>cad</v>
          </cell>
          <cell r="D11763" t="str">
            <v>91,97</v>
          </cell>
        </row>
        <row r="11764">
          <cell r="A11764" t="str">
            <v>1E.08.080.0030.c</v>
          </cell>
          <cell r="B11764" t="str">
            <v>- radio microfono composto da: microfono dinamico ad impugnatura; trasmettitore per applicazione a cintura, ricevitore UHF a doppia antenna 16 canali con frequenze variabili da 798 Mhz a 827 Mhz, uscite XLR e jack 6,3, alimentatore AC/DC</v>
          </cell>
          <cell r="C11764" t="str">
            <v>cad</v>
          </cell>
          <cell r="D11764" t="str">
            <v>260,39</v>
          </cell>
        </row>
        <row r="11765">
          <cell r="A11765" t="str">
            <v>1E.08.080.0030.d</v>
          </cell>
          <cell r="B11765" t="str">
            <v>- base microfonica da tavolo per la diffusione di annunci dotata di microfono unidirezionale flessibile con capsula, tasto con led per l'inserzione del microfono, alimentatore 12-48 V, cavo 3 metri con connettore XLR</v>
          </cell>
          <cell r="C11765" t="str">
            <v>cad</v>
          </cell>
          <cell r="D11765" t="str">
            <v>160,13</v>
          </cell>
        </row>
        <row r="11766">
          <cell r="A11766" t="str">
            <v>1E.08.080.0040</v>
          </cell>
          <cell r="B11766" t="str">
            <v>Diffusore acustico universale installabile sia a parete che a soffitto con elevata qualità di riproduzione di voce e musica, corpo in acciaio bianco, altoparlante 5” a gamma estesa, conforme al Normativa EN 54-24 termofusibile di protezione delle linee audio, morsettiera in materiale ceramico per cavi antifiamma di ingresso e uscita fusibile, trasformatore 100 V incorporato, potenza da 6 a 12 W</v>
          </cell>
          <cell r="C11766" t="str">
            <v>cad</v>
          </cell>
          <cell r="D11766" t="str">
            <v>112,00</v>
          </cell>
        </row>
        <row r="11767">
          <cell r="A11767" t="str">
            <v>1E.08.080.0050</v>
          </cell>
          <cell r="B11767" t="str">
            <v>Diffusore sonoro a plafoniera con fondello antifiamma per montaggio in controsoffitto, elevata qualità di riproduzione, potenza 6 – 24 W, altoparlante a doppio cono larga banda 6”, calotta di protezione in acciaio bianco, struttura griglia frontale e calotta di protezione in acciaio bianco, compreso trasformatore a tensione costante 100 V, morsettiera di collegamento in materiale ceramico per cavi antifiamma di ingresso ed uscita e fusibile termico. conforme al Normativa EN 54-24</v>
          </cell>
          <cell r="C11767" t="str">
            <v>cad</v>
          </cell>
          <cell r="D11767" t="str">
            <v>106,37</v>
          </cell>
        </row>
        <row r="11768">
          <cell r="A11768" t="str">
            <v>1E.08.080.0060</v>
          </cell>
          <cell r="B11768" t="str">
            <v>Altoparlante bidirezionale in custodia di materiale termoplastico per fissaggio a parete completo di trasformatore di linea, potenza 6 W:</v>
          </cell>
          <cell r="C11768" t="str">
            <v>cad</v>
          </cell>
          <cell r="D11768" t="str">
            <v>123,49</v>
          </cell>
        </row>
        <row r="11769">
          <cell r="A11769" t="str">
            <v>1E.08.080.0070</v>
          </cell>
          <cell r="B11769" t="str">
            <v>Altoparlante pensile in custodia di materiale termoplastico con fissaggio a soffitto, potenza 2,5÷20 W.</v>
          </cell>
          <cell r="C11769" t="str">
            <v>cad</v>
          </cell>
          <cell r="D11769" t="str">
            <v>153,84</v>
          </cell>
        </row>
        <row r="11770">
          <cell r="A11770" t="str">
            <v>1E.08.080.0080</v>
          </cell>
          <cell r="B11770" t="str">
            <v>Diffusore acustico a tenuta stagna provvisto di commutatore esterno per la regolazione della potenza diffusa (5 posizioni + Off). Corpo in alluminio estruso verniciato a fuoco con griglia frontale per protezione in metallo. Sistema a due vie con altoparlante ellittico a gamma estesa e tweeter a cono ad alta efficienza. Potenza nominale 10 W.</v>
          </cell>
          <cell r="C11770" t="str">
            <v>cad</v>
          </cell>
          <cell r="D11770" t="str">
            <v>256,53</v>
          </cell>
        </row>
        <row r="11771">
          <cell r="A11771" t="str">
            <v>1E.08.080.0090</v>
          </cell>
          <cell r="B11771" t="str">
            <v>Diffusore acustico con potenza 6/10 W regolabile tramite trimmer semifisso, realizzato in ABS:</v>
          </cell>
          <cell r="C11771"/>
          <cell r="D11771"/>
        </row>
        <row r="11772">
          <cell r="A11772" t="str">
            <v>1E.08.080.0090.a</v>
          </cell>
          <cell r="B11772" t="str">
            <v>- da incasso a soffitto</v>
          </cell>
          <cell r="C11772" t="str">
            <v>cad</v>
          </cell>
          <cell r="D11772" t="str">
            <v>144,96</v>
          </cell>
        </row>
        <row r="11773">
          <cell r="A11773" t="str">
            <v>1E.08.080.0090.b</v>
          </cell>
          <cell r="B11773" t="str">
            <v>- da incasso a parete o soffitto, con griglia metallica di protezione</v>
          </cell>
          <cell r="C11773" t="str">
            <v>cad</v>
          </cell>
          <cell r="D11773" t="str">
            <v>169,15</v>
          </cell>
        </row>
        <row r="11774">
          <cell r="A11774" t="str">
            <v>1E.08.080.0090.c</v>
          </cell>
          <cell r="B11774" t="str">
            <v>- alimentatore in grado di fornire tensione a 20 diffusori amplificati da 10 W e relativa centrale, in versione da parete provvisto di staffa, completo di protezione a fusibile sul primario e elettronica sulle uscite.</v>
          </cell>
          <cell r="C11774" t="str">
            <v>cad</v>
          </cell>
          <cell r="D11774" t="str">
            <v>453,62</v>
          </cell>
        </row>
        <row r="11775">
          <cell r="A11775" t="str">
            <v>1E.08.080.0100</v>
          </cell>
          <cell r="B11775" t="str">
            <v>Diffusore acustico passivo con custodia in ABS, griglia metallica di protezione metallica, altoparlante bicono a sospensione pneumatica:</v>
          </cell>
          <cell r="C11775"/>
          <cell r="D11775"/>
        </row>
        <row r="11776">
          <cell r="A11776" t="str">
            <v>1E.08.080.0100.a</v>
          </cell>
          <cell r="B11776" t="str">
            <v>- da incasso a parete o a soffitto con potenza 20W/4Ohm</v>
          </cell>
          <cell r="C11776" t="str">
            <v>cad</v>
          </cell>
          <cell r="D11776" t="str">
            <v>82,07</v>
          </cell>
        </row>
        <row r="11777">
          <cell r="A11777" t="str">
            <v>1E.08.080.0100.b</v>
          </cell>
          <cell r="B11777" t="str">
            <v>- sporgente con potenza 4W/4Ohm</v>
          </cell>
          <cell r="C11777" t="str">
            <v>cad</v>
          </cell>
          <cell r="D11777" t="str">
            <v>97,25</v>
          </cell>
        </row>
        <row r="11778">
          <cell r="A11778" t="str">
            <v>1E.08.080.0110</v>
          </cell>
          <cell r="B11778" t="str">
            <v>Colonna sonora in alluminio a 5 altoparlanti (4 woofer e 1 tweeter centrale), con alta qualità di riproduzione di voce e musica, potenza 20/40 W, pressione sonora 105 dB/1 m, trasformatore incorporato 100/70 V, grado di protezione IP 66 resistente alle intemperie per utilizzo esterna, supporto robusto e snodabile, conforme a norma EN 54-24, corpo in alluminio e griglia in acciaio bianco – adatta per sistemi Evac</v>
          </cell>
          <cell r="C11778" t="str">
            <v>cad</v>
          </cell>
          <cell r="D11778" t="str">
            <v>372,68</v>
          </cell>
        </row>
        <row r="11779">
          <cell r="A11779" t="str">
            <v>1E.08.080.0120</v>
          </cell>
          <cell r="B11779" t="str">
            <v>Colonna sonora a linee di suono ma in custodia di legno o di materiale termoplastico per fissaggio a parete mediante dispositivo a snodo completa di traslatore di linea:</v>
          </cell>
          <cell r="C11779"/>
          <cell r="D11779"/>
        </row>
        <row r="11780">
          <cell r="A11780" t="str">
            <v>1E.08.080.0120.a</v>
          </cell>
          <cell r="B11780" t="str">
            <v>- colonna sonora da 16 W</v>
          </cell>
          <cell r="C11780" t="str">
            <v>cad</v>
          </cell>
          <cell r="D11780" t="str">
            <v>164,93</v>
          </cell>
        </row>
        <row r="11781">
          <cell r="A11781" t="str">
            <v>1E.08.080.0120.b</v>
          </cell>
          <cell r="B11781" t="str">
            <v>- colonna sonora da 24 W</v>
          </cell>
          <cell r="C11781" t="str">
            <v>cad</v>
          </cell>
          <cell r="D11781" t="str">
            <v>200,11</v>
          </cell>
        </row>
        <row r="11782">
          <cell r="A11782" t="str">
            <v>1E.08.080.0120.c</v>
          </cell>
          <cell r="B11782" t="str">
            <v>- colonna sonora da 32 W</v>
          </cell>
          <cell r="C11782" t="str">
            <v>cad</v>
          </cell>
          <cell r="D11782" t="str">
            <v>233,84</v>
          </cell>
        </row>
        <row r="11783">
          <cell r="A11783" t="str">
            <v>1E.08.080.0130</v>
          </cell>
          <cell r="B11783" t="str">
            <v>Proiettore di suono:</v>
          </cell>
          <cell r="C11783"/>
          <cell r="D11783"/>
        </row>
        <row r="11784">
          <cell r="A11784" t="str">
            <v>1E.08.080.0130.a</v>
          </cell>
          <cell r="B11784" t="str">
            <v>- monodirezionale con trasformatore di linea e supporto snodato, grado di protezione IP55, Potenza: 20 - 10 - 5 - 2,5 W (100V)</v>
          </cell>
          <cell r="C11784" t="str">
            <v>cad</v>
          </cell>
          <cell r="D11784" t="str">
            <v>130,47</v>
          </cell>
        </row>
        <row r="11785">
          <cell r="A11785" t="str">
            <v>1E.08.080.0130.b</v>
          </cell>
          <cell r="B11785" t="str">
            <v>- monodirezionale con trasformatore di linea e supporto snodato, grado di protezione IP66, Potenza: 20 - 10 - 5 - 2,5 W (100V). Conforme alla norma EN 54-24, con morsettiera ceramica e fusibile</v>
          </cell>
          <cell r="C11785" t="str">
            <v>cad</v>
          </cell>
          <cell r="D11785" t="str">
            <v>208,53</v>
          </cell>
        </row>
        <row r="11786">
          <cell r="A11786" t="str">
            <v>1E.08.080.0130.c</v>
          </cell>
          <cell r="B11786" t="str">
            <v>- bidirezionale con trasformatore di linea e supporto snodato, grado di protezione IP66, Potenza: 20 - 10 - 5 - 2,5 W (100V). Conforme alla norma EN 54-24, con morsettiera ceramica e fusibile</v>
          </cell>
          <cell r="C11786" t="str">
            <v>cad</v>
          </cell>
          <cell r="D11786" t="str">
            <v>208,53</v>
          </cell>
        </row>
        <row r="11787">
          <cell r="A11787" t="str">
            <v>1E.08.080.0140</v>
          </cell>
          <cell r="B11787" t="str">
            <v>Dispositivo attenuatore da incasso per regolare la potenza acustica di uno o più diffusori tramite commutatore rotativo:</v>
          </cell>
          <cell r="C11787"/>
          <cell r="D11787"/>
        </row>
        <row r="11788">
          <cell r="A11788" t="str">
            <v>1E.08.080.0140.a</v>
          </cell>
          <cell r="B11788" t="str">
            <v>- per impianti a tensione costante 100V, carico massimo 30W</v>
          </cell>
          <cell r="C11788" t="str">
            <v>cad</v>
          </cell>
          <cell r="D11788" t="str">
            <v>87,76</v>
          </cell>
        </row>
        <row r="11789">
          <cell r="A11789" t="str">
            <v>1E.08.080.0140.b</v>
          </cell>
          <cell r="B11789" t="str">
            <v>- per impianti a impedenza costante (impedenza complessiva 4 Ohm)</v>
          </cell>
          <cell r="C11789" t="str">
            <v>cad</v>
          </cell>
          <cell r="D11789" t="str">
            <v>81,21</v>
          </cell>
        </row>
        <row r="11790">
          <cell r="A11790" t="str">
            <v>1E.08.080.0150</v>
          </cell>
          <cell r="B11790" t="str">
            <v>Diffusore sonoro a tromba a profilo rientrante in materiale termoplastico dotato di unità magnetodinamica e trasformatore di linea 100 V, protetto dagli agenti atmosferici, potenza 30 W conforme alla norma EN 54-24, morsettiera di collegamento del cavo in materiale ceramico</v>
          </cell>
          <cell r="C11790" t="str">
            <v>cad</v>
          </cell>
          <cell r="D11790" t="str">
            <v>140,07</v>
          </cell>
        </row>
        <row r="11791">
          <cell r="A11791" t="str">
            <v>1E.08.080.0160</v>
          </cell>
          <cell r="B11791" t="str">
            <v>Trasformatore di linea universale ingresso 70 – 100 V</v>
          </cell>
          <cell r="C11791"/>
          <cell r="D11791"/>
        </row>
        <row r="11792">
          <cell r="A11792" t="str">
            <v>1E.08.080.0160.a</v>
          </cell>
          <cell r="B11792" t="str">
            <v>- potenza max 10 W</v>
          </cell>
          <cell r="C11792" t="str">
            <v>cad</v>
          </cell>
          <cell r="D11792" t="str">
            <v>54,79</v>
          </cell>
        </row>
        <row r="11793">
          <cell r="A11793" t="str">
            <v>1E.08.080.0160.b</v>
          </cell>
          <cell r="B11793" t="str">
            <v>- potenza max 30 W</v>
          </cell>
          <cell r="C11793" t="str">
            <v>cad</v>
          </cell>
          <cell r="D11793" t="str">
            <v>63,61</v>
          </cell>
        </row>
        <row r="11794">
          <cell r="A11794" t="str">
            <v>1E.08.080.0160.c</v>
          </cell>
          <cell r="B11794" t="str">
            <v>- potenza max 60 W</v>
          </cell>
          <cell r="C11794" t="str">
            <v>cad</v>
          </cell>
          <cell r="D11794" t="str">
            <v>80,44</v>
          </cell>
        </row>
        <row r="11795">
          <cell r="A11795" t="str">
            <v>1E.08.080.0160.d</v>
          </cell>
          <cell r="B11795" t="str">
            <v>- potenza max 120 W</v>
          </cell>
          <cell r="C11795" t="str">
            <v>cad</v>
          </cell>
          <cell r="D11795" t="str">
            <v>98,10</v>
          </cell>
        </row>
        <row r="11796">
          <cell r="A11796" t="str">
            <v>1E.08.080.0160.e</v>
          </cell>
          <cell r="B11796" t="str">
            <v>- potenza max 240 W</v>
          </cell>
          <cell r="C11796" t="str">
            <v>cad</v>
          </cell>
          <cell r="D11796" t="str">
            <v>123,77</v>
          </cell>
        </row>
        <row r="11797">
          <cell r="A11797" t="str">
            <v>1E.08.080.0170</v>
          </cell>
          <cell r="B11797" t="str">
            <v>Unità magnetodinamiche per diffusori a tromba:</v>
          </cell>
          <cell r="C11797"/>
          <cell r="D11797"/>
        </row>
        <row r="11798">
          <cell r="A11798" t="str">
            <v>1E.08.080.0170.a</v>
          </cell>
          <cell r="B11798" t="str">
            <v>- potenza con trasformatore da 20 W</v>
          </cell>
          <cell r="C11798" t="str">
            <v>cad</v>
          </cell>
          <cell r="D11798" t="str">
            <v>162,35</v>
          </cell>
        </row>
        <row r="11799">
          <cell r="A11799" t="str">
            <v>1E.08.080.0170.b</v>
          </cell>
          <cell r="B11799" t="str">
            <v>- potenza con trasformatore da 30 W a tenuta stagna</v>
          </cell>
          <cell r="C11799" t="str">
            <v>cad</v>
          </cell>
          <cell r="D11799" t="str">
            <v>187,86</v>
          </cell>
        </row>
        <row r="11800">
          <cell r="A11800" t="str">
            <v>1E.08.080.0170.c</v>
          </cell>
          <cell r="B11800" t="str">
            <v>- potenza senza trasformatore da 50 W a tenuta stagna</v>
          </cell>
          <cell r="C11800" t="str">
            <v>cad</v>
          </cell>
          <cell r="D11800" t="str">
            <v>161,02</v>
          </cell>
        </row>
        <row r="11801">
          <cell r="A11801" t="str">
            <v>1E.08.080.0170.d</v>
          </cell>
          <cell r="B11801" t="str">
            <v>- potenza con trasformatore da 50 W a tenuta stagna</v>
          </cell>
          <cell r="C11801" t="str">
            <v>cad</v>
          </cell>
          <cell r="D11801" t="str">
            <v>250,70</v>
          </cell>
        </row>
        <row r="11802">
          <cell r="A11802" t="str">
            <v>1E.08.080.0180</v>
          </cell>
          <cell r="B11802" t="str">
            <v>Diffusore a tromba senza unità dinamica in alluminio, per montaggi a tenuta stagna completo di staffa di supporto, dimensioni Ø 450 x 550 mm.</v>
          </cell>
          <cell r="C11802" t="str">
            <v>cad</v>
          </cell>
          <cell r="D11802" t="str">
            <v>230,12</v>
          </cell>
        </row>
        <row r="11803">
          <cell r="A11803" t="str">
            <v>1E.08.080.0190</v>
          </cell>
          <cell r="B11803" t="str">
            <v>Sistema interfonico per comunicazioni attraverso vetri di sicurezza, commutazione automatica o mista a seconda della rumorosità dell’ambiente servito composto da: unità di controllo e amplificazione, base microfonica operatore con tasti di attivazione, microfono utente, diffusori acustici, cavi di collegamento per installazione tipica</v>
          </cell>
          <cell r="C11803" t="str">
            <v>cad</v>
          </cell>
          <cell r="D11803" t="str">
            <v>869,37</v>
          </cell>
        </row>
        <row r="11804">
          <cell r="A11804" t="str">
            <v>1E.08.080.0200</v>
          </cell>
          <cell r="B11804" t="str">
            <v>Amplificatore integrato fino a 6 ingressi, tecnologia digitale controllata da microprocessore, uscite 100 V a bassa impedenza, ingressi universali e ingresso audio ausiliario con controllo dei toni, connettori terminali a vite, Rj 45 e XLR, annunci tramite base microfonica e generatore di tono di preavviso interno</v>
          </cell>
          <cell r="C11804"/>
          <cell r="D11804"/>
        </row>
        <row r="11805">
          <cell r="A11805" t="str">
            <v>1E.08.080.0200.a</v>
          </cell>
          <cell r="B11805" t="str">
            <v>- potenza 80 W</v>
          </cell>
          <cell r="C11805" t="str">
            <v>cad</v>
          </cell>
          <cell r="D11805" t="str">
            <v>432,52</v>
          </cell>
        </row>
        <row r="11806">
          <cell r="A11806" t="str">
            <v>1E.08.080.0200.b</v>
          </cell>
          <cell r="B11806" t="str">
            <v>- potenza 160 W</v>
          </cell>
          <cell r="C11806" t="str">
            <v>cad</v>
          </cell>
          <cell r="D11806" t="str">
            <v>608,98</v>
          </cell>
        </row>
        <row r="11807">
          <cell r="A11807" t="str">
            <v>1E.08.080.0200.c</v>
          </cell>
          <cell r="B11807" t="str">
            <v>- potenza 320 W</v>
          </cell>
          <cell r="C11807" t="str">
            <v>cad</v>
          </cell>
          <cell r="D11807" t="str">
            <v>869,37</v>
          </cell>
        </row>
        <row r="11808">
          <cell r="A11808" t="str">
            <v>1E.08.080.0210</v>
          </cell>
          <cell r="B11808" t="str">
            <v>Unità di potenza per controllo sorgenti sonore con connettori removibili o XLR o RJ 45 per la connessione di base microfonica via cavo, ingresso AUX per sorgenti sonore esterne (CD radio ecc) controllo tono e guadagno su ingresso AUX, uscita diffusori a bassa impedenza o a tensione costante 100 V – 70 V, amplificatore in classe D con alimentazione switching</v>
          </cell>
          <cell r="C11808"/>
          <cell r="D11808"/>
        </row>
        <row r="11809">
          <cell r="A11809" t="str">
            <v>1E.08.080.0210.a</v>
          </cell>
          <cell r="B11809" t="str">
            <v>- potenza 80 W</v>
          </cell>
          <cell r="C11809" t="str">
            <v>cad</v>
          </cell>
          <cell r="D11809" t="str">
            <v>312,20</v>
          </cell>
        </row>
        <row r="11810">
          <cell r="A11810" t="str">
            <v>1E.08.080.0210.b</v>
          </cell>
          <cell r="B11810" t="str">
            <v>- potenza 160 W</v>
          </cell>
          <cell r="C11810" t="str">
            <v>cad</v>
          </cell>
          <cell r="D11810" t="str">
            <v>560,85</v>
          </cell>
        </row>
        <row r="11811">
          <cell r="A11811" t="str">
            <v>1E.08.080.0210.c</v>
          </cell>
          <cell r="B11811" t="str">
            <v>- potenza 320 W</v>
          </cell>
          <cell r="C11811" t="str">
            <v>cad</v>
          </cell>
          <cell r="D11811" t="str">
            <v>773,11</v>
          </cell>
        </row>
        <row r="11812">
          <cell r="A11812" t="str">
            <v>1E.08.080.0220</v>
          </cell>
          <cell r="B11812" t="str">
            <v>Preamplificatore miscelatore 9 ingressi - 2 uscite. Ingressi bilanciati e sensibilità per collegamento microfoni, con selettori di uscita, spia di presenza del segnale, alimentazione 110 / 230 V alimentazione di emergenza 24 Vdc, predisposizione per montaggio a rack 19”</v>
          </cell>
          <cell r="C11812" t="str">
            <v>cad</v>
          </cell>
          <cell r="D11812" t="str">
            <v>476,96</v>
          </cell>
        </row>
        <row r="11813">
          <cell r="A11813" t="str">
            <v>1E.08.080.0230</v>
          </cell>
          <cell r="B11813" t="str">
            <v>Lettore CD/USB / MP3 abbinato a sintonizzatore radio FM, sezioni con possibilità di utilizzo contemporaneo, il lettore CD riproduce tracce audio e file MP3, presenza di porte USB , display LCD retroilluminato per informazioni relative alla lettura di CD e MP3, telecomando, sintonizzatore radio FM (87,5 – 108 MHz) con 10 memorie, display LCD per indicazioni relative alla radio, predisposizione per montaggio a rack 19”</v>
          </cell>
          <cell r="C11813" t="str">
            <v>cad</v>
          </cell>
          <cell r="D11813" t="str">
            <v>511,17</v>
          </cell>
        </row>
        <row r="11814">
          <cell r="A11814" t="str">
            <v>1E.08.080.0240</v>
          </cell>
          <cell r="B11814" t="str">
            <v>Lettore / registratore digitale di file audio MP3 supporto chiavi USB e schede SD 32 GB di memoria, riproduzione di un file MP3 alla volta, dotato di telecomando per disattivazione comandi frontali, predisposizione per montaggio a rack 19”</v>
          </cell>
          <cell r="C11814" t="str">
            <v>cad</v>
          </cell>
          <cell r="D11814" t="str">
            <v>610,82</v>
          </cell>
        </row>
        <row r="11815">
          <cell r="A11815" t="str">
            <v>1E.08.080.0250</v>
          </cell>
          <cell r="B11815" t="str">
            <v>Unità di monitoraggio ed alimentazione rack per l’accensione centrtalizzata dei componenti installati nel rack direttamente collegati all’uscita 230 Vac, 6 ingressi su morsettiera per preascolto di sorgenti sonore, altoparlante interno con controllo volume, alimentazione 230 Vac</v>
          </cell>
          <cell r="C11815" t="str">
            <v>cad</v>
          </cell>
          <cell r="D11815" t="str">
            <v>466,44</v>
          </cell>
        </row>
        <row r="11816">
          <cell r="A11816" t="str">
            <v>1E.08.080.0255</v>
          </cell>
          <cell r="B11816" t="str">
            <v>Pannello unità di ventilazione forzata per rack 19 “ 3 ventole alimentate a 230 Vac con interruttore generale di accensione, canalizzazione aria dal basso verso l’alto, basso livello di rumore acustico</v>
          </cell>
          <cell r="C11816" t="str">
            <v>cad</v>
          </cell>
          <cell r="D11816" t="str">
            <v>378,21</v>
          </cell>
        </row>
        <row r="11817">
          <cell r="A11817" t="str">
            <v>1E.08.080.0260</v>
          </cell>
          <cell r="B11817" t="str">
            <v>Armadi rack 19” per sistemi audio diffusione sonora</v>
          </cell>
          <cell r="C11817"/>
          <cell r="D11817"/>
        </row>
        <row r="11818">
          <cell r="A11818" t="str">
            <v>1E.08.080.0260.a</v>
          </cell>
          <cell r="B11818" t="str">
            <v>- 9 unità struttura con montanti in acciaio, pannello posteriore removibile, passaggi per l’uscita dei cavi, completo di porta trasparente, fornito assemblato</v>
          </cell>
          <cell r="C11818" t="str">
            <v>cad</v>
          </cell>
          <cell r="D11818" t="str">
            <v>536,79</v>
          </cell>
        </row>
        <row r="11819">
          <cell r="A11819" t="str">
            <v>1E.08.080.0260.b</v>
          </cell>
          <cell r="B11819" t="str">
            <v>- 15 unità struttura con montanti in acciaio, pannelli laterali removibili, porta posteriore, base con 4 ruote di cui 2 con freno, passaggi per uscita cavi, fornito assemblato</v>
          </cell>
          <cell r="C11819" t="str">
            <v>cad</v>
          </cell>
          <cell r="D11819" t="str">
            <v>512,73</v>
          </cell>
        </row>
        <row r="11820">
          <cell r="A11820" t="str">
            <v>1E.08.080.0260.c</v>
          </cell>
          <cell r="B11820" t="str">
            <v>- 28 unità struttura con montanti in acciaio, pannelli laterali removibili, porta posteriore, base con 4 ruote di cui 2 con freno, passaggi per uscita cavi, fornito assemblato</v>
          </cell>
          <cell r="C11820" t="str">
            <v>cad</v>
          </cell>
          <cell r="D11820" t="str">
            <v>873,68</v>
          </cell>
        </row>
        <row r="11821">
          <cell r="A11821" t="str">
            <v>1E.08.080.0260.d</v>
          </cell>
          <cell r="B11821" t="str">
            <v>- 42 unità struttura con montanti in acciaio, pannelli laterali removibili, porta posteriore, base con 4 ruote di cui 2 con freno, passaggi per uscita cavi, fornito assemblato</v>
          </cell>
          <cell r="C11821" t="str">
            <v>cad</v>
          </cell>
          <cell r="D11821" t="str">
            <v>1.066,18</v>
          </cell>
        </row>
        <row r="11822">
          <cell r="A11822" t="str">
            <v>1E.08.080.0270</v>
          </cell>
          <cell r="B11822" t="str">
            <v>Porta in vetro temperato per armadio rack, serratura con maniglia a scomparsa e chiave di sicurezza, apertura reversibile</v>
          </cell>
          <cell r="C11822"/>
          <cell r="D11822"/>
        </row>
        <row r="11823">
          <cell r="A11823" t="str">
            <v>1E.08.080.0270.a</v>
          </cell>
          <cell r="B11823" t="str">
            <v>- 15 unità</v>
          </cell>
          <cell r="C11823" t="str">
            <v>cad</v>
          </cell>
          <cell r="D11823" t="str">
            <v>182,80</v>
          </cell>
        </row>
        <row r="11824">
          <cell r="A11824" t="str">
            <v>1E.08.080.0270.b</v>
          </cell>
          <cell r="B11824" t="str">
            <v>- 28 unità</v>
          </cell>
          <cell r="C11824" t="str">
            <v>cad</v>
          </cell>
          <cell r="D11824" t="str">
            <v>275,02</v>
          </cell>
        </row>
        <row r="11825">
          <cell r="A11825" t="str">
            <v>1E.08.080.0270.c</v>
          </cell>
          <cell r="B11825" t="str">
            <v>- 42 unità</v>
          </cell>
          <cell r="C11825" t="str">
            <v>cad</v>
          </cell>
          <cell r="D11825" t="str">
            <v>363,25</v>
          </cell>
        </row>
        <row r="11826">
          <cell r="A11826" t="str">
            <v>1E.08.080.0280</v>
          </cell>
          <cell r="B11826" t="str">
            <v>Presa microfonica da pannello:</v>
          </cell>
          <cell r="C11826"/>
          <cell r="D11826"/>
        </row>
        <row r="11827">
          <cell r="A11827" t="str">
            <v>1E.08.080.0280.a</v>
          </cell>
          <cell r="B11827" t="str">
            <v>- 3 poli</v>
          </cell>
          <cell r="C11827" t="str">
            <v>cad</v>
          </cell>
          <cell r="D11827" t="str">
            <v>3,71</v>
          </cell>
        </row>
        <row r="11828">
          <cell r="A11828" t="str">
            <v>1E.08.080.0280.b</v>
          </cell>
          <cell r="B11828" t="str">
            <v>- 5 poli</v>
          </cell>
          <cell r="C11828" t="str">
            <v>cad</v>
          </cell>
          <cell r="D11828" t="str">
            <v>3,40</v>
          </cell>
        </row>
        <row r="11829">
          <cell r="A11829" t="str">
            <v>1E.08.080.0290</v>
          </cell>
          <cell r="B11829" t="str">
            <v>Spina microfonica terminale:</v>
          </cell>
          <cell r="C11829"/>
          <cell r="D11829"/>
        </row>
        <row r="11830">
          <cell r="A11830" t="str">
            <v>1E.08.080.0290.a</v>
          </cell>
          <cell r="B11830" t="str">
            <v>- 3 poli</v>
          </cell>
          <cell r="C11830" t="str">
            <v>cad</v>
          </cell>
          <cell r="D11830" t="str">
            <v>4,59</v>
          </cell>
        </row>
        <row r="11831">
          <cell r="A11831" t="str">
            <v>1E.08.080.0290.b</v>
          </cell>
          <cell r="B11831" t="str">
            <v>- 5 poli</v>
          </cell>
          <cell r="C11831" t="str">
            <v>cad</v>
          </cell>
          <cell r="D11831" t="str">
            <v>4,74</v>
          </cell>
        </row>
        <row r="11832">
          <cell r="A11832" t="str">
            <v>1E.08.090</v>
          </cell>
          <cell r="B11832" t="str">
            <v>SISTEMI DI EVACUAZIONE VOCALE (EVAC)</v>
          </cell>
          <cell r="C11832"/>
          <cell r="D11832"/>
        </row>
        <row r="11833">
          <cell r="A11833" t="str">
            <v>1E.08.090.0000</v>
          </cell>
          <cell r="B11833" t="str">
            <v>NOTE DI CONSULTAZIONE:</v>
          </cell>
          <cell r="C11833"/>
          <cell r="D11833"/>
        </row>
        <row r="11834">
          <cell r="A11834" t="str">
            <v>1E.08.090.0010</v>
          </cell>
          <cell r="B11834" t="str">
            <v>Unità centrale matrice con instradamento degli ingressi verso qualsiasi canale di uscita, processori di segnale digitali e controlli volume su ingressi e uscite, dotata di memoria protetta e monitorata in cui sono salvati i messaggi di evacuazione allerta e sicurezza in genere. Possibilità di effettuare un invio simultaneo di più messaggi. L’unità può essere interfacciata tramite porta USB ad un PC o ad un pannello frontale grafico LCD per il controllo di tutti i parametri.</v>
          </cell>
          <cell r="C11834" t="str">
            <v>cad</v>
          </cell>
          <cell r="D11834" t="str">
            <v>3.137,43</v>
          </cell>
        </row>
        <row r="11835">
          <cell r="A11835" t="str">
            <v>1E.08.090.0020</v>
          </cell>
          <cell r="B11835" t="str">
            <v>Amplificatore digitale di potenza monitorato ad elevata affidabilità ed efficienza, due uscite per altoparlanti gestite e monitorate individualmente, ingressi bus per il collegamento dell’unità di potenza di riserva con dispositivo di scambio integrato e commutazione automatica in base alla priorità assegnata. Ogni unità è dotata di ingressi per annunci locali e musica di sottofondo, e permette la regolazione del volume e la selezione della sorgente d’ingresso da remoto con dispositivi di controllo; potenza:</v>
          </cell>
          <cell r="C11835"/>
          <cell r="D11835"/>
        </row>
        <row r="11836">
          <cell r="A11836" t="str">
            <v>1E.08.090.0020.a</v>
          </cell>
          <cell r="B11836" t="str">
            <v>- 500 W</v>
          </cell>
          <cell r="C11836" t="str">
            <v>cad</v>
          </cell>
          <cell r="D11836" t="str">
            <v>2.854,85</v>
          </cell>
        </row>
        <row r="11837">
          <cell r="A11837" t="str">
            <v>1E.08.090.0020.b</v>
          </cell>
          <cell r="B11837" t="str">
            <v>- 2 x 250 W</v>
          </cell>
          <cell r="C11837" t="str">
            <v>cad</v>
          </cell>
          <cell r="D11837" t="str">
            <v>3.151,62</v>
          </cell>
        </row>
        <row r="11838">
          <cell r="A11838" t="str">
            <v>1E.08.090.0020.c</v>
          </cell>
          <cell r="B11838" t="str">
            <v>- 4 x 125 W</v>
          </cell>
          <cell r="C11838" t="str">
            <v>cad</v>
          </cell>
          <cell r="D11838" t="str">
            <v>3.460,14</v>
          </cell>
        </row>
        <row r="11839">
          <cell r="A11839" t="str">
            <v>1E.08.090.0030</v>
          </cell>
          <cell r="B11839" t="str">
            <v>Dispositivo di controllo remoto a display touch sensitive retroilluminato</v>
          </cell>
          <cell r="C11839" t="str">
            <v>cad</v>
          </cell>
          <cell r="D11839" t="str">
            <v>482,48</v>
          </cell>
        </row>
        <row r="11840">
          <cell r="A11840" t="str">
            <v>1E.08.090.0040</v>
          </cell>
          <cell r="B11840" t="str">
            <v>Console microfonica corpo in metallo pressofuso con microfono flessibile capsula microfonica professionale, circuiti di preamplificazione, autodiagnostica completa a norma EN 54-16, tasti funziona programmabili per annunci, display interattivo LCD retroilluminato, indicazioni di allarme ed evacuazione, attivazione di messaggi preregistrati, tasti per attivazione, avviso din-don e microfono completa di cavo 5 metri con connettore RJ 45 incluso:</v>
          </cell>
          <cell r="C11840"/>
          <cell r="D11840"/>
        </row>
        <row r="11841">
          <cell r="A11841" t="str">
            <v>1E.08.090.0040.a</v>
          </cell>
          <cell r="B11841" t="str">
            <v>- per chiamata selettiva</v>
          </cell>
          <cell r="C11841" t="str">
            <v>cad</v>
          </cell>
          <cell r="D11841" t="str">
            <v>769,40</v>
          </cell>
        </row>
        <row r="11842">
          <cell r="A11842" t="str">
            <v>1E.08.090.0040.b</v>
          </cell>
          <cell r="B11842" t="str">
            <v>- multizona</v>
          </cell>
          <cell r="C11842" t="str">
            <v>cad</v>
          </cell>
          <cell r="D11842" t="str">
            <v>849,61</v>
          </cell>
        </row>
        <row r="11843">
          <cell r="A11843" t="str">
            <v>1E.08.090.0050</v>
          </cell>
          <cell r="B11843" t="str">
            <v>Gruppo di alimentazione a Norma EN 54-4 con batterie di capacità appropriata all’assorbimento del sistema, per ottenere la continuità di alimentazione degli amplificatori in caso di mancanza di alimentazione principale. Comprende la ricarica ed il monitoraggio delle batterie collegate</v>
          </cell>
          <cell r="C11843" t="str">
            <v>cad</v>
          </cell>
          <cell r="D11843" t="str">
            <v>2.113,23</v>
          </cell>
        </row>
        <row r="11844">
          <cell r="A11844" t="str">
            <v>1E.08.090.0060</v>
          </cell>
          <cell r="B11844" t="str">
            <v>Dispositivo di fine linea per sistemi di allarme antincendio</v>
          </cell>
          <cell r="C11844" t="str">
            <v>cad</v>
          </cell>
          <cell r="D11844" t="str">
            <v>91,95</v>
          </cell>
        </row>
        <row r="11845">
          <cell r="A11845" t="str">
            <v>1E.08.090.0070</v>
          </cell>
          <cell r="B11845" t="str">
            <v>Morsettiera ceramica con termofusibile e ferma-cavo per collegamento di diffusori acustici nei sistemi con funzione di emergenza cablati con conduttori antifiamma</v>
          </cell>
          <cell r="C11845" t="str">
            <v>cad</v>
          </cell>
          <cell r="D11845" t="str">
            <v>6,55</v>
          </cell>
        </row>
        <row r="11846">
          <cell r="A11846" t="str">
            <v>1E.08.090.0080</v>
          </cell>
          <cell r="B11846" t="str">
            <v>Scheda di commutazione ad amplificatore di riserva in caso di guasto con segnalazione a led</v>
          </cell>
          <cell r="C11846" t="str">
            <v>cad</v>
          </cell>
          <cell r="D11846" t="str">
            <v>133,27</v>
          </cell>
        </row>
        <row r="11847">
          <cell r="A11847" t="str">
            <v>1E.08.090.0090</v>
          </cell>
          <cell r="B11847" t="str">
            <v>Scheda controllo guasti ingressi e rilancio di segnale di allarme in caso di cortociruito o apertura linee con segnalazione a led</v>
          </cell>
          <cell r="C11847" t="str">
            <v>cad</v>
          </cell>
          <cell r="D11847" t="str">
            <v>153,32</v>
          </cell>
        </row>
        <row r="11848">
          <cell r="A11848" t="str">
            <v>1E.08.090.0100</v>
          </cell>
          <cell r="B11848" t="str">
            <v>Scheda con relè contatti “puliti” normalmente aperti per l’invio di segnalazione ad altri sistemi di emergenze</v>
          </cell>
          <cell r="C11848" t="str">
            <v>cad</v>
          </cell>
          <cell r="D11848" t="str">
            <v>125,25</v>
          </cell>
        </row>
        <row r="11849">
          <cell r="A11849" t="str">
            <v>1E.09 - TVCC - CONTROLLO ACCESSI</v>
          </cell>
          <cell r="B11849"/>
          <cell r="C11849"/>
          <cell r="D11849"/>
        </row>
        <row r="11850">
          <cell r="A11850" t="str">
            <v>1E</v>
          </cell>
          <cell r="B11850" t="str">
            <v>OPERE COMPIUTE IMPIANTI ELETTRICI</v>
          </cell>
          <cell r="C11850"/>
          <cell r="D11850"/>
        </row>
        <row r="11851">
          <cell r="A11851" t="str">
            <v>1E.09</v>
          </cell>
          <cell r="B11851" t="str">
            <v>TVCC - CONTROLLO ACCESSI</v>
          </cell>
          <cell r="C11851"/>
          <cell r="D11851"/>
        </row>
        <row r="11852">
          <cell r="A11852" t="str">
            <v>1E.09.010</v>
          </cell>
          <cell r="B11852" t="str">
            <v>MONITOR</v>
          </cell>
          <cell r="C11852"/>
          <cell r="D11852"/>
        </row>
        <row r="11853">
          <cell r="A11853" t="str">
            <v>1E.09.010.0010</v>
          </cell>
          <cell r="B11853" t="str">
            <v>Monitor a LED da 17" formato 5:4, risoluzione 1280x1024 pixel. Il monitor dovrà avere la possibilità di visualizzare i segnali provenienti dai diversi ingressi, in particolare in modalità VGA, HDMI, video composito. Dovranno essere presenti una connessione di ingresso VGA, una HDMI, un ingresso video analogico con risoluzione 960H (700TVL) ed una uscita video BNC, un ingresso audio RCA, un ingresso audio PC stereo ed una uscita cuffia. Dotato di tempo di risposta 5ms, contrasto 1000:1, filtro 3D Comb. Attraverso il menù OSD multilingua, dovrà essere possibile regolare tutte le funzioni tra cui: luminosità, contrasto, posizione orizzontale e verticale, temperatura colore, cambio sorgente, lingua, reset. Alimentazione di ingresso 12 Vcc, 3,33 A max (fornito di alimentatore 230Vca). Consumo max 30 W, dimensioni senza base (L x A x P in mm.) 384 x 310 x 63.</v>
          </cell>
          <cell r="C11853" t="str">
            <v>cad</v>
          </cell>
          <cell r="D11853" t="str">
            <v>690,62</v>
          </cell>
        </row>
        <row r="11854">
          <cell r="A11854" t="str">
            <v>1E.09.010.0020</v>
          </cell>
          <cell r="B11854" t="str">
            <v>Monitor a LED da 19" formato 5:4, risoluzione 1280x1024 pixel. Il monitor dovrà avere la possibilità di visualizzare i segnali provenienti dai diversi ingressi, in particolare in modalità VGA, HDMI, video composito. Dovranno essere presenti una connessione di ingresso VGA, una HDMI, un ingresso video analogico con risoluzione 960H (700TVL) ed una uscita video BNC, un ingresso audio RCA, un ingresso audio PC stereo ed una uscita cuffia. Dotato di tempo di risposta 5ms, contrasto 1000:1, filtro 3D Comb ed MTBF 50000 ore. Attraverso il menù OSD multilingua, dovrà essere possibile regolare tutte le funzioni tra cui: luminosità, contrasto, posizione orizzontale e verticale, temperatura colore, cambio sorgente, lingua, reset. Alimentazione di ingresso 12 Vcc, 3,33 A max (fornito di alimentatore 230Vca). Consumo max 30 W, dimensioni senza base (L x A x P in mm.) 422 x 338 x 66.</v>
          </cell>
          <cell r="C11854" t="str">
            <v>cad</v>
          </cell>
          <cell r="D11854" t="str">
            <v>791,82</v>
          </cell>
        </row>
        <row r="11855">
          <cell r="A11855" t="str">
            <v>1E.09.010.0030</v>
          </cell>
          <cell r="B11855" t="str">
            <v>Monitor a LED UltraView™ FULL HD da 32" formato 16:9 widescreen, risoluzione di 1920x1080 pixel. Il monitor dovrà avere la possibilità di visualizzare i segnali provenienti dai diversi ingressi, in particolare in modalità VGA, HDMI, DVI e video composito. Dovranno essere presenti una connessione di ingresso VGA, una HDMI/DVI, un ingresso video con risoluzione 960H (700TVL) ed una uscita video BNC, un ingresso audio RCA, un ingresso audio PC stereo ed una uscita cuffia. Dotato di tempo di risposta 6.5ms, contrasto 3000:1, filtro 3D Comb. Attraverso il menù OSD multilingua, dovrà essere possibile regolare tutte le funzioni tra cui: luminosità, contrasto, posizione orizzontale e verticale, temperatura colore, cambio sorgente, lingua, reset. Alimentazione di ingresso 90 ~ 260Vca. Consumo max &lt;50 W, dimensioni senza base (L x A x P in mm.) 741 x 451 x 80.</v>
          </cell>
          <cell r="C11855" t="str">
            <v>cad</v>
          </cell>
          <cell r="D11855" t="str">
            <v>2.179,77</v>
          </cell>
        </row>
        <row r="11856">
          <cell r="A11856" t="str">
            <v>1E.09.010.0040</v>
          </cell>
          <cell r="B11856" t="str">
            <v>Monitor a LED UltraView™ FULL HD da 42" formato 16:9 widescreen, risoluzione di 1920x1080 pixel. Il monitor dovrà avere la possibilità di visualizzare i segnali provenienti dai diversi ingressi, in particolare in modalità VGA, HDMI, DVI e video composito. Dovranno essere presenti una connessione di ingresso VGA, una HDMI/DVI, un ingresso video con risoluzione 960H (700TVL) ed una uscita video BNC, un ingresso audio RCA, un ingresso audio PC stereo ed una uscita cuffia. Dotato di tempo di risposta 6.5ms, contrasto 3000:1, filtro 3D Comb. Attraverso il menù OSD multilingua, dovrà essere possibile regolare tutte le funzioni tra cui: luminosità, contrasto, posizione orizzontale e verticale, temperatura colore, cambio sorgente, lingua, reset. Alimentazione di ingresso 90 ~ 260Vca. Consumo max &lt;50 W, dimensioni senza base (L x A x P in mm.) 977 x 590 x 89.</v>
          </cell>
          <cell r="C11856" t="str">
            <v>cad</v>
          </cell>
          <cell r="D11856" t="str">
            <v>2.888,23</v>
          </cell>
        </row>
        <row r="11857">
          <cell r="A11857" t="str">
            <v>1E.09.010.0050</v>
          </cell>
          <cell r="B11857" t="str">
            <v>Staffa di fissaggio a parete per Monitor fino a 24", orientabile in 3 direzioni, VESA.</v>
          </cell>
          <cell r="C11857" t="str">
            <v>cad</v>
          </cell>
          <cell r="D11857" t="str">
            <v>97,63</v>
          </cell>
        </row>
        <row r="11858">
          <cell r="A11858" t="str">
            <v>1E.09.010.0060</v>
          </cell>
          <cell r="B11858" t="str">
            <v>Staffa di fissaggio a parete per Monitor da 32" a 60", inclinabile e dotata di tre snodi.</v>
          </cell>
          <cell r="C11858" t="str">
            <v>cad</v>
          </cell>
          <cell r="D11858" t="str">
            <v>169,92</v>
          </cell>
        </row>
        <row r="11859">
          <cell r="A11859" t="str">
            <v>1E.09.010.0070</v>
          </cell>
          <cell r="B11859" t="str">
            <v>Staffa da soffitto/tavolo per monitor LCD/TFT fino a 26" VESA.</v>
          </cell>
          <cell r="C11859" t="str">
            <v>cad</v>
          </cell>
          <cell r="D11859" t="str">
            <v>148,25</v>
          </cell>
        </row>
        <row r="11860">
          <cell r="A11860" t="str">
            <v>1E.09.010.0080</v>
          </cell>
          <cell r="B11860" t="str">
            <v>Staffa da soffitto/tavolo per monitor LCD/TFT fino a 52" VESA.</v>
          </cell>
          <cell r="C11860" t="str">
            <v>cad</v>
          </cell>
          <cell r="D11860" t="str">
            <v>300,04</v>
          </cell>
        </row>
        <row r="11861">
          <cell r="A11861" t="str">
            <v>1E.09.020</v>
          </cell>
          <cell r="B11861" t="str">
            <v>TELECAMERE ANALOGICHE - BOX</v>
          </cell>
          <cell r="C11861"/>
          <cell r="D11861"/>
        </row>
        <row r="11862">
          <cell r="A11862" t="str">
            <v>1E.09.020.0010</v>
          </cell>
          <cell r="B11862" t="str">
            <v>Telecamera analogica con box e camera 550TVL, sensore CCD 1/3" SUPER HADII, sensibilità 0.3 lux @ F2.0, True Day/Night, Filtro IR motorizzato, 12 Vcc, dimensioni 56 x 50 x 125.7 mm, temperatura di funzionamento da -10 a 50°C.</v>
          </cell>
          <cell r="C11862" t="str">
            <v>cad</v>
          </cell>
          <cell r="D11862" t="str">
            <v>196,76</v>
          </cell>
        </row>
        <row r="11863">
          <cell r="A11863" t="str">
            <v>1E.09.020.0020</v>
          </cell>
          <cell r="B11863" t="str">
            <v>Telecamera analogica con box e camera700TVL Day and Night, sensore 1/3" Super HAD CCD II, 0.1 lux @ F1.2 (50IRE), ATR, 2DNR, HLC, 24 Vca / 12 Vcc, True Day/Night, Filtro IR motorizzato, dimensioni 68.8 x 56 x 111 mm, temperatura di funzionamento da -10 °C a 60 °C.</v>
          </cell>
          <cell r="C11863" t="str">
            <v>cad</v>
          </cell>
          <cell r="D11863" t="str">
            <v>267,03</v>
          </cell>
        </row>
        <row r="11864">
          <cell r="A11864" t="str">
            <v>1E.09.020.0030</v>
          </cell>
          <cell r="B11864" t="str">
            <v>Telecamera analogica con box e camera 650TVL, Sensore 1/3", EXview HAD CCD II, 0.08 lux @ F1.2 (50IRE), ATR, 2DNR, HLC, True Day/Night, Filtro IR motorizzato, 230 Vca, dimensioni 127.2 x 69.3 x 52.3 mm, temperatura di funzionamento da -10 °C a 50 °C.</v>
          </cell>
          <cell r="C11864" t="str">
            <v>cad</v>
          </cell>
          <cell r="D11864" t="str">
            <v>360,86</v>
          </cell>
        </row>
        <row r="11865">
          <cell r="A11865" t="str">
            <v>1E.09.020.0040</v>
          </cell>
          <cell r="B11865" t="str">
            <v>Telecamera analogica mini Bullet HD-TVI con risoluzione 720p, 3.6 mm ottica fissa, Day/Night e illuminatore infrarosso con Smart IR per catturare le immagini anche con scarsa visibilitàfino 20m IR, HD-TVI output, Coax OSD control, 12VDC, IP66. Staffa inclusa.</v>
          </cell>
          <cell r="C11865" t="str">
            <v>cad</v>
          </cell>
          <cell r="D11865" t="str">
            <v>98,13</v>
          </cell>
        </row>
        <row r="11866">
          <cell r="A11866" t="str">
            <v>1E.09.020.0050</v>
          </cell>
          <cell r="B11866" t="str">
            <v>Telecamera analogica mini Bullet HD-TVI con risoluzione 1080p, 3.6 mm ottica fissa, Day/Night e illuminatore infrarosso con Smart IR per catturare le immagini anche con scarsa visibilità fino a 20m IR, doppia uscita video 960H o HD-TVI, Coax OSD control, 12VDC, IP66. Staffa inclusa.</v>
          </cell>
          <cell r="C11866" t="str">
            <v>cad</v>
          </cell>
          <cell r="D11866" t="str">
            <v>210,42</v>
          </cell>
        </row>
        <row r="11867">
          <cell r="A11867" t="str">
            <v>1E.09.020.0060</v>
          </cell>
          <cell r="B11867" t="str">
            <v>Telecamera analogica Bullet HD-TVI con risoluzione 720p, ottica varifocal 2.8 a 12 mm, Day/Night e illuminatore infrarosso con Smart IR per catturare le immagini anche con scarsa visibilità fino 40m IR, doppia uscita video 960H o HD-TVI , Coax OSD control, 12VDC/24VAC, IP66. Staffa inclusa.</v>
          </cell>
          <cell r="C11867" t="str">
            <v>cad</v>
          </cell>
          <cell r="D11867" t="str">
            <v>244,12</v>
          </cell>
        </row>
        <row r="11868">
          <cell r="A11868" t="str">
            <v>1E.09.020.0070</v>
          </cell>
          <cell r="B11868" t="str">
            <v>Telecamera analogica Bullet HD-TVI. Funzionalità True Day/Night e illuminatore infrarosso con Smart IR per catturare le immagini anche con scarsa visibilità. Portata IR fino a 40 m, doppia uscita video 960H o HD-TVI. Risoluzione 1080p HD. Grado di protezione IP66. Wide Dynamic Range. Obiettivo da 2.8 a 12 mm varifocal. Alimentazione 12 VDC/24VAC. Staffa inclusa. Controllo OSD tramite menu.</v>
          </cell>
          <cell r="C11868" t="str">
            <v>cad</v>
          </cell>
          <cell r="D11868" t="str">
            <v>319,92</v>
          </cell>
        </row>
        <row r="11869">
          <cell r="A11869" t="str">
            <v>1E.09.030</v>
          </cell>
          <cell r="B11869" t="str">
            <v>TELECAMERE ANALOGICHE - DOME</v>
          </cell>
          <cell r="C11869"/>
          <cell r="D11869"/>
        </row>
        <row r="11870">
          <cell r="A11870" t="str">
            <v>1E.09.030.0010</v>
          </cell>
          <cell r="B11870" t="str">
            <v>Telecamera mini Dome analogica HD-TVI, PAL, 720p, 2.8 mm ottica fissa, Funzionalità True Day/Night e illuminatore infrarosso con Smart IR per catturare le immagini anche con scarsa visibilità. Portata IR fino 20m, HD-TVI output, Coax OSD control, 12VDC, IP66, contenitore plastico.</v>
          </cell>
          <cell r="C11870" t="str">
            <v>cad</v>
          </cell>
          <cell r="D11870" t="str">
            <v>98,13</v>
          </cell>
        </row>
        <row r="11871">
          <cell r="A11871" t="str">
            <v>1E.09.030.0020</v>
          </cell>
          <cell r="B11871" t="str">
            <v>Telecamera Dome analogica HD-TVI, PAL, 720p, ottica varifocal 2.8 a 12 mm. Funzionalità True Day/Night e illuminatore infrarosso con Smart IR per catturare le immagini anche con scarsa visibilità. Portata IR fino a 40m IR, doppia uscita video 960H o HD-TVI, Coax OSD control, 12VDC/24VAC, IP66, IK10.</v>
          </cell>
          <cell r="C11871" t="str">
            <v>cad</v>
          </cell>
          <cell r="D11871" t="str">
            <v>283,43</v>
          </cell>
        </row>
        <row r="11872">
          <cell r="A11872" t="str">
            <v>1E.09.030.0030</v>
          </cell>
          <cell r="B11872" t="str">
            <v>Telecamera mini Dome analogica HD-TVI, PAL, 1080p, 2.8 mm ottica fissa. Funzionalità True Day/Night e illuminatore infrarosso con Smart IR per catturare le immagini anche con scarsa visibilità. Portata IR fino a 20m IR, doppia uscita video 960H o HD-TVI, Coax OSD control, 12VDC, IP66, contenitore plastico.</v>
          </cell>
          <cell r="C11872" t="str">
            <v>cad</v>
          </cell>
          <cell r="D11872" t="str">
            <v>210,42</v>
          </cell>
        </row>
        <row r="11873">
          <cell r="A11873" t="str">
            <v>1E.09.030.0040</v>
          </cell>
          <cell r="B11873" t="str">
            <v>Telecamera Dome analogica HD-TVI, PAL, 1080p, ottica varifocal 2.8 a 12 mm. Funzionalità True Day/Night e illuminatore infrarosso con Smart IR per catturare le immagini anche con scarsa visibilità. Portata IR fino a 40m IR, doppia uscita video 960H o HD-TVI, Coax OSD control, 12VDC/24VAC, IP66, IK10.</v>
          </cell>
          <cell r="C11873" t="str">
            <v>cad</v>
          </cell>
          <cell r="D11873" t="str">
            <v>336,75</v>
          </cell>
        </row>
        <row r="11874">
          <cell r="A11874" t="str">
            <v>1E.09.040</v>
          </cell>
          <cell r="B11874" t="str">
            <v>TELECAMERE ANALOGICHE - DOME BRANDEGGIABILI</v>
          </cell>
          <cell r="C11874"/>
          <cell r="D11874"/>
        </row>
        <row r="11875">
          <cell r="A11875" t="str">
            <v>1E.09.040.0010</v>
          </cell>
          <cell r="B11875" t="str">
            <v>Telecamera Dome Brandeggiabile, standard PAL, 700 Linee TV a colori, zoom Ottico 36X. Filtro meccanico e Day/Night , Digital Wide Dynamic Range, tracking intelligente, 8 Preset Tours, 4 Shadow Tours, rotazione continua a 360°. Flip automatico dell'immagine, installazione ad incasso, grado di protezione IP54, alimentazione a 24VAC.</v>
          </cell>
          <cell r="C11875" t="str">
            <v>cad</v>
          </cell>
          <cell r="D11875" t="str">
            <v>2.278,08</v>
          </cell>
        </row>
        <row r="11876">
          <cell r="A11876" t="str">
            <v>1E.09.040.0020</v>
          </cell>
          <cell r="B11876" t="str">
            <v>Telecamera Dome PTZ Brandeggiabile, standard PAL, 700 Linee TV a colori, zoom Ottico 36X. Filtro meccanico e Day/Night , Digital Wide Dynamic Range, tracking intelligente, 8 Preset Tours, 4 Shadow Tours, rotazione continua a 360°. Flip automatico dell'immagine, installazione a pendente, grado di protezione IP66 dotata di idoneo riscaldatore, alimentazione a 24VAC (staffa a parete non inclusa).</v>
          </cell>
          <cell r="C11876" t="str">
            <v>cad</v>
          </cell>
          <cell r="D11876" t="str">
            <v>2.278,08</v>
          </cell>
        </row>
        <row r="11877">
          <cell r="A11877" t="str">
            <v>1E.09.040.0030</v>
          </cell>
          <cell r="B11877" t="str">
            <v>Telecamera Dome PTZ Brandeggiabile, standard PAL, 700 Linee TV a colori, zoom Ottico 36X, Filtro meccanicoe Day/Night, Digital Wide Dynamic Range, tracking intelligente, 8 Preset Tours, 4 Shadow Tours, rotazione continua a 360°. Flip automatico dell'immagine, installazione a soffitto, grado di protezione IP44, alimentazione a 24VAC.</v>
          </cell>
          <cell r="C11877" t="str">
            <v>cad</v>
          </cell>
          <cell r="D11877" t="str">
            <v>2.278,08</v>
          </cell>
        </row>
        <row r="11878">
          <cell r="A11878" t="str">
            <v>1E.09.050</v>
          </cell>
          <cell r="B11878" t="str">
            <v>TELECAMERE IP - BOX</v>
          </cell>
          <cell r="C11878"/>
          <cell r="D11878"/>
        </row>
        <row r="11879">
          <cell r="A11879" t="str">
            <v>1E.09.050.0010</v>
          </cell>
          <cell r="B11879" t="str">
            <v>Telecamera IP intelligente in versione classica (box camera) con analisi video:funzioni di motion detection, l'attraversamento di una linea, l'intrusione in un'area, il riconoscimento del volto, il conteggio degli oggetti, ecc., Ogni funzione di analisi video intelligente è configurabile singolarmente per aderire meglio alle esigenze operative ) H.265/H.264, 2.0MPx , Super Low Light, WDR, true D/N, Auto Back Focus, Audio, Alarm, BNC, micro SD/SHDC slot, POE (802.3-af) /12VDC/24VACSuper Low Light. 0.002 Lux (Colore) - Massima risoluzione: 1920 x 1080 - Risoluzione in tempo reale: 1920 x 1080 @ 50 fps - Compatibile con gli standard aperti PSIA e ONVIF S - Compressione H.264 e H.265 con triplo streaming - Registrazione fino a 128GB SDHC card- Sensore immagini CMOS 1/1.8'' - Filtro motorizzato IR Cut - Up to 120dB Wide Dynamic Rang</v>
          </cell>
          <cell r="C11879" t="str">
            <v>cad</v>
          </cell>
          <cell r="D11879" t="str">
            <v>1.173,65</v>
          </cell>
        </row>
        <row r="11880">
          <cell r="A11880" t="str">
            <v>1E.09.050.0020</v>
          </cell>
          <cell r="B11880" t="str">
            <v>Telecamera IP intelligente in versione classica (box camera) con analisi video:funzioni di motion detection, l'attraversamento di una linea, l'intrusione in un'area, il riconoscimento del volto, il conteggio degli oggetti, ecc., H.265/H.264, 3.0MPx , WDR, true D/N, Auto Back Focus, Audio, Alarm, BNC, micro SD/SHDC slot, Intelligence, POE (802.3-af) /12VDC/24VAC - Risoluzione in tempo reale: 2048 x 1536 @ 25 fps - Compatibile con gli standard aperti PSIA e ONVIF S - Compressione H.264 e H.265 con triplo streaming - Registrazione fino a 128GB SDHC card - Sensore immagini CMOS 1/2.8'' - Filtro motorizzato IR Cut- Up to 120dB Wide Dynamic Range</v>
          </cell>
          <cell r="C11880" t="str">
            <v>cad</v>
          </cell>
          <cell r="D11880" t="str">
            <v>999,57</v>
          </cell>
        </row>
        <row r="11881">
          <cell r="A11881" t="str">
            <v>1E.09.050.0030</v>
          </cell>
          <cell r="B11881" t="str">
            <v>Telecamera IP intelligente in versione classica (box camera) con analisi video:funzioni di motion detection, l'attraversamento di una linea, l'intrusione in un'area, il riconoscimento del volto, il conteggio degli oggetti, ecc., H.265/H.264, 5.0MPx , DWDR, true D/N, Auto Back Focus, Audio, Alarm, BNC, micro SD/SHDC slot, Intelligence, POE (802.3-af) /12VDC/24VAC - Risoluzione in tempo reale: 2592 x 1944 @ 25 fps - Compatibile con gli standard aperti PSIA e ONVIF S - Compressione H.264 e H.265 con triplo streaming - Registrazione fino a 128GB SDHC card - Sensore immagini CMOS 1/1.8'' - Filtro motorizzato IR Cut - Digital Wide Dynamic Range</v>
          </cell>
          <cell r="C11881" t="str">
            <v>cad</v>
          </cell>
          <cell r="D11881" t="str">
            <v>1.094,46</v>
          </cell>
        </row>
        <row r="11882">
          <cell r="A11882" t="str">
            <v>1E.09.060</v>
          </cell>
          <cell r="B11882" t="str">
            <v>TELECAMERE IP - BULLET</v>
          </cell>
          <cell r="C11882"/>
          <cell r="D11882"/>
        </row>
        <row r="11883">
          <cell r="A11883" t="str">
            <v>1E.09.060.0010</v>
          </cell>
          <cell r="B11883" t="str">
            <v>Telecamera IP Bullet IP da esterno, 4 MPX, ottica fissa 4mm, WDR, 25m IR, IP66, PoE/12VDC. Risoluzione tempo reale Full HD 1080p - Massima risoluzione 2688 x 1520 - H.264 con dual streaming - Sensore immagine 1/3" CMOS scansione progressiva - Filtro IR meccanico - Wide Dynamic Range (120dB) - Sensibilità 0 Lux (con IR accesi) - Portata IR fino a 25m - Compatibile con gli standard aperti ONVIF e PSIA</v>
          </cell>
          <cell r="C11883" t="str">
            <v>cad</v>
          </cell>
          <cell r="D11883" t="str">
            <v>298,86</v>
          </cell>
        </row>
        <row r="11884">
          <cell r="A11884" t="str">
            <v>1E.09.060.0020</v>
          </cell>
          <cell r="B11884" t="str">
            <v>Telecamera IP Bullet IP da esterno, 4 MPX, ottica motorizzata da 2.8 a 12mm, WDR, true Day / Night , WDR, 30m IR, Audio, Alarm,con scheda memoria MICRO SD/SDHC/SDXC slot, IP66, PoE/12VDC.Risoluzione tempo reale Full HD 1080p - Massima risoluzione 2688 x 1520 - H.264 con dual streaming - Sensore immagine 1/3" CMOS scansione progressiva - Filtro IR meccanico - Wide Dynamic Range (120dB) - Sensibilità 0 Lux (con IR accesi) - Portata IR fino a 30m - Compatibile con gli standard aperti ONVIF e PSIA</v>
          </cell>
          <cell r="C11884" t="str">
            <v>cad</v>
          </cell>
          <cell r="D11884" t="str">
            <v>617,08</v>
          </cell>
        </row>
        <row r="11885">
          <cell r="A11885" t="str">
            <v>1E.09.060.0030</v>
          </cell>
          <cell r="B11885" t="str">
            <v>Telecamera IP intelligente Bullet con analisi video:funzioni di motion detection, l'attraversamento di una linea, l'intrusione in un'area, il riconoscimento del volto, il conteggio degli oggetti, ecc., H.265/H.264, 3.0MPx , 2.8-12mm motorized lens, WDR, true D/N, 50m IR, Audio, Alarm, BNC, micro SD/SHDC slot, POE (802.3-at) /12VDC, Heater, IP66 - Massima Risoluzione: 2048 × 1536 - Risoluzione in tempo reale: 2048 × 1536 @ 25 fps - Compatibile con gli standard aperti PSIA e ONVIF S Compressione H.264 e H.265 con triplo streaming - Registrazione fino a 128GB SDHC card - Sensore immagini CMOS 1/2.8'' - Filtro motorizzato IR Cut - Low Light: Colore: 0.008 Lux @ (F1.2, AGC ON), 0 Lux IR on - Obiettivo motorizzato da 2.8 a 12mm - Fino a 50m illuminazione IR - Up to 120dB Wide Dynamic Range Face detection, Audio Exception Detection, Intrusion Detection, De-focus Detection, Region of Interest (ROI), Electronic Image Stabilization (EIS), Defog, Scene Change Detection, Cross Line Detection, Advanced Motion Detection, Region Entrance Detection, Region ExitDetection, Object Removal, Object Left Behind, Object Counting</v>
          </cell>
          <cell r="C11885" t="str">
            <v>cad</v>
          </cell>
          <cell r="D11885" t="str">
            <v>1.369,85</v>
          </cell>
        </row>
        <row r="11886">
          <cell r="A11886" t="str">
            <v>1E.09.060.0040</v>
          </cell>
          <cell r="B11886" t="str">
            <v>Telecamera IP intelligente Bullet con analisi video:funzioni di motion detection, l'attraversamento di una linea, l'intrusione in un'area, il riconoscimento del volto, il conteggio degli oggetti, ecc., H.265/H.264, 3.0MPx , 8-32m - Risoluzione in tempo reale:2048 × 1536 @ 25 fps - Compatibile con gli standard aperti PSIA e ONVIF S - Compressione H.264 e H.265 con triplo streaming - Registrazione fino a 128GB SDHC card - Sensore immagini CMOS 1/2.8'' - Filtro motorizzato IR Cut - Low Light: Colore: 0.008 Lux @ (F1.2, AGC ON), 0 Lux IR ON - Obiettivo motorizzato da 8 a 32mm - Fino a 80m illuminazione IR - Up to 120dB Wide Dynamic Range Face detection, Audio Exception Detection, Intrusion Detection, De-focus Detection, Region of Interest (ROI), Electronic Image Stabilization (EIS), Defog, Scene Change Detection, Cross Line Detection, Advanced Motion Detection, Region Entrance Detection, Region ExitDetection, Object Removal, Object Left Behind, Object Counting</v>
          </cell>
          <cell r="C11886" t="str">
            <v>cad</v>
          </cell>
          <cell r="D11886" t="str">
            <v>1.654,39</v>
          </cell>
        </row>
        <row r="11887">
          <cell r="A11887" t="str">
            <v>1E.09.070</v>
          </cell>
          <cell r="B11887" t="str">
            <v>TELECAMERE IP - DOME</v>
          </cell>
          <cell r="C11887"/>
          <cell r="D11887"/>
        </row>
        <row r="11888">
          <cell r="A11888" t="str">
            <v>1E.09.070.0010</v>
          </cell>
          <cell r="B11888" t="str">
            <v>Telecamera Mini Dome IP, 4 MPX, ottica da 2.8, True Day / Night , WDR, 15m IR, Audio, Alarm, MICRO SD/SDHC/SDXC slot, IP66, PoE/12VDC, BNC. Con scheda di memoria micro SD per memeorizzazione locale - Risoluzione tempo reale Full HD 1080p - Massima risoluzione 2688 x 1520 - H.264 con dual streaming - Sensore immagine 1/3" CMOS scansione progressiva - Filtro IR meccanico - Wide Dynamic Range (120dB) - Sensibilità 0 Lux (con IR accesi). Portata IR fino a 15m - Ottica fissa da 2.8mm - Compatibile con gli standard aperti ONVIF e PSIA</v>
          </cell>
          <cell r="C11888" t="str">
            <v>cad</v>
          </cell>
          <cell r="D11888" t="str">
            <v>314,16</v>
          </cell>
        </row>
        <row r="11889">
          <cell r="A11889" t="str">
            <v>1E.09.070.0020</v>
          </cell>
          <cell r="B11889" t="str">
            <v>Telecamera Mini Dome IP, 4 MPX, ottica da 2.8 a 12mm, True D/N, WDR, 30m IR, Audio, Alarm, MICRO SD/SDHC/SDXC slot, IP66, PoE/12VDC, BNC. Con scheda di memoria micro SD per memeorizzazione locale - Risoluzione tempo reale Full HD 1080p - Massima risoluzione 2688 x 1520 - H.264 con dual streaming - Sensore immagine 1/3" CMOS scansione progressiva - Filtro IR meccanico - Wide Dynamic Range (120 dB) - Sensibilità 0 Lux (con IR accesi) - Portata IR fino a 30m - Ottica da 2.8mm a 12mm - Compatibile con gli standard aperti ONVIF e PSI</v>
          </cell>
          <cell r="C11889" t="str">
            <v>cad</v>
          </cell>
          <cell r="D11889" t="str">
            <v>595,60</v>
          </cell>
        </row>
        <row r="11890">
          <cell r="A11890" t="str">
            <v>1E.09.070.0030</v>
          </cell>
          <cell r="B11890" t="str">
            <v>Mini Dome IP Intelligente con analisi video: funzioni di motion detection, l'attraversamento di una linea, l'intrusione in un'area, il riconoscimento del volto, il conteggio degli oggetti, ecc. , H.265/H.264, 3.0MPx, 2.8-12mm motorized lens, WDR, true D/N, 30m IR, Audio, Alarm, BNC, Con scheda di memoria micro SD/SHDC slot, Intelligence, POE (802.3-at) /12VDC, indoor, IK10. Compatibile con i seguenti accessori di fissaggio: TVD-M2-WM, TVD-CB3. Massima risoluzione: 2048 × 1536 - Risoluzione in tempo reale: 2048 × 1536 @ 25 fps - Compatibile con gli standard aperti PSIA e ONVIF S - Compressione H.264 e H.265 con triplo streaming - Registrazione fino a 128GB SDHC card - Sensore immagini CMOS 1/2.8'' - Filtro motorizzato IR Cut - 0.008 Lux (Colore) - Obiettivo motorizzato da 2.8 a 12mm - Fino a 30m illuminazione IR - Up to 120dB Wide Dynamic Range Face detection, Audio Exception Detection, Intrusion Detection, De-focus Detection, Region of Interest (ROI), Electronic Image Stabilization (EIS), Defog, Scene Change Detection, Cross Line Detection, Advanced Motion Detection, Region Entrance Detection, Region ExitDetection, Object Removal, Object Left Behind, Object Counting</v>
          </cell>
          <cell r="C11890" t="str">
            <v>cad</v>
          </cell>
          <cell r="D11890" t="str">
            <v>1.173,90</v>
          </cell>
        </row>
        <row r="11891">
          <cell r="A11891" t="str">
            <v>1E.09.070.0040</v>
          </cell>
          <cell r="B11891" t="str">
            <v>Mini Dome IP Intelligente con analisi video:funzioni di motion detection, l'attraversamento di una linea, l'intrusione in un'area, il riconoscimento del volto, il conteggio degli oggetti, ecc., H.265/H.264, 3.0MPx, 8-32mm motorized lens, WDR, true D/N, 50m IR, Audio, Alarm, BNC, Con scheda di memoria micro SD/SHDC slot, Intelligence, POE (802.3-at) /12VDC, indoor, IK10. Compatibile con i seguenti accessori di fissaggio: TVD-M2-WM, TVD-CB3. Massima risoluzione: 2048 × 1536 - Risoluzione in tempo reale: 2048 × 1536 @ 25 fps - Compatibile con gli standard aperti PSIA e ONVIF S - Compressione H.264 e H.265 con triplo streaming - Registrazione fino a 128GB SDHC card - Sensore immagini CMOS 1/2.8'' - Filtro motorizzato IR Cut - 0.008 Lux (Colore) - Obiettivo motorizzato da 8 a 32mm - Fino a 50m illuminazione IR - Up to 120dB Wide Dynamic Range Face detection, Audio Exception Detection, Intrusion Detection, De-focus Detection, Region of Interest (ROI), Electronic Image Stabilization (EIS), Defog, Scene Change Detection, Cross Line Detection, Advanced Motion Detection, Region Entrance Detection, Region ExitDetection, Object Removal, Object Left Behind, Object Counting</v>
          </cell>
          <cell r="C11891" t="str">
            <v>cad</v>
          </cell>
          <cell r="D11891" t="str">
            <v>1.645,26</v>
          </cell>
        </row>
        <row r="11892">
          <cell r="A11892" t="str">
            <v>1E.09.080</v>
          </cell>
          <cell r="B11892" t="str">
            <v>TELECAMERE IP - DOME CON CUSTODIA ANTIVANDALICA - WIRELESS</v>
          </cell>
          <cell r="C11892"/>
          <cell r="D11892"/>
        </row>
        <row r="11893">
          <cell r="A11893" t="str">
            <v>1E.09.080.0010</v>
          </cell>
          <cell r="B11893" t="str">
            <v>Telecamera Wireless in custodia resisitente agli atti antivandalici Dome IP, Wi-Fi IEEE802.11b/g/n, con risoluzione 1,3 megapixel (1280x960@25fps), dotata di sensore immagine CMOS da 1/3" con tecnologia Progressive Scan. Protezione IP66 da esterno dotata di idoneo riscaldatore, custodia antivandalo IK08 True Day/Night con rimozione meccanica del filtro IR, illuminatore IR a LED con portata di 10m, dotata di sensibilità a colori di 0.01 lux@F1.2, AGC ON (0 lux con IR acceso). La telecamera è dotata di ottica fissa 2.8 mm. Compressione video H.264 PSIA/ONVIF S. Dual Streaming liberamente configurabile. Dotata di funzioni di Analisi Video (cross line detection e intrusion detection) Motion Detection, Privacy Masking, registrazione locale su Micro SD fino a 64Gb, microfono incorporato. Alimentazione a 12 Vcc, PoE (802.3af). Temperatura di funzionamento da -30 °C a +60 °C. Dimensioni 99×97x53 mm. Colore bianco.</v>
          </cell>
          <cell r="C11893" t="str">
            <v>cad</v>
          </cell>
          <cell r="D11893" t="str">
            <v>473,34</v>
          </cell>
        </row>
        <row r="11894">
          <cell r="A11894" t="str">
            <v>1E.09.080.0020</v>
          </cell>
          <cell r="B11894" t="str">
            <v>Telecamera Wireless in custodia resisitente agli atti antivandalici Dome IP, Wi-Fi IEEE802.11b/g/n, con risoluzione 3 megapixel (max 2048x1536@20fps, FULL HD in tempo reale), dotata di sensore immagine CMOS da 1/3" con tecnologia Progressive Scan. Protezione IP66 da esterno dotata di idoneo riscaldatore, custodia antivandalo IK08 True Day/Night con rimozione meccanica del filtro IR, illuminatore IR a LED con portata di 10m, dotata di sensibilità a colori di 0.01 lux@F1.2, AGC ON (0 lux con IR acceso). La telecamera è dotata di ottica fissa 2.8 mm. Compressione video H.264 PSIA/ONVIF S. Dual Streaming liberamente configurabile. Dotata di funzioni di Analisi Video (cross line detection e intrusion detection) Motion Detection, Privacy Masking, registrazione locale su Micro SD fino a 64Gb, microfono incorporato. Alimentazione a 12 Vcc, PoE (802.3af). Temperatura di funzionamento da -30 °C a +60 °C. Dimensioni 99×97x53 mm.</v>
          </cell>
          <cell r="C11894" t="str">
            <v>cad</v>
          </cell>
          <cell r="D11894" t="str">
            <v>529,89</v>
          </cell>
        </row>
        <row r="11895">
          <cell r="A11895" t="str">
            <v>1E.09.080.0030</v>
          </cell>
          <cell r="B11895" t="str">
            <v>Telecamerae Wireless in custodia resisitente agli atti antivandalici Dome IP panoramica (campo di visione 160 gradi) Wi-Fi fino a 50 m, ottica fissa 1,6mm, DWDR, , con risoluzione 3 megapixel (max 2048x1536@20fps, FULL HD in tempo reale), dotata di sensore immagine CMOS da 1/3" con tecnologia Progressive Scan. Protezione IP66 da esterno dotata di idoneo riscaldatore, custodia antivandalo IK08 True Day/Night con rimozione meccanica del filtro IR, illuminatore IR a LED con portata di 10m, dotata di sensibilità a colori di 0.01 lux@F1.2, AGC ON (0 lux con IR acceso). La telecamera è dotata di ottica fissa 2.8 mm. Compressione video H.264 PSIA/ONVIF S. Dual Streaming liberamente configurabile. Dotata di funzioni di Analisi Video (cross line detection e intrusion detection) Motion Detection, Privacy Masking, registrazione locale su Micro SD fino a 64Gb, microfono incorporato. Alimentazione a 12 Vcc, PoE (802.3af). Temperatura di funzionamento da -30 °C a +60 °C. Dimensioni 99×97x53 mm. Massima Risoluzione: 1920 x 1080 @ 12.5fps</v>
          </cell>
          <cell r="C11895" t="str">
            <v>cad</v>
          </cell>
          <cell r="D11895" t="str">
            <v>561,34</v>
          </cell>
        </row>
        <row r="11896">
          <cell r="A11896" t="str">
            <v>1E.09.080.0040</v>
          </cell>
          <cell r="B11896" t="str">
            <v>Telecamera dome IP con vista a 360° (fisheye), da 3 megapixel dotata di sensore immagine COMS da 1/3" con tecnologia Progressive Scan capace di trasmettere immagini in tempo reale alla risoluzione di 2048x1536 in tempo reale. Dotata di obiettivo fisheye con focale di 1.19mm, certificata FCC, CE, UL, WEEE, RoHS, REACH. Telecamera per installazioni in interno, True Day/Night con rimozione meccanica del filtro IR, illuminatore IR a LED con portata nominale di 10m, dotata di sensibilità a colori di 0,28 lux (0 lux con IR acceso), WDR 120dB. Visualizzazione multipla fino a 5 flussi video: vista a 360°, vista panoramica, 3 flussi PTZ elettronicamente rigenerati. Alloggiamento per scheda di memoria SDHC, supporta fino a 64GB, per registrazione locale accessibile tramite web browser. Dotata di funzioni di Motion Detection, Privacy Masking, è dotata di microfono ed altoparlante incorporati ed offre supporto audio bidirezionale. Conforme allo standard ONVIF 2.2 profile S. Alimentazione a 12 Vcc, PoE. Temperatura di funzionamento da -30 °C a +60 °C ed umidità relativa dal 10% al 90% senza condensa. Dimensioni (DxH): 167×45 mm.</v>
          </cell>
          <cell r="C11896" t="str">
            <v>cad</v>
          </cell>
          <cell r="D11896" t="str">
            <v>1.091,94</v>
          </cell>
        </row>
        <row r="11897">
          <cell r="A11897" t="str">
            <v>1E.09.090</v>
          </cell>
          <cell r="B11897" t="str">
            <v>TELECAMERE IP - DOME BRANDEGGIABILI</v>
          </cell>
          <cell r="C11897"/>
          <cell r="D11897"/>
        </row>
        <row r="11898">
          <cell r="A11898" t="str">
            <v>1E.09.090.0010</v>
          </cell>
          <cell r="B11898" t="str">
            <v>Telecamera Dome Brandeggiabile IP, con risoluzione 2 megapixel (1920x1080) tempo reale Full HD 1080p, dotata di sensore immagine CMOS da 1/3" con tecnologia Progressive Scan. True Day/Night con rimozione meccanica del filtro IR, dotata di sensibilità a colori di 0.05 lux@F1.6,AGC ON, sensibilità b/n 0.005lux@F1.6. La telecamera è dotata di ottica varifocal 4.7- 94mm, Zoom Ottico 20X, zoom digitale 16X,. Compressione video TruVision H.264 PSIA/ONVIF 2.2. Dual Streaming liberamente configurabile. Dotata di funzioni di Motion Detection, Privacy Masking, registrazione locale su SD/SDHC fino a 32Gb, Audio a 2 vie G.711, 7 ingressi e 2 uscite di allarme, Digital Wide Dynamic Range, installazione ad incasso, grado di protezione IP54, 256 Preset di posizione, 8 Preset Tours, 4 Shadow Tours, rotazione continua a 360°, Flip automatico dellimmagine, Tracking Intelligente (analisi video), ROI codifica di un area selezionata nellimmagine. Temperatura di funzionamento -10°C +50°C Alimentazione a 24VAC, POE+.</v>
          </cell>
          <cell r="C11898" t="str">
            <v>cad</v>
          </cell>
          <cell r="D11898" t="str">
            <v>2.958,81</v>
          </cell>
        </row>
        <row r="11899">
          <cell r="A11899" t="str">
            <v>1E.09.090.0020</v>
          </cell>
          <cell r="B11899" t="str">
            <v>Telecamera versione Dome Brandeggiabile IP, con risoluzione 2 megapixel (1920x1080) tempo reale Full HD 1080p, dotata di sensore immagine CMOS da 1/2,8" con tecnologia Progressive Scan. True Day/Night con rimozione meccanica del filtro IR, dotata di sensibilità a colori di 0.3 lux@F1.6,AGC ON, sensibilità b/n 0.02lux@F1.6. La telecamera è dotata di ottica varifocal 4.3- 129mm, Zoom Ottico 30X, zoom digitale 16X,. Compressione video TruVision H.264 PSIA/ONVIF 2.2. Dual Streaming liberamente configurabile. Dotata di funzioni di Motion Detection, Privacy Masking, registrazione locale su SD/SDHC fino a 64Gb, Audio a 2 vie G.711, 7 ingressi e 2 uscite di allarme, Digital Wide Dynamic Range, installazione a pendente, grado di protezione IP66, 256 Preset di posizione, 8 Preset Tours, 4 Shadow Tours, rotazione continua a 360°, Flip automatico dellimmagine Tracking Intelligente (analisi video), ROI codifica di un area selezionata nell'immagine.Temperatura di funzionamento POE+: -30°C +65°C. Temperatura di funzionamento con alimentazione 24VAC: -40°C +65°C Alimentazione a 24VAC, POE+, (staffa a parete non inclusa).</v>
          </cell>
          <cell r="C11899" t="str">
            <v>cad</v>
          </cell>
          <cell r="D11899" t="str">
            <v>3.556,77</v>
          </cell>
        </row>
        <row r="11900">
          <cell r="A11900" t="str">
            <v>1E.09.090.0030</v>
          </cell>
          <cell r="B11900" t="str">
            <v>Telecamera Dome PTZ Brandeggiabile IP, con risoluzione 2 megapixel (1920x1080) tempo reale Full HD 1080p, dotata di sensore immagine CMOS da 1/3" con tecnologia Progressive Scan. True Day/Night con rimozione meccanica del filtro IR, dotata di sensibilità a colori di 0.05 lux@F1.6,AGC ON, sensibilità b/n 0.005lux@F1.6. La telecamera è dotata di ottica varifocal 4.7- 94mm, Zoom Ottico 20X, zoom digitale 16X. Compressione video TruVision H.264 PSIA/ONVIF 2.2. Dual Streaming liberamente configurabile. Dotata di funzioni di Motion Detection, Privacy Masking, registrazione locale su SD/SDHC fino a 32Gb, Audio a 2 vie G.711, 7 ingressi e 2 uscite di allarme, Digital Wide Dynamic Range, installazione a soffitto, grado di protezione IP54, 256 Preset di posizione, 8 Preset Tours, 4 Shadow Tours, rotazione continua a 360°, Flip automatico dellimmagine, tracking Intelligente (analisi video), ROI codifica di un area selezionata nellimmagine. Temperatura di funzionamento -10°C +50°C. Alimentazione a 24VAC, POE+.</v>
          </cell>
          <cell r="C11900" t="str">
            <v>cad</v>
          </cell>
          <cell r="D11900" t="str">
            <v>2.958,81</v>
          </cell>
        </row>
        <row r="11901">
          <cell r="A11901" t="str">
            <v>1E.09.090.0040</v>
          </cell>
          <cell r="B11901" t="str">
            <v>Telecamera Dome Brandeggiabile IP, con risoluzione 2 megapixel (1920x1080) tempo reale Full HD 1080p, dotata di sensore immagine CMOS da 1/2,8" con tecnologia Progressive Scan. Equipaggiata di illuminatore IR con portata di 150m, True Day/Night con rimozione meccanica del filtro IR, dotata di sensibilità a colori di 0.3 lux@F1.6,AGC ON, sensibilità b/n 0.02lux@F1.6. La telecamera è dotata di ottica varifocal 4.3- 129mm, Zoom Ottico 30X, zoom digitale 16X,. Compressione video TruVision H.264 PSIA/ONVIF 2.2. Dual Streaming liberamente configurabile. Dotata di funzioni di Motion Detection, Privacy Masking, registrazione locale su SD/SDHC fino a 64Gb, Audio a 2 vie G.711, 7 ingressi e 2 uscite di allarme, Digital Wide Dynamic Range, installazione a pendente, grado di protezione IP66 dotata di idoneo riscaldatore, 256 Preset di posizione, 8 Preset Tours, 4 Shadow Tours, rotazione continua a 360°, Flip automatico dellimmagine Tracking Intelligente (analisi video), ROI codifica di un area selezionata nell'immagine.Temperatura di funzionamento Hi-PoE: -30°C +65°C. Temperatura di funzionamento con alimentazione 24VAC: -40°C +65°C Alimentazione a 24VAC, Hi-PoE, (staffa a parete non inclusa).</v>
          </cell>
          <cell r="C11901" t="str">
            <v>cad</v>
          </cell>
          <cell r="D11901" t="str">
            <v>3.789,79</v>
          </cell>
        </row>
        <row r="11902">
          <cell r="A11902" t="str">
            <v>1E.09.100</v>
          </cell>
          <cell r="B11902" t="str">
            <v>ACCESSORI PER TELECAMERE</v>
          </cell>
          <cell r="C11902"/>
          <cell r="D11902"/>
        </row>
        <row r="11903">
          <cell r="A11903" t="str">
            <v>1E.09.100.0010</v>
          </cell>
          <cell r="B11903" t="str">
            <v>Alimentatore per telecamere Dome Brandeggiabili, alimentazione 230 Vca; uscita 24Vca, 4A, fornito in contenitore da esterno con grado di protezione IP66. Dotato di fusibile in ingresso da 2A e doppio fusibile in uscita da 4A. Temperatura di funzionamento da -40° a +40°.</v>
          </cell>
          <cell r="C11903" t="str">
            <v>cad</v>
          </cell>
          <cell r="D11903" t="str">
            <v>353,54</v>
          </cell>
        </row>
        <row r="11904">
          <cell r="A11904" t="str">
            <v>1E.09.100.0020</v>
          </cell>
          <cell r="B11904" t="str">
            <v>Staffe da esterno per Telecamere Dome Brandeggiabili:</v>
          </cell>
          <cell r="C11904"/>
          <cell r="D11904"/>
        </row>
        <row r="11905">
          <cell r="A11905" t="str">
            <v>1E.09.100.0020.a</v>
          </cell>
          <cell r="B11905" t="str">
            <v>- staffa per il fissaggio ad angolo</v>
          </cell>
          <cell r="C11905" t="str">
            <v>cad</v>
          </cell>
          <cell r="D11905" t="str">
            <v>352,28</v>
          </cell>
        </row>
        <row r="11906">
          <cell r="A11906" t="str">
            <v>1E.09.100.0020.b</v>
          </cell>
          <cell r="B11906" t="str">
            <v>- staffa per il fissaggio a palo</v>
          </cell>
          <cell r="C11906" t="str">
            <v>cad</v>
          </cell>
          <cell r="D11906" t="str">
            <v>268,07</v>
          </cell>
        </row>
        <row r="11907">
          <cell r="A11907" t="str">
            <v>1E.09.100.0020.c</v>
          </cell>
          <cell r="B11907" t="str">
            <v>- staffa per il fissaggio a muro</v>
          </cell>
          <cell r="C11907" t="str">
            <v>cad</v>
          </cell>
          <cell r="D11907" t="str">
            <v>212,03</v>
          </cell>
        </row>
        <row r="11908">
          <cell r="A11908" t="str">
            <v>1E.09.100.0030</v>
          </cell>
          <cell r="B11908" t="str">
            <v>Staffe da interno per Telecamere in alluminio pressofuso verniciata con vernice epossidica bianca. Sono dotate di un esclusivo sistema di posizionamento a molla che consente di posizionare saldamente la telecamera senza bloccarla. Lunghezza 190mm. Fissaggio:</v>
          </cell>
          <cell r="C11908"/>
          <cell r="D11908"/>
        </row>
        <row r="11909">
          <cell r="A11909" t="str">
            <v>1E.09.100.0030.a</v>
          </cell>
          <cell r="B11909" t="str">
            <v>- a parete</v>
          </cell>
          <cell r="C11909" t="str">
            <v>cad</v>
          </cell>
          <cell r="D11909" t="str">
            <v>37,71</v>
          </cell>
        </row>
        <row r="11910">
          <cell r="A11910" t="str">
            <v>1E.09.100.0030.b</v>
          </cell>
          <cell r="B11910" t="str">
            <v>- a soffitto</v>
          </cell>
          <cell r="C11910" t="str">
            <v>cad</v>
          </cell>
          <cell r="D11910" t="str">
            <v>47,54</v>
          </cell>
        </row>
        <row r="11911">
          <cell r="A11911" t="str">
            <v>1E.09.100.0040</v>
          </cell>
          <cell r="B11911" t="str">
            <v>Custodie per telecamere esterne:</v>
          </cell>
          <cell r="C11911"/>
          <cell r="D11911"/>
        </row>
        <row r="11912">
          <cell r="A11912" t="str">
            <v>1E.09.100.0040.a</v>
          </cell>
          <cell r="B11912" t="str">
            <v>- in alluminio estruso leggero verniciata con vernice epossidica resistente alle intemperie. Completa di staffa, snodo, tettuccio e riscaldatore. Fissaggio a parete. Massimo grado di protezione IP66. Coperchio che scorre e rimane appeso per facilitare l'installazione e la manutenzione .Per telecamere a 220 Vca. Lunghezza 270 mm.</v>
          </cell>
          <cell r="C11912" t="str">
            <v>cad</v>
          </cell>
          <cell r="D11912" t="str">
            <v>272,13</v>
          </cell>
        </row>
        <row r="11913">
          <cell r="A11913" t="str">
            <v>1E.09.100.0040.b</v>
          </cell>
          <cell r="B11913" t="str">
            <v>- completa di staffa, snodo, tettuccio e riscaldatore (24Vac). Involucro interno in ABS. Grado di prot. IP66. Completa di alimentatore per telecamere a 24Vac.</v>
          </cell>
          <cell r="C11913" t="str">
            <v>cad</v>
          </cell>
          <cell r="D11913" t="str">
            <v>329,67</v>
          </cell>
        </row>
        <row r="11914">
          <cell r="A11914" t="str">
            <v>1E.09.100.0050</v>
          </cell>
          <cell r="B11914" t="str">
            <v>Tastiera di gestione per Dome Brandeggiabili:</v>
          </cell>
          <cell r="C11914"/>
          <cell r="D11914"/>
        </row>
        <row r="11915">
          <cell r="A11915" t="str">
            <v>1E.09.100.0050.a</v>
          </cell>
          <cell r="B11915" t="str">
            <v>- analogiche, con joystick dotato del controllo dello zoom sulla manopola.</v>
          </cell>
          <cell r="C11915" t="str">
            <v>cad</v>
          </cell>
          <cell r="D11915" t="str">
            <v>1.097,49</v>
          </cell>
        </row>
        <row r="11916">
          <cell r="A11916" t="str">
            <v>1E.09.100.0050.b</v>
          </cell>
          <cell r="B11916" t="str">
            <v>- di controllo IP per gestione delle Dome Brandeggiabili IP. Dotata di display touch screen da 7, pulsanti funzionali, penna touch incorporata e joystick a 4 assi. Sul display touch screen è possibile visualizzare immagini live o registrate, configurare le impostazioni e gestire le uscite video del registratore. Il joystick consente di controllare agevolmente il movimento PTZ e navigare tra i menù. Alimentazione a 12V DC oppure anche da PoE-af.</v>
          </cell>
          <cell r="C11916" t="str">
            <v>cad</v>
          </cell>
          <cell r="D11916" t="str">
            <v>1.616,85</v>
          </cell>
        </row>
        <row r="11917">
          <cell r="A11917" t="str">
            <v>1E.09.100.0070</v>
          </cell>
          <cell r="B11917" t="str">
            <v>Illuminatori all'infrarosso in alluminio pressofuso, alimentazione 230 Vca.:</v>
          </cell>
          <cell r="C11917"/>
          <cell r="D11917"/>
        </row>
        <row r="11918">
          <cell r="A11918" t="str">
            <v>1E.09.100.0070.a</v>
          </cell>
          <cell r="B11918" t="str">
            <v>- angolo di illuminazione 10°, grado di protezione IP66, alimentazione 230 Vca 50 VC</v>
          </cell>
          <cell r="C11918" t="str">
            <v>cad</v>
          </cell>
          <cell r="D11918" t="str">
            <v>271,67</v>
          </cell>
        </row>
        <row r="11919">
          <cell r="A11919" t="str">
            <v>1E.09.100.0070.b</v>
          </cell>
          <cell r="B11919" t="str">
            <v>- angolo di illuminazione 30°, grado di protezione IP66, alimentazione 230 Vca 50 VC</v>
          </cell>
          <cell r="C11919" t="str">
            <v>cad</v>
          </cell>
          <cell r="D11919" t="str">
            <v>279,68</v>
          </cell>
        </row>
        <row r="11920">
          <cell r="A11920" t="str">
            <v>1E.09.100.0070.c</v>
          </cell>
          <cell r="B11920" t="str">
            <v>- angolo di illuminazione 12°, grado di protezione IP64, alimentazione 230 Vca 300 VC</v>
          </cell>
          <cell r="C11920" t="str">
            <v>cad</v>
          </cell>
          <cell r="D11920" t="str">
            <v>666,94</v>
          </cell>
        </row>
        <row r="11921">
          <cell r="A11921" t="str">
            <v>1E.09.100.0070.d</v>
          </cell>
          <cell r="B11921" t="str">
            <v>- angolo di illuminazione 25°, grado di protezione IP64, alimentazione 230 Vca 300 VC</v>
          </cell>
          <cell r="C11921" t="str">
            <v>cad</v>
          </cell>
          <cell r="D11921" t="str">
            <v>666,94</v>
          </cell>
        </row>
        <row r="11922">
          <cell r="A11922" t="str">
            <v>1E.09.100.0070.e</v>
          </cell>
          <cell r="B11922" t="str">
            <v>- angolo di illuminazione 40°, grado di protezione IP64, alimentazione 230 Vca 300 VC</v>
          </cell>
          <cell r="C11922" t="str">
            <v>cad</v>
          </cell>
          <cell r="D11922" t="str">
            <v>666,94</v>
          </cell>
        </row>
        <row r="11923">
          <cell r="A11923" t="str">
            <v>1E.09.110</v>
          </cell>
          <cell r="B11923" t="str">
            <v>OBIETTIVI</v>
          </cell>
          <cell r="C11923"/>
          <cell r="D11923"/>
        </row>
        <row r="11924">
          <cell r="A11924" t="str">
            <v>1E.09.110.0010</v>
          </cell>
          <cell r="B11924" t="str">
            <v>Obiettivo per unità di ripresa con iride automatica variabile, formato 1/3". Attacco CS. L'obiettivo con iride automatica ha una lunghezza focale variabile, come pure l'angolo di vista rispetto al formato dell'obiettivo. L'obiettivo con iride automatica variabile, è consigliato per uso all'esterno e interno. Focale - Apertura:</v>
          </cell>
          <cell r="C11924"/>
          <cell r="D11924"/>
        </row>
        <row r="11925">
          <cell r="A11925" t="str">
            <v>1E.09.110.0010.a</v>
          </cell>
          <cell r="B11925" t="str">
            <v>- Focale 1,8-3,6 mm. - Apertura diaframma 1,6-360.</v>
          </cell>
          <cell r="C11925" t="str">
            <v>cad</v>
          </cell>
          <cell r="D11925" t="str">
            <v>486,04</v>
          </cell>
        </row>
        <row r="11926">
          <cell r="A11926" t="str">
            <v>1E.09.110.0010.b</v>
          </cell>
          <cell r="B11926" t="str">
            <v>- Focale 3,5-8 mm. - Apertura diaframma 1,4-360.</v>
          </cell>
          <cell r="C11926" t="str">
            <v>cad</v>
          </cell>
          <cell r="D11926" t="str">
            <v>148,18</v>
          </cell>
        </row>
        <row r="11927">
          <cell r="A11927" t="str">
            <v>1E.09.110.0010.c</v>
          </cell>
          <cell r="B11927" t="str">
            <v>- Focale 5-50 mm. - Apertura diaframma 1,3-360.</v>
          </cell>
          <cell r="C11927" t="str">
            <v>cad</v>
          </cell>
          <cell r="D11927" t="str">
            <v>387,51</v>
          </cell>
        </row>
        <row r="11928">
          <cell r="A11928" t="str">
            <v>1E.09.120</v>
          </cell>
          <cell r="B11928" t="str">
            <v>APPARATI DI VIDEOREGISTRAZIONE</v>
          </cell>
          <cell r="C11928"/>
          <cell r="D11928"/>
        </row>
        <row r="11929">
          <cell r="A11929" t="str">
            <v>1E.09.120.0010</v>
          </cell>
          <cell r="B11929" t="str">
            <v>Quad in Tempo Reale, a Colori 4 Ingressi, Riproduzione Schermo Intero, PIP, video loss, motion detection. Completo di alimentatore</v>
          </cell>
          <cell r="C11929" t="str">
            <v>cad</v>
          </cell>
          <cell r="D11929" t="str">
            <v>462,92</v>
          </cell>
        </row>
        <row r="11930">
          <cell r="A11930" t="str">
            <v>1E.09.120.0020</v>
          </cell>
          <cell r="B11930" t="str">
            <v>Matrice Video da 16 ingressi e 4 uscite, le caratteristiche standard comprendono ingressi in looping, 32 ingressi di allarme programmabili e una porta RS-232 per eventuali comandi da computer. La gestione viene effettuata tramite un cavo a coppia twistata da un massimo di 64 tastiere di comando. La matrice utilizza il protocollo standard, consentendo la programmazione delle sequenze delle telecamere, titolazione alfanumerica, tempo di sosta individuale o globale, ecc. Un circuito a microprocessore permette di ricevere comandi dalla tastiera di controllo. Una porta seriale separata viene fornita per dare la possibilità di una connessione esterna ad un PC per il controllo completo della matrice grazie al protocollo fornito. Tutte le connessioni vengono effettuate tramite morsettiere estraibili per una facile manutenzione. Un alimentatore esterno 230Vca/12Vcc è fornito per l'alimentazione della matrice. Consumo 15,5 VA.</v>
          </cell>
          <cell r="C11930" t="str">
            <v>cad</v>
          </cell>
          <cell r="D11930" t="str">
            <v>2.234,34</v>
          </cell>
        </row>
        <row r="11931">
          <cell r="A11931" t="str">
            <v>1E.09.120.0030</v>
          </cell>
          <cell r="B11931" t="str">
            <v>Matrice Video da 32 ingressi e 8 uscite, le caratteristiche standard comprendono ingressi in looping, 32 ingressi di allarme programmabili e una porta RS-232 per eventuali comandi da computer. La gestione viene effettuata tramite un cavo a coppia twistata da un massimo di 64 tastiere di comando. La matrice utilizza il protocollo standard, consentendo la programmazione delle sequenze delle telecamere, titolazione alfanumerica, tempo di sosta individuale o globale, ecc. Un circuito a microprocessore permette alla KTD-348-164 di ricevere comandi dalla tastiera di controllo. Una porta seriale separata viene fornita per dare la possibilità di una connessione esterna ad un PC per il controllo completo della matrice grazie al protocollo fornito. Tutte le connessioni vengono effettuate tramite morsettiere estraibili per una facile manutenzione. Un alimentatore esterno 230Vca/12Vcc è fornito per l'alimentazione della matrice. Consumo 15,5 VA.</v>
          </cell>
          <cell r="C11931" t="str">
            <v>cad</v>
          </cell>
          <cell r="D11931" t="str">
            <v>3.727,85</v>
          </cell>
        </row>
        <row r="11932">
          <cell r="A11932" t="str">
            <v>1E.09.120.0040</v>
          </cell>
          <cell r="B11932" t="str">
            <v>Videoregistratore digitale IBRIDO che consente la registrazione e visualizzazione di segnali video provenienti da telecamere analogiche, da telecamere digitali con trasmissione di segnale ad alta risoluzione overcoax secondo lo standard HD-TVI e da telecamere digitali con trasmissione di segnale ad alta risoluzione over IP secondo lo standard ONVIFF. In grado di supportare 8/16 telecamere, con risoluzioni fino a 5 MPX per telecamere HD-TVI su cavo coassiale, fino a 4 megapixel per telelcamere IP. Capace di accedere al menu delle telecamere HD-TVI, menu comandi telecamere brandeggiabili. Integrazione diretta con centrali intrusione. Rcevitore digitale di allarmi integrato. Caratteristiche tecniche: Configurazione Plug and Play, Linux Embedded - Compatibile con telecamere analogiche, HD-TVI ed IP - Fino a 8/16 telecamere (HD-TVI, IP o Analogiche) - Fino a 8/16 telecamere IP (disabilitando tutti i canali analogici) - Supporta telecamere HD-TVI con risoluzione fino a 5 MPX (max 1/4 dei canali) - Supporta telecamere IP con risoluzione fino a 4 MPXSupporta telecamere IP ONVIF Profile S - Controllo Over-the-coax per telecamere brandeggiabili e gestione menù delle telecamere HD-TVI TruVision - Utilizza il cavo coassiale esistente per le telecamere HD-TVI - Registrazione FULL-HD in tempo reale - Registrazione ridondante e supporto RAID (0,1, 5, 10) - Espandibile con NAS - Reverse video playback - Esportazione video mediante USB - Uscite video HDMI, VGA e BNC (solo evento) - V-stream - Gestibile tramite monitor locale OSD, browser, software - Integrabile con le centrali intrusione - Nelle seguenti dotazioni:</v>
          </cell>
          <cell r="C11932"/>
          <cell r="D11932"/>
        </row>
        <row r="11933">
          <cell r="A11933" t="str">
            <v>1E.09.120.0040.a</v>
          </cell>
          <cell r="B11933" t="str">
            <v>- nr. 8 canali - 4 Terabyte di memeoria</v>
          </cell>
          <cell r="C11933" t="str">
            <v>cad</v>
          </cell>
          <cell r="D11933" t="str">
            <v>2.197,29</v>
          </cell>
        </row>
        <row r="11934">
          <cell r="A11934" t="str">
            <v>1E.09.120.0040.b</v>
          </cell>
          <cell r="B11934" t="str">
            <v>- nr. 8 canali - 8 Terabyte di memeoria</v>
          </cell>
          <cell r="C11934" t="str">
            <v>cad</v>
          </cell>
          <cell r="D11934" t="str">
            <v>2.951,91</v>
          </cell>
        </row>
        <row r="11935">
          <cell r="A11935" t="str">
            <v>1E.09.120.0040.c</v>
          </cell>
          <cell r="B11935" t="str">
            <v>- nr. 8 canali - 16 Terabyte di memeoria</v>
          </cell>
          <cell r="C11935" t="str">
            <v>cad</v>
          </cell>
          <cell r="D11935" t="str">
            <v>4.461,13</v>
          </cell>
        </row>
        <row r="11936">
          <cell r="A11936" t="str">
            <v>1E.09.120.0040.d</v>
          </cell>
          <cell r="B11936" t="str">
            <v>- nr. 16 canali - 4 Terabyte di memeoria</v>
          </cell>
          <cell r="C11936" t="str">
            <v>cad</v>
          </cell>
          <cell r="D11936" t="str">
            <v>2.543,16</v>
          </cell>
        </row>
        <row r="11937">
          <cell r="A11937" t="str">
            <v>1E.09.120.0040.e</v>
          </cell>
          <cell r="B11937" t="str">
            <v>- nr. 16 canali - 8 Terabyte di memeoria</v>
          </cell>
          <cell r="C11937" t="str">
            <v>cad</v>
          </cell>
          <cell r="D11937" t="str">
            <v>3.297,77</v>
          </cell>
        </row>
        <row r="11938">
          <cell r="A11938" t="str">
            <v>1E.09.120.0040.f</v>
          </cell>
          <cell r="B11938" t="str">
            <v>- nr. 16 canali - 16 Terabyte di memeoria</v>
          </cell>
          <cell r="C11938" t="str">
            <v>cad</v>
          </cell>
          <cell r="D11938" t="str">
            <v>4.806,99</v>
          </cell>
        </row>
        <row r="11939">
          <cell r="A11939" t="str">
            <v>1E.09.120.0040.g</v>
          </cell>
          <cell r="B11939" t="str">
            <v>- nr. 16 canali - 24 Terabyte di memeoria</v>
          </cell>
          <cell r="C11939" t="str">
            <v>cad</v>
          </cell>
          <cell r="D11939" t="str">
            <v>7.212,30</v>
          </cell>
        </row>
        <row r="11940">
          <cell r="A11940" t="str">
            <v>1E.09.120.0050</v>
          </cell>
          <cell r="B11940" t="str">
            <v>Videoregistratore digitale di rete IP (NVR) con Poe (Power Over Ethernet) integrato che consente la registrazione e visualizzazione di segnali video provenienti da telecamere digitali con trasmissione di segnale ad alta risoluzione over IP secondo lo standard ONVIFF. Videoregistratore ad alte prestazioni con 8 o 16 porte PoE plug &amp; play, in grado di collegare 8/16 telecamere IP e di fornire in tempo reale la registrazione (25/30 fps) con risoluzione Full HD 1080p su tutti i canali contemporaneamente. Larghezza di banda totale di 80/160 Mbps. Assegnazione automatica degli indirizzi IP. Ogni telecamera IP può essere configurata individualmente. Capacità di configurare, gestire e monitorare il sistema di videosorveglianza. Gestione con web browser e localmente utilizzando i controlli del pannello frontale, ed il menu a schermo sul monitor locale VGA o HDMI. Memorizzazione tramite dischi rigidi , accessibili da sportello del pannello frontale chiudibile a chiave. Tre modalità di registrazione, continua, eventi e allarmi, o combinate. Possibile connessione a centrali antintrusione. Caratteristiche tacniche: Linux embedded Plug and Play configuratin - Fino a 80/160 Mbps di banda per la registrazione - Fino a 8/16 canali video - Fino a 8/16 porte PoE integrate - PoE-af &amp; PoE-at support - Fino a 24TB di archivio interno (4 x 6TB) - Accesso frontale ai dischi - Registrazione FULL HD in tempo reale - Motion detection, VCA, privacy masking, tamper detection - IP camera auto-discovery - Supporto telecamere di altro costruttore grazie al supporto via ONVIF &amp; PSIA - Configurazione telecamere esportabile/importabile - Custom protocol configuration (RTSP streaming) - Supporto masterizzatore DVD USB - Navigator client / host o applicazione stand-alone senza licenza - App TVRmobile per dispositivi IOS e Android - nelle seguenti dotazioni:</v>
          </cell>
          <cell r="C11940"/>
          <cell r="D11940"/>
        </row>
        <row r="11941">
          <cell r="A11941" t="str">
            <v>1E.09.120.0050.a</v>
          </cell>
          <cell r="B11941" t="str">
            <v>- 8 canali IP, 8 canali PoE, 4 Terabyte di memoria</v>
          </cell>
          <cell r="C11941" t="str">
            <v>cad</v>
          </cell>
          <cell r="D11941" t="str">
            <v>2.191,12</v>
          </cell>
        </row>
        <row r="11942">
          <cell r="A11942" t="str">
            <v>1E.09.120.0050.b</v>
          </cell>
          <cell r="B11942" t="str">
            <v>- 8 canali IP, 8 canali PoE, 8 Terabyte di memoria</v>
          </cell>
          <cell r="C11942" t="str">
            <v>cad</v>
          </cell>
          <cell r="D11942" t="str">
            <v>2.819,95</v>
          </cell>
        </row>
        <row r="11943">
          <cell r="A11943" t="str">
            <v>1E.09.120.0050.c</v>
          </cell>
          <cell r="B11943" t="str">
            <v>- 8 canali IP, 8 canali PoE, 12 Terabyte di memoria</v>
          </cell>
          <cell r="C11943" t="str">
            <v>cad</v>
          </cell>
          <cell r="D11943" t="str">
            <v>3.448,80</v>
          </cell>
        </row>
        <row r="11944">
          <cell r="A11944" t="str">
            <v>1E.09.120.0050.d</v>
          </cell>
          <cell r="B11944" t="str">
            <v>- 8 canali IP, 8 canali PoE, 24 Terabyte di memoria</v>
          </cell>
          <cell r="C11944" t="str">
            <v>cad</v>
          </cell>
          <cell r="D11944" t="str">
            <v>5.901,29</v>
          </cell>
        </row>
        <row r="11945">
          <cell r="A11945" t="str">
            <v>1E.09.120.0050.e</v>
          </cell>
          <cell r="B11945" t="str">
            <v>- 16 canali IP, 16 canali PoE, 4 Terabyte di memoria</v>
          </cell>
          <cell r="C11945" t="str">
            <v>cad</v>
          </cell>
          <cell r="D11945" t="str">
            <v>2.684,64</v>
          </cell>
        </row>
        <row r="11946">
          <cell r="A11946" t="str">
            <v>1E.09.120.0050.f</v>
          </cell>
          <cell r="B11946" t="str">
            <v>- 16 canali IP, 16 canali PoE, 8 Terabyte di memoria</v>
          </cell>
          <cell r="C11946" t="str">
            <v>cad</v>
          </cell>
          <cell r="D11946" t="str">
            <v>3.313,49</v>
          </cell>
        </row>
        <row r="11947">
          <cell r="A11947" t="str">
            <v>1E.09.120.0050.g</v>
          </cell>
          <cell r="B11947" t="str">
            <v>- 16 canali IP, 16 canali PoE, 16 Terabyte di memoria</v>
          </cell>
          <cell r="C11947" t="str">
            <v>cad</v>
          </cell>
          <cell r="D11947" t="str">
            <v>4.571,18</v>
          </cell>
        </row>
        <row r="11948">
          <cell r="A11948" t="str">
            <v>1E.09.120.0050.h</v>
          </cell>
          <cell r="B11948" t="str">
            <v>- 16 canali IP, 16 canali PoE, 24 Terabyte di memoria</v>
          </cell>
          <cell r="C11948" t="str">
            <v>cad</v>
          </cell>
          <cell r="D11948" t="str">
            <v>6.394,82</v>
          </cell>
        </row>
        <row r="11949">
          <cell r="A11949" t="str">
            <v>1E.09.120.0060</v>
          </cell>
          <cell r="B11949" t="str">
            <v>Videoregistratore di rete (NVR) IP per le applicazioni di dimensioni importanti, per la gestione fino a 128 flussi video, con 400 Mbs di banda in ingresso, compressione supportata H264, RTSP, ONVIF, Plug &amp; play, start-up dinstallazione facilitata con acquisizione delle telecamere automatica. Adatto a gestire risoluzioni fino a 6 Megapixel. Fornito con hard disk interni con capacità di 30/ 42/ 60TB. Registrazione continua, su evento o mediante programmatore orario, in formato nativo (no transcoding). Risoluzioni di registrazione supportate: 6 MPX / 5 MPX / 3 MPX / 1080P / UXGA / 720P / VGA / 4CIF / DCIF / 2CIF / CIF / QCIF. Registrazione audio con le telecamere che supportano questa funzionalità. Capacità di archiviazione interna fino a 96TB senza RAID oppure fino a 64TB in configurazione RAID, con dischi comodamente accessibili dal pannello frontale. Supporta RAID 0/1/5/10, scheda di rete ridondante, alimenatore ridondante, ventole di raffreddamento rimovibili, supporta telecamere di terze parti grazie ad ONVIF e PSIA. Installazione a rack 3U, dimensioni 445x530x150 mm, peso 18 Kg senza hard disk. È dotato di 16 ingressi di allarme e 8 uscite ed incorpora lo strumento di riconoscimento automatico delle telecamere IP connesse alla rete. Configurabile tramite browser Internet Explorer o tramite il programma di gestione per DVR/NVR. Non richiede licenze per telecamera. Caratteristiche tecniche : Ingressi Video: 128 IP - Fino a 128 porte Plug &amp; Play - Compressione: H264, RTSP, ONVIF, Plug &amp; play - Risoluzione: 6 MegaPixel - Real-time Full HD recording - Hard Disk: 60TB - Visualizzazione remota TVRMobile (iPhone, Android, Windows Mobile)Fino a 400 Mbps di banda in ingresso, nella seguente configurazione:</v>
          </cell>
          <cell r="C11949"/>
          <cell r="D11949"/>
        </row>
        <row r="11950">
          <cell r="A11950" t="str">
            <v>1E.09.120.0060.a</v>
          </cell>
          <cell r="B11950" t="str">
            <v>- 400 Mbps, 3U, 30 Terabyte di memoria</v>
          </cell>
          <cell r="C11950" t="str">
            <v>cad</v>
          </cell>
          <cell r="D11950" t="str">
            <v>11.723,15</v>
          </cell>
        </row>
        <row r="11951">
          <cell r="A11951" t="str">
            <v>1E.09.120.0060.b</v>
          </cell>
          <cell r="B11951" t="str">
            <v>- 400 Mbps, 3U, 42 Terabyte di memoria</v>
          </cell>
          <cell r="C11951" t="str">
            <v>cad</v>
          </cell>
          <cell r="D11951" t="str">
            <v>13.727,58</v>
          </cell>
        </row>
        <row r="11952">
          <cell r="A11952" t="str">
            <v>1E.09.120.0060.c</v>
          </cell>
          <cell r="B11952" t="str">
            <v>- 400 Mbps, 3U, 60 Terabyte di memoria</v>
          </cell>
          <cell r="C11952" t="str">
            <v>cad</v>
          </cell>
          <cell r="D11952" t="str">
            <v>16.731,43</v>
          </cell>
        </row>
        <row r="11953">
          <cell r="A11953" t="str">
            <v>1E.09.130</v>
          </cell>
          <cell r="B11953" t="str">
            <v>APPARATI ATTIVI PER RETE IP</v>
          </cell>
          <cell r="C11953"/>
          <cell r="D11953"/>
        </row>
        <row r="11954">
          <cell r="A11954" t="str">
            <v>1E.09.130.0010</v>
          </cell>
          <cell r="B11954" t="str">
            <v>Switch di rete per Fast Ethernet con funzionalità PoE per telecamere IP con porte GigE per connessioni NVR / Server. Caratteristiche : Porte Fast Ethernet a 8 porte da 10 / 100Mbps con PoE-AT - 2x 10/100 / 1000Mbps interfacce TP combo e 2 slot mini-GBIC / SFP (FIBRA OTTICA) -- Supporta modalità di auto-negotiation e half-duplex / full-duplex per tutte le porte 10Base-T / 100Base-TX e 1000Base-T - Previene la perdita di pacchetti con la contropressione (half-duplex) e il controllo del flusso di frame a pausa IEEE 802.3x (full-duplex) - Controllo di sicurezza: collegamento di indirizzo MAC e filtraggio TCP e UDP - Supporto QOS: Consente di assegnare priorità bassa / alta su ogni porta - IGMP snooping per un migliore controllo dei flussi multicast - Port mirroring per monitorare il traffico in entrata o in uscita su una porta particolare - Conforme a IEEE 802.3at Power over Ethernet - Supporta fino a 8 dispositivi POE-AF (15,4) o 4 dispositivi POE-AT (30W) a piena potenza - Potenza totale POE fino a 125W</v>
          </cell>
          <cell r="C11954" t="str">
            <v>cad</v>
          </cell>
          <cell r="D11954" t="str">
            <v>692,24</v>
          </cell>
        </row>
        <row r="11955">
          <cell r="A11955" t="str">
            <v>1E.09.130.0020</v>
          </cell>
          <cell r="B11955" t="str">
            <v>Switch di rete per Gigabit Ethernet con funzionalità PoE per telecamere IP con porte GigE per connessioni NVR / Server, adatto per utilizzi in ambienti ordinari. Caratteristiche: 8-Port 10/100 / 1000Base-T RJ-45 con IEEE 802.3AF ( 8 PORTE 15,4W) / 802.3 AT ( 4 PORTE 30W) PoE Iniettore - Potenza totale POE fino a 150W- Slot a due porte 100 / 1000Base-X mini-GBIC / SFP(FIBRA OTTICA), rilevamento automatico di tipo SFP - 1x interfaccia RS-232 DB9 per la gestione e l'impostazione di base - Gestione della riga di comando Web-based, telnet, SSH, SSL e console, gestione della sicurezza degli indirizzi IP per prevenire intrusi non autorizzati - L'autenticazione di accesso RADIUS / TACACS + - Conforme agli standard IEEE 802.3, IEEE 802.3u, IEEE 802.3ab, IEEE 802.3z, IEEE 802.3af e IEEE 802.3at - Supporta modalità di auto-negotiation e half-duplex / full-duplex per tutti i 10Base-T / 100Base-TX e 1000Base-T - Previene la perdita di pacchetti con gruppi di back-pressure (half-duplex) e IEEE 802.3x controlli di flusso (full-duplex) di frame, da 4K VLAN ID - Elenco di controllo degli accessi basato su IP (ACL), Elenco di controllo degli accessi basato su MAC, Origine indirizzo MAC / IP di origine - Ingresso / uscita controllo larghezza di banda su ogni porta - Supporta la modalità di query IGMP Snooping v1, v2 e v3, per l'applicazione multimediale multicast e la registrazione Multicast VLAN - Alimentazione interna - Port mirroring per monitorare il traffico in entrata o in uscita su una porta particolare - Supporta LLDP per consentire l'interruttore a consigliare la sua identificazione e capacità sulla LAN - IPv4 e IPv6 Indirizzo IP / NTP / DNS gestione - La tecnologia di diagnostica a cavo fornisce il meccanismo per rilevare e segnalare eventuali problemi di cablaggio - Temperatura di esercizio 0°÷50°C</v>
          </cell>
          <cell r="C11955" t="str">
            <v>cad</v>
          </cell>
          <cell r="D11955" t="str">
            <v>1.014,33</v>
          </cell>
        </row>
        <row r="11956">
          <cell r="A11956" t="str">
            <v>1E.09.130.0030</v>
          </cell>
          <cell r="B11956" t="str">
            <v>Switch di rete per Gigabit Ethernet con funzionalità PoE per telecamere IP con porte GigE per connessioni NVR / Server, adatto per utilizzi industriali. Caratteristiche: 8 porte 10/100 / 1000Base-T con PoE + - 2 porte SFP (fibra) 100 / 1000Base-X - Interfaccia RS-232 DB9 per la gestione e l'impostazione dell'interruttore di base - Architettura di commutazione ad alte prestazioni - switch non bloccabile fino a 20Gbps - Tabella degli indirizzi MAC 8K, apprendimento automatico dell'origine - IGMP (v1 / v2 / V3) Snooping, fino a 255 gruppi multicast con supporto di modalità IGMP Querier e Snooping MLD (v1 / v2), fino a 255 gruppi multicast con supporto modalità MLD Querier - Supporto VLAN - fino a 255 gruppi VLAN su 4094 ID VLAN, MVR (registrazione multicast VLAN), VLAN vocale, VLAN MAC-based, protocollo-based VLAN - Qualità del servizio (QoS), priorità 802.1p, tag 802.1Q VLAN, campo DSCP / TOS in pacchetto IP - IEEE 802.3ad LACP / Trunk statico, Supporta 5 gruppi di supporto 8-Port tronco - Filtro MAC e sorgente di origine indirizzo IP / MAC - Conforme a IEEE 802.3af / IEEE 802.3at Power over Ethernet / End-Span PSE e fino a 8 dispositivi IEEE 802.3AF (8 PORTE 15,4W)/ 802.3AT (8 PORTE 30W) alimentati - Potenza totale POE 260W - La protezione del circuito impedisce interferenze tra le porte - Custodia in metallo IP30, guida DIN e montaggio a muro - temperature di esercizio da -40ºC a + 75ºC.</v>
          </cell>
          <cell r="C11956" t="str">
            <v>cad</v>
          </cell>
          <cell r="D11956" t="str">
            <v>1.643,63</v>
          </cell>
        </row>
        <row r="11957">
          <cell r="A11957" t="str">
            <v>1E.09.130.0040</v>
          </cell>
          <cell r="B11957" t="str">
            <v>Switch di rete per Gigabit Ethernet con funzionalità PoE per telecamere IP con porte GigE per connessioni NVR / Server, adatto per utilizzi in ambienti ordinari. Caratteristiche: 24 porte Gigabit Ethernet RJ-45 con PoE + - switch non bloccabile fino a 48Gbps - Dimensioni del telaio Jumbo da 10Kbytes - Tabella di indirizzo MAC di 8K - Supporto Multicast completo per IP Video - fino a 256 gruppi multicast - Supporto VLAN - fino a 256 gruppi VLAN - Qualità del servizio (QoS) - Power over Ethernet - - Rileva automaticamente i dispositivi a potenza PoE (PD) - - Filtro MAC e sorgente di origine indirizzo IP / MAC - Conforme a IEEE 802.3AF / IEEE 802.3AT Power over Ethernet / End-Span PSE e fino a 24 dispositivi IEEE 802.3AF (24 PORTE 15,4W)/ 802.3AT (12 PORTE 30W) alimentati - Potenza totale POE fino a 380W -Temperatura di esercizio da 0°C a 50°C.</v>
          </cell>
          <cell r="C11957" t="str">
            <v>cad</v>
          </cell>
          <cell r="D11957" t="str">
            <v>1.694,67</v>
          </cell>
        </row>
        <row r="11958">
          <cell r="A11958" t="str">
            <v>1E.09.130.0050</v>
          </cell>
          <cell r="B11958" t="str">
            <v>Switch di rete per Gigabit Ethernet con funzionalità PoE per telecamere IP con porte GigE per connessioni NVR / Server, adatto per utilizzi in ambienti ordinari. Caratteristiche: 24 porte Gigabit Ethernet RJ-45 con PoE + - switch non bloccabile fino a 48Gbps - Dimensioni del telaio Jumbo da 10Kbytes - Tabella di indirizzo MAC di 8K - Supporto Multicast completo per IP Video - fino a 256 gruppi multicast - Supporto VLAN - fino a 256 gruppi VLAN - Qualità del servizio (QoS) - Power over Ethernet - - Rileva automaticamente i dispositivi a potenza PoE (PD) - Filtro MAC e sorgente di origine indirizzo IP / MAC - Conforme a IEEE 802.3AF / IEEE 802.3AT Power over Ethernet / End-Span PSE e fino a 24 dispositivi IEEE 802.3AF (24 PORTE 15,4W)/ 802.3AT (14 PORTE 30W) alimentati - Potenza totale POE fino a 440W -Temperatura di esercizio da 0°C a 50°C.</v>
          </cell>
          <cell r="C11958" t="str">
            <v>cad</v>
          </cell>
          <cell r="D11958" t="str">
            <v>2.238,98</v>
          </cell>
        </row>
        <row r="11959">
          <cell r="A11959" t="str">
            <v>1E.09.130.0060</v>
          </cell>
          <cell r="B11959" t="str">
            <v>Convertitore di rete industriale a Fast Ethernet: conversione Ethernet 10/100 / 1000Base-T su rame in fibra 100Base-X o 1000Base-X tramite la tecnologia Small Factor Plug-in (SFP). Per le applicazioni di rete IP . Caratteristiche: n. 4 ports Rj-45 - Port type 10/100/1000 Base-SX / BX / LX / LHX / ZX e 100 Base-FX / BX / LX - 10/100 / 1000Base-T: Catena a 2 coppie 5e / 6 cavo UTP, fino a 100 metri - 2 slot SFP (fibre ottiche) a configurazione personalizzabile - Installazione Plug-n-play - Custodia in metallo IP30 - DIN-rail oa montaggio a parete - Da 12 a 48 VCC o 24VAC, potenza ridondante con protezione polarità inversa - Uscita relè di allarme per la rottura della porta e allarme di mancanza di alimentazione - Conforme agli standard IEC60068-2-xx per caduta libera, shock e vibrazioni- temperature di esercizio da -40 ° C a + 75 °C</v>
          </cell>
          <cell r="C11959" t="str">
            <v>cad</v>
          </cell>
          <cell r="D11959" t="str">
            <v>248,89</v>
          </cell>
        </row>
        <row r="11960">
          <cell r="A11960" t="str">
            <v>1E.09.130.0070</v>
          </cell>
          <cell r="B11960" t="str">
            <v>Convertitore di rete industriale a Gigabit Ethernet: conversione Ethernet 10/100 / 1000Base-T su rame in fibra 100Base-X o 1000Base-X tramite la tecnologia Small Factor Plug-in (SFP). Per le applicazioni di rete IP . Caratteristiche: n. 4 ports Rj-45 10/100/1000 Base-SX / BX / LX / LHX / ZX e 100 Base-FX / BX / LX - 10/100 / 1000Base-T: Catena a 2 coppie 5e / 6 cavo UTP, fino a 100 metri - 2 slot SFP (fibre ottiche) a configurazione personalizzabile - Installazione Plug-n-play - Custodia in metallo IP30 - DIN-rail oa montaggio a parete - Da 12 a 48 VCC o 24VAC, potenza ridondante con protezione polarità inversa - Uscita relè di allarme per la rottura della porta e allarme di mancanza di alimentazione - Conforme agli standard IEC60068-2-xx per caduta libera, shock e vibrazioni- temperature di esercizio da -40 ° C a + 75 °C</v>
          </cell>
          <cell r="C11960" t="str">
            <v>cad</v>
          </cell>
          <cell r="D11960" t="str">
            <v>571,85</v>
          </cell>
        </row>
        <row r="11961">
          <cell r="A11961" t="str">
            <v>1E.09.140</v>
          </cell>
          <cell r="B11961" t="str">
            <v>CAVI PER TVCC E TRASMISSIONE VIDEO UTP</v>
          </cell>
          <cell r="C11961"/>
          <cell r="D11961"/>
        </row>
        <row r="11962">
          <cell r="A11962" t="str">
            <v>1E.09.140.0010</v>
          </cell>
          <cell r="B11962" t="str">
            <v>Cavi per collegamenti video:</v>
          </cell>
          <cell r="C11962"/>
          <cell r="D11962"/>
        </row>
        <row r="11963">
          <cell r="A11963" t="str">
            <v>1E.09.140.0010.a</v>
          </cell>
          <cell r="B11963" t="str">
            <v>- cavo per video in PVC NPI CEI 20-22II, CEI 20-35, CEI 20-37I, con coassiale 75 Ohm (tipo RG174)</v>
          </cell>
          <cell r="C11963" t="str">
            <v>m</v>
          </cell>
          <cell r="D11963" t="str">
            <v>1,99</v>
          </cell>
        </row>
        <row r="11964">
          <cell r="A11964" t="str">
            <v>1E.09.140.0010.b</v>
          </cell>
          <cell r="B11964" t="str">
            <v>- cavo in PVC NPI 12-48 V CEI 20-200 II, CEI 20-35, CEI 20-37I, con cavetto schermato e 2 conduttori di 0,35 mmq 75 Ohm (tipo RG174)</v>
          </cell>
          <cell r="C11964" t="str">
            <v>m</v>
          </cell>
          <cell r="D11964" t="str">
            <v>2,21</v>
          </cell>
        </row>
        <row r="11965">
          <cell r="A11965" t="str">
            <v>1E.09.140.0010.c</v>
          </cell>
          <cell r="B11965" t="str">
            <v>- cavo in PVC NPI 12-48 V CEI 20-200 II, CEI 20-35, CEI 20-37I, con cavetto schermato e 2 conduttori di 0,75 mmq 75 Ohm (tipo RG174)</v>
          </cell>
          <cell r="C11965" t="str">
            <v>m</v>
          </cell>
          <cell r="D11965" t="str">
            <v>2,33</v>
          </cell>
        </row>
        <row r="11966">
          <cell r="A11966" t="str">
            <v>1E.09.140.0020</v>
          </cell>
          <cell r="B11966" t="str">
            <v>Trasmissione video su doppino twistato per segnale video bianco/nero o colori su cavo UTP (cavo a coppia twistata non schermato). Un segnale video composito 1Vpp può essere trasmesso a una distanza di 400 metri (800 metri se viene utilizzato un ricevitore attivo). Questi apparati offrono un'eccezionale immunità dai disturbi e una nuova tecnologia che permette una gestione contemporanea di dati su un cablaggio UTP già esistente all'interno di un edificio. E' ideale per grossi impianti di videosorveglianza dove l'esigenza di installare molte telecamere risulterebbe molto difficoltosa/onerosa utilizzando cavi coassiali tradizionali. Semplicemente utilizzando una coppia libera di un cavo CAT5 è possibile connettere la telecamera o la sorgente video dove è stata pianificata l'installazione di un monitor, multiplexer, DVR utilizzando il cablaggio strutturato dell'edifico. I vantaggi di queste tipologie di sistema sono segnali video nitidi, minor ingombro dei cavi, più basso costo per connessione e un cablaggio centralizzato per una migliore gestione.:</v>
          </cell>
          <cell r="C11966"/>
          <cell r="D11966"/>
        </row>
        <row r="11967">
          <cell r="A11967" t="str">
            <v>1E.09.140.0020.a</v>
          </cell>
          <cell r="B11967" t="str">
            <v>-ricetrasmettitore UTP passivo, 1 canale video, BNC - morsetti.</v>
          </cell>
          <cell r="C11967" t="str">
            <v>cad</v>
          </cell>
          <cell r="D11967" t="str">
            <v>43,77</v>
          </cell>
        </row>
        <row r="11968">
          <cell r="A11968" t="str">
            <v>1E.09.140.0020.b</v>
          </cell>
          <cell r="B11968" t="str">
            <v>- ricetrasmettitore passivo UTP, 1 canale video, BNC con 25 cm di cavo coassiale - morsetti.</v>
          </cell>
          <cell r="C11968" t="str">
            <v>cad</v>
          </cell>
          <cell r="D11968" t="str">
            <v>43,77</v>
          </cell>
        </row>
        <row r="11969">
          <cell r="A11969" t="str">
            <v>1E.09.140.0020.c</v>
          </cell>
          <cell r="B11969" t="str">
            <v>- trasmettitore UTP attivo, 1 canale video (alimentatore incluso).</v>
          </cell>
          <cell r="C11969" t="str">
            <v>cad</v>
          </cell>
          <cell r="D11969" t="str">
            <v>99,92</v>
          </cell>
        </row>
        <row r="11970">
          <cell r="A11970" t="str">
            <v>1E.09.140.0020.d</v>
          </cell>
          <cell r="B11970" t="str">
            <v>- ricevitore UTP attivo, 1 canale video (alimentatore incluso).</v>
          </cell>
          <cell r="C11970" t="str">
            <v>cad</v>
          </cell>
          <cell r="D11970" t="str">
            <v>99,92</v>
          </cell>
        </row>
        <row r="11971">
          <cell r="A11971" t="str">
            <v>1E.09.140.0020.e</v>
          </cell>
          <cell r="B11971" t="str">
            <v>- ricevitore UTP attivo, 4 canali video (alimentatore incluso).</v>
          </cell>
          <cell r="C11971" t="str">
            <v>cad</v>
          </cell>
          <cell r="D11971" t="str">
            <v>366,61</v>
          </cell>
        </row>
        <row r="11972">
          <cell r="A11972" t="str">
            <v>1E.09.140.0020.f</v>
          </cell>
          <cell r="B11972" t="str">
            <v>- ricevitore UTP attivo, 16 canali video, alimentatore incluso, montaggio rack 1U.</v>
          </cell>
          <cell r="C11972" t="str">
            <v>cad</v>
          </cell>
          <cell r="D11972" t="str">
            <v>1.402,52</v>
          </cell>
        </row>
        <row r="11973">
          <cell r="A11973" t="str">
            <v>1E.09.150</v>
          </cell>
          <cell r="B11973" t="str">
            <v>SISTEMA DI SUPERVISIONE SISTEMI ANTINTRUSIONE, CONTROLLO ACCESSI, RILEVAZIONE FUMI E TVCC</v>
          </cell>
          <cell r="C11973"/>
          <cell r="D11973"/>
        </row>
        <row r="11974">
          <cell r="A11974" t="str">
            <v>1E.09.150.0010</v>
          </cell>
          <cell r="B11974" t="str">
            <v>Programma di gestione e supervisione per sistemi di sicurezza, capace di integrare in un unico ambiente la gestione dei sistemi antintrusione/controllo accessi (max 2 centrali), video (max due videoregistratori) e rivelazione incendi (max 2 centrali). Il programma prevede una gestione del sistema basato su mappe grafiche interattive, che semplificano l'attività dell'operatore mostrando lo stato del sistema mediante apposite icone o aree grafiche completamente personalizzabili. Tre tipi di visualizzazione diversi permettono la gestione completa dei dispositivi in campo, degli utenti e delle mappe grafiche. Ad ogni evento è possibile associare l'immagine video proveniente dalle telecamere connesse ai videoregistratori. E' possibile quindi vedere immagini video in tempo reale, visualizzare le immagini precedentemente memorizzate e richiamare le immagini relative ad un evento specifico con una semplice operazione. Tutte le informazioni vengono registrate in un database tipo SQL o equivalente, fornito a corredo con il programma. Il sistema può essere ampliato acquistando la licenza di sblocco e le licenze supplementari qualora sia necessario gestire più di 2 centrali antintrusione/controllo accessi, più di 2 videoregistratori, più di 2 centrali rivelazione incendi.</v>
          </cell>
          <cell r="C11974" t="str">
            <v>cad</v>
          </cell>
          <cell r="D11974" t="str">
            <v>1.880,79</v>
          </cell>
        </row>
        <row r="11975">
          <cell r="A11975" t="str">
            <v>1E.09.150.0020</v>
          </cell>
          <cell r="B11975" t="str">
            <v>Programma di gestione e supervisione per sistemi di sicurezza, capace di integrare in un unico ambiente la gestione dei sistemi antintrusione, controllo accessi/presenze (max 25 centrali), video (max 25 videoregistratori) e rivelazione incendi (max 25 centrali). Il programma prevede una gestione del sistema basato su mappe grafiche interattive, che semplificano l'attività dell'operatore mostrando lo stato del sistema mediante apposite icone o aree grafiche completamente personalizzabili. Tre tipi di visualizzazione diversi permettono la gestione completa dei dispositivi in campo, degli utenti e delle mappe grafiche. Ad ogni evento è possibile associare l'immagine video proveniente dalle telecamere connesse ai videoregistratori. E' possibile quindi vedere immagini video in tempo reale, visualizzare le immagini precedentemente memorizzate e richiamare le immagini relative ad un evento specifico con una sempplice operazione. Tutte le informazioni vengono registrate in un database tipo SQL o equivalente, che è fornito a corredo con il programma. Il sistema può essere ampliato acquistando la licenza di sblocco e le licenze supplementari qualora sia necessario gestire più di 25 centrali antintrusione/controllo accessi, più di 25 videoregistratori e più di 25 centrali rivelazione incendi. Caratteristiche principali del programma di gestione:</v>
          </cell>
          <cell r="C11975" t="str">
            <v>cad</v>
          </cell>
          <cell r="D11975" t="str">
            <v>11.535,87</v>
          </cell>
        </row>
        <row r="11976">
          <cell r="A11976" t="str">
            <v>1E.09.150.0030</v>
          </cell>
          <cell r="B11976" t="str">
            <v>Programmazione e messa in servizio di programma di gestione e supervisione per sistemi di sicurezza relativo agli articoli 1E.09.060.0010 - 1E.09.060.0020, la programmazione comprende: la rappresentazione grafica suddivisa in mappe, di cui una planimetria generale dell'edificio, planimetrie di piano e planimetrie di aree particolari; la suddivisione di piano dovrà tenere in considerazione la densità delle icone nell'area e assegnazione spazi in modo che le planimetrie ed il posizionamento degli apparati siano facilmente intellegibili all'operatore; icone di tipo interattivo, la cui grafica cambi secondo lo stato dell'apparato (funzionante, guasto, allarmato, escluso, ecc.). La configurazione sarà comunque da concordarsi con la Direzione Lavori. L'attività di messa in servizio sarà comprensiva di verifica della comunicazione tra il server del sistema di supervisione e tutte le centrali di controllo e apparati in campo, dalla verifica del buon funzionamento del sistema di supervisione, tramite una simulazione del cambio di stato delle icone, da svolgersi alla presenza di un rappresentante della committenza.Programmazione e messa in servizio del software (per punti su intendono tutti gli apparati attivi degli impianti di sicurezza: antincendio, antintrusione, tvcc, controllo accessi). Punti:</v>
          </cell>
          <cell r="C11976"/>
          <cell r="D11976"/>
        </row>
        <row r="11977">
          <cell r="A11977" t="str">
            <v>1E.09.150.0030.a</v>
          </cell>
          <cell r="B11977" t="str">
            <v>- fino a 100 punti</v>
          </cell>
          <cell r="C11977" t="str">
            <v>cad</v>
          </cell>
          <cell r="D11977" t="str">
            <v>3.060,43</v>
          </cell>
        </row>
        <row r="11978">
          <cell r="A11978" t="str">
            <v>1E.09.150.0030.b</v>
          </cell>
          <cell r="B11978" t="str">
            <v>- da 101 a 200 punti</v>
          </cell>
          <cell r="C11978" t="str">
            <v>cad</v>
          </cell>
          <cell r="D11978" t="str">
            <v>4.866,24</v>
          </cell>
        </row>
        <row r="11979">
          <cell r="A11979" t="str">
            <v>1E.09.150.0030.c</v>
          </cell>
          <cell r="B11979" t="str">
            <v>- da 201 a 300 punti</v>
          </cell>
          <cell r="C11979" t="str">
            <v>cad</v>
          </cell>
          <cell r="D11979" t="str">
            <v>6.342,99</v>
          </cell>
        </row>
        <row r="11980">
          <cell r="A11980" t="str">
            <v>1E.09.150.0030.d</v>
          </cell>
          <cell r="B11980" t="str">
            <v>- da 301 a 400 punti</v>
          </cell>
          <cell r="C11980" t="str">
            <v>cad</v>
          </cell>
          <cell r="D11980" t="str">
            <v>7.873,20</v>
          </cell>
        </row>
        <row r="11981">
          <cell r="A11981" t="str">
            <v>1E.09.150.0030.e</v>
          </cell>
          <cell r="B11981" t="str">
            <v>- per ogni punto oltre i 400 punti</v>
          </cell>
          <cell r="C11981" t="str">
            <v>cad</v>
          </cell>
          <cell r="D11981" t="str">
            <v>18,60</v>
          </cell>
        </row>
        <row r="11982">
          <cell r="A11982" t="str">
            <v>1E.09.150.0040</v>
          </cell>
          <cell r="B11982" t="str">
            <v>Licenza di sblocco per aggiungere driver aggiuntivi per programmi di gestione e supervisione per sistemi di sicurezza, Licenza necessaria per la gestione di un numero di elementi (centrali e/o videoregistratori) superiore rispetto al numero previsto dalle licenze stesse.</v>
          </cell>
          <cell r="C11982" t="str">
            <v>cad</v>
          </cell>
          <cell r="D11982" t="str">
            <v>1.417,71</v>
          </cell>
        </row>
        <row r="11983">
          <cell r="A11983" t="str">
            <v>1E.09.150.0050</v>
          </cell>
          <cell r="B11983" t="str">
            <v>Personal computer uso server di tipo industriale in contenitore rack standard 19" avente le seguenti caratteristiche minime: Processore 3GHz, RAM 16 GB, Hard Disk 2000 GB, scheda grafica Cache 256 MB, scheda di rete 1 Gbps, monitor LCD TFT 17" con risoluzione minima 1024x768 pixel, tastiera standard Italiana 101 tasti, mouse, sistema operativo e database adeguati.</v>
          </cell>
          <cell r="C11983" t="str">
            <v>cad</v>
          </cell>
          <cell r="D11983" t="str">
            <v>3.275,23</v>
          </cell>
        </row>
        <row r="11984">
          <cell r="A11984" t="str">
            <v>1E.09.150.0060</v>
          </cell>
          <cell r="B11984" t="str">
            <v>Personal computer uso server di tipo industriale in contenitore tower avente le seguenti caratteristiche minime: processore 3GHz, RAM 16 MB, Hard Disk 1000 GB, scheda grafica Cache 256 MB, scheda di rete 1 Gbps, monitor LCD TFT 17" con risoluzione minima 1024x768 pixel, tastiera standard Italiana 101 tasti, mouse, sistema operativo adeguato.</v>
          </cell>
          <cell r="C11984" t="str">
            <v>cad</v>
          </cell>
          <cell r="D11984" t="str">
            <v>2.433,02</v>
          </cell>
        </row>
        <row r="11985">
          <cell r="A11985" t="str">
            <v>1E.09.150.0070</v>
          </cell>
          <cell r="B11985" t="str">
            <v>Programma per la gestione di videoregistratori digitali. Il programma consente al personale di sicurezza in modo semplice localmente e da remoto di controllare le immagini video, configurare e mantenere il sistema di videosorveglianza tramite una rete Ethernet costituita da videoregistratori digitali (DVR), videoregistratori di rete (NVR), telecamere analogiche ed IP. L'interfaccia grafica costituita da almeno 8 sezioni o pannelli (Notifica, Navigatore, Aiuto, Visualizzatore, Cronologia, Controllo, Raccoglitore e Processi), per consentire all'operatore una facile interazione con gli apparati. La visualizzazione è personalizzabile e consente la visione dal vivo o registrata, simultaneamente dai vari dispositivi presenti nel sistema, in diversi formati: 1×1, 2×2, 3×3, 4×4 e 5×5, ecc.. Dotato di funzione multi-monitor che consente fino a nove formati di visualizzazione contemporanei. Dewarping delle immagini di telecamere con ottica semi-sferica per visualizzazioni a 360° (tipo fish-eye), in live e registrato. Gestione di dispositivi di registrazione Analogici, Ibridi e IP mediante una sola interfaccia. Possibilità di creare mappe grafiche per una rapida selezione delle telecamere. Fino a 25 riquadri per visualizzazione, fino a 9 schermate "staccabili". Analisi del disco sulla barra dei tempi. Controllo delle uscite di registratori e telecamere. Visualizza/Nascondi i metadati di VCA e motion per i dispositivi di registrazione dotati di questa funzione. Visione "senza bordo" selezionabile. Flessibile gestione dei privilegi degli utenti. Servizio NTP Network Time Protocol per sincronizzare tutti i dispositivi del sistema con l'ora e data appropriata. Diagnosi e report. Architettura scalabile, dall'applicazione singola all'architettura client/server. Funzione di Tampering monitor. Ottimizzazione automatica dell'utilizzo della CPU e della banda, per visualizzazioni multiple. Esportazione di foto e video clip. Interfaccia di configurazione per apparati esistenti, attuali, analogici, IP e ibridi. Monitor degli eventi dedicato. Cronologia degli eventi.</v>
          </cell>
          <cell r="C11985" t="str">
            <v>cad</v>
          </cell>
          <cell r="D11985" t="str">
            <v>1.403,67</v>
          </cell>
        </row>
        <row r="11986">
          <cell r="A11986" t="str">
            <v>1E.10 - IMPIANTI TV</v>
          </cell>
          <cell r="B11986"/>
          <cell r="C11986"/>
          <cell r="D11986"/>
        </row>
        <row r="11987">
          <cell r="A11987" t="str">
            <v>1E</v>
          </cell>
          <cell r="B11987" t="str">
            <v>OPERE COMPIUTE IMPIANTI ELETTRICI</v>
          </cell>
          <cell r="C11987"/>
          <cell r="D11987"/>
        </row>
        <row r="11988">
          <cell r="A11988" t="str">
            <v>1E.10</v>
          </cell>
          <cell r="B11988" t="str">
            <v>IMPIANTI TV</v>
          </cell>
          <cell r="C11988"/>
          <cell r="D11988"/>
        </row>
        <row r="11989">
          <cell r="A11989" t="str">
            <v>1E.10.010</v>
          </cell>
          <cell r="B11989" t="str">
            <v>ANTENNE</v>
          </cell>
          <cell r="C11989"/>
          <cell r="D11989"/>
        </row>
        <row r="11990">
          <cell r="A11990" t="str">
            <v>1E.10.010.0010</v>
          </cell>
          <cell r="B11990" t="str">
            <v>Antenna VHF, connessione a morsetti, variazione di guadagno entro un canale televisivo &lt; 0,5 dB, costruite in alluminio al magnesio con elementi in alluminio al 99,5% per una lunga resistenza alla corrosione, nelle tipologie:</v>
          </cell>
          <cell r="C11990"/>
          <cell r="D11990"/>
        </row>
        <row r="11991">
          <cell r="A11991" t="str">
            <v>1E.10.010.0010.a</v>
          </cell>
          <cell r="B11991" t="str">
            <v>- banda 1, canale E2, guadagno 3,5 dB a 2 elementi</v>
          </cell>
          <cell r="C11991" t="str">
            <v>cad</v>
          </cell>
          <cell r="D11991" t="str">
            <v>112,39</v>
          </cell>
        </row>
        <row r="11992">
          <cell r="A11992" t="str">
            <v>1E.10.010.0010.b</v>
          </cell>
          <cell r="B11992" t="str">
            <v>- banda 1, canale A, guadagno 3,5 dB a 2 elementi</v>
          </cell>
          <cell r="C11992" t="str">
            <v>cad</v>
          </cell>
          <cell r="D11992" t="str">
            <v>87,34</v>
          </cell>
        </row>
        <row r="11993">
          <cell r="A11993" t="str">
            <v>1E.10.010.0010.c</v>
          </cell>
          <cell r="B11993" t="str">
            <v>- banda 1, canale E3, guadagno 3,5 dB a 2 elementi</v>
          </cell>
          <cell r="C11993" t="str">
            <v>cad</v>
          </cell>
          <cell r="D11993" t="str">
            <v>85,04</v>
          </cell>
        </row>
        <row r="11994">
          <cell r="A11994" t="str">
            <v>1E.10.010.0010.d</v>
          </cell>
          <cell r="B11994" t="str">
            <v>- banda 1, canale B-E4, guadagno 3,5 dB a 2 elementi</v>
          </cell>
          <cell r="C11994" t="str">
            <v>cad</v>
          </cell>
          <cell r="D11994" t="str">
            <v>84,93</v>
          </cell>
        </row>
        <row r="11995">
          <cell r="A11995" t="str">
            <v>1E.10.010.0010.e</v>
          </cell>
          <cell r="B11995" t="str">
            <v>- banda FM, canale FM, guadagno 3,5 dB a 2 elementi</v>
          </cell>
          <cell r="C11995" t="str">
            <v>cad</v>
          </cell>
          <cell r="D11995" t="str">
            <v>81,54</v>
          </cell>
        </row>
        <row r="11996">
          <cell r="A11996" t="str">
            <v>1E.10.010.0010.f</v>
          </cell>
          <cell r="B11996" t="str">
            <v>- banda FM, canale FM, guadagno 3,5 dB a 2 elementi</v>
          </cell>
          <cell r="C11996" t="str">
            <v>cad</v>
          </cell>
          <cell r="D11996" t="str">
            <v>81,35</v>
          </cell>
        </row>
        <row r="11997">
          <cell r="A11997" t="str">
            <v>1E.10.010.0010.g</v>
          </cell>
          <cell r="B11997" t="str">
            <v>- banda 1, canale E2, guadagno 5 dB a 3 elementi</v>
          </cell>
          <cell r="C11997" t="str">
            <v>cad</v>
          </cell>
          <cell r="D11997" t="str">
            <v>120,12</v>
          </cell>
        </row>
        <row r="11998">
          <cell r="A11998" t="str">
            <v>1E.10.010.0010.h</v>
          </cell>
          <cell r="B11998" t="str">
            <v>- banda 1, canale A, guadagno 5 dB a 3 elementi</v>
          </cell>
          <cell r="C11998" t="str">
            <v>cad</v>
          </cell>
          <cell r="D11998" t="str">
            <v>94,88</v>
          </cell>
        </row>
        <row r="11999">
          <cell r="A11999" t="str">
            <v>1E.10.010.0010.i</v>
          </cell>
          <cell r="B11999" t="str">
            <v>- banda 1, canale E3 , guadagno 5 dB a 3 elementi</v>
          </cell>
          <cell r="C11999" t="str">
            <v>cad</v>
          </cell>
          <cell r="D11999" t="str">
            <v>93,02</v>
          </cell>
        </row>
        <row r="12000">
          <cell r="A12000" t="str">
            <v>1E.10.010.0010.j</v>
          </cell>
          <cell r="B12000" t="str">
            <v>- banda 1, canale B-E4, guadagno 5 dB a 3 elementi</v>
          </cell>
          <cell r="C12000" t="str">
            <v>cad</v>
          </cell>
          <cell r="D12000" t="str">
            <v>90,08</v>
          </cell>
        </row>
        <row r="12001">
          <cell r="A12001" t="str">
            <v>1E.10.010.0010.k</v>
          </cell>
          <cell r="B12001" t="str">
            <v>- banda 2, canale C, guadagno 5 dB a 3 elementi</v>
          </cell>
          <cell r="C12001" t="str">
            <v>cad</v>
          </cell>
          <cell r="D12001" t="str">
            <v>86,02</v>
          </cell>
        </row>
        <row r="12002">
          <cell r="A12002" t="str">
            <v>1E.10.010.0010.l</v>
          </cell>
          <cell r="B12002" t="str">
            <v>- banda 1, canale B-E4 ad ingombro ridotto, guadagno 5 dB a 3 elementi</v>
          </cell>
          <cell r="C12002" t="str">
            <v>cad</v>
          </cell>
          <cell r="D12002" t="str">
            <v>91,94</v>
          </cell>
        </row>
        <row r="12003">
          <cell r="A12003" t="str">
            <v>1E.10.010.0010.m</v>
          </cell>
          <cell r="B12003" t="str">
            <v>- banda 1, canale E2, guadagno 6,5 dB a 4 elementi</v>
          </cell>
          <cell r="C12003" t="str">
            <v>cad</v>
          </cell>
          <cell r="D12003" t="str">
            <v>132,26</v>
          </cell>
        </row>
        <row r="12004">
          <cell r="A12004" t="str">
            <v>1E.10.010.0010.n</v>
          </cell>
          <cell r="B12004" t="str">
            <v>- banda 1, canale A, guadagno 6,5 dB a 4 elementi</v>
          </cell>
          <cell r="C12004" t="str">
            <v>cad</v>
          </cell>
          <cell r="D12004" t="str">
            <v>103,74</v>
          </cell>
        </row>
        <row r="12005">
          <cell r="A12005" t="str">
            <v>1E.10.010.0010.o</v>
          </cell>
          <cell r="B12005" t="str">
            <v>- banda 1, canale E3, guadagno 6,5 dB a 4 elementi</v>
          </cell>
          <cell r="C12005" t="str">
            <v>cad</v>
          </cell>
          <cell r="D12005" t="str">
            <v>101,44</v>
          </cell>
        </row>
        <row r="12006">
          <cell r="A12006" t="str">
            <v>1E.10.010.0010.p</v>
          </cell>
          <cell r="B12006" t="str">
            <v>- banda 1, canale B-E4, guadagno 6,5 dB a 4 elementi</v>
          </cell>
          <cell r="C12006" t="str">
            <v>cad</v>
          </cell>
          <cell r="D12006" t="str">
            <v>99,14</v>
          </cell>
        </row>
        <row r="12007">
          <cell r="A12007" t="str">
            <v>1E.10.010.0010.q</v>
          </cell>
          <cell r="B12007" t="str">
            <v>- banda 2, canale C, guadagno 6,5 dB a 4 elementi</v>
          </cell>
          <cell r="C12007" t="str">
            <v>cad</v>
          </cell>
          <cell r="D12007" t="str">
            <v>94,88</v>
          </cell>
        </row>
        <row r="12008">
          <cell r="A12008" t="str">
            <v>1E.10.010.0010.r</v>
          </cell>
          <cell r="B12008" t="str">
            <v>- banda 1, canale B-E4, guadagno 8 dB a 5 elementi</v>
          </cell>
          <cell r="C12008" t="str">
            <v>cad</v>
          </cell>
          <cell r="D12008" t="str">
            <v>108,32</v>
          </cell>
        </row>
        <row r="12009">
          <cell r="A12009" t="str">
            <v>1E.10.010.0010.s</v>
          </cell>
          <cell r="B12009" t="str">
            <v>- banda FM, canale FM, guadagno 8 dB a 5 elementi</v>
          </cell>
          <cell r="C12009" t="str">
            <v>cad</v>
          </cell>
          <cell r="D12009" t="str">
            <v>101,65</v>
          </cell>
        </row>
        <row r="12010">
          <cell r="A12010" t="str">
            <v>1E.10.010.0020</v>
          </cell>
          <cell r="B12010" t="str">
            <v>Antenna VHF in banda 3 monocanale, connessione a morsetti, variazione di guadagno entro un canale televisivo &lt; 0,5 dB, costruite in alluminio al magnesio con elementi in alluminio al 99,5% per una lunga resistenza alla corrosione, nelle tipologie:</v>
          </cell>
          <cell r="C12010"/>
          <cell r="D12010"/>
        </row>
        <row r="12011">
          <cell r="A12011" t="str">
            <v>1E.10.010.0020.a</v>
          </cell>
          <cell r="B12011" t="str">
            <v>- canale D-E5, guadagno 6,5 dB a 4 elementi</v>
          </cell>
          <cell r="C12011" t="str">
            <v>cad</v>
          </cell>
          <cell r="D12011" t="str">
            <v>73,46</v>
          </cell>
        </row>
        <row r="12012">
          <cell r="A12012" t="str">
            <v>1E.10.010.0020.b</v>
          </cell>
          <cell r="B12012" t="str">
            <v>- canale E, guadagno 6,5 dB a 4 elementi</v>
          </cell>
          <cell r="C12012" t="str">
            <v>cad</v>
          </cell>
          <cell r="D12012" t="str">
            <v>73,02</v>
          </cell>
        </row>
        <row r="12013">
          <cell r="A12013" t="str">
            <v>1E.10.010.0020.c</v>
          </cell>
          <cell r="B12013" t="str">
            <v>- canale F, guadagno 6,5 dB a 4 elementi</v>
          </cell>
          <cell r="C12013" t="str">
            <v>cad</v>
          </cell>
          <cell r="D12013" t="str">
            <v>73,02</v>
          </cell>
        </row>
        <row r="12014">
          <cell r="A12014" t="str">
            <v>1E.10.010.0020.d</v>
          </cell>
          <cell r="B12014" t="str">
            <v>- canale G, guadagno 6,5 dB a 4 elementi</v>
          </cell>
          <cell r="C12014" t="str">
            <v>cad</v>
          </cell>
          <cell r="D12014" t="str">
            <v>72,37</v>
          </cell>
        </row>
        <row r="12015">
          <cell r="A12015" t="str">
            <v>1E.10.010.0020.e</v>
          </cell>
          <cell r="B12015" t="str">
            <v>- canale H-E10, guadagno 6,5 dB a 4 elementi</v>
          </cell>
          <cell r="C12015" t="str">
            <v>cad</v>
          </cell>
          <cell r="D12015" t="str">
            <v>71,93</v>
          </cell>
        </row>
        <row r="12016">
          <cell r="A12016" t="str">
            <v>1E.10.010.0020.f</v>
          </cell>
          <cell r="B12016" t="str">
            <v>- canale H1-E11, guadagno 6,5 dB a 4 elementi</v>
          </cell>
          <cell r="C12016" t="str">
            <v>cad</v>
          </cell>
          <cell r="D12016" t="str">
            <v>71,83</v>
          </cell>
        </row>
        <row r="12017">
          <cell r="A12017" t="str">
            <v>1E.10.010.0020.g</v>
          </cell>
          <cell r="B12017" t="str">
            <v>- canale D-E5, guadagno 9 dB a 6 elementi</v>
          </cell>
          <cell r="C12017" t="str">
            <v>cad</v>
          </cell>
          <cell r="D12017" t="str">
            <v>79,35</v>
          </cell>
        </row>
        <row r="12018">
          <cell r="A12018" t="str">
            <v>1E.10.010.0020.h</v>
          </cell>
          <cell r="B12018" t="str">
            <v>- canale E6, guadagno 9 dB a 6 elementi</v>
          </cell>
          <cell r="C12018" t="str">
            <v>cad</v>
          </cell>
          <cell r="D12018" t="str">
            <v>78,28</v>
          </cell>
        </row>
        <row r="12019">
          <cell r="A12019" t="str">
            <v>1E.10.010.0020.i</v>
          </cell>
          <cell r="B12019" t="str">
            <v>- canale E, guadagno 9 dB a 6 elementi</v>
          </cell>
          <cell r="C12019" t="str">
            <v>cad</v>
          </cell>
          <cell r="D12019" t="str">
            <v>78,94</v>
          </cell>
        </row>
        <row r="12020">
          <cell r="A12020" t="str">
            <v>1E.10.010.0020.j</v>
          </cell>
          <cell r="B12020" t="str">
            <v>- canale E7, guadagno 9 dB a 6 elementi</v>
          </cell>
          <cell r="C12020" t="str">
            <v>cad</v>
          </cell>
          <cell r="D12020" t="str">
            <v>77,84</v>
          </cell>
        </row>
        <row r="12021">
          <cell r="A12021" t="str">
            <v>1E.10.010.0020.k</v>
          </cell>
          <cell r="B12021" t="str">
            <v>- canale F, guadagno 9 dB a 6 elementi</v>
          </cell>
          <cell r="C12021" t="str">
            <v>cad</v>
          </cell>
          <cell r="D12021" t="str">
            <v>78,16</v>
          </cell>
        </row>
        <row r="12022">
          <cell r="A12022" t="str">
            <v>1E.10.010.0020.l</v>
          </cell>
          <cell r="B12022" t="str">
            <v>- canale E8, guadagno 9 dB a 6 elementi</v>
          </cell>
          <cell r="C12022" t="str">
            <v>cad</v>
          </cell>
          <cell r="D12022" t="str">
            <v>76,95</v>
          </cell>
        </row>
        <row r="12023">
          <cell r="A12023" t="str">
            <v>1E.10.010.0020.m</v>
          </cell>
          <cell r="B12023" t="str">
            <v>- canale G, guadagno 9 dB a 6 elementi</v>
          </cell>
          <cell r="C12023" t="str">
            <v>cad</v>
          </cell>
          <cell r="D12023" t="str">
            <v>77,50</v>
          </cell>
        </row>
        <row r="12024">
          <cell r="A12024" t="str">
            <v>1E.10.010.0020.n</v>
          </cell>
          <cell r="B12024" t="str">
            <v>- canale E9, guadagno 9 dB a 6 elementi</v>
          </cell>
          <cell r="C12024" t="str">
            <v>cad</v>
          </cell>
          <cell r="D12024" t="str">
            <v>76,63</v>
          </cell>
        </row>
        <row r="12025">
          <cell r="A12025" t="str">
            <v>1E.10.010.0020.o</v>
          </cell>
          <cell r="B12025" t="str">
            <v>- canale H-E10, guadagno 9 dB a 6 elementi</v>
          </cell>
          <cell r="C12025" t="str">
            <v>cad</v>
          </cell>
          <cell r="D12025" t="str">
            <v>77,50</v>
          </cell>
        </row>
        <row r="12026">
          <cell r="A12026" t="str">
            <v>1E.10.010.0020.p</v>
          </cell>
          <cell r="B12026" t="str">
            <v>- canale H1-E11, guadagno 9 dB a 6 elementi</v>
          </cell>
          <cell r="C12026" t="str">
            <v>cad</v>
          </cell>
          <cell r="D12026" t="str">
            <v>76,52</v>
          </cell>
        </row>
        <row r="12027">
          <cell r="A12027" t="str">
            <v>1E.10.010.0020.q</v>
          </cell>
          <cell r="B12027" t="str">
            <v>- canale H2-E12, guadagno 9 dB a 6 elementi</v>
          </cell>
          <cell r="C12027" t="str">
            <v>cad</v>
          </cell>
          <cell r="D12027" t="str">
            <v>76,52</v>
          </cell>
        </row>
        <row r="12028">
          <cell r="A12028" t="str">
            <v>1E.10.010.0030</v>
          </cell>
          <cell r="B12028" t="str">
            <v>Antenna VHF in banda 3 monocanale a 11 elementi, connessione a morsetti, variazione di guadagno entro un canale televisivo &lt; 0,5 dB, costruite in alluminio al magnesio con elementi in alluminio al 99,5% per una lunga resistenza alla corrosione, nelle tipologie:</v>
          </cell>
          <cell r="C12028"/>
          <cell r="D12028"/>
        </row>
        <row r="12029">
          <cell r="A12029" t="str">
            <v>1E.10.010.0030.a</v>
          </cell>
          <cell r="B12029" t="str">
            <v>- canale D-E5, guadagno 12 dB</v>
          </cell>
          <cell r="C12029" t="str">
            <v>cad</v>
          </cell>
          <cell r="D12029" t="str">
            <v>117,16</v>
          </cell>
        </row>
        <row r="12030">
          <cell r="A12030" t="str">
            <v>1E.10.010.0030.b</v>
          </cell>
          <cell r="B12030" t="str">
            <v>- canale E6, guadagno 12 dB</v>
          </cell>
          <cell r="C12030" t="str">
            <v>cad</v>
          </cell>
          <cell r="D12030" t="str">
            <v>113,70</v>
          </cell>
        </row>
        <row r="12031">
          <cell r="A12031" t="str">
            <v>1E.10.010.0030.c</v>
          </cell>
          <cell r="B12031" t="str">
            <v>- canale E, guadagno 12 dB</v>
          </cell>
          <cell r="C12031" t="str">
            <v>cad</v>
          </cell>
          <cell r="D12031" t="str">
            <v>115,97</v>
          </cell>
        </row>
        <row r="12032">
          <cell r="A12032" t="str">
            <v>1E.10.010.0030.d</v>
          </cell>
          <cell r="B12032" t="str">
            <v>- canale E7, guadagno 12 dB</v>
          </cell>
          <cell r="C12032" t="str">
            <v>cad</v>
          </cell>
          <cell r="D12032" t="str">
            <v>112,49</v>
          </cell>
        </row>
        <row r="12033">
          <cell r="A12033" t="str">
            <v>1E.10.010.0030.e</v>
          </cell>
          <cell r="B12033" t="str">
            <v>- canale F, guadagno 12 dB</v>
          </cell>
          <cell r="C12033" t="str">
            <v>cad</v>
          </cell>
          <cell r="D12033" t="str">
            <v>113,45</v>
          </cell>
        </row>
        <row r="12034">
          <cell r="A12034" t="str">
            <v>1E.10.010.0030.f</v>
          </cell>
          <cell r="B12034" t="str">
            <v>- canale E8, guadagno 12 dB</v>
          </cell>
          <cell r="C12034" t="str">
            <v>cad</v>
          </cell>
          <cell r="D12034" t="str">
            <v>110,74</v>
          </cell>
        </row>
        <row r="12035">
          <cell r="A12035" t="str">
            <v>1E.10.010.0030.g</v>
          </cell>
          <cell r="B12035" t="str">
            <v>- canale G, guadagno 12 dB</v>
          </cell>
          <cell r="C12035" t="str">
            <v>cad</v>
          </cell>
          <cell r="D12035" t="str">
            <v>112,39</v>
          </cell>
        </row>
        <row r="12036">
          <cell r="A12036" t="str">
            <v>1E.10.010.0030.h</v>
          </cell>
          <cell r="B12036" t="str">
            <v>- canale E9, guadagno 12 dB</v>
          </cell>
          <cell r="C12036" t="str">
            <v>cad</v>
          </cell>
          <cell r="D12036" t="str">
            <v>109,63</v>
          </cell>
        </row>
        <row r="12037">
          <cell r="A12037" t="str">
            <v>1E.10.010.0030.i</v>
          </cell>
          <cell r="B12037" t="str">
            <v>- canale H-E10, guadagno 12 dB</v>
          </cell>
          <cell r="C12037" t="str">
            <v>cad</v>
          </cell>
          <cell r="D12037" t="str">
            <v>110,19</v>
          </cell>
        </row>
        <row r="12038">
          <cell r="A12038" t="str">
            <v>1E.10.010.0030.j</v>
          </cell>
          <cell r="B12038" t="str">
            <v>- canale H1-E11, guadagno 12 dB</v>
          </cell>
          <cell r="C12038" t="str">
            <v>cad</v>
          </cell>
          <cell r="D12038" t="str">
            <v>109,86</v>
          </cell>
        </row>
        <row r="12039">
          <cell r="A12039" t="str">
            <v>1E.10.010.0030.k</v>
          </cell>
          <cell r="B12039" t="str">
            <v>- canale H2-E12, guadagno 12 dB</v>
          </cell>
          <cell r="C12039" t="str">
            <v>cad</v>
          </cell>
          <cell r="D12039" t="str">
            <v>107,02</v>
          </cell>
        </row>
        <row r="12040">
          <cell r="A12040" t="str">
            <v>1E.10.010.0040</v>
          </cell>
          <cell r="B12040" t="str">
            <v>Antenna VHF in banda 3 a banda larga, connessione a morsetti, variazione di guadagno entro un canale televisivo &lt; 0,5 dB, costruite in alluminio al magnesio con elementi in alluminio al 99,5% per una lunga resistenza alla corrosione, nelle tipologie:</v>
          </cell>
          <cell r="C12040"/>
          <cell r="D12040"/>
        </row>
        <row r="12041">
          <cell r="A12041" t="str">
            <v>1E.10.010.0040.a</v>
          </cell>
          <cell r="B12041" t="str">
            <v>- canale E5÷E12, guadagno 4÷5 dB, 4 elementi, rapporto av-ind &gt; 14 dB</v>
          </cell>
          <cell r="C12041" t="str">
            <v>cad</v>
          </cell>
          <cell r="D12041" t="str">
            <v>72,81</v>
          </cell>
        </row>
        <row r="12042">
          <cell r="A12042" t="str">
            <v>1E.10.010.0040.b</v>
          </cell>
          <cell r="B12042" t="str">
            <v>- canale E5÷E12, guadagno 6,5÷8 dB, 4 elementi, rapporto av-ind &gt; 14 dB</v>
          </cell>
          <cell r="C12042" t="str">
            <v>cad</v>
          </cell>
          <cell r="D12042" t="str">
            <v>78,16</v>
          </cell>
        </row>
        <row r="12043">
          <cell r="A12043" t="str">
            <v>1E.10.010.0040.c</v>
          </cell>
          <cell r="B12043" t="str">
            <v>- canale E5÷E12, guadagno 5÷7 dB, 6 elementi, rapporto av-ind &gt; 17 dB</v>
          </cell>
          <cell r="C12043" t="str">
            <v>cad</v>
          </cell>
          <cell r="D12043" t="str">
            <v>77,50</v>
          </cell>
        </row>
        <row r="12044">
          <cell r="A12044" t="str">
            <v>1E.10.010.0040.d</v>
          </cell>
          <cell r="B12044" t="str">
            <v>- canale E5÷E12, guadagno 7,5÷11 dB, 6 elementi, rapporto av-ind &gt; 17 dB</v>
          </cell>
          <cell r="C12044" t="str">
            <v>cad</v>
          </cell>
          <cell r="D12044" t="str">
            <v>87,34</v>
          </cell>
        </row>
        <row r="12045">
          <cell r="A12045" t="str">
            <v>1E.10.010.0040.e</v>
          </cell>
          <cell r="B12045" t="str">
            <v>- canale E5÷E12, guadagno 5÷7 dB, 6 elementi, rapporto av-ind &gt; 20 dB</v>
          </cell>
          <cell r="C12045" t="str">
            <v>cad</v>
          </cell>
          <cell r="D12045" t="str">
            <v>82,53</v>
          </cell>
        </row>
        <row r="12046">
          <cell r="A12046" t="str">
            <v>1E.10.010.0040.f</v>
          </cell>
          <cell r="B12046" t="str">
            <v>- canale E5÷E12, guadagno 5÷7 dB, 9 elementi, rapporto av-ind &gt; 20 dB</v>
          </cell>
          <cell r="C12046" t="str">
            <v>cad</v>
          </cell>
          <cell r="D12046" t="str">
            <v>85,15</v>
          </cell>
        </row>
        <row r="12047">
          <cell r="A12047" t="str">
            <v>1E.10.010.0040.g</v>
          </cell>
          <cell r="B12047" t="str">
            <v>- canale E5÷E12, guadagno 7÷10 dB, 11 elementi, rapporto av-ind &gt; 25 dB</v>
          </cell>
          <cell r="C12047" t="str">
            <v>cad</v>
          </cell>
          <cell r="D12047" t="str">
            <v>109,86</v>
          </cell>
        </row>
        <row r="12048">
          <cell r="A12048" t="str">
            <v>1E.10.010.0040.h</v>
          </cell>
          <cell r="B12048" t="str">
            <v>- canale E5÷E12, guadagno 10 dB, 14 elementi, rapporto av-ind &gt; 25 dB</v>
          </cell>
          <cell r="C12048" t="str">
            <v>cad</v>
          </cell>
          <cell r="D12048" t="str">
            <v>111,39</v>
          </cell>
        </row>
        <row r="12049">
          <cell r="A12049" t="str">
            <v>1E.10.010.0050</v>
          </cell>
          <cell r="B12049" t="str">
            <v>Antenna UHF 75 Ohm in banda 4 per gruppi di canali, connessione a morsetti, variazione di guadagno entro un canale televisivo &lt; 0,35 dB, costruite in alluminio al magnesio con elementi in alluminio al 99,5% per una lunga resistenza alla corrosione, nelle tipologie:</v>
          </cell>
          <cell r="C12049"/>
          <cell r="D12049"/>
        </row>
        <row r="12050">
          <cell r="A12050" t="str">
            <v>1E.10.010.0050.a</v>
          </cell>
          <cell r="B12050" t="str">
            <v>- canali 21-23, guadagno 11 dB, 10 elementi, rapporto av-ind &gt; 20 dB</v>
          </cell>
          <cell r="C12050" t="str">
            <v>cad</v>
          </cell>
          <cell r="D12050" t="str">
            <v>69,41</v>
          </cell>
        </row>
        <row r="12051">
          <cell r="A12051" t="str">
            <v>1E.10.010.0050.b</v>
          </cell>
          <cell r="B12051" t="str">
            <v>- canali 24-26, guadagno 11 dB, 10 elementi, rapporto av-ind &gt; 20 dB</v>
          </cell>
          <cell r="C12051" t="str">
            <v>cad</v>
          </cell>
          <cell r="D12051" t="str">
            <v>69,08</v>
          </cell>
        </row>
        <row r="12052">
          <cell r="A12052" t="str">
            <v>1E.10.010.0050.c</v>
          </cell>
          <cell r="B12052" t="str">
            <v>- canali 27-30, guadagno 11 dB, 10 elementi, rapporto av-ind &gt; 20 dB</v>
          </cell>
          <cell r="C12052" t="str">
            <v>cad</v>
          </cell>
          <cell r="D12052" t="str">
            <v>68,75</v>
          </cell>
        </row>
        <row r="12053">
          <cell r="A12053" t="str">
            <v>1E.10.010.0050.d</v>
          </cell>
          <cell r="B12053" t="str">
            <v>- canali 31-34, guadagno 11 dB, 10 elementi, rapporto av-ind &gt; 20 dB</v>
          </cell>
          <cell r="C12053" t="str">
            <v>cad</v>
          </cell>
          <cell r="D12053" t="str">
            <v>68,64</v>
          </cell>
        </row>
        <row r="12054">
          <cell r="A12054" t="str">
            <v>1E.10.010.0050.e</v>
          </cell>
          <cell r="B12054" t="str">
            <v>- canali 35-39, guadagno 11 dB, 10 elementi, rapporto av-ind &gt; 20 dB</v>
          </cell>
          <cell r="C12054" t="str">
            <v>cad</v>
          </cell>
          <cell r="D12054" t="str">
            <v>68,44</v>
          </cell>
        </row>
        <row r="12055">
          <cell r="A12055" t="str">
            <v>1E.10.010.0050.f</v>
          </cell>
          <cell r="B12055" t="str">
            <v>- in banda spec., banda passante 860÷960 MHz , guadagno 7÷9,5 dB, 10 elementi, rapporto av-ind &gt; 20 dB</v>
          </cell>
          <cell r="C12055" t="str">
            <v>cad</v>
          </cell>
          <cell r="D12055" t="str">
            <v>67,12</v>
          </cell>
        </row>
        <row r="12056">
          <cell r="A12056" t="str">
            <v>1E.10.010.0060</v>
          </cell>
          <cell r="B12056" t="str">
            <v>Antenna UHF 75 Ohm per gruppi di canali con riflettore a cortina, connessione a morsetti, variazione di guadagno entro un canale televisivo &lt; 0,35 dB, costruite in alluminio al magnesio con elementi in alluminio al 99,5% per una lunga resistenza alla corrosione, nelle tipologie:</v>
          </cell>
          <cell r="C12056"/>
          <cell r="D12056"/>
        </row>
        <row r="12057">
          <cell r="A12057" t="str">
            <v>1E.10.010.0060.a</v>
          </cell>
          <cell r="B12057" t="str">
            <v>- banda 4, canali 21-23, guadagno 14 dB, 20 elementi, rapporto av-ind &gt; 26 dB</v>
          </cell>
          <cell r="C12057" t="str">
            <v>cad</v>
          </cell>
          <cell r="D12057" t="str">
            <v>78,69</v>
          </cell>
        </row>
        <row r="12058">
          <cell r="A12058" t="str">
            <v>1E.10.010.0060.b</v>
          </cell>
          <cell r="B12058" t="str">
            <v>- banda 4, canali 24-26, guadagno 14 dB, 20 elementi, rapporto av-ind &gt; 26 dB</v>
          </cell>
          <cell r="C12058" t="str">
            <v>cad</v>
          </cell>
          <cell r="D12058" t="str">
            <v>78,50</v>
          </cell>
        </row>
        <row r="12059">
          <cell r="A12059" t="str">
            <v>1E.10.010.0060.c</v>
          </cell>
          <cell r="B12059" t="str">
            <v>- banda 4, canali 27-30, guadagno 14 dB, 20 elementi, rapporto av-ind &gt; 26 dB</v>
          </cell>
          <cell r="C12059" t="str">
            <v>cad</v>
          </cell>
          <cell r="D12059" t="str">
            <v>78,38</v>
          </cell>
        </row>
        <row r="12060">
          <cell r="A12060" t="str">
            <v>1E.10.010.0060.d</v>
          </cell>
          <cell r="B12060" t="str">
            <v>- banda 4, canali 31-34, guadagno 14 dB, 20 elementi, rapporto av-ind &gt; 26 dB</v>
          </cell>
          <cell r="C12060" t="str">
            <v>cad</v>
          </cell>
          <cell r="D12060" t="str">
            <v>78,16</v>
          </cell>
        </row>
        <row r="12061">
          <cell r="A12061" t="str">
            <v>1E.10.010.0060.e</v>
          </cell>
          <cell r="B12061" t="str">
            <v>- banda 5, canali 35-39, guadagno 14 dB, 20 elementi, rapporto av-ind &gt; 26 dB</v>
          </cell>
          <cell r="C12061" t="str">
            <v>cad</v>
          </cell>
          <cell r="D12061" t="str">
            <v>76,63</v>
          </cell>
        </row>
        <row r="12062">
          <cell r="A12062" t="str">
            <v>1E.10.010.0060.f</v>
          </cell>
          <cell r="B12062" t="str">
            <v>- banda 5, canali 40-46, guadagno 14 dB, 20 elementi, rapporto av-ind &gt; 26 dB</v>
          </cell>
          <cell r="C12062" t="str">
            <v>cad</v>
          </cell>
          <cell r="D12062" t="str">
            <v>76,31</v>
          </cell>
        </row>
        <row r="12063">
          <cell r="A12063" t="str">
            <v>1E.10.010.0060.g</v>
          </cell>
          <cell r="B12063" t="str">
            <v>- banda 5, canali 47-53, guadagno 14 dB, 20 elementi, rapporto av-ind &gt; 26 dB</v>
          </cell>
          <cell r="C12063" t="str">
            <v>cad</v>
          </cell>
          <cell r="D12063" t="str">
            <v>75,98</v>
          </cell>
        </row>
        <row r="12064">
          <cell r="A12064" t="str">
            <v>1E.10.010.0060.h</v>
          </cell>
          <cell r="B12064" t="str">
            <v>- banda 5, canali 62-69, guadagno 14 dB, 20 elementi, rapporto av-ind &gt; 26 dB</v>
          </cell>
          <cell r="C12064" t="str">
            <v>cad</v>
          </cell>
          <cell r="D12064" t="str">
            <v>75,98</v>
          </cell>
        </row>
        <row r="12065">
          <cell r="A12065" t="str">
            <v>1E.10.010.0060.i</v>
          </cell>
          <cell r="B12065" t="str">
            <v>- banda 5, canali 62-69, guadagno 11 dB, 10 elementi, rapporto av-ind &gt; 24 dB</v>
          </cell>
          <cell r="C12065" t="str">
            <v>cad</v>
          </cell>
          <cell r="D12065" t="str">
            <v>68,98</v>
          </cell>
        </row>
        <row r="12066">
          <cell r="A12066" t="str">
            <v>1E.10.010.0070</v>
          </cell>
          <cell r="B12066" t="str">
            <v>Antenna UHF a larga banda con riflettore a cortina, connessione a morsetti, variazione di guadagno entro un canale televisivo &lt; 0,35 dB, costruite in alluminio al magnesio con elementi in alluminio al 99,5% per una lunga resistenza alla corrosione, nelle tipologie:</v>
          </cell>
          <cell r="C12066"/>
          <cell r="D12066"/>
        </row>
        <row r="12067">
          <cell r="A12067" t="str">
            <v>1E.10.010.0070.a</v>
          </cell>
          <cell r="B12067" t="str">
            <v>- banda 4, canali E21-37, guadagno 8÷11 dB, 10 elementi, rapporto av-ind &gt; 21 dB</v>
          </cell>
          <cell r="C12067" t="str">
            <v>cad</v>
          </cell>
          <cell r="D12067" t="str">
            <v>70,51</v>
          </cell>
        </row>
        <row r="12068">
          <cell r="A12068" t="str">
            <v>1E.10.010.0070.b</v>
          </cell>
          <cell r="B12068" t="str">
            <v>- banda 5, canali E38-69, guadagno 8÷11 dB, 10 elementi, rapporto av-ind &gt; 20 dB</v>
          </cell>
          <cell r="C12068" t="str">
            <v>cad</v>
          </cell>
          <cell r="D12068" t="str">
            <v>68,54</v>
          </cell>
        </row>
        <row r="12069">
          <cell r="A12069" t="str">
            <v>1E.10.010.0070.c</v>
          </cell>
          <cell r="B12069" t="str">
            <v>- banda UHF, canali E21-69, guadagno 6,5÷9,5 dB, 10 elementi, rapporto av-ind &gt; 20 dB</v>
          </cell>
          <cell r="C12069" t="str">
            <v>cad</v>
          </cell>
          <cell r="D12069" t="str">
            <v>68,64</v>
          </cell>
        </row>
        <row r="12070">
          <cell r="A12070" t="str">
            <v>1E.10.010.0070.d</v>
          </cell>
          <cell r="B12070" t="str">
            <v>- banda 4, canali E21-37, guadagno 10÷13 dB, 20 elementi, rapporto av-ind &gt; 23 dB</v>
          </cell>
          <cell r="C12070" t="str">
            <v>cad</v>
          </cell>
          <cell r="D12070" t="str">
            <v>76,31</v>
          </cell>
        </row>
        <row r="12071">
          <cell r="A12071" t="str">
            <v>1E.10.010.0070.e</v>
          </cell>
          <cell r="B12071" t="str">
            <v>- banda 5, canali E38-69, guadagno 10÷13 dB, 20 elementi, rapporto av-ind &gt; 22 dB</v>
          </cell>
          <cell r="C12071" t="str">
            <v>cad</v>
          </cell>
          <cell r="D12071" t="str">
            <v>74,44</v>
          </cell>
        </row>
        <row r="12072">
          <cell r="A12072" t="str">
            <v>1E.10.010.0070.f</v>
          </cell>
          <cell r="B12072" t="str">
            <v>- banda UHF, canali E21-69, guadagno 6,5÷11 dB, 20 elementi, rapporto av-ind &gt; 22 dB</v>
          </cell>
          <cell r="C12072" t="str">
            <v>cad</v>
          </cell>
          <cell r="D12072" t="str">
            <v>74,33</v>
          </cell>
        </row>
        <row r="12073">
          <cell r="A12073" t="str">
            <v>1E.10.010.0080</v>
          </cell>
          <cell r="B12073" t="str">
            <v>Antenna UHF a larga banda con riflettore a diedro, connessione a morsetti, variazione di guadagno entro un canale televisivo &lt; 0,35 dB, costruite in alluminio al magnesio con elementi in alluminio al 99,5% per una lunga resistenza alla corrosione, nelle tipologie:</v>
          </cell>
          <cell r="C12073"/>
          <cell r="D12073"/>
        </row>
        <row r="12074">
          <cell r="A12074" t="str">
            <v>1E.10.010.0080.a</v>
          </cell>
          <cell r="B12074" t="str">
            <v>-banda 4, canali E21-37, guadagno 9÷11 dB, 10 elementi, rapporto av-ind &gt; 23dB</v>
          </cell>
          <cell r="C12074" t="str">
            <v>cad</v>
          </cell>
          <cell r="D12074" t="str">
            <v>73,90</v>
          </cell>
        </row>
        <row r="12075">
          <cell r="A12075" t="str">
            <v>1E.10.010.0080.b</v>
          </cell>
          <cell r="B12075" t="str">
            <v>- banda 5, canali E38-69, guadagno 9÷11 dB, 10 elementi, rapporto av-ind &gt; 23 dB</v>
          </cell>
          <cell r="C12075" t="str">
            <v>cad</v>
          </cell>
          <cell r="D12075" t="str">
            <v>72,04</v>
          </cell>
        </row>
        <row r="12076">
          <cell r="A12076" t="str">
            <v>1E.10.010.0080.c</v>
          </cell>
          <cell r="B12076" t="str">
            <v>- banda UHF, canali E21-69, guadagno 7÷10 dB, 10 elementi, rapporto av-ind &gt; 23 dB</v>
          </cell>
          <cell r="C12076" t="str">
            <v>cad</v>
          </cell>
          <cell r="D12076" t="str">
            <v>72,58</v>
          </cell>
        </row>
        <row r="12077">
          <cell r="A12077" t="str">
            <v>1E.10.010.0080.d</v>
          </cell>
          <cell r="B12077" t="str">
            <v>- banda 4, canali E21-37, guadagno 10÷13 dB, 20 elementi, rapporto av-ind &gt; 25 dB</v>
          </cell>
          <cell r="C12077" t="str">
            <v>cad</v>
          </cell>
          <cell r="D12077" t="str">
            <v>82,97</v>
          </cell>
        </row>
        <row r="12078">
          <cell r="A12078" t="str">
            <v>1E.10.010.0080.e</v>
          </cell>
          <cell r="B12078" t="str">
            <v>- banda 5, canali E38-69, guadagno 11÷14 dB, 20 elementi, rapporto av-ind &gt; 26 dB</v>
          </cell>
          <cell r="C12078" t="str">
            <v>cad</v>
          </cell>
          <cell r="D12078" t="str">
            <v>81,21</v>
          </cell>
        </row>
        <row r="12079">
          <cell r="A12079" t="str">
            <v>1E.10.010.0080.f</v>
          </cell>
          <cell r="B12079" t="str">
            <v>- banda UHF, canali E21-69, guadagno 7÷12 dB, 20 elementi, rapporto av-ind &gt; 25 dB</v>
          </cell>
          <cell r="C12079" t="str">
            <v>cad</v>
          </cell>
          <cell r="D12079" t="str">
            <v>80,55</v>
          </cell>
        </row>
        <row r="12080">
          <cell r="A12080" t="str">
            <v>1E.10.010.0090</v>
          </cell>
          <cell r="B12080" t="str">
            <v>Antenna UHF premontate direttive a larga banda, connessione a morsetti, variazione di guadagno entro un canale televisivo &lt; 0,35 dB, rapporto av-ind &gt; 25 dB, costruite in alluminio al magnesio con elementi in alluminio al 99,5% e anodizzata per una lunga resistenza alla corrosione, nelle tipologie:</v>
          </cell>
          <cell r="C12080"/>
          <cell r="D12080"/>
        </row>
        <row r="12081">
          <cell r="A12081" t="str">
            <v>1E.10.010.0090.a</v>
          </cell>
          <cell r="B12081" t="str">
            <v>- banda UHF, canali E21-69, guadagno 9÷12 dB, 22 elementi</v>
          </cell>
          <cell r="C12081" t="str">
            <v>cad</v>
          </cell>
          <cell r="D12081" t="str">
            <v>82,20</v>
          </cell>
        </row>
        <row r="12082">
          <cell r="A12082" t="str">
            <v>1E.10.010.0090.b</v>
          </cell>
          <cell r="B12082" t="str">
            <v>- banda 4, canali E21-37, guadagno 10÷11 dB, 22 elementi,</v>
          </cell>
          <cell r="C12082" t="str">
            <v>cad</v>
          </cell>
          <cell r="D12082" t="str">
            <v>83,62</v>
          </cell>
        </row>
        <row r="12083">
          <cell r="A12083" t="str">
            <v>1E.10.010.0090.c</v>
          </cell>
          <cell r="B12083" t="str">
            <v>- banda 4, canali E21-37, guadagno 11÷14 dB, 34 elementi,</v>
          </cell>
          <cell r="C12083" t="str">
            <v>cad</v>
          </cell>
          <cell r="D12083" t="str">
            <v>111,83</v>
          </cell>
        </row>
        <row r="12084">
          <cell r="A12084" t="str">
            <v>1E.10.010.0090.d</v>
          </cell>
          <cell r="B12084" t="str">
            <v>- banda 5, canali E38-69 guadagno 11÷14 dB, 22 elementi,</v>
          </cell>
          <cell r="C12084" t="str">
            <v>cad</v>
          </cell>
          <cell r="D12084" t="str">
            <v>82,10</v>
          </cell>
        </row>
        <row r="12085">
          <cell r="A12085" t="str">
            <v>1E.10.010.0090.e</v>
          </cell>
          <cell r="B12085" t="str">
            <v>- banda UHF, canali E21-69, guadagno 10÷14 dB, 42 elementi</v>
          </cell>
          <cell r="C12085" t="str">
            <v>cad</v>
          </cell>
          <cell r="D12085" t="str">
            <v>90,61</v>
          </cell>
        </row>
        <row r="12086">
          <cell r="A12086" t="str">
            <v>1E.10.010.0090.f</v>
          </cell>
          <cell r="B12086" t="str">
            <v>- banda 4, canali E21-37, guadagno 11÷12 dB, 42 elementi,</v>
          </cell>
          <cell r="C12086" t="str">
            <v>cad</v>
          </cell>
          <cell r="D12086" t="str">
            <v>92,15</v>
          </cell>
        </row>
        <row r="12087">
          <cell r="A12087" t="str">
            <v>1E.10.010.0090.g</v>
          </cell>
          <cell r="B12087" t="str">
            <v>- banda 5, canali E38-69, guadagno 13÷15 dB, 42 elementi,</v>
          </cell>
          <cell r="C12087" t="str">
            <v>cad</v>
          </cell>
          <cell r="D12087" t="str">
            <v>90,30</v>
          </cell>
        </row>
        <row r="12088">
          <cell r="A12088" t="str">
            <v>1E.10.010.0090.h</v>
          </cell>
          <cell r="B12088" t="str">
            <v>- banda UHF, canali E21-69 guadagno 11÷18 dB, 90 elementi,</v>
          </cell>
          <cell r="C12088" t="str">
            <v>cad</v>
          </cell>
          <cell r="D12088" t="str">
            <v>124,29</v>
          </cell>
        </row>
        <row r="12089">
          <cell r="A12089" t="str">
            <v>1E.10.010.0100</v>
          </cell>
          <cell r="B12089" t="str">
            <v>Antenna log-periodiche direttive a larga banda, premontate, impedenza 75 Ohm, connessione a morsetti, variazione di guadagno entro un canale televisivo &lt; 0,35 dB, costruite in alluminio, nelle tipologie:</v>
          </cell>
          <cell r="C12089"/>
          <cell r="D12089"/>
        </row>
        <row r="12090">
          <cell r="A12090" t="str">
            <v>1E.10.010.0100.a</v>
          </cell>
          <cell r="B12090" t="str">
            <v>- banda 3, guadagno 9 dB, banda passante 174-230 Mhz - banda 4 e 5, guadagno 9 dB, banda passante 470-900 Mhz</v>
          </cell>
          <cell r="C12090" t="str">
            <v>cad</v>
          </cell>
          <cell r="D12090" t="str">
            <v>70,61</v>
          </cell>
        </row>
        <row r="12091">
          <cell r="A12091" t="str">
            <v>1E.10.010.0100.b</v>
          </cell>
          <cell r="B12091" t="str">
            <v>banda 3, guadagno 8,5 dB, banda passante 174-230 Mhz - banda 4 e 5, guadagno 8 dB, banda passante 470-900 Mhz</v>
          </cell>
          <cell r="C12091" t="str">
            <v>cad</v>
          </cell>
          <cell r="D12091" t="str">
            <v>68,98</v>
          </cell>
        </row>
        <row r="12092">
          <cell r="A12092" t="str">
            <v>1E.10.010.0100.c</v>
          </cell>
          <cell r="B12092" t="str">
            <v>- banda 4 e 5, guadagno 10 dB, banda passante 470-900 Mhz</v>
          </cell>
          <cell r="C12092" t="str">
            <v>cad</v>
          </cell>
          <cell r="D12092" t="str">
            <v>68,33</v>
          </cell>
        </row>
        <row r="12093">
          <cell r="A12093" t="str">
            <v>1E.10.010.0100.d</v>
          </cell>
          <cell r="B12093" t="str">
            <v>- banda 5, guadagno 11 dB, banda passante 606-900 Mhz</v>
          </cell>
          <cell r="C12093" t="str">
            <v>cad</v>
          </cell>
          <cell r="D12093" t="str">
            <v>68,20</v>
          </cell>
        </row>
        <row r="12094">
          <cell r="A12094" t="str">
            <v>1E.10.010.0100.e</v>
          </cell>
          <cell r="B12094" t="str">
            <v>- banda 3, guadagno 9 dB, banda passante 174-230 Mhz - banda 4 e 5, guadagno 9,5 dB, banda passante 470-900 Mhz</v>
          </cell>
          <cell r="C12094" t="str">
            <v>cad</v>
          </cell>
          <cell r="D12094" t="str">
            <v>70,61</v>
          </cell>
        </row>
        <row r="12095">
          <cell r="A12095" t="str">
            <v>1E.10.010.0100.f</v>
          </cell>
          <cell r="B12095" t="str">
            <v>- banda 3, guadagno 7 dB, banda passante 174-230 Mhz - banda 4, guadagno 9 dB, banda passante 470-606 Mhz</v>
          </cell>
          <cell r="C12095" t="str">
            <v>cad</v>
          </cell>
          <cell r="D12095" t="str">
            <v>71,40</v>
          </cell>
        </row>
        <row r="12096">
          <cell r="A12096" t="str">
            <v>1E.10.010.0100.g</v>
          </cell>
          <cell r="B12096" t="str">
            <v>- banda 4, guadagno 9 dB, banda passante 470-606 Mhz</v>
          </cell>
          <cell r="C12096" t="str">
            <v>cad</v>
          </cell>
          <cell r="D12096" t="str">
            <v>112,49</v>
          </cell>
        </row>
        <row r="12097">
          <cell r="A12097" t="str">
            <v>1E.10.010.0110</v>
          </cell>
          <cell r="B12097" t="str">
            <v>Antenna parabolica offset, frequenza di lavoro 10,7÷12,75 GHz, efficienza = 70%, disco in alluminio/acciaio, nelle tipologie:</v>
          </cell>
          <cell r="C12097"/>
          <cell r="D12097"/>
        </row>
        <row r="12098">
          <cell r="A12098" t="str">
            <v>1E.10.010.0110.a</v>
          </cell>
          <cell r="B12098" t="str">
            <v>- angolo offset 22,3°, guadagno a 10,95 GHz pari a 36,5 dB, diam. 65 cm</v>
          </cell>
          <cell r="C12098" t="str">
            <v>cad</v>
          </cell>
          <cell r="D12098" t="str">
            <v>147,14</v>
          </cell>
        </row>
        <row r="12099">
          <cell r="A12099" t="str">
            <v>1E.10.010.0110.b</v>
          </cell>
          <cell r="B12099" t="str">
            <v>- angolo offset 22,1°, guadagno a 10,95 GHz pari a 36,5 dB, diam. 85 cm</v>
          </cell>
          <cell r="C12099" t="str">
            <v>cad</v>
          </cell>
          <cell r="D12099" t="str">
            <v>163,53</v>
          </cell>
        </row>
        <row r="12100">
          <cell r="A12100" t="str">
            <v>1E.10.010.0120</v>
          </cell>
          <cell r="B12100" t="str">
            <v>Antenna parabolica offset, frequenza di lavoro 10,7÷12,75 GHz, efficienza = 70%, disco in alluminio/acciaio, nelle tipologie:</v>
          </cell>
          <cell r="C12100"/>
          <cell r="D12100"/>
        </row>
        <row r="12101">
          <cell r="A12101" t="str">
            <v>1E.10.010.0120.a</v>
          </cell>
          <cell r="B12101" t="str">
            <v>- guadagno 35,4 dB, diam. 60 cm, in acciaio</v>
          </cell>
          <cell r="C12101" t="str">
            <v>cad</v>
          </cell>
          <cell r="D12101" t="str">
            <v>119,82</v>
          </cell>
        </row>
        <row r="12102">
          <cell r="A12102" t="str">
            <v>1E.10.010.0120.b</v>
          </cell>
          <cell r="B12102" t="str">
            <v>- guadagno 37,3 dB, diam. 80 cm, in acciaio</v>
          </cell>
          <cell r="C12102" t="str">
            <v>cad</v>
          </cell>
          <cell r="D12102" t="str">
            <v>124,17</v>
          </cell>
        </row>
        <row r="12103">
          <cell r="A12103" t="str">
            <v>1E.10.010.0120.c</v>
          </cell>
          <cell r="B12103" t="str">
            <v>- guadagno 39,7 dB, diam. 100 cm, in alluminio</v>
          </cell>
          <cell r="C12103" t="str">
            <v>cad</v>
          </cell>
          <cell r="D12103" t="str">
            <v>182,09</v>
          </cell>
        </row>
        <row r="12104">
          <cell r="A12104" t="str">
            <v>1E.10.010.0120.d</v>
          </cell>
          <cell r="B12104" t="str">
            <v>- guadagno 41,3 dB, diam. 120 cm, in alluminio</v>
          </cell>
          <cell r="C12104" t="str">
            <v>cad</v>
          </cell>
          <cell r="D12104" t="str">
            <v>196,32</v>
          </cell>
        </row>
        <row r="12105">
          <cell r="A12105" t="str">
            <v>1E.10.010.0120.e</v>
          </cell>
          <cell r="B12105" t="str">
            <v>- guadagno 43,3 dB, diam. 150 cm, in alluminio</v>
          </cell>
          <cell r="C12105" t="str">
            <v>cad</v>
          </cell>
          <cell r="D12105" t="str">
            <v>384,31</v>
          </cell>
        </row>
        <row r="12106">
          <cell r="A12106" t="str">
            <v>1E.10.010.0130</v>
          </cell>
          <cell r="B12106" t="str">
            <v>Pali autoportanti di acciaio prezincato a fuoco semplici, dimensioni:</v>
          </cell>
          <cell r="C12106"/>
          <cell r="D12106"/>
        </row>
        <row r="12107">
          <cell r="A12107" t="str">
            <v>1E.10.010.0130.a</v>
          </cell>
          <cell r="B12107" t="str">
            <v>- altezza 1,5 m, diam. 25 mm</v>
          </cell>
          <cell r="C12107" t="str">
            <v>cad</v>
          </cell>
          <cell r="D12107" t="str">
            <v>114,68</v>
          </cell>
        </row>
        <row r="12108">
          <cell r="A12108" t="str">
            <v>1E.10.010.0130.b</v>
          </cell>
          <cell r="B12108" t="str">
            <v>- altezza 2,5 m, diam. 25 mm</v>
          </cell>
          <cell r="C12108" t="str">
            <v>cad</v>
          </cell>
          <cell r="D12108" t="str">
            <v>116,86</v>
          </cell>
        </row>
        <row r="12109">
          <cell r="A12109" t="str">
            <v>1E.10.010.0130.c</v>
          </cell>
          <cell r="B12109" t="str">
            <v>- altezza 2,5 m, diam. 32 mm</v>
          </cell>
          <cell r="C12109" t="str">
            <v>cad</v>
          </cell>
          <cell r="D12109" t="str">
            <v>124,51</v>
          </cell>
        </row>
        <row r="12110">
          <cell r="A12110" t="str">
            <v>1E.10.010.0140</v>
          </cell>
          <cell r="B12110" t="str">
            <v>Pali autoportanti di acciaio prezincato a fuoco composti, dimensioni:</v>
          </cell>
          <cell r="C12110"/>
          <cell r="D12110"/>
        </row>
        <row r="12111">
          <cell r="A12111" t="str">
            <v>1E.10.010.0140.a</v>
          </cell>
          <cell r="B12111" t="str">
            <v>- altezza 4 m, due elementi, diam. Sup.25 mm, diam. Inf. 32 mm con giunto conico</v>
          </cell>
          <cell r="C12111" t="str">
            <v>cad</v>
          </cell>
          <cell r="D12111" t="str">
            <v>127,03</v>
          </cell>
        </row>
        <row r="12112">
          <cell r="A12112" t="str">
            <v>1E.10.010.0140.b</v>
          </cell>
          <cell r="B12112" t="str">
            <v>- altezza 5 m, due elementi, diam. Sup.25 mm, diam. Inf. 32 mm con giunto conico</v>
          </cell>
          <cell r="C12112" t="str">
            <v>cad</v>
          </cell>
          <cell r="D12112" t="str">
            <v>130,86</v>
          </cell>
        </row>
        <row r="12113">
          <cell r="A12113" t="str">
            <v>1E.10.010.0150</v>
          </cell>
          <cell r="B12113" t="str">
            <v>Pali telescopici controventati di acciaio prezincato a fuoco completi di ralle e segnalazioni fine palo, dimensioni:</v>
          </cell>
          <cell r="C12113"/>
          <cell r="D12113"/>
        </row>
        <row r="12114">
          <cell r="A12114" t="str">
            <v>1E.10.010.0150.a</v>
          </cell>
          <cell r="B12114" t="str">
            <v>- altezza 3,8 m, due elementi, diam. 25 mm, 2x2</v>
          </cell>
          <cell r="C12114" t="str">
            <v>cad</v>
          </cell>
          <cell r="D12114" t="str">
            <v>247,94</v>
          </cell>
        </row>
        <row r="12115">
          <cell r="A12115" t="str">
            <v>1E.10.010.0150.b</v>
          </cell>
          <cell r="B12115" t="str">
            <v>- altezza 5,6 m, due elementi, diam. 25 mm, 3x2</v>
          </cell>
          <cell r="C12115" t="str">
            <v>cad</v>
          </cell>
          <cell r="D12115" t="str">
            <v>264,88</v>
          </cell>
        </row>
        <row r="12116">
          <cell r="A12116" t="str">
            <v>1E.10.010.0150.c</v>
          </cell>
          <cell r="B12116" t="str">
            <v>- altezza 7,4 m, due elementi, diam. 25 mm, 4x2</v>
          </cell>
          <cell r="C12116" t="str">
            <v>cad</v>
          </cell>
          <cell r="D12116" t="str">
            <v>283,77</v>
          </cell>
        </row>
        <row r="12117">
          <cell r="A12117" t="str">
            <v>1E.10.020</v>
          </cell>
          <cell r="B12117" t="str">
            <v>ELETTRONICA DA PALO</v>
          </cell>
          <cell r="C12117"/>
          <cell r="D12117"/>
        </row>
        <row r="12118">
          <cell r="A12118" t="str">
            <v>1E.10.020.0010</v>
          </cell>
          <cell r="B12118" t="str">
            <v>Accoppiatori per antenne dello stesso canale, due ingressi - una uscita 75 Ohm, in contenitore a prova di pioggia, attenuazione nulla, per bande 3, 4 o 5.</v>
          </cell>
          <cell r="C12118" t="str">
            <v>cad</v>
          </cell>
          <cell r="D12118" t="str">
            <v>36,74</v>
          </cell>
        </row>
        <row r="12119">
          <cell r="A12119" t="str">
            <v>1E.10.020.0020</v>
          </cell>
          <cell r="B12119" t="str">
            <v>Accoppiatori per antenne qualsiasi, quatrro ingressi - una uscita 75 Ohm, in contenitore a prova di pioggia, attenuazione 4 dB.</v>
          </cell>
          <cell r="C12119" t="str">
            <v>cad</v>
          </cell>
          <cell r="D12119" t="str">
            <v>38,60</v>
          </cell>
        </row>
        <row r="12120">
          <cell r="A12120" t="str">
            <v>1E.10.020.0030</v>
          </cell>
          <cell r="B12120" t="str">
            <v>Accoppiatori per antenne dello stesso canale, quattro ingressi - una uscita 75 Ohm, in contenitore a prova di pioggia, attenuazione nulla.</v>
          </cell>
          <cell r="C12120" t="str">
            <v>cad</v>
          </cell>
          <cell r="D12120" t="str">
            <v>42,96</v>
          </cell>
        </row>
        <row r="12121">
          <cell r="A12121" t="str">
            <v>1E.10.020.0040</v>
          </cell>
          <cell r="B12121" t="str">
            <v>Miscelatori da palo con morsetti a vite, in contenitore a prova di pioggia, R.O.S. = 2, attenuazione 1 dB, possibilità di essere utilizzato come demiscelatore entrando dal morsetto miscelato, nelle tipologie:</v>
          </cell>
          <cell r="C12121"/>
          <cell r="D12121"/>
        </row>
        <row r="12122">
          <cell r="A12122" t="str">
            <v>1E.10.020.0040.a</v>
          </cell>
          <cell r="B12122" t="str">
            <v>- con telealimentazione disponibile solo in UHF</v>
          </cell>
          <cell r="C12122" t="str">
            <v>cad</v>
          </cell>
          <cell r="D12122" t="str">
            <v>23,33</v>
          </cell>
        </row>
        <row r="12123">
          <cell r="A12123" t="str">
            <v>1E.10.020.0040.b</v>
          </cell>
          <cell r="B12123" t="str">
            <v>- con telealimentazione disponibile solo in VHF</v>
          </cell>
          <cell r="C12123" t="str">
            <v>cad</v>
          </cell>
          <cell r="D12123" t="str">
            <v>21,58</v>
          </cell>
        </row>
        <row r="12124">
          <cell r="A12124" t="str">
            <v>1E.10.020.0040.c</v>
          </cell>
          <cell r="B12124" t="str">
            <v>- con due uscite indipendenti, attenuazione 4 dB, telealimentazione disponibile in VHF</v>
          </cell>
          <cell r="C12124" t="str">
            <v>cad</v>
          </cell>
          <cell r="D12124" t="str">
            <v>23,76</v>
          </cell>
        </row>
        <row r="12125">
          <cell r="A12125" t="str">
            <v>1E.10.020.0040.d</v>
          </cell>
          <cell r="B12125" t="str">
            <v>- ingressi bande 5, 4, VHF; attenuazione 2 dB, telealimentazione in banda 5</v>
          </cell>
          <cell r="C12125" t="str">
            <v>cad</v>
          </cell>
          <cell r="D12125" t="str">
            <v>25,29</v>
          </cell>
        </row>
        <row r="12126">
          <cell r="A12126" t="str">
            <v>1E.10.020.0050</v>
          </cell>
          <cell r="B12126" t="str">
            <v>Miscelatori da palo con connettori F, in contenitore metallico completamente schermato, ingressi bande VHF e UHF, R.O.S. = 2, attenuazione 1 dB, possibilità di essere utilizzato come demiscelatore entrando dal morsetto miscelato.</v>
          </cell>
          <cell r="C12126" t="str">
            <v>cad</v>
          </cell>
          <cell r="D12126" t="str">
            <v>28,14</v>
          </cell>
        </row>
        <row r="12127">
          <cell r="A12127" t="str">
            <v>1E.10.020.0060</v>
          </cell>
          <cell r="B12127" t="str">
            <v>Miscelatori interno con connettori F, in contenitore metallico completamente schermato, R.O.S. = 2, a due ingressi, attenuazione 1-1,5 dB, possibilità di essere utilizzato come demiscelatore entrando dal morsetto miscelato nelle tipologie:</v>
          </cell>
          <cell r="C12127"/>
          <cell r="D12127"/>
        </row>
        <row r="12128">
          <cell r="A12128" t="str">
            <v>1E.10.020.0060.a</v>
          </cell>
          <cell r="B12128" t="str">
            <v>- un ingresso VHF e uno UHF</v>
          </cell>
          <cell r="C12128" t="str">
            <v>cad</v>
          </cell>
          <cell r="D12128" t="str">
            <v>40,48</v>
          </cell>
        </row>
        <row r="12129">
          <cell r="A12129" t="str">
            <v>1E.10.020.0060.b</v>
          </cell>
          <cell r="B12129" t="str">
            <v>- un ingresso UHF+VHF senza banda S e uno con banda S</v>
          </cell>
          <cell r="C12129" t="str">
            <v>cad</v>
          </cell>
          <cell r="D12129" t="str">
            <v>86,94</v>
          </cell>
        </row>
        <row r="12130">
          <cell r="A12130" t="str">
            <v>1E.10.020.0070</v>
          </cell>
          <cell r="B12130" t="str">
            <v>Miscelatori da palo con morsetti a vite, adattamento d'impedenza bidirezionale, in contenitore a prova di pioggia, R.O.S. = 1,5 , attenuazione banda passante di circa 0,5 dB (20 dB per le altre), possibilità di essere utilizzato come demiscelatore entrando dal morsetto miscelato nelle tipologie:</v>
          </cell>
          <cell r="C12130"/>
          <cell r="D12130"/>
        </row>
        <row r="12131">
          <cell r="A12131" t="str">
            <v>1E.10.020.0070.a</v>
          </cell>
          <cell r="B12131" t="str">
            <v>- per due o più gruppi di canali UHF con il VHF, attenuazione 2 dB con possibilità di preamplificare i canali UHF</v>
          </cell>
          <cell r="C12131" t="str">
            <v>cad</v>
          </cell>
          <cell r="D12131" t="str">
            <v>60,92</v>
          </cell>
        </row>
        <row r="12132">
          <cell r="A12132" t="str">
            <v>1E.10.020.0070.b</v>
          </cell>
          <cell r="B12132" t="str">
            <v>- per un canale UHF con un impianto complesso, attenuazione 2 dB</v>
          </cell>
          <cell r="C12132" t="str">
            <v>cad</v>
          </cell>
          <cell r="D12132" t="str">
            <v>52,06</v>
          </cell>
        </row>
        <row r="12133">
          <cell r="A12133" t="str">
            <v>1E.10.020.0070.c</v>
          </cell>
          <cell r="B12133" t="str">
            <v>- per bande VHFe UHF, consente di preamplificare sia in VHF che in UHF e di prelevare la c.c.</v>
          </cell>
          <cell r="C12133" t="str">
            <v>cad</v>
          </cell>
          <cell r="D12133" t="str">
            <v>29,12</v>
          </cell>
        </row>
        <row r="12134">
          <cell r="A12134" t="str">
            <v>1E.10.020.0070.d</v>
          </cell>
          <cell r="B12134" t="str">
            <v>- per bande 1+FM, 3,UHF, consente di preamplificare sia in banda 1 e FM che in banda 3 e UHF</v>
          </cell>
          <cell r="C12134" t="str">
            <v>cad</v>
          </cell>
          <cell r="D12134" t="str">
            <v>29,12</v>
          </cell>
        </row>
        <row r="12135">
          <cell r="A12135" t="str">
            <v>1E.10.020.0070.e</v>
          </cell>
          <cell r="B12135" t="str">
            <v>- per bande VHF, VHF, UHF</v>
          </cell>
          <cell r="C12135" t="str">
            <v>cad</v>
          </cell>
          <cell r="D12135" t="str">
            <v>73,61</v>
          </cell>
        </row>
        <row r="12136">
          <cell r="A12136" t="str">
            <v>1E.10.020.0070.f</v>
          </cell>
          <cell r="B12136" t="str">
            <v>- per bande 1, 2, 3, 4, 5 non consente il passaggio dei canali 33, 34, 35 in banda 4 e di preamplificare in banda 5</v>
          </cell>
          <cell r="C12136" t="str">
            <v>cad</v>
          </cell>
          <cell r="D12136" t="str">
            <v>30,33</v>
          </cell>
        </row>
        <row r="12137">
          <cell r="A12137" t="str">
            <v>1E.10.020.0070.g</v>
          </cell>
          <cell r="B12137" t="str">
            <v>- per bande 1, 2, 3, 4, 5 non consente il passaggio dei canali 34, 35, 36, 37 in banda 4 e di preamplificare in banda 5</v>
          </cell>
          <cell r="C12137" t="str">
            <v>cad</v>
          </cell>
          <cell r="D12137" t="str">
            <v>30,33</v>
          </cell>
        </row>
        <row r="12138">
          <cell r="A12138" t="str">
            <v>1E.10.020.0070.h</v>
          </cell>
          <cell r="B12138" t="str">
            <v>- per bande 1, 2, 3, 4, 5 non consente il passaggio dei canali 38, 39, 40, 41 in banda 4 e di preamplificare in banda 5</v>
          </cell>
          <cell r="C12138" t="str">
            <v>cad</v>
          </cell>
          <cell r="D12138" t="str">
            <v>30,33</v>
          </cell>
        </row>
        <row r="12139">
          <cell r="A12139" t="str">
            <v>1E.10.020.0080</v>
          </cell>
          <cell r="B12139" t="str">
            <v>Miscelatori da palo con morsetti schermati, in contenitore a prova di pioggia, R.O.S. = 2 , possibilità di alimentare eventuali preamplificatori a monte, nelle tipologie:</v>
          </cell>
          <cell r="C12139"/>
          <cell r="D12139"/>
        </row>
        <row r="12140">
          <cell r="A12140" t="str">
            <v>1E.10.020.0080.a</v>
          </cell>
          <cell r="B12140" t="str">
            <v>- per bande VHF, VHF, UHF, UHF, attenuazione 4 db in VHF e 5 db in UHF, passaggio c.c. su morsetto a parte</v>
          </cell>
          <cell r="C12140" t="str">
            <v>cad</v>
          </cell>
          <cell r="D12140" t="str">
            <v>35,34</v>
          </cell>
        </row>
        <row r="12141">
          <cell r="A12141" t="str">
            <v>1E.10.020.0080.b</v>
          </cell>
          <cell r="B12141" t="str">
            <v>- per bande VHF, VHF, 4 e 5, attenuazione 1 db in VHF, 4 db in UHF, 4,5 dB in banda 4 e 4 dB in banda 5, passaggio c.c. su morsetto a parte</v>
          </cell>
          <cell r="C12141" t="str">
            <v>cad</v>
          </cell>
          <cell r="D12141" t="str">
            <v>37,20</v>
          </cell>
        </row>
        <row r="12142">
          <cell r="A12142" t="str">
            <v>1E.10.020.0080.c</v>
          </cell>
          <cell r="B12142" t="str">
            <v>- per bande 1, 3, 4, 5 e 5, attenuazione 1 db in banda 1, 3 e 4, 4 dB in banda 5, passaggio c.c. su morsetto a parte</v>
          </cell>
          <cell r="C12142" t="str">
            <v>cad</v>
          </cell>
          <cell r="D12142" t="str">
            <v>39,50</v>
          </cell>
        </row>
        <row r="12143">
          <cell r="A12143" t="str">
            <v>1E.10.020.0080.d</v>
          </cell>
          <cell r="B12143" t="str">
            <v>- per bande 1, 3, 4, 5 , attenuazione 1 db in VHF, 1,5 dB in banda 4 e 1 dB in banda 5, passaggio c.c. con banda 4 e con banda 5</v>
          </cell>
          <cell r="C12143" t="str">
            <v>cad</v>
          </cell>
          <cell r="D12143" t="str">
            <v>37,86</v>
          </cell>
        </row>
        <row r="12144">
          <cell r="A12144" t="str">
            <v>1E.10.020.0080.e</v>
          </cell>
          <cell r="B12144" t="str">
            <v>- per bande VHF, 4 e 5 , attenuazione 0,5 db in VHF, 1 dB in banda 4 e 5, telealimentazione possibile solo su banda 5</v>
          </cell>
          <cell r="C12144" t="str">
            <v>cad</v>
          </cell>
          <cell r="D12144" t="str">
            <v>29,57</v>
          </cell>
        </row>
        <row r="12145">
          <cell r="A12145" t="str">
            <v>1E.10.020.0080.f</v>
          </cell>
          <cell r="B12145" t="str">
            <v>- per bande VHF, 4 e 5 , attenuazione 0,5 db in VHF, 1 dB in banda 4 e 5, l'inizio della banda 5 è a 590 MHz (canale 36), telealimentazione possibile solo su banda 5</v>
          </cell>
          <cell r="C12145" t="str">
            <v>cad</v>
          </cell>
          <cell r="D12145" t="str">
            <v>29,57</v>
          </cell>
        </row>
        <row r="12146">
          <cell r="A12146" t="str">
            <v>1E.10.020.0080.g</v>
          </cell>
          <cell r="B12146" t="str">
            <v>- per bande VHF, UHF, UHF, attenuazione 0,5 db in VHF, 4 dB in UHF, telealimentazione possibile solo UHF + c.c.</v>
          </cell>
          <cell r="C12146" t="str">
            <v>cad</v>
          </cell>
          <cell r="D12146" t="str">
            <v>27,26</v>
          </cell>
        </row>
        <row r="12147">
          <cell r="A12147" t="str">
            <v>1E.10.020.0080.h</v>
          </cell>
          <cell r="B12147" t="str">
            <v>- per bande 1+FM, 3, UHF, telealimentazione possibile solo su UHF</v>
          </cell>
          <cell r="C12147" t="str">
            <v>cad</v>
          </cell>
          <cell r="D12147" t="str">
            <v>29,33</v>
          </cell>
        </row>
        <row r="12148">
          <cell r="A12148" t="str">
            <v>1E.10.020.0080.i</v>
          </cell>
          <cell r="B12148" t="str">
            <v>- per bande 3, UHF (can 21-28), UHF (can 32-69), telealimentazione possibile solo con gruppo canali 32-69</v>
          </cell>
          <cell r="C12148" t="str">
            <v>cad</v>
          </cell>
          <cell r="D12148" t="str">
            <v>30,77</v>
          </cell>
        </row>
        <row r="12149">
          <cell r="A12149" t="str">
            <v>1E.10.020.0080.j</v>
          </cell>
          <cell r="B12149" t="str">
            <v>- per bande 3, UHF (can 21-34), UHF (can 39-69), telealimentazione possibile solo sui due ingressi UHF</v>
          </cell>
          <cell r="C12149" t="str">
            <v>cad</v>
          </cell>
          <cell r="D12149" t="str">
            <v>30,77</v>
          </cell>
        </row>
        <row r="12150">
          <cell r="A12150" t="str">
            <v>1E.10.020.0080.k</v>
          </cell>
          <cell r="B12150" t="str">
            <v>- per bande 3, UHF (can 21-41), UHF (can 43-69)</v>
          </cell>
          <cell r="C12150" t="str">
            <v>cad</v>
          </cell>
          <cell r="D12150" t="str">
            <v>30,77</v>
          </cell>
        </row>
        <row r="12151">
          <cell r="A12151" t="str">
            <v>1E.10.020.0080.l</v>
          </cell>
          <cell r="B12151" t="str">
            <v>- per bande VHF, UHF (can 21-47), UHF (can 50-69), telealimentazione possibile solo con gruppo di canali 50-69</v>
          </cell>
          <cell r="C12151" t="str">
            <v>cad</v>
          </cell>
          <cell r="D12151" t="str">
            <v>30,77</v>
          </cell>
        </row>
        <row r="12152">
          <cell r="A12152" t="str">
            <v>1E.10.020.0080.m</v>
          </cell>
          <cell r="B12152" t="str">
            <v>- per bande VHF, UHF (can 21-54), UHF (can 57-69), telealimentazione possibile solo sui due ingressi UHF</v>
          </cell>
          <cell r="C12152" t="str">
            <v>cad</v>
          </cell>
          <cell r="D12152" t="str">
            <v>30,77</v>
          </cell>
        </row>
        <row r="12153">
          <cell r="A12153" t="str">
            <v>1E.10.020.0090</v>
          </cell>
          <cell r="B12153" t="str">
            <v>Filtri attenuatori di canale, per installazione a valle delle antenne prima di eventuali amplificatori, da esterno in contenitori a prova di pioggia, con connettori a morsetti, nelle tipologie:</v>
          </cell>
          <cell r="C12153"/>
          <cell r="D12153"/>
        </row>
        <row r="12154">
          <cell r="A12154" t="str">
            <v>1E.10.020.0090.a</v>
          </cell>
          <cell r="B12154" t="str">
            <v>- tarato su un canale UHF, attenuazione da 30 a 40 dB</v>
          </cell>
          <cell r="C12154" t="str">
            <v>cad</v>
          </cell>
          <cell r="D12154" t="str">
            <v>72,58</v>
          </cell>
        </row>
        <row r="12155">
          <cell r="A12155" t="str">
            <v>1E.10.020.0090.b</v>
          </cell>
          <cell r="B12155" t="str">
            <v>- tarato sulla banda FM, attenuazione da 40 a 50 dB</v>
          </cell>
          <cell r="C12155" t="str">
            <v>cad</v>
          </cell>
          <cell r="D12155" t="str">
            <v>68,98</v>
          </cell>
        </row>
        <row r="12156">
          <cell r="A12156" t="str">
            <v>1E.10.020.0090.c</v>
          </cell>
          <cell r="B12156" t="str">
            <v>- con doppio trimmer, per un canale UHF, attenuazione max da 40 a 50 dB</v>
          </cell>
          <cell r="C12156" t="str">
            <v>cad</v>
          </cell>
          <cell r="D12156" t="str">
            <v>84,39</v>
          </cell>
        </row>
        <row r="12157">
          <cell r="A12157" t="str">
            <v>1E.10.020.0090.d</v>
          </cell>
          <cell r="B12157" t="str">
            <v>- con doppio trimmer, per uno o due canali UHF, attenuazione da 25 a 35 dB per sezione</v>
          </cell>
          <cell r="C12157" t="str">
            <v>cad</v>
          </cell>
          <cell r="D12157" t="str">
            <v>80,12</v>
          </cell>
        </row>
        <row r="12158">
          <cell r="A12158" t="str">
            <v>1E.10.020.0100</v>
          </cell>
          <cell r="B12158" t="str">
            <v>Filtri attenuatori di canale, per installazione a valle delle antenne prima di eventuali amplificatori, da interno con connettori coassiali, nelle tipologie:</v>
          </cell>
          <cell r="C12158"/>
          <cell r="D12158"/>
        </row>
        <row r="12159">
          <cell r="A12159" t="str">
            <v>1E.10.020.0100.a</v>
          </cell>
          <cell r="B12159" t="str">
            <v>- tarato sulla banda FM, non lascia passare il canale C, attenuazione &gt; 50 dB</v>
          </cell>
          <cell r="C12159" t="str">
            <v>cad</v>
          </cell>
          <cell r="D12159" t="str">
            <v>64,39</v>
          </cell>
        </row>
        <row r="12160">
          <cell r="A12160" t="str">
            <v>1E.10.020.0100.b</v>
          </cell>
          <cell r="B12160" t="str">
            <v>- da tarare su 1 o 2 canali della banda 4 o 5, attenuazione da 20 a 30 dB</v>
          </cell>
          <cell r="C12160" t="str">
            <v>cad</v>
          </cell>
          <cell r="D12160" t="str">
            <v>71,40</v>
          </cell>
        </row>
        <row r="12161">
          <cell r="A12161" t="str">
            <v>1E.10.020.0100.c</v>
          </cell>
          <cell r="B12161" t="str">
            <v>- a cinque sezioni, con ogni sezione dotata di doppio trimmer, attenuazione da 6 a 20 dB per sezione, per qualsiasi canale della banda UHF</v>
          </cell>
          <cell r="C12161" t="str">
            <v>cad</v>
          </cell>
          <cell r="D12161" t="str">
            <v>108,65</v>
          </cell>
        </row>
        <row r="12162">
          <cell r="A12162" t="str">
            <v>1E.10.020.0110</v>
          </cell>
          <cell r="B12162" t="str">
            <v>Filtri per installazione a valle delle antenne, da esterno in contenitore a prova di pioggia, per la ricezione di segnali deboli disturbati da altri forti, nei tipologie:</v>
          </cell>
          <cell r="C12162"/>
          <cell r="D12162"/>
        </row>
        <row r="12163">
          <cell r="A12163" t="str">
            <v>1E.10.020.0110.a</v>
          </cell>
          <cell r="B12163" t="str">
            <v>- passacanale, non consentono il passaggio della c.c., per un canale di banda 1, attenuazione 1 dB</v>
          </cell>
          <cell r="C12163" t="str">
            <v>cad</v>
          </cell>
          <cell r="D12163" t="str">
            <v>73,36</v>
          </cell>
        </row>
        <row r="12164">
          <cell r="A12164" t="str">
            <v>1E.10.020.0110.b</v>
          </cell>
          <cell r="B12164" t="str">
            <v>- passacanale, non consentono il passaggio della c.c., per uno o più canali di banda 3, con possibilità di attenuare uno o due canali anche adiacenti</v>
          </cell>
          <cell r="C12164" t="str">
            <v>cad</v>
          </cell>
          <cell r="D12164" t="str">
            <v>79,26</v>
          </cell>
        </row>
        <row r="12165">
          <cell r="A12165" t="str">
            <v>1E.10.020.0110.c</v>
          </cell>
          <cell r="B12165" t="str">
            <v>- passacanale, non consentono il passaggio della c.c., per il canale C, attenuazione 1 dB</v>
          </cell>
          <cell r="C12165" t="str">
            <v>cad</v>
          </cell>
          <cell r="D12165" t="str">
            <v>79,26</v>
          </cell>
        </row>
        <row r="12166">
          <cell r="A12166" t="str">
            <v>1E.10.020.0110.d</v>
          </cell>
          <cell r="B12166" t="str">
            <v>- passacanale, non consentono il passaggio della c.c., per un canale UHF, attenuazione 3 dB</v>
          </cell>
          <cell r="C12166" t="str">
            <v>cad</v>
          </cell>
          <cell r="D12166" t="str">
            <v>94,88</v>
          </cell>
        </row>
        <row r="12167">
          <cell r="A12167" t="str">
            <v>1E.10.020.0110.e</v>
          </cell>
          <cell r="B12167" t="str">
            <v>- passabanda, consentono il passaggio della c.c., per tutta la banda 4</v>
          </cell>
          <cell r="C12167" t="str">
            <v>cad</v>
          </cell>
          <cell r="D12167" t="str">
            <v>67,33</v>
          </cell>
        </row>
        <row r="12168">
          <cell r="A12168" t="str">
            <v>1E.10.020.0110.f</v>
          </cell>
          <cell r="B12168" t="str">
            <v>- passabanda, consentono il passaggio della c.c., per tutta la banda 5</v>
          </cell>
          <cell r="C12168" t="str">
            <v>cad</v>
          </cell>
          <cell r="D12168" t="str">
            <v>66,57</v>
          </cell>
        </row>
        <row r="12169">
          <cell r="A12169" t="str">
            <v>1E.10.020.0120</v>
          </cell>
          <cell r="B12169" t="str">
            <v>Preamplificatore da palo, telaio metallico con contenitore in plastica a prova di pioggia, per aumentare i segnali deboli prima di inserirli in un amplificatore, R.O.S. &lt; 2, alimentabili via cavo, 1 ingresso -1 uscita, nelle tipologie:</v>
          </cell>
          <cell r="C12169"/>
          <cell r="D12169"/>
        </row>
        <row r="12170">
          <cell r="A12170" t="str">
            <v>1E.10.020.0120.a</v>
          </cell>
          <cell r="B12170" t="str">
            <v>- monocanale, banda 3, guadagno 16 db</v>
          </cell>
          <cell r="C12170" t="str">
            <v>cad</v>
          </cell>
          <cell r="D12170" t="str">
            <v>50,18</v>
          </cell>
        </row>
        <row r="12171">
          <cell r="A12171" t="str">
            <v>1E.10.020.0120.b</v>
          </cell>
          <cell r="B12171" t="str">
            <v>- monocanale, banda 3, guadagno 30 db</v>
          </cell>
          <cell r="C12171" t="str">
            <v>cad</v>
          </cell>
          <cell r="D12171" t="str">
            <v>63,18</v>
          </cell>
        </row>
        <row r="12172">
          <cell r="A12172" t="str">
            <v>1E.10.020.0120.c</v>
          </cell>
          <cell r="B12172" t="str">
            <v>- monocanale, banda UHF, guadagno 15 db</v>
          </cell>
          <cell r="C12172" t="str">
            <v>cad</v>
          </cell>
          <cell r="D12172" t="str">
            <v>62,85</v>
          </cell>
        </row>
        <row r="12173">
          <cell r="A12173" t="str">
            <v>1E.10.020.0120.d</v>
          </cell>
          <cell r="B12173" t="str">
            <v>- monocanale, banda UHF, guadagno 30 db</v>
          </cell>
          <cell r="C12173" t="str">
            <v>cad</v>
          </cell>
          <cell r="D12173" t="str">
            <v>62,85</v>
          </cell>
        </row>
        <row r="12174">
          <cell r="A12174" t="str">
            <v>1E.10.020.0120.e</v>
          </cell>
          <cell r="B12174" t="str">
            <v>- a larga banda, banda VHF + (47-230 MHz) banda UHF (470-862 MHz), guadagno 12 db</v>
          </cell>
          <cell r="C12174" t="str">
            <v>cad</v>
          </cell>
          <cell r="D12174" t="str">
            <v>49,31</v>
          </cell>
        </row>
        <row r="12175">
          <cell r="A12175" t="str">
            <v>1E.10.020.0130</v>
          </cell>
          <cell r="B12175" t="str">
            <v>Preamplificatore da palo a basso rumore per antenne a larga banda, per aumentare i segnali deboli prima di inserirli in un amplificatore, R.O.S. &lt; 2, alimentabili via cavo, 1 ingresso -1 uscita, banda 470-862 MHz, guadagno 17 dB.</v>
          </cell>
          <cell r="C12175" t="str">
            <v>cad</v>
          </cell>
          <cell r="D12175" t="str">
            <v>43,65</v>
          </cell>
        </row>
        <row r="12176">
          <cell r="A12176" t="str">
            <v>1E.10.020.0140</v>
          </cell>
          <cell r="B12176" t="str">
            <v>Amplificatori multingressi da palo, contenitore in plastica a prova di pioggia, per miscelare e amplificare i segnali di due o tre gruppi di antenne, morsetti schermati, figura di rumore &lt; 4 dB, R.O.S. &lt; 2, alimentabili via cavo, 1 uscita miscelata, nelle tipologie:</v>
          </cell>
          <cell r="C12176"/>
          <cell r="D12176"/>
        </row>
        <row r="12177">
          <cell r="A12177" t="str">
            <v>1E.10.020.0140.a</v>
          </cell>
          <cell r="B12177" t="str">
            <v>- a 1 ingresso, banda amplificabile 174-862 MHz, guadagno 8 dB</v>
          </cell>
          <cell r="C12177" t="str">
            <v>cad</v>
          </cell>
          <cell r="D12177" t="str">
            <v>53,96</v>
          </cell>
        </row>
        <row r="12178">
          <cell r="A12178" t="str">
            <v>1E.10.020.0140.b</v>
          </cell>
          <cell r="B12178" t="str">
            <v>- a 1 ingresso, banda amplificabile 174-862 MHz, guadagno 12 dB</v>
          </cell>
          <cell r="C12178" t="str">
            <v>cad</v>
          </cell>
          <cell r="D12178" t="str">
            <v>53,86</v>
          </cell>
        </row>
        <row r="12179">
          <cell r="A12179" t="str">
            <v>1E.10.020.0140.c</v>
          </cell>
          <cell r="B12179" t="str">
            <v>- a 3 ingressi, bande miscelabili 47-230 MHz e 470-590 MHz,banda amplificabile 606-862 MHz, guadagno 11 dB</v>
          </cell>
          <cell r="C12179" t="str">
            <v>cad</v>
          </cell>
          <cell r="D12179" t="str">
            <v>57,45</v>
          </cell>
        </row>
        <row r="12180">
          <cell r="A12180" t="str">
            <v>1E.10.020.0140.d</v>
          </cell>
          <cell r="B12180" t="str">
            <v>- a 3 ingressi, bande miscelabili 47-230 MHz e 470-565 MHz,banda amplificabile 590-862 MHz, guadagno 11 dB</v>
          </cell>
          <cell r="C12180" t="str">
            <v>cad</v>
          </cell>
          <cell r="D12180" t="str">
            <v>58,44</v>
          </cell>
        </row>
        <row r="12181">
          <cell r="A12181" t="str">
            <v>1E.10.020.0140.e</v>
          </cell>
          <cell r="B12181" t="str">
            <v>- a 3 ingressi, bande miscelabili 47-590 MHz,banda amplificabile 606-862 MHz, guadagno 11 dB</v>
          </cell>
          <cell r="C12181" t="str">
            <v>cad</v>
          </cell>
          <cell r="D12181" t="str">
            <v>57,56</v>
          </cell>
        </row>
        <row r="12182">
          <cell r="A12182" t="str">
            <v>1E.10.020.0140.f</v>
          </cell>
          <cell r="B12182" t="str">
            <v>- a 3 ingressi, bande miscelabili 47-566 MHz,banda amplificabile 590-862 MHz, guadagno 11 dB</v>
          </cell>
          <cell r="C12182" t="str">
            <v>cad</v>
          </cell>
          <cell r="D12182" t="str">
            <v>57,77</v>
          </cell>
        </row>
        <row r="12183">
          <cell r="A12183" t="str">
            <v>1E.10.020.0140.g</v>
          </cell>
          <cell r="B12183" t="str">
            <v>- a 3 ingressi, bande miscelabili 47-230 MHz,banda amplificabile 470-590 e 610-862 MHz, guadagno 11 dB</v>
          </cell>
          <cell r="C12183" t="str">
            <v>cad</v>
          </cell>
          <cell r="D12183" t="str">
            <v>58,66</v>
          </cell>
        </row>
        <row r="12184">
          <cell r="A12184" t="str">
            <v>1E.10.020.0140.h</v>
          </cell>
          <cell r="B12184" t="str">
            <v>- a 3 ingressi, banda amplificabile 47-230 e 470-862 MHz, guadagno 9 dB</v>
          </cell>
          <cell r="C12184" t="str">
            <v>cad</v>
          </cell>
          <cell r="D12184" t="str">
            <v>58,87</v>
          </cell>
        </row>
        <row r="12185">
          <cell r="A12185" t="str">
            <v>1E.10.020.0140.i</v>
          </cell>
          <cell r="B12185" t="str">
            <v>- a 2 ingressi, banda amplificabile 47-230 e 470-862 MHz, guadagno 4-12 dB</v>
          </cell>
          <cell r="C12185" t="str">
            <v>cad</v>
          </cell>
          <cell r="D12185" t="str">
            <v>57,45</v>
          </cell>
        </row>
        <row r="12186">
          <cell r="A12186" t="str">
            <v>1E.10.020.0140.j</v>
          </cell>
          <cell r="B12186" t="str">
            <v>- a 2 ingressi, banda amplificabile 174-862 MHz, guadagno 22 dB</v>
          </cell>
          <cell r="C12186" t="str">
            <v>cad</v>
          </cell>
          <cell r="D12186" t="str">
            <v>59,42</v>
          </cell>
        </row>
        <row r="12187">
          <cell r="A12187" t="str">
            <v>1E.10.020.0140.k</v>
          </cell>
          <cell r="B12187" t="str">
            <v>- a 1 ingresso, banda amplificabile 47-862 MHz, guadagno 8-23 dB</v>
          </cell>
          <cell r="C12187" t="str">
            <v>cad</v>
          </cell>
          <cell r="D12187" t="str">
            <v>56,45</v>
          </cell>
        </row>
        <row r="12188">
          <cell r="A12188" t="str">
            <v>1E.10.020.0140.l</v>
          </cell>
          <cell r="B12188" t="str">
            <v>- a 1 ingresso, banda amplificabile 47-68 e 174-230 MHz, guadagno 7-27 dB</v>
          </cell>
          <cell r="C12188" t="str">
            <v>cad</v>
          </cell>
          <cell r="D12188" t="str">
            <v>60,19</v>
          </cell>
        </row>
        <row r="12189">
          <cell r="A12189" t="str">
            <v>1E.10.020.0140.m</v>
          </cell>
          <cell r="B12189" t="str">
            <v>- a 1 ingresso, banda amplificabile 470-862 MHz, guadagno 10-25 dB</v>
          </cell>
          <cell r="C12189" t="str">
            <v>cad</v>
          </cell>
          <cell r="D12189" t="str">
            <v>59,86</v>
          </cell>
        </row>
        <row r="12190">
          <cell r="A12190" t="str">
            <v>1E.10.020.0140.n</v>
          </cell>
          <cell r="B12190" t="str">
            <v>- a 1 ingresso, banda amplificabile 470-590 MHz, guadagno 10-25 dB</v>
          </cell>
          <cell r="C12190" t="str">
            <v>cad</v>
          </cell>
          <cell r="D12190" t="str">
            <v>59,10</v>
          </cell>
        </row>
        <row r="12191">
          <cell r="A12191" t="str">
            <v>1E.10.020.0140.o</v>
          </cell>
          <cell r="B12191" t="str">
            <v>- a 1 ingresso, banda amplificabile 606-862 MHz, guadagno 10-25 dB</v>
          </cell>
          <cell r="C12191" t="str">
            <v>cad</v>
          </cell>
          <cell r="D12191" t="str">
            <v>60,19</v>
          </cell>
        </row>
        <row r="12192">
          <cell r="A12192" t="str">
            <v>1E.10.020.0150</v>
          </cell>
          <cell r="B12192" t="str">
            <v>Amplificatori multingressi da palo, contenitore in plastica a prova di pioggia, per miscelare e amplificare i segnali di due o tre gruppi di antenne, morsetti schermati, possibilità di alimentare eventuali preamplificatori, R.O.S. &lt; 2, alimentabili via cavo, 1 uscita miscelata, nelle tipologie:</v>
          </cell>
          <cell r="C12192"/>
          <cell r="D12192"/>
        </row>
        <row r="12193">
          <cell r="A12193" t="str">
            <v>1E.10.020.0150.a</v>
          </cell>
          <cell r="B12193" t="str">
            <v>- 5 ingressi, bande 1, 3, 4, 5, U, guadagno 11, 9, 8, 9, 9</v>
          </cell>
          <cell r="C12193" t="str">
            <v>cad</v>
          </cell>
          <cell r="D12193" t="str">
            <v>67,06</v>
          </cell>
        </row>
        <row r="12194">
          <cell r="A12194" t="str">
            <v>1E.10.020.0150.b</v>
          </cell>
          <cell r="B12194" t="str">
            <v>- 5 ingressi, bande 1+C, 3, 4, 5, U, guadagno 11, 9, 8, 9, 9</v>
          </cell>
          <cell r="C12194" t="str">
            <v>cad</v>
          </cell>
          <cell r="D12194" t="str">
            <v>65,44</v>
          </cell>
        </row>
        <row r="12195">
          <cell r="A12195" t="str">
            <v>1E.10.020.0150.c</v>
          </cell>
          <cell r="B12195" t="str">
            <v>- 5 ingressi, bande 1, 3, 4, 5, U (banda 4=470-565 MHz e banda 5=590-862 MHz) , guadagno 11, 9, 8, 9, 9</v>
          </cell>
          <cell r="C12195" t="str">
            <v>cad</v>
          </cell>
          <cell r="D12195" t="str">
            <v>68,17</v>
          </cell>
        </row>
        <row r="12196">
          <cell r="A12196" t="str">
            <v>1E.10.020.0150.d</v>
          </cell>
          <cell r="B12196" t="str">
            <v>- 3 ingressi, bande 5, c.27, 3+4, guadagno 10, 10, -1,5</v>
          </cell>
          <cell r="C12196" t="str">
            <v>cad</v>
          </cell>
          <cell r="D12196" t="str">
            <v>72,64</v>
          </cell>
        </row>
        <row r="12197">
          <cell r="A12197" t="str">
            <v>1E.10.020.0150.e</v>
          </cell>
          <cell r="B12197" t="str">
            <v>- 2 ingressi, bande 5, 3+4, guadagno 8, -1,5</v>
          </cell>
          <cell r="C12197" t="str">
            <v>cad</v>
          </cell>
          <cell r="D12197" t="str">
            <v>67,95</v>
          </cell>
        </row>
        <row r="12198">
          <cell r="A12198" t="str">
            <v>1E.10.020.0150.f</v>
          </cell>
          <cell r="B12198" t="str">
            <v>- 2 ingressi, bande 1+2+3+4, 5, guadagno 0, 27</v>
          </cell>
          <cell r="C12198" t="str">
            <v>cad</v>
          </cell>
          <cell r="D12198" t="str">
            <v>70,02</v>
          </cell>
        </row>
        <row r="12199">
          <cell r="A12199" t="str">
            <v>1E.10.020.0150.g</v>
          </cell>
          <cell r="B12199" t="str">
            <v>- 4 ingressi, bande 1+2, 3, U, U, guadagno 26, 26, 26, 26</v>
          </cell>
          <cell r="C12199" t="str">
            <v>cad</v>
          </cell>
          <cell r="D12199" t="str">
            <v>72,53</v>
          </cell>
        </row>
        <row r="12200">
          <cell r="A12200" t="str">
            <v>1E.10.020.0150.h</v>
          </cell>
          <cell r="B12200" t="str">
            <v>- 3 ingressi, bande 1+3, U, U, guadagno 26, 26, 26</v>
          </cell>
          <cell r="C12200" t="str">
            <v>cad</v>
          </cell>
          <cell r="D12200" t="str">
            <v>71,54</v>
          </cell>
        </row>
        <row r="12201">
          <cell r="A12201" t="str">
            <v>1E.10.020.0150.i</v>
          </cell>
          <cell r="B12201" t="str">
            <v>- 3 ingressi, bande 1+3, 4, 5, guadagno 21, 21, 22</v>
          </cell>
          <cell r="C12201" t="str">
            <v>cad</v>
          </cell>
          <cell r="D12201" t="str">
            <v>74,28</v>
          </cell>
        </row>
        <row r="12202">
          <cell r="A12202" t="str">
            <v>1E.10.020.0150.j</v>
          </cell>
          <cell r="B12202" t="str">
            <v>- 2 ingressi, bande V, U, guadagno 28,25</v>
          </cell>
          <cell r="C12202" t="str">
            <v>cad</v>
          </cell>
          <cell r="D12202" t="str">
            <v>68,49</v>
          </cell>
        </row>
        <row r="12203">
          <cell r="A12203" t="str">
            <v>1E.10.020.0150.k</v>
          </cell>
          <cell r="B12203" t="str">
            <v>- 3 ingressi, bande V, U, U, guadagno 0, 10, 26</v>
          </cell>
          <cell r="C12203" t="str">
            <v>cad</v>
          </cell>
          <cell r="D12203" t="str">
            <v>74,28</v>
          </cell>
        </row>
        <row r="12204">
          <cell r="A12204" t="str">
            <v>1E.10.020.0150.l</v>
          </cell>
          <cell r="B12204" t="str">
            <v>- 3 ingressi, bande V, U, U, guadagno -0,5, 10, 26</v>
          </cell>
          <cell r="C12204" t="str">
            <v>cad</v>
          </cell>
          <cell r="D12204" t="str">
            <v>71,54</v>
          </cell>
        </row>
        <row r="12205">
          <cell r="A12205" t="str">
            <v>1E.10.020.0150.m</v>
          </cell>
          <cell r="B12205" t="str">
            <v>- 3 ingressi, bande V, 4, 5, guadagno 22, 22, 23</v>
          </cell>
          <cell r="C12205" t="str">
            <v>cad</v>
          </cell>
          <cell r="D12205" t="str">
            <v>69,71</v>
          </cell>
        </row>
        <row r="12206">
          <cell r="A12206" t="str">
            <v>1E.10.020.0150.n</v>
          </cell>
          <cell r="B12206" t="str">
            <v>- 4 ingressi, bande V, U, V, U, guadagno 24, 23, -4, -4</v>
          </cell>
          <cell r="C12206" t="str">
            <v>cad</v>
          </cell>
          <cell r="D12206" t="str">
            <v>77,67</v>
          </cell>
        </row>
        <row r="12207">
          <cell r="A12207" t="str">
            <v>1E.10.020.0150.o</v>
          </cell>
          <cell r="B12207" t="str">
            <v>- 4 ingressi, bande V, U, V, U, guadagno 19, 24, 24, -4</v>
          </cell>
          <cell r="C12207" t="str">
            <v>cad</v>
          </cell>
          <cell r="D12207" t="str">
            <v>79,21</v>
          </cell>
        </row>
        <row r="12208">
          <cell r="A12208" t="str">
            <v>1E.10.020.0150.p</v>
          </cell>
          <cell r="B12208" t="str">
            <v>- 2 ingressi, bande c.5-c.47, c.49-c.69, guadagno 27, 25</v>
          </cell>
          <cell r="C12208" t="str">
            <v>cad</v>
          </cell>
          <cell r="D12208" t="str">
            <v>70,36</v>
          </cell>
        </row>
        <row r="12209">
          <cell r="A12209" t="str">
            <v>1E.10.020.0150.q</v>
          </cell>
          <cell r="B12209" t="str">
            <v>- 2 ingressi, bande 3, U, guadagno 40, 40</v>
          </cell>
          <cell r="C12209" t="str">
            <v>cad</v>
          </cell>
          <cell r="D12209" t="str">
            <v>80,40</v>
          </cell>
        </row>
        <row r="12210">
          <cell r="A12210" t="str">
            <v>1E.10.020.0150.r</v>
          </cell>
          <cell r="B12210" t="str">
            <v>- 2 ingressi, bande V, U, guadagno 40, 40</v>
          </cell>
          <cell r="C12210" t="str">
            <v>cad</v>
          </cell>
          <cell r="D12210" t="str">
            <v>80,73</v>
          </cell>
        </row>
        <row r="12211">
          <cell r="A12211" t="str">
            <v>1E.10.020.0150.s</v>
          </cell>
          <cell r="B12211" t="str">
            <v>- 3 ingressi, bande V, U, U, guadagno 40, 40, 40</v>
          </cell>
          <cell r="C12211" t="str">
            <v>cad</v>
          </cell>
          <cell r="D12211" t="str">
            <v>82,26</v>
          </cell>
        </row>
        <row r="12212">
          <cell r="A12212" t="str">
            <v>1E.10.020.0160</v>
          </cell>
          <cell r="B12212" t="str">
            <v>Amplificatori multingressi da palo, contenitore in plastica a prova di pioggia, per miscelare e amplificare i segnali di due o tre gruppi di antenne, morsetti schermati, possibilità di alimentare eventuali preamplificatori, R.O.S. &lt; 2, alimentabili via cavo, 1 uscita miscelata, regolzione di guadagno con attenuatori separati, nelle tipologie:</v>
          </cell>
          <cell r="C12212"/>
          <cell r="D12212"/>
        </row>
        <row r="12213">
          <cell r="A12213" t="str">
            <v>1E.10.020.0160.a</v>
          </cell>
          <cell r="B12213" t="str">
            <v>- 1 ingresso, banda 3+4+5, guadagno 18, 14, 12 dB</v>
          </cell>
          <cell r="C12213" t="str">
            <v>cad</v>
          </cell>
          <cell r="D12213" t="str">
            <v>83,80</v>
          </cell>
        </row>
        <row r="12214">
          <cell r="A12214" t="str">
            <v>1E.10.020.0160.b</v>
          </cell>
          <cell r="B12214" t="str">
            <v>- 1 ingresso, banda 3+4+5, guadagno 20, 27, 25 dB</v>
          </cell>
          <cell r="C12214" t="str">
            <v>cad</v>
          </cell>
          <cell r="D12214" t="str">
            <v>89,60</v>
          </cell>
        </row>
        <row r="12215">
          <cell r="A12215" t="str">
            <v>1E.10.020.0160.c</v>
          </cell>
          <cell r="B12215" t="str">
            <v>- 3 ingressi, banda 1+3, U, U, guadagno 21+19, 25, 25 dB</v>
          </cell>
          <cell r="C12215" t="str">
            <v>cad</v>
          </cell>
          <cell r="D12215" t="str">
            <v>92,32</v>
          </cell>
        </row>
        <row r="12216">
          <cell r="A12216" t="str">
            <v>1E.10.020.0160.d</v>
          </cell>
          <cell r="B12216" t="str">
            <v>- 3 ingressi, banda 1+3+C, U, U, guadagno 21+19, 25, 25 dB</v>
          </cell>
          <cell r="C12216" t="str">
            <v>cad</v>
          </cell>
          <cell r="D12216" t="str">
            <v>92,52</v>
          </cell>
        </row>
        <row r="12217">
          <cell r="A12217" t="str">
            <v>1E.10.020.0160.e</v>
          </cell>
          <cell r="B12217" t="str">
            <v>- 3 ingressi, banda 1+3, 4, 5, guadagno 21+19, 27, 28 dB</v>
          </cell>
          <cell r="C12217" t="str">
            <v>cad</v>
          </cell>
          <cell r="D12217" t="str">
            <v>91,11</v>
          </cell>
        </row>
        <row r="12218">
          <cell r="A12218" t="str">
            <v>1E.10.020.0160.f</v>
          </cell>
          <cell r="B12218" t="str">
            <v>- 3 ingressi, banda 1+3+C, 4, 5, guadagno 21+19, 27, 28 dB</v>
          </cell>
          <cell r="C12218" t="str">
            <v>cad</v>
          </cell>
          <cell r="D12218" t="str">
            <v>91,11</v>
          </cell>
        </row>
        <row r="12219">
          <cell r="A12219" t="str">
            <v>1E.10.020.0160.g</v>
          </cell>
          <cell r="B12219" t="str">
            <v>- 5 ingressi, banda 1, 3, 4, 5, U, guadagno 23, 18, 25, 25, 25 dB</v>
          </cell>
          <cell r="C12219" t="str">
            <v>cad</v>
          </cell>
          <cell r="D12219" t="str">
            <v>105,42</v>
          </cell>
        </row>
        <row r="12220">
          <cell r="A12220" t="str">
            <v>1E.10.020.0160.h</v>
          </cell>
          <cell r="B12220" t="str">
            <v>- 5 ingressi, banda 1+C, 3, 4, 5, U, guadagno 23, 18, 25, 25, 25 dB</v>
          </cell>
          <cell r="C12220" t="str">
            <v>cad</v>
          </cell>
          <cell r="D12220" t="str">
            <v>105,42</v>
          </cell>
        </row>
        <row r="12221">
          <cell r="A12221" t="str">
            <v>1E.10.020.0160.i</v>
          </cell>
          <cell r="B12221" t="str">
            <v>- 5 ingressi, banda 1, 3, 4, 5, U (banda 4=470-565 MHz e banda 5=590-862 MHz), guadagno 23, 18, 25, 25, 25 dB</v>
          </cell>
          <cell r="C12221" t="str">
            <v>cad</v>
          </cell>
          <cell r="D12221" t="str">
            <v>105,42</v>
          </cell>
        </row>
        <row r="12222">
          <cell r="A12222" t="str">
            <v>1E.10.020.0170</v>
          </cell>
          <cell r="B12222" t="str">
            <v>Amplificatore - mix a larga banda da palo, contenitore in plastica a prova di pioggia, per miscelare e amplificare i segnali di due o tre gruppi di antenne, morsetti schermati, possibilità di alimentare eventuali preamplificatori, cifra di rumore &lt; 6 dB, R.O.S. &lt; 2, alimentabile via cavo, 1 uscita miscelata, 2 ingressi con banda miscelabile 47-230 MHZ e banda amplificabile 470-862 MHZ, guadagno 10 dB.</v>
          </cell>
          <cell r="C12222" t="str">
            <v>cad</v>
          </cell>
          <cell r="D12222" t="str">
            <v>75,32</v>
          </cell>
        </row>
        <row r="12223">
          <cell r="A12223" t="str">
            <v>1E.10.020.0180</v>
          </cell>
          <cell r="B12223" t="str">
            <v>Amplificatori multingressi da palo in materiale metallico pressofuso completamente schermato con connettori a F, per miscelare e amplificare i segnali di due o tre gruppi di antenne, alimentazione + 12Vcc, cifra di rumore &lt; 5 dB, R.O.S. &lt; 2, alimentabili via cavo, 1 uscita miscelata, nelle tipologie:</v>
          </cell>
          <cell r="C12223"/>
          <cell r="D12223"/>
        </row>
        <row r="12224">
          <cell r="A12224" t="str">
            <v>1E.10.020.0180.a</v>
          </cell>
          <cell r="B12224" t="str">
            <v>- 1 ingresso, banda miscelabile 174-862 MHz, guadagno 11 dB</v>
          </cell>
          <cell r="C12224" t="str">
            <v>cad</v>
          </cell>
          <cell r="D12224" t="str">
            <v>59,10</v>
          </cell>
        </row>
        <row r="12225">
          <cell r="A12225" t="str">
            <v>1E.10.020.0180.b</v>
          </cell>
          <cell r="B12225" t="str">
            <v>- 1 ingresso, banda miscelabile 174-862 MHz, guadagno 22 dB</v>
          </cell>
          <cell r="C12225" t="str">
            <v>cad</v>
          </cell>
          <cell r="D12225" t="str">
            <v>65,66</v>
          </cell>
        </row>
        <row r="12226">
          <cell r="A12226" t="str">
            <v>1E.10.020.0180.c</v>
          </cell>
          <cell r="B12226" t="str">
            <v>- 1 ingresso, banda miscelabile 47-862 MHz, guadagno 7-22 dB</v>
          </cell>
          <cell r="C12226" t="str">
            <v>cad</v>
          </cell>
          <cell r="D12226" t="str">
            <v>61,72</v>
          </cell>
        </row>
        <row r="12227">
          <cell r="A12227" t="str">
            <v>1E.10.020.0180.d</v>
          </cell>
          <cell r="B12227" t="str">
            <v>- 1 ingresso, banda miscelabile 470-862 MHz, guadagno 9-24 dB</v>
          </cell>
          <cell r="C12227" t="str">
            <v>cad</v>
          </cell>
          <cell r="D12227" t="str">
            <v>67,30</v>
          </cell>
        </row>
        <row r="12228">
          <cell r="A12228" t="str">
            <v>1E.10.020.0180.e</v>
          </cell>
          <cell r="B12228" t="str">
            <v>- 2 ingressi, bande miscelabili 47-230 e 470-862 MHz, guadagno 4-12 dB</v>
          </cell>
          <cell r="C12228" t="str">
            <v>cad</v>
          </cell>
          <cell r="D12228" t="str">
            <v>63,35</v>
          </cell>
        </row>
        <row r="12229">
          <cell r="A12229" t="str">
            <v>1E.10.020.0190</v>
          </cell>
          <cell r="B12229" t="str">
            <v>Amplificatori multingressi da palo, telaio in materiale metallico pressofuso completamente schermato con connettori a F, per miscelare e amplificare i segnali di vari gruppi di antenne, alimentazione + 12Vcc, R.O.S. &lt; 2, regolazione del guadagno con attenuatori indipendenti, alimentabili via cavo, 1 uscita miscelata, nelle tipologie:</v>
          </cell>
          <cell r="C12229"/>
          <cell r="D12229"/>
        </row>
        <row r="12230">
          <cell r="A12230" t="str">
            <v>1E.10.020.0190.a</v>
          </cell>
          <cell r="B12230" t="str">
            <v>- 1 ingresso, bande 3+4+5, guadagno 19, 27, 26 dB</v>
          </cell>
          <cell r="C12230" t="str">
            <v>cad</v>
          </cell>
          <cell r="D12230" t="str">
            <v>94,39</v>
          </cell>
        </row>
        <row r="12231">
          <cell r="A12231" t="str">
            <v>1E.10.020.0190.b</v>
          </cell>
          <cell r="B12231" t="str">
            <v>- 3 ingressi, bande 1+3, UHF, UHF, guadagno 20+20, 29, 29 dB</v>
          </cell>
          <cell r="C12231" t="str">
            <v>cad</v>
          </cell>
          <cell r="D12231" t="str">
            <v>94,39</v>
          </cell>
        </row>
        <row r="12232">
          <cell r="A12232" t="str">
            <v>1E.10.020.0190.c</v>
          </cell>
          <cell r="B12232" t="str">
            <v>- 3 ingressi, bande 1 (con canale C)+3, UHF, UHF, guadagno 20+20, 29, 29 dB</v>
          </cell>
          <cell r="C12232" t="str">
            <v>cad</v>
          </cell>
          <cell r="D12232" t="str">
            <v>95,72</v>
          </cell>
        </row>
        <row r="12233">
          <cell r="A12233" t="str">
            <v>1E.10.020.0190.d</v>
          </cell>
          <cell r="B12233" t="str">
            <v>- 3 ingressi, bande 1+3, 4, 5, guadagno 20+20, 29, 31 dB</v>
          </cell>
          <cell r="C12233" t="str">
            <v>cad</v>
          </cell>
          <cell r="D12233" t="str">
            <v>94,39</v>
          </cell>
        </row>
        <row r="12234">
          <cell r="A12234" t="str">
            <v>1E.10.020.0190.e</v>
          </cell>
          <cell r="B12234" t="str">
            <v>- 3 ingressi, bande 1+3, 4, 5 (banda 4=470-565 MHz e banda 5=590-862 MHz), guadagno 20+20, 29, 31 dB</v>
          </cell>
          <cell r="C12234" t="str">
            <v>cad</v>
          </cell>
          <cell r="D12234" t="str">
            <v>95,72</v>
          </cell>
        </row>
        <row r="12235">
          <cell r="A12235" t="str">
            <v>1E.10.020.0190.f</v>
          </cell>
          <cell r="B12235" t="str">
            <v>- 3 ingressi, bande 1 (con canale C)+3, 4, 5, guadagno 20+20, 29, 31 dB</v>
          </cell>
          <cell r="C12235" t="str">
            <v>cad</v>
          </cell>
          <cell r="D12235" t="str">
            <v>95,72</v>
          </cell>
        </row>
        <row r="12236">
          <cell r="A12236" t="str">
            <v>1E.10.020.0190.g</v>
          </cell>
          <cell r="B12236" t="str">
            <v>- 4 ingressi, bande 1, 3, UHF, UHF, guadagno 21, 19, 29, 29 dB</v>
          </cell>
          <cell r="C12236" t="str">
            <v>cad</v>
          </cell>
          <cell r="D12236" t="str">
            <v>105,99</v>
          </cell>
        </row>
        <row r="12237">
          <cell r="A12237" t="str">
            <v>1E.10.020.0190.h</v>
          </cell>
          <cell r="B12237" t="str">
            <v>- 4 ingressi, bande 1+C, 3, UHF, UHF, guadagno 21, 19, 29, 29 dB</v>
          </cell>
          <cell r="C12237" t="str">
            <v>cad</v>
          </cell>
          <cell r="D12237" t="str">
            <v>107,29</v>
          </cell>
        </row>
        <row r="12238">
          <cell r="A12238" t="str">
            <v>1E.10.020.0190.i</v>
          </cell>
          <cell r="B12238" t="str">
            <v>- 5 ingressi, bande 1, 3, 4, 5, UHF (unico ingresso per le bande 1, C, FM), guadagno 21, 19, 28, 28, 28 dB</v>
          </cell>
          <cell r="C12238" t="str">
            <v>cad</v>
          </cell>
          <cell r="D12238" t="str">
            <v>110,34</v>
          </cell>
        </row>
        <row r="12239">
          <cell r="A12239" t="str">
            <v>1E.10.020.0190.j</v>
          </cell>
          <cell r="B12239" t="str">
            <v>- 5 ingressi, bande 1, 3, 4, 5, UHF, guadagno 21, 19, 28, 28, 28 dB</v>
          </cell>
          <cell r="C12239" t="str">
            <v>cad</v>
          </cell>
          <cell r="D12239" t="str">
            <v>110,34</v>
          </cell>
        </row>
        <row r="12240">
          <cell r="A12240" t="str">
            <v>1E.10.020.0190.k</v>
          </cell>
          <cell r="B12240" t="str">
            <v>- 5 ingressi, bande 1, 3, 4, 5, UHF (banda 4=470-565 MHz e banda 5=590-862 MHz), guadagno 21, 19, 28, 28, 28 dB</v>
          </cell>
          <cell r="C12240" t="str">
            <v>cad</v>
          </cell>
          <cell r="D12240" t="str">
            <v>112,76</v>
          </cell>
        </row>
        <row r="12241">
          <cell r="A12241" t="str">
            <v>1E.10.020.0190.l</v>
          </cell>
          <cell r="B12241" t="str">
            <v>- 5 ingressi, bande 1 (con canale C), 3, 4, 5, UHF, guadagno 21, 19, 28, 28, 28 dB</v>
          </cell>
          <cell r="C12241" t="str">
            <v>cad</v>
          </cell>
          <cell r="D12241" t="str">
            <v>112,76</v>
          </cell>
        </row>
        <row r="12242">
          <cell r="A12242" t="str">
            <v>1E.10.020.0200</v>
          </cell>
          <cell r="B12242" t="str">
            <v>Amplificatori da interno a larga banda autoalimentati, alimentazione 220-230V 50 Hz, classe d'isolamento II, per tutte le bande TV, R.O.S. &lt; 2, 1 ingresso - 1 uscita, nelle tipologie:</v>
          </cell>
          <cell r="C12242"/>
          <cell r="D12242"/>
        </row>
        <row r="12243">
          <cell r="A12243" t="str">
            <v>1E.10.020.0200.a</v>
          </cell>
          <cell r="B12243" t="str">
            <v>- guadagno 8 dB con morsetti schermati</v>
          </cell>
          <cell r="C12243" t="str">
            <v>cad</v>
          </cell>
          <cell r="D12243" t="str">
            <v>56,31</v>
          </cell>
        </row>
        <row r="12244">
          <cell r="A12244" t="str">
            <v>1E.10.020.0200.b</v>
          </cell>
          <cell r="B12244" t="str">
            <v>- guadagno 19 dB con morsetti schermati</v>
          </cell>
          <cell r="C12244" t="str">
            <v>cad</v>
          </cell>
          <cell r="D12244" t="str">
            <v>61,45</v>
          </cell>
        </row>
        <row r="12245">
          <cell r="A12245" t="str">
            <v>1E.10.020.0200.c</v>
          </cell>
          <cell r="B12245" t="str">
            <v>- guadagno 14-34 dB con morsetti schermati</v>
          </cell>
          <cell r="C12245" t="str">
            <v>cad</v>
          </cell>
          <cell r="D12245" t="str">
            <v>80,56</v>
          </cell>
        </row>
        <row r="12246">
          <cell r="A12246" t="str">
            <v>1E.10.020.0200.d</v>
          </cell>
          <cell r="B12246" t="str">
            <v>- guadagno 11 dB ad innesto diretto alla rete e connettori IEC</v>
          </cell>
          <cell r="C12246" t="str">
            <v>cad</v>
          </cell>
          <cell r="D12246" t="str">
            <v>56,20</v>
          </cell>
        </row>
        <row r="12247">
          <cell r="A12247" t="str">
            <v>1E.10.020.0200.e</v>
          </cell>
          <cell r="B12247" t="str">
            <v>- guadagno 25 dB ad innesto diretto alla rete e connettori IEC</v>
          </cell>
          <cell r="C12247" t="str">
            <v>cad</v>
          </cell>
          <cell r="D12247" t="str">
            <v>61,45</v>
          </cell>
        </row>
        <row r="12248">
          <cell r="A12248" t="str">
            <v>1E.10.020.0210</v>
          </cell>
          <cell r="B12248" t="str">
            <v>Amplificatori da interno a larga banda autoalimentati, alimentazione 220-230V 50 Hz, classe d'isolamento II, con aggancio retro TV, appoggio a tavolo o fissaggio a muro, sezione RF pressofusa totalmente schermata, connettori a F, banda 47-862 MHz, nelle tipologie:</v>
          </cell>
          <cell r="C12248"/>
          <cell r="D12248"/>
        </row>
        <row r="12249">
          <cell r="A12249" t="str">
            <v>1E.10.020.0210.a</v>
          </cell>
          <cell r="B12249" t="str">
            <v>- guadagno 7-22 dB a 1 uscita</v>
          </cell>
          <cell r="C12249" t="str">
            <v>cad</v>
          </cell>
          <cell r="D12249" t="str">
            <v>73,90</v>
          </cell>
        </row>
        <row r="12250">
          <cell r="A12250" t="str">
            <v>1E.10.020.0210.b</v>
          </cell>
          <cell r="B12250" t="str">
            <v>- guadagno 4-19 dB a 2 uscite</v>
          </cell>
          <cell r="C12250" t="str">
            <v>cad</v>
          </cell>
          <cell r="D12250" t="str">
            <v>75,43</v>
          </cell>
        </row>
        <row r="12251">
          <cell r="A12251" t="str">
            <v>1E.10.020.0220</v>
          </cell>
          <cell r="B12251" t="str">
            <v>Amplificatori a larga banda TV+SAT (5-2400 MHZ), permette il passaggio della c.c., 22 KHz e DiSEqC tra ingresso e uscita, alimentazione 220-230V 50 Hz, classe d'isolamento II, con aggancio retro TV, appoggio a tavolo o fissaggio a muro, sezione Rf pressofusa totalmente schermata, connettori a F, 1 uscita, guadagno 13 dB.</v>
          </cell>
          <cell r="C12251" t="str">
            <v>cad</v>
          </cell>
          <cell r="D12251" t="str">
            <v>115,91</v>
          </cell>
        </row>
        <row r="12252">
          <cell r="A12252" t="str">
            <v>1E.10.020.0230</v>
          </cell>
          <cell r="B12252" t="str">
            <v>Alimentatori da interno in contenitore plastico, alimentazione 220-230V 50 Hz, classe d'isolamento II, tensione d'uscita 12 Vcc, nelle tipologie:</v>
          </cell>
          <cell r="C12252"/>
          <cell r="D12252"/>
        </row>
        <row r="12253">
          <cell r="A12253" t="str">
            <v>1E.10.020.0230.a</v>
          </cell>
          <cell r="B12253" t="str">
            <v>- 50 mA, 1 uscita</v>
          </cell>
          <cell r="C12253" t="str">
            <v>cad</v>
          </cell>
          <cell r="D12253" t="str">
            <v>36,53</v>
          </cell>
        </row>
        <row r="12254">
          <cell r="A12254" t="str">
            <v>1E.10.020.0230.b</v>
          </cell>
          <cell r="B12254" t="str">
            <v>- 100 mA, 1 uscita</v>
          </cell>
          <cell r="C12254" t="str">
            <v>cad</v>
          </cell>
          <cell r="D12254" t="str">
            <v>37,62</v>
          </cell>
        </row>
        <row r="12255">
          <cell r="A12255" t="str">
            <v>1E.10.020.0230.c</v>
          </cell>
          <cell r="B12255" t="str">
            <v>- 100 mA, 2 uscite</v>
          </cell>
          <cell r="C12255" t="str">
            <v>cad</v>
          </cell>
          <cell r="D12255" t="str">
            <v>38,82</v>
          </cell>
        </row>
        <row r="12256">
          <cell r="A12256" t="str">
            <v>1E.10.020.0230.d</v>
          </cell>
          <cell r="B12256" t="str">
            <v>- 200 mA, 1 uscita</v>
          </cell>
          <cell r="C12256" t="str">
            <v>cad</v>
          </cell>
          <cell r="D12256" t="str">
            <v>40,34</v>
          </cell>
        </row>
        <row r="12257">
          <cell r="A12257" t="str">
            <v>1E.10.020.0240</v>
          </cell>
          <cell r="B12257" t="str">
            <v>Alimentatori stabilizzati da interno in contenitore plastico, alimentazione 220-230V 50 Hz, classe d'isolamento II, protezione autoripristinante contro il corto circuito, connettori in ingresso e uscita di tipo F, sezione RF in pressofusione totalmente schermata, nelle tipologie:</v>
          </cell>
          <cell r="C12257"/>
          <cell r="D12257"/>
        </row>
        <row r="12258">
          <cell r="A12258" t="str">
            <v>1E.10.020.0240.a</v>
          </cell>
          <cell r="B12258" t="str">
            <v>- tensione d'uscita 12Vcc, 100 mA, 1 uscita</v>
          </cell>
          <cell r="C12258" t="str">
            <v>cad</v>
          </cell>
          <cell r="D12258" t="str">
            <v>49,31</v>
          </cell>
        </row>
        <row r="12259">
          <cell r="A12259" t="str">
            <v>1E.10.020.0240.b</v>
          </cell>
          <cell r="B12259" t="str">
            <v>- tensione d'uscita 12Vcc, 100 mA, 2 uscite</v>
          </cell>
          <cell r="C12259" t="str">
            <v>cad</v>
          </cell>
          <cell r="D12259" t="str">
            <v>51,28</v>
          </cell>
        </row>
        <row r="12260">
          <cell r="A12260" t="str">
            <v>1E.10.020.0240.c</v>
          </cell>
          <cell r="B12260" t="str">
            <v>- tensione d'uscita 12Vcc, 160 mA, 1 uscita</v>
          </cell>
          <cell r="C12260" t="str">
            <v>cad</v>
          </cell>
          <cell r="D12260" t="str">
            <v>53,46</v>
          </cell>
        </row>
        <row r="12261">
          <cell r="A12261" t="str">
            <v>1E.10.020.0240.d</v>
          </cell>
          <cell r="B12261" t="str">
            <v>- tensione d'uscita 12Vcc, 160 mA, 2 uscite</v>
          </cell>
          <cell r="C12261" t="str">
            <v>cad</v>
          </cell>
          <cell r="D12261" t="str">
            <v>54,66</v>
          </cell>
        </row>
        <row r="12262">
          <cell r="A12262" t="str">
            <v>1E.10.020.0240.e</v>
          </cell>
          <cell r="B12262" t="str">
            <v>- tensione d'uscita 24Vcc, 80 mA, 1 uscita</v>
          </cell>
          <cell r="C12262" t="str">
            <v>cad</v>
          </cell>
          <cell r="D12262" t="str">
            <v>54,02</v>
          </cell>
        </row>
        <row r="12263">
          <cell r="A12263" t="str">
            <v>1E.10.020.0240.f</v>
          </cell>
          <cell r="B12263" t="str">
            <v>- tensione d'uscita 24Vcc, 80 mA, 2 uscite</v>
          </cell>
          <cell r="C12263" t="str">
            <v>cad</v>
          </cell>
          <cell r="D12263" t="str">
            <v>54,66</v>
          </cell>
        </row>
        <row r="12264">
          <cell r="A12264" t="str">
            <v>1E.10.030</v>
          </cell>
          <cell r="B12264" t="str">
            <v>CENTRALI DI TESTA TV E SAT</v>
          </cell>
          <cell r="C12264"/>
          <cell r="D12264"/>
        </row>
        <row r="12265">
          <cell r="A12265" t="str">
            <v>1E.10.030.0010</v>
          </cell>
          <cell r="B12265" t="str">
            <v>Transmodulatori QPSK-QAM programmabile, ingresso autodemiscelante, uscita automiscelante, frequenza d'ingresso 950-2150 MHz, livello d'ingresso -65/-25 dBm, simbol rate minimo in ingresso 10 Mbaud, simbol rate max in ingresso 32 Mbaud, frequenza d'uscita 246-446 MHz, simbol rate minimo in uscita 1 Mbaud, simbol rate max in uscita 6,9 Mbaud, larghezza di banda max 7 MHz, livello max d'uscita 90 dBµV, BER&lt;10¯9.</v>
          </cell>
          <cell r="C12265" t="str">
            <v>cad</v>
          </cell>
          <cell r="D12265" t="str">
            <v>740,73</v>
          </cell>
        </row>
        <row r="12266">
          <cell r="A12266" t="str">
            <v>1E.10.030.0020</v>
          </cell>
          <cell r="B12266" t="str">
            <v>Ricevitori digitali per la ricezione di qualsiasi programma digitale in chiaro compreso nella banda SAT 950-2150 MHz, demodulazione QPSK di un trasponder con estrazione di segnale audio, video e flusso dati digitali che contiene tutti i programmi e invio ai moduli che estraggono ciascuno un programma; larghezza di banda 36 MHz, symbol rate 36.</v>
          </cell>
          <cell r="C12266" t="str">
            <v>cad</v>
          </cell>
          <cell r="D12266" t="str">
            <v>745,58</v>
          </cell>
        </row>
        <row r="12267">
          <cell r="A12267" t="str">
            <v>1E.10.030.0030</v>
          </cell>
          <cell r="B12267" t="str">
            <v>Moduli ricevitori digitali per la estrazione di segnale audio e video di un programma, ricevuto dal ricevitore digitale, larghezza di banda 36 MHz, symbol rate 36.</v>
          </cell>
          <cell r="C12267" t="str">
            <v>cad</v>
          </cell>
          <cell r="D12267" t="str">
            <v>666,20</v>
          </cell>
        </row>
        <row r="12268">
          <cell r="A12268" t="str">
            <v>1E.10.030.0040</v>
          </cell>
          <cell r="B12268" t="str">
            <v>Ricevitori analogico satellite programmabili con modulatore doppia banda laterale per sintonizzazione su un segnale analogico in banda intermedia 950-2150 MHz e fornitura in uscita di un segnale TV standard; un connettore F in ingresso, 2 connettori F in uscita, installabile su guida DIN, possibilità di selezione di frequenza d'ingresso, frequenza d'uscita, frequenza audio e larghezza di banda audio.</v>
          </cell>
          <cell r="C12268" t="str">
            <v>cad</v>
          </cell>
          <cell r="D12268" t="str">
            <v>389,17</v>
          </cell>
        </row>
        <row r="12269">
          <cell r="A12269" t="str">
            <v>1E.10.030.0050</v>
          </cell>
          <cell r="B12269" t="str">
            <v>Filtri attivi, amplificatori di canale composti da 5 circuiti risonanti per i moduli VHF e 4 per i moduli UHF, selettività per distribuzione di canali adiacenti, temperatura di funzionamento -10-+55°C, guadagno regolabile, installabile su guida DIN.</v>
          </cell>
          <cell r="C12269" t="str">
            <v>cad</v>
          </cell>
          <cell r="D12269" t="str">
            <v>106,78</v>
          </cell>
        </row>
        <row r="12270">
          <cell r="A12270" t="str">
            <v>1E.10.030.0060</v>
          </cell>
          <cell r="B12270" t="str">
            <v>Filtro attivo per segnale DAB, banda passante 217-230 MHzi, temperatura di funzionamento -10-+55°C, guadagno regolabile, installabile su guida DIN.</v>
          </cell>
          <cell r="C12270" t="str">
            <v>cad</v>
          </cell>
          <cell r="D12270" t="str">
            <v>120,20</v>
          </cell>
        </row>
        <row r="12271">
          <cell r="A12271" t="str">
            <v>1E.10.030.0070</v>
          </cell>
          <cell r="B12271" t="str">
            <v>Amplificatore di canale con uscita 120 dBµV, composti da 5 circuiti risonanti per i moduli VHF e 4 per i moduli UHF, selettività per distribuzione di canali adiacenti, temperatura di funzionamento -10-+55°C, guadagno regolabile, installabile su guida DIN.</v>
          </cell>
          <cell r="C12271" t="str">
            <v>cad</v>
          </cell>
          <cell r="D12271" t="str">
            <v>131,69</v>
          </cell>
        </row>
        <row r="12272">
          <cell r="A12272" t="str">
            <v>1E.10.030.0080</v>
          </cell>
          <cell r="B12272" t="str">
            <v>Amplificatore di canale con uscita 120 dBµV e controllo automatico di guadagno, composti da 5 circuiti risonanti per i moduli VHF e 4 per i moduli UHF, selettività per distribuzione di canali adiacenti, temperatura di funzionamento -10-+55°C, installabile su guida DIN.</v>
          </cell>
          <cell r="C12272" t="str">
            <v>cad</v>
          </cell>
          <cell r="D12272" t="str">
            <v>147,16</v>
          </cell>
        </row>
        <row r="12273">
          <cell r="A12273" t="str">
            <v>1E.10.030.0090</v>
          </cell>
          <cell r="B12273" t="str">
            <v>Filtri per la distribuzione del segnale digitale terrestre, possibilità di amplificare e distribuire segnali COFDM, moduli autodemiscelanti in ingresso e automiscelanti in uscita, possibilità di essere utilizzati come filtri per canali analogoci terrestri, installabili su guda DIN.</v>
          </cell>
          <cell r="C12273" t="str">
            <v>cad</v>
          </cell>
          <cell r="D12273" t="str">
            <v>106,78</v>
          </cell>
        </row>
        <row r="12274">
          <cell r="A12274" t="str">
            <v>1E.10.030.0100</v>
          </cell>
          <cell r="B12274" t="str">
            <v>Amplificatore di banda per la equalizzazione dei canali in ingresso o per eliminare dei canali di disturbo, 3 trimmer per la sintonizzazione delle trappole con attenuazione media di 15 dB, connettori F, automiscelante in uscita; installabile su guida DIN.</v>
          </cell>
          <cell r="C12274" t="str">
            <v>cad</v>
          </cell>
          <cell r="D12274" t="str">
            <v>120,20</v>
          </cell>
        </row>
        <row r="12275">
          <cell r="A12275" t="str">
            <v>1E.10.030.0110</v>
          </cell>
          <cell r="B12275" t="str">
            <v>Modulatore audio/video programmabile a banda laterale vestigiale, per impianti dove vengono distribuiti canali adiacenti, canali E5-S30, frequenza d'uscita 174-380 MHz o 470-862 MHz, installabile su guida DIN.</v>
          </cell>
          <cell r="C12275" t="str">
            <v>cad</v>
          </cell>
          <cell r="D12275" t="str">
            <v>220,03</v>
          </cell>
        </row>
        <row r="12276">
          <cell r="A12276" t="str">
            <v>1E.10.030.0120</v>
          </cell>
          <cell r="B12276" t="str">
            <v>Convertitori di canale programmabili, ingresso tarato su canale TV compreso nella banda d'ingresso, uscita sintonizzabile su un canale TV compreso nella banda d'uscita, installabile su guida DIN.</v>
          </cell>
          <cell r="C12276" t="str">
            <v>cad</v>
          </cell>
          <cell r="D12276" t="str">
            <v>261,60</v>
          </cell>
        </row>
        <row r="12277">
          <cell r="A12277" t="str">
            <v>1E.10.030.0130</v>
          </cell>
          <cell r="B12277" t="str">
            <v>Amplificatori finali in push-pull a banda larga, per l'eliminazione dell'intermodulazione di secondo ordine, frequenza 47-862 MHz, guadagno regolabile, installabili su guida DIN, nelle tipologie:</v>
          </cell>
          <cell r="C12277"/>
          <cell r="D12277"/>
        </row>
        <row r="12278">
          <cell r="A12278" t="str">
            <v>1E.10.030.0130.a</v>
          </cell>
          <cell r="B12278" t="str">
            <v>- guadagno 32 dB</v>
          </cell>
          <cell r="C12278" t="str">
            <v>cad</v>
          </cell>
          <cell r="D12278" t="str">
            <v>141,50</v>
          </cell>
        </row>
        <row r="12279">
          <cell r="A12279" t="str">
            <v>1E.10.030.0130.b</v>
          </cell>
          <cell r="B12279" t="str">
            <v>- guadagno 34 dB</v>
          </cell>
          <cell r="C12279" t="str">
            <v>cad</v>
          </cell>
          <cell r="D12279" t="str">
            <v>189,06</v>
          </cell>
        </row>
        <row r="12280">
          <cell r="A12280" t="str">
            <v>1E.10.030.0130.c</v>
          </cell>
          <cell r="B12280" t="str">
            <v>- guadagno 44 dB</v>
          </cell>
          <cell r="C12280" t="str">
            <v>cad</v>
          </cell>
          <cell r="D12280" t="str">
            <v>197,58</v>
          </cell>
        </row>
        <row r="12281">
          <cell r="A12281" t="str">
            <v>1E.10.030.0140</v>
          </cell>
          <cell r="B12281" t="str">
            <v>Amplificatori di canale di ritorno, per l'amplificazione di canale di ritorno compreso in una banda e miscela passiva del segnale TV compreso in una banda, guadagno 20 dB regolabile, installabili su guida DIN, nelle tipologie:</v>
          </cell>
          <cell r="C12281"/>
          <cell r="D12281"/>
        </row>
        <row r="12282">
          <cell r="A12282" t="str">
            <v>1E.10.030.0140.a</v>
          </cell>
          <cell r="B12282" t="str">
            <v>- compreso tra 5 e 30 MHZ, segnale TV compreso tra 47 e 862 MHz</v>
          </cell>
          <cell r="C12282" t="str">
            <v>cad</v>
          </cell>
          <cell r="D12282" t="str">
            <v>164,68</v>
          </cell>
        </row>
        <row r="12283">
          <cell r="A12283" t="str">
            <v>1E.10.030.0140.b</v>
          </cell>
          <cell r="B12283" t="str">
            <v>- compreso tra 5 e 40 MHZ, segnale TV compreso tra 54 e 862 MHz</v>
          </cell>
          <cell r="C12283" t="str">
            <v>cad</v>
          </cell>
          <cell r="D12283" t="str">
            <v>142,60</v>
          </cell>
        </row>
        <row r="12284">
          <cell r="A12284" t="str">
            <v>1E.10.030.0150</v>
          </cell>
          <cell r="B12284" t="str">
            <v>Amplificatori SAT + MIX TV della banda di frequenza satellitare con miscelazione della banda TV terrestre, per la distribuzione in 1°F, guadagno regolabile, installabili su guida DIN.</v>
          </cell>
          <cell r="C12284" t="str">
            <v>cad</v>
          </cell>
          <cell r="D12284" t="str">
            <v>164,35</v>
          </cell>
        </row>
        <row r="12285">
          <cell r="A12285" t="str">
            <v>1E.10.030.0160</v>
          </cell>
          <cell r="B12285" t="str">
            <v>Filtri di banda SAT per selezionare e amplificare le bande IF, installabili su guida DIN.</v>
          </cell>
          <cell r="C12285" t="str">
            <v>cad</v>
          </cell>
          <cell r="D12285" t="str">
            <v>158,61</v>
          </cell>
        </row>
        <row r="12286">
          <cell r="A12286" t="str">
            <v>1E.10.030.0170</v>
          </cell>
          <cell r="B12286" t="str">
            <v>Filtri selettivo di transponder per selezionare e amplificare un transponder nella banda da 950 a 2150 MHz, connettori F, autodemiscelante in ingresso e automiscelante in uscita, installabili su guida DIN.</v>
          </cell>
          <cell r="C12286" t="str">
            <v>cad</v>
          </cell>
          <cell r="D12286" t="str">
            <v>164,35</v>
          </cell>
        </row>
        <row r="12287">
          <cell r="A12287" t="str">
            <v>1E.10.030.0180</v>
          </cell>
          <cell r="B12287" t="str">
            <v>Convertitore di canale IF programmabile con demiscelazione del segnale in ingresso per il collegamento di più moduli della stessa polarità, frequenza d'ingresso 950-2150 MHz, frequenza d'uscita 950-2150 MHz, installabile su guida DIN.</v>
          </cell>
          <cell r="C12287" t="str">
            <v>cad</v>
          </cell>
          <cell r="D12287" t="str">
            <v>376,57</v>
          </cell>
        </row>
        <row r="12288">
          <cell r="A12288" t="str">
            <v>1E.10.030.0190</v>
          </cell>
          <cell r="B12288" t="str">
            <v>Partitori per per la telealimentazione di convertitori con tensione selezionabile di 14 V o 18 V, inserire il tono a 22 KHz e la divisione di due segnali provenienti da due LNB, installabile su guida DIN con frequenze di ingresso:</v>
          </cell>
          <cell r="C12288"/>
          <cell r="D12288"/>
        </row>
        <row r="12289">
          <cell r="A12289" t="str">
            <v>1E.10.030.0190.a</v>
          </cell>
          <cell r="B12289" t="str">
            <v>- 40÷2150 MHz</v>
          </cell>
          <cell r="C12289" t="str">
            <v>cad</v>
          </cell>
          <cell r="D12289" t="str">
            <v>93,03</v>
          </cell>
        </row>
        <row r="12290">
          <cell r="A12290" t="str">
            <v>1E.10.030.0190.b</v>
          </cell>
          <cell r="B12290" t="str">
            <v>- 920÷2150 MHz</v>
          </cell>
          <cell r="C12290" t="str">
            <v>cad</v>
          </cell>
          <cell r="D12290" t="str">
            <v>146,26</v>
          </cell>
        </row>
        <row r="12291">
          <cell r="A12291" t="str">
            <v>1E.10.030.0200</v>
          </cell>
          <cell r="B12291" t="str">
            <v>Alimentatori con tecnologia switching ad alto rendimento, protetti da sovraccarichi temporanei o prolungati, classe d'isolamento II, alimentazione 220-230Vac 50 Hz, tensione d'uscita 12Vtemperatura d'esercizio -10°C-+55°C, nelle tipologie:</v>
          </cell>
          <cell r="C12291"/>
          <cell r="D12291"/>
        </row>
        <row r="12292">
          <cell r="A12292" t="str">
            <v>1E.10.030.0200.a</v>
          </cell>
          <cell r="B12292" t="str">
            <v>- potenza assorbita 45 W, Imax erogabile 1,4 A</v>
          </cell>
          <cell r="C12292" t="str">
            <v>cad</v>
          </cell>
          <cell r="D12292" t="str">
            <v>172,01</v>
          </cell>
        </row>
        <row r="12293">
          <cell r="A12293" t="str">
            <v>1E.10.030.0200.b</v>
          </cell>
          <cell r="B12293" t="str">
            <v>- potenza assorbita 45 W, Imax erogabile 3,2 A</v>
          </cell>
          <cell r="C12293" t="str">
            <v>cad</v>
          </cell>
          <cell r="D12293" t="str">
            <v>200,74</v>
          </cell>
        </row>
        <row r="12294">
          <cell r="A12294" t="str">
            <v>1E.10.030.0200.c</v>
          </cell>
          <cell r="B12294" t="str">
            <v>- potenza assorbita 85 W, Imax erogabile 6 A</v>
          </cell>
          <cell r="C12294" t="str">
            <v>cad</v>
          </cell>
          <cell r="D12294" t="str">
            <v>237,91</v>
          </cell>
        </row>
        <row r="12295">
          <cell r="A12295" t="str">
            <v>1E.10.030.0210</v>
          </cell>
          <cell r="B12295" t="str">
            <v>Armadi per contenimento centralini d'antenna in materiale metallico, fondo preforato per fissaggio della barra DIN, struttura unica fianchi + testata e fondo, porta di chiusura con serratura, nelle dimensioni:</v>
          </cell>
          <cell r="C12295"/>
          <cell r="D12295"/>
        </row>
        <row r="12296">
          <cell r="A12296" t="str">
            <v>1E.10.030.0210.a</v>
          </cell>
          <cell r="B12296" t="str">
            <v>- 600x500x180 mm</v>
          </cell>
          <cell r="C12296" t="str">
            <v>cad</v>
          </cell>
          <cell r="D12296" t="str">
            <v>131,51</v>
          </cell>
        </row>
        <row r="12297">
          <cell r="A12297" t="str">
            <v>1E.10.030.0210.b</v>
          </cell>
          <cell r="B12297" t="str">
            <v>- 800x500x180 mm</v>
          </cell>
          <cell r="C12297" t="str">
            <v>cad</v>
          </cell>
          <cell r="D12297" t="str">
            <v>147,48</v>
          </cell>
        </row>
        <row r="12298">
          <cell r="A12298" t="str">
            <v>1E.10.040</v>
          </cell>
          <cell r="B12298" t="str">
            <v>DISTRIBUZIONE IN FIBRA OTTICA</v>
          </cell>
          <cell r="C12298"/>
          <cell r="D12298"/>
        </row>
        <row r="12299">
          <cell r="A12299" t="str">
            <v>1E.10.040.0010</v>
          </cell>
          <cell r="B12299" t="str">
            <v>Trasmettitore ottico per distribuzione in fibra ottica, lunghezza d'onda 1310 nm, laser classe 3A DFB, connettore SC-APC single mode, riflessione -35 dB, sezione RF con larghezza di banda 118-2150 MHz, guadagno -24 dB, connettore F 75 Ohm, larghezza di canale 5/33 MHz, alimentazione +12Vdc, installabile su guida DIN.</v>
          </cell>
          <cell r="C12299" t="str">
            <v>cad</v>
          </cell>
          <cell r="D12299" t="str">
            <v>4.095,41</v>
          </cell>
        </row>
        <row r="12300">
          <cell r="A12300" t="str">
            <v>1E.10.040.0020</v>
          </cell>
          <cell r="B12300" t="str">
            <v>Divisori ottico-combinatori, lunghezza d'onda 1310 nm, connettore SC-APC single mode, Return loss &gt;55 dB, isolamento &gt;55 dB, installabile su guida DIN, nelle tipologie:</v>
          </cell>
          <cell r="C12300"/>
          <cell r="D12300"/>
        </row>
        <row r="12301">
          <cell r="A12301" t="str">
            <v>1E.10.040.0020.a</v>
          </cell>
          <cell r="B12301" t="str">
            <v>- 2 uscite ottiche</v>
          </cell>
          <cell r="C12301" t="str">
            <v>cad</v>
          </cell>
          <cell r="D12301" t="str">
            <v>1.118,37</v>
          </cell>
        </row>
        <row r="12302">
          <cell r="A12302" t="str">
            <v>1E.10.040.0020.b</v>
          </cell>
          <cell r="B12302" t="str">
            <v>- 4 uscite ottiche</v>
          </cell>
          <cell r="C12302" t="str">
            <v>cad</v>
          </cell>
          <cell r="D12302" t="str">
            <v>1.754,08</v>
          </cell>
        </row>
        <row r="12303">
          <cell r="A12303" t="str">
            <v>1E.10.040.0030</v>
          </cell>
          <cell r="B12303" t="str">
            <v>Ricevitore ottico, lunghezza d'onda 1200-1600 nm, connettore SC-APC single mode, riflessione -55 dB, sezione RF con larghezza di banda 118-2150 MHz, connettore F, guadagno -22 dB, perdita di ritorno &gt; 12 dB, alimentazione +12 Vcd, installabile su guida DIN.</v>
          </cell>
          <cell r="C12303" t="str">
            <v>cad</v>
          </cell>
          <cell r="D12303" t="str">
            <v>2.481,53</v>
          </cell>
        </row>
        <row r="12304">
          <cell r="A12304" t="str">
            <v>1E.10.040.0040</v>
          </cell>
          <cell r="B12304" t="str">
            <v>Trasmettitore ottico rack da tavolo per distribuzione in fibra ottica, per la trasmissione di 40 canali su una linea di 10 Km o su due linee da 4 km.</v>
          </cell>
          <cell r="C12304" t="str">
            <v>cad</v>
          </cell>
          <cell r="D12304" t="str">
            <v>6.892,80</v>
          </cell>
        </row>
        <row r="12305">
          <cell r="A12305" t="str">
            <v>1E.10.040.0050</v>
          </cell>
          <cell r="B12305" t="str">
            <v>Trasmettitore ottico rack per distribuzione in fibra ottica, per la trasmissione di 80 canali su reti ottiche estese.</v>
          </cell>
          <cell r="C12305" t="str">
            <v>cad</v>
          </cell>
          <cell r="D12305" t="str">
            <v>9.582,56</v>
          </cell>
        </row>
        <row r="12306">
          <cell r="A12306" t="str">
            <v>1E.10.040.0060</v>
          </cell>
          <cell r="B12306" t="str">
            <v>Ricevitore ottico rack per distribuzione in fibra ottica, per la trasmissione di più di 80 canali su reti ottiche.</v>
          </cell>
          <cell r="C12306" t="str">
            <v>cad</v>
          </cell>
          <cell r="D12306" t="str">
            <v>3.880,24</v>
          </cell>
        </row>
        <row r="12307">
          <cell r="A12307" t="str">
            <v>1E.10.040.0070</v>
          </cell>
          <cell r="B12307" t="str">
            <v>Divisori ottici - combinatore rack per la divisione di una linea principale in più linee secondarie, per l'estensione di un impianto base; adattabilità all'uso come combinatore, nelle tipologie</v>
          </cell>
          <cell r="C12307"/>
          <cell r="D12307"/>
        </row>
        <row r="12308">
          <cell r="A12308" t="str">
            <v>1E.10.040.0070.a</v>
          </cell>
          <cell r="B12308" t="str">
            <v>- 2 uscite ottiche</v>
          </cell>
          <cell r="C12308" t="str">
            <v>cad</v>
          </cell>
          <cell r="D12308" t="str">
            <v>2.656,98</v>
          </cell>
        </row>
        <row r="12309">
          <cell r="A12309" t="str">
            <v>1E.10.040.0070.b</v>
          </cell>
          <cell r="B12309" t="str">
            <v>- 4 uscite ottiche</v>
          </cell>
          <cell r="C12309" t="str">
            <v>cad</v>
          </cell>
          <cell r="D12309" t="str">
            <v>2.058,35</v>
          </cell>
        </row>
        <row r="12310">
          <cell r="A12310" t="str">
            <v>1E.10.050</v>
          </cell>
          <cell r="B12310" t="str">
            <v>CENTRALINI MULTINGRESSI, AMPLIFICATORI DI LINEA</v>
          </cell>
          <cell r="C12310"/>
          <cell r="D12310"/>
        </row>
        <row r="12311">
          <cell r="A12311" t="str">
            <v>1E.10.050.0010</v>
          </cell>
          <cell r="B12311" t="str">
            <v>Microcentralini multingressi larga banda autoalimentati, in materiale metallico pressofuso con connettori tipo F, amplificazione UHF e VHF separate, circuito automatico di protezione contro i cortocircuiti, nelle tipologie:</v>
          </cell>
          <cell r="C12311"/>
          <cell r="D12311"/>
        </row>
        <row r="12312">
          <cell r="A12312" t="str">
            <v>1E.10.050.0010.a</v>
          </cell>
          <cell r="B12312" t="str">
            <v>- 1 ingresso con guadagno b.3=20 dB, b.4=27 dB, b.5=26 dB,</v>
          </cell>
          <cell r="C12312" t="str">
            <v>cad</v>
          </cell>
          <cell r="D12312" t="str">
            <v>139,16</v>
          </cell>
        </row>
        <row r="12313">
          <cell r="A12313" t="str">
            <v>1E.10.050.0010.b</v>
          </cell>
          <cell r="B12313" t="str">
            <v>- 4 ingressi con guadagno b.1=21 dB, b.3=19 dB, UHF=27 dB, VHF=27 dB,</v>
          </cell>
          <cell r="C12313" t="str">
            <v>cad</v>
          </cell>
          <cell r="D12313" t="str">
            <v>171,19</v>
          </cell>
        </row>
        <row r="12314">
          <cell r="A12314" t="str">
            <v>1E.10.050.0010.c</v>
          </cell>
          <cell r="B12314" t="str">
            <v>- 3 ingressi con guadagno b.1=20 dB, b.3=20 dB, b.4=29 dB, b.5=29 dB</v>
          </cell>
          <cell r="C12314" t="str">
            <v>cad</v>
          </cell>
          <cell r="D12314" t="str">
            <v>168,25</v>
          </cell>
        </row>
        <row r="12315">
          <cell r="A12315" t="str">
            <v>1E.10.050.0010.d</v>
          </cell>
          <cell r="B12315" t="str">
            <v>- 3 ingressi con guadagno b.1=20 dB, b.3=20 dB, UHF=27 dB, VHF=27 dB</v>
          </cell>
          <cell r="C12315" t="str">
            <v>cad</v>
          </cell>
          <cell r="D12315" t="str">
            <v>166,38</v>
          </cell>
        </row>
        <row r="12316">
          <cell r="A12316" t="str">
            <v>1E.10.050.0010.e</v>
          </cell>
          <cell r="B12316" t="str">
            <v>- 3 ingressi con guadagno b.1=33 dB, b.3=33 dB, UHF=34 dB, VHF=34 dB</v>
          </cell>
          <cell r="C12316" t="str">
            <v>cad</v>
          </cell>
          <cell r="D12316" t="str">
            <v>193,27</v>
          </cell>
        </row>
        <row r="12317">
          <cell r="A12317" t="str">
            <v>1E.10.050.0010.f</v>
          </cell>
          <cell r="B12317" t="str">
            <v>- 5 ingressi con guadagno b.1=21 dB, b.3=19 dB, b.4=29 dB, b.5=28 dB, UHF=28 dB</v>
          </cell>
          <cell r="C12317" t="str">
            <v>cad</v>
          </cell>
          <cell r="D12317" t="str">
            <v>173,59</v>
          </cell>
        </row>
        <row r="12318">
          <cell r="A12318" t="str">
            <v>1E.10.050.0010.g</v>
          </cell>
          <cell r="B12318" t="str">
            <v>- 5 ingressi con guadagno b.1=21 dB, b.3=19 dB, b.4=21 dB, b.5=21 dB, UHF=21 dB</v>
          </cell>
          <cell r="C12318" t="str">
            <v>cad</v>
          </cell>
          <cell r="D12318" t="str">
            <v>196,22</v>
          </cell>
        </row>
        <row r="12319">
          <cell r="A12319" t="str">
            <v>1E.10.050.0010.h</v>
          </cell>
          <cell r="B12319" t="str">
            <v>- 5 ingressi con guadagno b.1=34 dB, b.3=34 dB, b.4=34 dB, b.5=34 dB, UHF=34 dB</v>
          </cell>
          <cell r="C12319" t="str">
            <v>cad</v>
          </cell>
          <cell r="D12319" t="str">
            <v>203,56</v>
          </cell>
        </row>
        <row r="12320">
          <cell r="A12320" t="str">
            <v>1E.10.050.0020</v>
          </cell>
          <cell r="B12320" t="str">
            <v>Centralini a larga banda autoalimentati, in materiale metallico pressofuso con connettori tipo IEC, alimentazione 230V, classe d'isolamento II, amplificazione UHF e VHF separate, circuito automatico di protezione contro i cortocircuiti, nelle tipologie:</v>
          </cell>
          <cell r="C12320"/>
          <cell r="D12320"/>
        </row>
        <row r="12321">
          <cell r="A12321" t="str">
            <v>1E.10.050.0020.a</v>
          </cell>
          <cell r="B12321" t="str">
            <v>- 3 ingressi con guadagno b.1=b.3=32 dB, UHF=28 dB, VHF=28 dB</v>
          </cell>
          <cell r="C12321" t="str">
            <v>cad</v>
          </cell>
          <cell r="D12321" t="str">
            <v>254,36</v>
          </cell>
        </row>
        <row r="12322">
          <cell r="A12322" t="str">
            <v>1E.10.050.0020.b</v>
          </cell>
          <cell r="B12322" t="str">
            <v>- 5 ingressi con guadagno b.1=b.3=31 dB, b.4=b.5=29 dB, UHF=29 dB, VHF=29 dB</v>
          </cell>
          <cell r="C12322" t="str">
            <v>cad</v>
          </cell>
          <cell r="D12322" t="str">
            <v>265,18</v>
          </cell>
        </row>
        <row r="12323">
          <cell r="A12323" t="str">
            <v>1E.10.050.0020.c</v>
          </cell>
          <cell r="B12323" t="str">
            <v>- 3 ingressi con guadagno b.1=b.3=37 dB, UHF=45 dB</v>
          </cell>
          <cell r="C12323" t="str">
            <v>cad</v>
          </cell>
          <cell r="D12323" t="str">
            <v>258,51</v>
          </cell>
        </row>
        <row r="12324">
          <cell r="A12324" t="str">
            <v>1E.10.050.0020.d</v>
          </cell>
          <cell r="B12324" t="str">
            <v>- 5 ingressi con guadagno b.1=b.3=37 dB, b.4=b.5=42 dB, UHF=42 dB</v>
          </cell>
          <cell r="C12324" t="str">
            <v>cad</v>
          </cell>
          <cell r="D12324" t="str">
            <v>269,56</v>
          </cell>
        </row>
        <row r="12325">
          <cell r="A12325" t="str">
            <v>1E.10.050.0030</v>
          </cell>
          <cell r="B12325" t="str">
            <v>Preamplificatori a larga banda per aumentare i segnali deboli prima dell'amplificatore, contenitore metallico, 1 transistore, ROS &lt;2, provvisti di presa e conduttore con spina per la c.c., connettori IEC o F, alimentabile sia mediante connettore che con apposita spina, nelle tipologie:</v>
          </cell>
          <cell r="C12325"/>
          <cell r="D12325"/>
        </row>
        <row r="12326">
          <cell r="A12326" t="str">
            <v>1E.10.050.0030.a</v>
          </cell>
          <cell r="B12326" t="str">
            <v>- ingresso banda 3, guadagno 17 dB</v>
          </cell>
          <cell r="C12326" t="str">
            <v>cad</v>
          </cell>
          <cell r="D12326" t="str">
            <v>103,65</v>
          </cell>
        </row>
        <row r="12327">
          <cell r="A12327" t="str">
            <v>1E.10.050.0030.b</v>
          </cell>
          <cell r="B12327" t="str">
            <v>- ingresso banda 4, guadagno 14 dB</v>
          </cell>
          <cell r="C12327" t="str">
            <v>cad</v>
          </cell>
          <cell r="D12327" t="str">
            <v>104,08</v>
          </cell>
        </row>
        <row r="12328">
          <cell r="A12328" t="str">
            <v>1E.10.050.0030.c</v>
          </cell>
          <cell r="B12328" t="str">
            <v>- ingresso banda UHF, guadagno 15 dB</v>
          </cell>
          <cell r="C12328" t="str">
            <v>cad</v>
          </cell>
          <cell r="D12328" t="str">
            <v>103,65</v>
          </cell>
        </row>
        <row r="12329">
          <cell r="A12329" t="str">
            <v>1E.10.050.0030.d</v>
          </cell>
          <cell r="B12329" t="str">
            <v>- ingresso banda VHF, guadagno 20 dB</v>
          </cell>
          <cell r="C12329" t="str">
            <v>cad</v>
          </cell>
          <cell r="D12329" t="str">
            <v>104,20</v>
          </cell>
        </row>
        <row r="12330">
          <cell r="A12330" t="str">
            <v>1E.10.050.0040</v>
          </cell>
          <cell r="B12330" t="str">
            <v>Centralini di estensione a larga banda autoalimentati, amplificazione UHF e VHF separata, contenitore in metallo pressofuso, 1 ingresso e 1 uscita con connettori coassiali femmina IEC, alimentazione 230V, classe d'isolamento II, circuito automatico di protezione contro i cortocircuiti.</v>
          </cell>
          <cell r="C12330" t="str">
            <v>cad</v>
          </cell>
          <cell r="D12330" t="str">
            <v>255,87</v>
          </cell>
        </row>
        <row r="12331">
          <cell r="A12331" t="str">
            <v>1E.10.050.0050</v>
          </cell>
          <cell r="B12331" t="str">
            <v>Amplificatori a larga banda (47-862 MHZ) finale in configurazione push-pull, meccanica schermata a connettori F, ROS&lt;2, alimentazione 230V, 1 uscita, con i seguenti guadagni regolabili:</v>
          </cell>
          <cell r="C12331"/>
          <cell r="D12331"/>
        </row>
        <row r="12332">
          <cell r="A12332" t="str">
            <v>1E.10.050.0050.a</v>
          </cell>
          <cell r="B12332" t="str">
            <v>- 12 dB</v>
          </cell>
          <cell r="C12332" t="str">
            <v>cad</v>
          </cell>
          <cell r="D12332" t="str">
            <v>117,58</v>
          </cell>
        </row>
        <row r="12333">
          <cell r="A12333" t="str">
            <v>1E.10.050.0050.b</v>
          </cell>
          <cell r="B12333" t="str">
            <v>- 20 dB</v>
          </cell>
          <cell r="C12333" t="str">
            <v>cad</v>
          </cell>
          <cell r="D12333" t="str">
            <v>139,65</v>
          </cell>
        </row>
        <row r="12334">
          <cell r="A12334" t="str">
            <v>1E.10.050.0060</v>
          </cell>
          <cell r="B12334" t="str">
            <v>Modulatore audio/video a doppia banda laterale, canali in uscita E05-S12 selezionabili, uscita automiscelante, alimentazione 230V, classe d'isolamento II, contenitore in zama pressofusa schermata con connettori F.</v>
          </cell>
          <cell r="C12334" t="str">
            <v>cad</v>
          </cell>
          <cell r="D12334" t="str">
            <v>125,16</v>
          </cell>
        </row>
        <row r="12335">
          <cell r="A12335" t="str">
            <v>1E.10.050.0070</v>
          </cell>
          <cell r="B12335" t="str">
            <v>Mini modulatore audio/video da interno con impostazione diretta del canale di uscita, modulanti i seguenti canali:</v>
          </cell>
          <cell r="C12335"/>
          <cell r="D12335"/>
        </row>
        <row r="12336">
          <cell r="A12336" t="str">
            <v>1E.10.050.0070.a</v>
          </cell>
          <cell r="B12336" t="str">
            <v>- E05-E12 + S11-S20</v>
          </cell>
          <cell r="C12336" t="str">
            <v>cad</v>
          </cell>
          <cell r="D12336" t="str">
            <v>65,85</v>
          </cell>
        </row>
        <row r="12337">
          <cell r="A12337" t="str">
            <v>1E.10.050.0070.b</v>
          </cell>
          <cell r="B12337" t="str">
            <v>- E21-E69</v>
          </cell>
          <cell r="C12337" t="str">
            <v>cad</v>
          </cell>
          <cell r="D12337" t="str">
            <v>54,92</v>
          </cell>
        </row>
        <row r="12338">
          <cell r="A12338" t="str">
            <v>1E.10.050.0080</v>
          </cell>
          <cell r="B12338" t="str">
            <v>Multiswitch per la distribuzione dei segnali terrestri e satellitari, alimentatore switching separato, nelle tipologie:</v>
          </cell>
          <cell r="C12338"/>
          <cell r="D12338"/>
        </row>
        <row r="12339">
          <cell r="A12339" t="str">
            <v>1E.10.050.0080.a</v>
          </cell>
          <cell r="B12339" t="str">
            <v>- 5 ingressi e 4 uscite</v>
          </cell>
          <cell r="C12339" t="str">
            <v>cad</v>
          </cell>
          <cell r="D12339" t="str">
            <v>147,13</v>
          </cell>
        </row>
        <row r="12340">
          <cell r="A12340" t="str">
            <v>1E.10.050.0080.b</v>
          </cell>
          <cell r="B12340" t="str">
            <v>- 5 ingressi e 8 uscite</v>
          </cell>
          <cell r="C12340" t="str">
            <v>cad</v>
          </cell>
          <cell r="D12340" t="str">
            <v>264,39</v>
          </cell>
        </row>
        <row r="12341">
          <cell r="A12341" t="str">
            <v>1E.10.050.0080.c</v>
          </cell>
          <cell r="B12341" t="str">
            <v>- 5 ingressi e 12 uscite</v>
          </cell>
          <cell r="C12341" t="str">
            <v>cad</v>
          </cell>
          <cell r="D12341" t="str">
            <v>315,21</v>
          </cell>
        </row>
        <row r="12342">
          <cell r="A12342" t="str">
            <v>1E.10.050.0090</v>
          </cell>
          <cell r="B12342" t="str">
            <v>Alimentatore switching, alimentazione 230V, Classe d'isolamento II, tensione d'uscita 15Vcc, connettore Jack maschio, in contenitore plastico.</v>
          </cell>
          <cell r="C12342" t="str">
            <v>cad</v>
          </cell>
          <cell r="D12342" t="str">
            <v>66,72</v>
          </cell>
        </row>
        <row r="12343">
          <cell r="A12343" t="str">
            <v>1E.10.050.0100</v>
          </cell>
          <cell r="B12343" t="str">
            <v>Multiswitch autoalimentati per la distribuzione dei segnali terrestri e satellitari, per la distribuzione di 4 polarizzazioni satellite e 1 segnale terrestre alle uscite, nelle tipologie:</v>
          </cell>
          <cell r="C12343"/>
          <cell r="D12343"/>
        </row>
        <row r="12344">
          <cell r="A12344" t="str">
            <v>1E.10.050.0100.a</v>
          </cell>
          <cell r="B12344" t="str">
            <v>- 5 ingressi e 4 uscite</v>
          </cell>
          <cell r="C12344" t="str">
            <v>cad</v>
          </cell>
          <cell r="D12344" t="str">
            <v>189,31</v>
          </cell>
        </row>
        <row r="12345">
          <cell r="A12345" t="str">
            <v>1E.10.050.0100.b</v>
          </cell>
          <cell r="B12345" t="str">
            <v>- 5 ingressi e 8 uscite</v>
          </cell>
          <cell r="C12345" t="str">
            <v>cad</v>
          </cell>
          <cell r="D12345" t="str">
            <v>281,35</v>
          </cell>
        </row>
        <row r="12346">
          <cell r="A12346" t="str">
            <v>1E.10.050.0100.c</v>
          </cell>
          <cell r="B12346" t="str">
            <v>- 5 ingressi e 12 uscite</v>
          </cell>
          <cell r="C12346" t="str">
            <v>cad</v>
          </cell>
          <cell r="D12346" t="str">
            <v>336,31</v>
          </cell>
        </row>
        <row r="12347">
          <cell r="A12347" t="str">
            <v>1E.10.050.0100.d</v>
          </cell>
          <cell r="B12347" t="str">
            <v>- 5 ingressi e 16 uscite</v>
          </cell>
          <cell r="C12347" t="str">
            <v>cad</v>
          </cell>
          <cell r="D12347" t="str">
            <v>464,53</v>
          </cell>
        </row>
        <row r="12348">
          <cell r="A12348" t="str">
            <v>1E.10.050.0110</v>
          </cell>
          <cell r="B12348" t="str">
            <v>Multiswitch autoalimentati per la distribuzione dei segnali terrestri e satellitari, per la distribuzione di 8 polarizzazioni satellite e 1 segnale terrestre alle uscite, nelle tipologie:</v>
          </cell>
          <cell r="C12348"/>
          <cell r="D12348"/>
        </row>
        <row r="12349">
          <cell r="A12349" t="str">
            <v>1E.10.050.0110.a</v>
          </cell>
          <cell r="B12349" t="str">
            <v>- 9 ingressi e 4 uscite</v>
          </cell>
          <cell r="C12349" t="str">
            <v>cad</v>
          </cell>
          <cell r="D12349" t="str">
            <v>520,07</v>
          </cell>
        </row>
        <row r="12350">
          <cell r="A12350" t="str">
            <v>1E.10.050.0110.b</v>
          </cell>
          <cell r="B12350" t="str">
            <v>- 9 ingressi e 8 uscite</v>
          </cell>
          <cell r="C12350" t="str">
            <v>cad</v>
          </cell>
          <cell r="D12350" t="str">
            <v>770,37</v>
          </cell>
        </row>
        <row r="12351">
          <cell r="A12351" t="str">
            <v>1E.10.050.0110.c</v>
          </cell>
          <cell r="B12351" t="str">
            <v>- 9 ingressi e 12 uscite</v>
          </cell>
          <cell r="C12351" t="str">
            <v>cad</v>
          </cell>
          <cell r="D12351" t="str">
            <v>996,28</v>
          </cell>
        </row>
        <row r="12352">
          <cell r="A12352" t="str">
            <v>1E.10.050.0120</v>
          </cell>
          <cell r="B12352" t="str">
            <v>Sistema di distribuzione a 9 cavi, 8 polarizzazioni + terrestre DiSeqC, alimentatore -distributore di testa autoalimentato.</v>
          </cell>
          <cell r="C12352" t="str">
            <v>cad</v>
          </cell>
          <cell r="D12352" t="str">
            <v>619,10</v>
          </cell>
        </row>
        <row r="12353">
          <cell r="A12353" t="str">
            <v>1E.10.050.0130</v>
          </cell>
          <cell r="B12353" t="str">
            <v>Distributore a 4 uscite.</v>
          </cell>
          <cell r="C12353" t="str">
            <v>cad</v>
          </cell>
          <cell r="D12353" t="str">
            <v>355,87</v>
          </cell>
        </row>
        <row r="12354">
          <cell r="A12354" t="str">
            <v>1E.10.050.0140</v>
          </cell>
          <cell r="B12354" t="str">
            <v>Amplificatore di linea autoalimentato, per utilizzo a valle dei distributori.</v>
          </cell>
          <cell r="C12354" t="str">
            <v>cad</v>
          </cell>
          <cell r="D12354" t="str">
            <v>228,35</v>
          </cell>
        </row>
        <row r="12355">
          <cell r="A12355" t="str">
            <v>1E.10.060</v>
          </cell>
          <cell r="B12355" t="str">
            <v>COMPONENTI PER LA DISTRIBUZIONE</v>
          </cell>
          <cell r="C12355"/>
          <cell r="D12355"/>
        </row>
        <row r="12356">
          <cell r="A12356" t="str">
            <v>1E.10.060.0010</v>
          </cell>
          <cell r="B12356" t="str">
            <v>Partitori attivi per segnali compresi tra 950-2150 MHz, circuito su meccanica in alluminio, connettori F, con le seguenti uscite:</v>
          </cell>
          <cell r="C12356"/>
          <cell r="D12356"/>
        </row>
        <row r="12357">
          <cell r="A12357" t="str">
            <v>1E.10.060.0010.a</v>
          </cell>
          <cell r="B12357" t="str">
            <v>- 2 vie</v>
          </cell>
          <cell r="C12357" t="str">
            <v>cad</v>
          </cell>
          <cell r="D12357" t="str">
            <v>45,83</v>
          </cell>
        </row>
        <row r="12358">
          <cell r="A12358" t="str">
            <v>1E.10.060.0010.b</v>
          </cell>
          <cell r="B12358" t="str">
            <v>- 4 vie</v>
          </cell>
          <cell r="C12358" t="str">
            <v>cad</v>
          </cell>
          <cell r="D12358" t="str">
            <v>53,49</v>
          </cell>
        </row>
        <row r="12359">
          <cell r="A12359" t="str">
            <v>1E.10.060.0020</v>
          </cell>
          <cell r="B12359" t="str">
            <v>Miscelatore TV+SAT, passaggio d.c. tra ingresso e uscita, connettori F femmina</v>
          </cell>
          <cell r="C12359" t="str">
            <v>cad</v>
          </cell>
          <cell r="D12359" t="str">
            <v>24,21</v>
          </cell>
        </row>
        <row r="12360">
          <cell r="A12360" t="str">
            <v>1E.10.060.0030</v>
          </cell>
          <cell r="B12360" t="str">
            <v>Inseritore di segnale a 60 Hz su cavo coassiale per il comando di switch, tensione fornita tra 5 e 12 V.</v>
          </cell>
          <cell r="C12360" t="str">
            <v>cad</v>
          </cell>
          <cell r="D12360" t="str">
            <v>21,05</v>
          </cell>
        </row>
        <row r="12361">
          <cell r="A12361" t="str">
            <v>1E.10.060.0040</v>
          </cell>
          <cell r="B12361" t="str">
            <v>Inseritore di burst DiSEqC su cavo coassiale per comando di switch o multiswitch, tensione fornita tra 5 e 18 V.</v>
          </cell>
          <cell r="C12361" t="str">
            <v>cad</v>
          </cell>
          <cell r="D12361" t="str">
            <v>41,86</v>
          </cell>
        </row>
        <row r="12362">
          <cell r="A12362" t="str">
            <v>1E.10.060.0050</v>
          </cell>
          <cell r="B12362" t="str">
            <v>Commutatore di linea a 22 KHz su cavo coassiale, meccanica pressofusa di alluminio, connettori F femmina, passaggio d.c. tra ingresso e uscita.</v>
          </cell>
          <cell r="C12362" t="str">
            <v>cad</v>
          </cell>
          <cell r="D12362" t="str">
            <v>35,09</v>
          </cell>
        </row>
        <row r="12363">
          <cell r="A12363" t="str">
            <v>1E.10.060.0060</v>
          </cell>
          <cell r="B12363" t="str">
            <v>Commutatore di linea a 60 KHz su cavo coassiale, meccanica pressofusa di alluminio, connettori F femmina, passaggio d.c. tra ingresso e uscita.</v>
          </cell>
          <cell r="C12363" t="str">
            <v>cad</v>
          </cell>
          <cell r="D12363" t="str">
            <v>30,27</v>
          </cell>
        </row>
        <row r="12364">
          <cell r="A12364" t="str">
            <v>1E.10.060.0070</v>
          </cell>
          <cell r="B12364" t="str">
            <v>Commutatore di linea a 0/12 V per ampliamento linee d'ingresso di ricevitore tramite tensione di controllo su presa esterna, meccanica pressofusa di alluminio, connettori F femmina, passaggio d.c. tra ingresso e uscita.</v>
          </cell>
          <cell r="C12364" t="str">
            <v>cad</v>
          </cell>
          <cell r="D12364" t="str">
            <v>24,43</v>
          </cell>
        </row>
        <row r="12365">
          <cell r="A12365" t="str">
            <v>1E.10.060.0080</v>
          </cell>
          <cell r="B12365" t="str">
            <v>Commutatore di linea a 14/18 V per ampliamento linee d'ingresso di ricevitore, meccanica pressofusa di alluminio, connettori F femmina, passaggio d.c. tra ingresso e uscita.</v>
          </cell>
          <cell r="C12365" t="str">
            <v>cad</v>
          </cell>
          <cell r="D12365" t="str">
            <v>26,26</v>
          </cell>
        </row>
        <row r="12366">
          <cell r="A12366" t="str">
            <v>1E.10.060.0090</v>
          </cell>
          <cell r="B12366" t="str">
            <v>Commutatore di linea con controllo DiSEqC o 22 KHz su cavo coassiale, 2 ingressi, 1 uscita, nella tipologia:</v>
          </cell>
          <cell r="C12366"/>
          <cell r="D12366"/>
        </row>
        <row r="12367">
          <cell r="A12367" t="str">
            <v>1E.10.060.0090.a</v>
          </cell>
          <cell r="B12367" t="str">
            <v>- frequenza di funzionamento 700÷2300 MHz, comando di controllo burst completo di contenitore antipioggia</v>
          </cell>
          <cell r="C12367" t="str">
            <v>cad</v>
          </cell>
          <cell r="D12367" t="str">
            <v>28,59</v>
          </cell>
        </row>
        <row r="12368">
          <cell r="A12368" t="str">
            <v>1E.10.060.0090.b</v>
          </cell>
          <cell r="B12368" t="str">
            <v>- frequenza di funzionamento 950÷2300 MHz, comando di controllo burst o 22 KHz</v>
          </cell>
          <cell r="C12368" t="str">
            <v>cad</v>
          </cell>
          <cell r="D12368" t="str">
            <v>41,71</v>
          </cell>
        </row>
        <row r="12369">
          <cell r="A12369" t="str">
            <v>1E.10.060.0100</v>
          </cell>
          <cell r="B12369" t="str">
            <v>Commutatore di priorità per il collegamento di due ricevitori alla stessa parabola, completo di adattatore scart.</v>
          </cell>
          <cell r="C12369" t="str">
            <v>cad</v>
          </cell>
          <cell r="D12369" t="str">
            <v>42,26</v>
          </cell>
        </row>
        <row r="12370">
          <cell r="A12370" t="str">
            <v>1E.10.060.0110</v>
          </cell>
          <cell r="B12370" t="str">
            <v>Amplificatore di linea per segnali da satellite di dimensioni compatte, lavoro su frequenze 900÷2150 MHz, guadagno 9÷12 dB di tipo slope, meccanica in pressofusione di alluminio con connettori femmina di tipo F.</v>
          </cell>
          <cell r="C12370" t="str">
            <v>cad</v>
          </cell>
          <cell r="D12370" t="str">
            <v>31,63</v>
          </cell>
        </row>
        <row r="12371">
          <cell r="A12371" t="str">
            <v>1E.10.060.0120</v>
          </cell>
          <cell r="B12371" t="str">
            <v>Prese terminali per la separazione su tre connettori differenti un segnale combinato TV+SAT+FM, meccanica pressofusa, connettore F femmina per uscita SAT, connettore IEC maschi per uscita TV e connettore IEC femmina per uscita FM, complete di mascherina e scatola per montaggio esterno.</v>
          </cell>
          <cell r="C12371" t="str">
            <v>cad</v>
          </cell>
          <cell r="D12371" t="str">
            <v>28,30</v>
          </cell>
        </row>
        <row r="12372">
          <cell r="A12372" t="str">
            <v>1E.10.060.0130</v>
          </cell>
          <cell r="B12372" t="str">
            <v>Prese passanti per la separazione in uscita derivata su tre connettori differenti un segnale combinato TV+SAT+FM, meccanica pressofusa, connettore F femmina per uscita SAT, connettore IEC maschi per uscita TV e connettore IEC femmina per uscita FM, complete di mascherina e possibilità di installazione da incasso.</v>
          </cell>
          <cell r="C12372" t="str">
            <v>cad</v>
          </cell>
          <cell r="D12372" t="str">
            <v>28,30</v>
          </cell>
        </row>
        <row r="12373">
          <cell r="A12373" t="str">
            <v>1E.10.060.0140</v>
          </cell>
          <cell r="B12373" t="str">
            <v>Prese TV+SAT schermate ad una uscita 5-2400 MHz, meccanica pressofusa, connettore IEC maschio, nella seguente tipologia:</v>
          </cell>
          <cell r="C12373"/>
          <cell r="D12373"/>
        </row>
        <row r="12374">
          <cell r="A12374" t="str">
            <v>1E.10.060.0140.a</v>
          </cell>
          <cell r="B12374" t="str">
            <v>- terminale, attenuazione di derivazione TV &lt;0.5 dB e SAT&lt;0.8 dB</v>
          </cell>
          <cell r="C12374" t="str">
            <v>cad</v>
          </cell>
          <cell r="D12374" t="str">
            <v>27,48</v>
          </cell>
        </row>
        <row r="12375">
          <cell r="A12375" t="str">
            <v>1E.10.060.0140.b</v>
          </cell>
          <cell r="B12375" t="str">
            <v>- passante, attenuazione di derivazione TV &lt;5 dB e SAT&lt;8 dB</v>
          </cell>
          <cell r="C12375" t="str">
            <v>cad</v>
          </cell>
          <cell r="D12375" t="str">
            <v>26,40</v>
          </cell>
        </row>
        <row r="12376">
          <cell r="A12376" t="str">
            <v>1E.10.060.0140.c</v>
          </cell>
          <cell r="B12376" t="str">
            <v>- passante, attenuazione di derivazione TV &lt;10 dB e SAT&lt;10.5 dB</v>
          </cell>
          <cell r="C12376" t="str">
            <v>cad</v>
          </cell>
          <cell r="D12376" t="str">
            <v>25,19</v>
          </cell>
        </row>
        <row r="12377">
          <cell r="A12377" t="str">
            <v>1E.10.060.0140.d</v>
          </cell>
          <cell r="B12377" t="str">
            <v>- passante, attenuazione di derivazione TV &lt;15 dB e SAT&lt;15 dB</v>
          </cell>
          <cell r="C12377" t="str">
            <v>cad</v>
          </cell>
          <cell r="D12377" t="str">
            <v>25,41</v>
          </cell>
        </row>
        <row r="12378">
          <cell r="A12378" t="str">
            <v>1E.10.060.0140.e</v>
          </cell>
          <cell r="B12378" t="str">
            <v>- passante, attenuazione di derivazione TV &lt;18 dB e SAT&lt;18 dB</v>
          </cell>
          <cell r="C12378" t="str">
            <v>cad</v>
          </cell>
          <cell r="D12378" t="str">
            <v>25,62</v>
          </cell>
        </row>
        <row r="12379">
          <cell r="A12379" t="str">
            <v>1E.10.060.0140.f</v>
          </cell>
          <cell r="B12379" t="str">
            <v>- passante, attenuazione di derivazione TV &lt;22 dB e SAT&lt;22 dB</v>
          </cell>
          <cell r="C12379" t="str">
            <v>cad</v>
          </cell>
          <cell r="D12379" t="str">
            <v>25,08</v>
          </cell>
        </row>
        <row r="12380">
          <cell r="A12380" t="str">
            <v>1E.10.060.0140.g</v>
          </cell>
          <cell r="B12380" t="str">
            <v>- placca per scatola tonda diam. 60 mm</v>
          </cell>
          <cell r="C12380" t="str">
            <v>cad</v>
          </cell>
          <cell r="D12380" t="str">
            <v>6,33</v>
          </cell>
        </row>
        <row r="12381">
          <cell r="A12381" t="str">
            <v>1E.10.060.0140.h</v>
          </cell>
          <cell r="B12381" t="str">
            <v>- placca per scatola rettangolare 95x58 mm</v>
          </cell>
          <cell r="C12381" t="str">
            <v>cad</v>
          </cell>
          <cell r="D12381" t="str">
            <v>7,85</v>
          </cell>
        </row>
        <row r="12382">
          <cell r="A12382" t="str">
            <v>1E.10.060.0140.i</v>
          </cell>
          <cell r="B12382" t="str">
            <v>- copriforo per placca</v>
          </cell>
          <cell r="C12382" t="str">
            <v>cad</v>
          </cell>
          <cell r="D12382" t="str">
            <v>6,55</v>
          </cell>
        </row>
        <row r="12383">
          <cell r="A12383" t="str">
            <v>1E.10.060.0140.j</v>
          </cell>
          <cell r="B12383" t="str">
            <v>- custodia</v>
          </cell>
          <cell r="C12383" t="str">
            <v>cad</v>
          </cell>
          <cell r="D12383" t="str">
            <v>6,86</v>
          </cell>
        </row>
        <row r="12384">
          <cell r="A12384" t="str">
            <v>1E.10.060.0150</v>
          </cell>
          <cell r="B12384" t="str">
            <v>Prese TV+SAT schermate ad una uscita 5-2400 MHz, meccanica pressofusa, connettore F femmina, nella seguente tipologia:</v>
          </cell>
          <cell r="C12384"/>
          <cell r="D12384"/>
        </row>
        <row r="12385">
          <cell r="A12385" t="str">
            <v>1E.10.060.0150.a</v>
          </cell>
          <cell r="B12385" t="str">
            <v>- terminale, attenuazione di derivazione TV &lt;0.5 dB e SAT&lt;0.8 dB</v>
          </cell>
          <cell r="C12385" t="str">
            <v>cad</v>
          </cell>
          <cell r="D12385" t="str">
            <v>26,72</v>
          </cell>
        </row>
        <row r="12386">
          <cell r="A12386" t="str">
            <v>1E.10.060.0150.b</v>
          </cell>
          <cell r="B12386" t="str">
            <v>- passante, attenuazione di derivazione TV &lt;5 dB e SAT&lt;8 dB</v>
          </cell>
          <cell r="C12386" t="str">
            <v>cad</v>
          </cell>
          <cell r="D12386" t="str">
            <v>25,08</v>
          </cell>
        </row>
        <row r="12387">
          <cell r="A12387" t="str">
            <v>1E.10.060.0150.c</v>
          </cell>
          <cell r="B12387" t="str">
            <v>- passante, attenuazione di derivazione TV &lt;10 dB e SAT&lt;10.5 dB</v>
          </cell>
          <cell r="C12387" t="str">
            <v>cad</v>
          </cell>
          <cell r="D12387" t="str">
            <v>24,97</v>
          </cell>
        </row>
        <row r="12388">
          <cell r="A12388" t="str">
            <v>1E.10.060.0150.d</v>
          </cell>
          <cell r="B12388" t="str">
            <v>- passante, attenuazione di derivazione TV &lt;15 dB e SAT&lt;15 dB</v>
          </cell>
          <cell r="C12388" t="str">
            <v>cad</v>
          </cell>
          <cell r="D12388" t="str">
            <v>25,62</v>
          </cell>
        </row>
        <row r="12389">
          <cell r="A12389" t="str">
            <v>1E.10.060.0150.e</v>
          </cell>
          <cell r="B12389" t="str">
            <v>- passante, attenuazione di derivazione TV &lt;18 dB e SAT&lt;18 dB</v>
          </cell>
          <cell r="C12389" t="str">
            <v>cad</v>
          </cell>
          <cell r="D12389" t="str">
            <v>25,84</v>
          </cell>
        </row>
        <row r="12390">
          <cell r="A12390" t="str">
            <v>1E.10.060.0150.f</v>
          </cell>
          <cell r="B12390" t="str">
            <v>- passante, attenuazione di derivazione TV &lt;22 dB e SAT&lt;22 dB</v>
          </cell>
          <cell r="C12390" t="str">
            <v>cad</v>
          </cell>
          <cell r="D12390" t="str">
            <v>25,96</v>
          </cell>
        </row>
        <row r="12391">
          <cell r="A12391" t="str">
            <v>1E.10.060.0160</v>
          </cell>
          <cell r="B12391" t="str">
            <v>Prese TV+SAT a due uscite (TV e SAT) da incasso, meccanica pressofusa, complete di placca, nella seguente tipologia:</v>
          </cell>
          <cell r="C12391"/>
          <cell r="D12391"/>
        </row>
        <row r="12392">
          <cell r="A12392" t="str">
            <v>1E.10.060.0160.a</v>
          </cell>
          <cell r="B12392" t="str">
            <v>- terminale, attenuazione di derivazione TV &lt;0 - 6 - 10 - 14 - 18 - 22 dB</v>
          </cell>
          <cell r="C12392" t="str">
            <v>cad</v>
          </cell>
          <cell r="D12392" t="str">
            <v>29,57</v>
          </cell>
        </row>
        <row r="12393">
          <cell r="A12393" t="str">
            <v>1E.10.060.0160.b</v>
          </cell>
          <cell r="B12393" t="str">
            <v>- scatola di adattamento per eventuale installazione a vista</v>
          </cell>
          <cell r="C12393" t="str">
            <v>cad</v>
          </cell>
          <cell r="D12393" t="str">
            <v>18,52</v>
          </cell>
        </row>
        <row r="12394">
          <cell r="A12394" t="str">
            <v>1E.10.060.0170</v>
          </cell>
          <cell r="B12394" t="str">
            <v>Morsettiera di messa a terra per n.6 cavi</v>
          </cell>
          <cell r="C12394" t="str">
            <v>cad</v>
          </cell>
          <cell r="D12394" t="str">
            <v>13,31</v>
          </cell>
        </row>
        <row r="12395">
          <cell r="A12395" t="str">
            <v>1E.10.060.0180</v>
          </cell>
          <cell r="B12395" t="str">
            <v>Contenitori con:</v>
          </cell>
          <cell r="C12395"/>
          <cell r="D12395"/>
        </row>
        <row r="12396">
          <cell r="A12396" t="str">
            <v>1E.10.060.0180.a</v>
          </cell>
          <cell r="B12396" t="str">
            <v>- fissaggio a palo a prova di pioggia, piccolo</v>
          </cell>
          <cell r="C12396" t="str">
            <v>cad</v>
          </cell>
          <cell r="D12396" t="str">
            <v>19,93</v>
          </cell>
        </row>
        <row r="12397">
          <cell r="A12397" t="str">
            <v>1E.10.060.0180.b</v>
          </cell>
          <cell r="B12397" t="str">
            <v>- fissaggio a palo a prova di pioggia, medio</v>
          </cell>
          <cell r="C12397" t="str">
            <v>cad</v>
          </cell>
          <cell r="D12397" t="str">
            <v>21,48</v>
          </cell>
        </row>
        <row r="12398">
          <cell r="A12398" t="str">
            <v>1E.10.060.0180.c</v>
          </cell>
          <cell r="B12398" t="str">
            <v>- fissaggio a palo a prova di pioggia, grande</v>
          </cell>
          <cell r="C12398" t="str">
            <v>cad</v>
          </cell>
          <cell r="D12398" t="str">
            <v>25,96</v>
          </cell>
        </row>
        <row r="12399">
          <cell r="A12399" t="str">
            <v>1E.10.060.0180.d</v>
          </cell>
          <cell r="B12399" t="str">
            <v>- fissaggio a parete</v>
          </cell>
          <cell r="C12399" t="str">
            <v>cad</v>
          </cell>
          <cell r="D12399" t="str">
            <v>18,41</v>
          </cell>
        </row>
        <row r="12400">
          <cell r="A12400" t="str">
            <v>1E.10.060.0190</v>
          </cell>
          <cell r="B12400" t="str">
            <v>Demiscelatori VHF-UHF, ingressi con morsetti a vite 75 Ohm, con uscite:</v>
          </cell>
          <cell r="C12400"/>
          <cell r="D12400"/>
        </row>
        <row r="12401">
          <cell r="A12401" t="str">
            <v>1E.10.060.0190.a</v>
          </cell>
          <cell r="B12401" t="str">
            <v>- 300 Ohm</v>
          </cell>
          <cell r="C12401" t="str">
            <v>cad</v>
          </cell>
          <cell r="D12401" t="str">
            <v>21,05</v>
          </cell>
        </row>
        <row r="12402">
          <cell r="A12402" t="str">
            <v>1E.10.060.0190.b</v>
          </cell>
          <cell r="B12402" t="str">
            <v>- 75 Ohm</v>
          </cell>
          <cell r="C12402" t="str">
            <v>cad</v>
          </cell>
          <cell r="D12402" t="str">
            <v>17,23</v>
          </cell>
        </row>
        <row r="12403">
          <cell r="A12403" t="str">
            <v>1E.10.060.0200</v>
          </cell>
          <cell r="B12403" t="str">
            <v>Partitori 75 Ohm per la divisione del segnale TV in più vie, contenitore in metallo con morsetti a vite completamente schermato, 1 ingresso con un seguente numero di uscite:</v>
          </cell>
          <cell r="C12403"/>
          <cell r="D12403"/>
        </row>
        <row r="12404">
          <cell r="A12404" t="str">
            <v>1E.10.060.0200.a</v>
          </cell>
          <cell r="B12404" t="str">
            <v>- 2 uscite, attenuazione 4 dB da incasso</v>
          </cell>
          <cell r="C12404" t="str">
            <v>cad</v>
          </cell>
          <cell r="D12404" t="str">
            <v>19,97</v>
          </cell>
        </row>
        <row r="12405">
          <cell r="A12405" t="str">
            <v>1E.10.060.0200.b</v>
          </cell>
          <cell r="B12405" t="str">
            <v>- 3 uscite, attenuazione 6 dB da incasso</v>
          </cell>
          <cell r="C12405" t="str">
            <v>cad</v>
          </cell>
          <cell r="D12405" t="str">
            <v>21,81</v>
          </cell>
        </row>
        <row r="12406">
          <cell r="A12406" t="str">
            <v>1E.10.060.0200.c</v>
          </cell>
          <cell r="B12406" t="str">
            <v>- 4 uscite, attenuazione 7 dB da incasso</v>
          </cell>
          <cell r="C12406" t="str">
            <v>cad</v>
          </cell>
          <cell r="D12406" t="str">
            <v>21,05</v>
          </cell>
        </row>
        <row r="12407">
          <cell r="A12407" t="str">
            <v>1E.10.060.0200.d</v>
          </cell>
          <cell r="B12407" t="str">
            <v>- 2 uscite, attenuazione 4 dB volante</v>
          </cell>
          <cell r="C12407" t="str">
            <v>cad</v>
          </cell>
          <cell r="D12407" t="str">
            <v>19,73</v>
          </cell>
        </row>
        <row r="12408">
          <cell r="A12408" t="str">
            <v>1E.10.060.0210</v>
          </cell>
          <cell r="B12408" t="str">
            <v>Partitori resistivi per la divisione del segnale TV in più vie, con un seguente numero di uscite:</v>
          </cell>
          <cell r="C12408"/>
          <cell r="D12408"/>
        </row>
        <row r="12409">
          <cell r="A12409" t="str">
            <v>1E.10.060.0210.a</v>
          </cell>
          <cell r="B12409" t="str">
            <v>- 2 uscite, attenuazione 6 dB attacco a palo</v>
          </cell>
          <cell r="C12409" t="str">
            <v>cad</v>
          </cell>
          <cell r="D12409" t="str">
            <v>17,89</v>
          </cell>
        </row>
        <row r="12410">
          <cell r="A12410" t="str">
            <v>1E.10.060.0210.b</v>
          </cell>
          <cell r="B12410" t="str">
            <v>- 3 uscite, attenuazione 10 dB attacco a palo</v>
          </cell>
          <cell r="C12410" t="str">
            <v>cad</v>
          </cell>
          <cell r="D12410" t="str">
            <v>17,99</v>
          </cell>
        </row>
        <row r="12411">
          <cell r="A12411" t="str">
            <v>1E.10.060.0210.c</v>
          </cell>
          <cell r="B12411" t="str">
            <v>- 4 uscite, attenuazione 13 dB attacco a palo</v>
          </cell>
          <cell r="C12411" t="str">
            <v>cad</v>
          </cell>
          <cell r="D12411" t="str">
            <v>26,73</v>
          </cell>
        </row>
        <row r="12412">
          <cell r="A12412" t="str">
            <v>1E.10.060.0220</v>
          </cell>
          <cell r="B12412" t="str">
            <v>Attenuatori per segnali troppo forti, entrata e uscita a 75 Ohm per tutte le bande TV, nelle tipologie:</v>
          </cell>
          <cell r="C12412"/>
          <cell r="D12412"/>
        </row>
        <row r="12413">
          <cell r="A12413" t="str">
            <v>1E.10.060.0220.a</v>
          </cell>
          <cell r="B12413" t="str">
            <v>- regolabile, con passaggio c.c., attenuazione da 0 a 20 dB, per interno connettori IEC</v>
          </cell>
          <cell r="C12413" t="str">
            <v>cad</v>
          </cell>
          <cell r="D12413" t="str">
            <v>22,79</v>
          </cell>
        </row>
        <row r="12414">
          <cell r="A12414" t="str">
            <v>1E.10.060.0220.b</v>
          </cell>
          <cell r="B12414" t="str">
            <v>- regolabile, con passaggio c.c., attenuazione da 0 a 20 dB, per interno morsetti a vite</v>
          </cell>
          <cell r="C12414" t="str">
            <v>cad</v>
          </cell>
          <cell r="D12414" t="str">
            <v>20,60</v>
          </cell>
        </row>
        <row r="12415">
          <cell r="A12415" t="str">
            <v>1E.10.060.0220.c</v>
          </cell>
          <cell r="B12415" t="str">
            <v>- regolabile, con passaggio c.c., attenuazione da 0 a 20 dB, per esterno morsetti a vite</v>
          </cell>
          <cell r="C12415" t="str">
            <v>cad</v>
          </cell>
          <cell r="D12415" t="str">
            <v>24,01</v>
          </cell>
        </row>
        <row r="12416">
          <cell r="A12416" t="str">
            <v>1E.10.060.0230</v>
          </cell>
          <cell r="B12416" t="str">
            <v>Spine IEC per cavo coassiale, tipologie:</v>
          </cell>
          <cell r="C12416"/>
          <cell r="D12416"/>
        </row>
        <row r="12417">
          <cell r="A12417" t="str">
            <v>1E.10.060.0230.a</v>
          </cell>
          <cell r="B12417" t="str">
            <v>- volante - dritta - morsetto per calza a vite - diam. 9.5 mm</v>
          </cell>
          <cell r="C12417" t="str">
            <v>cad</v>
          </cell>
          <cell r="D12417" t="str">
            <v>6,55</v>
          </cell>
        </row>
        <row r="12418">
          <cell r="A12418" t="str">
            <v>1E.10.060.0230.b</v>
          </cell>
          <cell r="B12418" t="str">
            <v>- volante - dritta - morsetto per calza a graffa - diam. 9.5 mm</v>
          </cell>
          <cell r="C12418" t="str">
            <v>cad</v>
          </cell>
          <cell r="D12418" t="str">
            <v>6,33</v>
          </cell>
        </row>
        <row r="12419">
          <cell r="A12419" t="str">
            <v>1E.10.060.0230.c</v>
          </cell>
          <cell r="B12419" t="str">
            <v>- volante - dritta - morsetto per calza a vite - diam. 13 mm</v>
          </cell>
          <cell r="C12419" t="str">
            <v>cad</v>
          </cell>
          <cell r="D12419" t="str">
            <v>6,64</v>
          </cell>
        </row>
        <row r="12420">
          <cell r="A12420" t="str">
            <v>1E.10.060.0230.d</v>
          </cell>
          <cell r="B12420" t="str">
            <v>- volante - dritta - morsetto per calza schermato - diam. 9.5 mm</v>
          </cell>
          <cell r="C12420" t="str">
            <v>cad</v>
          </cell>
          <cell r="D12420" t="str">
            <v>6,75</v>
          </cell>
        </row>
        <row r="12421">
          <cell r="A12421" t="str">
            <v>1E.10.060.0230.e</v>
          </cell>
          <cell r="B12421" t="str">
            <v>- da parete - a pipa - morsetto per calza a vite - diam. 9.5 mm</v>
          </cell>
          <cell r="C12421" t="str">
            <v>cad</v>
          </cell>
          <cell r="D12421" t="str">
            <v>6,75</v>
          </cell>
        </row>
        <row r="12422">
          <cell r="A12422" t="str">
            <v>1E.10.060.0230.f</v>
          </cell>
          <cell r="B12422" t="str">
            <v>- da parete - a pipa - morsetto per calza a vite - diam. 13 mm</v>
          </cell>
          <cell r="C12422" t="str">
            <v>cad</v>
          </cell>
          <cell r="D12422" t="str">
            <v>6,86</v>
          </cell>
        </row>
        <row r="12423">
          <cell r="A12423" t="str">
            <v>1E.10.060.0230.g</v>
          </cell>
          <cell r="B12423" t="str">
            <v>- da parete - a pipa - morsetto per calza schermato - diam. 9.5 mm</v>
          </cell>
          <cell r="C12423" t="str">
            <v>cad</v>
          </cell>
          <cell r="D12423" t="str">
            <v>6,42</v>
          </cell>
        </row>
        <row r="12424">
          <cell r="A12424" t="str">
            <v>1E.10.060.0240</v>
          </cell>
          <cell r="B12424" t="str">
            <v>Prese IEC per cavo coassiale, tipologie:</v>
          </cell>
          <cell r="C12424"/>
          <cell r="D12424"/>
        </row>
        <row r="12425">
          <cell r="A12425" t="str">
            <v>1E.10.060.0240.a</v>
          </cell>
          <cell r="B12425" t="str">
            <v>- volante - dritta - morsetto per calza a vite - diam. 9.5 mm</v>
          </cell>
          <cell r="C12425" t="str">
            <v>cad</v>
          </cell>
          <cell r="D12425" t="str">
            <v>6,55</v>
          </cell>
        </row>
        <row r="12426">
          <cell r="A12426" t="str">
            <v>1E.10.060.0240.b</v>
          </cell>
          <cell r="B12426" t="str">
            <v>- volante - dritta - morsetto per calza a graffa - diam. 9.5 mm</v>
          </cell>
          <cell r="C12426" t="str">
            <v>cad</v>
          </cell>
          <cell r="D12426" t="str">
            <v>6,42</v>
          </cell>
        </row>
        <row r="12427">
          <cell r="A12427" t="str">
            <v>1E.10.060.0240.c</v>
          </cell>
          <cell r="B12427" t="str">
            <v>- volante - dritta - morsetto per calza schermato - diam. 9.5 mm</v>
          </cell>
          <cell r="C12427" t="str">
            <v>cad</v>
          </cell>
          <cell r="D12427" t="str">
            <v>6,20</v>
          </cell>
        </row>
        <row r="12428">
          <cell r="A12428" t="str">
            <v>1E.10.060.0240.d</v>
          </cell>
          <cell r="B12428" t="str">
            <v>- volante - avvitabile - morsetto per calza schermato - diam. 9.5 mm</v>
          </cell>
          <cell r="C12428" t="str">
            <v>cad</v>
          </cell>
          <cell r="D12428" t="str">
            <v>6,09</v>
          </cell>
        </row>
        <row r="12429">
          <cell r="A12429" t="str">
            <v>1E.10.060.0250</v>
          </cell>
          <cell r="B12429" t="str">
            <v>Carico 75 Ohm coassiale per TV.</v>
          </cell>
          <cell r="C12429" t="str">
            <v>cad</v>
          </cell>
          <cell r="D12429" t="str">
            <v>5,89</v>
          </cell>
        </row>
        <row r="12430">
          <cell r="A12430" t="str">
            <v>1E.10.060.0260</v>
          </cell>
          <cell r="B12430" t="str">
            <v>Spina IEC on carico 75 Ohm isolato coassiale.</v>
          </cell>
          <cell r="C12430" t="str">
            <v>cad</v>
          </cell>
          <cell r="D12430" t="str">
            <v>8,33</v>
          </cell>
        </row>
        <row r="12431">
          <cell r="A12431" t="str">
            <v>1E.10.060.0270</v>
          </cell>
          <cell r="B12431" t="str">
            <v>Giuntacavo.</v>
          </cell>
          <cell r="C12431" t="str">
            <v>cad</v>
          </cell>
          <cell r="D12431" t="str">
            <v>6,38</v>
          </cell>
        </row>
        <row r="12432">
          <cell r="A12432" t="str">
            <v>1E.10.060.0280</v>
          </cell>
          <cell r="B12432" t="str">
            <v>Cassette induttive di derivazione a 75 Ohm, contenitore in metallo schermato, morsetti a vite, 1 ingresso, 1 uscita passante, 1 o più uscite derivate, nelle tipologie:</v>
          </cell>
          <cell r="C12432"/>
          <cell r="D12432"/>
        </row>
        <row r="12433">
          <cell r="A12433" t="str">
            <v>1E.10.060.0280.a</v>
          </cell>
          <cell r="B12433" t="str">
            <v>- biderezionali a una uscita derivata - attenuazione max di passaggio 1.1 dB</v>
          </cell>
          <cell r="C12433" t="str">
            <v>cad</v>
          </cell>
          <cell r="D12433" t="str">
            <v>18,65</v>
          </cell>
        </row>
        <row r="12434">
          <cell r="A12434" t="str">
            <v>1E.10.060.0280.b</v>
          </cell>
          <cell r="B12434" t="str">
            <v>- biderezionali a una uscita derivata - attenuazione max di passaggio 0,5 dB</v>
          </cell>
          <cell r="C12434" t="str">
            <v>cad</v>
          </cell>
          <cell r="D12434" t="str">
            <v>18,44</v>
          </cell>
        </row>
        <row r="12435">
          <cell r="A12435" t="str">
            <v>1E.10.060.0280.c</v>
          </cell>
          <cell r="B12435" t="str">
            <v>- biderezionali a una uscita derivata - attenuazione max di passaggio 0,6 dB</v>
          </cell>
          <cell r="C12435" t="str">
            <v>cad</v>
          </cell>
          <cell r="D12435" t="str">
            <v>19,73</v>
          </cell>
        </row>
        <row r="12436">
          <cell r="A12436" t="str">
            <v>1E.10.060.0280.d</v>
          </cell>
          <cell r="B12436" t="str">
            <v>- biderezionali a una uscita derivata - attenuazione max di passaggio 0,7 dB</v>
          </cell>
          <cell r="C12436" t="str">
            <v>cad</v>
          </cell>
          <cell r="D12436" t="str">
            <v>19,42</v>
          </cell>
        </row>
        <row r="12437">
          <cell r="A12437" t="str">
            <v>1E.10.060.0280.e</v>
          </cell>
          <cell r="B12437" t="str">
            <v>- biderezionali a due uscite derivate - attenuazione max di passaggio 1.8 dB</v>
          </cell>
          <cell r="C12437" t="str">
            <v>cad</v>
          </cell>
          <cell r="D12437" t="str">
            <v>21,70</v>
          </cell>
        </row>
        <row r="12438">
          <cell r="A12438" t="str">
            <v>1E.10.060.0280.f</v>
          </cell>
          <cell r="B12438" t="str">
            <v>- biderezionali a due uscite derivate - attenuazione max di passaggio 1.1 dB</v>
          </cell>
          <cell r="C12438" t="str">
            <v>cad</v>
          </cell>
          <cell r="D12438" t="str">
            <v>21,60</v>
          </cell>
        </row>
        <row r="12439">
          <cell r="A12439" t="str">
            <v>1E.10.060.0280.g</v>
          </cell>
          <cell r="B12439" t="str">
            <v>- biderezionali a due uscite derivate - attenuazione max di passaggio 1.2 dB</v>
          </cell>
          <cell r="C12439" t="str">
            <v>cad</v>
          </cell>
          <cell r="D12439" t="str">
            <v>21,92</v>
          </cell>
        </row>
        <row r="12440">
          <cell r="A12440" t="str">
            <v>1E.10.060.0280.h</v>
          </cell>
          <cell r="B12440" t="str">
            <v>- biderezionali a quattro uscite derivate - attenuazione max di passaggio 2.8 dB</v>
          </cell>
          <cell r="C12440" t="str">
            <v>cad</v>
          </cell>
          <cell r="D12440" t="str">
            <v>26,53</v>
          </cell>
        </row>
        <row r="12441">
          <cell r="A12441" t="str">
            <v>1E.10.060.0280.i</v>
          </cell>
          <cell r="B12441" t="str">
            <v>- biderezionali a quattro uscite derivate - attenuazione max di passaggio 1.2 dB</v>
          </cell>
          <cell r="C12441" t="str">
            <v>cad</v>
          </cell>
          <cell r="D12441" t="str">
            <v>28,15</v>
          </cell>
        </row>
        <row r="12442">
          <cell r="A12442" t="str">
            <v>1E.10.060.0280.j</v>
          </cell>
          <cell r="B12442" t="str">
            <v>- direzionali a una uscita derivata - attenuazione max di passaggio 0.7 dB</v>
          </cell>
          <cell r="C12442" t="str">
            <v>cad</v>
          </cell>
          <cell r="D12442" t="str">
            <v>17,55</v>
          </cell>
        </row>
        <row r="12443">
          <cell r="A12443" t="str">
            <v>1E.10.060.0280.k</v>
          </cell>
          <cell r="B12443" t="str">
            <v>- direzionali a due uscite derivate - attenuazione max di passaggio 0.8 dB</v>
          </cell>
          <cell r="C12443" t="str">
            <v>cad</v>
          </cell>
          <cell r="D12443" t="str">
            <v>18,44</v>
          </cell>
        </row>
        <row r="12444">
          <cell r="A12444" t="str">
            <v>1E.10.060.0280.l</v>
          </cell>
          <cell r="B12444" t="str">
            <v>- direzionali a tre uscite derivate - attenuazione max di passaggio 2 dB</v>
          </cell>
          <cell r="C12444" t="str">
            <v>cad</v>
          </cell>
          <cell r="D12444" t="str">
            <v>22,69</v>
          </cell>
        </row>
        <row r="12445">
          <cell r="A12445" t="str">
            <v>1E.10.060.0280.m</v>
          </cell>
          <cell r="B12445" t="str">
            <v>- direzionali a quattro uscite derivate - attenuazione max di passaggio 1.9 dB</v>
          </cell>
          <cell r="C12445" t="str">
            <v>cad</v>
          </cell>
          <cell r="D12445" t="str">
            <v>24,21</v>
          </cell>
        </row>
        <row r="12446">
          <cell r="A12446" t="str">
            <v>1E.10.060.0280.n</v>
          </cell>
          <cell r="B12446" t="str">
            <v>- direzionali a due uscite derivate - attenuazione max di passaggio 1.7 dB</v>
          </cell>
          <cell r="C12446" t="str">
            <v>cad</v>
          </cell>
          <cell r="D12446" t="str">
            <v>26,08</v>
          </cell>
        </row>
        <row r="12447">
          <cell r="A12447" t="str">
            <v>1E.10.060.0280.o</v>
          </cell>
          <cell r="B12447" t="str">
            <v>- direzionali a quattro uscite derivate - attenuazione max di passaggio 6 dB</v>
          </cell>
          <cell r="C12447" t="str">
            <v>cad</v>
          </cell>
          <cell r="D12447" t="str">
            <v>25,75</v>
          </cell>
        </row>
        <row r="12448">
          <cell r="A12448" t="str">
            <v>1E.10.060.0290</v>
          </cell>
          <cell r="B12448" t="str">
            <v>Partitori pressofusi e nickelati a basse perdite d'inserzione, predisposti per collegamento a terra e fissaggio a parete, per installazione in scatola da incasso, passaggio di c.c., connettori F, con le seguenti vie:</v>
          </cell>
          <cell r="C12448"/>
          <cell r="D12448"/>
        </row>
        <row r="12449">
          <cell r="A12449" t="str">
            <v>1E.10.060.0290.a</v>
          </cell>
          <cell r="B12449" t="str">
            <v>- 2 vie</v>
          </cell>
          <cell r="C12449" t="str">
            <v>cad</v>
          </cell>
          <cell r="D12449" t="str">
            <v>21,60</v>
          </cell>
        </row>
        <row r="12450">
          <cell r="A12450" t="str">
            <v>1E.10.060.0290.b</v>
          </cell>
          <cell r="B12450" t="str">
            <v>- 3 vie</v>
          </cell>
          <cell r="C12450" t="str">
            <v>cad</v>
          </cell>
          <cell r="D12450" t="str">
            <v>22,58</v>
          </cell>
        </row>
        <row r="12451">
          <cell r="A12451" t="str">
            <v>1E.10.060.0290.c</v>
          </cell>
          <cell r="B12451" t="str">
            <v>- 4 vie</v>
          </cell>
          <cell r="C12451" t="str">
            <v>cad</v>
          </cell>
          <cell r="D12451" t="str">
            <v>24,21</v>
          </cell>
        </row>
        <row r="12452">
          <cell r="A12452" t="str">
            <v>1E.10.060.0290.d</v>
          </cell>
          <cell r="B12452" t="str">
            <v>- 6 vie</v>
          </cell>
          <cell r="C12452" t="str">
            <v>cad</v>
          </cell>
          <cell r="D12452" t="str">
            <v>28,59</v>
          </cell>
        </row>
        <row r="12453">
          <cell r="A12453" t="str">
            <v>1E.10.060.0290.e</v>
          </cell>
          <cell r="B12453" t="str">
            <v>- 8 vie</v>
          </cell>
          <cell r="C12453" t="str">
            <v>cad</v>
          </cell>
          <cell r="D12453" t="str">
            <v>29,69</v>
          </cell>
        </row>
        <row r="12454">
          <cell r="A12454" t="str">
            <v>1E.10.060.0300</v>
          </cell>
          <cell r="B12454" t="str">
            <v>Derivatori pressofusi e nickelati a basse perdite d'inserzione, predisposti per collegamento a terra e fissaggio a parete, per installazione in scatola da incasso, passaggio di c.c., connettori F, con le seguenti derivazioni:</v>
          </cell>
          <cell r="C12454"/>
          <cell r="D12454"/>
        </row>
        <row r="12455">
          <cell r="A12455" t="str">
            <v>1E.10.060.0300.a</v>
          </cell>
          <cell r="B12455" t="str">
            <v>- 1 derivazione</v>
          </cell>
          <cell r="C12455" t="str">
            <v>cad</v>
          </cell>
          <cell r="D12455" t="str">
            <v>19,87</v>
          </cell>
        </row>
        <row r="12456">
          <cell r="A12456" t="str">
            <v>1E.10.060.0300.b</v>
          </cell>
          <cell r="B12456" t="str">
            <v>- 2 derivazioni</v>
          </cell>
          <cell r="C12456" t="str">
            <v>cad</v>
          </cell>
          <cell r="D12456" t="str">
            <v>22,69</v>
          </cell>
        </row>
        <row r="12457">
          <cell r="A12457" t="str">
            <v>1E.10.060.0300.c</v>
          </cell>
          <cell r="B12457" t="str">
            <v>- 4 derivazioni</v>
          </cell>
          <cell r="C12457" t="str">
            <v>cad</v>
          </cell>
          <cell r="D12457" t="str">
            <v>27,40</v>
          </cell>
        </row>
        <row r="12458">
          <cell r="A12458" t="str">
            <v>1E.10.060.0300.d</v>
          </cell>
          <cell r="B12458" t="str">
            <v>- 6 derivazioni</v>
          </cell>
          <cell r="C12458" t="str">
            <v>cad</v>
          </cell>
          <cell r="D12458" t="str">
            <v>29,69</v>
          </cell>
        </row>
        <row r="12459">
          <cell r="A12459" t="str">
            <v>1E.10.060.0300.e</v>
          </cell>
          <cell r="B12459" t="str">
            <v>- 8 derivazioni</v>
          </cell>
          <cell r="C12459" t="str">
            <v>cad</v>
          </cell>
          <cell r="D12459" t="str">
            <v>30,78</v>
          </cell>
        </row>
        <row r="12460">
          <cell r="A12460" t="str">
            <v>1E.10.060.0310</v>
          </cell>
          <cell r="B12460" t="str">
            <v>Accessori ad innesto coassiale, in contenitore plastico schermato, ingresso e uscite con connettori IEC:</v>
          </cell>
          <cell r="C12460"/>
          <cell r="D12460"/>
        </row>
        <row r="12461">
          <cell r="A12461" t="str">
            <v>1E.10.060.0310.a</v>
          </cell>
          <cell r="B12461" t="str">
            <v>- partitori ibridi a due uscite</v>
          </cell>
          <cell r="C12461" t="str">
            <v>cad</v>
          </cell>
          <cell r="D12461" t="str">
            <v>24,01</v>
          </cell>
        </row>
        <row r="12462">
          <cell r="A12462" t="str">
            <v>1E.10.060.0310.b</v>
          </cell>
          <cell r="B12462" t="str">
            <v>- miscelatore TV e FM</v>
          </cell>
          <cell r="C12462" t="str">
            <v>cad</v>
          </cell>
          <cell r="D12462" t="str">
            <v>23,56</v>
          </cell>
        </row>
        <row r="12463">
          <cell r="A12463" t="str">
            <v>1E.10.060.0310.c</v>
          </cell>
          <cell r="B12463" t="str">
            <v>- miscelatore con maschio miscelato e femmine da miscelare</v>
          </cell>
          <cell r="C12463" t="str">
            <v>cad</v>
          </cell>
          <cell r="D12463" t="str">
            <v>20,94</v>
          </cell>
        </row>
        <row r="12464">
          <cell r="A12464" t="str">
            <v>1E.10.060.0310.d</v>
          </cell>
          <cell r="B12464" t="str">
            <v>- inseritore c.c. per prelievo c.c. da centralini e immissione nel cavo in ingresso</v>
          </cell>
          <cell r="C12464" t="str">
            <v>cad</v>
          </cell>
          <cell r="D12464" t="str">
            <v>12,65</v>
          </cell>
        </row>
        <row r="12465">
          <cell r="A12465" t="str">
            <v>1E.10.070</v>
          </cell>
          <cell r="B12465" t="str">
            <v>CAVI PER IMPIANTI TV</v>
          </cell>
          <cell r="C12465"/>
          <cell r="D12465"/>
        </row>
        <row r="12466">
          <cell r="A12466" t="str">
            <v>1E.10.070.0010</v>
          </cell>
          <cell r="B12466" t="str">
            <v>Cavo d'antenna coassiale con anima in filo unico di rame rosso ricotto o stagnato, isolante in polietilene espanso, conduttore esterno/schermo realizzato mediante combinazione di nastri accoppiati alluminio/poliestere, con treccia di rame rosso o stagnato, guaina in PVC, diametro esterno:</v>
          </cell>
          <cell r="C12466"/>
          <cell r="D12466"/>
        </row>
        <row r="12467">
          <cell r="A12467" t="str">
            <v>1E.10.070.0010.a</v>
          </cell>
          <cell r="B12467" t="str">
            <v>- 3,7 mm</v>
          </cell>
          <cell r="C12467" t="str">
            <v>m</v>
          </cell>
          <cell r="D12467" t="str">
            <v>5,83</v>
          </cell>
        </row>
        <row r="12468">
          <cell r="A12468" t="str">
            <v>1E.10.070.0010.b</v>
          </cell>
          <cell r="B12468" t="str">
            <v>- 5 mm anche per impianti SAT</v>
          </cell>
          <cell r="C12468" t="str">
            <v>m</v>
          </cell>
          <cell r="D12468" t="str">
            <v>5,95</v>
          </cell>
        </row>
        <row r="12469">
          <cell r="A12469" t="str">
            <v>1E.10.070.0010.c</v>
          </cell>
          <cell r="B12469" t="str">
            <v>- 6,25 mm</v>
          </cell>
          <cell r="C12469" t="str">
            <v>m</v>
          </cell>
          <cell r="D12469" t="str">
            <v>5,93</v>
          </cell>
        </row>
        <row r="12470">
          <cell r="A12470" t="str">
            <v>1E.10.070.0010.d</v>
          </cell>
          <cell r="B12470" t="str">
            <v>- 6,7 mm anche per impianti SAT</v>
          </cell>
          <cell r="C12470" t="str">
            <v>m</v>
          </cell>
          <cell r="D12470" t="str">
            <v>6,02</v>
          </cell>
        </row>
        <row r="12471">
          <cell r="A12471" t="str">
            <v>1E.10.070.0010.e</v>
          </cell>
          <cell r="B12471" t="str">
            <v>- 6,9 mm anche per impianti SAT</v>
          </cell>
          <cell r="C12471" t="str">
            <v>m</v>
          </cell>
          <cell r="D12471" t="str">
            <v>5,97</v>
          </cell>
        </row>
        <row r="12472">
          <cell r="A12472" t="str">
            <v>1E.10.080</v>
          </cell>
          <cell r="B12472" t="str">
            <v>DERIVAZIONI D'IMPIANTO</v>
          </cell>
          <cell r="C12472"/>
          <cell r="D12472"/>
        </row>
        <row r="12473">
          <cell r="A12473" t="str">
            <v>1E.10.080.0010</v>
          </cell>
          <cell r="B12473" t="str">
            <v>Derivazione da incasso per impianto centralizzato di antenna radio-TV, realizzata con cavo coassiale 75 Ohm a bassa a perdita posato all'interno di tubo protettivo flessibile o rigido in PVC ad alta resistenza allo schiacciamento, scatole da incasso, placche e supporti, presa coassiale passante o terminale. Il tutto in opera incassato nel muro, compresa linea di collegamento allo specifico punto di derivazione, assistenza per il trasporto dei materiali al piano.</v>
          </cell>
          <cell r="C12473" t="str">
            <v>cad</v>
          </cell>
          <cell r="D12473" t="str">
            <v>37,37</v>
          </cell>
        </row>
        <row r="12474">
          <cell r="A12474" t="str">
            <v>1E.10.080.0020</v>
          </cell>
          <cell r="B12474" t="str">
            <v>Derivazione a vista a parete o soffitto per impianto centralizzato di antenna radio-TV, realizzata con cavo coassiale 75 Ohm a bassa a perdita, comprese scatole, placche e supporti, presa coassiale passante o terminale. Il tutto in opera compresa linea di collegamento allo specifico punto di derivazione e quota parte della cassetta di derivazione stessa,, assistenza muraria per la realizzazione di fori per il passaggio di tubazioni, fissaggio delle stesse mediante ganci e tasselli, assistenza per il trasporto dei materiali al piano.</v>
          </cell>
          <cell r="C12474" t="str">
            <v>cad</v>
          </cell>
          <cell r="D12474" t="str">
            <v>50,38</v>
          </cell>
        </row>
        <row r="12475">
          <cell r="A12475" t="str">
            <v>1E.11 - CITOFONIA - VIDEOCITOFONIA</v>
          </cell>
          <cell r="B12475"/>
          <cell r="C12475"/>
          <cell r="D12475"/>
        </row>
        <row r="12476">
          <cell r="A12476" t="str">
            <v>1E</v>
          </cell>
          <cell r="B12476" t="str">
            <v>OPERE COMPIUTE IMPIANTI ELETTRICI</v>
          </cell>
          <cell r="C12476"/>
          <cell r="D12476"/>
        </row>
        <row r="12477">
          <cell r="A12477" t="str">
            <v>1E.11</v>
          </cell>
          <cell r="B12477" t="str">
            <v>CITOFONIA - VIDEOCITOFONIA</v>
          </cell>
          <cell r="C12477"/>
          <cell r="D12477"/>
        </row>
        <row r="12478">
          <cell r="A12478" t="str">
            <v>1E.11.010</v>
          </cell>
          <cell r="B12478" t="str">
            <v>CITOFONIA PER PORTIERI ELETTRICI</v>
          </cell>
          <cell r="C12478"/>
          <cell r="D12478"/>
        </row>
        <row r="12479">
          <cell r="A12479" t="str">
            <v>1E.11.010.0010</v>
          </cell>
          <cell r="B12479" t="str">
            <v>Citofoni da parete in materiale termoplastico, dotati di un altoparlante per le chiamate elettroniche, per montaggio in scatola rettangolare verticale, forniti con 2 pulsanti e predisposti per l'aggiunta di altri 7 pulsanti e accessori, nelle tipologie</v>
          </cell>
          <cell r="C12479"/>
          <cell r="D12479"/>
        </row>
        <row r="12480">
          <cell r="A12480" t="str">
            <v>1E.11.010.0010.a</v>
          </cell>
          <cell r="B12480" t="str">
            <v>- per portiere elettrico, videocitofonia e sistema intercomunicante</v>
          </cell>
          <cell r="C12480" t="str">
            <v>cad</v>
          </cell>
          <cell r="D12480" t="str">
            <v>34,63</v>
          </cell>
        </row>
        <row r="12481">
          <cell r="A12481" t="str">
            <v>1E.11.010.0010.b</v>
          </cell>
          <cell r="B12481" t="str">
            <v>- per portiere elettrico, videocitofonia e sistema intercomunicante, predisposto per un solo pulsante supplementare</v>
          </cell>
          <cell r="C12481" t="str">
            <v>cad</v>
          </cell>
          <cell r="D12481" t="str">
            <v>34,13</v>
          </cell>
        </row>
        <row r="12482">
          <cell r="A12482" t="str">
            <v>1E.11.010.0010.c</v>
          </cell>
          <cell r="B12482" t="str">
            <v>- per portiere elettrico, unifilare 1+1 conduttori e videocitofonia senza cavo coassiale</v>
          </cell>
          <cell r="C12482" t="str">
            <v>cad</v>
          </cell>
          <cell r="D12482" t="str">
            <v>34,63</v>
          </cell>
        </row>
        <row r="12483">
          <cell r="A12483" t="str">
            <v>1E.11.010.0010.d</v>
          </cell>
          <cell r="B12483" t="str">
            <v>- intercomunicante per portiere elettrico e videocitofonia, fornito di 6 pulsanti per le chiamate intercomunicanti, 1 pulsante per 'apertura della serratura, 1 pulsante per servizi supplementari e 1 LED per segnalazione di linea occupata</v>
          </cell>
          <cell r="C12483" t="str">
            <v>cad</v>
          </cell>
          <cell r="D12483" t="str">
            <v>68,21</v>
          </cell>
        </row>
        <row r="12484">
          <cell r="A12484" t="str">
            <v>1E.11.010.0010.e</v>
          </cell>
          <cell r="B12484" t="str">
            <v>- per impianti con centralini di portineria</v>
          </cell>
          <cell r="C12484" t="str">
            <v>cad</v>
          </cell>
          <cell r="D12484" t="str">
            <v>36,61</v>
          </cell>
        </row>
        <row r="12485">
          <cell r="A12485" t="str">
            <v>1E.11.010.0020</v>
          </cell>
          <cell r="B12485" t="str">
            <v>Accessori per citofoni da parete in materiale termoplastico, dotati di un altoparlante e 2 pulsanti e predisposti per l'aggiunta di altri 7 pulsanti e accessori:</v>
          </cell>
          <cell r="C12485"/>
          <cell r="D12485"/>
        </row>
        <row r="12486">
          <cell r="A12486" t="str">
            <v>1E.11.010.0020.a</v>
          </cell>
          <cell r="B12486" t="str">
            <v>- kit di trasformazione da tavolo con 2 metri di cavo a 6 conduttori e munito di morsettiere fissa</v>
          </cell>
          <cell r="C12486" t="str">
            <v>cad</v>
          </cell>
          <cell r="D12486" t="str">
            <v>24,94</v>
          </cell>
        </row>
        <row r="12487">
          <cell r="A12487" t="str">
            <v>1E.11.010.0020.b</v>
          </cell>
          <cell r="B12487" t="str">
            <v>- kit di trasformazione da tavolo con 2 metri di cavo a 16 conduttori e munito di presa con spina estraibile</v>
          </cell>
          <cell r="C12487" t="str">
            <v>cad</v>
          </cell>
          <cell r="D12487" t="str">
            <v>34,54</v>
          </cell>
        </row>
        <row r="12488">
          <cell r="A12488" t="str">
            <v>1E.11.010.0020.c</v>
          </cell>
          <cell r="B12488" t="str">
            <v>- scheda suoneria Din-Don da inserire all'interno dei citofoni per cambiere suono di chiamata</v>
          </cell>
          <cell r="C12488" t="str">
            <v>cad</v>
          </cell>
          <cell r="D12488" t="str">
            <v>28,90</v>
          </cell>
        </row>
        <row r="12489">
          <cell r="A12489" t="str">
            <v>1E.11.010.0020.d</v>
          </cell>
          <cell r="B12489" t="str">
            <v>- tasto e pulsante supplementare</v>
          </cell>
          <cell r="C12489" t="str">
            <v>cad</v>
          </cell>
          <cell r="D12489" t="str">
            <v>7,69</v>
          </cell>
        </row>
        <row r="12490">
          <cell r="A12490" t="str">
            <v>1E.11.010.0020.e</v>
          </cell>
          <cell r="B12490" t="str">
            <v>- modulo commutatore a 4 posizioni per la regolazione del volume di chiamata su tre livelli e per l'esclusione della stessa</v>
          </cell>
          <cell r="C12490" t="str">
            <v>cad</v>
          </cell>
          <cell r="D12490" t="str">
            <v>16,38</v>
          </cell>
        </row>
        <row r="12491">
          <cell r="A12491" t="str">
            <v>1E.11.010.0020.f</v>
          </cell>
          <cell r="B12491" t="str">
            <v>- modulo di segnalazione con LED rosso per la segnalazione dell'esclusione della suoneria o altre funzioni</v>
          </cell>
          <cell r="C12491" t="str">
            <v>cad</v>
          </cell>
          <cell r="D12491" t="str">
            <v>15,74</v>
          </cell>
        </row>
        <row r="12492">
          <cell r="A12492" t="str">
            <v>1E.11.010.0020.g</v>
          </cell>
          <cell r="B12492" t="str">
            <v>- modulo di segnalazione con LED verde per la segnalazione dell'esclusione della suoneria o altre funzioni</v>
          </cell>
          <cell r="C12492" t="str">
            <v>cad</v>
          </cell>
          <cell r="D12492" t="str">
            <v>15,74</v>
          </cell>
        </row>
        <row r="12493">
          <cell r="A12493" t="str">
            <v>1E.11.010.0020.h</v>
          </cell>
          <cell r="B12493" t="str">
            <v>- scheda per segreto di conversazione da inserire all'interno dei citofoni</v>
          </cell>
          <cell r="C12493" t="str">
            <v>cad</v>
          </cell>
          <cell r="D12493" t="str">
            <v>16,97</v>
          </cell>
        </row>
        <row r="12494">
          <cell r="A12494" t="str">
            <v>1E.11.010.0020.i</v>
          </cell>
          <cell r="B12494" t="str">
            <v>- tasto e modulo commutatore a 2 posizioni e 2 vie, per la commutazione della linea fonica tra due posti esterni amplificati</v>
          </cell>
          <cell r="C12494" t="str">
            <v>cad</v>
          </cell>
          <cell r="D12494" t="str">
            <v>17,52</v>
          </cell>
        </row>
        <row r="12495">
          <cell r="A12495" t="str">
            <v>1E.11.010.0020.j</v>
          </cell>
          <cell r="B12495" t="str">
            <v>- tasto e pulsante supplementare (normalmente chiuso) per il controllo di automazioni</v>
          </cell>
          <cell r="C12495" t="str">
            <v>cad</v>
          </cell>
          <cell r="D12495" t="str">
            <v>15,29</v>
          </cell>
        </row>
        <row r="12496">
          <cell r="A12496" t="str">
            <v>1E.11.010.0030</v>
          </cell>
          <cell r="B12496" t="str">
            <v>Telefono mutifunzione per installazione a parete o a tavolo, provvisti di 3 tasti dedicati per apertura serratura, luce scale, chiamata portineria o ausiliari.</v>
          </cell>
          <cell r="C12496" t="str">
            <v>cad</v>
          </cell>
          <cell r="D12496" t="str">
            <v>110,67</v>
          </cell>
        </row>
        <row r="12497">
          <cell r="A12497" t="str">
            <v>1E.11.010.0040</v>
          </cell>
          <cell r="B12497" t="str">
            <v>Accessori per telefono:</v>
          </cell>
          <cell r="C12497"/>
          <cell r="D12497"/>
        </row>
        <row r="12498">
          <cell r="A12498" t="str">
            <v>1E.11.010.0040.a</v>
          </cell>
          <cell r="B12498" t="str">
            <v>- staffa di fissaggio a parete, dotata di viti di fissaggio per scatola rettangolare verticale</v>
          </cell>
          <cell r="C12498" t="str">
            <v>cad</v>
          </cell>
          <cell r="D12498" t="str">
            <v>13,77</v>
          </cell>
        </row>
        <row r="12499">
          <cell r="A12499" t="str">
            <v>1E.11.010.0040.b</v>
          </cell>
          <cell r="B12499" t="str">
            <v>- kit di trasformazione da tavolo con 2,4 m di cavo con plug telefonico</v>
          </cell>
          <cell r="C12499" t="str">
            <v>cad</v>
          </cell>
          <cell r="D12499" t="str">
            <v>19,38</v>
          </cell>
        </row>
        <row r="12500">
          <cell r="A12500" t="str">
            <v>1E.11.010.0050</v>
          </cell>
          <cell r="B12500" t="str">
            <v>Citofoni da parete in materiale termoplastico, dotati di un altoparlante per le chiamate elettroniche, per montaggio in scatola rettangolare verticale, forniti con un pulsante espandibile fino a 2 o16 pulsanti e accessori, nelle tipologie:</v>
          </cell>
          <cell r="C12500"/>
          <cell r="D12500"/>
        </row>
        <row r="12501">
          <cell r="A12501" t="str">
            <v>1E.11.010.0050.a</v>
          </cell>
          <cell r="B12501" t="str">
            <v>- senza segreto di conversazione per portiere elettrico e videocitofonia espandibile fino a 2 pulsanti</v>
          </cell>
          <cell r="C12501" t="str">
            <v>cad</v>
          </cell>
          <cell r="D12501" t="str">
            <v>30,18</v>
          </cell>
        </row>
        <row r="12502">
          <cell r="A12502" t="str">
            <v>1E.11.010.0050.b</v>
          </cell>
          <cell r="B12502" t="str">
            <v>- con segreto di conversazione per portiere elettrico e videocitofonia espandibile fino a 2 pulsanti</v>
          </cell>
          <cell r="C12502" t="str">
            <v>cad</v>
          </cell>
          <cell r="D12502" t="str">
            <v>35,11</v>
          </cell>
        </row>
        <row r="12503">
          <cell r="A12503" t="str">
            <v>1E.11.010.0050.c</v>
          </cell>
          <cell r="B12503" t="str">
            <v>- senza segreto di conversazione per portiere elettrico, unifilare 1+1 conduttori, espandibile fino a 2 pulsanti</v>
          </cell>
          <cell r="C12503" t="str">
            <v>cad</v>
          </cell>
          <cell r="D12503" t="str">
            <v>31,17</v>
          </cell>
        </row>
        <row r="12504">
          <cell r="A12504" t="str">
            <v>1E.11.010.0050.d</v>
          </cell>
          <cell r="B12504" t="str">
            <v>- con segreto di conversazione per portiere elettrico, unifilare 1+1 conduttori espandibile fino a 2 pulsanti</v>
          </cell>
          <cell r="C12504" t="str">
            <v>cad</v>
          </cell>
          <cell r="D12504" t="str">
            <v>34,13</v>
          </cell>
        </row>
        <row r="12505">
          <cell r="A12505" t="str">
            <v>1E.11.010.0050.e</v>
          </cell>
          <cell r="B12505" t="str">
            <v>- senza segreto di conversazione per portiere elettrico, sistemi intercomunicanti e videocitofonia, espandibile fino a 16 pulsanti</v>
          </cell>
          <cell r="C12505" t="str">
            <v>cad</v>
          </cell>
          <cell r="D12505" t="str">
            <v>30,68</v>
          </cell>
        </row>
        <row r="12506">
          <cell r="A12506" t="str">
            <v>1E.11.010.0050.f</v>
          </cell>
          <cell r="B12506" t="str">
            <v>- con segreto di conversazione per portiere elettrico e sistemi intercomunicanti e videocitofonia, espandibile fino a 16 pulsanti</v>
          </cell>
          <cell r="C12506" t="str">
            <v>cad</v>
          </cell>
          <cell r="D12506" t="str">
            <v>37,08</v>
          </cell>
        </row>
        <row r="12507">
          <cell r="A12507" t="str">
            <v>1E.11.010.0060</v>
          </cell>
          <cell r="B12507" t="str">
            <v>Accessori per citofoni da parete in materiale termoplastico, dotati di un altoparlante e 2 pulsanti e predisposti per l'aggiunta di altri 7 pulsanti e accessori:</v>
          </cell>
          <cell r="C12507"/>
          <cell r="D12507"/>
        </row>
        <row r="12508">
          <cell r="A12508" t="str">
            <v>1E.11.010.0060.a</v>
          </cell>
          <cell r="B12508" t="str">
            <v>- kit di trasformazione da tavolo con 2 metri di cavo a 6 conduttori e munito di morsettiere fissa</v>
          </cell>
          <cell r="C12508" t="str">
            <v>cad</v>
          </cell>
          <cell r="D12508" t="str">
            <v>26,30</v>
          </cell>
        </row>
        <row r="12509">
          <cell r="A12509" t="str">
            <v>1E.11.010.0060.b</v>
          </cell>
          <cell r="B12509" t="str">
            <v>- kit di trasformazione da tavolo per citofoni espandibili fino a 16 pulsanti, con 2 metri di cavo a 12 conduttori e munito di presa con spina estraibile</v>
          </cell>
          <cell r="C12509" t="str">
            <v>cad</v>
          </cell>
          <cell r="D12509" t="str">
            <v>32,23</v>
          </cell>
        </row>
        <row r="12510">
          <cell r="A12510" t="str">
            <v>1E.11.010.0060.c</v>
          </cell>
          <cell r="B12510" t="str">
            <v>- kit di trasformazione da tavolo per citofoni espandibili fino a 16 pulsanti, con 2 metri di cavo a 22 conduttori e munito di presa con spina estraibile</v>
          </cell>
          <cell r="C12510" t="str">
            <v>cad</v>
          </cell>
          <cell r="D12510" t="str">
            <v>46,71</v>
          </cell>
        </row>
        <row r="12511">
          <cell r="A12511" t="str">
            <v>1E.11.010.0060.d</v>
          </cell>
          <cell r="B12511" t="str">
            <v>- confezione di 10 pulsanti supplementari singoli</v>
          </cell>
          <cell r="C12511" t="str">
            <v>cad</v>
          </cell>
          <cell r="D12511" t="str">
            <v>29,62</v>
          </cell>
        </row>
        <row r="12512">
          <cell r="A12512" t="str">
            <v>1E.11.010.0060.e</v>
          </cell>
          <cell r="B12512" t="str">
            <v>Coppia di tasti e pulsanti supplementari con copriforo per guida tasti</v>
          </cell>
          <cell r="C12512" t="str">
            <v>cad</v>
          </cell>
          <cell r="D12512" t="str">
            <v>15,06</v>
          </cell>
        </row>
        <row r="12513">
          <cell r="A12513" t="str">
            <v>1E.11.010.0060.f</v>
          </cell>
          <cell r="B12513" t="str">
            <v>- modulo di segnalazione con LED rosso per la segnalazione dell'esclusione della suoneria o altre funzioni</v>
          </cell>
          <cell r="C12513" t="str">
            <v>cad</v>
          </cell>
          <cell r="D12513" t="str">
            <v>15,80</v>
          </cell>
        </row>
        <row r="12514">
          <cell r="A12514" t="str">
            <v>1E.11.010.0060.g</v>
          </cell>
          <cell r="B12514" t="str">
            <v>- modulo di segnalazione con LED verde per la segnalazione dell'esclusione della suoneria o altre funzioni</v>
          </cell>
          <cell r="C12514" t="str">
            <v>cad</v>
          </cell>
          <cell r="D12514" t="str">
            <v>16,59</v>
          </cell>
        </row>
        <row r="12515">
          <cell r="A12515" t="str">
            <v>1E.11.010.0060.h</v>
          </cell>
          <cell r="B12515" t="str">
            <v>- tasto grande con pulsante (normalmente aperto) per citofoni espandibili fino a 16 pulsanti, da inserire nella sede di due pulsanti</v>
          </cell>
          <cell r="C12515" t="str">
            <v>cad</v>
          </cell>
          <cell r="D12515" t="str">
            <v>14,58</v>
          </cell>
        </row>
        <row r="12516">
          <cell r="A12516" t="str">
            <v>1E.11.010.0060.i</v>
          </cell>
          <cell r="B12516" t="str">
            <v>- tasto grande e modulo commutatore a 2 posizioni e 2 vie per citofoni espandibili fino a 16 pulsanti, per la commutazione della linea fonica tra due posti esterni amplificati</v>
          </cell>
          <cell r="C12516" t="str">
            <v>cad</v>
          </cell>
          <cell r="D12516" t="str">
            <v>17,08</v>
          </cell>
        </row>
        <row r="12517">
          <cell r="A12517" t="str">
            <v>1E.11.010.0060.j</v>
          </cell>
          <cell r="B12517" t="str">
            <v>-modulo interruttore ad una via per l'esclusione della chiamata con tasto luminoso</v>
          </cell>
          <cell r="C12517" t="str">
            <v>cad</v>
          </cell>
          <cell r="D12517" t="str">
            <v>17,23</v>
          </cell>
        </row>
        <row r="12518">
          <cell r="A12518" t="str">
            <v>1E.11.010.0060.k</v>
          </cell>
          <cell r="B12518" t="str">
            <v>- pulsante supplementare (normalmente chiuso), coppia di tasti e copriforo per guida tasti per controllo automazioni</v>
          </cell>
          <cell r="C12518" t="str">
            <v>cad</v>
          </cell>
          <cell r="D12518" t="str">
            <v>15,20</v>
          </cell>
        </row>
        <row r="12519">
          <cell r="A12519" t="str">
            <v>1E.11.010.0060.l</v>
          </cell>
          <cell r="B12519" t="str">
            <v>- modulo commutatore a 4 posizioni per la regolazione del volume di chiamata su tre livelli e per l'esclusione della stessa</v>
          </cell>
          <cell r="C12519" t="str">
            <v>cad</v>
          </cell>
          <cell r="D12519" t="str">
            <v>16,38</v>
          </cell>
        </row>
        <row r="12520">
          <cell r="A12520" t="str">
            <v>1E.11.010.0070</v>
          </cell>
          <cell r="B12520" t="str">
            <v>Telefono per installazione a parete o a tavolo, con 2,40 m di cavo munito di plug telefonico.</v>
          </cell>
          <cell r="C12520" t="str">
            <v>cad</v>
          </cell>
          <cell r="D12520" t="str">
            <v>113,62</v>
          </cell>
        </row>
        <row r="12521">
          <cell r="A12521" t="str">
            <v>1E.11.010.0080</v>
          </cell>
          <cell r="B12521" t="str">
            <v>Citofoni da parete in materiale termoplastico, dotati di 2 pulsanti e un altoparlante per le chiamate elettroniche, per montaggio in scatola rettangolare verticale, nelle tipologie:</v>
          </cell>
          <cell r="C12521"/>
          <cell r="D12521"/>
        </row>
        <row r="12522">
          <cell r="A12522" t="str">
            <v>1E.11.010.0080.a</v>
          </cell>
          <cell r="B12522" t="str">
            <v>- senza segreto di conversazione per portiere elettrico e videocitofonia</v>
          </cell>
          <cell r="C12522" t="str">
            <v>cad</v>
          </cell>
          <cell r="D12522" t="str">
            <v>27,46</v>
          </cell>
        </row>
        <row r="12523">
          <cell r="A12523" t="str">
            <v>1E.11.010.0080.b</v>
          </cell>
          <cell r="B12523" t="str">
            <v>- con segreto di conversazione per portiere elettrico e videocitofonia</v>
          </cell>
          <cell r="C12523" t="str">
            <v>cad</v>
          </cell>
          <cell r="D12523" t="str">
            <v>33,64</v>
          </cell>
        </row>
        <row r="12524">
          <cell r="A12524" t="str">
            <v>1E.11.010.0080.c</v>
          </cell>
          <cell r="B12524" t="str">
            <v>- senza segreto di conversazione per portiere elettrico, unifilare 1+1 conduttori</v>
          </cell>
          <cell r="C12524" t="str">
            <v>cad</v>
          </cell>
          <cell r="D12524" t="str">
            <v>28,69</v>
          </cell>
        </row>
        <row r="12525">
          <cell r="A12525" t="str">
            <v>1E.11.010.0080.d</v>
          </cell>
          <cell r="B12525" t="str">
            <v>- con segreto di conversazione per portiere elettrico, unifilare 1+1 conduttori</v>
          </cell>
          <cell r="C12525" t="str">
            <v>cad</v>
          </cell>
          <cell r="D12525" t="str">
            <v>32,64</v>
          </cell>
        </row>
        <row r="12526">
          <cell r="A12526" t="str">
            <v>1E.11.010.0090</v>
          </cell>
          <cell r="B12526" t="str">
            <v>Centralino di portineria citofonici in verione unica da incasso tavolo, da incasso parete e da esterno, materiale termoplastico, microtelefono con cordone spiralato, tastiera selettrice in moduli da 10 tasti, segnalazione acustica e luminosa della chiamata, conversazione segreta. Versione semplice interno, adatto al collegamento con i vari citofoni, la commutazione dei citofoni verso il citofono notte e la possibilità di comunicare tra un posto esterno e il citofono notte, con numero di linee pari a:</v>
          </cell>
          <cell r="C12526"/>
          <cell r="D12526"/>
        </row>
        <row r="12527">
          <cell r="A12527" t="str">
            <v>1E.11.010.0090.a</v>
          </cell>
          <cell r="B12527" t="str">
            <v>- 10 linee</v>
          </cell>
          <cell r="C12527" t="str">
            <v>cad</v>
          </cell>
          <cell r="D12527" t="str">
            <v>361,76</v>
          </cell>
        </row>
        <row r="12528">
          <cell r="A12528" t="str">
            <v>1E.11.010.0090.b</v>
          </cell>
          <cell r="B12528" t="str">
            <v>- 20 linee</v>
          </cell>
          <cell r="C12528" t="str">
            <v>cad</v>
          </cell>
          <cell r="D12528" t="str">
            <v>458,68</v>
          </cell>
        </row>
        <row r="12529">
          <cell r="A12529" t="str">
            <v>1E.11.010.0090.c</v>
          </cell>
          <cell r="B12529" t="str">
            <v>- 30 linee</v>
          </cell>
          <cell r="C12529" t="str">
            <v>cad</v>
          </cell>
          <cell r="D12529" t="str">
            <v>575,34</v>
          </cell>
        </row>
        <row r="12530">
          <cell r="A12530" t="str">
            <v>1E.11.010.0090.d</v>
          </cell>
          <cell r="B12530" t="str">
            <v>- 40 linee</v>
          </cell>
          <cell r="C12530" t="str">
            <v>cad</v>
          </cell>
          <cell r="D12530" t="str">
            <v>682,15</v>
          </cell>
        </row>
        <row r="12531">
          <cell r="A12531" t="str">
            <v>1E.11.010.0090.e</v>
          </cell>
          <cell r="B12531" t="str">
            <v>- 50 linee</v>
          </cell>
          <cell r="C12531" t="str">
            <v>cad</v>
          </cell>
          <cell r="D12531" t="str">
            <v>788,94</v>
          </cell>
        </row>
        <row r="12532">
          <cell r="A12532" t="str">
            <v>1E.11.010.0090.f</v>
          </cell>
          <cell r="B12532" t="str">
            <v>- 60 linee</v>
          </cell>
          <cell r="C12532" t="str">
            <v>cad</v>
          </cell>
          <cell r="D12532" t="str">
            <v>923,48</v>
          </cell>
        </row>
        <row r="12533">
          <cell r="A12533" t="str">
            <v>1E.11.010.0090.g</v>
          </cell>
          <cell r="B12533" t="str">
            <v>- 80 linee</v>
          </cell>
          <cell r="C12533" t="str">
            <v>cad</v>
          </cell>
          <cell r="D12533" t="str">
            <v>1.137,09</v>
          </cell>
        </row>
        <row r="12534">
          <cell r="A12534" t="str">
            <v>1E.11.010.0090.h</v>
          </cell>
          <cell r="B12534" t="str">
            <v>- 100 linee</v>
          </cell>
          <cell r="C12534" t="str">
            <v>cad</v>
          </cell>
          <cell r="D12534" t="str">
            <v>1.350,67</v>
          </cell>
        </row>
        <row r="12535">
          <cell r="A12535" t="str">
            <v>1E.11.010.0090.i</v>
          </cell>
          <cell r="B12535" t="str">
            <v>- 120 linee</v>
          </cell>
          <cell r="C12535" t="str">
            <v>cad</v>
          </cell>
          <cell r="D12535" t="str">
            <v>1.564,27</v>
          </cell>
        </row>
        <row r="12536">
          <cell r="A12536" t="str">
            <v>1E.11.010.0100</v>
          </cell>
          <cell r="B12536" t="str">
            <v>Centralino di portineria citofonici in verione unica da incasso tavolo, da incasso parete e da esterno, materiale termoplastico, microtelefono con cordone spiralato, tastiera selettrice in moduli da 10 tasti, segnalazione acustica e luminosa della chiamata, conversazione segreta. Versione a commutazione interno-esterno, nella posizione interno consente le chiamate e la conversazione da centralino a utenti e viceversa con chiamate da pulsantiera esterna ricevute dal cntralino; nella posizione esterno le chiamate dalla pulsantiera esterna vengono inviate direttamente all'utente, con numero di linee pari a:</v>
          </cell>
          <cell r="C12536"/>
          <cell r="D12536"/>
        </row>
        <row r="12537">
          <cell r="A12537" t="str">
            <v>1E.11.010.0100.a</v>
          </cell>
          <cell r="B12537" t="str">
            <v>- 10 linee</v>
          </cell>
          <cell r="C12537" t="str">
            <v>cad</v>
          </cell>
          <cell r="D12537" t="str">
            <v>425,98</v>
          </cell>
        </row>
        <row r="12538">
          <cell r="A12538" t="str">
            <v>1E.11.010.0100.b</v>
          </cell>
          <cell r="B12538" t="str">
            <v>- 20 linee</v>
          </cell>
          <cell r="C12538" t="str">
            <v>cad</v>
          </cell>
          <cell r="D12538" t="str">
            <v>532,79</v>
          </cell>
        </row>
        <row r="12539">
          <cell r="A12539" t="str">
            <v>1E.11.010.0100.c</v>
          </cell>
          <cell r="B12539" t="str">
            <v>- 30 linee</v>
          </cell>
          <cell r="C12539" t="str">
            <v>cad</v>
          </cell>
          <cell r="D12539" t="str">
            <v>588,97</v>
          </cell>
        </row>
        <row r="12540">
          <cell r="A12540" t="str">
            <v>1E.11.010.0100.d</v>
          </cell>
          <cell r="B12540" t="str">
            <v>- 40 linee</v>
          </cell>
          <cell r="C12540" t="str">
            <v>cad</v>
          </cell>
          <cell r="D12540" t="str">
            <v>751,30</v>
          </cell>
        </row>
        <row r="12541">
          <cell r="A12541" t="str">
            <v>1E.11.010.0100.e</v>
          </cell>
          <cell r="B12541" t="str">
            <v>- 50 linee</v>
          </cell>
          <cell r="C12541" t="str">
            <v>cad</v>
          </cell>
          <cell r="D12541" t="str">
            <v>858,08</v>
          </cell>
        </row>
        <row r="12542">
          <cell r="A12542" t="str">
            <v>1E.11.010.0100.f</v>
          </cell>
          <cell r="B12542" t="str">
            <v>- 60 linee</v>
          </cell>
          <cell r="C12542" t="str">
            <v>cad</v>
          </cell>
          <cell r="D12542" t="str">
            <v>992,66</v>
          </cell>
        </row>
        <row r="12543">
          <cell r="A12543" t="str">
            <v>1E.11.010.0100.g</v>
          </cell>
          <cell r="B12543" t="str">
            <v>- 80 linee</v>
          </cell>
          <cell r="C12543" t="str">
            <v>cad</v>
          </cell>
          <cell r="D12543" t="str">
            <v>1.196,35</v>
          </cell>
        </row>
        <row r="12544">
          <cell r="A12544" t="str">
            <v>1E.11.010.0100.h</v>
          </cell>
          <cell r="B12544" t="str">
            <v>- 100 linee</v>
          </cell>
          <cell r="C12544" t="str">
            <v>cad</v>
          </cell>
          <cell r="D12544" t="str">
            <v>1.414,89</v>
          </cell>
        </row>
        <row r="12545">
          <cell r="A12545" t="str">
            <v>1E.11.010.0100.i</v>
          </cell>
          <cell r="B12545" t="str">
            <v>- 120 linee</v>
          </cell>
          <cell r="C12545" t="str">
            <v>cad</v>
          </cell>
          <cell r="D12545" t="str">
            <v>1.648,22</v>
          </cell>
        </row>
        <row r="12546">
          <cell r="A12546" t="str">
            <v>1E.11.010.0110</v>
          </cell>
          <cell r="B12546" t="str">
            <v>Centralino di portineria citofonici in verione unica da incasso tavolo, da incasso parete e da esterno, materiale termoplastico, microtelefono con cordone spiralato, tastiera selettrice in moduli da 10 tasti, segnalazione acustica e luminosa della chiamata, conversazione segreta. Versione intercomunicante interno, consente il collegamento con i var citofoni, l'intercomunicazione fra i citofoni, la commutazione dei citofoni verso il citofono notte e la possibilità di comunicare tra un posto esterno e il citofono notte; con l'aggiunta di un commutatore telefonico è possibile collegarlo con una linea telefonica, con numero di linee pari a:</v>
          </cell>
          <cell r="C12546"/>
          <cell r="D12546"/>
        </row>
        <row r="12547">
          <cell r="A12547" t="str">
            <v>1E.11.010.0110.a</v>
          </cell>
          <cell r="B12547" t="str">
            <v>- 10 linee</v>
          </cell>
          <cell r="C12547" t="str">
            <v>cad</v>
          </cell>
          <cell r="D12547" t="str">
            <v>475,37</v>
          </cell>
        </row>
        <row r="12548">
          <cell r="A12548" t="str">
            <v>1E.11.010.0110.b</v>
          </cell>
          <cell r="B12548" t="str">
            <v>- 20 linee</v>
          </cell>
          <cell r="C12548" t="str">
            <v>cad</v>
          </cell>
          <cell r="D12548" t="str">
            <v>582,15</v>
          </cell>
        </row>
        <row r="12549">
          <cell r="A12549" t="str">
            <v>1E.11.010.0110.c</v>
          </cell>
          <cell r="B12549" t="str">
            <v>- 30 linee</v>
          </cell>
          <cell r="C12549" t="str">
            <v>cad</v>
          </cell>
          <cell r="D12549" t="str">
            <v>633,44</v>
          </cell>
        </row>
        <row r="12550">
          <cell r="A12550" t="str">
            <v>1E.11.010.0110.d</v>
          </cell>
          <cell r="B12550" t="str">
            <v>- 40 linee</v>
          </cell>
          <cell r="C12550" t="str">
            <v>cad</v>
          </cell>
          <cell r="D12550" t="str">
            <v>795,76</v>
          </cell>
        </row>
        <row r="12551">
          <cell r="A12551" t="str">
            <v>1E.11.010.0110.e</v>
          </cell>
          <cell r="B12551" t="str">
            <v>- 50 linee</v>
          </cell>
          <cell r="C12551" t="str">
            <v>cad</v>
          </cell>
          <cell r="D12551" t="str">
            <v>902,54</v>
          </cell>
        </row>
        <row r="12552">
          <cell r="A12552" t="str">
            <v>1E.11.010.0110.f</v>
          </cell>
          <cell r="B12552" t="str">
            <v>- 60 linee</v>
          </cell>
          <cell r="C12552" t="str">
            <v>cad</v>
          </cell>
          <cell r="D12552" t="str">
            <v>1.037,11</v>
          </cell>
        </row>
        <row r="12553">
          <cell r="A12553" t="str">
            <v>1E.11.010.0110.g</v>
          </cell>
          <cell r="B12553" t="str">
            <v>- 80 linee</v>
          </cell>
          <cell r="C12553" t="str">
            <v>cad</v>
          </cell>
          <cell r="D12553" t="str">
            <v>1.250,69</v>
          </cell>
        </row>
        <row r="12554">
          <cell r="A12554" t="str">
            <v>1E.11.010.0110.h</v>
          </cell>
          <cell r="B12554" t="str">
            <v>- 100 linee</v>
          </cell>
          <cell r="C12554" t="str">
            <v>cad</v>
          </cell>
          <cell r="D12554" t="str">
            <v>1.464,28</v>
          </cell>
        </row>
        <row r="12555">
          <cell r="A12555" t="str">
            <v>1E.11.010.0110.i</v>
          </cell>
          <cell r="B12555" t="str">
            <v>- 120 linee</v>
          </cell>
          <cell r="C12555" t="str">
            <v>cad</v>
          </cell>
          <cell r="D12555" t="str">
            <v>1.677,87</v>
          </cell>
        </row>
        <row r="12556">
          <cell r="A12556" t="str">
            <v>1E.11.010.0120</v>
          </cell>
          <cell r="B12556" t="str">
            <v>Centralino telefonico con interfaccia citofonica, per la comunicazione tra telefono e posto esterno del portiere video e citofonico, per l'azionamento della serratura del cancello o altri servizi, a due linee urbane e a 8 linee interne</v>
          </cell>
          <cell r="C12556" t="str">
            <v>cad</v>
          </cell>
          <cell r="D12556" t="str">
            <v>417,99</v>
          </cell>
        </row>
        <row r="12557">
          <cell r="A12557" t="str">
            <v>1E.11.010.0130</v>
          </cell>
          <cell r="B12557" t="str">
            <v>Accessori per centralini telefonici:</v>
          </cell>
          <cell r="C12557"/>
          <cell r="D12557"/>
        </row>
        <row r="12558">
          <cell r="A12558" t="str">
            <v>1E.11.010.0130.a</v>
          </cell>
          <cell r="B12558" t="str">
            <v>- scheda stampante con interfaccia RS232</v>
          </cell>
          <cell r="C12558" t="str">
            <v>cad</v>
          </cell>
          <cell r="D12558" t="str">
            <v>151,51</v>
          </cell>
        </row>
        <row r="12559">
          <cell r="A12559" t="str">
            <v>1E.11.010.0130.b</v>
          </cell>
          <cell r="B12559" t="str">
            <v>-scheda con funzione LCR da inserire nel centralino</v>
          </cell>
          <cell r="C12559" t="str">
            <v>cad</v>
          </cell>
          <cell r="D12559" t="str">
            <v>70,37</v>
          </cell>
        </row>
        <row r="12560">
          <cell r="A12560" t="str">
            <v>1E.11.010.0130.c</v>
          </cell>
          <cell r="B12560" t="str">
            <v>- cavo di collegamento stampante</v>
          </cell>
          <cell r="C12560" t="str">
            <v>cad</v>
          </cell>
          <cell r="D12560" t="str">
            <v>27,85</v>
          </cell>
        </row>
        <row r="12561">
          <cell r="A12561" t="str">
            <v>1E.11.010.0130.d</v>
          </cell>
          <cell r="B12561" t="str">
            <v>- presa telefonica su scatola per fissaggio a parete, con 4 morsetti e plug telefonico a 6 vie</v>
          </cell>
          <cell r="C12561" t="str">
            <v>cad</v>
          </cell>
          <cell r="D12561" t="str">
            <v>15,06</v>
          </cell>
        </row>
        <row r="12562">
          <cell r="A12562" t="str">
            <v>1E.11.010.0130.e</v>
          </cell>
          <cell r="B12562" t="str">
            <v>- interfaccia citonica per impianti citofonici unifilari 1+1 e videocitofonici senza cavo coassiale</v>
          </cell>
          <cell r="C12562" t="str">
            <v>cad</v>
          </cell>
          <cell r="D12562" t="str">
            <v>57,93</v>
          </cell>
        </row>
        <row r="12563">
          <cell r="A12563" t="str">
            <v>1E.11.010.0130.f</v>
          </cell>
          <cell r="B12563" t="str">
            <v>- interfaccia citonica per impianti digitali</v>
          </cell>
          <cell r="C12563" t="str">
            <v>cad</v>
          </cell>
          <cell r="D12563" t="str">
            <v>86,58</v>
          </cell>
        </row>
        <row r="12564">
          <cell r="A12564" t="str">
            <v>1E.11.010.0140</v>
          </cell>
          <cell r="B12564" t="str">
            <v>Alimentatori in materiale termoplastico con custodia DIN 8 moduli e calotte di protezione per morsettiere, con doppio generatore di chiamata elettronica (modulata e continua), alimentazione 230V 50Hz con potenza massima assorbita 30 VA e potenza dissipata 8,5 W; protezione a PTC contro i cortocircuiti e le variazioni termiche, nelle tipologie:</v>
          </cell>
          <cell r="C12564"/>
          <cell r="D12564"/>
        </row>
        <row r="12565">
          <cell r="A12565" t="str">
            <v>1E.11.010.0140.a</v>
          </cell>
          <cell r="B12565" t="str">
            <v>- per portiere elettrico con e senza segreto di conversazione</v>
          </cell>
          <cell r="C12565" t="str">
            <v>cad</v>
          </cell>
          <cell r="D12565" t="str">
            <v>71,98</v>
          </cell>
        </row>
        <row r="12566">
          <cell r="A12566" t="str">
            <v>1E.11.010.0140.b</v>
          </cell>
          <cell r="B12566" t="str">
            <v>- per portiere elettrico con e senza segreto di conversazione con funzione chiamata esterna che segnala sul posto esterno l'esecuzione di una chiamata</v>
          </cell>
          <cell r="C12566" t="str">
            <v>cad</v>
          </cell>
          <cell r="D12566" t="str">
            <v>67,58</v>
          </cell>
        </row>
        <row r="12567">
          <cell r="A12567" t="str">
            <v>1E.11.010.0140.c</v>
          </cell>
          <cell r="B12567" t="str">
            <v>- per portiere elettrico o per sistemi intercomunicanti senza segreto di conversazione</v>
          </cell>
          <cell r="C12567" t="str">
            <v>cad</v>
          </cell>
          <cell r="D12567" t="str">
            <v>53,77</v>
          </cell>
        </row>
        <row r="12568">
          <cell r="A12568" t="str">
            <v>1E.11.010.0140.d</v>
          </cell>
          <cell r="B12568" t="str">
            <v>- per portiere elettrico con citofoni intercomunicanti e segreto di conversazione tra posto esterno e citofoni, fornito con triplo generatore di nota per chiamate dalla pulsantiera esterna, fuori porta e intercomunicanti; la commutazione con il posto esterno avviene automaticamente con la chiamata da pulsantiera esterna</v>
          </cell>
          <cell r="C12568" t="str">
            <v>cad</v>
          </cell>
          <cell r="D12568" t="str">
            <v>96,72</v>
          </cell>
        </row>
        <row r="12569">
          <cell r="A12569" t="str">
            <v>1E.11.010.0140.e</v>
          </cell>
          <cell r="B12569" t="str">
            <v>- per portiere elettrico e per sistemi intercomunicanti con segreto di conversazione tra citofoni e tra posto esterno e citofoni, fornito con triplo generatore di nota per chiamate dalla pulsantiera esterna, fuori porta e intercomunicanti; la commutazione con il posto esterno avviene automaticamente con la chiamata da pulsantiera esterna</v>
          </cell>
          <cell r="C12569" t="str">
            <v>cad</v>
          </cell>
          <cell r="D12569" t="str">
            <v>130,31</v>
          </cell>
        </row>
        <row r="12570">
          <cell r="A12570" t="str">
            <v>1E.11.010.0140.f</v>
          </cell>
          <cell r="B12570" t="str">
            <v>- per portiere elettrico senza conversazione con possibilità di inserimento di batteria tampone, alimentazione 12Vca</v>
          </cell>
          <cell r="C12570" t="str">
            <v>cad</v>
          </cell>
          <cell r="D12570" t="str">
            <v>77,47</v>
          </cell>
        </row>
        <row r="12571">
          <cell r="A12571" t="str">
            <v>1E.11.010.0150</v>
          </cell>
          <cell r="B12571" t="str">
            <v>Alimentatori in materiale termoplastico con custodia DIN 12 moduli e calotte di protezione per morsettiere estraibili, con doppio generatore di chiamata elettronica (modulata e continua), alimentazione 230V 50Hz con potenza massima assorbita 30 VA; protezione a PTC contro i cortocircuiti e le variazioni termiche, nelle tipologie:</v>
          </cell>
          <cell r="C12571"/>
          <cell r="D12571"/>
        </row>
        <row r="12572">
          <cell r="A12572" t="str">
            <v>1E.11.010.0150.a</v>
          </cell>
          <cell r="B12572" t="str">
            <v>- per portiere elettrico unifilare 1+1 conduttori con e senza segreto di conversazione da utilizzare con posto esterno</v>
          </cell>
          <cell r="C12572" t="str">
            <v>cad</v>
          </cell>
          <cell r="D12572" t="str">
            <v>115,02</v>
          </cell>
        </row>
        <row r="12573">
          <cell r="A12573" t="str">
            <v>1E.11.010.0150.b</v>
          </cell>
          <cell r="B12573" t="str">
            <v>- per portiere elettrico unifilare 1+1 conduttori con e senza segreto di conversazione da utilizzare con posto esterno e con possibilità di collegare all'alimentatore una batteria tampone da 12 Vcc</v>
          </cell>
          <cell r="C12573" t="str">
            <v>cad</v>
          </cell>
          <cell r="D12573" t="str">
            <v>161,68</v>
          </cell>
        </row>
        <row r="12574">
          <cell r="A12574" t="str">
            <v>1E.11.010.0150.c</v>
          </cell>
          <cell r="B12574" t="str">
            <v>- per portiere elettrico con e senza segreto di conversazione da utilizzare con posto esterno e con possibilità di collegare all'alimentatore una batteria tampone da 12 Vcc</v>
          </cell>
          <cell r="C12574" t="str">
            <v>cad</v>
          </cell>
          <cell r="D12574" t="str">
            <v>108,10</v>
          </cell>
        </row>
        <row r="12575">
          <cell r="A12575" t="str">
            <v>1E.11.010.0160</v>
          </cell>
          <cell r="B12575" t="str">
            <v>Citofoni da parete per citofonia viva-voce bicanale, in materiale termoplastico per fissaggio a parete, con un altoparlante per le chiamate elettroniche, nelle tipologie:</v>
          </cell>
          <cell r="C12575"/>
          <cell r="D12575"/>
        </row>
        <row r="12576">
          <cell r="A12576" t="str">
            <v>1E.11.010.0160.a</v>
          </cell>
          <cell r="B12576" t="str">
            <v>- viva voce bicanale senza microtelefono munito di 4 pulsanti</v>
          </cell>
          <cell r="C12576" t="str">
            <v>cad</v>
          </cell>
          <cell r="D12576" t="str">
            <v>45,30</v>
          </cell>
        </row>
        <row r="12577">
          <cell r="A12577" t="str">
            <v>1E.11.010.0160.b</v>
          </cell>
          <cell r="B12577" t="str">
            <v>- con microtelefono da utilizzare su impianti viva voce bicanale, munito di 2 pulsanti (apriporta e supplementare) espandibile con altri 7 pulsanti</v>
          </cell>
          <cell r="C12577" t="str">
            <v>cad</v>
          </cell>
          <cell r="D12577" t="str">
            <v>167,23</v>
          </cell>
        </row>
        <row r="12578">
          <cell r="A12578" t="str">
            <v>1E.11.010.0170</v>
          </cell>
          <cell r="B12578" t="str">
            <v>Accessori per citofoni viva voce bicanale</v>
          </cell>
          <cell r="C12578"/>
          <cell r="D12578"/>
        </row>
        <row r="12579">
          <cell r="A12579" t="str">
            <v>1E.11.010.0170.a</v>
          </cell>
          <cell r="B12579" t="str">
            <v>- kit di trasormazione per installazione a tavolo, completo di 2 m di cavo a 6 conduttori e munito di morsettiera fissa</v>
          </cell>
          <cell r="C12579" t="str">
            <v>cad</v>
          </cell>
          <cell r="D12579" t="str">
            <v>24,94</v>
          </cell>
        </row>
        <row r="12580">
          <cell r="A12580" t="str">
            <v>1E.11.010.0170.b</v>
          </cell>
          <cell r="B12580" t="str">
            <v>- kit di trasormazione per installazione a tavolo, completo di 2 m di cavo a 16 conduttori e munito di presa con spina estraibile</v>
          </cell>
          <cell r="C12580" t="str">
            <v>cad</v>
          </cell>
          <cell r="D12580" t="str">
            <v>34,54</v>
          </cell>
        </row>
        <row r="12581">
          <cell r="A12581" t="str">
            <v>1E.11.010.0170.c</v>
          </cell>
          <cell r="B12581" t="str">
            <v>- scheda suoneria Din-Don da inserire all'interno dei citofoni per cambiere suono di chiamata</v>
          </cell>
          <cell r="C12581" t="str">
            <v>cad</v>
          </cell>
          <cell r="D12581" t="str">
            <v>28,90</v>
          </cell>
        </row>
        <row r="12582">
          <cell r="A12582" t="str">
            <v>1E.11.010.0170.d</v>
          </cell>
          <cell r="B12582" t="str">
            <v>- tasto e pulsante supplementare (normalmente aperto)</v>
          </cell>
          <cell r="C12582" t="str">
            <v>cad</v>
          </cell>
          <cell r="D12582" t="str">
            <v>13,24</v>
          </cell>
        </row>
        <row r="12583">
          <cell r="A12583" t="str">
            <v>1E.11.010.0170.e</v>
          </cell>
          <cell r="B12583" t="str">
            <v>- modulo commutatore a 4 posizioni per la regolazione del volume di chiamata su tre livelli e per l'esclusione della stessa</v>
          </cell>
          <cell r="C12583" t="str">
            <v>cad</v>
          </cell>
          <cell r="D12583" t="str">
            <v>16,38</v>
          </cell>
        </row>
        <row r="12584">
          <cell r="A12584" t="str">
            <v>1E.11.010.0170.f</v>
          </cell>
          <cell r="B12584" t="str">
            <v>- modulo di segnalazione con LED rosso per la segnalazione dell'esclusione della suoneria o altre funzioni</v>
          </cell>
          <cell r="C12584" t="str">
            <v>cad</v>
          </cell>
          <cell r="D12584" t="str">
            <v>15,74</v>
          </cell>
        </row>
        <row r="12585">
          <cell r="A12585" t="str">
            <v>1E.11.010.0170.g</v>
          </cell>
          <cell r="B12585" t="str">
            <v>-modulo di segnalazione con LED verde per la segnalazione dell'esclusione della suoneria o altre funzioni</v>
          </cell>
          <cell r="C12585" t="str">
            <v>cad</v>
          </cell>
          <cell r="D12585" t="str">
            <v>15,74</v>
          </cell>
        </row>
        <row r="12586">
          <cell r="A12586" t="str">
            <v>1E.11.010.0170.h</v>
          </cell>
          <cell r="B12586" t="str">
            <v>- tasto e pulsante supplementare (normalmente chiuso) per il controllo di automazioni</v>
          </cell>
          <cell r="C12586" t="str">
            <v>cad</v>
          </cell>
          <cell r="D12586" t="str">
            <v>15,29</v>
          </cell>
        </row>
        <row r="12587">
          <cell r="A12587" t="str">
            <v>1E.11.010.0170.i</v>
          </cell>
          <cell r="B12587" t="str">
            <v>- alimentatore per citofonia viva voce bicanale, in custodia DIN a 12 moduli, doppio generatore di chiamata modulata e continua, alimentazione 230V 50 Hz 60 VA, su base per portiere elettrico con amplificatore audio viva voce bicanale</v>
          </cell>
          <cell r="C12587" t="str">
            <v>cad</v>
          </cell>
          <cell r="D12587" t="str">
            <v>154,95</v>
          </cell>
        </row>
        <row r="12588">
          <cell r="A12588" t="str">
            <v>1E.11.010.0180</v>
          </cell>
          <cell r="B12588" t="str">
            <v>Commutatori in materiale termoplastio in custodia DIN a 8 moduli e calotte di protezione per morsettiere, da utilizzare con alimentatori per 2 o più posti esterni e con la possibilità di collegare in serie fino a 4 commutatori, nelle tipologie:</v>
          </cell>
          <cell r="C12588"/>
          <cell r="D12588"/>
        </row>
        <row r="12589">
          <cell r="A12589" t="str">
            <v>1E.11.010.0180.a</v>
          </cell>
          <cell r="B12589" t="str">
            <v>- per portiere elettrico a 2 posti esterni</v>
          </cell>
          <cell r="C12589" t="str">
            <v>cad</v>
          </cell>
          <cell r="D12589" t="str">
            <v>50,02</v>
          </cell>
        </row>
        <row r="12590">
          <cell r="A12590" t="str">
            <v>1E.11.010.0180.b</v>
          </cell>
          <cell r="B12590" t="str">
            <v>- per portiere elettrico a 3 posti esterni</v>
          </cell>
          <cell r="C12590" t="str">
            <v>cad</v>
          </cell>
          <cell r="D12590" t="str">
            <v>95,70</v>
          </cell>
        </row>
        <row r="12591">
          <cell r="A12591" t="str">
            <v>1E.11.010.0190</v>
          </cell>
          <cell r="B12591" t="str">
            <v>Commutatore in materiale termoplastico in custodia DIN a 12 moduli e calotte di protezione per morsettiere, da utilizzare con alimentatori per 2 posti esterni per portiere elettrico a 2 posti esterni</v>
          </cell>
          <cell r="C12591" t="str">
            <v>cad</v>
          </cell>
          <cell r="D12591" t="str">
            <v>119,23</v>
          </cell>
        </row>
        <row r="12592">
          <cell r="A12592" t="str">
            <v>1E.11.010.0200</v>
          </cell>
          <cell r="B12592" t="str">
            <v>Trasformatori e accessori in materiale termoplastico con custodia DIN 4 moduli, alimentazione 230V 50 Hz protezione a PTC contro cortocircuiti e variazioni termiche, nelle tipologie:</v>
          </cell>
          <cell r="C12592"/>
          <cell r="D12592"/>
        </row>
        <row r="12593">
          <cell r="A12593" t="str">
            <v>1E.11.010.0200.a</v>
          </cell>
          <cell r="B12593" t="str">
            <v>- con potenza 20 VA e tensione d'uscita 12 Vca</v>
          </cell>
          <cell r="C12593" t="str">
            <v>cad</v>
          </cell>
          <cell r="D12593" t="str">
            <v>26,11</v>
          </cell>
        </row>
        <row r="12594">
          <cell r="A12594" t="str">
            <v>1E.11.010.0200.b</v>
          </cell>
          <cell r="B12594" t="str">
            <v>- con potenza 30 VA e tensione d'uscita 15 Vca</v>
          </cell>
          <cell r="C12594" t="str">
            <v>cad</v>
          </cell>
          <cell r="D12594" t="str">
            <v>26,59</v>
          </cell>
        </row>
        <row r="12595">
          <cell r="A12595" t="str">
            <v>1E.11.010.0200.c</v>
          </cell>
          <cell r="B12595" t="str">
            <v>- rigeneratore di chiamata per l'amplificazione del segnale di chiamata, da collegare con più di due citofoni o monitor in parallelo fino a un massimo di 4 apparecchi</v>
          </cell>
          <cell r="C12595" t="str">
            <v>cad</v>
          </cell>
          <cell r="D12595" t="str">
            <v>47,80</v>
          </cell>
        </row>
        <row r="12596">
          <cell r="A12596" t="str">
            <v>1E.11.010.0210</v>
          </cell>
          <cell r="B12596" t="str">
            <v>Relè ed accessori in materiale termoplastico con custodia DIN 4 moduli:</v>
          </cell>
          <cell r="C12596"/>
          <cell r="D12596"/>
        </row>
        <row r="12597">
          <cell r="A12597" t="str">
            <v>1E.11.010.0210.a</v>
          </cell>
          <cell r="B12597" t="str">
            <v>- commutatore per reti intercomunicanti da utilizzare su impianti per portiere elettrico e videocitofonia, permette di realizzare gruppi indipendenti di citofoni intercomunicanti; dispone di un generatore di chiamata differenziata; per il collegamento di più commutatori è necessaria l'installazione di un trasformatore con potenza 30 VA e tensione d'uscita 15 Vca per ogni commutatore</v>
          </cell>
          <cell r="C12597" t="str">
            <v>cad</v>
          </cell>
          <cell r="D12597" t="str">
            <v>45,86</v>
          </cell>
        </row>
        <row r="12598">
          <cell r="A12598" t="str">
            <v>1E.11.010.0210.b</v>
          </cell>
          <cell r="B12598" t="str">
            <v>- commutatore in materiale termoplastico in custodia DIN a 12 moduli e calotte di protezione per morsettiere estraibili, da utilizzare su impianti per portiere elettrico con citofoni intercomunicanti e videocitofonia con monitor intercomunicanti; permette la realizzazione di reti di citofoni/monitor intercomunicanti utilizzando un solo filo per le chiamate intercomunicanti; necessita di alimentazione 230V 50Hz con potenza massima assorbita 30VA, protezione a PTC contro i cortocircuiti e variazioni termiche</v>
          </cell>
          <cell r="C12598" t="str">
            <v>cad</v>
          </cell>
          <cell r="D12598" t="str">
            <v>126,85</v>
          </cell>
        </row>
        <row r="12599">
          <cell r="A12599" t="str">
            <v>1E.11.010.0210.c</v>
          </cell>
          <cell r="B12599" t="str">
            <v>- per accensione luci scale o altro, carico ai contatti 3A, 230Vac con alimentazione 12Vcc o Vca</v>
          </cell>
          <cell r="C12599" t="str">
            <v>cad</v>
          </cell>
          <cell r="D12599" t="str">
            <v>26,49</v>
          </cell>
        </row>
        <row r="12600">
          <cell r="A12600" t="str">
            <v>1E.11.010.0210.d</v>
          </cell>
          <cell r="B12600" t="str">
            <v>- per suonerie supplementari o altro, carico ai contatti 3A 230Vac, alimentazione 12Vcc o Vca</v>
          </cell>
          <cell r="C12600" t="str">
            <v>cad</v>
          </cell>
          <cell r="D12600" t="str">
            <v>35,49</v>
          </cell>
        </row>
        <row r="12601">
          <cell r="A12601" t="str">
            <v>1E.11.010.0210.e</v>
          </cell>
          <cell r="B12601" t="str">
            <v>- temporizzato con regolazione del tempo d'inserzione, carico ai contatti 3A 230Vca, alimentazione 12Vcc o Vca</v>
          </cell>
          <cell r="C12601" t="str">
            <v>cad</v>
          </cell>
          <cell r="D12601" t="str">
            <v>35,59</v>
          </cell>
        </row>
        <row r="12602">
          <cell r="A12602" t="str">
            <v>1E.11.010.0220</v>
          </cell>
          <cell r="B12602" t="str">
            <v>Suonerie elettroniche a una, due e tre note, in materiale termoplastico, nei tipi:</v>
          </cell>
          <cell r="C12602"/>
          <cell r="D12602"/>
        </row>
        <row r="12603">
          <cell r="A12603" t="str">
            <v>1E.11.010.0220.a</v>
          </cell>
          <cell r="B12603" t="str">
            <v>- con chiamata differenziata da 2 ingressi, alimentazione 230 Vca</v>
          </cell>
          <cell r="C12603" t="str">
            <v>cad</v>
          </cell>
          <cell r="D12603" t="str">
            <v>39,13</v>
          </cell>
        </row>
        <row r="12604">
          <cell r="A12604" t="str">
            <v>1E.11.010.0220.b</v>
          </cell>
          <cell r="B12604" t="str">
            <v>- suoneria con chiamata differenziata da 2 ingressi, alimentazione 15 Vca</v>
          </cell>
          <cell r="C12604" t="str">
            <v>cad</v>
          </cell>
          <cell r="D12604" t="str">
            <v>23,08</v>
          </cell>
        </row>
        <row r="12605">
          <cell r="A12605" t="str">
            <v>1E.11.010.0220.c</v>
          </cell>
          <cell r="B12605" t="str">
            <v>- con chiamata differenziata da 2 ingressi, alimentazione 12÷15 Vcc o 12÷15 Vca oppure batteria 9 V</v>
          </cell>
          <cell r="C12605" t="str">
            <v>cad</v>
          </cell>
          <cell r="D12605" t="str">
            <v>31,09</v>
          </cell>
        </row>
        <row r="12606">
          <cell r="A12606" t="str">
            <v>1E.11.010.0220.d</v>
          </cell>
          <cell r="B12606" t="str">
            <v>- altoparlante ripetitore di chiamata elettronica per impianti elettronici, fissaggio su scatola rettangolare o con tasselli</v>
          </cell>
          <cell r="C12606" t="str">
            <v>cad</v>
          </cell>
          <cell r="D12606" t="str">
            <v>17,15</v>
          </cell>
        </row>
        <row r="12607">
          <cell r="A12607" t="str">
            <v>1E.11.010.0230</v>
          </cell>
          <cell r="B12607" t="str">
            <v>Posti esterni e accessori:</v>
          </cell>
          <cell r="C12607"/>
          <cell r="D12607"/>
        </row>
        <row r="12608">
          <cell r="A12608" t="str">
            <v>1E.11.010.0230.a</v>
          </cell>
          <cell r="B12608" t="str">
            <v>- audio munito di altoparlante e microfono amplificato, da installare nelle pulsantiere esterne</v>
          </cell>
          <cell r="C12608" t="str">
            <v>cad</v>
          </cell>
          <cell r="D12608" t="str">
            <v>39,44</v>
          </cell>
        </row>
        <row r="12609">
          <cell r="A12609" t="str">
            <v>1E.11.010.0230.b</v>
          </cell>
          <cell r="B12609" t="str">
            <v>- per portiere elettrico unifilare 1+1, con doppio amplificatore e con generatore di chiamata elettronica, alimentazione 12Vca da installare nelle pulsantiere esterne</v>
          </cell>
          <cell r="C12609" t="str">
            <v>cad</v>
          </cell>
          <cell r="D12609" t="str">
            <v>67,58</v>
          </cell>
        </row>
        <row r="12610">
          <cell r="A12610" t="str">
            <v>1E.11.010.0230.c</v>
          </cell>
          <cell r="B12610" t="str">
            <v>- striscia a 5 diodi da montare su pulsantiere esterne, per portiere elettrico unifilare 1+1 e videocitofonico senza cavo coassiale (u diodo per ogni pulsante)</v>
          </cell>
          <cell r="C12610" t="str">
            <v>cad</v>
          </cell>
          <cell r="D12610" t="str">
            <v>12,13</v>
          </cell>
        </row>
        <row r="12611">
          <cell r="A12611" t="str">
            <v>1E.11.010.0230.d</v>
          </cell>
          <cell r="B12611" t="str">
            <v>- striscia a 4 diodi da montare su pulsantiere esterne, per portiere elettrico unifilare 1+1 e videocitofonico senza cavo coassiale (u diodo per ogni pulsante)</v>
          </cell>
          <cell r="C12611" t="str">
            <v>cad</v>
          </cell>
          <cell r="D12611" t="str">
            <v>11,77</v>
          </cell>
        </row>
        <row r="12612">
          <cell r="A12612" t="str">
            <v>1E.11.020</v>
          </cell>
          <cell r="B12612" t="str">
            <v>IMPIANTI INTERFONICI VIVA VOCE MONOCANALI</v>
          </cell>
          <cell r="C12612"/>
          <cell r="D12612"/>
        </row>
        <row r="12613">
          <cell r="A12613" t="str">
            <v>1E.11.020.0010</v>
          </cell>
          <cell r="B12613" t="str">
            <v>Centralini semplici in materiale teroplastico, da appoggio tavolo con chiamata elettronica persistente, collegabili a derivati normali, da esterno, a tromba e ad amplificatore di potenza per chiamate cercapersone, nelle tipologie:</v>
          </cell>
          <cell r="C12613"/>
          <cell r="D12613"/>
        </row>
        <row r="12614">
          <cell r="A12614" t="str">
            <v>1E.11.020.0010.a</v>
          </cell>
          <cell r="B12614" t="str">
            <v>- a una linea, senza comando per amplificatore di potenza per chiamata cercapersone</v>
          </cell>
          <cell r="C12614" t="str">
            <v>cad</v>
          </cell>
          <cell r="D12614" t="str">
            <v>102,14</v>
          </cell>
        </row>
        <row r="12615">
          <cell r="A12615" t="str">
            <v>1E.11.020.0010.b</v>
          </cell>
          <cell r="B12615" t="str">
            <v>- a una linea</v>
          </cell>
          <cell r="C12615" t="str">
            <v>cad</v>
          </cell>
          <cell r="D12615" t="str">
            <v>120,18</v>
          </cell>
        </row>
        <row r="12616">
          <cell r="A12616" t="str">
            <v>1E.11.020.0010.c</v>
          </cell>
          <cell r="B12616" t="str">
            <v>- a 3 linee</v>
          </cell>
          <cell r="C12616" t="str">
            <v>cad</v>
          </cell>
          <cell r="D12616" t="str">
            <v>129,38</v>
          </cell>
        </row>
        <row r="12617">
          <cell r="A12617" t="str">
            <v>1E.11.020.0010.d</v>
          </cell>
          <cell r="B12617" t="str">
            <v>- a 6 linee</v>
          </cell>
          <cell r="C12617" t="str">
            <v>cad</v>
          </cell>
          <cell r="D12617" t="str">
            <v>234,62</v>
          </cell>
        </row>
        <row r="12618">
          <cell r="A12618" t="str">
            <v>1E.11.020.0010.e</v>
          </cell>
          <cell r="B12618" t="str">
            <v>- a 12 linee</v>
          </cell>
          <cell r="C12618" t="str">
            <v>cad</v>
          </cell>
          <cell r="D12618" t="str">
            <v>364,96</v>
          </cell>
        </row>
        <row r="12619">
          <cell r="A12619" t="str">
            <v>1E.11.020.0010.f</v>
          </cell>
          <cell r="B12619" t="str">
            <v>- a 18 linee</v>
          </cell>
          <cell r="C12619" t="str">
            <v>cad</v>
          </cell>
          <cell r="D12619" t="str">
            <v>536,80</v>
          </cell>
        </row>
        <row r="12620">
          <cell r="A12620" t="str">
            <v>1E.11.020.0020</v>
          </cell>
          <cell r="B12620" t="str">
            <v>Derivati normali per centralini semplici, nelle tipologie:</v>
          </cell>
          <cell r="C12620"/>
          <cell r="D12620"/>
        </row>
        <row r="12621">
          <cell r="A12621" t="str">
            <v>1E.11.020.0020.a</v>
          </cell>
          <cell r="B12621" t="str">
            <v>- da parete in materiale termoplastico</v>
          </cell>
          <cell r="C12621" t="str">
            <v>cad</v>
          </cell>
          <cell r="D12621" t="str">
            <v>41,64</v>
          </cell>
        </row>
        <row r="12622">
          <cell r="A12622" t="str">
            <v>1E.11.020.0020.b</v>
          </cell>
          <cell r="B12622" t="str">
            <v>- da parete con chiamata in materiale termoplastico</v>
          </cell>
          <cell r="C12622" t="str">
            <v>cad</v>
          </cell>
          <cell r="D12622" t="str">
            <v>45,68</v>
          </cell>
        </row>
        <row r="12623">
          <cell r="A12623" t="str">
            <v>1E.11.020.0020.c</v>
          </cell>
          <cell r="B12623" t="str">
            <v>- morsettiera con cavo a due conduttori per trasformare i derivati da parete a tavolo</v>
          </cell>
          <cell r="C12623" t="str">
            <v>cad</v>
          </cell>
          <cell r="D12623" t="str">
            <v>19,84</v>
          </cell>
        </row>
        <row r="12624">
          <cell r="A12624" t="str">
            <v>1E.11.020.0020.d</v>
          </cell>
          <cell r="B12624" t="str">
            <v>- a tromba</v>
          </cell>
          <cell r="C12624" t="str">
            <v>cad</v>
          </cell>
          <cell r="D12624" t="str">
            <v>149,20</v>
          </cell>
        </row>
        <row r="12625">
          <cell r="A12625" t="str">
            <v>1E.11.020.0020.e</v>
          </cell>
          <cell r="B12625" t="str">
            <v>- a cassetta da parete</v>
          </cell>
          <cell r="C12625" t="str">
            <v>cad</v>
          </cell>
          <cell r="D12625" t="str">
            <v>71,67</v>
          </cell>
        </row>
        <row r="12626">
          <cell r="A12626" t="str">
            <v>1E.11.020.0020.f</v>
          </cell>
          <cell r="B12626" t="str">
            <v>- a pulsantiera da esterno a parete completa di posto esterno</v>
          </cell>
          <cell r="C12626" t="str">
            <v>cad</v>
          </cell>
          <cell r="D12626" t="str">
            <v>49,83</v>
          </cell>
        </row>
        <row r="12627">
          <cell r="A12627" t="str">
            <v>1E.11.020.0020.g</v>
          </cell>
          <cell r="B12627" t="str">
            <v>- a pulsantiera da esterno a parete completa di posto esterno e protezione antipioggia</v>
          </cell>
          <cell r="C12627" t="str">
            <v>cad</v>
          </cell>
          <cell r="D12627" t="str">
            <v>81,05</v>
          </cell>
        </row>
        <row r="12628">
          <cell r="A12628" t="str">
            <v>1E.11.020.0030</v>
          </cell>
          <cell r="B12628" t="str">
            <v>Centralini intercomunicanti a una conversazione con chiamata elettronica, collegabili a derivati normali, da esterno, a tromba e ad amplificatore per chiamate cercapersone, nelle tipologie:</v>
          </cell>
          <cell r="C12628"/>
          <cell r="D12628"/>
        </row>
        <row r="12629">
          <cell r="A12629" t="str">
            <v>1E.11.020.0030.a</v>
          </cell>
          <cell r="B12629" t="str">
            <v>- intercomunicante a 3 linee</v>
          </cell>
          <cell r="C12629" t="str">
            <v>cad</v>
          </cell>
          <cell r="D12629" t="str">
            <v>124,19</v>
          </cell>
        </row>
        <row r="12630">
          <cell r="A12630" t="str">
            <v>1E.11.020.0030.b</v>
          </cell>
          <cell r="B12630" t="str">
            <v>- intercomunicante a 6 linee</v>
          </cell>
          <cell r="C12630" t="str">
            <v>cad</v>
          </cell>
          <cell r="D12630" t="str">
            <v>156,78</v>
          </cell>
        </row>
        <row r="12631">
          <cell r="A12631" t="str">
            <v>1E.11.020.0030.c</v>
          </cell>
          <cell r="B12631" t="str">
            <v>- intercomunicante a 12 linee</v>
          </cell>
          <cell r="C12631" t="str">
            <v>cad</v>
          </cell>
          <cell r="D12631" t="str">
            <v>270,79</v>
          </cell>
        </row>
        <row r="12632">
          <cell r="A12632" t="str">
            <v>1E.11.020.0030.d</v>
          </cell>
          <cell r="B12632" t="str">
            <v>- intercomunicante a 18 linee</v>
          </cell>
          <cell r="C12632" t="str">
            <v>cad</v>
          </cell>
          <cell r="D12632" t="str">
            <v>406,42</v>
          </cell>
        </row>
        <row r="12633">
          <cell r="A12633" t="str">
            <v>1E.11.020.0030.e</v>
          </cell>
          <cell r="B12633" t="str">
            <v>- alimentatore in custodia DIN 12 moduli per centralini intercomunicanti, alimentazione 230 Vca</v>
          </cell>
          <cell r="C12633" t="str">
            <v>cad</v>
          </cell>
          <cell r="D12633" t="str">
            <v>214,10</v>
          </cell>
        </row>
        <row r="12634">
          <cell r="A12634" t="str">
            <v>1E.11.020.0040</v>
          </cell>
          <cell r="B12634" t="str">
            <v>Centralini intercomunicanti a più conversazioni con chiamata elettronica, collegamento ad amplificatore per chiamate cercapersone, nelle tipologie:</v>
          </cell>
          <cell r="C12634"/>
          <cell r="D12634"/>
        </row>
        <row r="12635">
          <cell r="A12635" t="str">
            <v>1E.11.020.0040.a</v>
          </cell>
          <cell r="B12635" t="str">
            <v>- centralino intercomunicante a 6 linee</v>
          </cell>
          <cell r="C12635" t="str">
            <v>cad</v>
          </cell>
          <cell r="D12635" t="str">
            <v>368,43</v>
          </cell>
        </row>
        <row r="12636">
          <cell r="A12636" t="str">
            <v>1E.11.020.0040.b</v>
          </cell>
          <cell r="B12636" t="str">
            <v>- centralino intercomunicante a 12 linee</v>
          </cell>
          <cell r="C12636" t="str">
            <v>cad</v>
          </cell>
          <cell r="D12636" t="str">
            <v>463,73</v>
          </cell>
        </row>
        <row r="12637">
          <cell r="A12637" t="str">
            <v>1E.11.020.0040.c</v>
          </cell>
          <cell r="B12637" t="str">
            <v>- centralino intercomunicante a 18 linee</v>
          </cell>
          <cell r="C12637" t="str">
            <v>cad</v>
          </cell>
          <cell r="D12637" t="str">
            <v>662,83</v>
          </cell>
        </row>
        <row r="12638">
          <cell r="A12638" t="str">
            <v>1E.11.020.0040.d</v>
          </cell>
          <cell r="B12638" t="str">
            <v>- alimentatore in custodia DIN 8 moduli per derivati interfonici intercomunicanti a più conversazioni, alimentazione 230 Vca</v>
          </cell>
          <cell r="C12638" t="str">
            <v>cad</v>
          </cell>
          <cell r="D12638" t="str">
            <v>45,10</v>
          </cell>
        </row>
        <row r="12639">
          <cell r="A12639" t="str">
            <v>1E.11.020.0050</v>
          </cell>
          <cell r="B12639" t="str">
            <v>Amplificatore di potenza per chiamate cercapersone, per utilizzo su impianti di interfonici a viva voce e su impianti citofonici intercomunicanti, potenza di uscita 50 W, ad alta impedenza e tensione costante 100 V, segnale acustico di avviso di chiamata, alimentazione 230 Vca</v>
          </cell>
          <cell r="C12639" t="str">
            <v>cad</v>
          </cell>
          <cell r="D12639" t="str">
            <v>218,06</v>
          </cell>
        </row>
        <row r="12640">
          <cell r="A12640" t="str">
            <v>1E.11.020.0060</v>
          </cell>
          <cell r="B12640" t="str">
            <v>Diffusori acustici per chiamate cercapersone, collegamento ad alta impedenza, tensione costante 100 V, nei tipi:</v>
          </cell>
          <cell r="C12640"/>
          <cell r="D12640"/>
        </row>
        <row r="12641">
          <cell r="A12641" t="str">
            <v>1E.11.020.0060.a</v>
          </cell>
          <cell r="B12641" t="str">
            <v>- a tromba in materiale termoplastico per potenze da 1,5 W a 10 W</v>
          </cell>
          <cell r="C12641" t="str">
            <v>cad</v>
          </cell>
          <cell r="D12641" t="str">
            <v>188,09</v>
          </cell>
        </row>
        <row r="12642">
          <cell r="A12642" t="str">
            <v>1E.11.020.0060.b</v>
          </cell>
          <cell r="B12642" t="str">
            <v>- diffusore a tromba stagna per esterni per potenze da 2,5 W a 20 W</v>
          </cell>
          <cell r="C12642" t="str">
            <v>cad</v>
          </cell>
          <cell r="D12642" t="str">
            <v>299,73</v>
          </cell>
        </row>
        <row r="12643">
          <cell r="A12643" t="str">
            <v>1E.11.020.0060.c</v>
          </cell>
          <cell r="B12643" t="str">
            <v>- a cassetta per potenze da 0,25 W a 4 W</v>
          </cell>
          <cell r="C12643" t="str">
            <v>cad</v>
          </cell>
          <cell r="D12643" t="str">
            <v>67,58</v>
          </cell>
        </row>
        <row r="12644">
          <cell r="A12644" t="str">
            <v>1E.11.020.0070</v>
          </cell>
          <cell r="B12644" t="str">
            <v>Interfonico a onde convogliate, con conversazione assicurata attraverso la fase della linea di alimentazione c.a.; con 3 canali audio e permette fino a tre conversazioni contemporanee, comando della conversazione automatica e manuale, alimentazione 230 Vca</v>
          </cell>
          <cell r="C12644" t="str">
            <v>cad</v>
          </cell>
          <cell r="D12644" t="str">
            <v>81,97</v>
          </cell>
        </row>
        <row r="12645">
          <cell r="A12645" t="str">
            <v>1E.11.020.0080</v>
          </cell>
          <cell r="B12645" t="str">
            <v>Coppia di citofoni ad onde convogliate per conversazione duplex, alimentazione 230 Vca</v>
          </cell>
          <cell r="C12645" t="str">
            <v>cad</v>
          </cell>
          <cell r="D12645" t="str">
            <v>136,44</v>
          </cell>
        </row>
        <row r="12646">
          <cell r="A12646" t="str">
            <v>1E.11.030</v>
          </cell>
          <cell r="B12646" t="str">
            <v>IMPIANTI VIDEOCITOFONICI CON CAVO COASSIALE</v>
          </cell>
          <cell r="C12646"/>
          <cell r="D12646"/>
        </row>
        <row r="12647">
          <cell r="A12647" t="str">
            <v>1E.11.030.0010</v>
          </cell>
          <cell r="B12647" t="str">
            <v>Monitor in materiale termolastico completo di connettori per cablatura rapida a citofoni, possibilità di accoppiamento a telefono: nelle tipologie:</v>
          </cell>
          <cell r="C12647"/>
          <cell r="D12647"/>
        </row>
        <row r="12648">
          <cell r="A12648" t="str">
            <v>1E.11.030.0010.a</v>
          </cell>
          <cell r="B12648" t="str">
            <v>- con schermo 4" in bianco/nero a basso profilo</v>
          </cell>
          <cell r="C12648" t="str">
            <v>cad</v>
          </cell>
          <cell r="D12648" t="str">
            <v>211,43</v>
          </cell>
        </row>
        <row r="12649">
          <cell r="A12649" t="str">
            <v>1E.11.030.0010.b</v>
          </cell>
          <cell r="B12649" t="str">
            <v>- con schermo 4" in bianco/nero a basso profilo, dotato di sistema di memorizzazione fino a 32 immagini in B/N, con circuito di alimentazione per batteria in tampone Ni/Cd 8,4V 150 mA (esclusa)</v>
          </cell>
          <cell r="C12649" t="str">
            <v>cad</v>
          </cell>
          <cell r="D12649" t="str">
            <v>557,18</v>
          </cell>
        </row>
        <row r="12650">
          <cell r="A12650" t="str">
            <v>1E.11.030.0010.c</v>
          </cell>
          <cell r="B12650" t="str">
            <v>- a basso profilo con schermo 4" LCD a colori</v>
          </cell>
          <cell r="C12650" t="str">
            <v>cad</v>
          </cell>
          <cell r="D12650" t="str">
            <v>458,43</v>
          </cell>
        </row>
        <row r="12651">
          <cell r="A12651" t="str">
            <v>1E.11.030.0020</v>
          </cell>
          <cell r="B12651" t="str">
            <v>Accessori per monitor:</v>
          </cell>
          <cell r="C12651"/>
          <cell r="D12651"/>
        </row>
        <row r="12652">
          <cell r="A12652" t="str">
            <v>1E.11.030.0020.a</v>
          </cell>
          <cell r="B12652" t="str">
            <v>- staffa di fissaggio a parete per monitor e citofoni abbinati, dotata di morsettiera di interconnessione, per fissaggio su scatole da incasso</v>
          </cell>
          <cell r="C12652" t="str">
            <v>cad</v>
          </cell>
          <cell r="D12652" t="str">
            <v>27,72</v>
          </cell>
        </row>
        <row r="12653">
          <cell r="A12653" t="str">
            <v>1E.11.030.0020.b</v>
          </cell>
          <cell r="B12653" t="str">
            <v>- staffa di fissaggio a parete per monitor singolo, dotata di morsettiera di interconnessione monitor e di viti di fissaggio su scatola rettangolare verticale</v>
          </cell>
          <cell r="C12653" t="str">
            <v>cad</v>
          </cell>
          <cell r="D12653" t="str">
            <v>27,72</v>
          </cell>
        </row>
        <row r="12654">
          <cell r="A12654" t="str">
            <v>1E.11.030.0020.c</v>
          </cell>
          <cell r="B12654" t="str">
            <v>- staffa di fissaggio a parete per telefono accoppiato al monitor, dotata di morsettiera di interconnessione, per fissaggio su scatole da incasso</v>
          </cell>
          <cell r="C12654" t="str">
            <v>cad</v>
          </cell>
          <cell r="D12654" t="str">
            <v>27,72</v>
          </cell>
        </row>
        <row r="12655">
          <cell r="A12655" t="str">
            <v>1E.11.030.0020.d</v>
          </cell>
          <cell r="B12655" t="str">
            <v>- scatola da incasso per fissaggio a parete della staffa</v>
          </cell>
          <cell r="C12655" t="str">
            <v>cad</v>
          </cell>
          <cell r="D12655" t="str">
            <v>18,88</v>
          </cell>
        </row>
        <row r="12656">
          <cell r="A12656" t="str">
            <v>1E.11.030.0020.e</v>
          </cell>
          <cell r="B12656" t="str">
            <v>- kit di trasformazione da tavolo per citofoni e monitor abbinati, dotato di morsettiera di interconnessione, 2 metri di cavo a 12 conduttori + 1 coassiale, munito di presa e spina estraibile</v>
          </cell>
          <cell r="C12656" t="str">
            <v>cad</v>
          </cell>
          <cell r="D12656" t="str">
            <v>82,36</v>
          </cell>
        </row>
        <row r="12657">
          <cell r="A12657" t="str">
            <v>1E.11.030.0020.f</v>
          </cell>
          <cell r="B12657" t="str">
            <v>- kit di trasformazione da tavolo per citofoni e monitor abbinati, dotato di morsettiera di interconnessione, 2 metri di cavo a 22 conduttori + 1 coassiale, munito di presa e spina estraibile</v>
          </cell>
          <cell r="C12657" t="str">
            <v>cad</v>
          </cell>
          <cell r="D12657" t="str">
            <v>105,57</v>
          </cell>
        </row>
        <row r="12658">
          <cell r="A12658" t="str">
            <v>1E.11.030.0020.g</v>
          </cell>
          <cell r="B12658" t="str">
            <v>- kit di trasformazione da tavolo per telefono accoppiato al monitor per impianto di videocitofono, dotato di cavo a 12 conduttori + 1 coassiale, munito di presa e spina estraibile e cavo con plug telefonico, completo di staffa e morsettiera di interconnessione</v>
          </cell>
          <cell r="C12658" t="str">
            <v>cad</v>
          </cell>
          <cell r="D12658" t="str">
            <v>91,73</v>
          </cell>
        </row>
        <row r="12659">
          <cell r="A12659" t="str">
            <v>1E.11.030.0020.h</v>
          </cell>
          <cell r="B12659" t="str">
            <v>- kit di trasformazione da tavolo per monitor singolo dotato di morsettiera di interconnessione, con 2 metri di cavo a 8 conduttori + 1 coassiale, munito di presa e spina estraibile</v>
          </cell>
          <cell r="C12659" t="str">
            <v>cad</v>
          </cell>
          <cell r="D12659" t="str">
            <v>64,66</v>
          </cell>
        </row>
        <row r="12660">
          <cell r="A12660" t="str">
            <v>1E.11.030.0020.i</v>
          </cell>
          <cell r="B12660" t="str">
            <v>- alimentatore per kit di trasformazione da tavolo, da utilizzare nel caso di più monitor collegati in parallelo o su linee di collegamento molto lunghe, completo di cavo di aliemntazione 230Vca</v>
          </cell>
          <cell r="C12660" t="str">
            <v>cad</v>
          </cell>
          <cell r="D12660" t="str">
            <v>50,01</v>
          </cell>
        </row>
        <row r="12661">
          <cell r="A12661" t="str">
            <v>1E.11.030.0030</v>
          </cell>
          <cell r="B12661" t="str">
            <v>Monitor da esterno parete in materiale termoplastico, completo di staffa di fissaggio con morsettiera, di altoparlante per le chiamate elettroniche e di tre pulsanti (apriporta, autoaccensione e luce scale), nelle tipologie:</v>
          </cell>
          <cell r="C12661"/>
          <cell r="D12661"/>
        </row>
        <row r="12662">
          <cell r="A12662" t="str">
            <v>1E.11.030.0030.a</v>
          </cell>
          <cell r="B12662" t="str">
            <v>- con schermo 4" in bianco/nero a basso profilo</v>
          </cell>
          <cell r="C12662" t="str">
            <v>cad</v>
          </cell>
          <cell r="D12662" t="str">
            <v>221,34</v>
          </cell>
        </row>
        <row r="12663">
          <cell r="A12663" t="str">
            <v>1E.11.030.0030.b</v>
          </cell>
          <cell r="B12663" t="str">
            <v>- con schermo 4" in bianco/nero a basso profilo, dotato di sistema di memorizzazione fino a 32 immagini in B/N, con circuito di alimentazione per batteria in tampone Ni/Cd 8,4V 150 mA (esclusa)</v>
          </cell>
          <cell r="C12663" t="str">
            <v>cad</v>
          </cell>
          <cell r="D12663" t="str">
            <v>556,69</v>
          </cell>
        </row>
        <row r="12664">
          <cell r="A12664" t="str">
            <v>1E.11.030.0030.c</v>
          </cell>
          <cell r="B12664" t="str">
            <v>- a basso profilo con schermo 4" LCD a colori</v>
          </cell>
          <cell r="C12664" t="str">
            <v>cad</v>
          </cell>
          <cell r="D12664" t="str">
            <v>458,43</v>
          </cell>
        </row>
        <row r="12665">
          <cell r="A12665" t="str">
            <v>1E.11.030.0030.d</v>
          </cell>
          <cell r="B12665" t="str">
            <v>- con schermo 4" in bianco/nero a basso profilo, munito di 8 pulsanti supplementari per le chiamate itercomunicanti</v>
          </cell>
          <cell r="C12665" t="str">
            <v>cad</v>
          </cell>
          <cell r="D12665" t="str">
            <v>285,54</v>
          </cell>
        </row>
        <row r="12666">
          <cell r="A12666" t="str">
            <v>1E.11.030.0030.e</v>
          </cell>
          <cell r="B12666" t="str">
            <v>- con schermo 4" in bianco/nero a basso profilo con segreto di conversazione</v>
          </cell>
          <cell r="C12666" t="str">
            <v>cad</v>
          </cell>
          <cell r="D12666" t="str">
            <v>246,86</v>
          </cell>
        </row>
        <row r="12667">
          <cell r="A12667" t="str">
            <v>1E.11.030.0030.f</v>
          </cell>
          <cell r="B12667" t="str">
            <v>- con schermo 5" in bianco/nero</v>
          </cell>
          <cell r="C12667" t="str">
            <v>cad</v>
          </cell>
          <cell r="D12667" t="str">
            <v>169,46</v>
          </cell>
        </row>
        <row r="12668">
          <cell r="A12668" t="str">
            <v>1E.11.030.0030.g</v>
          </cell>
          <cell r="B12668" t="str">
            <v>- con schermo 5" in bianco/nero con segreto di conversazione</v>
          </cell>
          <cell r="C12668" t="str">
            <v>cad</v>
          </cell>
          <cell r="D12668" t="str">
            <v>169,46</v>
          </cell>
        </row>
        <row r="12669">
          <cell r="A12669" t="str">
            <v>1E.11.030.0040</v>
          </cell>
          <cell r="B12669" t="str">
            <v>Accessori per monitor da esterno:</v>
          </cell>
          <cell r="C12669"/>
          <cell r="D12669"/>
        </row>
        <row r="12670">
          <cell r="A12670" t="str">
            <v>1E.11.030.0040.a</v>
          </cell>
          <cell r="B12670" t="str">
            <v>- kit di trasformazione da tavolo per monitor singolo dotato di morsettiera di interconnessione, con 2 metri di cavo a 12 conduttori + 1 coassiale, munito di presa e spina estraibile</v>
          </cell>
          <cell r="C12670" t="str">
            <v>cad</v>
          </cell>
          <cell r="D12670" t="str">
            <v>70,50</v>
          </cell>
        </row>
        <row r="12671">
          <cell r="A12671" t="str">
            <v>1E.11.030.0040.b</v>
          </cell>
          <cell r="B12671" t="str">
            <v>- kit di trasformazione da tavolo per monitor singolo dotato di alimentatore 230 Vca incorporato per l'utilizzo di più monitor in parallelo o con linee di collegamento molto lunghe e completo di 2 metri di cavo a 12 conduttori + 1 coassiale, munito di presa e spina estraibile</v>
          </cell>
          <cell r="C12671" t="str">
            <v>cad</v>
          </cell>
          <cell r="D12671" t="str">
            <v>93,12</v>
          </cell>
        </row>
        <row r="12672">
          <cell r="A12672" t="str">
            <v>1E.11.030.0040.c</v>
          </cell>
          <cell r="B12672" t="str">
            <v>- kit di trasformazione da tavolo per monitor singolo dotato di 2 metri di cavo a 22 conduttori + 1 coassiale, munito di presa e spina estraibile</v>
          </cell>
          <cell r="C12672" t="str">
            <v>cad</v>
          </cell>
          <cell r="D12672" t="str">
            <v>87,31</v>
          </cell>
        </row>
        <row r="12673">
          <cell r="A12673" t="str">
            <v>1E.11.030.0040.d</v>
          </cell>
          <cell r="B12673" t="str">
            <v>- kit di trasformazione da tavolo per monitor singolo dotato di alimentatore 230 Vca incorporato per l'utilizzo di più monitor in parallelo o con linee di collegamento molto lunghe e completo di 2 metri di cavo a 22 conduttori + 1 coassiale, munito di presa e spina estraibile</v>
          </cell>
          <cell r="C12673" t="str">
            <v>cad</v>
          </cell>
          <cell r="D12673" t="str">
            <v>113,20</v>
          </cell>
        </row>
        <row r="12674">
          <cell r="A12674" t="str">
            <v>1E.11.030.0050</v>
          </cell>
          <cell r="B12674" t="str">
            <v>Ricambi per monitor:</v>
          </cell>
          <cell r="C12674"/>
          <cell r="D12674"/>
        </row>
        <row r="12675">
          <cell r="A12675" t="str">
            <v>1E.11.030.0050.a</v>
          </cell>
          <cell r="B12675" t="str">
            <v>- altoparlante per ricevitore o suoneria, diametro 50 mm 47 Ohm</v>
          </cell>
          <cell r="C12675" t="str">
            <v>cad</v>
          </cell>
          <cell r="D12675" t="str">
            <v>8,51</v>
          </cell>
        </row>
        <row r="12676">
          <cell r="A12676" t="str">
            <v>1E.11.030.0050.b</v>
          </cell>
          <cell r="B12676" t="str">
            <v>- impugnatura microtelefono composta da 2 pezzi</v>
          </cell>
          <cell r="C12676" t="str">
            <v>cad</v>
          </cell>
          <cell r="D12676" t="str">
            <v>8,51</v>
          </cell>
        </row>
        <row r="12677">
          <cell r="A12677" t="str">
            <v>1E.11.030.0050.c</v>
          </cell>
          <cell r="B12677" t="str">
            <v>- cordone spiralato estensibile (lungo) a 3 conduttori</v>
          </cell>
          <cell r="C12677" t="str">
            <v>cad</v>
          </cell>
          <cell r="D12677" t="str">
            <v>9,36</v>
          </cell>
        </row>
        <row r="12678">
          <cell r="A12678" t="str">
            <v>1E.11.030.0050.d</v>
          </cell>
          <cell r="B12678" t="str">
            <v>- cordone spiralato estensibile (lungo) a 4 conduttori</v>
          </cell>
          <cell r="C12678" t="str">
            <v>cad</v>
          </cell>
          <cell r="D12678" t="str">
            <v>10,69</v>
          </cell>
        </row>
        <row r="12679">
          <cell r="A12679" t="str">
            <v>1E.11.030.0050.e</v>
          </cell>
          <cell r="B12679" t="str">
            <v>- leva gancio icrotelefono</v>
          </cell>
          <cell r="C12679" t="str">
            <v>cad</v>
          </cell>
          <cell r="D12679" t="str">
            <v>6,69</v>
          </cell>
        </row>
        <row r="12680">
          <cell r="A12680" t="str">
            <v>1E.11.030.0050.f</v>
          </cell>
          <cell r="B12680" t="str">
            <v>- microtelefono con circuito ampificatore e contatti per faston</v>
          </cell>
          <cell r="C12680" t="str">
            <v>cad</v>
          </cell>
          <cell r="D12680" t="str">
            <v>10,45</v>
          </cell>
        </row>
        <row r="12681">
          <cell r="A12681" t="str">
            <v>1E.11.030.0050.g</v>
          </cell>
          <cell r="B12681" t="str">
            <v>- vetrino di protezione per monitor</v>
          </cell>
          <cell r="C12681" t="str">
            <v>cad</v>
          </cell>
          <cell r="D12681" t="str">
            <v>8,80</v>
          </cell>
        </row>
        <row r="12682">
          <cell r="A12682" t="str">
            <v>1E.11.030.0060</v>
          </cell>
          <cell r="B12682" t="str">
            <v>Monitor da incasso parete in materiale termoplastico, completo di staffa di fissaggio con morsettiera, di altoparlante per le chiamate elettroniche e di tre pulsanti (apriporta, autoaccensione e luce scale), nelle tipologie:</v>
          </cell>
          <cell r="C12682"/>
          <cell r="D12682"/>
        </row>
        <row r="12683">
          <cell r="A12683" t="str">
            <v>1E.11.030.0060.a</v>
          </cell>
          <cell r="B12683" t="str">
            <v>- con schermo 5" in bianco/nero</v>
          </cell>
          <cell r="C12683" t="str">
            <v>cad</v>
          </cell>
          <cell r="D12683" t="str">
            <v>175,01</v>
          </cell>
        </row>
        <row r="12684">
          <cell r="A12684" t="str">
            <v>1E.11.030.0060.b</v>
          </cell>
          <cell r="B12684" t="str">
            <v>- monitor con schermo 5" in bianco/nero con segreto di conversazione</v>
          </cell>
          <cell r="C12684" t="str">
            <v>cad</v>
          </cell>
          <cell r="D12684" t="str">
            <v>185,36</v>
          </cell>
        </row>
        <row r="12685">
          <cell r="A12685" t="str">
            <v>1E.11.030.0060.c</v>
          </cell>
          <cell r="B12685" t="str">
            <v>- scatola da inasso in materiale termoplastico per monitor</v>
          </cell>
          <cell r="C12685" t="str">
            <v>cad</v>
          </cell>
          <cell r="D12685" t="str">
            <v>8,26</v>
          </cell>
        </row>
        <row r="12686">
          <cell r="A12686" t="str">
            <v>1E.11.030.0070</v>
          </cell>
          <cell r="B12686" t="str">
            <v>Alimentatori in custodia DIN 12 moduli, con doppio generatore di chiamata modulata e continua, alimentazione 230 Vca 50 Hz 60 VA, nelle tipologie:</v>
          </cell>
          <cell r="C12686"/>
          <cell r="D12686"/>
        </row>
        <row r="12687">
          <cell r="A12687" t="str">
            <v>1E.11.030.0070.a</v>
          </cell>
          <cell r="B12687" t="str">
            <v>- alimentatore base per videocitofonia con e senza segreto di conversazione e per videocitofonia con video intercomunicanti</v>
          </cell>
          <cell r="C12687" t="str">
            <v>cad</v>
          </cell>
          <cell r="D12687" t="str">
            <v>166,38</v>
          </cell>
        </row>
        <row r="12688">
          <cell r="A12688" t="str">
            <v>1E.11.030.0070.b</v>
          </cell>
          <cell r="B12688" t="str">
            <v>- alimentatore base per videocitofonia con e senza segreto di conversazione e per videocitofonia con video inercomunicanti per impianti di tipo complesso edilizio</v>
          </cell>
          <cell r="C12688" t="str">
            <v>cad</v>
          </cell>
          <cell r="D12688" t="str">
            <v>171,31</v>
          </cell>
        </row>
        <row r="12689">
          <cell r="A12689" t="str">
            <v>1E.11.030.0070.c</v>
          </cell>
          <cell r="B12689" t="str">
            <v>- alimentatore supplementare per linee lunghe e a forte caduta di tensione o per l'accensione contemporanea di più monitor</v>
          </cell>
          <cell r="C12689" t="str">
            <v>cad</v>
          </cell>
          <cell r="D12689" t="str">
            <v>113,77</v>
          </cell>
        </row>
        <row r="12690">
          <cell r="A12690" t="str">
            <v>1E.11.030.0070.d</v>
          </cell>
          <cell r="B12690" t="str">
            <v>- alimentatore per videocitofono su complesso edilizio, per il cllegamento del gruppo esterno principale</v>
          </cell>
          <cell r="C12690" t="str">
            <v>cad</v>
          </cell>
          <cell r="D12690" t="str">
            <v>196,01</v>
          </cell>
        </row>
        <row r="12691">
          <cell r="A12691" t="str">
            <v>1E.11.040</v>
          </cell>
          <cell r="B12691" t="str">
            <v>IMPIANTI VIVA VOCE BICANALE VIDEOCITOFONICI</v>
          </cell>
          <cell r="C12691"/>
          <cell r="D12691"/>
        </row>
        <row r="12692">
          <cell r="A12692" t="str">
            <v>1E.11.040.0010</v>
          </cell>
          <cell r="B12692" t="str">
            <v>Monitor in materiale termoplastico per impianti viva voce bicanale, dotato di altoparlante per le chiamate elettroniche e di viti per l fissaggio su scatola rettangolare verticale, munito di 4 pulsanti (apriporta, autoaccensione, luce scale e conversazione), senza microtelefono con monitor a colori inclinabile e schermo da 2,5".</v>
          </cell>
          <cell r="C12692" t="str">
            <v>cad</v>
          </cell>
          <cell r="D12692" t="str">
            <v>488,65</v>
          </cell>
        </row>
        <row r="12693">
          <cell r="A12693" t="str">
            <v>1E.11.040.0020</v>
          </cell>
          <cell r="B12693" t="str">
            <v>Kit di trasformazione da tavolo completo di 2 metri di cavo a 11 conduttori e munito di morsettiera estraibile.</v>
          </cell>
          <cell r="C12693" t="str">
            <v>cad</v>
          </cell>
          <cell r="D12693" t="str">
            <v>60,16</v>
          </cell>
        </row>
        <row r="12694">
          <cell r="A12694" t="str">
            <v>1E.11.040.0030</v>
          </cell>
          <cell r="B12694" t="str">
            <v>Monitor viva voce bicanale da incasso parete in materiale termoplastico per impianti viva voce bicanale, dotato di altoparlante per la chiamata elettronica; munito di 5 pulsanti (apriporta, autoaccensione, luce scale, conversazione e supplementare), con schermo:</v>
          </cell>
          <cell r="C12694"/>
          <cell r="D12694"/>
        </row>
        <row r="12695">
          <cell r="A12695" t="str">
            <v>1E.11.040.0030.a</v>
          </cell>
          <cell r="B12695" t="str">
            <v>- 4" in bianco/nero</v>
          </cell>
          <cell r="C12695" t="str">
            <v>cad</v>
          </cell>
          <cell r="D12695" t="str">
            <v>250,95</v>
          </cell>
        </row>
        <row r="12696">
          <cell r="A12696" t="str">
            <v>1E.11.040.0030.b</v>
          </cell>
          <cell r="B12696" t="str">
            <v>- 4" a colori</v>
          </cell>
          <cell r="C12696" t="str">
            <v>cad</v>
          </cell>
          <cell r="D12696" t="str">
            <v>483,11</v>
          </cell>
        </row>
        <row r="12697">
          <cell r="A12697" t="str">
            <v>1E.11.040.0030.c</v>
          </cell>
          <cell r="B12697" t="str">
            <v>- 4" in bianco/nero con sistema di memorizzazione fino a 32 immagini in B/N, con circuito di alimentazione per batteria in tampone Ni/Cd 8,4 V 150 mA (esclusa)</v>
          </cell>
          <cell r="C12697" t="str">
            <v>cad</v>
          </cell>
          <cell r="D12697" t="str">
            <v>572,01</v>
          </cell>
        </row>
        <row r="12698">
          <cell r="A12698" t="str">
            <v>1E.11.040.0030.d</v>
          </cell>
          <cell r="B12698" t="str">
            <v>- 4" a colori con sistema di memorizzazione fino a 32 immagini in B/N, con circuito di alimentazione per batteria in tampone Ni/Cd 8,4 V 150 mA (esclusa)</v>
          </cell>
          <cell r="C12698" t="str">
            <v>cad</v>
          </cell>
          <cell r="D12698" t="str">
            <v>680,67</v>
          </cell>
        </row>
        <row r="12699">
          <cell r="A12699" t="str">
            <v>1E.11.040.0040</v>
          </cell>
          <cell r="B12699" t="str">
            <v>Alimentatore base per videocitofonia con amplificatore audio viva voce bicanale, in custodia DIN 12 moduli, con doppio generatore di chiamata modulata e continua, alimentazione 230 Vca 50 Hz 60 VA.</v>
          </cell>
          <cell r="C12699" t="str">
            <v>cad</v>
          </cell>
          <cell r="D12699" t="str">
            <v>196,01</v>
          </cell>
        </row>
        <row r="12700">
          <cell r="A12700" t="str">
            <v>1E.11.040.0050</v>
          </cell>
          <cell r="B12700" t="str">
            <v>Commutatori in custodia a moduli DIN, con scambio automatico alla chiamata, nelle tipologie:</v>
          </cell>
          <cell r="C12700"/>
          <cell r="D12700"/>
        </row>
        <row r="12701">
          <cell r="A12701" t="str">
            <v>1E.11.040.0050.a</v>
          </cell>
          <cell r="B12701" t="str">
            <v>- a 12 moduli DIN per 2 gruppi esterni video</v>
          </cell>
          <cell r="C12701" t="str">
            <v>cad</v>
          </cell>
          <cell r="D12701" t="str">
            <v>121,94</v>
          </cell>
        </row>
        <row r="12702">
          <cell r="A12702" t="str">
            <v>1E.11.040.0050.b</v>
          </cell>
          <cell r="B12702" t="str">
            <v>- a 12 moduli DIN per 2 gruppi esterni video, possibilità di installazione in serie di più di 2 commutatori per il collegamento di più gruppi esterni, possibilità di programmazione di ogni uscita per le funzoni di solo audio, priorità di chiamata, ecc</v>
          </cell>
          <cell r="C12702" t="str">
            <v>cad</v>
          </cell>
          <cell r="D12702" t="str">
            <v>190,58</v>
          </cell>
        </row>
        <row r="12703">
          <cell r="A12703" t="str">
            <v>1E.11.040.0050.c</v>
          </cell>
          <cell r="B12703" t="str">
            <v>- a 12 moduli DIN per 2 gruppi esterni video, per complesso edilizio</v>
          </cell>
          <cell r="C12703" t="str">
            <v>cad</v>
          </cell>
          <cell r="D12703" t="str">
            <v>121,94</v>
          </cell>
        </row>
        <row r="12704">
          <cell r="A12704" t="str">
            <v>1E.11.040.0050.d</v>
          </cell>
          <cell r="B12704" t="str">
            <v>- a 8 moduli DIN per un gruppo esterno video e uno solo audio</v>
          </cell>
          <cell r="C12704" t="str">
            <v>cad</v>
          </cell>
          <cell r="D12704" t="str">
            <v>77,47</v>
          </cell>
        </row>
        <row r="12705">
          <cell r="A12705" t="str">
            <v>1E.11.040.0050.e</v>
          </cell>
          <cell r="B12705" t="str">
            <v>- a 8 moduli DIN per un gruppo esterno video e due solo audio</v>
          </cell>
          <cell r="C12705" t="str">
            <v>cad</v>
          </cell>
          <cell r="D12705" t="str">
            <v>128,83</v>
          </cell>
        </row>
        <row r="12706">
          <cell r="A12706" t="str">
            <v>1E.11.040.0050.f</v>
          </cell>
          <cell r="B12706" t="str">
            <v>- a 4 moduli DIN per reti intercomunicanti da utilizzare su impianti per videocitofonia, permette di realizzare gruppi indipendenti di monitor e citofoni intercomunicanti, dispone di un generatore di chiamata differenziata</v>
          </cell>
          <cell r="C12706" t="str">
            <v>cad</v>
          </cell>
          <cell r="D12706" t="str">
            <v>126,85</v>
          </cell>
        </row>
        <row r="12707">
          <cell r="A12707" t="str">
            <v>1E.11.040.0060</v>
          </cell>
          <cell r="B12707" t="str">
            <v>Accessori video in custodia DIN a 4 moduli:</v>
          </cell>
          <cell r="C12707"/>
          <cell r="D12707"/>
        </row>
        <row r="12708">
          <cell r="A12708" t="str">
            <v>1E.11.040.0060.a</v>
          </cell>
          <cell r="B12708" t="str">
            <v>- rigeneratore di chiamata per l'amplificazione del segnale di chiamata, da collegare con più di due citofoni o monitor in parallelo fino a un massimo di 4 apparecchi</v>
          </cell>
          <cell r="C12708" t="str">
            <v>cad</v>
          </cell>
          <cell r="D12708" t="str">
            <v>56,13</v>
          </cell>
        </row>
        <row r="12709">
          <cell r="A12709" t="str">
            <v>1E.11.040.0060.b</v>
          </cell>
          <cell r="B12709" t="str">
            <v>- alimentatore supplementare da utilizzare per l'accensione contemporanea di più monitor e nel caso di linee molto lunghe o con eccessiva caduta di tensione, alimentazione 230 Vca</v>
          </cell>
          <cell r="C12709" t="str">
            <v>cad</v>
          </cell>
          <cell r="D12709" t="str">
            <v>50,73</v>
          </cell>
        </row>
        <row r="12710">
          <cell r="A12710" t="str">
            <v>1E.11.040.0060.c</v>
          </cell>
          <cell r="B12710" t="str">
            <v>- alimentatore da utilizzare su monitor dotati di sistema di memorizzazione fino a 32 immagini, alimentazione 230 Vca</v>
          </cell>
          <cell r="C12710" t="str">
            <v>cad</v>
          </cell>
          <cell r="D12710" t="str">
            <v>40,96</v>
          </cell>
        </row>
        <row r="12711">
          <cell r="A12711" t="str">
            <v>1E.11.040.0060.d</v>
          </cell>
          <cell r="B12711" t="str">
            <v>- trasformatore di sicurezza con uscita in bassa tensione 15 V 30 VA, alimentazione 230 Vca</v>
          </cell>
          <cell r="C12711" t="str">
            <v>cad</v>
          </cell>
          <cell r="D12711" t="str">
            <v>34,93</v>
          </cell>
        </row>
        <row r="12712">
          <cell r="A12712" t="str">
            <v>1E.11.040.0060.e</v>
          </cell>
          <cell r="B12712" t="str">
            <v>- trasformatore con potenza 20 VA, tensione d'uscita 12 Vca</v>
          </cell>
          <cell r="C12712" t="str">
            <v>cad</v>
          </cell>
          <cell r="D12712" t="str">
            <v>34,44</v>
          </cell>
        </row>
        <row r="12713">
          <cell r="A12713" t="str">
            <v>1E.11.040.0060.f</v>
          </cell>
          <cell r="B12713" t="str">
            <v>- distributore per segnale video al piano o per più montanti a 4 uscite, alimentazione 12 Vcc</v>
          </cell>
          <cell r="C12713" t="str">
            <v>cad</v>
          </cell>
          <cell r="D12713" t="str">
            <v>44,79</v>
          </cell>
        </row>
        <row r="12714">
          <cell r="A12714" t="str">
            <v>1E.11.040.0060.g</v>
          </cell>
          <cell r="B12714" t="str">
            <v>- distributore per segnale video al piano 4 uscite con cavo coassiale 75 Ohm, alimentazione da 12 a 18 Vcc</v>
          </cell>
          <cell r="C12714" t="str">
            <v>cad</v>
          </cell>
          <cell r="D12714" t="str">
            <v>46,13</v>
          </cell>
        </row>
        <row r="12715">
          <cell r="A12715" t="str">
            <v>1E.11.040.0060.h</v>
          </cell>
          <cell r="B12715" t="str">
            <v>- amplificatore video per linee di collegamento con cavo coassiale 75 Ohm lunghe oltre 200 metri, compensato fino a 1000 metri, alimentazione da 12 a 18 Vcc</v>
          </cell>
          <cell r="C12715" t="str">
            <v>cad</v>
          </cell>
          <cell r="D12715" t="str">
            <v>138,16</v>
          </cell>
        </row>
        <row r="12716">
          <cell r="A12716" t="str">
            <v>1E.11.040.0060.i</v>
          </cell>
          <cell r="B12716" t="str">
            <v>- relè per commutazione segnale video dalla pulsantiera esterna ad una telecamera supplementare, alimentazione 12 Vcc o Vca</v>
          </cell>
          <cell r="C12716" t="str">
            <v>cad</v>
          </cell>
          <cell r="D12716" t="str">
            <v>43,88</v>
          </cell>
        </row>
        <row r="12717">
          <cell r="A12717" t="str">
            <v>1E.11.040.0060.j</v>
          </cell>
          <cell r="B12717" t="str">
            <v>- relè con dispositivo di commutazione dala 1° alla 2° telecamera e di autoaccensione con un unico pulsante dal monitor, alimentazione 15 Vcc</v>
          </cell>
          <cell r="C12717" t="str">
            <v>cad</v>
          </cell>
          <cell r="D12717" t="str">
            <v>43,88</v>
          </cell>
        </row>
        <row r="12718">
          <cell r="A12718" t="str">
            <v>1E.11.040.0070</v>
          </cell>
          <cell r="B12718" t="str">
            <v>Accessori per cablaggio:</v>
          </cell>
          <cell r="C12718"/>
          <cell r="D12718"/>
        </row>
        <row r="12719">
          <cell r="A12719" t="str">
            <v>1E.11.040.0070.a</v>
          </cell>
          <cell r="B12719" t="str">
            <v>- cablaggio con morsettiera e connettore a 10 conduttori per l'agevolazioe del collegamento dei commutatori all'alimentatore</v>
          </cell>
          <cell r="C12719" t="str">
            <v>cad</v>
          </cell>
          <cell r="D12719" t="str">
            <v>18,71</v>
          </cell>
        </row>
        <row r="12720">
          <cell r="A12720" t="str">
            <v>1E.11.040.0070.b</v>
          </cell>
          <cell r="B12720" t="str">
            <v>- cablaggio con morsettiera e connettore a 15 conduttori per l'agevolazioe del collegamento fra i commutatori per tre o più gruppi esterni di ripresa</v>
          </cell>
          <cell r="C12720" t="str">
            <v>cad</v>
          </cell>
          <cell r="D12720" t="str">
            <v>24,00</v>
          </cell>
        </row>
        <row r="12721">
          <cell r="A12721" t="str">
            <v>1E.11.040.0070.c</v>
          </cell>
          <cell r="B12721" t="str">
            <v>- cablaggio con morsettiera e connettore a 9 conduttori per l'agevolazioe del collegamento dei commutatori all'alimentatore</v>
          </cell>
          <cell r="C12721" t="str">
            <v>cad</v>
          </cell>
          <cell r="D12721" t="str">
            <v>19,61</v>
          </cell>
        </row>
        <row r="12722">
          <cell r="A12722" t="str">
            <v>1E.11.040.0080</v>
          </cell>
          <cell r="B12722" t="str">
            <v>Unità di ripresa costituite da telecamere con sensore CCD, posto esterno audio incorporato, munite di illuminazione ad infrarosso, collegamento mediante morsettiera estraibile, alimentazione 12 Vcc, nelle tipologie:</v>
          </cell>
          <cell r="C12722"/>
          <cell r="D12722"/>
        </row>
        <row r="12723">
          <cell r="A12723" t="str">
            <v>1E.11.040.0080.a</v>
          </cell>
          <cell r="B12723" t="str">
            <v>- in bianco/nero con obiettivo fisso 3 mm</v>
          </cell>
          <cell r="C12723" t="str">
            <v>cad</v>
          </cell>
          <cell r="D12723" t="str">
            <v>305,59</v>
          </cell>
        </row>
        <row r="12724">
          <cell r="A12724" t="str">
            <v>1E.11.040.0080.b</v>
          </cell>
          <cell r="B12724" t="str">
            <v>- in bianco/nero con obiettivo fisso grandangolo</v>
          </cell>
          <cell r="C12724" t="str">
            <v>cad</v>
          </cell>
          <cell r="D12724" t="str">
            <v>329,79</v>
          </cell>
        </row>
        <row r="12725">
          <cell r="A12725" t="str">
            <v>1E.11.040.0080.c</v>
          </cell>
          <cell r="B12725" t="str">
            <v>- in bianco/nero con obiettivo fisso 3 mm dotata di dispositivo che consente la rotazione sull'asse verticale della telecamera</v>
          </cell>
          <cell r="C12725" t="str">
            <v>cad</v>
          </cell>
          <cell r="D12725" t="str">
            <v>354,97</v>
          </cell>
        </row>
        <row r="12726">
          <cell r="A12726" t="str">
            <v>1E.11.040.0080.d</v>
          </cell>
          <cell r="B12726" t="str">
            <v>- con telecamera a colori e obiettivo fisso 3 mm, illuminazione con LED a luce bianca</v>
          </cell>
          <cell r="C12726" t="str">
            <v>cad</v>
          </cell>
          <cell r="D12726" t="str">
            <v>483,42</v>
          </cell>
        </row>
        <row r="12727">
          <cell r="A12727" t="str">
            <v>1E.11.040.0090</v>
          </cell>
          <cell r="B12727" t="str">
            <v>Unità di ripresa costituite solo da telecamera con sensore CCD, alimentazione 12 Vcc, nelle tipologie:</v>
          </cell>
          <cell r="C12727"/>
          <cell r="D12727"/>
        </row>
        <row r="12728">
          <cell r="A12728" t="str">
            <v>1E.11.040.0090.a</v>
          </cell>
          <cell r="B12728" t="str">
            <v>- in bianco/nero con obiettivo fisso 3 mm</v>
          </cell>
          <cell r="C12728" t="str">
            <v>cad</v>
          </cell>
          <cell r="D12728" t="str">
            <v>295,72</v>
          </cell>
        </row>
        <row r="12729">
          <cell r="A12729" t="str">
            <v>1E.11.040.0090.b</v>
          </cell>
          <cell r="B12729" t="str">
            <v>- in bianco/nero con obiettivo fisso grandangolo</v>
          </cell>
          <cell r="C12729" t="str">
            <v>cad</v>
          </cell>
          <cell r="D12729" t="str">
            <v>320,41</v>
          </cell>
        </row>
        <row r="12730">
          <cell r="A12730" t="str">
            <v>1E.11.040.0090.c</v>
          </cell>
          <cell r="B12730" t="str">
            <v>- in bianco/nero con obiettivo fisso 3 mm dotata di dispositivo che consente la rotazione sull'asse verticale della telecamera</v>
          </cell>
          <cell r="C12730" t="str">
            <v>cad</v>
          </cell>
          <cell r="D12730" t="str">
            <v>345,09</v>
          </cell>
        </row>
        <row r="12731">
          <cell r="A12731" t="str">
            <v>1E.11.040.0090.d</v>
          </cell>
          <cell r="B12731" t="str">
            <v>- con telecamera a colori e obiettivo fisso 3 mm, illuminazione con LED a luce bianca</v>
          </cell>
          <cell r="C12731" t="str">
            <v>cad</v>
          </cell>
          <cell r="D12731" t="str">
            <v>473,53</v>
          </cell>
        </row>
        <row r="12732">
          <cell r="A12732" t="str">
            <v>1E.11.050</v>
          </cell>
          <cell r="B12732" t="str">
            <v>IMPIANTI VIDEOCITOFONICI SENZA CAVO COASSIALE</v>
          </cell>
          <cell r="C12732"/>
          <cell r="D12732"/>
        </row>
        <row r="12733">
          <cell r="A12733" t="str">
            <v>1E.11.050.0010</v>
          </cell>
          <cell r="B12733" t="str">
            <v>Monitor da esterno parete in materiale termoplastico, completo di staffa di fissaggio con morsettiera, di altoparlante per le chiamate elettroniche e di tre pulsanti (apriporta, autoaccensione e luce scale).</v>
          </cell>
          <cell r="C12733" t="str">
            <v>cad</v>
          </cell>
          <cell r="D12733" t="str">
            <v>231,81</v>
          </cell>
        </row>
        <row r="12734">
          <cell r="A12734" t="str">
            <v>1E.11.050.0020</v>
          </cell>
          <cell r="B12734" t="str">
            <v>Monitor da esterno parete in materiale termoplastico, completo di staffa di fissaggio con morsettiera e di tre pulsanti (apriporta, autoaccensione e luce scale).</v>
          </cell>
          <cell r="C12734" t="str">
            <v>cad</v>
          </cell>
          <cell r="D12734" t="str">
            <v>191,81</v>
          </cell>
        </row>
        <row r="12735">
          <cell r="A12735" t="str">
            <v>1E.11.050.0030</v>
          </cell>
          <cell r="B12735" t="str">
            <v>Alimentatore base per videocitofonia senza cavo coassiale, in custodia DIN a 12 moduli, con doppio generatore di chiamata modulata e continua, alimentazione 230 Vca 50 Hz 60 VA</v>
          </cell>
          <cell r="C12735" t="str">
            <v>cad</v>
          </cell>
          <cell r="D12735" t="str">
            <v>182,50</v>
          </cell>
        </row>
        <row r="12736">
          <cell r="A12736" t="str">
            <v>1E.11.050.0040</v>
          </cell>
          <cell r="B12736" t="str">
            <v>Commutatore per 2 gruppi esterni video, in custodia DIN a 12 moduli con scambio automatico alla chiamata.</v>
          </cell>
          <cell r="C12736" t="str">
            <v>cad</v>
          </cell>
          <cell r="D12736" t="str">
            <v>177,23</v>
          </cell>
        </row>
        <row r="12737">
          <cell r="A12737" t="str">
            <v>1E.11.050.0050</v>
          </cell>
          <cell r="B12737" t="str">
            <v>Unità di ripresa costituite da telecamere con sensore CCD, posto esterno audio incorporato, munite di illuminazione ad infrarosso, collegamento mediante morsettiera estraibile, alimentazione 12 Vcc, nelle tipologie:</v>
          </cell>
          <cell r="C12737"/>
          <cell r="D12737"/>
        </row>
        <row r="12738">
          <cell r="A12738" t="str">
            <v>1E.11.050.0050.a</v>
          </cell>
          <cell r="B12738" t="str">
            <v>- in bianco/nero con obiettivo fisso 3 mm</v>
          </cell>
          <cell r="C12738" t="str">
            <v>cad</v>
          </cell>
          <cell r="D12738" t="str">
            <v>280,59</v>
          </cell>
        </row>
        <row r="12739">
          <cell r="A12739" t="str">
            <v>1E.11.050.0050.b</v>
          </cell>
          <cell r="B12739" t="str">
            <v>- in bianco/nero con obiettivo fisso grandangolo</v>
          </cell>
          <cell r="C12739" t="str">
            <v>cad</v>
          </cell>
          <cell r="D12739" t="str">
            <v>304,79</v>
          </cell>
        </row>
        <row r="12740">
          <cell r="A12740" t="str">
            <v>1E.11.050.0050.c</v>
          </cell>
          <cell r="B12740" t="str">
            <v>- con telecamera a colori e obiettivo fisso 3 mm, illuminazione con LED a luce bianca</v>
          </cell>
          <cell r="C12740" t="str">
            <v>cad</v>
          </cell>
          <cell r="D12740" t="str">
            <v>458,43</v>
          </cell>
        </row>
        <row r="12741">
          <cell r="A12741" t="str">
            <v>1E.11.050.0060</v>
          </cell>
          <cell r="B12741" t="str">
            <v>Unità di ripresa costituite da telecamere in bianco/nero con sensore CCD 1/4", posto esterno audio incorporato, munite di illuminazione ad infrarosso, collegamento mediante morsettiera estraibile, alimentazione 12 Vcc, nelle tipologie:</v>
          </cell>
          <cell r="C12741"/>
          <cell r="D12741"/>
        </row>
        <row r="12742">
          <cell r="A12742" t="str">
            <v>1E.11.050.0060.a</v>
          </cell>
          <cell r="B12742" t="str">
            <v>- con obiettivo fisso 3 mm</v>
          </cell>
          <cell r="C12742" t="str">
            <v>cad</v>
          </cell>
          <cell r="D12742" t="str">
            <v>280,59</v>
          </cell>
        </row>
        <row r="12743">
          <cell r="A12743" t="str">
            <v>1E.11.050.0060.b</v>
          </cell>
          <cell r="B12743" t="str">
            <v>- con obiettivo fisso grandangolo</v>
          </cell>
          <cell r="C12743" t="str">
            <v>cad</v>
          </cell>
          <cell r="D12743" t="str">
            <v>305,28</v>
          </cell>
        </row>
        <row r="12744">
          <cell r="A12744" t="str">
            <v>1E.11.050.0070</v>
          </cell>
          <cell r="B12744" t="str">
            <v>Accessori per videocitofonia senza cavo coassiale:</v>
          </cell>
          <cell r="C12744"/>
          <cell r="D12744"/>
        </row>
        <row r="12745">
          <cell r="A12745" t="str">
            <v>1E.11.050.0070.a</v>
          </cell>
          <cell r="B12745" t="str">
            <v>- distributore per segnale video al piano 4 uscite, massimo 10 collegamenti sul montante, alimentazione da 12 a 20 Vcc</v>
          </cell>
          <cell r="C12745" t="str">
            <v>cad</v>
          </cell>
          <cell r="D12745" t="str">
            <v>56,18</v>
          </cell>
        </row>
        <row r="12746">
          <cell r="A12746" t="str">
            <v>1E.11.050.0070.b</v>
          </cell>
          <cell r="B12746" t="str">
            <v>- distributore per segnale video al piano per più montanti a 4 uscite in custodia DIN a 4 moduli, alimentazione da 12 a 20 Vcc</v>
          </cell>
          <cell r="C12746" t="str">
            <v>cad</v>
          </cell>
          <cell r="D12746" t="str">
            <v>58,63</v>
          </cell>
        </row>
        <row r="12747">
          <cell r="A12747" t="str">
            <v>1E.11.050.0070.c</v>
          </cell>
          <cell r="B12747" t="str">
            <v>- dispositivo convertitore di segnale video da cavo schermato 75 Ohm in segnali video per una coppia di conduttori normali, per l'eliminazione del cavo coassiale dal monitor ad una telecamera separata dlla pulsantiera esterna</v>
          </cell>
          <cell r="C12747" t="str">
            <v>cad</v>
          </cell>
          <cell r="D12747" t="str">
            <v>40,01</v>
          </cell>
        </row>
        <row r="12748">
          <cell r="A12748" t="str">
            <v>1E.11.050.0070.d</v>
          </cell>
          <cell r="B12748" t="str">
            <v>- cablaggio con morsettiera estraibile e connettore a 10 conduttori per il collegamento dell'alimentatore e del commutatore</v>
          </cell>
          <cell r="C12748" t="str">
            <v>cad</v>
          </cell>
          <cell r="D12748" t="str">
            <v>27,63</v>
          </cell>
        </row>
        <row r="12749">
          <cell r="A12749" t="str">
            <v>1E.11.060</v>
          </cell>
          <cell r="B12749" t="str">
            <v>PULSANTIERE ESTERNE</v>
          </cell>
          <cell r="C12749"/>
          <cell r="D12749"/>
        </row>
        <row r="12750">
          <cell r="A12750" t="str">
            <v>1E.11.060.0010</v>
          </cell>
          <cell r="B12750" t="str">
            <v>Moduli colore standard griglio luce, di dimensioni 97x111 mm, nelle tipologie:</v>
          </cell>
          <cell r="C12750"/>
          <cell r="D12750"/>
        </row>
        <row r="12751">
          <cell r="A12751" t="str">
            <v>1E.11.060.0010.a</v>
          </cell>
          <cell r="B12751" t="str">
            <v>- neutro</v>
          </cell>
          <cell r="C12751" t="str">
            <v>cad</v>
          </cell>
          <cell r="D12751" t="str">
            <v>17,91</v>
          </cell>
        </row>
        <row r="12752">
          <cell r="A12752" t="str">
            <v>1E.11.060.0010.b</v>
          </cell>
          <cell r="B12752" t="str">
            <v>- con 1 pulsante, completo di portalampada e una lampada 24 V 3 W</v>
          </cell>
          <cell r="C12752" t="str">
            <v>cad</v>
          </cell>
          <cell r="D12752" t="str">
            <v>24,64</v>
          </cell>
        </row>
        <row r="12753">
          <cell r="A12753" t="str">
            <v>1E.11.060.0010.c</v>
          </cell>
          <cell r="B12753" t="str">
            <v>- modulo con 2 pulsanti, completo di portalampada e una lampada 24 V 3 W</v>
          </cell>
          <cell r="C12753" t="str">
            <v>cad</v>
          </cell>
          <cell r="D12753" t="str">
            <v>26,90</v>
          </cell>
        </row>
        <row r="12754">
          <cell r="A12754" t="str">
            <v>1E.11.060.0010.d</v>
          </cell>
          <cell r="B12754" t="str">
            <v>- con 3 pulsanti, completo di portalampada e una lampada 24 V 3 W</v>
          </cell>
          <cell r="C12754" t="str">
            <v>cad</v>
          </cell>
          <cell r="D12754" t="str">
            <v>28,73</v>
          </cell>
        </row>
        <row r="12755">
          <cell r="A12755" t="str">
            <v>1E.11.060.0010.e</v>
          </cell>
          <cell r="B12755" t="str">
            <v>- con 4 pulsanti, completo di portalampada e una lampada 24 V 3 W</v>
          </cell>
          <cell r="C12755" t="str">
            <v>cad</v>
          </cell>
          <cell r="D12755" t="str">
            <v>30,97</v>
          </cell>
        </row>
        <row r="12756">
          <cell r="A12756" t="str">
            <v>1E.11.060.0010.f</v>
          </cell>
          <cell r="B12756" t="str">
            <v>- neutro con serratura di sicurezza a vite</v>
          </cell>
          <cell r="C12756" t="str">
            <v>cad</v>
          </cell>
          <cell r="D12756" t="str">
            <v>36,53</v>
          </cell>
        </row>
        <row r="12757">
          <cell r="A12757" t="str">
            <v>1E.11.060.0010.g</v>
          </cell>
          <cell r="B12757" t="str">
            <v>- con 1 pulsante, completo di serratura di sicurezza a vite, portalampada e una lampada 24 V 3 W</v>
          </cell>
          <cell r="C12757" t="str">
            <v>cad</v>
          </cell>
          <cell r="D12757" t="str">
            <v>38,91</v>
          </cell>
        </row>
        <row r="12758">
          <cell r="A12758" t="str">
            <v>1E.11.060.0010.h</v>
          </cell>
          <cell r="B12758" t="str">
            <v>- con 2 pulsanti, completo di serratura di sicurezza a vite, portalampada e una lampada 24 V 3 W</v>
          </cell>
          <cell r="C12758" t="str">
            <v>cad</v>
          </cell>
          <cell r="D12758" t="str">
            <v>41,18</v>
          </cell>
        </row>
        <row r="12759">
          <cell r="A12759" t="str">
            <v>1E.11.060.0010.i</v>
          </cell>
          <cell r="B12759" t="str">
            <v>- con 3 pulsanti, completo di serratura di sicurezza a vite, portalampada e una lampada 24 V 3 W</v>
          </cell>
          <cell r="C12759" t="str">
            <v>cad</v>
          </cell>
          <cell r="D12759" t="str">
            <v>42,91</v>
          </cell>
        </row>
        <row r="12760">
          <cell r="A12760" t="str">
            <v>1E.11.060.0010.j</v>
          </cell>
          <cell r="B12760" t="str">
            <v>- con 4 pulsanti, completo di serratura di sicurezza a vite, portalampada e una lampada 24 V 3 W</v>
          </cell>
          <cell r="C12760" t="str">
            <v>cad</v>
          </cell>
          <cell r="D12760" t="str">
            <v>21,77</v>
          </cell>
        </row>
        <row r="12761">
          <cell r="A12761" t="str">
            <v>1E.11.060.0010.k</v>
          </cell>
          <cell r="B12761" t="str">
            <v>- neutro con cartellino luminoso portanumero e via, completo di portalampada e una lampada 24 V 3 W</v>
          </cell>
          <cell r="C12761" t="str">
            <v>cad</v>
          </cell>
          <cell r="D12761" t="str">
            <v>24,64</v>
          </cell>
        </row>
        <row r="12762">
          <cell r="A12762" t="str">
            <v>1E.11.060.0010.l</v>
          </cell>
          <cell r="B12762" t="str">
            <v>- con 1 pulsante e cartellino luminoso portanumero e via, completo di portalampada e una lampada 24 V 3 W</v>
          </cell>
          <cell r="C12762" t="str">
            <v>cad</v>
          </cell>
          <cell r="D12762" t="str">
            <v>36,09</v>
          </cell>
        </row>
        <row r="12763">
          <cell r="A12763" t="str">
            <v>1E.11.060.0010.m</v>
          </cell>
          <cell r="B12763" t="str">
            <v>- neutro con cartellino luminoso portanumero e via, completo di serratura di sicurezza a vite, portalampada e una lampada 24 V 3 W</v>
          </cell>
          <cell r="C12763" t="str">
            <v>cad</v>
          </cell>
          <cell r="D12763" t="str">
            <v>26,90</v>
          </cell>
        </row>
        <row r="12764">
          <cell r="A12764" t="str">
            <v>1E.11.060.0010.n</v>
          </cell>
          <cell r="B12764" t="str">
            <v>- con 2÷4 pulsanti in doppia fila, completo di portalampada e una lampada 24 V 3 W</v>
          </cell>
          <cell r="C12764" t="str">
            <v>cad</v>
          </cell>
          <cell r="D12764" t="str">
            <v>29,18</v>
          </cell>
        </row>
        <row r="12765">
          <cell r="A12765" t="str">
            <v>1E.11.060.0010.o</v>
          </cell>
          <cell r="B12765" t="str">
            <v>- con 6÷8 pulsanti in doppia fila, completo di portalampada e una lampada 24 V 3 W</v>
          </cell>
          <cell r="C12765" t="str">
            <v>cad</v>
          </cell>
          <cell r="D12765" t="str">
            <v>37,77</v>
          </cell>
        </row>
        <row r="12766">
          <cell r="A12766" t="str">
            <v>1E.11.060.0010.p</v>
          </cell>
          <cell r="B12766" t="str">
            <v>- con 2 pulsanti in doppia fila, completo di serratura di sicurezza a vite, portalampada e una lampada 24 V 3 W</v>
          </cell>
          <cell r="C12766" t="str">
            <v>cad</v>
          </cell>
          <cell r="D12766" t="str">
            <v>41,18</v>
          </cell>
        </row>
        <row r="12767">
          <cell r="A12767" t="str">
            <v>1E.11.060.0010.q</v>
          </cell>
          <cell r="B12767" t="str">
            <v>- con 4 pulsanti in doppia fila, completo di serratura di sicurezza a vite, portalampada e una lampada 24 V 3 W</v>
          </cell>
          <cell r="C12767" t="str">
            <v>cad</v>
          </cell>
          <cell r="D12767" t="str">
            <v>45,28</v>
          </cell>
        </row>
        <row r="12768">
          <cell r="A12768" t="str">
            <v>1E.11.060.0010.r</v>
          </cell>
          <cell r="B12768" t="str">
            <v>- con 6 pulsanti in doppia fila, completo di serratura di sicurezza a vite, portalampada e una lampada 24 V 3 W</v>
          </cell>
          <cell r="C12768" t="str">
            <v>cad</v>
          </cell>
          <cell r="D12768" t="str">
            <v>49,83</v>
          </cell>
        </row>
        <row r="12769">
          <cell r="A12769" t="str">
            <v>1E.11.060.0010.s</v>
          </cell>
          <cell r="B12769" t="str">
            <v>- con 2 pulsanti in doppia fila e cartellino luminoso portanumero e via, completo di portalampada e una lampada 24 V 3 W</v>
          </cell>
          <cell r="C12769" t="str">
            <v>cad</v>
          </cell>
          <cell r="D12769" t="str">
            <v>27,16</v>
          </cell>
        </row>
        <row r="12770">
          <cell r="A12770" t="str">
            <v>1E.11.060.0010.t</v>
          </cell>
          <cell r="B12770" t="str">
            <v>- per posto esterno audio</v>
          </cell>
          <cell r="C12770" t="str">
            <v>cad</v>
          </cell>
          <cell r="D12770" t="str">
            <v>21,77</v>
          </cell>
        </row>
        <row r="12771">
          <cell r="A12771" t="str">
            <v>1E.11.060.0010.u</v>
          </cell>
          <cell r="B12771" t="str">
            <v>- per posto esterno audio a 1 pulsante, completo di portalampada e una lampada 24 V 3 W</v>
          </cell>
          <cell r="C12771" t="str">
            <v>cad</v>
          </cell>
          <cell r="D12771" t="str">
            <v>25,28</v>
          </cell>
        </row>
        <row r="12772">
          <cell r="A12772" t="str">
            <v>1E.11.060.0010.v</v>
          </cell>
          <cell r="B12772" t="str">
            <v>- per posto esterno audio a 2 pulsanti in doppia fila, completo di portalampada e una lampada 24 V 3 W</v>
          </cell>
          <cell r="C12772" t="str">
            <v>cad</v>
          </cell>
          <cell r="D12772" t="str">
            <v>27,85</v>
          </cell>
        </row>
        <row r="12773">
          <cell r="A12773" t="str">
            <v>1E.11.060.0010.w</v>
          </cell>
          <cell r="B12773" t="str">
            <v>- per gruppo esterno videocitofonico</v>
          </cell>
          <cell r="C12773" t="str">
            <v>cad</v>
          </cell>
          <cell r="D12773" t="str">
            <v>36,62</v>
          </cell>
        </row>
        <row r="12774">
          <cell r="A12774" t="str">
            <v>1E.11.060.0010.x</v>
          </cell>
          <cell r="B12774" t="str">
            <v>- predisposto per sola unità di ripresa per videocitofonia</v>
          </cell>
          <cell r="C12774" t="str">
            <v>cad</v>
          </cell>
          <cell r="D12774" t="str">
            <v>36,09</v>
          </cell>
        </row>
        <row r="12775">
          <cell r="A12775" t="str">
            <v>1E.11.060.0010.y</v>
          </cell>
          <cell r="B12775" t="str">
            <v>- predisposto per sola unità di ripresa per videocitofonia, con serratura</v>
          </cell>
          <cell r="C12775" t="str">
            <v>cad</v>
          </cell>
          <cell r="D12775" t="str">
            <v>50,86</v>
          </cell>
        </row>
        <row r="12776">
          <cell r="A12776" t="str">
            <v>1E.11.060.0010.z</v>
          </cell>
          <cell r="B12776" t="str">
            <v>- comando con serratura codificata</v>
          </cell>
          <cell r="C12776" t="str">
            <v>cad</v>
          </cell>
          <cell r="D12776" t="str">
            <v>100,44</v>
          </cell>
        </row>
        <row r="12777">
          <cell r="A12777" t="str">
            <v>1E.11.060.0020</v>
          </cell>
          <cell r="B12777" t="str">
            <v>Telaio portamoduli colore standard grigio luce, nelle tipologie:</v>
          </cell>
          <cell r="C12777"/>
          <cell r="D12777"/>
        </row>
        <row r="12778">
          <cell r="A12778" t="str">
            <v>1E.11.060.0020.a</v>
          </cell>
          <cell r="B12778" t="str">
            <v>- per 1 modulo, composto da telaio esterno e portapulsanti</v>
          </cell>
          <cell r="C12778" t="str">
            <v>cad</v>
          </cell>
          <cell r="D12778" t="str">
            <v>23,01</v>
          </cell>
        </row>
        <row r="12779">
          <cell r="A12779" t="str">
            <v>1E.11.060.0020.b</v>
          </cell>
          <cell r="B12779" t="str">
            <v>- per 1 modulo, composto da telaio esterno, portapulsanti e microfono per sistema viva voce bicanale</v>
          </cell>
          <cell r="C12779" t="str">
            <v>cad</v>
          </cell>
          <cell r="D12779" t="str">
            <v>28,73</v>
          </cell>
        </row>
        <row r="12780">
          <cell r="A12780" t="str">
            <v>1E.11.060.0020.c</v>
          </cell>
          <cell r="B12780" t="str">
            <v>- per 2 moduli, composto da telaio esterno e portapulsanti</v>
          </cell>
          <cell r="C12780" t="str">
            <v>cad</v>
          </cell>
          <cell r="D12780" t="str">
            <v>23,60</v>
          </cell>
        </row>
        <row r="12781">
          <cell r="A12781" t="str">
            <v>1E.11.060.0020.d</v>
          </cell>
          <cell r="B12781" t="str">
            <v>- per 2 moduli, composto da telaio esterno, portapulsanti e microfono per sistema viva voce bicanale</v>
          </cell>
          <cell r="C12781" t="str">
            <v>cad</v>
          </cell>
          <cell r="D12781" t="str">
            <v>29,27</v>
          </cell>
        </row>
        <row r="12782">
          <cell r="A12782" t="str">
            <v>1E.11.060.0020.e</v>
          </cell>
          <cell r="B12782" t="str">
            <v>- per 3 moduli, composto da telaio esterno e portapulsanti</v>
          </cell>
          <cell r="C12782" t="str">
            <v>cad</v>
          </cell>
          <cell r="D12782" t="str">
            <v>25,28</v>
          </cell>
        </row>
        <row r="12783">
          <cell r="A12783" t="str">
            <v>1E.11.060.0020.f</v>
          </cell>
          <cell r="B12783" t="str">
            <v>- per 3 moduli, composto da telaio esterno, portapulsanti e microfono per sistema viva voce bicanale</v>
          </cell>
          <cell r="C12783" t="str">
            <v>cad</v>
          </cell>
          <cell r="D12783" t="str">
            <v>30,97</v>
          </cell>
        </row>
        <row r="12784">
          <cell r="A12784" t="str">
            <v>1E.11.060.0020.g</v>
          </cell>
          <cell r="B12784" t="str">
            <v>- per 4 moduli, composto da telaio esterno e portapulsanti</v>
          </cell>
          <cell r="C12784" t="str">
            <v>cad</v>
          </cell>
          <cell r="D12784" t="str">
            <v>36,09</v>
          </cell>
        </row>
        <row r="12785">
          <cell r="A12785" t="str">
            <v>1E.11.060.0020.h</v>
          </cell>
          <cell r="B12785" t="str">
            <v>- per 4 moduli, composto da telaio esterno, portapulsanti e microfono per sistema viva voce bicanale</v>
          </cell>
          <cell r="C12785" t="str">
            <v>cad</v>
          </cell>
          <cell r="D12785" t="str">
            <v>33,34</v>
          </cell>
        </row>
        <row r="12786">
          <cell r="A12786" t="str">
            <v>1E.11.060.0030</v>
          </cell>
          <cell r="B12786" t="str">
            <v>Scatole da incasso per posti esterni, nelle tipolgie:</v>
          </cell>
          <cell r="C12786"/>
          <cell r="D12786"/>
        </row>
        <row r="12787">
          <cell r="A12787" t="str">
            <v>1E.11.060.0030.a</v>
          </cell>
          <cell r="B12787" t="str">
            <v>- da incasso per 1 modulo</v>
          </cell>
          <cell r="C12787" t="str">
            <v>cad</v>
          </cell>
          <cell r="D12787" t="str">
            <v>13,07</v>
          </cell>
        </row>
        <row r="12788">
          <cell r="A12788" t="str">
            <v>1E.11.060.0030.b</v>
          </cell>
          <cell r="B12788" t="str">
            <v>- da incasso per 2 moduli verticali</v>
          </cell>
          <cell r="C12788" t="str">
            <v>cad</v>
          </cell>
          <cell r="D12788" t="str">
            <v>14,16</v>
          </cell>
        </row>
        <row r="12789">
          <cell r="A12789" t="str">
            <v>1E.11.060.0030.c</v>
          </cell>
          <cell r="B12789" t="str">
            <v>- da incasso per 3 moduli verticali</v>
          </cell>
          <cell r="C12789" t="str">
            <v>cad</v>
          </cell>
          <cell r="D12789" t="str">
            <v>15,40</v>
          </cell>
        </row>
        <row r="12790">
          <cell r="A12790" t="str">
            <v>1E.11.060.0030.d</v>
          </cell>
          <cell r="B12790" t="str">
            <v>- da incasso per 4 moduli verticali</v>
          </cell>
          <cell r="C12790" t="str">
            <v>cad</v>
          </cell>
          <cell r="D12790" t="str">
            <v>17,09</v>
          </cell>
        </row>
        <row r="12791">
          <cell r="A12791" t="str">
            <v>1E.11.060.0040</v>
          </cell>
          <cell r="B12791" t="str">
            <v>Cornici copriforo in alluminio verniciato colore standard grigio, nelle tipologie:</v>
          </cell>
          <cell r="C12791"/>
          <cell r="D12791"/>
        </row>
        <row r="12792">
          <cell r="A12792" t="str">
            <v>1E.11.060.0040.a</v>
          </cell>
          <cell r="B12792" t="str">
            <v>- per 1 modulo</v>
          </cell>
          <cell r="C12792" t="str">
            <v>cad</v>
          </cell>
          <cell r="D12792" t="str">
            <v>22,17</v>
          </cell>
        </row>
        <row r="12793">
          <cell r="A12793" t="str">
            <v>1E.11.060.0040.b</v>
          </cell>
          <cell r="B12793" t="str">
            <v>- per 2 moduli verticali a 1 fila</v>
          </cell>
          <cell r="C12793" t="str">
            <v>cad</v>
          </cell>
          <cell r="D12793" t="str">
            <v>25,47</v>
          </cell>
        </row>
        <row r="12794">
          <cell r="A12794" t="str">
            <v>1E.11.060.0040.c</v>
          </cell>
          <cell r="B12794" t="str">
            <v>- per 3 moduli verticali a 1 fila</v>
          </cell>
          <cell r="C12794" t="str">
            <v>cad</v>
          </cell>
          <cell r="D12794" t="str">
            <v>29,34</v>
          </cell>
        </row>
        <row r="12795">
          <cell r="A12795" t="str">
            <v>1E.11.060.0040.d</v>
          </cell>
          <cell r="B12795" t="str">
            <v>- per 4 moduli verticali a 1 fila</v>
          </cell>
          <cell r="C12795" t="str">
            <v>cad</v>
          </cell>
          <cell r="D12795" t="str">
            <v>35,00</v>
          </cell>
        </row>
        <row r="12796">
          <cell r="A12796" t="str">
            <v>1E.11.060.0040.e</v>
          </cell>
          <cell r="B12796" t="str">
            <v>- per 2 moduli orizzontali</v>
          </cell>
          <cell r="C12796" t="str">
            <v>cad</v>
          </cell>
          <cell r="D12796" t="str">
            <v>25,47</v>
          </cell>
        </row>
        <row r="12797">
          <cell r="A12797" t="str">
            <v>1E.11.060.0040.f</v>
          </cell>
          <cell r="B12797" t="str">
            <v>- per 2 moduli in due file di 2 moduli verticali</v>
          </cell>
          <cell r="C12797" t="str">
            <v>cad</v>
          </cell>
          <cell r="D12797" t="str">
            <v>33,20</v>
          </cell>
        </row>
        <row r="12798">
          <cell r="A12798" t="str">
            <v>1E.11.060.0040.g</v>
          </cell>
          <cell r="B12798" t="str">
            <v>- per 6 moduli in due file di 3 moduli verticali</v>
          </cell>
          <cell r="C12798" t="str">
            <v>cad</v>
          </cell>
          <cell r="D12798" t="str">
            <v>40,39</v>
          </cell>
        </row>
        <row r="12799">
          <cell r="A12799" t="str">
            <v>1E.11.060.0040.h</v>
          </cell>
          <cell r="B12799" t="str">
            <v>- per 8 moduli in due file di 4 moduli verticali</v>
          </cell>
          <cell r="C12799" t="str">
            <v>cad</v>
          </cell>
          <cell r="D12799" t="str">
            <v>50,46</v>
          </cell>
        </row>
        <row r="12800">
          <cell r="A12800" t="str">
            <v>1E.11.060.0040.i</v>
          </cell>
          <cell r="B12800" t="str">
            <v>- per 3 moduli orizzontali</v>
          </cell>
          <cell r="C12800" t="str">
            <v>cad</v>
          </cell>
          <cell r="D12800" t="str">
            <v>29,34</v>
          </cell>
        </row>
        <row r="12801">
          <cell r="A12801" t="str">
            <v>1E.11.060.0040.j</v>
          </cell>
          <cell r="B12801" t="str">
            <v>- per 6 moduli in tre file di 2 moduli verticali</v>
          </cell>
          <cell r="C12801" t="str">
            <v>cad</v>
          </cell>
          <cell r="D12801" t="str">
            <v>40,39</v>
          </cell>
        </row>
        <row r="12802">
          <cell r="A12802" t="str">
            <v>1E.11.060.0040.k</v>
          </cell>
          <cell r="B12802" t="str">
            <v>- per 9 moduli in tre file di 3 moduli verticali</v>
          </cell>
          <cell r="C12802" t="str">
            <v>cad</v>
          </cell>
          <cell r="D12802" t="str">
            <v>51,55</v>
          </cell>
        </row>
        <row r="12803">
          <cell r="A12803" t="str">
            <v>1E.11.060.0040.l</v>
          </cell>
          <cell r="B12803" t="str">
            <v>- per 12 moduli in tre file di 4 moduli verticali</v>
          </cell>
          <cell r="C12803" t="str">
            <v>cad</v>
          </cell>
          <cell r="D12803" t="str">
            <v>63,70</v>
          </cell>
        </row>
        <row r="12804">
          <cell r="A12804" t="str">
            <v>1E.11.060.0040.m</v>
          </cell>
          <cell r="B12804" t="str">
            <v>- per 4 moduli orizzontali</v>
          </cell>
          <cell r="C12804" t="str">
            <v>cad</v>
          </cell>
          <cell r="D12804" t="str">
            <v>35,00</v>
          </cell>
        </row>
        <row r="12805">
          <cell r="A12805" t="str">
            <v>1E.11.060.0040.n</v>
          </cell>
          <cell r="B12805" t="str">
            <v>- per 8 moduli in quattro file di 2 moduli verticali</v>
          </cell>
          <cell r="C12805" t="str">
            <v>cad</v>
          </cell>
          <cell r="D12805" t="str">
            <v>46,71</v>
          </cell>
        </row>
        <row r="12806">
          <cell r="A12806" t="str">
            <v>1E.11.060.0040.o</v>
          </cell>
          <cell r="B12806" t="str">
            <v>- per 12 moduli in quattro file di 3 moduli verticali</v>
          </cell>
          <cell r="C12806" t="str">
            <v>cad</v>
          </cell>
          <cell r="D12806" t="str">
            <v>58,83</v>
          </cell>
        </row>
        <row r="12807">
          <cell r="A12807" t="str">
            <v>1E.11.060.0040.p</v>
          </cell>
          <cell r="B12807" t="str">
            <v>- per 16 moduli in quattro file di 4 moduli verticali</v>
          </cell>
          <cell r="C12807" t="str">
            <v>cad</v>
          </cell>
          <cell r="D12807" t="str">
            <v>70,92</v>
          </cell>
        </row>
        <row r="12808">
          <cell r="A12808" t="str">
            <v>1E.11.060.0050</v>
          </cell>
          <cell r="B12808" t="str">
            <v>Cornici copriforo con protezione antipioggia in alluminio verniciato colore standard grigio, nelle tipologie:</v>
          </cell>
          <cell r="C12808"/>
          <cell r="D12808"/>
        </row>
        <row r="12809">
          <cell r="A12809" t="str">
            <v>1E.11.060.0050.a</v>
          </cell>
          <cell r="B12809" t="str">
            <v>- per 1 modulo</v>
          </cell>
          <cell r="C12809" t="str">
            <v>cad</v>
          </cell>
          <cell r="D12809" t="str">
            <v>33,20</v>
          </cell>
        </row>
        <row r="12810">
          <cell r="A12810" t="str">
            <v>1E.11.060.0050.b</v>
          </cell>
          <cell r="B12810" t="str">
            <v>- per 2 moduli verticali a 1 fila</v>
          </cell>
          <cell r="C12810" t="str">
            <v>cad</v>
          </cell>
          <cell r="D12810" t="str">
            <v>35,17</v>
          </cell>
        </row>
        <row r="12811">
          <cell r="A12811" t="str">
            <v>1E.11.060.0050.c</v>
          </cell>
          <cell r="B12811" t="str">
            <v>- per 3 moduli verticali a 1 fila</v>
          </cell>
          <cell r="C12811" t="str">
            <v>cad</v>
          </cell>
          <cell r="D12811" t="str">
            <v>39,06</v>
          </cell>
        </row>
        <row r="12812">
          <cell r="A12812" t="str">
            <v>1E.11.060.0050.d</v>
          </cell>
          <cell r="B12812" t="str">
            <v>- per 4 moduli verticali a 1 fila</v>
          </cell>
          <cell r="C12812" t="str">
            <v>cad</v>
          </cell>
          <cell r="D12812" t="str">
            <v>45,52</v>
          </cell>
        </row>
        <row r="12813">
          <cell r="A12813" t="str">
            <v>1E.11.060.0050.e</v>
          </cell>
          <cell r="B12813" t="str">
            <v>- per 2 moduli orizzontali</v>
          </cell>
          <cell r="C12813" t="str">
            <v>cad</v>
          </cell>
          <cell r="D12813" t="str">
            <v>40,39</v>
          </cell>
        </row>
        <row r="12814">
          <cell r="A12814" t="str">
            <v>1E.11.060.0050.f</v>
          </cell>
          <cell r="B12814" t="str">
            <v>- per 2 moduli in due file di 2 moduli verticali</v>
          </cell>
          <cell r="C12814" t="str">
            <v>cad</v>
          </cell>
          <cell r="D12814" t="str">
            <v>43,01</v>
          </cell>
        </row>
        <row r="12815">
          <cell r="A12815" t="str">
            <v>1E.11.060.0050.g</v>
          </cell>
          <cell r="B12815" t="str">
            <v>- per 6 moduli in due file di 3 moduli verticali</v>
          </cell>
          <cell r="C12815" t="str">
            <v>cad</v>
          </cell>
          <cell r="D12815" t="str">
            <v>47,06</v>
          </cell>
        </row>
        <row r="12816">
          <cell r="A12816" t="str">
            <v>1E.11.060.0050.h</v>
          </cell>
          <cell r="B12816" t="str">
            <v>- per 8 moduli in due file di 4 moduli verticali</v>
          </cell>
          <cell r="C12816" t="str">
            <v>cad</v>
          </cell>
          <cell r="D12816" t="str">
            <v>33,20</v>
          </cell>
        </row>
        <row r="12817">
          <cell r="A12817" t="str">
            <v>1E.11.060.0050.i</v>
          </cell>
          <cell r="B12817" t="str">
            <v>- per 3 moduli orizzontali</v>
          </cell>
          <cell r="C12817" t="str">
            <v>cad</v>
          </cell>
          <cell r="D12817" t="str">
            <v>47,60</v>
          </cell>
        </row>
        <row r="12818">
          <cell r="A12818" t="str">
            <v>1E.11.060.0050.j</v>
          </cell>
          <cell r="B12818" t="str">
            <v>- per 6 moduli in tre file di 2 moduli verticali</v>
          </cell>
          <cell r="C12818" t="str">
            <v>cad</v>
          </cell>
          <cell r="D12818" t="str">
            <v>51,17</v>
          </cell>
        </row>
        <row r="12819">
          <cell r="A12819" t="str">
            <v>1E.11.060.0050.k</v>
          </cell>
          <cell r="B12819" t="str">
            <v>- per 9 moduli in tre file di 3 moduli verticali</v>
          </cell>
          <cell r="C12819" t="str">
            <v>cad</v>
          </cell>
          <cell r="D12819" t="str">
            <v>55,07</v>
          </cell>
        </row>
        <row r="12820">
          <cell r="A12820" t="str">
            <v>1E.11.060.0050.l</v>
          </cell>
          <cell r="B12820" t="str">
            <v>- per 12 moduli in tre file di 4 moduli verticali</v>
          </cell>
          <cell r="C12820" t="str">
            <v>cad</v>
          </cell>
          <cell r="D12820" t="str">
            <v>67,24</v>
          </cell>
        </row>
        <row r="12821">
          <cell r="A12821" t="str">
            <v>1E.11.060.0050.m</v>
          </cell>
          <cell r="B12821" t="str">
            <v>- per 4 moduli orizzontali</v>
          </cell>
          <cell r="C12821" t="str">
            <v>cad</v>
          </cell>
          <cell r="D12821" t="str">
            <v>45,52</v>
          </cell>
        </row>
        <row r="12822">
          <cell r="A12822" t="str">
            <v>1E.11.060.0050.n</v>
          </cell>
          <cell r="B12822" t="str">
            <v>- per 8 moduli in quattro file di 2 moduli verticali</v>
          </cell>
          <cell r="C12822" t="str">
            <v>cad</v>
          </cell>
          <cell r="D12822" t="str">
            <v>57,63</v>
          </cell>
        </row>
        <row r="12823">
          <cell r="A12823" t="str">
            <v>1E.11.060.0050.o</v>
          </cell>
          <cell r="B12823" t="str">
            <v>- per 12 moduli in quattro file di 3 moduli verticali</v>
          </cell>
          <cell r="C12823" t="str">
            <v>cad</v>
          </cell>
          <cell r="D12823" t="str">
            <v>69,73</v>
          </cell>
        </row>
        <row r="12824">
          <cell r="A12824" t="str">
            <v>1E.11.060.0050.p</v>
          </cell>
          <cell r="B12824" t="str">
            <v>- per 16 moduli in quattro file di 4 moduli verticali</v>
          </cell>
          <cell r="C12824" t="str">
            <v>cad</v>
          </cell>
          <cell r="D12824" t="str">
            <v>104,16</v>
          </cell>
        </row>
        <row r="12825">
          <cell r="A12825" t="str">
            <v>1E.11.060.0060</v>
          </cell>
          <cell r="B12825" t="str">
            <v>Scatole da esterno parete da accoppiare con cornice copriforo con protezione antipioggia, in alluminio verniciato colore standard grigio, nelle tipologie:</v>
          </cell>
          <cell r="C12825"/>
          <cell r="D12825"/>
        </row>
        <row r="12826">
          <cell r="A12826" t="str">
            <v>1E.11.060.0060.a</v>
          </cell>
          <cell r="B12826" t="str">
            <v>- per 1 modulo</v>
          </cell>
          <cell r="C12826" t="str">
            <v>cad</v>
          </cell>
          <cell r="D12826" t="str">
            <v>40,39</v>
          </cell>
        </row>
        <row r="12827">
          <cell r="A12827" t="str">
            <v>1E.11.060.0060.b</v>
          </cell>
          <cell r="B12827" t="str">
            <v>- per 2 moduli verticali a 1 fila</v>
          </cell>
          <cell r="C12827" t="str">
            <v>cad</v>
          </cell>
          <cell r="D12827" t="str">
            <v>51,17</v>
          </cell>
        </row>
        <row r="12828">
          <cell r="A12828" t="str">
            <v>1E.11.060.0060.c</v>
          </cell>
          <cell r="B12828" t="str">
            <v>- per 3 moduli verticali a 1 fila</v>
          </cell>
          <cell r="C12828" t="str">
            <v>cad</v>
          </cell>
          <cell r="D12828" t="str">
            <v>51,17</v>
          </cell>
        </row>
        <row r="12829">
          <cell r="A12829" t="str">
            <v>1E.11.060.0060.d</v>
          </cell>
          <cell r="B12829" t="str">
            <v>- per 4 moduli verticali a 1 fila</v>
          </cell>
          <cell r="C12829" t="str">
            <v>cad</v>
          </cell>
          <cell r="D12829" t="str">
            <v>70,95</v>
          </cell>
        </row>
        <row r="12830">
          <cell r="A12830" t="str">
            <v>1E.11.060.0060.e</v>
          </cell>
          <cell r="B12830" t="str">
            <v>- per 2 moduli orizzontali</v>
          </cell>
          <cell r="C12830" t="str">
            <v>cad</v>
          </cell>
          <cell r="D12830" t="str">
            <v>55,40</v>
          </cell>
        </row>
        <row r="12831">
          <cell r="A12831" t="str">
            <v>1E.11.060.0060.f</v>
          </cell>
          <cell r="B12831" t="str">
            <v>- per 2 moduli in due file di 2 moduli verticali</v>
          </cell>
          <cell r="C12831" t="str">
            <v>cad</v>
          </cell>
          <cell r="D12831" t="str">
            <v>59,17</v>
          </cell>
        </row>
        <row r="12832">
          <cell r="A12832" t="str">
            <v>1E.11.060.0060.g</v>
          </cell>
          <cell r="B12832" t="str">
            <v>- per 6 moduli in due file di 3 moduli verticali</v>
          </cell>
          <cell r="C12832" t="str">
            <v>cad</v>
          </cell>
          <cell r="D12832" t="str">
            <v>59,17</v>
          </cell>
        </row>
        <row r="12833">
          <cell r="A12833" t="str">
            <v>1E.11.060.0060.h</v>
          </cell>
          <cell r="B12833" t="str">
            <v>- per 8 moduli in due file di 4 moduli verticali</v>
          </cell>
          <cell r="C12833" t="str">
            <v>cad</v>
          </cell>
          <cell r="D12833" t="str">
            <v>71,23</v>
          </cell>
        </row>
        <row r="12834">
          <cell r="A12834" t="str">
            <v>1E.11.060.0060.i</v>
          </cell>
          <cell r="B12834" t="str">
            <v>- per 3 moduli orizzontali</v>
          </cell>
          <cell r="C12834" t="str">
            <v>cad</v>
          </cell>
          <cell r="D12834" t="str">
            <v>62,58</v>
          </cell>
        </row>
        <row r="12835">
          <cell r="A12835" t="str">
            <v>1E.11.060.0060.j</v>
          </cell>
          <cell r="B12835" t="str">
            <v>- per 6 moduli in tre file di 2 moduli verticali</v>
          </cell>
          <cell r="C12835" t="str">
            <v>cad</v>
          </cell>
          <cell r="D12835" t="str">
            <v>67,11</v>
          </cell>
        </row>
        <row r="12836">
          <cell r="A12836" t="str">
            <v>1E.11.060.0060.k</v>
          </cell>
          <cell r="B12836" t="str">
            <v>- per 9 moduli in tre file di 3 moduli verticali</v>
          </cell>
          <cell r="C12836" t="str">
            <v>cad</v>
          </cell>
          <cell r="D12836" t="str">
            <v>67,11</v>
          </cell>
        </row>
        <row r="12837">
          <cell r="A12837" t="str">
            <v>1E.11.060.0060.l</v>
          </cell>
          <cell r="B12837" t="str">
            <v>- per 12 moduli in tre file di 4 moduli verticali</v>
          </cell>
          <cell r="C12837" t="str">
            <v>cad</v>
          </cell>
          <cell r="D12837" t="str">
            <v>95,05</v>
          </cell>
        </row>
        <row r="12838">
          <cell r="A12838" t="str">
            <v>1E.11.060.0060.m</v>
          </cell>
          <cell r="B12838" t="str">
            <v>- per 4 moduli orizzontali</v>
          </cell>
          <cell r="C12838" t="str">
            <v>cad</v>
          </cell>
          <cell r="D12838" t="str">
            <v>70,95</v>
          </cell>
        </row>
        <row r="12839">
          <cell r="A12839" t="str">
            <v>1E.11.060.0060.n</v>
          </cell>
          <cell r="B12839" t="str">
            <v>- per 8 moduli in quattro file di 2 moduli verticali</v>
          </cell>
          <cell r="C12839" t="str">
            <v>cad</v>
          </cell>
          <cell r="D12839" t="str">
            <v>82,97</v>
          </cell>
        </row>
        <row r="12840">
          <cell r="A12840" t="str">
            <v>1E.11.060.0060.o</v>
          </cell>
          <cell r="B12840" t="str">
            <v>- per 12 moduli in quattro file di 3 moduli verticali</v>
          </cell>
          <cell r="C12840" t="str">
            <v>cad</v>
          </cell>
          <cell r="D12840" t="str">
            <v>95,05</v>
          </cell>
        </row>
        <row r="12841">
          <cell r="A12841" t="str">
            <v>1E.11.060.0060.p</v>
          </cell>
          <cell r="B12841" t="str">
            <v>- per 16 moduli in quattro file di 4 moduli verticali</v>
          </cell>
          <cell r="C12841" t="str">
            <v>cad</v>
          </cell>
          <cell r="D12841" t="str">
            <v>107,11</v>
          </cell>
        </row>
        <row r="12842">
          <cell r="A12842" t="str">
            <v>1E.11.060.0070</v>
          </cell>
          <cell r="B12842" t="str">
            <v>Pulsantiere per posti esterni assemblate:</v>
          </cell>
          <cell r="C12842"/>
          <cell r="D12842"/>
        </row>
        <row r="12843">
          <cell r="A12843" t="str">
            <v>1E.11.060.0070.a</v>
          </cell>
          <cell r="B12843" t="str">
            <v>- ad 1 pulsante, con attacco per posto esterno solo audio, custodia in tecnopolimero, cartellino portanome illuminato a LED 12 Vca, placca frontale in alluminio verniciato standard grigio</v>
          </cell>
          <cell r="C12843" t="str">
            <v>cad</v>
          </cell>
          <cell r="D12843" t="str">
            <v>42,83</v>
          </cell>
        </row>
        <row r="12844">
          <cell r="A12844" t="str">
            <v>1E.11.060.0070.b</v>
          </cell>
          <cell r="B12844" t="str">
            <v>- a 2 pulsanti, con attacco per posto esterno solo audio, custodia in tecnopolimero, cartellino portanome illuminato a LED 12 Vca, placca frontale in alluminio verniciato standard grigio</v>
          </cell>
          <cell r="C12844" t="str">
            <v>cad</v>
          </cell>
          <cell r="D12844" t="str">
            <v>43,88</v>
          </cell>
        </row>
        <row r="12845">
          <cell r="A12845" t="str">
            <v>1E.11.060.0070.c</v>
          </cell>
          <cell r="B12845" t="str">
            <v>- da incasso parete a 1 pulsante, con attacco per posto esterno solo audio,composta da modulo per posto esterno audio, telaio per 1 modulo e scatoa da incasso da 1 modulo; completa di lampada 24V 3W, verniciato standard grigio</v>
          </cell>
          <cell r="C12845" t="str">
            <v>cad</v>
          </cell>
          <cell r="D12845" t="str">
            <v>44,79</v>
          </cell>
        </row>
        <row r="12846">
          <cell r="A12846" t="str">
            <v>1E.11.060.0070.d</v>
          </cell>
          <cell r="B12846" t="str">
            <v>- da incasso parete a 2 pulsanti in doppia fila, con attacco per posto esterno solo audio,composta da modulo per posto esterno audio, telaio per 1 modulo e scatoa da incasso da 1 modulo; completa di lampada 24V 3W, verniciato standard grigio</v>
          </cell>
          <cell r="C12846" t="str">
            <v>cad</v>
          </cell>
          <cell r="D12846" t="str">
            <v>50,28</v>
          </cell>
        </row>
        <row r="12847">
          <cell r="A12847" t="str">
            <v>1E.11.060.0070.e</v>
          </cell>
          <cell r="B12847" t="str">
            <v>- da incasso parete a 2 pulsanti, con attacco per posto esterno solo audio, completa di lampada 24V 3W, verniciato standard grigio</v>
          </cell>
          <cell r="C12847" t="str">
            <v>cad</v>
          </cell>
          <cell r="D12847" t="str">
            <v>53,36</v>
          </cell>
        </row>
        <row r="12848">
          <cell r="A12848" t="str">
            <v>1E.11.060.0070.f</v>
          </cell>
          <cell r="B12848" t="str">
            <v>- da incasso parete a 1 pulsante, con attacco per unità di ripresa video, completa di scatoa da incasso, serratura di sicurezza a vite e lampada 24V 3W, verniciato standard grigio</v>
          </cell>
          <cell r="C12848" t="str">
            <v>cad</v>
          </cell>
          <cell r="D12848" t="str">
            <v>84,83</v>
          </cell>
        </row>
        <row r="12849">
          <cell r="A12849" t="str">
            <v>1E.11.060.0070.g</v>
          </cell>
          <cell r="B12849" t="str">
            <v>- da incasso parete a 2 pulsanti in doppia fila, con attacco per unità di ripresa video, completa di scatoa da incasso, serratura di sicurezza a vite e lampada 24V 3W, verniciato standard grigio</v>
          </cell>
          <cell r="C12849" t="str">
            <v>cad</v>
          </cell>
          <cell r="D12849" t="str">
            <v>86,55</v>
          </cell>
        </row>
        <row r="12850">
          <cell r="A12850" t="str">
            <v>1E.11.060.0070.h</v>
          </cell>
          <cell r="B12850" t="str">
            <v>- accessorio: cornice con protezione antipioggia per pulsantiera esterna da incasso parete con attacco posto esterno solo audio</v>
          </cell>
          <cell r="C12850" t="str">
            <v>cad</v>
          </cell>
          <cell r="D12850" t="str">
            <v>38,84</v>
          </cell>
        </row>
        <row r="12851">
          <cell r="A12851" t="str">
            <v>1E.11.060.0070.i</v>
          </cell>
          <cell r="B12851" t="str">
            <v>- accessorio: cornice con protezione antipioggia per pulsantiera esterna da incasso parete con attacco unità di ripresa</v>
          </cell>
          <cell r="C12851" t="str">
            <v>cad</v>
          </cell>
          <cell r="D12851" t="str">
            <v>45,95</v>
          </cell>
        </row>
        <row r="12852">
          <cell r="A12852" t="str">
            <v>1E.11.060.0070.j</v>
          </cell>
          <cell r="B12852" t="str">
            <v>- accessorio: scatola da esterno parete da abbinare alla cornice con protezione antipioggia per pulsantiera esterna da incasso parete con attacco unità di ripresa</v>
          </cell>
          <cell r="C12852" t="str">
            <v>cad</v>
          </cell>
          <cell r="D12852" t="str">
            <v>60,95</v>
          </cell>
        </row>
        <row r="12853">
          <cell r="A12853" t="str">
            <v>1E.11.060.0080</v>
          </cell>
          <cell r="B12853" t="str">
            <v>Pulsantiere per posti esterni in ottone con trattamento superficiale di doratura e verniciatura protettiva, ad una fila di pulsanti, con lampade 24V 3W per illuminazione cartellini portanome, complete di scatole da incasso, nelle tipologie:</v>
          </cell>
          <cell r="C12853"/>
          <cell r="D12853"/>
        </row>
        <row r="12854">
          <cell r="A12854" t="str">
            <v>1E.11.060.0080.a</v>
          </cell>
          <cell r="B12854" t="str">
            <v>- 1 pulsante senza portanome</v>
          </cell>
          <cell r="C12854" t="str">
            <v>cad</v>
          </cell>
          <cell r="D12854" t="str">
            <v>119,74</v>
          </cell>
        </row>
        <row r="12855">
          <cell r="A12855" t="str">
            <v>1E.11.060.0080.b</v>
          </cell>
          <cell r="B12855" t="str">
            <v>- 1 pulsante</v>
          </cell>
          <cell r="C12855" t="str">
            <v>cad</v>
          </cell>
          <cell r="D12855" t="str">
            <v>119,74</v>
          </cell>
        </row>
        <row r="12856">
          <cell r="A12856" t="str">
            <v>1E.11.060.0080.c</v>
          </cell>
          <cell r="B12856" t="str">
            <v>- 2 pulsanti</v>
          </cell>
          <cell r="C12856" t="str">
            <v>cad</v>
          </cell>
          <cell r="D12856" t="str">
            <v>149,12</v>
          </cell>
        </row>
        <row r="12857">
          <cell r="A12857" t="str">
            <v>1E.11.060.0080.d</v>
          </cell>
          <cell r="B12857" t="str">
            <v>- 3 pulsanti</v>
          </cell>
          <cell r="C12857" t="str">
            <v>cad</v>
          </cell>
          <cell r="D12857" t="str">
            <v>207,65</v>
          </cell>
        </row>
        <row r="12858">
          <cell r="A12858" t="str">
            <v>1E.11.060.0080.e</v>
          </cell>
          <cell r="B12858" t="str">
            <v>- 4 pulsanti</v>
          </cell>
          <cell r="C12858" t="str">
            <v>cad</v>
          </cell>
          <cell r="D12858" t="str">
            <v>292,48</v>
          </cell>
        </row>
        <row r="12859">
          <cell r="A12859" t="str">
            <v>1E.11.060.0080.f</v>
          </cell>
          <cell r="B12859" t="str">
            <v>- 5 pulsanti</v>
          </cell>
          <cell r="C12859" t="str">
            <v>cad</v>
          </cell>
          <cell r="D12859" t="str">
            <v>363,84</v>
          </cell>
        </row>
        <row r="12860">
          <cell r="A12860" t="str">
            <v>1E.11.060.0080.g</v>
          </cell>
          <cell r="B12860" t="str">
            <v>- 6 pulsanti</v>
          </cell>
          <cell r="C12860" t="str">
            <v>cad</v>
          </cell>
          <cell r="D12860" t="str">
            <v>400,64</v>
          </cell>
        </row>
        <row r="12861">
          <cell r="A12861" t="str">
            <v>1E.11.060.0080.h</v>
          </cell>
          <cell r="B12861" t="str">
            <v>- 7 pulsanti</v>
          </cell>
          <cell r="C12861" t="str">
            <v>cad</v>
          </cell>
          <cell r="D12861" t="str">
            <v>427,03</v>
          </cell>
        </row>
        <row r="12862">
          <cell r="A12862" t="str">
            <v>1E.11.060.0080.i</v>
          </cell>
          <cell r="B12862" t="str">
            <v>- 8 pulsanti</v>
          </cell>
          <cell r="C12862" t="str">
            <v>cad</v>
          </cell>
          <cell r="D12862" t="str">
            <v>453,31</v>
          </cell>
        </row>
        <row r="12863">
          <cell r="A12863" t="str">
            <v>1E.11.060.0080.j</v>
          </cell>
          <cell r="B12863" t="str">
            <v>- 9 pulsanti</v>
          </cell>
          <cell r="C12863" t="str">
            <v>cad</v>
          </cell>
          <cell r="D12863" t="str">
            <v>484,97</v>
          </cell>
        </row>
        <row r="12864">
          <cell r="A12864" t="str">
            <v>1E.11.060.0080.k</v>
          </cell>
          <cell r="B12864" t="str">
            <v>- 10 pulsanti</v>
          </cell>
          <cell r="C12864" t="str">
            <v>cad</v>
          </cell>
          <cell r="D12864" t="str">
            <v>532,32</v>
          </cell>
        </row>
        <row r="12865">
          <cell r="A12865" t="str">
            <v>1E.11.060.0080.l</v>
          </cell>
          <cell r="B12865" t="str">
            <v>- 11 pulsanti</v>
          </cell>
          <cell r="C12865" t="str">
            <v>cad</v>
          </cell>
          <cell r="D12865" t="str">
            <v>563,88</v>
          </cell>
        </row>
        <row r="12866">
          <cell r="A12866" t="str">
            <v>1E.11.060.0080.m</v>
          </cell>
          <cell r="B12866" t="str">
            <v>- 12 pulsanti</v>
          </cell>
          <cell r="C12866" t="str">
            <v>cad</v>
          </cell>
          <cell r="D12866" t="str">
            <v>590,26</v>
          </cell>
        </row>
        <row r="12867">
          <cell r="A12867" t="str">
            <v>1E.11.060.0080.n</v>
          </cell>
          <cell r="B12867" t="str">
            <v>- 13 pulsanti</v>
          </cell>
          <cell r="C12867" t="str">
            <v>cad</v>
          </cell>
          <cell r="D12867" t="str">
            <v>616,58</v>
          </cell>
        </row>
        <row r="12868">
          <cell r="A12868" t="str">
            <v>1E.11.060.0090</v>
          </cell>
          <cell r="B12868" t="str">
            <v>Pulsantiere per posti esterni in ottone con trattamento superficiale di doratura e verniciatura protettiva, con attacco per posto esterno audio ad una fila di pulsanti, con lampade 24V 3W per illuminazione cartellini portanome, complete di scatole da incasso, nelle tipologie:</v>
          </cell>
          <cell r="C12868"/>
          <cell r="D12868"/>
        </row>
        <row r="12869">
          <cell r="A12869" t="str">
            <v>1E.11.060.0090.a</v>
          </cell>
          <cell r="B12869" t="str">
            <v>- 1 pulsante</v>
          </cell>
          <cell r="C12869" t="str">
            <v>cad</v>
          </cell>
          <cell r="D12869" t="str">
            <v>232,99</v>
          </cell>
        </row>
        <row r="12870">
          <cell r="A12870" t="str">
            <v>1E.11.060.0090.b</v>
          </cell>
          <cell r="B12870" t="str">
            <v>- 2 pulsanti</v>
          </cell>
          <cell r="C12870" t="str">
            <v>cad</v>
          </cell>
          <cell r="D12870" t="str">
            <v>253,54</v>
          </cell>
        </row>
        <row r="12871">
          <cell r="A12871" t="str">
            <v>1E.11.060.0090.c</v>
          </cell>
          <cell r="B12871" t="str">
            <v>- 3 pulsanti</v>
          </cell>
          <cell r="C12871" t="str">
            <v>cad</v>
          </cell>
          <cell r="D12871" t="str">
            <v>279,31</v>
          </cell>
        </row>
        <row r="12872">
          <cell r="A12872" t="str">
            <v>1E.11.060.0090.d</v>
          </cell>
          <cell r="B12872" t="str">
            <v>- 4 pulsanti</v>
          </cell>
          <cell r="C12872" t="str">
            <v>cad</v>
          </cell>
          <cell r="D12872" t="str">
            <v>308,80</v>
          </cell>
        </row>
        <row r="12873">
          <cell r="A12873" t="str">
            <v>1E.11.060.0090.e</v>
          </cell>
          <cell r="B12873" t="str">
            <v>- 5 pulsanti</v>
          </cell>
          <cell r="C12873" t="str">
            <v>cad</v>
          </cell>
          <cell r="D12873" t="str">
            <v>329,91</v>
          </cell>
        </row>
        <row r="12874">
          <cell r="A12874" t="str">
            <v>1E.11.060.0090.f</v>
          </cell>
          <cell r="B12874" t="str">
            <v>- 6 pulsanti</v>
          </cell>
          <cell r="C12874" t="str">
            <v>cad</v>
          </cell>
          <cell r="D12874" t="str">
            <v>418,03</v>
          </cell>
        </row>
        <row r="12875">
          <cell r="A12875" t="str">
            <v>1E.11.060.0090.g</v>
          </cell>
          <cell r="B12875" t="str">
            <v>- 7 pulsanti</v>
          </cell>
          <cell r="C12875" t="str">
            <v>cad</v>
          </cell>
          <cell r="D12875" t="str">
            <v>448,06</v>
          </cell>
        </row>
        <row r="12876">
          <cell r="A12876" t="str">
            <v>1E.11.060.0090.h</v>
          </cell>
          <cell r="B12876" t="str">
            <v>- 8 pulsanti</v>
          </cell>
          <cell r="C12876" t="str">
            <v>cad</v>
          </cell>
          <cell r="D12876" t="str">
            <v>479,68</v>
          </cell>
        </row>
        <row r="12877">
          <cell r="A12877" t="str">
            <v>1E.11.060.0090.i</v>
          </cell>
          <cell r="B12877" t="str">
            <v>- 9 pulsanti</v>
          </cell>
          <cell r="C12877" t="str">
            <v>cad</v>
          </cell>
          <cell r="D12877" t="str">
            <v>511,24</v>
          </cell>
        </row>
        <row r="12878">
          <cell r="A12878" t="str">
            <v>1E.11.060.0090.j</v>
          </cell>
          <cell r="B12878" t="str">
            <v>- 10 pulsanti</v>
          </cell>
          <cell r="C12878" t="str">
            <v>cad</v>
          </cell>
          <cell r="D12878" t="str">
            <v>542,85</v>
          </cell>
        </row>
        <row r="12879">
          <cell r="A12879" t="str">
            <v>1E.11.060.0100</v>
          </cell>
          <cell r="B12879" t="str">
            <v>Pulsantiere per posti esterni in ottone con trattamento superficiale di doratura e verniciatura protettiva, con attacco per posto esterno audio a due file di pulsanti, con lampade 24 V 3 W per illuminazione cartellini portanome, complete di scatole da incasso, nelle tipologie:</v>
          </cell>
          <cell r="C12879"/>
          <cell r="D12879"/>
        </row>
        <row r="12880">
          <cell r="A12880" t="str">
            <v>1E.11.060.0100.a</v>
          </cell>
          <cell r="B12880" t="str">
            <v>- 2 pulsanti</v>
          </cell>
          <cell r="C12880" t="str">
            <v>cad</v>
          </cell>
          <cell r="D12880" t="str">
            <v>253,54</v>
          </cell>
        </row>
        <row r="12881">
          <cell r="A12881" t="str">
            <v>1E.11.060.0100.b</v>
          </cell>
          <cell r="B12881" t="str">
            <v>- 4 pulsanti</v>
          </cell>
          <cell r="C12881" t="str">
            <v>cad</v>
          </cell>
          <cell r="D12881" t="str">
            <v>313,54</v>
          </cell>
        </row>
        <row r="12882">
          <cell r="A12882" t="str">
            <v>1E.11.060.0100.c</v>
          </cell>
          <cell r="B12882" t="str">
            <v>- 6 pulsanti</v>
          </cell>
          <cell r="C12882" t="str">
            <v>cad</v>
          </cell>
          <cell r="D12882" t="str">
            <v>366,20</v>
          </cell>
        </row>
        <row r="12883">
          <cell r="A12883" t="str">
            <v>1E.11.060.0100.d</v>
          </cell>
          <cell r="B12883" t="str">
            <v>- 8 pulsanti</v>
          </cell>
          <cell r="C12883" t="str">
            <v>cad</v>
          </cell>
          <cell r="D12883" t="str">
            <v>424,62</v>
          </cell>
        </row>
        <row r="12884">
          <cell r="A12884" t="str">
            <v>1E.11.060.0100.e</v>
          </cell>
          <cell r="B12884" t="str">
            <v>- 10 pulsanti</v>
          </cell>
          <cell r="C12884" t="str">
            <v>cad</v>
          </cell>
          <cell r="D12884" t="str">
            <v>487,31</v>
          </cell>
        </row>
        <row r="12885">
          <cell r="A12885" t="str">
            <v>1E.11.060.0100.f</v>
          </cell>
          <cell r="B12885" t="str">
            <v>- 12 pulsanti</v>
          </cell>
          <cell r="C12885" t="str">
            <v>cad</v>
          </cell>
          <cell r="D12885" t="str">
            <v>585,48</v>
          </cell>
        </row>
        <row r="12886">
          <cell r="A12886" t="str">
            <v>1E.11.060.0100.g</v>
          </cell>
          <cell r="B12886" t="str">
            <v>- 14 pulsanti</v>
          </cell>
          <cell r="C12886" t="str">
            <v>cad</v>
          </cell>
          <cell r="D12886" t="str">
            <v>627,66</v>
          </cell>
        </row>
        <row r="12887">
          <cell r="A12887" t="str">
            <v>1E.11.060.0100.h</v>
          </cell>
          <cell r="B12887" t="str">
            <v>- 16 pulsanti</v>
          </cell>
          <cell r="C12887" t="str">
            <v>cad</v>
          </cell>
          <cell r="D12887" t="str">
            <v>711,87</v>
          </cell>
        </row>
        <row r="12888">
          <cell r="A12888" t="str">
            <v>1E.11.060.0100.i</v>
          </cell>
          <cell r="B12888" t="str">
            <v>- 18 pulsanti</v>
          </cell>
          <cell r="C12888" t="str">
            <v>cad</v>
          </cell>
          <cell r="D12888" t="str">
            <v>797,23</v>
          </cell>
        </row>
        <row r="12889">
          <cell r="A12889" t="str">
            <v>1E.11.060.0100.j</v>
          </cell>
          <cell r="B12889" t="str">
            <v>- 20 pulsanti</v>
          </cell>
          <cell r="C12889" t="str">
            <v>cad</v>
          </cell>
          <cell r="D12889" t="str">
            <v>876,74</v>
          </cell>
        </row>
        <row r="12890">
          <cell r="A12890" t="str">
            <v>1E.11.060.0100.k</v>
          </cell>
          <cell r="B12890" t="str">
            <v>- 22 pulsanti</v>
          </cell>
          <cell r="C12890" t="str">
            <v>cad</v>
          </cell>
          <cell r="D12890" t="str">
            <v>953,12</v>
          </cell>
        </row>
        <row r="12891">
          <cell r="A12891" t="str">
            <v>1E.11.060.0100.l</v>
          </cell>
          <cell r="B12891" t="str">
            <v>- 24 pulsanti</v>
          </cell>
          <cell r="C12891" t="str">
            <v>cad</v>
          </cell>
          <cell r="D12891" t="str">
            <v>1.070,76</v>
          </cell>
        </row>
        <row r="12892">
          <cell r="A12892" t="str">
            <v>1E.11.060.0100.m</v>
          </cell>
          <cell r="B12892" t="str">
            <v>- 26 pulsanti</v>
          </cell>
          <cell r="C12892" t="str">
            <v>cad</v>
          </cell>
          <cell r="D12892" t="str">
            <v>1.132,35</v>
          </cell>
        </row>
        <row r="12893">
          <cell r="A12893" t="str">
            <v>1E.11.060.0100.n</v>
          </cell>
          <cell r="B12893" t="str">
            <v>- 28 pulsanti</v>
          </cell>
          <cell r="C12893" t="str">
            <v>cad</v>
          </cell>
          <cell r="D12893" t="str">
            <v>1.192,38</v>
          </cell>
        </row>
        <row r="12894">
          <cell r="A12894" t="str">
            <v>1E.11.060.0110</v>
          </cell>
          <cell r="B12894" t="str">
            <v>Pulsantiere per posti esterni in ottone con trattamento superficiale di doratura e verniciatura protettiva, per videocitofono a una fila di pulsanti, con lampade 24 V 3 W per illuminazione cartellini portanome, complete di scatole da incasso, nelle tipologie:</v>
          </cell>
          <cell r="C12894"/>
          <cell r="D12894"/>
        </row>
        <row r="12895">
          <cell r="A12895" t="str">
            <v>1E.11.060.0110.a</v>
          </cell>
          <cell r="B12895" t="str">
            <v>- 1 pulsante</v>
          </cell>
          <cell r="C12895" t="str">
            <v>cad</v>
          </cell>
          <cell r="D12895" t="str">
            <v>259,25</v>
          </cell>
        </row>
        <row r="12896">
          <cell r="A12896" t="str">
            <v>1E.11.060.0110.b</v>
          </cell>
          <cell r="B12896" t="str">
            <v>- 2 pulsanti</v>
          </cell>
          <cell r="C12896" t="str">
            <v>cad</v>
          </cell>
          <cell r="D12896" t="str">
            <v>279,85</v>
          </cell>
        </row>
        <row r="12897">
          <cell r="A12897" t="str">
            <v>1E.11.060.0110.c</v>
          </cell>
          <cell r="B12897" t="str">
            <v>- 3 pulsanti</v>
          </cell>
          <cell r="C12897" t="str">
            <v>cad</v>
          </cell>
          <cell r="D12897" t="str">
            <v>305,65</v>
          </cell>
        </row>
        <row r="12898">
          <cell r="A12898" t="str">
            <v>1E.11.060.0110.d</v>
          </cell>
          <cell r="B12898" t="str">
            <v>- 4 pulsanti</v>
          </cell>
          <cell r="C12898" t="str">
            <v>cad</v>
          </cell>
          <cell r="D12898" t="str">
            <v>335,13</v>
          </cell>
        </row>
        <row r="12899">
          <cell r="A12899" t="str">
            <v>1E.11.060.0110.e</v>
          </cell>
          <cell r="B12899" t="str">
            <v>- 5 pulsanti</v>
          </cell>
          <cell r="C12899" t="str">
            <v>cad</v>
          </cell>
          <cell r="D12899" t="str">
            <v>356,17</v>
          </cell>
        </row>
        <row r="12900">
          <cell r="A12900" t="str">
            <v>1E.11.060.0110.f</v>
          </cell>
          <cell r="B12900" t="str">
            <v>- 6 pulsanti</v>
          </cell>
          <cell r="C12900" t="str">
            <v>cad</v>
          </cell>
          <cell r="D12900" t="str">
            <v>444,42</v>
          </cell>
        </row>
        <row r="12901">
          <cell r="A12901" t="str">
            <v>1E.11.060.0110.g</v>
          </cell>
          <cell r="B12901" t="str">
            <v>- 7 pulsanti</v>
          </cell>
          <cell r="C12901" t="str">
            <v>cad</v>
          </cell>
          <cell r="D12901" t="str">
            <v>474,39</v>
          </cell>
        </row>
        <row r="12902">
          <cell r="A12902" t="str">
            <v>1E.11.060.0110.h</v>
          </cell>
          <cell r="B12902" t="str">
            <v>- 8 pulsanti</v>
          </cell>
          <cell r="C12902" t="str">
            <v>cad</v>
          </cell>
          <cell r="D12902" t="str">
            <v>505,95</v>
          </cell>
        </row>
        <row r="12903">
          <cell r="A12903" t="str">
            <v>1E.11.060.0110.i</v>
          </cell>
          <cell r="B12903" t="str">
            <v>- 9 pulsanti</v>
          </cell>
          <cell r="C12903" t="str">
            <v>cad</v>
          </cell>
          <cell r="D12903" t="str">
            <v>537,61</v>
          </cell>
        </row>
        <row r="12904">
          <cell r="A12904" t="str">
            <v>1E.11.060.0120</v>
          </cell>
          <cell r="B12904" t="str">
            <v>Pulsantiere per posti esterni in ottone con trattamento superficiale di doratura e verniciatura protettiva, per videocitofono a due file di pulsanti, con lampade 24 V 3 W per illuminazione cartellini portanome, complete di scatole da incasso, nelle tipologie:</v>
          </cell>
          <cell r="C12904"/>
          <cell r="D12904"/>
        </row>
        <row r="12905">
          <cell r="A12905" t="str">
            <v>1E.11.060.0120.a</v>
          </cell>
          <cell r="B12905" t="str">
            <v>- 2 pulsanti</v>
          </cell>
          <cell r="C12905" t="str">
            <v>cad</v>
          </cell>
          <cell r="D12905" t="str">
            <v>279,85</v>
          </cell>
        </row>
        <row r="12906">
          <cell r="A12906" t="str">
            <v>1E.11.060.0120.b</v>
          </cell>
          <cell r="B12906" t="str">
            <v>- 4 pulsanti</v>
          </cell>
          <cell r="C12906" t="str">
            <v>cad</v>
          </cell>
          <cell r="D12906" t="str">
            <v>339,88</v>
          </cell>
        </row>
        <row r="12907">
          <cell r="A12907" t="str">
            <v>1E.11.060.0120.c</v>
          </cell>
          <cell r="B12907" t="str">
            <v>- 6 pulsanti</v>
          </cell>
          <cell r="C12907" t="str">
            <v>cad</v>
          </cell>
          <cell r="D12907" t="str">
            <v>392,54</v>
          </cell>
        </row>
        <row r="12908">
          <cell r="A12908" t="str">
            <v>1E.11.060.0120.d</v>
          </cell>
          <cell r="B12908" t="str">
            <v>- 8 pulsanti</v>
          </cell>
          <cell r="C12908" t="str">
            <v>cad</v>
          </cell>
          <cell r="D12908" t="str">
            <v>451,00</v>
          </cell>
        </row>
        <row r="12909">
          <cell r="A12909" t="str">
            <v>1E.11.060.0120.e</v>
          </cell>
          <cell r="B12909" t="str">
            <v>- 10 pulsanti</v>
          </cell>
          <cell r="C12909" t="str">
            <v>cad</v>
          </cell>
          <cell r="D12909" t="str">
            <v>513,66</v>
          </cell>
        </row>
        <row r="12910">
          <cell r="A12910" t="str">
            <v>1E.11.060.0120.f</v>
          </cell>
          <cell r="B12910" t="str">
            <v>- 12 pulsanti</v>
          </cell>
          <cell r="C12910" t="str">
            <v>cad</v>
          </cell>
          <cell r="D12910" t="str">
            <v>617,10</v>
          </cell>
        </row>
        <row r="12911">
          <cell r="A12911" t="str">
            <v>1E.11.060.0120.g</v>
          </cell>
          <cell r="B12911" t="str">
            <v>- 14 pulsanti</v>
          </cell>
          <cell r="C12911" t="str">
            <v>cad</v>
          </cell>
          <cell r="D12911" t="str">
            <v>653,92</v>
          </cell>
        </row>
        <row r="12912">
          <cell r="A12912" t="str">
            <v>1E.11.060.0120.h</v>
          </cell>
          <cell r="B12912" t="str">
            <v>- 16 pulsanti</v>
          </cell>
          <cell r="C12912" t="str">
            <v>cad</v>
          </cell>
          <cell r="D12912" t="str">
            <v>745,06</v>
          </cell>
        </row>
        <row r="12913">
          <cell r="A12913" t="str">
            <v>1E.11.060.0120.i</v>
          </cell>
          <cell r="B12913" t="str">
            <v>- 18 pulsanti</v>
          </cell>
          <cell r="C12913" t="str">
            <v>cad</v>
          </cell>
          <cell r="D12913" t="str">
            <v>839,91</v>
          </cell>
        </row>
        <row r="12914">
          <cell r="A12914" t="str">
            <v>1E.11.060.0120.j</v>
          </cell>
          <cell r="B12914" t="str">
            <v>- 20 pulsanti</v>
          </cell>
          <cell r="C12914" t="str">
            <v>cad</v>
          </cell>
          <cell r="D12914" t="str">
            <v>903,06</v>
          </cell>
        </row>
        <row r="12915">
          <cell r="A12915" t="str">
            <v>1E.11.060.0120.k</v>
          </cell>
          <cell r="B12915" t="str">
            <v>- 22 pulsanti</v>
          </cell>
          <cell r="C12915" t="str">
            <v>cad</v>
          </cell>
          <cell r="D12915" t="str">
            <v>979,37</v>
          </cell>
        </row>
        <row r="12916">
          <cell r="A12916" t="str">
            <v>1E.11.060.0120.l</v>
          </cell>
          <cell r="B12916" t="str">
            <v>- 24 pulsanti</v>
          </cell>
          <cell r="C12916" t="str">
            <v>cad</v>
          </cell>
          <cell r="D12916" t="str">
            <v>1.097,10</v>
          </cell>
        </row>
        <row r="12917">
          <cell r="A12917" t="str">
            <v>1E.11.060.0120.m</v>
          </cell>
          <cell r="B12917" t="str">
            <v>- 26 pulsanti</v>
          </cell>
          <cell r="C12917" t="str">
            <v>cad</v>
          </cell>
          <cell r="D12917" t="str">
            <v>1.158,69</v>
          </cell>
        </row>
        <row r="12918">
          <cell r="A12918" t="str">
            <v>1E.11.060.0130</v>
          </cell>
          <cell r="B12918" t="str">
            <v>Pulsantiere per posti esterni con attacco posto esterno solo audio, dotata di placca in alluminio pressofuso, trattate con particolari vernici resistenti agli agenti atmosferici, colore standard grigio, corredate di viti speciali di protezione, telaio portapulsanti in acciaio zincato, lampada 24V 3W per illuminazione cartellini portanome, escluso scatola da incasso e protezione antipioggia, nelle tipologie:</v>
          </cell>
          <cell r="C12918"/>
          <cell r="D12918"/>
        </row>
        <row r="12919">
          <cell r="A12919" t="str">
            <v>1E.11.060.0130.a</v>
          </cell>
          <cell r="B12919" t="str">
            <v>- senza pulsanti</v>
          </cell>
          <cell r="C12919" t="str">
            <v>cad</v>
          </cell>
          <cell r="D12919" t="str">
            <v>134,06</v>
          </cell>
        </row>
        <row r="12920">
          <cell r="A12920" t="str">
            <v>1E.11.060.0130.b</v>
          </cell>
          <cell r="B12920" t="str">
            <v>- con 1 pulsante singolo</v>
          </cell>
          <cell r="C12920" t="str">
            <v>cad</v>
          </cell>
          <cell r="D12920" t="str">
            <v>134,06</v>
          </cell>
        </row>
        <row r="12921">
          <cell r="A12921" t="str">
            <v>1E.11.060.0130.c</v>
          </cell>
          <cell r="B12921" t="str">
            <v>- con 2 pulsanti singoli</v>
          </cell>
          <cell r="C12921" t="str">
            <v>cad</v>
          </cell>
          <cell r="D12921" t="str">
            <v>145,93</v>
          </cell>
        </row>
        <row r="12922">
          <cell r="A12922" t="str">
            <v>1E.11.060.0130.d</v>
          </cell>
          <cell r="B12922" t="str">
            <v>- con 3 pulsanti singoli</v>
          </cell>
          <cell r="C12922" t="str">
            <v>cad</v>
          </cell>
          <cell r="D12922" t="str">
            <v>157,28</v>
          </cell>
        </row>
        <row r="12923">
          <cell r="A12923" t="str">
            <v>1E.11.060.0130.e</v>
          </cell>
          <cell r="B12923" t="str">
            <v>- con 4 pulsanti singoli</v>
          </cell>
          <cell r="C12923" t="str">
            <v>cad</v>
          </cell>
          <cell r="D12923" t="str">
            <v>167,66</v>
          </cell>
        </row>
        <row r="12924">
          <cell r="A12924" t="str">
            <v>1E.11.060.0130.f</v>
          </cell>
          <cell r="B12924" t="str">
            <v>- con 5 pulsanti singoli</v>
          </cell>
          <cell r="C12924" t="str">
            <v>cad</v>
          </cell>
          <cell r="D12924" t="str">
            <v>179,98</v>
          </cell>
        </row>
        <row r="12925">
          <cell r="A12925" t="str">
            <v>1E.11.060.0130.g</v>
          </cell>
          <cell r="B12925" t="str">
            <v>- con 6 pulsanti doppi</v>
          </cell>
          <cell r="C12925" t="str">
            <v>cad</v>
          </cell>
          <cell r="D12925" t="str">
            <v>191,36</v>
          </cell>
        </row>
        <row r="12926">
          <cell r="A12926" t="str">
            <v>1E.11.060.0130.h</v>
          </cell>
          <cell r="B12926" t="str">
            <v>- con 8 pulsanti doppi</v>
          </cell>
          <cell r="C12926" t="str">
            <v>cad</v>
          </cell>
          <cell r="D12926" t="str">
            <v>214,57</v>
          </cell>
        </row>
        <row r="12927">
          <cell r="A12927" t="str">
            <v>1E.11.060.0130.i</v>
          </cell>
          <cell r="B12927" t="str">
            <v>- con 10 pulsanti doppi</v>
          </cell>
          <cell r="C12927" t="str">
            <v>cad</v>
          </cell>
          <cell r="D12927" t="str">
            <v>246,19</v>
          </cell>
        </row>
        <row r="12928">
          <cell r="A12928" t="str">
            <v>1E.11.060.0140</v>
          </cell>
          <cell r="B12928" t="str">
            <v>Pulsantiere per posti esterni con attacco per unità di ripresa video, dotata di placca in alluminio pressofuso, trattate con particolari vernici resistenti agli agenti atmosferici, colore standard grigio, corredate di viti speciali di protezione, telaio portapulsanti in acciaio zincato, lampada 24 V 3 W per illuminazione cartellini portanome, escluso scatola da incasso e protezione antipioggia, nelle tipologie:</v>
          </cell>
          <cell r="C12928"/>
          <cell r="D12928"/>
        </row>
        <row r="12929">
          <cell r="A12929" t="str">
            <v>1E.11.060.0140.a</v>
          </cell>
          <cell r="B12929" t="str">
            <v>- senza pulsanti</v>
          </cell>
          <cell r="C12929" t="str">
            <v>cad</v>
          </cell>
          <cell r="D12929" t="str">
            <v>166,17</v>
          </cell>
        </row>
        <row r="12930">
          <cell r="A12930" t="str">
            <v>1E.11.060.0140.b</v>
          </cell>
          <cell r="B12930" t="str">
            <v>- con 1 pulsante singolo</v>
          </cell>
          <cell r="C12930" t="str">
            <v>cad</v>
          </cell>
          <cell r="D12930" t="str">
            <v>167,66</v>
          </cell>
        </row>
        <row r="12931">
          <cell r="A12931" t="str">
            <v>1E.11.060.0140.c</v>
          </cell>
          <cell r="B12931" t="str">
            <v>- con 2 pulsanti singoli</v>
          </cell>
          <cell r="C12931" t="str">
            <v>cad</v>
          </cell>
          <cell r="D12931" t="str">
            <v>179,98</v>
          </cell>
        </row>
        <row r="12932">
          <cell r="A12932" t="str">
            <v>1E.11.060.0140.d</v>
          </cell>
          <cell r="B12932" t="str">
            <v>- con 3 pulsanti singoli</v>
          </cell>
          <cell r="C12932" t="str">
            <v>cad</v>
          </cell>
          <cell r="D12932" t="str">
            <v>191,86</v>
          </cell>
        </row>
        <row r="12933">
          <cell r="A12933" t="str">
            <v>1E.11.060.0140.e</v>
          </cell>
          <cell r="B12933" t="str">
            <v>- con 4 pulsanti doppi</v>
          </cell>
          <cell r="C12933" t="str">
            <v>cad</v>
          </cell>
          <cell r="D12933" t="str">
            <v>203,21</v>
          </cell>
        </row>
        <row r="12934">
          <cell r="A12934" t="str">
            <v>1E.11.060.0140.f</v>
          </cell>
          <cell r="B12934" t="str">
            <v>- con 6 pulsanti doppi</v>
          </cell>
          <cell r="C12934" t="str">
            <v>cad</v>
          </cell>
          <cell r="D12934" t="str">
            <v>225,92</v>
          </cell>
        </row>
        <row r="12935">
          <cell r="A12935" t="str">
            <v>1E.11.060.0150</v>
          </cell>
          <cell r="B12935" t="str">
            <v>Pulsantiere supplementari solo pulsanti da affiancare alla principale, dotata di placca in alluminio pressofuso, trattate con particolari vernici resistenti agli agenti atmosferici, colore standard grigio, corredate di viti speciali di protezione, telaio portapulsanti in acciaio zincato, lampada 24 V 3 W per illuminazione cartellini portanome, escluso scatola da incasso e protezione antipioggia, nelle tipologie:</v>
          </cell>
          <cell r="C12935"/>
          <cell r="D12935"/>
        </row>
        <row r="12936">
          <cell r="A12936" t="str">
            <v>1E.11.060.0150.a</v>
          </cell>
          <cell r="B12936" t="str">
            <v>- con 6 pulsanti singoli</v>
          </cell>
          <cell r="C12936" t="str">
            <v>cad</v>
          </cell>
          <cell r="D12936" t="str">
            <v>185,93</v>
          </cell>
        </row>
        <row r="12937">
          <cell r="A12937" t="str">
            <v>1E.11.060.0150.b</v>
          </cell>
          <cell r="B12937" t="str">
            <v>- con 8 pulsanti singoli</v>
          </cell>
          <cell r="C12937" t="str">
            <v>cad</v>
          </cell>
          <cell r="D12937" t="str">
            <v>208,66</v>
          </cell>
        </row>
        <row r="12938">
          <cell r="A12938" t="str">
            <v>1E.11.060.0150.c</v>
          </cell>
          <cell r="B12938" t="str">
            <v>- con 12 pulsanti doppi</v>
          </cell>
          <cell r="C12938" t="str">
            <v>cad</v>
          </cell>
          <cell r="D12938" t="str">
            <v>254,60</v>
          </cell>
        </row>
        <row r="12939">
          <cell r="A12939" t="str">
            <v>1E.11.060.0150.d</v>
          </cell>
          <cell r="B12939" t="str">
            <v>- con 14 pulsanti doppi</v>
          </cell>
          <cell r="C12939" t="str">
            <v>cad</v>
          </cell>
          <cell r="D12939" t="str">
            <v>277,30</v>
          </cell>
        </row>
        <row r="12940">
          <cell r="A12940" t="str">
            <v>1E.11.060.0150.e</v>
          </cell>
          <cell r="B12940" t="str">
            <v>- con 16 pulsanti doppi</v>
          </cell>
          <cell r="C12940" t="str">
            <v>cad</v>
          </cell>
          <cell r="D12940" t="str">
            <v>300,51</v>
          </cell>
        </row>
        <row r="12941">
          <cell r="A12941" t="str">
            <v>1E.11.060.0160</v>
          </cell>
          <cell r="B12941" t="str">
            <v>Accessori per pulsantiere in alluminio pressofuso, trattate con particolari vernici resistenti agli agenti atmosferici, colore standard grigio, nelle tipologie:</v>
          </cell>
          <cell r="C12941"/>
          <cell r="D12941"/>
        </row>
        <row r="12942">
          <cell r="A12942" t="str">
            <v>1E.11.060.0160.a</v>
          </cell>
          <cell r="B12942" t="str">
            <v>- scatola da incasso in alluminio pressofuso, dotata di staffe per l'affiancamento delle pulsantuere supplementari</v>
          </cell>
          <cell r="C12942" t="str">
            <v>cad</v>
          </cell>
          <cell r="D12942" t="str">
            <v>41,32</v>
          </cell>
        </row>
        <row r="12943">
          <cell r="A12943" t="str">
            <v>1E.11.060.0160.b</v>
          </cell>
          <cell r="B12943" t="str">
            <v>- protezione antipioggia da esterno parete per un modulo, verniciata</v>
          </cell>
          <cell r="C12943" t="str">
            <v>cad</v>
          </cell>
          <cell r="D12943" t="str">
            <v>61,59</v>
          </cell>
        </row>
        <row r="12944">
          <cell r="A12944" t="str">
            <v>1E.11.060.0160.c</v>
          </cell>
          <cell r="B12944" t="str">
            <v>- protezione antipioggia da esterno parete per due moduli, verniciata</v>
          </cell>
          <cell r="C12944" t="str">
            <v>cad</v>
          </cell>
          <cell r="D12944" t="str">
            <v>89,25</v>
          </cell>
        </row>
        <row r="12945">
          <cell r="A12945" t="str">
            <v>1E.11.060.0160.d</v>
          </cell>
          <cell r="B12945" t="str">
            <v>- protezione antipioggia da esterno parete per tre moduli, verniciata</v>
          </cell>
          <cell r="C12945" t="str">
            <v>cad</v>
          </cell>
          <cell r="D12945" t="str">
            <v>113,45</v>
          </cell>
        </row>
        <row r="12946">
          <cell r="A12946" t="str">
            <v>1E.11.060.0170</v>
          </cell>
          <cell r="B12946" t="str">
            <v>Pulsantiere esterne con protezione anipioggia da esterno parete, complete di lampade illuminazione cartellini portanome 24V 3W, colore standard alluminio anodizzato naturale, predisposte con attacco per posto esterno solo audio, con pulsante luminoso per illuminazione nomi, nei tipi:</v>
          </cell>
          <cell r="C12946"/>
          <cell r="D12946"/>
        </row>
        <row r="12947">
          <cell r="A12947" t="str">
            <v>1E.11.060.0170.a</v>
          </cell>
          <cell r="B12947" t="str">
            <v>- 1 pulsante</v>
          </cell>
          <cell r="C12947" t="str">
            <v>cad</v>
          </cell>
          <cell r="D12947" t="str">
            <v>112,83</v>
          </cell>
        </row>
        <row r="12948">
          <cell r="A12948" t="str">
            <v>1E.11.060.0170.b</v>
          </cell>
          <cell r="B12948" t="str">
            <v>- 2 pulsanti</v>
          </cell>
          <cell r="C12948" t="str">
            <v>cad</v>
          </cell>
          <cell r="D12948" t="str">
            <v>116,83</v>
          </cell>
        </row>
        <row r="12949">
          <cell r="A12949" t="str">
            <v>1E.11.060.0180</v>
          </cell>
          <cell r="B12949" t="str">
            <v>Pulsantiere esterne piatte da esterno parete, complete di lampade illuminazione cartellini portanome 24 V 3 W, colore standard alluminio anodizzato naturale, predisposte con attacco per posto esterno solo audio, con pulsante luminoso per illuminazione nomi, nei tipi:</v>
          </cell>
          <cell r="C12949"/>
          <cell r="D12949"/>
        </row>
        <row r="12950">
          <cell r="A12950" t="str">
            <v>1E.11.060.0180.a</v>
          </cell>
          <cell r="B12950" t="str">
            <v>- 1 pulsante</v>
          </cell>
          <cell r="C12950" t="str">
            <v>cad</v>
          </cell>
          <cell r="D12950" t="str">
            <v>79,34</v>
          </cell>
        </row>
        <row r="12951">
          <cell r="A12951" t="str">
            <v>1E.11.060.0180.b</v>
          </cell>
          <cell r="B12951" t="str">
            <v>- 2 pulsanti</v>
          </cell>
          <cell r="C12951" t="str">
            <v>cad</v>
          </cell>
          <cell r="D12951" t="str">
            <v>83,88</v>
          </cell>
        </row>
        <row r="12952">
          <cell r="A12952" t="str">
            <v>1E.11.060.0180.c</v>
          </cell>
          <cell r="B12952" t="str">
            <v>- 3 pulsanti</v>
          </cell>
          <cell r="C12952" t="str">
            <v>cad</v>
          </cell>
          <cell r="D12952" t="str">
            <v>88,37</v>
          </cell>
        </row>
        <row r="12953">
          <cell r="A12953" t="str">
            <v>1E.11.060.0180.d</v>
          </cell>
          <cell r="B12953" t="str">
            <v>- 4 pulsanti</v>
          </cell>
          <cell r="C12953" t="str">
            <v>cad</v>
          </cell>
          <cell r="D12953" t="str">
            <v>92,92</v>
          </cell>
        </row>
        <row r="12954">
          <cell r="A12954" t="str">
            <v>1E.11.060.0180.e</v>
          </cell>
          <cell r="B12954" t="str">
            <v>- 5 pulsanti</v>
          </cell>
          <cell r="C12954" t="str">
            <v>cad</v>
          </cell>
          <cell r="D12954" t="str">
            <v>125,16</v>
          </cell>
        </row>
        <row r="12955">
          <cell r="A12955" t="str">
            <v>1E.11.060.0180.f</v>
          </cell>
          <cell r="B12955" t="str">
            <v>- 6 pulsanti</v>
          </cell>
          <cell r="C12955" t="str">
            <v>cad</v>
          </cell>
          <cell r="D12955" t="str">
            <v>129,71</v>
          </cell>
        </row>
        <row r="12956">
          <cell r="A12956" t="str">
            <v>1E.11.060.0180.g</v>
          </cell>
          <cell r="B12956" t="str">
            <v>- 7 pulsanti</v>
          </cell>
          <cell r="C12956" t="str">
            <v>cad</v>
          </cell>
          <cell r="D12956" t="str">
            <v>134,27</v>
          </cell>
        </row>
        <row r="12957">
          <cell r="A12957" t="str">
            <v>1E.11.060.0190</v>
          </cell>
          <cell r="B12957" t="str">
            <v>Pulsantiere esterne piatte da esterno parete predisposte con attacco per unità di ripresa video, con serratura di sicurezza e pulsante luminoso per illuminazione nomi, colore standard alluminio anodizzato naturale, nei tipi:</v>
          </cell>
          <cell r="C12957"/>
          <cell r="D12957"/>
        </row>
        <row r="12958">
          <cell r="A12958" t="str">
            <v>1E.11.060.0190.a</v>
          </cell>
          <cell r="B12958" t="str">
            <v>- senza pulsanti</v>
          </cell>
          <cell r="C12958" t="str">
            <v>cad</v>
          </cell>
          <cell r="D12958" t="str">
            <v>126,43</v>
          </cell>
        </row>
        <row r="12959">
          <cell r="A12959" t="str">
            <v>1E.11.060.0190.b</v>
          </cell>
          <cell r="B12959" t="str">
            <v>- 1 pulsante</v>
          </cell>
          <cell r="C12959" t="str">
            <v>cad</v>
          </cell>
          <cell r="D12959" t="str">
            <v>131,04</v>
          </cell>
        </row>
        <row r="12960">
          <cell r="A12960" t="str">
            <v>1E.11.060.0190.c</v>
          </cell>
          <cell r="B12960" t="str">
            <v>- 2 pulsanti</v>
          </cell>
          <cell r="C12960" t="str">
            <v>cad</v>
          </cell>
          <cell r="D12960" t="str">
            <v>135,64</v>
          </cell>
        </row>
        <row r="12961">
          <cell r="A12961" t="str">
            <v>1E.11.060.0190.d</v>
          </cell>
          <cell r="B12961" t="str">
            <v>- 3 pulsanti</v>
          </cell>
          <cell r="C12961" t="str">
            <v>cad</v>
          </cell>
          <cell r="D12961" t="str">
            <v>140,20</v>
          </cell>
        </row>
        <row r="12962">
          <cell r="A12962" t="str">
            <v>1E.11.060.0200</v>
          </cell>
          <cell r="B12962" t="str">
            <v>Pulsantiere supplementari per pulsantiere esterne piatte da esterno parete, complete di lampade illuminazione cartellini portanome 24 V 3 W, colore standard alluminio anodizzato naturale, predisposte con attacco per posto esterno solo audio, con pulsante luminoso per illuminazione nomi, nei tipi:</v>
          </cell>
          <cell r="C12962"/>
          <cell r="D12962"/>
        </row>
        <row r="12963">
          <cell r="A12963" t="str">
            <v>1E.11.060.0200.a</v>
          </cell>
          <cell r="B12963" t="str">
            <v>- 5 pulsanti</v>
          </cell>
          <cell r="C12963" t="str">
            <v>cad</v>
          </cell>
          <cell r="D12963" t="str">
            <v>84,57</v>
          </cell>
        </row>
        <row r="12964">
          <cell r="A12964" t="str">
            <v>1E.11.060.0200.b</v>
          </cell>
          <cell r="B12964" t="str">
            <v>- 6 pulsanti</v>
          </cell>
          <cell r="C12964" t="str">
            <v>cad</v>
          </cell>
          <cell r="D12964" t="str">
            <v>89,08</v>
          </cell>
        </row>
        <row r="12965">
          <cell r="A12965" t="str">
            <v>1E.11.060.0200.c</v>
          </cell>
          <cell r="B12965" t="str">
            <v>- 7 pulsanti</v>
          </cell>
          <cell r="C12965" t="str">
            <v>cad</v>
          </cell>
          <cell r="D12965" t="str">
            <v>93,62</v>
          </cell>
        </row>
        <row r="12966">
          <cell r="A12966" t="str">
            <v>1E.11.060.0200.d</v>
          </cell>
          <cell r="B12966" t="str">
            <v>- 8 pulsanti</v>
          </cell>
          <cell r="C12966" t="str">
            <v>cad</v>
          </cell>
          <cell r="D12966" t="str">
            <v>98,11</v>
          </cell>
        </row>
        <row r="12967">
          <cell r="A12967" t="str">
            <v>1E.11.060.0200.e</v>
          </cell>
          <cell r="B12967" t="str">
            <v>- 9 pulsanti</v>
          </cell>
          <cell r="C12967" t="str">
            <v>cad</v>
          </cell>
          <cell r="D12967" t="str">
            <v>130,41</v>
          </cell>
        </row>
        <row r="12968">
          <cell r="A12968" t="str">
            <v>1E.11.060.0200.f</v>
          </cell>
          <cell r="B12968" t="str">
            <v>- 10 pulsanti</v>
          </cell>
          <cell r="C12968" t="str">
            <v>cad</v>
          </cell>
          <cell r="D12968" t="str">
            <v>134,95</v>
          </cell>
        </row>
        <row r="12969">
          <cell r="A12969" t="str">
            <v>1E.11.060.0210</v>
          </cell>
          <cell r="B12969" t="str">
            <v>Pulsantiere da incasso parete, completo di scatola da incasso e lampade di illuminazione cartellini portanome da 24 V 3 W, placca in alluminio anodizzato naturale con pulsanti disposti in due file, predisposte con attacco per posto esterno solo audio, nelle tipologie:</v>
          </cell>
          <cell r="C12969"/>
          <cell r="D12969"/>
        </row>
        <row r="12970">
          <cell r="A12970" t="str">
            <v>1E.11.060.0210.a</v>
          </cell>
          <cell r="B12970" t="str">
            <v>- 2 pulsanti</v>
          </cell>
          <cell r="C12970" t="str">
            <v>cad</v>
          </cell>
          <cell r="D12970" t="str">
            <v>61,84</v>
          </cell>
        </row>
        <row r="12971">
          <cell r="A12971" t="str">
            <v>1E.11.060.0210.b</v>
          </cell>
          <cell r="B12971" t="str">
            <v>- 4 pulsanti</v>
          </cell>
          <cell r="C12971" t="str">
            <v>cad</v>
          </cell>
          <cell r="D12971" t="str">
            <v>67,54</v>
          </cell>
        </row>
        <row r="12972">
          <cell r="A12972" t="str">
            <v>1E.11.060.0210.c</v>
          </cell>
          <cell r="B12972" t="str">
            <v>- 6 pulsanti</v>
          </cell>
          <cell r="C12972" t="str">
            <v>cad</v>
          </cell>
          <cell r="D12972" t="str">
            <v>78,90</v>
          </cell>
        </row>
        <row r="12973">
          <cell r="A12973" t="str">
            <v>1E.11.060.0210.d</v>
          </cell>
          <cell r="B12973" t="str">
            <v>- 8 pulsanti</v>
          </cell>
          <cell r="C12973" t="str">
            <v>cad</v>
          </cell>
          <cell r="D12973" t="str">
            <v>90,26</v>
          </cell>
        </row>
        <row r="12974">
          <cell r="A12974" t="str">
            <v>1E.11.060.0210.e</v>
          </cell>
          <cell r="B12974" t="str">
            <v>- 10 pulsanti</v>
          </cell>
          <cell r="C12974" t="str">
            <v>cad</v>
          </cell>
          <cell r="D12974" t="str">
            <v>129,38</v>
          </cell>
        </row>
        <row r="12975">
          <cell r="A12975" t="str">
            <v>1E.11.060.0210.f</v>
          </cell>
          <cell r="B12975" t="str">
            <v>- 12 pulsanti</v>
          </cell>
          <cell r="C12975" t="str">
            <v>cad</v>
          </cell>
          <cell r="D12975" t="str">
            <v>140,73</v>
          </cell>
        </row>
        <row r="12976">
          <cell r="A12976" t="str">
            <v>1E.11.060.0210.g</v>
          </cell>
          <cell r="B12976" t="str">
            <v>- 14 pulsanti</v>
          </cell>
          <cell r="C12976" t="str">
            <v>cad</v>
          </cell>
          <cell r="D12976" t="str">
            <v>152,08</v>
          </cell>
        </row>
        <row r="12977">
          <cell r="A12977" t="str">
            <v>1E.11.060.0210.h</v>
          </cell>
          <cell r="B12977" t="str">
            <v>- 16 pulsanti</v>
          </cell>
          <cell r="C12977" t="str">
            <v>cad</v>
          </cell>
          <cell r="D12977" t="str">
            <v>163,45</v>
          </cell>
        </row>
        <row r="12978">
          <cell r="A12978" t="str">
            <v>1E.11.060.0210.i</v>
          </cell>
          <cell r="B12978" t="str">
            <v>- 18 pulsanti</v>
          </cell>
          <cell r="C12978" t="str">
            <v>cad</v>
          </cell>
          <cell r="D12978" t="str">
            <v>230,34</v>
          </cell>
        </row>
        <row r="12979">
          <cell r="A12979" t="str">
            <v>1E.11.060.0210.j</v>
          </cell>
          <cell r="B12979" t="str">
            <v>- 20 pulsanti</v>
          </cell>
          <cell r="C12979" t="str">
            <v>cad</v>
          </cell>
          <cell r="D12979" t="str">
            <v>241,70</v>
          </cell>
        </row>
        <row r="12980">
          <cell r="A12980" t="str">
            <v>1E.11.060.0220</v>
          </cell>
          <cell r="B12980" t="str">
            <v>Pulsantiera portalettere con apertura posteriore, placca in alluminio verniciato grigio con protezione in tecnopolimero anti UV, separata dal cassoncino in acciaio zincato preverniciato, attacco per posto esterno solo audio con lampada 24 V 3 W, nei tipi:</v>
          </cell>
          <cell r="C12980"/>
          <cell r="D12980"/>
        </row>
        <row r="12981">
          <cell r="A12981" t="str">
            <v>1E.11.060.0220.a</v>
          </cell>
          <cell r="B12981" t="str">
            <v>- 1 pulsante</v>
          </cell>
          <cell r="C12981" t="str">
            <v>cad</v>
          </cell>
          <cell r="D12981" t="str">
            <v>131,11</v>
          </cell>
        </row>
        <row r="12982">
          <cell r="A12982" t="str">
            <v>1E.11.060.0220.b</v>
          </cell>
          <cell r="B12982" t="str">
            <v>- 2 pulsanti</v>
          </cell>
          <cell r="C12982" t="str">
            <v>cad</v>
          </cell>
          <cell r="D12982" t="str">
            <v>134,54</v>
          </cell>
        </row>
        <row r="12983">
          <cell r="A12983" t="str">
            <v>1E.11.060.0230</v>
          </cell>
          <cell r="B12983" t="str">
            <v>Pulsantiera portalettere con apertura anteriore e posteriore, contenitore in estruso di alluminio anodizzato, attacco per posto esterno solo audio e unità di ripresa solo video, con lampada 24 V 3 W, colore standard alluminio anodizzato naturale, nei tipi:</v>
          </cell>
          <cell r="C12983"/>
          <cell r="D12983"/>
        </row>
        <row r="12984">
          <cell r="A12984" t="str">
            <v>1E.11.060.0230.a</v>
          </cell>
          <cell r="B12984" t="str">
            <v>- 1 pulsante</v>
          </cell>
          <cell r="C12984" t="str">
            <v>cad</v>
          </cell>
          <cell r="D12984" t="str">
            <v>161,72</v>
          </cell>
        </row>
        <row r="12985">
          <cell r="A12985" t="str">
            <v>1E.11.060.0230.b</v>
          </cell>
          <cell r="B12985" t="str">
            <v>- 2 pulsanti</v>
          </cell>
          <cell r="C12985" t="str">
            <v>cad</v>
          </cell>
          <cell r="D12985" t="str">
            <v>166,66</v>
          </cell>
        </row>
        <row r="12986">
          <cell r="A12986" t="str">
            <v>1E.11.060.0240</v>
          </cell>
          <cell r="B12986" t="str">
            <v>Pulsantiera a 1 pulsante da incasso parete in materiale termoplastico colore grigio, mascherina in alluminio anodizzato con parapioggia, nei tipi:</v>
          </cell>
          <cell r="C12986"/>
          <cell r="D12986"/>
        </row>
        <row r="12987">
          <cell r="A12987" t="str">
            <v>1E.11.060.0240.a</v>
          </cell>
          <cell r="B12987" t="str">
            <v>- pulsante con lampada 24 V 3 W</v>
          </cell>
          <cell r="C12987" t="str">
            <v>cad</v>
          </cell>
          <cell r="D12987" t="str">
            <v>64,12</v>
          </cell>
        </row>
        <row r="12988">
          <cell r="A12988" t="str">
            <v>1E.11.060.0240.b</v>
          </cell>
          <cell r="B12988" t="str">
            <v>- pulsante senza lampada</v>
          </cell>
          <cell r="C12988" t="str">
            <v>cad</v>
          </cell>
          <cell r="D12988" t="str">
            <v>63,49</v>
          </cell>
        </row>
        <row r="12989">
          <cell r="A12989" t="str">
            <v>1E.11.070</v>
          </cell>
          <cell r="B12989" t="str">
            <v>CITOFONIA E VIDEOCITOFONIA DIGITALE</v>
          </cell>
          <cell r="C12989"/>
          <cell r="D12989"/>
        </row>
        <row r="12990">
          <cell r="A12990" t="str">
            <v>1E.11.070.0010</v>
          </cell>
          <cell r="B12990" t="str">
            <v>Citofoni da parete in materiale termoplastico, dotati di un altoparlante per le chiamate elettroniche, per montaggio in scatola rettangolare verticale, forniti con 2 pulsanti e predisposti per l'aggiunta di altri 3 pulsanti o accessori, nelle tipologie:</v>
          </cell>
          <cell r="C12990"/>
          <cell r="D12990"/>
        </row>
        <row r="12991">
          <cell r="A12991" t="str">
            <v>1E.11.070.0010.a</v>
          </cell>
          <cell r="B12991" t="str">
            <v>- con microcontrollore per codifica/decodifica a 4 cifre, fornito di serie delle funzioni: apertura serratura, chiamata portiere e funzioni ausiliarie</v>
          </cell>
          <cell r="C12991" t="str">
            <v>cad</v>
          </cell>
          <cell r="D12991" t="str">
            <v>60,30</v>
          </cell>
        </row>
        <row r="12992">
          <cell r="A12992" t="str">
            <v>1E.11.070.0010.b</v>
          </cell>
          <cell r="B12992" t="str">
            <v>- senza codifica da collegare al distibutore al piano con codifiche</v>
          </cell>
          <cell r="C12992" t="str">
            <v>cad</v>
          </cell>
          <cell r="D12992" t="str">
            <v>34,63</v>
          </cell>
        </row>
        <row r="12993">
          <cell r="A12993" t="str">
            <v>1E.11.070.0020</v>
          </cell>
          <cell r="B12993" t="str">
            <v>Citofoni da parete in materiale termoplastico, dotati di un altoparlante per le chiamate elettroniche, per montaggio in scatola rettangolare verticale, nelle tipologie:</v>
          </cell>
          <cell r="C12993"/>
          <cell r="D12993"/>
        </row>
        <row r="12994">
          <cell r="A12994" t="str">
            <v>1E.11.070.0020.a</v>
          </cell>
          <cell r="B12994" t="str">
            <v>- con microcontrollore per codifica/decodifica a 4 cifre, fornito di serie di un pulsante, predisposto per l'aggiunta di altri pulsanti per un totale di 16, le funzioni disponibili di serie sul citofono sono: apertura serratura e chiamata portiere, per altre funzioni è ecessaria una scheda di ampliamento</v>
          </cell>
          <cell r="C12994" t="str">
            <v>cad</v>
          </cell>
          <cell r="D12994" t="str">
            <v>45,30</v>
          </cell>
        </row>
        <row r="12995">
          <cell r="A12995" t="str">
            <v>1E.11.070.0020.b</v>
          </cell>
          <cell r="B12995" t="str">
            <v>- senza codifica da collegare al distibutore al piano con codifiche, fornito di serie di un pulsante, predisposto per l'aggiunta di un altro pulsante</v>
          </cell>
          <cell r="C12995" t="str">
            <v>cad</v>
          </cell>
          <cell r="D12995" t="str">
            <v>45,30</v>
          </cell>
        </row>
        <row r="12996">
          <cell r="A12996" t="str">
            <v>1E.11.070.0030</v>
          </cell>
          <cell r="B12996" t="str">
            <v>Accessori per citofoni:</v>
          </cell>
          <cell r="C12996"/>
          <cell r="D12996"/>
        </row>
        <row r="12997">
          <cell r="A12997" t="str">
            <v>1E.11.070.0030.a</v>
          </cell>
          <cell r="B12997" t="str">
            <v>- confezione di 10 pulsanti singoli supplementari (normalmente aperti)</v>
          </cell>
          <cell r="C12997" t="str">
            <v>cad</v>
          </cell>
          <cell r="D12997" t="str">
            <v>29,62</v>
          </cell>
        </row>
        <row r="12998">
          <cell r="A12998" t="str">
            <v>1E.11.070.0030.b</v>
          </cell>
          <cell r="B12998" t="str">
            <v>- scheda supplementare per ampliamento funzioni ausiliarie pulsanti: chiamata per assente e il collegamento ad un singolo posto esterno</v>
          </cell>
          <cell r="C12998" t="str">
            <v>cad</v>
          </cell>
          <cell r="D12998" t="str">
            <v>16,83</v>
          </cell>
        </row>
        <row r="12999">
          <cell r="A12999" t="str">
            <v>1E.11.070.0040</v>
          </cell>
          <cell r="B12999" t="str">
            <v>Citofono da parete in materiale termoplastico, dotato di 2 pulsanti, di un altoparlante per le chiamate elettroniche, per montaggio in scatola rettangolare verticale, senza codifica da collegare al distributore al piano con codifiche.</v>
          </cell>
          <cell r="C12999" t="str">
            <v>cad</v>
          </cell>
          <cell r="D12999" t="str">
            <v>28,69</v>
          </cell>
        </row>
        <row r="13000">
          <cell r="A13000" t="str">
            <v>1E.11.070.0050</v>
          </cell>
          <cell r="B13000" t="str">
            <v>Monitor da esterno parete in materiale termoplastico, completo di staffa di fissaggio con morsettiera, di altoparlante per le chiamate elettroniche e di tre pulsanti (apriporta o chiamata portineria, funzione di memorizzazione immagini e funzione supplementare), nelle tipologie:</v>
          </cell>
          <cell r="C13000"/>
          <cell r="D13000"/>
        </row>
        <row r="13001">
          <cell r="A13001" t="str">
            <v>1E.11.070.0050.a</v>
          </cell>
          <cell r="B13001" t="str">
            <v>- schermo 4" a basso profilo in bianco/nero, con microcontrollore per codifica e decodifica a 4 cifre</v>
          </cell>
          <cell r="C13001" t="str">
            <v>cad</v>
          </cell>
          <cell r="D13001" t="str">
            <v>270,73</v>
          </cell>
        </row>
        <row r="13002">
          <cell r="A13002" t="str">
            <v>1E.11.070.0050.b</v>
          </cell>
          <cell r="B13002" t="str">
            <v>- schermo 4" a basso profilo in bianco/nero, senza codifica da collegare al distributore al piano con codifiche</v>
          </cell>
          <cell r="C13002" t="str">
            <v>cad</v>
          </cell>
          <cell r="D13002" t="str">
            <v>244,56</v>
          </cell>
        </row>
        <row r="13003">
          <cell r="A13003" t="str">
            <v>1E.11.070.0050.c</v>
          </cell>
          <cell r="B13003" t="str">
            <v>- schermo 5" con microcontrollore per codifica e decodifica a 4 cifre</v>
          </cell>
          <cell r="C13003" t="str">
            <v>cad</v>
          </cell>
          <cell r="D13003" t="str">
            <v>212,04</v>
          </cell>
        </row>
        <row r="13004">
          <cell r="A13004" t="str">
            <v>1E.11.070.0050.d</v>
          </cell>
          <cell r="B13004" t="str">
            <v>- schermo 5" senza codifica da collegare al distributore al piano con decodifiche</v>
          </cell>
          <cell r="C13004" t="str">
            <v>cad</v>
          </cell>
          <cell r="D13004" t="str">
            <v>180,19</v>
          </cell>
        </row>
        <row r="13005">
          <cell r="A13005" t="str">
            <v>1E.11.070.0060</v>
          </cell>
          <cell r="B13005" t="str">
            <v>Centralino di portineria in versione da appoggio tavolo in colore standard nero, con attacco per modulo programmatore, nelle tipologie:</v>
          </cell>
          <cell r="C13005"/>
          <cell r="D13005"/>
        </row>
        <row r="13006">
          <cell r="A13006" t="str">
            <v>1E.11.070.0060.a</v>
          </cell>
          <cell r="B13006" t="str">
            <v>- a commutazione esterno/interno, con possibilità di intercomunicazione fra utenti, munito di tastiera e display numerico, memorizzazione fino a 20 chiamate utente</v>
          </cell>
          <cell r="C13006" t="str">
            <v>cad</v>
          </cell>
          <cell r="D13006" t="str">
            <v>555,61</v>
          </cell>
        </row>
        <row r="13007">
          <cell r="A13007" t="str">
            <v>1E.11.070.0060.b</v>
          </cell>
          <cell r="B13007" t="str">
            <v>- a commutazione esterno/interno, con possibilità di intercomunicazione fra utenti, munito di tastiera e display alfanumerico, memorizzazione fino a 20 chiamate utente, memorizzazione fino a 1000 nomi-utente per velocizzare la chiamata</v>
          </cell>
          <cell r="C13007" t="str">
            <v>cad</v>
          </cell>
          <cell r="D13007" t="str">
            <v>971,97</v>
          </cell>
        </row>
        <row r="13008">
          <cell r="A13008" t="str">
            <v>1E.11.070.0070</v>
          </cell>
          <cell r="B13008" t="str">
            <v>Accessori per centralini di portineria:</v>
          </cell>
          <cell r="C13008"/>
          <cell r="D13008"/>
        </row>
        <row r="13009">
          <cell r="A13009" t="str">
            <v>1E.11.070.0070.a</v>
          </cell>
          <cell r="B13009" t="str">
            <v>- telecamera CCD a 1/4", obiettivo 3mm, completa di staffa e snodo, per il collegamento in portineria, entra in funzione in posizione interno alla chiamata dagli utenti al centralino e viceversa, alimentazione 12 Vcc</v>
          </cell>
          <cell r="C13009" t="str">
            <v>cad</v>
          </cell>
          <cell r="D13009" t="str">
            <v>285,82</v>
          </cell>
        </row>
        <row r="13010">
          <cell r="A13010" t="str">
            <v>1E.11.070.0070.b</v>
          </cell>
          <cell r="B13010" t="str">
            <v>- dispositivo per l'accensione e lo spegnimento del monitor per centralio portineria</v>
          </cell>
          <cell r="C13010" t="str">
            <v>cad</v>
          </cell>
          <cell r="D13010" t="str">
            <v>48,24</v>
          </cell>
        </row>
        <row r="13011">
          <cell r="A13011" t="str">
            <v>1E.11.070.0080</v>
          </cell>
          <cell r="B13011" t="str">
            <v>Moduli elettronici per pulsantiere elettroniche con tastiera e display numerico:</v>
          </cell>
          <cell r="C13011"/>
          <cell r="D13011"/>
        </row>
        <row r="13012">
          <cell r="A13012" t="str">
            <v>1E.11.070.0080.a</v>
          </cell>
          <cell r="B13012" t="str">
            <v>- gruppo di tre moduli elettronici base composti da unità di ripresa con telecamera in bianco/nero con sensore CCD 1/4", obiettivo 3 mm, e LED per illuminazione all'infrarosso, posto esterno, display a 8 cifre, tastiera numerica e cartello luminoso per 13 nomi</v>
          </cell>
          <cell r="C13012" t="str">
            <v>cad</v>
          </cell>
          <cell r="D13012" t="str">
            <v>493,59</v>
          </cell>
        </row>
        <row r="13013">
          <cell r="A13013" t="str">
            <v>1E.11.070.0080.b</v>
          </cell>
          <cell r="B13013" t="str">
            <v>- gruppo di tre moduli elettronici base composti da posto esterno, display a 8 cifre, tastiera numerica e cartello luminoso per 13 nomi</v>
          </cell>
          <cell r="C13013" t="str">
            <v>cad</v>
          </cell>
          <cell r="D13013" t="str">
            <v>271,33</v>
          </cell>
        </row>
        <row r="13014">
          <cell r="A13014" t="str">
            <v>1E.11.070.0080.c</v>
          </cell>
          <cell r="B13014" t="str">
            <v>- modulo supplementare con cartello luminoso per 13 nomi completo di sistema di illuminazione a LED</v>
          </cell>
          <cell r="C13014" t="str">
            <v>cad</v>
          </cell>
          <cell r="D13014" t="str">
            <v>39,19</v>
          </cell>
        </row>
        <row r="13015">
          <cell r="A13015" t="str">
            <v>1E.11.070.0090</v>
          </cell>
          <cell r="B13015" t="str">
            <v>Moduli elettronici per pulsantiere elettroniche con pulsanti singoli o doppi su 2 file di tipo tradizionale:</v>
          </cell>
          <cell r="C13015"/>
          <cell r="D13015"/>
        </row>
        <row r="13016">
          <cell r="A13016" t="str">
            <v>1E.11.070.0090.a</v>
          </cell>
          <cell r="B13016" t="str">
            <v>- gruppo di tre moduli elettronici base composti da unità di ripresa con telecamera in bianco/nero con sensore CCD 1/4", obiettivo 3 mm, e LED per illuminazione all'infrarosso, posto esterno, 7 pulsanti di tipo tradizionale e segnalazione luminosa OCCUPATO-ATTENDERE</v>
          </cell>
          <cell r="C13016" t="str">
            <v>cad</v>
          </cell>
          <cell r="D13016" t="str">
            <v>476,30</v>
          </cell>
        </row>
        <row r="13017">
          <cell r="A13017" t="str">
            <v>1E.11.070.0090.b</v>
          </cell>
          <cell r="B13017" t="str">
            <v>- gruppo di tre moduli elettronici base composti da unità di ripresa con telecamera in bianco/nero con sensore CCD 1/4", obiettivo 3 mm, e LED per illuminazione all'infrarosso, posto esterno, 14 pulsanti su due file di tipo tradizionale e segnalazione luminosa OCCUPATO-ATTENDERE</v>
          </cell>
          <cell r="C13017" t="str">
            <v>cad</v>
          </cell>
          <cell r="D13017" t="str">
            <v>486,67</v>
          </cell>
        </row>
        <row r="13018">
          <cell r="A13018" t="str">
            <v>1E.11.070.0090.c</v>
          </cell>
          <cell r="B13018" t="str">
            <v>- gruppo di tre moduli elettronici base composti da posto esterno, 7 pulsanti di tipo tradizionale e segnalazione luminosa OCCUPATO-ATTENDERE</v>
          </cell>
          <cell r="C13018" t="str">
            <v>cad</v>
          </cell>
          <cell r="D13018" t="str">
            <v>254,05</v>
          </cell>
        </row>
        <row r="13019">
          <cell r="A13019" t="str">
            <v>1E.11.070.0090.d</v>
          </cell>
          <cell r="B13019" t="str">
            <v>- gruppo di tre moduli elettronici base composti da posto esterno, 14 pulsanti su due file di tipo tradizionale e segnalazione luminosa OCCUPATO-ATTENDERE</v>
          </cell>
          <cell r="C13019" t="str">
            <v>cad</v>
          </cell>
          <cell r="D13019" t="str">
            <v>264,36</v>
          </cell>
        </row>
        <row r="13020">
          <cell r="A13020" t="str">
            <v>1E.11.070.0090.e</v>
          </cell>
          <cell r="B13020" t="str">
            <v>- supplementare con 1 pulsante singolo e sistema di illuminazione a LED</v>
          </cell>
          <cell r="C13020" t="str">
            <v>cad</v>
          </cell>
          <cell r="D13020" t="str">
            <v>49,57</v>
          </cell>
        </row>
        <row r="13021">
          <cell r="A13021" t="str">
            <v>1E.11.070.0090.f</v>
          </cell>
          <cell r="B13021" t="str">
            <v>- supplementare con 2 pulsanti singoli e sistema di illuminazione a LED</v>
          </cell>
          <cell r="C13021" t="str">
            <v>cad</v>
          </cell>
          <cell r="D13021" t="str">
            <v>52,51</v>
          </cell>
        </row>
        <row r="13022">
          <cell r="A13022" t="str">
            <v>1E.11.070.0090.g</v>
          </cell>
          <cell r="B13022" t="str">
            <v>- supplementare con 3 pulsanti singoli e sistema di illuminazione a LED</v>
          </cell>
          <cell r="C13022" t="str">
            <v>cad</v>
          </cell>
          <cell r="D13022" t="str">
            <v>52,51</v>
          </cell>
        </row>
        <row r="13023">
          <cell r="A13023" t="str">
            <v>1E.11.070.0090.h</v>
          </cell>
          <cell r="B13023" t="str">
            <v>- supplementare con 4 pulsanti singoli e sistema di illuminazione a LED</v>
          </cell>
          <cell r="C13023" t="str">
            <v>cad</v>
          </cell>
          <cell r="D13023" t="str">
            <v>54,02</v>
          </cell>
        </row>
        <row r="13024">
          <cell r="A13024" t="str">
            <v>1E.11.070.0090.i</v>
          </cell>
          <cell r="B13024" t="str">
            <v>- supplementare con 2 pulsanti su 2 file e sistema di illuminazione a LED</v>
          </cell>
          <cell r="C13024" t="str">
            <v>cad</v>
          </cell>
          <cell r="D13024" t="str">
            <v>51,04</v>
          </cell>
        </row>
        <row r="13025">
          <cell r="A13025" t="str">
            <v>1E.11.070.0090.j</v>
          </cell>
          <cell r="B13025" t="str">
            <v>- supplementare con 4 pulsanti su 2 file e sistema di illuminazione a LED</v>
          </cell>
          <cell r="C13025" t="str">
            <v>cad</v>
          </cell>
          <cell r="D13025" t="str">
            <v>76,24</v>
          </cell>
        </row>
        <row r="13026">
          <cell r="A13026" t="str">
            <v>1E.11.070.0090.k</v>
          </cell>
          <cell r="B13026" t="str">
            <v>- supplementare con 6 pulsanti su 2 file e sistema di illuminazione a LED</v>
          </cell>
          <cell r="C13026" t="str">
            <v>cad</v>
          </cell>
          <cell r="D13026" t="str">
            <v>79,19</v>
          </cell>
        </row>
        <row r="13027">
          <cell r="A13027" t="str">
            <v>1E.11.070.0090.l</v>
          </cell>
          <cell r="B13027" t="str">
            <v>- supplementare con 8 pulsanti su 2 file e sistema di illuminazione a LED</v>
          </cell>
          <cell r="C13027" t="str">
            <v>cad</v>
          </cell>
          <cell r="D13027" t="str">
            <v>82,15</v>
          </cell>
        </row>
        <row r="13028">
          <cell r="A13028" t="str">
            <v>1E.11.070.0100</v>
          </cell>
          <cell r="B13028" t="str">
            <v>Telai portamoduli:</v>
          </cell>
          <cell r="C13028"/>
          <cell r="D13028"/>
        </row>
        <row r="13029">
          <cell r="A13029" t="str">
            <v>1E.11.070.0100.a</v>
          </cell>
          <cell r="B13029" t="str">
            <v>- per 1 modulo</v>
          </cell>
          <cell r="C13029" t="str">
            <v>cad</v>
          </cell>
          <cell r="D13029" t="str">
            <v>24,13</v>
          </cell>
        </row>
        <row r="13030">
          <cell r="A13030" t="str">
            <v>1E.11.070.0100.b</v>
          </cell>
          <cell r="B13030" t="str">
            <v>- per 2 moduli verticali</v>
          </cell>
          <cell r="C13030" t="str">
            <v>cad</v>
          </cell>
          <cell r="D13030" t="str">
            <v>24,67</v>
          </cell>
        </row>
        <row r="13031">
          <cell r="A13031" t="str">
            <v>1E.11.070.0100.c</v>
          </cell>
          <cell r="B13031" t="str">
            <v>- per 3 moduli verticali</v>
          </cell>
          <cell r="C13031" t="str">
            <v>cad</v>
          </cell>
          <cell r="D13031" t="str">
            <v>26,28</v>
          </cell>
        </row>
        <row r="13032">
          <cell r="A13032" t="str">
            <v>1E.11.070.0100.d</v>
          </cell>
          <cell r="B13032" t="str">
            <v>- per 4 moduli verticali</v>
          </cell>
          <cell r="C13032" t="str">
            <v>cad</v>
          </cell>
          <cell r="D13032" t="str">
            <v>35,45</v>
          </cell>
        </row>
        <row r="13033">
          <cell r="A13033" t="str">
            <v>1E.11.070.0110</v>
          </cell>
          <cell r="B13033" t="str">
            <v>Pulsantiere elettroniche con tastiera e display numerico, con placche in alluminio pressofuso trattate con vernici resistenti agli agenti atmosferici, colore standard grigio, con viti speciali di protezione e scatole da incasso, dotate di cartello portanomi e pulsanti retroilluminati con LED, nei tipi:</v>
          </cell>
          <cell r="C13033"/>
          <cell r="D13033"/>
        </row>
        <row r="13034">
          <cell r="A13034" t="str">
            <v>1E.11.070.0110.a</v>
          </cell>
          <cell r="B13034" t="str">
            <v>- video con unità di ripresa con telecamera in bianco/nero con sensore CCD 1/4", obiettivo 3 mm, e LED per illuminazione all'infrarosso, posto esterno, display a 8 cifre, tastiera numerica e cartelli luminosi per 50 nomi</v>
          </cell>
          <cell r="C13034" t="str">
            <v>cad</v>
          </cell>
          <cell r="D13034" t="str">
            <v>724,20</v>
          </cell>
        </row>
        <row r="13035">
          <cell r="A13035" t="str">
            <v>1E.11.070.0110.b</v>
          </cell>
          <cell r="B13035" t="str">
            <v>- audio con: posto esterno, display a 8 cifre, tastiera numerica e cartelli luminosi per 50 nomi</v>
          </cell>
          <cell r="C13035" t="str">
            <v>cad</v>
          </cell>
          <cell r="D13035" t="str">
            <v>467,37</v>
          </cell>
        </row>
        <row r="13036">
          <cell r="A13036" t="str">
            <v>1E.11.070.0110.c</v>
          </cell>
          <cell r="B13036" t="str">
            <v>- supplementare con cartelli luminosi per 50 nomi</v>
          </cell>
          <cell r="C13036" t="str">
            <v>cad</v>
          </cell>
          <cell r="D13036" t="str">
            <v>119,15</v>
          </cell>
        </row>
        <row r="13037">
          <cell r="A13037" t="str">
            <v>1E.11.070.0120</v>
          </cell>
          <cell r="B13037" t="str">
            <v>Pulsantiere elettroniche con pulsanti singoli o doppi su 2 file di tipo tradizionale, con placche in alluminio pressofuso trattate con vernici resistenti agli agenti atmosferici, colore standard grigio, con viti speciali di protezione e scatole da incasso, dotate di cartello portanomi e pulsanti retroilluminati con LED, nei tipi:</v>
          </cell>
          <cell r="C13037"/>
          <cell r="D13037"/>
        </row>
        <row r="13038">
          <cell r="A13038" t="str">
            <v>1E.11.070.0120.a</v>
          </cell>
          <cell r="B13038" t="str">
            <v>- video con: unità di ripresa con telecamera in bianco/nero con sensore CCD 1/4", obiettivo 3 mm, e LED per illuminazione all'infrarosso, posto esterno e 8 pulsanti su 1 fila</v>
          </cell>
          <cell r="C13038" t="str">
            <v>cad</v>
          </cell>
          <cell r="D13038" t="str">
            <v>732,22</v>
          </cell>
        </row>
        <row r="13039">
          <cell r="A13039" t="str">
            <v>1E.11.070.0120.b</v>
          </cell>
          <cell r="B13039" t="str">
            <v>- video con: unità di ripresacon telecamera in bianco/nero con sensore CCD 1/4", obiettivo 3 mm, e LED per illuminazione all'infrarosso, posto esterno e 16 pulsanti su 2 file</v>
          </cell>
          <cell r="C13039" t="str">
            <v>cad</v>
          </cell>
          <cell r="D13039" t="str">
            <v>835,92</v>
          </cell>
        </row>
        <row r="13040">
          <cell r="A13040" t="str">
            <v>1E.11.070.0120.c</v>
          </cell>
          <cell r="B13040" t="str">
            <v>- audio con: posto esterno e 8 pulsanti su 1 fila</v>
          </cell>
          <cell r="C13040" t="str">
            <v>cad</v>
          </cell>
          <cell r="D13040" t="str">
            <v>447,61</v>
          </cell>
        </row>
        <row r="13041">
          <cell r="A13041" t="str">
            <v>1E.11.070.0120.d</v>
          </cell>
          <cell r="B13041" t="str">
            <v>- audio con: posto esterno e 16 pulsanti su 2 file</v>
          </cell>
          <cell r="C13041" t="str">
            <v>cad</v>
          </cell>
          <cell r="D13041" t="str">
            <v>551,34</v>
          </cell>
        </row>
        <row r="13042">
          <cell r="A13042" t="str">
            <v>1E.11.070.0120.e</v>
          </cell>
          <cell r="B13042" t="str">
            <v>- supplementare con 8 pulsanti su 1 fila</v>
          </cell>
          <cell r="C13042" t="str">
            <v>cad</v>
          </cell>
          <cell r="D13042" t="str">
            <v>213,00</v>
          </cell>
        </row>
        <row r="13043">
          <cell r="A13043" t="str">
            <v>1E.11.070.0120.f</v>
          </cell>
          <cell r="B13043" t="str">
            <v>- supplementare con 16 pulsanti su 2 file</v>
          </cell>
          <cell r="C13043" t="str">
            <v>cad</v>
          </cell>
          <cell r="D13043" t="str">
            <v>332,62</v>
          </cell>
        </row>
        <row r="13044">
          <cell r="A13044" t="str">
            <v>1E.11.070.0130</v>
          </cell>
          <cell r="B13044" t="str">
            <v>Pulsantiere elettroniche digitali da incasso parete con placca in ottone con trattamento superficiale di doratura e verniciatura protettiva al nitruro di titanio, versione solo audio con tastiera digitale, nei tipi:</v>
          </cell>
          <cell r="C13044"/>
          <cell r="D13044"/>
        </row>
        <row r="13045">
          <cell r="A13045" t="str">
            <v>1E.11.070.0130.a</v>
          </cell>
          <cell r="B13045" t="str">
            <v>- 50 portanomi</v>
          </cell>
          <cell r="C13045" t="str">
            <v>cad</v>
          </cell>
          <cell r="D13045" t="str">
            <v>1.043,37</v>
          </cell>
        </row>
        <row r="13046">
          <cell r="A13046" t="str">
            <v>1E.11.070.0130.b</v>
          </cell>
          <cell r="B13046" t="str">
            <v>- 100 portanomi</v>
          </cell>
          <cell r="C13046" t="str">
            <v>cad</v>
          </cell>
          <cell r="D13046" t="str">
            <v>1.339,72</v>
          </cell>
        </row>
        <row r="13047">
          <cell r="A13047" t="str">
            <v>1E.11.070.0130.c</v>
          </cell>
          <cell r="B13047" t="str">
            <v>- 150 portanomi</v>
          </cell>
          <cell r="C13047" t="str">
            <v>cad</v>
          </cell>
          <cell r="D13047" t="str">
            <v>1.636,07</v>
          </cell>
        </row>
        <row r="13048">
          <cell r="A13048" t="str">
            <v>1E.11.070.0130.d</v>
          </cell>
          <cell r="B13048" t="str">
            <v>- 200 portanomi</v>
          </cell>
          <cell r="C13048" t="str">
            <v>cad</v>
          </cell>
          <cell r="D13048" t="str">
            <v>1.932,41</v>
          </cell>
        </row>
        <row r="13049">
          <cell r="A13049" t="str">
            <v>1E.11.070.0130.e</v>
          </cell>
          <cell r="B13049" t="str">
            <v>- 250 portanomi</v>
          </cell>
          <cell r="C13049" t="str">
            <v>cad</v>
          </cell>
          <cell r="D13049" t="str">
            <v>2.256,56</v>
          </cell>
        </row>
        <row r="13050">
          <cell r="A13050" t="str">
            <v>1E.11.070.0130.f</v>
          </cell>
          <cell r="B13050" t="str">
            <v>- 300 portanomi</v>
          </cell>
          <cell r="C13050" t="str">
            <v>cad</v>
          </cell>
          <cell r="D13050" t="str">
            <v>2.580,67</v>
          </cell>
        </row>
        <row r="13051">
          <cell r="A13051" t="str">
            <v>1E.11.070.0140</v>
          </cell>
          <cell r="B13051" t="str">
            <v>Pulsantiere elettroniche digitali da incasso parete con placca in ottone con trattamento superficiale di doratura e verniciatura protettiva al nitruro di titanio, versione solo audio con pulsanti normali, nei tipi:</v>
          </cell>
          <cell r="C13051"/>
          <cell r="D13051"/>
        </row>
        <row r="13052">
          <cell r="A13052" t="str">
            <v>1E.11.070.0140.a</v>
          </cell>
          <cell r="B13052" t="str">
            <v>- modulare 10 pulsanti</v>
          </cell>
          <cell r="C13052" t="str">
            <v>cad</v>
          </cell>
          <cell r="D13052" t="str">
            <v>944,59</v>
          </cell>
        </row>
        <row r="13053">
          <cell r="A13053" t="str">
            <v>1E.11.070.0140.b</v>
          </cell>
          <cell r="B13053" t="str">
            <v>- modulare 20 pulsanti</v>
          </cell>
          <cell r="C13053" t="str">
            <v>cad</v>
          </cell>
          <cell r="D13053" t="str">
            <v>1.240,94</v>
          </cell>
        </row>
        <row r="13054">
          <cell r="A13054" t="str">
            <v>1E.11.070.0140.c</v>
          </cell>
          <cell r="B13054" t="str">
            <v>- modulare 30 pulsanti</v>
          </cell>
          <cell r="C13054" t="str">
            <v>cad</v>
          </cell>
          <cell r="D13054" t="str">
            <v>1.565,06</v>
          </cell>
        </row>
        <row r="13055">
          <cell r="A13055" t="str">
            <v>1E.11.070.0140.d</v>
          </cell>
          <cell r="B13055" t="str">
            <v>- modulare 40 pulsanti</v>
          </cell>
          <cell r="C13055" t="str">
            <v>cad</v>
          </cell>
          <cell r="D13055" t="str">
            <v>1.861,41</v>
          </cell>
        </row>
        <row r="13056">
          <cell r="A13056" t="str">
            <v>1E.11.070.0140.e</v>
          </cell>
          <cell r="B13056" t="str">
            <v>- modulare 50 pulsanti</v>
          </cell>
          <cell r="C13056" t="str">
            <v>cad</v>
          </cell>
          <cell r="D13056" t="str">
            <v>2.129,99</v>
          </cell>
        </row>
        <row r="13057">
          <cell r="A13057" t="str">
            <v>1E.11.070.0150</v>
          </cell>
          <cell r="B13057" t="str">
            <v>Pulsantiera elettronica digitale da incasso parete con placca in ottone con trattamento superficiale di doratura e verniciatura protettiva al nitruro di titanio, versione solo audio con tastiera digitale e rubrica portanomi elettronica</v>
          </cell>
          <cell r="C13057" t="str">
            <v>cad</v>
          </cell>
          <cell r="D13057" t="str">
            <v>1.050,29</v>
          </cell>
        </row>
        <row r="13058">
          <cell r="A13058" t="str">
            <v>1E.11.070.0160</v>
          </cell>
          <cell r="B13058" t="str">
            <v>Pulsantiere elettroniche digitali da incasso parete con placca in ottone con trattamento superficiale di doratura e verniciatura protettiva al nitruro di titanio, versione con unità di ripresa CCD 1/4", obiettivo 3 mm e sistema di rotazione, con tastiera digitale, nei tipi:</v>
          </cell>
          <cell r="C13058"/>
          <cell r="D13058"/>
        </row>
        <row r="13059">
          <cell r="A13059" t="str">
            <v>1E.11.070.0160.a</v>
          </cell>
          <cell r="B13059" t="str">
            <v>- 50 portanomi</v>
          </cell>
          <cell r="C13059" t="str">
            <v>cad</v>
          </cell>
          <cell r="D13059" t="str">
            <v>1.397,13</v>
          </cell>
        </row>
        <row r="13060">
          <cell r="A13060" t="str">
            <v>1E.11.070.0160.b</v>
          </cell>
          <cell r="B13060" t="str">
            <v>- 100 portanomi</v>
          </cell>
          <cell r="C13060" t="str">
            <v>cad</v>
          </cell>
          <cell r="D13060" t="str">
            <v>1.721,24</v>
          </cell>
        </row>
        <row r="13061">
          <cell r="A13061" t="str">
            <v>1E.11.070.0160.c</v>
          </cell>
          <cell r="B13061" t="str">
            <v>- 150 portanomi</v>
          </cell>
          <cell r="C13061" t="str">
            <v>cad</v>
          </cell>
          <cell r="D13061" t="str">
            <v>2.017,59</v>
          </cell>
        </row>
        <row r="13062">
          <cell r="A13062" t="str">
            <v>1E.11.070.0160.d</v>
          </cell>
          <cell r="B13062" t="str">
            <v>- 200 portanomi</v>
          </cell>
          <cell r="C13062" t="str">
            <v>cad</v>
          </cell>
          <cell r="D13062" t="str">
            <v>2.313,95</v>
          </cell>
        </row>
        <row r="13063">
          <cell r="A13063" t="str">
            <v>1E.11.070.0160.e</v>
          </cell>
          <cell r="B13063" t="str">
            <v>- 250 portanomi</v>
          </cell>
          <cell r="C13063" t="str">
            <v>cad</v>
          </cell>
          <cell r="D13063" t="str">
            <v>2.638,09</v>
          </cell>
        </row>
        <row r="13064">
          <cell r="A13064" t="str">
            <v>1E.11.070.0160.f</v>
          </cell>
          <cell r="B13064" t="str">
            <v>- 300 portanomi</v>
          </cell>
          <cell r="C13064" t="str">
            <v>cad</v>
          </cell>
          <cell r="D13064" t="str">
            <v>3.082,61</v>
          </cell>
        </row>
        <row r="13065">
          <cell r="A13065" t="str">
            <v>1E.11.070.0170</v>
          </cell>
          <cell r="B13065" t="str">
            <v>Pulsantiere elettroniche digitali da incasso parete con placca in ottone con trattamento superficiale di doratura e verniciatura protettiva al nitruro di titanio, versione con unità di ripresa CCD 1/4", obiettivo 3 mm e sistema di rotazione, con pulsanti normali, nei tipi:</v>
          </cell>
          <cell r="C13065"/>
          <cell r="D13065"/>
        </row>
        <row r="13066">
          <cell r="A13066" t="str">
            <v>1E.11.070.0170.a</v>
          </cell>
          <cell r="B13066" t="str">
            <v>- modulare 10 pulsanti</v>
          </cell>
          <cell r="C13066" t="str">
            <v>cad</v>
          </cell>
          <cell r="D13066" t="str">
            <v>1.319,97</v>
          </cell>
        </row>
        <row r="13067">
          <cell r="A13067" t="str">
            <v>1E.11.070.0170.b</v>
          </cell>
          <cell r="B13067" t="str">
            <v>- modulare 20 pulsanti</v>
          </cell>
          <cell r="C13067" t="str">
            <v>cad</v>
          </cell>
          <cell r="D13067" t="str">
            <v>1.665,70</v>
          </cell>
        </row>
        <row r="13068">
          <cell r="A13068" t="str">
            <v>1E.11.070.0170.c</v>
          </cell>
          <cell r="B13068" t="str">
            <v>- modulare 30 pulsanti</v>
          </cell>
          <cell r="C13068" t="str">
            <v>cad</v>
          </cell>
          <cell r="D13068" t="str">
            <v>2.039,24</v>
          </cell>
        </row>
        <row r="13069">
          <cell r="A13069" t="str">
            <v>1E.11.070.0170.d</v>
          </cell>
          <cell r="B13069" t="str">
            <v>- modulare 40 pulsanti</v>
          </cell>
          <cell r="C13069" t="str">
            <v>cad</v>
          </cell>
          <cell r="D13069" t="str">
            <v>2.384,97</v>
          </cell>
        </row>
        <row r="13070">
          <cell r="A13070" t="str">
            <v>1E.11.070.0170.e</v>
          </cell>
          <cell r="B13070" t="str">
            <v>- modulare 50 pulsanti</v>
          </cell>
          <cell r="C13070" t="str">
            <v>cad</v>
          </cell>
          <cell r="D13070" t="str">
            <v>2.758,46</v>
          </cell>
        </row>
        <row r="13071">
          <cell r="A13071" t="str">
            <v>1E.11.070.0180</v>
          </cell>
          <cell r="B13071" t="str">
            <v>Pulsantiera elettronica digitale da incasso parete con placca in ottone con trattamento superficiale di doratura e verniciatura protettiva al nitruro di titanio, versione con unità di ripresa CCD 1/4", obiettivo 3 mm e sistema di rotazione, con tastiera digitale e rubrica portanomi elettronica</v>
          </cell>
          <cell r="C13071" t="str">
            <v>cad</v>
          </cell>
          <cell r="D13071" t="str">
            <v>1.364,43</v>
          </cell>
        </row>
        <row r="13072">
          <cell r="A13072" t="str">
            <v>1E.11.070.0190</v>
          </cell>
          <cell r="B13072" t="str">
            <v>Alimentatore in materiale termoplastico con custodia DIN a 12 moduli e calotte di protezione per morsettiere, alimentazione 230 V 50 Hz con potenza massima assorbita 60 VA, protezione a PTC contro i cortocircuiti e variazioni termiche, nei tipi:</v>
          </cell>
          <cell r="C13072"/>
          <cell r="D13072"/>
        </row>
        <row r="13073">
          <cell r="A13073" t="str">
            <v>1E.11.070.0190.a</v>
          </cell>
          <cell r="B13073" t="str">
            <v>- base per portiere elettrico solo audio per max 200 citofoni</v>
          </cell>
          <cell r="C13073" t="str">
            <v>cad</v>
          </cell>
          <cell r="D13073" t="str">
            <v>127,49</v>
          </cell>
        </row>
        <row r="13074">
          <cell r="A13074" t="str">
            <v>1E.11.070.0190.b</v>
          </cell>
          <cell r="B13074" t="str">
            <v>- supplementare per portiere elettrico per max 200 citofoni</v>
          </cell>
          <cell r="C13074" t="str">
            <v>cad</v>
          </cell>
          <cell r="D13074" t="str">
            <v>117,61</v>
          </cell>
        </row>
        <row r="13075">
          <cell r="A13075" t="str">
            <v>1E.11.070.0190.c</v>
          </cell>
          <cell r="B13075" t="str">
            <v>- base per videocitofono</v>
          </cell>
          <cell r="C13075" t="str">
            <v>cad</v>
          </cell>
          <cell r="D13075" t="str">
            <v>184,76</v>
          </cell>
        </row>
        <row r="13076">
          <cell r="A13076" t="str">
            <v>1E.11.070.0190.d</v>
          </cell>
          <cell r="B13076" t="str">
            <v>- supplementare per videocitofono con rigeneratore di chiamata elettronica</v>
          </cell>
          <cell r="C13076" t="str">
            <v>cad</v>
          </cell>
          <cell r="D13076" t="str">
            <v>196,13</v>
          </cell>
        </row>
        <row r="13077">
          <cell r="A13077" t="str">
            <v>1E.11.070.0190.e</v>
          </cell>
          <cell r="B13077" t="str">
            <v>- supplementare per videocitofono per impianti di tipo complesso edilizio con pulsantiere secondarie video con rigeneratore di chiamata elettronica</v>
          </cell>
          <cell r="C13077" t="str">
            <v>cad</v>
          </cell>
          <cell r="D13077" t="str">
            <v>201,56</v>
          </cell>
        </row>
        <row r="13078">
          <cell r="A13078" t="str">
            <v>1E.11.070.0200</v>
          </cell>
          <cell r="B13078" t="str">
            <v>Distributore al piano con codifiche in custodi DIN a 8 moduli</v>
          </cell>
          <cell r="C13078" t="str">
            <v>cad</v>
          </cell>
          <cell r="D13078" t="str">
            <v>100,19</v>
          </cell>
        </row>
        <row r="13079">
          <cell r="A13079" t="str">
            <v>1E.11.070.0210</v>
          </cell>
          <cell r="B13079" t="str">
            <v>Accessori vari:</v>
          </cell>
          <cell r="C13079"/>
          <cell r="D13079"/>
        </row>
        <row r="13080">
          <cell r="A13080" t="str">
            <v>1E.11.070.0210.a</v>
          </cell>
          <cell r="B13080" t="str">
            <v>- commutatore in custodia DIN a 12 moduli per due unità di ripresa (telecamera+posto esterno), con scambio automatico alla chiamata</v>
          </cell>
          <cell r="C13080" t="str">
            <v>cad</v>
          </cell>
          <cell r="D13080" t="str">
            <v>185,56</v>
          </cell>
        </row>
        <row r="13081">
          <cell r="A13081" t="str">
            <v>1E.11.070.0210.b</v>
          </cell>
          <cell r="B13081" t="str">
            <v>- relè con microcontrollore per codifica/decodifica, fornito di tre uscite a open-collector per il pilotaggio di tre relè le cui uscite sono indipendenti e attivabili per mezzo di chiamate digitali e con tempi di attivazione diversi, entro contenitore DIN a 4 moduli</v>
          </cell>
          <cell r="C13081" t="str">
            <v>cad</v>
          </cell>
          <cell r="D13081" t="str">
            <v>60,62</v>
          </cell>
        </row>
        <row r="13082">
          <cell r="A13082" t="str">
            <v>1E.11.070.0210.c</v>
          </cell>
          <cell r="B13082" t="str">
            <v>- cablaggio con morsettiera estraibile e connettore a 10 conduttori per il collegamento dell'alimentatore e del commutatore</v>
          </cell>
          <cell r="C13082" t="str">
            <v>cad</v>
          </cell>
          <cell r="D13082" t="str">
            <v>27,04</v>
          </cell>
        </row>
        <row r="13083">
          <cell r="A13083" t="str">
            <v>1E.11.070.0210.d</v>
          </cell>
          <cell r="B13083" t="str">
            <v>- dispositivo di protezione per disturbi provocati da transitori o extra tensioni veloci tipo burst sulle linee di collegamento, per le linee di collegamento in corrente continua, per linee digitali, per linea di fonica e per le linee di comando, a norma 500081-1 e 50082-1</v>
          </cell>
          <cell r="C13083" t="str">
            <v>cad</v>
          </cell>
          <cell r="D13083" t="str">
            <v>49,83</v>
          </cell>
        </row>
        <row r="13084">
          <cell r="A13084" t="str">
            <v>1E.11.070.0210.e</v>
          </cell>
          <cell r="B13084" t="str">
            <v>- dispositivo di protezione per disturbi provocati da transitori o extra tensioni veloci tipo surge sulle linee di collegamento, per le linee di collegamento in corrente continua a 18 Vcc e 13,5 Vcc, a norma 500081-1 e 50082-1</v>
          </cell>
          <cell r="C13084" t="str">
            <v>cad</v>
          </cell>
          <cell r="D13084" t="str">
            <v>36,42</v>
          </cell>
        </row>
        <row r="13085">
          <cell r="A13085" t="str">
            <v>1E.11.070.0210.f</v>
          </cell>
          <cell r="B13085" t="str">
            <v>- generatore di doppia chiamata elettronica in custodia DIN 4 moduli, alimentazione 15 Vca</v>
          </cell>
          <cell r="C13085" t="str">
            <v>cad</v>
          </cell>
          <cell r="D13085" t="str">
            <v>39,48</v>
          </cell>
        </row>
        <row r="13086">
          <cell r="A13086" t="str">
            <v>1E.11.070.0210.g</v>
          </cell>
          <cell r="B13086" t="str">
            <v>- commutatore in custodia DIN a 12 moduli per impianto tipo complesso edilizio nei singoli fabbricati provvisti di pulsantiera piè scala</v>
          </cell>
          <cell r="C13086" t="str">
            <v>cad</v>
          </cell>
          <cell r="D13086" t="str">
            <v>277,94</v>
          </cell>
        </row>
        <row r="13087">
          <cell r="A13087" t="str">
            <v>1E.11.070.0210.h</v>
          </cell>
          <cell r="B13087" t="str">
            <v>- alimentatore supplementare per l'accensione contemporanea di più monitor e nel caso di linee molto lughe o con eccessiva caduta di tensione</v>
          </cell>
          <cell r="C13087" t="str">
            <v>cad</v>
          </cell>
          <cell r="D13087" t="str">
            <v>50,73</v>
          </cell>
        </row>
        <row r="13088">
          <cell r="A13088" t="str">
            <v>1E.11.070.0210.i</v>
          </cell>
          <cell r="B13088" t="str">
            <v>- dispositivo di protezione per disturbi provocati da transitori o extra tensioni sulle linee di collegamento</v>
          </cell>
          <cell r="C13088" t="str">
            <v>cad</v>
          </cell>
          <cell r="D13088" t="str">
            <v>68,41</v>
          </cell>
        </row>
        <row r="13089">
          <cell r="A13089" t="str">
            <v>1E.11.070.0210.j</v>
          </cell>
          <cell r="B13089" t="str">
            <v>- ripetitore di chiamata elettronica</v>
          </cell>
          <cell r="C13089" t="str">
            <v>cad</v>
          </cell>
          <cell r="D13089" t="str">
            <v>28,26</v>
          </cell>
        </row>
        <row r="13090">
          <cell r="A13090" t="str">
            <v>1E.11.080</v>
          </cell>
          <cell r="B13090" t="str">
            <v>CAVI PER CITOFONIA E VIDEOCITOFONIA</v>
          </cell>
          <cell r="C13090"/>
          <cell r="D13090"/>
        </row>
        <row r="13091">
          <cell r="A13091" t="str">
            <v>1E.11.080.0010</v>
          </cell>
          <cell r="B13091" t="str">
            <v>Cavo citofonico per impianti interni con conduttori in rame rosso isolati in PVC con guaina di protezione conforme CEI 20-22 II, nelle sezioni:</v>
          </cell>
          <cell r="C13091"/>
          <cell r="D13091"/>
        </row>
        <row r="13092">
          <cell r="A13092" t="str">
            <v>1E.11.080.0010.a</v>
          </cell>
          <cell r="B13092" t="str">
            <v>- NPI FROR 4x0,35 mm²</v>
          </cell>
          <cell r="C13092" t="str">
            <v>m</v>
          </cell>
          <cell r="D13092" t="str">
            <v>5,83</v>
          </cell>
        </row>
        <row r="13093">
          <cell r="A13093" t="str">
            <v>1E.11.080.0010.b</v>
          </cell>
          <cell r="B13093" t="str">
            <v>- NPI FROR 2x0,50 mm²</v>
          </cell>
          <cell r="C13093" t="str">
            <v>m</v>
          </cell>
          <cell r="D13093" t="str">
            <v>5,82</v>
          </cell>
        </row>
        <row r="13094">
          <cell r="A13094" t="str">
            <v>1E.11.080.0010.c</v>
          </cell>
          <cell r="B13094" t="str">
            <v>- NPI FROR 3x0,50 mm²</v>
          </cell>
          <cell r="C13094" t="str">
            <v>m</v>
          </cell>
          <cell r="D13094" t="str">
            <v>5,91</v>
          </cell>
        </row>
        <row r="13095">
          <cell r="A13095" t="str">
            <v>1E.11.080.0010.d</v>
          </cell>
          <cell r="B13095" t="str">
            <v>- NPI FROR 4x0,50 mm²</v>
          </cell>
          <cell r="C13095" t="str">
            <v>m</v>
          </cell>
          <cell r="D13095" t="str">
            <v>5,96</v>
          </cell>
        </row>
        <row r="13096">
          <cell r="A13096" t="str">
            <v>1E.11.080.0010.e</v>
          </cell>
          <cell r="B13096" t="str">
            <v>- NPI FROR 5x0,50 mm²</v>
          </cell>
          <cell r="C13096" t="str">
            <v>m</v>
          </cell>
          <cell r="D13096" t="str">
            <v>6,00</v>
          </cell>
        </row>
        <row r="13097">
          <cell r="A13097" t="str">
            <v>1E.11.080.0010.f</v>
          </cell>
          <cell r="B13097" t="str">
            <v>- NPI FROR 6x0,50 mm²</v>
          </cell>
          <cell r="C13097" t="str">
            <v>m</v>
          </cell>
          <cell r="D13097" t="str">
            <v>6,14</v>
          </cell>
        </row>
        <row r="13098">
          <cell r="A13098" t="str">
            <v>1E.11.080.0010.g</v>
          </cell>
          <cell r="B13098" t="str">
            <v>- NPI FROR 8x0,50 mm²</v>
          </cell>
          <cell r="C13098" t="str">
            <v>m</v>
          </cell>
          <cell r="D13098" t="str">
            <v>6,34</v>
          </cell>
        </row>
        <row r="13099">
          <cell r="A13099" t="str">
            <v>1E.11.080.0010.h</v>
          </cell>
          <cell r="B13099" t="str">
            <v>- NPI FROR 10x0,50 mm²</v>
          </cell>
          <cell r="C13099" t="str">
            <v>m</v>
          </cell>
          <cell r="D13099" t="str">
            <v>6,48</v>
          </cell>
        </row>
        <row r="13100">
          <cell r="A13100" t="str">
            <v>1E.11.080.0010.i</v>
          </cell>
          <cell r="B13100" t="str">
            <v>- NPI FROR 12x0,50 mm²</v>
          </cell>
          <cell r="C13100" t="str">
            <v>m</v>
          </cell>
          <cell r="D13100" t="str">
            <v>6,68</v>
          </cell>
        </row>
        <row r="13101">
          <cell r="A13101" t="str">
            <v>1E.11.080.0010.j</v>
          </cell>
          <cell r="B13101" t="str">
            <v>- NPI FROR 2x0,75 mm²</v>
          </cell>
          <cell r="C13101" t="str">
            <v>m</v>
          </cell>
          <cell r="D13101" t="str">
            <v>5,90</v>
          </cell>
        </row>
        <row r="13102">
          <cell r="A13102" t="str">
            <v>1E.11.080.0010.k</v>
          </cell>
          <cell r="B13102" t="str">
            <v>- NPI FROR 3x0,75 mm²</v>
          </cell>
          <cell r="C13102" t="str">
            <v>m</v>
          </cell>
          <cell r="D13102" t="str">
            <v>5,96</v>
          </cell>
        </row>
        <row r="13103">
          <cell r="A13103" t="str">
            <v>1E.11.080.0010.l</v>
          </cell>
          <cell r="B13103" t="str">
            <v>- NPI FROR 4x0,75 mm²</v>
          </cell>
          <cell r="C13103" t="str">
            <v>m</v>
          </cell>
          <cell r="D13103" t="str">
            <v>6,06</v>
          </cell>
        </row>
        <row r="13104">
          <cell r="A13104" t="str">
            <v>1E.11.080.0010.m</v>
          </cell>
          <cell r="B13104" t="str">
            <v>- NPI FROR 5x0,75 mm²</v>
          </cell>
          <cell r="C13104" t="str">
            <v>m</v>
          </cell>
          <cell r="D13104" t="str">
            <v>6,16</v>
          </cell>
        </row>
        <row r="13105">
          <cell r="A13105" t="str">
            <v>1E.11.080.0020</v>
          </cell>
          <cell r="B13105" t="str">
            <v>Cavo per collegamenti video in PVC NPI 12÷48 V CEI 20-22 II, CEI 20-35, CEI 20-37, per posa interna nelle sezioni:</v>
          </cell>
          <cell r="C13105"/>
          <cell r="D13105"/>
        </row>
        <row r="13106">
          <cell r="A13106" t="str">
            <v>1E.11.080.0020.a</v>
          </cell>
          <cell r="B13106" t="str">
            <v>- 10 conduttori colorati + cavo coassiale 75 Ohm</v>
          </cell>
          <cell r="C13106" t="str">
            <v>m</v>
          </cell>
          <cell r="D13106" t="str">
            <v>7,08</v>
          </cell>
        </row>
        <row r="13107">
          <cell r="A13107" t="str">
            <v>1E.11.080.0020.b</v>
          </cell>
          <cell r="B13107" t="str">
            <v>- 12 conduttori colorati + cavo coassiale 75 Ohm</v>
          </cell>
          <cell r="C13107" t="str">
            <v>m</v>
          </cell>
          <cell r="D13107" t="str">
            <v>7,78</v>
          </cell>
        </row>
        <row r="13108">
          <cell r="A13108" t="str">
            <v>1E.12 - AUTOMAZIONE</v>
          </cell>
          <cell r="B13108"/>
          <cell r="C13108"/>
          <cell r="D13108"/>
        </row>
        <row r="13109">
          <cell r="A13109" t="str">
            <v>1E</v>
          </cell>
          <cell r="B13109" t="str">
            <v>OPERE COMPIUTE IMPIANTI ELETTRICI</v>
          </cell>
          <cell r="C13109"/>
          <cell r="D13109"/>
        </row>
        <row r="13110">
          <cell r="A13110" t="str">
            <v>1E.12</v>
          </cell>
          <cell r="B13110" t="str">
            <v>AUTOMAZIONE</v>
          </cell>
          <cell r="C13110"/>
          <cell r="D13110"/>
        </row>
        <row r="13111">
          <cell r="A13111" t="str">
            <v>1E.12.010</v>
          </cell>
          <cell r="B13111" t="str">
            <v>AUTOMAZIONI PER CANCELLI</v>
          </cell>
          <cell r="C13111"/>
          <cell r="D13111"/>
        </row>
        <row r="13112">
          <cell r="A13112" t="str">
            <v>1E.12.010.0010</v>
          </cell>
          <cell r="B13112" t="str">
            <v>Automazione per cancelli ad ante scorrevoli senza ricevitore radio con centralina di comando e trasformatore 12 Vca</v>
          </cell>
          <cell r="C13112"/>
          <cell r="D13112"/>
        </row>
        <row r="13113">
          <cell r="A13113" t="str">
            <v>1E.12.010.0010.a</v>
          </cell>
          <cell r="B13113" t="str">
            <v>- per 1 motore per anta fino a 600 kg</v>
          </cell>
          <cell r="C13113" t="str">
            <v>cad</v>
          </cell>
          <cell r="D13113" t="str">
            <v>505,34</v>
          </cell>
        </row>
        <row r="13114">
          <cell r="A13114" t="str">
            <v>1E.12.010.0010.b</v>
          </cell>
          <cell r="B13114" t="str">
            <v>- per 2 motori per ante fino a 600 kg</v>
          </cell>
          <cell r="C13114" t="str">
            <v>cad</v>
          </cell>
          <cell r="D13114" t="str">
            <v>592,64</v>
          </cell>
        </row>
        <row r="13115">
          <cell r="A13115" t="str">
            <v>1E.12.010.0010.c</v>
          </cell>
          <cell r="B13115" t="str">
            <v>- per 1 motore per anta fino a 1000 kg</v>
          </cell>
          <cell r="C13115" t="str">
            <v>cad</v>
          </cell>
          <cell r="D13115" t="str">
            <v>531,81</v>
          </cell>
        </row>
        <row r="13116">
          <cell r="A13116" t="str">
            <v>1E.12.010.0010.d</v>
          </cell>
          <cell r="B13116" t="str">
            <v>- per 2 motori per ante fino a 1000 kg</v>
          </cell>
          <cell r="C13116" t="str">
            <v>cad</v>
          </cell>
          <cell r="D13116" t="str">
            <v>619,10</v>
          </cell>
        </row>
        <row r="13117">
          <cell r="A13117" t="str">
            <v>1E.12.010.0020</v>
          </cell>
          <cell r="B13117" t="str">
            <v>Accessori per automazioni scorrevoli</v>
          </cell>
          <cell r="C13117"/>
          <cell r="D13117"/>
        </row>
        <row r="13118">
          <cell r="A13118" t="str">
            <v>1E.12.010.0020.a</v>
          </cell>
          <cell r="B13118" t="str">
            <v>- leva per sblocco scorrevole</v>
          </cell>
          <cell r="C13118" t="str">
            <v>cad</v>
          </cell>
          <cell r="D13118" t="str">
            <v>13,06</v>
          </cell>
        </row>
        <row r="13119">
          <cell r="A13119" t="str">
            <v>1E.12.010.0020.b</v>
          </cell>
          <cell r="B13119" t="str">
            <v>- coperchio di protezione per leva sblocco</v>
          </cell>
          <cell r="C13119" t="str">
            <v>cad</v>
          </cell>
          <cell r="D13119" t="str">
            <v>7,50</v>
          </cell>
        </row>
        <row r="13120">
          <cell r="A13120" t="str">
            <v>1E.12.010.0020.c</v>
          </cell>
          <cell r="B13120" t="str">
            <v>- trasformatore 230V 220 VA per automazioni con alimentatore</v>
          </cell>
          <cell r="C13120" t="str">
            <v>cad</v>
          </cell>
          <cell r="D13120" t="str">
            <v>59,27</v>
          </cell>
        </row>
        <row r="13121">
          <cell r="A13121" t="str">
            <v>1E.12.010.0030</v>
          </cell>
          <cell r="B13121" t="str">
            <v>Automazione per cancelli ad ante battenti</v>
          </cell>
          <cell r="C13121"/>
          <cell r="D13121"/>
        </row>
        <row r="13122">
          <cell r="A13122" t="str">
            <v>1E.12.010.0030.a</v>
          </cell>
          <cell r="B13122" t="str">
            <v>- per cancello ad anta battente fino a 2,50 m</v>
          </cell>
          <cell r="C13122" t="str">
            <v>cad</v>
          </cell>
          <cell r="D13122" t="str">
            <v>365,27</v>
          </cell>
        </row>
        <row r="13123">
          <cell r="A13123" t="str">
            <v>1E.12.010.0030.b</v>
          </cell>
          <cell r="B13123" t="str">
            <v>- per cancello ad anta battente fino a 3,50 m</v>
          </cell>
          <cell r="C13123" t="str">
            <v>cad</v>
          </cell>
          <cell r="D13123" t="str">
            <v>370,61</v>
          </cell>
        </row>
        <row r="13124">
          <cell r="A13124" t="str">
            <v>1E.12.010.0030.c</v>
          </cell>
          <cell r="B13124" t="str">
            <v>- automazione con braccio articolato per anta battente fino a 400 kg e 1.8 m o 300 kg e 3 m</v>
          </cell>
          <cell r="C13124" t="str">
            <v>cad</v>
          </cell>
          <cell r="D13124" t="str">
            <v>566,18</v>
          </cell>
        </row>
        <row r="13125">
          <cell r="A13125" t="str">
            <v>1E.12.010.0040</v>
          </cell>
          <cell r="B13125" t="str">
            <v>coperchio di protezione per automazione cancelli ad ante battenti</v>
          </cell>
          <cell r="C13125" t="str">
            <v>cad</v>
          </cell>
          <cell r="D13125" t="str">
            <v>7,50</v>
          </cell>
        </row>
        <row r="13126">
          <cell r="A13126" t="str">
            <v>1E.12.010.0050</v>
          </cell>
          <cell r="B13126" t="str">
            <v>Automazione per porte basculanti a contrappesi, fino a 10 mq e 200 kg</v>
          </cell>
          <cell r="C13126" t="str">
            <v>cad</v>
          </cell>
          <cell r="D13126" t="str">
            <v>397,35</v>
          </cell>
        </row>
        <row r="13127">
          <cell r="A13127" t="str">
            <v>1E.12.010.0060</v>
          </cell>
          <cell r="B13127" t="str">
            <v>Automazione con motore a traino per porte basculanti sezionali a contrappesi o a molle, fino a 10 mq e 400 kg, con centralina di comando e ricevitore radio a 433 MHz</v>
          </cell>
          <cell r="C13127" t="str">
            <v>cad</v>
          </cell>
          <cell r="D13127" t="str">
            <v>578,33</v>
          </cell>
        </row>
        <row r="13128">
          <cell r="A13128" t="str">
            <v>1E.12.010.0070</v>
          </cell>
          <cell r="B13128" t="str">
            <v>Motoriduttore interrato per cancelli ad anta battente</v>
          </cell>
          <cell r="C13128"/>
          <cell r="D13128"/>
        </row>
        <row r="13129">
          <cell r="A13129" t="str">
            <v>1E.12.010.0070.a</v>
          </cell>
          <cell r="B13129" t="str">
            <v>- per anta battente fino a 300 kg</v>
          </cell>
          <cell r="C13129" t="str">
            <v>cad</v>
          </cell>
          <cell r="D13129" t="str">
            <v>422,76</v>
          </cell>
        </row>
        <row r="13130">
          <cell r="A13130" t="str">
            <v>1E.12.010.0070.b</v>
          </cell>
          <cell r="B13130" t="str">
            <v>- per anta battente fino a 400 kg</v>
          </cell>
          <cell r="C13130" t="str">
            <v>cad</v>
          </cell>
          <cell r="D13130" t="str">
            <v>497,93</v>
          </cell>
        </row>
        <row r="13131">
          <cell r="A13131" t="str">
            <v>1E.12.020</v>
          </cell>
          <cell r="B13131" t="str">
            <v>CENTRALINE</v>
          </cell>
          <cell r="C13131"/>
          <cell r="D13131"/>
        </row>
        <row r="13132">
          <cell r="A13132" t="str">
            <v>1E.12.020.0010</v>
          </cell>
          <cell r="B13132" t="str">
            <v>Centraline predisposte per il funzionamento con batteria tampone</v>
          </cell>
          <cell r="C13132"/>
          <cell r="D13132"/>
        </row>
        <row r="13133">
          <cell r="A13133" t="str">
            <v>1E.12.020.0010.a</v>
          </cell>
          <cell r="B13133" t="str">
            <v>- box centralina per comando 2 motori senza ricevitore radio con pulsantiera e LED di segnalazione batteria scarica</v>
          </cell>
          <cell r="C13133" t="str">
            <v>cad</v>
          </cell>
          <cell r="D13133" t="str">
            <v>337,57</v>
          </cell>
        </row>
        <row r="13134">
          <cell r="A13134" t="str">
            <v>1E.12.020.0010.b</v>
          </cell>
          <cell r="B13134" t="str">
            <v>- box centralina per comando 1 motore senza ricevitore radio con pulsantiera e LED di segnalazione batteria scarica</v>
          </cell>
          <cell r="C13134" t="str">
            <v>cad</v>
          </cell>
          <cell r="D13134" t="str">
            <v>381,96</v>
          </cell>
        </row>
        <row r="13135">
          <cell r="A13135" t="str">
            <v>1E.12.020.0010.c</v>
          </cell>
          <cell r="B13135" t="str">
            <v>- box centralina per comando 2 motori senza ricevitore radio e senza pulsantiera e LED di segnalazione batteria scarica</v>
          </cell>
          <cell r="C13135" t="str">
            <v>cad</v>
          </cell>
          <cell r="D13135" t="str">
            <v>332,26</v>
          </cell>
        </row>
        <row r="13136">
          <cell r="A13136" t="str">
            <v>1E.12.020.0010.d</v>
          </cell>
          <cell r="B13136" t="str">
            <v>- box centralina per comando 1 motore senza ricevitore radio e senza pulsantiera e LED di segnalazione batteria scarica</v>
          </cell>
          <cell r="C13136" t="str">
            <v>cad</v>
          </cell>
          <cell r="D13136" t="str">
            <v>376,68</v>
          </cell>
        </row>
        <row r="13137">
          <cell r="A13137" t="str">
            <v>1E.12.020.0010.e</v>
          </cell>
          <cell r="B13137" t="str">
            <v>- box contenitore di comando, senza pulsantiera, con LED di segnalazione batteria scarica, con alimentatore, senza scheda elettronica di comando</v>
          </cell>
          <cell r="C13137" t="str">
            <v>cad</v>
          </cell>
          <cell r="D13137" t="str">
            <v>134,24</v>
          </cell>
        </row>
        <row r="13138">
          <cell r="A13138" t="str">
            <v>1E.12.020.0020</v>
          </cell>
          <cell r="B13138" t="str">
            <v>Schede elettroniche di comando a microprocessore</v>
          </cell>
          <cell r="C13138"/>
          <cell r="D13138"/>
        </row>
        <row r="13139">
          <cell r="A13139" t="str">
            <v>1E.12.020.0020.a</v>
          </cell>
          <cell r="B13139" t="str">
            <v>- per comando di 1 motore senza ricevitore radio</v>
          </cell>
          <cell r="C13139" t="str">
            <v>cad</v>
          </cell>
          <cell r="D13139" t="str">
            <v>247,71</v>
          </cell>
        </row>
        <row r="13140">
          <cell r="A13140" t="str">
            <v>1E.12.020.0020.b</v>
          </cell>
          <cell r="B13140" t="str">
            <v>- per comando di 2 motori senza ricevitore radio</v>
          </cell>
          <cell r="C13140" t="str">
            <v>cad</v>
          </cell>
          <cell r="D13140" t="str">
            <v>315,06</v>
          </cell>
        </row>
        <row r="13141">
          <cell r="A13141" t="str">
            <v>1E.12.020.0030</v>
          </cell>
          <cell r="B13141" t="str">
            <v>Ricevitori</v>
          </cell>
          <cell r="C13141"/>
          <cell r="D13141"/>
        </row>
        <row r="13142">
          <cell r="A13142" t="str">
            <v>1E.12.020.0030.a</v>
          </cell>
          <cell r="B13142" t="str">
            <v>- modulo ricevitore radio 1 canale a 433 MHz su custodia DIN a 4 moduli</v>
          </cell>
          <cell r="C13142" t="str">
            <v>cad</v>
          </cell>
          <cell r="D13142" t="str">
            <v>126,48</v>
          </cell>
        </row>
        <row r="13143">
          <cell r="A13143" t="str">
            <v>1E.12.020.0030.b</v>
          </cell>
          <cell r="B13143" t="str">
            <v>- modulo ricevitore radio 4 canali a 433 MHz su custodia DIN a 4 moduli</v>
          </cell>
          <cell r="C13143" t="str">
            <v>cad</v>
          </cell>
          <cell r="D13143" t="str">
            <v>145,49</v>
          </cell>
        </row>
        <row r="13144">
          <cell r="A13144" t="str">
            <v>1E.12.020.0030.c</v>
          </cell>
          <cell r="B13144" t="str">
            <v>- relè di comando con zoccolo modulo DIN, carico ai contatti 12 A 230 Vca, alimentazione 12 Vcc</v>
          </cell>
          <cell r="C13144" t="str">
            <v>cad</v>
          </cell>
          <cell r="D13144" t="str">
            <v>35,43</v>
          </cell>
        </row>
        <row r="13145">
          <cell r="A13145" t="str">
            <v>1E.12.020.0040</v>
          </cell>
          <cell r="B13145" t="str">
            <v>Radiocomandi</v>
          </cell>
          <cell r="C13145"/>
          <cell r="D13145"/>
        </row>
        <row r="13146">
          <cell r="A13146" t="str">
            <v>1E.12.020.0040.a</v>
          </cell>
          <cell r="B13146" t="str">
            <v>- mini radiocomando a 2 canali a 433 MHz</v>
          </cell>
          <cell r="C13146" t="str">
            <v>cad</v>
          </cell>
          <cell r="D13146" t="str">
            <v>37,04</v>
          </cell>
        </row>
        <row r="13147">
          <cell r="A13147" t="str">
            <v>1E.12.020.0040.b</v>
          </cell>
          <cell r="B13147" t="str">
            <v>- mini radiocomando a 4 canali a 433 MHz</v>
          </cell>
          <cell r="C13147" t="str">
            <v>cad</v>
          </cell>
          <cell r="D13147" t="str">
            <v>38,03</v>
          </cell>
        </row>
        <row r="13148">
          <cell r="A13148" t="str">
            <v>1E.12.020.0050</v>
          </cell>
          <cell r="B13148" t="str">
            <v>Dispositivo a microprocessore per il controllo dell'intensità del vento (centralina anemostato), completo di relativo anemometro in resina, atto alla monitorizzazione continua dell'intensità del vento, sul quale sia possibile programmare soglie di intervento e tempi di pausa. Compreso tutti i collegamenti necessari e la minuteria di fissaggio, per dare il dispositivo funzionante a perfetta regola d'arte.</v>
          </cell>
          <cell r="C13148" t="str">
            <v>cad</v>
          </cell>
          <cell r="D13148" t="str">
            <v>2.402,71</v>
          </cell>
        </row>
        <row r="13149">
          <cell r="A13149" t="str">
            <v>1E.12.030</v>
          </cell>
          <cell r="B13149" t="str">
            <v>ACCESSORI PER IMPIANTI DI AUTOMAZIONE</v>
          </cell>
          <cell r="C13149"/>
          <cell r="D13149"/>
        </row>
        <row r="13150">
          <cell r="A13150" t="str">
            <v>1E.12.030.0010</v>
          </cell>
          <cell r="B13150" t="str">
            <v>Fotocellule</v>
          </cell>
          <cell r="C13150"/>
          <cell r="D13150"/>
        </row>
        <row r="13151">
          <cell r="A13151" t="str">
            <v>1E.12.030.0010.a</v>
          </cell>
          <cell r="B13151" t="str">
            <v>- coppia di fotocellule per montaggio ad incasso o da esterno</v>
          </cell>
          <cell r="C13151" t="str">
            <v>cad</v>
          </cell>
          <cell r="D13151" t="str">
            <v>73,13</v>
          </cell>
        </row>
        <row r="13152">
          <cell r="A13152" t="str">
            <v>1E.12.030.0010.b</v>
          </cell>
          <cell r="B13152" t="str">
            <v>- coppia di fotocellule per montaggio su colonnina</v>
          </cell>
          <cell r="C13152" t="str">
            <v>cad</v>
          </cell>
          <cell r="D13152" t="str">
            <v>73,70</v>
          </cell>
        </row>
        <row r="13153">
          <cell r="A13153" t="str">
            <v>1E.12.030.0010.c</v>
          </cell>
          <cell r="B13153" t="str">
            <v>- coppia di fotocellule a basso profilo per montaggio da esterno parete</v>
          </cell>
          <cell r="C13153" t="str">
            <v>cad</v>
          </cell>
          <cell r="D13153" t="str">
            <v>72,50</v>
          </cell>
        </row>
        <row r="13154">
          <cell r="A13154" t="str">
            <v>1E.12.030.0010.d</v>
          </cell>
          <cell r="B13154" t="str">
            <v>- supporto in plastica per montaggio su colonnina</v>
          </cell>
          <cell r="C13154" t="str">
            <v>cad</v>
          </cell>
          <cell r="D13154" t="str">
            <v>18,40</v>
          </cell>
        </row>
        <row r="13155">
          <cell r="A13155" t="str">
            <v>1E.12.030.0010.e</v>
          </cell>
          <cell r="B13155" t="str">
            <v>- supporto angolare a L in plastica per montaggio da esterno parete</v>
          </cell>
          <cell r="C13155" t="str">
            <v>cad</v>
          </cell>
          <cell r="D13155" t="str">
            <v>18,40</v>
          </cell>
        </row>
        <row r="13156">
          <cell r="A13156" t="str">
            <v>1E.12.030.0010.f</v>
          </cell>
          <cell r="B13156" t="str">
            <v>- scatola per montaggio da esterno parete</v>
          </cell>
          <cell r="C13156" t="str">
            <v>cad</v>
          </cell>
          <cell r="D13156" t="str">
            <v>20,21</v>
          </cell>
        </row>
        <row r="13157">
          <cell r="A13157" t="str">
            <v>1E.12.030.0010.g</v>
          </cell>
          <cell r="B13157" t="str">
            <v>- scatola per incasso parete</v>
          </cell>
          <cell r="C13157" t="str">
            <v>cad</v>
          </cell>
          <cell r="D13157" t="str">
            <v>13,22</v>
          </cell>
        </row>
        <row r="13158">
          <cell r="A13158" t="str">
            <v>1E.12.030.0010.i</v>
          </cell>
          <cell r="B13158" t="str">
            <v>- coperchio frontale per fotocellule</v>
          </cell>
          <cell r="C13158" t="str">
            <v>cad</v>
          </cell>
          <cell r="D13158" t="str">
            <v>7,50</v>
          </cell>
        </row>
        <row r="13159">
          <cell r="A13159" t="str">
            <v>1E.12.030.0020</v>
          </cell>
          <cell r="B13159" t="str">
            <v>Lampeggianti antenne</v>
          </cell>
          <cell r="C13159"/>
          <cell r="D13159"/>
        </row>
        <row r="13160">
          <cell r="A13160" t="str">
            <v>1E.12.030.0020.a</v>
          </cell>
          <cell r="B13160" t="str">
            <v>- lampeggiante con antenna e ricevitore radio a 433 MHz</v>
          </cell>
          <cell r="C13160" t="str">
            <v>cad</v>
          </cell>
          <cell r="D13160" t="str">
            <v>67,19</v>
          </cell>
        </row>
        <row r="13161">
          <cell r="A13161" t="str">
            <v>1E.12.030.0020.b</v>
          </cell>
          <cell r="B13161" t="str">
            <v>- lampeggiante con antenna, ricevitore radio a 433 MHz e supporto per fissaggio a parete</v>
          </cell>
          <cell r="C13161" t="str">
            <v>cad</v>
          </cell>
          <cell r="D13161" t="str">
            <v>87,55</v>
          </cell>
        </row>
        <row r="13162">
          <cell r="A13162" t="str">
            <v>1E.12.030.0020.c</v>
          </cell>
          <cell r="B13162" t="str">
            <v>- supporto per fissaggio a parete</v>
          </cell>
          <cell r="C13162" t="str">
            <v>cad</v>
          </cell>
          <cell r="D13162" t="str">
            <v>19,68</v>
          </cell>
        </row>
        <row r="13163">
          <cell r="A13163" t="str">
            <v>1E.12.030.0020.d</v>
          </cell>
          <cell r="B13163" t="str">
            <v>- coperchio giallo</v>
          </cell>
          <cell r="C13163" t="str">
            <v>cad</v>
          </cell>
          <cell r="D13163" t="str">
            <v>16,13</v>
          </cell>
        </row>
        <row r="13164">
          <cell r="A13164" t="str">
            <v>1E.12.030.0020.e</v>
          </cell>
          <cell r="B13164" t="str">
            <v>- lampadina 14 V 5 W</v>
          </cell>
          <cell r="C13164" t="str">
            <v>cad</v>
          </cell>
          <cell r="D13164" t="str">
            <v>7,07</v>
          </cell>
        </row>
        <row r="13165">
          <cell r="A13165" t="str">
            <v>1E.12.030.0030</v>
          </cell>
          <cell r="B13165" t="str">
            <v>Colonnine e cremagliere</v>
          </cell>
          <cell r="C13165"/>
          <cell r="D13165"/>
        </row>
        <row r="13166">
          <cell r="A13166" t="str">
            <v>1E.12.030.0030.a</v>
          </cell>
          <cell r="B13166" t="str">
            <v>- colonnina con base e coperchio, 500 mm, con 1 foro</v>
          </cell>
          <cell r="C13166" t="str">
            <v>cad</v>
          </cell>
          <cell r="D13166" t="str">
            <v>53,13</v>
          </cell>
        </row>
        <row r="13167">
          <cell r="A13167" t="str">
            <v>1E.12.030.0030.b</v>
          </cell>
          <cell r="B13167" t="str">
            <v>- colonnina con base e coperchio, 1000 mm, con 2 fori</v>
          </cell>
          <cell r="C13167" t="str">
            <v>cad</v>
          </cell>
          <cell r="D13167" t="str">
            <v>61,07</v>
          </cell>
        </row>
        <row r="13168">
          <cell r="A13168" t="str">
            <v>1E.12.030.0030.c</v>
          </cell>
          <cell r="B13168" t="str">
            <v>- colonnina con base e coperchio, 1000 mm, con 1 foro</v>
          </cell>
          <cell r="C13168" t="str">
            <v>cad</v>
          </cell>
          <cell r="D13168" t="str">
            <v>61,07</v>
          </cell>
        </row>
        <row r="13169">
          <cell r="A13169" t="str">
            <v>1E.12.030.0030.d</v>
          </cell>
          <cell r="B13169" t="str">
            <v>- cremagliera in nylon per cancello scorrevole, 1000 mm</v>
          </cell>
          <cell r="C13169" t="str">
            <v>cad</v>
          </cell>
          <cell r="D13169" t="str">
            <v>51,55</v>
          </cell>
        </row>
        <row r="13170">
          <cell r="A13170" t="str">
            <v>1E.12.030.0030.e</v>
          </cell>
          <cell r="B13170" t="str">
            <v>- copribase per colonnina</v>
          </cell>
          <cell r="C13170" t="str">
            <v>cad</v>
          </cell>
          <cell r="D13170" t="str">
            <v>18,40</v>
          </cell>
        </row>
        <row r="13171">
          <cell r="A13171" t="str">
            <v>1E.12.030.0040</v>
          </cell>
          <cell r="B13171" t="str">
            <v>Batteria tampone 12 Vcc e 6,5 Ah</v>
          </cell>
          <cell r="C13171" t="str">
            <v>cad</v>
          </cell>
          <cell r="D13171" t="str">
            <v>51,62</v>
          </cell>
        </row>
        <row r="13172">
          <cell r="A13172" t="str">
            <v>1E.12.030.0050</v>
          </cell>
          <cell r="B13172" t="str">
            <v>Selettori e aperture</v>
          </cell>
          <cell r="C13172"/>
          <cell r="D13172"/>
        </row>
        <row r="13173">
          <cell r="A13173" t="str">
            <v>1E.12.030.0050.a</v>
          </cell>
          <cell r="B13173" t="str">
            <v>- selettore a chiave da incasso</v>
          </cell>
          <cell r="C13173" t="str">
            <v>cad</v>
          </cell>
          <cell r="D13173" t="str">
            <v>46,66</v>
          </cell>
        </row>
        <row r="13174">
          <cell r="A13174" t="str">
            <v>1E.12.030.0050.b</v>
          </cell>
          <cell r="B13174" t="str">
            <v>- coppia di selettori a chiave da incasso con chiavi uguali</v>
          </cell>
          <cell r="C13174" t="str">
            <v>cad</v>
          </cell>
          <cell r="D13174" t="str">
            <v>92,83</v>
          </cell>
        </row>
        <row r="13175">
          <cell r="A13175" t="str">
            <v>1E.12.030.0050.c</v>
          </cell>
          <cell r="B13175" t="str">
            <v>- tris di selettori a chiave da incasso con chiavi uguali</v>
          </cell>
          <cell r="C13175" t="str">
            <v>cad</v>
          </cell>
          <cell r="D13175" t="str">
            <v>139,23</v>
          </cell>
        </row>
        <row r="13176">
          <cell r="A13176" t="str">
            <v>1E.12.030.0050.d</v>
          </cell>
          <cell r="B13176" t="str">
            <v>- selettore a chiave da colonnina</v>
          </cell>
          <cell r="C13176" t="str">
            <v>cad</v>
          </cell>
          <cell r="D13176" t="str">
            <v>52,23</v>
          </cell>
        </row>
        <row r="13177">
          <cell r="A13177" t="str">
            <v>1E.12.030.0050.e</v>
          </cell>
          <cell r="B13177" t="str">
            <v>- coppia di selettori a chiave da colonnina con chiavi uguali</v>
          </cell>
          <cell r="C13177" t="str">
            <v>cad</v>
          </cell>
          <cell r="D13177" t="str">
            <v>103,93</v>
          </cell>
        </row>
        <row r="13178">
          <cell r="A13178" t="str">
            <v>1E.12.030.0050.f</v>
          </cell>
          <cell r="B13178" t="str">
            <v>- tris di selettori a chiave da colonnina con chiavi uguali</v>
          </cell>
          <cell r="C13178" t="str">
            <v>cad</v>
          </cell>
          <cell r="D13178" t="str">
            <v>155,90</v>
          </cell>
        </row>
        <row r="13179">
          <cell r="A13179" t="str">
            <v>1E.12.030.0050.g</v>
          </cell>
          <cell r="B13179" t="str">
            <v>- selettore a chiave da esterno parete</v>
          </cell>
          <cell r="C13179" t="str">
            <v>cad</v>
          </cell>
          <cell r="D13179" t="str">
            <v>46,66</v>
          </cell>
        </row>
        <row r="13180">
          <cell r="A13180" t="str">
            <v>1E.12.030.0050.h</v>
          </cell>
          <cell r="B13180" t="str">
            <v>- coppia di selettori a chiave da esterno parete con chiavi uguali</v>
          </cell>
          <cell r="C13180" t="str">
            <v>cad</v>
          </cell>
          <cell r="D13180" t="str">
            <v>92,80</v>
          </cell>
        </row>
        <row r="13181">
          <cell r="A13181" t="str">
            <v>1E.12.030.0050.i</v>
          </cell>
          <cell r="B13181" t="str">
            <v>- tris di selettori a chiave da esterno parete con chiavi uguali</v>
          </cell>
          <cell r="C13181" t="str">
            <v>cad</v>
          </cell>
          <cell r="D13181" t="str">
            <v>140,57</v>
          </cell>
        </row>
        <row r="13182">
          <cell r="A13182" t="str">
            <v>1E.12.030.0050.j</v>
          </cell>
          <cell r="B13182" t="str">
            <v>- coperchio frontale per selettori a chiave</v>
          </cell>
          <cell r="C13182" t="str">
            <v>cad</v>
          </cell>
          <cell r="D13182" t="str">
            <v>7,50</v>
          </cell>
        </row>
        <row r="13183">
          <cell r="A13183" t="str">
            <v>1E.12.030.0050.k</v>
          </cell>
          <cell r="B13183" t="str">
            <v>- selettore a chiave magnetica</v>
          </cell>
          <cell r="C13183" t="str">
            <v>cad</v>
          </cell>
          <cell r="D13183" t="str">
            <v>207,43</v>
          </cell>
        </row>
        <row r="13184">
          <cell r="A13184" t="str">
            <v>1E.12.030.0050.l</v>
          </cell>
          <cell r="B13184" t="str">
            <v>- chiave magnetica codificata</v>
          </cell>
          <cell r="C13184" t="str">
            <v>cad</v>
          </cell>
          <cell r="D13184" t="str">
            <v>12,54</v>
          </cell>
        </row>
        <row r="13185">
          <cell r="A13185" t="str">
            <v>1E.12.030.0060</v>
          </cell>
          <cell r="B13185" t="str">
            <v>Pulsantiera di comando a muro</v>
          </cell>
          <cell r="C13185" t="str">
            <v>cad</v>
          </cell>
          <cell r="D13185" t="str">
            <v>36,34</v>
          </cell>
        </row>
        <row r="13186">
          <cell r="A13186" t="str">
            <v>1E.12.030.0070</v>
          </cell>
          <cell r="B13186" t="str">
            <v>Elettroserratura 12 V multipla ambidestra</v>
          </cell>
          <cell r="C13186" t="str">
            <v>cad</v>
          </cell>
          <cell r="D13186" t="str">
            <v>122,21</v>
          </cell>
        </row>
        <row r="13187">
          <cell r="A13187" t="str">
            <v>1E.12.030.0080</v>
          </cell>
          <cell r="B13187" t="str">
            <v>Kit sblocco manuale per automazione singola</v>
          </cell>
          <cell r="C13187" t="str">
            <v>cad</v>
          </cell>
          <cell r="D13187" t="str">
            <v>36,26</v>
          </cell>
        </row>
        <row r="13188">
          <cell r="A13188" t="str">
            <v>1E.12.030.0090</v>
          </cell>
          <cell r="B13188" t="str">
            <v>Kit sblocco manuale per automazione con 2 motori</v>
          </cell>
          <cell r="C13188" t="str">
            <v>cad</v>
          </cell>
          <cell r="D13188" t="str">
            <v>78,97</v>
          </cell>
        </row>
        <row r="13189">
          <cell r="A13189" t="str">
            <v>1E.12.030.0100</v>
          </cell>
          <cell r="B13189" t="str">
            <v>Chiavistello bloccaggio per doppia anta</v>
          </cell>
          <cell r="C13189" t="str">
            <v>cad</v>
          </cell>
          <cell r="D13189" t="str">
            <v>68,09</v>
          </cell>
        </row>
        <row r="13190">
          <cell r="A13190" t="str">
            <v>1E.12.030.0110</v>
          </cell>
          <cell r="B13190" t="str">
            <v>Supporto cancello con sblocco serratura per automatismo interrato</v>
          </cell>
          <cell r="C13190" t="str">
            <v>cad</v>
          </cell>
          <cell r="D13190" t="str">
            <v>153,32</v>
          </cell>
        </row>
        <row r="13191">
          <cell r="A13191" t="str">
            <v>1E.12.030.0120</v>
          </cell>
          <cell r="B13191" t="str">
            <v>Guida a C per automazione con corsa utile di 2600 mm</v>
          </cell>
          <cell r="C13191" t="str">
            <v>cad</v>
          </cell>
          <cell r="D13191" t="str">
            <v>134,12</v>
          </cell>
        </row>
        <row r="13192">
          <cell r="A13192" t="str">
            <v>1E.12.030.0130</v>
          </cell>
          <cell r="B13192" t="str">
            <v>Prolunga per guida a C da 1600 mm</v>
          </cell>
          <cell r="C13192" t="str">
            <v>cad</v>
          </cell>
          <cell r="D13192" t="str">
            <v>144,20</v>
          </cell>
        </row>
        <row r="13193">
          <cell r="A13193" t="str">
            <v>1E.12.030.0140</v>
          </cell>
          <cell r="B13193" t="str">
            <v>Braccio curvo per porte basculanti a contrappesi</v>
          </cell>
          <cell r="C13193" t="str">
            <v>cad</v>
          </cell>
          <cell r="D13193" t="str">
            <v>155,29</v>
          </cell>
        </row>
        <row r="13194">
          <cell r="A13194" t="str">
            <v>1E.12.030.0150</v>
          </cell>
          <cell r="B13194" t="str">
            <v>Kit sblocco manuale da esterno per automazione</v>
          </cell>
          <cell r="C13194" t="str">
            <v>cad</v>
          </cell>
          <cell r="D13194" t="str">
            <v>85,43</v>
          </cell>
        </row>
        <row r="13195">
          <cell r="A13195" t="str">
            <v>1E.12.030.0160</v>
          </cell>
          <cell r="B13195" t="str">
            <v>Costa di sicurezza</v>
          </cell>
          <cell r="C13195"/>
          <cell r="D13195"/>
        </row>
        <row r="13196">
          <cell r="A13196" t="str">
            <v>1E.12.030.0160.a</v>
          </cell>
          <cell r="B13196" t="str">
            <v>- da 1,5 m</v>
          </cell>
          <cell r="C13196" t="str">
            <v>cad</v>
          </cell>
          <cell r="D13196" t="str">
            <v>98,38</v>
          </cell>
        </row>
        <row r="13197">
          <cell r="A13197" t="str">
            <v>1E.12.030.0160.b</v>
          </cell>
          <cell r="B13197" t="str">
            <v>- da 2 m</v>
          </cell>
          <cell r="C13197" t="str">
            <v>cad</v>
          </cell>
          <cell r="D13197" t="str">
            <v>107,42</v>
          </cell>
        </row>
        <row r="13198">
          <cell r="A13198" t="str">
            <v>1E.12.030.0170</v>
          </cell>
          <cell r="B13198" t="str">
            <v>Longheroni di fissaggio per porte basculanti</v>
          </cell>
          <cell r="C13198"/>
          <cell r="D13198"/>
        </row>
        <row r="13199">
          <cell r="A13199" t="str">
            <v>1E.12.030.0170.a</v>
          </cell>
          <cell r="B13199" t="str">
            <v>- 600 mm</v>
          </cell>
          <cell r="C13199" t="str">
            <v>cad</v>
          </cell>
          <cell r="D13199" t="str">
            <v>38,61</v>
          </cell>
        </row>
        <row r="13200">
          <cell r="A13200" t="str">
            <v>1E.12.030.0170.b</v>
          </cell>
          <cell r="B13200" t="str">
            <v>- 1600 mm</v>
          </cell>
          <cell r="C13200" t="str">
            <v>cad</v>
          </cell>
          <cell r="D13200" t="str">
            <v>61,49</v>
          </cell>
        </row>
        <row r="13201">
          <cell r="A13201" t="str">
            <v>1E.12.030.0170.c</v>
          </cell>
          <cell r="B13201" t="str">
            <v>- 2500 mm</v>
          </cell>
          <cell r="C13201" t="str">
            <v>cad</v>
          </cell>
          <cell r="D13201" t="str">
            <v>92,58</v>
          </cell>
        </row>
        <row r="13202">
          <cell r="A13202" t="str">
            <v>1E.12.030.0180</v>
          </cell>
          <cell r="B13202" t="str">
            <v>Contropiastra ancoraggio per automazione scorrevole</v>
          </cell>
          <cell r="C13202" t="str">
            <v>cad</v>
          </cell>
          <cell r="D13202" t="str">
            <v>40,66</v>
          </cell>
        </row>
        <row r="13203">
          <cell r="A13203" t="str">
            <v>1E.12.030.0190</v>
          </cell>
          <cell r="B13203" t="str">
            <v>Profilo basso in alluminio</v>
          </cell>
          <cell r="C13203" t="str">
            <v>m</v>
          </cell>
          <cell r="D13203" t="str">
            <v>21,13</v>
          </cell>
        </row>
        <row r="13204">
          <cell r="A13204" t="str">
            <v>1E.12.030.0200</v>
          </cell>
          <cell r="B13204" t="str">
            <v>Costa pneumatica con profilo e 1 tappo ogni metro</v>
          </cell>
          <cell r="C13204" t="str">
            <v>m</v>
          </cell>
          <cell r="D13204" t="str">
            <v>27,34</v>
          </cell>
        </row>
        <row r="13205">
          <cell r="A13205" t="str">
            <v>1E.12.030.0210</v>
          </cell>
          <cell r="B13205" t="str">
            <v>Pressostato completo di 1 metro di tubo</v>
          </cell>
          <cell r="C13205" t="str">
            <v>cad</v>
          </cell>
          <cell r="D13205" t="str">
            <v>34,89</v>
          </cell>
        </row>
        <row r="13206">
          <cell r="A13206" t="str">
            <v>1E.12.030.0220</v>
          </cell>
          <cell r="B13206" t="str">
            <v>Custodia da esterno per pressostato</v>
          </cell>
          <cell r="C13206" t="str">
            <v>cad</v>
          </cell>
          <cell r="D13206" t="str">
            <v>7,84</v>
          </cell>
        </row>
        <row r="13207">
          <cell r="A13207" t="str">
            <v>1E.12.030.0230</v>
          </cell>
          <cell r="B13207" t="str">
            <v>Kit bracci telescopici curvi, montaggio centrale o laterale per automazione porte basculanti</v>
          </cell>
          <cell r="C13207" t="str">
            <v>cad</v>
          </cell>
          <cell r="D13207" t="str">
            <v>136,43</v>
          </cell>
        </row>
        <row r="13208">
          <cell r="A13208" t="str">
            <v>1E.12.030.0240</v>
          </cell>
          <cell r="B13208" t="str">
            <v>Kit centrale per bracci curvi</v>
          </cell>
          <cell r="C13208" t="str">
            <v>cad</v>
          </cell>
          <cell r="D13208" t="str">
            <v>120,57</v>
          </cell>
        </row>
        <row r="13209">
          <cell r="A13209" t="str">
            <v>1E.12.030.0250</v>
          </cell>
          <cell r="B13209" t="str">
            <v>Kit bracci telescopici diritti, montaggio laterale per automazione porte basculanti</v>
          </cell>
          <cell r="C13209" t="str">
            <v>cad</v>
          </cell>
          <cell r="D13209" t="str">
            <v>166,22</v>
          </cell>
        </row>
        <row r="13210">
          <cell r="A13210" t="str">
            <v>1E.12.030.0260</v>
          </cell>
          <cell r="B13210" t="str">
            <v>Kit bracci telescopici diritti, montaggio centrale per automazione porte basculanti</v>
          </cell>
          <cell r="C13210" t="str">
            <v>cad</v>
          </cell>
          <cell r="D13210" t="str">
            <v>198,95</v>
          </cell>
        </row>
        <row r="13211">
          <cell r="A13211" t="str">
            <v>1E.12.030.0270</v>
          </cell>
          <cell r="B13211" t="str">
            <v>Kit staffe di fissaggio per attuatore lineare</v>
          </cell>
          <cell r="C13211" t="str">
            <v>cad</v>
          </cell>
          <cell r="D13211" t="str">
            <v>29,34</v>
          </cell>
        </row>
        <row r="13212">
          <cell r="A13212" t="str">
            <v>1E.12.030.0280</v>
          </cell>
          <cell r="B13212" t="str">
            <v>Cassa di fondazione per automatismo interrato</v>
          </cell>
          <cell r="C13212" t="str">
            <v>cad</v>
          </cell>
          <cell r="D13212" t="str">
            <v>65,08</v>
          </cell>
        </row>
        <row r="13213">
          <cell r="A13213" t="str">
            <v>1E.12.030.0290</v>
          </cell>
          <cell r="B13213" t="str">
            <v>Kit di fissaggio per motore basculante</v>
          </cell>
          <cell r="C13213" t="str">
            <v>cad</v>
          </cell>
          <cell r="D13213" t="str">
            <v>25,36</v>
          </cell>
        </row>
        <row r="13214">
          <cell r="A13214" t="str">
            <v>1E.12.040</v>
          </cell>
          <cell r="B13214" t="str">
            <v>BARRIERE AUTOMATIZZATE</v>
          </cell>
          <cell r="C13214"/>
          <cell r="D13214"/>
        </row>
        <row r="13215">
          <cell r="A13215" t="str">
            <v>1E.12.040.0010</v>
          </cell>
          <cell r="B13215" t="str">
            <v>Barriere con asta singola</v>
          </cell>
          <cell r="C13215"/>
          <cell r="D13215"/>
        </row>
        <row r="13216">
          <cell r="A13216" t="str">
            <v>1E.12.040.0010.a</v>
          </cell>
          <cell r="B13216" t="str">
            <v>- lunghezza dell'asta fino 3,20 M, 1 base in acciaio verniciato con automazione elettromeccanica a 12 Vcc, 1 centralina elettronica di comando, lampeggiante con antenna e ricevitore radio a 433 MHz, 1 colonnina di appoggio asta, completa di coppia di fotocellule e 2 radiocomandi</v>
          </cell>
          <cell r="C13216" t="str">
            <v>cad</v>
          </cell>
          <cell r="D13216" t="str">
            <v>1.867,87</v>
          </cell>
        </row>
        <row r="13217">
          <cell r="A13217" t="str">
            <v>1E.12.040.0010.b</v>
          </cell>
          <cell r="B13217" t="str">
            <v>- lunghezza dell'asta fino 4,80 M, 1 base in acciaio verniciato con automazione elettromeccanica a 12 Vcc, 1 centralina elettronica di comando, lampeggiante con antenna e ricevitore radio a 433 MHz, 1 colonnina di appoggio asta, completa di coppia di fotocellule e 2 radiocomandi</v>
          </cell>
          <cell r="C13217" t="str">
            <v>cad</v>
          </cell>
          <cell r="D13217" t="str">
            <v>2.058,33</v>
          </cell>
        </row>
        <row r="13218">
          <cell r="A13218" t="str">
            <v>1E.12.040.0010.c</v>
          </cell>
          <cell r="B13218" t="str">
            <v>- lunghezza dell'asta fino 6,40 M, 1 base in acciaio verniciato con automazione elettromeccanica a 12 Vcc, 1 centralina elettronica di comando, lampeggiante con antenna e ricevitore radio a 433 MHz, 1 colonnina di appoggio asta, completa di coppia di fotocellule e 2 radiocomandi</v>
          </cell>
          <cell r="C13218" t="str">
            <v>cad</v>
          </cell>
          <cell r="D13218" t="str">
            <v>2.185,40</v>
          </cell>
        </row>
        <row r="13219">
          <cell r="A13219" t="str">
            <v>1E.12.040.0020</v>
          </cell>
          <cell r="B13219" t="str">
            <v>Barriere con paletto mobile</v>
          </cell>
          <cell r="C13219"/>
          <cell r="D13219"/>
        </row>
        <row r="13220">
          <cell r="A13220" t="str">
            <v>1E.12.040.0020.a</v>
          </cell>
          <cell r="B13220" t="str">
            <v>- lunghezza dell'asta fino 3,20 M, 1 base in acciaio verniciato con automazione elettromeccanica a 12 Vcc, 1 centralina elettronica di comando, lampeggiante con antenna e ricevitore radio a 433 MHz, completa di coppia di fotocellule e 2 radiocomandi</v>
          </cell>
          <cell r="C13220" t="str">
            <v>cad</v>
          </cell>
          <cell r="D13220" t="str">
            <v>1.867,87</v>
          </cell>
        </row>
        <row r="13221">
          <cell r="A13221" t="str">
            <v>1E.12.040.0020.b</v>
          </cell>
          <cell r="B13221" t="str">
            <v>- lunghezza dell'asta fino 4,80 M, 1 base in acciaio verniciato con automazione elettromeccanica a 12 Vcc, 1 centralina elettronica di comando, lampeggiante con antenna e ricevitore radio a 433 MHz, completa di coppia di fotocellule e 2 radiocomandi</v>
          </cell>
          <cell r="C13221" t="str">
            <v>cad</v>
          </cell>
          <cell r="D13221" t="str">
            <v>2.058,39</v>
          </cell>
        </row>
        <row r="13222">
          <cell r="A13222" t="str">
            <v>1E.12.040.0030</v>
          </cell>
          <cell r="B13222" t="str">
            <v>Paletto mobile per sostegno dell'asta</v>
          </cell>
          <cell r="C13222" t="str">
            <v>cad</v>
          </cell>
          <cell r="D13222" t="str">
            <v>62,16</v>
          </cell>
        </row>
        <row r="13223">
          <cell r="A13223" t="str">
            <v>1E.12.040.0040</v>
          </cell>
          <cell r="B13223" t="str">
            <v>Barriere automatizzate con asta sinistra o destra</v>
          </cell>
          <cell r="C13223"/>
          <cell r="D13223"/>
        </row>
        <row r="13224">
          <cell r="A13224" t="str">
            <v>1E.12.040.0040.a</v>
          </cell>
          <cell r="B13224" t="str">
            <v>- lunghezza dell'asta fino 3,00 M, 1 base in acciaio verniciato con automazione elettromeccanica a 12 Vcc, 1 centralina elettronica di comando, lampeggiante con antenna e ricevitore radio a 433 MHz, completa di coppia di fotocellule e 2 radiocomandi</v>
          </cell>
          <cell r="C13224" t="str">
            <v>cad</v>
          </cell>
          <cell r="D13224" t="str">
            <v>1.494,92</v>
          </cell>
        </row>
        <row r="13225">
          <cell r="A13225" t="str">
            <v>1E.12.040.0040.b</v>
          </cell>
          <cell r="B13225" t="str">
            <v>- lunghezza dell'asta fino 4,60 M, 1 base in acciaio verniciato con automazione elettromeccanica a 12 Vcc, 1 centralina elettronica di comando, lampeggiante con antenna e ricevitore radio a 433 MHz, completa di coppia di fotocellule e 2 radiocomandi</v>
          </cell>
          <cell r="C13225" t="str">
            <v>cad</v>
          </cell>
          <cell r="D13225" t="str">
            <v>1.735,58</v>
          </cell>
        </row>
        <row r="13226">
          <cell r="A13226" t="str">
            <v>1E.12.040.0050</v>
          </cell>
          <cell r="B13226" t="str">
            <v>Piastra base di fissaggio</v>
          </cell>
          <cell r="C13226" t="str">
            <v>cad</v>
          </cell>
          <cell r="D13226" t="str">
            <v>39,67</v>
          </cell>
        </row>
        <row r="13227">
          <cell r="A13227" t="str">
            <v>1E.12.050</v>
          </cell>
          <cell r="B13227" t="str">
            <v>CAVI PER IMPIANTI DI AUTOMAZIONE</v>
          </cell>
          <cell r="C13227"/>
          <cell r="D13227"/>
        </row>
        <row r="13228">
          <cell r="A13228" t="str">
            <v>1E.12.050.0010</v>
          </cell>
          <cell r="B13228" t="str">
            <v>Cavo in PVC NPI 12-48 V, CEI 20-22 II, CEI 20-37 I, composto da:</v>
          </cell>
          <cell r="C13228"/>
          <cell r="D13228"/>
        </row>
        <row r="13229">
          <cell r="A13229" t="str">
            <v>1E.12.050.0010.a</v>
          </cell>
          <cell r="B13229" t="str">
            <v>- 4 conduttori da 0.5 mmq</v>
          </cell>
          <cell r="C13229" t="str">
            <v>m</v>
          </cell>
          <cell r="D13229" t="str">
            <v>6,90</v>
          </cell>
        </row>
        <row r="13230">
          <cell r="A13230" t="str">
            <v>1E.12.050.0010.b</v>
          </cell>
          <cell r="B13230" t="str">
            <v>- 2 conduttori 2 mmq per motore e 3 conduttori da 0.5 mmq</v>
          </cell>
          <cell r="C13230" t="str">
            <v>m</v>
          </cell>
          <cell r="D13230" t="str">
            <v>7,67</v>
          </cell>
        </row>
        <row r="13231">
          <cell r="A13231" t="str">
            <v>1E.12.050.0010.c</v>
          </cell>
          <cell r="B13231" t="str">
            <v>- 2 conduttori 2,5 mmq per motore e 8 conduttori da 0.5 mmq</v>
          </cell>
          <cell r="C13231" t="str">
            <v>m</v>
          </cell>
          <cell r="D13231" t="str">
            <v>9,55</v>
          </cell>
        </row>
        <row r="13232">
          <cell r="A13232" t="str">
            <v>1E.12.060</v>
          </cell>
          <cell r="B13232" t="str">
            <v>SISTEMA BUS</v>
          </cell>
          <cell r="C13232"/>
          <cell r="D13232"/>
        </row>
        <row r="13233">
          <cell r="A13233" t="str">
            <v>1E.12.060.0010</v>
          </cell>
          <cell r="B13233" t="str">
            <v>Centrale di controllo a due moduli: configurazione e gestione del sistema, dall’inserimento dei parametri dei singoli dispositivi, alla programmazione di tutte le funzioni legate a scenari, automatismi, controllo carichi. Funzione di cronotermostato controlla autonomamente una zona oltre a gestire fino a tre termostati. Tensione nominale di alimentazione: BUS 20-30 V; assorbimento: max 20 mA; morsetti di collegamento: BUS TP; installazione: ad incasso o a parete</v>
          </cell>
          <cell r="C13233" t="str">
            <v>cad</v>
          </cell>
          <cell r="D13233" t="str">
            <v>194,02</v>
          </cell>
        </row>
        <row r="13234">
          <cell r="A13234" t="str">
            <v>1E.12.060.0020</v>
          </cell>
          <cell r="B13234" t="str">
            <v>Termostato con display per controllo temperatura ambiente (riscaldamento e condizionamento). Può funzionare controllato dalla centrale in modalità "cronotermostato" oppure gestire una zona indipendentemente in modalità "termostato".</v>
          </cell>
          <cell r="C13234" t="str">
            <v>cad</v>
          </cell>
          <cell r="D13234" t="str">
            <v>111,91</v>
          </cell>
        </row>
        <row r="13235">
          <cell r="A13235" t="str">
            <v>1E.12.060.0030</v>
          </cell>
          <cell r="B13235" t="str">
            <v>Apparecchi di comando 2 moduli completo di tasti (pulsante doppio o singolo, a seconda del tasto) ; tensione nominale di alimentazione: BUS 20-30 V; assorbimento: 10 mA; configurazioni con:</v>
          </cell>
          <cell r="C13235"/>
          <cell r="D13235"/>
        </row>
        <row r="13236">
          <cell r="A13236" t="str">
            <v>1E.12.060.0030.a</v>
          </cell>
          <cell r="B13236" t="str">
            <v>- pulsanti semplici: i pulsanti possono essere premuti solo nella parte inferiore configurazioni possibili per ogni pulsante: - inversioni di stato (passo-passo) - solo ON - solo OFF - pulsante - attivazione scenario</v>
          </cell>
          <cell r="C13236" t="str">
            <v>cad</v>
          </cell>
          <cell r="D13236" t="str">
            <v>51,79</v>
          </cell>
        </row>
        <row r="13237">
          <cell r="A13237" t="str">
            <v>1E.12.060.0030.b</v>
          </cell>
          <cell r="B13237" t="str">
            <v>- pulsanti basculanti: possono essere premuti sia nella parte superiore che inferiore. Configurazioni possibili per ogni pulsante: interruttore ON/OFF; comando per regolatore; comando per tapparelle; attivazione di due scenari</v>
          </cell>
          <cell r="C13237" t="str">
            <v>cad</v>
          </cell>
          <cell r="D13237" t="str">
            <v>51,79</v>
          </cell>
        </row>
        <row r="13238">
          <cell r="A13238" t="str">
            <v>1E.12.060.0040</v>
          </cell>
          <cell r="B13238" t="str">
            <v>Apparecchi di comando a 2 pulsanti semplici e attuatore con uscita a relè in scambio 8 A 250 V. completo di tasti ( pulsante doppio o singolo, a seconda del tasto); i pulsanti possono essere premuti solo nella parte inferiore e configurati anche indipendentemente dal relè. Carichi comandabili a 250 V~: lampade a incandescenza: 1.000 W max; lampade fluorescenti, lampade a risparmio energetico e trasformatori elettronici: 60 W max; trasformatori ferromagnetici: 1.000 W max; motori cos ø 0,6: 3 A max; temperatura di funzionamento: -5 °C +45 °C (per interno).</v>
          </cell>
          <cell r="C13238"/>
          <cell r="D13238"/>
        </row>
        <row r="13239">
          <cell r="A13239" t="str">
            <v>1E.12.060.0040.a</v>
          </cell>
          <cell r="B13239" t="str">
            <v>- pulsanti semplici e attuatori</v>
          </cell>
          <cell r="C13239" t="str">
            <v>cad</v>
          </cell>
          <cell r="D13239" t="str">
            <v>57,43</v>
          </cell>
        </row>
        <row r="13240">
          <cell r="A13240" t="str">
            <v>1E.12.060.0040.b</v>
          </cell>
          <cell r="B13240" t="str">
            <v>- pulsanti basculanti e attuatori</v>
          </cell>
          <cell r="C13240" t="str">
            <v>cad</v>
          </cell>
          <cell r="D13240" t="str">
            <v>57,43</v>
          </cell>
        </row>
        <row r="13241">
          <cell r="A13241" t="str">
            <v>1E.12.060.0040.c</v>
          </cell>
          <cell r="B13241" t="str">
            <v>- pulsanti basculanti e attuatori per tapparelle</v>
          </cell>
          <cell r="C13241" t="str">
            <v>cad</v>
          </cell>
          <cell r="D13241" t="str">
            <v>61,49</v>
          </cell>
        </row>
        <row r="13242">
          <cell r="A13242" t="str">
            <v>1E.12.060.0040.d</v>
          </cell>
          <cell r="B13242" t="str">
            <v>- pulsanti basculanti e attuatori per regolatori "slave".</v>
          </cell>
          <cell r="C13242" t="str">
            <v>cad</v>
          </cell>
          <cell r="D13242" t="str">
            <v>80,48</v>
          </cell>
        </row>
        <row r="13243">
          <cell r="A13243" t="str">
            <v>1E.12.060.0050</v>
          </cell>
          <cell r="B13243" t="str">
            <v>Apparecchi di telecomando</v>
          </cell>
          <cell r="C13243"/>
          <cell r="D13243"/>
        </row>
        <row r="13244">
          <cell r="A13244" t="str">
            <v>1E.12.060.0050.a</v>
          </cell>
          <cell r="B13244" t="str">
            <v>- telecomando ad infrarossi</v>
          </cell>
          <cell r="C13244" t="str">
            <v>cad</v>
          </cell>
          <cell r="D13244" t="str">
            <v>55,90</v>
          </cell>
        </row>
        <row r="13245">
          <cell r="A13245" t="str">
            <v>1E.12.060.0050.b</v>
          </cell>
          <cell r="B13245" t="str">
            <v>- ricevitore per telecomando ad infrarossi</v>
          </cell>
          <cell r="C13245" t="str">
            <v>cad</v>
          </cell>
          <cell r="D13245" t="str">
            <v>66,89</v>
          </cell>
        </row>
        <row r="13246">
          <cell r="A13246" t="str">
            <v>1E.12.060.0050.c</v>
          </cell>
          <cell r="B13246" t="str">
            <v>- rivelatore di presenza ad infrarossi passivi</v>
          </cell>
          <cell r="C13246" t="str">
            <v>cad</v>
          </cell>
          <cell r="D13246" t="str">
            <v>108,14</v>
          </cell>
        </row>
        <row r="13247">
          <cell r="A13247" t="str">
            <v>1E.12.060.0060</v>
          </cell>
          <cell r="B13247" t="str">
            <v>Interfaccia per comandi tradizionali per il collegamento di apparecchiature elettriche di tipo ON-OFF (esempio: anemometri, sensori pioggia, sensori umidità, ecc.) o tradizionali (interruttori, pulsanti, ecc.). 2 ingressi per contatti NO (230 V~, 12-24 V a.c./d.c.).</v>
          </cell>
          <cell r="C13247" t="str">
            <v>cad</v>
          </cell>
          <cell r="D13247" t="str">
            <v>52,99</v>
          </cell>
        </row>
        <row r="13248">
          <cell r="A13248" t="str">
            <v>1E.12.060.0070</v>
          </cell>
          <cell r="B13248" t="str">
            <v>Attuatore con uscita a relè uscita a relè in scambio 16 A 250 V~; carichi comandabili a 250 V~: lampade a incandescenza: 1.000 W max; lampade fluorescenti, lampade a risparmio energetico e trasformatori elettronici: 60 W max; trasformatori ferromagnetici: 1.000 W max; motori cos ø 0,6: 3A max</v>
          </cell>
          <cell r="C13248" t="str">
            <v>cad</v>
          </cell>
          <cell r="D13248" t="str">
            <v>75,80</v>
          </cell>
        </row>
        <row r="13249">
          <cell r="A13249" t="str">
            <v>1E.12.060.0080</v>
          </cell>
          <cell r="B13249" t="str">
            <v>Regolatore "slave" per la regolazione della tensione al carico collegato. Carichi regolabili: lampade a incandescenza: 40-500 W; trasformatori ferromagnetici: 40-500 VA ; trasformatori elettronici</v>
          </cell>
          <cell r="C13249" t="str">
            <v>cad</v>
          </cell>
          <cell r="D13249" t="str">
            <v>96,23</v>
          </cell>
        </row>
        <row r="13250">
          <cell r="A13250" t="str">
            <v>1E.12.060.0090</v>
          </cell>
          <cell r="B13250" t="str">
            <v>Attuatori per installazione su guida EN 50022</v>
          </cell>
          <cell r="C13250"/>
          <cell r="D13250"/>
        </row>
        <row r="13251">
          <cell r="A13251" t="str">
            <v>1E.12.060.0090.a</v>
          </cell>
          <cell r="B13251" t="str">
            <v>- 2 moduli: uscita a relè in scambio 16 A 250 V~.</v>
          </cell>
          <cell r="C13251" t="str">
            <v>cad</v>
          </cell>
          <cell r="D13251" t="str">
            <v>54,96</v>
          </cell>
        </row>
        <row r="13252">
          <cell r="A13252" t="str">
            <v>1E.12.060.0090.b</v>
          </cell>
          <cell r="B13252" t="str">
            <v>- 4 moduli: 4 uscite a relè in scambio 8 A 250 V~.</v>
          </cell>
          <cell r="C13252" t="str">
            <v>cad</v>
          </cell>
          <cell r="D13252" t="str">
            <v>77,18</v>
          </cell>
        </row>
        <row r="13253">
          <cell r="A13253" t="str">
            <v>1E.12.060.0090.c</v>
          </cell>
          <cell r="B13253" t="str">
            <v>- 4 moduli: comando per 2 tapparelle con uscite a relè in scambio 8 A 250 V~.</v>
          </cell>
          <cell r="C13253" t="str">
            <v>cad</v>
          </cell>
          <cell r="D13253" t="str">
            <v>86,46</v>
          </cell>
        </row>
        <row r="13254">
          <cell r="A13254" t="str">
            <v>1E.12.060.0090.d</v>
          </cell>
          <cell r="B13254" t="str">
            <v>- 3 moduli: con uscita 0-10 V d.c. per controllo ballast, uscita a relè in scambio.</v>
          </cell>
          <cell r="C13254" t="str">
            <v>cad</v>
          </cell>
          <cell r="D13254" t="str">
            <v>115,78</v>
          </cell>
        </row>
        <row r="13255">
          <cell r="A13255" t="str">
            <v>1E.12.060.0100</v>
          </cell>
          <cell r="B13255" t="str">
            <v>Accoppiatore di linea per collegare due linee tra loro, ognuno con propria alimentazione e propria centrale di controllo.</v>
          </cell>
          <cell r="C13255" t="str">
            <v>cad</v>
          </cell>
          <cell r="D13255" t="str">
            <v>146,87</v>
          </cell>
        </row>
        <row r="13256">
          <cell r="A13256" t="str">
            <v>1E.12.060.0110</v>
          </cell>
          <cell r="B13256" t="str">
            <v>Modulo controllo carichi per prevenire l’intervento per sovraccarico dell' interruttore limitatore di corrente.</v>
          </cell>
          <cell r="C13256" t="str">
            <v>cad</v>
          </cell>
          <cell r="D13256" t="str">
            <v>148,65</v>
          </cell>
        </row>
        <row r="13257">
          <cell r="A13257" t="str">
            <v>1E.12.060.0120</v>
          </cell>
          <cell r="B13257" t="str">
            <v>Alimentatore. Principali caratteristiche: alimentazione: 120-230 V~ 50-60 Hz; assorbimento: 120 V: 440 mA; 230 V: 290 mA; tensione di uscita BUS: 29 V con bobina di disaccoppiamento; tensione di uscita AUX: 29 V d.c.; corrente max totale in uscita: 800 mA</v>
          </cell>
          <cell r="C13257" t="str">
            <v>cad</v>
          </cell>
          <cell r="D13257" t="str">
            <v>201,83</v>
          </cell>
        </row>
        <row r="13258">
          <cell r="A13258" t="str">
            <v>1E.12.060.0130</v>
          </cell>
          <cell r="B13258" t="str">
            <v>Comunicatore telefonico GSM, 2 canali di uscita, 2 canali di ingresso digitali, collegamento all’interfaccia di comunicazione, sintesi vocale, invio e ricezione SMS, alimentazione 230 V~ 50-60 Hz, installazione su guida EN 50022</v>
          </cell>
          <cell r="C13258" t="str">
            <v>cad</v>
          </cell>
          <cell r="D13258" t="str">
            <v>641,71</v>
          </cell>
        </row>
        <row r="13259">
          <cell r="A13259" t="str">
            <v>1E.12.060.0140</v>
          </cell>
          <cell r="B13259" t="str">
            <v>Interfaccia di comunicazione interna tra il sistema BUS e i comunicatori telefonici</v>
          </cell>
          <cell r="C13259" t="str">
            <v>cad</v>
          </cell>
          <cell r="D13259" t="str">
            <v>87,48</v>
          </cell>
        </row>
        <row r="13260">
          <cell r="A13260" t="str">
            <v>1E.12.060.0150</v>
          </cell>
          <cell r="B13260" t="str">
            <v>Trasformatore elettronico dimmerabile per lampade alogene a bassissima tensione.</v>
          </cell>
          <cell r="C13260"/>
          <cell r="D13260"/>
        </row>
        <row r="13261">
          <cell r="A13261" t="str">
            <v>1E.12.060.0150.a</v>
          </cell>
          <cell r="B13261" t="str">
            <v>- 20-60 W, uscita 12 V~ (SELV),</v>
          </cell>
          <cell r="C13261" t="str">
            <v>cad</v>
          </cell>
          <cell r="D13261" t="str">
            <v>33,89</v>
          </cell>
        </row>
        <row r="13262">
          <cell r="A13262" t="str">
            <v>1E.12.060.0150.b</v>
          </cell>
          <cell r="B13262" t="str">
            <v>- 20-105 W, uscita 12 V~ (SELV),</v>
          </cell>
          <cell r="C13262" t="str">
            <v>cad</v>
          </cell>
          <cell r="D13262" t="str">
            <v>39,09</v>
          </cell>
        </row>
        <row r="13263">
          <cell r="A13263" t="str">
            <v>1E.12.060.0160</v>
          </cell>
          <cell r="B13263" t="str">
            <v>Cavo per sistemi Bus 2x0,50 mmq con guaina LSZH, tensione nominale 300/500 V.</v>
          </cell>
          <cell r="C13263" t="str">
            <v>m</v>
          </cell>
          <cell r="D13263" t="str">
            <v>0,45</v>
          </cell>
        </row>
        <row r="13264">
          <cell r="A13264" t="str">
            <v>1E.12.060.0170</v>
          </cell>
          <cell r="B13264" t="str">
            <v>Fornitura e posa in opera di Modulo Master unità principale del sistema, che contiene il programma dell'impianto. Dotato di un display per la gestione dei moduli e delle utility di personalizzazione. Attraverso il Bus a quattro fili il master comunica con i moduli alla velocità massima di 62.500 baud.</v>
          </cell>
          <cell r="C13264"/>
          <cell r="D13264"/>
        </row>
        <row r="13265">
          <cell r="A13265" t="str">
            <v>1E.12.060.0170.a</v>
          </cell>
          <cell r="B13265" t="str">
            <v>- 12 moduli indirizzabili</v>
          </cell>
          <cell r="C13265" t="str">
            <v>cad</v>
          </cell>
          <cell r="D13265" t="str">
            <v>688,89</v>
          </cell>
        </row>
        <row r="13266">
          <cell r="A13266" t="str">
            <v>1E.12.060.0170.b</v>
          </cell>
          <cell r="B13266" t="str">
            <v>- 32 moduli indirizzabili</v>
          </cell>
          <cell r="C13266" t="str">
            <v>cad</v>
          </cell>
          <cell r="D13266" t="str">
            <v>1.003,13</v>
          </cell>
        </row>
        <row r="13267">
          <cell r="A13267" t="str">
            <v>1E.12.060.0170.c</v>
          </cell>
          <cell r="B13267" t="str">
            <v>- 64 moduli indirizzabili</v>
          </cell>
          <cell r="C13267" t="str">
            <v>cad</v>
          </cell>
          <cell r="D13267" t="str">
            <v>1.347,47</v>
          </cell>
        </row>
        <row r="13268">
          <cell r="A13268" t="str">
            <v>1E.12.060.0170.d</v>
          </cell>
          <cell r="B13268" t="str">
            <v>- 250 moduli indirizzabili</v>
          </cell>
          <cell r="C13268" t="str">
            <v>cad</v>
          </cell>
          <cell r="D13268" t="str">
            <v>1.783,40</v>
          </cell>
        </row>
        <row r="13269">
          <cell r="A13269" t="str">
            <v>1E.12.060.0180</v>
          </cell>
          <cell r="B13269" t="str">
            <v>Fornitura e posa in opera di Modulo Visualizzazione messaggi a campi variabili mediante display retroillumonato. Analogamente al modulo Master dispone di un cicalino di allarme e di un'uscita relè attivabili alla visualizzazione di un messaggio utente o di allarme.</v>
          </cell>
          <cell r="C13269" t="str">
            <v>cad</v>
          </cell>
          <cell r="D13269" t="str">
            <v>649,42</v>
          </cell>
        </row>
        <row r="13270">
          <cell r="A13270" t="str">
            <v>1E.12.060.0190</v>
          </cell>
          <cell r="B13270" t="str">
            <v>Fornitura e posa in opera di Modulo 8 ingressi digitali in tensione sia continua che alternata. Ingressi optoisolati e riferiti ad una tensione comune che può essere indipendente da quella di alimentazione.</v>
          </cell>
          <cell r="C13270" t="str">
            <v>cad</v>
          </cell>
          <cell r="D13270" t="str">
            <v>367,83</v>
          </cell>
        </row>
        <row r="13271">
          <cell r="A13271" t="str">
            <v>1E.12.060.0200</v>
          </cell>
          <cell r="B13271" t="str">
            <v>Fornitura e posa in opera di Modulo 8 ingressi a bilanciamento d'impedenza. Dispone di 8 ingressi digitali con linea a singolo / doppio bilanciamento d'impedenza per rilevare taglio cavo ed eventuale manomissione del punto di comando.</v>
          </cell>
          <cell r="C13271" t="str">
            <v>cad</v>
          </cell>
          <cell r="D13271" t="str">
            <v>361,00</v>
          </cell>
        </row>
        <row r="13272">
          <cell r="A13272" t="str">
            <v>1E.12.060.0210</v>
          </cell>
          <cell r="B13272" t="str">
            <v>Fornitura e posa in opera di Modulo 8 ingressi a bilanciamento d'impedenza. Dispone di 8 ingressi digitali con linea a singolo / doppio bilanciamento d'impedenza per rilevare taglio cavo ed eventuale manomissione del punto di comando.</v>
          </cell>
          <cell r="C13272" t="str">
            <v>cad</v>
          </cell>
          <cell r="D13272" t="str">
            <v>333,65</v>
          </cell>
        </row>
        <row r="13273">
          <cell r="A13273" t="str">
            <v>1E.12.060.0220</v>
          </cell>
          <cell r="B13273" t="str">
            <v>Fornitura e posa in opera di Modulo 8 uscite a triac (max 110V in corrente alternata) per il comando di teleruttori</v>
          </cell>
          <cell r="C13273" t="str">
            <v>cad</v>
          </cell>
          <cell r="D13273" t="str">
            <v>408,82</v>
          </cell>
        </row>
        <row r="13274">
          <cell r="A13274" t="str">
            <v>1E.12.060.0230</v>
          </cell>
          <cell r="B13274" t="str">
            <v>Fornitura e posa in opera di Modulo 8 uscite a relè. Le uscite sono ad una alimentazione comune che può essere indipendente da quella del sistema. Relè 12A - 250V resistivi</v>
          </cell>
          <cell r="C13274" t="str">
            <v>cad</v>
          </cell>
          <cell r="D13274" t="str">
            <v>451,30</v>
          </cell>
        </row>
        <row r="13275">
          <cell r="A13275" t="str">
            <v>1E.12.060.0240</v>
          </cell>
          <cell r="B13275" t="str">
            <v>Fornitura e posa in opera di Modulo 4 ingressi e 4 uscite a relè. Gli ingressi sono optoisolati e riferiti ad una tensione di alimentazione indipendente da quella del sistema. Le uscite sono riferibili ad una tensione esterna comune indipendente da quella di alimentazione. Relè 8A - 250V resistivi.</v>
          </cell>
          <cell r="C13275" t="str">
            <v>cad</v>
          </cell>
          <cell r="D13275" t="str">
            <v>395,15</v>
          </cell>
        </row>
        <row r="13276">
          <cell r="A13276" t="str">
            <v>1E.12.060.0250</v>
          </cell>
          <cell r="B13276" t="str">
            <v>Fornitura e posa in opera di Modulo 8 ingressi e 8 uscite a relè. Gli ingressi sono optoisolati e riferiti ad una tensione di alimentazione indipendente da quella del sistema. Le uscite sono riferibili ad una tensione esterna comune indipendente da quella di alimentazione. Relè 12A - 250V resistivi.</v>
          </cell>
          <cell r="C13276" t="str">
            <v>cad</v>
          </cell>
          <cell r="D13276" t="str">
            <v>615,26</v>
          </cell>
        </row>
        <row r="13277">
          <cell r="A13277" t="str">
            <v>1E.12.060.0260</v>
          </cell>
          <cell r="B13277" t="str">
            <v>Fornitura e posa in opera di Modulo controllo illuminazione ballast dimmerabili. Il modulo gestisce due gruppi di accensione indipendenti. Dispone di 4 ingressi optoisolati, 2 uscite 0-10V per regolazione e 2 uscite rellè per controllo ON/OFF. Relè 12A - 250V resistivi</v>
          </cell>
          <cell r="C13277" t="str">
            <v>cad</v>
          </cell>
          <cell r="D13277" t="str">
            <v>442,95</v>
          </cell>
        </row>
        <row r="13278">
          <cell r="A13278" t="str">
            <v>1E.12.060.0270</v>
          </cell>
          <cell r="B13278" t="str">
            <v>Fornitura e posa in opera di Modulo per termoregolazione. Il modulo dispone di 4 ingressi digitali optoisolati, 2 uscite relè e 2 ingressi analogici per sonde PT100 o PT1000. Relè 4A - 250V resistivi</v>
          </cell>
          <cell r="C13278" t="str">
            <v>cad</v>
          </cell>
          <cell r="D13278" t="str">
            <v>451,30</v>
          </cell>
        </row>
        <row r="13279">
          <cell r="A13279" t="str">
            <v>1E.12.060.0280</v>
          </cell>
          <cell r="B13279" t="str">
            <v>Fornitura e posa in opera di Modulo per termoregolazione. Il modulo dispone di 4 ingressi digitali optoisolati, 2 uscite relè e 2 ingressi analogici per sonde PT100 o PT1000. Relè 4A - 250V resistivi</v>
          </cell>
          <cell r="C13279" t="str">
            <v>cad</v>
          </cell>
          <cell r="D13279" t="str">
            <v>683,58</v>
          </cell>
        </row>
        <row r="13280">
          <cell r="A13280" t="str">
            <v>1E.12.060.0300</v>
          </cell>
          <cell r="B13280" t="str">
            <v>Fornitura e posa in opera di Modulo controllo camera. Costituito da un modulo da guida DIN (3m) per le connessioni alle apparecchiature e le utenze di camera. Il modulo consente la termoregolazione e la completa gestione dell'automazione camera fatta eccessione per il controllo accessi</v>
          </cell>
          <cell r="C13280" t="str">
            <v>cad</v>
          </cell>
          <cell r="D13280" t="str">
            <v>326,84</v>
          </cell>
        </row>
        <row r="13281">
          <cell r="A13281" t="str">
            <v>1E.12.060.0310</v>
          </cell>
          <cell r="B13281" t="str">
            <v>Fornitura e posa in opera di Modulo convertitore. Modulo convertitore di protocollo che permette il collegamento al bus di apparecchiature dotate di porta di connessione a standard DMX.</v>
          </cell>
          <cell r="C13281" t="str">
            <v>cad</v>
          </cell>
          <cell r="D13281" t="str">
            <v>374,66</v>
          </cell>
        </row>
        <row r="13282">
          <cell r="A13282" t="str">
            <v>1E.12.060.0330</v>
          </cell>
          <cell r="B13282" t="str">
            <v>Fornitura e posa in opera di Modulo pulsantiera. Il Modulo dispone sul fronntale di 8 pulsanti e ppermette la gestione di 8 diverse funnzioni. Ogni pulsante è dotato di led per la verifica dello stato di funzionamento</v>
          </cell>
          <cell r="C13282" t="str">
            <v>cad</v>
          </cell>
          <cell r="D13282" t="str">
            <v>258,53</v>
          </cell>
        </row>
        <row r="13283">
          <cell r="A13283" t="str">
            <v>1E.12.060.0340</v>
          </cell>
          <cell r="B13283" t="str">
            <v>Fornitura e posa in opera di Modulo transponder. Modulo controllo accessi, dispone di tre led di segnalazione, un pulsante di chiamata e due uscite relè. Relè 2A - 24V resistivi</v>
          </cell>
          <cell r="C13283" t="str">
            <v>cad</v>
          </cell>
          <cell r="D13283" t="str">
            <v>401,96</v>
          </cell>
        </row>
        <row r="13284">
          <cell r="A13284" t="str">
            <v>1E.12.060.0350</v>
          </cell>
          <cell r="B13284" t="str">
            <v>Fornitura e posa in opera di Modulo luxmetro che consente il controllo della luminosità ambientale completo di sensore lineare ad ampio spettro, con due ingressi digitali optoisolati ausiliari</v>
          </cell>
          <cell r="C13284" t="str">
            <v>cad</v>
          </cell>
          <cell r="D13284" t="str">
            <v>354,17</v>
          </cell>
        </row>
        <row r="13285">
          <cell r="A13285" t="str">
            <v>1E.12.060.0360</v>
          </cell>
          <cell r="B13285" t="str">
            <v>Fornitura e posa in opera di Modulo pilotaggio split dedicato al pilotaggio di impianti condizionamento con unità interne ad espansione diretta, con trasmettitore IR da frutto ad alta emissione in grado di riprodurre i comandi disponibili da telecomando e garantire il controllo remoto di unità che normalmente dispongono solamente di un telecomando IR.</v>
          </cell>
          <cell r="C13285" t="str">
            <v>cad</v>
          </cell>
          <cell r="D13285" t="str">
            <v>374,66</v>
          </cell>
        </row>
        <row r="13286">
          <cell r="A13286" t="str">
            <v>1E.12.060.0370</v>
          </cell>
          <cell r="B13286" t="str">
            <v>Fornitura e posa in opera di Modulo termostato per il controllo della temperatura ambiente completo di sonda di temmperatura e potenziometro per la regolazione che dispone di una usciita a relè e di due ingressi digitali optoisolati. Relè 2A - 24V</v>
          </cell>
          <cell r="C13286" t="str">
            <v>cad</v>
          </cell>
          <cell r="D13286" t="str">
            <v>292,67</v>
          </cell>
        </row>
        <row r="13287">
          <cell r="A13287" t="str">
            <v>1E.12.060.0380</v>
          </cell>
          <cell r="B13287" t="str">
            <v>Fornitura e posa in opera di Modulo sensore di umidità per misura di umidità relativa e temperatura ambiente completo di ingresso digitale a relè e di due ingressi digitali . Relè 2A - 24V</v>
          </cell>
          <cell r="C13287" t="str">
            <v>cad</v>
          </cell>
          <cell r="D13287" t="str">
            <v>347,34</v>
          </cell>
        </row>
        <row r="13288">
          <cell r="A13288" t="str">
            <v>1E.12.060.0390</v>
          </cell>
          <cell r="B13288" t="str">
            <v>Fornitura e posa in opera di Modulo di ingresso per sonde di temperatura ambiente che consente di trasmettere attraverso il bus, quattro valori di temperature rilevate da altrettante sonde PN NTC</v>
          </cell>
          <cell r="C13288" t="str">
            <v>cad</v>
          </cell>
          <cell r="D13288" t="str">
            <v>401,96</v>
          </cell>
        </row>
        <row r="13289">
          <cell r="A13289" t="str">
            <v>1E.12.060.0400</v>
          </cell>
          <cell r="B13289" t="str">
            <v>Fornitura e posa in opera di Modulo di visualizzazione numerica che consente la visualizzazione alfa numerica su un display a tre cifre a led rossi ad alta intensità, che dispone di una uscita per cicalino di allarme e di un ingresso per la tacitazione.</v>
          </cell>
          <cell r="C13289" t="str">
            <v>cad</v>
          </cell>
          <cell r="D13289" t="str">
            <v>429,31</v>
          </cell>
        </row>
        <row r="13290">
          <cell r="A13290" t="str">
            <v>1E.12.060.0410</v>
          </cell>
          <cell r="B13290" t="str">
            <v>Fornitura e posa in opera di Modulo di visualizzazione numerica che consente la visualizzazione alfanumerica su un display a sei cifre a led rossi ad alta intensità, per la segnalazione degli allarmi in impianti di chiamata, che dispone di una uscita per cicalino di allarme e di un ingresso per la tacitazione.</v>
          </cell>
          <cell r="C13290" t="str">
            <v>cad</v>
          </cell>
          <cell r="D13290" t="str">
            <v>579,59</v>
          </cell>
        </row>
        <row r="13291">
          <cell r="A13291" t="str">
            <v>1E.12.060.0420</v>
          </cell>
          <cell r="B13291" t="str">
            <v>Fornitura e posa in opera di Modulo 8 ingressi digitali da incasso per scatola 503. Ingressi optoisolati predisposto per il collegamento diretto dei frutti.</v>
          </cell>
          <cell r="C13291" t="str">
            <v>cad</v>
          </cell>
          <cell r="D13291" t="str">
            <v>197,05</v>
          </cell>
        </row>
        <row r="13292">
          <cell r="A13292" t="str">
            <v>1E.12.060.0430</v>
          </cell>
          <cell r="B13292" t="str">
            <v>Fornitura e posa in opera di Stazione metereologica da esterno IP55. Composto da anemometro, luxmetro e sensore pioggia.</v>
          </cell>
          <cell r="C13292" t="str">
            <v>cad</v>
          </cell>
          <cell r="D13292" t="str">
            <v>647,90</v>
          </cell>
        </row>
        <row r="13293">
          <cell r="A13293" t="str">
            <v>1E.12.060.0440</v>
          </cell>
          <cell r="B13293" t="str">
            <v>Fornitura e posa in opera di controllo accessi a llungo raggio in grado di rillevare un transito ad una distanza max. di 15m, con relè di appoggio per l'apertura varco</v>
          </cell>
          <cell r="C13293" t="str">
            <v>cad</v>
          </cell>
          <cell r="D13293" t="str">
            <v>1.529,12</v>
          </cell>
        </row>
        <row r="13294">
          <cell r="A13294" t="str">
            <v>1E.12.060.0450</v>
          </cell>
          <cell r="B13294" t="str">
            <v>Fornitura e posa in opera di modulo pulsanntiera industriale con tastiera ad otto pulsanti con led di segnalazione. Con grafica personalizzabile dall'utente</v>
          </cell>
          <cell r="C13294" t="str">
            <v>cad</v>
          </cell>
          <cell r="D13294" t="str">
            <v>429,31</v>
          </cell>
        </row>
        <row r="13295">
          <cell r="A13295" t="str">
            <v>1E.12.060.0460</v>
          </cell>
          <cell r="B13295" t="str">
            <v>Fornitura e posa in opera di convertitore di protocollo per interfaccia diretta al bus di qualsiasi apparecchiatura dotata di interfaccia MODBUS RTU</v>
          </cell>
          <cell r="C13295" t="str">
            <v>cad</v>
          </cell>
          <cell r="D13295" t="str">
            <v>374,66</v>
          </cell>
        </row>
        <row r="13296">
          <cell r="A13296" t="str">
            <v>1E.12.060.0470</v>
          </cell>
          <cell r="B13296" t="str">
            <v>Fornitura e posa in opera di pannello operatore touch tattile monocromatico da incasso. Con caratteristiche: 3.8" Ambra - Risoluzione 320x240 - 640Kb di Feprom - 96Kb di Sram - 1 Com RS232C - 6 Tasti Funzione</v>
          </cell>
          <cell r="C13296" t="str">
            <v>cad</v>
          </cell>
          <cell r="D13296" t="str">
            <v>1.262,49</v>
          </cell>
        </row>
        <row r="13297">
          <cell r="A13297" t="str">
            <v>1E.12.060.0480</v>
          </cell>
          <cell r="B13297" t="str">
            <v>Fornitura e posa in opera di touch screen tattile PC Win XP base da incasso. Caratteristica interfaccioa utennte con schermo tattile di tipo resistivo. Schermo TFT a colori a matrice attiva . Risoluzione 800 x 600 o 1024 x 768. Del Tipo:</v>
          </cell>
          <cell r="C13297"/>
          <cell r="D13297"/>
        </row>
        <row r="13298">
          <cell r="A13298" t="str">
            <v>1E.12.060.0480.a</v>
          </cell>
          <cell r="B13298" t="str">
            <v>- 10.4"</v>
          </cell>
          <cell r="C13298" t="str">
            <v>cad</v>
          </cell>
          <cell r="D13298" t="str">
            <v>5.415,85</v>
          </cell>
        </row>
        <row r="13299">
          <cell r="A13299" t="str">
            <v>1E.12.060.0480.b</v>
          </cell>
          <cell r="B13299" t="str">
            <v>- 15"</v>
          </cell>
          <cell r="C13299" t="str">
            <v>cad</v>
          </cell>
          <cell r="D13299" t="str">
            <v>6.372,22</v>
          </cell>
        </row>
        <row r="13300">
          <cell r="A13300" t="str">
            <v>1E.12.060.0490</v>
          </cell>
          <cell r="B13300" t="str">
            <v>Fornitura e posa in opera di modulo di comunicazione GSM collegato all'uscita di servizio seriale di un modulo master</v>
          </cell>
          <cell r="C13300" t="str">
            <v>cad</v>
          </cell>
          <cell r="D13300" t="str">
            <v>764,04</v>
          </cell>
        </row>
        <row r="13301">
          <cell r="A13301" t="str">
            <v>1E.12.060.0500</v>
          </cell>
          <cell r="B13301" t="str">
            <v>Fornitura e posa in opera di alimentatore AC/DC switiching in contenitore da guida DIN o da retroquadro. Dotati di protezione da sovraccarico, sovratemperatura interna e corto circuito. Del tipo:</v>
          </cell>
          <cell r="C13301"/>
          <cell r="D13301"/>
        </row>
        <row r="13302">
          <cell r="A13302" t="str">
            <v>1E.12.060.0500.a</v>
          </cell>
          <cell r="B13302" t="str">
            <v>- 1.0</v>
          </cell>
          <cell r="C13302" t="str">
            <v>cad</v>
          </cell>
          <cell r="D13302" t="str">
            <v>149,22</v>
          </cell>
        </row>
        <row r="13303">
          <cell r="A13303" t="str">
            <v>1E.12.060.0500.b</v>
          </cell>
          <cell r="B13303" t="str">
            <v>- 2.5</v>
          </cell>
          <cell r="C13303" t="str">
            <v>cad</v>
          </cell>
          <cell r="D13303" t="str">
            <v>244,87</v>
          </cell>
        </row>
        <row r="13304">
          <cell r="A13304" t="str">
            <v>1E.12.060.0500.c</v>
          </cell>
          <cell r="B13304" t="str">
            <v>- 4.0</v>
          </cell>
          <cell r="C13304" t="str">
            <v>cad</v>
          </cell>
          <cell r="D13304" t="str">
            <v>292,67</v>
          </cell>
        </row>
        <row r="13305">
          <cell r="A13305" t="str">
            <v>1E.12.060.0500.d</v>
          </cell>
          <cell r="B13305" t="str">
            <v>- 6.5</v>
          </cell>
          <cell r="C13305" t="str">
            <v>cad</v>
          </cell>
          <cell r="D13305" t="str">
            <v>313,16</v>
          </cell>
        </row>
        <row r="13306">
          <cell r="A13306" t="str">
            <v>1E.12.060.0510</v>
          </cell>
          <cell r="B13306" t="str">
            <v>Fornitura e posa in opera di sonda di temperatura con sensore NTC ad alta precisione con allarme tecnico sul modulo di controllo in caso di avaria del sensore di temmperatura o dei suoi collegammenti o di temperatura ambiente inferiore a 5° o superiore a 40°.</v>
          </cell>
          <cell r="C13306" t="str">
            <v>cad</v>
          </cell>
          <cell r="D13306" t="str">
            <v>46,75</v>
          </cell>
        </row>
        <row r="13307">
          <cell r="A13307" t="str">
            <v>1E.12.060.0520</v>
          </cell>
          <cell r="B13307" t="str">
            <v>Fornitura e posa in opera di sonda PT100 a tre fili in classe di precisione "A" per rilievo temperatura ambiente, dotata di puntale alettato in alluminio anodizzato e scatola in ABS IP65 coompleta di pressacavo.</v>
          </cell>
          <cell r="C13307" t="str">
            <v>cad</v>
          </cell>
          <cell r="D13307" t="str">
            <v>183,37</v>
          </cell>
        </row>
        <row r="13308">
          <cell r="A13308" t="str">
            <v>1E.12.060.0530</v>
          </cell>
          <cell r="B13308" t="str">
            <v>Fornitura e posa in opera di scrocco simmetrico regolabile con apertura rradiale, incluso di soppressore per limitazione tennsione di spunto fino a 50V. Montaggio ad incasso per porte con apertura dx/sx.</v>
          </cell>
          <cell r="C13308" t="str">
            <v>cad</v>
          </cell>
          <cell r="D13308" t="str">
            <v>80,91</v>
          </cell>
        </row>
        <row r="13309">
          <cell r="A13309" t="str">
            <v>1E.12.060.0540</v>
          </cell>
          <cell r="B13309" t="str">
            <v>Fornitura di tessera badge in PVC bianco per lettore a trasponder in formato standard ISO. Del tipo:</v>
          </cell>
          <cell r="C13309"/>
          <cell r="D13309"/>
        </row>
        <row r="13310">
          <cell r="A13310" t="str">
            <v>1E.12.060.0540.a</v>
          </cell>
          <cell r="B13310" t="str">
            <v>- tessera serigrafata a colori</v>
          </cell>
          <cell r="C13310" t="str">
            <v>cad</v>
          </cell>
          <cell r="D13310" t="str">
            <v>28,68</v>
          </cell>
        </row>
        <row r="13311">
          <cell r="A13311" t="str">
            <v>1E.12.060.0540.b</v>
          </cell>
          <cell r="B13311" t="str">
            <v>- tessera neutra</v>
          </cell>
          <cell r="C13311" t="str">
            <v>cad</v>
          </cell>
          <cell r="D13311" t="str">
            <v>10,95</v>
          </cell>
        </row>
        <row r="13312">
          <cell r="A13312" t="str">
            <v>1E.12.060.0550</v>
          </cell>
          <cell r="B13312" t="str">
            <v>Fornitura e posa in opera di tessera transponder attivo per PN PASS. Dotato di batteria interna con autonomia 5 anni.</v>
          </cell>
          <cell r="C13312" t="str">
            <v>cad</v>
          </cell>
          <cell r="D13312" t="str">
            <v>109,30</v>
          </cell>
        </row>
        <row r="13313">
          <cell r="A13313" t="str">
            <v>1E.12.070</v>
          </cell>
          <cell r="B13313" t="str">
            <v>ACCESSORI</v>
          </cell>
          <cell r="C13313"/>
          <cell r="D13313"/>
        </row>
        <row r="13314">
          <cell r="A13314" t="str">
            <v>1E.12.070.0010</v>
          </cell>
          <cell r="B13314" t="str">
            <v>Adattatore RS 232 /USB</v>
          </cell>
          <cell r="C13314" t="str">
            <v>cad</v>
          </cell>
          <cell r="D13314" t="str">
            <v>67,03</v>
          </cell>
        </row>
        <row r="13315">
          <cell r="A13315" t="str">
            <v>1E.12.070.0020</v>
          </cell>
          <cell r="B13315" t="str">
            <v>Adattatore RS 232/TCP7IP</v>
          </cell>
          <cell r="C13315" t="str">
            <v>cad</v>
          </cell>
          <cell r="D13315" t="str">
            <v>579,38</v>
          </cell>
        </row>
        <row r="13316">
          <cell r="A13316" t="str">
            <v>1E.12.070.0030</v>
          </cell>
          <cell r="B13316" t="str">
            <v>Ballast dimmerabile 1-10V 2x18/36W</v>
          </cell>
          <cell r="C13316" t="str">
            <v>cad</v>
          </cell>
          <cell r="D13316" t="str">
            <v>127,25</v>
          </cell>
        </row>
        <row r="13317">
          <cell r="A13317" t="str">
            <v>1E.12.070.0040</v>
          </cell>
          <cell r="B13317" t="str">
            <v>Ballast dimmerabile 1-10V 2x58W</v>
          </cell>
          <cell r="C13317" t="str">
            <v>cad</v>
          </cell>
          <cell r="D13317" t="str">
            <v>127,25</v>
          </cell>
        </row>
        <row r="13318">
          <cell r="A13318" t="str">
            <v>1E.12.080</v>
          </cell>
          <cell r="B13318" t="str">
            <v>SOFTWARE</v>
          </cell>
          <cell r="C13318"/>
          <cell r="D13318"/>
        </row>
        <row r="13319">
          <cell r="A13319" t="str">
            <v>1E.12.080.0010</v>
          </cell>
          <cell r="B13319" t="str">
            <v>Pagine grafiche</v>
          </cell>
          <cell r="C13319" t="str">
            <v>cad</v>
          </cell>
          <cell r="D13319" t="str">
            <v>676,29</v>
          </cell>
        </row>
        <row r="13320">
          <cell r="A13320" t="str">
            <v>1E.12.080.0020</v>
          </cell>
          <cell r="B13320" t="str">
            <v>Pagine Touch</v>
          </cell>
          <cell r="C13320" t="str">
            <v>cad</v>
          </cell>
          <cell r="D13320" t="str">
            <v>382,54</v>
          </cell>
        </row>
        <row r="13321">
          <cell r="A13321" t="str">
            <v>1E.12.080.0030</v>
          </cell>
          <cell r="B13321" t="str">
            <v>Software di sviluppo e supervisione PnLink Pro</v>
          </cell>
          <cell r="C13321" t="str">
            <v>cad</v>
          </cell>
          <cell r="D13321" t="str">
            <v>573,83</v>
          </cell>
        </row>
        <row r="13322">
          <cell r="A13322" t="str">
            <v>1E.12.080.0040</v>
          </cell>
          <cell r="B13322" t="str">
            <v>Software di supervisione in grafica libera PnIlnk Pro</v>
          </cell>
          <cell r="C13322" t="str">
            <v>cad</v>
          </cell>
          <cell r="D13322" t="str">
            <v>1.120,31</v>
          </cell>
        </row>
        <row r="13323">
          <cell r="A13323" t="str">
            <v>1E.12.080.0050</v>
          </cell>
          <cell r="B13323" t="str">
            <v>Software di gestione alberghiera</v>
          </cell>
          <cell r="C13323" t="str">
            <v>cad</v>
          </cell>
          <cell r="D13323" t="str">
            <v>1.120,31</v>
          </cell>
        </row>
        <row r="13324">
          <cell r="A13324" t="str">
            <v>1E.12.080.0060</v>
          </cell>
          <cell r="B13324" t="str">
            <v>Software di gestione alberghiera avanzata fino a 40 camere</v>
          </cell>
          <cell r="C13324" t="str">
            <v>cad</v>
          </cell>
          <cell r="D13324" t="str">
            <v>2.295,28</v>
          </cell>
        </row>
        <row r="13325">
          <cell r="A13325" t="str">
            <v>1E.12.080.0070</v>
          </cell>
          <cell r="B13325" t="str">
            <v>Software di gestione alberghiera avanzata fino a 80 camere</v>
          </cell>
          <cell r="C13325" t="str">
            <v>cad</v>
          </cell>
          <cell r="D13325" t="str">
            <v>3.333,62</v>
          </cell>
        </row>
        <row r="13326">
          <cell r="A13326" t="str">
            <v>1E.12.080.0080</v>
          </cell>
          <cell r="B13326" t="str">
            <v>Software di gestione alberghiera avanzata fino a 200 camere</v>
          </cell>
          <cell r="C13326" t="str">
            <v>cad</v>
          </cell>
          <cell r="D13326" t="str">
            <v>5.738,19</v>
          </cell>
        </row>
        <row r="13327">
          <cell r="A13327" t="str">
            <v>1E.12.080.0090</v>
          </cell>
          <cell r="B13327" t="str">
            <v>Software di gestione accessi</v>
          </cell>
          <cell r="C13327" t="str">
            <v>cad</v>
          </cell>
          <cell r="D13327" t="str">
            <v>1.120,31</v>
          </cell>
        </row>
        <row r="13328">
          <cell r="A13328" t="str">
            <v>1E.13 - IMPIANTI DI RILEVAZIONE INCENDIO</v>
          </cell>
          <cell r="B13328"/>
          <cell r="C13328"/>
          <cell r="D13328"/>
        </row>
        <row r="13329">
          <cell r="A13329" t="str">
            <v>1E</v>
          </cell>
          <cell r="B13329" t="str">
            <v>OPERE COMPIUTE IMPIANTI ELETTRICI</v>
          </cell>
          <cell r="C13329"/>
          <cell r="D13329"/>
        </row>
        <row r="13330">
          <cell r="A13330" t="str">
            <v>1E.13</v>
          </cell>
          <cell r="B13330" t="str">
            <v>IMPIANTI DI RILEVAZIONE INCENDIO</v>
          </cell>
          <cell r="C13330"/>
          <cell r="D13330"/>
        </row>
        <row r="13331">
          <cell r="A13331" t="str">
            <v>1E.13.010</v>
          </cell>
          <cell r="B13331" t="str">
            <v>CENTRALI ANALOGICHE</v>
          </cell>
          <cell r="C13331"/>
          <cell r="D13331"/>
        </row>
        <row r="13332">
          <cell r="A13332" t="str">
            <v>1E.13.010.0010</v>
          </cell>
          <cell r="B13332" t="str">
            <v>Centrale di rivelazione analogico/indirizzata equipaggiata di 1 loop per la gestione di max. 128 indirizzi. La centrale dispone di 3 uscite RS232, 3 uscite USB, 1 uscita standard 10/100 Base T per connessione locale su LAN o remota WAN tramite rete Ethernet. La centrale consente il collegamento su rete locale dedicata RS485 (con modulo network opzionale) di 32 elementi indirizzati quali centrali, o pannelli di ripetizione globali. La centrale dispone di pannello di controllo con display grafico, jog dial di navigazione e tasti per la selezione delle funzioni. Memoria di 9999 eventi. La programmazione può essere effettuata tramite programma specifico con PC collegato localmente tramite ingressi USB o remotamente tramite connessione TCP/IP. La Centrale disporre di alimentatore caricabatteria interno 4A con spazio per 2 batterie 12V - 15Ah. moduli di zona a led opzionali (20 o 40 zone). La centrale è conforme alle norme EN54 pt. 2 - 4</v>
          </cell>
          <cell r="C13332" t="str">
            <v>cad</v>
          </cell>
          <cell r="D13332" t="str">
            <v>1.510,51</v>
          </cell>
        </row>
        <row r="13333">
          <cell r="A13333" t="str">
            <v>1E.13.010.0020</v>
          </cell>
          <cell r="B13333" t="str">
            <v>Centrale di rivelazione analogico/indirizzata equipaggiata di 2 loops espandibile a 4 loops tramite modulo opzionale. Gestione di max. 128 indirizzi per singolo loop. La centrale dovrà disporre di 3 uscite RS232, 3 uscite USB, 1 uscita standard 10/100 Base T per connessione locale su LAN o remota WAN tramite rete Ethernet. La centrale consente il collegamento su rete locale e dedicata RS485 (con modulo network opzionale) di 32 elementi indirizzati quali centrali, o pannelli di ripetizione globali. La centrale dispone di pannello di controllo con display grafico, jog dial di navigazione e tasti per la selezione delle funzioni. Memoria di 9999 eventi. La programmazione può essere effettuata tramite programma specifico con PC collegato localmente tramite ingressi USB o remotamente tramite connessione TCP/IP. La centrale dispone di alimentatore caricabatteria interno 4A con spazio per 2 batterie 12V - 15Ah. Moduli di zona a led opzionali (20 o 40 zone). La centrale è conforme alle norme EN54 pt.2 - 4. Componenti:</v>
          </cell>
          <cell r="C13333"/>
          <cell r="D13333"/>
        </row>
        <row r="13334">
          <cell r="A13334" t="str">
            <v>1E.13.010.0020.a</v>
          </cell>
          <cell r="B13334" t="str">
            <v>- equipaggiamento base</v>
          </cell>
          <cell r="C13334" t="str">
            <v>cad</v>
          </cell>
          <cell r="D13334" t="str">
            <v>1.709,30</v>
          </cell>
        </row>
        <row r="13335">
          <cell r="A13335" t="str">
            <v>1E.13.010.0020.b</v>
          </cell>
          <cell r="B13335" t="str">
            <v>- kit di programmazione e configurazione mediante up-download dei dati. Comprensivo di CD , cavi di connessione e instruzioni operative.</v>
          </cell>
          <cell r="C13335" t="str">
            <v>cad</v>
          </cell>
          <cell r="D13335" t="str">
            <v>399,31</v>
          </cell>
        </row>
        <row r="13336">
          <cell r="A13336" t="str">
            <v>1E.13.010.0020.c</v>
          </cell>
          <cell r="B13336" t="str">
            <v>- modulo di espansione per centrale espandibile 9E.13.010.0020. Il modulo dovrà consentire l'espansione di ulteriori 2 loops. Gestione di max. 128 indirizzi per singolo loop.</v>
          </cell>
          <cell r="C13336" t="str">
            <v>cad</v>
          </cell>
          <cell r="D13336" t="str">
            <v>616,46</v>
          </cell>
        </row>
        <row r="13337">
          <cell r="A13337" t="str">
            <v>1E.13.010.0020.d</v>
          </cell>
          <cell r="B13337" t="str">
            <v>- scheda da installarsi allinterno della centrale 1E.13.010.0010 e/o 1E.13.010.0020. La scheda consente il collegamento di massimo 16 indirizzi liberamente associabili a centrali/ripetitori. Il collegamento avviene in modalità RS485.</v>
          </cell>
          <cell r="C13337" t="str">
            <v>cad</v>
          </cell>
          <cell r="D13337" t="str">
            <v>410,82</v>
          </cell>
        </row>
        <row r="13338">
          <cell r="A13338" t="str">
            <v>1E.13.010.0020.e</v>
          </cell>
          <cell r="B13338" t="str">
            <v>- pannello di ripetizione locale o globale con uscite RS232, uscite USB, 1 uscita standard 10/100 Base T per connessione locale su LAN o remota WAN tramite rete Ethernet, possibilità di collegamento su rete locale e dedicata RS485 di 32 elementi indirizzati quali centrali e pannelli di ripetizione globali. Il pannello dispone di display grafico, jog dial di navigazione e tasti per la selezione delle funzioni. La programmazione può essere effettuata tramite programma specifico con PC collegato localmente tramite ingressi USB o remotamente tramite connessione TCP/IP.</v>
          </cell>
          <cell r="C13338" t="str">
            <v>cad</v>
          </cell>
          <cell r="D13338" t="str">
            <v>985,97</v>
          </cell>
        </row>
        <row r="13339">
          <cell r="A13339" t="str">
            <v>1E.13.010.0020.f</v>
          </cell>
          <cell r="B13339" t="str">
            <v>- kit loop aggiuntivo</v>
          </cell>
          <cell r="C13339" t="str">
            <v>cad</v>
          </cell>
          <cell r="D13339" t="str">
            <v>629,41</v>
          </cell>
        </row>
        <row r="13340">
          <cell r="A13340" t="str">
            <v>1E.13.010.0020.g</v>
          </cell>
          <cell r="B13340" t="str">
            <v>- moduo di comunicazione RS232</v>
          </cell>
          <cell r="C13340" t="str">
            <v>cad</v>
          </cell>
          <cell r="D13340" t="str">
            <v>267,81</v>
          </cell>
        </row>
        <row r="13341">
          <cell r="A13341" t="str">
            <v>1E.13.010.0020.h</v>
          </cell>
          <cell r="B13341" t="str">
            <v>- chiave attivazione protocollo Modbus o Bacnet su porta Ethernet (protocollo di interscambio dati "aperto", senza alcun proprietario né diritto di utilizzo) Attivazione per singola centrale.</v>
          </cell>
          <cell r="C13341" t="str">
            <v>cad</v>
          </cell>
          <cell r="D13341" t="str">
            <v>745,06</v>
          </cell>
        </row>
        <row r="13342">
          <cell r="A13342" t="str">
            <v>1E.13.010.0030</v>
          </cell>
          <cell r="B13342" t="str">
            <v>Centrale analogico/indirizzata di rivelazione incendio a multiprocessore sviluppata secondo le attuali normative EN 54-2 e 4. Dotata di 4 loops ampliabile con moduli da 4 loops dotati di proprio microprocessore fino a 16 loops. Ogni loop supporterà minimo 99 rivelatori e 99 moduli di ingresso/uscita. Il numero massimo di punti in conformità alla normativa EN 54-2 dovrà essere di 512 punti per singolo microprocessore, con funzioni che permettono una costante supervisione dell'impianto relativamente alla manutenzione, agli eventuali allarmi intempestivi, ai test automatici verso il campo, al controllo della sensibilità dei rivelatori ed alla loro necessità di pulizia, ecc. La centrale capace di gestire separatamente la rivelazione gas tramite apposito modulo di interfaccia. Operazioni configurabili direttamente dalla tastiera della centrale o da pc tramite l'uscita seriale RS 232 che non dovrà avere chiave di protezione hardware.</v>
          </cell>
          <cell r="C13342"/>
          <cell r="D13342"/>
        </row>
        <row r="13343">
          <cell r="A13343" t="str">
            <v>1E.13.010.0030.a</v>
          </cell>
          <cell r="B13343" t="str">
            <v>- versione base</v>
          </cell>
          <cell r="C13343" t="str">
            <v>cad</v>
          </cell>
          <cell r="D13343" t="str">
            <v>7.393,71</v>
          </cell>
        </row>
        <row r="13344">
          <cell r="A13344" t="str">
            <v>1E.13.010.0030.b</v>
          </cell>
          <cell r="B13344" t="str">
            <v>- kit di programmazione e configurazione mediante up-download dei dati. Comprensivo di CD , cavi di connessione e instruzioni operative.</v>
          </cell>
          <cell r="C13344" t="str">
            <v>cad</v>
          </cell>
          <cell r="D13344" t="str">
            <v>399,31</v>
          </cell>
        </row>
        <row r="13345">
          <cell r="A13345" t="str">
            <v>1E.13.010.0030.c</v>
          </cell>
          <cell r="B13345" t="str">
            <v>- scheda aggiuntiva da 4 loops</v>
          </cell>
          <cell r="C13345" t="str">
            <v>cad</v>
          </cell>
          <cell r="D13345" t="str">
            <v>3.225,21</v>
          </cell>
        </row>
        <row r="13346">
          <cell r="A13346" t="str">
            <v>1E.13.010.0030.d</v>
          </cell>
          <cell r="B13346" t="str">
            <v>- pannello remoto di ripetizione con display LCD grafico 320 x 240. Consente il riconoscimento dell'allarme e anche la tacitazione uscite ed il ripristino degli allarmi con codice conforme a EN54-2. Alimentazione 10-30Vcc. Dimensioni indicative 180 x 168 x 55 cm.</v>
          </cell>
          <cell r="C13346" t="str">
            <v>cad</v>
          </cell>
          <cell r="D13346" t="str">
            <v>1.331,04</v>
          </cell>
        </row>
        <row r="13347">
          <cell r="A13347" t="str">
            <v>1E.13.010.0030.e</v>
          </cell>
          <cell r="B13347" t="str">
            <v>- scheda interfaccia per rete Ethernet per connessione a sistema di supervisione</v>
          </cell>
          <cell r="C13347" t="str">
            <v>cad</v>
          </cell>
          <cell r="D13347" t="str">
            <v>748,48</v>
          </cell>
        </row>
        <row r="13348">
          <cell r="A13348" t="str">
            <v>1E.13.010.0040</v>
          </cell>
          <cell r="B13348" t="str">
            <v>Componenti per ampliamenti:</v>
          </cell>
          <cell r="C13348"/>
          <cell r="D13348"/>
        </row>
        <row r="13349">
          <cell r="A13349" t="str">
            <v>1E.13.010.0040.a</v>
          </cell>
          <cell r="B13349" t="str">
            <v>- modulo di espansione per 2 loops. Installazione diretta all'interno della centrale su bus di collegamento moduli.</v>
          </cell>
          <cell r="C13349" t="str">
            <v>cad</v>
          </cell>
          <cell r="D13349" t="str">
            <v>308,95</v>
          </cell>
        </row>
        <row r="13350">
          <cell r="A13350" t="str">
            <v>1E.13.010.0040.b</v>
          </cell>
          <cell r="B13350" t="str">
            <v>- scheda 2 interfacce seriali con cavo piatto per collegamento pannelli annunciatori, terminale grafico, sistema integrato</v>
          </cell>
          <cell r="C13350" t="str">
            <v>cad</v>
          </cell>
          <cell r="D13350" t="str">
            <v>1.514,95</v>
          </cell>
        </row>
        <row r="13351">
          <cell r="A13351" t="str">
            <v>1E.13.010.0040.c</v>
          </cell>
          <cell r="B13351" t="str">
            <v>- kit di programmazione</v>
          </cell>
          <cell r="C13351" t="str">
            <v>cad</v>
          </cell>
          <cell r="D13351" t="str">
            <v>371,56</v>
          </cell>
        </row>
        <row r="13352">
          <cell r="A13352" t="str">
            <v>1E.13.010.0050</v>
          </cell>
          <cell r="B13352" t="str">
            <v>Interfacce speciali gas per centrali analogiche:</v>
          </cell>
          <cell r="C13352"/>
          <cell r="D13352"/>
        </row>
        <row r="13353">
          <cell r="A13353" t="str">
            <v>1E.13.010.0050.a</v>
          </cell>
          <cell r="B13353" t="str">
            <v>- interfaccia per singolo sensore completa di contenitore</v>
          </cell>
          <cell r="C13353" t="str">
            <v>cad</v>
          </cell>
          <cell r="D13353" t="str">
            <v>157,55</v>
          </cell>
        </row>
        <row r="13354">
          <cell r="A13354" t="str">
            <v>1E.13.010.0050.b</v>
          </cell>
          <cell r="B13354" t="str">
            <v>- interfaccia per massimo 4 sensori senza contenitore</v>
          </cell>
          <cell r="C13354" t="str">
            <v>cad</v>
          </cell>
          <cell r="D13354" t="str">
            <v>250,12</v>
          </cell>
        </row>
        <row r="13355">
          <cell r="A13355" t="str">
            <v>1E.13.010.0060</v>
          </cell>
          <cell r="B13355" t="str">
            <v>Centrale di rivelazione incendio analogico/indirizzata ad intelligenza distribuita tramite box-remoti aventi ciascuno capacità massima di 2-4 loops collegati su di una linea Bus ad anello chiuso, ogni loops è capace di supportare fino a 159 rivelatori e 159 moduli di ingresso/uscita per linea. Dotata di display touchscreen a 7" retroilluminato a led. Linea Bus con capacità di collegamento fino a 7 display, per la gestione e la supervisione dell'intero sistema installabili sia sul campo che sui singoli box. Caratteristiche tecniche:</v>
          </cell>
          <cell r="C13355"/>
          <cell r="D13355"/>
        </row>
        <row r="13356">
          <cell r="A13356" t="str">
            <v>1E.13.010.0060.a</v>
          </cell>
          <cell r="B13356" t="str">
            <v>- completa a 2 loops</v>
          </cell>
          <cell r="C13356" t="str">
            <v>cad</v>
          </cell>
          <cell r="D13356" t="str">
            <v>5.142,36</v>
          </cell>
        </row>
        <row r="13357">
          <cell r="A13357" t="str">
            <v>1E.13.010.0060.b</v>
          </cell>
          <cell r="B13357" t="str">
            <v>- completa a 4 loops</v>
          </cell>
          <cell r="C13357" t="str">
            <v>cad</v>
          </cell>
          <cell r="D13357" t="str">
            <v>6.183,35</v>
          </cell>
        </row>
        <row r="13358">
          <cell r="A13358" t="str">
            <v>1E.13.010.0060.c</v>
          </cell>
          <cell r="B13358" t="str">
            <v>- centrale a 2 loops senza display</v>
          </cell>
          <cell r="C13358" t="str">
            <v>cad</v>
          </cell>
          <cell r="D13358" t="str">
            <v>3.393,58</v>
          </cell>
        </row>
        <row r="13359">
          <cell r="A13359" t="str">
            <v>1E.13.010.0060.d</v>
          </cell>
          <cell r="B13359" t="str">
            <v>- centrale a 4 loops senza display</v>
          </cell>
          <cell r="C13359" t="str">
            <v>cad</v>
          </cell>
          <cell r="D13359" t="str">
            <v>4.434,56</v>
          </cell>
        </row>
        <row r="13360">
          <cell r="A13360" t="str">
            <v>1E.13.010.0060.e</v>
          </cell>
          <cell r="B13360" t="str">
            <v>- display</v>
          </cell>
          <cell r="C13360" t="str">
            <v>cad</v>
          </cell>
          <cell r="D13360" t="str">
            <v>1.804,31</v>
          </cell>
        </row>
        <row r="13361">
          <cell r="A13361" t="str">
            <v>1E.13.010.0060.f</v>
          </cell>
          <cell r="B13361" t="str">
            <v>- scheda opzionale per la connessione del display alla rete del sistema</v>
          </cell>
          <cell r="C13361" t="str">
            <v>cad</v>
          </cell>
          <cell r="D13361" t="str">
            <v>347,37</v>
          </cell>
        </row>
        <row r="13362">
          <cell r="A13362" t="str">
            <v>1E.13.010.0060.g</v>
          </cell>
          <cell r="B13362" t="str">
            <v>- scheda aggiuntiva da 2 loops</v>
          </cell>
          <cell r="C13362" t="str">
            <v>cad</v>
          </cell>
          <cell r="D13362" t="str">
            <v>929,93</v>
          </cell>
        </row>
        <row r="13363">
          <cell r="A13363" t="str">
            <v>1E.13.010.0060.h</v>
          </cell>
          <cell r="B13363" t="str">
            <v>- kit di programmazione e configurazione mediante up-download dei dati. Comprensivo di CD , cavi di connessione e instruzioni operative.</v>
          </cell>
          <cell r="C13363" t="str">
            <v>cad</v>
          </cell>
          <cell r="D13363" t="str">
            <v>406,88</v>
          </cell>
        </row>
        <row r="13364">
          <cell r="A13364" t="str">
            <v>1E.13.010.0070</v>
          </cell>
          <cell r="B13364" t="str">
            <v>Centrale analogico/indirizzata di rivelazione incendio a multiprocessore, in versione RACK 19" sviluppata secondo le attuali le normative EN 54-2 e 4, dotata di 4 loops ampliabile con moduli da 4 loops dotati di proprio microprocessore fino a 16 loops. Ogni loops supporterà 99 rivelatori e 99 moduli di ingresso/uscita. Il numero massimo di punti in conformità alla normativa EN 54-2 dovrà essere di 512 punti per singolo microprocessore, con funzioni che permettono una costante supervisione dell'impianto relativamente alla manutenzione, agli eventuali allarmi intempestivi, ai test automatici verso il campo, al controllo della sensibilità dei rivelatori ed alla loro necessità di pulizia, ecc.. La centrale è capace di gestire separatamente la rivelazione gas tramite apposito modulo di interfaccia. Operazioni configurabili direttamente dalla tastiera della centrale o da pc tramite l'uscita seriale RS 232 che non dovrà avere chiave di protezione hardware. Con le seguenti caratteristiche:</v>
          </cell>
          <cell r="C13364"/>
          <cell r="D13364"/>
        </row>
        <row r="13365">
          <cell r="A13365" t="str">
            <v>1E.13.010.0070.a</v>
          </cell>
          <cell r="B13365" t="str">
            <v>- 4 loop</v>
          </cell>
          <cell r="C13365" t="str">
            <v>cad</v>
          </cell>
          <cell r="D13365" t="str">
            <v>4.664,62</v>
          </cell>
        </row>
        <row r="13366">
          <cell r="A13366" t="str">
            <v>1E.13.010.0070.b</v>
          </cell>
          <cell r="B13366" t="str">
            <v>- 8 loop</v>
          </cell>
          <cell r="C13366" t="str">
            <v>cad</v>
          </cell>
          <cell r="D13366" t="str">
            <v>7.163,45</v>
          </cell>
        </row>
        <row r="13367">
          <cell r="A13367" t="str">
            <v>1E.13.010.0070.c</v>
          </cell>
          <cell r="B13367" t="str">
            <v>- 12 loop</v>
          </cell>
          <cell r="C13367" t="str">
            <v>cad</v>
          </cell>
          <cell r="D13367" t="str">
            <v>9.194,63</v>
          </cell>
        </row>
        <row r="13368">
          <cell r="A13368" t="str">
            <v>1E.13.010.0070.d</v>
          </cell>
          <cell r="B13368" t="str">
            <v>- 16 loop</v>
          </cell>
          <cell r="C13368" t="str">
            <v>cad</v>
          </cell>
          <cell r="D13368" t="str">
            <v>11.224,35</v>
          </cell>
        </row>
        <row r="13369">
          <cell r="A13369" t="str">
            <v>1E.13.010.0080</v>
          </cell>
          <cell r="B13369" t="str">
            <v>Componenti per ampliamenti:</v>
          </cell>
          <cell r="C13369"/>
          <cell r="D13369"/>
        </row>
        <row r="13370">
          <cell r="A13370" t="str">
            <v>1E.13.010.0080.a</v>
          </cell>
          <cell r="B13370" t="str">
            <v>- Cestello porta schede per ampliamento linee 3 slot, completo di cavo flat per 3 schede</v>
          </cell>
          <cell r="C13370" t="str">
            <v>cad</v>
          </cell>
          <cell r="D13370" t="str">
            <v>420,74</v>
          </cell>
        </row>
        <row r="13371">
          <cell r="A13371" t="str">
            <v>1E.13.010.0080.b</v>
          </cell>
          <cell r="B13371" t="str">
            <v>- scheda 2 interfacce seriali con cavo piatto per collegamento pannelli annunciatori, terminale grafico, sistema integrato</v>
          </cell>
          <cell r="C13371" t="str">
            <v>cad</v>
          </cell>
          <cell r="D13371" t="str">
            <v>442,84</v>
          </cell>
        </row>
        <row r="13372">
          <cell r="A13372" t="str">
            <v>1E.13.020</v>
          </cell>
          <cell r="B13372" t="str">
            <v>RIVELATORI E ACCESSORI PER CENTRALI ANALOGICHE</v>
          </cell>
          <cell r="C13372"/>
          <cell r="D13372"/>
        </row>
        <row r="13373">
          <cell r="A13373" t="str">
            <v>1E.13.020.0010</v>
          </cell>
          <cell r="B13373" t="str">
            <v>Rivelatori a basso profilo, tipologie:</v>
          </cell>
          <cell r="C13373"/>
          <cell r="D13373"/>
        </row>
        <row r="13374">
          <cell r="A13374" t="str">
            <v>1E.13.020.0010.a</v>
          </cell>
          <cell r="B13374" t="str">
            <v>- sensore ottico di fumo ad effetto Tyndall di tipo analogico/indirizzato. Equipaggiato di 2 led per la segnalazione delle condizioni di allarme oltre ad una uscita elettronica per il collegamento di una segnalazione remota a basso assorbimento. Il sensore dispone di camera ottica rimovibile e sostituibile localmente senza l'ausilio di attrezzature particolari e senza necessità di ricalibratura. Conforme alle norme EN54 pt.7, con dichiarazione DOP.</v>
          </cell>
          <cell r="C13374" t="str">
            <v>cad</v>
          </cell>
          <cell r="D13374" t="str">
            <v>100,78</v>
          </cell>
        </row>
        <row r="13375">
          <cell r="A13375" t="str">
            <v>1E.13.020.0010.b</v>
          </cell>
          <cell r="B13375" t="str">
            <v>- sensore multicriterio ottico/termico di tipo analogico/indirizzato. Equipaggiato di 2 led per la segnalazione delle condizioni di allarme oltre ad una uscita elettronica per il collegamento di una segnalazione remota a basso assorbimento. Il sensore dispone di camera ottica rimovibile e sostituibile localmente senza l'ausilio di attrezzature particolari e senza necessità di ricalibratura.</v>
          </cell>
          <cell r="C13375" t="str">
            <v>cad</v>
          </cell>
          <cell r="D13375" t="str">
            <v>144,71</v>
          </cell>
        </row>
        <row r="13376">
          <cell r="A13376" t="str">
            <v>1E.13.020.0010.c</v>
          </cell>
          <cell r="B13376" t="str">
            <v>- sensore termico di tipo analogico/indirizzato da 58° o 78°C. Equipaggiato di 2 led per la segnalazione delle condizioni di allarme oltre ad una uscita elettronica per l'attivazione di una segnalazione remota a basso assorbimento. Conforme alle norme EN 54 pt.5.</v>
          </cell>
          <cell r="C13376" t="str">
            <v>cad</v>
          </cell>
          <cell r="D13376" t="str">
            <v>106,28</v>
          </cell>
        </row>
        <row r="13377">
          <cell r="A13377" t="str">
            <v>1E.13.020.0010.d</v>
          </cell>
          <cell r="B13377" t="str">
            <v>- rivelatore termovelocimetrico analogico indirizzato costituito da un doppio termistore. Intervento con veloce incremento di temperatura (10°C al minuto) od al raggiungimento di 58°C. Dotato di protocollo digitale avanzato che garantisce maggiori possibilità di gestione, capacità e flessibilità. Doppio led tricolore (rosso, verde e giallo) per visualizzazione a 360° programmabile lampeggiante o fisso. Dotato di isolatore di corto circuito. Certificato CPR in accordo alle Normative EN54 parte 5 e 17. Alimentazione 15-32Vcc. Temperatura di funzionamento da -30 a +70°C. Umidità relativa sino a 93% senza condensa.</v>
          </cell>
          <cell r="C13377" t="str">
            <v>cad</v>
          </cell>
          <cell r="D13377" t="str">
            <v>126,15</v>
          </cell>
        </row>
        <row r="13378">
          <cell r="A13378" t="str">
            <v>1E.13.020.0020</v>
          </cell>
          <cell r="B13378" t="str">
            <v>Rivelatori a sicurezza intrinseca, tipologie:</v>
          </cell>
          <cell r="C13378"/>
          <cell r="D13378"/>
        </row>
        <row r="13379">
          <cell r="A13379" t="str">
            <v>1E.13.020.0020.a</v>
          </cell>
          <cell r="B13379" t="str">
            <v>- rivelatore a sicurezza intrinseca ottico analogico indirizzato costituito da una camera ottica sensibile alladiffusione della luce. Da impiegarsi in tutte le aree classificate soggette a rischio d'esplosione. Differenti soglied'allarme programmabili da centrale. Doppio led di visualizzazione allarmi a 360°. Indirizzamento a mezzo diselettori rotanti. Omologato Baseefa per classe d'impiego EExia IICT5. Alimentazione 15-28Vcc. Temperatura difunzionamento da -10°C a +60°C. Umidità relativa sino a 93% senza condensa</v>
          </cell>
          <cell r="C13379" t="str">
            <v>cad</v>
          </cell>
          <cell r="D13379" t="str">
            <v>531,50</v>
          </cell>
        </row>
        <row r="13380">
          <cell r="A13380" t="str">
            <v>1E.13.020.0020.b</v>
          </cell>
          <cell r="B13380" t="str">
            <v>- modulo d'ingresso per rivelatori e pulsanti a sicurezza intrinseca utilizzabile con centrali analogiche indirizzate. I rivelatori possono essere collegati su una linea a due conduttori sino ad un massimo di dieci. Necessita di essere utilizzata in abbinamento alla barriera a sicurezza intrinseca. Indirizzamento a mezzo di selettori rotanti con numerazione da 01 a 99. Alimentazione 15-28Vcc. Temperatura di funzionamento da 0°C a +60°C. Umidità relativa sino a 95% senza condensa.</v>
          </cell>
          <cell r="C13380" t="str">
            <v>cad</v>
          </cell>
          <cell r="D13380" t="str">
            <v>525,07</v>
          </cell>
        </row>
        <row r="13381">
          <cell r="A13381" t="str">
            <v>1E.13.020.0020.c</v>
          </cell>
          <cell r="B13381" t="str">
            <v>- barriera a sicurezza intrinseca da utilizzare, con modulo 9E.13.020.0020.b , per rivelatori indirizzati e pulsanti a sicurezza intrinseca in zone classificate a rischio d'esplosività.</v>
          </cell>
          <cell r="C13381" t="str">
            <v>cad</v>
          </cell>
          <cell r="D13381" t="str">
            <v>495,13</v>
          </cell>
        </row>
        <row r="13382">
          <cell r="A13382" t="str">
            <v>1E.13.020.0030</v>
          </cell>
          <cell r="B13382" t="str">
            <v>Camera di analisi per condotte di ventilazione con custodia in ABS, è previsto l'utilizzo di un unico tubo di campionamento con lunghezza di 600 mm. in grado di prelevare e reimmettere l'aria in condotta. L'unità dovrà essere in grado di monitorare un flusso di aria tra 0,2 m/s e 20 m/s. Escluso rivelatore e base. Protezione IP54. Adatta per l'utilizzo con rivelatori convenzionali e analogici. Componenti / accessori:</v>
          </cell>
          <cell r="C13382"/>
          <cell r="D13382"/>
        </row>
        <row r="13383">
          <cell r="A13383" t="str">
            <v>1E.13.020.0030.a</v>
          </cell>
          <cell r="B13383" t="str">
            <v>- camera di analisi completa</v>
          </cell>
          <cell r="C13383" t="str">
            <v>cad</v>
          </cell>
          <cell r="D13383" t="str">
            <v>229,80</v>
          </cell>
        </row>
        <row r="13384">
          <cell r="A13384" t="str">
            <v>1E.13.020.0030.b</v>
          </cell>
          <cell r="B13384" t="str">
            <v>- tubo di estensione 1,5 mt.</v>
          </cell>
          <cell r="C13384" t="str">
            <v>cad</v>
          </cell>
          <cell r="D13384" t="str">
            <v>87,11</v>
          </cell>
        </row>
        <row r="13385">
          <cell r="A13385" t="str">
            <v>1E.13.020.0030.c</v>
          </cell>
          <cell r="B13385" t="str">
            <v>- staffa per installazione su condotte circolari dell'unità di analisi.</v>
          </cell>
          <cell r="C13385" t="str">
            <v>cad</v>
          </cell>
          <cell r="D13385" t="str">
            <v>57,10</v>
          </cell>
        </row>
        <row r="13386">
          <cell r="A13386" t="str">
            <v>1E.13.020.0030.d</v>
          </cell>
          <cell r="B13386" t="str">
            <v>- custodia in acciaio galvanizzato per utilizzo della camera di analisi in esterno</v>
          </cell>
          <cell r="C13386" t="str">
            <v>cad</v>
          </cell>
          <cell r="D13386" t="str">
            <v>464,44</v>
          </cell>
        </row>
        <row r="13387">
          <cell r="A13387" t="str">
            <v>1E.13.020.0040</v>
          </cell>
          <cell r="B13387" t="str">
            <v>Basi ed accessori:</v>
          </cell>
          <cell r="C13387"/>
          <cell r="D13387"/>
        </row>
        <row r="13388">
          <cell r="A13388" t="str">
            <v>1E.13.020.0040.a</v>
          </cell>
          <cell r="B13388" t="str">
            <v>- base standard</v>
          </cell>
          <cell r="C13388" t="str">
            <v>cad</v>
          </cell>
          <cell r="D13388" t="str">
            <v>25,95</v>
          </cell>
        </row>
        <row r="13389">
          <cell r="A13389" t="str">
            <v>1E.13.020.0040.b</v>
          </cell>
          <cell r="B13389" t="str">
            <v>- controbase in plastica con ingresso tubi</v>
          </cell>
          <cell r="C13389" t="str">
            <v>cad</v>
          </cell>
          <cell r="D13389" t="str">
            <v>17,24</v>
          </cell>
        </row>
        <row r="13390">
          <cell r="A13390" t="str">
            <v>1E.13.020.0040.c</v>
          </cell>
          <cell r="B13390" t="str">
            <v>- base con isolatore</v>
          </cell>
          <cell r="C13390" t="str">
            <v>cad</v>
          </cell>
          <cell r="D13390" t="str">
            <v>45,22</v>
          </cell>
        </row>
        <row r="13391">
          <cell r="A13391" t="str">
            <v>1E.13.020.0040.d</v>
          </cell>
          <cell r="B13391" t="str">
            <v>- anello adattatore</v>
          </cell>
          <cell r="C13391" t="str">
            <v>cad</v>
          </cell>
          <cell r="D13391" t="str">
            <v>23,51</v>
          </cell>
        </row>
        <row r="13392">
          <cell r="A13392" t="str">
            <v>1E.13.020.0040.e</v>
          </cell>
          <cell r="B13392" t="str">
            <v>- cappuccio antiacqua per zoccolo</v>
          </cell>
          <cell r="C13392" t="str">
            <v>cad</v>
          </cell>
          <cell r="D13392" t="str">
            <v>15,74</v>
          </cell>
        </row>
        <row r="13393">
          <cell r="A13393" t="str">
            <v>1E.13.020.0050</v>
          </cell>
          <cell r="B13393" t="str">
            <v>Pulsanti manuali indirizzabili:</v>
          </cell>
          <cell r="C13393"/>
          <cell r="D13393"/>
        </row>
        <row r="13394">
          <cell r="A13394" t="str">
            <v>1E.13.020.0050.a</v>
          </cell>
          <cell r="B13394" t="str">
            <v>- pulsante indirizzato manuale da interno a rottura vetro, provvisto di led rosso per la segnalazione locale di allarme, doppio isolatore per protezione della linea di comunicazione. Fornito con chiave di test, certificato CPR in accordo alla Normativa EN 54 parte 11 e 17. Alimentazione 15-28Vcc., corrente a riposo di 200 microA ed in allarme di 5mA con led attivo. Temperatura di funzionamento da 0°C a +50°C. Umidità relativa sino a 95%. Grado di protezione IP24D.</v>
          </cell>
          <cell r="C13394" t="str">
            <v>cad</v>
          </cell>
          <cell r="D13394" t="str">
            <v>122,34</v>
          </cell>
        </row>
        <row r="13395">
          <cell r="A13395" t="str">
            <v>1E.13.020.0050.b</v>
          </cell>
          <cell r="B13395" t="str">
            <v>- membrana plastica da utilizzare al posto del vetrino per rendere riarmabile il pulsante</v>
          </cell>
          <cell r="C13395" t="str">
            <v>cad</v>
          </cell>
          <cell r="D13395" t="str">
            <v>13,68</v>
          </cell>
        </row>
        <row r="13396">
          <cell r="A13396" t="str">
            <v>1E.13.020.0050.c</v>
          </cell>
          <cell r="B13396" t="str">
            <v>- vetro di ricambio per pulsante, confezione da 10 pezzi</v>
          </cell>
          <cell r="C13396" t="str">
            <v>cad</v>
          </cell>
          <cell r="D13396" t="str">
            <v>34,07</v>
          </cell>
        </row>
        <row r="13397">
          <cell r="A13397" t="str">
            <v>1E.13.020.0050.d</v>
          </cell>
          <cell r="B13397" t="str">
            <v>- base relè</v>
          </cell>
          <cell r="C13397" t="str">
            <v>cad</v>
          </cell>
          <cell r="D13397" t="str">
            <v>74,23</v>
          </cell>
        </row>
        <row r="13398">
          <cell r="A13398" t="str">
            <v>1E.13.020.0050.e</v>
          </cell>
          <cell r="B13398" t="str">
            <v>- kit per montaggio incassato</v>
          </cell>
          <cell r="C13398" t="str">
            <v>cad</v>
          </cell>
          <cell r="D13398" t="str">
            <v>14,58</v>
          </cell>
        </row>
        <row r="13399">
          <cell r="A13399" t="str">
            <v>1E.13.020.0050.f</v>
          </cell>
          <cell r="B13399" t="str">
            <v>- anello adattatore</v>
          </cell>
          <cell r="C13399" t="str">
            <v>cad</v>
          </cell>
          <cell r="D13399" t="str">
            <v>12,94</v>
          </cell>
        </row>
        <row r="13400">
          <cell r="A13400" t="str">
            <v>1E.13.020.0050.g</v>
          </cell>
          <cell r="B13400" t="str">
            <v>- cappuccio antiacqua per zoccolo</v>
          </cell>
          <cell r="C13400" t="str">
            <v>cad</v>
          </cell>
          <cell r="D13400" t="str">
            <v>33,43</v>
          </cell>
        </row>
        <row r="13401">
          <cell r="A13401" t="str">
            <v>1E.13.020.0050.h</v>
          </cell>
          <cell r="B13401" t="str">
            <v>- pulsante indirizzato manuale da esterno a rottura vetro, provvisto di led rosso per la segnalazione locale di allarme, isolatore per protezione della linea di comunicazione. Fornito con chiave di test. Certificato CPR in accordo alla Normativa EN 54 parte 11 e 17. Alimentazione 15-28Vcc., corrente a riposo di 200 microA ed in allarme di 5mA con led attivo. Temperatura di funzionamento da 0°C a +50°C. Umidità relativa sino a 95%. Grado di protezione IP67.</v>
          </cell>
          <cell r="C13401" t="str">
            <v>cad</v>
          </cell>
          <cell r="D13401" t="str">
            <v>358,68</v>
          </cell>
        </row>
        <row r="13402">
          <cell r="A13402" t="str">
            <v>1E.13.020.0050.i</v>
          </cell>
          <cell r="B13402" t="str">
            <v>- mascherina di copertura in plastica per avvisatori manuali, da posizionare frontalmente tramite semplici agganci al fine di proteggere la manovra di attivazione.</v>
          </cell>
          <cell r="C13402" t="str">
            <v>cad</v>
          </cell>
          <cell r="D13402" t="str">
            <v>12,12</v>
          </cell>
        </row>
        <row r="13403">
          <cell r="A13403" t="str">
            <v>1E.13.020.0050.j</v>
          </cell>
          <cell r="B13403" t="str">
            <v>- membrana resettabile per pulsanti manuali</v>
          </cell>
          <cell r="C13403" t="str">
            <v>cad</v>
          </cell>
          <cell r="D13403" t="str">
            <v>8,17</v>
          </cell>
        </row>
        <row r="13404">
          <cell r="A13404" t="str">
            <v>1E.13.020.0060</v>
          </cell>
          <cell r="B13404" t="str">
            <v>Interfacce analogiche:</v>
          </cell>
          <cell r="C13404"/>
          <cell r="D13404"/>
        </row>
        <row r="13405">
          <cell r="A13405" t="str">
            <v>1E.13.020.0060.a</v>
          </cell>
          <cell r="B13405" t="str">
            <v>- modulo di ingresso, interfaccia per rivelatori di fumo convenzionali a 2 fili</v>
          </cell>
          <cell r="C13405" t="str">
            <v>cad</v>
          </cell>
          <cell r="D13405" t="str">
            <v>142,91</v>
          </cell>
        </row>
        <row r="13406">
          <cell r="A13406" t="str">
            <v>1E.13.020.0060.b</v>
          </cell>
          <cell r="B13406" t="str">
            <v>- modulo di ingresso miniaturizzato</v>
          </cell>
          <cell r="C13406" t="str">
            <v>cad</v>
          </cell>
          <cell r="D13406" t="str">
            <v>104,80</v>
          </cell>
        </row>
        <row r="13407">
          <cell r="A13407" t="str">
            <v>1E.13.020.0060.c</v>
          </cell>
          <cell r="B13407" t="str">
            <v>- modulo 4 ingressi</v>
          </cell>
          <cell r="C13407" t="str">
            <v>cad</v>
          </cell>
          <cell r="D13407" t="str">
            <v>144,61</v>
          </cell>
        </row>
        <row r="13408">
          <cell r="A13408" t="str">
            <v>1E.13.020.0060.d</v>
          </cell>
          <cell r="B13408" t="str">
            <v>- modulo 4 ingressi- 4 relé</v>
          </cell>
          <cell r="C13408" t="str">
            <v>cad</v>
          </cell>
          <cell r="D13408" t="str">
            <v>260,62</v>
          </cell>
        </row>
        <row r="13409">
          <cell r="A13409" t="str">
            <v>1E.13.020.0060.e</v>
          </cell>
          <cell r="B13409" t="str">
            <v>- modulo per 1 linea controllata di avvisatori acustici</v>
          </cell>
          <cell r="C13409" t="str">
            <v>cad</v>
          </cell>
          <cell r="D13409" t="str">
            <v>198,46</v>
          </cell>
        </row>
        <row r="13410">
          <cell r="A13410" t="str">
            <v>1E.13.020.0060.f</v>
          </cell>
          <cell r="B13410" t="str">
            <v>- modulo 1 ingresso</v>
          </cell>
          <cell r="C13410" t="str">
            <v>cad</v>
          </cell>
          <cell r="D13410" t="str">
            <v>198,46</v>
          </cell>
        </row>
        <row r="13411">
          <cell r="A13411" t="str">
            <v>1E.13.020.0060.g</v>
          </cell>
          <cell r="B13411" t="str">
            <v>- modulo 2 ingressi + 2 uscite</v>
          </cell>
          <cell r="C13411" t="str">
            <v>cad</v>
          </cell>
          <cell r="D13411" t="str">
            <v>198,79</v>
          </cell>
        </row>
        <row r="13412">
          <cell r="A13412" t="str">
            <v>1E.13.020.0060.h</v>
          </cell>
          <cell r="B13412" t="str">
            <v>- modulo 2 ingressi + 1 uscita</v>
          </cell>
          <cell r="C13412" t="str">
            <v>cad</v>
          </cell>
          <cell r="D13412" t="str">
            <v>158,57</v>
          </cell>
        </row>
        <row r="13413">
          <cell r="A13413" t="str">
            <v>1E.13.020.0070</v>
          </cell>
          <cell r="B13413" t="str">
            <v>Interfacce analogiche</v>
          </cell>
          <cell r="C13413"/>
          <cell r="D13413"/>
        </row>
        <row r="13414">
          <cell r="A13414" t="str">
            <v>1E.13.020.0070.a</v>
          </cell>
          <cell r="B13414" t="str">
            <v>- modulo di ingresso, interfaccia per rivelatori di fumo convenzionali a 2 fili</v>
          </cell>
          <cell r="C13414" t="str">
            <v>cad</v>
          </cell>
          <cell r="D13414" t="str">
            <v>165,03</v>
          </cell>
        </row>
        <row r="13415">
          <cell r="A13415" t="str">
            <v>1E.13.020.0070.b</v>
          </cell>
          <cell r="B13415" t="str">
            <v>- modulo di ingresso miniaturizzato</v>
          </cell>
          <cell r="C13415" t="str">
            <v>cad</v>
          </cell>
          <cell r="D13415" t="str">
            <v>87,98</v>
          </cell>
        </row>
        <row r="13416">
          <cell r="A13416" t="str">
            <v>1E.13.020.0070.c</v>
          </cell>
          <cell r="B13416" t="str">
            <v>- modulo di ingresso micro con uscita per LED</v>
          </cell>
          <cell r="C13416" t="str">
            <v>cad</v>
          </cell>
          <cell r="D13416" t="str">
            <v>92,91</v>
          </cell>
        </row>
        <row r="13417">
          <cell r="A13417" t="str">
            <v>1E.13.020.0070.d</v>
          </cell>
          <cell r="B13417" t="str">
            <v>- modulo 10 ingressi</v>
          </cell>
          <cell r="C13417" t="str">
            <v>cad</v>
          </cell>
          <cell r="D13417" t="str">
            <v>439,29</v>
          </cell>
        </row>
        <row r="13418">
          <cell r="A13418" t="str">
            <v>1E.13.020.0070.e</v>
          </cell>
          <cell r="B13418" t="str">
            <v>- modulo 10 uscite relè</v>
          </cell>
          <cell r="C13418" t="str">
            <v>cad</v>
          </cell>
          <cell r="D13418" t="str">
            <v>518,82</v>
          </cell>
        </row>
        <row r="13419">
          <cell r="A13419" t="str">
            <v>1E.13.020.0070.f</v>
          </cell>
          <cell r="B13419" t="str">
            <v>- modulo 5 ingressi - 5 uscite</v>
          </cell>
          <cell r="C13419" t="str">
            <v>cad</v>
          </cell>
          <cell r="D13419" t="str">
            <v>450,76</v>
          </cell>
        </row>
        <row r="13420">
          <cell r="A13420" t="str">
            <v>1E.13.020.0070.g</v>
          </cell>
          <cell r="B13420" t="str">
            <v>- modulo 1 uscita</v>
          </cell>
          <cell r="C13420" t="str">
            <v>cad</v>
          </cell>
          <cell r="D13420" t="str">
            <v>112,56</v>
          </cell>
        </row>
        <row r="13421">
          <cell r="A13421" t="str">
            <v>1E.13.020.0070.h</v>
          </cell>
          <cell r="B13421" t="str">
            <v>- modulo 1 ingresso</v>
          </cell>
          <cell r="C13421" t="str">
            <v>cad</v>
          </cell>
          <cell r="D13421" t="str">
            <v>99,45</v>
          </cell>
        </row>
        <row r="13422">
          <cell r="A13422" t="str">
            <v>1E.13.020.0070.i</v>
          </cell>
          <cell r="B13422" t="str">
            <v>- modulo 2 ingressi</v>
          </cell>
          <cell r="C13422" t="str">
            <v>cad</v>
          </cell>
          <cell r="D13422" t="str">
            <v>126,34</v>
          </cell>
        </row>
        <row r="13423">
          <cell r="A13423" t="str">
            <v>1E.13.020.0070.j</v>
          </cell>
          <cell r="B13423" t="str">
            <v>- modulo 2 ingressi + 1 uscita</v>
          </cell>
          <cell r="C13423" t="str">
            <v>cad</v>
          </cell>
          <cell r="D13423" t="str">
            <v>146,83</v>
          </cell>
        </row>
        <row r="13424">
          <cell r="A13424" t="str">
            <v>1E.13.020.0070.k</v>
          </cell>
          <cell r="B13424" t="str">
            <v>- modulo d'isolamento</v>
          </cell>
          <cell r="C13424" t="str">
            <v>cad</v>
          </cell>
          <cell r="D13424" t="str">
            <v>81,80</v>
          </cell>
        </row>
        <row r="13425">
          <cell r="A13425" t="str">
            <v>1E.13.020.0070.l</v>
          </cell>
          <cell r="B13425" t="str">
            <v>- box per montaggio</v>
          </cell>
          <cell r="C13425" t="str">
            <v>cad</v>
          </cell>
          <cell r="D13425" t="str">
            <v>19,48</v>
          </cell>
        </row>
        <row r="13426">
          <cell r="A13426" t="str">
            <v>1E.13.020.0070.m</v>
          </cell>
          <cell r="B13426" t="str">
            <v>- accessorio per montaggio su guida DIN</v>
          </cell>
          <cell r="C13426" t="str">
            <v>cad</v>
          </cell>
          <cell r="D13426" t="str">
            <v>15,40</v>
          </cell>
        </row>
        <row r="13427">
          <cell r="A13427" t="str">
            <v>1E.13.020.0070.n</v>
          </cell>
          <cell r="B13427" t="str">
            <v>- accessorio per montaggio su pannello</v>
          </cell>
          <cell r="C13427" t="str">
            <v>cad</v>
          </cell>
          <cell r="D13427" t="str">
            <v>15,40</v>
          </cell>
        </row>
        <row r="13428">
          <cell r="A13428" t="str">
            <v>1E.13.020.0080</v>
          </cell>
          <cell r="B13428" t="str">
            <v>Interfaccia speciale per chiamata operatore, fornisce 2 ingressi per contatti e 1 uscita per segnalatore ottico/acustico, telealimentato da loop</v>
          </cell>
          <cell r="C13428" t="str">
            <v>cad</v>
          </cell>
          <cell r="D13428" t="str">
            <v>157,30</v>
          </cell>
        </row>
        <row r="13429">
          <cell r="A13429" t="str">
            <v>1E.13.020.0090</v>
          </cell>
          <cell r="B13429" t="str">
            <v>Segnalatori acustici indirizzabili</v>
          </cell>
          <cell r="C13429"/>
          <cell r="D13429"/>
        </row>
        <row r="13430">
          <cell r="A13430" t="str">
            <v>1E.13.020.0090.a</v>
          </cell>
          <cell r="B13430" t="str">
            <v>- Sirena elettronica indirizzabile alimentata da loop o con alimentazione esterna</v>
          </cell>
          <cell r="C13430" t="str">
            <v>cad</v>
          </cell>
          <cell r="D13430" t="str">
            <v>150,73</v>
          </cell>
        </row>
        <row r="13431">
          <cell r="A13431" t="str">
            <v>1E.13.020.0090.b</v>
          </cell>
          <cell r="B13431" t="str">
            <v>- supporto di montaggio per sirena, IP54 di colore rosso</v>
          </cell>
          <cell r="C13431" t="str">
            <v>cad</v>
          </cell>
          <cell r="D13431" t="str">
            <v>12,94</v>
          </cell>
        </row>
        <row r="13432">
          <cell r="A13432" t="str">
            <v>1E.13.020.0090.c</v>
          </cell>
          <cell r="B13432" t="str">
            <v>- supporto di montaggio per sirena di colore rosso</v>
          </cell>
          <cell r="C13432" t="str">
            <v>cad</v>
          </cell>
          <cell r="D13432" t="str">
            <v>16,20</v>
          </cell>
        </row>
        <row r="13433">
          <cell r="A13433" t="str">
            <v>1E.13.020.0095</v>
          </cell>
          <cell r="B13433" t="str">
            <v>Barriera di rivelazione fumi con emissione ad infrarossi con tipologia di funzionamento a riflessione. Autoreset e soglie di allarme regolabili. Connessione diretta al loop di rivelazione; il collegamento ai 2 conduttori del loop fornisce sia alimentazione all'apparato, che l'indirizzo dell'elemento per provvedere alla trasmissione delle segnalazioni di allarme e guasto. L'unità è fornita completa di prisma di riflessione. Conforme alle norme EN 54 pt.12, con dichiarazione DOP. Portata / accessori:</v>
          </cell>
          <cell r="C13433"/>
          <cell r="D13433"/>
        </row>
        <row r="13434">
          <cell r="A13434" t="str">
            <v>1E.13.020.0095.a</v>
          </cell>
          <cell r="B13434" t="str">
            <v>- da 5 a 50 mt. in lunghezza per 15 mt. in larghezza</v>
          </cell>
          <cell r="C13434" t="str">
            <v>cad</v>
          </cell>
          <cell r="D13434" t="str">
            <v>1.140,54</v>
          </cell>
        </row>
        <row r="13435">
          <cell r="A13435" t="str">
            <v>1E.13.020.0095.b</v>
          </cell>
          <cell r="B13435" t="str">
            <v>- da 5 a 100 mt. in lunghezza per 15 mt. in larghezza</v>
          </cell>
          <cell r="C13435" t="str">
            <v>cad</v>
          </cell>
          <cell r="D13435" t="str">
            <v>1.437,32</v>
          </cell>
        </row>
        <row r="13436">
          <cell r="A13436" t="str">
            <v>1E.13.020.0095.c</v>
          </cell>
          <cell r="B13436" t="str">
            <v>- riflettore a lungo raggio 70-100 m</v>
          </cell>
          <cell r="C13436" t="str">
            <v>cad</v>
          </cell>
          <cell r="D13436" t="str">
            <v>293,01</v>
          </cell>
        </row>
        <row r="13437">
          <cell r="A13437" t="str">
            <v>1E.13.020.0095.d</v>
          </cell>
          <cell r="B13437" t="str">
            <v>- supporto di montaggio girevole</v>
          </cell>
          <cell r="C13437" t="str">
            <v>cad</v>
          </cell>
          <cell r="D13437" t="str">
            <v>278,80</v>
          </cell>
        </row>
        <row r="13438">
          <cell r="A13438" t="str">
            <v>1E.13.030</v>
          </cell>
          <cell r="B13438" t="str">
            <v>CENTRALI CONVENZIONALI</v>
          </cell>
          <cell r="C13438"/>
          <cell r="D13438"/>
        </row>
        <row r="13439">
          <cell r="A13439" t="str">
            <v>1E.13.030.0010</v>
          </cell>
          <cell r="B13439" t="str">
            <v>Centrale convenzionale, conforme alla norma EN54</v>
          </cell>
          <cell r="C13439"/>
          <cell r="D13439"/>
        </row>
        <row r="13440">
          <cell r="A13440" t="str">
            <v>1E.13.030.0010.a</v>
          </cell>
          <cell r="B13440" t="str">
            <v>- centrale a 2 zone di rivelazione incendio, batterie escluse</v>
          </cell>
          <cell r="C13440" t="str">
            <v>cad</v>
          </cell>
          <cell r="D13440" t="str">
            <v>427,34</v>
          </cell>
        </row>
        <row r="13441">
          <cell r="A13441" t="str">
            <v>1E.13.030.0010.b</v>
          </cell>
          <cell r="B13441" t="str">
            <v>- centrale a 4 zone di rivelazione incendio, batterie escluse</v>
          </cell>
          <cell r="C13441" t="str">
            <v>cad</v>
          </cell>
          <cell r="D13441" t="str">
            <v>545,78</v>
          </cell>
        </row>
        <row r="13442">
          <cell r="A13442" t="str">
            <v>1E.13.030.0010.c</v>
          </cell>
          <cell r="B13442" t="str">
            <v>- centrale a 8 zone di rivelazione incendio, batterie escluse</v>
          </cell>
          <cell r="C13442" t="str">
            <v>cad</v>
          </cell>
          <cell r="D13442" t="str">
            <v>664,72</v>
          </cell>
        </row>
        <row r="13443">
          <cell r="A13443" t="str">
            <v>1E.13.030.0010.d</v>
          </cell>
          <cell r="B13443" t="str">
            <v>- centrale a 16 zone di rivelazione incendio, batterie escluse</v>
          </cell>
          <cell r="C13443" t="str">
            <v>cad</v>
          </cell>
          <cell r="D13443" t="str">
            <v>664,72</v>
          </cell>
        </row>
        <row r="13444">
          <cell r="A13444" t="str">
            <v>1E.13.030.0020</v>
          </cell>
          <cell r="B13444" t="str">
            <v>Centrale convenzionale con opzione di spegnimento, conforme alla norma EN54</v>
          </cell>
          <cell r="C13444"/>
          <cell r="D13444"/>
        </row>
        <row r="13445">
          <cell r="A13445" t="str">
            <v>1E.13.030.0020.a</v>
          </cell>
          <cell r="B13445" t="str">
            <v>- centrale a 12 zone con display a cristalli liquidi, software multilingue, batterie escluse</v>
          </cell>
          <cell r="C13445" t="str">
            <v>cad</v>
          </cell>
          <cell r="D13445" t="str">
            <v>1.454,41</v>
          </cell>
        </row>
        <row r="13446">
          <cell r="A13446" t="str">
            <v>1E.13.030.0020.b</v>
          </cell>
          <cell r="B13446" t="str">
            <v>- scheda per centrale , fornisce 2 canali di spegnimento</v>
          </cell>
          <cell r="C13446" t="str">
            <v>cad</v>
          </cell>
          <cell r="D13446" t="str">
            <v>197,51</v>
          </cell>
        </row>
        <row r="13447">
          <cell r="A13447" t="str">
            <v>1E.13.030.0020.c</v>
          </cell>
          <cell r="B13447" t="str">
            <v>- scheda per 16 relè programmabili</v>
          </cell>
          <cell r="C13447" t="str">
            <v>cad</v>
          </cell>
          <cell r="D13447" t="str">
            <v>253,03</v>
          </cell>
        </row>
        <row r="13448">
          <cell r="A13448" t="str">
            <v>1E.13.040</v>
          </cell>
          <cell r="B13448" t="str">
            <v>RIVELATORI E ACCESSORI PER CENTRALI CONVENZIONALI</v>
          </cell>
          <cell r="C13448"/>
          <cell r="D13448"/>
        </row>
        <row r="13449">
          <cell r="A13449" t="str">
            <v>1E.13.040.0010</v>
          </cell>
          <cell r="B13449" t="str">
            <v>Rivelatori a basso profilo:</v>
          </cell>
          <cell r="C13449"/>
          <cell r="D13449"/>
        </row>
        <row r="13450">
          <cell r="A13450" t="str">
            <v>1E.13.040.0010.a</v>
          </cell>
          <cell r="B13450" t="str">
            <v>- ottico di fumo</v>
          </cell>
          <cell r="C13450" t="str">
            <v>cad</v>
          </cell>
          <cell r="D13450" t="str">
            <v>62,44</v>
          </cell>
        </row>
        <row r="13451">
          <cell r="A13451" t="str">
            <v>1E.13.040.0010.b</v>
          </cell>
          <cell r="B13451" t="str">
            <v>- ottico di fumo con relè</v>
          </cell>
          <cell r="C13451" t="str">
            <v>cad</v>
          </cell>
          <cell r="D13451" t="str">
            <v>89,88</v>
          </cell>
        </row>
        <row r="13452">
          <cell r="A13452" t="str">
            <v>1E.13.040.0010.c</v>
          </cell>
          <cell r="B13452" t="str">
            <v>- ottico termico multicriteria</v>
          </cell>
          <cell r="C13452" t="str">
            <v>cad</v>
          </cell>
          <cell r="D13452" t="str">
            <v>79,81</v>
          </cell>
        </row>
        <row r="13453">
          <cell r="A13453" t="str">
            <v>1E.13.040.0010.d</v>
          </cell>
          <cell r="B13453" t="str">
            <v>- termovelocimetrico + max temperatura 57°C</v>
          </cell>
          <cell r="C13453" t="str">
            <v>cad</v>
          </cell>
          <cell r="D13453" t="str">
            <v>60,13</v>
          </cell>
        </row>
        <row r="13454">
          <cell r="A13454" t="str">
            <v>1E.13.040.0010.e</v>
          </cell>
          <cell r="B13454" t="str">
            <v>- termovelocimetrico + max temperatura 57°C e relè</v>
          </cell>
          <cell r="C13454" t="str">
            <v>cad</v>
          </cell>
          <cell r="D13454" t="str">
            <v>92,85</v>
          </cell>
        </row>
        <row r="13455">
          <cell r="A13455" t="str">
            <v>1E.13.040.0020</v>
          </cell>
          <cell r="B13455" t="str">
            <v>Accessori per rivelatori basso profilo:</v>
          </cell>
          <cell r="C13455"/>
          <cell r="D13455"/>
        </row>
        <row r="13456">
          <cell r="A13456" t="str">
            <v>1E.13.040.0020.a</v>
          </cell>
          <cell r="B13456" t="str">
            <v>- base per rivelatori</v>
          </cell>
          <cell r="C13456" t="str">
            <v>cad</v>
          </cell>
          <cell r="D13456" t="str">
            <v>12,58</v>
          </cell>
        </row>
        <row r="13457">
          <cell r="A13457" t="str">
            <v>1E.13.040.0020.b</v>
          </cell>
          <cell r="B13457" t="str">
            <v>- controbase ingresso tubi- in plastica</v>
          </cell>
          <cell r="C13457" t="str">
            <v>cad</v>
          </cell>
          <cell r="D13457" t="str">
            <v>11,69</v>
          </cell>
        </row>
        <row r="13458">
          <cell r="A13458" t="str">
            <v>1E.13.040.0020.c</v>
          </cell>
          <cell r="B13458" t="str">
            <v>- anello adattatore</v>
          </cell>
          <cell r="C13458" t="str">
            <v>cad</v>
          </cell>
          <cell r="D13458" t="str">
            <v>17,95</v>
          </cell>
        </row>
        <row r="13459">
          <cell r="A13459" t="str">
            <v>1E.13.040.0020.d</v>
          </cell>
          <cell r="B13459" t="str">
            <v>- cappuccio antiacqua per zoccolo</v>
          </cell>
          <cell r="C13459" t="str">
            <v>cad</v>
          </cell>
          <cell r="D13459" t="str">
            <v>10,19</v>
          </cell>
        </row>
        <row r="13460">
          <cell r="A13460" t="str">
            <v>1E.13.040.0030</v>
          </cell>
          <cell r="B13460" t="str">
            <v>Rivelatori a sicurezza intrinseca:</v>
          </cell>
          <cell r="C13460"/>
          <cell r="D13460"/>
        </row>
        <row r="13461">
          <cell r="A13461" t="str">
            <v>1E.13.040.0030.a</v>
          </cell>
          <cell r="B13461" t="str">
            <v>- multicriterio ottico/termico a sicurezza intrinseca</v>
          </cell>
          <cell r="C13461" t="str">
            <v>cad</v>
          </cell>
          <cell r="D13461" t="str">
            <v>279,28</v>
          </cell>
        </row>
        <row r="13462">
          <cell r="A13462" t="str">
            <v>1E.13.040.0030.b</v>
          </cell>
          <cell r="B13462" t="str">
            <v>- termovelocimetrico a sicurezza intrinseca</v>
          </cell>
          <cell r="C13462" t="str">
            <v>cad</v>
          </cell>
          <cell r="D13462" t="str">
            <v>206,50</v>
          </cell>
        </row>
        <row r="13463">
          <cell r="A13463" t="str">
            <v>1E.13.040.0030.c</v>
          </cell>
          <cell r="B13463" t="str">
            <v>- ottico di fumo a sicurezza intrinseca</v>
          </cell>
          <cell r="C13463" t="str">
            <v>cad</v>
          </cell>
          <cell r="D13463" t="str">
            <v>65,52</v>
          </cell>
        </row>
        <row r="13464">
          <cell r="A13464" t="str">
            <v>1E.13.040.0030.d</v>
          </cell>
          <cell r="B13464" t="str">
            <v>- barriera a sicurezza intrinseca</v>
          </cell>
          <cell r="C13464" t="str">
            <v>cad</v>
          </cell>
          <cell r="D13464" t="str">
            <v>776,95</v>
          </cell>
        </row>
        <row r="13465">
          <cell r="A13465" t="str">
            <v>1E.13.040.0040</v>
          </cell>
          <cell r="B13465" t="str">
            <v>Camera di analisi per condotte per la campionatura della corrente d'aria nelle condotte, possibilità di montaggio di rivelatori di fumo ottici, controllo costante della sensibilità e verifica degli allarmi della centrale, range dell'aria nel canale 2-20 m/s, contenitore in plastica robusta, coperchio trasparente per ispezione dei filcamera di analisi per condotte di ventilazione con custodia in ABS. E' previsto l'utilizzo di un unico tubo di campionamento con lunghezza di 600 mm. in grado di prelevare e reimmettere l'aria in condotta. L'unità dovrà essere in grado di monitorare un flusso di aria tra 0,2 m/s e 20 m/s. Escluso rivelatore e base. Protezione IP54. Adatta per l'utilizzo con rivelatori convenzionali e analogici.</v>
          </cell>
          <cell r="C13465"/>
          <cell r="D13465"/>
        </row>
        <row r="13466">
          <cell r="A13466" t="str">
            <v>1E.13.040.0040.a</v>
          </cell>
          <cell r="B13466" t="str">
            <v>- camera di analisi</v>
          </cell>
          <cell r="C13466" t="str">
            <v>cad</v>
          </cell>
          <cell r="D13466" t="str">
            <v>249,68</v>
          </cell>
        </row>
        <row r="13467">
          <cell r="A13467" t="str">
            <v>1E.13.040.0040.b</v>
          </cell>
          <cell r="B13467" t="str">
            <v>- tubo di campionamento cm 150</v>
          </cell>
          <cell r="C13467" t="str">
            <v>cad</v>
          </cell>
          <cell r="D13467" t="str">
            <v>20,39</v>
          </cell>
        </row>
        <row r="13468">
          <cell r="A13468" t="str">
            <v>1E.13.040.0050</v>
          </cell>
          <cell r="B13468" t="str">
            <v>Rivelatori termici speciali</v>
          </cell>
          <cell r="C13468"/>
          <cell r="D13468"/>
        </row>
        <row r="13469">
          <cell r="A13469" t="str">
            <v>1E.13.040.0050.a</v>
          </cell>
          <cell r="B13469" t="str">
            <v>- termico ADPE, temperatura a richiesta</v>
          </cell>
          <cell r="C13469" t="str">
            <v>cad</v>
          </cell>
          <cell r="D13469" t="str">
            <v>470,35</v>
          </cell>
        </row>
        <row r="13470">
          <cell r="A13470" t="str">
            <v>1E.13.040.0050.b</v>
          </cell>
          <cell r="B13470" t="str">
            <v>- termico IP66, temperatura a richiesta</v>
          </cell>
          <cell r="C13470" t="str">
            <v>cad</v>
          </cell>
          <cell r="D13470" t="str">
            <v>420,33</v>
          </cell>
        </row>
        <row r="13471">
          <cell r="A13471" t="str">
            <v>1E.13.040.0050.c</v>
          </cell>
          <cell r="B13471" t="str">
            <v>- termico, temperatura 57°C</v>
          </cell>
          <cell r="C13471" t="str">
            <v>cad</v>
          </cell>
          <cell r="D13471" t="str">
            <v>224,30</v>
          </cell>
        </row>
        <row r="13472">
          <cell r="A13472" t="str">
            <v>1E.13.040.0050.d</v>
          </cell>
          <cell r="B13472" t="str">
            <v>- termico, temperatura 90°C</v>
          </cell>
          <cell r="C13472" t="str">
            <v>cad</v>
          </cell>
          <cell r="D13472" t="str">
            <v>224,30</v>
          </cell>
        </row>
        <row r="13473">
          <cell r="A13473" t="str">
            <v>1E.13.040.0050.e</v>
          </cell>
          <cell r="B13473" t="str">
            <v>- termico, temperatura a richiesta (max 110°C)</v>
          </cell>
          <cell r="C13473" t="str">
            <v>cad</v>
          </cell>
          <cell r="D13473" t="str">
            <v>234,98</v>
          </cell>
        </row>
        <row r="13474">
          <cell r="A13474" t="str">
            <v>1E.13.040.0050.f</v>
          </cell>
          <cell r="B13474" t="str">
            <v>- termico ADPE, temperatura 57°C</v>
          </cell>
          <cell r="C13474" t="str">
            <v>cad</v>
          </cell>
          <cell r="D13474" t="str">
            <v>256,39</v>
          </cell>
        </row>
        <row r="13475">
          <cell r="A13475" t="str">
            <v>1E.13.040.0050.g</v>
          </cell>
          <cell r="B13475" t="str">
            <v>- termico ADPE, temperatura 90°C</v>
          </cell>
          <cell r="C13475" t="str">
            <v>cad</v>
          </cell>
          <cell r="D13475" t="str">
            <v>256,39</v>
          </cell>
        </row>
        <row r="13476">
          <cell r="A13476" t="str">
            <v>1E.13.040.0050.h</v>
          </cell>
          <cell r="B13476" t="str">
            <v>- termico ADPE, temperatura a richiesta (max 110°C)</v>
          </cell>
          <cell r="C13476" t="str">
            <v>cad</v>
          </cell>
          <cell r="D13476" t="str">
            <v>284,21</v>
          </cell>
        </row>
        <row r="13477">
          <cell r="A13477" t="str">
            <v>1E.13.040.0050.i</v>
          </cell>
          <cell r="B13477" t="str">
            <v>- sonda IP67, temp. 57°C</v>
          </cell>
          <cell r="C13477" t="str">
            <v>cad</v>
          </cell>
          <cell r="D13477" t="str">
            <v>177,57</v>
          </cell>
        </row>
        <row r="13478">
          <cell r="A13478" t="str">
            <v>1E.13.040.0050.j</v>
          </cell>
          <cell r="B13478" t="str">
            <v>- sonda IP67, temperatura a richiesta (max 110°C)</v>
          </cell>
          <cell r="C13478" t="str">
            <v>cad</v>
          </cell>
          <cell r="D13478" t="str">
            <v>191,83</v>
          </cell>
        </row>
        <row r="13479">
          <cell r="A13479" t="str">
            <v>1E.13.040.0060</v>
          </cell>
          <cell r="B13479" t="str">
            <v>Cavo termosensibile :</v>
          </cell>
          <cell r="C13479"/>
          <cell r="D13479"/>
        </row>
        <row r="13480">
          <cell r="A13480" t="str">
            <v>1E.13.040.0060.a</v>
          </cell>
          <cell r="B13480" t="str">
            <v>- tarato per 68°C</v>
          </cell>
          <cell r="C13480" t="str">
            <v>m</v>
          </cell>
          <cell r="D13480" t="str">
            <v>17,52</v>
          </cell>
        </row>
        <row r="13481">
          <cell r="A13481" t="str">
            <v>1E.13.040.0060.b</v>
          </cell>
          <cell r="B13481" t="str">
            <v>- tarato per 105°C</v>
          </cell>
          <cell r="C13481" t="str">
            <v>m</v>
          </cell>
          <cell r="D13481" t="str">
            <v>16,09</v>
          </cell>
        </row>
        <row r="13482">
          <cell r="A13482" t="str">
            <v>1E.13.040.0070</v>
          </cell>
          <cell r="B13482" t="str">
            <v>Sonde antiallagamento:</v>
          </cell>
          <cell r="C13482"/>
          <cell r="D13482"/>
        </row>
        <row r="13483">
          <cell r="A13483" t="str">
            <v>1E.13.040.0070.a</v>
          </cell>
          <cell r="B13483" t="str">
            <v>- rilevatore puntiforme allagamento autonomo</v>
          </cell>
          <cell r="C13483" t="str">
            <v>cad</v>
          </cell>
          <cell r="D13483" t="str">
            <v>75,87</v>
          </cell>
        </row>
        <row r="13484">
          <cell r="A13484" t="str">
            <v>1E.13.040.0070.b</v>
          </cell>
          <cell r="B13484" t="str">
            <v>- rivelatore puntiforme antiallagamento</v>
          </cell>
          <cell r="C13484" t="str">
            <v>cad</v>
          </cell>
          <cell r="D13484" t="str">
            <v>63,33</v>
          </cell>
        </row>
        <row r="13485">
          <cell r="A13485" t="str">
            <v>1E.13.040.0070.c</v>
          </cell>
          <cell r="B13485" t="str">
            <v>- interfaccia per rilevatore puntiforme antiallagamento</v>
          </cell>
          <cell r="C13485" t="str">
            <v>cad</v>
          </cell>
          <cell r="D13485" t="str">
            <v>63,33</v>
          </cell>
        </row>
        <row r="13486">
          <cell r="A13486" t="str">
            <v>1E.13.040.0080</v>
          </cell>
          <cell r="B13486" t="str">
            <v>Rivelatori lineari:</v>
          </cell>
          <cell r="C13486"/>
          <cell r="D13486"/>
        </row>
        <row r="13487">
          <cell r="A13487" t="str">
            <v>1E.13.040.0080.a</v>
          </cell>
          <cell r="B13487" t="str">
            <v>- barriera lineare di rivelazione fumi con emissione ad infrarossi composta da unità di trasmissione ed unità di ricezione separate. Portata 5-120 mt. in lunghezza per una larghezza massima di 15 mt. Autoreset e soglie di allarme regolabili. Unità di controllo separata dal gruppo ottico costituita da una centralina con display LDC per la segnalazione delle condizione di allarme e di guasto su uscite a relè per ogni unità ottica ad essa collegata e relativa programmazione. Il gruppo ottico è dotato di un sistema laser e di un sistema meccanico di regolazione che consente un movimento fino a 10° per facilitarne l'allineamento. Alimentazione 12/36Vcc. Conforme alle norme EN 54 pt. 12.</v>
          </cell>
          <cell r="C13487" t="str">
            <v>cad</v>
          </cell>
          <cell r="D13487" t="str">
            <v>1.322,41</v>
          </cell>
        </row>
        <row r="13488">
          <cell r="A13488" t="str">
            <v>1E.13.040.0080.b</v>
          </cell>
          <cell r="B13488" t="str">
            <v>- barriera lineare di rivelazione fumi supplementare all'articolo 1E.13.040.0080.a collegabile all'unità di controllo separata dal gruppo ottico con emissione ad infrarossi composta da unità di trasmissione ed unità di ricezione. Portata 5-120 mt. in lunghezza per una larghezza massima di 15 mt. Autoreset e soglie di allarme regolabili. Collegamento diretto verso una unità principale. Il gruppo ottico è dotato di un sistema laser e di un sistema meccanico di regolazione che consente un movimento fino a 10° per facilitarne lallineamento. Alimentazione 12/36Vcc. Conforme alle norme EN 54 pt. 12.</v>
          </cell>
          <cell r="C13488" t="str">
            <v>cad</v>
          </cell>
          <cell r="D13488" t="str">
            <v>1.088,76</v>
          </cell>
        </row>
        <row r="13489">
          <cell r="A13489" t="str">
            <v>1E.13.040.0080.c</v>
          </cell>
          <cell r="B13489" t="str">
            <v>- rivelatore lineare di fumo convenzionale costituito da trasmettitore e ricevitore separati. Raggio di protezione compreso tra i 5 ed i 200 metri. Regolazione dell'intensità del fascio, in funzione della distanza a mezzo di trimer. Controllo automatico del guadagno per compensazione perdita del segnale a causa impolveramento. Completo d'interfaccia relè che permette la segnalazione di allarme e guasto . Certificato CPR in accordo alla normativa EN 54 parte 12. Tensione di funzionamento 24Vcc. Temperatura di funzionamento da -20°C a +55°C. Umidità relativa sino a 95% (senza condensa). Grado di protezione IP 44.</v>
          </cell>
          <cell r="C13489" t="str">
            <v>cad</v>
          </cell>
          <cell r="D13489" t="str">
            <v>1.437,78</v>
          </cell>
        </row>
        <row r="13490">
          <cell r="A13490" t="str">
            <v>1E.13.040.0080.d</v>
          </cell>
          <cell r="B13490" t="str">
            <v>- barriera lineare di rivelazione fumi con emissione ad infrarossi con tipologia di funzionamento a riflessione con unità di trasmissione e ricezione ospitati in un unica unità . Portata da 5 a 50 mt. in lunghezza per 15 mt. in larghezza. Autoreset e soglie di allarme regolabili. Segnalazione separata per la condizione di allarme e di guasto su uscite a relè. Alimentazione 12/24Vcc. Completa di prisma di riflessione. Conforme alle norme EN 54 pt. 12, con dichiarazione DOP.</v>
          </cell>
          <cell r="C13490" t="str">
            <v>cad</v>
          </cell>
          <cell r="D13490" t="str">
            <v>942,35</v>
          </cell>
        </row>
        <row r="13491">
          <cell r="A13491" t="str">
            <v>1E.13.040.0080.e</v>
          </cell>
          <cell r="B13491" t="str">
            <v>- barriera lineare di rivelazione fumi con emissione ad infrarossi con tipologia di funzionamento a riflessione con unità di trasmissione e ricezione ospitati in un unica unità. Portata da 50 a 100 mt. in lunghezza per 15 mt. in larghezza. Autoreset e soglie di allarme regolabili. Segnalazione separata per la condizione di allarme e di guasto su uscite a relè. Alimentazione 12/24Vcc. Completa di prisma di riflessione. Conforme alle norme EN54 pt.12, con dichiarazione DOP.</v>
          </cell>
          <cell r="C13491" t="str">
            <v>cad</v>
          </cell>
          <cell r="D13491" t="str">
            <v>1.094,56</v>
          </cell>
        </row>
        <row r="13492">
          <cell r="A13492" t="str">
            <v>1E.13.040.0080.f</v>
          </cell>
          <cell r="B13492" t="str">
            <v>- barriera lineare Unità Ricevente tecnologia OSID (Open-area Smoke Imaging Detection) con 7°, con duplice fascio luminoso(UV ed IR), dotato di un elemento sensibile con un effettivo campo visivo in grado di ricevere i segnali dai diversi emettitori (max fino a 7) installati spazialmente nell'area da proteggere. Ciascun emettitore genera 2 fasci luminosi nelle frequenze UV ed IR, codificati attraverso un codice univoco riconosciuto dal ricevitore. Tensione di alimentazione da 20 a 30 VCC (24 V CC nominali). Caratteristiche:</v>
          </cell>
          <cell r="C13492" t="str">
            <v>cad</v>
          </cell>
          <cell r="D13492" t="str">
            <v>1.213,39</v>
          </cell>
        </row>
        <row r="13493">
          <cell r="A13493" t="str">
            <v>1E.13.040.0080.g</v>
          </cell>
          <cell r="B13493" t="str">
            <v>- barriera lineare Unità Ricevente tecnologia OSID (Open-area Smoke Imaging Detection) con 80°, con duplice fascio luminoso(UV ed IR), dotato di un elemento sensibile con un effettivo campo visivo in grado di ricevere i segnali dai diversi emettitori (max fino a 7) installati spazialmente nell'area da proteggere. Ciascun emettitore genera 2 fasci luminosi nelle frequenze UV ed IR, codificati attraverso un codice univoco riconosciuto dal ricevitore. Tensione di alimentazione da 20 a 30 VCC (24 V CC nominali). Caratteristiche:</v>
          </cell>
          <cell r="C13493" t="str">
            <v>cad</v>
          </cell>
          <cell r="D13493" t="str">
            <v>1.377,34</v>
          </cell>
        </row>
        <row r="13494">
          <cell r="A13494" t="str">
            <v>1E.13.040.0080.h</v>
          </cell>
          <cell r="B13494" t="str">
            <v>- barriera linerare Unita Emettitore tecnologia OSID versione ad alimentazione a batteria( durata 3 anni) da integrare all'art. 1E.13.040.0080.g/f. Emettitore che genera 2 fasci luminosi nelle frequenze UV ed IR codificati attraverso un codice univoco riconosciuto dal ricevitore. Certificato secondo (305/2011/EU - CPR).</v>
          </cell>
          <cell r="C13494" t="str">
            <v>cad</v>
          </cell>
          <cell r="D13494" t="str">
            <v>612,25</v>
          </cell>
        </row>
        <row r="13495">
          <cell r="A13495" t="str">
            <v>1E.13.040.0080.i</v>
          </cell>
          <cell r="B13495" t="str">
            <v>- barriera linerare Unita Emettitore tecnologia OSID versione ad alimentazione 24Vdc da integrare all'art. 1E.13.040.0080.g/f. Emettitore che genera 2 fasci luminosi nelle frequenze UV ed IR codificati attraverso un codice univoco riconosciuto dal ricevitore. Certificato secondo (305/2011/EU - CPR).</v>
          </cell>
          <cell r="C13495" t="str">
            <v>cad</v>
          </cell>
          <cell r="D13495" t="str">
            <v>612,25</v>
          </cell>
        </row>
        <row r="13496">
          <cell r="A13496" t="str">
            <v>1E.13.040.0080.j</v>
          </cell>
          <cell r="B13496" t="str">
            <v>- kit di installazione per barriere lineari a tecnologia OSID, strumento di allineamento a Laser, filtri di test , cavo x PC , panno per pulizia, manuale.</v>
          </cell>
          <cell r="C13496" t="str">
            <v>cad</v>
          </cell>
          <cell r="D13496" t="str">
            <v>546,49</v>
          </cell>
        </row>
        <row r="13497">
          <cell r="A13497" t="str">
            <v>1E.13.040.0080.k</v>
          </cell>
          <cell r="B13497" t="str">
            <v>- barriera ad infrarossi per rivelazione incendi a riflessione. Completa di prisma per una portata da 50 - 100 mt. Basso assorbimento con alimentazione a 12/24Vcc. Elettronica di controllo separata dal gruppo ottico con uscite singole a relè per allarme e guasto. Gruppo ottico motorizzato per la compensazione di piccoli movimenti strutturali. Approvazione EN 54 pt. 12</v>
          </cell>
          <cell r="C13497" t="str">
            <v>cad</v>
          </cell>
          <cell r="D13497" t="str">
            <v>1.130,38</v>
          </cell>
        </row>
        <row r="13498">
          <cell r="A13498" t="str">
            <v>1E.13.040.0080.l</v>
          </cell>
          <cell r="B13498" t="str">
            <v>- barriera di rivelazione fumi con emissione ad infrarossi con tipologia di funzionamento a riflessione. Portata da 50 a 100 mt. in lunghezza per 15 mt. in larghezza. Autoreset e soglie di allarme regolabili. La barriera dispone di elettronica separata dal gruppo ottico con la segnalazione separata per la condizione di allarme e di guasto su uscite a relè. Il gruppo ottico è motorizzato ed in grado di compensare autonomamente eventuali piccoli disallineamenti dovuti a spostamenti strutturali. Alimentazione 12/24Vcc. Completa di prisma di riflessione. Conforme alle norme EN 54 pt. 12, con dichiarazione DOP.</v>
          </cell>
          <cell r="C13498" t="str">
            <v>cad</v>
          </cell>
          <cell r="D13498" t="str">
            <v>1.363,19</v>
          </cell>
        </row>
        <row r="13499">
          <cell r="A13499" t="str">
            <v>1E.13.040.0080.m</v>
          </cell>
          <cell r="B13499" t="str">
            <v>- Catarifrangente 10 x 10 cm per barriere lineari</v>
          </cell>
          <cell r="C13499" t="str">
            <v>cad</v>
          </cell>
          <cell r="D13499" t="str">
            <v>127,04</v>
          </cell>
        </row>
        <row r="13500">
          <cell r="A13500" t="str">
            <v>1E.13.040.0090</v>
          </cell>
          <cell r="B13500" t="str">
            <v>Rivelatori lineari in esecuzione ADPE</v>
          </cell>
          <cell r="C13500"/>
          <cell r="D13500"/>
        </row>
        <row r="13501">
          <cell r="A13501" t="str">
            <v>1E.13.040.0090.a</v>
          </cell>
          <cell r="B13501" t="str">
            <v>- ottico di fumo composto da unità di trasmissione e unità di ricezione, portata massima 100 m, custodia per installazione in ambienti con rischio di esplosione, completo d accessori di montaggio, conforme norma EN54</v>
          </cell>
          <cell r="C13501" t="str">
            <v>cad</v>
          </cell>
          <cell r="D13501" t="str">
            <v>5.364,29</v>
          </cell>
        </row>
        <row r="13502">
          <cell r="A13502" t="str">
            <v>1E.13.040.0100</v>
          </cell>
          <cell r="B13502" t="str">
            <v>Rivelatori di fiamma:</v>
          </cell>
          <cell r="C13502"/>
          <cell r="D13502"/>
        </row>
        <row r="13503">
          <cell r="A13503" t="str">
            <v>1E.13.040.0100.a</v>
          </cell>
          <cell r="B13503" t="str">
            <v>- UV 24 Vcc IP55, completo di scheda relè allarme/guasto</v>
          </cell>
          <cell r="C13503" t="str">
            <v>cad</v>
          </cell>
          <cell r="D13503" t="str">
            <v>2.179,61</v>
          </cell>
        </row>
        <row r="13504">
          <cell r="A13504" t="str">
            <v>1E.13.040.0100.b</v>
          </cell>
          <cell r="B13504" t="str">
            <v>- UV 24 Vcc antideflagrante, completo di scheda relè allarme/guasto</v>
          </cell>
          <cell r="C13504" t="str">
            <v>cad</v>
          </cell>
          <cell r="D13504" t="str">
            <v>3.614,14</v>
          </cell>
        </row>
        <row r="13505">
          <cell r="A13505" t="str">
            <v>1E.13.040.0110</v>
          </cell>
          <cell r="B13505" t="str">
            <v>Accessori per rivelatori di fiamma:</v>
          </cell>
          <cell r="C13505"/>
          <cell r="D13505"/>
        </row>
        <row r="13506">
          <cell r="A13506" t="str">
            <v>1E.13.040.0110.a</v>
          </cell>
          <cell r="B13506" t="str">
            <v>- supporto di montaggio orientabile</v>
          </cell>
          <cell r="C13506" t="str">
            <v>cad</v>
          </cell>
          <cell r="D13506" t="str">
            <v>326,70</v>
          </cell>
        </row>
        <row r="13507">
          <cell r="A13507" t="str">
            <v>1E.13.040.0120</v>
          </cell>
          <cell r="B13507" t="str">
            <v>Rivelatori di scintilla - 24 Vcc</v>
          </cell>
          <cell r="C13507" t="str">
            <v>cad</v>
          </cell>
          <cell r="D13507" t="str">
            <v>1.892,69</v>
          </cell>
        </row>
        <row r="13508">
          <cell r="A13508" t="str">
            <v>1E.13.040.0130</v>
          </cell>
          <cell r="B13508" t="str">
            <v>Supporto per Rivelatori di scintilla - 24 Vcc</v>
          </cell>
          <cell r="C13508" t="str">
            <v>cad</v>
          </cell>
          <cell r="D13508" t="str">
            <v>321,15</v>
          </cell>
        </row>
        <row r="13509">
          <cell r="A13509" t="str">
            <v>1E.13.040.0140</v>
          </cell>
          <cell r="B13509" t="str">
            <v>Elettromagneti:</v>
          </cell>
          <cell r="C13509"/>
          <cell r="D13509"/>
        </row>
        <row r="13510">
          <cell r="A13510" t="str">
            <v>1E.13.040.0140.a</v>
          </cell>
          <cell r="B13510" t="str">
            <v>- elettromagnete in contenitore metallico per montaggio a muro completo di controplacca articolata. Alimentazione a 24Vcc con forza di tenuta di 40daN ed assorbimento di 1,6 W. Protezione IP42.</v>
          </cell>
          <cell r="C13510" t="str">
            <v>cad</v>
          </cell>
          <cell r="D13510" t="str">
            <v>77,67</v>
          </cell>
        </row>
        <row r="13511">
          <cell r="A13511" t="str">
            <v>1E.13.040.0140.b</v>
          </cell>
          <cell r="B13511" t="str">
            <v>- elettromagnete in contenitore metallico per montaggio a muro completo di controplacca articolata e pulsante di sblocco. Alimentazione a 24Vcc con forza di tenuta di 40daN ed assorbimento di 1,6 W. Protezione IP42.</v>
          </cell>
          <cell r="C13511" t="str">
            <v>cad</v>
          </cell>
          <cell r="D13511" t="str">
            <v>90,54</v>
          </cell>
        </row>
        <row r="13512">
          <cell r="A13512" t="str">
            <v>1E.13.040.0140.c</v>
          </cell>
          <cell r="B13512" t="str">
            <v>- elettromagnete montato su base metallica quadrata completo di controplacca fissa. Alimentazione a 24Vcc con forza di tenuta di 40daN ed assorbimento di 1,6 W. Protezione IP30.</v>
          </cell>
          <cell r="C13512" t="str">
            <v>cad</v>
          </cell>
          <cell r="D13512" t="str">
            <v>72,51</v>
          </cell>
        </row>
        <row r="13513">
          <cell r="A13513" t="str">
            <v>1E.13.040.0140.d</v>
          </cell>
          <cell r="B13513" t="str">
            <v>- elettromagnete per porta tagliafuoco per installazione ad incasso completo di controplacca articolata e di pulsante di sblocco. Forza di ritenuta 40 daN, Alimentazione 24Vcc. Protezione IP42. Box da incasso escluso.</v>
          </cell>
          <cell r="C13513" t="str">
            <v>cad</v>
          </cell>
          <cell r="D13513" t="str">
            <v>88,29</v>
          </cell>
        </row>
        <row r="13514">
          <cell r="A13514" t="str">
            <v>1E.13.040.0140.e</v>
          </cell>
          <cell r="B13514" t="str">
            <v>- elettromagnete per porta tagliafuoco in contenitore di alluminio rinforzato completo di controplacca articolata e di pulsante di sblocco. Forza di ritenuta 40 daN, Alimentazione 24Vcc. Protezione IP52</v>
          </cell>
          <cell r="C13514" t="str">
            <v>cad</v>
          </cell>
          <cell r="D13514" t="str">
            <v>98,59</v>
          </cell>
        </row>
        <row r="13515">
          <cell r="A13515" t="str">
            <v>1E.13.040.0140.f</v>
          </cell>
          <cell r="B13515" t="str">
            <v>- elettromagnete in contenitore di alluminio rinforzato per montaggio a superficie completo di controplacca piatta e pulsante di sblocco. Alimentazione a 24Vcc con forza di tenuta di 40daN ed assorbimento di 1,6 W. Protezione IP52.</v>
          </cell>
          <cell r="C13515" t="str">
            <v>cad</v>
          </cell>
          <cell r="D13515" t="str">
            <v>123,34</v>
          </cell>
        </row>
        <row r="13516">
          <cell r="A13516" t="str">
            <v>1E.13.040.0140.g</v>
          </cell>
          <cell r="B13516" t="str">
            <v>- estensione in allumino rinforzato per elettromagnete Lunghezza di 40 mm.</v>
          </cell>
          <cell r="C13516" t="str">
            <v>cad</v>
          </cell>
          <cell r="D13516" t="str">
            <v>32,29</v>
          </cell>
        </row>
        <row r="13517">
          <cell r="A13517" t="str">
            <v>1E.13.040.0140.h</v>
          </cell>
          <cell r="B13517" t="str">
            <v>- estensione in allumino rinforzato per elettromagnete. Lunghezza di 150 mm.</v>
          </cell>
          <cell r="C13517" t="str">
            <v>cad</v>
          </cell>
          <cell r="D13517" t="str">
            <v>34,74</v>
          </cell>
        </row>
        <row r="13518">
          <cell r="A13518" t="str">
            <v>1E.13.040.0140.i</v>
          </cell>
          <cell r="B13518" t="str">
            <v>- estensione in allumino rinforzato per elettromagnete. Lunghezza di 250 mm.</v>
          </cell>
          <cell r="C13518" t="str">
            <v>cad</v>
          </cell>
          <cell r="D13518" t="str">
            <v>37,51</v>
          </cell>
        </row>
        <row r="13519">
          <cell r="A13519" t="str">
            <v>1E.13.040.0140.l</v>
          </cell>
          <cell r="B13519" t="str">
            <v>- elettromagnete in contenitore metallico antideflagrante completo di controplacca piatta. Alimentazione a 24Vcc con forza di tenuta di 50daN ed assorbimento di 1,6 W.</v>
          </cell>
          <cell r="C13519" t="str">
            <v>cad</v>
          </cell>
          <cell r="D13519" t="str">
            <v>1.482,15</v>
          </cell>
        </row>
        <row r="13520">
          <cell r="A13520" t="str">
            <v>1E.13.040.0140.m</v>
          </cell>
          <cell r="B13520" t="str">
            <v>- colonnina standard per fissaggio elettromagneti standard. Possibilità di fissaggio a parete o pavimento.</v>
          </cell>
          <cell r="C13520" t="str">
            <v>cad</v>
          </cell>
          <cell r="D13520" t="str">
            <v>62,99</v>
          </cell>
        </row>
        <row r="13521">
          <cell r="A13521" t="str">
            <v>1E.13.040.0140.n</v>
          </cell>
          <cell r="B13521" t="str">
            <v>- piastra di ancoraggio fissa per elettromagnete.</v>
          </cell>
          <cell r="C13521" t="str">
            <v>cad</v>
          </cell>
          <cell r="D13521" t="str">
            <v>62,99</v>
          </cell>
        </row>
        <row r="13522">
          <cell r="A13522" t="str">
            <v>1E.13.040.0140.o</v>
          </cell>
          <cell r="B13522" t="str">
            <v>- piastra di ancoraggio con rotazione fino a 120° per elettromagnete.</v>
          </cell>
          <cell r="C13522" t="str">
            <v>cad</v>
          </cell>
          <cell r="D13522" t="str">
            <v>45,83</v>
          </cell>
        </row>
        <row r="13523">
          <cell r="A13523" t="str">
            <v>1E.13.040.0140.p</v>
          </cell>
          <cell r="B13523" t="str">
            <v>- elettromagnete per montaggio a pavimento. IP40 Alimentazione a 24Vcc con forza di tenuta di 490N. Completo di pulsante di sblocco.</v>
          </cell>
          <cell r="C13523" t="str">
            <v>cad</v>
          </cell>
          <cell r="D13523" t="str">
            <v>228,61</v>
          </cell>
        </row>
        <row r="13524">
          <cell r="A13524" t="str">
            <v>1E.13.040.0150</v>
          </cell>
          <cell r="B13524" t="str">
            <v>Pulsanti manuali d'allarme a rottura vetro:</v>
          </cell>
          <cell r="C13524"/>
          <cell r="D13524"/>
        </row>
        <row r="13525">
          <cell r="A13525" t="str">
            <v>1E.13.040.0150.a</v>
          </cell>
          <cell r="B13525" t="str">
            <v>- convenzionale a 1 scambio</v>
          </cell>
          <cell r="C13525" t="str">
            <v>cad</v>
          </cell>
          <cell r="D13525" t="str">
            <v>32,30</v>
          </cell>
        </row>
        <row r="13526">
          <cell r="A13526" t="str">
            <v>1E.13.040.0150.b</v>
          </cell>
          <cell r="B13526" t="str">
            <v>- convenzionale a 2 scambi</v>
          </cell>
          <cell r="C13526" t="str">
            <v>cad</v>
          </cell>
          <cell r="D13526" t="str">
            <v>40,91</v>
          </cell>
        </row>
        <row r="13527">
          <cell r="A13527" t="str">
            <v>1E.13.040.0150.c</v>
          </cell>
          <cell r="B13527" t="str">
            <v>- vetro di ricambio per pulsante, confezione da 10 pezzi</v>
          </cell>
          <cell r="C13527" t="str">
            <v>cad</v>
          </cell>
          <cell r="D13527" t="str">
            <v>28,51</v>
          </cell>
        </row>
        <row r="13528">
          <cell r="A13528" t="str">
            <v>1E.13.040.0150.d</v>
          </cell>
          <cell r="B13528" t="str">
            <v>- a 1 scambio IP65, rottura vetro</v>
          </cell>
          <cell r="C13528" t="str">
            <v>cad</v>
          </cell>
          <cell r="D13528" t="str">
            <v>194,25</v>
          </cell>
        </row>
        <row r="13529">
          <cell r="A13529" t="str">
            <v>1E.13.040.0160</v>
          </cell>
          <cell r="B13529" t="str">
            <v>Segnalatori ottico/acustici:</v>
          </cell>
          <cell r="C13529"/>
          <cell r="D13529"/>
        </row>
        <row r="13530">
          <cell r="A13530" t="str">
            <v>1E.13.040.0160.a</v>
          </cell>
          <cell r="B13530" t="str">
            <v>- sirena piezo-elettronica multitono da interno con base a basso profilo. Trimmer per la regolazione del volume e dispositivo di bloccaggio. Attivazione remota selezionabile su 2 toni. Tensione di alimentazione da 17 a 60 Vcc. Protezione IP21. EN54 CPD</v>
          </cell>
          <cell r="C13530" t="str">
            <v>cad</v>
          </cell>
          <cell r="D13530" t="str">
            <v>80,85</v>
          </cell>
        </row>
        <row r="13531">
          <cell r="A13531" t="str">
            <v>1E.13.040.0160.b</v>
          </cell>
          <cell r="B13531" t="str">
            <v>- sirena piezo-elettronica multitono da esterno con base ad alto profilo. Trimmer per la regolazione del volume e dispositivo di bloccaggio. Attivazione remota selezionabile su 2 toni. Tensione di alimentazione da 17 a 60 Vcc. Protezione IP65. EN54 CPD</v>
          </cell>
          <cell r="C13531" t="str">
            <v>cad</v>
          </cell>
          <cell r="D13531" t="str">
            <v>80,85</v>
          </cell>
        </row>
        <row r="13532">
          <cell r="A13532" t="str">
            <v>1E.13.040.0160.c</v>
          </cell>
          <cell r="B13532" t="str">
            <v>- sirena piezo-elettronica multitono da interno con lampeggiante e base a basso profilo. Trimmer per la regolazione del volume e dispositivo di bloccaggio.- sirena e lampeggiante con comando separato. Tensione di alimentazione da 17 a 60 Vcc. Protezione IP21</v>
          </cell>
          <cell r="C13532" t="str">
            <v>cad</v>
          </cell>
          <cell r="D13532" t="str">
            <v>127,31</v>
          </cell>
        </row>
        <row r="13533">
          <cell r="A13533" t="str">
            <v>1E.13.040.0160.d</v>
          </cell>
          <cell r="B13533" t="str">
            <v>- sirena piezo-elettronica multitono da esterno con lampeggiante e base ad alto profilo. Trimmer per la regolazione del volume e dispositivo di bloccaggio. - sirena e lampeggiante con comando separato. Tensione di alimentazione da 17 a 60 Vcc. Protezione IP65</v>
          </cell>
          <cell r="C13533" t="str">
            <v>cad</v>
          </cell>
          <cell r="D13533" t="str">
            <v>134,49</v>
          </cell>
        </row>
        <row r="13534">
          <cell r="A13534" t="str">
            <v>1E.13.040.0160.e</v>
          </cell>
          <cell r="B13534" t="str">
            <v>- sirena piezo-elettronica multitono da interno predisposta per il fissaggio di base per sensore (interasse 64mm.). Trimmer per la regolazione del volume. Tensione di alimentazione da 17 a 60 Vcc. Protezione IP21. EN54 CPD</v>
          </cell>
          <cell r="C13534" t="str">
            <v>cad</v>
          </cell>
          <cell r="D13534" t="str">
            <v>74,23</v>
          </cell>
        </row>
        <row r="13535">
          <cell r="A13535" t="str">
            <v>1E.13.040.0160.f</v>
          </cell>
          <cell r="B13535" t="str">
            <v>- sirena autoalimentata da esterno, di colore rosso, realizzata in policarbonato resistente agli urti ed alle radiazioni U.V., con coperchio interno in acciaio a prova di schiuma, lampeggiante strobo rosso, potenza acustica di 120 dB a un metro. Batteria s</v>
          </cell>
          <cell r="C13535" t="str">
            <v>cad</v>
          </cell>
          <cell r="D13535" t="str">
            <v>199,52</v>
          </cell>
        </row>
        <row r="13536">
          <cell r="A13536" t="str">
            <v>1E.13.040.0160.g</v>
          </cell>
          <cell r="B13536" t="str">
            <v>- sirena autoalimentata da esterno, di colore rosso, realizzata in policarbonato resistente agli urti ed alle radiazioni U.V., lampeggiante strobo rosso, potenza acustica di 106 dB a 3 metri. Batteria supportata 12Vcc- 2,2Ah.</v>
          </cell>
          <cell r="C13536" t="str">
            <v>cad</v>
          </cell>
          <cell r="D13536" t="str">
            <v>167,48</v>
          </cell>
        </row>
        <row r="13537">
          <cell r="A13537" t="str">
            <v>1E.13.040.0160.h</v>
          </cell>
          <cell r="B13537" t="str">
            <v>- lampeggiante xenon rosso con base bianca- tensione 24Vcc. Potenza 1W</v>
          </cell>
          <cell r="C13537" t="str">
            <v>cad</v>
          </cell>
          <cell r="D13537" t="str">
            <v>41,24</v>
          </cell>
        </row>
        <row r="13538">
          <cell r="A13538" t="str">
            <v>1E.13.040.0160.i</v>
          </cell>
          <cell r="B13538" t="str">
            <v>- campana polarizzata. Alimentazione a 24 Vcc. Diametro 6". Basso assorbimento.-EN54 CPD</v>
          </cell>
          <cell r="C13538" t="str">
            <v>cad</v>
          </cell>
          <cell r="D13538" t="str">
            <v>71,91</v>
          </cell>
        </row>
        <row r="13539">
          <cell r="A13539" t="str">
            <v>1E.13.040.0160.j</v>
          </cell>
          <cell r="B13539" t="str">
            <v>- campana elettronica con calotta in acciaio rosso di diametro 6". Protezione IP55 per iInstallazione in esterni. Funzionamento a 24Vcc.</v>
          </cell>
          <cell r="C13539" t="str">
            <v>cad</v>
          </cell>
          <cell r="D13539" t="str">
            <v>107,04</v>
          </cell>
        </row>
        <row r="13540">
          <cell r="A13540" t="str">
            <v>1E.13.040.0160.k</v>
          </cell>
          <cell r="B13540" t="str">
            <v>- campana di allarme 12Vcc. - 112mm.</v>
          </cell>
          <cell r="C13540" t="str">
            <v>cad</v>
          </cell>
          <cell r="D13540" t="str">
            <v>70,65</v>
          </cell>
        </row>
        <row r="13541">
          <cell r="A13541" t="str">
            <v>1E.13.040.0160.l</v>
          </cell>
          <cell r="B13541" t="str">
            <v>- campana di allarme 12Vcc. - 152mm.</v>
          </cell>
          <cell r="C13541" t="str">
            <v>cad</v>
          </cell>
          <cell r="D13541" t="str">
            <v>75,91</v>
          </cell>
        </row>
        <row r="13542">
          <cell r="A13542" t="str">
            <v>1E.13.040.0160.m</v>
          </cell>
          <cell r="B13542" t="str">
            <v>- campana di allarme 24Vcc. - 112mm.</v>
          </cell>
          <cell r="C13542" t="str">
            <v>cad</v>
          </cell>
          <cell r="D13542" t="str">
            <v>65,10</v>
          </cell>
        </row>
        <row r="13543">
          <cell r="A13543" t="str">
            <v>1E.13.040.0160.n</v>
          </cell>
          <cell r="B13543" t="str">
            <v>- campana di allarme 24Vcc. - 152mm.</v>
          </cell>
          <cell r="C13543" t="str">
            <v>cad</v>
          </cell>
          <cell r="D13543" t="str">
            <v>77,61</v>
          </cell>
        </row>
        <row r="13544">
          <cell r="A13544" t="str">
            <v>1E.13.040.0160.o</v>
          </cell>
          <cell r="B13544" t="str">
            <v>- pannello ottico/acustico con buzzer e led ad alta luminosità. Alimentazione 24 Vcc. Custodia in materiale plastico. Scritta standard con "allarme incendio". Protwzione IP42.</v>
          </cell>
          <cell r="C13544" t="str">
            <v>cad</v>
          </cell>
          <cell r="D13544" t="str">
            <v>155,33</v>
          </cell>
        </row>
        <row r="13545">
          <cell r="A13545" t="str">
            <v>1E.13.040.0160.p</v>
          </cell>
          <cell r="B13545" t="str">
            <v>- pannello ottico/acustico con buzzer e led ad alta luminosità. Alimentazione 24 Vcc. Custodia in materiale plastico. Scritta standard con "allarme incendio". Protezione IP65</v>
          </cell>
          <cell r="C13545" t="str">
            <v>cad</v>
          </cell>
          <cell r="D13545" t="str">
            <v>145,28</v>
          </cell>
        </row>
        <row r="13546">
          <cell r="A13546" t="str">
            <v>1E.13.040.0160.q</v>
          </cell>
          <cell r="B13546" t="str">
            <v>- pannello ottico/acustico autoalimentato di led's ad alta luminosità e buzzer con suono intermittente. Il pannello dispone di led per segnalazione anomalie, possibilità di test remoto e uscita elettronica per la remotizzazione della segnalazione di anomal</v>
          </cell>
          <cell r="C13546" t="str">
            <v>cad</v>
          </cell>
          <cell r="D13546" t="str">
            <v>165,19</v>
          </cell>
        </row>
        <row r="13547">
          <cell r="A13547" t="str">
            <v>1E.13.040.0160.r</v>
          </cell>
          <cell r="B13547" t="str">
            <v>- pannello ottico/acustico autoalimentato di led's ad alta luminosità e buzzer con suono intermittente. Il pannello dispone di led per segnalazione anomalie, possibilità di test remoto e uscita elettronica per la remotizzazione della segnalazione di anomal</v>
          </cell>
          <cell r="C13547" t="str">
            <v>cad</v>
          </cell>
          <cell r="D13547" t="str">
            <v>209,73</v>
          </cell>
        </row>
        <row r="13548">
          <cell r="A13548" t="str">
            <v>1E.13.040.0160.s</v>
          </cell>
          <cell r="B13548" t="str">
            <v>- staffa per installazione a bandiera o bifacciale della serie di pannelli ottico/acustici GRP25x</v>
          </cell>
          <cell r="C13548" t="str">
            <v>cad</v>
          </cell>
          <cell r="D13548" t="str">
            <v>25,06</v>
          </cell>
        </row>
        <row r="13549">
          <cell r="A13549" t="str">
            <v>1E.13.040.0160.t</v>
          </cell>
          <cell r="B13549" t="str">
            <v>- ripetitore luminoso di allarme a basso assorbimento equipaggiato di 2 led.Da utilizzare con sostemi convenzionali o analogici"</v>
          </cell>
          <cell r="C13549" t="str">
            <v>cad</v>
          </cell>
          <cell r="D13549" t="str">
            <v>21,62</v>
          </cell>
        </row>
        <row r="13550">
          <cell r="A13550" t="str">
            <v>1E.13.040.0160.u</v>
          </cell>
          <cell r="B13550" t="str">
            <v>- ripetitore luminoso di allarme a led. Completo di buzzer per segnalazione acustica.</v>
          </cell>
          <cell r="C13550" t="str">
            <v>cad</v>
          </cell>
          <cell r="D13550" t="str">
            <v>22,97</v>
          </cell>
        </row>
        <row r="13551">
          <cell r="A13551" t="str">
            <v>1E.13.040.0160.v</v>
          </cell>
          <cell r="B13551" t="str">
            <v>- ripetitore luminoso di allarme a basso assorbimento equipaggiato di 3 led.Da utilizzare con sistemi convenzionali o analogici"</v>
          </cell>
          <cell r="C13551" t="str">
            <v>cad</v>
          </cell>
          <cell r="D13551" t="str">
            <v>21,33</v>
          </cell>
        </row>
        <row r="13552">
          <cell r="A13552" t="str">
            <v>1E.13.040.0170</v>
          </cell>
          <cell r="B13552" t="str">
            <v>Sistema di aspirazione e/o campionamento:</v>
          </cell>
          <cell r="C13552"/>
          <cell r="D13552"/>
        </row>
        <row r="13553">
          <cell r="A13553" t="str">
            <v>1E.13.040.0170.a</v>
          </cell>
          <cell r="B13553" t="str">
            <v>- sistema di aspirazione predisposto per la gestione di 1 tubo di campionamento. Il sistema si compone di una centrale e di una rete di campionamento composta da tubo con diametro 27 mm. disposto in ambiente. Caratteristiche principali della unità: sistema di analisi dell'aria tramite camera di analisi equipaggiata di sistema laser di intercettazione particelle. filtro interno sostituibile. Sensibilità secondo standard EN54-20 per le classi A,B e C soglie dinamiche di allarme con compensazione della sensibilità e algoritmo di discriminazione della polvere, 2 livelli di allarme, 3 uscite relè per segnalazione allarmi (2) e guasto. diametro tubazioni 27 mm. Lunghezza massima tubazioni di 50 metri. Copertura massima di 750mq. Numero massimo di fori 2/4/10 in classi A/B/C 1 tubo di campionamento visualizzazione delle segnalazioni tramite leds, predisposto per interconnessione su rete RS-485 tramite modulo opzionale alimentazione 24Vcc, assorbimento 350 mA Conforme alle norme EN 54 pt. 20</v>
          </cell>
          <cell r="C13553" t="str">
            <v>cad</v>
          </cell>
          <cell r="D13553" t="str">
            <v>1.951,17</v>
          </cell>
        </row>
        <row r="13554">
          <cell r="A13554" t="str">
            <v>1E.13.040.0170.b</v>
          </cell>
          <cell r="B13554" t="str">
            <v>- sistema di aspirazione predisposto per la gestione di 1 tubo di campionamento. Il sistema si compone di una centrale e di una rete di campionamento composta da tubo con diametro 27 mm. disposto in ambiente. Caratteristiche principali della unità: sistema di analisi dell'aria tramite camera di analisi equipaggiata di sistema laser di intercettazione particelle sensibilità da 0,0003microm a 10 microm. Filtro interno sostituibile. Sensibilità secondo standard EN54-20 per le classi A,B e C. Soglie dinamiche di allarme con compensazione della sensibilità e algoritmo di discriminazione della polvere 4 livelli di allarme, 2 uscite relè per segnalazione allarmi e guasto, diametro tubazioni 27 mm. lunghezza massima tubazioni di 50 metri copertura massima di 750mq. Numero massimo di fori 2/4/10 in classi A/B/C 1 tubo di campionamento. Visualizzazione delle segnalazioni tramite leds. Equipaggiato di modulo per interconnessione su rete RS-485. Alimentazione 24Vcc assorbimento 350 mA. Conforme alle norme EN54 pt.20</v>
          </cell>
          <cell r="C13554" t="str">
            <v>cad</v>
          </cell>
          <cell r="D13554" t="str">
            <v>2.978,68</v>
          </cell>
        </row>
        <row r="13555">
          <cell r="A13555" t="str">
            <v>1E.13.040.0170.c</v>
          </cell>
          <cell r="B13555" t="str">
            <v>- sistema di aspirazione predisposto per la gestione di 2 tubi di campionamento. Il sistema si compone di una centrale e di una rete di campionamento composta da 2 tubi con diametro 27 mm. disposti in ambiente. Caratteristiche principali della centrale :</v>
          </cell>
          <cell r="C13555" t="str">
            <v>cad</v>
          </cell>
          <cell r="D13555" t="str">
            <v>4.110,63</v>
          </cell>
        </row>
        <row r="13556">
          <cell r="A13556" t="str">
            <v>1E.13.040.0170.d</v>
          </cell>
          <cell r="B13556" t="str">
            <v>- sistema di aspirazione predisposto per la gestione di 4 tubi di campionamento. Il sistema si compone di una centrale e di una rete di campionamento composta da 4 tubi con diametro 27 mm. disposti in ambiente. Il dispositivo integra il Modulo di Comando in grado di interfacciare un network su bus RS485 composto da massimo 127 unità con la possibilità di programmazione globale per tutti i dispositivi collegati. Caratteristiche principali della centrale : sistema di analisi dell'aria tramite camera di analisi equipaggiata di sistema laser di intercettazione particelle Sensibilità da 0,0003microm a 10 microm; filtro interno sostituibile; sensibilità secondo standard EN54-20 per le classi A,B e C soglie dinamiche di allarme con compensazione della sensibilità e algoritmo di discriminazione della polvere; 4 livelli di allarme; 5 uscite relè per segnalazione allarme, preallarme, guasto, aux; diametro tubazioni 27 mm; lunghezza totale massima delle 4 tubazioni di 200 metri; copertura massima di 2000 mq.; numero massimo di 100 fori; 4 tubi di campionamento ; visualizzazione delle segnalazioni tramite display LCD e bar graphic equipaggiato di modulo per interconnessione su rete RS-485 ; alimentazione 24Vcc; Conforme alle norme EN 54 pt. 20</v>
          </cell>
          <cell r="C13556" t="str">
            <v>cad</v>
          </cell>
          <cell r="D13556" t="str">
            <v>5.823,87</v>
          </cell>
        </row>
        <row r="13557">
          <cell r="A13557" t="str">
            <v>1E.13.040.0170.e</v>
          </cell>
          <cell r="B13557" t="str">
            <v>- sistema di aspirazione predisposto per la gestione di 4 tubi di campionamento. Il sistema si compone di una centrale e di una rete di campionamento composta da 4 tubi con diametro 27 mm. disposti in ambiente. Il dispositivo integra il Modulo di Comando in grado di interfacciare un network su bus RS485 composto da massimo 127 unità con la possibilità di programmazione globale per tutti i dispositivi collegati. Caratteristiche principali della centrale : sistema di analisi dell'aria tramite camera di analisi equipaggiata di sistema laser di intercettazione particelle Sensibilità da 0,0003microm a 10 microm; filtro interno sostituibile; sensibilità secondo standard EN54-20 per le classi A,B e C soglie dinamiche di allarme con compensazione della sensibilità e algoritmo di discriminazione della polvere; 4 livelli di allarme; 5 uscite relè per segnalazione allarme, preallarme, guasto, aux; diametro tubazioni 27 mm; lunghezza totale massima delle 4 tubazioni di 200 metri; copertura massima di 2000 mq.; numero massimo di 100 fori; 4 tubi di campionamento ; visualizzazione delle segnalazioni tramite display LCD e bar graphic equipaggiato di modulo per interconnessione su rete RS-485 ; alimentazione 24Vcc; Conforme alle norme EN 54 pt. 20</v>
          </cell>
          <cell r="C13557" t="str">
            <v>cad</v>
          </cell>
          <cell r="D13557" t="str">
            <v>8.669,03</v>
          </cell>
        </row>
        <row r="13558">
          <cell r="A13558" t="str">
            <v>1E.13.040.0170.f</v>
          </cell>
          <cell r="B13558" t="str">
            <v>- filtro di ricambio per unità Laser</v>
          </cell>
          <cell r="C13558" t="str">
            <v>cad</v>
          </cell>
          <cell r="D13558" t="str">
            <v>82,05</v>
          </cell>
        </row>
        <row r="13559">
          <cell r="A13559" t="str">
            <v>1E.13.040.0170.g</v>
          </cell>
          <cell r="B13559" t="str">
            <v>- tubo di campionamento in ABS di colore rosso completo di pezzi speciali e accessori di montaggio</v>
          </cell>
          <cell r="C13559" t="str">
            <v>m</v>
          </cell>
          <cell r="D13559" t="str">
            <v>8,82</v>
          </cell>
        </row>
        <row r="13560">
          <cell r="A13560" t="str">
            <v>1E.13.040.0170.h</v>
          </cell>
          <cell r="B13560" t="str">
            <v>- kit composto da giunto a T per tubo rigido, tubazione flessibile di 1 metro e capillare da 10 mm. per la realizzazione di punto di campionamento con fissaggio tramite viti direttamente sulla struttura.</v>
          </cell>
          <cell r="C13560" t="str">
            <v>cad</v>
          </cell>
          <cell r="D13560" t="str">
            <v>62,47</v>
          </cell>
        </row>
        <row r="13561">
          <cell r="A13561" t="str">
            <v>1E.13.040.0170.i</v>
          </cell>
          <cell r="B13561" t="str">
            <v>- trappola acqua con sifone completo di valvola di chiusura e rubinetto</v>
          </cell>
          <cell r="C13561" t="str">
            <v>cad</v>
          </cell>
          <cell r="D13561" t="str">
            <v>72,75</v>
          </cell>
        </row>
        <row r="13562">
          <cell r="A13562" t="str">
            <v>1E.13.040.0170.j</v>
          </cell>
          <cell r="B13562" t="str">
            <v>- raccordo di giunzione ispezionabile</v>
          </cell>
          <cell r="C13562" t="str">
            <v>cad</v>
          </cell>
          <cell r="D13562" t="str">
            <v>11,19</v>
          </cell>
        </row>
        <row r="13563">
          <cell r="A13563" t="str">
            <v>1E.13.050</v>
          </cell>
          <cell r="B13563" t="str">
            <v>RIVELAZIONE GAS</v>
          </cell>
          <cell r="C13563"/>
          <cell r="D13563"/>
        </row>
        <row r="13564">
          <cell r="A13564" t="str">
            <v>1E.13.050.0010</v>
          </cell>
          <cell r="B13564" t="str">
            <v>Centrale di rivelazione gas proporzionale con display a cristalli liquidi retroilluminato e 7 tasti funzione, batterie 2x12V 7Ah escluse, alimentazione 230 Vca in versione rack:</v>
          </cell>
          <cell r="C13564"/>
          <cell r="D13564"/>
        </row>
        <row r="13565">
          <cell r="A13565" t="str">
            <v>1E.13.050.0010.a</v>
          </cell>
          <cell r="B13565" t="str">
            <v>- a 4 canali di rivelazione</v>
          </cell>
          <cell r="C13565" t="str">
            <v>cad</v>
          </cell>
          <cell r="D13565" t="str">
            <v>939,57</v>
          </cell>
        </row>
        <row r="13566">
          <cell r="A13566" t="str">
            <v>1E.13.050.0010.b</v>
          </cell>
          <cell r="B13566" t="str">
            <v>- a 8 canali di rivelazione</v>
          </cell>
          <cell r="C13566" t="str">
            <v>cad</v>
          </cell>
          <cell r="D13566" t="str">
            <v>1.423,91</v>
          </cell>
        </row>
        <row r="13567">
          <cell r="A13567" t="str">
            <v>1E.13.050.0020</v>
          </cell>
          <cell r="B13567" t="str">
            <v>Centrale di rivelazione gas proporzionale con display a cristalli liquidi retroilluminato e 7 tasti funzione, batterie 2x12V 7Ah escluse, alimentazione 230 Vca:</v>
          </cell>
          <cell r="C13567"/>
          <cell r="D13567"/>
        </row>
        <row r="13568">
          <cell r="A13568" t="str">
            <v>1E.13.050.0020.a</v>
          </cell>
          <cell r="B13568" t="str">
            <v>- 8 canali di rivelazione espandibile a 104</v>
          </cell>
          <cell r="C13568" t="str">
            <v>cad</v>
          </cell>
          <cell r="D13568" t="str">
            <v>3.298,09</v>
          </cell>
        </row>
        <row r="13569">
          <cell r="A13569" t="str">
            <v>1E.13.050.0020.b</v>
          </cell>
          <cell r="B13569" t="str">
            <v>- 8 canali di rivelazione espandibile a 200</v>
          </cell>
          <cell r="C13569" t="str">
            <v>cad</v>
          </cell>
          <cell r="D13569" t="str">
            <v>3.855,45</v>
          </cell>
        </row>
        <row r="13570">
          <cell r="A13570" t="str">
            <v>1E.13.050.0030</v>
          </cell>
          <cell r="B13570" t="str">
            <v>Schede per centrali di rivelazione proporzionale:</v>
          </cell>
          <cell r="C13570"/>
          <cell r="D13570"/>
        </row>
        <row r="13571">
          <cell r="A13571" t="str">
            <v>1E.13.050.0030.a</v>
          </cell>
          <cell r="B13571" t="str">
            <v>- a 8 ingressi</v>
          </cell>
          <cell r="C13571" t="str">
            <v>cad</v>
          </cell>
          <cell r="D13571" t="str">
            <v>418,06</v>
          </cell>
        </row>
        <row r="13572">
          <cell r="A13572" t="str">
            <v>1E.13.050.0030.b</v>
          </cell>
          <cell r="B13572" t="str">
            <v>- a 16 relè</v>
          </cell>
          <cell r="C13572" t="str">
            <v>cad</v>
          </cell>
          <cell r="D13572" t="str">
            <v>565,47</v>
          </cell>
        </row>
        <row r="13573">
          <cell r="A13573" t="str">
            <v>1E.13.050.0040</v>
          </cell>
          <cell r="B13573" t="str">
            <v>Sensore catalitico per rivelazione di gas metano a doppia soglia, in contenitore di plastica autoestinguente con grado i protezione IP42, dotato di uscita a relè per la segnalazione dell'allarme, alimentazione 24 Vcc, assorbimento a riposo 15 mA e 30 mA in allarme.</v>
          </cell>
          <cell r="C13573" t="str">
            <v>cad</v>
          </cell>
          <cell r="D13573" t="str">
            <v>206,39</v>
          </cell>
        </row>
        <row r="13574">
          <cell r="A13574" t="str">
            <v>1E.13.050.0050</v>
          </cell>
          <cell r="B13574" t="str">
            <v>Rivelatore a cella elettrochimica di monossido di carbonio a doppia soglia in contenitore IP42 dotato di relè di allarme. Alimentazione 24 Vcc,</v>
          </cell>
          <cell r="C13574" t="str">
            <v>cad</v>
          </cell>
          <cell r="D13574" t="str">
            <v>272,59</v>
          </cell>
        </row>
        <row r="13575">
          <cell r="A13575" t="str">
            <v>1E.13.050.0060</v>
          </cell>
          <cell r="B13575" t="str">
            <v>Rivelatore per centrali convenzionali a doppia soglia in contenitore antipolvere</v>
          </cell>
          <cell r="C13575"/>
          <cell r="D13575"/>
        </row>
        <row r="13576">
          <cell r="A13576" t="str">
            <v>1E.13.050.0060.a</v>
          </cell>
          <cell r="B13576" t="str">
            <v>- di metano 5-10% LIE</v>
          </cell>
          <cell r="C13576" t="str">
            <v>cad</v>
          </cell>
          <cell r="D13576" t="str">
            <v>220,30</v>
          </cell>
        </row>
        <row r="13577">
          <cell r="A13577" t="str">
            <v>1E.13.050.0060.b</v>
          </cell>
          <cell r="B13577" t="str">
            <v>- di GPL 5-10% LIE</v>
          </cell>
          <cell r="C13577" t="str">
            <v>cad</v>
          </cell>
          <cell r="D13577" t="str">
            <v>220,30</v>
          </cell>
        </row>
        <row r="13578">
          <cell r="A13578" t="str">
            <v>1E.13.050.0060.c</v>
          </cell>
          <cell r="B13578" t="str">
            <v>- di CO 10-20% LIE</v>
          </cell>
          <cell r="C13578" t="str">
            <v>cad</v>
          </cell>
          <cell r="D13578" t="str">
            <v>286,50</v>
          </cell>
        </row>
        <row r="13579">
          <cell r="A13579" t="str">
            <v>1E.13.050.0070</v>
          </cell>
          <cell r="B13579" t="str">
            <v>Rivelatore per centrali convenzionali a doppia soglia in contenitore antideflagrante</v>
          </cell>
          <cell r="C13579"/>
          <cell r="D13579"/>
        </row>
        <row r="13580">
          <cell r="A13580" t="str">
            <v>1E.13.050.0070.a</v>
          </cell>
          <cell r="B13580" t="str">
            <v>- di metano 10-20% LIE</v>
          </cell>
          <cell r="C13580" t="str">
            <v>cad</v>
          </cell>
          <cell r="D13580" t="str">
            <v>658,78</v>
          </cell>
        </row>
        <row r="13581">
          <cell r="A13581" t="str">
            <v>1E.13.050.0070.b</v>
          </cell>
          <cell r="B13581" t="str">
            <v>- 10-20% LIE di uno dei seguenti gas: GPL, pentano, propano, butano, idrogeno, alcool etilico, alcool propilico, alcool metilico, vapori di benzina</v>
          </cell>
          <cell r="C13581" t="str">
            <v>cad</v>
          </cell>
          <cell r="D13581" t="str">
            <v>658,78</v>
          </cell>
        </row>
        <row r="13582">
          <cell r="A13582" t="str">
            <v>1E.13.050.0070.c</v>
          </cell>
          <cell r="B13582" t="str">
            <v>- 10-20% LIE di uno dei seguenti gas, toluolo, xilolo, acetilene, acetone, acetato di etile, esano, etano, isobutano, metileticheone, etilene, ciclopentano, propene</v>
          </cell>
          <cell r="C13582" t="str">
            <v>cad</v>
          </cell>
          <cell r="D13582" t="str">
            <v>798,67</v>
          </cell>
        </row>
        <row r="13583">
          <cell r="A13583" t="str">
            <v>1E.13.050.0080</v>
          </cell>
          <cell r="B13583" t="str">
            <v>Scheda per rivelatori a doppia soglia a 3 relè</v>
          </cell>
          <cell r="C13583" t="str">
            <v>cad</v>
          </cell>
          <cell r="D13583" t="str">
            <v>84,19</v>
          </cell>
        </row>
        <row r="13584">
          <cell r="A13584" t="str">
            <v>1E.13.050.0090</v>
          </cell>
          <cell r="B13584" t="str">
            <v>Rivelatore per centrali proporzionali, 4-20mA in contenitore antipolvere:</v>
          </cell>
          <cell r="C13584"/>
          <cell r="D13584"/>
        </row>
        <row r="13585">
          <cell r="A13585" t="str">
            <v>1E.13.050.0090.a</v>
          </cell>
          <cell r="B13585" t="str">
            <v>- di vapori di benzina 4÷20 mA</v>
          </cell>
          <cell r="C13585" t="str">
            <v>cad</v>
          </cell>
          <cell r="D13585" t="str">
            <v>468,50</v>
          </cell>
        </row>
        <row r="13586">
          <cell r="A13586" t="str">
            <v>1E.13.050.0090.b</v>
          </cell>
          <cell r="B13586" t="str">
            <v>- di metano 4÷20 mA</v>
          </cell>
          <cell r="C13586" t="str">
            <v>cad</v>
          </cell>
          <cell r="D13586" t="str">
            <v>468,50</v>
          </cell>
        </row>
        <row r="13587">
          <cell r="A13587" t="str">
            <v>1E.13.050.0090.c</v>
          </cell>
          <cell r="B13587" t="str">
            <v>- 4÷20 mA di uno dei segunti gas: GPL, propano, butano</v>
          </cell>
          <cell r="C13587" t="str">
            <v>cad</v>
          </cell>
          <cell r="D13587" t="str">
            <v>468,50</v>
          </cell>
        </row>
        <row r="13588">
          <cell r="A13588" t="str">
            <v>1E.13.050.0090.d</v>
          </cell>
          <cell r="B13588" t="str">
            <v>- di CO 4÷20 mA 0÷500 ppm</v>
          </cell>
          <cell r="C13588" t="str">
            <v>cad</v>
          </cell>
          <cell r="D13588" t="str">
            <v>509,10</v>
          </cell>
        </row>
        <row r="13589">
          <cell r="A13589" t="str">
            <v>1E.13.050.0100</v>
          </cell>
          <cell r="B13589" t="str">
            <v>Rivelatore per centrali proporzionali, 4÷20 mA in contenitore antideflagrante:</v>
          </cell>
          <cell r="C13589"/>
          <cell r="D13589"/>
        </row>
        <row r="13590">
          <cell r="A13590" t="str">
            <v>1E.13.050.0100.a</v>
          </cell>
          <cell r="B13590" t="str">
            <v>- di metano 4÷20 mA</v>
          </cell>
          <cell r="C13590" t="str">
            <v>cad</v>
          </cell>
          <cell r="D13590" t="str">
            <v>602,37</v>
          </cell>
        </row>
        <row r="13591">
          <cell r="A13591" t="str">
            <v>1E.13.050.0100.b</v>
          </cell>
          <cell r="B13591" t="str">
            <v>- di uno dei seguenti gas: GPL, pentano propano, butano, idrogeno, alcool etilico, alcool propilico, alcool metilico, vapori di benzina, ammoniaca per esplosività 4÷20 mA</v>
          </cell>
          <cell r="C13591" t="str">
            <v>cad</v>
          </cell>
          <cell r="D13591" t="str">
            <v>602,37</v>
          </cell>
        </row>
        <row r="13592">
          <cell r="A13592" t="str">
            <v>1E.13.050.0100.c</v>
          </cell>
          <cell r="B13592" t="str">
            <v>- rivelatore di toluolo 4÷20 mA</v>
          </cell>
          <cell r="C13592" t="str">
            <v>cad</v>
          </cell>
          <cell r="D13592" t="str">
            <v>742,27</v>
          </cell>
        </row>
        <row r="13593">
          <cell r="A13593" t="str">
            <v>1E.13.050.0100.d</v>
          </cell>
          <cell r="B13593" t="str">
            <v>- di uno dei segunti gas: xilolo, acetilene, acetone, acetato di etile, esano, etano, isobutano, metiletilchetone, etilene, ciclopentano, propene 4÷20 mA</v>
          </cell>
          <cell r="C13593" t="str">
            <v>cad</v>
          </cell>
          <cell r="D13593" t="str">
            <v>742,27</v>
          </cell>
        </row>
        <row r="13594">
          <cell r="A13594" t="str">
            <v>1E.13.050.0110</v>
          </cell>
          <cell r="B13594" t="str">
            <v>Scheda per rivelatori a doppia soglia a 2 relè.</v>
          </cell>
          <cell r="C13594" t="str">
            <v>cad</v>
          </cell>
          <cell r="D13594" t="str">
            <v>72,04</v>
          </cell>
        </row>
        <row r="13595">
          <cell r="A13595" t="str">
            <v>1E.13.050.0120</v>
          </cell>
          <cell r="B13595" t="str">
            <v>Rivelatore per centrali proporzionali, 4-20mA in contenitore antipolvere:</v>
          </cell>
          <cell r="C13595"/>
          <cell r="D13595"/>
        </row>
        <row r="13596">
          <cell r="A13596" t="str">
            <v>1E.13.050.0120.a</v>
          </cell>
          <cell r="B13596" t="str">
            <v>- rivelatore di vapori di benzina 4÷20 mA</v>
          </cell>
          <cell r="C13596" t="str">
            <v>cad</v>
          </cell>
          <cell r="D13596" t="str">
            <v>339,28</v>
          </cell>
        </row>
        <row r="13597">
          <cell r="A13597" t="str">
            <v>1E.13.050.0120.b</v>
          </cell>
          <cell r="B13597" t="str">
            <v>- rivelatore di CO - Cella elettrochimica 4÷20 mA 50÷500 ppm</v>
          </cell>
          <cell r="C13597" t="str">
            <v>cad</v>
          </cell>
          <cell r="D13597" t="str">
            <v>381,10</v>
          </cell>
        </row>
        <row r="13598">
          <cell r="A13598" t="str">
            <v>1E.13.050.0120.c</v>
          </cell>
          <cell r="B13598" t="str">
            <v>- rivelatore di metano 4÷20 mA</v>
          </cell>
          <cell r="C13598" t="str">
            <v>cad</v>
          </cell>
          <cell r="D13598" t="str">
            <v>367,16</v>
          </cell>
        </row>
        <row r="13599">
          <cell r="A13599" t="str">
            <v>1E.13.050.0120.d</v>
          </cell>
          <cell r="B13599" t="str">
            <v>- di uno dei seguenti gas: GPL, propano, butano 4÷20mA</v>
          </cell>
          <cell r="C13599" t="str">
            <v>cad</v>
          </cell>
          <cell r="D13599" t="str">
            <v>352,40</v>
          </cell>
        </row>
        <row r="13600">
          <cell r="A13600" t="str">
            <v>1E.13.050.0120.e</v>
          </cell>
          <cell r="B13600" t="str">
            <v>- di CO 4÷20 mA 0÷500 ppm</v>
          </cell>
          <cell r="C13600" t="str">
            <v>cad</v>
          </cell>
          <cell r="D13600" t="str">
            <v>339,28</v>
          </cell>
        </row>
        <row r="13601">
          <cell r="A13601" t="str">
            <v>1E.13.050.0130</v>
          </cell>
          <cell r="B13601" t="str">
            <v>Rivelatore per centrali proporzionali, 4÷20 mA in contenitore antideflagrante:</v>
          </cell>
          <cell r="C13601"/>
          <cell r="D13601"/>
        </row>
        <row r="13602">
          <cell r="A13602" t="str">
            <v>1E.13.050.0130.a</v>
          </cell>
          <cell r="B13602" t="str">
            <v>- di metano 4÷20 mA</v>
          </cell>
          <cell r="C13602" t="str">
            <v>cad</v>
          </cell>
          <cell r="D13602" t="str">
            <v>500,78</v>
          </cell>
        </row>
        <row r="13603">
          <cell r="A13603" t="str">
            <v>1E.13.050.0130.b</v>
          </cell>
          <cell r="B13603" t="str">
            <v>- di uno dei seguenti gas: GPL, pentano propano, butano, idrogeno, alcool etilico, alcool propilico, alcool metilico, vapori di benzina, ammoniaca per esplosività 4÷20mA</v>
          </cell>
          <cell r="C13603" t="str">
            <v>cad</v>
          </cell>
          <cell r="D13603" t="str">
            <v>486,84</v>
          </cell>
        </row>
        <row r="13604">
          <cell r="A13604" t="str">
            <v>1E.13.050.0130.c</v>
          </cell>
          <cell r="B13604" t="str">
            <v>- rivelatore di toluolo 4÷20 mA</v>
          </cell>
          <cell r="C13604" t="str">
            <v>cad</v>
          </cell>
          <cell r="D13604" t="str">
            <v>713,10</v>
          </cell>
        </row>
        <row r="13605">
          <cell r="A13605" t="str">
            <v>1E.13.050.0130.d</v>
          </cell>
          <cell r="B13605" t="str">
            <v>- di uno dei segunti gas: xilolo, acetilene, acetone, acetato di etile, esano, etano, isobutano, metiletilchetone, etilene, ciclopentano, propene 4÷20 mA</v>
          </cell>
          <cell r="C13605" t="str">
            <v>cad</v>
          </cell>
          <cell r="D13605" t="str">
            <v>674,55</v>
          </cell>
        </row>
        <row r="13606">
          <cell r="A13606" t="str">
            <v>1E.13.060</v>
          </cell>
          <cell r="B13606" t="str">
            <v>MISCELLANEA</v>
          </cell>
          <cell r="C13606"/>
          <cell r="D13606"/>
        </row>
        <row r="13607">
          <cell r="A13607" t="str">
            <v>1E.13.060.0010</v>
          </cell>
          <cell r="B13607" t="str">
            <v>Fornitura in opera di cavo di tipo twistato e schermato, antincendio, grado 3 colore rosso a norme CEI20/22 II°, CEI20/35 e CEI20/37.</v>
          </cell>
          <cell r="C13607"/>
          <cell r="D13607"/>
        </row>
        <row r="13608">
          <cell r="A13608" t="str">
            <v>1E.13.060.0010.a</v>
          </cell>
          <cell r="B13608" t="str">
            <v>- 2x0.5 mmq</v>
          </cell>
          <cell r="C13608" t="str">
            <v>m</v>
          </cell>
          <cell r="D13608" t="str">
            <v>2,28</v>
          </cell>
        </row>
        <row r="13609">
          <cell r="A13609" t="str">
            <v>1E.13.060.0010.b</v>
          </cell>
          <cell r="B13609" t="str">
            <v>- 2x1 mmq</v>
          </cell>
          <cell r="C13609" t="str">
            <v>m</v>
          </cell>
          <cell r="D13609" t="str">
            <v>2,78</v>
          </cell>
        </row>
        <row r="13610">
          <cell r="A13610" t="str">
            <v>1E.13.060.0010.c</v>
          </cell>
          <cell r="B13610" t="str">
            <v>- 2x1.5 mmq</v>
          </cell>
          <cell r="C13610" t="str">
            <v>m</v>
          </cell>
          <cell r="D13610" t="str">
            <v>3,17</v>
          </cell>
        </row>
        <row r="13611">
          <cell r="A13611" t="str">
            <v>1E.13.060.0020</v>
          </cell>
          <cell r="B13611" t="str">
            <v>Combinatore telefonico vocale in contenitore metallico, alimentazione 12Vdc, 4 canali di allarme + batteria bassa, 2 canali di blocco, 4 messaggi di allarme + messaggio comune + batteria bassa + stato impianto + guasto linea + stato uscita rele'. Possibilita' di attivazione remota tramite telefono di 2 uscite e di interrogazione su stato impianto e ultimo allarme. Alloggia accumulatore da 2,2Ah. Dim. : 300 x 260 x 65 mm. Assorbimento: 60 mA. Numero canali : 4+ canale controllo basso livello di alimentazione.</v>
          </cell>
          <cell r="C13611" t="str">
            <v>cad</v>
          </cell>
          <cell r="D13611" t="str">
            <v>456,24</v>
          </cell>
        </row>
        <row r="13612">
          <cell r="A13612" t="str">
            <v>1E.13.060.0030</v>
          </cell>
          <cell r="B13612" t="str">
            <v>Riduttore di tensione da 24Vcc/Vca a 12 Vcc</v>
          </cell>
          <cell r="C13612" t="str">
            <v>cad</v>
          </cell>
          <cell r="D13612" t="str">
            <v>61,12</v>
          </cell>
        </row>
        <row r="13613">
          <cell r="A13613" t="str">
            <v>1E.13.060.0180</v>
          </cell>
          <cell r="B13613" t="str">
            <v>Alimentatori per impianti di rivelazione incendi:</v>
          </cell>
          <cell r="C13613"/>
          <cell r="D13613"/>
        </row>
        <row r="13614">
          <cell r="A13614" t="str">
            <v>1E.13.060.0180.a</v>
          </cell>
          <cell r="B13614" t="str">
            <v>- alimentatore di emergenza 24Vcc - 2A+0,8A per ricarica batterie, in custodia metallica. Spazio interno per lalloggiamento di 2 batterie 12V-18Ah (non fornite). Lunità dovrà disporre di 2 uscite a relè per la segnalazione separata di mancanza rete o di guasto. 2 led di segnalazione esterni alla custodia per indicare la presenza di tensione e per segnalare un guasto; 1 led interno alla centrale con funzionamento differenziato per fornire una accurata diagnostica in caso di guasto. Conforme alle norme EN 54 pt.4</v>
          </cell>
          <cell r="C13614" t="str">
            <v>cad</v>
          </cell>
          <cell r="D13614" t="str">
            <v>562,31</v>
          </cell>
        </row>
        <row r="13615">
          <cell r="A13615" t="str">
            <v>1E.13.060.0180.b</v>
          </cell>
          <cell r="B13615" t="str">
            <v>- alimentatore di emergenza 24Vcc - 5A+1,6A per ricarica batterie, in custodia metallica. Spazio interno per lalloggiamento di 2 batterie 12V-18Ah (non fornite). Lunità dovrà disporre di 2 uscite a relè per la segnalazione separata di mancanza rete o di guasto. 2 leds di segnalazione esterni alla custodia per indicare la presenza di tensione e per segnalare un guasto; 1 led interno alla centrale con funzionamento differenziato per fornire una accurata diagnostica in caso di guasto. Conforme alle norme EN 54 pt.4</v>
          </cell>
          <cell r="C13615" t="str">
            <v>cad</v>
          </cell>
          <cell r="D13615" t="str">
            <v>591,66</v>
          </cell>
        </row>
        <row r="13616">
          <cell r="A13616" t="str">
            <v>1E.13.060.0180.c</v>
          </cell>
          <cell r="B13616" t="str">
            <v>- batteria 12 V - 2Ah.</v>
          </cell>
          <cell r="C13616" t="str">
            <v>cad</v>
          </cell>
          <cell r="D13616" t="str">
            <v>31,23</v>
          </cell>
        </row>
        <row r="13617">
          <cell r="A13617" t="str">
            <v>1E.13.060.0180.d</v>
          </cell>
          <cell r="B13617" t="str">
            <v>- batteria 12 V - 7,2Ah.</v>
          </cell>
          <cell r="C13617" t="str">
            <v>cad</v>
          </cell>
          <cell r="D13617" t="str">
            <v>39,61</v>
          </cell>
        </row>
        <row r="13618">
          <cell r="A13618" t="str">
            <v>1E.13.060.0180.e</v>
          </cell>
          <cell r="B13618" t="str">
            <v>- batteria 12 V -12Ah.</v>
          </cell>
          <cell r="C13618" t="str">
            <v>cad</v>
          </cell>
          <cell r="D13618" t="str">
            <v>91,18</v>
          </cell>
        </row>
        <row r="13619">
          <cell r="A13619" t="str">
            <v>1E.13.060.0180.f</v>
          </cell>
          <cell r="B13619" t="str">
            <v>- batteria 12 V -18Ah.</v>
          </cell>
          <cell r="C13619" t="str">
            <v>cad</v>
          </cell>
          <cell r="D13619" t="str">
            <v>106,36</v>
          </cell>
        </row>
        <row r="13620">
          <cell r="A13620" t="str">
            <v>1E.13.070</v>
          </cell>
          <cell r="B13620" t="str">
            <v>APPARECCHI OTTICO - VISIVO</v>
          </cell>
          <cell r="C13620"/>
          <cell r="D13620"/>
        </row>
        <row r="13621">
          <cell r="A13621" t="str">
            <v>1E.13.070.0010</v>
          </cell>
          <cell r="B13621" t="str">
            <v>Trasformatore monofase modulare per suonerie e segnalazioni, per quadri modulari - tensione 220 V / 8 ÷ 12 ÷ 24 V - potenza 15 VA</v>
          </cell>
          <cell r="C13621" t="str">
            <v>cad</v>
          </cell>
          <cell r="D13621" t="str">
            <v>32,91</v>
          </cell>
        </row>
        <row r="13622">
          <cell r="A13622" t="str">
            <v>1E.13.070.0020</v>
          </cell>
          <cell r="B13622" t="str">
            <v>Trasformatore monofase 220 V / 24 V - per montaggio in cassetta o retroquadro, nei seguenti tipi:</v>
          </cell>
          <cell r="C13622"/>
          <cell r="D13622"/>
        </row>
        <row r="13623">
          <cell r="A13623" t="str">
            <v>1E.13.070.0020.a</v>
          </cell>
          <cell r="B13623" t="str">
            <v>- 50 VA</v>
          </cell>
          <cell r="C13623" t="str">
            <v>cad</v>
          </cell>
          <cell r="D13623" t="str">
            <v>40,17</v>
          </cell>
        </row>
        <row r="13624">
          <cell r="A13624" t="str">
            <v>1E.13.070.0020.b</v>
          </cell>
          <cell r="B13624" t="str">
            <v>- 80 VA</v>
          </cell>
          <cell r="C13624" t="str">
            <v>cad</v>
          </cell>
          <cell r="D13624" t="str">
            <v>41,68</v>
          </cell>
        </row>
        <row r="13625">
          <cell r="A13625" t="str">
            <v>1E.13.070.0020.c</v>
          </cell>
          <cell r="B13625" t="str">
            <v>- 110 VA</v>
          </cell>
          <cell r="C13625" t="str">
            <v>cad</v>
          </cell>
          <cell r="D13625" t="str">
            <v>43,77</v>
          </cell>
        </row>
        <row r="13626">
          <cell r="A13626" t="str">
            <v>1E.13.070.0020.d</v>
          </cell>
          <cell r="B13626" t="str">
            <v>- 160 VA</v>
          </cell>
          <cell r="C13626" t="str">
            <v>cad</v>
          </cell>
          <cell r="D13626" t="str">
            <v>58,62</v>
          </cell>
        </row>
        <row r="13627">
          <cell r="A13627" t="str">
            <v>1E.13.070.0020.e</v>
          </cell>
          <cell r="B13627" t="str">
            <v>- 250 VA</v>
          </cell>
          <cell r="C13627" t="str">
            <v>cad</v>
          </cell>
          <cell r="D13627" t="str">
            <v>61,51</v>
          </cell>
        </row>
        <row r="13628">
          <cell r="A13628" t="str">
            <v>1E.13.070.0020.f</v>
          </cell>
          <cell r="B13628" t="str">
            <v>- 350 VA</v>
          </cell>
          <cell r="C13628" t="str">
            <v>cad</v>
          </cell>
          <cell r="D13628" t="str">
            <v>68,16</v>
          </cell>
        </row>
        <row r="13629">
          <cell r="A13629" t="str">
            <v>1E.13.070.0030</v>
          </cell>
          <cell r="B13629" t="str">
            <v>Fotorelè a tasto numerabile alimentazione in c.a. 24 V</v>
          </cell>
          <cell r="C13629" t="str">
            <v>cad</v>
          </cell>
          <cell r="D13629" t="str">
            <v>28,26</v>
          </cell>
        </row>
        <row r="13630">
          <cell r="A13630" t="str">
            <v>1E.13.070.0040</v>
          </cell>
          <cell r="B13630" t="str">
            <v>Relè di chiamata e annullamento funzionante in c.a. 24 V - per supporto predisposto</v>
          </cell>
          <cell r="C13630" t="str">
            <v>cad</v>
          </cell>
          <cell r="D13630" t="str">
            <v>43,34</v>
          </cell>
        </row>
        <row r="13631">
          <cell r="A13631" t="str">
            <v>1E.13.070.0050</v>
          </cell>
          <cell r="B13631" t="str">
            <v>Relè pilota senza ritenuta alimentazione in c.a. 24 V</v>
          </cell>
          <cell r="C13631" t="str">
            <v>cad</v>
          </cell>
          <cell r="D13631" t="str">
            <v>31,38</v>
          </cell>
        </row>
        <row r="13632">
          <cell r="A13632" t="str">
            <v>1E.13.070.0060</v>
          </cell>
          <cell r="B13632" t="str">
            <v>Relè ausiliario monostabile tre contatti alimentazione in c.a. 24 V - per supporto predisposto</v>
          </cell>
          <cell r="C13632" t="str">
            <v>cad</v>
          </cell>
          <cell r="D13632" t="str">
            <v>36,17</v>
          </cell>
        </row>
        <row r="13633">
          <cell r="A13633" t="str">
            <v>1E.13.070.0070</v>
          </cell>
          <cell r="B13633" t="str">
            <v>Suoneria circolare da parete o da incasso con timpano di bronzo per tensione 24/200 V</v>
          </cell>
          <cell r="C13633" t="str">
            <v>cad</v>
          </cell>
          <cell r="D13633" t="str">
            <v>25,97</v>
          </cell>
        </row>
        <row r="13634">
          <cell r="A13634" t="str">
            <v>1E.13.070.0080</v>
          </cell>
          <cell r="B13634" t="str">
            <v>Suoneria con timpano in bronzo per supporti predisposti alimentazione in c.a. 12/24/220 V</v>
          </cell>
          <cell r="C13634" t="str">
            <v>cad</v>
          </cell>
          <cell r="D13634" t="str">
            <v>22,69</v>
          </cell>
        </row>
        <row r="13635">
          <cell r="A13635" t="str">
            <v>1E.13.070.0090</v>
          </cell>
          <cell r="B13635" t="str">
            <v>Suoneria modulare da installare in quadri modulari, funzionante in c.a. 12/24/220 V</v>
          </cell>
          <cell r="C13635" t="str">
            <v>cad</v>
          </cell>
          <cell r="D13635" t="str">
            <v>27,72</v>
          </cell>
        </row>
        <row r="13636">
          <cell r="A13636" t="str">
            <v>1E.13.070.0100</v>
          </cell>
          <cell r="B13636" t="str">
            <v>Ronzatore per supporti predisposti funzionante a 24/220 V</v>
          </cell>
          <cell r="C13636" t="str">
            <v>cad</v>
          </cell>
          <cell r="D13636" t="str">
            <v>19,40</v>
          </cell>
        </row>
        <row r="13637">
          <cell r="A13637" t="str">
            <v>1E.13.070.0110</v>
          </cell>
          <cell r="B13637" t="str">
            <v>Ronzatore modulare da installare in quadri modulari, funzionante in c.a. 12/24/220 V</v>
          </cell>
          <cell r="C13637" t="str">
            <v>cad</v>
          </cell>
          <cell r="D13637" t="str">
            <v>25,82</v>
          </cell>
        </row>
        <row r="13638">
          <cell r="A13638" t="str">
            <v>1E.13.070.0120</v>
          </cell>
          <cell r="B13638" t="str">
            <v>Campana in bronzo funzionante a 24/220 V applicazione a parete, nei tipi:</v>
          </cell>
          <cell r="C13638"/>
          <cell r="D13638"/>
        </row>
        <row r="13639">
          <cell r="A13639" t="str">
            <v>1E.13.070.0120.a</v>
          </cell>
          <cell r="B13639" t="str">
            <v>- Ø 90 mm</v>
          </cell>
          <cell r="C13639" t="str">
            <v>cad</v>
          </cell>
          <cell r="D13639" t="str">
            <v>41,43</v>
          </cell>
        </row>
        <row r="13640">
          <cell r="A13640" t="str">
            <v>1E.13.070.0120.b</v>
          </cell>
          <cell r="B13640" t="str">
            <v>- Ø 140 mm</v>
          </cell>
          <cell r="C13640" t="str">
            <v>cad</v>
          </cell>
          <cell r="D13640" t="str">
            <v>54,08</v>
          </cell>
        </row>
        <row r="13641">
          <cell r="A13641" t="str">
            <v>1E.13.070.0130</v>
          </cell>
          <cell r="B13641" t="str">
            <v>Lampada da incasso o da parete con indicazione di direzione (completo di lampadine a siluro) alimentate in c.a. 12/24/220 V</v>
          </cell>
          <cell r="C13641" t="str">
            <v>cad</v>
          </cell>
          <cell r="D13641" t="str">
            <v>17,42</v>
          </cell>
        </row>
        <row r="13642">
          <cell r="A13642" t="str">
            <v>1E.13.070.0140</v>
          </cell>
          <cell r="B13642" t="str">
            <v>Predispositore jack completo di chiave adatto per disinserire le chiamate di segnalazione</v>
          </cell>
          <cell r="C13642" t="str">
            <v>cad</v>
          </cell>
          <cell r="D13642" t="str">
            <v>9,70</v>
          </cell>
        </row>
        <row r="13643">
          <cell r="A13643" t="str">
            <v>1E.13.070.0150</v>
          </cell>
          <cell r="B13643" t="str">
            <v>QUADRO ELETTRICO PER LA PREVENZIONE INCENDI ED IL RISPARMIO ENERGETICO. Mediante la disattivazione automatica degli impianti elettrici nei periodi di inutilizzo. Dotato di 10 orologi programmabili, pannello touch-scren da 5,7 pollicci e 10 relè da 10 Amper per il comando degli impianti da far funzionare, possibilità di effettuare 30 programmazioni giornaliere per ogni giorno della settimana. Possibilità di attivare e disattivare ogni orologio mediante i circuiti di comando degli impianti al fine di non creare disagi agli utilizzatori. Alimentazione 230 Volt. E' compresa il costo della manodopera per l'installazione del quadro compreso la programmazione, escluso il collegamento elettrico agli impianti esterni.</v>
          </cell>
          <cell r="C13643" t="str">
            <v>cad</v>
          </cell>
          <cell r="D13643" t="str">
            <v>2.383,11</v>
          </cell>
        </row>
        <row r="13644">
          <cell r="A13644" t="str">
            <v>1E.13.070.0160</v>
          </cell>
          <cell r="B13644" t="str">
            <v>QUADRO ELETTRICO PER LA PREVENZIONE INCENDI ED IL RISPARMIO ENERGETICO. Mediante la disattivazione automatica degli impianti elettrici nei periodi di inutilizzo. Dotato di 10 orologi programmabili, pannello touch-scren da 5,7 pollicci e 10 relè da 10 Amper per il comando degli impianti da far funzionare, possibilità di effettuare 30 programmazioni giornaliere per ogni giorno della settimana. Possibilità di attivare e disattivare ogni orologio mediante i circuiti di comando degli impianti al fine di non creare disagi agli utilizzatori. Alimentazione 230 Volt. E' compresa il costo della manodopera per l'installazione del quadro compreso la programmazione, escluso il collegamento elettrico agli impianti esterni.</v>
          </cell>
          <cell r="C13644" t="str">
            <v>cad</v>
          </cell>
          <cell r="D13644" t="str">
            <v>3.000,01</v>
          </cell>
        </row>
        <row r="13645">
          <cell r="A13645" t="str">
            <v>1E.14 - IMPIANTI ASCENSORI</v>
          </cell>
          <cell r="B13645"/>
          <cell r="C13645"/>
          <cell r="D13645"/>
        </row>
        <row r="13646">
          <cell r="A13646" t="str">
            <v>1E</v>
          </cell>
          <cell r="B13646" t="str">
            <v>OPERE COMPIUTE IMPIANTI ELETTRICI</v>
          </cell>
          <cell r="C13646"/>
          <cell r="D13646"/>
        </row>
        <row r="13647">
          <cell r="A13647" t="str">
            <v>1E.14</v>
          </cell>
          <cell r="B13647" t="str">
            <v>IMPIANTI ASCENSORI</v>
          </cell>
          <cell r="C13647"/>
          <cell r="D13647"/>
        </row>
        <row r="13648">
          <cell r="A13648" t="str">
            <v>1E.14.010</v>
          </cell>
          <cell r="B13648" t="str">
            <v>IMPIANTI ASCENSORE</v>
          </cell>
          <cell r="C13648"/>
          <cell r="D13648"/>
        </row>
        <row r="13649">
          <cell r="A13649" t="str">
            <v>1E.14.010.0010</v>
          </cell>
          <cell r="B13649" t="str">
            <v>Ascensore ad azionamento elettrico per disabili in edificio di civile abitazione con le seguenti caratteristiche: impianto installato in vano proprio, ad azionamento elettrico, di tipo automatico, portata 525 kg, 7 persone, 6 fermate, corsa utile 15 m, velocità 0.63/0.15 m/s, rapporto di intermittenza 0.40, macchinario posto in alto, motore elettrico trifase in corto circuito di adatta potenza, guide di scorrimento per la cabina in profilato di acciaio a T trafilato o fresato, contrappeso con blocchi di ghisa o altro materiale, guidato con guide di scorrimento in profilato di acciaio a T trafilato o fresato; cabina in lamiera di ferro rivestita in materiale plastico superficie utile massima 1,45 mq, pavimento ricoperto in gomma, porte di cabina e di piano automatiche e scorrevoli orizzontalmente di tipo centrale o telescopico, azionate da un operatore elettrico, con luce netta non inferiore a 0.85 m, dispositivo di protezione di chiusura con cellula fotoelettrica, pannelli in lamiera di ferro verniciata con antiruggine, serrature elettromeccaniche di sicurezza, quadro di manovra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13649" t="str">
            <v>cad</v>
          </cell>
          <cell r="D13649" t="str">
            <v>30.021,05</v>
          </cell>
        </row>
        <row r="13650">
          <cell r="A13650" t="str">
            <v>1E.14.010.0020</v>
          </cell>
          <cell r="B13650" t="str">
            <v>Ascensore ad azionamento elettrico per disabili in edificio di civile abitazione con le seguenti caratteristiche: impianto installato in vano proprio, ad azionamento elettrico, di tipo automatico, portata 400 kg, 5 persone, 6 fermate, corsa utile 15 m, velocità 0.63/0.15 m/s, rapporto di intermittenza 0.40, macchinario posto in alto, motore elettrico trifase in corto circuito di adatta potenza, guide di scorrimento per la cabina in profilato di acciaio a T trafilato o fresato, contrappeso con blocchi di ghisa o altro materiale, guidato con guide di scorrimento in profilato di acciaio a T trafilato o fresato; cabina in lamiera di ferro rivestita in materiale plastico superficie utile massima 1,17 mq, pavimento ricoperto in gomma, porte di cabina e di piano automatiche e scorrevoli orizzontalmente di tipo centrale o telescopico, azionate da un operatore elettrico, con luce netta non inferiore a 0.75 m, dispositivo di protezione di chiusura con cellula fotoelettrica, pannelli in lamiera di ferro verniciata con antiruggine, serrature elettromeccaniche di sicurezza, quadro di manovra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13650" t="str">
            <v>cad</v>
          </cell>
          <cell r="D13650" t="str">
            <v>27.062,26</v>
          </cell>
        </row>
        <row r="13651">
          <cell r="A13651" t="str">
            <v>1E.14.010.0030</v>
          </cell>
          <cell r="B13651" t="str">
            <v>Ascensore ad azionamento elettrico per disabili in edifici non residenziali con le seguenti caratteristiche: impianto installato in vano proprio, ad azionamento elettrico, di tipo automatico, portata 630 kg, 8 persone, 6 fermate, corsa utile 16.5 m, velocità 0.63/0.15 m/s, rapporto di intermittenza 0.40, macchinario posto in alto, motore elettrico trifase in corto circuito di adatta potenza, guide di scorrimento per la cabina in profilato di acciaio a T trafilato o fresato, contrappeso con blocchi di ghisa o altro materiale, guidato con guide di scorrimento in profilato di acciaio a T trafilato o fresato; cabina in lamiera di ferro rivestita in materiale plastico superficie utile massima 1,66 mq, pavimento ricoperto in gomma, porte di cabina e di piano automatiche e scorrevoli orizzontalmente di tipo centrale o telescopico, azionate da un operatore elettrico, serrature elettromeccaniche di sicurezza, a porte chiuse quadro di manovra alimentato a corrente raddrizzata, comprendente tutte le apparecchiature per la manovra a mano, segnalazioni luminose di allarme ricevuto, segnalazioni acustiche di arrivo al piano, bottoniera di cabina e di piano con caratteri Braille, luce di emergenza, citofono, segnalazioni luminose di allarme ricevuto, , linee elettriche nel vano in adatte canalizzazioni e cavo flessibile per la cabina, funi di trazione, staffe per le guide e accessori diversi per dare l’impianto completo e funzionante</v>
          </cell>
          <cell r="C13651" t="str">
            <v>cad</v>
          </cell>
          <cell r="D13651" t="str">
            <v>34.291,50</v>
          </cell>
        </row>
        <row r="13652">
          <cell r="A13652" t="str">
            <v>1E.14.010.0040</v>
          </cell>
          <cell r="B13652" t="str">
            <v>Ascensore ad azionamento elettrico per disabili in edificio non residenziale con le seguenti caratteristiche: impianto installato in vano proprio, ad azionamento elettrico, di tipo automatico, portata 825 kg, 11 persone, 6 fermate, corsa utile 15 m, velocità 0.63/0.15 m/s, rapporto di intermittenza 0.40, macchinario posto in alto, motore elettrico trifase in corto circuito di adatta potenza, guide di scorrimento per la cabina in profilato di acciaio a T trafilato o fresato, contrappeso con blocchi di ghisa o altro materiale, guidato con guide di scorrimento in profilato di acciaio a T trafilato o fresato; cabina in lamiera di ferro rivestita in materiale plastico superficie utile massima 2,05 mq, pavimento ricoperto in gomma, porte di cabina e di piano automatiche e scorrevoli orizzontalmente di tipo centrale o telescopico, azionate da un operatore elettrico, con luce netta non inferiore a 0.90 m, dispositivo di protezione di chiusura con cellula fotoelettrica, pannelli in lamiera di ferro verniciata con antiruggine, serrature elettromeccaniche di sicurezza, quadro di manovra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13652" t="str">
            <v>cad</v>
          </cell>
          <cell r="D13652" t="str">
            <v>38.869,37</v>
          </cell>
        </row>
        <row r="13653">
          <cell r="A13653" t="str">
            <v>1E.14.010.0050</v>
          </cell>
          <cell r="B13653" t="str">
            <v>Variante costo per una fermata in più o in meno per gli ascensori ad azionamento elettrico</v>
          </cell>
          <cell r="C13653" t="str">
            <v>cad</v>
          </cell>
          <cell r="D13653" t="str">
            <v>1.630,41</v>
          </cell>
        </row>
        <row r="13654">
          <cell r="A13654" t="str">
            <v>1E.14.010.0060</v>
          </cell>
          <cell r="B13654" t="str">
            <v>Ascensore ad azionamento oleodinamico per disabili in edificio di civile abitazione con le seguenti caratteristiche: impianto installato in vano proprio, ad azionamento oleodinamico indiretto con pistone nel vano, di tipo automatico, portata 525 kg, 7 persone, 5 fermate, corsa utile 12 m, velocità 0.63 m/s, rapporto di intermittenza 0.40, centralina posta in basso in locale nelle adiacenze del vano corsa, guide di scorrimento per la cabina e per testa del pistone in profilati di acciaio a T trafilato o fresato; cabina in lamiera di ferro rivestita in materiale plastico superficie utile massima 1,45 mq, pavimento ricoperto in gomma, porte di cabina e di piano automatiche e scorrevoli orizzontalmente di tipo centrale o telescopico, azionate da un operatore elettrico, con luce netta non inferiore a 0.85 m, dispositivo di protezione di chiusura con cellula fotoelettrica, pannelli in lamiera di ferro verniciata con antiruggine, serrature elettromeccaniche di sicurezza; stazionamento a porte chiuse, quadro di manovra alimentato a corrente raddrizzata,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13654" t="str">
            <v>cad</v>
          </cell>
          <cell r="D13654" t="str">
            <v>27.011,23</v>
          </cell>
        </row>
        <row r="13655">
          <cell r="A13655" t="str">
            <v>1E.14.010.0070</v>
          </cell>
          <cell r="B13655" t="str">
            <v>Ascensore ad azionamento oleodinamico per disabili in edificio di civile abitazione con le seguenti caratteristiche: impianto installato in vano proprio, ad azionamento oleodinamico indiretto con pistone nel vano, di tipo automatico, portata 400 kg, 5 persone, 5 fermate, corsa utile 12 m, velocità 0.63 m/s, rapporto di intermittenza 0.40, centralina posta in basso in locale nelle adiacenze del vano corsa, guide di scorrimento per la cabina e per testa del pistone in profilati di acciaio a T trafilato o fresato; cabina in lamiera di ferro rivestita in materiale plastico superficie utile massima 1,17 mq, pavimento ricoperto in gomma, porte di cabina e di piano automatiche e scorrevoli orizzontalmente di tipo centrale o telescopico, azionate da un operatore elettrico, con luce netta non inferiore a 0.75 m, dispositivo di protezione di chiusura con cellula fotoelettrica, pannelli in lamiera di ferro verniciata con antiruggine, serrature elettromeccaniche di sicurezza; stazionamento a porte chiuse, quadro di manovra alimentato a corrente raddrizzata,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13655" t="str">
            <v>cad</v>
          </cell>
          <cell r="D13655" t="str">
            <v>24.574,75</v>
          </cell>
        </row>
        <row r="13656">
          <cell r="A13656" t="str">
            <v>1E.14.010.0080</v>
          </cell>
          <cell r="B13656" t="str">
            <v>Variante per una fermata in più o in meno, corsa massimo 18 m, per ascensori ad azionamento oleodinamico con portata 400/500 kg</v>
          </cell>
          <cell r="C13656" t="str">
            <v>cad</v>
          </cell>
          <cell r="D13656" t="str">
            <v>1.767,03</v>
          </cell>
        </row>
        <row r="13657">
          <cell r="A13657" t="str">
            <v>1E.14.010.0090</v>
          </cell>
          <cell r="B13657" t="str">
            <v>Ascensore ad azionamento oleodinamico per disabili in edificio non residenziale con le seguenti caratteristiche: impianto installato in vano proprio, ad azionamento oleodinamico indiretto con pistone nel vano, di tipo automatico, 5 fermate, corsa utile 12 m, velocità 0.63 m/s, rapporto di intermittenza 0.40, centralina posta in basso in locale nelle adiacenze del vano corsa, guide di scorrimento per la cabina e per testa del pistone in profilati di acciaio a T trafilato o fresato; cabina in lamiera di ferro rivestita in materiale plastico superficie utile massima 1,66 mq, pavimento ricoperto in gomma, porte di cabina e di piano automatiche e scorrevoli orizzontalmente di tipo centrale o telescopico, azionate da un operatore elettrico, serrature elettromeccaniche di sicurezza, a porte chiuse quadro di manovra alimentato a corrente raddrizzata, comprendente tutte le apparecchiature per la manovra a mano, segnalazioni luminose di allarme ricevuto, segnalazioni acustiche di arrivo al piano, bottoniera di cabina e di piano con caratteri Braille, luce di emergenza, citofono, segnalazioni luminose di allarme ricevuto, , linee elettriche nel vano in adatte canalizzazioni e cavo flessibile per la cabina, funi di trazione, staffe per le guide e accessori diversi per dare l’impianto completo e funzionante</v>
          </cell>
          <cell r="C13657"/>
          <cell r="D13657"/>
        </row>
        <row r="13658">
          <cell r="A13658" t="str">
            <v>1E.14.010.0090.a</v>
          </cell>
          <cell r="B13658" t="str">
            <v>- portata 480 kg, 6 persone</v>
          </cell>
          <cell r="C13658" t="str">
            <v>cad</v>
          </cell>
          <cell r="D13658" t="str">
            <v>30.023,41</v>
          </cell>
        </row>
        <row r="13659">
          <cell r="A13659" t="str">
            <v>1E.14.010.0090.b</v>
          </cell>
          <cell r="B13659" t="str">
            <v>- portata 630 kg, 8 persone</v>
          </cell>
          <cell r="C13659" t="str">
            <v>cad</v>
          </cell>
          <cell r="D13659" t="str">
            <v>33.624,78</v>
          </cell>
        </row>
        <row r="13660">
          <cell r="A13660" t="str">
            <v>1E.14.010.0090.c</v>
          </cell>
          <cell r="B13660" t="str">
            <v>- portata 825 kg, 11 persone</v>
          </cell>
          <cell r="C13660" t="str">
            <v>cad</v>
          </cell>
          <cell r="D13660" t="str">
            <v>37.898,19</v>
          </cell>
        </row>
        <row r="13661">
          <cell r="A13661" t="str">
            <v>1E.14.010.0110</v>
          </cell>
          <cell r="B13661" t="str">
            <v>Variante per una fermata in più o in meno, corsa massimo 18 m, per ascensori ad azionamento oleodinamico con portata 630/900 kg</v>
          </cell>
          <cell r="C13661" t="str">
            <v>cad</v>
          </cell>
          <cell r="D13661" t="str">
            <v>1.724,67</v>
          </cell>
        </row>
        <row r="13662">
          <cell r="A13662" t="str">
            <v>1E.14.010.0120</v>
          </cell>
          <cell r="B13662" t="str">
            <v>Differenza di prezzo per cabina in acciaio inox</v>
          </cell>
          <cell r="C13662" t="str">
            <v>cad</v>
          </cell>
          <cell r="D13662" t="str">
            <v>1.353,06</v>
          </cell>
        </row>
        <row r="13663">
          <cell r="A13663" t="str">
            <v>1E.14.010.0130</v>
          </cell>
          <cell r="B13663" t="str">
            <v>Differenza di prezzo per cabina con due accessi opposti</v>
          </cell>
          <cell r="C13663" t="str">
            <v>cad</v>
          </cell>
          <cell r="D13663" t="str">
            <v>1.086,65</v>
          </cell>
        </row>
        <row r="13664">
          <cell r="A13664" t="str">
            <v>1E.14.010.0140</v>
          </cell>
          <cell r="B13664" t="str">
            <v>Differenza di prezzo per cabina con due accessi adiacenti</v>
          </cell>
          <cell r="C13664" t="str">
            <v>cad</v>
          </cell>
          <cell r="D13664" t="str">
            <v>1.107,14</v>
          </cell>
        </row>
        <row r="13665">
          <cell r="A13665" t="str">
            <v>1E.14.010.0150</v>
          </cell>
          <cell r="B13665" t="str">
            <v>Differenza di prezzo per porte di piano in acciaio inox</v>
          </cell>
          <cell r="C13665" t="str">
            <v>cad</v>
          </cell>
          <cell r="D13665" t="str">
            <v>1.085,28</v>
          </cell>
        </row>
        <row r="13666">
          <cell r="A13666" t="str">
            <v>1E.14.020</v>
          </cell>
          <cell r="B13666" t="str">
            <v>MONTACARROZZELLE</v>
          </cell>
          <cell r="C13666"/>
          <cell r="D13666"/>
        </row>
        <row r="13667">
          <cell r="A13667" t="str">
            <v>1E.14.020.0010</v>
          </cell>
          <cell r="B13667" t="str">
            <v>Montacarrozzelle tipo rettilineo, riferimento norme UNI EN 81-40 con:- macchina a pedana ribaltabile 180 kg, dimensione minima pedana 0.75x0.65 m, sbarra di sicurezza a L con controllo di movimento, sistema anticesoiamento e antischiacciamento corpo pedana, antischiacciamento corpo carter per funzionamento pedana chiusa, alette installate sulle bordature corpo macchina con funzionamento anticesoiamento, pulsante stop corpo macchina, maniglione fisso corpo macchina, pedana antiscivolo, comando elettrico a chiave per il consenso salita e discesa, installato sil corpo macchina, pulsantiera di accompagnamento via cavo, pulsanti per salita e discesa a uomo presente installati sul corpo macchina, manovra manuale di emergenza, bottoniera a uomo presente con selettore a chiave per chiamata e rimando ai piani per il funzionamento solo a corpo macchina chiuso, alimentazione elettrica per il funzionamento di tutto l'impianto secondo le norme vigenti, piccole opere edili comprese, fino a numero 6 alzate</v>
          </cell>
          <cell r="C13667" t="str">
            <v>cad</v>
          </cell>
          <cell r="D13667" t="str">
            <v>11.261,09</v>
          </cell>
        </row>
        <row r="13668">
          <cell r="A13668" t="str">
            <v>1E.14.020.0020</v>
          </cell>
          <cell r="B13668" t="str">
            <v>Montacarrozzelle tipo rettilineo, riferimento norme UNI EN 81-40 con:- macchina a pedana ribaltabile 150 kg, dimensione minima pedana 0.75x0.65 m, sbarra di sicurezza a L con controllo di movimento, sistema anticesoiamento e antischiacciamento corpo pedana, antischiacciamento corpo carter per funzionamento pedana chiusa, alette installate sulle bordature corpo macchina con funzionamento anticesoiamento, pulsante stop corpo macchina, maniglione fisso corpo macchina, pedana antiscivolo, comando elettrico a chiave per il consenso salita e discesa, installato sil corpo macchina, pulsantiera di accompagnamento via cavo, pulsanti per salita e discesa a uomo presente installati sul corpo macchina, manovra manuale di emergenza, bottoniera a uomo presente con selettore a chiave per chiamata e rimando ai piani per il funzionamento solo a corpo macchina chiuso, alimentazione elettrica per il funzionamento di tutto l'impianto secondo le norme vigenti, piccole opere edili comprese</v>
          </cell>
          <cell r="C13668"/>
          <cell r="D13668"/>
        </row>
        <row r="13669">
          <cell r="A13669" t="str">
            <v>1E.14.020.0020.a</v>
          </cell>
          <cell r="B13669" t="str">
            <v>- fino a numero 6 alzate</v>
          </cell>
          <cell r="C13669" t="str">
            <v>cad</v>
          </cell>
          <cell r="D13669" t="str">
            <v>13.629,67</v>
          </cell>
        </row>
        <row r="13670">
          <cell r="A13670" t="str">
            <v>1E.14.020.0020.b</v>
          </cell>
          <cell r="B13670" t="str">
            <v>- da 7 a 15 alzate</v>
          </cell>
          <cell r="C13670" t="str">
            <v>cad</v>
          </cell>
          <cell r="D13670" t="str">
            <v>14.087,58</v>
          </cell>
        </row>
        <row r="13671">
          <cell r="A13671" t="str">
            <v>1E.14.020.0020.c</v>
          </cell>
          <cell r="B13671" t="str">
            <v>- fino a 20 alzate con piano intermedio</v>
          </cell>
          <cell r="C13671" t="str">
            <v>cad</v>
          </cell>
          <cell r="D13671" t="str">
            <v>16.473,27</v>
          </cell>
        </row>
        <row r="13672">
          <cell r="A13672" t="str">
            <v>1E.14.020.0020.d</v>
          </cell>
          <cell r="B13672" t="str">
            <v>- maggiorazione per cambio direzione, comunque realizzato</v>
          </cell>
          <cell r="C13672" t="str">
            <v>cad</v>
          </cell>
          <cell r="D13672" t="str">
            <v>1.161,55</v>
          </cell>
        </row>
        <row r="13673">
          <cell r="A13673" t="str">
            <v>1E.14.030</v>
          </cell>
          <cell r="B13673" t="str">
            <v>MONTACARICHI</v>
          </cell>
          <cell r="C13673"/>
          <cell r="D13673"/>
        </row>
        <row r="13674">
          <cell r="A13674" t="str">
            <v>1E.14.030.0010</v>
          </cell>
          <cell r="B13674" t="str">
            <v>Montacarichi/montalettighe ad azionamento elettrico, in opera con le seguenti caratteristiche:</v>
          </cell>
          <cell r="C13674"/>
          <cell r="D13674"/>
        </row>
        <row r="13675">
          <cell r="A13675" t="str">
            <v>1E.14.030.0010.a</v>
          </cell>
          <cell r="B13675" t="str">
            <v>- impianto installato in vano proprio, ad azionamento oleodinamico indiretto con pistone nel vano, di tipo automatico, portata 1200 kg, 5 fermate, corsa utile 12 m, velocità 0.63 m/s, rapporto di intermittenza 0.40, centralina posta in basso in locale nelle adiacenze del vano corsa, guide di scorrimento per la cabina e per testa del pistone in profilati di acciaio profilato a T trafilato; - cabina in lamiera di ferro rivestita in materiale plastico superficie utile massima 4,08 mq, pavimento ricoperto in gomma, porte di cabina e di piano automatiche e scorrevoli orizzontalmente di tipo centrale o telescopico, azionate da un operatore elettrico, con luce netta non inferiore a 0.90 m, dispositivo di protezione di chiusura con cellula fotoelettrica, pannelli in lamiera di ferro verniciata con antiruggine, serrature elettromeccaniche di sicurezza; stazionamento a porte chiuse, quadro di manovra alimentato a corrente raddrizzata, comprendente tutte le apparecchiature per la manovra e le segnalazioni luminose, bottoniera di cabina e di piano con caratteri Braille e segnalazioni come da DM 236, bottoniera ai piani con pulsante di chiamata e segnalazioni luminose di OCCUPATO, linee elettriche nel vano in adatte canalizzazioni e cavo flessibile per la cabina, funi di trazione, staffe per le guide e accessori diversi per dare l’impianto completo e funzionante,</v>
          </cell>
          <cell r="C13675" t="str">
            <v>cad</v>
          </cell>
          <cell r="D13675" t="str">
            <v>46.837,66</v>
          </cell>
        </row>
        <row r="13676">
          <cell r="A13676" t="str">
            <v>1E.14.030.0010.b</v>
          </cell>
          <cell r="B13676" t="str">
            <v>- variante per una fermata in più o in meno, corsa massima 18 m, per i montacarichi ad azionamento elettrico di portata 1200 kg</v>
          </cell>
          <cell r="C13676" t="str">
            <v>cad</v>
          </cell>
          <cell r="D13676" t="str">
            <v>2.928,82</v>
          </cell>
        </row>
        <row r="13677">
          <cell r="A13677" t="str">
            <v>1E.14.030.0020</v>
          </cell>
          <cell r="B13677" t="str">
            <v>Montacarico con le seguenti caratteristiche:</v>
          </cell>
          <cell r="C13677"/>
          <cell r="D13677"/>
        </row>
        <row r="13678">
          <cell r="A13678" t="str">
            <v>1E.14.030.0020.a</v>
          </cell>
          <cell r="B13678" t="str">
            <v>- portata 100 kg, 2 fermate, servizi 2, corsa 3.5 m, velocità 0.40 m/s, argano in alto, alimentazione c.a., manovra universale, segnalazioni, guide per cabina e contrappeso in profilto d acciaio a T, cabina in lamiera di ferro verniciata a smalto, porte di piano e di cabina controllate elettronicamente a due ante scorrevoli e ghigliottina in lamiera di ferro verniciata a smalto</v>
          </cell>
          <cell r="C13678" t="str">
            <v>cad</v>
          </cell>
          <cell r="D13678" t="str">
            <v>15.221,90</v>
          </cell>
        </row>
        <row r="13679">
          <cell r="A13679" t="str">
            <v>1E.14.030.0020.b</v>
          </cell>
          <cell r="B13679" t="str">
            <v>- differenza di prezzo per ogni fermata in più aumento corsa di 3 m</v>
          </cell>
          <cell r="C13679" t="str">
            <v>cad</v>
          </cell>
          <cell r="D13679" t="str">
            <v>1.421,37</v>
          </cell>
        </row>
        <row r="13680">
          <cell r="A13680" t="str">
            <v>1E.14.030.0020.c</v>
          </cell>
          <cell r="B13680" t="str">
            <v>- differenza di prezzo per velocità 0.40-0.10 m/s</v>
          </cell>
          <cell r="C13680" t="str">
            <v>cad</v>
          </cell>
          <cell r="D13680" t="str">
            <v>1.660,22</v>
          </cell>
        </row>
        <row r="13681">
          <cell r="A13681" t="str">
            <v>1E.14.030.0020.d</v>
          </cell>
          <cell r="B13681" t="str">
            <v>- differenza di prezzo per argano in basso</v>
          </cell>
          <cell r="C13681" t="str">
            <v>cad</v>
          </cell>
          <cell r="D13681" t="str">
            <v>922,45</v>
          </cell>
        </row>
        <row r="13682">
          <cell r="A13682" t="str">
            <v>1E.14.030.0020.e</v>
          </cell>
          <cell r="B13682" t="str">
            <v>- differenza di prezzo per cabina in acciaio inox</v>
          </cell>
          <cell r="C13682" t="str">
            <v>cad</v>
          </cell>
          <cell r="D13682" t="str">
            <v>867,79</v>
          </cell>
        </row>
        <row r="13683">
          <cell r="A13683" t="str">
            <v>1E.14.030.0020.f</v>
          </cell>
          <cell r="B13683" t="str">
            <v>- differenza di prezzo per cabina con 2 accessi opposti</v>
          </cell>
          <cell r="C13683" t="str">
            <v>cad</v>
          </cell>
          <cell r="D13683" t="str">
            <v>690,20</v>
          </cell>
        </row>
        <row r="13684">
          <cell r="A13684" t="str">
            <v>1E.14.030.0020.g</v>
          </cell>
          <cell r="B13684" t="str">
            <v>- differenza di prezzo per cabina con 2 accessi adiacenti</v>
          </cell>
          <cell r="C13684" t="str">
            <v>cad</v>
          </cell>
          <cell r="D13684" t="str">
            <v>1.161,55</v>
          </cell>
        </row>
        <row r="13685">
          <cell r="A13685" t="str">
            <v>1E.14.030.0020.h</v>
          </cell>
          <cell r="B13685" t="str">
            <v>- differenza di prezzo per porte di piano in acciaio inox</v>
          </cell>
          <cell r="C13685" t="str">
            <v>cad</v>
          </cell>
          <cell r="D13685" t="str">
            <v>1.701,21</v>
          </cell>
        </row>
        <row r="13686">
          <cell r="A13686" t="str">
            <v>1E.14.040</v>
          </cell>
          <cell r="B13686" t="str">
            <v>MONTAVIVANDE - MONTALIBRI</v>
          </cell>
          <cell r="C13686"/>
          <cell r="D13686"/>
        </row>
        <row r="13687">
          <cell r="A13687" t="str">
            <v>1E.14.040.0010</v>
          </cell>
          <cell r="B13687" t="str">
            <v>Montacarico con le seguenti caratteristiche:</v>
          </cell>
          <cell r="C13687"/>
          <cell r="D13687"/>
        </row>
        <row r="13688">
          <cell r="A13688" t="str">
            <v>1E.14.040.0010.a</v>
          </cell>
          <cell r="B13688" t="str">
            <v>- portata 24 kg, 2 fermate, servizi 2, corsa 3.5 m, velocità 0.40 m/s, argano in alto, alimentazione c.a., manovra universale, segnalazioni, guide per cabina e contrappeso in profilto d acciaio a T, cabina in lamiera di ferro verniciata a smalto, porte di piano e di cabina controllate elettronicamente a due ante scorrevoli e ghigliottina in lamiera di ferro verniciata a smalto</v>
          </cell>
          <cell r="C13688" t="str">
            <v>cad</v>
          </cell>
          <cell r="D13688" t="str">
            <v>6.162,71</v>
          </cell>
        </row>
        <row r="13689">
          <cell r="A13689" t="str">
            <v>1E.14.040.0010.b</v>
          </cell>
          <cell r="B13689" t="str">
            <v>- differenza di prezzo per ogni fermata in più aumento corsa di 3 m</v>
          </cell>
          <cell r="C13689" t="str">
            <v>cad</v>
          </cell>
          <cell r="D13689" t="str">
            <v>1.223,27</v>
          </cell>
        </row>
        <row r="13690">
          <cell r="A13690" t="str">
            <v>1E.14.040.0010.c</v>
          </cell>
          <cell r="B13690" t="str">
            <v>- differenza di prezzo per argano in basso</v>
          </cell>
          <cell r="C13690" t="str">
            <v>cad</v>
          </cell>
          <cell r="D13690" t="str">
            <v>826,80</v>
          </cell>
        </row>
        <row r="13691">
          <cell r="A13691" t="str">
            <v>1E.14.040.0010.d</v>
          </cell>
          <cell r="B13691" t="str">
            <v>- differenza di prezzo per cabina in acciaio inox</v>
          </cell>
          <cell r="C13691" t="str">
            <v>cad</v>
          </cell>
          <cell r="D13691" t="str">
            <v>826,80</v>
          </cell>
        </row>
        <row r="13692">
          <cell r="A13692" t="str">
            <v>1E.14.040.0010.e</v>
          </cell>
          <cell r="B13692" t="str">
            <v>- differenza di prezzo per cabina con 2 accessi opposti</v>
          </cell>
          <cell r="C13692" t="str">
            <v>cad</v>
          </cell>
          <cell r="D13692" t="str">
            <v>580,90</v>
          </cell>
        </row>
        <row r="13693">
          <cell r="A13693" t="str">
            <v>1E.14.040.0010.f</v>
          </cell>
          <cell r="B13693" t="str">
            <v>- differenza di prezzo per cabina con 2 accessi adiacenti</v>
          </cell>
          <cell r="C13693" t="str">
            <v>cad</v>
          </cell>
          <cell r="D13693" t="str">
            <v>580,90</v>
          </cell>
        </row>
        <row r="13694">
          <cell r="A13694" t="str">
            <v>1E.14.040.0010.g</v>
          </cell>
          <cell r="B13694" t="str">
            <v>- differenza di prezzo per porte di piano in acciaio inox</v>
          </cell>
          <cell r="C13694" t="str">
            <v>cad</v>
          </cell>
          <cell r="D13694" t="str">
            <v>574,06</v>
          </cell>
        </row>
        <row r="13695">
          <cell r="A13695" t="str">
            <v>1E.14.050</v>
          </cell>
          <cell r="B13695" t="str">
            <v>MAGGIORAZIONI</v>
          </cell>
          <cell r="C13695"/>
          <cell r="D13695"/>
        </row>
        <row r="13696">
          <cell r="A13696" t="str">
            <v>1E.14.050.0010</v>
          </cell>
          <cell r="B13696" t="str">
            <v>Maggiorazione per variatore di frequenza vettoriale, tipo VVVF, per impianti fino a 800 kg e velocità fino a 1 m/s, con potenza motore fino a 5,5 kW</v>
          </cell>
          <cell r="C13696" t="str">
            <v>cad</v>
          </cell>
          <cell r="D13696" t="str">
            <v>2.771,64</v>
          </cell>
        </row>
        <row r="13697">
          <cell r="A13697" t="str">
            <v>1E.14.050.0020</v>
          </cell>
          <cell r="B13697" t="str">
            <v>Maggiorazione per variatore di frequenza vettoriale, tipo VVVF, per impianti superiori a 800 kg, velocità fino a 1 m/s, con potenza motore fino a 11 kW</v>
          </cell>
          <cell r="C13697" t="str">
            <v>cad</v>
          </cell>
          <cell r="D13697" t="str">
            <v>4.439,12</v>
          </cell>
        </row>
        <row r="13698">
          <cell r="A13698" t="str">
            <v>1E.14.050.0030</v>
          </cell>
          <cell r="B13698" t="str">
            <v>Differenza di prezzo per cabina rivestita in acciaio inox antigraffio per portate fino a 825 kg</v>
          </cell>
          <cell r="C13698" t="str">
            <v>cad</v>
          </cell>
          <cell r="D13698" t="str">
            <v>2.263,14</v>
          </cell>
        </row>
        <row r="13699">
          <cell r="A13699" t="str">
            <v>1E.14.050.0040</v>
          </cell>
          <cell r="B13699" t="str">
            <v>Differenza di prezzo per cabina in lamiera di ferro rivestita in acciaio inox satinato liscio:</v>
          </cell>
          <cell r="C13699"/>
          <cell r="D13699"/>
        </row>
        <row r="13700">
          <cell r="A13700" t="str">
            <v>1E.14.050.0040.a</v>
          </cell>
          <cell r="B13700" t="str">
            <v>- fino a 500 kg</v>
          </cell>
          <cell r="C13700" t="str">
            <v>cad</v>
          </cell>
          <cell r="D13700" t="str">
            <v>1.170,15</v>
          </cell>
        </row>
        <row r="13701">
          <cell r="A13701" t="str">
            <v>1E.14.050.0040.b</v>
          </cell>
          <cell r="B13701" t="str">
            <v>- da 500 fino a 880 kg</v>
          </cell>
          <cell r="C13701" t="str">
            <v>cad</v>
          </cell>
          <cell r="D13701" t="str">
            <v>1.750,79</v>
          </cell>
        </row>
        <row r="13702">
          <cell r="A13702" t="str">
            <v>1E.14.050.0050</v>
          </cell>
          <cell r="B13702" t="str">
            <v>Sovrapprezzo per manovra collettiva Simplex in discesa</v>
          </cell>
          <cell r="C13702" t="str">
            <v>cad</v>
          </cell>
          <cell r="D13702" t="str">
            <v>1.653,38</v>
          </cell>
        </row>
        <row r="13703">
          <cell r="A13703" t="str">
            <v>1E.14.050.0060</v>
          </cell>
          <cell r="B13703" t="str">
            <v>Sovrapprezzo per dispositivo per l'invio dell'ascensore al piano più favorevole per gli impianti elettrici e più basso per gli oleodinamici, con apertura automatica delle porte:</v>
          </cell>
          <cell r="C13703"/>
          <cell r="D13703"/>
        </row>
        <row r="13704">
          <cell r="A13704" t="str">
            <v>1E.14.050.0060.a</v>
          </cell>
          <cell r="B13704" t="str">
            <v>- ascensori ad azionamento elettrico</v>
          </cell>
          <cell r="C13704" t="str">
            <v>cad</v>
          </cell>
          <cell r="D13704" t="str">
            <v>4.404,59</v>
          </cell>
        </row>
        <row r="13705">
          <cell r="A13705" t="str">
            <v>1E.14.050.0060.b</v>
          </cell>
          <cell r="B13705" t="str">
            <v>- ascensori ad azionamento oleodinamico</v>
          </cell>
          <cell r="C13705" t="str">
            <v>cad</v>
          </cell>
          <cell r="D13705" t="str">
            <v>2.075,16</v>
          </cell>
        </row>
        <row r="13706">
          <cell r="A13706" t="str">
            <v>1E.14.060</v>
          </cell>
          <cell r="B13706" t="str">
            <v>MONTALETTIGHE UTILIZZABILE IN CASO D'INCENDIO</v>
          </cell>
          <cell r="C13706"/>
          <cell r="D13706"/>
        </row>
        <row r="13707">
          <cell r="A13707" t="str">
            <v>1E.14.060.0010</v>
          </cell>
          <cell r="B13707" t="str">
            <v>Fornitura e posa in opera di un impianto conforme alle direttive europee 95/16/CE (compatibilità elettromagnetica), 89/106/CE (risparmio energetico), DM 236 89/106/CE (risparmio energetico), DM 236 (superamento delle barriere architettoniche), DM 15/09/05.Portata e capienza 1275 Kg - 17 persone - Velocità Fermate Servizi Corsa 1,00 m/s55 m - Dimensioni vano (l/p)* p)* 2000/2700 mm - Tipo di vano cemento armato -Misura Fossa Testata 1600 mm 3850 mm - Avviamenti ora/R.I. 180 - 40% - Forza motrice 380 Volt CA - 50 Hz - n. 5 fermate. Azionamento elettromeccanico a funi a frequenza variabile V3F. Macchinario posto all'interno del locale macchine. CABINA "MCD" H 2200 mm costituita da una struttura metallica con arcata, pareti rivestite in acciaio inox antigraffio scacco. Dimensioni di cabina mm 1200 di larghezza per mm 2300 di profondità, altezza mm 2200. Un accesso in cabina. Parete lato porta in lamiera di acciaio inox antigraffio scacco. Una fascia paracolpi in acciaio inox satinato Asturia su ciascuna delle tre pareti. Cielino piano in acciaio inox satinato Asturia con illuminazione a luce fluorescente e diffusori in policarbonato bianco ovali. Pavimento e rivestimenti della cabina realizzati con materiali non combustibili. Porta di cabina automatica a due ante ad apertura telescopica laterale, costruita in lamiera di acciaio inox antigraffio scacco e azionata da un operatore in corrente continua a controllo elettronico. Luce netta mm 1100 per mm 2100 di altezza. Fascio di raggi infrarossi (cortina di luce) per invertire il movimento delle porte in presenza di ostacoli montato su tutta l'ampiezza della porta. Porte di piano del tipo AMDY per traffico medio, automatiche a due ante abbinate alla corrispondente porta di cabina; apertura telescopica laterale; costruite in lamiera di acciaio inox antigraffio scacco e complete di portali in lamiera di acciaio inox antigraffio. Apertura netta mm 1100 per mm 2100 di altezza. Porte di piano resistenti al fuoco per 120' (omologazione REI in base alla circolare degli interni 02/04/1991 N° 7 e alle norme CN VVF/CCI UNI EN 1634-1). Bottoniere e segnalazioni applicate a parete. Manovra simplex full colletiva a prenotazione per salire e scendere con esecuzione di memorizzazione dei comandi e delle chiamate in qualsiasi numero e momento e per qualsiasi direzione. Pannello di manutenzione in alluminio satinato posizionato all'ultimo piano nella muratura e separato dal portale. Bottoniera e segnalazioni di cabina con pannello operativo di cabina serie KSC 420 a sette segmenti, include tutte le funzioni richieste dall'utente, pulsanti di chiamata in acciaio inossidabile con indicazioni in rilievo per non vedenti, indicatore della posizione di piano, luce di emergenza, sistema di comunicazione a due vie per il collegamento con il centro servizi. Finitura in acciaio Satinato Asturia. Pulsante chiusura porta. Bottoniera e segnalazione ai piani con pulsantiera di piano serie 420, finitura uguale alla bottoniera di cabina, montata sul portale. Segnalazioni di piano, segnalazione digitale di posizione cabina e frecce a tutti i piani. Indicatore di fuori servizio a tutti i piani. Targhetta Braille . Dispositivi impianto con scaletta in fondo fossa - Dispositivo di allarme al piano principale - Dispositivo per riportare la cabina automaticamente al piano più vicino con apertura delle porte - Dispositivo di collegamento interfono tra quadro e cabina - illuminazione vano - dispositivo di comunicazione bidirezionale - Dispositivi previsti dal DM 236 - Legge 13 del 09.01.89 . Compresi per impianto antincendio botola di emergenza sul celino - Elettrificazione di piano IP 54 - Predisposizione allacciamento gruppo elettrogeno - Riporto al piano predefinito in caso di incendio - Manovra pompieri - Sistema citofonico a tutti i piani. Compreso: trasporto, mano d'opera per rilievi - montaggio - collaudo, materiali a consumo, quadri manovra e di distribuzione, collegamenti elettrici, manutenzione conservativa di 12 mesi dall'istallazione, quadro sinotico per la centralizzazione degli allarmi,citofoni, esame finale degli impianti (95/16/CE).</v>
          </cell>
          <cell r="C13707" t="str">
            <v>cad</v>
          </cell>
          <cell r="D13707" t="str">
            <v>77.011,00</v>
          </cell>
        </row>
        <row r="13708">
          <cell r="A13708" t="str">
            <v>1E.14.060.0020</v>
          </cell>
          <cell r="B13708" t="str">
            <v>Fornitura, posa in opera e allacciamento, apparato destinato alla commutazione automatica dalla rete di alimentazione ordinaria e quella di emergenza fornita da gruppo elettrogeno, costituito da : n. 1 centralina di commutazione manuale automatica elettronica a microprocessore programmabile; n. 2 comandi a motore da affiancare a due interruttori sezionatori, accessoriati con la chiave ; n. 2 interruttori di manovra.</v>
          </cell>
          <cell r="C13708" t="str">
            <v>cad</v>
          </cell>
          <cell r="D13708" t="str">
            <v>1.831,31</v>
          </cell>
        </row>
        <row r="13709">
          <cell r="A13709" t="str">
            <v>1E.15 - IMPIANTI DI SEGNALAZIONE ORARIA</v>
          </cell>
          <cell r="B13709"/>
          <cell r="C13709"/>
          <cell r="D13709"/>
        </row>
        <row r="13710">
          <cell r="A13710" t="str">
            <v>1E</v>
          </cell>
          <cell r="B13710" t="str">
            <v>OPERE COMPIUTE IMPIANTI ELETTRICI</v>
          </cell>
          <cell r="C13710"/>
          <cell r="D13710"/>
        </row>
        <row r="13711">
          <cell r="A13711" t="str">
            <v>1E.15</v>
          </cell>
          <cell r="B13711" t="str">
            <v>IMPIANTI DI SEGNALAZIONE ORARIA</v>
          </cell>
          <cell r="C13711"/>
          <cell r="D13711"/>
        </row>
        <row r="13712">
          <cell r="A13712" t="str">
            <v>1E.15.010</v>
          </cell>
          <cell r="B13712" t="str">
            <v>REGOLATORE RADIOSINCRONIZZABILE</v>
          </cell>
          <cell r="C13712"/>
          <cell r="D13712"/>
        </row>
        <row r="13713">
          <cell r="A13713" t="str">
            <v>1E.15.010.0010</v>
          </cell>
          <cell r="B13713" t="str">
            <v>Regolatore principale radiosincronizzabile per il comando di impianti orologi con impulso polarizzato, con modulo gestione di quattro uscite di segnalazione, con alimentazione di emergenza:</v>
          </cell>
          <cell r="C13713" t="str">
            <v>cad</v>
          </cell>
          <cell r="D13713" t="str">
            <v>859,35</v>
          </cell>
        </row>
        <row r="13714">
          <cell r="A13714" t="str">
            <v>1E.15.010.0020</v>
          </cell>
          <cell r="B13714" t="str">
            <v>Regolatore principale al quarzo radiosincronizzato adatto al comando di due quadranti, in custodia stagna, alimentato tramite pile lithium 3,6 V (durata 3 anni):</v>
          </cell>
          <cell r="C13714" t="str">
            <v>cad</v>
          </cell>
          <cell r="D13714" t="str">
            <v>859,35</v>
          </cell>
        </row>
        <row r="13715">
          <cell r="A13715" t="str">
            <v>1E.15.010.0030</v>
          </cell>
          <cell r="B13715" t="str">
            <v>Antenna ricevitrice dei segnali di sincronismo DCF77</v>
          </cell>
          <cell r="C13715" t="str">
            <v>cad</v>
          </cell>
          <cell r="D13715" t="str">
            <v>366,61</v>
          </cell>
        </row>
        <row r="13716">
          <cell r="A13716" t="str">
            <v>1E.15.010.0040</v>
          </cell>
          <cell r="B13716" t="str">
            <v>Orologio elettrico ricevitore di tipo analogico.</v>
          </cell>
          <cell r="C13716"/>
          <cell r="D13716"/>
        </row>
        <row r="13717">
          <cell r="A13717" t="str">
            <v>1E.15.010.0040.a</v>
          </cell>
          <cell r="B13717" t="str">
            <v>- cassa diametro 300 mm</v>
          </cell>
          <cell r="C13717" t="str">
            <v>cad</v>
          </cell>
          <cell r="D13717" t="str">
            <v>84,43</v>
          </cell>
        </row>
        <row r="13718">
          <cell r="A13718" t="str">
            <v>1E.15.010.0040.b</v>
          </cell>
          <cell r="B13718" t="str">
            <v>- cassa diametro 400 mm</v>
          </cell>
          <cell r="C13718" t="str">
            <v>cad</v>
          </cell>
          <cell r="D13718" t="str">
            <v>100,84</v>
          </cell>
        </row>
        <row r="13719">
          <cell r="A13719" t="str">
            <v>1E.15.010.0040.c</v>
          </cell>
          <cell r="B13719" t="str">
            <v>- cassa diametro 500 mm</v>
          </cell>
          <cell r="C13719" t="str">
            <v>cad</v>
          </cell>
          <cell r="D13719" t="str">
            <v>115,03</v>
          </cell>
        </row>
        <row r="13720">
          <cell r="A13720" t="str">
            <v>1E.15.010.0050</v>
          </cell>
          <cell r="B13720" t="str">
            <v>Orologio elettrico ricevitore analogico sincronizzato tramite linea "Special Code ML" con funzione "self - setting":</v>
          </cell>
          <cell r="C13720"/>
          <cell r="D13720"/>
        </row>
        <row r="13721">
          <cell r="A13721" t="str">
            <v>1E.15.010.0050.a</v>
          </cell>
          <cell r="B13721" t="str">
            <v>- diametro 300 mm</v>
          </cell>
          <cell r="C13721" t="str">
            <v>cad</v>
          </cell>
          <cell r="D13721" t="str">
            <v>279,41</v>
          </cell>
        </row>
        <row r="13722">
          <cell r="A13722" t="str">
            <v>1E.15.010.0050.b</v>
          </cell>
          <cell r="B13722" t="str">
            <v>- diametro 400 mm</v>
          </cell>
          <cell r="C13722" t="str">
            <v>cad</v>
          </cell>
          <cell r="D13722" t="str">
            <v>304,19</v>
          </cell>
        </row>
        <row r="13723">
          <cell r="A13723" t="str">
            <v>1E.15.010.0060</v>
          </cell>
          <cell r="B13723" t="str">
            <v>Sostegno a bandiera o tige per orologi a doppia faccia</v>
          </cell>
          <cell r="C13723"/>
          <cell r="D13723"/>
        </row>
        <row r="13724">
          <cell r="A13724" t="str">
            <v>1E.15.010.0060.a</v>
          </cell>
          <cell r="B13724" t="str">
            <v>- diametro 300 mm</v>
          </cell>
          <cell r="C13724" t="str">
            <v>cad</v>
          </cell>
          <cell r="D13724" t="str">
            <v>76,73</v>
          </cell>
        </row>
        <row r="13725">
          <cell r="A13725" t="str">
            <v>1E.15.010.0060.b</v>
          </cell>
          <cell r="B13725" t="str">
            <v>- diametro 400 mm</v>
          </cell>
          <cell r="C13725" t="str">
            <v>cad</v>
          </cell>
          <cell r="D13725" t="str">
            <v>84,91</v>
          </cell>
        </row>
        <row r="13726">
          <cell r="A13726" t="str">
            <v>1E.15.010.0060.c</v>
          </cell>
          <cell r="B13726" t="str">
            <v>- diametro 500 mm</v>
          </cell>
          <cell r="C13726" t="str">
            <v>cad</v>
          </cell>
          <cell r="D13726" t="str">
            <v>94,89</v>
          </cell>
        </row>
        <row r="13727">
          <cell r="A13727" t="str">
            <v>1E.15.010.0070</v>
          </cell>
          <cell r="B13727" t="str">
            <v>Orologio analogico in custodia metallica indipendente con movimento al quarzo, alimentato con pila da 1,5 V.</v>
          </cell>
          <cell r="C13727"/>
          <cell r="D13727"/>
        </row>
        <row r="13728">
          <cell r="A13728" t="str">
            <v>1E.15.010.0070.a</v>
          </cell>
          <cell r="B13728" t="str">
            <v>- diametro 300 mm</v>
          </cell>
          <cell r="C13728" t="str">
            <v>cad</v>
          </cell>
          <cell r="D13728" t="str">
            <v>86,71</v>
          </cell>
        </row>
        <row r="13729">
          <cell r="A13729" t="str">
            <v>1E.15.010.0070.b</v>
          </cell>
          <cell r="B13729" t="str">
            <v>- diametro 400 mm</v>
          </cell>
          <cell r="C13729" t="str">
            <v>cad</v>
          </cell>
          <cell r="D13729" t="str">
            <v>104,01</v>
          </cell>
        </row>
        <row r="13730">
          <cell r="A13730" t="str">
            <v>1E.15.010.0070.c</v>
          </cell>
          <cell r="B13730" t="str">
            <v>- diametro 500 mm</v>
          </cell>
          <cell r="C13730" t="str">
            <v>cad</v>
          </cell>
          <cell r="D13730" t="str">
            <v>127,61</v>
          </cell>
        </row>
        <row r="13731">
          <cell r="A13731" t="str">
            <v>1E.15.010.0080</v>
          </cell>
          <cell r="B13731" t="str">
            <v>Orologio analogico in custodia di plastica, con movimento al quarzo indipendente radiosincronizzato, alimentato con pila da 1,5 V</v>
          </cell>
          <cell r="C13731" t="str">
            <v>cad</v>
          </cell>
          <cell r="D13731" t="str">
            <v>74,48</v>
          </cell>
        </row>
        <row r="13732">
          <cell r="A13732" t="str">
            <v>1E.15.010.0090</v>
          </cell>
          <cell r="B13732" t="str">
            <v>Movimenti da orologi da torre per quadrante da:</v>
          </cell>
          <cell r="C13732"/>
          <cell r="D13732"/>
        </row>
        <row r="13733">
          <cell r="A13733" t="str">
            <v>1E.15.010.0090.a</v>
          </cell>
          <cell r="B13733" t="str">
            <v>- 100 cm</v>
          </cell>
          <cell r="C13733" t="str">
            <v>cad</v>
          </cell>
          <cell r="D13733" t="str">
            <v>34,86</v>
          </cell>
        </row>
        <row r="13734">
          <cell r="A13734" t="str">
            <v>1E.15.010.0090.b</v>
          </cell>
          <cell r="B13734" t="str">
            <v>- 120 cm</v>
          </cell>
          <cell r="C13734" t="str">
            <v>cad</v>
          </cell>
          <cell r="D13734" t="str">
            <v>38,79</v>
          </cell>
        </row>
        <row r="13735">
          <cell r="A13735" t="str">
            <v>1E.15.010.0090.c</v>
          </cell>
          <cell r="B13735" t="str">
            <v>- 150 cm</v>
          </cell>
          <cell r="C13735" t="str">
            <v>cad</v>
          </cell>
          <cell r="D13735" t="str">
            <v>44,54</v>
          </cell>
        </row>
        <row r="13736">
          <cell r="A13736" t="str">
            <v>1E.15.010.0090.d</v>
          </cell>
          <cell r="B13736" t="str">
            <v>- 200 cm</v>
          </cell>
          <cell r="C13736" t="str">
            <v>cad</v>
          </cell>
          <cell r="D13736" t="str">
            <v>58,04</v>
          </cell>
        </row>
        <row r="13737">
          <cell r="A13737" t="str">
            <v>1E.15.010.0100</v>
          </cell>
          <cell r="B13737" t="str">
            <v>Orologi stradali completi di regolatore radiosincronizzato, alimentazione a lithium, con due quadranti diametro 50 cm:</v>
          </cell>
          <cell r="C13737"/>
          <cell r="D13737"/>
        </row>
        <row r="13738">
          <cell r="A13738" t="str">
            <v>1E.15.010.0100.a</v>
          </cell>
          <cell r="B13738" t="str">
            <v>- con attacco a braccio laterale su muro (619L x 258H x 63P)</v>
          </cell>
          <cell r="C13738" t="str">
            <v>cad</v>
          </cell>
          <cell r="D13738" t="str">
            <v>1.072,87</v>
          </cell>
        </row>
        <row r="13739">
          <cell r="A13739" t="str">
            <v>1E.15.010.0100.b</v>
          </cell>
          <cell r="B13739" t="str">
            <v>- con attacco a braccio laterale su muro (1180L x 430H x 66P) colori: rosso e verde</v>
          </cell>
          <cell r="C13739" t="str">
            <v>cad</v>
          </cell>
          <cell r="D13739" t="str">
            <v>1.917,99</v>
          </cell>
        </row>
        <row r="13740">
          <cell r="A13740" t="str">
            <v>1E.15.010.0100.c</v>
          </cell>
          <cell r="B13740" t="str">
            <v>- Kit DCF77</v>
          </cell>
          <cell r="C13740" t="str">
            <v>cad</v>
          </cell>
          <cell r="D13740" t="str">
            <v>178,54</v>
          </cell>
        </row>
        <row r="13741">
          <cell r="A13741" t="str">
            <v>1E.15.010.0100.d</v>
          </cell>
          <cell r="B13741" t="str">
            <v>- con attacco a braccio laterale su palo (1180L x 430H x 66P) colori: rosso e verde</v>
          </cell>
          <cell r="C13741" t="str">
            <v>cad</v>
          </cell>
          <cell r="D13741" t="str">
            <v>1.973,53</v>
          </cell>
        </row>
        <row r="13742">
          <cell r="A13742" t="str">
            <v>1E.15.010.0110</v>
          </cell>
          <cell r="B13742" t="str">
            <v>Orologio elettromeccanico a scatto di cifre, ore minuti, altezza caratteri 10 cm; ricevitore di impulsi.</v>
          </cell>
          <cell r="C13742" t="str">
            <v>cad</v>
          </cell>
          <cell r="D13742" t="str">
            <v>298,83</v>
          </cell>
        </row>
        <row r="13743">
          <cell r="A13743" t="str">
            <v>1E.15.010.0120</v>
          </cell>
          <cell r="B13743" t="str">
            <v>Orologio calendario elettromeccanico ricevitore di impulsi; altezza caratteri 10 cm, per data, giorno, ore e minuti.</v>
          </cell>
          <cell r="C13743" t="str">
            <v>cad</v>
          </cell>
          <cell r="D13743" t="str">
            <v>578,68</v>
          </cell>
        </row>
        <row r="13744">
          <cell r="A13744" t="str">
            <v>1E.15.010.0130</v>
          </cell>
          <cell r="B13744" t="str">
            <v>Staffa per doppia faccia, attacco a soffitto o a muro, per orologi elettromeccanici a scatto di cifra.</v>
          </cell>
          <cell r="C13744" t="str">
            <v>cad</v>
          </cell>
          <cell r="D13744" t="str">
            <v>117,02</v>
          </cell>
        </row>
        <row r="13745">
          <cell r="A13745" t="str">
            <v>1E.15.010.0140</v>
          </cell>
          <cell r="B13745" t="str">
            <v>Orologio digitale a display luminosi a sette segmenti, altezza caratteri 10 cm, indicazione ore, minuti, data; movimenti indipendenti al quarzo; alimentazione 220 V:</v>
          </cell>
          <cell r="C13745"/>
          <cell r="D13745"/>
        </row>
        <row r="13746">
          <cell r="A13746" t="str">
            <v>1E.15.010.0140.a</v>
          </cell>
          <cell r="B13746" t="str">
            <v>- ad una faccia</v>
          </cell>
          <cell r="C13746" t="str">
            <v>cad</v>
          </cell>
          <cell r="D13746" t="str">
            <v>536,34</v>
          </cell>
        </row>
        <row r="13747">
          <cell r="A13747" t="str">
            <v>1E.15.010.0140.b</v>
          </cell>
          <cell r="B13747" t="str">
            <v>- ad due facce</v>
          </cell>
          <cell r="C13747" t="str">
            <v>cad</v>
          </cell>
          <cell r="D13747" t="str">
            <v>959,09</v>
          </cell>
        </row>
        <row r="13748">
          <cell r="A13748" t="str">
            <v>1E.15.010.0150</v>
          </cell>
          <cell r="B13748" t="str">
            <v>Staffa per doppia faccia, per orologi digitali a display</v>
          </cell>
          <cell r="C13748" t="str">
            <v>cad</v>
          </cell>
          <cell r="D13748" t="str">
            <v>54,41</v>
          </cell>
        </row>
        <row r="13749">
          <cell r="A13749" t="str">
            <v>1E.15.010.0160</v>
          </cell>
          <cell r="B13749" t="str">
            <v>Opzioni sincronismo</v>
          </cell>
          <cell r="C13749"/>
          <cell r="D13749"/>
        </row>
        <row r="13750">
          <cell r="A13750" t="str">
            <v>1E.15.010.0160.a</v>
          </cell>
          <cell r="B13750" t="str">
            <v>- sincronismo orologi digitali a display</v>
          </cell>
          <cell r="C13750" t="str">
            <v>cad</v>
          </cell>
          <cell r="D13750" t="str">
            <v>47,48</v>
          </cell>
        </row>
        <row r="13751">
          <cell r="A13751" t="str">
            <v>1E.15.010.0160.b</v>
          </cell>
          <cell r="B13751" t="str">
            <v>- sincronismo con orologio pilota</v>
          </cell>
          <cell r="C13751" t="str">
            <v>cad</v>
          </cell>
          <cell r="D13751" t="str">
            <v>47,48</v>
          </cell>
        </row>
        <row r="13752">
          <cell r="A13752" t="str">
            <v>1E.15.010.0160.c</v>
          </cell>
          <cell r="B13752" t="str">
            <v>- sincronismo DCF77</v>
          </cell>
          <cell r="C13752" t="str">
            <v>cad</v>
          </cell>
          <cell r="D13752" t="str">
            <v>47,48</v>
          </cell>
        </row>
        <row r="13753">
          <cell r="A13753" t="str">
            <v>1E.15.010.0170</v>
          </cell>
          <cell r="B13753" t="str">
            <v>Orologio a scheda per la rilevazione delle presenze semi-automatico</v>
          </cell>
          <cell r="C13753" t="str">
            <v>cad</v>
          </cell>
          <cell r="D13753" t="str">
            <v>879,34</v>
          </cell>
        </row>
        <row r="13754">
          <cell r="A13754" t="str">
            <v>1E.15.010.0180</v>
          </cell>
          <cell r="B13754" t="str">
            <v>Orologio a scheda per la rilevazione delle presenze automatico</v>
          </cell>
          <cell r="C13754" t="str">
            <v>cad</v>
          </cell>
          <cell r="D13754" t="str">
            <v>879,34</v>
          </cell>
        </row>
        <row r="13755">
          <cell r="A13755" t="str">
            <v>1E.15.010.0190</v>
          </cell>
          <cell r="B13755" t="str">
            <v>Casellario per schede timbratura</v>
          </cell>
          <cell r="C13755" t="str">
            <v>cad</v>
          </cell>
          <cell r="D13755" t="str">
            <v>135,97</v>
          </cell>
        </row>
        <row r="13756">
          <cell r="A13756" t="str">
            <v>1E.15.010.0200</v>
          </cell>
          <cell r="B13756" t="str">
            <v>Segnalatore acustico di orario</v>
          </cell>
          <cell r="C13756" t="str">
            <v>cad</v>
          </cell>
          <cell r="D13756" t="str">
            <v>175,38</v>
          </cell>
        </row>
        <row r="13757">
          <cell r="A13757" t="str">
            <v>1E.15.020</v>
          </cell>
          <cell r="B13757" t="str">
            <v>QUADRO MULTIOROLOGIO PER CAMPANELLA SCOLASTICA</v>
          </cell>
          <cell r="C13757"/>
          <cell r="D13757"/>
        </row>
        <row r="13758">
          <cell r="A13758" t="str">
            <v>1E.15.020.0010</v>
          </cell>
          <cell r="B13758" t="str">
            <v>Il quadro multiorologio serve per la regolazione degli orologi con pannello touch-screen da 5,7 pollici con almeno 30 regolazioni per ogni giorno della settimana. Possibilità di eclusione dei giorni mensili di funzionamento. Possibilità di suddividere in almeno 4 settori il funzionamento delle campanelle, possibilità di programmare almeno 2 lunghezza del suono della campanella. Alimentazione 230 Volt almeno 4 relè da 10 Amper per comando campanelle. Dotato di selettore a chiave per la programmazione, dotato di pulsante per il funzionamento manuale della campanella. Nel costo è compreso l'installazione escluso gli impianti.</v>
          </cell>
          <cell r="C13758" t="str">
            <v>cad</v>
          </cell>
          <cell r="D13758" t="str">
            <v>1.108,28</v>
          </cell>
        </row>
        <row r="13759">
          <cell r="A13759" t="str">
            <v>1E.16 - IMPIANTO CONTROLLO ACCESSI CANTIERE</v>
          </cell>
          <cell r="B13759"/>
          <cell r="C13759"/>
          <cell r="D13759"/>
        </row>
        <row r="13760">
          <cell r="A13760" t="str">
            <v>1E</v>
          </cell>
          <cell r="B13760" t="str">
            <v>OPERE COMPIUTE IMPIANTI ELETTRICI</v>
          </cell>
          <cell r="C13760"/>
          <cell r="D13760"/>
        </row>
        <row r="13761">
          <cell r="A13761" t="str">
            <v>1E.16</v>
          </cell>
          <cell r="B13761" t="str">
            <v>IMPIANTO CONTROLLO ACCESSI CANTIERE</v>
          </cell>
          <cell r="C13761"/>
          <cell r="D13761"/>
        </row>
        <row r="13762">
          <cell r="A13762" t="str">
            <v>1E.16.010</v>
          </cell>
          <cell r="B13762" t="str">
            <v>IMPIANTO CONTROLLO ACCESSI CANTIERE</v>
          </cell>
          <cell r="C13762"/>
          <cell r="D13762"/>
        </row>
        <row r="13763">
          <cell r="A13763" t="str">
            <v>1E.16.010.0010</v>
          </cell>
          <cell r="B13763" t="str">
            <v>Impianto controllo accessi cantiere, composto da: n°1 centrale controllo accessi 8 varchi con relativi accessori, (alimentatore 24 Vcc 2°) posta in armadio da interno, n° 1 software di gestione del sistema, n°1 lettore di prossimità con montaggio a parete con tastiera, n°1 filtro di alimentazione, n° 1 convertitore di protocollo RS232/485, n°1 kit dispositivo di soppressione disturbi, n°1 batteria al Pb 12V 2 Ah, n°20 tessere di prossimità precodificate, n°20 personalizzazione monocromatica di numerazione, n°1 minitower da 1 GB completo di tastiera, mouse e monitor da 17'' TFT, software necessari alla gestione informatica del controllo accessi, n° 1 APC back-UPS 400 Watt, compreso quant'altro per dare l'operafinita a perfetta regola d'arte.</v>
          </cell>
          <cell r="C13763" t="str">
            <v>cad</v>
          </cell>
          <cell r="D13763" t="str">
            <v>5.789,76</v>
          </cell>
        </row>
        <row r="13764">
          <cell r="A13764" t="str">
            <v>1E.17 - IMPIANTI FOTOVOLTAICI</v>
          </cell>
          <cell r="B13764"/>
          <cell r="C13764"/>
          <cell r="D13764"/>
        </row>
        <row r="13765">
          <cell r="A13765" t="str">
            <v>1E</v>
          </cell>
          <cell r="B13765" t="str">
            <v>OPERE COMPIUTE IMPIANTI ELETTRICI</v>
          </cell>
          <cell r="C13765"/>
          <cell r="D13765"/>
        </row>
        <row r="13766">
          <cell r="A13766" t="str">
            <v>1E.17</v>
          </cell>
          <cell r="B13766" t="str">
            <v>IMPIANTI FOTOVOLTAICI</v>
          </cell>
          <cell r="C13766"/>
          <cell r="D13766"/>
        </row>
        <row r="13767">
          <cell r="A13767" t="str">
            <v>1E.17.010</v>
          </cell>
          <cell r="B13767" t="str">
            <v>IMPIANTI FOTOVOLTAICI STANDARD</v>
          </cell>
          <cell r="C13767"/>
          <cell r="D13767"/>
        </row>
        <row r="13768">
          <cell r="A13768" t="str">
            <v>1E.17.010.0010</v>
          </cell>
          <cell r="B13768" t="str">
            <v>Fornitura e posa di impianto fotovoltaico costituito da:</v>
          </cell>
          <cell r="C13768"/>
          <cell r="D13768"/>
        </row>
        <row r="13769">
          <cell r="A13769" t="str">
            <v>1E.17.010.0010.a</v>
          </cell>
          <cell r="B13769" t="str">
            <v>- con potenza complessiva per singolo impianto da 1 fino a 6 Kwp</v>
          </cell>
          <cell r="C13769" t="str">
            <v>kwp</v>
          </cell>
          <cell r="D13769" t="str">
            <v>3.390,72</v>
          </cell>
        </row>
        <row r="13770">
          <cell r="A13770" t="str">
            <v>1E.17.010.0010.b</v>
          </cell>
          <cell r="B13770" t="str">
            <v>- con potenza complessiva per singolo impianto da 7 Kwp fino a 20 Kwp</v>
          </cell>
          <cell r="C13770" t="str">
            <v>kwp</v>
          </cell>
          <cell r="D13770" t="str">
            <v>2.963,28</v>
          </cell>
        </row>
        <row r="13771">
          <cell r="A13771" t="str">
            <v>1E.17.010.0010.c</v>
          </cell>
          <cell r="B13771" t="str">
            <v>- con potenza complessiva per singolo impianto da 21 Kwp fino a 50 Kwp</v>
          </cell>
          <cell r="C13771" t="str">
            <v>kwp</v>
          </cell>
          <cell r="D13771" t="str">
            <v>2.443,07</v>
          </cell>
        </row>
        <row r="13772">
          <cell r="A13772" t="str">
            <v>1E.17.010.0010.d</v>
          </cell>
          <cell r="B13772" t="str">
            <v>- con potenza complessiva per singolo impianto superiore a 50 Kwp</v>
          </cell>
          <cell r="C13772" t="str">
            <v>kwp</v>
          </cell>
          <cell r="D13772" t="str">
            <v>2.172,42</v>
          </cell>
        </row>
        <row r="13773">
          <cell r="A13773" t="str">
            <v>1E.17.020</v>
          </cell>
          <cell r="B13773" t="str">
            <v>CAVI PER COLLEGAMENTI PANNELLI FOTOVOLTAICI</v>
          </cell>
          <cell r="C13773"/>
          <cell r="D13773"/>
        </row>
        <row r="13774">
          <cell r="A13774" t="str">
            <v>1E.17.020.0010</v>
          </cell>
          <cell r="B13774" t="str">
            <v>Fornitura e posa di cavo unipolare flessibile FG21M21, guaina isolante e di protezione in mescola reticolata senza alogeni, conduttori flessibile di rame stagnato secondo norma CEI 20-29, per trasmissione energia, tensione d'esercizio AC 0,6/1kV e DC 0,9/1kV, non propagante l'incendio, conforme CEI 20-91, compreso connettori e quant'altro occorrente:</v>
          </cell>
          <cell r="C13774"/>
          <cell r="D13774"/>
        </row>
        <row r="13775">
          <cell r="A13775" t="str">
            <v>1E.17.020.0010.a</v>
          </cell>
          <cell r="B13775" t="str">
            <v>- 1 x 2,5 mm²</v>
          </cell>
          <cell r="C13775" t="str">
            <v>m</v>
          </cell>
          <cell r="D13775" t="str">
            <v>0,94</v>
          </cell>
        </row>
        <row r="13776">
          <cell r="A13776" t="str">
            <v>1E.17.020.0010.b</v>
          </cell>
          <cell r="B13776" t="str">
            <v>- 1 x 4 mm²</v>
          </cell>
          <cell r="C13776" t="str">
            <v>m</v>
          </cell>
          <cell r="D13776" t="str">
            <v>1,49</v>
          </cell>
        </row>
        <row r="13777">
          <cell r="A13777" t="str">
            <v>1E.17.020.0010.c</v>
          </cell>
          <cell r="B13777" t="str">
            <v>- 1 x 6 mm²</v>
          </cell>
          <cell r="C13777" t="str">
            <v>m</v>
          </cell>
          <cell r="D13777" t="str">
            <v>1,79</v>
          </cell>
        </row>
        <row r="13778">
          <cell r="A13778" t="str">
            <v>1E.17.020.0010.d</v>
          </cell>
          <cell r="B13778" t="str">
            <v>- 1 x 10 mm²</v>
          </cell>
          <cell r="C13778" t="str">
            <v>m</v>
          </cell>
          <cell r="D13778" t="str">
            <v>3,14</v>
          </cell>
        </row>
        <row r="13779">
          <cell r="A13779" t="str">
            <v>1E.17.020.0010.e</v>
          </cell>
          <cell r="B13779" t="str">
            <v>- 1 x 16 mm²</v>
          </cell>
          <cell r="C13779" t="str">
            <v>m</v>
          </cell>
          <cell r="D13779" t="str">
            <v>5,03</v>
          </cell>
        </row>
        <row r="13780">
          <cell r="A13780" t="str">
            <v>1E.17.020.0010.f</v>
          </cell>
          <cell r="B13780" t="str">
            <v>- 1 x 25 mm²</v>
          </cell>
          <cell r="C13780" t="str">
            <v>m</v>
          </cell>
          <cell r="D13780" t="str">
            <v>6,42</v>
          </cell>
        </row>
        <row r="13781">
          <cell r="A13781" t="str">
            <v>1E.17.030</v>
          </cell>
          <cell r="B13781" t="str">
            <v>COMPONENTI PER IMPIANTI FOTOVOLTAICI</v>
          </cell>
          <cell r="C13781"/>
          <cell r="D13781"/>
        </row>
        <row r="13782">
          <cell r="A13782" t="str">
            <v>1E.17.030.0000</v>
          </cell>
          <cell r="B13782" t="str">
            <v>NOTE DI CONSULTAZIONE: I prezzi indicati si intendono per la sostituzione dei componenti indicati, comprensivi di fornitura, trasporto, smontaggio del componente da sostituituire con trasporto a discarica e smaltimento, montaggio del nuovo componente, assistenza muraria, collegamenti, collaudo e certificazione.</v>
          </cell>
          <cell r="C13782"/>
          <cell r="D13782"/>
        </row>
        <row r="13783">
          <cell r="A13783" t="str">
            <v>1E.17.030.0010</v>
          </cell>
          <cell r="B13783" t="str">
            <v>Modulo fotovoltaico a struttura rigida in silicio monocristallino/policristallino di forma quadrata o pseudoquadrata, efficienza &gt; 13%, tensione massima di sistema 1000 V, garanzia di prestazione 90% in 10 anni e dell’80% in 25 anni, involucro in classe II con struttura sandwich e telaio anodizzato. Il modulo deve essere certificato da organismo indipendente che ne attesti la conformità alle norme IEC 61215 e IEC 61646.</v>
          </cell>
          <cell r="C13783"/>
          <cell r="D13783"/>
        </row>
        <row r="13784">
          <cell r="A13784" t="str">
            <v>1E.17.030.0010.a</v>
          </cell>
          <cell r="B13784" t="str">
            <v>- pannello modello standard 250W</v>
          </cell>
          <cell r="C13784" t="str">
            <v>cad</v>
          </cell>
          <cell r="D13784" t="str">
            <v>312,53</v>
          </cell>
        </row>
        <row r="13785">
          <cell r="A13785" t="str">
            <v>1E.17.030.0010.b</v>
          </cell>
          <cell r="B13785" t="str">
            <v>- pannello modello potenziato 300W</v>
          </cell>
          <cell r="C13785" t="str">
            <v>cad</v>
          </cell>
          <cell r="D13785" t="str">
            <v>367,18</v>
          </cell>
        </row>
        <row r="13786">
          <cell r="A13786" t="str">
            <v>1E.17.030.0020</v>
          </cell>
          <cell r="B13786" t="str">
            <v>Inverter bidirezionale, di taglia e caratteristiche adatte alle dimensioni dell’impianto, connessione in rete DC/AC realizzata con trasformatore toroidale in uscita, filtri e controllore di isolamento. L’apparecchio dovrà essere dotato del dispositivo di distacco automatico della rete, conforme alla Direttiva ENEL DK 5940, display a cristalli liquidi, interfaccia seriale, contenitore con grado di protezione IP 65, conforme alla norma CEI 11-20;</v>
          </cell>
          <cell r="C13786"/>
          <cell r="D13786"/>
        </row>
        <row r="13787">
          <cell r="A13787" t="str">
            <v>1E.17.030.0020.a</v>
          </cell>
          <cell r="B13787" t="str">
            <v>- 3 kw</v>
          </cell>
          <cell r="C13787" t="str">
            <v>cad</v>
          </cell>
          <cell r="D13787" t="str">
            <v>1.431,50</v>
          </cell>
        </row>
        <row r="13788">
          <cell r="A13788" t="str">
            <v>1E.17.030.0020.b</v>
          </cell>
          <cell r="B13788" t="str">
            <v>- 6 kw</v>
          </cell>
          <cell r="C13788" t="str">
            <v>cad</v>
          </cell>
          <cell r="D13788" t="str">
            <v>1.977,99</v>
          </cell>
        </row>
        <row r="13789">
          <cell r="A13789" t="str">
            <v>1E.17.030.0020.c</v>
          </cell>
          <cell r="B13789" t="str">
            <v>- 10 kw</v>
          </cell>
          <cell r="C13789" t="str">
            <v>cad</v>
          </cell>
          <cell r="D13789" t="str">
            <v>2.934,37</v>
          </cell>
        </row>
        <row r="13790">
          <cell r="A13790" t="str">
            <v>1E.17.030.0020.d</v>
          </cell>
          <cell r="B13790" t="str">
            <v>- 15 kw</v>
          </cell>
          <cell r="C13790" t="str">
            <v>cad</v>
          </cell>
          <cell r="D13790" t="str">
            <v>3.480,85</v>
          </cell>
        </row>
        <row r="13791">
          <cell r="A13791" t="str">
            <v>1E.17.030.0030</v>
          </cell>
          <cell r="B13791" t="str">
            <v>Quadro di parallelo inverter comprensivo di interruttore di manovra sezionatore tipo rotativo con blocco porta, tensione nominale 1000 V, protezione magnetotermica, sezionatore di campo, analizzatore di rete, dispositivo di interfaccia, misuratore di energia elettrica, gruppo scaricatori di sovratensione:</v>
          </cell>
          <cell r="C13791"/>
          <cell r="D13791"/>
        </row>
        <row r="13792">
          <cell r="A13792" t="str">
            <v>1E.17.030.0030.a</v>
          </cell>
          <cell r="B13792" t="str">
            <v>- per 1 stringa</v>
          </cell>
          <cell r="C13792" t="str">
            <v>cad</v>
          </cell>
          <cell r="D13792" t="str">
            <v>270,20</v>
          </cell>
        </row>
        <row r="13793">
          <cell r="A13793" t="str">
            <v>1E.17.030.0030.b</v>
          </cell>
          <cell r="B13793" t="str">
            <v>- per 2 stringhe</v>
          </cell>
          <cell r="C13793" t="str">
            <v>cad</v>
          </cell>
          <cell r="D13793" t="str">
            <v>365,84</v>
          </cell>
        </row>
        <row r="13794">
          <cell r="A13794" t="str">
            <v>1E.17.030.0030.c</v>
          </cell>
          <cell r="B13794" t="str">
            <v>- per 3 stringhe</v>
          </cell>
          <cell r="C13794" t="str">
            <v>cad</v>
          </cell>
          <cell r="D13794" t="str">
            <v>475,13</v>
          </cell>
        </row>
        <row r="13795">
          <cell r="A13795" t="str">
            <v>1E.17.040</v>
          </cell>
          <cell r="B13795" t="str">
            <v>RIMOZIONI</v>
          </cell>
          <cell r="C13795"/>
          <cell r="D13795"/>
        </row>
        <row r="13796">
          <cell r="A13796" t="str">
            <v>1E.17.040.0010</v>
          </cell>
          <cell r="B13796" t="str">
            <v>Rimozione di impianto fotovoltaico completo (Rif. art. 1E.17.010), compreso lo smontaggio dei singoli componenti, la discesa al piano, trasporto e conferimento agli impianti di raccolta, recupero e smaltimento, nonchè ogni altra opera provvisionale.</v>
          </cell>
          <cell r="C13796"/>
          <cell r="D13796"/>
        </row>
        <row r="13797">
          <cell r="A13797" t="str">
            <v>1E.17.040.0010.a</v>
          </cell>
          <cell r="B13797" t="str">
            <v>- con potenza complessiva per singolo impianto da 1 fino a 6 Kwp</v>
          </cell>
          <cell r="C13797" t="str">
            <v>kwp</v>
          </cell>
          <cell r="D13797" t="str">
            <v>106,21</v>
          </cell>
        </row>
        <row r="13798">
          <cell r="A13798" t="str">
            <v>1E.17.040.0010.b</v>
          </cell>
          <cell r="B13798" t="str">
            <v>- con potenza complessiva per singolo impianto da 7 Kwp fino a 20 Kwp</v>
          </cell>
          <cell r="C13798" t="str">
            <v>kwp</v>
          </cell>
          <cell r="D13798" t="str">
            <v>90,93</v>
          </cell>
        </row>
        <row r="13799">
          <cell r="A13799" t="str">
            <v>1E.17.040.0010.c</v>
          </cell>
          <cell r="B13799" t="str">
            <v>- con potenza complessiva per singolo impianto da 21 Kwp fino a 50 Kwp</v>
          </cell>
          <cell r="C13799" t="str">
            <v>kwp</v>
          </cell>
          <cell r="D13799" t="str">
            <v>75,36</v>
          </cell>
        </row>
        <row r="13800">
          <cell r="A13800" t="str">
            <v>1E.17.040.0010.d</v>
          </cell>
          <cell r="B13800" t="str">
            <v>- con potenza complessiva per singolo impianto superiore a 50 Kwp</v>
          </cell>
          <cell r="C13800" t="str">
            <v>kwp</v>
          </cell>
          <cell r="D13800" t="str">
            <v>60,98</v>
          </cell>
        </row>
        <row r="13801">
          <cell r="A13801" t="str">
            <v>1E.18 - STAZIONE DI RICARICA VEICOLI ELETTRICI</v>
          </cell>
          <cell r="B13801"/>
          <cell r="C13801"/>
          <cell r="D13801"/>
        </row>
        <row r="13802">
          <cell r="A13802" t="str">
            <v>1E</v>
          </cell>
          <cell r="B13802" t="str">
            <v>OPERE COMPIUTE IMPIANTI ELETTRICI</v>
          </cell>
          <cell r="C13802"/>
          <cell r="D13802"/>
        </row>
        <row r="13803">
          <cell r="A13803" t="str">
            <v>1E.18</v>
          </cell>
          <cell r="B13803" t="str">
            <v>STAZIONE DI RICARICA VEICOLI ELETTRICI</v>
          </cell>
          <cell r="C13803"/>
          <cell r="D13803"/>
        </row>
        <row r="13804">
          <cell r="A13804" t="str">
            <v>1E.18.010</v>
          </cell>
          <cell r="B13804" t="str">
            <v>INSTALLAZIONE A TERRA</v>
          </cell>
          <cell r="C13804"/>
          <cell r="D13804"/>
        </row>
        <row r="13805">
          <cell r="A13805" t="str">
            <v>1E.18.010.0010</v>
          </cell>
          <cell r="B13805" t="str">
            <v>Stazione modulare di ricarica per auto elettriche dotata di due prese per la ricarica in Modo 3 contemporanea di due veicoli, conforme alle direttive 2014/35/UE, 2014/30/UE, 2014/53/UE ed alle normative IEC 61851-1 e 61851-22. Struttura in acciaio inox AISI 304, con altezza media di cm 170 e un peso complessivo non inferiore a 65 kg. Dotata di modulo Wi-Fi, display LCD non inferiore a 5,7", lettore RFID, Led stato stazione, n. 2 prese, n. 2 led stato prese, software con gestione da remoto. Blocco automatico della spina durante la ricarica, comunicazione stazione-auto, conteggio dell'energia erogata, monitoraggio dello stato di ricarica dell'auto. Grado di protezione della struttura meccanica IK10, grado di protezione delle prese e del display IK08, grado di protezione IP44, potenza erogata da 6 a 44 kW, alimentazione AC 230V-1P+N+T / AC 400V-3P+N+T, sistema di messa a terra a seconda del tipo di rete a monte, temperatura di funzionamento da -30° C a +50° C. Sono comprese le opere per l'ancoraggio quali scavo, plinto in calcestruzzo armato, tirafondi, piastre, tubazione corrugata per alimentazione elettrica, ripristino pavimentazione esistente e quant'altro occorrente per dare l'opera compiuta secondo la scheda tecnica del produttore. Sono altresì comprese tutte le opere per collegamenti elettrici, cablaggi e messa in funzione, ad esclusione delle opere per l'alimentazione elettrica.</v>
          </cell>
          <cell r="C13805"/>
          <cell r="D13805"/>
        </row>
        <row r="13806">
          <cell r="A13806" t="str">
            <v>1E.18.010.0010.a</v>
          </cell>
          <cell r="B13806" t="str">
            <v>- Stazione dotata di due prese (Tipo 2/Tipo 2 o Tipo 2/Tipo 3 o Tipo 3/Tipo 3) potenza 3 kW/cad per la ricarica lenta monofase</v>
          </cell>
          <cell r="C13806" t="str">
            <v>cad</v>
          </cell>
          <cell r="D13806" t="str">
            <v>6.404,28</v>
          </cell>
        </row>
        <row r="13807">
          <cell r="A13807" t="str">
            <v>1E.18.010.0010.b</v>
          </cell>
          <cell r="B13807" t="str">
            <v>- Stazione dotata di due prese (Tipo 2/Tipo 2 o Tipo 2/Tipo 3 o Tipo 3/Tipo 3) potenza 7,5 kW per la ricarica rapida monofase</v>
          </cell>
          <cell r="C13807" t="str">
            <v>cad</v>
          </cell>
          <cell r="D13807" t="str">
            <v>7.131,50</v>
          </cell>
        </row>
        <row r="13808">
          <cell r="A13808" t="str">
            <v>1E.18.010.0010.c</v>
          </cell>
          <cell r="B13808" t="str">
            <v>- Stazione dotata di due prese (Tipo 2/Tipo 2 o Tipo 2/Tipo 3 o Tipo 3/Tipo 3) potenza 11 kW per la ricarica lenta trifase</v>
          </cell>
          <cell r="C13808" t="str">
            <v>cad</v>
          </cell>
          <cell r="D13808" t="str">
            <v>7.313,33</v>
          </cell>
        </row>
        <row r="13809">
          <cell r="A13809" t="str">
            <v>1E.18.010.0010.d</v>
          </cell>
          <cell r="B13809" t="str">
            <v>- Stazione dotata di due prese (Tipo 2/Tipo 2 o Tipo 2/Tipo 3 o Tipo 3/Tipo 3) potenza 22 kW per la ricarica rapida trifase</v>
          </cell>
          <cell r="C13809" t="str">
            <v>cad</v>
          </cell>
          <cell r="D13809" t="str">
            <v>7.404,23</v>
          </cell>
        </row>
        <row r="13810">
          <cell r="A13810" t="str">
            <v>1E.18.010.0020</v>
          </cell>
          <cell r="B13810" t="str">
            <v>Stazione di ricarica in Modo 3 per auto elettriche dotata di una presa Tipo 2, conforme alle direttive 2014/35/UE, 2014/30/UE, 2014/53/UE ed alle normative IEC 61851-1 e 61851-22. Montaggio su palo in acciaio, dotata di modulo Wi-Fi, lettore RFID, n. 1 presa, n. 1 led stato di carica, software con gestione da remoto. Blocco automatico della spina durante la ricarica, comunicazione stazione-auto, conteggio dell'energia erogata, monitoraggio dello stato di ricarica dell'auto. Grado di protezione della struttura meccanica IK10, grado di protezione IP54, potenza erogata da 3,70 a 22 kW, alimentazione AC 230V-1P+N+T / AC 400V-3P+N+T, sistema di messa a terra a seconda del tipo di rete a monte, temperatura di funzionamento da -30° C a +50° C. Sono comprese le opere per l'ancoraggio quali scavo, plinto in calcestruzzo armato, palo in acciaio, piastre, tubazione corrugata per alimentazione elettrica, ripristino pavimentazione esistente e quant'altro occorrente per dare l'opera compiuta secondo la scheda tecnica del produttore. Sono altresì comprese tutte le opere per collegamenti elettrici, cablaggi e messa in funzione, ad esclusione delle opere per l'alimentazione elettrica.</v>
          </cell>
          <cell r="C13810"/>
          <cell r="D13810"/>
        </row>
        <row r="13811">
          <cell r="A13811" t="str">
            <v>1E.18.010.0020.a</v>
          </cell>
          <cell r="B13811" t="str">
            <v>- presa potenza 3,7 kW per la ricarica monofase</v>
          </cell>
          <cell r="C13811" t="str">
            <v>cad</v>
          </cell>
          <cell r="D13811" t="str">
            <v>2.481,15</v>
          </cell>
        </row>
        <row r="13812">
          <cell r="A13812" t="str">
            <v>1E.18.010.0020.b</v>
          </cell>
          <cell r="B13812" t="str">
            <v>- presa potenza 7,4 kW per la ricarica monofase</v>
          </cell>
          <cell r="C13812" t="str">
            <v>cad</v>
          </cell>
          <cell r="D13812" t="str">
            <v>3.055,98</v>
          </cell>
        </row>
        <row r="13813">
          <cell r="A13813" t="str">
            <v>1E.18.010.0020.c</v>
          </cell>
          <cell r="B13813" t="str">
            <v>- presa potenza 11 kW per la ricarica trifase</v>
          </cell>
          <cell r="C13813" t="str">
            <v>cad</v>
          </cell>
          <cell r="D13813" t="str">
            <v>3.055,98</v>
          </cell>
        </row>
        <row r="13814">
          <cell r="A13814" t="str">
            <v>1E.18.010.0020.d</v>
          </cell>
          <cell r="B13814" t="str">
            <v>- presa potenza 22 kW per la ricarica trifase</v>
          </cell>
          <cell r="C13814" t="str">
            <v>cad</v>
          </cell>
          <cell r="D13814" t="str">
            <v>3.055,98</v>
          </cell>
        </row>
        <row r="13815">
          <cell r="A13815" t="str">
            <v>1E.18.010.0030</v>
          </cell>
          <cell r="B13815" t="str">
            <v>Stazione modulare di ricarica per auto elettriche dotata di due prese per la ricarica in Modo 3 contemporanea di due veicoli, conforme alle direttive 2014/35/UE, 2014/30/UE, 2014/53/UE ed alle normative IEC 61851-1 e 61851-22. Montaggio su palo in acciaio, dotata di modulo Wi-Fi, lettore RFID, n. 2 prese, n. 2 led stato di carica, software con gestione da remoto. Blocco automatico della spina durante la ricarica, comunicazione stazione-auto, conteggio dell'energia erogata, monitoraggio dello stato di ricarica dell'auto. Grado di protezione della struttura meccanica IK10, grado di protezione IP54, potenza erogata da 7,40 a 44 kW, alimentazione AC 230V-1P+N+T / AC 400V-3P+N+T, sistema di messa a terra a seconda del tipo di rete a monte, temperatura di funzionamento da -30° C a +50° C. Sono comprese le opere per l'ancoraggio quali scavo, plinto in calcestruzzo armato, palo in acciaio, piastre, tubazione corrugata per alimentazione elettrica, ripristino pavimentazione esistente e quant'altro occorrente per dare l'opera compiuta secondo la scheda tecnica del produttore. Sono altresì comprese tutte le opere per collegamenti elettrici, cablaggi e messa in funzione, ad esclusione delle opere per l'alimentazione elettrica.</v>
          </cell>
          <cell r="C13815"/>
          <cell r="D13815"/>
        </row>
        <row r="13816">
          <cell r="A13816" t="str">
            <v>1E.18.010.0030.a</v>
          </cell>
          <cell r="B13816" t="str">
            <v>- Stazione dotata di due prese Tipo 2 potenza 3,7 kW/cad per la ricarica monofase</v>
          </cell>
          <cell r="C13816" t="str">
            <v>cad</v>
          </cell>
          <cell r="D13816" t="str">
            <v>4.165,55</v>
          </cell>
        </row>
        <row r="13817">
          <cell r="A13817" t="str">
            <v>1E.18.010.0030.b</v>
          </cell>
          <cell r="B13817" t="str">
            <v>- Stazione dotata di due prese Tipo 2 potenza 7,4 kW/cad per la ricarica monofase</v>
          </cell>
          <cell r="C13817" t="str">
            <v>cad</v>
          </cell>
          <cell r="D13817" t="str">
            <v>5.341,95</v>
          </cell>
        </row>
        <row r="13818">
          <cell r="A13818" t="str">
            <v>1E.18.010.0030.c</v>
          </cell>
          <cell r="B13818" t="str">
            <v>- Stazione dotata di due prese Tipo 2 potenza 11 kW/cad per la ricarica trifase</v>
          </cell>
          <cell r="C13818" t="str">
            <v>cad</v>
          </cell>
          <cell r="D13818" t="str">
            <v>5.341,95</v>
          </cell>
        </row>
        <row r="13819">
          <cell r="A13819" t="str">
            <v>1E.18.010.0030.d</v>
          </cell>
          <cell r="B13819" t="str">
            <v>- Stazione dotata di due prese Tipo 2 potenza 22 kW/cad per la ricarica trifase</v>
          </cell>
          <cell r="C13819" t="str">
            <v>cad</v>
          </cell>
          <cell r="D13819" t="str">
            <v>5.341,95</v>
          </cell>
        </row>
        <row r="13820">
          <cell r="A13820" t="str">
            <v>1E.18.010.0040</v>
          </cell>
          <cell r="B13820" t="str">
            <v>Sovrapprezzo alla stazione di ricarica per dotazione di cavo integrato spiralato, lunghezza 5,00 m, completo di connettore Tipo 2 conforme alla IEC 62196-2.</v>
          </cell>
          <cell r="C13820" t="str">
            <v>cad</v>
          </cell>
          <cell r="D13820" t="str">
            <v>187,15</v>
          </cell>
        </row>
        <row r="13821">
          <cell r="A13821" t="str">
            <v>1E.18.020</v>
          </cell>
          <cell r="B13821" t="str">
            <v>INSTALLAZIONE A PARETE</v>
          </cell>
          <cell r="C13821"/>
          <cell r="D13821"/>
        </row>
        <row r="13822">
          <cell r="A13822" t="str">
            <v>1E.18.020.0010</v>
          </cell>
          <cell r="B13822" t="str">
            <v>Stazione di ricarica in Modo 3 per auto elettriche dotata di una presa, conforme alle direttive 2014/35/UE, 2014/30/UE, 2014/53/UE ed alle normative IEC 61851-1 e 61851-22. Montaggio a parete, dotata di modulo Wi-Fi, lettore RFID, n. 1 presa, n. 1 led stato di carica, software con gestione da remoto. Blocco automatico della spina durante la ricarica, comunicazione stazione-auto, conteggio dell'energia erogata, monitoraggio dello stato di ricarica dell'auto. Grado di protezione della struttura meccanica IK10, grado di protezione IP54, potenza erogata da 3,70 a 22 kW, alimentazione AC 230V-1P+N+T / AC 400V-3P+N+T, sistema di messa a terra a seconda del tipo di rete a monte, temperatura di funzionamento da -30° C a +50° C. Sono comprese le opere per il fissaggio a parete e quant'altro occorrente per dare l'opera compiuta secondo la scheda tecnica del produttore. Sono altresì comprese tutte le opere per collegamenti elettrici, cablaggi e messa in funzione, ad esclusione delle opere per l'alimentazione elettrica.</v>
          </cell>
          <cell r="C13822"/>
          <cell r="D13822"/>
        </row>
        <row r="13823">
          <cell r="A13823" t="str">
            <v>1E.18.020.0010.a</v>
          </cell>
          <cell r="B13823" t="str">
            <v>- presa Tipo 2 potenza 3,7 kW per la ricarica monofase</v>
          </cell>
          <cell r="C13823" t="str">
            <v>cad</v>
          </cell>
          <cell r="D13823" t="str">
            <v>1.936,52</v>
          </cell>
        </row>
        <row r="13824">
          <cell r="A13824" t="str">
            <v>1E.18.020.0010.b</v>
          </cell>
          <cell r="B13824" t="str">
            <v>- presa Tipo 2 potenza 7,4 kW per la ricarica monofase</v>
          </cell>
          <cell r="C13824" t="str">
            <v>cad</v>
          </cell>
          <cell r="D13824" t="str">
            <v>2.484,61</v>
          </cell>
        </row>
        <row r="13825">
          <cell r="A13825" t="str">
            <v>1E.18.020.0010.c</v>
          </cell>
          <cell r="B13825" t="str">
            <v>- presa Tipo 2 potenza 11 kW per la ricarica trifase</v>
          </cell>
          <cell r="C13825" t="str">
            <v>cad</v>
          </cell>
          <cell r="D13825" t="str">
            <v>2.484,61</v>
          </cell>
        </row>
        <row r="13826">
          <cell r="A13826" t="str">
            <v>1E.18.020.0010.d</v>
          </cell>
          <cell r="B13826" t="str">
            <v>- presa Tipo 2 potenza 22 kW per la ricarica trifase</v>
          </cell>
          <cell r="C13826" t="str">
            <v>cad</v>
          </cell>
          <cell r="D13826" t="str">
            <v>2.484,61</v>
          </cell>
        </row>
        <row r="13827">
          <cell r="A13827" t="str">
            <v>1E.18.020.0020</v>
          </cell>
          <cell r="B13827" t="str">
            <v>Sovrapprezzo alla stazione di ricarica per dotazione di cavo integrato spiralato, lunghezza 5,00 m, completo di connettore Tipo 2 conforme alla IEC 62196-2.</v>
          </cell>
          <cell r="C13827" t="str">
            <v>cad</v>
          </cell>
          <cell r="D13827" t="str">
            <v>187,15</v>
          </cell>
        </row>
        <row r="13828">
          <cell r="A13828" t="str">
            <v>1M.01 - APPARECCHIATURE PER PRODUZIONE CALORE</v>
          </cell>
          <cell r="B13828"/>
          <cell r="C13828"/>
          <cell r="D13828"/>
        </row>
        <row r="13829">
          <cell r="A13829" t="str">
            <v>1M</v>
          </cell>
          <cell r="B13829" t="str">
            <v>OPERE COMPIUTE IMPIANTI MECCANICI</v>
          </cell>
          <cell r="C13829"/>
          <cell r="D13829"/>
        </row>
        <row r="13830">
          <cell r="A13830" t="str">
            <v>1M.01</v>
          </cell>
          <cell r="B13830" t="str">
            <v>APPARECCHIATURE PER PRODUZIONE CALORE</v>
          </cell>
          <cell r="C13830"/>
          <cell r="D13830"/>
        </row>
        <row r="13831">
          <cell r="A13831" t="str">
            <v>1M.01.010</v>
          </cell>
          <cell r="B13831" t="str">
            <v>CALDAIETTE MURALI</v>
          </cell>
          <cell r="C13831"/>
          <cell r="D13831"/>
        </row>
        <row r="13832">
          <cell r="A13832" t="str">
            <v>1M.01.010.0010</v>
          </cell>
          <cell r="B13832" t="str">
            <v>Caldaiette murale a gas a tiraggio naturale, camera aperta, aria aspirata.</v>
          </cell>
          <cell r="C13832"/>
          <cell r="D13832"/>
        </row>
        <row r="13833">
          <cell r="A13833" t="str">
            <v>1M.01.010.0010.a</v>
          </cell>
          <cell r="B13833" t="str">
            <v>- fino a 24 kW, solo riscaldamento</v>
          </cell>
          <cell r="C13833" t="str">
            <v>cad</v>
          </cell>
          <cell r="D13833" t="str">
            <v>1.052,32</v>
          </cell>
        </row>
        <row r="13834">
          <cell r="A13834" t="str">
            <v>1M.01.010.0010.b</v>
          </cell>
          <cell r="B13834" t="str">
            <v>- fino a 24 kW, riscaldamento e produzione acqua calda sanitaria</v>
          </cell>
          <cell r="C13834" t="str">
            <v>cad</v>
          </cell>
          <cell r="D13834" t="str">
            <v>1.552,76</v>
          </cell>
        </row>
        <row r="13835">
          <cell r="A13835" t="str">
            <v>1M.01.010.0010.c</v>
          </cell>
          <cell r="B13835" t="str">
            <v>- oltre 24 fino a 28 kW, riscaldamento e produzione acqua calda sanitaria</v>
          </cell>
          <cell r="C13835" t="str">
            <v>cad</v>
          </cell>
          <cell r="D13835" t="str">
            <v>1.660,15</v>
          </cell>
        </row>
        <row r="13836">
          <cell r="A13836" t="str">
            <v>1M.01.010.0020</v>
          </cell>
          <cell r="B13836" t="str">
            <v>Caldaiette murale a gas a tiraggio forzato, a camera stagna, ad aria aspirata.</v>
          </cell>
          <cell r="C13836"/>
          <cell r="D13836"/>
        </row>
        <row r="13837">
          <cell r="A13837" t="str">
            <v>1M.01.010.0020.a</v>
          </cell>
          <cell r="B13837" t="str">
            <v>- fino a 24 kW, solo riscaldamento</v>
          </cell>
          <cell r="C13837" t="str">
            <v>cad</v>
          </cell>
          <cell r="D13837" t="str">
            <v>1.576,14</v>
          </cell>
        </row>
        <row r="13838">
          <cell r="A13838" t="str">
            <v>1M.01.010.0020.b</v>
          </cell>
          <cell r="B13838" t="str">
            <v>- fino a 24 kW, riscaldamento e produzione acqua calda sanitaria</v>
          </cell>
          <cell r="C13838" t="str">
            <v>cad</v>
          </cell>
          <cell r="D13838" t="str">
            <v>1.749,10</v>
          </cell>
        </row>
        <row r="13839">
          <cell r="A13839" t="str">
            <v>1M.01.010.0030</v>
          </cell>
          <cell r="B13839" t="str">
            <v>Caldaiette murale a gas a tiraggio forzato, a camera stagna, ad aria aspirata, a modulazione di fiamma, a bassa emissione di inquinanti NOx inferiore alle 30 ppm.</v>
          </cell>
          <cell r="C13839"/>
          <cell r="D13839"/>
        </row>
        <row r="13840">
          <cell r="A13840" t="str">
            <v>1M.01.010.0030.a</v>
          </cell>
          <cell r="B13840" t="str">
            <v>- fino a 24 kW, riscaldamento e produzione acqua calda sanitaria</v>
          </cell>
          <cell r="C13840" t="str">
            <v>cad</v>
          </cell>
          <cell r="D13840" t="str">
            <v>1.906,50</v>
          </cell>
        </row>
        <row r="13841">
          <cell r="A13841" t="str">
            <v>1M.01.010.0030.b</v>
          </cell>
          <cell r="B13841" t="str">
            <v>- oltre 24 fino a 28 kW, riscaldamento e produzione acqua calda sanitaria</v>
          </cell>
          <cell r="C13841" t="str">
            <v>cad</v>
          </cell>
          <cell r="D13841" t="str">
            <v>2.171,68</v>
          </cell>
        </row>
        <row r="13842">
          <cell r="A13842" t="str">
            <v>1M.01.010.0040</v>
          </cell>
          <cell r="B13842" t="str">
            <v>Caldaiette murale a gas a tiraggio forzato, a camera stagna, ad aria aspirata, a condensazione.</v>
          </cell>
          <cell r="C13842"/>
          <cell r="D13842"/>
        </row>
        <row r="13843">
          <cell r="A13843" t="str">
            <v>1M.01.010.0040.a</v>
          </cell>
          <cell r="B13843" t="str">
            <v>- fino a 15 kW, solo riscaldamento</v>
          </cell>
          <cell r="C13843" t="str">
            <v>cad</v>
          </cell>
          <cell r="D13843" t="str">
            <v>2.318,83</v>
          </cell>
        </row>
        <row r="13844">
          <cell r="A13844" t="str">
            <v>1M.01.010.0040.b</v>
          </cell>
          <cell r="B13844" t="str">
            <v>- oltre 15 fino a 25 kW, solo riscaldamento</v>
          </cell>
          <cell r="C13844" t="str">
            <v>cad</v>
          </cell>
          <cell r="D13844" t="str">
            <v>2.507,37</v>
          </cell>
        </row>
        <row r="13845">
          <cell r="A13845" t="str">
            <v>1M.01.010.0040.c</v>
          </cell>
          <cell r="B13845" t="str">
            <v>- fino a 25 kW, riscaldamento e produzione acqua calda sanitaria</v>
          </cell>
          <cell r="C13845" t="str">
            <v>cad</v>
          </cell>
          <cell r="D13845" t="str">
            <v>2.802,48</v>
          </cell>
        </row>
        <row r="13846">
          <cell r="A13846" t="str">
            <v>1M.01.020</v>
          </cell>
          <cell r="B13846" t="str">
            <v>CALDAIETTE IN ACCIAIO</v>
          </cell>
          <cell r="C13846"/>
          <cell r="D13846"/>
        </row>
        <row r="13847">
          <cell r="A13847" t="str">
            <v>1M.01.020.0010</v>
          </cell>
          <cell r="B13847" t="str">
            <v>Caldaie in acciaio con camera di combustione orizzontale ad inversione di fiamma.</v>
          </cell>
          <cell r="C13847"/>
          <cell r="D13847"/>
        </row>
        <row r="13848">
          <cell r="A13848" t="str">
            <v>1M.01.020.0010.a</v>
          </cell>
          <cell r="B13848" t="str">
            <v>- fino a 19 kW</v>
          </cell>
          <cell r="C13848" t="str">
            <v>cad</v>
          </cell>
          <cell r="D13848" t="str">
            <v>1.310,49</v>
          </cell>
        </row>
        <row r="13849">
          <cell r="A13849" t="str">
            <v>1M.01.020.0010.b</v>
          </cell>
          <cell r="B13849" t="str">
            <v>- oltre 19 fino a 31 kW</v>
          </cell>
          <cell r="C13849" t="str">
            <v>cad</v>
          </cell>
          <cell r="D13849" t="str">
            <v>1.347,23</v>
          </cell>
        </row>
        <row r="13850">
          <cell r="A13850" t="str">
            <v>1M.01.020.0010.c</v>
          </cell>
          <cell r="B13850" t="str">
            <v>- oltre 31 fino a 41 kW</v>
          </cell>
          <cell r="C13850" t="str">
            <v>cad</v>
          </cell>
          <cell r="D13850" t="str">
            <v>1.394,29</v>
          </cell>
        </row>
        <row r="13851">
          <cell r="A13851" t="str">
            <v>1M.01.020.0010.d</v>
          </cell>
          <cell r="B13851" t="str">
            <v>- oltre 41 fino a 52 kW</v>
          </cell>
          <cell r="C13851" t="str">
            <v>cad</v>
          </cell>
          <cell r="D13851" t="str">
            <v>1.592,95</v>
          </cell>
        </row>
        <row r="13852">
          <cell r="A13852" t="str">
            <v>1M.01.020.0010.e</v>
          </cell>
          <cell r="B13852" t="str">
            <v>- oltre 52 fino a 73 kW</v>
          </cell>
          <cell r="C13852" t="str">
            <v>cad</v>
          </cell>
          <cell r="D13852" t="str">
            <v>1.890,50</v>
          </cell>
        </row>
        <row r="13853">
          <cell r="A13853" t="str">
            <v>1M.01.020.0010.f</v>
          </cell>
          <cell r="B13853" t="str">
            <v>- oltre 73 fino a 92 kW</v>
          </cell>
          <cell r="C13853" t="str">
            <v>cad</v>
          </cell>
          <cell r="D13853" t="str">
            <v>2.121,17</v>
          </cell>
        </row>
        <row r="13854">
          <cell r="A13854" t="str">
            <v>1M.01.020.0020</v>
          </cell>
          <cell r="B13854" t="str">
            <v>Caldaie pressurizzate in acciaio, a elevato rendimento, a inversione di fiamma.</v>
          </cell>
          <cell r="C13854"/>
          <cell r="D13854"/>
        </row>
        <row r="13855">
          <cell r="A13855" t="str">
            <v>1M.01.020.0020.a</v>
          </cell>
          <cell r="B13855" t="str">
            <v>- fino a 150 kW</v>
          </cell>
          <cell r="C13855" t="str">
            <v>cad</v>
          </cell>
          <cell r="D13855" t="str">
            <v>2.412,66</v>
          </cell>
        </row>
        <row r="13856">
          <cell r="A13856" t="str">
            <v>1M.01.020.0020.b</v>
          </cell>
          <cell r="B13856" t="str">
            <v>- oltre 150 fino a 235 kW</v>
          </cell>
          <cell r="C13856" t="str">
            <v>cad</v>
          </cell>
          <cell r="D13856" t="str">
            <v>3.245,81</v>
          </cell>
        </row>
        <row r="13857">
          <cell r="A13857" t="str">
            <v>1M.01.020.0020.c</v>
          </cell>
          <cell r="B13857" t="str">
            <v>- oltre 235 fino a 315 kW</v>
          </cell>
          <cell r="C13857" t="str">
            <v>cad</v>
          </cell>
          <cell r="D13857" t="str">
            <v>3.893,08</v>
          </cell>
        </row>
        <row r="13858">
          <cell r="A13858" t="str">
            <v>1M.01.020.0020.d</v>
          </cell>
          <cell r="B13858" t="str">
            <v>- oltre 315 fino a 470 kW</v>
          </cell>
          <cell r="C13858" t="str">
            <v>cad</v>
          </cell>
          <cell r="D13858" t="str">
            <v>4.727,80</v>
          </cell>
        </row>
        <row r="13859">
          <cell r="A13859" t="str">
            <v>1M.01.020.0020.e</v>
          </cell>
          <cell r="B13859" t="str">
            <v>- oltre 470 fino a 590 kW</v>
          </cell>
          <cell r="C13859" t="str">
            <v>cad</v>
          </cell>
          <cell r="D13859" t="str">
            <v>5.543,97</v>
          </cell>
        </row>
        <row r="13860">
          <cell r="A13860" t="str">
            <v>1M.01.020.0020.f</v>
          </cell>
          <cell r="B13860" t="str">
            <v>- oltre 590 fino a 820 kW</v>
          </cell>
          <cell r="C13860" t="str">
            <v>cad</v>
          </cell>
          <cell r="D13860" t="str">
            <v>6.971,59</v>
          </cell>
        </row>
        <row r="13861">
          <cell r="A13861" t="str">
            <v>1M.01.020.0020.g</v>
          </cell>
          <cell r="B13861" t="str">
            <v>- oltre 820 fino a 1050 kW</v>
          </cell>
          <cell r="C13861" t="str">
            <v>cad</v>
          </cell>
          <cell r="D13861" t="str">
            <v>8.713,43</v>
          </cell>
        </row>
        <row r="13862">
          <cell r="A13862" t="str">
            <v>1M.01.020.0020.h</v>
          </cell>
          <cell r="B13862" t="str">
            <v>- oltre 1050 fino a 1200 kW</v>
          </cell>
          <cell r="C13862" t="str">
            <v>cad</v>
          </cell>
          <cell r="D13862" t="str">
            <v>9.507,59</v>
          </cell>
        </row>
        <row r="13863">
          <cell r="A13863" t="str">
            <v>1M.01.020.0020.i</v>
          </cell>
          <cell r="B13863" t="str">
            <v>- oltre 1200 fino a 1500 kW</v>
          </cell>
          <cell r="C13863" t="str">
            <v>cad</v>
          </cell>
          <cell r="D13863" t="str">
            <v>12.240,91</v>
          </cell>
        </row>
        <row r="13864">
          <cell r="A13864" t="str">
            <v>1M.01.020.0020.l</v>
          </cell>
          <cell r="B13864" t="str">
            <v>- oltre 1500 fino a 1800 kW</v>
          </cell>
          <cell r="C13864" t="str">
            <v>cad</v>
          </cell>
          <cell r="D13864" t="str">
            <v>16.352,37</v>
          </cell>
        </row>
        <row r="13865">
          <cell r="A13865" t="str">
            <v>1M.01.020.0020.m</v>
          </cell>
          <cell r="B13865" t="str">
            <v>- oltre 1800 fino a 2350 kW</v>
          </cell>
          <cell r="C13865" t="str">
            <v>cad</v>
          </cell>
          <cell r="D13865" t="str">
            <v>20.324,16</v>
          </cell>
        </row>
        <row r="13866">
          <cell r="A13866" t="str">
            <v>1M.01.020.0020.n</v>
          </cell>
          <cell r="B13866" t="str">
            <v>- oltre 2350 fino a 2900 kW</v>
          </cell>
          <cell r="C13866" t="str">
            <v>cad</v>
          </cell>
          <cell r="D13866" t="str">
            <v>25.351,12</v>
          </cell>
        </row>
        <row r="13867">
          <cell r="A13867" t="str">
            <v>1M.01.020.0020.o</v>
          </cell>
          <cell r="B13867" t="str">
            <v>- oltre 2900 fino a 3500 kW</v>
          </cell>
          <cell r="C13867" t="str">
            <v>cad</v>
          </cell>
          <cell r="D13867" t="str">
            <v>29.900,72</v>
          </cell>
        </row>
        <row r="13868">
          <cell r="A13868" t="str">
            <v>1M.01.020.0020.p</v>
          </cell>
          <cell r="B13868" t="str">
            <v>- oltre 3500 fino a 4100 kW</v>
          </cell>
          <cell r="C13868" t="str">
            <v>cad</v>
          </cell>
          <cell r="D13868" t="str">
            <v>35.783,55</v>
          </cell>
        </row>
        <row r="13869">
          <cell r="A13869" t="str">
            <v>1M.01.020.0030</v>
          </cell>
          <cell r="B13869" t="str">
            <v>Caldaie pressurizzate in acciaio, a elevato rendimento.</v>
          </cell>
          <cell r="C13869"/>
          <cell r="D13869"/>
        </row>
        <row r="13870">
          <cell r="A13870" t="str">
            <v>1M.01.020.0030.a</v>
          </cell>
          <cell r="B13870" t="str">
            <v>- fino a 200 kW</v>
          </cell>
          <cell r="C13870" t="str">
            <v>cad</v>
          </cell>
          <cell r="D13870" t="str">
            <v>2.663,52</v>
          </cell>
        </row>
        <row r="13871">
          <cell r="A13871" t="str">
            <v>1M.01.020.0030.b</v>
          </cell>
          <cell r="B13871" t="str">
            <v>- oltre 200 fino a 235 kW</v>
          </cell>
          <cell r="C13871" t="str">
            <v>cad</v>
          </cell>
          <cell r="D13871" t="str">
            <v>3.146,47</v>
          </cell>
        </row>
        <row r="13872">
          <cell r="A13872" t="str">
            <v>1M.01.020.0030.c</v>
          </cell>
          <cell r="B13872" t="str">
            <v>- oltre 235 fino a 290 kW</v>
          </cell>
          <cell r="C13872" t="str">
            <v>cad</v>
          </cell>
          <cell r="D13872" t="str">
            <v>3.523,09</v>
          </cell>
        </row>
        <row r="13873">
          <cell r="A13873" t="str">
            <v>1M.01.020.0030.d</v>
          </cell>
          <cell r="B13873" t="str">
            <v>- oltre 290 fino a 315 kW</v>
          </cell>
          <cell r="C13873" t="str">
            <v>cad</v>
          </cell>
          <cell r="D13873" t="str">
            <v>3.813,07</v>
          </cell>
        </row>
        <row r="13874">
          <cell r="A13874" t="str">
            <v>1M.01.020.0030.e</v>
          </cell>
          <cell r="B13874" t="str">
            <v>- oltre 315 fino a 415 kW</v>
          </cell>
          <cell r="C13874" t="str">
            <v>cad</v>
          </cell>
          <cell r="D13874" t="str">
            <v>4.227,36</v>
          </cell>
        </row>
        <row r="13875">
          <cell r="A13875" t="str">
            <v>1M.01.020.0030.f</v>
          </cell>
          <cell r="B13875" t="str">
            <v>- oltre 415 fino a 470 kW</v>
          </cell>
          <cell r="C13875" t="str">
            <v>cad</v>
          </cell>
          <cell r="D13875" t="str">
            <v>4.603,98</v>
          </cell>
        </row>
        <row r="13876">
          <cell r="A13876" t="str">
            <v>1M.01.020.0030.g</v>
          </cell>
          <cell r="B13876" t="str">
            <v>- oltre 470 fino a 530 kW</v>
          </cell>
          <cell r="C13876" t="str">
            <v>cad</v>
          </cell>
          <cell r="D13876" t="str">
            <v>5.056,88</v>
          </cell>
        </row>
        <row r="13877">
          <cell r="A13877" t="str">
            <v>1M.01.020.0030.h</v>
          </cell>
          <cell r="B13877" t="str">
            <v>- oltre 530 fino a 590 kW</v>
          </cell>
          <cell r="C13877" t="str">
            <v>cad</v>
          </cell>
          <cell r="D13877" t="str">
            <v>5.376,07</v>
          </cell>
        </row>
        <row r="13878">
          <cell r="A13878" t="str">
            <v>1M.01.020.0030.i</v>
          </cell>
          <cell r="B13878" t="str">
            <v>- oltre 590 fino a 710 kW</v>
          </cell>
          <cell r="C13878" t="str">
            <v>cad</v>
          </cell>
          <cell r="D13878" t="str">
            <v>6.207,45</v>
          </cell>
        </row>
        <row r="13879">
          <cell r="A13879" t="str">
            <v>1M.01.020.0030.l</v>
          </cell>
          <cell r="B13879" t="str">
            <v>- oltre 710 fino a 810 kW</v>
          </cell>
          <cell r="C13879" t="str">
            <v>cad</v>
          </cell>
          <cell r="D13879" t="str">
            <v>6.769,55</v>
          </cell>
        </row>
        <row r="13880">
          <cell r="A13880" t="str">
            <v>1M.01.020.0040</v>
          </cell>
          <cell r="B13880" t="str">
            <v>Caldaie pressurizzate in acciaio, a elevato rendimento a larghezza ridotta.</v>
          </cell>
          <cell r="C13880"/>
          <cell r="D13880"/>
        </row>
        <row r="13881">
          <cell r="A13881" t="str">
            <v>1M.01.020.0040.a</v>
          </cell>
          <cell r="B13881" t="str">
            <v>- fino a 105 kW</v>
          </cell>
          <cell r="C13881" t="str">
            <v>cad</v>
          </cell>
          <cell r="D13881" t="str">
            <v>2.532,64</v>
          </cell>
        </row>
        <row r="13882">
          <cell r="A13882" t="str">
            <v>1M.01.020.0040.b</v>
          </cell>
          <cell r="B13882" t="str">
            <v>- oltre 105 fino a 160 kW</v>
          </cell>
          <cell r="C13882" t="str">
            <v>cad</v>
          </cell>
          <cell r="D13882" t="str">
            <v>3.001,53</v>
          </cell>
        </row>
        <row r="13883">
          <cell r="A13883" t="str">
            <v>1M.01.020.0040.c</v>
          </cell>
          <cell r="B13883" t="str">
            <v>- oltre 160 fino a 215 kW</v>
          </cell>
          <cell r="C13883" t="str">
            <v>cad</v>
          </cell>
          <cell r="D13883" t="str">
            <v>3.461,96</v>
          </cell>
        </row>
        <row r="13884">
          <cell r="A13884" t="str">
            <v>1M.01.020.0040.d</v>
          </cell>
          <cell r="B13884" t="str">
            <v>- oltre 215 fino a 315 kW</v>
          </cell>
          <cell r="C13884" t="str">
            <v>cad</v>
          </cell>
          <cell r="D13884" t="str">
            <v>4.409,09</v>
          </cell>
        </row>
        <row r="13885">
          <cell r="A13885" t="str">
            <v>1M.01.020.0040.e</v>
          </cell>
          <cell r="B13885" t="str">
            <v>- oltre 315 fino a 425 kW</v>
          </cell>
          <cell r="C13885" t="str">
            <v>cad</v>
          </cell>
          <cell r="D13885" t="str">
            <v>5.248,00</v>
          </cell>
        </row>
        <row r="13886">
          <cell r="A13886" t="str">
            <v>1M.01.020.0040.f</v>
          </cell>
          <cell r="B13886" t="str">
            <v>- oltre 425 fino a 535 kW</v>
          </cell>
          <cell r="C13886" t="str">
            <v>cad</v>
          </cell>
          <cell r="D13886" t="str">
            <v>6.071,88</v>
          </cell>
        </row>
        <row r="13887">
          <cell r="A13887" t="str">
            <v>1M.01.020.0040.g</v>
          </cell>
          <cell r="B13887" t="str">
            <v>- oltre 535 fino a 640 kW</v>
          </cell>
          <cell r="C13887" t="str">
            <v>cad</v>
          </cell>
          <cell r="D13887" t="str">
            <v>7.050,16</v>
          </cell>
        </row>
        <row r="13888">
          <cell r="A13888" t="str">
            <v>1M.01.020.0040.h</v>
          </cell>
          <cell r="B13888" t="str">
            <v>- oltre 640 fino a 750 kW</v>
          </cell>
          <cell r="C13888" t="str">
            <v>cad</v>
          </cell>
          <cell r="D13888" t="str">
            <v>8.194,14</v>
          </cell>
        </row>
        <row r="13889">
          <cell r="A13889" t="str">
            <v>1M.01.020.0050</v>
          </cell>
          <cell r="B13889" t="str">
            <v>Caldaie in acciaio, a doppio focolare con camera di combustione orizzontale ad inversione di fiamma.</v>
          </cell>
          <cell r="C13889"/>
          <cell r="D13889"/>
        </row>
        <row r="13890">
          <cell r="A13890" t="str">
            <v>1M.01.020.0050.a</v>
          </cell>
          <cell r="B13890" t="str">
            <v>- fino a 105 kW</v>
          </cell>
          <cell r="C13890" t="str">
            <v>cad</v>
          </cell>
          <cell r="D13890" t="str">
            <v>2.765,20</v>
          </cell>
        </row>
        <row r="13891">
          <cell r="A13891" t="str">
            <v>1M.01.020.0050.b</v>
          </cell>
          <cell r="B13891" t="str">
            <v>- oltre 105 fino a 150 kW</v>
          </cell>
          <cell r="C13891" t="str">
            <v>cad</v>
          </cell>
          <cell r="D13891" t="str">
            <v>3.317,91</v>
          </cell>
        </row>
        <row r="13892">
          <cell r="A13892" t="str">
            <v>1M.01.020.0050.c</v>
          </cell>
          <cell r="B13892" t="str">
            <v>- oltre 150 fino a 185 kW</v>
          </cell>
          <cell r="C13892" t="str">
            <v>cad</v>
          </cell>
          <cell r="D13892" t="str">
            <v>3.859,28</v>
          </cell>
        </row>
        <row r="13893">
          <cell r="A13893" t="str">
            <v>1M.01.020.0060</v>
          </cell>
          <cell r="B13893" t="str">
            <v>Caldaie in acciaio, a condensazione, a tre giri di fumo.</v>
          </cell>
          <cell r="C13893"/>
          <cell r="D13893"/>
        </row>
        <row r="13894">
          <cell r="A13894" t="str">
            <v>1M.01.020.0060.a</v>
          </cell>
          <cell r="B13894" t="str">
            <v>- fino a 150 kW</v>
          </cell>
          <cell r="C13894" t="str">
            <v>cad</v>
          </cell>
          <cell r="D13894" t="str">
            <v>12.557,39</v>
          </cell>
        </row>
        <row r="13895">
          <cell r="A13895" t="str">
            <v>1M.01.020.0060.b</v>
          </cell>
          <cell r="B13895" t="str">
            <v>- oltre 150 fino a 210 kW</v>
          </cell>
          <cell r="C13895" t="str">
            <v>cad</v>
          </cell>
          <cell r="D13895" t="str">
            <v>14.577,01</v>
          </cell>
        </row>
        <row r="13896">
          <cell r="A13896" t="str">
            <v>1M.01.020.0060.c</v>
          </cell>
          <cell r="B13896" t="str">
            <v>- oltre 210 fino a 270 kW</v>
          </cell>
          <cell r="C13896" t="str">
            <v>cad</v>
          </cell>
          <cell r="D13896" t="str">
            <v>17.736,81</v>
          </cell>
        </row>
        <row r="13897">
          <cell r="A13897" t="str">
            <v>1M.01.020.0060.d</v>
          </cell>
          <cell r="B13897" t="str">
            <v>- oltre 270 fino a 350 kW</v>
          </cell>
          <cell r="C13897" t="str">
            <v>cad</v>
          </cell>
          <cell r="D13897" t="str">
            <v>20.855,23</v>
          </cell>
        </row>
        <row r="13898">
          <cell r="A13898" t="str">
            <v>1M.01.020.0060.e</v>
          </cell>
          <cell r="B13898" t="str">
            <v>- oltre 350 fino a 450 kW</v>
          </cell>
          <cell r="C13898" t="str">
            <v>cad</v>
          </cell>
          <cell r="D13898" t="str">
            <v>24.342,78</v>
          </cell>
        </row>
        <row r="13899">
          <cell r="A13899" t="str">
            <v>1M.01.020.0060.f</v>
          </cell>
          <cell r="B13899" t="str">
            <v>- oltre 450 fino a 600 kW</v>
          </cell>
          <cell r="C13899" t="str">
            <v>cad</v>
          </cell>
          <cell r="D13899" t="str">
            <v>27.646,69</v>
          </cell>
        </row>
        <row r="13900">
          <cell r="A13900" t="str">
            <v>1M.01.020.0060.g</v>
          </cell>
          <cell r="B13900" t="str">
            <v>- oltre 600 fino a 800 kW</v>
          </cell>
          <cell r="C13900" t="str">
            <v>cad</v>
          </cell>
          <cell r="D13900" t="str">
            <v>31.867,68</v>
          </cell>
        </row>
        <row r="13901">
          <cell r="A13901" t="str">
            <v>1M.01.020.0060.h</v>
          </cell>
          <cell r="B13901" t="str">
            <v>- oltre 800 fino a 1000 kW</v>
          </cell>
          <cell r="C13901" t="str">
            <v>cad</v>
          </cell>
          <cell r="D13901" t="str">
            <v>37.301,37</v>
          </cell>
        </row>
        <row r="13902">
          <cell r="A13902" t="str">
            <v>1M.01.020.0060.i</v>
          </cell>
          <cell r="B13902" t="str">
            <v>- oltre 1000 kW fino a 1250 kW</v>
          </cell>
          <cell r="C13902" t="str">
            <v>cad</v>
          </cell>
          <cell r="D13902" t="str">
            <v>44.606,88</v>
          </cell>
        </row>
        <row r="13903">
          <cell r="A13903" t="str">
            <v>1M.01.030</v>
          </cell>
          <cell r="B13903" t="str">
            <v>CALDAIE IN GHISA</v>
          </cell>
          <cell r="C13903"/>
          <cell r="D13903"/>
        </row>
        <row r="13904">
          <cell r="A13904" t="str">
            <v>1M.01.030.0010</v>
          </cell>
          <cell r="B13904" t="str">
            <v>Caldaie in ghisa a tre giri di fumo, con turbolatori estraibili, focolare bagnato e canali alettati.</v>
          </cell>
          <cell r="C13904"/>
          <cell r="D13904"/>
        </row>
        <row r="13905">
          <cell r="A13905" t="str">
            <v>1M.01.030.0010.a</v>
          </cell>
          <cell r="B13905" t="str">
            <v>- fino a 24 kW</v>
          </cell>
          <cell r="C13905" t="str">
            <v>cad</v>
          </cell>
          <cell r="D13905" t="str">
            <v>1.389,61</v>
          </cell>
        </row>
        <row r="13906">
          <cell r="A13906" t="str">
            <v>1M.01.030.0010.b</v>
          </cell>
          <cell r="B13906" t="str">
            <v>- oltre 24 fino a 31 kW</v>
          </cell>
          <cell r="C13906" t="str">
            <v>cad</v>
          </cell>
          <cell r="D13906" t="str">
            <v>1.468,31</v>
          </cell>
        </row>
        <row r="13907">
          <cell r="A13907" t="str">
            <v>1M.01.030.0010.c</v>
          </cell>
          <cell r="B13907" t="str">
            <v>- oltre 31 fino a 40 kW</v>
          </cell>
          <cell r="C13907" t="str">
            <v>cad</v>
          </cell>
          <cell r="D13907" t="str">
            <v>1.568,31</v>
          </cell>
        </row>
        <row r="13908">
          <cell r="A13908" t="str">
            <v>1M.01.030.0010.d</v>
          </cell>
          <cell r="B13908" t="str">
            <v>- oltre 40 fino a 48 kW</v>
          </cell>
          <cell r="C13908" t="str">
            <v>cad</v>
          </cell>
          <cell r="D13908" t="str">
            <v>1.639,63</v>
          </cell>
        </row>
        <row r="13909">
          <cell r="A13909" t="str">
            <v>1M.01.030.0010.e</v>
          </cell>
          <cell r="B13909" t="str">
            <v>- oltre 48 kW fino a 56 kW</v>
          </cell>
          <cell r="C13909" t="str">
            <v>cad</v>
          </cell>
          <cell r="D13909" t="str">
            <v>1.730,61</v>
          </cell>
        </row>
        <row r="13910">
          <cell r="A13910" t="str">
            <v>1M.01.030.0010.f</v>
          </cell>
          <cell r="B13910" t="str">
            <v>- oltre 56 fino a 64 kW</v>
          </cell>
          <cell r="C13910" t="str">
            <v>cad</v>
          </cell>
          <cell r="D13910" t="str">
            <v>1.796,21</v>
          </cell>
        </row>
        <row r="13911">
          <cell r="A13911" t="str">
            <v>1M.01.030.0020</v>
          </cell>
          <cell r="B13911" t="str">
            <v>Caldaie in ghisa a tre giri di fumo con bollitore ad accumulo.</v>
          </cell>
          <cell r="C13911"/>
          <cell r="D13911"/>
        </row>
        <row r="13912">
          <cell r="A13912" t="str">
            <v>1M.01.030.0020.a</v>
          </cell>
          <cell r="B13912" t="str">
            <v>- 60 litri, fino a 24 kW</v>
          </cell>
          <cell r="C13912" t="str">
            <v>cad</v>
          </cell>
          <cell r="D13912" t="str">
            <v>1.960,97</v>
          </cell>
        </row>
        <row r="13913">
          <cell r="A13913" t="str">
            <v>1M.01.030.0020.b</v>
          </cell>
          <cell r="B13913" t="str">
            <v>- 60 litri, oltre 24 fino a 31 kW</v>
          </cell>
          <cell r="C13913" t="str">
            <v>cad</v>
          </cell>
          <cell r="D13913" t="str">
            <v>2.140,48</v>
          </cell>
        </row>
        <row r="13914">
          <cell r="A13914" t="str">
            <v>1M.01.030.0020.c</v>
          </cell>
          <cell r="B13914" t="str">
            <v>- 100 litri, oltre 31 fino a 40 kW</v>
          </cell>
          <cell r="C13914" t="str">
            <v>cad</v>
          </cell>
          <cell r="D13914" t="str">
            <v>2.250,34</v>
          </cell>
        </row>
        <row r="13915">
          <cell r="A13915" t="str">
            <v>1M.01.030.0020.d</v>
          </cell>
          <cell r="B13915" t="str">
            <v>- 100 litri, oltre 40 fino a 48 kW</v>
          </cell>
          <cell r="C13915" t="str">
            <v>cad</v>
          </cell>
          <cell r="D13915" t="str">
            <v>2.314,27</v>
          </cell>
        </row>
        <row r="13916">
          <cell r="A13916" t="str">
            <v>1M.01.030.0020.e</v>
          </cell>
          <cell r="B13916" t="str">
            <v>- 100 litri, oltre 48 fino a 56 kW</v>
          </cell>
          <cell r="C13916" t="str">
            <v>cad</v>
          </cell>
          <cell r="D13916" t="str">
            <v>2.425,76</v>
          </cell>
        </row>
        <row r="13917">
          <cell r="A13917" t="str">
            <v>1M.01.030.0020.f</v>
          </cell>
          <cell r="B13917" t="str">
            <v>- 100 litri, oltre 56 fino a 64 kW</v>
          </cell>
          <cell r="C13917" t="str">
            <v>cad</v>
          </cell>
          <cell r="D13917" t="str">
            <v>2.520,05</v>
          </cell>
        </row>
        <row r="13918">
          <cell r="A13918" t="str">
            <v>1M.01.030.0030</v>
          </cell>
          <cell r="B13918" t="str">
            <v>Caldaie in ghisa, aria soffiata, inversione di fiamma</v>
          </cell>
          <cell r="C13918"/>
          <cell r="D13918"/>
        </row>
        <row r="13919">
          <cell r="A13919" t="str">
            <v>1M.01.030.0030.a</v>
          </cell>
          <cell r="B13919" t="str">
            <v>- fino a 86 kW</v>
          </cell>
          <cell r="C13919" t="str">
            <v>cad</v>
          </cell>
          <cell r="D13919" t="str">
            <v>1.554,19</v>
          </cell>
        </row>
        <row r="13920">
          <cell r="A13920" t="str">
            <v>1M.01.030.0030.b</v>
          </cell>
          <cell r="B13920" t="str">
            <v>- oltre 86 fino a 103 kW</v>
          </cell>
          <cell r="C13920" t="str">
            <v>cad</v>
          </cell>
          <cell r="D13920" t="str">
            <v>1.778,00</v>
          </cell>
        </row>
        <row r="13921">
          <cell r="A13921" t="str">
            <v>1M.01.030.0030.c</v>
          </cell>
          <cell r="B13921" t="str">
            <v>- oltre 103 fino a 121 kW</v>
          </cell>
          <cell r="C13921" t="str">
            <v>cad</v>
          </cell>
          <cell r="D13921" t="str">
            <v>1.944,39</v>
          </cell>
        </row>
        <row r="13922">
          <cell r="A13922" t="str">
            <v>1M.01.030.0030.d</v>
          </cell>
          <cell r="B13922" t="str">
            <v>- oltre 121 fino a 138 kW</v>
          </cell>
          <cell r="C13922" t="str">
            <v>cad</v>
          </cell>
          <cell r="D13922" t="str">
            <v>2.102,61</v>
          </cell>
        </row>
        <row r="13923">
          <cell r="A13923" t="str">
            <v>1M.01.030.0030.e</v>
          </cell>
          <cell r="B13923" t="str">
            <v>- oltre 138 fino a 157 kW</v>
          </cell>
          <cell r="C13923" t="str">
            <v>cad</v>
          </cell>
          <cell r="D13923" t="str">
            <v>2.286,24</v>
          </cell>
        </row>
        <row r="13924">
          <cell r="A13924" t="str">
            <v>1M.01.030.0030.f</v>
          </cell>
          <cell r="B13924" t="str">
            <v>- oltre 157 fino a 183 kW</v>
          </cell>
          <cell r="C13924" t="str">
            <v>cad</v>
          </cell>
          <cell r="D13924" t="str">
            <v>2.602,67</v>
          </cell>
        </row>
        <row r="13925">
          <cell r="A13925" t="str">
            <v>1M.01.030.0030.g</v>
          </cell>
          <cell r="B13925" t="str">
            <v>- oltre 183 fino a 203 kW</v>
          </cell>
          <cell r="C13925" t="str">
            <v>cad</v>
          </cell>
          <cell r="D13925" t="str">
            <v>2.875,62</v>
          </cell>
        </row>
        <row r="13926">
          <cell r="A13926" t="str">
            <v>1M.01.030.0030.h</v>
          </cell>
          <cell r="B13926" t="str">
            <v>- oltre 203 fino a 222 kW</v>
          </cell>
          <cell r="C13926" t="str">
            <v>cad</v>
          </cell>
          <cell r="D13926" t="str">
            <v>3.325,65</v>
          </cell>
        </row>
        <row r="13927">
          <cell r="A13927" t="str">
            <v>1M.01.030.0040</v>
          </cell>
          <cell r="B13927" t="str">
            <v>Caldaie in ghisa eutettica, a tre giri di fumo, con focolare bagnato, turbolatori estraibili e canali fumo alettati.</v>
          </cell>
          <cell r="C13927"/>
          <cell r="D13927"/>
        </row>
        <row r="13928">
          <cell r="A13928" t="str">
            <v>1M.01.030.0040.a</v>
          </cell>
          <cell r="B13928" t="str">
            <v>- fino a 21 kW</v>
          </cell>
          <cell r="C13928" t="str">
            <v>cad</v>
          </cell>
          <cell r="D13928" t="str">
            <v>1.931,46</v>
          </cell>
        </row>
        <row r="13929">
          <cell r="A13929" t="str">
            <v>1M.01.030.0040.b</v>
          </cell>
          <cell r="B13929" t="str">
            <v>- oltre 21 fino a 27 kW</v>
          </cell>
          <cell r="C13929" t="str">
            <v>cad</v>
          </cell>
          <cell r="D13929" t="str">
            <v>1.991,58</v>
          </cell>
        </row>
        <row r="13930">
          <cell r="A13930" t="str">
            <v>1M.01.030.0040.c</v>
          </cell>
          <cell r="B13930" t="str">
            <v>- oltre 27 fino a 32 kW</v>
          </cell>
          <cell r="C13930" t="str">
            <v>cad</v>
          </cell>
          <cell r="D13930" t="str">
            <v>2.173,28</v>
          </cell>
        </row>
        <row r="13931">
          <cell r="A13931" t="str">
            <v>1M.01.030.0040.d</v>
          </cell>
          <cell r="B13931" t="str">
            <v>- oltre 32 fino a 39 kW</v>
          </cell>
          <cell r="C13931" t="str">
            <v>cad</v>
          </cell>
          <cell r="D13931" t="str">
            <v>2.320,85</v>
          </cell>
        </row>
        <row r="13932">
          <cell r="A13932" t="str">
            <v>1M.01.030.0040.e</v>
          </cell>
          <cell r="B13932" t="str">
            <v>- oltre 39 fino a 44 kW</v>
          </cell>
          <cell r="C13932" t="str">
            <v>cad</v>
          </cell>
          <cell r="D13932" t="str">
            <v>2.374,12</v>
          </cell>
        </row>
        <row r="13933">
          <cell r="A13933" t="str">
            <v>1M.01.030.0040.f</v>
          </cell>
          <cell r="B13933" t="str">
            <v>- oltre 44 fino a 56 kW</v>
          </cell>
          <cell r="C13933" t="str">
            <v>cad</v>
          </cell>
          <cell r="D13933" t="str">
            <v>2.611,83</v>
          </cell>
        </row>
        <row r="13934">
          <cell r="A13934" t="str">
            <v>1M.01.030.0040.g</v>
          </cell>
          <cell r="B13934" t="str">
            <v>- oltre 56 fino a 68 kW</v>
          </cell>
          <cell r="C13934" t="str">
            <v>cad</v>
          </cell>
          <cell r="D13934" t="str">
            <v>2.729,06</v>
          </cell>
        </row>
        <row r="13935">
          <cell r="A13935" t="str">
            <v>1M.01.030.0040.h</v>
          </cell>
          <cell r="B13935" t="str">
            <v>- oltre 68 fino a 80 kW</v>
          </cell>
          <cell r="C13935" t="str">
            <v>cad</v>
          </cell>
          <cell r="D13935" t="str">
            <v>2.904,51</v>
          </cell>
        </row>
        <row r="13936">
          <cell r="A13936" t="str">
            <v>1M.01.030.0040.i</v>
          </cell>
          <cell r="B13936" t="str">
            <v>- oltre 80 fino a 90 kW</v>
          </cell>
          <cell r="C13936" t="str">
            <v>cad</v>
          </cell>
          <cell r="D13936" t="str">
            <v>3.115,17</v>
          </cell>
        </row>
        <row r="13937">
          <cell r="A13937" t="str">
            <v>1M.01.030.0040.l</v>
          </cell>
          <cell r="B13937" t="str">
            <v>- oltre 90 fino a 104 kW</v>
          </cell>
          <cell r="C13937" t="str">
            <v>cad</v>
          </cell>
          <cell r="D13937" t="str">
            <v>3.534,05</v>
          </cell>
        </row>
        <row r="13938">
          <cell r="A13938" t="str">
            <v>1M.01.030.0040.m</v>
          </cell>
          <cell r="B13938" t="str">
            <v>- oltre 100 fino a 150 kW</v>
          </cell>
          <cell r="C13938" t="str">
            <v>cad</v>
          </cell>
          <cell r="D13938" t="str">
            <v>3.848,82</v>
          </cell>
        </row>
        <row r="13939">
          <cell r="A13939" t="str">
            <v>1M.01.030.0040.n</v>
          </cell>
          <cell r="B13939" t="str">
            <v>- oltre 150 fino a 200 kW</v>
          </cell>
          <cell r="C13939" t="str">
            <v>cad</v>
          </cell>
          <cell r="D13939" t="str">
            <v>4.234,12</v>
          </cell>
        </row>
        <row r="13940">
          <cell r="A13940" t="str">
            <v>1M.01.030.0040.o</v>
          </cell>
          <cell r="B13940" t="str">
            <v>- oltre 200 fino a 260 kW</v>
          </cell>
          <cell r="C13940" t="str">
            <v>cad</v>
          </cell>
          <cell r="D13940" t="str">
            <v>5.046,49</v>
          </cell>
        </row>
        <row r="13941">
          <cell r="A13941" t="str">
            <v>1M.01.030.0040.p</v>
          </cell>
          <cell r="B13941" t="str">
            <v>- oltre 260 fino a 310 kW</v>
          </cell>
          <cell r="C13941" t="str">
            <v>cad</v>
          </cell>
          <cell r="D13941" t="str">
            <v>5.896,56</v>
          </cell>
        </row>
        <row r="13942">
          <cell r="A13942" t="str">
            <v>1M.01.030.0040.q</v>
          </cell>
          <cell r="B13942" t="str">
            <v>- oltre 310 fino a 390 kW</v>
          </cell>
          <cell r="C13942" t="str">
            <v>cad</v>
          </cell>
          <cell r="D13942" t="str">
            <v>8.077,87</v>
          </cell>
        </row>
        <row r="13943">
          <cell r="A13943" t="str">
            <v>1M.01.030.0040.r</v>
          </cell>
          <cell r="B13943" t="str">
            <v>- oltre 390 fino a 450 kW</v>
          </cell>
          <cell r="C13943" t="str">
            <v>cad</v>
          </cell>
          <cell r="D13943" t="str">
            <v>8.878,78</v>
          </cell>
        </row>
        <row r="13944">
          <cell r="A13944" t="str">
            <v>1M.01.030.0040.s</v>
          </cell>
          <cell r="B13944" t="str">
            <v>- oltre 450 fino a 540 kW</v>
          </cell>
          <cell r="C13944" t="str">
            <v>cad</v>
          </cell>
          <cell r="D13944" t="str">
            <v>9.682,11</v>
          </cell>
        </row>
        <row r="13945">
          <cell r="A13945" t="str">
            <v>1M.01.030.0040.t</v>
          </cell>
          <cell r="B13945" t="str">
            <v>- oltre 540 fino a 600 kW</v>
          </cell>
          <cell r="C13945" t="str">
            <v>cad</v>
          </cell>
          <cell r="D13945" t="str">
            <v>10.398,56</v>
          </cell>
        </row>
        <row r="13946">
          <cell r="A13946" t="str">
            <v>1M.01.030.0040.u</v>
          </cell>
          <cell r="B13946" t="str">
            <v>- oltre 600 fino a 670 kW</v>
          </cell>
          <cell r="C13946" t="str">
            <v>cad</v>
          </cell>
          <cell r="D13946" t="str">
            <v>11.182,25</v>
          </cell>
        </row>
        <row r="13947">
          <cell r="A13947" t="str">
            <v>1M.01.030.0040.v</v>
          </cell>
          <cell r="B13947" t="str">
            <v>- oltre 670 fino a 720 kW</v>
          </cell>
          <cell r="C13947" t="str">
            <v>cad</v>
          </cell>
          <cell r="D13947" t="str">
            <v>11.920,02</v>
          </cell>
        </row>
        <row r="13948">
          <cell r="A13948" t="str">
            <v>1M.01.030.0040.z</v>
          </cell>
          <cell r="B13948" t="str">
            <v>- oltre 720 fino a 780 kW</v>
          </cell>
          <cell r="C13948" t="str">
            <v>cad</v>
          </cell>
          <cell r="D13948" t="str">
            <v>12.563,51</v>
          </cell>
        </row>
        <row r="13949">
          <cell r="A13949" t="str">
            <v>1M.01.030.0050</v>
          </cell>
          <cell r="B13949" t="str">
            <v>Caldaie in ghisa eutettica con bollitore ad accumulo, a tre giri di fumo, con focolare bagnato, turbolatori estraibili e canali fumo alettati.</v>
          </cell>
          <cell r="C13949"/>
          <cell r="D13949"/>
        </row>
        <row r="13950">
          <cell r="A13950" t="str">
            <v>1M.01.030.0050.a</v>
          </cell>
          <cell r="B13950" t="str">
            <v>- 160 litri, fino a 21 kW</v>
          </cell>
          <cell r="C13950" t="str">
            <v>cad</v>
          </cell>
          <cell r="D13950" t="str">
            <v>3.095,48</v>
          </cell>
        </row>
        <row r="13951">
          <cell r="A13951" t="str">
            <v>1M.01.030.0050.b</v>
          </cell>
          <cell r="B13951" t="str">
            <v>- 160 litri, oltre 21 fino a 27 kW</v>
          </cell>
          <cell r="C13951" t="str">
            <v>cad</v>
          </cell>
          <cell r="D13951" t="str">
            <v>3.193,86</v>
          </cell>
        </row>
        <row r="13952">
          <cell r="A13952" t="str">
            <v>1M.01.030.0050.c</v>
          </cell>
          <cell r="B13952" t="str">
            <v>- 160 litri, oltre 27 fino a 32 kW</v>
          </cell>
          <cell r="C13952" t="str">
            <v>cad</v>
          </cell>
          <cell r="D13952" t="str">
            <v>3.337,32</v>
          </cell>
        </row>
        <row r="13953">
          <cell r="A13953" t="str">
            <v>1M.01.030.0050.d</v>
          </cell>
          <cell r="B13953" t="str">
            <v>- 160 litri, oltre 32 fino a 39 kW</v>
          </cell>
          <cell r="C13953" t="str">
            <v>cad</v>
          </cell>
          <cell r="D13953" t="str">
            <v>3.484,86</v>
          </cell>
        </row>
        <row r="13954">
          <cell r="A13954" t="str">
            <v>1M.01.030.0050.e</v>
          </cell>
          <cell r="B13954" t="str">
            <v>- 160 litri, oltre 39 fino a 44 kW</v>
          </cell>
          <cell r="C13954" t="str">
            <v>cad</v>
          </cell>
          <cell r="D13954" t="str">
            <v>3.494,70</v>
          </cell>
        </row>
        <row r="13955">
          <cell r="A13955" t="str">
            <v>1M.01.030.0050.f</v>
          </cell>
          <cell r="B13955" t="str">
            <v>- 160 litri, oltre 44 fino a 56 kW</v>
          </cell>
          <cell r="C13955" t="str">
            <v>cad</v>
          </cell>
          <cell r="D13955" t="str">
            <v>3.726,70</v>
          </cell>
        </row>
        <row r="13956">
          <cell r="A13956" t="str">
            <v>1M.01.030.0050.g</v>
          </cell>
          <cell r="B13956" t="str">
            <v>- 160 litri, oltre 56 fino a 68 kW</v>
          </cell>
          <cell r="C13956" t="str">
            <v>cad</v>
          </cell>
          <cell r="D13956" t="str">
            <v>3.849,66</v>
          </cell>
        </row>
        <row r="13957">
          <cell r="A13957" t="str">
            <v>1M.01.030.0050.h</v>
          </cell>
          <cell r="B13957" t="str">
            <v>- 160 litri, oltre 68 fino a 80 kW</v>
          </cell>
          <cell r="C13957" t="str">
            <v>cad</v>
          </cell>
          <cell r="D13957" t="str">
            <v>4.025,08</v>
          </cell>
        </row>
        <row r="13958">
          <cell r="A13958" t="str">
            <v>1M.01.030.0050.i</v>
          </cell>
          <cell r="B13958" t="str">
            <v>- 250 litri, oltre 39 fino a 44 kW</v>
          </cell>
          <cell r="C13958" t="str">
            <v>cad</v>
          </cell>
          <cell r="D13958" t="str">
            <v>3.650,46</v>
          </cell>
        </row>
        <row r="13959">
          <cell r="A13959" t="str">
            <v>1M.01.030.0050.l</v>
          </cell>
          <cell r="B13959" t="str">
            <v>- 250 litri, oltre 44 fino a 56 kW</v>
          </cell>
          <cell r="C13959" t="str">
            <v>cad</v>
          </cell>
          <cell r="D13959" t="str">
            <v>3.888,18</v>
          </cell>
        </row>
        <row r="13960">
          <cell r="A13960" t="str">
            <v>1M.01.030.0050.m</v>
          </cell>
          <cell r="B13960" t="str">
            <v>- 250 litri, oltre 56 fino a 68 kW</v>
          </cell>
          <cell r="C13960" t="str">
            <v>cad</v>
          </cell>
          <cell r="D13960" t="str">
            <v>4.005,40</v>
          </cell>
        </row>
        <row r="13961">
          <cell r="A13961" t="str">
            <v>1M.01.030.0050.n</v>
          </cell>
          <cell r="B13961" t="str">
            <v>- 250 litri, oltre 68 fino a 80 kW</v>
          </cell>
          <cell r="C13961" t="str">
            <v>cad</v>
          </cell>
          <cell r="D13961" t="str">
            <v>4.180,84</v>
          </cell>
        </row>
        <row r="13962">
          <cell r="A13962" t="str">
            <v>1M.01.030.0060</v>
          </cell>
          <cell r="B13962" t="str">
            <v>Caldaie in ghisa eutettica a condensazione, a tre giri di fumo, con focolare bagnato, turbolatori estraibili e canali fumo alettati.</v>
          </cell>
          <cell r="C13962"/>
          <cell r="D13962"/>
        </row>
        <row r="13963">
          <cell r="A13963" t="str">
            <v>1M.01.030.0060.a</v>
          </cell>
          <cell r="B13963" t="str">
            <v>- fino a 100 kW</v>
          </cell>
          <cell r="C13963" t="str">
            <v>cad</v>
          </cell>
          <cell r="D13963" t="str">
            <v>6.601,35</v>
          </cell>
        </row>
        <row r="13964">
          <cell r="A13964" t="str">
            <v>1M.01.030.0060.b</v>
          </cell>
          <cell r="B13964" t="str">
            <v>- oltre 100 fino a 125 kW</v>
          </cell>
          <cell r="C13964" t="str">
            <v>cad</v>
          </cell>
          <cell r="D13964" t="str">
            <v>6.822,68</v>
          </cell>
        </row>
        <row r="13965">
          <cell r="A13965" t="str">
            <v>1M.01.030.0060.c</v>
          </cell>
          <cell r="B13965" t="str">
            <v>- oltre 125 fino a 160 kW</v>
          </cell>
          <cell r="C13965" t="str">
            <v>cad</v>
          </cell>
          <cell r="D13965" t="str">
            <v>7.100,58</v>
          </cell>
        </row>
        <row r="13966">
          <cell r="A13966" t="str">
            <v>1M.01.030.0060.d</v>
          </cell>
          <cell r="B13966" t="str">
            <v>- oltre 160 fino a 200 kW</v>
          </cell>
          <cell r="C13966" t="str">
            <v>cad</v>
          </cell>
          <cell r="D13966" t="str">
            <v>8.229,36</v>
          </cell>
        </row>
        <row r="13967">
          <cell r="A13967" t="str">
            <v>1M.01.030.0060.e</v>
          </cell>
          <cell r="B13967" t="str">
            <v>- oltre 200 fino a 250 kW</v>
          </cell>
          <cell r="C13967" t="str">
            <v>cad</v>
          </cell>
          <cell r="D13967" t="str">
            <v>9.037,61</v>
          </cell>
        </row>
        <row r="13968">
          <cell r="A13968" t="str">
            <v>1M.01.030.0060.f</v>
          </cell>
          <cell r="B13968" t="str">
            <v>- oltre 250 fino a 300 kW</v>
          </cell>
          <cell r="C13968" t="str">
            <v>cad</v>
          </cell>
          <cell r="D13968" t="str">
            <v>9.783,58</v>
          </cell>
        </row>
        <row r="13969">
          <cell r="A13969" t="str">
            <v>1M.01.040</v>
          </cell>
          <cell r="B13969" t="str">
            <v>ALTRE CALDAIE</v>
          </cell>
          <cell r="C13969"/>
          <cell r="D13969"/>
        </row>
        <row r="13970">
          <cell r="A13970" t="str">
            <v>1M.01.040.0010</v>
          </cell>
          <cell r="B13970" t="str">
            <v>Caldaie a condensazione con corpo in fusione di alluminio.</v>
          </cell>
          <cell r="C13970"/>
          <cell r="D13970"/>
        </row>
        <row r="13971">
          <cell r="A13971" t="str">
            <v>1M.01.040.0010.a</v>
          </cell>
          <cell r="B13971" t="str">
            <v>- oltre 6 fino a 20 kW</v>
          </cell>
          <cell r="C13971" t="str">
            <v>cad</v>
          </cell>
          <cell r="D13971" t="str">
            <v>4.687,16</v>
          </cell>
        </row>
        <row r="13972">
          <cell r="A13972" t="str">
            <v>1M.01.040.0010.b</v>
          </cell>
          <cell r="B13972" t="str">
            <v>- oltre 20 fino a 30 kW</v>
          </cell>
          <cell r="C13972" t="str">
            <v>cad</v>
          </cell>
          <cell r="D13972" t="str">
            <v>4.761,75</v>
          </cell>
        </row>
        <row r="13973">
          <cell r="A13973" t="str">
            <v>1M.01.040.0010.c</v>
          </cell>
          <cell r="B13973" t="str">
            <v>- oltre 30 fino a 45 kW</v>
          </cell>
          <cell r="C13973" t="str">
            <v>cad</v>
          </cell>
          <cell r="D13973" t="str">
            <v>4.847,83</v>
          </cell>
        </row>
        <row r="13974">
          <cell r="A13974" t="str">
            <v>1M.01.040.0020</v>
          </cell>
          <cell r="B13974" t="str">
            <v>Caldaie modulari in ghisa ad elementi ad alto rendimento a temperatura scorrevole, composte da: moduli termici (ciascuno corredato di bruciatore a gas, pompa primaria, quadro elettrico, raccordo fumi con serranda motorizzata, strumentazione, valvolame e collegamenti idronici ed elettrici), collettori idraulici per acqua e gas, collettore fumi e centralina di gestione in cascata.</v>
          </cell>
          <cell r="C13974"/>
          <cell r="D13974"/>
        </row>
        <row r="13975">
          <cell r="A13975" t="str">
            <v>1M.01.040.0020.a</v>
          </cell>
          <cell r="B13975" t="str">
            <v>- n° 2 - fino a 110 kW</v>
          </cell>
          <cell r="C13975" t="str">
            <v>cad</v>
          </cell>
          <cell r="D13975" t="str">
            <v>7.900,62</v>
          </cell>
        </row>
        <row r="13976">
          <cell r="A13976" t="str">
            <v>1M.01.040.0020.b</v>
          </cell>
          <cell r="B13976" t="str">
            <v>- n° 2 - oltre 110 fino a 135 kW</v>
          </cell>
          <cell r="C13976" t="str">
            <v>cad</v>
          </cell>
          <cell r="D13976" t="str">
            <v>8.193,01</v>
          </cell>
        </row>
        <row r="13977">
          <cell r="A13977" t="str">
            <v>1M.01.040.0020.c</v>
          </cell>
          <cell r="B13977" t="str">
            <v>- n° 2 - oltre 135 fino a 150 kW</v>
          </cell>
          <cell r="C13977" t="str">
            <v>cad</v>
          </cell>
          <cell r="D13977" t="str">
            <v>8.632,93</v>
          </cell>
        </row>
        <row r="13978">
          <cell r="A13978" t="str">
            <v>1M.01.040.0020.d</v>
          </cell>
          <cell r="B13978" t="str">
            <v>- n° 2 - oltre 150 fino a 170 kW</v>
          </cell>
          <cell r="C13978" t="str">
            <v>cad</v>
          </cell>
          <cell r="D13978" t="str">
            <v>8.986,79</v>
          </cell>
        </row>
        <row r="13979">
          <cell r="A13979" t="str">
            <v>1M.01.040.0020.e</v>
          </cell>
          <cell r="B13979" t="str">
            <v>- n° 2 - oltre 170 fino a 200 kW</v>
          </cell>
          <cell r="C13979" t="str">
            <v>cad</v>
          </cell>
          <cell r="D13979" t="str">
            <v>11.508,30</v>
          </cell>
        </row>
        <row r="13980">
          <cell r="A13980" t="str">
            <v>1M.01.040.0020.f</v>
          </cell>
          <cell r="B13980" t="str">
            <v>- n° 3 - oltre 200 fino a 230 kW</v>
          </cell>
          <cell r="C13980" t="str">
            <v>cad</v>
          </cell>
          <cell r="D13980" t="str">
            <v>12.218,73</v>
          </cell>
        </row>
        <row r="13981">
          <cell r="A13981" t="str">
            <v>1M.01.040.0020.g</v>
          </cell>
          <cell r="B13981" t="str">
            <v>- n° 3 - oltre 230 fino a 260 kW</v>
          </cell>
          <cell r="C13981" t="str">
            <v>cad</v>
          </cell>
          <cell r="D13981" t="str">
            <v>12.750,20</v>
          </cell>
        </row>
        <row r="13982">
          <cell r="A13982" t="str">
            <v>1M.01.040.0020.h</v>
          </cell>
          <cell r="B13982" t="str">
            <v>- n° 3 - oltre 260 fino a 290 kW</v>
          </cell>
          <cell r="C13982" t="str">
            <v>cad</v>
          </cell>
          <cell r="D13982" t="str">
            <v>12.916,89</v>
          </cell>
        </row>
        <row r="13983">
          <cell r="A13983" t="str">
            <v>1M.01.040.0020.i</v>
          </cell>
          <cell r="B13983" t="str">
            <v>- n° 3 - oltre 290 fino a 320 kW</v>
          </cell>
          <cell r="C13983" t="str">
            <v>cad</v>
          </cell>
          <cell r="D13983" t="str">
            <v>14.647,91</v>
          </cell>
        </row>
        <row r="13984">
          <cell r="A13984" t="str">
            <v>1M.01.040.0020.j</v>
          </cell>
          <cell r="B13984" t="str">
            <v>- n° 4 - oltre 270 fino a 300 kW</v>
          </cell>
          <cell r="C13984" t="str">
            <v>cad</v>
          </cell>
          <cell r="D13984" t="str">
            <v>15.871,50</v>
          </cell>
        </row>
        <row r="13985">
          <cell r="A13985" t="str">
            <v>1M.01.040.0020.k</v>
          </cell>
          <cell r="B13985" t="str">
            <v>- n° 4 - oltre 300 fino a 330 kW</v>
          </cell>
          <cell r="C13985" t="str">
            <v>cad</v>
          </cell>
          <cell r="D13985" t="str">
            <v>16.579,19</v>
          </cell>
        </row>
        <row r="13986">
          <cell r="A13986" t="str">
            <v>1M.01.040.0020.l</v>
          </cell>
          <cell r="B13986" t="str">
            <v>- n° 4 - oltre 330 fino a 370 kW</v>
          </cell>
          <cell r="C13986" t="str">
            <v>cad</v>
          </cell>
          <cell r="D13986" t="str">
            <v>17.756,90</v>
          </cell>
        </row>
        <row r="13987">
          <cell r="A13987" t="str">
            <v>1M.01.040.0020.m</v>
          </cell>
          <cell r="B13987" t="str">
            <v>- n° 4 - oltre 370 fino a 420 kW</v>
          </cell>
          <cell r="C13987" t="str">
            <v>cad</v>
          </cell>
          <cell r="D13987" t="str">
            <v>19.067,11</v>
          </cell>
        </row>
        <row r="13988">
          <cell r="A13988" t="str">
            <v>1M.01.040.0030</v>
          </cell>
          <cell r="B13988" t="str">
            <v>Caldaie modulari in alluminio in esecuzione package a condensazione a basso NOx a temperatura scorrevole, ciascun modulo termico con proprio sistema di combustione, complete di pannello di comando e strumentazione.</v>
          </cell>
          <cell r="C13988"/>
          <cell r="D13988"/>
        </row>
        <row r="13989">
          <cell r="A13989" t="str">
            <v>1M.01.040.0030.a</v>
          </cell>
          <cell r="B13989" t="str">
            <v>- n° 2 - fino a 80 kW</v>
          </cell>
          <cell r="C13989" t="str">
            <v>cad</v>
          </cell>
          <cell r="D13989" t="str">
            <v>8.254,49</v>
          </cell>
        </row>
        <row r="13990">
          <cell r="A13990" t="str">
            <v>1M.01.040.0030.b</v>
          </cell>
          <cell r="B13990" t="str">
            <v>- n° 3 - oltre 80 fino a 120 kW</v>
          </cell>
          <cell r="C13990" t="str">
            <v>cad</v>
          </cell>
          <cell r="D13990" t="str">
            <v>10.600,30</v>
          </cell>
        </row>
        <row r="13991">
          <cell r="A13991" t="str">
            <v>1M.01.040.0030.c</v>
          </cell>
          <cell r="B13991" t="str">
            <v>- n° 4 - oltre 120 fino a 160 kW</v>
          </cell>
          <cell r="C13991" t="str">
            <v>cad</v>
          </cell>
          <cell r="D13991" t="str">
            <v>12.987,14</v>
          </cell>
        </row>
        <row r="13992">
          <cell r="A13992" t="str">
            <v>1M.01.040.0030.d</v>
          </cell>
          <cell r="B13992" t="str">
            <v>- n° 5 - oltre 160 fino a 200 kW</v>
          </cell>
          <cell r="C13992" t="str">
            <v>cad</v>
          </cell>
          <cell r="D13992" t="str">
            <v>15.768,23</v>
          </cell>
        </row>
        <row r="13993">
          <cell r="A13993" t="str">
            <v>1M.01.040.0030.e</v>
          </cell>
          <cell r="B13993" t="str">
            <v>- n° 6 - oltre 200 fino a 240 kW</v>
          </cell>
          <cell r="C13993" t="str">
            <v>cad</v>
          </cell>
          <cell r="D13993" t="str">
            <v>18.493,86</v>
          </cell>
        </row>
        <row r="13994">
          <cell r="A13994" t="str">
            <v>1M.01.040.0030.f</v>
          </cell>
          <cell r="B13994" t="str">
            <v>- n° 7 - oltre 240 fino a 280 kW</v>
          </cell>
          <cell r="C13994" t="str">
            <v>cad</v>
          </cell>
          <cell r="D13994" t="str">
            <v>21.265,95</v>
          </cell>
        </row>
        <row r="13995">
          <cell r="A13995" t="str">
            <v>1M.01.050</v>
          </cell>
          <cell r="B13995" t="str">
            <v>BRUCIATORI DI METANO</v>
          </cell>
          <cell r="C13995"/>
          <cell r="D13995"/>
        </row>
        <row r="13996">
          <cell r="A13996" t="str">
            <v>1M.01.050.0010</v>
          </cell>
          <cell r="B13996" t="str">
            <v>Bruciatori a metano del tipo monostadio, completi di valvole omologate.</v>
          </cell>
          <cell r="C13996"/>
          <cell r="D13996"/>
        </row>
        <row r="13997">
          <cell r="A13997" t="str">
            <v>1M.01.050.0010.a</v>
          </cell>
          <cell r="B13997" t="str">
            <v>- oltre 150 fino a 300 kW</v>
          </cell>
          <cell r="C13997" t="str">
            <v>cad</v>
          </cell>
          <cell r="D13997" t="str">
            <v>2.002,37</v>
          </cell>
        </row>
        <row r="13998">
          <cell r="A13998" t="str">
            <v>1M.01.050.0010.b</v>
          </cell>
          <cell r="B13998" t="str">
            <v>- oltre 300 fino a 465 kW</v>
          </cell>
          <cell r="C13998" t="str">
            <v>cad</v>
          </cell>
          <cell r="D13998" t="str">
            <v>2.627,01</v>
          </cell>
        </row>
        <row r="13999">
          <cell r="A13999" t="str">
            <v>1M.01.050.0020</v>
          </cell>
          <cell r="B13999" t="str">
            <v>Bruciatori a metano del tipo monostadio, completi di valvole omologate.</v>
          </cell>
          <cell r="C13999"/>
          <cell r="D13999"/>
        </row>
        <row r="14000">
          <cell r="A14000" t="str">
            <v>1M.01.050.0020.a</v>
          </cell>
          <cell r="B14000" t="str">
            <v>- oltre 16 fino a 40 kW</v>
          </cell>
          <cell r="C14000" t="str">
            <v>cad</v>
          </cell>
          <cell r="D14000" t="str">
            <v>1.258,05</v>
          </cell>
        </row>
        <row r="14001">
          <cell r="A14001" t="str">
            <v>1M.01.050.0020.b</v>
          </cell>
          <cell r="B14001" t="str">
            <v>- oltre 40 fino a 80 kW</v>
          </cell>
          <cell r="C14001" t="str">
            <v>cad</v>
          </cell>
          <cell r="D14001" t="str">
            <v>1.359,70</v>
          </cell>
        </row>
        <row r="14002">
          <cell r="A14002" t="str">
            <v>1M.01.050.0020.c</v>
          </cell>
          <cell r="B14002" t="str">
            <v>- oltre 80 fino a 150 kW</v>
          </cell>
          <cell r="C14002" t="str">
            <v>cad</v>
          </cell>
          <cell r="D14002" t="str">
            <v>1.590,86</v>
          </cell>
        </row>
        <row r="14003">
          <cell r="A14003" t="str">
            <v>1M.01.050.0020.d</v>
          </cell>
          <cell r="B14003" t="str">
            <v>- oltre 150 fino a 250 kW</v>
          </cell>
          <cell r="C14003" t="str">
            <v>cad</v>
          </cell>
          <cell r="D14003" t="str">
            <v>1.712,19</v>
          </cell>
        </row>
        <row r="14004">
          <cell r="A14004" t="str">
            <v>1M.01.050.0030</v>
          </cell>
          <cell r="B14004" t="str">
            <v>Bruciatore a metano del tipo monostadio, completo di valvole omologate.</v>
          </cell>
          <cell r="C14004" t="str">
            <v>cad</v>
          </cell>
          <cell r="D14004" t="str">
            <v>1.691,70</v>
          </cell>
        </row>
        <row r="14005">
          <cell r="A14005" t="str">
            <v>1M.01.050.0040</v>
          </cell>
          <cell r="B14005" t="str">
            <v>Bruciatori a metano del tipo monostadio, completo di valvole omologate.</v>
          </cell>
          <cell r="C14005"/>
          <cell r="D14005"/>
        </row>
        <row r="14006">
          <cell r="A14006" t="str">
            <v>1M.01.050.0040.a</v>
          </cell>
          <cell r="B14006" t="str">
            <v>- oltre 11 fino a 25 kW</v>
          </cell>
          <cell r="C14006" t="str">
            <v>cad</v>
          </cell>
          <cell r="D14006" t="str">
            <v>1.042,45</v>
          </cell>
        </row>
        <row r="14007">
          <cell r="A14007" t="str">
            <v>1M.01.050.0040.b</v>
          </cell>
          <cell r="B14007" t="str">
            <v>- oltre 25 fino a 45 kW</v>
          </cell>
          <cell r="C14007" t="str">
            <v>cad</v>
          </cell>
          <cell r="D14007" t="str">
            <v>1.199,03</v>
          </cell>
        </row>
        <row r="14008">
          <cell r="A14008" t="str">
            <v>1M.01.050.0040.c</v>
          </cell>
          <cell r="B14008" t="str">
            <v>- oltre 45 fino a 80 kW</v>
          </cell>
          <cell r="C14008" t="str">
            <v>cad</v>
          </cell>
          <cell r="D14008" t="str">
            <v>1.298,21</v>
          </cell>
        </row>
        <row r="14009">
          <cell r="A14009" t="str">
            <v>1M.01.050.0040.d</v>
          </cell>
          <cell r="B14009" t="str">
            <v>- oltre 80 fino a 150 kW</v>
          </cell>
          <cell r="C14009" t="str">
            <v>cad</v>
          </cell>
          <cell r="D14009" t="str">
            <v>1.513,80</v>
          </cell>
        </row>
        <row r="14010">
          <cell r="A14010" t="str">
            <v>1M.01.050.0040.e</v>
          </cell>
          <cell r="B14010" t="str">
            <v>- oltre 150 fino a 230 kW</v>
          </cell>
          <cell r="C14010" t="str">
            <v>cad</v>
          </cell>
          <cell r="D14010" t="str">
            <v>1.626,11</v>
          </cell>
        </row>
        <row r="14011">
          <cell r="A14011" t="str">
            <v>1M.01.050.0050</v>
          </cell>
          <cell r="B14011" t="str">
            <v>Bruciatore a metano del tipo monostadio, struttura stagna, completo di valvole omologate.</v>
          </cell>
          <cell r="C14011" t="str">
            <v>cad</v>
          </cell>
          <cell r="D14011" t="str">
            <v>1.337,56</v>
          </cell>
        </row>
        <row r="14012">
          <cell r="A14012" t="str">
            <v>1M.01.050.0060</v>
          </cell>
          <cell r="B14012" t="str">
            <v>Bruciatori a metano del tipo bistadio, completi di valvole omologate.</v>
          </cell>
          <cell r="C14012"/>
          <cell r="D14012"/>
        </row>
        <row r="14013">
          <cell r="A14013" t="str">
            <v>1M.01.050.0060.a</v>
          </cell>
          <cell r="B14013" t="str">
            <v>- oltre 16 fino a 40 kW</v>
          </cell>
          <cell r="C14013" t="str">
            <v>cad</v>
          </cell>
          <cell r="D14013" t="str">
            <v>1.313,80</v>
          </cell>
        </row>
        <row r="14014">
          <cell r="A14014" t="str">
            <v>1M.01.050.0060.b</v>
          </cell>
          <cell r="B14014" t="str">
            <v>- oltre 40 fino a 80 kW</v>
          </cell>
          <cell r="C14014" t="str">
            <v>cad</v>
          </cell>
          <cell r="D14014" t="str">
            <v>1.451,52</v>
          </cell>
        </row>
        <row r="14015">
          <cell r="A14015" t="str">
            <v>1M.01.050.0060.c</v>
          </cell>
          <cell r="B14015" t="str">
            <v>- oltre 80 fino a 150 kW</v>
          </cell>
          <cell r="C14015" t="str">
            <v>cad</v>
          </cell>
          <cell r="D14015" t="str">
            <v>1.866,29</v>
          </cell>
        </row>
        <row r="14016">
          <cell r="A14016" t="str">
            <v>1M.01.050.0060.d</v>
          </cell>
          <cell r="B14016" t="str">
            <v>- oltre 150 fino a 250 kW</v>
          </cell>
          <cell r="C14016" t="str">
            <v>cad</v>
          </cell>
          <cell r="D14016" t="str">
            <v>2.035,17</v>
          </cell>
        </row>
        <row r="14017">
          <cell r="A14017" t="str">
            <v>1M.01.050.0070</v>
          </cell>
          <cell r="B14017" t="str">
            <v>Bruciatore a metano del tipo bistadio, completo di valvole omologate.</v>
          </cell>
          <cell r="C14017" t="str">
            <v>cad</v>
          </cell>
          <cell r="D14017" t="str">
            <v>2.041,72</v>
          </cell>
        </row>
        <row r="14018">
          <cell r="A14018" t="str">
            <v>1M.01.050.0080</v>
          </cell>
          <cell r="B14018" t="str">
            <v>Bruciatori a metano del tipo bistadio, completi di valvole omologate.</v>
          </cell>
          <cell r="C14018"/>
          <cell r="D14018"/>
        </row>
        <row r="14019">
          <cell r="A14019" t="str">
            <v>1M.01.050.0080.a</v>
          </cell>
          <cell r="B14019" t="str">
            <v>- oltre 15 fino a 40 kW</v>
          </cell>
          <cell r="C14019" t="str">
            <v>cad</v>
          </cell>
          <cell r="D14019" t="str">
            <v>1.285,10</v>
          </cell>
        </row>
        <row r="14020">
          <cell r="A14020" t="str">
            <v>1M.01.050.0080.b</v>
          </cell>
          <cell r="B14020" t="str">
            <v>- oltre 40 fino a 55 kW</v>
          </cell>
          <cell r="C14020" t="str">
            <v>cad</v>
          </cell>
          <cell r="D14020" t="str">
            <v>1.397,41</v>
          </cell>
        </row>
        <row r="14021">
          <cell r="A14021" t="str">
            <v>1M.01.050.0080.c</v>
          </cell>
          <cell r="B14021" t="str">
            <v>- oltre 55 fino a 100 kW</v>
          </cell>
          <cell r="C14021" t="str">
            <v>cad</v>
          </cell>
          <cell r="D14021" t="str">
            <v>1.902,37</v>
          </cell>
        </row>
        <row r="14022">
          <cell r="A14022" t="str">
            <v>1M.01.050.0080.d</v>
          </cell>
          <cell r="B14022" t="str">
            <v>- oltre 100 fino a 230 kW</v>
          </cell>
          <cell r="C14022" t="str">
            <v>cad</v>
          </cell>
          <cell r="D14022" t="str">
            <v>2.067,14</v>
          </cell>
        </row>
        <row r="14023">
          <cell r="A14023" t="str">
            <v>1M.01.050.0090</v>
          </cell>
          <cell r="B14023" t="str">
            <v>Bruciatori di metano, bistadio progressivi, corpo in alluminio.</v>
          </cell>
          <cell r="C14023"/>
          <cell r="D14023"/>
        </row>
        <row r="14024">
          <cell r="A14024" t="str">
            <v>1M.01.050.0090.a</v>
          </cell>
          <cell r="B14024" t="str">
            <v>- oltre 80 fino a 200 kW</v>
          </cell>
          <cell r="C14024" t="str">
            <v>cad</v>
          </cell>
          <cell r="D14024" t="str">
            <v>2.505,69</v>
          </cell>
        </row>
        <row r="14025">
          <cell r="A14025" t="str">
            <v>1M.01.050.0090.b</v>
          </cell>
          <cell r="B14025" t="str">
            <v>- oltre 200 fino a 280 kW</v>
          </cell>
          <cell r="C14025" t="str">
            <v>cad</v>
          </cell>
          <cell r="D14025" t="str">
            <v>2.784,41</v>
          </cell>
        </row>
        <row r="14026">
          <cell r="A14026" t="str">
            <v>1M.01.050.0090.c</v>
          </cell>
          <cell r="B14026" t="str">
            <v>- oltre 280 fino a 350 kW</v>
          </cell>
          <cell r="C14026" t="str">
            <v>cad</v>
          </cell>
          <cell r="D14026" t="str">
            <v>2.822,94</v>
          </cell>
        </row>
        <row r="14027">
          <cell r="A14027" t="str">
            <v>1M.01.050.0090.d</v>
          </cell>
          <cell r="B14027" t="str">
            <v>- oltre 350 fino a 450 kW</v>
          </cell>
          <cell r="C14027" t="str">
            <v>cad</v>
          </cell>
          <cell r="D14027" t="str">
            <v>3.351,67</v>
          </cell>
        </row>
        <row r="14028">
          <cell r="A14028" t="str">
            <v>1M.01.050.0090.e</v>
          </cell>
          <cell r="B14028" t="str">
            <v>- oltre 450 fino a 700 kW</v>
          </cell>
          <cell r="C14028" t="str">
            <v>cad</v>
          </cell>
          <cell r="D14028" t="str">
            <v>3.984,52</v>
          </cell>
        </row>
        <row r="14029">
          <cell r="A14029" t="str">
            <v>1M.01.050.0090.f</v>
          </cell>
          <cell r="B14029" t="str">
            <v>- oltre 700 fino a 1100 kW</v>
          </cell>
          <cell r="C14029" t="str">
            <v>cad</v>
          </cell>
          <cell r="D14029" t="str">
            <v>4.478,83</v>
          </cell>
        </row>
        <row r="14030">
          <cell r="A14030" t="str">
            <v>1M.01.050.0090.g</v>
          </cell>
          <cell r="B14030" t="str">
            <v>- oltre 1100 fino a 1400 kW</v>
          </cell>
          <cell r="C14030" t="str">
            <v>cad</v>
          </cell>
          <cell r="D14030" t="str">
            <v>4.840,32</v>
          </cell>
        </row>
        <row r="14031">
          <cell r="A14031" t="str">
            <v>1M.01.050.0090.h</v>
          </cell>
          <cell r="B14031" t="str">
            <v>- oltre 1400 fino a 2200 kW</v>
          </cell>
          <cell r="C14031" t="str">
            <v>cad</v>
          </cell>
          <cell r="D14031" t="str">
            <v>5.728,92</v>
          </cell>
        </row>
        <row r="14032">
          <cell r="A14032" t="str">
            <v>1M.01.050.0100</v>
          </cell>
          <cell r="B14032" t="str">
            <v>Bruciatori di metano, bistadio progressivi o modulanti.</v>
          </cell>
          <cell r="C14032"/>
          <cell r="D14032"/>
        </row>
        <row r="14033">
          <cell r="A14033" t="str">
            <v>1M.01.050.0100.a</v>
          </cell>
          <cell r="B14033" t="str">
            <v>- oltre 50 fino a 200 kW</v>
          </cell>
          <cell r="C14033" t="str">
            <v>cad</v>
          </cell>
          <cell r="D14033" t="str">
            <v>3.161,49</v>
          </cell>
        </row>
        <row r="14034">
          <cell r="A14034" t="str">
            <v>1M.01.050.0100.b</v>
          </cell>
          <cell r="B14034" t="str">
            <v>- oltre 200 fino a 400 kW</v>
          </cell>
          <cell r="C14034" t="str">
            <v>cad</v>
          </cell>
          <cell r="D14034" t="str">
            <v>3.482,01</v>
          </cell>
        </row>
        <row r="14035">
          <cell r="A14035" t="str">
            <v>1M.01.050.0100.c</v>
          </cell>
          <cell r="B14035" t="str">
            <v>- oltre 400 fino a 550 kW</v>
          </cell>
          <cell r="C14035" t="str">
            <v>cad</v>
          </cell>
          <cell r="D14035" t="str">
            <v>3.877,93</v>
          </cell>
        </row>
        <row r="14036">
          <cell r="A14036" t="str">
            <v>1M.01.050.0100.d</v>
          </cell>
          <cell r="B14036" t="str">
            <v>- oltre 550 fino a 650 kW</v>
          </cell>
          <cell r="C14036" t="str">
            <v>cad</v>
          </cell>
          <cell r="D14036" t="str">
            <v>4.491,93</v>
          </cell>
        </row>
        <row r="14037">
          <cell r="A14037" t="str">
            <v>1M.01.050.0100.e</v>
          </cell>
          <cell r="B14037" t="str">
            <v>- oltre 650 fino a 1000 kW</v>
          </cell>
          <cell r="C14037" t="str">
            <v>cad</v>
          </cell>
          <cell r="D14037" t="str">
            <v>4.907,54</v>
          </cell>
        </row>
        <row r="14038">
          <cell r="A14038" t="str">
            <v>1M.01.050.0100.f</v>
          </cell>
          <cell r="B14038" t="str">
            <v>- oltre 1000 fino a 1400 kW</v>
          </cell>
          <cell r="C14038" t="str">
            <v>cad</v>
          </cell>
          <cell r="D14038" t="str">
            <v>5.258,39</v>
          </cell>
        </row>
        <row r="14039">
          <cell r="A14039" t="str">
            <v>1M.01.050.0100.g</v>
          </cell>
          <cell r="B14039" t="str">
            <v>- oltre 1400 fino a 2300 kW</v>
          </cell>
          <cell r="C14039" t="str">
            <v>cad</v>
          </cell>
          <cell r="D14039" t="str">
            <v>5.258,39</v>
          </cell>
        </row>
        <row r="14040">
          <cell r="A14040" t="str">
            <v>1M.01.050.0110</v>
          </cell>
          <cell r="B14040" t="str">
            <v>Bruciatori di metano, bistadio progressivi o modulanti.</v>
          </cell>
          <cell r="C14040"/>
          <cell r="D14040"/>
        </row>
        <row r="14041">
          <cell r="A14041" t="str">
            <v>1M.01.050.0110.a</v>
          </cell>
          <cell r="B14041" t="str">
            <v>- oltre 100 fino a 400 kW</v>
          </cell>
          <cell r="C14041" t="str">
            <v>cad</v>
          </cell>
          <cell r="D14041" t="str">
            <v>3.754,99</v>
          </cell>
        </row>
        <row r="14042">
          <cell r="A14042" t="str">
            <v>1M.01.050.0110.b</v>
          </cell>
          <cell r="B14042" t="str">
            <v>- oltre 400 fino a 650 kW</v>
          </cell>
          <cell r="C14042" t="str">
            <v>cad</v>
          </cell>
          <cell r="D14042" t="str">
            <v>4.738,68</v>
          </cell>
        </row>
        <row r="14043">
          <cell r="A14043" t="str">
            <v>1M.01.050.0110.c</v>
          </cell>
          <cell r="B14043" t="str">
            <v>- oltre 650 fino a 1100 kW</v>
          </cell>
          <cell r="C14043" t="str">
            <v>cad</v>
          </cell>
          <cell r="D14043" t="str">
            <v>5.312,49</v>
          </cell>
        </row>
        <row r="14044">
          <cell r="A14044" t="str">
            <v>1M.01.050.0110.d</v>
          </cell>
          <cell r="B14044" t="str">
            <v>- oltre 1100 fino a 1800 kW</v>
          </cell>
          <cell r="C14044" t="str">
            <v>cad</v>
          </cell>
          <cell r="D14044" t="str">
            <v>5.886,31</v>
          </cell>
        </row>
        <row r="14045">
          <cell r="A14045" t="str">
            <v>1M.01.050.0120</v>
          </cell>
          <cell r="B14045" t="str">
            <v>Bruciatori di metano, bistadio progressivi o modulanti.</v>
          </cell>
          <cell r="C14045"/>
          <cell r="D14045"/>
        </row>
        <row r="14046">
          <cell r="A14046" t="str">
            <v>1M.01.050.0120.a</v>
          </cell>
          <cell r="B14046" t="str">
            <v>- oltre 400 fino a 1200 kW</v>
          </cell>
          <cell r="C14046" t="str">
            <v>cad</v>
          </cell>
          <cell r="D14046" t="str">
            <v>6.286,35</v>
          </cell>
        </row>
        <row r="14047">
          <cell r="A14047" t="str">
            <v>1M.01.050.0120.b</v>
          </cell>
          <cell r="B14047" t="str">
            <v>- oltre 1200 fino a 1500 kW</v>
          </cell>
          <cell r="C14047" t="str">
            <v>cad</v>
          </cell>
          <cell r="D14047" t="str">
            <v>7.306,11</v>
          </cell>
        </row>
        <row r="14048">
          <cell r="A14048" t="str">
            <v>1M.01.050.0120.c</v>
          </cell>
          <cell r="B14048" t="str">
            <v>- oltre 1500 fino a 3000 kW</v>
          </cell>
          <cell r="C14048" t="str">
            <v>cad</v>
          </cell>
          <cell r="D14048" t="str">
            <v>8.311,64</v>
          </cell>
        </row>
        <row r="14049">
          <cell r="A14049" t="str">
            <v>1M.01.050.0120.d</v>
          </cell>
          <cell r="B14049" t="str">
            <v>- oltre 3000 fino a 4900 kW</v>
          </cell>
          <cell r="C14049" t="str">
            <v>cad</v>
          </cell>
          <cell r="D14049" t="str">
            <v>10.157,17</v>
          </cell>
        </row>
        <row r="14050">
          <cell r="A14050" t="str">
            <v>1M.01.050.0130</v>
          </cell>
          <cell r="B14050" t="str">
            <v>Rampe gas per bruciatori a metano monostadio senza controllo di tenuta.</v>
          </cell>
          <cell r="C14050"/>
          <cell r="D14050"/>
        </row>
        <row r="14051">
          <cell r="A14051" t="str">
            <v>1M.01.050.0130.a</v>
          </cell>
          <cell r="B14051" t="str">
            <v>- DN15</v>
          </cell>
          <cell r="C14051" t="str">
            <v>cad</v>
          </cell>
          <cell r="D14051" t="str">
            <v>377,73</v>
          </cell>
        </row>
        <row r="14052">
          <cell r="A14052" t="str">
            <v>1M.01.050.0130.b</v>
          </cell>
          <cell r="B14052" t="str">
            <v>- DN20</v>
          </cell>
          <cell r="C14052" t="str">
            <v>cad</v>
          </cell>
          <cell r="D14052" t="str">
            <v>433,47</v>
          </cell>
        </row>
        <row r="14053">
          <cell r="A14053" t="str">
            <v>1M.01.050.0130.c</v>
          </cell>
          <cell r="B14053" t="str">
            <v>- DN25</v>
          </cell>
          <cell r="C14053" t="str">
            <v>cad</v>
          </cell>
          <cell r="D14053" t="str">
            <v>523,63</v>
          </cell>
        </row>
        <row r="14054">
          <cell r="A14054" t="str">
            <v>1M.01.050.0130.d</v>
          </cell>
          <cell r="B14054" t="str">
            <v>- DN32</v>
          </cell>
          <cell r="C14054" t="str">
            <v>cad</v>
          </cell>
          <cell r="D14054" t="str">
            <v>627,13</v>
          </cell>
        </row>
        <row r="14055">
          <cell r="A14055" t="str">
            <v>1M.01.050.0130.e</v>
          </cell>
          <cell r="B14055" t="str">
            <v>- DN40</v>
          </cell>
          <cell r="C14055" t="str">
            <v>cad</v>
          </cell>
          <cell r="D14055" t="str">
            <v>717,29</v>
          </cell>
        </row>
        <row r="14056">
          <cell r="A14056" t="str">
            <v>1M.01.050.0130.f</v>
          </cell>
          <cell r="B14056" t="str">
            <v>- DN50</v>
          </cell>
          <cell r="C14056" t="str">
            <v>cad</v>
          </cell>
          <cell r="D14056" t="str">
            <v>864,85</v>
          </cell>
        </row>
        <row r="14057">
          <cell r="A14057" t="str">
            <v>1M.01.050.0130.g</v>
          </cell>
          <cell r="B14057" t="str">
            <v>- DN65</v>
          </cell>
          <cell r="C14057" t="str">
            <v>cad</v>
          </cell>
          <cell r="D14057" t="str">
            <v>1.885,46</v>
          </cell>
        </row>
        <row r="14058">
          <cell r="A14058" t="str">
            <v>1M.01.050.0130.h</v>
          </cell>
          <cell r="B14058" t="str">
            <v>- DN80</v>
          </cell>
          <cell r="C14058" t="str">
            <v>cad</v>
          </cell>
          <cell r="D14058" t="str">
            <v>2.959,34</v>
          </cell>
        </row>
        <row r="14059">
          <cell r="A14059" t="str">
            <v>1M.01.050.0140</v>
          </cell>
          <cell r="B14059" t="str">
            <v>Rampe gas per bruciatori a metano bistadio senza controllo di tenuta.</v>
          </cell>
          <cell r="C14059"/>
          <cell r="D14059"/>
        </row>
        <row r="14060">
          <cell r="A14060" t="str">
            <v>1M.01.050.0140.a</v>
          </cell>
          <cell r="B14060" t="str">
            <v>- DN15</v>
          </cell>
          <cell r="C14060" t="str">
            <v>cad</v>
          </cell>
          <cell r="D14060" t="str">
            <v>493,30</v>
          </cell>
        </row>
        <row r="14061">
          <cell r="A14061" t="str">
            <v>1M.01.050.0140.b</v>
          </cell>
          <cell r="B14061" t="str">
            <v>- DN20</v>
          </cell>
          <cell r="C14061" t="str">
            <v>cad</v>
          </cell>
          <cell r="D14061" t="str">
            <v>547,40</v>
          </cell>
        </row>
        <row r="14062">
          <cell r="A14062" t="str">
            <v>1M.01.050.0140.c</v>
          </cell>
          <cell r="B14062" t="str">
            <v>- DN25</v>
          </cell>
          <cell r="C14062" t="str">
            <v>cad</v>
          </cell>
          <cell r="D14062" t="str">
            <v>595,76</v>
          </cell>
        </row>
        <row r="14063">
          <cell r="A14063" t="str">
            <v>1M.01.050.0140.d</v>
          </cell>
          <cell r="B14063" t="str">
            <v>- DN32</v>
          </cell>
          <cell r="C14063" t="str">
            <v>cad</v>
          </cell>
          <cell r="D14063" t="str">
            <v>673,85</v>
          </cell>
        </row>
        <row r="14064">
          <cell r="A14064" t="str">
            <v>1M.01.050.0140.e</v>
          </cell>
          <cell r="B14064" t="str">
            <v>- DN40</v>
          </cell>
          <cell r="C14064" t="str">
            <v>cad</v>
          </cell>
          <cell r="D14064" t="str">
            <v>948,46</v>
          </cell>
        </row>
        <row r="14065">
          <cell r="A14065" t="str">
            <v>1M.01.050.0140.f</v>
          </cell>
          <cell r="B14065" t="str">
            <v>- DN50</v>
          </cell>
          <cell r="C14065" t="str">
            <v>cad</v>
          </cell>
          <cell r="D14065" t="str">
            <v>1.117,34</v>
          </cell>
        </row>
        <row r="14066">
          <cell r="A14066" t="str">
            <v>1M.01.050.0140.g</v>
          </cell>
          <cell r="B14066" t="str">
            <v>- DN65</v>
          </cell>
          <cell r="C14066" t="str">
            <v>cad</v>
          </cell>
          <cell r="D14066" t="str">
            <v>2.723,24</v>
          </cell>
        </row>
        <row r="14067">
          <cell r="A14067" t="str">
            <v>1M.01.050.0140.h</v>
          </cell>
          <cell r="B14067" t="str">
            <v>- DN80</v>
          </cell>
          <cell r="C14067" t="str">
            <v>cad</v>
          </cell>
          <cell r="D14067" t="str">
            <v>3.613,49</v>
          </cell>
        </row>
        <row r="14068">
          <cell r="A14068" t="str">
            <v>1M.01.050.0150</v>
          </cell>
          <cell r="B14068" t="str">
            <v>Kit di controllo di tenuta monostadio</v>
          </cell>
          <cell r="C14068" t="str">
            <v>cad</v>
          </cell>
          <cell r="D14068" t="str">
            <v>351,58</v>
          </cell>
        </row>
        <row r="14069">
          <cell r="A14069" t="str">
            <v>1M.01.050.0160</v>
          </cell>
          <cell r="B14069" t="str">
            <v>Kit di controllo di tenuta bistadio</v>
          </cell>
          <cell r="C14069" t="str">
            <v>cad</v>
          </cell>
          <cell r="D14069" t="str">
            <v>363,87</v>
          </cell>
        </row>
        <row r="14070">
          <cell r="A14070" t="str">
            <v>1M.01.060</v>
          </cell>
          <cell r="B14070" t="str">
            <v>BRUCIATORI DI GASOLIO</v>
          </cell>
          <cell r="C14070"/>
          <cell r="D14070"/>
        </row>
        <row r="14071">
          <cell r="A14071" t="str">
            <v>1M.01.060.0010</v>
          </cell>
          <cell r="B14071" t="str">
            <v>Bruciatori a gasolio del tipo monostadio, completi di valvole omologate.</v>
          </cell>
          <cell r="C14071"/>
          <cell r="D14071"/>
        </row>
        <row r="14072">
          <cell r="A14072" t="str">
            <v>1M.01.060.0010.a</v>
          </cell>
          <cell r="B14072" t="str">
            <v>- oltre 16 fino a 20 kW</v>
          </cell>
          <cell r="C14072" t="str">
            <v>cad</v>
          </cell>
          <cell r="D14072" t="str">
            <v>1.172,80</v>
          </cell>
        </row>
        <row r="14073">
          <cell r="A14073" t="str">
            <v>1M.01.060.0010.b</v>
          </cell>
          <cell r="B14073" t="str">
            <v>- oltre 20 fino a 30 kW</v>
          </cell>
          <cell r="C14073" t="str">
            <v>cad</v>
          </cell>
          <cell r="D14073" t="str">
            <v>1.189,19</v>
          </cell>
        </row>
        <row r="14074">
          <cell r="A14074" t="str">
            <v>1M.01.060.0010.c</v>
          </cell>
          <cell r="B14074" t="str">
            <v>- oltre 30 fino a 38 kW</v>
          </cell>
          <cell r="C14074" t="str">
            <v>cad</v>
          </cell>
          <cell r="D14074" t="str">
            <v>1.213,78</v>
          </cell>
        </row>
        <row r="14075">
          <cell r="A14075" t="str">
            <v>1M.01.060.0010.d</v>
          </cell>
          <cell r="B14075" t="str">
            <v>- oltre 38 fino a 45 kW</v>
          </cell>
          <cell r="C14075" t="str">
            <v>cad</v>
          </cell>
          <cell r="D14075" t="str">
            <v>1.246,56</v>
          </cell>
        </row>
        <row r="14076">
          <cell r="A14076" t="str">
            <v>1M.01.060.0010.e</v>
          </cell>
          <cell r="B14076" t="str">
            <v>- oltre 45 fino a 60 kW</v>
          </cell>
          <cell r="C14076" t="str">
            <v>cad</v>
          </cell>
          <cell r="D14076" t="str">
            <v>1.270,35</v>
          </cell>
        </row>
        <row r="14077">
          <cell r="A14077" t="str">
            <v>1M.01.060.0010.f</v>
          </cell>
          <cell r="B14077" t="str">
            <v>- oltre 60 fino a 90 kW</v>
          </cell>
          <cell r="C14077" t="str">
            <v>cad</v>
          </cell>
          <cell r="D14077" t="str">
            <v>1.276,08</v>
          </cell>
        </row>
        <row r="14078">
          <cell r="A14078" t="str">
            <v>1M.01.060.0010.g</v>
          </cell>
          <cell r="B14078" t="str">
            <v>- oltre 90 fino a 150 kW</v>
          </cell>
          <cell r="C14078" t="str">
            <v>cad</v>
          </cell>
          <cell r="D14078" t="str">
            <v>1.336,75</v>
          </cell>
        </row>
        <row r="14079">
          <cell r="A14079" t="str">
            <v>1M.01.060.0010.h</v>
          </cell>
          <cell r="B14079" t="str">
            <v>- oltre 150 fino a 190 kW</v>
          </cell>
          <cell r="C14079" t="str">
            <v>cad</v>
          </cell>
          <cell r="D14079" t="str">
            <v>1.420,35</v>
          </cell>
        </row>
        <row r="14080">
          <cell r="A14080" t="str">
            <v>1M.01.060.0010.i</v>
          </cell>
          <cell r="B14080" t="str">
            <v>- oltre 190 fino a 290 kW</v>
          </cell>
          <cell r="C14080" t="str">
            <v>cad</v>
          </cell>
          <cell r="D14080" t="str">
            <v>1.526,11</v>
          </cell>
        </row>
        <row r="14081">
          <cell r="A14081" t="str">
            <v>1M.01.060.0020</v>
          </cell>
          <cell r="B14081" t="str">
            <v>Bruciatori a gasolio del tipo monostadio, in lega leggera, completi di valvole omologate.</v>
          </cell>
          <cell r="C14081"/>
          <cell r="D14081"/>
        </row>
        <row r="14082">
          <cell r="A14082" t="str">
            <v>1M.01.060.0020.a</v>
          </cell>
          <cell r="B14082" t="str">
            <v>- oltre 21 fino a 35 kW</v>
          </cell>
          <cell r="C14082" t="str">
            <v>cad</v>
          </cell>
          <cell r="D14082" t="str">
            <v>1.014,59</v>
          </cell>
        </row>
        <row r="14083">
          <cell r="A14083" t="str">
            <v>1M.01.060.0020.b</v>
          </cell>
          <cell r="B14083" t="str">
            <v>- oltre 35 fino a 60 kW</v>
          </cell>
          <cell r="C14083" t="str">
            <v>cad</v>
          </cell>
          <cell r="D14083" t="str">
            <v>1.035,08</v>
          </cell>
        </row>
        <row r="14084">
          <cell r="A14084" t="str">
            <v>1M.01.060.0030</v>
          </cell>
          <cell r="B14084" t="str">
            <v>Bruciatori a gasolio del tipo monostadio, completi di valvole omologate.</v>
          </cell>
          <cell r="C14084"/>
          <cell r="D14084"/>
        </row>
        <row r="14085">
          <cell r="A14085" t="str">
            <v>1M.01.060.0030.a</v>
          </cell>
          <cell r="B14085" t="str">
            <v>- oltre 18 fino a 35 kW</v>
          </cell>
          <cell r="C14085" t="str">
            <v>cad</v>
          </cell>
          <cell r="D14085" t="str">
            <v>1.558,06</v>
          </cell>
        </row>
        <row r="14086">
          <cell r="A14086" t="str">
            <v>1M.01.060.0030.b</v>
          </cell>
          <cell r="B14086" t="str">
            <v>- oltre 35 fino a 60 kW</v>
          </cell>
          <cell r="C14086" t="str">
            <v>cad</v>
          </cell>
          <cell r="D14086" t="str">
            <v>1.713,00</v>
          </cell>
        </row>
        <row r="14087">
          <cell r="A14087" t="str">
            <v>1M.01.060.0030.c</v>
          </cell>
          <cell r="B14087" t="str">
            <v>- oltre 60 fino a 90 kW</v>
          </cell>
          <cell r="C14087" t="str">
            <v>cad</v>
          </cell>
          <cell r="D14087" t="str">
            <v>2.160,60</v>
          </cell>
        </row>
        <row r="14088">
          <cell r="A14088" t="str">
            <v>1M.01.060.0030.d</v>
          </cell>
          <cell r="B14088" t="str">
            <v>- oltre 90 fino a 160 kW</v>
          </cell>
          <cell r="C14088" t="str">
            <v>cad</v>
          </cell>
          <cell r="D14088" t="str">
            <v>2.448,30</v>
          </cell>
        </row>
        <row r="14089">
          <cell r="A14089" t="str">
            <v>1M.01.060.0040</v>
          </cell>
          <cell r="B14089" t="str">
            <v>Bruciatori a gasolio del tipo monostadio, completi di valvole omologate.</v>
          </cell>
          <cell r="C14089"/>
          <cell r="D14089"/>
        </row>
        <row r="14090">
          <cell r="A14090" t="str">
            <v>1M.01.060.0040.a</v>
          </cell>
          <cell r="B14090" t="str">
            <v>- oltre 30 fino a 60 kW</v>
          </cell>
          <cell r="C14090" t="str">
            <v>cad</v>
          </cell>
          <cell r="D14090" t="str">
            <v>1.222,80</v>
          </cell>
        </row>
        <row r="14091">
          <cell r="A14091" t="str">
            <v>1M.01.060.0040.b</v>
          </cell>
          <cell r="B14091" t="str">
            <v>- oltre 60 fino a 100 kW</v>
          </cell>
          <cell r="C14091" t="str">
            <v>cad</v>
          </cell>
          <cell r="D14091" t="str">
            <v>1.286,73</v>
          </cell>
        </row>
        <row r="14092">
          <cell r="A14092" t="str">
            <v>1M.01.060.0040.c</v>
          </cell>
          <cell r="B14092" t="str">
            <v>- oltre 100 fino a 200 kW</v>
          </cell>
          <cell r="C14092" t="str">
            <v>cad</v>
          </cell>
          <cell r="D14092" t="str">
            <v>1.472,81</v>
          </cell>
        </row>
        <row r="14093">
          <cell r="A14093" t="str">
            <v>1M.01.060.0050</v>
          </cell>
          <cell r="B14093" t="str">
            <v>Bruciatori a gasolio del tipo bistadio, completi di valvole omologate.</v>
          </cell>
          <cell r="C14093"/>
          <cell r="D14093"/>
        </row>
        <row r="14094">
          <cell r="A14094" t="str">
            <v>1M.01.060.0050.a</v>
          </cell>
          <cell r="B14094" t="str">
            <v>- oltre 14 fino a 50 kW</v>
          </cell>
          <cell r="C14094" t="str">
            <v>cad</v>
          </cell>
          <cell r="D14094" t="str">
            <v>1.553,98</v>
          </cell>
        </row>
        <row r="14095">
          <cell r="A14095" t="str">
            <v>1M.01.060.0050.b</v>
          </cell>
          <cell r="B14095" t="str">
            <v>- oltre 50 fino a 90 kW</v>
          </cell>
          <cell r="C14095" t="str">
            <v>cad</v>
          </cell>
          <cell r="D14095" t="str">
            <v>1.560,53</v>
          </cell>
        </row>
        <row r="14096">
          <cell r="A14096" t="str">
            <v>1M.01.060.0050.c</v>
          </cell>
          <cell r="B14096" t="str">
            <v>- oltre 90 fino a 130 kW</v>
          </cell>
          <cell r="C14096" t="str">
            <v>cad</v>
          </cell>
          <cell r="D14096" t="str">
            <v>1.667,92</v>
          </cell>
        </row>
        <row r="14097">
          <cell r="A14097" t="str">
            <v>1M.01.060.0050.d</v>
          </cell>
          <cell r="B14097" t="str">
            <v>- oltre 130 fino a 180 kW</v>
          </cell>
          <cell r="C14097" t="str">
            <v>cad</v>
          </cell>
          <cell r="D14097" t="str">
            <v>1.744,96</v>
          </cell>
        </row>
        <row r="14098">
          <cell r="A14098" t="str">
            <v>1M.01.060.0050.e</v>
          </cell>
          <cell r="B14098" t="str">
            <v>- oltre 180 fino a 290 kW</v>
          </cell>
          <cell r="C14098" t="str">
            <v>cad</v>
          </cell>
          <cell r="D14098" t="str">
            <v>1.795,79</v>
          </cell>
        </row>
        <row r="14099">
          <cell r="A14099" t="str">
            <v>1M.01.060.0060</v>
          </cell>
          <cell r="B14099" t="str">
            <v>Bruciatori a gasolio del tipo bistadio, completi di valvole omologate.</v>
          </cell>
          <cell r="C14099"/>
          <cell r="D14099"/>
        </row>
        <row r="14100">
          <cell r="A14100" t="str">
            <v>1M.01.060.0060.a</v>
          </cell>
          <cell r="B14100" t="str">
            <v>- oltre 120 fino a 400 kW</v>
          </cell>
          <cell r="C14100" t="str">
            <v>cad</v>
          </cell>
          <cell r="D14100" t="str">
            <v>2.216,34</v>
          </cell>
        </row>
        <row r="14101">
          <cell r="A14101" t="str">
            <v>1M.01.060.0060.b</v>
          </cell>
          <cell r="B14101" t="str">
            <v>- oltre 400 fino a 600 kW</v>
          </cell>
          <cell r="C14101" t="str">
            <v>cad</v>
          </cell>
          <cell r="D14101" t="str">
            <v>2.573,75</v>
          </cell>
        </row>
        <row r="14102">
          <cell r="A14102" t="str">
            <v>1M.01.060.0060.c</v>
          </cell>
          <cell r="B14102" t="str">
            <v>- oltre 600 fino a 1000 kW</v>
          </cell>
          <cell r="C14102" t="str">
            <v>cad</v>
          </cell>
          <cell r="D14102" t="str">
            <v>2.969,66</v>
          </cell>
        </row>
        <row r="14103">
          <cell r="A14103" t="str">
            <v>1M.01.060.0060.d</v>
          </cell>
          <cell r="B14103" t="str">
            <v>- oltre 1000 fino a 1500 kW</v>
          </cell>
          <cell r="C14103" t="str">
            <v>cad</v>
          </cell>
          <cell r="D14103" t="str">
            <v>3.426,27</v>
          </cell>
        </row>
        <row r="14104">
          <cell r="A14104" t="str">
            <v>1M.01.060.0060.e</v>
          </cell>
          <cell r="B14104" t="str">
            <v>- oltre 1500 fino a 2400 kW</v>
          </cell>
          <cell r="C14104" t="str">
            <v>cad</v>
          </cell>
          <cell r="D14104" t="str">
            <v>4.587,84</v>
          </cell>
        </row>
        <row r="14105">
          <cell r="A14105" t="str">
            <v>1M.01.060.0070</v>
          </cell>
          <cell r="B14105" t="str">
            <v>Bruciatori a gasolio del tipo bistadio progressivo o modulante, completi di valvole omologate.</v>
          </cell>
          <cell r="C14105"/>
          <cell r="D14105"/>
        </row>
        <row r="14106">
          <cell r="A14106" t="str">
            <v>1M.01.060.0070.a</v>
          </cell>
          <cell r="B14106" t="str">
            <v>- oltre 90 fino a 250 kW</v>
          </cell>
          <cell r="C14106" t="str">
            <v>cad</v>
          </cell>
          <cell r="D14106" t="str">
            <v>3.656,62</v>
          </cell>
        </row>
        <row r="14107">
          <cell r="A14107" t="str">
            <v>1M.01.060.0070.b</v>
          </cell>
          <cell r="B14107" t="str">
            <v>- oltre 250 fino a 400 kW</v>
          </cell>
          <cell r="C14107" t="str">
            <v>cad</v>
          </cell>
          <cell r="D14107" t="str">
            <v>3.996,80</v>
          </cell>
        </row>
        <row r="14108">
          <cell r="A14108" t="str">
            <v>1M.01.060.0070.c</v>
          </cell>
          <cell r="B14108" t="str">
            <v>- oltre 400 fino a 550 kW</v>
          </cell>
          <cell r="C14108" t="str">
            <v>cad</v>
          </cell>
          <cell r="D14108" t="str">
            <v>4.550,95</v>
          </cell>
        </row>
        <row r="14109">
          <cell r="A14109" t="str">
            <v>1M.01.060.0070.d</v>
          </cell>
          <cell r="B14109" t="str">
            <v>- oltre 550 fino a 1000 kW</v>
          </cell>
          <cell r="C14109" t="str">
            <v>cad</v>
          </cell>
          <cell r="D14109" t="str">
            <v>5.435,45</v>
          </cell>
        </row>
        <row r="14110">
          <cell r="A14110" t="str">
            <v>1M.01.060.0070.e</v>
          </cell>
          <cell r="B14110" t="str">
            <v>- oltre 1000 fino a 1500 kW</v>
          </cell>
          <cell r="C14110" t="str">
            <v>cad</v>
          </cell>
          <cell r="D14110" t="str">
            <v>5.681,38</v>
          </cell>
        </row>
        <row r="14111">
          <cell r="A14111" t="str">
            <v>1M.01.060.0070.f</v>
          </cell>
          <cell r="B14111" t="str">
            <v>- oltre 1500 fino a 2400 kW</v>
          </cell>
          <cell r="C14111" t="str">
            <v>cad</v>
          </cell>
          <cell r="D14111" t="str">
            <v>6.472,43</v>
          </cell>
        </row>
        <row r="14112">
          <cell r="A14112" t="str">
            <v>1M.01.060.0080</v>
          </cell>
          <cell r="B14112" t="str">
            <v>Bruciatori a gasolio del tipo tristadio, completi di valvole omologate.</v>
          </cell>
          <cell r="C14112"/>
          <cell r="D14112"/>
        </row>
        <row r="14113">
          <cell r="A14113" t="str">
            <v>1M.01.060.0080.a</v>
          </cell>
          <cell r="B14113" t="str">
            <v>- oltre 400 fino a 1300 kW</v>
          </cell>
          <cell r="C14113" t="str">
            <v>cad</v>
          </cell>
          <cell r="D14113" t="str">
            <v>4.808,34</v>
          </cell>
        </row>
        <row r="14114">
          <cell r="A14114" t="str">
            <v>1M.01.060.0080.b</v>
          </cell>
          <cell r="B14114" t="str">
            <v>- oltre 1300 fino a 1900 kW</v>
          </cell>
          <cell r="C14114" t="str">
            <v>cad</v>
          </cell>
          <cell r="D14114" t="str">
            <v>5.019,01</v>
          </cell>
        </row>
        <row r="14115">
          <cell r="A14115" t="str">
            <v>1M.01.060.0080.c</v>
          </cell>
          <cell r="B14115" t="str">
            <v>- oltre 1900 fino a 2800 kW</v>
          </cell>
          <cell r="C14115" t="str">
            <v>cad</v>
          </cell>
          <cell r="D14115" t="str">
            <v>5.805,15</v>
          </cell>
        </row>
        <row r="14116">
          <cell r="A14116" t="str">
            <v>1M.01.060.0080.d</v>
          </cell>
          <cell r="B14116" t="str">
            <v>- oltre 2800 fino a 5300 kW</v>
          </cell>
          <cell r="C14116" t="str">
            <v>cad</v>
          </cell>
          <cell r="D14116" t="str">
            <v>6.821,63</v>
          </cell>
        </row>
        <row r="14117">
          <cell r="A14117" t="str">
            <v>1M.01.070</v>
          </cell>
          <cell r="B14117" t="str">
            <v>APPARECCHI VARI PER IMPIANTI A GASOLIO</v>
          </cell>
          <cell r="C14117"/>
          <cell r="D14117"/>
        </row>
        <row r="14118">
          <cell r="A14118" t="str">
            <v>1M.01.070.0010</v>
          </cell>
          <cell r="B14118" t="str">
            <v>Serbatoi per gasolio cilindrici in acciaio a parete doppia da interrare, verniciati con smalto antiruggine o vetroresinati con più mani di resine poliestere + fibra di vetro (spessore minimo 1,5 mm), pressione di prova 1 bar certificata, completi di boccaporto e attacchi a norme.</v>
          </cell>
          <cell r="C14118"/>
          <cell r="D14118"/>
        </row>
        <row r="14119">
          <cell r="A14119" t="str">
            <v>1M.01.070.0010.a</v>
          </cell>
          <cell r="B14119" t="str">
            <v>- verniciato - 2 m³ - 4/4 mm</v>
          </cell>
          <cell r="C14119" t="str">
            <v>cad</v>
          </cell>
          <cell r="D14119" t="str">
            <v>2.512,19</v>
          </cell>
        </row>
        <row r="14120">
          <cell r="A14120" t="str">
            <v>1M.01.070.0010.b</v>
          </cell>
          <cell r="B14120" t="str">
            <v>- verniciato - 3 m³ - 4/4 mm</v>
          </cell>
          <cell r="C14120" t="str">
            <v>cad</v>
          </cell>
          <cell r="D14120" t="str">
            <v>2.790,91</v>
          </cell>
        </row>
        <row r="14121">
          <cell r="A14121" t="str">
            <v>1M.01.070.0010.c</v>
          </cell>
          <cell r="B14121" t="str">
            <v>- verniciato - 5 m³ - 4/4 mm</v>
          </cell>
          <cell r="C14121" t="str">
            <v>cad</v>
          </cell>
          <cell r="D14121" t="str">
            <v>3.663,94</v>
          </cell>
        </row>
        <row r="14122">
          <cell r="A14122" t="str">
            <v>1M.01.070.0010.d</v>
          </cell>
          <cell r="B14122" t="str">
            <v>- verniciato - 10 m³ - 5/4 mm</v>
          </cell>
          <cell r="C14122" t="str">
            <v>cad</v>
          </cell>
          <cell r="D14122" t="str">
            <v>5.340,69</v>
          </cell>
        </row>
        <row r="14123">
          <cell r="A14123" t="str">
            <v>1M.01.070.0010.e</v>
          </cell>
          <cell r="B14123" t="str">
            <v>- verniciato - 15 m³ - 5/4 mm</v>
          </cell>
          <cell r="C14123" t="str">
            <v>cad</v>
          </cell>
          <cell r="D14123" t="str">
            <v>6.958,34</v>
          </cell>
        </row>
        <row r="14124">
          <cell r="A14124" t="str">
            <v>1M.01.070.0010.f</v>
          </cell>
          <cell r="B14124" t="str">
            <v>- verniciato - 20 m³ - 5/5 mm</v>
          </cell>
          <cell r="C14124" t="str">
            <v>cad</v>
          </cell>
          <cell r="D14124" t="str">
            <v>9.045,45</v>
          </cell>
        </row>
        <row r="14125">
          <cell r="A14125" t="str">
            <v>1M.01.070.0010.g</v>
          </cell>
          <cell r="B14125" t="str">
            <v>- vetroresinato - 2 m³ - 4/4 mm</v>
          </cell>
          <cell r="C14125" t="str">
            <v>cad</v>
          </cell>
          <cell r="D14125" t="str">
            <v>2.685,71</v>
          </cell>
        </row>
        <row r="14126">
          <cell r="A14126" t="str">
            <v>1M.01.070.0010.h</v>
          </cell>
          <cell r="B14126" t="str">
            <v>- vetroresinato - 3 m³ - 4/4 mm</v>
          </cell>
          <cell r="C14126" t="str">
            <v>cad</v>
          </cell>
          <cell r="D14126" t="str">
            <v>2.926,17</v>
          </cell>
        </row>
        <row r="14127">
          <cell r="A14127" t="str">
            <v>1M.01.070.0010.i</v>
          </cell>
          <cell r="B14127" t="str">
            <v>- vetroresinato - 5 m³ - 4/4 mm</v>
          </cell>
          <cell r="C14127" t="str">
            <v>cad</v>
          </cell>
          <cell r="D14127" t="str">
            <v>4.036,90</v>
          </cell>
        </row>
        <row r="14128">
          <cell r="A14128" t="str">
            <v>1M.01.070.0010.j</v>
          </cell>
          <cell r="B14128" t="str">
            <v>- vetroresinato - 10 m³ - 5/4 mm</v>
          </cell>
          <cell r="C14128" t="str">
            <v>cad</v>
          </cell>
          <cell r="D14128" t="str">
            <v>5.984,20</v>
          </cell>
        </row>
        <row r="14129">
          <cell r="A14129" t="str">
            <v>1M.01.070.0010.k</v>
          </cell>
          <cell r="B14129" t="str">
            <v>- vetroresinato - 15 m³ - 5/5 mm</v>
          </cell>
          <cell r="C14129" t="str">
            <v>cad</v>
          </cell>
          <cell r="D14129" t="str">
            <v>7.533,50</v>
          </cell>
        </row>
        <row r="14130">
          <cell r="A14130" t="str">
            <v>1M.01.070.0010.l</v>
          </cell>
          <cell r="B14130" t="str">
            <v>- vetroresinato - 20 m³ - 5/5 mm</v>
          </cell>
          <cell r="C14130" t="str">
            <v>cad</v>
          </cell>
          <cell r="D14130" t="str">
            <v>9.499,05</v>
          </cell>
        </row>
        <row r="14131">
          <cell r="A14131" t="str">
            <v>1M.01.070.0020</v>
          </cell>
          <cell r="B14131" t="str">
            <v>Serbatoi per gasolio cilindrici in acciaio a parete semplice, verniciati con smalto antiruggine, pressione di prova 1 bar certificata, completi di boccaporto e attacchi a norme.</v>
          </cell>
          <cell r="C14131"/>
          <cell r="D14131"/>
        </row>
        <row r="14132">
          <cell r="A14132" t="str">
            <v>1M.01.070.0020.a</v>
          </cell>
          <cell r="B14132" t="str">
            <v>- 2 m³ - 3 mm</v>
          </cell>
          <cell r="C14132" t="str">
            <v>cad</v>
          </cell>
          <cell r="D14132" t="str">
            <v>1.202,93</v>
          </cell>
        </row>
        <row r="14133">
          <cell r="A14133" t="str">
            <v>1M.01.070.0020.b</v>
          </cell>
          <cell r="B14133" t="str">
            <v>- 3 m³ - 3 mm</v>
          </cell>
          <cell r="C14133" t="str">
            <v>cad</v>
          </cell>
          <cell r="D14133" t="str">
            <v>1.380,54</v>
          </cell>
        </row>
        <row r="14134">
          <cell r="A14134" t="str">
            <v>1M.01.070.0020.c</v>
          </cell>
          <cell r="B14134" t="str">
            <v>- 5 m³ - 4 mm</v>
          </cell>
          <cell r="C14134" t="str">
            <v>cad</v>
          </cell>
          <cell r="D14134" t="str">
            <v>1.850,54</v>
          </cell>
        </row>
        <row r="14135">
          <cell r="A14135" t="str">
            <v>1M.01.070.0020.d</v>
          </cell>
          <cell r="B14135" t="str">
            <v>- 6 m³ - 4 mm</v>
          </cell>
          <cell r="C14135" t="str">
            <v>cad</v>
          </cell>
          <cell r="D14135" t="str">
            <v>2.069,13</v>
          </cell>
        </row>
        <row r="14136">
          <cell r="A14136" t="str">
            <v>1M.01.070.0020.e</v>
          </cell>
          <cell r="B14136" t="str">
            <v>- 8 m³ - 4 mm</v>
          </cell>
          <cell r="C14136" t="str">
            <v>cad</v>
          </cell>
          <cell r="D14136" t="str">
            <v>2.353,31</v>
          </cell>
        </row>
        <row r="14137">
          <cell r="A14137" t="str">
            <v>1M.01.070.0020.f</v>
          </cell>
          <cell r="B14137" t="str">
            <v>- 10 m³ - 5 mm</v>
          </cell>
          <cell r="C14137" t="str">
            <v>cad</v>
          </cell>
          <cell r="D14137" t="str">
            <v>2.982,18</v>
          </cell>
        </row>
        <row r="14138">
          <cell r="A14138" t="str">
            <v>1M.01.070.0020.g</v>
          </cell>
          <cell r="B14138" t="str">
            <v>- 15 m³ - 5 mm</v>
          </cell>
          <cell r="C14138" t="str">
            <v>cad</v>
          </cell>
          <cell r="D14138" t="str">
            <v>3.706,29</v>
          </cell>
        </row>
        <row r="14139">
          <cell r="A14139" t="str">
            <v>1M.01.070.0020.h</v>
          </cell>
          <cell r="B14139" t="str">
            <v>- 20 m³ - 5 mm</v>
          </cell>
          <cell r="C14139" t="str">
            <v>cad</v>
          </cell>
          <cell r="D14139" t="str">
            <v>4.642,56</v>
          </cell>
        </row>
        <row r="14140">
          <cell r="A14140" t="str">
            <v>1M.01.070.0030</v>
          </cell>
          <cell r="B14140" t="str">
            <v>Serbatoi per gasolio ovali in acciaio a parete semplice, verniciati con smalto antiruggine, completi attacchi vari e piedi.</v>
          </cell>
          <cell r="C14140"/>
          <cell r="D14140"/>
        </row>
        <row r="14141">
          <cell r="A14141" t="str">
            <v>1M.01.070.0030.a</v>
          </cell>
          <cell r="B14141" t="str">
            <v>- 1,1 m³</v>
          </cell>
          <cell r="C14141" t="str">
            <v>cad</v>
          </cell>
          <cell r="D14141" t="str">
            <v>695,94</v>
          </cell>
        </row>
        <row r="14142">
          <cell r="A14142" t="str">
            <v>1M.01.070.0030.b</v>
          </cell>
          <cell r="B14142" t="str">
            <v>- 1,5 m³</v>
          </cell>
          <cell r="C14142" t="str">
            <v>cad</v>
          </cell>
          <cell r="D14142" t="str">
            <v>768,09</v>
          </cell>
        </row>
        <row r="14143">
          <cell r="A14143" t="str">
            <v>1M.01.070.0030.c</v>
          </cell>
          <cell r="B14143" t="str">
            <v>- 2 m³</v>
          </cell>
          <cell r="C14143" t="str">
            <v>cad</v>
          </cell>
          <cell r="D14143" t="str">
            <v>959,90</v>
          </cell>
        </row>
        <row r="14144">
          <cell r="A14144" t="str">
            <v>1M.01.070.0040</v>
          </cell>
          <cell r="B14144" t="str">
            <v>Corredi per serbatoi di gasolio:</v>
          </cell>
          <cell r="C14144"/>
          <cell r="D14144"/>
        </row>
        <row r="14145">
          <cell r="A14145" t="str">
            <v>1M.01.070.0040.a</v>
          </cell>
          <cell r="B14145" t="str">
            <v>- tappo di carico</v>
          </cell>
          <cell r="C14145" t="str">
            <v>cad</v>
          </cell>
          <cell r="D14145" t="str">
            <v>33,51</v>
          </cell>
        </row>
        <row r="14146">
          <cell r="A14146" t="str">
            <v>1M.01.070.0040.b</v>
          </cell>
          <cell r="B14146" t="str">
            <v>- tappo di sfiato</v>
          </cell>
          <cell r="C14146" t="str">
            <v>cad</v>
          </cell>
          <cell r="D14146" t="str">
            <v>30,65</v>
          </cell>
        </row>
        <row r="14147">
          <cell r="A14147" t="str">
            <v>1M.01.070.0040.c</v>
          </cell>
          <cell r="B14147" t="str">
            <v>- valvola limitatrice di carico</v>
          </cell>
          <cell r="C14147" t="str">
            <v>cad</v>
          </cell>
          <cell r="D14147" t="str">
            <v>44,18</v>
          </cell>
        </row>
        <row r="14148">
          <cell r="A14148" t="str">
            <v>1M.01.070.0040.d</v>
          </cell>
          <cell r="B14148" t="str">
            <v>- asta metrica in alluminio</v>
          </cell>
          <cell r="C14148" t="str">
            <v>cad</v>
          </cell>
          <cell r="D14148" t="str">
            <v>78,23</v>
          </cell>
        </row>
        <row r="14149">
          <cell r="A14149" t="str">
            <v>1M.01.070.0040.e</v>
          </cell>
          <cell r="B14149" t="str">
            <v>- indicatore di livello meccanico su serbatoio</v>
          </cell>
          <cell r="C14149" t="str">
            <v>cad</v>
          </cell>
          <cell r="D14149" t="str">
            <v>65,37</v>
          </cell>
        </row>
        <row r="14150">
          <cell r="A14150" t="str">
            <v>1M.01.070.0040.f</v>
          </cell>
          <cell r="B14150" t="str">
            <v>- indicatore di livello pneumatico remoto con tubetto flessibile e sonda</v>
          </cell>
          <cell r="C14150" t="str">
            <v>cad</v>
          </cell>
          <cell r="D14150" t="str">
            <v>133,17</v>
          </cell>
        </row>
        <row r="14151">
          <cell r="A14151" t="str">
            <v>1M.01.070.0040.g</v>
          </cell>
          <cell r="B14151" t="str">
            <v>- kit segnalazione perdite comprendente: centralina elettronica, sonda, serbatoio, indicatore di livello, tubo in pvc, rubinetti e raccordi, liquido di controllo certificato</v>
          </cell>
          <cell r="C14151" t="str">
            <v>cad</v>
          </cell>
          <cell r="D14151" t="str">
            <v>334,44</v>
          </cell>
        </row>
        <row r="14152">
          <cell r="A14152" t="str">
            <v>1M.01.070.0050</v>
          </cell>
          <cell r="B14152" t="str">
            <v>Gruppi di pompaggio gasolio auto-adescanti con pressione fino a 40 bar, ciascuno composto da 2 pompe a ingranaggi o a vite con motore elettrico, filtro generale, valvole d'intercettazione in aspirazione, valvole di ritegno in mandata, dispositivo di sicurezza a sfioro, manometro e basamento in acciaio con vasca.</v>
          </cell>
          <cell r="C14152"/>
          <cell r="D14152"/>
        </row>
        <row r="14153">
          <cell r="A14153" t="str">
            <v>1M.01.070.0050.a</v>
          </cell>
          <cell r="B14153" t="str">
            <v>- fino a 150 l/h</v>
          </cell>
          <cell r="C14153" t="str">
            <v>cad</v>
          </cell>
          <cell r="D14153" t="str">
            <v>1.334,21</v>
          </cell>
        </row>
        <row r="14154">
          <cell r="A14154" t="str">
            <v>1M.01.070.0050.b</v>
          </cell>
          <cell r="B14154" t="str">
            <v>- oltre 150 fino a 200 l/h</v>
          </cell>
          <cell r="C14154" t="str">
            <v>cad</v>
          </cell>
          <cell r="D14154" t="str">
            <v>1.347,87</v>
          </cell>
        </row>
        <row r="14155">
          <cell r="A14155" t="str">
            <v>1M.01.070.0050.c</v>
          </cell>
          <cell r="B14155" t="str">
            <v>- oltre 200 fino a 350 l/h</v>
          </cell>
          <cell r="C14155" t="str">
            <v>cad</v>
          </cell>
          <cell r="D14155" t="str">
            <v>1.477,83</v>
          </cell>
        </row>
        <row r="14156">
          <cell r="A14156" t="str">
            <v>1M.01.070.0050.d</v>
          </cell>
          <cell r="B14156" t="str">
            <v>- oltre 350 fino a 500 l/h</v>
          </cell>
          <cell r="C14156" t="str">
            <v>cad</v>
          </cell>
          <cell r="D14156" t="str">
            <v>1.487,40</v>
          </cell>
        </row>
        <row r="14157">
          <cell r="A14157" t="str">
            <v>1M.01.070.0050.e</v>
          </cell>
          <cell r="B14157" t="str">
            <v>- oltre 500 fino a 700 l/h</v>
          </cell>
          <cell r="C14157" t="str">
            <v>cad</v>
          </cell>
          <cell r="D14157" t="str">
            <v>1.502,45</v>
          </cell>
        </row>
        <row r="14158">
          <cell r="A14158" t="str">
            <v>1M.01.070.0050.f</v>
          </cell>
          <cell r="B14158" t="str">
            <v>- oltre 700 fino a 1000 l/h</v>
          </cell>
          <cell r="C14158" t="str">
            <v>cad</v>
          </cell>
          <cell r="D14158" t="str">
            <v>1.557,25</v>
          </cell>
        </row>
        <row r="14159">
          <cell r="A14159" t="str">
            <v>1M.01.070.0050.g</v>
          </cell>
          <cell r="B14159" t="str">
            <v>- oltre 1000 fino a 1400 l/h</v>
          </cell>
          <cell r="C14159" t="str">
            <v>cad</v>
          </cell>
          <cell r="D14159" t="str">
            <v>2.333,28</v>
          </cell>
        </row>
        <row r="14160">
          <cell r="A14160" t="str">
            <v>1M.01.070.0050.h</v>
          </cell>
          <cell r="B14160" t="str">
            <v>- oltre 1400 fino a 2000 l/h</v>
          </cell>
          <cell r="C14160" t="str">
            <v>cad</v>
          </cell>
          <cell r="D14160" t="str">
            <v>2.479,46</v>
          </cell>
        </row>
        <row r="14161">
          <cell r="A14161" t="str">
            <v>1M.01.070.0050.i</v>
          </cell>
          <cell r="B14161" t="str">
            <v>- oltre 2000 fino a 2800 l/h</v>
          </cell>
          <cell r="C14161" t="str">
            <v>cad</v>
          </cell>
          <cell r="D14161" t="str">
            <v>2.526,10</v>
          </cell>
        </row>
        <row r="14162">
          <cell r="A14162" t="str">
            <v>1M.01.070.0050.j</v>
          </cell>
          <cell r="B14162" t="str">
            <v>- oltre 2800 fino a 4000 l/h</v>
          </cell>
          <cell r="C14162" t="str">
            <v>cad</v>
          </cell>
          <cell r="D14162" t="str">
            <v>3.511,16</v>
          </cell>
        </row>
        <row r="14163">
          <cell r="A14163" t="str">
            <v>1M.01.070.0050.k</v>
          </cell>
          <cell r="B14163" t="str">
            <v>- oltre 4000 fino a 5500 l/h</v>
          </cell>
          <cell r="C14163" t="str">
            <v>cad</v>
          </cell>
          <cell r="D14163" t="str">
            <v>3.513,88</v>
          </cell>
        </row>
        <row r="14164">
          <cell r="A14164" t="str">
            <v>1M.01.070.0060</v>
          </cell>
          <cell r="B14164" t="str">
            <v>Valvolame e accessori vari per impianto gasolio:</v>
          </cell>
          <cell r="C14164"/>
          <cell r="D14164"/>
        </row>
        <row r="14165">
          <cell r="A14165" t="str">
            <v>1M.01.070.0060.a</v>
          </cell>
          <cell r="B14165" t="str">
            <v>- gruppo pescante multifunzioni da serbatoio con valvola di chiusura rapida</v>
          </cell>
          <cell r="C14165" t="str">
            <v>cad</v>
          </cell>
          <cell r="D14165" t="str">
            <v>49,98</v>
          </cell>
        </row>
        <row r="14166">
          <cell r="A14166" t="str">
            <v>1M.01.070.0060.b</v>
          </cell>
          <cell r="B14166" t="str">
            <v>- valvola di fondo da serbatoio</v>
          </cell>
          <cell r="C14166" t="str">
            <v>cad</v>
          </cell>
          <cell r="D14166" t="str">
            <v>21,43</v>
          </cell>
        </row>
        <row r="14167">
          <cell r="A14167" t="str">
            <v>1M.01.070.0060.c</v>
          </cell>
          <cell r="B14167" t="str">
            <v>- valvola di chiusura rapida da tubazione</v>
          </cell>
          <cell r="C14167" t="str">
            <v>cad</v>
          </cell>
          <cell r="D14167" t="str">
            <v>32,53</v>
          </cell>
        </row>
        <row r="14168">
          <cell r="A14168" t="str">
            <v>1M.01.070.0060.d</v>
          </cell>
          <cell r="B14168" t="str">
            <v>- leva di comando chiusura rapida con cavetto in acciaio rivestito</v>
          </cell>
          <cell r="C14168" t="str">
            <v>cad</v>
          </cell>
          <cell r="D14168" t="str">
            <v>19,99</v>
          </cell>
        </row>
        <row r="14169">
          <cell r="A14169" t="str">
            <v>1M.01.070.0060.e</v>
          </cell>
          <cell r="B14169" t="str">
            <v>- valvola di chiusura automatica a membrana</v>
          </cell>
          <cell r="C14169" t="str">
            <v>cad</v>
          </cell>
          <cell r="D14169" t="str">
            <v>35,19</v>
          </cell>
        </row>
        <row r="14170">
          <cell r="A14170" t="str">
            <v>1M.01.070.0060.f</v>
          </cell>
          <cell r="B14170" t="str">
            <v>- valvola di chiusura automatica a solenoide</v>
          </cell>
          <cell r="C14170" t="str">
            <v>cad</v>
          </cell>
          <cell r="D14170" t="str">
            <v>41,40</v>
          </cell>
        </row>
        <row r="14171">
          <cell r="A14171" t="str">
            <v>1M.01.070.0060.g</v>
          </cell>
          <cell r="B14171" t="str">
            <v>- filtro a 1 tubo con valvole e bicchiere trasparente</v>
          </cell>
          <cell r="C14171" t="str">
            <v>cad</v>
          </cell>
          <cell r="D14171" t="str">
            <v>36,08</v>
          </cell>
        </row>
        <row r="14172">
          <cell r="A14172" t="str">
            <v>1M.01.070.0060.h</v>
          </cell>
          <cell r="B14172" t="str">
            <v>- filtro a 2 tubi con valvole e bicchiere trasparente</v>
          </cell>
          <cell r="C14172" t="str">
            <v>cad</v>
          </cell>
          <cell r="D14172" t="str">
            <v>38,74</v>
          </cell>
        </row>
        <row r="14173">
          <cell r="A14173" t="str">
            <v>1M.01.070.0060.i</v>
          </cell>
          <cell r="B14173" t="str">
            <v>- rubinetto prelievo campioni</v>
          </cell>
          <cell r="C14173" t="str">
            <v>cad</v>
          </cell>
          <cell r="D14173" t="str">
            <v>22,76</v>
          </cell>
        </row>
        <row r="14174">
          <cell r="A14174" t="str">
            <v>1M.01.070.0070</v>
          </cell>
          <cell r="B14174" t="str">
            <v>Contatori di gasolio volumetrici.</v>
          </cell>
          <cell r="C14174"/>
          <cell r="D14174"/>
        </row>
        <row r="14175">
          <cell r="A14175" t="str">
            <v>1M.01.070.0070.a</v>
          </cell>
          <cell r="B14175" t="str">
            <v>- fino a 300 l/h</v>
          </cell>
          <cell r="C14175" t="str">
            <v>cad</v>
          </cell>
          <cell r="D14175" t="str">
            <v>501,34</v>
          </cell>
        </row>
        <row r="14176">
          <cell r="A14176" t="str">
            <v>1M.01.070.0070.b</v>
          </cell>
          <cell r="B14176" t="str">
            <v>- oltre 300 fino a 700 l/h</v>
          </cell>
          <cell r="C14176" t="str">
            <v>cad</v>
          </cell>
          <cell r="D14176" t="str">
            <v>576,48</v>
          </cell>
        </row>
        <row r="14177">
          <cell r="A14177" t="str">
            <v>1M.01.070.0070.c</v>
          </cell>
          <cell r="B14177" t="str">
            <v>- oltre 700 l/h</v>
          </cell>
          <cell r="C14177" t="str">
            <v>cad</v>
          </cell>
          <cell r="D14177" t="str">
            <v>658,45</v>
          </cell>
        </row>
        <row r="14178">
          <cell r="A14178" t="str">
            <v>1M.01.080</v>
          </cell>
          <cell r="B14178" t="str">
            <v>ALTRI BRUCIATORI</v>
          </cell>
          <cell r="C14178"/>
          <cell r="D14178"/>
        </row>
        <row r="14179">
          <cell r="A14179" t="str">
            <v>1M.01.080.0010</v>
          </cell>
          <cell r="B14179" t="str">
            <v>Bruciatori monostadio di combustibile vegetale o di gasolio, completi di valvole omologate.</v>
          </cell>
          <cell r="C14179"/>
          <cell r="D14179"/>
        </row>
        <row r="14180">
          <cell r="A14180" t="str">
            <v>1M.01.080.0010.a</v>
          </cell>
          <cell r="B14180" t="str">
            <v>- oltre 20 fino a 50 kW</v>
          </cell>
          <cell r="C14180" t="str">
            <v>cad</v>
          </cell>
          <cell r="D14180" t="str">
            <v>1.352,32</v>
          </cell>
        </row>
        <row r="14181">
          <cell r="A14181" t="str">
            <v>1M.01.080.0010.b</v>
          </cell>
          <cell r="B14181" t="str">
            <v>- oltre 50 fino a 120 kW</v>
          </cell>
          <cell r="C14181" t="str">
            <v>cad</v>
          </cell>
          <cell r="D14181" t="str">
            <v>1.360,51</v>
          </cell>
        </row>
        <row r="14182">
          <cell r="A14182" t="str">
            <v>1M.01.080.0010.c</v>
          </cell>
          <cell r="B14182" t="str">
            <v>- oltre 120 fino a 240 kW</v>
          </cell>
          <cell r="C14182" t="str">
            <v>cad</v>
          </cell>
          <cell r="D14182" t="str">
            <v>1.590,86</v>
          </cell>
        </row>
        <row r="14183">
          <cell r="A14183" t="str">
            <v>1M.01.090</v>
          </cell>
          <cell r="B14183" t="str">
            <v>GRUPPI TERMICI</v>
          </cell>
          <cell r="C14183"/>
          <cell r="D14183"/>
        </row>
        <row r="14184">
          <cell r="A14184" t="str">
            <v>1M.01.090.0010</v>
          </cell>
          <cell r="B14184" t="str">
            <v>Gruppi termici in ghisa a tiraggio naturale, camera aperta, aria aspirata.</v>
          </cell>
          <cell r="C14184"/>
          <cell r="D14184"/>
        </row>
        <row r="14185">
          <cell r="A14185" t="str">
            <v>1M.01.090.0010.a</v>
          </cell>
          <cell r="B14185" t="str">
            <v>- fino a 40 kW</v>
          </cell>
          <cell r="C14185" t="str">
            <v>cad</v>
          </cell>
          <cell r="D14185" t="str">
            <v>1.287,29</v>
          </cell>
        </row>
        <row r="14186">
          <cell r="A14186" t="str">
            <v>1M.01.090.0010.b</v>
          </cell>
          <cell r="B14186" t="str">
            <v>- oltre 40 fino a 50 kW</v>
          </cell>
          <cell r="C14186" t="str">
            <v>cad</v>
          </cell>
          <cell r="D14186" t="str">
            <v>1.415,17</v>
          </cell>
        </row>
        <row r="14187">
          <cell r="A14187" t="str">
            <v>1M.01.090.0010.c</v>
          </cell>
          <cell r="B14187" t="str">
            <v>- oltre 50 fino a 60 kW</v>
          </cell>
          <cell r="C14187" t="str">
            <v>cad</v>
          </cell>
          <cell r="D14187" t="str">
            <v>1.542,23</v>
          </cell>
        </row>
        <row r="14188">
          <cell r="A14188" t="str">
            <v>1M.01.090.0010.d</v>
          </cell>
          <cell r="B14188" t="str">
            <v>- oltre 60 fino a 70 kW</v>
          </cell>
          <cell r="C14188" t="str">
            <v>cad</v>
          </cell>
          <cell r="D14188" t="str">
            <v>1.684,05</v>
          </cell>
        </row>
        <row r="14189">
          <cell r="A14189" t="str">
            <v>1M.01.090.0020</v>
          </cell>
          <cell r="B14189" t="str">
            <v>Gruppi termici in ghisa a tiraggio naturale, camera aperta, aria aspirata, con accumulatore.</v>
          </cell>
          <cell r="C14189"/>
          <cell r="D14189"/>
        </row>
        <row r="14190">
          <cell r="A14190" t="str">
            <v>1M.01.090.0020.a</v>
          </cell>
          <cell r="B14190" t="str">
            <v>- 35 l - fino a 25 kW</v>
          </cell>
          <cell r="C14190" t="str">
            <v>cad</v>
          </cell>
          <cell r="D14190" t="str">
            <v>1.743,90</v>
          </cell>
        </row>
        <row r="14191">
          <cell r="A14191" t="str">
            <v>1M.01.090.0020.b</v>
          </cell>
          <cell r="B14191" t="str">
            <v>- 60 l - fino a 25 kW</v>
          </cell>
          <cell r="C14191" t="str">
            <v>cad</v>
          </cell>
          <cell r="D14191" t="str">
            <v>1.785,70</v>
          </cell>
        </row>
        <row r="14192">
          <cell r="A14192" t="str">
            <v>1M.01.090.0020.c</v>
          </cell>
          <cell r="B14192" t="str">
            <v>- 60 l - oltre 24 fino a 30 kW</v>
          </cell>
          <cell r="C14192" t="str">
            <v>cad</v>
          </cell>
          <cell r="D14192" t="str">
            <v>1.834,06</v>
          </cell>
        </row>
        <row r="14193">
          <cell r="A14193" t="str">
            <v>1M.01.090.0020.d</v>
          </cell>
          <cell r="B14193" t="str">
            <v>- 80 l - oltre 25 fino a 30 kW</v>
          </cell>
          <cell r="C14193" t="str">
            <v>cad</v>
          </cell>
          <cell r="D14193" t="str">
            <v>1.916,05</v>
          </cell>
        </row>
        <row r="14194">
          <cell r="A14194" t="str">
            <v>1M.01.090.0020.e</v>
          </cell>
          <cell r="B14194" t="str">
            <v>- 120 l - oltre 25 fino a 30 kW</v>
          </cell>
          <cell r="C14194" t="str">
            <v>cad</v>
          </cell>
          <cell r="D14194" t="str">
            <v>2.055,39</v>
          </cell>
        </row>
        <row r="14195">
          <cell r="A14195" t="str">
            <v>1M.01.090.0030</v>
          </cell>
          <cell r="B14195" t="str">
            <v>Gruppi termici in ghisa a tiraggio forzato, camera stagna, aria aspirata, con accumulatore.</v>
          </cell>
          <cell r="C14195"/>
          <cell r="D14195"/>
        </row>
        <row r="14196">
          <cell r="A14196" t="str">
            <v>1M.01.090.0030.a</v>
          </cell>
          <cell r="B14196" t="str">
            <v>- 35 l - fino a 25 kW</v>
          </cell>
          <cell r="C14196" t="str">
            <v>cad</v>
          </cell>
          <cell r="D14196" t="str">
            <v>2.091,46</v>
          </cell>
        </row>
        <row r="14197">
          <cell r="A14197" t="str">
            <v>1M.01.090.0030.b</v>
          </cell>
          <cell r="B14197" t="str">
            <v>- 35 l - oltre 25 fino a 35 kW</v>
          </cell>
          <cell r="C14197" t="str">
            <v>cad</v>
          </cell>
          <cell r="D14197" t="str">
            <v>2.142,29</v>
          </cell>
        </row>
        <row r="14198">
          <cell r="A14198" t="str">
            <v>1M.01.090.0030.c</v>
          </cell>
          <cell r="B14198" t="str">
            <v>- 60 l - fino a 25 kW</v>
          </cell>
          <cell r="C14198" t="str">
            <v>cad</v>
          </cell>
          <cell r="D14198" t="str">
            <v>2.182,46</v>
          </cell>
        </row>
        <row r="14199">
          <cell r="A14199" t="str">
            <v>1M.01.090.0030.d</v>
          </cell>
          <cell r="B14199" t="str">
            <v>- 60 l - oltre 25 fino a 35 kW</v>
          </cell>
          <cell r="C14199" t="str">
            <v>cad</v>
          </cell>
          <cell r="D14199" t="str">
            <v>2.271,80</v>
          </cell>
        </row>
        <row r="14200">
          <cell r="A14200" t="str">
            <v>1M.01.090.0030.e</v>
          </cell>
          <cell r="B14200" t="str">
            <v>- 80 l - fino a 35 kW</v>
          </cell>
          <cell r="C14200" t="str">
            <v>cad</v>
          </cell>
          <cell r="D14200" t="str">
            <v>2.280,01</v>
          </cell>
        </row>
        <row r="14201">
          <cell r="A14201" t="str">
            <v>1M.01.090.0030.f</v>
          </cell>
          <cell r="B14201" t="str">
            <v>- 120 l - fino a 25 kW</v>
          </cell>
          <cell r="C14201" t="str">
            <v>cad</v>
          </cell>
          <cell r="D14201" t="str">
            <v>2.335,73</v>
          </cell>
        </row>
        <row r="14202">
          <cell r="A14202" t="str">
            <v>1M.01.090.0030.g</v>
          </cell>
          <cell r="B14202" t="str">
            <v>- 120 l - oltre 25 fino a 35 kW</v>
          </cell>
          <cell r="C14202" t="str">
            <v>cad</v>
          </cell>
          <cell r="D14202" t="str">
            <v>2.448,88</v>
          </cell>
        </row>
        <row r="14203">
          <cell r="A14203" t="str">
            <v>1M.01.090.0040</v>
          </cell>
          <cell r="B14203" t="str">
            <v>Gruppo termico in ghisa a tiraggio naturale, camera aperta.</v>
          </cell>
          <cell r="C14203" t="str">
            <v>cad</v>
          </cell>
          <cell r="D14203" t="str">
            <v>1.469,27</v>
          </cell>
        </row>
        <row r="14204">
          <cell r="A14204" t="str">
            <v>1M.01.090.0050</v>
          </cell>
          <cell r="B14204" t="str">
            <v>Gruppo termico in ghisa a tiraggio naturale, camera aperta, aria aspirata, con accumulatore.</v>
          </cell>
          <cell r="C14204" t="str">
            <v>cad</v>
          </cell>
          <cell r="D14204" t="str">
            <v>2.343,11</v>
          </cell>
        </row>
        <row r="14205">
          <cell r="A14205" t="str">
            <v>1M.01.090.0060</v>
          </cell>
          <cell r="B14205" t="str">
            <v>Gruppi termici in ghisa eutettica, aria aspirata, bruciatore atmosferico bistadio.</v>
          </cell>
          <cell r="C14205"/>
          <cell r="D14205"/>
        </row>
        <row r="14206">
          <cell r="A14206" t="str">
            <v>1M.01.090.0060.a</v>
          </cell>
          <cell r="B14206" t="str">
            <v>- fino a 75 kW</v>
          </cell>
          <cell r="C14206" t="str">
            <v>cad</v>
          </cell>
          <cell r="D14206" t="str">
            <v>3.193,19</v>
          </cell>
        </row>
        <row r="14207">
          <cell r="A14207" t="str">
            <v>1M.01.090.0060.b</v>
          </cell>
          <cell r="B14207" t="str">
            <v>- oltre 75 fino a 85 kW</v>
          </cell>
          <cell r="C14207" t="str">
            <v>cad</v>
          </cell>
          <cell r="D14207" t="str">
            <v>3.408,78</v>
          </cell>
        </row>
        <row r="14208">
          <cell r="A14208" t="str">
            <v>1M.01.090.0060.c</v>
          </cell>
          <cell r="B14208" t="str">
            <v>- oltre 85 fino a 95 kW</v>
          </cell>
          <cell r="C14208" t="str">
            <v>cad</v>
          </cell>
          <cell r="D14208" t="str">
            <v>3.684,22</v>
          </cell>
        </row>
        <row r="14209">
          <cell r="A14209" t="str">
            <v>1M.01.090.0060.d</v>
          </cell>
          <cell r="B14209" t="str">
            <v>- oltre 95 fino a 105 kW</v>
          </cell>
          <cell r="C14209" t="str">
            <v>cad</v>
          </cell>
          <cell r="D14209" t="str">
            <v>3.914,57</v>
          </cell>
        </row>
        <row r="14210">
          <cell r="A14210" t="str">
            <v>1M.01.090.0060.e</v>
          </cell>
          <cell r="B14210" t="str">
            <v>- oltre 105 fino a 115 kW</v>
          </cell>
          <cell r="C14210" t="str">
            <v>cad</v>
          </cell>
          <cell r="D14210" t="str">
            <v>4.212,95</v>
          </cell>
        </row>
        <row r="14211">
          <cell r="A14211" t="str">
            <v>1M.01.090.0060.f</v>
          </cell>
          <cell r="B14211" t="str">
            <v>- oltre 115 fino a 125 kW</v>
          </cell>
          <cell r="C14211" t="str">
            <v>cad</v>
          </cell>
          <cell r="D14211" t="str">
            <v>4.509,69</v>
          </cell>
        </row>
        <row r="14212">
          <cell r="A14212" t="str">
            <v>1M.01.090.0060.g</v>
          </cell>
          <cell r="B14212" t="str">
            <v>- oltre 125 fino a 140 kW</v>
          </cell>
          <cell r="C14212" t="str">
            <v>cad</v>
          </cell>
          <cell r="D14212" t="str">
            <v>5.180,25</v>
          </cell>
        </row>
        <row r="14213">
          <cell r="A14213" t="str">
            <v>1M.01.090.0060.h</v>
          </cell>
          <cell r="B14213" t="str">
            <v>- oltre 140 fino a 160 kW</v>
          </cell>
          <cell r="C14213" t="str">
            <v>cad</v>
          </cell>
          <cell r="D14213" t="str">
            <v>5.629,47</v>
          </cell>
        </row>
        <row r="14214">
          <cell r="A14214" t="str">
            <v>1M.01.090.0060.i</v>
          </cell>
          <cell r="B14214" t="str">
            <v>- oltre 160 fino a 180 kW</v>
          </cell>
          <cell r="C14214" t="str">
            <v>cad</v>
          </cell>
          <cell r="D14214" t="str">
            <v>6.078,68</v>
          </cell>
        </row>
        <row r="14215">
          <cell r="A14215" t="str">
            <v>1M.01.090.0060.l</v>
          </cell>
          <cell r="B14215" t="str">
            <v>- oltre 180 fino a 200 kW</v>
          </cell>
          <cell r="C14215" t="str">
            <v>cad</v>
          </cell>
          <cell r="D14215" t="str">
            <v>6.527,90</v>
          </cell>
        </row>
        <row r="14216">
          <cell r="A14216" t="str">
            <v>1M.01.090.0060.m</v>
          </cell>
          <cell r="B14216" t="str">
            <v>- oltre 200 fino a 220 kW</v>
          </cell>
          <cell r="C14216" t="str">
            <v>cad</v>
          </cell>
          <cell r="D14216" t="str">
            <v>7.412,39</v>
          </cell>
        </row>
        <row r="14217">
          <cell r="A14217" t="str">
            <v>1M.01.090.0060.n</v>
          </cell>
          <cell r="B14217" t="str">
            <v>- oltre 220 fino a 260 kW</v>
          </cell>
          <cell r="C14217" t="str">
            <v>cad</v>
          </cell>
          <cell r="D14217" t="str">
            <v>7.875,56</v>
          </cell>
        </row>
        <row r="14218">
          <cell r="A14218" t="str">
            <v>1M.01.090.0060.o</v>
          </cell>
          <cell r="B14218" t="str">
            <v>- oltre 260 fino a 300 kW</v>
          </cell>
          <cell r="C14218" t="str">
            <v>cad</v>
          </cell>
          <cell r="D14218" t="str">
            <v>9.209,29</v>
          </cell>
        </row>
        <row r="14219">
          <cell r="A14219" t="str">
            <v>1M.01.090.0060.p</v>
          </cell>
          <cell r="B14219" t="str">
            <v>- oltre 300 fino a 340 kW</v>
          </cell>
          <cell r="C14219" t="str">
            <v>cad</v>
          </cell>
          <cell r="D14219" t="str">
            <v>10.817,25</v>
          </cell>
        </row>
        <row r="14220">
          <cell r="A14220" t="str">
            <v>1M.01.090.0060.q</v>
          </cell>
          <cell r="B14220" t="str">
            <v>- oltre 340 fino a 380 kW</v>
          </cell>
          <cell r="C14220" t="str">
            <v>cad</v>
          </cell>
          <cell r="D14220" t="str">
            <v>10.569,24</v>
          </cell>
        </row>
        <row r="14221">
          <cell r="A14221" t="str">
            <v>1M.01.090.0070</v>
          </cell>
          <cell r="B14221" t="str">
            <v>Gruppi termici in ghisa eutettica, aria aspirata.</v>
          </cell>
          <cell r="C14221"/>
          <cell r="D14221"/>
        </row>
        <row r="14222">
          <cell r="A14222" t="str">
            <v>1M.01.090.0070.a</v>
          </cell>
          <cell r="B14222" t="str">
            <v>- fino a 55 kW</v>
          </cell>
          <cell r="C14222" t="str">
            <v>cad</v>
          </cell>
          <cell r="D14222" t="str">
            <v>2.765,29</v>
          </cell>
        </row>
        <row r="14223">
          <cell r="A14223" t="str">
            <v>1M.01.090.0070.b</v>
          </cell>
          <cell r="B14223" t="str">
            <v>- oltre 55 fino a 65 kW</v>
          </cell>
          <cell r="C14223" t="str">
            <v>cad</v>
          </cell>
          <cell r="D14223" t="str">
            <v>3.103,83</v>
          </cell>
        </row>
        <row r="14224">
          <cell r="A14224" t="str">
            <v>1M.01.090.0070.c</v>
          </cell>
          <cell r="B14224" t="str">
            <v>- oltre 65 fino a 75 kW</v>
          </cell>
          <cell r="C14224" t="str">
            <v>cad</v>
          </cell>
          <cell r="D14224" t="str">
            <v>3.451,40</v>
          </cell>
        </row>
        <row r="14225">
          <cell r="A14225" t="str">
            <v>1M.01.090.0070.d</v>
          </cell>
          <cell r="B14225" t="str">
            <v>- oltre 75 fino a 85 kW</v>
          </cell>
          <cell r="C14225" t="str">
            <v>cad</v>
          </cell>
          <cell r="D14225" t="str">
            <v>3.692,41</v>
          </cell>
        </row>
        <row r="14226">
          <cell r="A14226" t="str">
            <v>1M.01.090.0070.e</v>
          </cell>
          <cell r="B14226" t="str">
            <v>- oltre 85 fino a 95 kW</v>
          </cell>
          <cell r="C14226" t="str">
            <v>cad</v>
          </cell>
          <cell r="D14226" t="str">
            <v>3.971,95</v>
          </cell>
        </row>
        <row r="14227">
          <cell r="A14227" t="str">
            <v>1M.01.090.0070.f</v>
          </cell>
          <cell r="B14227" t="str">
            <v>- oltre 95 fino a 105 kW</v>
          </cell>
          <cell r="C14227" t="str">
            <v>cad</v>
          </cell>
          <cell r="D14227" t="str">
            <v>4.238,36</v>
          </cell>
        </row>
        <row r="14228">
          <cell r="A14228" t="str">
            <v>1M.01.090.0070.g</v>
          </cell>
          <cell r="B14228" t="str">
            <v>- oltre 105 fino a 115 kW</v>
          </cell>
          <cell r="C14228" t="str">
            <v>cad</v>
          </cell>
          <cell r="D14228" t="str">
            <v>4.564,63</v>
          </cell>
        </row>
        <row r="14229">
          <cell r="A14229" t="str">
            <v>1M.01.090.0070.h</v>
          </cell>
          <cell r="B14229" t="str">
            <v>- oltre 115 fino a 125 kW</v>
          </cell>
          <cell r="C14229" t="str">
            <v>cad</v>
          </cell>
          <cell r="D14229" t="str">
            <v>4.890,89</v>
          </cell>
        </row>
        <row r="14230">
          <cell r="A14230" t="str">
            <v>1M.01.090.0070.i</v>
          </cell>
          <cell r="B14230" t="str">
            <v>- oltre 125 fino a 135 kW</v>
          </cell>
          <cell r="C14230" t="str">
            <v>cad</v>
          </cell>
          <cell r="D14230" t="str">
            <v>5.326,98</v>
          </cell>
        </row>
        <row r="14231">
          <cell r="A14231" t="str">
            <v>1M.01.090.0070.l</v>
          </cell>
          <cell r="B14231" t="str">
            <v>- oltre 135 fino a 145 kW</v>
          </cell>
          <cell r="C14231" t="str">
            <v>cad</v>
          </cell>
          <cell r="D14231" t="str">
            <v>5.779,48</v>
          </cell>
        </row>
        <row r="14232">
          <cell r="A14232" t="str">
            <v>1M.01.090.0070.m</v>
          </cell>
          <cell r="B14232" t="str">
            <v>- oltre 145 fino a 165 kW</v>
          </cell>
          <cell r="C14232" t="str">
            <v>cad</v>
          </cell>
          <cell r="D14232" t="str">
            <v>6.520,54</v>
          </cell>
        </row>
        <row r="14233">
          <cell r="A14233" t="str">
            <v>1M.01.090.0070.n</v>
          </cell>
          <cell r="B14233" t="str">
            <v>- oltre 165 fino a 180 kW</v>
          </cell>
          <cell r="C14233" t="str">
            <v>cad</v>
          </cell>
          <cell r="D14233" t="str">
            <v>7.112,94</v>
          </cell>
        </row>
        <row r="14234">
          <cell r="A14234" t="str">
            <v>1M.01.090.0070.o</v>
          </cell>
          <cell r="B14234" t="str">
            <v>- oltre 180 fino a 200 kW</v>
          </cell>
          <cell r="C14234" t="str">
            <v>cad</v>
          </cell>
          <cell r="D14234" t="str">
            <v>7.854,24</v>
          </cell>
        </row>
        <row r="14235">
          <cell r="A14235" t="str">
            <v>1M.01.090.0070.p</v>
          </cell>
          <cell r="B14235" t="str">
            <v>- oltre 200 fino a 235 kW</v>
          </cell>
          <cell r="C14235" t="str">
            <v>cad</v>
          </cell>
          <cell r="D14235" t="str">
            <v>8.455,11</v>
          </cell>
        </row>
        <row r="14236">
          <cell r="A14236" t="str">
            <v>1M.01.090.0070.q</v>
          </cell>
          <cell r="B14236" t="str">
            <v>- oltre 235 fino a 270 kW</v>
          </cell>
          <cell r="C14236" t="str">
            <v>cad</v>
          </cell>
          <cell r="D14236" t="str">
            <v>8.912,53</v>
          </cell>
        </row>
        <row r="14237">
          <cell r="A14237" t="str">
            <v>1M.01.090.0070.r</v>
          </cell>
          <cell r="B14237" t="str">
            <v>- oltre 270 fino a 310 kW</v>
          </cell>
          <cell r="C14237" t="str">
            <v>cad</v>
          </cell>
          <cell r="D14237" t="str">
            <v>9.949,51</v>
          </cell>
        </row>
        <row r="14238">
          <cell r="A14238" t="str">
            <v>1M.01.090.0070.s</v>
          </cell>
          <cell r="B14238" t="str">
            <v>- oltre 310 fino a 345 kW</v>
          </cell>
          <cell r="C14238" t="str">
            <v>cad</v>
          </cell>
          <cell r="D14238" t="str">
            <v>10.415,11</v>
          </cell>
        </row>
        <row r="14239">
          <cell r="A14239" t="str">
            <v>1M.01.090.0080</v>
          </cell>
          <cell r="B14239" t="str">
            <v>Gruppi termici in acciaio pressurizzati con bruciatore a gas a 2 regimi di fiamma.</v>
          </cell>
          <cell r="C14239"/>
          <cell r="D14239"/>
        </row>
        <row r="14240">
          <cell r="A14240" t="str">
            <v>1M.01.090.0080.a</v>
          </cell>
          <cell r="B14240" t="str">
            <v>- fino a 75 kW</v>
          </cell>
          <cell r="C14240" t="str">
            <v>cad</v>
          </cell>
          <cell r="D14240" t="str">
            <v>3.206,85</v>
          </cell>
        </row>
        <row r="14241">
          <cell r="A14241" t="str">
            <v>1M.01.090.0080.b</v>
          </cell>
          <cell r="B14241" t="str">
            <v>- oltre 75 fino a 100 kW</v>
          </cell>
          <cell r="C14241" t="str">
            <v>cad</v>
          </cell>
          <cell r="D14241" t="str">
            <v>3.659,06</v>
          </cell>
        </row>
        <row r="14242">
          <cell r="A14242" t="str">
            <v>1M.01.090.0080.c</v>
          </cell>
          <cell r="B14242" t="str">
            <v>- oltre 100 fino a 130 kW</v>
          </cell>
          <cell r="C14242" t="str">
            <v>cad</v>
          </cell>
          <cell r="D14242" t="str">
            <v>4.291,65</v>
          </cell>
        </row>
        <row r="14243">
          <cell r="A14243" t="str">
            <v>1M.01.090.0080.d</v>
          </cell>
          <cell r="B14243" t="str">
            <v>- oltre 130 fino a 190 kW</v>
          </cell>
          <cell r="C14243" t="str">
            <v>cad</v>
          </cell>
          <cell r="D14243" t="str">
            <v>4.713,81</v>
          </cell>
        </row>
        <row r="14244">
          <cell r="A14244" t="str">
            <v>1M.01.090.0080.e</v>
          </cell>
          <cell r="B14244" t="str">
            <v>- oltre 190 fino a 260 kW</v>
          </cell>
          <cell r="C14244" t="str">
            <v>cad</v>
          </cell>
          <cell r="D14244" t="str">
            <v>5.842,33</v>
          </cell>
        </row>
        <row r="14245">
          <cell r="A14245" t="str">
            <v>1M.01.090.0080.f</v>
          </cell>
          <cell r="B14245" t="str">
            <v>- oltre 260 fino a 330 kW</v>
          </cell>
          <cell r="C14245" t="str">
            <v>cad</v>
          </cell>
          <cell r="D14245" t="str">
            <v>6.478,99</v>
          </cell>
        </row>
        <row r="14246">
          <cell r="A14246" t="str">
            <v>1M.01.090.0080.g</v>
          </cell>
          <cell r="B14246" t="str">
            <v>- oltre 330 fino a 430 kW</v>
          </cell>
          <cell r="C14246" t="str">
            <v>cad</v>
          </cell>
          <cell r="D14246" t="str">
            <v>7.361,56</v>
          </cell>
        </row>
        <row r="14247">
          <cell r="A14247" t="str">
            <v>1M.01.090.0080.h</v>
          </cell>
          <cell r="B14247" t="str">
            <v>- oltre 430 fino a 530 kW</v>
          </cell>
          <cell r="C14247" t="str">
            <v>cad</v>
          </cell>
          <cell r="D14247" t="str">
            <v>9.100,81</v>
          </cell>
        </row>
        <row r="14248">
          <cell r="A14248" t="str">
            <v>1M.01.090.0080.i</v>
          </cell>
          <cell r="B14248" t="str">
            <v>- oltre 530 fino a 630 kW</v>
          </cell>
          <cell r="C14248" t="str">
            <v>cad</v>
          </cell>
          <cell r="D14248" t="str">
            <v>10.021,65</v>
          </cell>
        </row>
        <row r="14249">
          <cell r="A14249" t="str">
            <v>1M.01.090.0080.l</v>
          </cell>
          <cell r="B14249" t="str">
            <v>- oltre 630 fino a 740 kW</v>
          </cell>
          <cell r="C14249" t="str">
            <v>cad</v>
          </cell>
          <cell r="D14249" t="str">
            <v>11.054,52</v>
          </cell>
        </row>
        <row r="14250">
          <cell r="A14250" t="str">
            <v>1M.01.090.0080.m</v>
          </cell>
          <cell r="B14250" t="str">
            <v>- oltre 740 fino a 850 kW</v>
          </cell>
          <cell r="C14250" t="str">
            <v>cad</v>
          </cell>
          <cell r="D14250" t="str">
            <v>12.653,03</v>
          </cell>
        </row>
        <row r="14251">
          <cell r="A14251" t="str">
            <v>1M.01.090.0080.n</v>
          </cell>
          <cell r="B14251" t="str">
            <v>- oltre 850 fino a 960 kW</v>
          </cell>
          <cell r="C14251" t="str">
            <v>cad</v>
          </cell>
          <cell r="D14251" t="str">
            <v>13.553,36</v>
          </cell>
        </row>
        <row r="14252">
          <cell r="A14252" t="str">
            <v>1M.01.090.0080.o</v>
          </cell>
          <cell r="B14252" t="str">
            <v>- oltre 960 fino a 1100 kW</v>
          </cell>
          <cell r="C14252" t="str">
            <v>cad</v>
          </cell>
          <cell r="D14252" t="str">
            <v>15.610,93</v>
          </cell>
        </row>
        <row r="14253">
          <cell r="A14253" t="str">
            <v>1M.01.090.0080.p</v>
          </cell>
          <cell r="B14253" t="str">
            <v>- oltre 1100 fino a 1300 kW</v>
          </cell>
          <cell r="C14253" t="str">
            <v>cad</v>
          </cell>
          <cell r="D14253" t="str">
            <v>16.643,79</v>
          </cell>
        </row>
        <row r="14254">
          <cell r="A14254" t="str">
            <v>1M.01.090.0090</v>
          </cell>
          <cell r="B14254" t="str">
            <v>Gruppi termici in acciaio pressurizzati con bruciatore a gas modulanti.</v>
          </cell>
          <cell r="C14254"/>
          <cell r="D14254"/>
        </row>
        <row r="14255">
          <cell r="A14255" t="str">
            <v>1M.01.090.0090.a</v>
          </cell>
          <cell r="B14255" t="str">
            <v>- fino a 190 kW</v>
          </cell>
          <cell r="C14255" t="str">
            <v>cad</v>
          </cell>
          <cell r="D14255" t="str">
            <v>8.162,20</v>
          </cell>
        </row>
        <row r="14256">
          <cell r="A14256" t="str">
            <v>1M.01.090.0090.b</v>
          </cell>
          <cell r="B14256" t="str">
            <v>- oltre 190 fino a 260 kW</v>
          </cell>
          <cell r="C14256" t="str">
            <v>cad</v>
          </cell>
          <cell r="D14256" t="str">
            <v>9.073,48</v>
          </cell>
        </row>
        <row r="14257">
          <cell r="A14257" t="str">
            <v>1M.01.090.0090.c</v>
          </cell>
          <cell r="B14257" t="str">
            <v>- oltre 260 fino a 330 kW</v>
          </cell>
          <cell r="C14257" t="str">
            <v>cad</v>
          </cell>
          <cell r="D14257" t="str">
            <v>9.311,21</v>
          </cell>
        </row>
        <row r="14258">
          <cell r="A14258" t="str">
            <v>1M.01.090.0090.d</v>
          </cell>
          <cell r="B14258" t="str">
            <v>- oltre 330 fino a 430 kW</v>
          </cell>
          <cell r="C14258" t="str">
            <v>cad</v>
          </cell>
          <cell r="D14258" t="str">
            <v>9.311,21</v>
          </cell>
        </row>
        <row r="14259">
          <cell r="A14259" t="str">
            <v>1M.01.090.0090.e</v>
          </cell>
          <cell r="B14259" t="str">
            <v>- oltre 430 fino a 530 kW</v>
          </cell>
          <cell r="C14259" t="str">
            <v>cad</v>
          </cell>
          <cell r="D14259" t="str">
            <v>11.729,43</v>
          </cell>
        </row>
        <row r="14260">
          <cell r="A14260" t="str">
            <v>1M.01.090.0090.f</v>
          </cell>
          <cell r="B14260" t="str">
            <v>- oltre 530 fino a 630 kW</v>
          </cell>
          <cell r="C14260" t="str">
            <v>cad</v>
          </cell>
          <cell r="D14260" t="str">
            <v>13.008,24</v>
          </cell>
        </row>
        <row r="14261">
          <cell r="A14261" t="str">
            <v>1M.01.090.0090.g</v>
          </cell>
          <cell r="B14261" t="str">
            <v>- oltre 630 fino a 740 kW</v>
          </cell>
          <cell r="C14261" t="str">
            <v>cad</v>
          </cell>
          <cell r="D14261" t="str">
            <v>14.332,12</v>
          </cell>
        </row>
        <row r="14262">
          <cell r="A14262" t="str">
            <v>1M.01.090.0090.h</v>
          </cell>
          <cell r="B14262" t="str">
            <v>- oltre 740 fino a 850 kW</v>
          </cell>
          <cell r="C14262" t="str">
            <v>cad</v>
          </cell>
          <cell r="D14262" t="str">
            <v>15.002,93</v>
          </cell>
        </row>
        <row r="14263">
          <cell r="A14263" t="str">
            <v>1M.01.090.0090.i</v>
          </cell>
          <cell r="B14263" t="str">
            <v>- oltre 850 fino a 960 kW</v>
          </cell>
          <cell r="C14263" t="str">
            <v>cad</v>
          </cell>
          <cell r="D14263" t="str">
            <v>15.998,94</v>
          </cell>
        </row>
        <row r="14264">
          <cell r="A14264" t="str">
            <v>1M.01.090.0090.l</v>
          </cell>
          <cell r="B14264" t="str">
            <v>- oltre 960 fino a 1100 kW</v>
          </cell>
          <cell r="C14264" t="str">
            <v>cad</v>
          </cell>
          <cell r="D14264" t="str">
            <v>16.560,46</v>
          </cell>
        </row>
        <row r="14265">
          <cell r="A14265" t="str">
            <v>1M.01.090.0090.m</v>
          </cell>
          <cell r="B14265" t="str">
            <v>- oltre 1100 fino a 1300 kW</v>
          </cell>
          <cell r="C14265" t="str">
            <v>cad</v>
          </cell>
          <cell r="D14265" t="str">
            <v>18.295,59</v>
          </cell>
        </row>
        <row r="14266">
          <cell r="A14266" t="str">
            <v>1M.01.090.0100</v>
          </cell>
          <cell r="B14266" t="str">
            <v>Gruppo modulare idronico preassemblato ad assorbimento con alimentazione a gas per riscaldamento ad alta efficienza, idoneo per installazione esterna, costituito da unità pompa di calore aria/acqua a condensazione, con ciclo ad assorbimento acqua-ammoniaca, per produzione di acqua calda (fino a una temperatura di 65°C), preassemblate su travi di sostegno in acciaio zincato a caldo e complete di collettori idraulici in acciaio inox isolati da coppella rigida con rivestimento in lamierino di alluminio esterno e tubazione di distribuzione gas in acciaio zincato, posizionati sotto il basamento, giunti flessibili di collegamento ai collettori, circolatori indipendenti a portata costante (uno per ogni singola unità), quadro elettrico di alimentazione da esterno con interruttori di sicurezza e pannello digitale di controllo con programmatore settimanale, regolazione set-point (mandata o ritorno), differenziale per l'inserimento a gradini dei singoli moduli (modulazione automatica in funzione del carico richiesto) e per il completo controllo e la diagnostica del funzionamento dell'apparecchio. Ogni singola unità ad assorbimento aria/acqua è composta da un circuito ermetico in acciaio al carbonio con soluzione di acqua ed ammoniaca e batteria alettata ad un rango sui tre lati, verniciati a forno con polvere epossidica; scambiatore di calore con funzione di condensatore realizzato a fascio tubiero in acciaio al titanio, ventilatore di tipo elicoidale; sistema di recupero del calore di condensazione lato fumi, dotata di termostato limite - valvola di sicurezza sovrapressione - pressostato e termostato fumi - bruciatore premiscelato multigas in acciaio inox - scheda elettronica con microprocessore per il controllo di tutte le funzioni - misuratore di portata - flussostato acqua - centralina controllo fiamma - valvola gas - pannellatura in lamiera zincata verniciata - condotti evacuazione fumi e scarico condensa in polipropilene.</v>
          </cell>
          <cell r="C14266"/>
          <cell r="D14266"/>
        </row>
        <row r="14267">
          <cell r="A14267" t="str">
            <v>1M.01.090.0100.a</v>
          </cell>
          <cell r="B14267" t="str">
            <v>- versione standard - 18 kW</v>
          </cell>
          <cell r="C14267" t="str">
            <v>cad</v>
          </cell>
          <cell r="D14267" t="str">
            <v>9.879,57</v>
          </cell>
        </row>
        <row r="14268">
          <cell r="A14268" t="str">
            <v>1M.01.090.0100.b</v>
          </cell>
          <cell r="B14268" t="str">
            <v>- versione standard - oltre 18 fino a 39 kW</v>
          </cell>
          <cell r="C14268" t="str">
            <v>cad</v>
          </cell>
          <cell r="D14268" t="str">
            <v>14.959,52</v>
          </cell>
        </row>
        <row r="14269">
          <cell r="A14269" t="str">
            <v>1M.01.090.0100.c</v>
          </cell>
          <cell r="B14269" t="str">
            <v>- versione silenziata - 77 kW</v>
          </cell>
          <cell r="C14269" t="str">
            <v>cad</v>
          </cell>
          <cell r="D14269" t="str">
            <v>34.017,31</v>
          </cell>
        </row>
        <row r="14270">
          <cell r="A14270" t="str">
            <v>1M.01.090.0100.d</v>
          </cell>
          <cell r="B14270" t="str">
            <v>- versione silenziata - oltre 77 fino a 115 kW</v>
          </cell>
          <cell r="C14270" t="str">
            <v>cad</v>
          </cell>
          <cell r="D14270" t="str">
            <v>50.380,07</v>
          </cell>
        </row>
        <row r="14271">
          <cell r="A14271" t="str">
            <v>1M.01.090.0100.e</v>
          </cell>
          <cell r="B14271" t="str">
            <v>- versione silenziata - oltre 115 fino a 154 kW</v>
          </cell>
          <cell r="C14271" t="str">
            <v>cad</v>
          </cell>
          <cell r="D14271" t="str">
            <v>67.512,85</v>
          </cell>
        </row>
        <row r="14272">
          <cell r="A14272" t="str">
            <v>1M.01.090.0100.f</v>
          </cell>
          <cell r="B14272" t="str">
            <v>- versione silenziata - oltre 154 fino a 192 kW</v>
          </cell>
          <cell r="C14272" t="str">
            <v>cad</v>
          </cell>
          <cell r="D14272" t="str">
            <v>84.207,13</v>
          </cell>
        </row>
        <row r="14273">
          <cell r="A14273" t="str">
            <v>1M.01.100</v>
          </cell>
          <cell r="B14273" t="str">
            <v>GENERATORI D'ARIA CALDA</v>
          </cell>
          <cell r="C14273"/>
          <cell r="D14273"/>
        </row>
        <row r="14274">
          <cell r="A14274" t="str">
            <v>1M.01.100.0010</v>
          </cell>
          <cell r="B14274" t="str">
            <v>Generatori d'aria calda verticali da interno per diffusione diretta, abbinabili a bruciatore pressurizzato di gas o gasolio (non incluso nel prezzo), composti da camera di combustione in acciaio inox, griglia d'aspirazione, filtro per aria, sezione ventilante, plenum di mandata con bocchette regolabili, quadro di comando con strumentazione e mobile in lamiera d'acciaio verniciato e coibentato.</v>
          </cell>
          <cell r="C14274"/>
          <cell r="D14274"/>
        </row>
        <row r="14275">
          <cell r="A14275" t="str">
            <v>1M.01.100.0010.a</v>
          </cell>
          <cell r="B14275" t="str">
            <v>- fino a 45 kW</v>
          </cell>
          <cell r="C14275" t="str">
            <v>cad</v>
          </cell>
          <cell r="D14275" t="str">
            <v>1.621,64</v>
          </cell>
        </row>
        <row r="14276">
          <cell r="A14276" t="str">
            <v>1M.01.100.0010.b</v>
          </cell>
          <cell r="B14276" t="str">
            <v>- oltre 45 fino a 65 kW</v>
          </cell>
          <cell r="C14276" t="str">
            <v>cad</v>
          </cell>
          <cell r="D14276" t="str">
            <v>1.970,03</v>
          </cell>
        </row>
        <row r="14277">
          <cell r="A14277" t="str">
            <v>1M.01.100.0010.c</v>
          </cell>
          <cell r="B14277" t="str">
            <v>- oltre 65 fino a 100 kW</v>
          </cell>
          <cell r="C14277" t="str">
            <v>cad</v>
          </cell>
          <cell r="D14277" t="str">
            <v>2.756,97</v>
          </cell>
        </row>
        <row r="14278">
          <cell r="A14278" t="str">
            <v>1M.01.100.0010.d</v>
          </cell>
          <cell r="B14278" t="str">
            <v>- oltre 100 fino a 180 kW</v>
          </cell>
          <cell r="C14278" t="str">
            <v>cad</v>
          </cell>
          <cell r="D14278" t="str">
            <v>3.379,98</v>
          </cell>
        </row>
        <row r="14279">
          <cell r="A14279" t="str">
            <v>1M.01.100.0010.e</v>
          </cell>
          <cell r="B14279" t="str">
            <v>- oltre 180 fino a 250 kW</v>
          </cell>
          <cell r="C14279" t="str">
            <v>cad</v>
          </cell>
          <cell r="D14279" t="str">
            <v>4.093,18</v>
          </cell>
        </row>
        <row r="14280">
          <cell r="A14280" t="str">
            <v>1M.01.100.0020</v>
          </cell>
          <cell r="B14280" t="str">
            <v>Generatori d'aria calda verticali da interno per diffusione diretta o canalizzata, abbinabili a bruciatore pressurizzato di gas o gasolio (non incluso nel prezzo), composti da camera di combustione in acciaio inox, griglia d'aspirazione, filtro per aria, sezione ventilante, bocca di mandata, quadro di comando con strumentazione e mobile in lamiera d'acciaio verniciato e coibentato.</v>
          </cell>
          <cell r="C14280"/>
          <cell r="D14280"/>
        </row>
        <row r="14281">
          <cell r="A14281" t="str">
            <v>1M.01.100.0020.a</v>
          </cell>
          <cell r="B14281" t="str">
            <v>- fino a 60 kW</v>
          </cell>
          <cell r="C14281" t="str">
            <v>cad</v>
          </cell>
          <cell r="D14281" t="str">
            <v>1.994,63</v>
          </cell>
        </row>
        <row r="14282">
          <cell r="A14282" t="str">
            <v>1M.01.100.0020.b</v>
          </cell>
          <cell r="B14282" t="str">
            <v>- oltre 60 fino a 95 kW</v>
          </cell>
          <cell r="C14282" t="str">
            <v>cad</v>
          </cell>
          <cell r="D14282" t="str">
            <v>2.963,28</v>
          </cell>
        </row>
        <row r="14283">
          <cell r="A14283" t="str">
            <v>1M.01.100.0020.c</v>
          </cell>
          <cell r="B14283" t="str">
            <v>- oltre 95 fino a 110 kW</v>
          </cell>
          <cell r="C14283" t="str">
            <v>cad</v>
          </cell>
          <cell r="D14283" t="str">
            <v>3.190,09</v>
          </cell>
        </row>
        <row r="14284">
          <cell r="A14284" t="str">
            <v>1M.01.100.0020.d</v>
          </cell>
          <cell r="B14284" t="str">
            <v>- oltre 110 fino a 150 kW</v>
          </cell>
          <cell r="C14284" t="str">
            <v>cad</v>
          </cell>
          <cell r="D14284" t="str">
            <v>4.492,10</v>
          </cell>
        </row>
        <row r="14285">
          <cell r="A14285" t="str">
            <v>1M.01.100.0020.e</v>
          </cell>
          <cell r="B14285" t="str">
            <v>- oltre 150 fino a 170 kW</v>
          </cell>
          <cell r="C14285" t="str">
            <v>cad</v>
          </cell>
          <cell r="D14285" t="str">
            <v>4.750,32</v>
          </cell>
        </row>
        <row r="14286">
          <cell r="A14286" t="str">
            <v>1M.01.100.0020.f</v>
          </cell>
          <cell r="B14286" t="str">
            <v>- oltre 170 fino a 210 kW</v>
          </cell>
          <cell r="C14286" t="str">
            <v>cad</v>
          </cell>
          <cell r="D14286" t="str">
            <v>4.761,43</v>
          </cell>
        </row>
        <row r="14287">
          <cell r="A14287" t="str">
            <v>1M.01.100.0020.g</v>
          </cell>
          <cell r="B14287" t="str">
            <v>- oltre 210 fino a 240 kW</v>
          </cell>
          <cell r="C14287" t="str">
            <v>cad</v>
          </cell>
          <cell r="D14287" t="str">
            <v>5.414,51</v>
          </cell>
        </row>
        <row r="14288">
          <cell r="A14288" t="str">
            <v>1M.01.100.0020.h</v>
          </cell>
          <cell r="B14288" t="str">
            <v>- oltre 240 fino a 300 kW</v>
          </cell>
          <cell r="C14288" t="str">
            <v>cad</v>
          </cell>
          <cell r="D14288" t="str">
            <v>5.842,12</v>
          </cell>
        </row>
        <row r="14289">
          <cell r="A14289" t="str">
            <v>1M.01.100.0020.i</v>
          </cell>
          <cell r="B14289" t="str">
            <v>- oltre 300 fino a 350 kW</v>
          </cell>
          <cell r="C14289" t="str">
            <v>cad</v>
          </cell>
          <cell r="D14289" t="str">
            <v>6.846,31</v>
          </cell>
        </row>
        <row r="14290">
          <cell r="A14290" t="str">
            <v>1M.01.100.0020.j</v>
          </cell>
          <cell r="B14290" t="str">
            <v>- oltre 350 fino a 420 kW</v>
          </cell>
          <cell r="C14290" t="str">
            <v>cad</v>
          </cell>
          <cell r="D14290" t="str">
            <v>10.578,87</v>
          </cell>
        </row>
        <row r="14291">
          <cell r="A14291" t="str">
            <v>1M.01.100.0020.k</v>
          </cell>
          <cell r="B14291" t="str">
            <v>- oltre 420 fino a 530 kW</v>
          </cell>
          <cell r="C14291" t="str">
            <v>cad</v>
          </cell>
          <cell r="D14291" t="str">
            <v>11.942,56</v>
          </cell>
        </row>
        <row r="14292">
          <cell r="A14292" t="str">
            <v>1M.01.100.0020.l</v>
          </cell>
          <cell r="B14292" t="str">
            <v>- oltre 530 fino a 600 kW</v>
          </cell>
          <cell r="C14292" t="str">
            <v>cad</v>
          </cell>
          <cell r="D14292" t="str">
            <v>13.271,90</v>
          </cell>
        </row>
        <row r="14293">
          <cell r="A14293" t="str">
            <v>1M.01.100.0020.m</v>
          </cell>
          <cell r="B14293" t="str">
            <v>- oltre 600 fino a 700 kW</v>
          </cell>
          <cell r="C14293" t="str">
            <v>cad</v>
          </cell>
          <cell r="D14293" t="str">
            <v>16.762,65</v>
          </cell>
        </row>
        <row r="14294">
          <cell r="A14294" t="str">
            <v>1M.01.100.0020.n</v>
          </cell>
          <cell r="B14294" t="str">
            <v>- oltre 700 fino a 900 kW</v>
          </cell>
          <cell r="C14294" t="str">
            <v>cad</v>
          </cell>
          <cell r="D14294" t="str">
            <v>20.253,35</v>
          </cell>
        </row>
        <row r="14295">
          <cell r="A14295" t="str">
            <v>1M.01.100.0030</v>
          </cell>
          <cell r="B14295" t="str">
            <v>Generatori d'aria calda orizzontali da interno per diffusione diretta o canalizzata, abbinabili a bruciatore pressurizzato di gas o gasolio (non incluso nel prezzo), composti da camera di combustione in acciaio inox, griglia d'aspirazione, filtro per aria, sezione ventilante, bocca di mandata, quadro di comando con strumentazione e mobile in lamiera d'acciaio verniciato e coibentato.</v>
          </cell>
          <cell r="C14295"/>
          <cell r="D14295"/>
        </row>
        <row r="14296">
          <cell r="A14296" t="str">
            <v>1M.01.100.0030.a</v>
          </cell>
          <cell r="B14296" t="str">
            <v>- fino a 60 kW</v>
          </cell>
          <cell r="C14296" t="str">
            <v>cad</v>
          </cell>
          <cell r="D14296" t="str">
            <v>2.170,87</v>
          </cell>
        </row>
        <row r="14297">
          <cell r="A14297" t="str">
            <v>1M.01.100.0030.b</v>
          </cell>
          <cell r="B14297" t="str">
            <v>- oltre 60 fino a 95 kW</v>
          </cell>
          <cell r="C14297" t="str">
            <v>cad</v>
          </cell>
          <cell r="D14297" t="str">
            <v>3.236,53</v>
          </cell>
        </row>
        <row r="14298">
          <cell r="A14298" t="str">
            <v>1M.01.100.0030.c</v>
          </cell>
          <cell r="B14298" t="str">
            <v>- oltre 95 fino a 110 kW</v>
          </cell>
          <cell r="C14298" t="str">
            <v>cad</v>
          </cell>
          <cell r="D14298" t="str">
            <v>3.487,91</v>
          </cell>
        </row>
        <row r="14299">
          <cell r="A14299" t="str">
            <v>1M.01.100.0030.d</v>
          </cell>
          <cell r="B14299" t="str">
            <v>- oltre 110 fino a 150 kW</v>
          </cell>
          <cell r="C14299" t="str">
            <v>cad</v>
          </cell>
          <cell r="D14299" t="str">
            <v>4.345,92</v>
          </cell>
        </row>
        <row r="14300">
          <cell r="A14300" t="str">
            <v>1M.01.100.0030.e</v>
          </cell>
          <cell r="B14300" t="str">
            <v>- oltre 150 fino a 170 kW</v>
          </cell>
          <cell r="C14300" t="str">
            <v>cad</v>
          </cell>
          <cell r="D14300" t="str">
            <v>4.877,40</v>
          </cell>
        </row>
        <row r="14301">
          <cell r="A14301" t="str">
            <v>1M.01.100.0030.f</v>
          </cell>
          <cell r="B14301" t="str">
            <v>- oltre 170 fino a 210 kW</v>
          </cell>
          <cell r="C14301" t="str">
            <v>cad</v>
          </cell>
          <cell r="D14301" t="str">
            <v>5.197,26</v>
          </cell>
        </row>
        <row r="14302">
          <cell r="A14302" t="str">
            <v>1M.01.100.0030.g</v>
          </cell>
          <cell r="B14302" t="str">
            <v>- oltre 210 fino a 240 kW</v>
          </cell>
          <cell r="C14302" t="str">
            <v>cad</v>
          </cell>
          <cell r="D14302" t="str">
            <v>5.918,63</v>
          </cell>
        </row>
        <row r="14303">
          <cell r="A14303" t="str">
            <v>1M.01.100.0030.h</v>
          </cell>
          <cell r="B14303" t="str">
            <v>- oltre 240 fino a 300 kW</v>
          </cell>
          <cell r="C14303" t="str">
            <v>cad</v>
          </cell>
          <cell r="D14303" t="str">
            <v>6.374,95</v>
          </cell>
        </row>
        <row r="14304">
          <cell r="A14304" t="str">
            <v>1M.01.100.0030.i</v>
          </cell>
          <cell r="B14304" t="str">
            <v>- oltre 300 fino a 350 kW</v>
          </cell>
          <cell r="C14304" t="str">
            <v>cad</v>
          </cell>
          <cell r="D14304" t="str">
            <v>7.482,97</v>
          </cell>
        </row>
        <row r="14305">
          <cell r="A14305" t="str">
            <v>1M.01.100.0040</v>
          </cell>
          <cell r="B14305" t="str">
            <v>Generatori d'aria calda verticali da esterno per diffusione diretta o canalizzata, abbinabili a bruciatore pressurizzato di gas o gasolio (non incluso nel prezzo), composti da camera di combustione in acciaio inox, griglia d'aspirazione, filtro per aria, sezione ventilante, bocca di mandata, quadro di comando con strumentazione e mobile in lamiera zincata verniciato, coibentato e corredato di vano di protezione per bruciatore e parti elettriche.</v>
          </cell>
          <cell r="C14305"/>
          <cell r="D14305"/>
        </row>
        <row r="14306">
          <cell r="A14306" t="str">
            <v>1M.01.100.0040.a</v>
          </cell>
          <cell r="B14306" t="str">
            <v>- fino a 95 kW</v>
          </cell>
          <cell r="C14306" t="str">
            <v>cad</v>
          </cell>
          <cell r="D14306" t="str">
            <v>3.686,02</v>
          </cell>
        </row>
        <row r="14307">
          <cell r="A14307" t="str">
            <v>1M.01.100.0040.b</v>
          </cell>
          <cell r="B14307" t="str">
            <v>- oltre 95 fino a 110 kW</v>
          </cell>
          <cell r="C14307" t="str">
            <v>cad</v>
          </cell>
          <cell r="D14307" t="str">
            <v>3.817,18</v>
          </cell>
        </row>
        <row r="14308">
          <cell r="A14308" t="str">
            <v>1M.01.100.0040.c</v>
          </cell>
          <cell r="B14308" t="str">
            <v>- oltre 110 fino a 150 kW</v>
          </cell>
          <cell r="C14308" t="str">
            <v>cad</v>
          </cell>
          <cell r="D14308" t="str">
            <v>5.074,11</v>
          </cell>
        </row>
        <row r="14309">
          <cell r="A14309" t="str">
            <v>1M.01.100.0040.d</v>
          </cell>
          <cell r="B14309" t="str">
            <v>- oltre 150 fino a 170 kW</v>
          </cell>
          <cell r="C14309" t="str">
            <v>cad</v>
          </cell>
          <cell r="D14309" t="str">
            <v>5.378,79</v>
          </cell>
        </row>
        <row r="14310">
          <cell r="A14310" t="str">
            <v>1M.01.100.0040.e</v>
          </cell>
          <cell r="B14310" t="str">
            <v>- oltre 170 fino a 210 kW</v>
          </cell>
          <cell r="C14310" t="str">
            <v>cad</v>
          </cell>
          <cell r="D14310" t="str">
            <v>5.913,18</v>
          </cell>
        </row>
        <row r="14311">
          <cell r="A14311" t="str">
            <v>1M.01.100.0040.f</v>
          </cell>
          <cell r="B14311" t="str">
            <v>- oltre 210 fino a 240 kW</v>
          </cell>
          <cell r="C14311" t="str">
            <v>cad</v>
          </cell>
          <cell r="D14311" t="str">
            <v>6.305,28</v>
          </cell>
        </row>
        <row r="14312">
          <cell r="A14312" t="str">
            <v>1M.01.100.0040.g</v>
          </cell>
          <cell r="B14312" t="str">
            <v>- oltre 240 fino a 300 kW</v>
          </cell>
          <cell r="C14312" t="str">
            <v>cad</v>
          </cell>
          <cell r="D14312" t="str">
            <v>7.145,51</v>
          </cell>
        </row>
        <row r="14313">
          <cell r="A14313" t="str">
            <v>1M.01.100.0040.h</v>
          </cell>
          <cell r="B14313" t="str">
            <v>- oltre 300 fino a 350 kW</v>
          </cell>
          <cell r="C14313" t="str">
            <v>cad</v>
          </cell>
          <cell r="D14313" t="str">
            <v>7.537,63</v>
          </cell>
        </row>
        <row r="14314">
          <cell r="A14314" t="str">
            <v>1M.01.100.0050</v>
          </cell>
          <cell r="B14314" t="str">
            <v>Aumenti di prezzo per aggiunta plenum di mandata con bocchette regolabili a generatori d'aria calda predisposti con bocca di mandata.</v>
          </cell>
          <cell r="C14314"/>
          <cell r="D14314"/>
        </row>
        <row r="14315">
          <cell r="A14315" t="str">
            <v>1M.01.100.0050.a</v>
          </cell>
          <cell r="B14315" t="str">
            <v>- fino a 350 kW</v>
          </cell>
          <cell r="C14315" t="str">
            <v>cad</v>
          </cell>
          <cell r="D14315" t="str">
            <v>645,29</v>
          </cell>
        </row>
        <row r="14316">
          <cell r="A14316" t="str">
            <v>1M.01.100.0050.b</v>
          </cell>
          <cell r="B14316" t="str">
            <v>- oltre 350 fino a 530 kW</v>
          </cell>
          <cell r="C14316" t="str">
            <v>cad</v>
          </cell>
          <cell r="D14316" t="str">
            <v>963,62</v>
          </cell>
        </row>
        <row r="14317">
          <cell r="A14317" t="str">
            <v>1M.01.100.0050.c</v>
          </cell>
          <cell r="B14317" t="str">
            <v>- oltre 530 fino a 700 kW</v>
          </cell>
          <cell r="C14317" t="str">
            <v>cad</v>
          </cell>
          <cell r="D14317" t="str">
            <v>1.116,65</v>
          </cell>
        </row>
        <row r="14318">
          <cell r="A14318" t="str">
            <v>1M.01.100.0050.d</v>
          </cell>
          <cell r="B14318" t="str">
            <v>- oltre 700 fino a 900 kW</v>
          </cell>
          <cell r="C14318" t="str">
            <v>cad</v>
          </cell>
          <cell r="D14318" t="str">
            <v>1.213,81</v>
          </cell>
        </row>
        <row r="14319">
          <cell r="A14319" t="str">
            <v>1M.01.110</v>
          </cell>
          <cell r="B14319" t="str">
            <v>CONDOTTI PER FUMO</v>
          </cell>
          <cell r="C14319"/>
          <cell r="D14319"/>
        </row>
        <row r="14320">
          <cell r="A14320" t="str">
            <v>1M.01.120</v>
          </cell>
          <cell r="B14320" t="str">
            <v>APPARECCHIATURE VARIE PER CENTRALI TERMICHE</v>
          </cell>
          <cell r="C14320"/>
          <cell r="D14320"/>
        </row>
        <row r="14321">
          <cell r="A14321" t="str">
            <v>1M.01.120.0010</v>
          </cell>
          <cell r="B14321" t="str">
            <v>Sistemi di rivelazione fughe metano</v>
          </cell>
          <cell r="C14321"/>
          <cell r="D14321"/>
        </row>
        <row r="14322">
          <cell r="A14322" t="str">
            <v>1M.01.120.0010.a</v>
          </cell>
          <cell r="B14322" t="str">
            <v>- centralina di rivelazione con sensore incorporato</v>
          </cell>
          <cell r="C14322" t="str">
            <v>cad</v>
          </cell>
          <cell r="D14322" t="str">
            <v>136,21</v>
          </cell>
        </row>
        <row r="14323">
          <cell r="A14323" t="str">
            <v>1M.01.120.0010.b</v>
          </cell>
          <cell r="B14323" t="str">
            <v>- sensore integrativo per sistema di rivelazione fughe metano</v>
          </cell>
          <cell r="C14323" t="str">
            <v>cad</v>
          </cell>
          <cell r="D14323" t="str">
            <v>94,19</v>
          </cell>
        </row>
        <row r="14324">
          <cell r="A14324" t="str">
            <v>1M.01.120.0010.c</v>
          </cell>
          <cell r="B14324" t="str">
            <v>- sirena d'allarme per sistema di rivelazione fughe metano</v>
          </cell>
          <cell r="C14324" t="str">
            <v>cad</v>
          </cell>
          <cell r="D14324" t="str">
            <v>86,24</v>
          </cell>
        </row>
        <row r="14325">
          <cell r="A14325" t="str">
            <v>1M.01.120.0010.d</v>
          </cell>
          <cell r="B14325" t="str">
            <v>- lampeggiatore d'allarme per sistema di rivelazione fughe metano</v>
          </cell>
          <cell r="C14325" t="str">
            <v>cad</v>
          </cell>
          <cell r="D14325" t="str">
            <v>45,34</v>
          </cell>
        </row>
        <row r="14326">
          <cell r="A14326" t="str">
            <v>1M.01.120.0020</v>
          </cell>
          <cell r="B14326" t="str">
            <v>Sistemi fissi di analisi combustione secondo DPCM 08.03.2002 (impianti civili con potenzialità totale &gt; 1 MW) e/o secondo legge 615/66 (generatori con potenzialità &gt; 1.000.000 kCal/h), comprendenti strumenti, microprocessore, display, stampante, allarmi, uscita seriale per trasmissione dati a distanza e quadri, necessari al completo monitoraggio dei parametri seguenti: O2 - CO2 - CO - NOX - SO2 - temperatura fumi e aria comburente - rendimento combustione - eccesso d'aria - pressione in camera combustione - depressione a base camino - ore di funzionamento - stato e cicli bruciatori - stato allarmi - stato analizzatore - stato stampante.</v>
          </cell>
          <cell r="C14326"/>
          <cell r="D14326"/>
        </row>
        <row r="14327">
          <cell r="A14327" t="str">
            <v>1M.01.120.0020.a</v>
          </cell>
          <cell r="B14327" t="str">
            <v>- sistema con analisi CO in scansione - generatori n° 1</v>
          </cell>
          <cell r="C14327" t="str">
            <v>cad</v>
          </cell>
          <cell r="D14327" t="str">
            <v>14.281,11</v>
          </cell>
        </row>
        <row r="14328">
          <cell r="A14328" t="str">
            <v>1M.01.120.0020.b</v>
          </cell>
          <cell r="B14328" t="str">
            <v>- sistema con analisi CO in scansione - generatori n° 2</v>
          </cell>
          <cell r="C14328" t="str">
            <v>cad</v>
          </cell>
          <cell r="D14328" t="str">
            <v>15.224,22</v>
          </cell>
        </row>
        <row r="14329">
          <cell r="A14329" t="str">
            <v>1M.01.120.0020.c</v>
          </cell>
          <cell r="B14329" t="str">
            <v>- sistema con analisi CO in scansione - generatori n° 3</v>
          </cell>
          <cell r="C14329" t="str">
            <v>cad</v>
          </cell>
          <cell r="D14329" t="str">
            <v>18.492,67</v>
          </cell>
        </row>
        <row r="14330">
          <cell r="A14330" t="str">
            <v>1M.01.120.0020.d</v>
          </cell>
          <cell r="B14330" t="str">
            <v>- sistema con analisi CO in scansione - generatori n° 4</v>
          </cell>
          <cell r="C14330" t="str">
            <v>cad</v>
          </cell>
          <cell r="D14330" t="str">
            <v>19.554,62</v>
          </cell>
        </row>
        <row r="14331">
          <cell r="A14331" t="str">
            <v>1M.01.120.0020.e</v>
          </cell>
          <cell r="B14331" t="str">
            <v>- sistema con analisi CO in scansione - generatori n° 5</v>
          </cell>
          <cell r="C14331" t="str">
            <v>cad</v>
          </cell>
          <cell r="D14331" t="str">
            <v>20.653,49</v>
          </cell>
        </row>
        <row r="14332">
          <cell r="A14332" t="str">
            <v>1M.01.120.0020.f</v>
          </cell>
          <cell r="B14332" t="str">
            <v>- sistema con analisi CO in scansione - generatori n° 6</v>
          </cell>
          <cell r="C14332" t="str">
            <v>cad</v>
          </cell>
          <cell r="D14332" t="str">
            <v>21.719,54</v>
          </cell>
        </row>
        <row r="14333">
          <cell r="A14333" t="str">
            <v>1M.01.120.0020.g</v>
          </cell>
          <cell r="B14333" t="str">
            <v>- sistema con analisi CO in continuo - generatori n° 2</v>
          </cell>
          <cell r="C14333" t="str">
            <v>cad</v>
          </cell>
          <cell r="D14333" t="str">
            <v>17.217,55</v>
          </cell>
        </row>
        <row r="14334">
          <cell r="A14334" t="str">
            <v>1M.01.120.0020.h</v>
          </cell>
          <cell r="B14334" t="str">
            <v>- sistema con analisi CO in continuo - generatori n° 3</v>
          </cell>
          <cell r="C14334" t="str">
            <v>cad</v>
          </cell>
          <cell r="D14334" t="str">
            <v>22.364,58</v>
          </cell>
        </row>
        <row r="14335">
          <cell r="A14335" t="str">
            <v>1M.01.120.0020.i</v>
          </cell>
          <cell r="B14335" t="str">
            <v>- sistema con analisi CO in continuo - generatori n° 4</v>
          </cell>
          <cell r="C14335" t="str">
            <v>cad</v>
          </cell>
          <cell r="D14335" t="str">
            <v>25.302,38</v>
          </cell>
        </row>
        <row r="14336">
          <cell r="A14336" t="str">
            <v>1M.01.120.0020.j</v>
          </cell>
          <cell r="B14336" t="str">
            <v>- sistema con analisi CO in continuo - generatori n° 5</v>
          </cell>
          <cell r="C14336" t="str">
            <v>cad</v>
          </cell>
          <cell r="D14336" t="str">
            <v>28.270,25</v>
          </cell>
        </row>
        <row r="14337">
          <cell r="A14337" t="str">
            <v>1M.01.120.0020.k</v>
          </cell>
          <cell r="B14337" t="str">
            <v>- sistema con analisi CO in continuo - generatori n° 6</v>
          </cell>
          <cell r="C14337" t="str">
            <v>cad</v>
          </cell>
          <cell r="D14337" t="str">
            <v>31.602,91</v>
          </cell>
        </row>
        <row r="14338">
          <cell r="A14338" t="str">
            <v>1M.02 - APPARECCHIATURE PER REFRIGERAZIONE E RAFFREDDAMENTO</v>
          </cell>
          <cell r="B14338"/>
          <cell r="C14338"/>
          <cell r="D14338"/>
        </row>
        <row r="14339">
          <cell r="A14339" t="str">
            <v>1M</v>
          </cell>
          <cell r="B14339" t="str">
            <v>OPERE COMPIUTE IMPIANTI MECCANICI</v>
          </cell>
          <cell r="C14339"/>
          <cell r="D14339"/>
        </row>
        <row r="14340">
          <cell r="A14340" t="str">
            <v>1M.02</v>
          </cell>
          <cell r="B14340" t="str">
            <v>APPARECCHIATURE PER REFRIGERAZIONE E RAFFREDDAMENTO</v>
          </cell>
          <cell r="C14340"/>
          <cell r="D14340"/>
        </row>
        <row r="14341">
          <cell r="A14341" t="str">
            <v>1M.02.010</v>
          </cell>
          <cell r="B14341" t="str">
            <v>REFRIGERATORI D'ACQUA CONDENSATI AD ARIA CON VENTILATORI ELICOIDALI</v>
          </cell>
          <cell r="C14341"/>
          <cell r="D14341"/>
        </row>
        <row r="14342">
          <cell r="A14342" t="str">
            <v>1M.02.010.0010</v>
          </cell>
          <cell r="B14342" t="str">
            <v>Refrigeratori d'acqua condensato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4342"/>
          <cell r="D14342"/>
        </row>
        <row r="14343">
          <cell r="A14343" t="str">
            <v>1M.02.010.0010.a</v>
          </cell>
          <cell r="B14343" t="str">
            <v>- fino a 4,5 kW - n° 1</v>
          </cell>
          <cell r="C14343" t="str">
            <v>cad</v>
          </cell>
          <cell r="D14343" t="str">
            <v>3.711,49</v>
          </cell>
        </row>
        <row r="14344">
          <cell r="A14344" t="str">
            <v>1M.02.010.0010.b</v>
          </cell>
          <cell r="B14344" t="str">
            <v>- oltre 4,5 fino a 6 kW - n° 1</v>
          </cell>
          <cell r="C14344" t="str">
            <v>cad</v>
          </cell>
          <cell r="D14344" t="str">
            <v>3.972,05</v>
          </cell>
        </row>
        <row r="14345">
          <cell r="A14345" t="str">
            <v>1M.02.010.0010.c</v>
          </cell>
          <cell r="B14345" t="str">
            <v>- oltre 6 fino a 8 kW - n° 1</v>
          </cell>
          <cell r="C14345" t="str">
            <v>cad</v>
          </cell>
          <cell r="D14345" t="str">
            <v>4.542,46</v>
          </cell>
        </row>
        <row r="14346">
          <cell r="A14346" t="str">
            <v>1M.02.010.0010.d</v>
          </cell>
          <cell r="B14346" t="str">
            <v>- oltre 8 fino a 10 kW - n° 1</v>
          </cell>
          <cell r="C14346" t="str">
            <v>cad</v>
          </cell>
          <cell r="D14346" t="str">
            <v>5.410,09</v>
          </cell>
        </row>
        <row r="14347">
          <cell r="A14347" t="str">
            <v>1M.02.010.0010.e</v>
          </cell>
          <cell r="B14347" t="str">
            <v>- oltre 10 fino a 22 kW - n° 2</v>
          </cell>
          <cell r="C14347" t="str">
            <v>cad</v>
          </cell>
          <cell r="D14347" t="str">
            <v>5.686,11</v>
          </cell>
        </row>
        <row r="14348">
          <cell r="A14348" t="str">
            <v>1M.02.010.0010.f</v>
          </cell>
          <cell r="B14348" t="str">
            <v>- oltre 22 fino a 26 kW - n° 2</v>
          </cell>
          <cell r="C14348" t="str">
            <v>cad</v>
          </cell>
          <cell r="D14348" t="str">
            <v>6.080,50</v>
          </cell>
        </row>
        <row r="14349">
          <cell r="A14349" t="str">
            <v>1M.02.010.0010.g</v>
          </cell>
          <cell r="B14349" t="str">
            <v>- oltre 26 fino a 32 kW - n° 1</v>
          </cell>
          <cell r="C14349" t="str">
            <v>cad</v>
          </cell>
          <cell r="D14349" t="str">
            <v>7.883,32</v>
          </cell>
        </row>
        <row r="14350">
          <cell r="A14350" t="str">
            <v>1M.02.010.0010.h</v>
          </cell>
          <cell r="B14350" t="str">
            <v>- oltre 32 fino a 38 kW - n° 2</v>
          </cell>
          <cell r="C14350" t="str">
            <v>cad</v>
          </cell>
          <cell r="D14350" t="str">
            <v>10.190,39</v>
          </cell>
        </row>
        <row r="14351">
          <cell r="A14351" t="str">
            <v>1M.02.010.0010.i</v>
          </cell>
          <cell r="B14351" t="str">
            <v>- oltre 38 fino a 44 kW - n° 2</v>
          </cell>
          <cell r="C14351" t="str">
            <v>cad</v>
          </cell>
          <cell r="D14351" t="str">
            <v>11.039,66</v>
          </cell>
        </row>
        <row r="14352">
          <cell r="A14352" t="str">
            <v>1M.02.010.0010.j</v>
          </cell>
          <cell r="B14352" t="str">
            <v>- oltre 44 fino a 52 kW - n° 2</v>
          </cell>
          <cell r="C14352" t="str">
            <v>cad</v>
          </cell>
          <cell r="D14352" t="str">
            <v>12.497,42</v>
          </cell>
        </row>
        <row r="14353">
          <cell r="A14353" t="str">
            <v>1M.02.010.0010.k</v>
          </cell>
          <cell r="B14353" t="str">
            <v>- oltre 52 fino a 64 kW - n° 2</v>
          </cell>
          <cell r="C14353" t="str">
            <v>cad</v>
          </cell>
          <cell r="D14353" t="str">
            <v>13.597,41</v>
          </cell>
        </row>
        <row r="14354">
          <cell r="A14354" t="str">
            <v>1M.02.010.0010.l</v>
          </cell>
          <cell r="B14354" t="str">
            <v>- oltre 64 fino a 78 kW - n° 2</v>
          </cell>
          <cell r="C14354" t="str">
            <v>cad</v>
          </cell>
          <cell r="D14354" t="str">
            <v>16.257,98</v>
          </cell>
        </row>
        <row r="14355">
          <cell r="A14355" t="str">
            <v>1M.02.010.0010.m</v>
          </cell>
          <cell r="B14355" t="str">
            <v>- oltre 78 fino a 92 kW - n° 2</v>
          </cell>
          <cell r="C14355" t="str">
            <v>cad</v>
          </cell>
          <cell r="D14355" t="str">
            <v>17.405,28</v>
          </cell>
        </row>
        <row r="14356">
          <cell r="A14356" t="str">
            <v>1M.02.010.0010.n</v>
          </cell>
          <cell r="B14356" t="str">
            <v>- oltre 92 fino a 106 kW - n° 2</v>
          </cell>
          <cell r="C14356" t="str">
            <v>cad</v>
          </cell>
          <cell r="D14356" t="str">
            <v>19.140,50</v>
          </cell>
        </row>
        <row r="14357">
          <cell r="A14357" t="str">
            <v>1M.02.010.0010.o</v>
          </cell>
          <cell r="B14357" t="str">
            <v>- oltre 106 fino a 124 kW - n° 2</v>
          </cell>
          <cell r="C14357" t="str">
            <v>cad</v>
          </cell>
          <cell r="D14357" t="str">
            <v>21.560,22</v>
          </cell>
        </row>
        <row r="14358">
          <cell r="A14358" t="str">
            <v>1M.02.010.0020</v>
          </cell>
          <cell r="B14358" t="str">
            <v>Aumento di prezzo per refrigeratori d'acqua condensati ad aria con ventilatori elicoidali con riferimento alla serie con le caratteristiche seguenti:</v>
          </cell>
          <cell r="C14358"/>
          <cell r="D14358"/>
        </row>
        <row r="14359">
          <cell r="A14359" t="str">
            <v>1M.02.010.0020.a</v>
          </cell>
          <cell r="B14359" t="str">
            <v>- oltre 33 fino a 38 kW - n° 2</v>
          </cell>
          <cell r="C14359" t="str">
            <v>cad</v>
          </cell>
          <cell r="D14359" t="str">
            <v>611,59</v>
          </cell>
        </row>
        <row r="14360">
          <cell r="A14360" t="str">
            <v>1M.02.010.0020.b</v>
          </cell>
          <cell r="B14360" t="str">
            <v>- oltre 38 fino a 44 kW - n° 2</v>
          </cell>
          <cell r="C14360" t="str">
            <v>cad</v>
          </cell>
          <cell r="D14360" t="str">
            <v>764,60</v>
          </cell>
        </row>
        <row r="14361">
          <cell r="A14361" t="str">
            <v>1M.02.010.0020.c</v>
          </cell>
          <cell r="B14361" t="str">
            <v>- oltre 44 fino a 52 kW - n° 2</v>
          </cell>
          <cell r="C14361" t="str">
            <v>cad</v>
          </cell>
          <cell r="D14361" t="str">
            <v>916,27</v>
          </cell>
        </row>
        <row r="14362">
          <cell r="A14362" t="str">
            <v>1M.02.010.0020.d</v>
          </cell>
          <cell r="B14362" t="str">
            <v>- oltre 52 fino a 64 kW - n° 2</v>
          </cell>
          <cell r="C14362" t="str">
            <v>cad</v>
          </cell>
          <cell r="D14362" t="str">
            <v>954,51</v>
          </cell>
        </row>
        <row r="14363">
          <cell r="A14363" t="str">
            <v>1M.02.010.0020.e</v>
          </cell>
          <cell r="B14363" t="str">
            <v>- oltre 64 fino a 78 kW - n° 2</v>
          </cell>
          <cell r="C14363" t="str">
            <v>cad</v>
          </cell>
          <cell r="D14363" t="str">
            <v>992,77</v>
          </cell>
        </row>
        <row r="14364">
          <cell r="A14364" t="str">
            <v>1M.02.010.0020.f</v>
          </cell>
          <cell r="B14364" t="str">
            <v>- oltre 78 fino a 92 kW - n° 2</v>
          </cell>
          <cell r="C14364" t="str">
            <v>cad</v>
          </cell>
          <cell r="D14364" t="str">
            <v>1.031,03</v>
          </cell>
        </row>
        <row r="14365">
          <cell r="A14365" t="str">
            <v>1M.02.010.0020.g</v>
          </cell>
          <cell r="B14365" t="str">
            <v>- oltre 92 fino a 106 kW - n° 2</v>
          </cell>
          <cell r="C14365" t="str">
            <v>cad</v>
          </cell>
          <cell r="D14365" t="str">
            <v>1.087,04</v>
          </cell>
        </row>
        <row r="14366">
          <cell r="A14366" t="str">
            <v>1M.02.010.0020.h</v>
          </cell>
          <cell r="B14366" t="str">
            <v>- oltre 106 fino a 124 kW - n° 2</v>
          </cell>
          <cell r="C14366" t="str">
            <v>cad</v>
          </cell>
          <cell r="D14366" t="str">
            <v>1.451,81</v>
          </cell>
        </row>
        <row r="14367">
          <cell r="A14367" t="str">
            <v>1M.02.010.0030</v>
          </cell>
          <cell r="B14367" t="str">
            <v>Aumento di prezzo per aggiunta di kit idronico composto da: 2 pompe di circolazione (1 di riserva); vaso d'espansione; serbatoio d'accumulo; gruppo di riempimento; valvolame; circuitazioni meccaniche; integrazioni a sistema di controllo e quadro elettrico; ampliamento della pannellatura.</v>
          </cell>
          <cell r="C14367"/>
          <cell r="D14367"/>
        </row>
        <row r="14368">
          <cell r="A14368" t="str">
            <v>1M.02.010.0030.a</v>
          </cell>
          <cell r="B14368" t="str">
            <v>- oltre 10 fino a 22 kW - n° 2</v>
          </cell>
          <cell r="C14368" t="str">
            <v>cad</v>
          </cell>
          <cell r="D14368" t="str">
            <v>1.819,63</v>
          </cell>
        </row>
        <row r="14369">
          <cell r="A14369" t="str">
            <v>1M.02.010.0030.b</v>
          </cell>
          <cell r="B14369" t="str">
            <v>- oltre 22 fino a 26 kW - n° 2</v>
          </cell>
          <cell r="C14369" t="str">
            <v>cad</v>
          </cell>
          <cell r="D14369" t="str">
            <v>2.024,54</v>
          </cell>
        </row>
        <row r="14370">
          <cell r="A14370" t="str">
            <v>1M.02.010.0030.c</v>
          </cell>
          <cell r="B14370" t="str">
            <v>- oltre 26 fino a 32 kW - n° 2</v>
          </cell>
          <cell r="C14370" t="str">
            <v>cad</v>
          </cell>
          <cell r="D14370" t="str">
            <v>3.327,94</v>
          </cell>
        </row>
        <row r="14371">
          <cell r="A14371" t="str">
            <v>1M.02.010.0030.d</v>
          </cell>
          <cell r="B14371" t="str">
            <v>- oltre 32 fino a 38 kW - n° 2</v>
          </cell>
          <cell r="C14371" t="str">
            <v>cad</v>
          </cell>
          <cell r="D14371" t="str">
            <v>4.173,65</v>
          </cell>
        </row>
        <row r="14372">
          <cell r="A14372" t="str">
            <v>1M.02.010.0030.e</v>
          </cell>
          <cell r="B14372" t="str">
            <v>- oltre 38 fino a 44 kW - n° 2</v>
          </cell>
          <cell r="C14372" t="str">
            <v>cad</v>
          </cell>
          <cell r="D14372" t="str">
            <v>5.274,83</v>
          </cell>
        </row>
        <row r="14373">
          <cell r="A14373" t="str">
            <v>1M.02.010.0030.f</v>
          </cell>
          <cell r="B14373" t="str">
            <v>- oltre 44 fino a 52 kW - n° 2</v>
          </cell>
          <cell r="C14373" t="str">
            <v>cad</v>
          </cell>
          <cell r="D14373" t="str">
            <v>5.841,83</v>
          </cell>
        </row>
        <row r="14374">
          <cell r="A14374" t="str">
            <v>1M.02.010.0030.g</v>
          </cell>
          <cell r="B14374" t="str">
            <v>- oltre 52 fino a 64 kW - n° 2</v>
          </cell>
          <cell r="C14374" t="str">
            <v>cad</v>
          </cell>
          <cell r="D14374" t="str">
            <v>7.008,91</v>
          </cell>
        </row>
        <row r="14375">
          <cell r="A14375" t="str">
            <v>1M.02.010.0030.h</v>
          </cell>
          <cell r="B14375" t="str">
            <v>- oltre 64 fino a 78 kW - n° 2</v>
          </cell>
          <cell r="C14375" t="str">
            <v>cad</v>
          </cell>
          <cell r="D14375" t="str">
            <v>8.175,37</v>
          </cell>
        </row>
        <row r="14376">
          <cell r="A14376" t="str">
            <v>1M.02.010.0030.i</v>
          </cell>
          <cell r="B14376" t="str">
            <v>- oltre 78 fino a 92 kW - n° 2</v>
          </cell>
          <cell r="C14376" t="str">
            <v>cad</v>
          </cell>
          <cell r="D14376" t="str">
            <v>8.634,42</v>
          </cell>
        </row>
        <row r="14377">
          <cell r="A14377" t="str">
            <v>1M.02.010.0030.j</v>
          </cell>
          <cell r="B14377" t="str">
            <v>- oltre 92 fino a 106 kW - n° 2</v>
          </cell>
          <cell r="C14377" t="str">
            <v>cad</v>
          </cell>
          <cell r="D14377" t="str">
            <v>9.093,47</v>
          </cell>
        </row>
        <row r="14378">
          <cell r="A14378" t="str">
            <v>1M.02.010.0030.k</v>
          </cell>
          <cell r="B14378" t="str">
            <v>- oltre 106 fino a 124 kW - n° 2</v>
          </cell>
          <cell r="C14378" t="str">
            <v>cad</v>
          </cell>
          <cell r="D14378" t="str">
            <v>10.081,27</v>
          </cell>
        </row>
        <row r="14379">
          <cell r="A14379" t="str">
            <v>1M.02.010.0040</v>
          </cell>
          <cell r="B14379"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4379"/>
          <cell r="D14379"/>
        </row>
        <row r="14380">
          <cell r="A14380" t="str">
            <v>1M.02.010.0040.a</v>
          </cell>
          <cell r="B14380" t="str">
            <v>- oltre 30 fino a 38 kW - n° 1</v>
          </cell>
          <cell r="C14380" t="str">
            <v>cad</v>
          </cell>
          <cell r="D14380" t="str">
            <v>14.693,21</v>
          </cell>
        </row>
        <row r="14381">
          <cell r="A14381" t="str">
            <v>1M.02.010.0040.b</v>
          </cell>
          <cell r="B14381" t="str">
            <v>- oltre 38 fino a 46 kW - n° 1</v>
          </cell>
          <cell r="C14381" t="str">
            <v>cad</v>
          </cell>
          <cell r="D14381" t="str">
            <v>15.370,65</v>
          </cell>
        </row>
        <row r="14382">
          <cell r="A14382" t="str">
            <v>1M.02.010.0040.c</v>
          </cell>
          <cell r="B14382" t="str">
            <v>- oltre 46 fino a 55 kW - n° 1</v>
          </cell>
          <cell r="C14382" t="str">
            <v>cad</v>
          </cell>
          <cell r="D14382" t="str">
            <v>16.988,97</v>
          </cell>
        </row>
        <row r="14383">
          <cell r="A14383" t="str">
            <v>1M.02.010.0040.d</v>
          </cell>
          <cell r="B14383" t="str">
            <v>- oltre 55 fino a 64 kW - n° 1</v>
          </cell>
          <cell r="C14383" t="str">
            <v>cad</v>
          </cell>
          <cell r="D14383" t="str">
            <v>17.667,84</v>
          </cell>
        </row>
        <row r="14384">
          <cell r="A14384" t="str">
            <v>1M.02.010.0040.e</v>
          </cell>
          <cell r="B14384" t="str">
            <v>- oltre 64 fino a 73 kW - n° 2</v>
          </cell>
          <cell r="C14384" t="str">
            <v>cad</v>
          </cell>
          <cell r="D14384" t="str">
            <v>20.904,48</v>
          </cell>
        </row>
        <row r="14385">
          <cell r="A14385" t="str">
            <v>1M.02.010.0040.f</v>
          </cell>
          <cell r="B14385" t="str">
            <v>- oltre 73 fino a 82 kW - n° 1</v>
          </cell>
          <cell r="C14385" t="str">
            <v>cad</v>
          </cell>
          <cell r="D14385" t="str">
            <v>19.704,48</v>
          </cell>
        </row>
        <row r="14386">
          <cell r="A14386" t="str">
            <v>1M.02.010.0040.g</v>
          </cell>
          <cell r="B14386" t="str">
            <v>- oltre 82 fino a 92 kW - n° 1</v>
          </cell>
          <cell r="C14386" t="str">
            <v>cad</v>
          </cell>
          <cell r="D14386" t="str">
            <v>20.677,11</v>
          </cell>
        </row>
        <row r="14387">
          <cell r="A14387" t="str">
            <v>1M.02.010.0040.h</v>
          </cell>
          <cell r="B14387" t="str">
            <v>- oltre 82 fino a 92 kW - n° 2</v>
          </cell>
          <cell r="C14387" t="str">
            <v>cad</v>
          </cell>
          <cell r="D14387" t="str">
            <v>23.025,00</v>
          </cell>
        </row>
        <row r="14388">
          <cell r="A14388" t="str">
            <v>1M.02.010.0040.i</v>
          </cell>
          <cell r="B14388" t="str">
            <v>- oltre 92 fino a 104 kW - n° 1</v>
          </cell>
          <cell r="C14388" t="str">
            <v>cad</v>
          </cell>
          <cell r="D14388" t="str">
            <v>21.564,46</v>
          </cell>
        </row>
        <row r="14389">
          <cell r="A14389" t="str">
            <v>1M.02.010.0040.j</v>
          </cell>
          <cell r="B14389" t="str">
            <v>- oltre 92 fino a 104 kW - n° 2</v>
          </cell>
          <cell r="C14389" t="str">
            <v>cad</v>
          </cell>
          <cell r="D14389" t="str">
            <v>24.540,51</v>
          </cell>
        </row>
        <row r="14390">
          <cell r="A14390" t="str">
            <v>1M.02.010.0040.k</v>
          </cell>
          <cell r="B14390" t="str">
            <v>- oltre 104 fino a 120 kW - n° 1</v>
          </cell>
          <cell r="C14390" t="str">
            <v>cad</v>
          </cell>
          <cell r="D14390" t="str">
            <v>23.443,32</v>
          </cell>
        </row>
        <row r="14391">
          <cell r="A14391" t="str">
            <v>1M.02.010.0040.l</v>
          </cell>
          <cell r="B14391" t="str">
            <v>- oltre 104 fino a 120 kW - n° 2</v>
          </cell>
          <cell r="C14391" t="str">
            <v>cad</v>
          </cell>
          <cell r="D14391" t="str">
            <v>25.896,85</v>
          </cell>
        </row>
        <row r="14392">
          <cell r="A14392" t="str">
            <v>1M.02.010.0040.m</v>
          </cell>
          <cell r="B14392" t="str">
            <v>- oltre 120 fino a 140 kW - n° 2</v>
          </cell>
          <cell r="C14392" t="str">
            <v>cad</v>
          </cell>
          <cell r="D14392" t="str">
            <v>28.767,29</v>
          </cell>
        </row>
        <row r="14393">
          <cell r="A14393" t="str">
            <v>1M.02.010.0040.n</v>
          </cell>
          <cell r="B14393" t="str">
            <v>- oltre 140 fino a 160 kW - n° 2</v>
          </cell>
          <cell r="C14393" t="str">
            <v>cad</v>
          </cell>
          <cell r="D14393" t="str">
            <v>29.654,60</v>
          </cell>
        </row>
        <row r="14394">
          <cell r="A14394" t="str">
            <v>1M.02.010.0040.o</v>
          </cell>
          <cell r="B14394" t="str">
            <v>- oltre 160 fino a 180 kW - n° 2</v>
          </cell>
          <cell r="C14394" t="str">
            <v>cad</v>
          </cell>
          <cell r="D14394" t="str">
            <v>30.281,37</v>
          </cell>
        </row>
        <row r="14395">
          <cell r="A14395" t="str">
            <v>1M.02.010.0040.p</v>
          </cell>
          <cell r="B14395" t="str">
            <v>- oltre 180 fino a 200 kW - n° 2</v>
          </cell>
          <cell r="C14395" t="str">
            <v>cad</v>
          </cell>
          <cell r="D14395" t="str">
            <v>32.525,02</v>
          </cell>
        </row>
        <row r="14396">
          <cell r="A14396" t="str">
            <v>1M.02.010.0040.q</v>
          </cell>
          <cell r="B14396" t="str">
            <v>- oltre 200 fino a 220 kW - n° 2</v>
          </cell>
          <cell r="C14396" t="str">
            <v>cad</v>
          </cell>
          <cell r="D14396" t="str">
            <v>34.872,94</v>
          </cell>
        </row>
        <row r="14397">
          <cell r="A14397" t="str">
            <v>1M.02.010.0040.r</v>
          </cell>
          <cell r="B14397" t="str">
            <v>- oltre 220 fino a 240 kW - n° 2</v>
          </cell>
          <cell r="C14397" t="str">
            <v>cad</v>
          </cell>
          <cell r="D14397" t="str">
            <v>37.222,22</v>
          </cell>
        </row>
        <row r="14398">
          <cell r="A14398" t="str">
            <v>1M.02.010.0040.s</v>
          </cell>
          <cell r="B14398" t="str">
            <v>- oltre 240 fino a 260 kW - n° 2</v>
          </cell>
          <cell r="C14398" t="str">
            <v>cad</v>
          </cell>
          <cell r="D14398" t="str">
            <v>39.153,21</v>
          </cell>
        </row>
        <row r="14399">
          <cell r="A14399" t="str">
            <v>1M.02.010.0040.t</v>
          </cell>
          <cell r="B14399" t="str">
            <v>- oltre 260 fino a 280 kW - n° 2</v>
          </cell>
          <cell r="C14399" t="str">
            <v>cad</v>
          </cell>
          <cell r="D14399" t="str">
            <v>40.613,78</v>
          </cell>
        </row>
        <row r="14400">
          <cell r="A14400" t="str">
            <v>1M.02.010.0040.u</v>
          </cell>
          <cell r="B14400" t="str">
            <v>- oltre 280 fino a 300 kW - n° 2</v>
          </cell>
          <cell r="C14400" t="str">
            <v>cad</v>
          </cell>
          <cell r="D14400" t="str">
            <v>47.243,36</v>
          </cell>
        </row>
        <row r="14401">
          <cell r="A14401" t="str">
            <v>1M.02.010.0050</v>
          </cell>
          <cell r="B14401" t="str">
            <v>Aumento di prezzo per refrigeratori d'acqua condensati ad aria con ventilatore elicoidale con riferimento alla serie con le caratteristiche seguenti:</v>
          </cell>
          <cell r="C14401"/>
          <cell r="D14401"/>
        </row>
        <row r="14402">
          <cell r="A14402" t="str">
            <v>1M.02.010.0050.a</v>
          </cell>
          <cell r="B14402" t="str">
            <v>- oltre 92 fino a 104 kW - n° 1</v>
          </cell>
          <cell r="C14402" t="str">
            <v>cad</v>
          </cell>
          <cell r="D14402" t="str">
            <v>2.688,27</v>
          </cell>
        </row>
        <row r="14403">
          <cell r="A14403" t="str">
            <v>1M.02.010.0050.b</v>
          </cell>
          <cell r="B14403" t="str">
            <v>- oltre 92 fino a 104 kW - n° 2</v>
          </cell>
          <cell r="C14403" t="str">
            <v>cad</v>
          </cell>
          <cell r="D14403" t="str">
            <v>2.992,94</v>
          </cell>
        </row>
        <row r="14404">
          <cell r="A14404" t="str">
            <v>1M.02.010.0050.c</v>
          </cell>
          <cell r="B14404" t="str">
            <v>- oltre 104 fino a 120 kW - n° 1</v>
          </cell>
          <cell r="C14404" t="str">
            <v>cad</v>
          </cell>
          <cell r="D14404" t="str">
            <v>3.092,68</v>
          </cell>
        </row>
        <row r="14405">
          <cell r="A14405" t="str">
            <v>1M.02.010.0050.d</v>
          </cell>
          <cell r="B14405" t="str">
            <v>- oltre 104 fino a 120 kW - n° 2</v>
          </cell>
          <cell r="C14405" t="str">
            <v>cad</v>
          </cell>
          <cell r="D14405" t="str">
            <v>3.447,91</v>
          </cell>
        </row>
        <row r="14406">
          <cell r="A14406" t="str">
            <v>1M.02.010.0050.e</v>
          </cell>
          <cell r="B14406" t="str">
            <v>- oltre 120 fino a 140 kW - n° 2</v>
          </cell>
          <cell r="C14406" t="str">
            <v>cad</v>
          </cell>
          <cell r="D14406" t="str">
            <v>4.003,97</v>
          </cell>
        </row>
        <row r="14407">
          <cell r="A14407" t="str">
            <v>1M.02.010.0050.f</v>
          </cell>
          <cell r="B14407" t="str">
            <v>- oltre 140 fino a 160 kW - n° 2</v>
          </cell>
          <cell r="C14407" t="str">
            <v>cad</v>
          </cell>
          <cell r="D14407" t="str">
            <v>4.408,36</v>
          </cell>
        </row>
        <row r="14408">
          <cell r="A14408" t="str">
            <v>1M.02.010.0050.g</v>
          </cell>
          <cell r="B14408" t="str">
            <v>- oltre 160 fino a 180 kW - n° 2</v>
          </cell>
          <cell r="C14408" t="str">
            <v>cad</v>
          </cell>
          <cell r="D14408" t="str">
            <v>4.661,11</v>
          </cell>
        </row>
        <row r="14409">
          <cell r="A14409" t="str">
            <v>1M.02.010.0050.h</v>
          </cell>
          <cell r="B14409" t="str">
            <v>- oltre 180 fino a 220 kW - n° 2</v>
          </cell>
          <cell r="C14409" t="str">
            <v>cad</v>
          </cell>
          <cell r="D14409" t="str">
            <v>4.815,50</v>
          </cell>
        </row>
        <row r="14410">
          <cell r="A14410" t="str">
            <v>1M.02.010.0050.i</v>
          </cell>
          <cell r="B14410" t="str">
            <v>- oltre 220 fino a 260 kW - n° 2</v>
          </cell>
          <cell r="C14410" t="str">
            <v>cad</v>
          </cell>
          <cell r="D14410" t="str">
            <v>4.866,05</v>
          </cell>
        </row>
        <row r="14411">
          <cell r="A14411" t="str">
            <v>1M.02.010.0050.j</v>
          </cell>
          <cell r="B14411" t="str">
            <v>- oltre 260 fino a 280 kW - n° 2</v>
          </cell>
          <cell r="C14411" t="str">
            <v>cad</v>
          </cell>
          <cell r="D14411" t="str">
            <v>5.068,26</v>
          </cell>
        </row>
        <row r="14412">
          <cell r="A14412" t="str">
            <v>1M.02.010.0050.k</v>
          </cell>
          <cell r="B14412" t="str">
            <v>- oltre 280 fino a 300 kW - n° 2</v>
          </cell>
          <cell r="C14412" t="str">
            <v>cad</v>
          </cell>
          <cell r="D14412" t="str">
            <v>5.624,32</v>
          </cell>
        </row>
        <row r="14413">
          <cell r="A14413" t="str">
            <v>1M.02.010.0060</v>
          </cell>
          <cell r="B14413" t="str">
            <v>Aumento di prezzo per refrigeratori d'acqua condensati ad aria con ventilatori elicoidali con RECUPERO PARZIALE del calore di condensazione e con riferimento alla serie con le caratteristiche seguenti:</v>
          </cell>
          <cell r="C14413"/>
          <cell r="D14413"/>
        </row>
        <row r="14414">
          <cell r="A14414" t="str">
            <v>1M.02.010.0060.a</v>
          </cell>
          <cell r="B14414" t="str">
            <v>- oltre 30 fino a 46 kW - n° 1</v>
          </cell>
          <cell r="C14414" t="str">
            <v>cad</v>
          </cell>
          <cell r="D14414" t="str">
            <v>991,82</v>
          </cell>
        </row>
        <row r="14415">
          <cell r="A14415" t="str">
            <v>1M.02.010.0060.b</v>
          </cell>
          <cell r="B14415" t="str">
            <v>- oltre 46 fino a 64 kW - n° 1</v>
          </cell>
          <cell r="C14415" t="str">
            <v>cad</v>
          </cell>
          <cell r="D14415" t="str">
            <v>1.072,43</v>
          </cell>
        </row>
        <row r="14416">
          <cell r="A14416" t="str">
            <v>1M.02.010.0060.c</v>
          </cell>
          <cell r="B14416" t="str">
            <v>- oltre 64 fino a 73 kW - n° 2</v>
          </cell>
          <cell r="C14416" t="str">
            <v>cad</v>
          </cell>
          <cell r="D14416" t="str">
            <v>1.515,06</v>
          </cell>
        </row>
        <row r="14417">
          <cell r="A14417" t="str">
            <v>1M.02.010.0060.d</v>
          </cell>
          <cell r="B14417" t="str">
            <v>- oltre 73 fino a 82 kW - n° 1</v>
          </cell>
          <cell r="C14417" t="str">
            <v>cad</v>
          </cell>
          <cell r="D14417" t="str">
            <v>1.204,94</v>
          </cell>
        </row>
        <row r="14418">
          <cell r="A14418" t="str">
            <v>1M.02.010.0060.e</v>
          </cell>
          <cell r="B14418" t="str">
            <v>- oltre 82 fino a 92 kW - n° 1</v>
          </cell>
          <cell r="C14418" t="str">
            <v>cad</v>
          </cell>
          <cell r="D14418" t="str">
            <v>1.467,65</v>
          </cell>
        </row>
        <row r="14419">
          <cell r="A14419" t="str">
            <v>1M.02.010.0060.f</v>
          </cell>
          <cell r="B14419" t="str">
            <v>- oltre 82 fino a 92 kW - n° 2</v>
          </cell>
          <cell r="C14419" t="str">
            <v>cad</v>
          </cell>
          <cell r="D14419" t="str">
            <v>1.997,77</v>
          </cell>
        </row>
        <row r="14420">
          <cell r="A14420" t="str">
            <v>1M.02.010.0060.g</v>
          </cell>
          <cell r="B14420" t="str">
            <v>- oltre 92 fino a 104 kW - n° 1</v>
          </cell>
          <cell r="C14420" t="str">
            <v>cad</v>
          </cell>
          <cell r="D14420" t="str">
            <v>1.527,77</v>
          </cell>
        </row>
        <row r="14421">
          <cell r="A14421" t="str">
            <v>1M.02.010.0060.h</v>
          </cell>
          <cell r="B14421" t="str">
            <v>- oltre 92 fino a 104 kW - n° 2</v>
          </cell>
          <cell r="C14421" t="str">
            <v>cad</v>
          </cell>
          <cell r="D14421" t="str">
            <v>2.303,81</v>
          </cell>
        </row>
        <row r="14422">
          <cell r="A14422" t="str">
            <v>1M.02.010.0060.i</v>
          </cell>
          <cell r="B14422" t="str">
            <v>- oltre 104 fino a 120 kW - n° 1</v>
          </cell>
          <cell r="C14422" t="str">
            <v>cad</v>
          </cell>
          <cell r="D14422" t="str">
            <v>1.694,44</v>
          </cell>
        </row>
        <row r="14423">
          <cell r="A14423" t="str">
            <v>1M.02.010.0060.j</v>
          </cell>
          <cell r="B14423" t="str">
            <v>- oltre 104 fino a 120 kW - n° 2</v>
          </cell>
          <cell r="C14423" t="str">
            <v>cad</v>
          </cell>
          <cell r="D14423" t="str">
            <v>2.400,81</v>
          </cell>
        </row>
        <row r="14424">
          <cell r="A14424" t="str">
            <v>1M.02.010.0060.k</v>
          </cell>
          <cell r="B14424" t="str">
            <v>- oltre 120 fino a 200 kW - n° 2</v>
          </cell>
          <cell r="C14424" t="str">
            <v>cad</v>
          </cell>
          <cell r="D14424" t="str">
            <v>2.686,34</v>
          </cell>
        </row>
        <row r="14425">
          <cell r="A14425" t="str">
            <v>1M.02.010.0060.l</v>
          </cell>
          <cell r="B14425" t="str">
            <v>- oltre 200 fino a 260 kW - n° 2</v>
          </cell>
          <cell r="C14425" t="str">
            <v>cad</v>
          </cell>
          <cell r="D14425" t="str">
            <v>2.788,81</v>
          </cell>
        </row>
        <row r="14426">
          <cell r="A14426" t="str">
            <v>1M.02.010.0070</v>
          </cell>
          <cell r="B14426" t="str">
            <v>Aumento di prezzo per refrigeratori d'acqua condensati ad aria con ventilatori elicoidali con RECUPERO TOTALE del calore di condensazione e con le caratteristiche seguenti:</v>
          </cell>
          <cell r="C14426"/>
          <cell r="D14426"/>
        </row>
        <row r="14427">
          <cell r="A14427" t="str">
            <v>1M.02.010.0070.a</v>
          </cell>
          <cell r="B14427" t="str">
            <v>- oltre 30 fino a 38 kW - n° 1</v>
          </cell>
          <cell r="C14427" t="str">
            <v>cad</v>
          </cell>
          <cell r="D14427" t="str">
            <v>3.457,86</v>
          </cell>
        </row>
        <row r="14428">
          <cell r="A14428" t="str">
            <v>1M.02.010.0070.b</v>
          </cell>
          <cell r="B14428" t="str">
            <v>- oltre 38 fino a 46 kW - n° 1</v>
          </cell>
          <cell r="C14428" t="str">
            <v>cad</v>
          </cell>
          <cell r="D14428" t="str">
            <v>3.483,82</v>
          </cell>
        </row>
        <row r="14429">
          <cell r="A14429" t="str">
            <v>1M.02.010.0070.c</v>
          </cell>
          <cell r="B14429" t="str">
            <v>- oltre 46 fino a 55 kW - n° 1</v>
          </cell>
          <cell r="C14429" t="str">
            <v>cad</v>
          </cell>
          <cell r="D14429" t="str">
            <v>3.493,39</v>
          </cell>
        </row>
        <row r="14430">
          <cell r="A14430" t="str">
            <v>1M.02.010.0070.d</v>
          </cell>
          <cell r="B14430" t="str">
            <v>- oltre 55 fino a 64 kW - n° 1</v>
          </cell>
          <cell r="C14430" t="str">
            <v>cad</v>
          </cell>
          <cell r="D14430" t="str">
            <v>3.558,97</v>
          </cell>
        </row>
        <row r="14431">
          <cell r="A14431" t="str">
            <v>1M.02.010.0070.e</v>
          </cell>
          <cell r="B14431" t="str">
            <v>- oltre 64 fino a 73 kW - n° 2</v>
          </cell>
          <cell r="C14431" t="str">
            <v>cad</v>
          </cell>
          <cell r="D14431" t="str">
            <v>6.145,26</v>
          </cell>
        </row>
        <row r="14432">
          <cell r="A14432" t="str">
            <v>1M.02.010.0070.f</v>
          </cell>
          <cell r="B14432" t="str">
            <v>- oltre 73 fino a 82 kW - n° 1</v>
          </cell>
          <cell r="C14432" t="str">
            <v>cad</v>
          </cell>
          <cell r="D14432" t="str">
            <v>3.875,94</v>
          </cell>
        </row>
        <row r="14433">
          <cell r="A14433" t="str">
            <v>1M.02.010.0070.g</v>
          </cell>
          <cell r="B14433" t="str">
            <v>- oltre 82 fino a 92 kW - n° 1</v>
          </cell>
          <cell r="C14433" t="str">
            <v>cad</v>
          </cell>
          <cell r="D14433" t="str">
            <v>4.079,91</v>
          </cell>
        </row>
        <row r="14434">
          <cell r="A14434" t="str">
            <v>1M.02.010.0070.h</v>
          </cell>
          <cell r="B14434" t="str">
            <v>- oltre 82 fino a 92 kW - n° 2</v>
          </cell>
          <cell r="C14434" t="str">
            <v>cad</v>
          </cell>
          <cell r="D14434" t="str">
            <v>6.256,33</v>
          </cell>
        </row>
        <row r="14435">
          <cell r="A14435" t="str">
            <v>1M.02.010.0070.i</v>
          </cell>
          <cell r="B14435" t="str">
            <v>- oltre 92 fino a 104 kW - n° 1</v>
          </cell>
          <cell r="C14435" t="str">
            <v>cad</v>
          </cell>
          <cell r="D14435" t="str">
            <v>4.332,66</v>
          </cell>
        </row>
        <row r="14436">
          <cell r="A14436" t="str">
            <v>1M.02.010.0070.j</v>
          </cell>
          <cell r="B14436" t="str">
            <v>- oltre 92 fino a 104 kW - n° 2</v>
          </cell>
          <cell r="C14436" t="str">
            <v>cad</v>
          </cell>
          <cell r="D14436" t="str">
            <v>6.141,55</v>
          </cell>
        </row>
        <row r="14437">
          <cell r="A14437" t="str">
            <v>1M.02.010.0070.k</v>
          </cell>
          <cell r="B14437" t="str">
            <v>- oltre 104 fino a 120 kW - n° 1</v>
          </cell>
          <cell r="C14437" t="str">
            <v>cad</v>
          </cell>
          <cell r="D14437" t="str">
            <v>5.371,00</v>
          </cell>
        </row>
        <row r="14438">
          <cell r="A14438" t="str">
            <v>1M.02.010.0070.l</v>
          </cell>
          <cell r="B14438" t="str">
            <v>- oltre 104 fino a 120 kW - n° 2</v>
          </cell>
          <cell r="C14438" t="str">
            <v>cad</v>
          </cell>
          <cell r="D14438" t="str">
            <v>6.407,97</v>
          </cell>
        </row>
        <row r="14439">
          <cell r="A14439" t="str">
            <v>1M.02.010.0070.m</v>
          </cell>
          <cell r="B14439" t="str">
            <v>- oltre 120 fino a 160 kW - n° 2</v>
          </cell>
          <cell r="C14439" t="str">
            <v>cad</v>
          </cell>
          <cell r="D14439" t="str">
            <v>7.341,11</v>
          </cell>
        </row>
        <row r="14440">
          <cell r="A14440" t="str">
            <v>1M.02.010.0070.n</v>
          </cell>
          <cell r="B14440" t="str">
            <v>- oltre 160 fino a 200 kW - n° 2</v>
          </cell>
          <cell r="C14440" t="str">
            <v>cad</v>
          </cell>
          <cell r="D14440" t="str">
            <v>7.633,49</v>
          </cell>
        </row>
        <row r="14441">
          <cell r="A14441" t="str">
            <v>1M.02.010.0070.o</v>
          </cell>
          <cell r="B14441" t="str">
            <v>- oltre 200 fino a 260 kW - n° 2</v>
          </cell>
          <cell r="C14441" t="str">
            <v>cad</v>
          </cell>
          <cell r="D14441" t="str">
            <v>8.473,73</v>
          </cell>
        </row>
        <row r="14442">
          <cell r="A14442" t="str">
            <v>1M.02.010.0080</v>
          </cell>
          <cell r="B14442"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4442"/>
          <cell r="D14442"/>
        </row>
        <row r="14443">
          <cell r="A14443" t="str">
            <v>1M.02.010.0080.a</v>
          </cell>
          <cell r="B14443" t="str">
            <v>- oltre 290 fino a 320 kW - n° 2</v>
          </cell>
          <cell r="C14443" t="str">
            <v>cad</v>
          </cell>
          <cell r="D14443" t="str">
            <v>53.522,84</v>
          </cell>
        </row>
        <row r="14444">
          <cell r="A14444" t="str">
            <v>1M.02.010.0080.b</v>
          </cell>
          <cell r="B14444" t="str">
            <v>- oltre 320 fino a 350 kW - n° 4</v>
          </cell>
          <cell r="C14444" t="str">
            <v>cad</v>
          </cell>
          <cell r="D14444" t="str">
            <v>58.846,81</v>
          </cell>
        </row>
        <row r="14445">
          <cell r="A14445" t="str">
            <v>1M.02.010.0080.c</v>
          </cell>
          <cell r="B14445" t="str">
            <v>- oltre 350 fino a 380 kW - n° 4</v>
          </cell>
          <cell r="C14445" t="str">
            <v>cad</v>
          </cell>
          <cell r="D14445" t="str">
            <v>62.326,50</v>
          </cell>
        </row>
        <row r="14446">
          <cell r="A14446" t="str">
            <v>1M.02.010.0080.d</v>
          </cell>
          <cell r="B14446" t="str">
            <v>- oltre 380 fino a 420 kW - n° 4</v>
          </cell>
          <cell r="C14446" t="str">
            <v>cad</v>
          </cell>
          <cell r="D14446" t="str">
            <v>65.874,39</v>
          </cell>
        </row>
        <row r="14447">
          <cell r="A14447" t="str">
            <v>1M.02.010.0080.e</v>
          </cell>
          <cell r="B14447" t="str">
            <v>- oltre 420 fino a 460 kW - n° 4</v>
          </cell>
          <cell r="C14447" t="str">
            <v>cad</v>
          </cell>
          <cell r="D14447" t="str">
            <v>68.223,71</v>
          </cell>
        </row>
        <row r="14448">
          <cell r="A14448" t="str">
            <v>1M.02.010.0080.f</v>
          </cell>
          <cell r="B14448" t="str">
            <v>- oltre 460 fino a 500 kW - n° 4</v>
          </cell>
          <cell r="C14448" t="str">
            <v>cad</v>
          </cell>
          <cell r="D14448" t="str">
            <v>70.625,12</v>
          </cell>
        </row>
        <row r="14449">
          <cell r="A14449" t="str">
            <v>1M.02.010.0080.g</v>
          </cell>
          <cell r="B14449" t="str">
            <v>- oltre 500 fino a 540 kW - n° 4</v>
          </cell>
          <cell r="C14449" t="str">
            <v>cad</v>
          </cell>
          <cell r="D14449" t="str">
            <v>73.599,75</v>
          </cell>
        </row>
        <row r="14450">
          <cell r="A14450" t="str">
            <v>1M.02.010.0080.h</v>
          </cell>
          <cell r="B14450" t="str">
            <v>- oltre 540 fino a 580 kW - n° 4</v>
          </cell>
          <cell r="C14450" t="str">
            <v>cad</v>
          </cell>
          <cell r="D14450" t="str">
            <v>80.227,95</v>
          </cell>
        </row>
        <row r="14451">
          <cell r="A14451" t="str">
            <v>1M.02.010.0080.i</v>
          </cell>
          <cell r="B14451" t="str">
            <v>- oltre 580 fino a 620 kW - n° 4</v>
          </cell>
          <cell r="C14451" t="str">
            <v>cad</v>
          </cell>
          <cell r="D14451" t="str">
            <v>87.796,98</v>
          </cell>
        </row>
        <row r="14452">
          <cell r="A14452" t="str">
            <v>1M.02.010.0080.j</v>
          </cell>
          <cell r="B14452" t="str">
            <v>- oltre 620 fino a 660 kW - n° 6</v>
          </cell>
          <cell r="C14452" t="str">
            <v>cad</v>
          </cell>
          <cell r="D14452" t="str">
            <v>102.305,46</v>
          </cell>
        </row>
        <row r="14453">
          <cell r="A14453" t="str">
            <v>1M.02.010.0080.k</v>
          </cell>
          <cell r="B14453" t="str">
            <v>- oltre 660 fino a 700 kW - n° 6</v>
          </cell>
          <cell r="C14453" t="str">
            <v>cad</v>
          </cell>
          <cell r="D14453" t="str">
            <v>105.436,45</v>
          </cell>
        </row>
        <row r="14454">
          <cell r="A14454" t="str">
            <v>1M.02.010.0080.l</v>
          </cell>
          <cell r="B14454" t="str">
            <v>- oltre 700 fino a 740 kW - n° 6</v>
          </cell>
          <cell r="C14454" t="str">
            <v>cad</v>
          </cell>
          <cell r="D14454" t="str">
            <v>108.412,51</v>
          </cell>
        </row>
        <row r="14455">
          <cell r="A14455" t="str">
            <v>1M.02.010.0080.m</v>
          </cell>
          <cell r="B14455" t="str">
            <v>- oltre 740 fino a 800 kW - n° 6</v>
          </cell>
          <cell r="C14455" t="str">
            <v>cad</v>
          </cell>
          <cell r="D14455" t="str">
            <v>116.657,60</v>
          </cell>
        </row>
        <row r="14456">
          <cell r="A14456" t="str">
            <v>1M.02.010.0080.n</v>
          </cell>
          <cell r="B14456" t="str">
            <v>- oltre 800 fino a 920 kW - n° 8</v>
          </cell>
          <cell r="C14456" t="str">
            <v>cad</v>
          </cell>
          <cell r="D14456" t="str">
            <v>140.977,39</v>
          </cell>
        </row>
        <row r="14457">
          <cell r="A14457" t="str">
            <v>1M.02.010.0080.o</v>
          </cell>
          <cell r="B14457" t="str">
            <v>- oltre 920 fino a 1050 kW - n° 8</v>
          </cell>
          <cell r="C14457" t="str">
            <v>cad</v>
          </cell>
          <cell r="D14457" t="str">
            <v>147.450,61</v>
          </cell>
        </row>
        <row r="14458">
          <cell r="A14458" t="str">
            <v>1M.02.010.0090</v>
          </cell>
          <cell r="B14458" t="str">
            <v>Aumento di prezzo per refrigeratori d'acqua condensati ad aria con ventilatori elicoidali con riferimento alla serie con le caratteristiche seguenti:</v>
          </cell>
          <cell r="C14458"/>
          <cell r="D14458"/>
        </row>
        <row r="14459">
          <cell r="A14459" t="str">
            <v>1M.02.010.0090.a</v>
          </cell>
          <cell r="B14459" t="str">
            <v>- oltre 290 fino a 320 kW - n° 2</v>
          </cell>
          <cell r="C14459" t="str">
            <v>cad</v>
          </cell>
          <cell r="D14459" t="str">
            <v>7.802,09</v>
          </cell>
        </row>
        <row r="14460">
          <cell r="A14460" t="str">
            <v>1M.02.010.0090.b</v>
          </cell>
          <cell r="B14460" t="str">
            <v>- oltre 320 fino a 350 kW - n° 4</v>
          </cell>
          <cell r="C14460" t="str">
            <v>cad</v>
          </cell>
          <cell r="D14460" t="str">
            <v>8.661,47</v>
          </cell>
        </row>
        <row r="14461">
          <cell r="A14461" t="str">
            <v>1M.02.010.0090.c</v>
          </cell>
          <cell r="B14461" t="str">
            <v>- oltre 350 fino a 380 kW - n° 4</v>
          </cell>
          <cell r="C14461" t="str">
            <v>cad</v>
          </cell>
          <cell r="D14461" t="str">
            <v>8.865,04</v>
          </cell>
        </row>
        <row r="14462">
          <cell r="A14462" t="str">
            <v>1M.02.010.0090.d</v>
          </cell>
          <cell r="B14462" t="str">
            <v>- oltre 380 fino a 420 kW - n° 4</v>
          </cell>
          <cell r="C14462" t="str">
            <v>cad</v>
          </cell>
          <cell r="D14462" t="str">
            <v>9.371,90</v>
          </cell>
        </row>
        <row r="14463">
          <cell r="A14463" t="str">
            <v>1M.02.010.0090.e</v>
          </cell>
          <cell r="B14463" t="str">
            <v>- oltre 420 fino a 460 kW - n° 4</v>
          </cell>
          <cell r="C14463" t="str">
            <v>cad</v>
          </cell>
          <cell r="D14463" t="str">
            <v>10.030,43</v>
          </cell>
        </row>
        <row r="14464">
          <cell r="A14464" t="str">
            <v>1M.02.010.0090.f</v>
          </cell>
          <cell r="B14464" t="str">
            <v>- oltre 460 fino a 500 kW - n° 4</v>
          </cell>
          <cell r="C14464" t="str">
            <v>cad</v>
          </cell>
          <cell r="D14464" t="str">
            <v>10.433,47</v>
          </cell>
        </row>
        <row r="14465">
          <cell r="A14465" t="str">
            <v>1M.02.010.0090.g</v>
          </cell>
          <cell r="B14465" t="str">
            <v>- oltre 500 fino a 540 kW - n° 4</v>
          </cell>
          <cell r="C14465" t="str">
            <v>cad</v>
          </cell>
          <cell r="D14465" t="str">
            <v>10.839,25</v>
          </cell>
        </row>
        <row r="14466">
          <cell r="A14466" t="str">
            <v>1M.02.010.0090.h</v>
          </cell>
          <cell r="B14466" t="str">
            <v>- oltre 540 fino a 580 kW - n° 4</v>
          </cell>
          <cell r="C14466" t="str">
            <v>cad</v>
          </cell>
          <cell r="D14466" t="str">
            <v>11.851,63</v>
          </cell>
        </row>
        <row r="14467">
          <cell r="A14467" t="str">
            <v>1M.02.010.0090.i</v>
          </cell>
          <cell r="B14467" t="str">
            <v>- oltre 580 fino a 620 kW - n° 4</v>
          </cell>
          <cell r="C14467" t="str">
            <v>cad</v>
          </cell>
          <cell r="D14467" t="str">
            <v>12.965,12</v>
          </cell>
        </row>
        <row r="14468">
          <cell r="A14468" t="str">
            <v>1M.02.010.0090.j</v>
          </cell>
          <cell r="B14468" t="str">
            <v>- oltre 620 fino a 660 kW - n° 6</v>
          </cell>
          <cell r="C14468" t="str">
            <v>cad</v>
          </cell>
          <cell r="D14468" t="str">
            <v>15.193,43</v>
          </cell>
        </row>
        <row r="14469">
          <cell r="A14469" t="str">
            <v>1M.02.010.0090.k</v>
          </cell>
          <cell r="B14469" t="str">
            <v>- oltre 660 fino a 700 kW - n° 6</v>
          </cell>
          <cell r="C14469" t="str">
            <v>cad</v>
          </cell>
          <cell r="D14469" t="str">
            <v>15.649,76</v>
          </cell>
        </row>
        <row r="14470">
          <cell r="A14470" t="str">
            <v>1M.02.010.0090.l</v>
          </cell>
          <cell r="B14470" t="str">
            <v>- oltre 700 fino a 740 kW - n° 6</v>
          </cell>
          <cell r="C14470" t="str">
            <v>cad</v>
          </cell>
          <cell r="D14470" t="str">
            <v>16.512,31</v>
          </cell>
        </row>
        <row r="14471">
          <cell r="A14471" t="str">
            <v>1M.02.010.0090.m</v>
          </cell>
          <cell r="B14471" t="str">
            <v>- oltre 740 fino a 800 kW - n° 6</v>
          </cell>
          <cell r="C14471" t="str">
            <v>cad</v>
          </cell>
          <cell r="D14471" t="str">
            <v>17.347,09</v>
          </cell>
        </row>
        <row r="14472">
          <cell r="A14472" t="str">
            <v>1M.02.010.0090.n</v>
          </cell>
          <cell r="B14472" t="str">
            <v>- oltre 800 fino a 920 kW - n° 8</v>
          </cell>
          <cell r="C14472" t="str">
            <v>cad</v>
          </cell>
          <cell r="D14472" t="str">
            <v>20.993,57</v>
          </cell>
        </row>
        <row r="14473">
          <cell r="A14473" t="str">
            <v>1M.02.010.0090.o</v>
          </cell>
          <cell r="B14473" t="str">
            <v>- oltre 920 fino a 1050 kW - n° 8</v>
          </cell>
          <cell r="C14473" t="str">
            <v>cad</v>
          </cell>
          <cell r="D14473" t="str">
            <v>22.994,17</v>
          </cell>
        </row>
        <row r="14474">
          <cell r="A14474" t="str">
            <v>1M.02.010.0100</v>
          </cell>
          <cell r="B14474" t="str">
            <v>Aumento di prezzo per refrigeratori d'acqua condensati ad aria con ventilatori elicoidali con RECUPERO PARZIALE del calore di condensazione e con riferimento alla serie con le caratteristiche seguenti:</v>
          </cell>
          <cell r="C14474"/>
          <cell r="D14474"/>
        </row>
        <row r="14475">
          <cell r="A14475" t="str">
            <v>1M.02.010.0100.a</v>
          </cell>
          <cell r="B14475" t="str">
            <v>- oltre 290 fino a 320 kW - n° 2</v>
          </cell>
          <cell r="C14475" t="str">
            <v>cad</v>
          </cell>
          <cell r="D14475" t="str">
            <v>3.740,68</v>
          </cell>
        </row>
        <row r="14476">
          <cell r="A14476" t="str">
            <v>1M.02.010.0100.b</v>
          </cell>
          <cell r="B14476" t="str">
            <v>- oltre 320 fino a 350 kW - n° 4</v>
          </cell>
          <cell r="C14476" t="str">
            <v>cad</v>
          </cell>
          <cell r="D14476" t="str">
            <v>3.903,26</v>
          </cell>
        </row>
        <row r="14477">
          <cell r="A14477" t="str">
            <v>1M.02.010.0100.c</v>
          </cell>
          <cell r="B14477" t="str">
            <v>- oltre 350 fino a 580 kW - n° 4</v>
          </cell>
          <cell r="C14477" t="str">
            <v>cad</v>
          </cell>
          <cell r="D14477" t="str">
            <v>4.079,91</v>
          </cell>
        </row>
        <row r="14478">
          <cell r="A14478" t="str">
            <v>1M.02.010.0100.d</v>
          </cell>
          <cell r="B14478" t="str">
            <v>- oltre 580 fino a 620 kW - n° 4</v>
          </cell>
          <cell r="C14478" t="str">
            <v>cad</v>
          </cell>
          <cell r="D14478" t="str">
            <v>4.201,49</v>
          </cell>
        </row>
        <row r="14479">
          <cell r="A14479" t="str">
            <v>1M.02.010.0100.e</v>
          </cell>
          <cell r="B14479" t="str">
            <v>- oltre 620 fino a 800 kW - n° 6</v>
          </cell>
          <cell r="C14479" t="str">
            <v>cad</v>
          </cell>
          <cell r="D14479" t="str">
            <v>5.973,51</v>
          </cell>
        </row>
        <row r="14480">
          <cell r="A14480" t="str">
            <v>1M.02.010.0100.f</v>
          </cell>
          <cell r="B14480" t="str">
            <v>- oltre 800 fino a 920 kW - n° 8</v>
          </cell>
          <cell r="C14480" t="str">
            <v>cad</v>
          </cell>
          <cell r="D14480" t="str">
            <v>7.826,13</v>
          </cell>
        </row>
        <row r="14481">
          <cell r="A14481" t="str">
            <v>1M.02.010.0100.g</v>
          </cell>
          <cell r="B14481" t="str">
            <v>- oltre 920 fino a 1050 kW - n° 8</v>
          </cell>
          <cell r="C14481" t="str">
            <v>cad</v>
          </cell>
          <cell r="D14481" t="str">
            <v>8.048,83</v>
          </cell>
        </row>
        <row r="14482">
          <cell r="A14482" t="str">
            <v>1M.02.010.0110</v>
          </cell>
          <cell r="B14482" t="str">
            <v>Aumento di prezzo per refrigeratori d'acqua condensati ad aria con ventilatori elicoidali con RECUPERO TOTALE del calore di condensazione e con riferimento alla serie con le caratteristiche seguenti:</v>
          </cell>
          <cell r="C14482"/>
          <cell r="D14482"/>
        </row>
        <row r="14483">
          <cell r="A14483" t="str">
            <v>1M.02.010.0110.a</v>
          </cell>
          <cell r="B14483" t="str">
            <v>- oltre 290 fino a 320 kW - n° 2</v>
          </cell>
          <cell r="C14483" t="str">
            <v>cad</v>
          </cell>
          <cell r="D14483" t="str">
            <v>11.070,53</v>
          </cell>
        </row>
        <row r="14484">
          <cell r="A14484" t="str">
            <v>1M.02.010.0110.b</v>
          </cell>
          <cell r="B14484" t="str">
            <v>- oltre 320 fino a 350 kW - n° 4</v>
          </cell>
          <cell r="C14484" t="str">
            <v>cad</v>
          </cell>
          <cell r="D14484" t="str">
            <v>12.084,29</v>
          </cell>
        </row>
        <row r="14485">
          <cell r="A14485" t="str">
            <v>1M.02.010.0110.c</v>
          </cell>
          <cell r="B14485" t="str">
            <v>- oltre 350 fino a 380 kW - n° 4</v>
          </cell>
          <cell r="C14485" t="str">
            <v>cad</v>
          </cell>
          <cell r="D14485" t="str">
            <v>12.195,36</v>
          </cell>
        </row>
        <row r="14486">
          <cell r="A14486" t="str">
            <v>1M.02.010.0110.d</v>
          </cell>
          <cell r="B14486" t="str">
            <v>- oltre 380 fino a 420 kW - n° 4</v>
          </cell>
          <cell r="C14486" t="str">
            <v>cad</v>
          </cell>
          <cell r="D14486" t="str">
            <v>13.694,12</v>
          </cell>
        </row>
        <row r="14487">
          <cell r="A14487" t="str">
            <v>1M.02.010.0110.e</v>
          </cell>
          <cell r="B14487" t="str">
            <v>- oltre 420 fino a 460 kW - n° 4</v>
          </cell>
          <cell r="C14487" t="str">
            <v>cad</v>
          </cell>
          <cell r="D14487" t="str">
            <v>14.726,99</v>
          </cell>
        </row>
        <row r="14488">
          <cell r="A14488" t="str">
            <v>1M.02.010.0110.f</v>
          </cell>
          <cell r="B14488" t="str">
            <v>- oltre 460 fino a 500 kW - n° 4</v>
          </cell>
          <cell r="C14488" t="str">
            <v>cad</v>
          </cell>
          <cell r="D14488" t="str">
            <v>15.370,49</v>
          </cell>
        </row>
        <row r="14489">
          <cell r="A14489" t="str">
            <v>1M.02.010.0110.g</v>
          </cell>
          <cell r="B14489" t="str">
            <v>- oltre 500 fino a 540 kW - n° 4</v>
          </cell>
          <cell r="C14489" t="str">
            <v>cad</v>
          </cell>
          <cell r="D14489" t="str">
            <v>16.225,75</v>
          </cell>
        </row>
        <row r="14490">
          <cell r="A14490" t="str">
            <v>1M.02.010.0110.h</v>
          </cell>
          <cell r="B14490" t="str">
            <v>- oltre 540 fino a 580 kW - n° 4</v>
          </cell>
          <cell r="C14490" t="str">
            <v>cad</v>
          </cell>
          <cell r="D14490" t="str">
            <v>17.268,19</v>
          </cell>
        </row>
        <row r="14491">
          <cell r="A14491" t="str">
            <v>1M.02.010.0110.i</v>
          </cell>
          <cell r="B14491" t="str">
            <v>- oltre 580 fino a 620 kW - n° 4</v>
          </cell>
          <cell r="C14491" t="str">
            <v>cad</v>
          </cell>
          <cell r="D14491" t="str">
            <v>17.545,54</v>
          </cell>
        </row>
        <row r="14492">
          <cell r="A14492" t="str">
            <v>1M.02.010.0110.j</v>
          </cell>
          <cell r="B14492" t="str">
            <v>- oltre 620 fino a 660 kW - n° 6</v>
          </cell>
          <cell r="C14492" t="str">
            <v>cad</v>
          </cell>
          <cell r="D14492" t="str">
            <v>18.516,93</v>
          </cell>
        </row>
        <row r="14493">
          <cell r="A14493" t="str">
            <v>1M.02.010.0110.k</v>
          </cell>
          <cell r="B14493" t="str">
            <v>- oltre 660 fino a 700 kW - n° 6</v>
          </cell>
          <cell r="C14493" t="str">
            <v>cad</v>
          </cell>
          <cell r="D14493" t="str">
            <v>19.515,65</v>
          </cell>
        </row>
        <row r="14494">
          <cell r="A14494" t="str">
            <v>1M.02.010.0110.l</v>
          </cell>
          <cell r="B14494" t="str">
            <v>- oltre 700 fino a 740 kW - n° 6</v>
          </cell>
          <cell r="C14494" t="str">
            <v>cad</v>
          </cell>
          <cell r="D14494" t="str">
            <v>19.943,29</v>
          </cell>
        </row>
        <row r="14495">
          <cell r="A14495" t="str">
            <v>1M.02.010.0110.m</v>
          </cell>
          <cell r="B14495" t="str">
            <v>- oltre 740 fino a 800 kW - n° 6</v>
          </cell>
          <cell r="C14495" t="str">
            <v>cad</v>
          </cell>
          <cell r="D14495" t="str">
            <v>21.237,11</v>
          </cell>
        </row>
        <row r="14496">
          <cell r="A14496" t="str">
            <v>1M.02.010.0110.n</v>
          </cell>
          <cell r="B14496" t="str">
            <v>- oltre 800 fino a 920 kW - n° 8</v>
          </cell>
          <cell r="C14496" t="str">
            <v>cad</v>
          </cell>
          <cell r="D14496" t="str">
            <v>24.283,81</v>
          </cell>
        </row>
        <row r="14497">
          <cell r="A14497" t="str">
            <v>1M.02.010.0110.o</v>
          </cell>
          <cell r="B14497" t="str">
            <v>- oltre 920 fino a 1050 kW - n° 8</v>
          </cell>
          <cell r="C14497" t="str">
            <v>cad</v>
          </cell>
          <cell r="D14497" t="str">
            <v>25.611,81</v>
          </cell>
        </row>
        <row r="14498">
          <cell r="A14498" t="str">
            <v>1M.02.010.0120</v>
          </cell>
          <cell r="B14498"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4498"/>
          <cell r="D14498"/>
        </row>
        <row r="14499">
          <cell r="A14499" t="str">
            <v>1M.02.010.0120.a</v>
          </cell>
          <cell r="B14499" t="str">
            <v>- oltre 100 fino a 120 kW - n° 1</v>
          </cell>
          <cell r="C14499" t="str">
            <v>cad</v>
          </cell>
          <cell r="D14499" t="str">
            <v>26.122,78</v>
          </cell>
        </row>
        <row r="14500">
          <cell r="A14500" t="str">
            <v>1M.02.010.0120.b</v>
          </cell>
          <cell r="B14500" t="str">
            <v>- oltre 120 fino a 145 kW - n° 1</v>
          </cell>
          <cell r="C14500" t="str">
            <v>cad</v>
          </cell>
          <cell r="D14500" t="str">
            <v>28.158,00</v>
          </cell>
        </row>
        <row r="14501">
          <cell r="A14501" t="str">
            <v>1M.02.010.0120.c</v>
          </cell>
          <cell r="B14501" t="str">
            <v>- oltre 145 fino a 175 kW - n° 1</v>
          </cell>
          <cell r="C14501" t="str">
            <v>cad</v>
          </cell>
          <cell r="D14501" t="str">
            <v>29.358,01</v>
          </cell>
        </row>
        <row r="14502">
          <cell r="A14502" t="str">
            <v>1M.02.010.0120.d</v>
          </cell>
          <cell r="B14502" t="str">
            <v>- oltre 145 fino a 175 kW - n° 1</v>
          </cell>
          <cell r="C14502" t="str">
            <v>cad</v>
          </cell>
          <cell r="D14502" t="str">
            <v>33.169,29</v>
          </cell>
        </row>
        <row r="14503">
          <cell r="A14503" t="str">
            <v>1M.02.010.0120.e</v>
          </cell>
          <cell r="B14503" t="str">
            <v>- oltre 200 fino a 230 kW - n° 2</v>
          </cell>
          <cell r="C14503" t="str">
            <v>cad</v>
          </cell>
          <cell r="D14503" t="str">
            <v>43.763,68</v>
          </cell>
        </row>
        <row r="14504">
          <cell r="A14504" t="str">
            <v>1M.02.010.0120.f</v>
          </cell>
          <cell r="B14504" t="str">
            <v>- oltre 230 fino a 270 kW - n° 2</v>
          </cell>
          <cell r="C14504" t="str">
            <v>cad</v>
          </cell>
          <cell r="D14504" t="str">
            <v>48.408,76</v>
          </cell>
        </row>
        <row r="14505">
          <cell r="A14505" t="str">
            <v>1M.02.010.0120.g</v>
          </cell>
          <cell r="B14505" t="str">
            <v>- oltre 270 fino a 320 kW - n° 2</v>
          </cell>
          <cell r="C14505" t="str">
            <v>cad</v>
          </cell>
          <cell r="D14505" t="str">
            <v>51.541,15</v>
          </cell>
        </row>
        <row r="14506">
          <cell r="A14506" t="str">
            <v>1M.02.010.0120.h</v>
          </cell>
          <cell r="B14506" t="str">
            <v>- oltre 320 fino a 370 kW - n° 2</v>
          </cell>
          <cell r="C14506" t="str">
            <v>cad</v>
          </cell>
          <cell r="D14506" t="str">
            <v>57.577,20</v>
          </cell>
        </row>
        <row r="14507">
          <cell r="A14507" t="str">
            <v>1M.02.010.0120.i</v>
          </cell>
          <cell r="B14507" t="str">
            <v>- oltre 370 fino a 420 kW - n° 2</v>
          </cell>
          <cell r="C14507" t="str">
            <v>cad</v>
          </cell>
          <cell r="D14507" t="str">
            <v>65.249,04</v>
          </cell>
        </row>
        <row r="14508">
          <cell r="A14508" t="str">
            <v>1M.02.010.0120.j</v>
          </cell>
          <cell r="B14508" t="str">
            <v>- oltre 420 fino a 470 kW - n° 2</v>
          </cell>
          <cell r="C14508" t="str">
            <v>cad</v>
          </cell>
          <cell r="D14508" t="str">
            <v>69.423,71</v>
          </cell>
        </row>
        <row r="14509">
          <cell r="A14509" t="str">
            <v>1M.02.010.0120.k</v>
          </cell>
          <cell r="B14509" t="str">
            <v>- oltre 470 fino a 530 kW - n° 2</v>
          </cell>
          <cell r="C14509" t="str">
            <v>cad</v>
          </cell>
          <cell r="D14509" t="str">
            <v>82.367,37</v>
          </cell>
        </row>
        <row r="14510">
          <cell r="A14510" t="str">
            <v>1M.02.010.0120.l</v>
          </cell>
          <cell r="B14510" t="str">
            <v>- oltre 530 fino a 590 kW - n° 2</v>
          </cell>
          <cell r="C14510" t="str">
            <v>cad</v>
          </cell>
          <cell r="D14510" t="str">
            <v>86.960,35</v>
          </cell>
        </row>
        <row r="14511">
          <cell r="A14511" t="str">
            <v>1M.02.010.0120.m</v>
          </cell>
          <cell r="B14511" t="str">
            <v>- oltre 590 fino a 640 kW - n° 2</v>
          </cell>
          <cell r="C14511" t="str">
            <v>cad</v>
          </cell>
          <cell r="D14511" t="str">
            <v>90.091,34</v>
          </cell>
        </row>
        <row r="14512">
          <cell r="A14512" t="str">
            <v>1M.02.010.0120.n</v>
          </cell>
          <cell r="B14512" t="str">
            <v>- oltre 640 fino a 690 kW - n° 2</v>
          </cell>
          <cell r="C14512" t="str">
            <v>cad</v>
          </cell>
          <cell r="D14512" t="str">
            <v>99.225,17</v>
          </cell>
        </row>
        <row r="14513">
          <cell r="A14513" t="str">
            <v>1M.02.010.0120.o</v>
          </cell>
          <cell r="B14513" t="str">
            <v>- oltre 690 fino a 740 kW - n° 2</v>
          </cell>
          <cell r="C14513" t="str">
            <v>cad</v>
          </cell>
          <cell r="D14513" t="str">
            <v>107.525,19</v>
          </cell>
        </row>
        <row r="14514">
          <cell r="A14514" t="str">
            <v>1M.02.010.0120.p</v>
          </cell>
          <cell r="B14514" t="str">
            <v>- oltre 740 fino a 800 kW - n° 2</v>
          </cell>
          <cell r="C14514" t="str">
            <v>cad</v>
          </cell>
          <cell r="D14514" t="str">
            <v>120.102,65</v>
          </cell>
        </row>
        <row r="14515">
          <cell r="A14515" t="str">
            <v>1M.02.010.0120.q</v>
          </cell>
          <cell r="B14515" t="str">
            <v>- oltre 800 fino a 860 kW - n° 3</v>
          </cell>
          <cell r="C14515" t="str">
            <v>cad</v>
          </cell>
          <cell r="D14515" t="str">
            <v>123.233,67</v>
          </cell>
        </row>
        <row r="14516">
          <cell r="A14516" t="str">
            <v>1M.02.010.0120.r</v>
          </cell>
          <cell r="B14516" t="str">
            <v>- oltre 860 fino a 920 kW - n° 3</v>
          </cell>
          <cell r="C14516" t="str">
            <v>cad</v>
          </cell>
          <cell r="D14516" t="str">
            <v>128.347,76</v>
          </cell>
        </row>
        <row r="14517">
          <cell r="A14517" t="str">
            <v>1M.02.010.0120.s</v>
          </cell>
          <cell r="B14517" t="str">
            <v>- oltre 920 fino a 980 kW - n° 3</v>
          </cell>
          <cell r="C14517" t="str">
            <v>cad</v>
          </cell>
          <cell r="D14517" t="str">
            <v>131.636,51</v>
          </cell>
        </row>
        <row r="14518">
          <cell r="A14518" t="str">
            <v>1M.02.010.0120.t</v>
          </cell>
          <cell r="B14518" t="str">
            <v>- oltre 980 fino a 1060 kW - n° 4</v>
          </cell>
          <cell r="C14518" t="str">
            <v>cad</v>
          </cell>
          <cell r="D14518" t="str">
            <v>155.749,22</v>
          </cell>
        </row>
        <row r="14519">
          <cell r="A14519" t="str">
            <v>1M.02.010.0120.u</v>
          </cell>
          <cell r="B14519" t="str">
            <v>- oltre 1060 fino a 1100 kW - n° 4</v>
          </cell>
          <cell r="C14519" t="str">
            <v>cad</v>
          </cell>
          <cell r="D14519" t="str">
            <v>162.846,42</v>
          </cell>
        </row>
        <row r="14520">
          <cell r="A14520" t="str">
            <v>1M.02.010.0120.v</v>
          </cell>
          <cell r="B14520" t="str">
            <v>- oltre 1170 fino a 1280 kW - n° 4</v>
          </cell>
          <cell r="C14520" t="str">
            <v>cad</v>
          </cell>
          <cell r="D14520" t="str">
            <v>166.395,74</v>
          </cell>
        </row>
        <row r="14521">
          <cell r="A14521" t="str">
            <v>1M.02.010.0130</v>
          </cell>
          <cell r="B14521" t="str">
            <v>Aumento di prezzo per refrigeratori d'acqua condensati ad aria con ventilatori elicoidali con riferimento alla serie con le caratteristiche seguenti:</v>
          </cell>
          <cell r="C14521"/>
          <cell r="D14521"/>
        </row>
        <row r="14522">
          <cell r="A14522" t="str">
            <v>1M.02.010.0130.a</v>
          </cell>
          <cell r="B14522" t="str">
            <v>- oltre 100 fino a 175 kW - n° 1</v>
          </cell>
          <cell r="C14522" t="str">
            <v>cad</v>
          </cell>
          <cell r="D14522" t="str">
            <v>2.536,61</v>
          </cell>
        </row>
        <row r="14523">
          <cell r="A14523" t="str">
            <v>1M.02.010.0130.b</v>
          </cell>
          <cell r="B14523" t="str">
            <v>- oltre 175 fino a 200 kW - n° 1</v>
          </cell>
          <cell r="C14523" t="str">
            <v>cad</v>
          </cell>
          <cell r="D14523" t="str">
            <v>2.637,72</v>
          </cell>
        </row>
        <row r="14524">
          <cell r="A14524" t="str">
            <v>1M.02.010.0130.c</v>
          </cell>
          <cell r="B14524" t="str">
            <v>- oltre 200 fino a 230 kW - n° 2</v>
          </cell>
          <cell r="C14524" t="str">
            <v>cad</v>
          </cell>
          <cell r="D14524" t="str">
            <v>3.512,11</v>
          </cell>
        </row>
        <row r="14525">
          <cell r="A14525" t="str">
            <v>1M.02.010.0130.d</v>
          </cell>
          <cell r="B14525" t="str">
            <v>- oltre 230 fino a 270 kW - n° 2</v>
          </cell>
          <cell r="C14525" t="str">
            <v>cad</v>
          </cell>
          <cell r="D14525" t="str">
            <v>5.998,66</v>
          </cell>
        </row>
        <row r="14526">
          <cell r="A14526" t="str">
            <v>1M.02.010.0130.e</v>
          </cell>
          <cell r="B14526" t="str">
            <v>- oltre 270 fino a 320 kW - n° 2</v>
          </cell>
          <cell r="C14526" t="str">
            <v>cad</v>
          </cell>
          <cell r="D14526" t="str">
            <v>7.373,09</v>
          </cell>
        </row>
        <row r="14527">
          <cell r="A14527" t="str">
            <v>1M.02.010.0130.f</v>
          </cell>
          <cell r="B14527" t="str">
            <v>- oltre 320 fino a 370 kW - n° 2</v>
          </cell>
          <cell r="C14527" t="str">
            <v>cad</v>
          </cell>
          <cell r="D14527" t="str">
            <v>8.967,51</v>
          </cell>
        </row>
        <row r="14528">
          <cell r="A14528" t="str">
            <v>1M.02.010.0130.g</v>
          </cell>
          <cell r="B14528" t="str">
            <v>- oltre 370 fino a 420 kW - n° 2</v>
          </cell>
          <cell r="C14528" t="str">
            <v>cad</v>
          </cell>
          <cell r="D14528" t="str">
            <v>10.130,18</v>
          </cell>
        </row>
        <row r="14529">
          <cell r="A14529" t="str">
            <v>1M.02.010.0130.h</v>
          </cell>
          <cell r="B14529" t="str">
            <v>- oltre 420 fino a 470 kW - n° 2</v>
          </cell>
          <cell r="C14529" t="str">
            <v>cad</v>
          </cell>
          <cell r="D14529" t="str">
            <v>10.637,03</v>
          </cell>
        </row>
        <row r="14530">
          <cell r="A14530" t="str">
            <v>1M.02.010.0130.i</v>
          </cell>
          <cell r="B14530" t="str">
            <v>- oltre 470 fino a 530 kW - n° 2</v>
          </cell>
          <cell r="C14530" t="str">
            <v>cad</v>
          </cell>
          <cell r="D14530" t="str">
            <v>12.661,80</v>
          </cell>
        </row>
        <row r="14531">
          <cell r="A14531" t="str">
            <v>1M.02.010.0130.j</v>
          </cell>
          <cell r="B14531" t="str">
            <v>- oltre 530 fino a 590 kW - n° 2</v>
          </cell>
          <cell r="C14531" t="str">
            <v>cad</v>
          </cell>
          <cell r="D14531" t="str">
            <v>13.118,13</v>
          </cell>
        </row>
        <row r="14532">
          <cell r="A14532" t="str">
            <v>1M.02.010.0130.k</v>
          </cell>
          <cell r="B14532" t="str">
            <v>- oltre 590 fino a 640 kW - n° 2</v>
          </cell>
          <cell r="C14532" t="str">
            <v>cad</v>
          </cell>
          <cell r="D14532" t="str">
            <v>13.526,63</v>
          </cell>
        </row>
        <row r="14533">
          <cell r="A14533" t="str">
            <v>1M.02.010.0130.l</v>
          </cell>
          <cell r="B14533" t="str">
            <v>- oltre 640 fino a 690 kW - n° 2</v>
          </cell>
          <cell r="C14533" t="str">
            <v>cad</v>
          </cell>
          <cell r="D14533" t="str">
            <v>14.646,94</v>
          </cell>
        </row>
        <row r="14534">
          <cell r="A14534" t="str">
            <v>1M.02.010.0130.m</v>
          </cell>
          <cell r="B14534" t="str">
            <v>- oltre 690 fino a 740 kW - n° 2</v>
          </cell>
          <cell r="C14534" t="str">
            <v>cad</v>
          </cell>
          <cell r="D14534" t="str">
            <v>17.547,93</v>
          </cell>
        </row>
        <row r="14535">
          <cell r="A14535" t="str">
            <v>1M.02.010.0130.n</v>
          </cell>
          <cell r="B14535" t="str">
            <v>- oltre 740 fino a 860 kW - n° 3</v>
          </cell>
          <cell r="C14535" t="str">
            <v>cad</v>
          </cell>
          <cell r="D14535" t="str">
            <v>19.472,94</v>
          </cell>
        </row>
        <row r="14536">
          <cell r="A14536" t="str">
            <v>1M.02.010.0130.o</v>
          </cell>
          <cell r="B14536" t="str">
            <v>- oltre 860 fino a 980 kW - n° 3</v>
          </cell>
          <cell r="C14536" t="str">
            <v>cad</v>
          </cell>
          <cell r="D14536" t="str">
            <v>20.283,12</v>
          </cell>
        </row>
        <row r="14537">
          <cell r="A14537" t="str">
            <v>1M.02.010.0130.p</v>
          </cell>
          <cell r="B14537" t="str">
            <v>- oltre 980 fino a 1060 kW - n° 4</v>
          </cell>
          <cell r="C14537" t="str">
            <v>cad</v>
          </cell>
          <cell r="D14537" t="str">
            <v>21.729,04</v>
          </cell>
        </row>
        <row r="14538">
          <cell r="A14538" t="str">
            <v>1M.02.010.0130.q</v>
          </cell>
          <cell r="B14538" t="str">
            <v>- oltre 1060 fino a 1170 kW - n° 4</v>
          </cell>
          <cell r="C14538" t="str">
            <v>cad</v>
          </cell>
          <cell r="D14538" t="str">
            <v>22.591,13</v>
          </cell>
        </row>
        <row r="14539">
          <cell r="A14539" t="str">
            <v>1M.02.010.0130.r</v>
          </cell>
          <cell r="B14539" t="str">
            <v>- oltre 1170 fino a 1280 kW - n° 4</v>
          </cell>
          <cell r="C14539" t="str">
            <v>cad</v>
          </cell>
          <cell r="D14539" t="str">
            <v>23.450,49</v>
          </cell>
        </row>
        <row r="14540">
          <cell r="A14540" t="str">
            <v>1M.02.010.0140</v>
          </cell>
          <cell r="B14540" t="str">
            <v>Aumento di prezzo per refrigeratori d'acqua condensati ad aria con ventilatori elicoidali con RECUPERO PARZIALE del calore di condensazione e con riferimento alla serie con le caratteristiche seguenti:</v>
          </cell>
          <cell r="C14540"/>
          <cell r="D14540"/>
        </row>
        <row r="14541">
          <cell r="A14541" t="str">
            <v>1M.02.010.0140.a</v>
          </cell>
          <cell r="B14541" t="str">
            <v>- oltre 100 fino a 145 kW - n° 1</v>
          </cell>
          <cell r="C14541" t="str">
            <v>cad</v>
          </cell>
          <cell r="D14541" t="str">
            <v>1.628,88</v>
          </cell>
        </row>
        <row r="14542">
          <cell r="A14542" t="str">
            <v>1M.02.010.0140.b</v>
          </cell>
          <cell r="B14542" t="str">
            <v>- oltre 145 fino a 200 kW - n° 1</v>
          </cell>
          <cell r="C14542" t="str">
            <v>cad</v>
          </cell>
          <cell r="D14542" t="str">
            <v>1.821,52</v>
          </cell>
        </row>
        <row r="14543">
          <cell r="A14543" t="str">
            <v>1M.02.010.0140.c</v>
          </cell>
          <cell r="B14543" t="str">
            <v>- oltre 200 fino a 230 kW - n° 2</v>
          </cell>
          <cell r="C14543" t="str">
            <v>cad</v>
          </cell>
          <cell r="D14543" t="str">
            <v>2.381,68</v>
          </cell>
        </row>
        <row r="14544">
          <cell r="A14544" t="str">
            <v>1M.02.010.0140.d</v>
          </cell>
          <cell r="B14544" t="str">
            <v>- oltre 230 fino a 270 kW - n° 2</v>
          </cell>
          <cell r="C14544" t="str">
            <v>cad</v>
          </cell>
          <cell r="D14544" t="str">
            <v>2.941,83</v>
          </cell>
        </row>
        <row r="14545">
          <cell r="A14545" t="str">
            <v>1M.02.010.0140.e</v>
          </cell>
          <cell r="B14545" t="str">
            <v>- oltre 270 fino a 320 kW - n° 2</v>
          </cell>
          <cell r="C14545" t="str">
            <v>cad</v>
          </cell>
          <cell r="D14545" t="str">
            <v>3.501,99</v>
          </cell>
        </row>
        <row r="14546">
          <cell r="A14546" t="str">
            <v>1M.02.010.0140.f</v>
          </cell>
          <cell r="B14546" t="str">
            <v>- oltre 320 fino a 370 kW - n° 2</v>
          </cell>
          <cell r="C14546" t="str">
            <v>cad</v>
          </cell>
          <cell r="D14546" t="str">
            <v>3.842,19</v>
          </cell>
        </row>
        <row r="14547">
          <cell r="A14547" t="str">
            <v>1M.02.010.0140.g</v>
          </cell>
          <cell r="B14547" t="str">
            <v>- oltre 370 fino a 470 kW - n° 2</v>
          </cell>
          <cell r="C14547" t="str">
            <v>cad</v>
          </cell>
          <cell r="D14547" t="str">
            <v>4.028,40</v>
          </cell>
        </row>
        <row r="14548">
          <cell r="A14548" t="str">
            <v>1M.02.010.0140.h</v>
          </cell>
          <cell r="B14548" t="str">
            <v>- oltre 470 fino a 590 kW - n° 2</v>
          </cell>
          <cell r="C14548" t="str">
            <v>cad</v>
          </cell>
          <cell r="D14548" t="str">
            <v>4.262,02</v>
          </cell>
        </row>
        <row r="14549">
          <cell r="A14549" t="str">
            <v>1M.02.010.0140.i</v>
          </cell>
          <cell r="B14549" t="str">
            <v>- oltre 590 fino a 690 kW - n° 2</v>
          </cell>
          <cell r="C14549" t="str">
            <v>cad</v>
          </cell>
          <cell r="D14549" t="str">
            <v>4.494,27</v>
          </cell>
        </row>
        <row r="14550">
          <cell r="A14550" t="str">
            <v>1M.02.010.0140.j</v>
          </cell>
          <cell r="B14550" t="str">
            <v>- oltre 690 fino a 740 kW - n° 2</v>
          </cell>
          <cell r="C14550" t="str">
            <v>cad</v>
          </cell>
          <cell r="D14550" t="str">
            <v>4.949,24</v>
          </cell>
        </row>
        <row r="14551">
          <cell r="A14551" t="str">
            <v>1M.02.010.0140.k</v>
          </cell>
          <cell r="B14551" t="str">
            <v>- oltre 740 fino a 800 kW - n° 3</v>
          </cell>
          <cell r="C14551" t="str">
            <v>cad</v>
          </cell>
          <cell r="D14551" t="str">
            <v>5.861,87</v>
          </cell>
        </row>
        <row r="14552">
          <cell r="A14552" t="str">
            <v>1M.02.010.0140.l</v>
          </cell>
          <cell r="B14552" t="str">
            <v>- oltre 800 fino a 920 kW - n° 3</v>
          </cell>
          <cell r="C14552" t="str">
            <v>cad</v>
          </cell>
          <cell r="D14552" t="str">
            <v>6.322,31</v>
          </cell>
        </row>
        <row r="14553">
          <cell r="A14553" t="str">
            <v>1M.02.010.0140.m</v>
          </cell>
          <cell r="B14553" t="str">
            <v>- oltre 920 fino a 980 kW - n° 3</v>
          </cell>
          <cell r="C14553" t="str">
            <v>cad</v>
          </cell>
          <cell r="D14553" t="str">
            <v>6.773,16</v>
          </cell>
        </row>
        <row r="14554">
          <cell r="A14554" t="str">
            <v>1M.02.010.0140.n</v>
          </cell>
          <cell r="B14554" t="str">
            <v>- oltre 980 fino a 1170 kW - n° 4</v>
          </cell>
          <cell r="C14554" t="str">
            <v>cad</v>
          </cell>
          <cell r="D14554" t="str">
            <v>7.684,44</v>
          </cell>
        </row>
        <row r="14555">
          <cell r="A14555" t="str">
            <v>1M.02.010.0140.o</v>
          </cell>
          <cell r="B14555" t="str">
            <v>- oltre 1170 fino a 1280 kW - n° 4</v>
          </cell>
          <cell r="C14555" t="str">
            <v>cad</v>
          </cell>
          <cell r="D14555" t="str">
            <v>8.595,71</v>
          </cell>
        </row>
        <row r="14556">
          <cell r="A14556" t="str">
            <v>1M.02.010.0150</v>
          </cell>
          <cell r="B14556" t="str">
            <v>Aumento di prezzo per refrigeratori d'acqua condensati ad aria con ventilatori elicoidali con RECUPERO TOTALE del calore di condensazione e con riferimento alla serie con le caratteristiche seguenti:</v>
          </cell>
          <cell r="C14556"/>
          <cell r="D14556"/>
        </row>
        <row r="14557">
          <cell r="A14557" t="str">
            <v>1M.02.010.0150.a</v>
          </cell>
          <cell r="B14557" t="str">
            <v>- oltre 100 fino a 120 kW - n° 1</v>
          </cell>
          <cell r="C14557" t="str">
            <v>cad</v>
          </cell>
          <cell r="D14557" t="str">
            <v>4.239,75</v>
          </cell>
        </row>
        <row r="14558">
          <cell r="A14558" t="str">
            <v>1M.02.010.0150.b</v>
          </cell>
          <cell r="B14558" t="str">
            <v>- oltre 120 fino a 145 kW - n° 1</v>
          </cell>
          <cell r="C14558" t="str">
            <v>cad</v>
          </cell>
          <cell r="D14558" t="str">
            <v>4.474,75</v>
          </cell>
        </row>
        <row r="14559">
          <cell r="A14559" t="str">
            <v>1M.02.010.0150.c</v>
          </cell>
          <cell r="B14559" t="str">
            <v>- oltre 145 fino a 175 kW - n° 1</v>
          </cell>
          <cell r="C14559" t="str">
            <v>cad</v>
          </cell>
          <cell r="D14559" t="str">
            <v>4.588,14</v>
          </cell>
        </row>
        <row r="14560">
          <cell r="A14560" t="str">
            <v>1M.02.010.0150.d</v>
          </cell>
          <cell r="B14560" t="str">
            <v>- oltre 175 fino a 200 kW - n° 1</v>
          </cell>
          <cell r="C14560" t="str">
            <v>cad</v>
          </cell>
          <cell r="D14560" t="str">
            <v>4.899,65</v>
          </cell>
        </row>
        <row r="14561">
          <cell r="A14561" t="str">
            <v>1M.02.010.0150.e</v>
          </cell>
          <cell r="B14561" t="str">
            <v>- oltre 200 fino a 230 kW - n° 2</v>
          </cell>
          <cell r="C14561" t="str">
            <v>cad</v>
          </cell>
          <cell r="D14561" t="str">
            <v>7.558,35</v>
          </cell>
        </row>
        <row r="14562">
          <cell r="A14562" t="str">
            <v>1M.02.010.0150.f</v>
          </cell>
          <cell r="B14562" t="str">
            <v>- oltre 230 fino a 270 kW - n° 2</v>
          </cell>
          <cell r="C14562" t="str">
            <v>cad</v>
          </cell>
          <cell r="D14562" t="str">
            <v>8.965,57</v>
          </cell>
        </row>
        <row r="14563">
          <cell r="A14563" t="str">
            <v>1M.02.010.0150.g</v>
          </cell>
          <cell r="B14563" t="str">
            <v>- oltre 270 fino a 320 kW - n° 2</v>
          </cell>
          <cell r="C14563" t="str">
            <v>cad</v>
          </cell>
          <cell r="D14563" t="str">
            <v>10.073,59</v>
          </cell>
        </row>
        <row r="14564">
          <cell r="A14564" t="str">
            <v>1M.02.010.0150.h</v>
          </cell>
          <cell r="B14564" t="str">
            <v>- oltre 320 fino a 370 kW - n° 2</v>
          </cell>
          <cell r="C14564" t="str">
            <v>cad</v>
          </cell>
          <cell r="D14564" t="str">
            <v>10.499,85</v>
          </cell>
        </row>
        <row r="14565">
          <cell r="A14565" t="str">
            <v>1M.02.010.0150.i</v>
          </cell>
          <cell r="B14565" t="str">
            <v>- oltre 370 fino a 420 kW - n° 2</v>
          </cell>
          <cell r="C14565" t="str">
            <v>cad</v>
          </cell>
          <cell r="D14565" t="str">
            <v>12.336,47</v>
          </cell>
        </row>
        <row r="14566">
          <cell r="A14566" t="str">
            <v>1M.02.010.0150.j</v>
          </cell>
          <cell r="B14566" t="str">
            <v>- oltre 420 fino a 470 kW - n° 2</v>
          </cell>
          <cell r="C14566" t="str">
            <v>cad</v>
          </cell>
          <cell r="D14566" t="str">
            <v>13.762,84</v>
          </cell>
        </row>
        <row r="14567">
          <cell r="A14567" t="str">
            <v>1M.02.010.0150.k</v>
          </cell>
          <cell r="B14567" t="str">
            <v>- oltre 470 fino a 530 kW - n° 2</v>
          </cell>
          <cell r="C14567" t="str">
            <v>cad</v>
          </cell>
          <cell r="D14567" t="str">
            <v>14.068,88</v>
          </cell>
        </row>
        <row r="14568">
          <cell r="A14568" t="str">
            <v>1M.02.010.0150.l</v>
          </cell>
          <cell r="B14568" t="str">
            <v>- oltre 530 fino a 590 kW - n° 2</v>
          </cell>
          <cell r="C14568" t="str">
            <v>cad</v>
          </cell>
          <cell r="D14568" t="str">
            <v>14.978,79</v>
          </cell>
        </row>
        <row r="14569">
          <cell r="A14569" t="str">
            <v>1M.02.010.0150.m</v>
          </cell>
          <cell r="B14569" t="str">
            <v>- oltre 590 fino a 640 kW - n° 2</v>
          </cell>
          <cell r="C14569" t="str">
            <v>cad</v>
          </cell>
          <cell r="D14569" t="str">
            <v>15.890,06</v>
          </cell>
        </row>
        <row r="14570">
          <cell r="A14570" t="str">
            <v>1M.02.010.0150.n</v>
          </cell>
          <cell r="B14570" t="str">
            <v>- oltre 640 fino a 690 kW - n° 2</v>
          </cell>
          <cell r="C14570" t="str">
            <v>cad</v>
          </cell>
          <cell r="D14570" t="str">
            <v>16.616,90</v>
          </cell>
        </row>
        <row r="14571">
          <cell r="A14571" t="str">
            <v>1M.02.010.0150.o</v>
          </cell>
          <cell r="B14571" t="str">
            <v>- oltre 690 fino a 740 kW - n° 2</v>
          </cell>
          <cell r="C14571" t="str">
            <v>cad</v>
          </cell>
          <cell r="D14571" t="str">
            <v>17.263,13</v>
          </cell>
        </row>
        <row r="14572">
          <cell r="A14572" t="str">
            <v>1M.02.010.0150.p</v>
          </cell>
          <cell r="B14572" t="str">
            <v>- oltre 740 fino a 800 kW - n° 2</v>
          </cell>
          <cell r="C14572" t="str">
            <v>cad</v>
          </cell>
          <cell r="D14572" t="str">
            <v>18.402,56</v>
          </cell>
        </row>
        <row r="14573">
          <cell r="A14573" t="str">
            <v>1M.02.010.0150.q</v>
          </cell>
          <cell r="B14573" t="str">
            <v>- oltre 800 fino a 860 kW - n° 3</v>
          </cell>
          <cell r="C14573" t="str">
            <v>cad</v>
          </cell>
          <cell r="D14573" t="str">
            <v>19.540,64</v>
          </cell>
        </row>
        <row r="14574">
          <cell r="A14574" t="str">
            <v>1M.02.010.0150.r</v>
          </cell>
          <cell r="B14574" t="str">
            <v>- oltre 860 fino a 920 kW - n° 3</v>
          </cell>
          <cell r="C14574" t="str">
            <v>cad</v>
          </cell>
          <cell r="D14574" t="str">
            <v>21.363,20</v>
          </cell>
        </row>
        <row r="14575">
          <cell r="A14575" t="str">
            <v>1M.02.010.0150.s</v>
          </cell>
          <cell r="B14575" t="str">
            <v>- oltre 920 fino a 980 kW - n° 3</v>
          </cell>
          <cell r="C14575" t="str">
            <v>cad</v>
          </cell>
          <cell r="D14575" t="str">
            <v>22.266,29</v>
          </cell>
        </row>
        <row r="14576">
          <cell r="A14576" t="str">
            <v>1M.02.010.0150.t</v>
          </cell>
          <cell r="B14576" t="str">
            <v>- oltre 980 fino a 1060 kW - n° 4</v>
          </cell>
          <cell r="C14576" t="str">
            <v>cad</v>
          </cell>
          <cell r="D14576" t="str">
            <v>23.191,23</v>
          </cell>
        </row>
        <row r="14577">
          <cell r="A14577" t="str">
            <v>1M.02.010.0150.u</v>
          </cell>
          <cell r="B14577" t="str">
            <v>- oltre 1060 fino a 1170 kW - n° 4</v>
          </cell>
          <cell r="C14577" t="str">
            <v>cad</v>
          </cell>
          <cell r="D14577" t="str">
            <v>25.013,79</v>
          </cell>
        </row>
        <row r="14578">
          <cell r="A14578" t="str">
            <v>1M.02.010.0150.v</v>
          </cell>
          <cell r="B14578" t="str">
            <v>- oltre 1170 fino a 1280 kW - n° 4</v>
          </cell>
          <cell r="C14578" t="str">
            <v>cad</v>
          </cell>
          <cell r="D14578" t="str">
            <v>25.925,08</v>
          </cell>
        </row>
        <row r="14579">
          <cell r="A14579" t="str">
            <v>1M.02.010.0160</v>
          </cell>
          <cell r="B14579"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4579"/>
          <cell r="D14579"/>
        </row>
        <row r="14580">
          <cell r="A14580" t="str">
            <v>1M.02.010.0160.a</v>
          </cell>
          <cell r="B14580" t="str">
            <v>- oltre 25 fino a 28 kW - n° 1</v>
          </cell>
          <cell r="C14580" t="str">
            <v>cad</v>
          </cell>
          <cell r="D14580" t="str">
            <v>13.701,64</v>
          </cell>
        </row>
        <row r="14581">
          <cell r="A14581" t="str">
            <v>1M.02.010.0160.b</v>
          </cell>
          <cell r="B14581" t="str">
            <v>- oltre 28 fino a 34 kW - n° 1</v>
          </cell>
          <cell r="C14581" t="str">
            <v>cad</v>
          </cell>
          <cell r="D14581" t="str">
            <v>14.276,30</v>
          </cell>
        </row>
        <row r="14582">
          <cell r="A14582" t="str">
            <v>1M.02.010.0160.c</v>
          </cell>
          <cell r="B14582" t="str">
            <v>- oltre 34 fino a 44 kW - n° 1</v>
          </cell>
          <cell r="C14582" t="str">
            <v>cad</v>
          </cell>
          <cell r="D14582" t="str">
            <v>15.163,62</v>
          </cell>
        </row>
        <row r="14583">
          <cell r="A14583" t="str">
            <v>1M.02.010.0160.d</v>
          </cell>
          <cell r="B14583" t="str">
            <v>- oltre 44 fino a 54 kW - n° 1</v>
          </cell>
          <cell r="C14583" t="str">
            <v>cad</v>
          </cell>
          <cell r="D14583" t="str">
            <v>16.519,94</v>
          </cell>
        </row>
        <row r="14584">
          <cell r="A14584" t="str">
            <v>1M.02.010.0160.e</v>
          </cell>
          <cell r="B14584" t="str">
            <v>- oltre 54 fino a 65 kW - n° 1</v>
          </cell>
          <cell r="C14584" t="str">
            <v>cad</v>
          </cell>
          <cell r="D14584" t="str">
            <v>18.242,49</v>
          </cell>
        </row>
        <row r="14585">
          <cell r="A14585" t="str">
            <v>1M.02.010.0160.f</v>
          </cell>
          <cell r="B14585" t="str">
            <v>- oltre 54 fino a 65 kW - n° 2</v>
          </cell>
          <cell r="C14585" t="str">
            <v>cad</v>
          </cell>
          <cell r="D14585" t="str">
            <v>21.477,70</v>
          </cell>
        </row>
        <row r="14586">
          <cell r="A14586" t="str">
            <v>1M.02.010.0160.g</v>
          </cell>
          <cell r="B14586" t="str">
            <v>- oltre 65 fino a 77 kW - n° 1</v>
          </cell>
          <cell r="C14586" t="str">
            <v>cad</v>
          </cell>
          <cell r="D14586" t="str">
            <v>20.435,46</v>
          </cell>
        </row>
        <row r="14587">
          <cell r="A14587" t="str">
            <v>1M.02.010.0160.h</v>
          </cell>
          <cell r="B14587" t="str">
            <v>- oltre 65 fino a 77 kW - n° 2</v>
          </cell>
          <cell r="C14587" t="str">
            <v>cad</v>
          </cell>
          <cell r="D14587" t="str">
            <v>23.097,44</v>
          </cell>
        </row>
        <row r="14588">
          <cell r="A14588" t="str">
            <v>1M.02.010.0160.i</v>
          </cell>
          <cell r="B14588" t="str">
            <v>- oltre 77 fino a 85 kW - n° 1</v>
          </cell>
          <cell r="C14588" t="str">
            <v>cad</v>
          </cell>
          <cell r="D14588" t="str">
            <v>21.111,50</v>
          </cell>
        </row>
        <row r="14589">
          <cell r="A14589" t="str">
            <v>1M.02.010.0160.j</v>
          </cell>
          <cell r="B14589" t="str">
            <v>- oltre 77 fino a 85 kW - n° 2</v>
          </cell>
          <cell r="C14589" t="str">
            <v>cad</v>
          </cell>
          <cell r="D14589" t="str">
            <v>23.670,67</v>
          </cell>
        </row>
        <row r="14590">
          <cell r="A14590" t="str">
            <v>1M.02.010.0160.k</v>
          </cell>
          <cell r="B14590" t="str">
            <v>- oltre 85 fino a 105 kW - n° 2</v>
          </cell>
          <cell r="C14590" t="str">
            <v>cad</v>
          </cell>
          <cell r="D14590" t="str">
            <v>28.140,52</v>
          </cell>
        </row>
        <row r="14591">
          <cell r="A14591" t="str">
            <v>1M.02.010.0160.l</v>
          </cell>
          <cell r="B14591" t="str">
            <v>- oltre 105 fino a 120 kW - n° 2</v>
          </cell>
          <cell r="C14591" t="str">
            <v>cad</v>
          </cell>
          <cell r="D14591" t="str">
            <v>28.506,71</v>
          </cell>
        </row>
        <row r="14592">
          <cell r="A14592" t="str">
            <v>1M.02.010.0160.m</v>
          </cell>
          <cell r="B14592" t="str">
            <v>- oltre 120 fino a 130 kW - n° 2</v>
          </cell>
          <cell r="C14592" t="str">
            <v>cad</v>
          </cell>
          <cell r="D14592" t="str">
            <v>29.967,28</v>
          </cell>
        </row>
        <row r="14593">
          <cell r="A14593" t="str">
            <v>1M.02.010.0160.n</v>
          </cell>
          <cell r="B14593" t="str">
            <v>- oltre 130 fino a 140 kW - n° 2</v>
          </cell>
          <cell r="C14593" t="str">
            <v>cad</v>
          </cell>
          <cell r="D14593" t="str">
            <v>32.158,83</v>
          </cell>
        </row>
        <row r="14594">
          <cell r="A14594" t="str">
            <v>1M.02.010.0160.o</v>
          </cell>
          <cell r="B14594" t="str">
            <v>- oltre 140 fino a 155 kW - n° 2</v>
          </cell>
          <cell r="C14594" t="str">
            <v>cad</v>
          </cell>
          <cell r="D14594" t="str">
            <v>34.195,47</v>
          </cell>
        </row>
        <row r="14595">
          <cell r="A14595" t="str">
            <v>1M.02.010.0160.p</v>
          </cell>
          <cell r="B14595" t="str">
            <v>- oltre 155 fino a 190 kW - n° 2</v>
          </cell>
          <cell r="C14595" t="str">
            <v>cad</v>
          </cell>
          <cell r="D14595" t="str">
            <v>35.605,33</v>
          </cell>
        </row>
        <row r="14596">
          <cell r="A14596" t="str">
            <v>1M.02.010.0160.q</v>
          </cell>
          <cell r="B14596" t="str">
            <v>- oltre 190 fino a 210 kW - n° 2</v>
          </cell>
          <cell r="C14596" t="str">
            <v>cad</v>
          </cell>
          <cell r="D14596" t="str">
            <v>43.798,29</v>
          </cell>
        </row>
        <row r="14597">
          <cell r="A14597" t="str">
            <v>1M.02.010.0170</v>
          </cell>
          <cell r="B14597" t="str">
            <v>Aumento di prezzo per refrigeratori d'acqua condensati ad aria con ventilatori elicoidali con riferimento alla serie con le caratteristiche seguenti:</v>
          </cell>
          <cell r="C14597"/>
          <cell r="D14597"/>
        </row>
        <row r="14598">
          <cell r="A14598" t="str">
            <v>1M.02.010.0170.a</v>
          </cell>
          <cell r="B14598" t="str">
            <v>- oltre 25 fino a 28 kW - n° 1</v>
          </cell>
          <cell r="C14598" t="str">
            <v>cad</v>
          </cell>
          <cell r="D14598" t="str">
            <v>1.170,38</v>
          </cell>
        </row>
        <row r="14599">
          <cell r="A14599" t="str">
            <v>1M.02.010.0170.b</v>
          </cell>
          <cell r="B14599" t="str">
            <v>- oltre 28 fino a 34 kW - n° 1</v>
          </cell>
          <cell r="C14599" t="str">
            <v>cad</v>
          </cell>
          <cell r="D14599" t="str">
            <v>1.219,56</v>
          </cell>
        </row>
        <row r="14600">
          <cell r="A14600" t="str">
            <v>1M.02.010.0170.c</v>
          </cell>
          <cell r="B14600" t="str">
            <v>- oltre 34 fino a 38 kW - n° 1</v>
          </cell>
          <cell r="C14600" t="str">
            <v>cad</v>
          </cell>
          <cell r="D14600" t="str">
            <v>1.270,13</v>
          </cell>
        </row>
        <row r="14601">
          <cell r="A14601" t="str">
            <v>1M.02.010.0170.d</v>
          </cell>
          <cell r="B14601" t="str">
            <v>- oltre 44 fino a 54 kW - n° 1</v>
          </cell>
          <cell r="C14601" t="str">
            <v>cad</v>
          </cell>
          <cell r="D14601" t="str">
            <v>1.322,02</v>
          </cell>
        </row>
        <row r="14602">
          <cell r="A14602" t="str">
            <v>1M.02.010.0170.e</v>
          </cell>
          <cell r="B14602" t="str">
            <v>- oltre 54 fino a 65 kW - n° 1</v>
          </cell>
          <cell r="C14602" t="str">
            <v>cad</v>
          </cell>
          <cell r="D14602" t="str">
            <v>1.454,57</v>
          </cell>
        </row>
        <row r="14603">
          <cell r="A14603" t="str">
            <v>1M.02.010.0170.f</v>
          </cell>
          <cell r="B14603" t="str">
            <v>- oltre 54 fino a 65 kW - n° 2</v>
          </cell>
          <cell r="C14603" t="str">
            <v>cad</v>
          </cell>
          <cell r="D14603" t="str">
            <v>2.233,32</v>
          </cell>
        </row>
        <row r="14604">
          <cell r="A14604" t="str">
            <v>1M.02.010.0170.g</v>
          </cell>
          <cell r="B14604" t="str">
            <v>- oltre 65 fino a 77 kW - n° 1</v>
          </cell>
          <cell r="C14604" t="str">
            <v>cad</v>
          </cell>
          <cell r="D14604" t="str">
            <v>1.587,08</v>
          </cell>
        </row>
        <row r="14605">
          <cell r="A14605" t="str">
            <v>1M.02.010.0170.h</v>
          </cell>
          <cell r="B14605" t="str">
            <v>- oltre 65 fino a 77 kW - n° 2</v>
          </cell>
          <cell r="C14605" t="str">
            <v>cad</v>
          </cell>
          <cell r="D14605" t="str">
            <v>2.763,42</v>
          </cell>
        </row>
        <row r="14606">
          <cell r="A14606" t="str">
            <v>1M.02.010.0170.i</v>
          </cell>
          <cell r="B14606" t="str">
            <v>- oltre 77 fino a 85 kW - n° 1</v>
          </cell>
          <cell r="C14606" t="str">
            <v>cad</v>
          </cell>
          <cell r="D14606" t="str">
            <v>2.486,07</v>
          </cell>
        </row>
        <row r="14607">
          <cell r="A14607" t="str">
            <v>1M.02.010.0170.j</v>
          </cell>
          <cell r="B14607" t="str">
            <v>- oltre 77 fino a 85 kW - n° 2</v>
          </cell>
          <cell r="C14607" t="str">
            <v>cad</v>
          </cell>
          <cell r="D14607" t="str">
            <v>3.294,87</v>
          </cell>
        </row>
        <row r="14608">
          <cell r="A14608" t="str">
            <v>1M.02.010.0170.k</v>
          </cell>
          <cell r="B14608" t="str">
            <v>- oltre 85 fino a 105 kW - n° 2</v>
          </cell>
          <cell r="C14608" t="str">
            <v>cad</v>
          </cell>
          <cell r="D14608" t="str">
            <v>3.338,61</v>
          </cell>
        </row>
        <row r="14609">
          <cell r="A14609" t="str">
            <v>1M.02.010.0170.l</v>
          </cell>
          <cell r="B14609" t="str">
            <v>- oltre 105 fino a 120 kW - n° 2</v>
          </cell>
          <cell r="C14609" t="str">
            <v>cad</v>
          </cell>
          <cell r="D14609" t="str">
            <v>3.382,32</v>
          </cell>
        </row>
        <row r="14610">
          <cell r="A14610" t="str">
            <v>1M.02.010.0170.m</v>
          </cell>
          <cell r="B14610" t="str">
            <v>- oltre 120 fino a 130 kW - n° 2</v>
          </cell>
          <cell r="C14610" t="str">
            <v>cad</v>
          </cell>
          <cell r="D14610" t="str">
            <v>3.426,04</v>
          </cell>
        </row>
        <row r="14611">
          <cell r="A14611" t="str">
            <v>1M.02.010.0170.n</v>
          </cell>
          <cell r="B14611" t="str">
            <v>- oltre 130 fino a 140 kW - n° 2</v>
          </cell>
          <cell r="C14611" t="str">
            <v>cad</v>
          </cell>
          <cell r="D14611" t="str">
            <v>3.469,77</v>
          </cell>
        </row>
        <row r="14612">
          <cell r="A14612" t="str">
            <v>1M.02.010.0170.o</v>
          </cell>
          <cell r="B14612" t="str">
            <v>- oltre 130 fino a 140 kW - n° 2</v>
          </cell>
          <cell r="C14612" t="str">
            <v>cad</v>
          </cell>
          <cell r="D14612" t="str">
            <v>3.512,11</v>
          </cell>
        </row>
        <row r="14613">
          <cell r="A14613" t="str">
            <v>1M.02.010.0170.p</v>
          </cell>
          <cell r="B14613" t="str">
            <v>- oltre 155 fino a 190 kW - n° 2</v>
          </cell>
          <cell r="C14613" t="str">
            <v>cad</v>
          </cell>
          <cell r="D14613" t="str">
            <v>3.555,83</v>
          </cell>
        </row>
        <row r="14614">
          <cell r="A14614" t="str">
            <v>1M.02.010.0170.q</v>
          </cell>
          <cell r="B14614" t="str">
            <v>- oltre 190 fino a 210 kW - n° 2</v>
          </cell>
          <cell r="C14614" t="str">
            <v>cad</v>
          </cell>
          <cell r="D14614" t="str">
            <v>3.599,56</v>
          </cell>
        </row>
        <row r="14615">
          <cell r="A14615" t="str">
            <v>1M.02.010.0180</v>
          </cell>
          <cell r="B14615" t="str">
            <v>Aumento di prezzo per refrigeratori d'acqua condensati ad aria con ventilatori elicoidali con RECUPERO PARZIALE del calore di condensazione e con riferimento alla serie con le caratteristiche seguenti:</v>
          </cell>
          <cell r="C14615"/>
          <cell r="D14615"/>
        </row>
        <row r="14616">
          <cell r="A14616" t="str">
            <v>1M.02.010.0180.a</v>
          </cell>
          <cell r="B14616" t="str">
            <v>- oltre 25 fino a 44 kW - n° 1</v>
          </cell>
          <cell r="C14616" t="str">
            <v>cad</v>
          </cell>
          <cell r="D14616" t="str">
            <v>1.234,99</v>
          </cell>
        </row>
        <row r="14617">
          <cell r="A14617" t="str">
            <v>1M.02.010.0180.b</v>
          </cell>
          <cell r="B14617" t="str">
            <v>- oltre 44 fino a 65 kW - n° 1</v>
          </cell>
          <cell r="C14617" t="str">
            <v>cad</v>
          </cell>
          <cell r="D14617" t="str">
            <v>1.467,26</v>
          </cell>
        </row>
        <row r="14618">
          <cell r="A14618" t="str">
            <v>1M.02.010.0180.c</v>
          </cell>
          <cell r="B14618" t="str">
            <v>- oltre 54 fino a 65 kW - n° 2</v>
          </cell>
          <cell r="C14618" t="str">
            <v>cad</v>
          </cell>
          <cell r="D14618" t="str">
            <v>2.030,15</v>
          </cell>
        </row>
        <row r="14619">
          <cell r="A14619" t="str">
            <v>1M.02.010.0180.d</v>
          </cell>
          <cell r="B14619" t="str">
            <v>- oltre 65 fino a 77 kW - n° 1</v>
          </cell>
          <cell r="C14619" t="str">
            <v>cad</v>
          </cell>
          <cell r="D14619" t="str">
            <v>1.588,85</v>
          </cell>
        </row>
        <row r="14620">
          <cell r="A14620" t="str">
            <v>1M.02.010.0180.e</v>
          </cell>
          <cell r="B14620" t="str">
            <v>- oltre 65 fino a 77 kW - n° 2</v>
          </cell>
          <cell r="C14620" t="str">
            <v>cad</v>
          </cell>
          <cell r="D14620" t="str">
            <v>2.030,15</v>
          </cell>
        </row>
        <row r="14621">
          <cell r="A14621" t="str">
            <v>1M.02.010.0180.f</v>
          </cell>
          <cell r="B14621" t="str">
            <v>- oltre 77 fino a 85 kW - n° 1</v>
          </cell>
          <cell r="C14621" t="str">
            <v>cad</v>
          </cell>
          <cell r="D14621" t="str">
            <v>1.588,85</v>
          </cell>
        </row>
        <row r="14622">
          <cell r="A14622" t="str">
            <v>1M.02.010.0180.g</v>
          </cell>
          <cell r="B14622" t="str">
            <v>- oltre 77 fino a 85 kW - n° 2</v>
          </cell>
          <cell r="C14622" t="str">
            <v>cad</v>
          </cell>
          <cell r="D14622" t="str">
            <v>2.030,15</v>
          </cell>
        </row>
        <row r="14623">
          <cell r="A14623" t="str">
            <v>1M.02.010.0180.h</v>
          </cell>
          <cell r="B14623" t="str">
            <v>- oltre 85 fino a 120 kW - n° 2</v>
          </cell>
          <cell r="C14623" t="str">
            <v>cad</v>
          </cell>
          <cell r="D14623" t="str">
            <v>2.201,34</v>
          </cell>
        </row>
        <row r="14624">
          <cell r="A14624" t="str">
            <v>1M.02.010.0180.i</v>
          </cell>
          <cell r="B14624" t="str">
            <v>- oltre 120 fino a 140 kW - n° 2</v>
          </cell>
          <cell r="C14624" t="str">
            <v>cad</v>
          </cell>
          <cell r="D14624" t="str">
            <v>2.352,98</v>
          </cell>
        </row>
        <row r="14625">
          <cell r="A14625" t="str">
            <v>1M.02.010.0180.j</v>
          </cell>
          <cell r="B14625" t="str">
            <v>- oltre 140 fino a 190 kW - n° 2</v>
          </cell>
          <cell r="C14625" t="str">
            <v>cad</v>
          </cell>
          <cell r="D14625" t="str">
            <v>2.631,71</v>
          </cell>
        </row>
        <row r="14626">
          <cell r="A14626" t="str">
            <v>1M.02.010.0180.k</v>
          </cell>
          <cell r="B14626" t="str">
            <v>- oltre 190 fino a 210 kW - n° 2</v>
          </cell>
          <cell r="C14626" t="str">
            <v>cad</v>
          </cell>
          <cell r="D14626" t="str">
            <v>2.717,76</v>
          </cell>
        </row>
        <row r="14627">
          <cell r="A14627" t="str">
            <v>1M.02.010.0190</v>
          </cell>
          <cell r="B14627" t="str">
            <v>Aumento di prezzo per refrigeratori d'acqua condensati ad aria con ventilatori elicoidali con RECUPERO TOTALE del calore di condensazione e con riferimento alla serie con le caratteristiche seguenti:</v>
          </cell>
          <cell r="C14627"/>
          <cell r="D14627"/>
        </row>
        <row r="14628">
          <cell r="A14628" t="str">
            <v>1M.02.010.0190.a</v>
          </cell>
          <cell r="B14628" t="str">
            <v>- oltre 25 fino a 28 kW - n° 1</v>
          </cell>
          <cell r="C14628" t="str">
            <v>cad</v>
          </cell>
          <cell r="D14628" t="str">
            <v>3.360,86</v>
          </cell>
        </row>
        <row r="14629">
          <cell r="A14629" t="str">
            <v>1M.02.010.0190.b</v>
          </cell>
          <cell r="B14629" t="str">
            <v>- oltre 28 fino a 34 kW - n° 1</v>
          </cell>
          <cell r="C14629" t="str">
            <v>cad</v>
          </cell>
          <cell r="D14629" t="str">
            <v>3.654,61</v>
          </cell>
        </row>
        <row r="14630">
          <cell r="A14630" t="str">
            <v>1M.02.010.0190.c</v>
          </cell>
          <cell r="B14630" t="str">
            <v>- oltre 34 fino a 65 kW - n° 1</v>
          </cell>
          <cell r="C14630" t="str">
            <v>cad</v>
          </cell>
          <cell r="D14630" t="str">
            <v>3.710,63</v>
          </cell>
        </row>
        <row r="14631">
          <cell r="A14631" t="str">
            <v>1M.02.010.0190.d</v>
          </cell>
          <cell r="B14631" t="str">
            <v>- oltre 54 fino a 65 kW - n° 2</v>
          </cell>
          <cell r="C14631" t="str">
            <v>cad</v>
          </cell>
          <cell r="D14631" t="str">
            <v>5.781,83</v>
          </cell>
        </row>
        <row r="14632">
          <cell r="A14632" t="str">
            <v>1M.02.010.0190.e</v>
          </cell>
          <cell r="B14632" t="str">
            <v>- oltre 65 fino a 77 kW - n° 1</v>
          </cell>
          <cell r="C14632" t="str">
            <v>cad</v>
          </cell>
          <cell r="D14632" t="str">
            <v>3.830,84</v>
          </cell>
        </row>
        <row r="14633">
          <cell r="A14633" t="str">
            <v>1M.02.010.0190.f</v>
          </cell>
          <cell r="B14633" t="str">
            <v>- oltre 65 fino a 77 kW - n° 2</v>
          </cell>
          <cell r="C14633" t="str">
            <v>cad</v>
          </cell>
          <cell r="D14633" t="str">
            <v>6.044,15</v>
          </cell>
        </row>
        <row r="14634">
          <cell r="A14634" t="str">
            <v>1M.02.010.0190.g</v>
          </cell>
          <cell r="B14634" t="str">
            <v>- oltre 77 fino a 85 kW - n° 1</v>
          </cell>
          <cell r="C14634" t="str">
            <v>cad</v>
          </cell>
          <cell r="D14634" t="str">
            <v>4.309,02</v>
          </cell>
        </row>
        <row r="14635">
          <cell r="A14635" t="str">
            <v>1M.02.010.0190.h</v>
          </cell>
          <cell r="B14635" t="str">
            <v>- oltre 77 fino a 85 kW - n° 2</v>
          </cell>
          <cell r="C14635" t="str">
            <v>cad</v>
          </cell>
          <cell r="D14635" t="str">
            <v>6.044,15</v>
          </cell>
        </row>
        <row r="14636">
          <cell r="A14636" t="str">
            <v>1M.02.010.0190.i</v>
          </cell>
          <cell r="B14636" t="str">
            <v>- oltre 85 fino a 120 kW - n° 2</v>
          </cell>
          <cell r="C14636" t="str">
            <v>cad</v>
          </cell>
          <cell r="D14636" t="str">
            <v>6.226,26</v>
          </cell>
        </row>
        <row r="14637">
          <cell r="A14637" t="str">
            <v>1M.02.010.0190.j</v>
          </cell>
          <cell r="B14637" t="str">
            <v>- oltre 120 fino a 140 kW - n° 2</v>
          </cell>
          <cell r="C14637" t="str">
            <v>cad</v>
          </cell>
          <cell r="D14637" t="str">
            <v>6.351,95</v>
          </cell>
        </row>
        <row r="14638">
          <cell r="A14638" t="str">
            <v>1M.02.010.0190.k</v>
          </cell>
          <cell r="B14638" t="str">
            <v>- oltre 140 fino a 155 kW - n° 2</v>
          </cell>
          <cell r="C14638" t="str">
            <v>cad</v>
          </cell>
          <cell r="D14638" t="str">
            <v>6.789,16</v>
          </cell>
        </row>
        <row r="14639">
          <cell r="A14639" t="str">
            <v>1M.02.010.0190.l</v>
          </cell>
          <cell r="B14639" t="str">
            <v>- oltre 155 fino a 190 kW - n° 2</v>
          </cell>
          <cell r="C14639" t="str">
            <v>cad</v>
          </cell>
          <cell r="D14639" t="str">
            <v>6.873,87</v>
          </cell>
        </row>
        <row r="14640">
          <cell r="A14640" t="str">
            <v>1M.02.010.0190.m</v>
          </cell>
          <cell r="B14640" t="str">
            <v>- oltre 190 fino a 210 kW - n° 2</v>
          </cell>
          <cell r="C14640" t="str">
            <v>cad</v>
          </cell>
          <cell r="D14640" t="str">
            <v>7.547,41</v>
          </cell>
        </row>
        <row r="14641">
          <cell r="A14641" t="str">
            <v>1M.02.010.0200</v>
          </cell>
          <cell r="B14641"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4641"/>
          <cell r="D14641"/>
        </row>
        <row r="14642">
          <cell r="A14642" t="str">
            <v>1M.02.010.0200.a</v>
          </cell>
          <cell r="B14642" t="str">
            <v>- oltre 270 fino a 300 kW - n° 2</v>
          </cell>
          <cell r="C14642" t="str">
            <v>cad</v>
          </cell>
          <cell r="D14642" t="str">
            <v>67.839,19</v>
          </cell>
        </row>
        <row r="14643">
          <cell r="A14643" t="str">
            <v>1M.02.010.0200.b</v>
          </cell>
          <cell r="B14643" t="str">
            <v>- oltre 300 fino a 330 kW - n° 2</v>
          </cell>
          <cell r="C14643" t="str">
            <v>cad</v>
          </cell>
          <cell r="D14643" t="str">
            <v>71.116,66</v>
          </cell>
        </row>
        <row r="14644">
          <cell r="A14644" t="str">
            <v>1M.02.010.0200.c</v>
          </cell>
          <cell r="B14644" t="str">
            <v>- oltre 330 fino a 370 kW - n° 2</v>
          </cell>
          <cell r="C14644" t="str">
            <v>cad</v>
          </cell>
          <cell r="D14644" t="str">
            <v>74.942,01</v>
          </cell>
        </row>
        <row r="14645">
          <cell r="A14645" t="str">
            <v>1M.02.010.0200.d</v>
          </cell>
          <cell r="B14645" t="str">
            <v>- oltre 370 fino a 420 kW - n° 2</v>
          </cell>
          <cell r="C14645" t="str">
            <v>cad</v>
          </cell>
          <cell r="D14645" t="str">
            <v>81.310,43</v>
          </cell>
        </row>
        <row r="14646">
          <cell r="A14646" t="str">
            <v>1M.02.010.0200.e</v>
          </cell>
          <cell r="B14646" t="str">
            <v>- oltre 420 fino a 460 kW - n° 2</v>
          </cell>
          <cell r="C14646" t="str">
            <v>cad</v>
          </cell>
          <cell r="D14646" t="str">
            <v>85.365,37</v>
          </cell>
        </row>
        <row r="14647">
          <cell r="A14647" t="str">
            <v>1M.02.010.0200.f</v>
          </cell>
          <cell r="B14647" t="str">
            <v>- oltre 460 fino a 500 kW - n° 2</v>
          </cell>
          <cell r="C14647" t="str">
            <v>cad</v>
          </cell>
          <cell r="D14647" t="str">
            <v>88.859,74</v>
          </cell>
        </row>
        <row r="14648">
          <cell r="A14648" t="str">
            <v>1M.02.010.0200.g</v>
          </cell>
          <cell r="B14648" t="str">
            <v>- oltre 500 fino a 540 kW - n° 2</v>
          </cell>
          <cell r="C14648" t="str">
            <v>cad</v>
          </cell>
          <cell r="D14648" t="str">
            <v>93.927,36</v>
          </cell>
        </row>
        <row r="14649">
          <cell r="A14649" t="str">
            <v>1M.02.010.0200.h</v>
          </cell>
          <cell r="B14649" t="str">
            <v>- oltre 540 fino a 590 kW - n° 2</v>
          </cell>
          <cell r="C14649" t="str">
            <v>cad</v>
          </cell>
          <cell r="D14649" t="str">
            <v>100.382,30</v>
          </cell>
        </row>
        <row r="14650">
          <cell r="A14650" t="str">
            <v>1M.02.010.0200.i</v>
          </cell>
          <cell r="B14650" t="str">
            <v>- oltre 590 fino a 630 kW - n° 2</v>
          </cell>
          <cell r="C14650" t="str">
            <v>cad</v>
          </cell>
          <cell r="D14650" t="str">
            <v>106.737,25</v>
          </cell>
        </row>
        <row r="14651">
          <cell r="A14651" t="str">
            <v>1M.02.010.0200.j</v>
          </cell>
          <cell r="B14651" t="str">
            <v>- oltre 630 fino a 670 kW - n° 2</v>
          </cell>
          <cell r="C14651" t="str">
            <v>cad</v>
          </cell>
          <cell r="D14651" t="str">
            <v>113.078,10</v>
          </cell>
        </row>
        <row r="14652">
          <cell r="A14652" t="str">
            <v>1M.02.010.0200.k</v>
          </cell>
          <cell r="B14652" t="str">
            <v>- oltre 670 fino a 710 kW - n° 3</v>
          </cell>
          <cell r="C14652" t="str">
            <v>cad</v>
          </cell>
          <cell r="D14652" t="str">
            <v>113.189,36</v>
          </cell>
        </row>
        <row r="14653">
          <cell r="A14653" t="str">
            <v>1M.02.010.0200.l</v>
          </cell>
          <cell r="B14653" t="str">
            <v>- oltre 710 fino a 750 kW - n° 3</v>
          </cell>
          <cell r="C14653" t="str">
            <v>cad</v>
          </cell>
          <cell r="D14653" t="str">
            <v>118.451,34</v>
          </cell>
        </row>
        <row r="14654">
          <cell r="A14654" t="str">
            <v>1M.02.010.0200.m</v>
          </cell>
          <cell r="B14654" t="str">
            <v>- oltre 750 fino a 800 kW - n° 3</v>
          </cell>
          <cell r="C14654" t="str">
            <v>cad</v>
          </cell>
          <cell r="D14654" t="str">
            <v>127.395,04</v>
          </cell>
        </row>
        <row r="14655">
          <cell r="A14655" t="str">
            <v>1M.02.010.0200.n</v>
          </cell>
          <cell r="B14655" t="str">
            <v>- oltre 800 fino a 850 kW - n° 4</v>
          </cell>
          <cell r="C14655" t="str">
            <v>cad</v>
          </cell>
          <cell r="D14655" t="str">
            <v>133.593,63</v>
          </cell>
        </row>
        <row r="14656">
          <cell r="A14656" t="str">
            <v>1M.02.010.0200.o</v>
          </cell>
          <cell r="B14656" t="str">
            <v>- oltre 850 fino a 890 kW - n° 4</v>
          </cell>
          <cell r="C14656" t="str">
            <v>cad</v>
          </cell>
          <cell r="D14656" t="str">
            <v>138.473,93</v>
          </cell>
        </row>
        <row r="14657">
          <cell r="A14657" t="str">
            <v>1M.02.010.0200.p</v>
          </cell>
          <cell r="B14657" t="str">
            <v>- oltre 890 fino a 940 kW - n° 4</v>
          </cell>
          <cell r="C14657" t="str">
            <v>cad</v>
          </cell>
          <cell r="D14657" t="str">
            <v>148.292,27</v>
          </cell>
        </row>
        <row r="14658">
          <cell r="A14658" t="str">
            <v>1M.02.010.0200.q</v>
          </cell>
          <cell r="B14658" t="str">
            <v>- oltre 940 fino a 1000 kW - n° 4</v>
          </cell>
          <cell r="C14658" t="str">
            <v>cad</v>
          </cell>
          <cell r="D14658" t="str">
            <v>152.309,17</v>
          </cell>
        </row>
        <row r="14659">
          <cell r="A14659" t="str">
            <v>1M.02.010.0200.r</v>
          </cell>
          <cell r="B14659" t="str">
            <v>- oltre 1000 fino a 1080 kW - n° 4</v>
          </cell>
          <cell r="C14659" t="str">
            <v>cad</v>
          </cell>
          <cell r="D14659" t="str">
            <v>164.614,81</v>
          </cell>
        </row>
        <row r="14660">
          <cell r="A14660" t="str">
            <v>1M.02.010.0200.s</v>
          </cell>
          <cell r="B14660" t="str">
            <v>- oltre 1080 fino a 1170 kW - n° 4</v>
          </cell>
          <cell r="C14660" t="str">
            <v>cad</v>
          </cell>
          <cell r="D14660" t="str">
            <v>176.505,00</v>
          </cell>
        </row>
        <row r="14661">
          <cell r="A14661" t="str">
            <v>1M.02.010.0200.t</v>
          </cell>
          <cell r="B14661" t="str">
            <v>- oltre 1170 fino a 1270 kW - n° 4</v>
          </cell>
          <cell r="C14661" t="str">
            <v>cad</v>
          </cell>
          <cell r="D14661" t="str">
            <v>185.692,32</v>
          </cell>
        </row>
        <row r="14662">
          <cell r="A14662" t="str">
            <v>1M.02.010.0200.u</v>
          </cell>
          <cell r="B14662" t="str">
            <v>- oltre 1270 fino a 1350 kW - n° 4</v>
          </cell>
          <cell r="C14662" t="str">
            <v>cad</v>
          </cell>
          <cell r="D14662" t="str">
            <v>195.240,24</v>
          </cell>
        </row>
        <row r="14663">
          <cell r="A14663" t="str">
            <v>1M.02.010.0200.v</v>
          </cell>
          <cell r="B14663" t="str">
            <v>- oltre 1350 fino a 1430 kW - n° 4</v>
          </cell>
          <cell r="C14663" t="str">
            <v>cad</v>
          </cell>
          <cell r="D14663" t="str">
            <v>203.944,70</v>
          </cell>
        </row>
        <row r="14664">
          <cell r="A14664" t="str">
            <v>1M.02.010.0210</v>
          </cell>
          <cell r="B14664" t="str">
            <v>Aumento di prezzo per refrigeratori d'acqua condensati ad aria con ventilatori elicoidali con riferimento alla serie con le caratteristiche seguenti:</v>
          </cell>
          <cell r="C14664"/>
          <cell r="D14664"/>
        </row>
        <row r="14665">
          <cell r="A14665" t="str">
            <v>1M.02.010.0210.a</v>
          </cell>
          <cell r="B14665" t="str">
            <v>- oltre 270 fino a 300 kW - n° 2</v>
          </cell>
          <cell r="C14665" t="str">
            <v>cad</v>
          </cell>
          <cell r="D14665" t="str">
            <v>7.322,56</v>
          </cell>
        </row>
        <row r="14666">
          <cell r="A14666" t="str">
            <v>1M.02.010.0210.b</v>
          </cell>
          <cell r="B14666" t="str">
            <v>- oltre 300 fino a 330 kW - n° 2</v>
          </cell>
          <cell r="C14666" t="str">
            <v>cad</v>
          </cell>
          <cell r="D14666" t="str">
            <v>8.425,09</v>
          </cell>
        </row>
        <row r="14667">
          <cell r="A14667" t="str">
            <v>1M.02.010.0210.c</v>
          </cell>
          <cell r="B14667" t="str">
            <v>- oltre 330 fino a 370 kW - n° 2</v>
          </cell>
          <cell r="C14667" t="str">
            <v>cad</v>
          </cell>
          <cell r="D14667" t="str">
            <v>9.147,83</v>
          </cell>
        </row>
        <row r="14668">
          <cell r="A14668" t="str">
            <v>1M.02.010.0210.d</v>
          </cell>
          <cell r="B14668" t="str">
            <v>- oltre 370 fino a 420 kW - n° 2</v>
          </cell>
          <cell r="C14668" t="str">
            <v>cad</v>
          </cell>
          <cell r="D14668" t="str">
            <v>9.280,37</v>
          </cell>
        </row>
        <row r="14669">
          <cell r="A14669" t="str">
            <v>1M.02.010.0210.e</v>
          </cell>
          <cell r="B14669" t="str">
            <v>- oltre 420 fino a 460 kW - n° 2</v>
          </cell>
          <cell r="C14669" t="str">
            <v>cad</v>
          </cell>
          <cell r="D14669" t="str">
            <v>9.412,89</v>
          </cell>
        </row>
        <row r="14670">
          <cell r="A14670" t="str">
            <v>1M.02.010.0210.f</v>
          </cell>
          <cell r="B14670" t="str">
            <v>- oltre 460 fino a 500 kW - n° 2</v>
          </cell>
          <cell r="C14670" t="str">
            <v>cad</v>
          </cell>
          <cell r="D14670" t="str">
            <v>9.949,82</v>
          </cell>
        </row>
        <row r="14671">
          <cell r="A14671" t="str">
            <v>1M.02.010.0210.g</v>
          </cell>
          <cell r="B14671" t="str">
            <v>- oltre 500 fino a 540 kW - n° 2</v>
          </cell>
          <cell r="C14671" t="str">
            <v>cad</v>
          </cell>
          <cell r="D14671" t="str">
            <v>10.009,93</v>
          </cell>
        </row>
        <row r="14672">
          <cell r="A14672" t="str">
            <v>1M.02.010.0210.h</v>
          </cell>
          <cell r="B14672" t="str">
            <v>- oltre 540 fino a 590 kW - n° 2</v>
          </cell>
          <cell r="C14672" t="str">
            <v>cad</v>
          </cell>
          <cell r="D14672" t="str">
            <v>10.184,80</v>
          </cell>
        </row>
        <row r="14673">
          <cell r="A14673" t="str">
            <v>1M.02.010.0210.i</v>
          </cell>
          <cell r="B14673" t="str">
            <v>- oltre 590 fino a 630 kW - n° 2</v>
          </cell>
          <cell r="C14673" t="str">
            <v>cad</v>
          </cell>
          <cell r="D14673" t="str">
            <v>10.555,06</v>
          </cell>
        </row>
        <row r="14674">
          <cell r="A14674" t="str">
            <v>1M.02.010.0210.j</v>
          </cell>
          <cell r="B14674" t="str">
            <v>- oltre 630 fino a 670 kW - n° 3</v>
          </cell>
          <cell r="C14674" t="str">
            <v>cad</v>
          </cell>
          <cell r="D14674" t="str">
            <v>12.168,57</v>
          </cell>
        </row>
        <row r="14675">
          <cell r="A14675" t="str">
            <v>1M.02.010.0210.k</v>
          </cell>
          <cell r="B14675" t="str">
            <v>- oltre 670 fino a 710 kW - n° 3</v>
          </cell>
          <cell r="C14675" t="str">
            <v>cad</v>
          </cell>
          <cell r="D14675" t="str">
            <v>12.398,11</v>
          </cell>
        </row>
        <row r="14676">
          <cell r="A14676" t="str">
            <v>1M.02.010.0210.l</v>
          </cell>
          <cell r="B14676" t="str">
            <v>- oltre 710 fino a 750 kW - n° 3</v>
          </cell>
          <cell r="C14676" t="str">
            <v>cad</v>
          </cell>
          <cell r="D14676" t="str">
            <v>12.947,79</v>
          </cell>
        </row>
        <row r="14677">
          <cell r="A14677" t="str">
            <v>1M.02.010.0210.m</v>
          </cell>
          <cell r="B14677" t="str">
            <v>- oltre 750 fino a 800 kW - n° 3</v>
          </cell>
          <cell r="C14677" t="str">
            <v>cad</v>
          </cell>
          <cell r="D14677" t="str">
            <v>14.857,81</v>
          </cell>
        </row>
        <row r="14678">
          <cell r="A14678" t="str">
            <v>1M.02.010.0210.n</v>
          </cell>
          <cell r="B14678" t="str">
            <v>- oltre 800 fino a 850 kW - n° 4</v>
          </cell>
          <cell r="C14678" t="str">
            <v>cad</v>
          </cell>
          <cell r="D14678" t="str">
            <v>14.887,85</v>
          </cell>
        </row>
        <row r="14679">
          <cell r="A14679" t="str">
            <v>1M.02.010.0210.o</v>
          </cell>
          <cell r="B14679" t="str">
            <v>- oltre 850 fino a 890 kW - n° 4</v>
          </cell>
          <cell r="C14679" t="str">
            <v>cad</v>
          </cell>
          <cell r="D14679" t="str">
            <v>15.039,50</v>
          </cell>
        </row>
        <row r="14680">
          <cell r="A14680" t="str">
            <v>1M.02.010.0210.p</v>
          </cell>
          <cell r="B14680" t="str">
            <v>- oltre 890 fino a 940 kW - n° 4</v>
          </cell>
          <cell r="C14680" t="str">
            <v>cad</v>
          </cell>
          <cell r="D14680" t="str">
            <v>15.415,22</v>
          </cell>
        </row>
        <row r="14681">
          <cell r="A14681" t="str">
            <v>1M.02.010.0210.q</v>
          </cell>
          <cell r="B14681" t="str">
            <v>- oltre 940 fino a 1000 kW - n° 4</v>
          </cell>
          <cell r="C14681" t="str">
            <v>cad</v>
          </cell>
          <cell r="D14681" t="str">
            <v>15.885,20</v>
          </cell>
        </row>
        <row r="14682">
          <cell r="A14682" t="str">
            <v>1M.02.010.0210.r</v>
          </cell>
          <cell r="B14682" t="str">
            <v>- oltre 1000 fino a 1080 kW - n° 4</v>
          </cell>
          <cell r="C14682" t="str">
            <v>cad</v>
          </cell>
          <cell r="D14682" t="str">
            <v>16.525,04</v>
          </cell>
        </row>
        <row r="14683">
          <cell r="A14683" t="str">
            <v>1M.02.010.0210.s</v>
          </cell>
          <cell r="B14683" t="str">
            <v>- oltre 1080 fino a 1170 kW - n° 4</v>
          </cell>
          <cell r="C14683" t="str">
            <v>cad</v>
          </cell>
          <cell r="D14683" t="str">
            <v>16.529,14</v>
          </cell>
        </row>
        <row r="14684">
          <cell r="A14684" t="str">
            <v>1M.02.010.0210.t</v>
          </cell>
          <cell r="B14684" t="str">
            <v>- oltre 1170 fino a 1270 kW - n° 4</v>
          </cell>
          <cell r="C14684" t="str">
            <v>cad</v>
          </cell>
          <cell r="D14684" t="str">
            <v>18.118,08</v>
          </cell>
        </row>
        <row r="14685">
          <cell r="A14685" t="str">
            <v>1M.02.010.0210.u</v>
          </cell>
          <cell r="B14685" t="str">
            <v>- oltre 1270 fino a 1350 kW - n° 4</v>
          </cell>
          <cell r="C14685" t="str">
            <v>cad</v>
          </cell>
          <cell r="D14685" t="str">
            <v>18.525,22</v>
          </cell>
        </row>
        <row r="14686">
          <cell r="A14686" t="str">
            <v>1M.02.010.0210.v</v>
          </cell>
          <cell r="B14686" t="str">
            <v>- oltre 1350 fino a 1430 kW - n° 4</v>
          </cell>
          <cell r="C14686" t="str">
            <v>cad</v>
          </cell>
          <cell r="D14686" t="str">
            <v>18.750,64</v>
          </cell>
        </row>
        <row r="14687">
          <cell r="A14687" t="str">
            <v>1M.02.010.0220</v>
          </cell>
          <cell r="B14687" t="str">
            <v>Aumento di prezzo per refrigeratori d'acqua condensati ad aria con ventilatori elicoidali con RECUPERO PARZIALE del calore di condensazione e con riferimento alla serie con le caratteristiche seguenti:</v>
          </cell>
          <cell r="C14687"/>
          <cell r="D14687"/>
        </row>
        <row r="14688">
          <cell r="A14688" t="str">
            <v>1M.02.010.0220.a</v>
          </cell>
          <cell r="B14688" t="str">
            <v>- oltre 270 fino a 330 kW - n° 2</v>
          </cell>
          <cell r="C14688" t="str">
            <v>cad</v>
          </cell>
          <cell r="D14688" t="str">
            <v>3.336,67</v>
          </cell>
        </row>
        <row r="14689">
          <cell r="A14689" t="str">
            <v>1M.02.010.0220.b</v>
          </cell>
          <cell r="B14689" t="str">
            <v>- oltre 330 fino a 500 kW - n° 2</v>
          </cell>
          <cell r="C14689" t="str">
            <v>cad</v>
          </cell>
          <cell r="D14689" t="str">
            <v>3.583,00</v>
          </cell>
        </row>
        <row r="14690">
          <cell r="A14690" t="str">
            <v>1M.02.010.0220.c</v>
          </cell>
          <cell r="B14690" t="str">
            <v>- oltre 500 fino a 630 kW - n° 2</v>
          </cell>
          <cell r="C14690" t="str">
            <v>cad</v>
          </cell>
          <cell r="D14690" t="str">
            <v>4.039,31</v>
          </cell>
        </row>
        <row r="14691">
          <cell r="A14691" t="str">
            <v>1M.02.010.0220.d</v>
          </cell>
          <cell r="B14691" t="str">
            <v>- oltre 630 fino a 670 kW - n° 3</v>
          </cell>
          <cell r="C14691" t="str">
            <v>cad</v>
          </cell>
          <cell r="D14691" t="str">
            <v>5.186,95</v>
          </cell>
        </row>
        <row r="14692">
          <cell r="A14692" t="str">
            <v>1M.02.010.0220.e</v>
          </cell>
          <cell r="B14692" t="str">
            <v>- oltre 670 fino a 750 kW - n° 3</v>
          </cell>
          <cell r="C14692" t="str">
            <v>cad</v>
          </cell>
          <cell r="D14692" t="str">
            <v>5.524,42</v>
          </cell>
        </row>
        <row r="14693">
          <cell r="A14693" t="str">
            <v>1M.02.010.0220.f</v>
          </cell>
          <cell r="B14693" t="str">
            <v>- oltre 750 fino a 800 kW - n° 3</v>
          </cell>
          <cell r="C14693" t="str">
            <v>cad</v>
          </cell>
          <cell r="D14693" t="str">
            <v>5.861,87</v>
          </cell>
        </row>
        <row r="14694">
          <cell r="A14694" t="str">
            <v>1M.02.010.0220.g</v>
          </cell>
          <cell r="B14694" t="str">
            <v>- oltre 800 fino a 1000 kW - n° 4</v>
          </cell>
          <cell r="C14694" t="str">
            <v>cad</v>
          </cell>
          <cell r="D14694" t="str">
            <v>6.778,63</v>
          </cell>
        </row>
        <row r="14695">
          <cell r="A14695" t="str">
            <v>1M.02.010.0220.h</v>
          </cell>
          <cell r="B14695" t="str">
            <v>- oltre 1000 fino a 1270 kW - n° 4</v>
          </cell>
          <cell r="C14695" t="str">
            <v>cad</v>
          </cell>
          <cell r="D14695" t="str">
            <v>7.684,44</v>
          </cell>
        </row>
        <row r="14696">
          <cell r="A14696" t="str">
            <v>1M.02.010.0220.i</v>
          </cell>
          <cell r="B14696" t="str">
            <v>- oltre 1270 fino a 1350 kW - n° 4</v>
          </cell>
          <cell r="C14696" t="str">
            <v>cad</v>
          </cell>
          <cell r="D14696" t="str">
            <v>8.595,71</v>
          </cell>
        </row>
        <row r="14697">
          <cell r="A14697" t="str">
            <v>1M.02.010.0220.j</v>
          </cell>
          <cell r="B14697" t="str">
            <v>- oltre 1350 fino a 1430 kW - n° 4</v>
          </cell>
          <cell r="C14697" t="str">
            <v>cad</v>
          </cell>
          <cell r="D14697" t="str">
            <v>9.278,28</v>
          </cell>
        </row>
        <row r="14698">
          <cell r="A14698" t="str">
            <v>1M.02.010.0230</v>
          </cell>
          <cell r="B14698" t="str">
            <v>Aumento di prezzo per refrigeratori d'acqua condensati ad aria con ventilatori elicoidali con RECUPERO TOTALE del calore di condensazione e con riferimento alla serie con le caratteristiche seguenti:</v>
          </cell>
          <cell r="C14698"/>
          <cell r="D14698"/>
        </row>
        <row r="14699">
          <cell r="A14699" t="str">
            <v>1M.02.010.0230.a</v>
          </cell>
          <cell r="B14699" t="str">
            <v>- oltre 270 fino a 330 kW - n° 2</v>
          </cell>
          <cell r="C14699" t="str">
            <v>cad</v>
          </cell>
          <cell r="D14699" t="str">
            <v>10.756,70</v>
          </cell>
        </row>
        <row r="14700">
          <cell r="A14700" t="str">
            <v>1M.02.010.0230.b</v>
          </cell>
          <cell r="B14700" t="str">
            <v>- oltre 330 fino a 420 kW - n° 2</v>
          </cell>
          <cell r="C14700" t="str">
            <v>cad</v>
          </cell>
          <cell r="D14700" t="str">
            <v>11.335,02</v>
          </cell>
        </row>
        <row r="14701">
          <cell r="A14701" t="str">
            <v>1M.02.010.0230.c</v>
          </cell>
          <cell r="B14701" t="str">
            <v>- oltre 420 fino a 540 kW - n° 2</v>
          </cell>
          <cell r="C14701" t="str">
            <v>cad</v>
          </cell>
          <cell r="D14701" t="str">
            <v>12.244,95</v>
          </cell>
        </row>
        <row r="14702">
          <cell r="A14702" t="str">
            <v>1M.02.010.0230.d</v>
          </cell>
          <cell r="B14702" t="str">
            <v>- oltre 540 fino a 590 kW - n° 2</v>
          </cell>
          <cell r="C14702" t="str">
            <v>cad</v>
          </cell>
          <cell r="D14702" t="str">
            <v>14.068,88</v>
          </cell>
        </row>
        <row r="14703">
          <cell r="A14703" t="str">
            <v>1M.02.010.0230.e</v>
          </cell>
          <cell r="B14703" t="str">
            <v>- oltre 590 fino a 630 kW - n° 2</v>
          </cell>
          <cell r="C14703" t="str">
            <v>cad</v>
          </cell>
          <cell r="D14703" t="str">
            <v>14.978,79</v>
          </cell>
        </row>
        <row r="14704">
          <cell r="A14704" t="str">
            <v>1M.02.010.0230.f</v>
          </cell>
          <cell r="B14704" t="str">
            <v>- oltre 630 fino a 670 kW - n° 3</v>
          </cell>
          <cell r="C14704" t="str">
            <v>cad</v>
          </cell>
          <cell r="D14704" t="str">
            <v>16.231,61</v>
          </cell>
        </row>
        <row r="14705">
          <cell r="A14705" t="str">
            <v>1M.02.010.0230.g</v>
          </cell>
          <cell r="B14705" t="str">
            <v>- oltre 670 fino a 710 kW - n° 3</v>
          </cell>
          <cell r="C14705" t="str">
            <v>cad</v>
          </cell>
          <cell r="D14705" t="str">
            <v>17.719,45</v>
          </cell>
        </row>
        <row r="14706">
          <cell r="A14706" t="str">
            <v>1M.02.010.0230.h</v>
          </cell>
          <cell r="B14706" t="str">
            <v>- oltre 710 fino a 800 kW - n° 3</v>
          </cell>
          <cell r="C14706" t="str">
            <v>cad</v>
          </cell>
          <cell r="D14706" t="str">
            <v>18.175,77</v>
          </cell>
        </row>
        <row r="14707">
          <cell r="A14707" t="str">
            <v>1M.02.010.0230.i</v>
          </cell>
          <cell r="B14707" t="str">
            <v>- oltre 800 fino a 850 kW - n° 4</v>
          </cell>
          <cell r="C14707" t="str">
            <v>cad</v>
          </cell>
          <cell r="D14707" t="str">
            <v>22.279,96</v>
          </cell>
        </row>
        <row r="14708">
          <cell r="A14708" t="str">
            <v>1M.02.010.0230.j</v>
          </cell>
          <cell r="B14708" t="str">
            <v>- oltre 850 fino a 890 kW - n° 4</v>
          </cell>
          <cell r="C14708" t="str">
            <v>cad</v>
          </cell>
          <cell r="D14708" t="str">
            <v>22.736,27</v>
          </cell>
        </row>
        <row r="14709">
          <cell r="A14709" t="str">
            <v>1M.02.010.0230.k</v>
          </cell>
          <cell r="B14709" t="str">
            <v>- oltre 890 fino a 1170 kW - n° 4</v>
          </cell>
          <cell r="C14709" t="str">
            <v>cad</v>
          </cell>
          <cell r="D14709" t="str">
            <v>23.191,23</v>
          </cell>
        </row>
        <row r="14710">
          <cell r="A14710" t="str">
            <v>1M.02.010.0230.l</v>
          </cell>
          <cell r="B14710" t="str">
            <v>- oltre 1170 fino a 1270 kW - n° 4</v>
          </cell>
          <cell r="C14710" t="str">
            <v>cad</v>
          </cell>
          <cell r="D14710" t="str">
            <v>25.013,79</v>
          </cell>
        </row>
        <row r="14711">
          <cell r="A14711" t="str">
            <v>1M.02.010.0230.m</v>
          </cell>
          <cell r="B14711" t="str">
            <v>- oltre 1270 fino a 1350 kW - n° 4</v>
          </cell>
          <cell r="C14711" t="str">
            <v>cad</v>
          </cell>
          <cell r="D14711" t="str">
            <v>25.925,08</v>
          </cell>
        </row>
        <row r="14712">
          <cell r="A14712" t="str">
            <v>1M.02.010.0230.n</v>
          </cell>
          <cell r="B14712" t="str">
            <v>- oltre 1350 fino a 1430 kW - n° 4</v>
          </cell>
          <cell r="C14712" t="str">
            <v>cad</v>
          </cell>
          <cell r="D14712" t="str">
            <v>27.059,86</v>
          </cell>
        </row>
        <row r="14713">
          <cell r="A14713" t="str">
            <v>1M.02.020</v>
          </cell>
          <cell r="B14713" t="str">
            <v>REFRIGERATORI D'ACQUA CONDENSATI AD ARIA CON FREE COOLING</v>
          </cell>
          <cell r="C14713"/>
          <cell r="D14713"/>
        </row>
        <row r="14714">
          <cell r="A14714" t="str">
            <v>1M.02.020.0010</v>
          </cell>
          <cell r="B14714" t="str">
            <v>Refrigeratori d'acqua condensati ad aria con FREE COOLING, in esecuzione "package" per esterno, composti da: compressori; evaporatore a fascio tubiero o a piastra completo di resistenza antigelo; condensatore in rame-alluminio completo di ventilatori elicoidali, dispositivi e allacciamenti per funzionamento in "free cooling";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4714"/>
          <cell r="D14714"/>
        </row>
        <row r="14715">
          <cell r="A14715" t="str">
            <v>1M.02.020.0010.a</v>
          </cell>
          <cell r="B14715" t="str">
            <v>- fino a 45 kW - n° 1</v>
          </cell>
          <cell r="C14715" t="str">
            <v>cad</v>
          </cell>
          <cell r="D14715" t="str">
            <v>19.067,85</v>
          </cell>
        </row>
        <row r="14716">
          <cell r="A14716" t="str">
            <v>1M.02.020.0010.b</v>
          </cell>
          <cell r="B14716" t="str">
            <v>- oltre 45 fino a 50 kW - n° 1</v>
          </cell>
          <cell r="C14716" t="str">
            <v>cad</v>
          </cell>
          <cell r="D14716" t="str">
            <v>19.694,61</v>
          </cell>
        </row>
        <row r="14717">
          <cell r="A14717" t="str">
            <v>1M.02.020.0010.c</v>
          </cell>
          <cell r="B14717" t="str">
            <v>- oltre 50 fino a 75 kW - n° 1</v>
          </cell>
          <cell r="C14717" t="str">
            <v>cad</v>
          </cell>
          <cell r="D14717" t="str">
            <v>23.296,04</v>
          </cell>
        </row>
        <row r="14718">
          <cell r="A14718" t="str">
            <v>1M.02.020.0010.d</v>
          </cell>
          <cell r="B14718" t="str">
            <v>- oltre 75 fino a 90 kW - n° 2</v>
          </cell>
          <cell r="C14718" t="str">
            <v>cad</v>
          </cell>
          <cell r="D14718" t="str">
            <v>26.827,85</v>
          </cell>
        </row>
        <row r="14719">
          <cell r="A14719" t="str">
            <v>1M.02.020.0010.e</v>
          </cell>
          <cell r="B14719" t="str">
            <v>- oltre 90 fino a 100 kW - n° 2</v>
          </cell>
          <cell r="C14719" t="str">
            <v>cad</v>
          </cell>
          <cell r="D14719" t="str">
            <v>29.019,39</v>
          </cell>
        </row>
        <row r="14720">
          <cell r="A14720" t="str">
            <v>1M.02.020.0010.f</v>
          </cell>
          <cell r="B14720" t="str">
            <v>- oltre 100 fino a 125 kW - n° 2</v>
          </cell>
          <cell r="C14720" t="str">
            <v>cad</v>
          </cell>
          <cell r="D14720" t="str">
            <v>33.925,02</v>
          </cell>
        </row>
        <row r="14721">
          <cell r="A14721" t="str">
            <v>1M.02.020.0010.g</v>
          </cell>
          <cell r="B14721" t="str">
            <v>- oltre 125 fino a 140 kW - n° 2</v>
          </cell>
          <cell r="C14721" t="str">
            <v>cad</v>
          </cell>
          <cell r="D14721" t="str">
            <v>34.656,02</v>
          </cell>
        </row>
        <row r="14722">
          <cell r="A14722" t="str">
            <v>1M.02.020.0010.h</v>
          </cell>
          <cell r="B14722" t="str">
            <v>- oltre 140 fino a 170 kW - n° 2</v>
          </cell>
          <cell r="C14722" t="str">
            <v>cad</v>
          </cell>
          <cell r="D14722" t="str">
            <v>39.144,75</v>
          </cell>
        </row>
        <row r="14723">
          <cell r="A14723" t="str">
            <v>1M.02.020.0010.i</v>
          </cell>
          <cell r="B14723" t="str">
            <v>- oltre 170 fino a 200 kW - n° 2</v>
          </cell>
          <cell r="C14723" t="str">
            <v>cad</v>
          </cell>
          <cell r="D14723" t="str">
            <v>39.874,34</v>
          </cell>
        </row>
        <row r="14724">
          <cell r="A14724" t="str">
            <v>1M.02.020.0010.j</v>
          </cell>
          <cell r="B14724" t="str">
            <v>- oltre 200 fino a 250 kW - n° 2</v>
          </cell>
          <cell r="C14724" t="str">
            <v>cad</v>
          </cell>
          <cell r="D14724" t="str">
            <v>49.426,48</v>
          </cell>
        </row>
        <row r="14725">
          <cell r="A14725" t="str">
            <v>1M.02.020.0010.k</v>
          </cell>
          <cell r="B14725" t="str">
            <v>- oltre 250 fino a 300 kW - n° 2</v>
          </cell>
          <cell r="C14725" t="str">
            <v>cad</v>
          </cell>
          <cell r="D14725" t="str">
            <v>52.870,15</v>
          </cell>
        </row>
        <row r="14726">
          <cell r="A14726" t="str">
            <v>1M.02.020.0010.l</v>
          </cell>
          <cell r="B14726" t="str">
            <v>- oltre 300 fino a 350 kW - n° 2</v>
          </cell>
          <cell r="C14726" t="str">
            <v>cad</v>
          </cell>
          <cell r="D14726" t="str">
            <v>62.891,30</v>
          </cell>
        </row>
        <row r="14727">
          <cell r="A14727" t="str">
            <v>1M.02.020.0010.m</v>
          </cell>
          <cell r="B14727" t="str">
            <v>- oltre 350 fino a 400 kW - n° 4</v>
          </cell>
          <cell r="C14727" t="str">
            <v>cad</v>
          </cell>
          <cell r="D14727" t="str">
            <v>77.765,97</v>
          </cell>
        </row>
        <row r="14728">
          <cell r="A14728" t="str">
            <v>1M.02.020.0010.n</v>
          </cell>
          <cell r="B14728" t="str">
            <v>- oltre 400 fino a 450 kW - n° 4</v>
          </cell>
          <cell r="C14728" t="str">
            <v>cad</v>
          </cell>
          <cell r="D14728" t="str">
            <v>86.359,75</v>
          </cell>
        </row>
        <row r="14729">
          <cell r="A14729" t="str">
            <v>1M.02.020.0010.o</v>
          </cell>
          <cell r="B14729" t="str">
            <v>- oltre 450 fino a 480 kW - n° 4</v>
          </cell>
          <cell r="C14729" t="str">
            <v>cad</v>
          </cell>
          <cell r="D14729" t="str">
            <v>92.465,37</v>
          </cell>
        </row>
        <row r="14730">
          <cell r="A14730" t="str">
            <v>1M.02.020.0010.p</v>
          </cell>
          <cell r="B14730" t="str">
            <v>- oltre 480 fino a 530 kW - n° 4</v>
          </cell>
          <cell r="C14730" t="str">
            <v>cad</v>
          </cell>
          <cell r="D14730" t="str">
            <v>95.597,80</v>
          </cell>
        </row>
        <row r="14731">
          <cell r="A14731" t="str">
            <v>1M.02.020.0010.q</v>
          </cell>
          <cell r="B14731" t="str">
            <v>- oltre 530 fino a 600 kW - n° 4</v>
          </cell>
          <cell r="C14731" t="str">
            <v>cad</v>
          </cell>
          <cell r="D14731" t="str">
            <v>100.765,41</v>
          </cell>
        </row>
        <row r="14732">
          <cell r="A14732" t="str">
            <v>1M.02.020.0020</v>
          </cell>
          <cell r="B14732" t="str">
            <v>Aumento di prezzo per refrigeratori d'acqua condensati ad aria con FREE COOLING con riferimento alla serie con le caratteristiche seguenti:</v>
          </cell>
          <cell r="C14732"/>
          <cell r="D14732"/>
        </row>
        <row r="14733">
          <cell r="A14733" t="str">
            <v>1M.02.020.0020.a</v>
          </cell>
          <cell r="B14733" t="str">
            <v>- fino a 45 kW - n°1</v>
          </cell>
          <cell r="C14733" t="str">
            <v>cad</v>
          </cell>
          <cell r="D14733" t="str">
            <v>3.850,94</v>
          </cell>
        </row>
        <row r="14734">
          <cell r="A14734" t="str">
            <v>1M.02.020.0020.b</v>
          </cell>
          <cell r="B14734" t="str">
            <v>- oltre 45 fino a 75 kW - n° 1</v>
          </cell>
          <cell r="C14734" t="str">
            <v>cad</v>
          </cell>
          <cell r="D14734" t="str">
            <v>4.258,08</v>
          </cell>
        </row>
        <row r="14735">
          <cell r="A14735" t="str">
            <v>1M.02.020.0020.c</v>
          </cell>
          <cell r="B14735" t="str">
            <v>- oltre 75 fino a 100 kW - n° 2</v>
          </cell>
          <cell r="C14735" t="str">
            <v>cad</v>
          </cell>
          <cell r="D14735" t="str">
            <v>4.277,21</v>
          </cell>
        </row>
        <row r="14736">
          <cell r="A14736" t="str">
            <v>1M.02.020.0020.d</v>
          </cell>
          <cell r="B14736" t="str">
            <v>- oltre 100 fino a 125 kW - n° 2</v>
          </cell>
          <cell r="C14736" t="str">
            <v>cad</v>
          </cell>
          <cell r="D14736" t="str">
            <v>4.308,62</v>
          </cell>
        </row>
        <row r="14737">
          <cell r="A14737" t="str">
            <v>1M.02.020.0020.e</v>
          </cell>
          <cell r="B14737" t="str">
            <v>- oltre 125 fino a 140 kW - n° 2</v>
          </cell>
          <cell r="C14737" t="str">
            <v>cad</v>
          </cell>
          <cell r="D14737" t="str">
            <v>4.363,29</v>
          </cell>
        </row>
        <row r="14738">
          <cell r="A14738" t="str">
            <v>1M.02.020.0020.f</v>
          </cell>
          <cell r="B14738" t="str">
            <v>- oltre 140 fino a 170 kW - n° 2</v>
          </cell>
          <cell r="C14738" t="str">
            <v>cad</v>
          </cell>
          <cell r="D14738" t="str">
            <v>4.409,72</v>
          </cell>
        </row>
        <row r="14739">
          <cell r="A14739" t="str">
            <v>1M.02.020.0020.g</v>
          </cell>
          <cell r="B14739" t="str">
            <v>- oltre 170 fino a 200 kW - n° 2</v>
          </cell>
          <cell r="C14739" t="str">
            <v>cad</v>
          </cell>
          <cell r="D14739" t="str">
            <v>4.864,68</v>
          </cell>
        </row>
        <row r="14740">
          <cell r="A14740" t="str">
            <v>1M.02.020.0020.h</v>
          </cell>
          <cell r="B14740" t="str">
            <v>- oltre 200 fino a 250 kW - n° 2</v>
          </cell>
          <cell r="C14740" t="str">
            <v>cad</v>
          </cell>
          <cell r="D14740" t="str">
            <v>4.941,19</v>
          </cell>
        </row>
        <row r="14741">
          <cell r="A14741" t="str">
            <v>1M.02.020.0020.i</v>
          </cell>
          <cell r="B14741" t="str">
            <v>- oltre 250 fino a 300 kW - n° 2</v>
          </cell>
          <cell r="C14741" t="str">
            <v>cad</v>
          </cell>
          <cell r="D14741" t="str">
            <v>5.016,34</v>
          </cell>
        </row>
        <row r="14742">
          <cell r="A14742" t="str">
            <v>1M.02.020.0020.j</v>
          </cell>
          <cell r="B14742" t="str">
            <v>- oltre 300 fino a 350 kW - n° 2</v>
          </cell>
          <cell r="C14742" t="str">
            <v>cad</v>
          </cell>
          <cell r="D14742" t="str">
            <v>5.159,79</v>
          </cell>
        </row>
        <row r="14743">
          <cell r="A14743" t="str">
            <v>1M.02.020.0020.k</v>
          </cell>
          <cell r="B14743" t="str">
            <v>- oltre 350 fino a 400 kW - n° 4</v>
          </cell>
          <cell r="C14743" t="str">
            <v>cad</v>
          </cell>
          <cell r="D14743" t="str">
            <v>5.472,67</v>
          </cell>
        </row>
        <row r="14744">
          <cell r="A14744" t="str">
            <v>1M.02.020.0020.l</v>
          </cell>
          <cell r="B14744" t="str">
            <v>- oltre 400 fino a 450 kW - n° 4</v>
          </cell>
          <cell r="C14744" t="str">
            <v>cad</v>
          </cell>
          <cell r="D14744" t="str">
            <v>6.230,92</v>
          </cell>
        </row>
        <row r="14745">
          <cell r="A14745" t="str">
            <v>1M.02.020.0020.m</v>
          </cell>
          <cell r="B14745" t="str">
            <v>- oltre 450 fino a 480 kW - n° 4</v>
          </cell>
          <cell r="C14745" t="str">
            <v>cad</v>
          </cell>
          <cell r="D14745" t="str">
            <v>6.636,70</v>
          </cell>
        </row>
        <row r="14746">
          <cell r="A14746" t="str">
            <v>1M.02.020.0020.n</v>
          </cell>
          <cell r="B14746" t="str">
            <v>- oltre 480 fino a 530 kW - n° 4</v>
          </cell>
          <cell r="C14746" t="str">
            <v>cad</v>
          </cell>
          <cell r="D14746" t="str">
            <v>6.941,37</v>
          </cell>
        </row>
        <row r="14747">
          <cell r="A14747" t="str">
            <v>1M.02.020.0020.o</v>
          </cell>
          <cell r="B14747" t="str">
            <v>- oltre 530 fino a 600 kW - n° 4</v>
          </cell>
          <cell r="C14747" t="str">
            <v>cad</v>
          </cell>
          <cell r="D14747" t="str">
            <v>8.054,85</v>
          </cell>
        </row>
        <row r="14748">
          <cell r="A14748" t="str">
            <v>1M.02.020.0030</v>
          </cell>
          <cell r="B14748" t="str">
            <v>Refrigeratori d'acqua condensati ad aria con FREE COOLING, in esecuzione "package" per esterno, composti da: compressori; evaporatore a fascio tubiero o a piastra completo di resistenza antigelo; condensatore in rame-alluminio completo di ventilatori elicoidali, dispositivi e allacciamenti per funzionamento in "free cooling";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4748"/>
          <cell r="D14748"/>
        </row>
        <row r="14749">
          <cell r="A14749" t="str">
            <v>1M.02.020.0030.a</v>
          </cell>
          <cell r="B14749" t="str">
            <v>- oltre 530 fino a 570 kW - n° 2</v>
          </cell>
          <cell r="C14749" t="str">
            <v>cad</v>
          </cell>
          <cell r="D14749" t="str">
            <v>101.704,83</v>
          </cell>
        </row>
        <row r="14750">
          <cell r="A14750" t="str">
            <v>1M.02.020.0030.b</v>
          </cell>
          <cell r="B14750" t="str">
            <v>- oltre 570 fino a 610 kW - n° 2</v>
          </cell>
          <cell r="C14750" t="str">
            <v>cad</v>
          </cell>
          <cell r="D14750" t="str">
            <v>104.678,08</v>
          </cell>
        </row>
        <row r="14751">
          <cell r="A14751" t="str">
            <v>1M.02.020.0030.c</v>
          </cell>
          <cell r="B14751" t="str">
            <v>- oltre 610 fino a 670 kW - n° 2</v>
          </cell>
          <cell r="C14751" t="str">
            <v>cad</v>
          </cell>
          <cell r="D14751" t="str">
            <v>111.149,92</v>
          </cell>
        </row>
        <row r="14752">
          <cell r="A14752" t="str">
            <v>1M.02.020.0030.d</v>
          </cell>
          <cell r="B14752" t="str">
            <v>- oltre 670 fino a 780 kW - n° 4</v>
          </cell>
          <cell r="C14752" t="str">
            <v>cad</v>
          </cell>
          <cell r="D14752" t="str">
            <v>157.861,28</v>
          </cell>
        </row>
        <row r="14753">
          <cell r="A14753" t="str">
            <v>1M.02.020.0030.e</v>
          </cell>
          <cell r="B14753" t="str">
            <v>- oltre 780 fino a 860 kW - n° 4</v>
          </cell>
          <cell r="C14753" t="str">
            <v>cad</v>
          </cell>
          <cell r="D14753" t="str">
            <v>163.185,25</v>
          </cell>
        </row>
        <row r="14754">
          <cell r="A14754" t="str">
            <v>1M.02.020.0030.f</v>
          </cell>
          <cell r="B14754" t="str">
            <v>- oltre 860 fino a 960 kW - n° 4</v>
          </cell>
          <cell r="C14754" t="str">
            <v>cad</v>
          </cell>
          <cell r="D14754" t="str">
            <v>176.234,56</v>
          </cell>
        </row>
        <row r="14755">
          <cell r="A14755" t="str">
            <v>1M.02.020.0030.g</v>
          </cell>
          <cell r="B14755" t="str">
            <v>- oltre 960 fino a 1120 kW - n° 4</v>
          </cell>
          <cell r="C14755" t="str">
            <v>cad</v>
          </cell>
          <cell r="D14755" t="str">
            <v>197.527,57</v>
          </cell>
        </row>
        <row r="14756">
          <cell r="A14756" t="str">
            <v>1M.02.020.0030.h</v>
          </cell>
          <cell r="B14756" t="str">
            <v>- oltre 1120 fino a 1340 kW - n° 4</v>
          </cell>
          <cell r="C14756" t="str">
            <v>cad</v>
          </cell>
          <cell r="D14756" t="str">
            <v>206.400,83</v>
          </cell>
        </row>
        <row r="14757">
          <cell r="A14757" t="str">
            <v>1M.02.020.0040</v>
          </cell>
          <cell r="B14757" t="str">
            <v>Aumento di prezzo per refrigeratori d'acqua condensati ad aria con FREE COOLING con riferimento alla serie con le caratteristiche seguenti:</v>
          </cell>
          <cell r="C14757"/>
          <cell r="D14757"/>
        </row>
        <row r="14758">
          <cell r="A14758" t="str">
            <v>1M.02.020.0040.a</v>
          </cell>
          <cell r="B14758" t="str">
            <v>- oltre 530 fino a 570 kW - n° 2</v>
          </cell>
          <cell r="C14758" t="str">
            <v>cad</v>
          </cell>
          <cell r="D14758" t="str">
            <v>5.775,96</v>
          </cell>
        </row>
        <row r="14759">
          <cell r="A14759" t="str">
            <v>1M.02.020.0040.b</v>
          </cell>
          <cell r="B14759" t="str">
            <v>- oltre 570 fino a 610 kW - n° 2</v>
          </cell>
          <cell r="C14759" t="str">
            <v>cad</v>
          </cell>
          <cell r="D14759" t="str">
            <v>6.385,31</v>
          </cell>
        </row>
        <row r="14760">
          <cell r="A14760" t="str">
            <v>1M.02.020.0040.c</v>
          </cell>
          <cell r="B14760" t="str">
            <v>- oltre 610 fino a 670 kW - n° 2</v>
          </cell>
          <cell r="C14760" t="str">
            <v>cad</v>
          </cell>
          <cell r="D14760" t="str">
            <v>6.940,01</v>
          </cell>
        </row>
        <row r="14761">
          <cell r="A14761" t="str">
            <v>1M.02.020.0040.d</v>
          </cell>
          <cell r="B14761" t="str">
            <v>- oltre 670 fino a 780 kW - n° 4</v>
          </cell>
          <cell r="C14761" t="str">
            <v>cad</v>
          </cell>
          <cell r="D14761" t="str">
            <v>8.133,18</v>
          </cell>
        </row>
        <row r="14762">
          <cell r="A14762" t="str">
            <v>1M.02.020.0040.e</v>
          </cell>
          <cell r="B14762" t="str">
            <v>- oltre 780 fino a 860 kW - n° 4</v>
          </cell>
          <cell r="C14762" t="str">
            <v>cad</v>
          </cell>
          <cell r="D14762" t="str">
            <v>8.690,62</v>
          </cell>
        </row>
        <row r="14763">
          <cell r="A14763" t="str">
            <v>1M.02.020.0040.f</v>
          </cell>
          <cell r="B14763" t="str">
            <v>- oltre 860 fino a 1340 kW - n° 4</v>
          </cell>
          <cell r="C14763" t="str">
            <v>cad</v>
          </cell>
          <cell r="D14763" t="str">
            <v>9.274,41</v>
          </cell>
        </row>
        <row r="14764">
          <cell r="A14764" t="str">
            <v>1M.02.030</v>
          </cell>
          <cell r="B14764" t="str">
            <v>REFRIGERATORI D'ACQUA CONDENSATI AD ARIA CON VENTILATORI CENTRIFUGHI</v>
          </cell>
          <cell r="C14764"/>
          <cell r="D14764"/>
        </row>
        <row r="14765">
          <cell r="A14765" t="str">
            <v>1M.02.030.0010</v>
          </cell>
          <cell r="B14765" t="str">
            <v>Refrigeratori d'acqua condensati ad aria con ventilatori centrifughi, in esecuzione "package" per interno, composti da: compressori; evaporatore a fascio tubiero o a piastra;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14765"/>
          <cell r="D14765"/>
        </row>
        <row r="14766">
          <cell r="A14766" t="str">
            <v>1M.02.030.0010.a</v>
          </cell>
          <cell r="B14766" t="str">
            <v>- oltre 19 fino a 23 kW - n° 1 - 200 Pa</v>
          </cell>
          <cell r="C14766" t="str">
            <v>cad</v>
          </cell>
          <cell r="D14766" t="str">
            <v>7.528,28</v>
          </cell>
        </row>
        <row r="14767">
          <cell r="A14767" t="str">
            <v>1M.02.030.0010.b</v>
          </cell>
          <cell r="B14767" t="str">
            <v>- oltre 23 fino a 26 kW - n° 1 - 250 Pa</v>
          </cell>
          <cell r="C14767" t="str">
            <v>cad</v>
          </cell>
          <cell r="D14767" t="str">
            <v>8.236,00</v>
          </cell>
        </row>
        <row r="14768">
          <cell r="A14768" t="str">
            <v>1M.02.030.0010.c</v>
          </cell>
          <cell r="B14768" t="str">
            <v>- oltre 26 fino a 32 kW - n° 1 - 250 Pa</v>
          </cell>
          <cell r="C14768" t="str">
            <v>cad</v>
          </cell>
          <cell r="D14768" t="str">
            <v>8.793,42</v>
          </cell>
        </row>
        <row r="14769">
          <cell r="A14769" t="str">
            <v>1M.02.030.0010.d</v>
          </cell>
          <cell r="B14769" t="str">
            <v>- oltre 32 fino a 38 kW - n° 2 - 250 Pa</v>
          </cell>
          <cell r="C14769" t="str">
            <v>cad</v>
          </cell>
          <cell r="D14769" t="str">
            <v>11.730,84</v>
          </cell>
        </row>
        <row r="14770">
          <cell r="A14770" t="str">
            <v>1M.02.030.0010.e</v>
          </cell>
          <cell r="B14770" t="str">
            <v>- oltre 38 fino a 45 kW - n° 2 - 250 Pa</v>
          </cell>
          <cell r="C14770" t="str">
            <v>cad</v>
          </cell>
          <cell r="D14770" t="str">
            <v>12.032,77</v>
          </cell>
        </row>
        <row r="14771">
          <cell r="A14771" t="str">
            <v>1M.02.030.0010.f</v>
          </cell>
          <cell r="B14771" t="str">
            <v>- oltre 45 fino a 50 kW - n° 2 - 250 Pa</v>
          </cell>
          <cell r="C14771" t="str">
            <v>cad</v>
          </cell>
          <cell r="D14771" t="str">
            <v>13.147,63</v>
          </cell>
        </row>
        <row r="14772">
          <cell r="A14772" t="str">
            <v>1M.02.030.0010.g</v>
          </cell>
          <cell r="B14772" t="str">
            <v>- oltre 50 fino a 65 kW - n° 2 - 150 Pa</v>
          </cell>
          <cell r="C14772" t="str">
            <v>cad</v>
          </cell>
          <cell r="D14772" t="str">
            <v>14.160,00</v>
          </cell>
        </row>
        <row r="14773">
          <cell r="A14773" t="str">
            <v>1M.02.030.0010.h</v>
          </cell>
          <cell r="B14773" t="str">
            <v>- oltre 65 fino a 80 kW - n° 2 - 150 Pa</v>
          </cell>
          <cell r="C14773" t="str">
            <v>cad</v>
          </cell>
          <cell r="D14773" t="str">
            <v>15.527,60</v>
          </cell>
        </row>
        <row r="14774">
          <cell r="A14774" t="str">
            <v>1M.02.030.0010.i</v>
          </cell>
          <cell r="B14774" t="str">
            <v>- oltre 80 fino a 100 kW - n° 2 - 150 Pa</v>
          </cell>
          <cell r="C14774" t="str">
            <v>cad</v>
          </cell>
          <cell r="D14774" t="str">
            <v>18.804,70</v>
          </cell>
        </row>
        <row r="14775">
          <cell r="A14775" t="str">
            <v>1M.02.030.0010.j</v>
          </cell>
          <cell r="B14775" t="str">
            <v>- oltre 100 fino a 120 kW - n° 2 - 150 Pa</v>
          </cell>
          <cell r="C14775" t="str">
            <v>cad</v>
          </cell>
          <cell r="D14775" t="str">
            <v>21.132,77</v>
          </cell>
        </row>
        <row r="14776">
          <cell r="A14776" t="str">
            <v>1M.02.030.0010.k</v>
          </cell>
          <cell r="B14776" t="str">
            <v>- oltre 120 fino a 135 kW - n° 4 - 150 Pa</v>
          </cell>
          <cell r="C14776" t="str">
            <v>cad</v>
          </cell>
          <cell r="D14776" t="str">
            <v>25.204,15</v>
          </cell>
        </row>
        <row r="14777">
          <cell r="A14777" t="str">
            <v>1M.02.030.0010.l</v>
          </cell>
          <cell r="B14777" t="str">
            <v>- oltre 135 fino a 155 kW - n° 4 - 150 Pa</v>
          </cell>
          <cell r="C14777" t="str">
            <v>cad</v>
          </cell>
          <cell r="D14777" t="str">
            <v>27.584,14</v>
          </cell>
        </row>
        <row r="14778">
          <cell r="A14778" t="str">
            <v>1M.02.030.0010.m</v>
          </cell>
          <cell r="B14778" t="str">
            <v>- oltre 155 fino a 185 kW - n° 4 - 150 Pa</v>
          </cell>
          <cell r="C14778" t="str">
            <v>cad</v>
          </cell>
          <cell r="D14778" t="str">
            <v>31.210,14</v>
          </cell>
        </row>
        <row r="14779">
          <cell r="A14779" t="str">
            <v>1M.02.030.0010.n</v>
          </cell>
          <cell r="B14779" t="str">
            <v>- oltre 185 fino a 210 kW - n° 4 - 150 Pa</v>
          </cell>
          <cell r="C14779" t="str">
            <v>cad</v>
          </cell>
          <cell r="D14779" t="str">
            <v>36.680,55</v>
          </cell>
        </row>
        <row r="14780">
          <cell r="A14780" t="str">
            <v>1M.02.030.0010.o</v>
          </cell>
          <cell r="B14780" t="str">
            <v>- oltre 210 fino a 235 kW - n° 4 - 120 Pa</v>
          </cell>
          <cell r="C14780" t="str">
            <v>cad</v>
          </cell>
          <cell r="D14780" t="str">
            <v>39.568,76</v>
          </cell>
        </row>
        <row r="14781">
          <cell r="A14781" t="str">
            <v>1M.02.030.0010.p</v>
          </cell>
          <cell r="B14781" t="str">
            <v>- oltre 235 fino a 260 kW - n° 4 - 120 Pa</v>
          </cell>
          <cell r="C14781" t="str">
            <v>cad</v>
          </cell>
          <cell r="D14781" t="str">
            <v>42.963,86</v>
          </cell>
        </row>
        <row r="14782">
          <cell r="A14782" t="str">
            <v>1M.02.030.0020</v>
          </cell>
          <cell r="B14782" t="str">
            <v>Refrigeratori d'acqua condensati ad aria con ventilatori centrifughi, in esecuzione "package" per interno, composti da: compressori; evaporatore a fascio tubiero o a piastra;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14782"/>
          <cell r="D14782"/>
        </row>
        <row r="14783">
          <cell r="A14783" t="str">
            <v>1M.02.030.0020.a</v>
          </cell>
          <cell r="B14783" t="str">
            <v>- fino a 35 kW - n° 1 - 100 Pa</v>
          </cell>
          <cell r="C14783" t="str">
            <v>cad</v>
          </cell>
          <cell r="D14783" t="str">
            <v>13.610,08</v>
          </cell>
        </row>
        <row r="14784">
          <cell r="A14784" t="str">
            <v>1M.02.030.0020.b</v>
          </cell>
          <cell r="B14784" t="str">
            <v>- oltre 35 fino a 45 kW - n° 1 - 100 Pa</v>
          </cell>
          <cell r="C14784" t="str">
            <v>cad</v>
          </cell>
          <cell r="D14784" t="str">
            <v>14.549,54</v>
          </cell>
        </row>
        <row r="14785">
          <cell r="A14785" t="str">
            <v>1M.02.030.0020.c</v>
          </cell>
          <cell r="B14785" t="str">
            <v>- oltre 45 fino a 55 kW - n° 1 - 100 Pa</v>
          </cell>
          <cell r="C14785" t="str">
            <v>cad</v>
          </cell>
          <cell r="D14785" t="str">
            <v>16.166,44</v>
          </cell>
        </row>
        <row r="14786">
          <cell r="A14786" t="str">
            <v>1M.02.030.0020.d</v>
          </cell>
          <cell r="B14786" t="str">
            <v>- oltre 55 fino a 70 kW - n° 1 - 100 Pa</v>
          </cell>
          <cell r="C14786" t="str">
            <v>cad</v>
          </cell>
          <cell r="D14786" t="str">
            <v>17.053,75</v>
          </cell>
        </row>
        <row r="14787">
          <cell r="A14787" t="str">
            <v>1M.02.030.0020.e</v>
          </cell>
          <cell r="B14787" t="str">
            <v>- oltre 55 fino a 70 kW - n° 2 - 50 Pa</v>
          </cell>
          <cell r="C14787" t="str">
            <v>cad</v>
          </cell>
          <cell r="D14787" t="str">
            <v>20.184,76</v>
          </cell>
        </row>
        <row r="14788">
          <cell r="A14788" t="str">
            <v>1M.02.030.0020.f</v>
          </cell>
          <cell r="B14788" t="str">
            <v>- oltre 70 fino a 95 kW - n° 1 - 100 Pa</v>
          </cell>
          <cell r="C14788" t="str">
            <v>cad</v>
          </cell>
          <cell r="D14788" t="str">
            <v>20.741,90</v>
          </cell>
        </row>
        <row r="14789">
          <cell r="A14789" t="str">
            <v>1M.02.030.0020.g</v>
          </cell>
          <cell r="B14789" t="str">
            <v>- oltre 70 fino a 95 kW - n° 2 - 50 Pa</v>
          </cell>
          <cell r="C14789" t="str">
            <v>cad</v>
          </cell>
          <cell r="D14789" t="str">
            <v>23.091,22</v>
          </cell>
        </row>
        <row r="14790">
          <cell r="A14790" t="str">
            <v>1M.02.030.0020.h</v>
          </cell>
          <cell r="B14790" t="str">
            <v>- oltre 95 fino a 110 kW - n° 1 - 100 Pa</v>
          </cell>
          <cell r="C14790" t="str">
            <v>cad</v>
          </cell>
          <cell r="D14790" t="str">
            <v>22.568,68</v>
          </cell>
        </row>
        <row r="14791">
          <cell r="A14791" t="str">
            <v>1M.02.030.0020.i</v>
          </cell>
          <cell r="B14791" t="str">
            <v>- oltre 95 fino a 110 kW - n° 2 - 50 Pa</v>
          </cell>
          <cell r="C14791" t="str">
            <v>cad</v>
          </cell>
          <cell r="D14791" t="str">
            <v>25.178,54</v>
          </cell>
        </row>
        <row r="14792">
          <cell r="A14792" t="str">
            <v>1M.02.030.0020.j</v>
          </cell>
          <cell r="B14792" t="str">
            <v>- oltre 110 fino a 125 kW - n° 1 - 100 Pa</v>
          </cell>
          <cell r="C14792" t="str">
            <v>cad</v>
          </cell>
          <cell r="D14792" t="str">
            <v>23.613,74</v>
          </cell>
        </row>
        <row r="14793">
          <cell r="A14793" t="str">
            <v>1M.02.030.0020.k</v>
          </cell>
          <cell r="B14793" t="str">
            <v>- oltre 110 fino a 125 kW - n° 2 - 50 Pa</v>
          </cell>
          <cell r="C14793" t="str">
            <v>cad</v>
          </cell>
          <cell r="D14793" t="str">
            <v>26.692,62</v>
          </cell>
        </row>
        <row r="14794">
          <cell r="A14794" t="str">
            <v>1M.02.030.0020.l</v>
          </cell>
          <cell r="B14794" t="str">
            <v>- oltre 125 fino a 155 kW - n° 2 - 50 Pa</v>
          </cell>
          <cell r="C14794" t="str">
            <v>cad</v>
          </cell>
          <cell r="D14794" t="str">
            <v>30.606,73</v>
          </cell>
        </row>
        <row r="14795">
          <cell r="A14795" t="str">
            <v>1M.02.030.0020.m</v>
          </cell>
          <cell r="B14795" t="str">
            <v>- oltre 155 fino a 175 kW - n° 2 - 50 Pa</v>
          </cell>
          <cell r="C14795" t="str">
            <v>cad</v>
          </cell>
          <cell r="D14795" t="str">
            <v>31.648,97</v>
          </cell>
        </row>
        <row r="14796">
          <cell r="A14796" t="str">
            <v>1M.02.030.0020.n</v>
          </cell>
          <cell r="B14796" t="str">
            <v>- oltre 175 fino a 195 kW - n° 2 - 50 Pa</v>
          </cell>
          <cell r="C14796" t="str">
            <v>cad</v>
          </cell>
          <cell r="D14796" t="str">
            <v>38.174,33</v>
          </cell>
        </row>
        <row r="14797">
          <cell r="A14797" t="str">
            <v>1M.02.030.0020.o</v>
          </cell>
          <cell r="B14797" t="str">
            <v>- oltre 195 fino a 230 kW - n° 2 - 50 Pa</v>
          </cell>
          <cell r="C14797" t="str">
            <v>cad</v>
          </cell>
          <cell r="D14797" t="str">
            <v>39.895,47</v>
          </cell>
        </row>
        <row r="14798">
          <cell r="A14798" t="str">
            <v>1M.02.030.0030</v>
          </cell>
          <cell r="B14798" t="str">
            <v>Aumento di prezzo per refrigeratori d'acqua condensati ad aria con ventilatori centrifughi con RECUPERO PARZIALE del calore di condensazione e con riferimento alla serie con le caratteristiche seguenti:</v>
          </cell>
          <cell r="C14798"/>
          <cell r="D14798"/>
        </row>
        <row r="14799">
          <cell r="A14799" t="str">
            <v>1M.02.030.0030.a</v>
          </cell>
          <cell r="B14799" t="str">
            <v>- fino a 45 kW - n° 1 - 100 Pa</v>
          </cell>
          <cell r="C14799" t="str">
            <v>cad</v>
          </cell>
          <cell r="D14799" t="str">
            <v>991,82</v>
          </cell>
        </row>
        <row r="14800">
          <cell r="A14800" t="str">
            <v>1M.02.030.0030.b</v>
          </cell>
          <cell r="B14800" t="str">
            <v>- oltre 45 fino a 70 kW - n ° 1 - 100 Pa</v>
          </cell>
          <cell r="C14800" t="str">
            <v>cad</v>
          </cell>
          <cell r="D14800" t="str">
            <v>1.072,43</v>
          </cell>
        </row>
        <row r="14801">
          <cell r="A14801" t="str">
            <v>1M.02.030.0030.c</v>
          </cell>
          <cell r="B14801" t="str">
            <v>- oltre 55 fino a 95 kW - n ° 2 - 50 Pa</v>
          </cell>
          <cell r="C14801" t="str">
            <v>cad</v>
          </cell>
          <cell r="D14801" t="str">
            <v>2.030,15</v>
          </cell>
        </row>
        <row r="14802">
          <cell r="A14802" t="str">
            <v>1M.02.030.0030.d</v>
          </cell>
          <cell r="B14802" t="str">
            <v>- oltre 70 fino a 95 kW - n ° 1 - 100 Pa</v>
          </cell>
          <cell r="C14802" t="str">
            <v>cad</v>
          </cell>
          <cell r="D14802" t="str">
            <v>1.331,03</v>
          </cell>
        </row>
        <row r="14803">
          <cell r="A14803" t="str">
            <v>1M.02.030.0030.e</v>
          </cell>
          <cell r="B14803" t="str">
            <v>- oltre 95 fino a 110 kW - n ° 1 - 100 Pa</v>
          </cell>
          <cell r="C14803" t="str">
            <v>cad</v>
          </cell>
          <cell r="D14803" t="str">
            <v>1.391,16</v>
          </cell>
        </row>
        <row r="14804">
          <cell r="A14804" t="str">
            <v>1M.02.030.0030.f</v>
          </cell>
          <cell r="B14804" t="str">
            <v>- oltre 95 fino a 125 kW - n ° 2 - 50 Pa</v>
          </cell>
          <cell r="C14804" t="str">
            <v>cad</v>
          </cell>
          <cell r="D14804" t="str">
            <v>2.303,81</v>
          </cell>
        </row>
        <row r="14805">
          <cell r="A14805" t="str">
            <v>1M.02.030.0030.g</v>
          </cell>
          <cell r="B14805" t="str">
            <v>- oltre 110 fino a 125 kW - n ° 1 - 100 Pa</v>
          </cell>
          <cell r="C14805" t="str">
            <v>cad</v>
          </cell>
          <cell r="D14805" t="str">
            <v>1.391,16</v>
          </cell>
        </row>
        <row r="14806">
          <cell r="A14806" t="str">
            <v>1M.02.030.0030.h</v>
          </cell>
          <cell r="B14806" t="str">
            <v>- oltre 125 fino a 175 kW - n ° 2 - 50 Pa</v>
          </cell>
          <cell r="C14806" t="str">
            <v>cad</v>
          </cell>
          <cell r="D14806" t="str">
            <v>2.686,34</v>
          </cell>
        </row>
        <row r="14807">
          <cell r="A14807" t="str">
            <v>1M.02.030.0030.i</v>
          </cell>
          <cell r="B14807" t="str">
            <v>- oltre 175 fino a 230 kW - n ° 2 - 100 Pa</v>
          </cell>
          <cell r="C14807" t="str">
            <v>cad</v>
          </cell>
          <cell r="D14807" t="str">
            <v>2.788,81</v>
          </cell>
        </row>
        <row r="14808">
          <cell r="A14808" t="str">
            <v>1M.02.030.0040</v>
          </cell>
          <cell r="B14808" t="str">
            <v>Aumento di prezzo per refrigeratori d'acqua condensati ad aria con ventilatori centrifughi con RECUPERO TOTALE del calore di condensazione e con riferimento alla serie con le caratteristiche seguenti:</v>
          </cell>
          <cell r="C14808"/>
          <cell r="D14808"/>
        </row>
        <row r="14809">
          <cell r="A14809" t="str">
            <v>1M.02.030.0040.a</v>
          </cell>
          <cell r="B14809" t="str">
            <v>- fino a 35 kW - n° 1 - 100 Pa</v>
          </cell>
          <cell r="C14809" t="str">
            <v>cad</v>
          </cell>
          <cell r="D14809" t="str">
            <v>3.457,86</v>
          </cell>
        </row>
        <row r="14810">
          <cell r="A14810" t="str">
            <v>1M.02.030.0040.b</v>
          </cell>
          <cell r="B14810" t="str">
            <v>- oltre 35 fino a 45 kW - n ° 1 - 100 Pa</v>
          </cell>
          <cell r="C14810" t="str">
            <v>cad</v>
          </cell>
          <cell r="D14810" t="str">
            <v>3.483,82</v>
          </cell>
        </row>
        <row r="14811">
          <cell r="A14811" t="str">
            <v>1M.02.030.0040.c</v>
          </cell>
          <cell r="B14811" t="str">
            <v>- oltre 45 fino a 55 kW - n ° 1 - 100 Pa</v>
          </cell>
          <cell r="C14811" t="str">
            <v>cad</v>
          </cell>
          <cell r="D14811" t="str">
            <v>3.493,39</v>
          </cell>
        </row>
        <row r="14812">
          <cell r="A14812" t="str">
            <v>1M.02.030.0040.d</v>
          </cell>
          <cell r="B14812" t="str">
            <v>- oltre 55 fino a 70 kW - n ° 1 - 100 Pa</v>
          </cell>
          <cell r="C14812" t="str">
            <v>cad</v>
          </cell>
          <cell r="D14812" t="str">
            <v>3.558,97</v>
          </cell>
        </row>
        <row r="14813">
          <cell r="A14813" t="str">
            <v>1M.02.030.0040.e</v>
          </cell>
          <cell r="B14813" t="str">
            <v>- oltre 55 fino a 95 kW - n ° 2 - 50 Pa</v>
          </cell>
          <cell r="C14813" t="str">
            <v>cad</v>
          </cell>
          <cell r="D14813" t="str">
            <v>6.256,33</v>
          </cell>
        </row>
        <row r="14814">
          <cell r="A14814" t="str">
            <v>1M.02.030.0040.f</v>
          </cell>
          <cell r="B14814" t="str">
            <v>- oltre 70 fino a 95 kW - n ° 1 - 100 Pa</v>
          </cell>
          <cell r="C14814" t="str">
            <v>cad</v>
          </cell>
          <cell r="D14814" t="str">
            <v>4.079,91</v>
          </cell>
        </row>
        <row r="14815">
          <cell r="A14815" t="str">
            <v>1M.02.030.0040.g</v>
          </cell>
          <cell r="B14815" t="str">
            <v>- oltre 95 fino a 125 kW - n ° 1 - 100 Pa</v>
          </cell>
          <cell r="C14815" t="str">
            <v>cad</v>
          </cell>
          <cell r="D14815" t="str">
            <v>4.332,66</v>
          </cell>
        </row>
        <row r="14816">
          <cell r="A14816" t="str">
            <v>1M.02.030.0040.h</v>
          </cell>
          <cell r="B14816" t="str">
            <v>- oltre 95 fino a 110 kW - n ° 2 - 50 Pa</v>
          </cell>
          <cell r="C14816" t="str">
            <v>cad</v>
          </cell>
          <cell r="D14816" t="str">
            <v>6.331,46</v>
          </cell>
        </row>
        <row r="14817">
          <cell r="A14817" t="str">
            <v>1M.02.030.0040.i</v>
          </cell>
          <cell r="B14817" t="str">
            <v>- oltre 110 fino a 125 kW - n ° 2 - 50 Pa</v>
          </cell>
          <cell r="C14817" t="str">
            <v>cad</v>
          </cell>
          <cell r="D14817" t="str">
            <v>6.407,97</v>
          </cell>
        </row>
        <row r="14818">
          <cell r="A14818" t="str">
            <v>1M.02.030.0040.j</v>
          </cell>
          <cell r="B14818" t="str">
            <v>- oltre 125 fino a 155 kW - n ° 2 - 50 Pa</v>
          </cell>
          <cell r="C14818" t="str">
            <v>cad</v>
          </cell>
          <cell r="D14818" t="str">
            <v>7.341,11</v>
          </cell>
        </row>
        <row r="14819">
          <cell r="A14819" t="str">
            <v>1M.02.030.0040.k</v>
          </cell>
          <cell r="B14819" t="str">
            <v>- oltre 155 fino a 175 kW - n ° 2 - 50 Pa</v>
          </cell>
          <cell r="C14819" t="str">
            <v>cad</v>
          </cell>
          <cell r="D14819" t="str">
            <v>7.633,49</v>
          </cell>
        </row>
        <row r="14820">
          <cell r="A14820" t="str">
            <v>1M.02.030.0040.l</v>
          </cell>
          <cell r="B14820" t="str">
            <v>- oltre 175 fino a 230 kW - n ° 2 - 100 Pa</v>
          </cell>
          <cell r="C14820" t="str">
            <v>cad</v>
          </cell>
          <cell r="D14820" t="str">
            <v>8.473,73</v>
          </cell>
        </row>
        <row r="14821">
          <cell r="A14821" t="str">
            <v>1M.02.040</v>
          </cell>
          <cell r="B14821" t="str">
            <v>REFRIGERATORI D'ACQUA CONDENSATI AD ACQUA</v>
          </cell>
          <cell r="C14821"/>
          <cell r="D14821"/>
        </row>
        <row r="14822">
          <cell r="A14822" t="str">
            <v>1M.02.040.0010</v>
          </cell>
          <cell r="B14822"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14822"/>
          <cell r="D14822"/>
        </row>
        <row r="14823">
          <cell r="A14823" t="str">
            <v>1M.02.040.0010.a</v>
          </cell>
          <cell r="B14823" t="str">
            <v>- fino a 8 kW - n° 1</v>
          </cell>
          <cell r="C14823" t="str">
            <v>cad</v>
          </cell>
          <cell r="D14823" t="str">
            <v>5.031,60</v>
          </cell>
        </row>
        <row r="14824">
          <cell r="A14824" t="str">
            <v>1M.02.040.0010.b</v>
          </cell>
          <cell r="B14824" t="str">
            <v>- oltre 8 fino a 12 kW - n° 1</v>
          </cell>
          <cell r="C14824" t="str">
            <v>cad</v>
          </cell>
          <cell r="D14824" t="str">
            <v>5.151,32</v>
          </cell>
        </row>
        <row r="14825">
          <cell r="A14825" t="str">
            <v>1M.02.040.0010.c</v>
          </cell>
          <cell r="B14825" t="str">
            <v>- oltre 12 fino a 15 kW - n° 1</v>
          </cell>
          <cell r="C14825" t="str">
            <v>cad</v>
          </cell>
          <cell r="D14825" t="str">
            <v>5.716,12</v>
          </cell>
        </row>
        <row r="14826">
          <cell r="A14826" t="str">
            <v>1M.02.040.0010.d</v>
          </cell>
          <cell r="B14826" t="str">
            <v>- oltre 15 fino a 21 kW - n° 1</v>
          </cell>
          <cell r="C14826" t="str">
            <v>cad</v>
          </cell>
          <cell r="D14826" t="str">
            <v>6.756,96</v>
          </cell>
        </row>
        <row r="14827">
          <cell r="A14827" t="str">
            <v>1M.02.040.0010.e</v>
          </cell>
          <cell r="B14827" t="str">
            <v>- oltre 21 fino a 25 kW - n° 1</v>
          </cell>
          <cell r="C14827" t="str">
            <v>cad</v>
          </cell>
          <cell r="D14827" t="str">
            <v>7.017,52</v>
          </cell>
        </row>
        <row r="14828">
          <cell r="A14828" t="str">
            <v>1M.02.040.0010.f</v>
          </cell>
          <cell r="B14828" t="str">
            <v>- oltre 25 fino a 29 kW - n° 1</v>
          </cell>
          <cell r="C14828" t="str">
            <v>cad</v>
          </cell>
          <cell r="D14828" t="str">
            <v>7.254,15</v>
          </cell>
        </row>
        <row r="14829">
          <cell r="A14829" t="str">
            <v>1M.02.040.0010.g</v>
          </cell>
          <cell r="B14829" t="str">
            <v>- oltre 29 fino a 37 kW - n° 1</v>
          </cell>
          <cell r="C14829" t="str">
            <v>cad</v>
          </cell>
          <cell r="D14829" t="str">
            <v>7.992,17</v>
          </cell>
        </row>
        <row r="14830">
          <cell r="A14830" t="str">
            <v>1M.02.040.0010.h</v>
          </cell>
          <cell r="B14830" t="str">
            <v>- oltre 37 fino a 42 kW - n° 2</v>
          </cell>
          <cell r="C14830" t="str">
            <v>cad</v>
          </cell>
          <cell r="D14830" t="str">
            <v>8.694,99</v>
          </cell>
        </row>
        <row r="14831">
          <cell r="A14831" t="str">
            <v>1M.02.040.0010.i</v>
          </cell>
          <cell r="B14831" t="str">
            <v>- oltre 42 fino a 50 kW - n° 2</v>
          </cell>
          <cell r="C14831" t="str">
            <v>cad</v>
          </cell>
          <cell r="D14831" t="str">
            <v>8.827,37</v>
          </cell>
        </row>
        <row r="14832">
          <cell r="A14832" t="str">
            <v>1M.02.040.0010.j</v>
          </cell>
          <cell r="B14832" t="str">
            <v>- oltre 50 fino a 60 kW - n° 2</v>
          </cell>
          <cell r="C14832" t="str">
            <v>cad</v>
          </cell>
          <cell r="D14832" t="str">
            <v>9.244,29</v>
          </cell>
        </row>
        <row r="14833">
          <cell r="A14833" t="str">
            <v>1M.02.040.0010.k</v>
          </cell>
          <cell r="B14833" t="str">
            <v>- oltre 60 fino a 75 kW - n° 2</v>
          </cell>
          <cell r="C14833" t="str">
            <v>cad</v>
          </cell>
          <cell r="D14833" t="str">
            <v>10.289,35</v>
          </cell>
        </row>
        <row r="14834">
          <cell r="A14834" t="str">
            <v>1M.02.040.0010.l</v>
          </cell>
          <cell r="B14834" t="str">
            <v>- oltre 75 fino a 90 kW - n° 2</v>
          </cell>
          <cell r="C14834" t="str">
            <v>cad</v>
          </cell>
          <cell r="D14834" t="str">
            <v>12.845,70</v>
          </cell>
        </row>
        <row r="14835">
          <cell r="A14835" t="str">
            <v>1M.02.040.0010.m</v>
          </cell>
          <cell r="B14835" t="str">
            <v>- oltre 90 fino a 115 kW - n° 2</v>
          </cell>
          <cell r="C14835" t="str">
            <v>cad</v>
          </cell>
          <cell r="D14835" t="str">
            <v>13.798,82</v>
          </cell>
        </row>
        <row r="14836">
          <cell r="A14836" t="str">
            <v>1M.02.040.0010.n</v>
          </cell>
          <cell r="B14836" t="str">
            <v>- oltre 115 fino a 150 kW - n° 2</v>
          </cell>
          <cell r="C14836" t="str">
            <v>cad</v>
          </cell>
          <cell r="D14836" t="str">
            <v>15.521,35</v>
          </cell>
        </row>
        <row r="14837">
          <cell r="A14837" t="str">
            <v>1M.02.040.0010.o</v>
          </cell>
          <cell r="B14837" t="str">
            <v>- oltre 115 fino a 150 kW - n° 4</v>
          </cell>
          <cell r="C14837" t="str">
            <v>cad</v>
          </cell>
          <cell r="D14837" t="str">
            <v>19.018,55</v>
          </cell>
        </row>
        <row r="14838">
          <cell r="A14838" t="str">
            <v>1M.02.040.0010.p</v>
          </cell>
          <cell r="B14838" t="str">
            <v>- oltre 150 fino a 180 kW - n° 4</v>
          </cell>
          <cell r="C14838" t="str">
            <v>cad</v>
          </cell>
          <cell r="D14838" t="str">
            <v>20.588,99</v>
          </cell>
        </row>
        <row r="14839">
          <cell r="A14839" t="str">
            <v>1M.02.040.0020</v>
          </cell>
          <cell r="B14839"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14839"/>
          <cell r="D14839"/>
        </row>
        <row r="14840">
          <cell r="A14840" t="str">
            <v>1M.02.040.0020.a</v>
          </cell>
          <cell r="B14840" t="str">
            <v>- fino a 50 kW - n° 1</v>
          </cell>
          <cell r="C14840" t="str">
            <v>cad</v>
          </cell>
          <cell r="D14840" t="str">
            <v>10.802,02</v>
          </cell>
        </row>
        <row r="14841">
          <cell r="A14841" t="str">
            <v>1M.02.040.0020.b</v>
          </cell>
          <cell r="B14841" t="str">
            <v>- oltre 50 fino a 75 kW - n° 1</v>
          </cell>
          <cell r="C14841" t="str">
            <v>cad</v>
          </cell>
          <cell r="D14841" t="str">
            <v>12.993,59</v>
          </cell>
        </row>
        <row r="14842">
          <cell r="A14842" t="str">
            <v>1M.02.040.0020.c</v>
          </cell>
          <cell r="B14842" t="str">
            <v>- oltre 75 fino a 110 kW - n° 1</v>
          </cell>
          <cell r="C14842" t="str">
            <v>cad</v>
          </cell>
          <cell r="D14842" t="str">
            <v>14.089,37</v>
          </cell>
        </row>
        <row r="14843">
          <cell r="A14843" t="str">
            <v>1M.02.040.0020.d</v>
          </cell>
          <cell r="B14843" t="str">
            <v>- oltre 75 fino a 110 kW - n° 2</v>
          </cell>
          <cell r="C14843" t="str">
            <v>cad</v>
          </cell>
          <cell r="D14843" t="str">
            <v>17.430,22</v>
          </cell>
        </row>
        <row r="14844">
          <cell r="A14844" t="str">
            <v>1M.02.040.0020.e</v>
          </cell>
          <cell r="B14844" t="str">
            <v>- oltre 110 fino a 150 kW - n° 1</v>
          </cell>
          <cell r="C14844" t="str">
            <v>cad</v>
          </cell>
          <cell r="D14844" t="str">
            <v>16.086,17</v>
          </cell>
        </row>
        <row r="14845">
          <cell r="A14845" t="str">
            <v>1M.02.040.0020.f</v>
          </cell>
          <cell r="B14845" t="str">
            <v>- oltre 110 fino a 150 kW - n° 2</v>
          </cell>
          <cell r="C14845" t="str">
            <v>cad</v>
          </cell>
          <cell r="D14845" t="str">
            <v>19.112,91</v>
          </cell>
        </row>
        <row r="14846">
          <cell r="A14846" t="str">
            <v>1M.02.040.0020.g</v>
          </cell>
          <cell r="B14846" t="str">
            <v>- oltre 150 fino a 220 kW - n° 2</v>
          </cell>
          <cell r="C14846" t="str">
            <v>cad</v>
          </cell>
          <cell r="D14846" t="str">
            <v>23.341,11</v>
          </cell>
        </row>
        <row r="14847">
          <cell r="A14847" t="str">
            <v>1M.02.040.0020.h</v>
          </cell>
          <cell r="B14847" t="str">
            <v>- oltre 220 fino a 260 kW - n° 2</v>
          </cell>
          <cell r="C14847" t="str">
            <v>cad</v>
          </cell>
          <cell r="D14847" t="str">
            <v>25.532,65</v>
          </cell>
        </row>
        <row r="14848">
          <cell r="A14848" t="str">
            <v>1M.02.040.0020.i</v>
          </cell>
          <cell r="B14848" t="str">
            <v>- oltre 260 fino a 310 kW - n° 2</v>
          </cell>
          <cell r="C14848" t="str">
            <v>cad</v>
          </cell>
          <cell r="D14848" t="str">
            <v>27.515,76</v>
          </cell>
        </row>
        <row r="14849">
          <cell r="A14849" t="str">
            <v>1M.02.040.0020.j</v>
          </cell>
          <cell r="B14849" t="str">
            <v>- oltre 310 fino a 360 kW - n° 3</v>
          </cell>
          <cell r="C14849" t="str">
            <v>cad</v>
          </cell>
          <cell r="D14849" t="str">
            <v>38.007,32</v>
          </cell>
        </row>
        <row r="14850">
          <cell r="A14850" t="str">
            <v>1M.02.040.0020.k</v>
          </cell>
          <cell r="B14850" t="str">
            <v>- oltre 360 fino a 420 kW - n° 3</v>
          </cell>
          <cell r="C14850" t="str">
            <v>cad</v>
          </cell>
          <cell r="D14850" t="str">
            <v>41.346,77</v>
          </cell>
        </row>
        <row r="14851">
          <cell r="A14851" t="str">
            <v>1M.02.040.0020.l</v>
          </cell>
          <cell r="B14851" t="str">
            <v>- oltre 420 fino a 520 kW - n° 4</v>
          </cell>
          <cell r="C14851" t="str">
            <v>cad</v>
          </cell>
          <cell r="D14851" t="str">
            <v>50.656,05</v>
          </cell>
        </row>
        <row r="14852">
          <cell r="A14852" t="str">
            <v>1M.02.040.0020.m</v>
          </cell>
          <cell r="B14852" t="str">
            <v>- oltre 520 fino a 600 kW - n° 4</v>
          </cell>
          <cell r="C14852" t="str">
            <v>cad</v>
          </cell>
          <cell r="D14852" t="str">
            <v>55.458,88</v>
          </cell>
        </row>
        <row r="14853">
          <cell r="A14853" t="str">
            <v>1M.02.040.0020.n</v>
          </cell>
          <cell r="B14853" t="str">
            <v>- oltre 610 fino a 710 kW - n° 6</v>
          </cell>
          <cell r="C14853" t="str">
            <v>cad</v>
          </cell>
          <cell r="D14853" t="str">
            <v>68.349,05</v>
          </cell>
        </row>
        <row r="14854">
          <cell r="A14854" t="str">
            <v>1M.02.040.0020.o</v>
          </cell>
          <cell r="B14854" t="str">
            <v>- oltre 710 fino a 780 kW - n° 6</v>
          </cell>
          <cell r="C14854" t="str">
            <v>cad</v>
          </cell>
          <cell r="D14854" t="str">
            <v>69.654,67</v>
          </cell>
        </row>
        <row r="14855">
          <cell r="A14855" t="str">
            <v>1M.02.040.0020.p</v>
          </cell>
          <cell r="B14855" t="str">
            <v>- oltre 780 fino a 830 kW - n° 6</v>
          </cell>
          <cell r="C14855" t="str">
            <v>cad</v>
          </cell>
          <cell r="D14855" t="str">
            <v>74.560,33</v>
          </cell>
        </row>
        <row r="14856">
          <cell r="A14856" t="str">
            <v>1M.02.040.0020.q</v>
          </cell>
          <cell r="B14856" t="str">
            <v>- oltre 830 fino a 920 kW - n° 6</v>
          </cell>
          <cell r="C14856" t="str">
            <v>cad</v>
          </cell>
          <cell r="D14856" t="str">
            <v>82.129,34</v>
          </cell>
        </row>
        <row r="14857">
          <cell r="A14857" t="str">
            <v>1M.02.040.0020.r</v>
          </cell>
          <cell r="B14857" t="str">
            <v>- oltre 920 fino a 1030 kW - n° 8</v>
          </cell>
          <cell r="C14857" t="str">
            <v>cad</v>
          </cell>
          <cell r="D14857" t="str">
            <v>90.792,76</v>
          </cell>
        </row>
        <row r="14858">
          <cell r="A14858" t="str">
            <v>1M.02.040.0020.s</v>
          </cell>
          <cell r="B14858" t="str">
            <v>- oltre 1030 fino a 1110 kW - n° 8</v>
          </cell>
          <cell r="C14858" t="str">
            <v>cad</v>
          </cell>
          <cell r="D14858" t="str">
            <v>95.175,85</v>
          </cell>
        </row>
        <row r="14859">
          <cell r="A14859" t="str">
            <v>1M.02.040.0020.t</v>
          </cell>
          <cell r="B14859" t="str">
            <v>- oltre 1110 fino a 1200 kW - n° 8</v>
          </cell>
          <cell r="C14859" t="str">
            <v>cad</v>
          </cell>
          <cell r="D14859" t="str">
            <v>99.666,03</v>
          </cell>
        </row>
        <row r="14860">
          <cell r="A14860" t="str">
            <v>1M.02.040.0030</v>
          </cell>
          <cell r="B14860" t="str">
            <v>Aumento di prezzo per refrigeratori d'acqua condensati ad acqua con RECUPERO PARZIALE del calore di condensazione e con riferimento alla serie con le caratteristiche seguenti:</v>
          </cell>
          <cell r="C14860"/>
          <cell r="D14860"/>
        </row>
        <row r="14861">
          <cell r="A14861" t="str">
            <v>1M.02.040.0030.a</v>
          </cell>
          <cell r="B14861" t="str">
            <v>- fino a 50 kW - n° 1</v>
          </cell>
          <cell r="C14861" t="str">
            <v>cad</v>
          </cell>
          <cell r="D14861" t="str">
            <v>1.168,38</v>
          </cell>
        </row>
        <row r="14862">
          <cell r="A14862" t="str">
            <v>1M.02.040.0030.b</v>
          </cell>
          <cell r="B14862" t="str">
            <v>- oltre 50 fino a 75 kW - n° 1</v>
          </cell>
          <cell r="C14862" t="str">
            <v>cad</v>
          </cell>
          <cell r="D14862" t="str">
            <v>1.248,98</v>
          </cell>
        </row>
        <row r="14863">
          <cell r="A14863" t="str">
            <v>1M.02.040.0030.c</v>
          </cell>
          <cell r="B14863" t="str">
            <v>- oltre 75 fino a 110 kW - n° 1</v>
          </cell>
          <cell r="C14863" t="str">
            <v>cad</v>
          </cell>
          <cell r="D14863" t="str">
            <v>1.497,08</v>
          </cell>
        </row>
        <row r="14864">
          <cell r="A14864" t="str">
            <v>1M.02.040.0030.d</v>
          </cell>
          <cell r="B14864" t="str">
            <v>- oltre 75 fino a 110 kW - n° 2</v>
          </cell>
          <cell r="C14864" t="str">
            <v>cad</v>
          </cell>
          <cell r="D14864" t="str">
            <v>2.008,05</v>
          </cell>
        </row>
        <row r="14865">
          <cell r="A14865" t="str">
            <v>1M.02.040.0030.e</v>
          </cell>
          <cell r="B14865" t="str">
            <v>- oltre 110 fino a 150 kW - n° 1</v>
          </cell>
          <cell r="C14865" t="str">
            <v>cad</v>
          </cell>
          <cell r="D14865" t="str">
            <v>1.542,15</v>
          </cell>
        </row>
        <row r="14866">
          <cell r="A14866" t="str">
            <v>1M.02.040.0030.f</v>
          </cell>
          <cell r="B14866" t="str">
            <v>- oltre 110 fino a 150 kW - n° 2</v>
          </cell>
          <cell r="C14866" t="str">
            <v>cad</v>
          </cell>
          <cell r="D14866" t="str">
            <v>2.165,15</v>
          </cell>
        </row>
        <row r="14867">
          <cell r="A14867" t="str">
            <v>1M.02.040.0030.g</v>
          </cell>
          <cell r="B14867" t="str">
            <v>- oltre 150 fino a 220 kW - n° 2</v>
          </cell>
          <cell r="C14867" t="str">
            <v>cad</v>
          </cell>
          <cell r="D14867" t="str">
            <v>2.523,11</v>
          </cell>
        </row>
        <row r="14868">
          <cell r="A14868" t="str">
            <v>1M.02.040.0030.h</v>
          </cell>
          <cell r="B14868" t="str">
            <v>- oltre 220 fino a 310 kW - n° 2</v>
          </cell>
          <cell r="C14868" t="str">
            <v>cad</v>
          </cell>
          <cell r="D14868" t="str">
            <v>2.771,78</v>
          </cell>
        </row>
        <row r="14869">
          <cell r="A14869" t="str">
            <v>1M.02.040.0030.i</v>
          </cell>
          <cell r="B14869" t="str">
            <v>- oltre 310 fino a 360 kW - n° 3</v>
          </cell>
          <cell r="C14869" t="str">
            <v>cad</v>
          </cell>
          <cell r="D14869" t="str">
            <v>3.607,92</v>
          </cell>
        </row>
        <row r="14870">
          <cell r="A14870" t="str">
            <v>1M.02.040.0030.j</v>
          </cell>
          <cell r="B14870" t="str">
            <v>- oltre 360 fino a 420 kW - n° 3</v>
          </cell>
          <cell r="C14870" t="str">
            <v>cad</v>
          </cell>
          <cell r="D14870" t="str">
            <v>4.077,74</v>
          </cell>
        </row>
        <row r="14871">
          <cell r="A14871" t="str">
            <v>1M.02.040.0030.k</v>
          </cell>
          <cell r="B14871" t="str">
            <v>- oltre 420 fino a 600 kW - n° 4</v>
          </cell>
          <cell r="C14871" t="str">
            <v>cad</v>
          </cell>
          <cell r="D14871" t="str">
            <v>4.517,67</v>
          </cell>
        </row>
        <row r="14872">
          <cell r="A14872" t="str">
            <v>1M.02.040.0030.l</v>
          </cell>
          <cell r="B14872" t="str">
            <v>- oltre 610 fino a 710 kW - n° 6</v>
          </cell>
          <cell r="C14872" t="str">
            <v>cad</v>
          </cell>
          <cell r="D14872" t="str">
            <v>6.618,93</v>
          </cell>
        </row>
        <row r="14873">
          <cell r="A14873" t="str">
            <v>1M.02.040.0030.m</v>
          </cell>
          <cell r="B14873" t="str">
            <v>- oltre 710 fino a 920 kW - n° 6</v>
          </cell>
          <cell r="C14873" t="str">
            <v>cad</v>
          </cell>
          <cell r="D14873" t="str">
            <v>6.851,21</v>
          </cell>
        </row>
        <row r="14874">
          <cell r="A14874" t="str">
            <v>1M.02.040.0030.n</v>
          </cell>
          <cell r="B14874" t="str">
            <v>- oltre 920 fino a 1200 kW - n° 8</v>
          </cell>
          <cell r="C14874" t="str">
            <v>cad</v>
          </cell>
          <cell r="D14874" t="str">
            <v>7.195,49</v>
          </cell>
        </row>
        <row r="14875">
          <cell r="A14875" t="str">
            <v>1M.02.040.0040</v>
          </cell>
          <cell r="B14875" t="str">
            <v>Aumento di prezzo per refrigeratori d'acqua condensati ad acqua con RECUPERO TOTALE del calore di condensazione e con riferimento alla serie con le caratteristiche seguenti:</v>
          </cell>
          <cell r="C14875"/>
          <cell r="D14875"/>
        </row>
        <row r="14876">
          <cell r="A14876" t="str">
            <v>1M.02.040.0040.a</v>
          </cell>
          <cell r="B14876" t="str">
            <v>- fino a 50 kW - n° 1</v>
          </cell>
          <cell r="C14876" t="str">
            <v>cad</v>
          </cell>
          <cell r="D14876" t="str">
            <v>1.640,77</v>
          </cell>
        </row>
        <row r="14877">
          <cell r="A14877" t="str">
            <v>1M.02.040.0040.b</v>
          </cell>
          <cell r="B14877" t="str">
            <v>- oltre 50 fino a 75 kW - n° 1</v>
          </cell>
          <cell r="C14877" t="str">
            <v>cad</v>
          </cell>
          <cell r="D14877" t="str">
            <v>1.710,46</v>
          </cell>
        </row>
        <row r="14878">
          <cell r="A14878" t="str">
            <v>1M.02.040.0040.c</v>
          </cell>
          <cell r="B14878" t="str">
            <v>- oltre 75 fino a 110 kW - n° 1</v>
          </cell>
          <cell r="C14878" t="str">
            <v>cad</v>
          </cell>
          <cell r="D14878" t="str">
            <v>2.505,60</v>
          </cell>
        </row>
        <row r="14879">
          <cell r="A14879" t="str">
            <v>1M.02.040.0040.d</v>
          </cell>
          <cell r="B14879" t="str">
            <v>- oltre 75 fino a 110 kW - n° 2</v>
          </cell>
          <cell r="C14879" t="str">
            <v>cad</v>
          </cell>
          <cell r="D14879" t="str">
            <v>2.941,83</v>
          </cell>
        </row>
        <row r="14880">
          <cell r="A14880" t="str">
            <v>1M.02.040.0040.e</v>
          </cell>
          <cell r="B14880" t="str">
            <v>- oltre 110 fino a 150 kW - n° 1</v>
          </cell>
          <cell r="C14880" t="str">
            <v>cad</v>
          </cell>
          <cell r="D14880" t="str">
            <v>3.052,50</v>
          </cell>
        </row>
        <row r="14881">
          <cell r="A14881" t="str">
            <v>1M.02.040.0040.f</v>
          </cell>
          <cell r="B14881" t="str">
            <v>- oltre 110 fino a 150 kW - n° 2</v>
          </cell>
          <cell r="C14881" t="str">
            <v>cad</v>
          </cell>
          <cell r="D14881" t="str">
            <v>3.219,18</v>
          </cell>
        </row>
        <row r="14882">
          <cell r="A14882" t="str">
            <v>1M.02.040.0040.g</v>
          </cell>
          <cell r="B14882" t="str">
            <v>- oltre 150 fino a 220 kW - n° 2</v>
          </cell>
          <cell r="C14882" t="str">
            <v>cad</v>
          </cell>
          <cell r="D14882" t="str">
            <v>4.758,92</v>
          </cell>
        </row>
        <row r="14883">
          <cell r="A14883" t="str">
            <v>1M.02.040.0040.h</v>
          </cell>
          <cell r="B14883" t="str">
            <v>- oltre 220 fino a 310 kW - n° 2</v>
          </cell>
          <cell r="C14883" t="str">
            <v>cad</v>
          </cell>
          <cell r="D14883" t="str">
            <v>5.953,01</v>
          </cell>
        </row>
        <row r="14884">
          <cell r="A14884" t="str">
            <v>1M.02.040.0040.i</v>
          </cell>
          <cell r="B14884" t="str">
            <v>- oltre 310 fino a 360 kW - n° 3</v>
          </cell>
          <cell r="C14884" t="str">
            <v>cad</v>
          </cell>
          <cell r="D14884" t="str">
            <v>7.699,07</v>
          </cell>
        </row>
        <row r="14885">
          <cell r="A14885" t="str">
            <v>1M.02.040.0040.j</v>
          </cell>
          <cell r="B14885" t="str">
            <v>- oltre 360 fino a 420 kW - n° 3</v>
          </cell>
          <cell r="C14885" t="str">
            <v>cad</v>
          </cell>
          <cell r="D14885" t="str">
            <v>8.757,90</v>
          </cell>
        </row>
        <row r="14886">
          <cell r="A14886" t="str">
            <v>1M.02.040.0040.k</v>
          </cell>
          <cell r="B14886" t="str">
            <v>- oltre 420 fino a 600 kW - n° 4</v>
          </cell>
          <cell r="C14886" t="str">
            <v>cad</v>
          </cell>
          <cell r="D14886" t="str">
            <v>10.184,66</v>
          </cell>
        </row>
        <row r="14887">
          <cell r="A14887" t="str">
            <v>1M.02.040.0040.l</v>
          </cell>
          <cell r="B14887" t="str">
            <v>- oltre 610 fino a 710 kW - n° 6</v>
          </cell>
          <cell r="C14887" t="str">
            <v>cad</v>
          </cell>
          <cell r="D14887" t="str">
            <v>12.433,49</v>
          </cell>
        </row>
        <row r="14888">
          <cell r="A14888" t="str">
            <v>1M.02.040.0040.m</v>
          </cell>
          <cell r="B14888" t="str">
            <v>- oltre 710 fino a 920 kW - n° 6</v>
          </cell>
          <cell r="C14888" t="str">
            <v>cad</v>
          </cell>
          <cell r="D14888" t="str">
            <v>14.153,57</v>
          </cell>
        </row>
        <row r="14889">
          <cell r="A14889" t="str">
            <v>1M.02.040.0040.n</v>
          </cell>
          <cell r="B14889" t="str">
            <v>- oltre 920 fino a 1200 kW - n° 8</v>
          </cell>
          <cell r="C14889" t="str">
            <v>cad</v>
          </cell>
          <cell r="D14889" t="str">
            <v>19.317,95</v>
          </cell>
        </row>
        <row r="14890">
          <cell r="A14890" t="str">
            <v>1M.02.040.0050</v>
          </cell>
          <cell r="B14890"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14890"/>
          <cell r="D14890"/>
        </row>
        <row r="14891">
          <cell r="A14891" t="str">
            <v>1M.02.040.0050.a</v>
          </cell>
          <cell r="B14891" t="str">
            <v>- fino 130 kW - n° 1</v>
          </cell>
          <cell r="C14891" t="str">
            <v>cad</v>
          </cell>
          <cell r="D14891" t="str">
            <v>19.735,46</v>
          </cell>
        </row>
        <row r="14892">
          <cell r="A14892" t="str">
            <v>1M.02.040.0050.b</v>
          </cell>
          <cell r="B14892" t="str">
            <v>- oltre 130 fino a 160 kW - n° 1</v>
          </cell>
          <cell r="C14892" t="str">
            <v>cad</v>
          </cell>
          <cell r="D14892" t="str">
            <v>20.518,55</v>
          </cell>
        </row>
        <row r="14893">
          <cell r="A14893" t="str">
            <v>1M.02.040.0050.c</v>
          </cell>
          <cell r="B14893" t="str">
            <v>- oltre 160 fino a 210 kW - n° 1</v>
          </cell>
          <cell r="C14893" t="str">
            <v>cad</v>
          </cell>
          <cell r="D14893" t="str">
            <v>22.938,28</v>
          </cell>
        </row>
        <row r="14894">
          <cell r="A14894" t="str">
            <v>1M.02.040.0050.d</v>
          </cell>
          <cell r="B14894" t="str">
            <v>- oltre 210 fino a 250 kW - n° 1</v>
          </cell>
          <cell r="C14894" t="str">
            <v>cad</v>
          </cell>
          <cell r="D14894" t="str">
            <v>27.694,63</v>
          </cell>
        </row>
        <row r="14895">
          <cell r="A14895" t="str">
            <v>1M.02.040.0050.e</v>
          </cell>
          <cell r="B14895" t="str">
            <v>- oltre 210 fino a 250 kW - n° 2</v>
          </cell>
          <cell r="C14895" t="str">
            <v>cad</v>
          </cell>
          <cell r="D14895" t="str">
            <v>35.586,20</v>
          </cell>
        </row>
        <row r="14896">
          <cell r="A14896" t="str">
            <v>1M.02.040.0050.f</v>
          </cell>
          <cell r="B14896" t="str">
            <v>- oltre 250 fino a 280 kW - n° 2</v>
          </cell>
          <cell r="C14896" t="str">
            <v>cad</v>
          </cell>
          <cell r="D14896" t="str">
            <v>36.815,77</v>
          </cell>
        </row>
        <row r="14897">
          <cell r="A14897" t="str">
            <v>1M.02.040.0050.g</v>
          </cell>
          <cell r="B14897" t="str">
            <v>- oltre 280 fino a 310 kW - n° 2</v>
          </cell>
          <cell r="C14897" t="str">
            <v>cad</v>
          </cell>
          <cell r="D14897" t="str">
            <v>38.039,72</v>
          </cell>
        </row>
        <row r="14898">
          <cell r="A14898" t="str">
            <v>1M.02.040.0050.h</v>
          </cell>
          <cell r="B14898" t="str">
            <v>- oltre 310 fino a 380 kW - n° 2</v>
          </cell>
          <cell r="C14898" t="str">
            <v>cad</v>
          </cell>
          <cell r="D14898" t="str">
            <v>41.829,87</v>
          </cell>
        </row>
        <row r="14899">
          <cell r="A14899" t="str">
            <v>1M.02.040.0050.i</v>
          </cell>
          <cell r="B14899" t="str">
            <v>- oltre 380 fino a 430 kW - n° 2</v>
          </cell>
          <cell r="C14899" t="str">
            <v>cad</v>
          </cell>
          <cell r="D14899" t="str">
            <v>43.667,90</v>
          </cell>
        </row>
        <row r="14900">
          <cell r="A14900" t="str">
            <v>1M.02.040.0050.j</v>
          </cell>
          <cell r="B14900" t="str">
            <v>- oltre 430 fino a 480 kW - n° 2</v>
          </cell>
          <cell r="C14900" t="str">
            <v>cad</v>
          </cell>
          <cell r="D14900" t="str">
            <v>53.932,10</v>
          </cell>
        </row>
        <row r="14901">
          <cell r="A14901" t="str">
            <v>1M.02.040.0050.k</v>
          </cell>
          <cell r="B14901" t="str">
            <v>- oltre 480 fino a 550 kW - n° 2</v>
          </cell>
          <cell r="C14901" t="str">
            <v>cad</v>
          </cell>
          <cell r="D14901" t="str">
            <v>59.541,97</v>
          </cell>
        </row>
        <row r="14902">
          <cell r="A14902" t="str">
            <v>1M.02.040.0050.l</v>
          </cell>
          <cell r="B14902" t="str">
            <v>- oltre 550 fino a 610 kW - n° 2</v>
          </cell>
          <cell r="C14902" t="str">
            <v>cad</v>
          </cell>
          <cell r="D14902" t="str">
            <v>67.749,03</v>
          </cell>
        </row>
        <row r="14903">
          <cell r="A14903" t="str">
            <v>1M.02.040.0050.m</v>
          </cell>
          <cell r="B14903" t="str">
            <v>- oltre 610 fino a 690 kW - n° 2</v>
          </cell>
          <cell r="C14903" t="str">
            <v>cad</v>
          </cell>
          <cell r="D14903" t="str">
            <v>70.761,71</v>
          </cell>
        </row>
        <row r="14904">
          <cell r="A14904" t="str">
            <v>1M.02.040.0050.n</v>
          </cell>
          <cell r="B14904" t="str">
            <v>- oltre 690 fino a 740 kW - n° 2</v>
          </cell>
          <cell r="C14904" t="str">
            <v>cad</v>
          </cell>
          <cell r="D14904" t="str">
            <v>73.557,50</v>
          </cell>
        </row>
        <row r="14905">
          <cell r="A14905" t="str">
            <v>1M.02.040.0050.o</v>
          </cell>
          <cell r="B14905" t="str">
            <v>- oltre 740 fino a 800 kW - n° 2</v>
          </cell>
          <cell r="C14905" t="str">
            <v>cad</v>
          </cell>
          <cell r="D14905" t="str">
            <v>76.036,38</v>
          </cell>
        </row>
        <row r="14906">
          <cell r="A14906" t="str">
            <v>1M.02.040.0060</v>
          </cell>
          <cell r="B14906" t="str">
            <v>Aumento di prezzo per refrigeratori d'acqua condensati ad acqua con RECUPERO PARZIALE del calore di condensazione e con riferimento alla serie con le caratteristiche seguenti:</v>
          </cell>
          <cell r="C14906"/>
          <cell r="D14906"/>
        </row>
        <row r="14907">
          <cell r="A14907" t="str">
            <v>1M.02.040.0060.a</v>
          </cell>
          <cell r="B14907" t="str">
            <v>- fino a 130 kW - n° 1</v>
          </cell>
          <cell r="C14907" t="str">
            <v>cad</v>
          </cell>
          <cell r="D14907" t="str">
            <v>1.178,03</v>
          </cell>
        </row>
        <row r="14908">
          <cell r="A14908" t="str">
            <v>1M.02.040.0060.b</v>
          </cell>
          <cell r="B14908" t="str">
            <v>- oltre 130 fino a 160 kW - n° 1</v>
          </cell>
          <cell r="C14908" t="str">
            <v>cad</v>
          </cell>
          <cell r="D14908" t="str">
            <v>1.268,19</v>
          </cell>
        </row>
        <row r="14909">
          <cell r="A14909" t="str">
            <v>1M.02.040.0060.c</v>
          </cell>
          <cell r="B14909" t="str">
            <v>- oltre 160 fino a 210 kW - n° 1</v>
          </cell>
          <cell r="C14909" t="str">
            <v>cad</v>
          </cell>
          <cell r="D14909" t="str">
            <v>1.356,99</v>
          </cell>
        </row>
        <row r="14910">
          <cell r="A14910" t="str">
            <v>1M.02.040.0060.d</v>
          </cell>
          <cell r="B14910" t="str">
            <v>- oltre 210 fino a 250 kW - n° 1</v>
          </cell>
          <cell r="C14910" t="str">
            <v>cad</v>
          </cell>
          <cell r="D14910" t="str">
            <v>1.389,80</v>
          </cell>
        </row>
        <row r="14911">
          <cell r="A14911" t="str">
            <v>1M.02.040.0060.e</v>
          </cell>
          <cell r="B14911" t="str">
            <v>- oltre 210 fino a 250 kW - n° 2</v>
          </cell>
          <cell r="C14911" t="str">
            <v>cad</v>
          </cell>
          <cell r="D14911" t="str">
            <v>1.907,60</v>
          </cell>
        </row>
        <row r="14912">
          <cell r="A14912" t="str">
            <v>1M.02.040.0060.f</v>
          </cell>
          <cell r="B14912" t="str">
            <v>- oltre 250 fino a 280 kW - n° 2</v>
          </cell>
          <cell r="C14912" t="str">
            <v>cad</v>
          </cell>
          <cell r="D14912" t="str">
            <v>2.079,74</v>
          </cell>
        </row>
        <row r="14913">
          <cell r="A14913" t="str">
            <v>1M.02.040.0060.g</v>
          </cell>
          <cell r="B14913" t="str">
            <v>- oltre 280 fino a 310 kW - n° 2</v>
          </cell>
          <cell r="C14913" t="str">
            <v>cad</v>
          </cell>
          <cell r="D14913" t="str">
            <v>2.111,16</v>
          </cell>
        </row>
        <row r="14914">
          <cell r="A14914" t="str">
            <v>1M.02.040.0060.h</v>
          </cell>
          <cell r="B14914" t="str">
            <v>- oltre 310 fino a 380 kW - n° 2</v>
          </cell>
          <cell r="C14914" t="str">
            <v>cad</v>
          </cell>
          <cell r="D14914" t="str">
            <v>2.141,22</v>
          </cell>
        </row>
        <row r="14915">
          <cell r="A14915" t="str">
            <v>1M.02.040.0060.i</v>
          </cell>
          <cell r="B14915" t="str">
            <v>- oltre 380 fino a 430 kW - n° 2</v>
          </cell>
          <cell r="C14915" t="str">
            <v>cad</v>
          </cell>
          <cell r="D14915" t="str">
            <v>2.434,96</v>
          </cell>
        </row>
        <row r="14916">
          <cell r="A14916" t="str">
            <v>1M.02.040.0060.j</v>
          </cell>
          <cell r="B14916" t="str">
            <v>- oltre 430 fino a 480 kW - n° 2</v>
          </cell>
          <cell r="C14916" t="str">
            <v>cad</v>
          </cell>
          <cell r="D14916" t="str">
            <v>2.830,20</v>
          </cell>
        </row>
        <row r="14917">
          <cell r="A14917" t="str">
            <v>1M.02.040.0060.k</v>
          </cell>
          <cell r="B14917" t="str">
            <v>- oltre 480 fino a 550 kW - n° 2</v>
          </cell>
          <cell r="C14917" t="str">
            <v>cad</v>
          </cell>
          <cell r="D14917" t="str">
            <v>3.230,50</v>
          </cell>
        </row>
        <row r="14918">
          <cell r="A14918" t="str">
            <v>1M.02.040.0060.l</v>
          </cell>
          <cell r="B14918" t="str">
            <v>- oltre 550 fino a 610 kW - n° 2</v>
          </cell>
          <cell r="C14918" t="str">
            <v>cad</v>
          </cell>
          <cell r="D14918" t="str">
            <v>3.655,41</v>
          </cell>
        </row>
        <row r="14919">
          <cell r="A14919" t="str">
            <v>1M.02.040.0060.m</v>
          </cell>
          <cell r="B14919" t="str">
            <v>- oltre 610 fino a 690 kW - n° 2</v>
          </cell>
          <cell r="C14919" t="str">
            <v>cad</v>
          </cell>
          <cell r="D14919" t="str">
            <v>3.699,14</v>
          </cell>
        </row>
        <row r="14920">
          <cell r="A14920" t="str">
            <v>1M.02.040.0060.n</v>
          </cell>
          <cell r="B14920" t="str">
            <v>- oltre 690 fino a 740 kW - n° 2</v>
          </cell>
          <cell r="C14920" t="str">
            <v>cad</v>
          </cell>
          <cell r="D14920" t="str">
            <v>3.801,60</v>
          </cell>
        </row>
        <row r="14921">
          <cell r="A14921" t="str">
            <v>1M.02.040.0060.o</v>
          </cell>
          <cell r="B14921" t="str">
            <v>- oltre 740 fino a 800 kW - n° 2</v>
          </cell>
          <cell r="C14921" t="str">
            <v>cad</v>
          </cell>
          <cell r="D14921" t="str">
            <v>3.904,07</v>
          </cell>
        </row>
        <row r="14922">
          <cell r="A14922" t="str">
            <v>1M.02.040.0070</v>
          </cell>
          <cell r="B14922" t="str">
            <v>Aumento di prezzo per refrigeratori d'acqua condensati ad acqua con RECUPERO TOTALE del calore di condensazione e con riferimento alla serie con le caratteristiche seguenti:</v>
          </cell>
          <cell r="C14922"/>
          <cell r="D14922"/>
        </row>
        <row r="14923">
          <cell r="A14923" t="str">
            <v>1M.02.040.0070.a</v>
          </cell>
          <cell r="B14923" t="str">
            <v>- fino a 210 kW - n° 1</v>
          </cell>
          <cell r="C14923" t="str">
            <v>cad</v>
          </cell>
          <cell r="D14923" t="str">
            <v>937,56</v>
          </cell>
        </row>
        <row r="14924">
          <cell r="A14924" t="str">
            <v>1M.02.040.0070.b</v>
          </cell>
          <cell r="B14924" t="str">
            <v>- oltre 210 fino a 250 kW - n° 1</v>
          </cell>
          <cell r="C14924" t="str">
            <v>cad</v>
          </cell>
          <cell r="D14924" t="str">
            <v>1.238,13</v>
          </cell>
        </row>
        <row r="14925">
          <cell r="A14925" t="str">
            <v>1M.02.040.0070.c</v>
          </cell>
          <cell r="B14925" t="str">
            <v>- oltre 210 fino a 250 kW - n° 2</v>
          </cell>
          <cell r="C14925" t="str">
            <v>cad</v>
          </cell>
          <cell r="D14925" t="str">
            <v>1.671,23</v>
          </cell>
        </row>
        <row r="14926">
          <cell r="A14926" t="str">
            <v>1M.02.040.0070.d</v>
          </cell>
          <cell r="B14926" t="str">
            <v>- oltre 250 fino a 430 kW - n° 2</v>
          </cell>
          <cell r="C14926" t="str">
            <v>cad</v>
          </cell>
          <cell r="D14926" t="str">
            <v>1.728,61</v>
          </cell>
        </row>
        <row r="14927">
          <cell r="A14927" t="str">
            <v>1M.02.040.0070.e</v>
          </cell>
          <cell r="B14927" t="str">
            <v>- oltre 430 fino a 480 kW - n° 2</v>
          </cell>
          <cell r="C14927" t="str">
            <v>cad</v>
          </cell>
          <cell r="D14927" t="str">
            <v>1.897,07</v>
          </cell>
        </row>
        <row r="14928">
          <cell r="A14928" t="str">
            <v>1M.02.040.0070.f</v>
          </cell>
          <cell r="B14928" t="str">
            <v>- oltre 480 fino a 800 kW - n° 2</v>
          </cell>
          <cell r="C14928" t="str">
            <v>cad</v>
          </cell>
          <cell r="D14928" t="str">
            <v>1.954,45</v>
          </cell>
        </row>
        <row r="14929">
          <cell r="A14929" t="str">
            <v>1M.02.040.0080</v>
          </cell>
          <cell r="B14929"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14929"/>
          <cell r="D14929"/>
        </row>
        <row r="14930">
          <cell r="A14930" t="str">
            <v>1M.02.040.0080.a</v>
          </cell>
          <cell r="B14930" t="str">
            <v>- oltre 800 fino a 850 kW - n° 2</v>
          </cell>
          <cell r="C14930" t="str">
            <v>cad</v>
          </cell>
          <cell r="D14930" t="str">
            <v>79.922,29</v>
          </cell>
        </row>
        <row r="14931">
          <cell r="A14931" t="str">
            <v>1M.02.040.0080.b</v>
          </cell>
          <cell r="B14931" t="str">
            <v>- oltre 850 fino a 950 kW - n° 2</v>
          </cell>
          <cell r="C14931" t="str">
            <v>cad</v>
          </cell>
          <cell r="D14931" t="str">
            <v>96.012,48</v>
          </cell>
        </row>
        <row r="14932">
          <cell r="A14932" t="str">
            <v>1M.02.040.0080.c</v>
          </cell>
          <cell r="B14932" t="str">
            <v>- oltre 950 fino a 1060 kW - n° 2</v>
          </cell>
          <cell r="C14932" t="str">
            <v>cad</v>
          </cell>
          <cell r="D14932" t="str">
            <v>101.308,25</v>
          </cell>
        </row>
        <row r="14933">
          <cell r="A14933" t="str">
            <v>1M.02.040.0080.d</v>
          </cell>
          <cell r="B14933" t="str">
            <v>- oltre 1060 fino a 1150 kW - n° 2</v>
          </cell>
          <cell r="C14933" t="str">
            <v>cad</v>
          </cell>
          <cell r="D14933" t="str">
            <v>104.464,60</v>
          </cell>
        </row>
        <row r="14934">
          <cell r="A14934" t="str">
            <v>1M.02.040.0080.e</v>
          </cell>
          <cell r="B14934" t="str">
            <v>- oltre 1150 fino a 1250 kW - n° 4</v>
          </cell>
          <cell r="C14934" t="str">
            <v>cad</v>
          </cell>
          <cell r="D14934" t="str">
            <v>121.218,15</v>
          </cell>
        </row>
        <row r="14935">
          <cell r="A14935" t="str">
            <v>1M.02.040.0080.f</v>
          </cell>
          <cell r="B14935" t="str">
            <v>- oltre 1250 fino a 1350 kW - n° 4</v>
          </cell>
          <cell r="C14935" t="str">
            <v>cad</v>
          </cell>
          <cell r="D14935" t="str">
            <v>127.429,43</v>
          </cell>
        </row>
        <row r="14936">
          <cell r="A14936" t="str">
            <v>1M.02.040.0080.g</v>
          </cell>
          <cell r="B14936" t="str">
            <v>- oltre 1350 fino a 1510 kW - n° 4</v>
          </cell>
          <cell r="C14936" t="str">
            <v>cad</v>
          </cell>
          <cell r="D14936" t="str">
            <v>135.307,54</v>
          </cell>
        </row>
        <row r="14937">
          <cell r="A14937" t="str">
            <v>1M.02.040.0080.h</v>
          </cell>
          <cell r="B14937" t="str">
            <v>- oltre 1510 fino a 1610 kW - n° 4</v>
          </cell>
          <cell r="C14937" t="str">
            <v>cad</v>
          </cell>
          <cell r="D14937" t="str">
            <v>143.811,77</v>
          </cell>
        </row>
        <row r="14938">
          <cell r="A14938" t="str">
            <v>1M.02.040.0080.i</v>
          </cell>
          <cell r="B14938" t="str">
            <v>- oltre 1610 fino a 1700 kW - n° 4</v>
          </cell>
          <cell r="C14938" t="str">
            <v>cad</v>
          </cell>
          <cell r="D14938" t="str">
            <v>161.938,57</v>
          </cell>
        </row>
        <row r="14939">
          <cell r="A14939" t="str">
            <v>1M.02.040.0080.j</v>
          </cell>
          <cell r="B14939" t="str">
            <v>- oltre 1700 fino a 1820 kW - n° 4</v>
          </cell>
          <cell r="C14939" t="str">
            <v>cad</v>
          </cell>
          <cell r="D14939" t="str">
            <v>172.478,03</v>
          </cell>
        </row>
        <row r="14940">
          <cell r="A14940" t="str">
            <v>1M.02.040.0080.k</v>
          </cell>
          <cell r="B14940" t="str">
            <v>- oltre 1820 fino a 1910 kW - n° 4</v>
          </cell>
          <cell r="C14940" t="str">
            <v>cad</v>
          </cell>
          <cell r="D14940" t="str">
            <v>178.486,50</v>
          </cell>
        </row>
        <row r="14941">
          <cell r="A14941" t="str">
            <v>1M.02.040.0080.l</v>
          </cell>
          <cell r="B14941" t="str">
            <v>- oltre 1910 fino a 2000 kW - n° 4</v>
          </cell>
          <cell r="C14941" t="str">
            <v>cad</v>
          </cell>
          <cell r="D14941" t="str">
            <v>181.541,43</v>
          </cell>
        </row>
        <row r="14942">
          <cell r="A14942" t="str">
            <v>1M.02.040.0080.m</v>
          </cell>
          <cell r="B14942" t="str">
            <v>- oltre 2000 fino a 2120 kW - n° 4</v>
          </cell>
          <cell r="C14942" t="str">
            <v>cad</v>
          </cell>
          <cell r="D14942" t="str">
            <v>184.596,38</v>
          </cell>
        </row>
        <row r="14943">
          <cell r="A14943" t="str">
            <v>1M.02.040.0080.n</v>
          </cell>
          <cell r="B14943" t="str">
            <v>- oltre 2120 fino a 2200 kW - n° 4</v>
          </cell>
          <cell r="C14943" t="str">
            <v>cad</v>
          </cell>
          <cell r="D14943" t="str">
            <v>191.418,90</v>
          </cell>
        </row>
        <row r="14944">
          <cell r="A14944" t="str">
            <v>1M.02.040.0080.o</v>
          </cell>
          <cell r="B14944" t="str">
            <v>- oltre 2200 fino a 2300 kW - n° 4</v>
          </cell>
          <cell r="C14944" t="str">
            <v>cad</v>
          </cell>
          <cell r="D14944" t="str">
            <v>194.475,25</v>
          </cell>
        </row>
        <row r="14945">
          <cell r="A14945" t="str">
            <v>1M.02.040.0090</v>
          </cell>
          <cell r="B14945" t="str">
            <v>Aumento di prezzo per refrigeratori d'acqua condensati ad acqua con RECUPERO PARZIALE del calore di condensazione e con riferimento alla serie con le caratteristiche seguenti:</v>
          </cell>
          <cell r="C14945"/>
          <cell r="D14945"/>
        </row>
        <row r="14946">
          <cell r="A14946" t="str">
            <v>1M.02.040.0090.a</v>
          </cell>
          <cell r="B14946" t="str">
            <v>- oltre 800 fino a 850 kW - n° 1</v>
          </cell>
          <cell r="C14946" t="str">
            <v>cad</v>
          </cell>
          <cell r="D14946" t="str">
            <v>5.871,45</v>
          </cell>
        </row>
        <row r="14947">
          <cell r="A14947" t="str">
            <v>1M.02.040.0090.b</v>
          </cell>
          <cell r="B14947" t="str">
            <v>- oltre 850 fino a 1060 kW - n° 2</v>
          </cell>
          <cell r="C14947" t="str">
            <v>cad</v>
          </cell>
          <cell r="D14947" t="str">
            <v>5.960,25</v>
          </cell>
        </row>
        <row r="14948">
          <cell r="A14948" t="str">
            <v>1M.02.040.0090.c</v>
          </cell>
          <cell r="B14948" t="str">
            <v>- oltre 1060 fino a 1150 kW - n° 2</v>
          </cell>
          <cell r="C14948" t="str">
            <v>cad</v>
          </cell>
          <cell r="D14948" t="str">
            <v>6.054,52</v>
          </cell>
        </row>
        <row r="14949">
          <cell r="A14949" t="str">
            <v>1M.02.040.0090.d</v>
          </cell>
          <cell r="B14949" t="str">
            <v>- oltre 1150 fino a 1250 kW - n° 4</v>
          </cell>
          <cell r="C14949" t="str">
            <v>cad</v>
          </cell>
          <cell r="D14949" t="str">
            <v>7.729,54</v>
          </cell>
        </row>
        <row r="14950">
          <cell r="A14950" t="str">
            <v>1M.02.040.0090.e</v>
          </cell>
          <cell r="B14950" t="str">
            <v>- oltre 1250 fino a 1510 kW - n° 4</v>
          </cell>
          <cell r="C14950" t="str">
            <v>cad</v>
          </cell>
          <cell r="D14950" t="str">
            <v>9.453,15</v>
          </cell>
        </row>
        <row r="14951">
          <cell r="A14951" t="str">
            <v>1M.02.040.0090.f</v>
          </cell>
          <cell r="B14951" t="str">
            <v>- oltre 1510 fino a 1610 kW - n° 4</v>
          </cell>
          <cell r="C14951" t="str">
            <v>cad</v>
          </cell>
          <cell r="D14951" t="str">
            <v>10.335,74</v>
          </cell>
        </row>
        <row r="14952">
          <cell r="A14952" t="str">
            <v>1M.02.040.0090.g</v>
          </cell>
          <cell r="B14952" t="str">
            <v>- oltre 1610 fino a 1700 kW - n° 4</v>
          </cell>
          <cell r="C14952" t="str">
            <v>cad</v>
          </cell>
          <cell r="D14952" t="str">
            <v>11.219,69</v>
          </cell>
        </row>
        <row r="14953">
          <cell r="A14953" t="str">
            <v>1M.02.040.0090.h</v>
          </cell>
          <cell r="B14953" t="str">
            <v>- oltre 1700 fino a 1820 kW - n° 4</v>
          </cell>
          <cell r="C14953" t="str">
            <v>cad</v>
          </cell>
          <cell r="D14953" t="str">
            <v>11.492,95</v>
          </cell>
        </row>
        <row r="14954">
          <cell r="A14954" t="str">
            <v>1M.02.040.0090.i</v>
          </cell>
          <cell r="B14954" t="str">
            <v>- oltre 1820 fino a 2120 kW - n° 4</v>
          </cell>
          <cell r="C14954" t="str">
            <v>cad</v>
          </cell>
          <cell r="D14954" t="str">
            <v>11.665,08</v>
          </cell>
        </row>
        <row r="14955">
          <cell r="A14955" t="str">
            <v>1M.02.040.0090.j</v>
          </cell>
          <cell r="B14955" t="str">
            <v>- oltre 2120 fino a 2200 kW - n° 4</v>
          </cell>
          <cell r="C14955" t="str">
            <v>cad</v>
          </cell>
          <cell r="D14955" t="str">
            <v>11.753,89</v>
          </cell>
        </row>
        <row r="14956">
          <cell r="A14956" t="str">
            <v>1M.02.040.0090.k</v>
          </cell>
          <cell r="B14956" t="str">
            <v>- oltre 2200 fino a 2300 kW - n° 4</v>
          </cell>
          <cell r="C14956" t="str">
            <v>cad</v>
          </cell>
          <cell r="D14956" t="str">
            <v>11.842,70</v>
          </cell>
        </row>
        <row r="14957">
          <cell r="A14957" t="str">
            <v>1M.02.040.0100</v>
          </cell>
          <cell r="B14957"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14957"/>
          <cell r="D14957"/>
        </row>
        <row r="14958">
          <cell r="A14958" t="str">
            <v>1M.02.040.0100.a</v>
          </cell>
          <cell r="B14958" t="str">
            <v>- oltre 420 fino a 520 kW - n° 2</v>
          </cell>
          <cell r="C14958" t="str">
            <v>cad</v>
          </cell>
          <cell r="D14958" t="str">
            <v>65.319,45</v>
          </cell>
        </row>
        <row r="14959">
          <cell r="A14959" t="str">
            <v>1M.02.040.0100.b</v>
          </cell>
          <cell r="B14959" t="str">
            <v>- oltre 520 fino a 580 kW - n° 2</v>
          </cell>
          <cell r="C14959" t="str">
            <v>cad</v>
          </cell>
          <cell r="D14959" t="str">
            <v>69.542,01</v>
          </cell>
        </row>
        <row r="14960">
          <cell r="A14960" t="str">
            <v>1M.02.040.0100.c</v>
          </cell>
          <cell r="B14960" t="str">
            <v>- oltre 580 fino a 640 kW - n° 2</v>
          </cell>
          <cell r="C14960" t="str">
            <v>cad</v>
          </cell>
          <cell r="D14960" t="str">
            <v>76.492,72</v>
          </cell>
        </row>
        <row r="14961">
          <cell r="A14961" t="str">
            <v>1M.02.040.0100.d</v>
          </cell>
          <cell r="B14961" t="str">
            <v>- oltre 640 fino a 710 kW - n° 2</v>
          </cell>
          <cell r="C14961" t="str">
            <v>cad</v>
          </cell>
          <cell r="D14961" t="str">
            <v>81.632,16</v>
          </cell>
        </row>
        <row r="14962">
          <cell r="A14962" t="str">
            <v>1M.02.040.0100.e</v>
          </cell>
          <cell r="B14962" t="str">
            <v>- oltre 710 fino a 780 kW - n° 2</v>
          </cell>
          <cell r="C14962" t="str">
            <v>cad</v>
          </cell>
          <cell r="D14962" t="str">
            <v>86.453,29</v>
          </cell>
        </row>
        <row r="14963">
          <cell r="A14963" t="str">
            <v>1M.02.040.0100.f</v>
          </cell>
          <cell r="B14963" t="str">
            <v>- oltre 780 fino a 840 kW - n° 2</v>
          </cell>
          <cell r="C14963" t="str">
            <v>cad</v>
          </cell>
          <cell r="D14963" t="str">
            <v>91.149,08</v>
          </cell>
        </row>
        <row r="14964">
          <cell r="A14964" t="str">
            <v>1M.02.040.0100.g</v>
          </cell>
          <cell r="B14964" t="str">
            <v>- oltre 840 fino a 1020 kW - n° 4</v>
          </cell>
          <cell r="C14964" t="str">
            <v>cad</v>
          </cell>
          <cell r="D14964" t="str">
            <v>105.942,08</v>
          </cell>
        </row>
        <row r="14965">
          <cell r="A14965" t="str">
            <v>1M.02.040.0100.h</v>
          </cell>
          <cell r="B14965" t="str">
            <v>- oltre 1020 fino a 1150 kW - n° 4</v>
          </cell>
          <cell r="C14965" t="str">
            <v>cad</v>
          </cell>
          <cell r="D14965" t="str">
            <v>120.735,05</v>
          </cell>
        </row>
        <row r="14966">
          <cell r="A14966" t="str">
            <v>1M.02.040.0100.i</v>
          </cell>
          <cell r="B14966" t="str">
            <v>- oltre 1150 fino a 1260 kW - n° 4</v>
          </cell>
          <cell r="C14966" t="str">
            <v>cad</v>
          </cell>
          <cell r="D14966" t="str">
            <v>135.528,04</v>
          </cell>
        </row>
        <row r="14967">
          <cell r="A14967" t="str">
            <v>1M.02.040.0100.j</v>
          </cell>
          <cell r="B14967" t="str">
            <v>- oltre 1260 fino a 1360 kW - n° 4</v>
          </cell>
          <cell r="C14967" t="str">
            <v>cad</v>
          </cell>
          <cell r="D14967" t="str">
            <v>150.766,71</v>
          </cell>
        </row>
        <row r="14968">
          <cell r="A14968" t="str">
            <v>1M.02.040.0100.k</v>
          </cell>
          <cell r="B14968" t="str">
            <v>- oltre 1360 fino a 1470 kW - n° 4</v>
          </cell>
          <cell r="C14968" t="str">
            <v>cad</v>
          </cell>
          <cell r="D14968" t="str">
            <v>161.437,17</v>
          </cell>
        </row>
        <row r="14969">
          <cell r="A14969" t="str">
            <v>1M.02.040.0100.l</v>
          </cell>
          <cell r="B14969" t="str">
            <v>- oltre 1470 fino a 1540 kW - n° 4</v>
          </cell>
          <cell r="C14969" t="str">
            <v>cad</v>
          </cell>
          <cell r="D14969" t="str">
            <v>166.058,30</v>
          </cell>
        </row>
        <row r="14970">
          <cell r="A14970" t="str">
            <v>1M.02.040.0100.m</v>
          </cell>
          <cell r="B14970" t="str">
            <v>- oltre 1540 fino a 1600 kW - n° 4</v>
          </cell>
          <cell r="C14970" t="str">
            <v>cad</v>
          </cell>
          <cell r="D14970" t="str">
            <v>170.163,93</v>
          </cell>
        </row>
        <row r="14971">
          <cell r="A14971" t="str">
            <v>1M.02.040.0100.n</v>
          </cell>
          <cell r="B14971" t="str">
            <v>- oltre 1600 fino a 1700 kW - n° 4</v>
          </cell>
          <cell r="C14971" t="str">
            <v>cad</v>
          </cell>
          <cell r="D14971" t="str">
            <v>174.328,74</v>
          </cell>
        </row>
        <row r="14972">
          <cell r="A14972" t="str">
            <v>1M.02.040.0110</v>
          </cell>
          <cell r="B14972" t="str">
            <v>Aumento di prezzo per refrigeratori d'acqua condensati ad acqua con RECUPERO PARZIALE del calore di condensazione e con riferimento alla serie con le caratteristiche seguenti:</v>
          </cell>
          <cell r="C14972"/>
          <cell r="D14972"/>
        </row>
        <row r="14973">
          <cell r="A14973" t="str">
            <v>1M.02.040.0110.a</v>
          </cell>
          <cell r="B14973" t="str">
            <v>- oltre 420 fino a 520 kW - n° 2</v>
          </cell>
          <cell r="C14973" t="str">
            <v>cad</v>
          </cell>
          <cell r="D14973" t="str">
            <v>3.852,15</v>
          </cell>
        </row>
        <row r="14974">
          <cell r="A14974" t="str">
            <v>1M.02.040.0110.b</v>
          </cell>
          <cell r="B14974" t="str">
            <v>- oltre 520 fino a 580 kW - n° 2</v>
          </cell>
          <cell r="C14974" t="str">
            <v>cad</v>
          </cell>
          <cell r="D14974" t="str">
            <v>3.886,31</v>
          </cell>
        </row>
        <row r="14975">
          <cell r="A14975" t="str">
            <v>1M.02.040.0110.c</v>
          </cell>
          <cell r="B14975" t="str">
            <v>- oltre 580 fino a 640 kW - n° 2</v>
          </cell>
          <cell r="C14975" t="str">
            <v>cad</v>
          </cell>
          <cell r="D14975" t="str">
            <v>4.192,35</v>
          </cell>
        </row>
        <row r="14976">
          <cell r="A14976" t="str">
            <v>1M.02.040.0110.d</v>
          </cell>
          <cell r="B14976" t="str">
            <v>- oltre 640 fino a 710 kW - n° 2</v>
          </cell>
          <cell r="C14976" t="str">
            <v>cad</v>
          </cell>
          <cell r="D14976" t="str">
            <v>4.808,52</v>
          </cell>
        </row>
        <row r="14977">
          <cell r="A14977" t="str">
            <v>1M.02.040.0110.e</v>
          </cell>
          <cell r="B14977" t="str">
            <v>- oltre 710 fino a 780 kW - n° 2</v>
          </cell>
          <cell r="C14977" t="str">
            <v>cad</v>
          </cell>
          <cell r="D14977" t="str">
            <v>5.871,45</v>
          </cell>
        </row>
        <row r="14978">
          <cell r="A14978" t="str">
            <v>1M.02.040.0110.f</v>
          </cell>
          <cell r="B14978" t="str">
            <v>- oltre 780 fino a 840 kW - n° 2</v>
          </cell>
          <cell r="C14978" t="str">
            <v>cad</v>
          </cell>
          <cell r="D14978" t="str">
            <v>5.960,25</v>
          </cell>
        </row>
        <row r="14979">
          <cell r="A14979" t="str">
            <v>1M.02.040.0110.g</v>
          </cell>
          <cell r="B14979" t="str">
            <v>- oltre 840 fino a 1020 kW - n° 4</v>
          </cell>
          <cell r="C14979" t="str">
            <v>cad</v>
          </cell>
          <cell r="D14979" t="str">
            <v>6.778,63</v>
          </cell>
        </row>
        <row r="14980">
          <cell r="A14980" t="str">
            <v>1M.02.040.0110.h</v>
          </cell>
          <cell r="B14980" t="str">
            <v>- oltre 1020 fino a 1150 kW - n° 4</v>
          </cell>
          <cell r="C14980" t="str">
            <v>cad</v>
          </cell>
          <cell r="D14980" t="str">
            <v>7.595,63</v>
          </cell>
        </row>
        <row r="14981">
          <cell r="A14981" t="str">
            <v>1M.02.040.0110.i</v>
          </cell>
          <cell r="B14981" t="str">
            <v>- oltre 1150 fino a 1260 kW - n° 4</v>
          </cell>
          <cell r="C14981" t="str">
            <v>cad</v>
          </cell>
          <cell r="D14981" t="str">
            <v>8.412,66</v>
          </cell>
        </row>
        <row r="14982">
          <cell r="A14982" t="str">
            <v>1M.02.040.0110.j</v>
          </cell>
          <cell r="B14982" t="str">
            <v>- oltre 1260 fino a 1470 kW - n° 4</v>
          </cell>
          <cell r="C14982" t="str">
            <v>cad</v>
          </cell>
          <cell r="D14982" t="str">
            <v>9.564,21</v>
          </cell>
        </row>
        <row r="14983">
          <cell r="A14983" t="str">
            <v>1M.02.040.0110.k</v>
          </cell>
          <cell r="B14983" t="str">
            <v>- oltre 1470 fino a 1540 kW - n° 4</v>
          </cell>
          <cell r="C14983" t="str">
            <v>cad</v>
          </cell>
          <cell r="D14983" t="str">
            <v>10.446,81</v>
          </cell>
        </row>
        <row r="14984">
          <cell r="A14984" t="str">
            <v>1M.02.040.0110.l</v>
          </cell>
          <cell r="B14984" t="str">
            <v>- oltre 1540 fino a 1600 kW - n° 4</v>
          </cell>
          <cell r="C14984" t="str">
            <v>cad</v>
          </cell>
          <cell r="D14984" t="str">
            <v>11.330,76</v>
          </cell>
        </row>
        <row r="14985">
          <cell r="A14985" t="str">
            <v>1M.02.040.0110.m</v>
          </cell>
          <cell r="B14985" t="str">
            <v>- oltre 1600 fino a 1700 kW - n° 4</v>
          </cell>
          <cell r="C14985" t="str">
            <v>cad</v>
          </cell>
          <cell r="D14985" t="str">
            <v>11.604,02</v>
          </cell>
        </row>
        <row r="14986">
          <cell r="A14986" t="str">
            <v>1M.02.040.0120</v>
          </cell>
          <cell r="B14986" t="str">
            <v>Aumento di prezzo per refrigeratori d'acqua condensati ad acqua con RECUPERO TOTALE del calore di condensazione e con riferimento alla serie con le caratteristiche seguenti:</v>
          </cell>
          <cell r="C14986"/>
          <cell r="D14986"/>
        </row>
        <row r="14987">
          <cell r="A14987" t="str">
            <v>1M.02.040.0120.a</v>
          </cell>
          <cell r="B14987" t="str">
            <v>- oltre 420 fino a 520 kW - n° 2</v>
          </cell>
          <cell r="C14987" t="str">
            <v>cad</v>
          </cell>
          <cell r="D14987" t="str">
            <v>9.666,84</v>
          </cell>
        </row>
        <row r="14988">
          <cell r="A14988" t="str">
            <v>1M.02.040.0120.b</v>
          </cell>
          <cell r="B14988" t="str">
            <v>- oltre 520 fino a 580 kW - n° 2</v>
          </cell>
          <cell r="C14988" t="str">
            <v>cad</v>
          </cell>
          <cell r="D14988" t="str">
            <v>10.030,26</v>
          </cell>
        </row>
        <row r="14989">
          <cell r="A14989" t="str">
            <v>1M.02.040.0120.c</v>
          </cell>
          <cell r="B14989" t="str">
            <v>- oltre 580 fino a 640 kW - n° 2</v>
          </cell>
          <cell r="C14989" t="str">
            <v>cad</v>
          </cell>
          <cell r="D14989" t="str">
            <v>10.113,61</v>
          </cell>
        </row>
        <row r="14990">
          <cell r="A14990" t="str">
            <v>1M.02.040.0120.d</v>
          </cell>
          <cell r="B14990" t="str">
            <v>- oltre 640 fino a 840 kW - n° 2</v>
          </cell>
          <cell r="C14990" t="str">
            <v>cad</v>
          </cell>
          <cell r="D14990" t="str">
            <v>11.882,89</v>
          </cell>
        </row>
        <row r="14991">
          <cell r="A14991" t="str">
            <v>1M.02.050</v>
          </cell>
          <cell r="B14991" t="str">
            <v>POMPE DI CALORE CONDENSATE AD ARIA CON VENTILATORI ELICOIDALI</v>
          </cell>
          <cell r="C14991"/>
          <cell r="D14991"/>
        </row>
        <row r="14992">
          <cell r="A14992" t="str">
            <v>1M.02.050.0010</v>
          </cell>
          <cell r="B14992" t="str">
            <v>Pompe di calore condensate ad aria con ventilatori elicoidali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4992"/>
          <cell r="D14992"/>
        </row>
        <row r="14993">
          <cell r="A14993" t="str">
            <v>1M.02.050.0010.a</v>
          </cell>
          <cell r="B14993" t="str">
            <v>- fino a 35 kWf - fino a 42 kWt - n° 2</v>
          </cell>
          <cell r="C14993" t="str">
            <v>cad</v>
          </cell>
          <cell r="D14993" t="str">
            <v>10.917,93</v>
          </cell>
        </row>
        <row r="14994">
          <cell r="A14994" t="str">
            <v>1M.02.050.0010.b</v>
          </cell>
          <cell r="B14994" t="str">
            <v>- oltre 35 fino a 42 kWf - oltre 42 fino a 48 kWt - n° 2</v>
          </cell>
          <cell r="C14994" t="str">
            <v>cad</v>
          </cell>
          <cell r="D14994" t="str">
            <v>11.498,58</v>
          </cell>
        </row>
        <row r="14995">
          <cell r="A14995" t="str">
            <v>1M.02.050.0010.c</v>
          </cell>
          <cell r="B14995" t="str">
            <v>- oltre 42 fino a 50 kWf - oltre 48 fino a 55 kWt - n° 2</v>
          </cell>
          <cell r="C14995" t="str">
            <v>cad</v>
          </cell>
          <cell r="D14995" t="str">
            <v>12.759,60</v>
          </cell>
        </row>
        <row r="14996">
          <cell r="A14996" t="str">
            <v>1M.02.050.0010.d</v>
          </cell>
          <cell r="B14996" t="str">
            <v>- oltre 50 fino a 60 kWf - oltre 55 fino a 70 kWt - n° 2</v>
          </cell>
          <cell r="C14996" t="str">
            <v>cad</v>
          </cell>
          <cell r="D14996" t="str">
            <v>13.918,18</v>
          </cell>
        </row>
        <row r="14997">
          <cell r="A14997" t="str">
            <v>1M.02.050.0010.e</v>
          </cell>
          <cell r="B14997" t="str">
            <v>- oltre 60 fino a 75 kWf - oltre 70 fino a 88 kWt - n° 2</v>
          </cell>
          <cell r="C14997" t="str">
            <v>cad</v>
          </cell>
          <cell r="D14997" t="str">
            <v>17.290,04</v>
          </cell>
        </row>
        <row r="14998">
          <cell r="A14998" t="str">
            <v>1M.02.050.0010.f</v>
          </cell>
          <cell r="B14998" t="str">
            <v>- oltre 75 fino a 85 kWf - oltre 88 fino a 100 kWt - n° 2</v>
          </cell>
          <cell r="C14998" t="str">
            <v>cad</v>
          </cell>
          <cell r="D14998" t="str">
            <v>18.403,54</v>
          </cell>
        </row>
        <row r="14999">
          <cell r="A14999" t="str">
            <v>1M.02.050.0010.g</v>
          </cell>
          <cell r="B14999" t="str">
            <v>- oltre 85 fino a 100 kWf - oltre 100 fino a 115 kWt - n° 2</v>
          </cell>
          <cell r="C14999" t="str">
            <v>cad</v>
          </cell>
          <cell r="D14999" t="str">
            <v>20.595,83</v>
          </cell>
        </row>
        <row r="15000">
          <cell r="A15000" t="str">
            <v>1M.02.050.0010.h</v>
          </cell>
          <cell r="B15000" t="str">
            <v>- oltre 100 fino a 125 kWf - oltre 115 fino a 140 kWt - n° 2</v>
          </cell>
          <cell r="C15000" t="str">
            <v>cad</v>
          </cell>
          <cell r="D15000" t="str">
            <v>22.530,42</v>
          </cell>
        </row>
        <row r="15001">
          <cell r="A15001" t="str">
            <v>1M.02.050.0020</v>
          </cell>
          <cell r="B15001" t="str">
            <v>Pompe di calore condensate ad aria con ventilatori elicoidali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5001"/>
          <cell r="D15001"/>
        </row>
        <row r="15002">
          <cell r="A15002" t="str">
            <v>1M.02.050.0020.a</v>
          </cell>
          <cell r="B15002" t="str">
            <v>- fino a 35 kWf - fino a 42 kWt - n° 2</v>
          </cell>
          <cell r="C15002" t="str">
            <v>cad</v>
          </cell>
          <cell r="D15002" t="str">
            <v>12.536,91</v>
          </cell>
        </row>
        <row r="15003">
          <cell r="A15003" t="str">
            <v>1M.02.050.0020.b</v>
          </cell>
          <cell r="B15003" t="str">
            <v>- oltre 35 fino a 42 kWf - oltre 42 fino a 48 kWt - n° 2</v>
          </cell>
          <cell r="C15003" t="str">
            <v>cad</v>
          </cell>
          <cell r="D15003" t="str">
            <v>12.948,14</v>
          </cell>
        </row>
        <row r="15004">
          <cell r="A15004" t="str">
            <v>1M.02.050.0020.c</v>
          </cell>
          <cell r="B15004" t="str">
            <v>- oltre 42 fino a 50 kWf - oltre 48 fino a 55 kWt - n° 2</v>
          </cell>
          <cell r="C15004" t="str">
            <v>cad</v>
          </cell>
          <cell r="D15004" t="str">
            <v>14.134,03</v>
          </cell>
        </row>
        <row r="15005">
          <cell r="A15005" t="str">
            <v>1M.02.050.0020.d</v>
          </cell>
          <cell r="B15005" t="str">
            <v>- oltre 50 fino a 60 kWf - oltre 55 fino a 70 kWt - n° 2</v>
          </cell>
          <cell r="C15005" t="str">
            <v>cad</v>
          </cell>
          <cell r="D15005" t="str">
            <v>15.147,79</v>
          </cell>
        </row>
        <row r="15006">
          <cell r="A15006" t="str">
            <v>1M.02.050.0020.e</v>
          </cell>
          <cell r="B15006" t="str">
            <v>- oltre 60 fino a 75 kWf - oltre 70 fino a 88 kWt - n° 2</v>
          </cell>
          <cell r="C15006" t="str">
            <v>cad</v>
          </cell>
          <cell r="D15006" t="str">
            <v>18.310,63</v>
          </cell>
        </row>
        <row r="15007">
          <cell r="A15007" t="str">
            <v>1M.02.050.0020.f</v>
          </cell>
          <cell r="B15007" t="str">
            <v>- oltre 75 fino a 85 kWf - oltre 88 fino a 100 kWt - n° 2</v>
          </cell>
          <cell r="C15007" t="str">
            <v>cad</v>
          </cell>
          <cell r="D15007" t="str">
            <v>19.885,89</v>
          </cell>
        </row>
        <row r="15008">
          <cell r="A15008" t="str">
            <v>1M.02.050.0020.g</v>
          </cell>
          <cell r="B15008" t="str">
            <v>- oltre 85 fino a 100 kWf - oltre 100 fino a 115 kWt - n° 2</v>
          </cell>
          <cell r="C15008" t="str">
            <v>cad</v>
          </cell>
          <cell r="D15008" t="str">
            <v>21.993,49</v>
          </cell>
        </row>
        <row r="15009">
          <cell r="A15009" t="str">
            <v>1M.02.050.0020.h</v>
          </cell>
          <cell r="B15009" t="str">
            <v>- oltre 100 fino a 125 kWf - oltre 115 fino a 140 kWt - n° 2</v>
          </cell>
          <cell r="C15009" t="str">
            <v>cad</v>
          </cell>
          <cell r="D15009" t="str">
            <v>24.291,51</v>
          </cell>
        </row>
        <row r="15010">
          <cell r="A15010" t="str">
            <v>1M.02.050.0020.i</v>
          </cell>
          <cell r="B15010" t="str">
            <v>- oltre 100 fino a 125 kWf - oltre 115 fino a 140 kWt - n° 4</v>
          </cell>
          <cell r="C15010" t="str">
            <v>cad</v>
          </cell>
          <cell r="D15010" t="str">
            <v>28.350,59</v>
          </cell>
        </row>
        <row r="15011">
          <cell r="A15011" t="str">
            <v>1M.02.050.0020.j</v>
          </cell>
          <cell r="B15011" t="str">
            <v>- oltre 125 fino a 150 kWf - oltre 140 fino a 170 kWt - n° 4</v>
          </cell>
          <cell r="C15011" t="str">
            <v>cad</v>
          </cell>
          <cell r="D15011" t="str">
            <v>31.009,29</v>
          </cell>
        </row>
        <row r="15012">
          <cell r="A15012" t="str">
            <v>1M.02.050.0020.k</v>
          </cell>
          <cell r="B15012" t="str">
            <v>- oltre 150 fino a 175 kWf - oltre 170 fino a 200 kWt - n° 4</v>
          </cell>
          <cell r="C15012" t="str">
            <v>cad</v>
          </cell>
          <cell r="D15012" t="str">
            <v>37.028,94</v>
          </cell>
        </row>
        <row r="15013">
          <cell r="A15013" t="str">
            <v>1M.02.050.0020.l</v>
          </cell>
          <cell r="B15013" t="str">
            <v>- oltre 175 fino a 200 kWf - oltre 200 fino a 230 kWt - n° 4</v>
          </cell>
          <cell r="C15013" t="str">
            <v>cad</v>
          </cell>
          <cell r="D15013" t="str">
            <v>43.853,28</v>
          </cell>
        </row>
        <row r="15014">
          <cell r="A15014" t="str">
            <v>1M.02.050.0020.m</v>
          </cell>
          <cell r="B15014" t="str">
            <v>- oltre 200 fino a 225 kWf - oltre 230 fino a 260 kWt - n° 4</v>
          </cell>
          <cell r="C15014" t="str">
            <v>cad</v>
          </cell>
          <cell r="D15014" t="str">
            <v>45.785,15</v>
          </cell>
        </row>
        <row r="15015">
          <cell r="A15015" t="str">
            <v>1M.02.050.0020.n</v>
          </cell>
          <cell r="B15015" t="str">
            <v>- oltre 225 fino a 250 kWf - oltre 260 fino a 300 kWt - n° 4</v>
          </cell>
          <cell r="C15015" t="str">
            <v>cad</v>
          </cell>
          <cell r="D15015" t="str">
            <v>48.475,27</v>
          </cell>
        </row>
        <row r="15016">
          <cell r="A15016" t="str">
            <v>1M.02.050.0030</v>
          </cell>
          <cell r="B15016" t="str">
            <v>Aumenti di prezzo per aggiunta di kit idronico composto da: 2 pompe di circolazione (1 di riserva); vaso d'espansione; serbatoio d'accumulo; gruppo di riempimento; valvolame; circuitazioni meccaniche; integrazioni a sistema di controllo e quadro elettrico; ampliamento della pannellatura.</v>
          </cell>
          <cell r="C15016"/>
          <cell r="D15016"/>
        </row>
        <row r="15017">
          <cell r="A15017" t="str">
            <v>1M.02.050.0030.a</v>
          </cell>
          <cell r="B15017" t="str">
            <v>- oltre 100 fino a 175 kWf - oltre 115 fino a 200 kWt - n° 4</v>
          </cell>
          <cell r="C15017" t="str">
            <v>cad</v>
          </cell>
          <cell r="D15017" t="str">
            <v>1.345,54</v>
          </cell>
        </row>
        <row r="15018">
          <cell r="A15018" t="str">
            <v>1M.02.050.0030.b</v>
          </cell>
          <cell r="B15018" t="str">
            <v>- oltre 175 fino a 250 kWf - oltre 200 fino a 300 kWt - n° 4</v>
          </cell>
          <cell r="C15018" t="str">
            <v>cad</v>
          </cell>
          <cell r="D15018" t="str">
            <v>1.554,59</v>
          </cell>
        </row>
        <row r="15019">
          <cell r="A15019" t="str">
            <v>1M.02.050.0040</v>
          </cell>
          <cell r="B15019" t="str">
            <v>Pompe di calore condensate ad aria con ventilatori elicoidali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5019"/>
          <cell r="D15019"/>
        </row>
        <row r="15020">
          <cell r="A15020" t="str">
            <v>1M.02.050.0040.a</v>
          </cell>
          <cell r="B15020" t="str">
            <v>- fino a 35 kWf - fino a 35 kWt - n° 1</v>
          </cell>
          <cell r="C15020" t="str">
            <v>cad</v>
          </cell>
          <cell r="D15020" t="str">
            <v>18.906,32</v>
          </cell>
        </row>
        <row r="15021">
          <cell r="A15021" t="str">
            <v>1M.02.050.0040.b</v>
          </cell>
          <cell r="B15021" t="str">
            <v>- oltre 35 fino a 40 kWf - oltre 35 fino a 42 kWt - n° 1</v>
          </cell>
          <cell r="C15021" t="str">
            <v>cad</v>
          </cell>
          <cell r="D15021" t="str">
            <v>19.260,16</v>
          </cell>
        </row>
        <row r="15022">
          <cell r="A15022" t="str">
            <v>1M.02.050.0040.c</v>
          </cell>
          <cell r="B15022" t="str">
            <v>- oltre 35 fino a 40 kWf - oltre 35 fino a 42 kWt - n° 1</v>
          </cell>
          <cell r="C15022" t="str">
            <v>cad</v>
          </cell>
          <cell r="D15022" t="str">
            <v>21.958,48</v>
          </cell>
        </row>
        <row r="15023">
          <cell r="A15023" t="str">
            <v>1M.02.050.0040.d</v>
          </cell>
          <cell r="B15023" t="str">
            <v>- oltre 52 fino a 66 kWf - oltre 55 fino a 70 kWt - n° 1</v>
          </cell>
          <cell r="C15023" t="str">
            <v>cad</v>
          </cell>
          <cell r="D15023" t="str">
            <v>22.824,67</v>
          </cell>
        </row>
        <row r="15024">
          <cell r="A15024" t="str">
            <v>1M.02.050.0040.e</v>
          </cell>
          <cell r="B15024" t="str">
            <v>- oltre 52 fino a 66 kWf - oltre 55 fino a 70 kWt - n° 2</v>
          </cell>
          <cell r="C15024" t="str">
            <v>cad</v>
          </cell>
          <cell r="D15024" t="str">
            <v>26.277,16</v>
          </cell>
        </row>
        <row r="15025">
          <cell r="A15025" t="str">
            <v>1M.02.050.0040.f</v>
          </cell>
          <cell r="B15025" t="str">
            <v>- oltre 66 fino a 90 kWf - oltre 70 fino a 90 kWt - n° 1</v>
          </cell>
          <cell r="C15025" t="str">
            <v>cad</v>
          </cell>
          <cell r="D15025" t="str">
            <v>24.505,15</v>
          </cell>
        </row>
        <row r="15026">
          <cell r="A15026" t="str">
            <v>1M.02.050.0040.g</v>
          </cell>
          <cell r="B15026" t="str">
            <v>- oltre 66 fino a 90 kWf - oltre 70 fino a 90 kWt - n° 2</v>
          </cell>
          <cell r="C15026" t="str">
            <v>cad</v>
          </cell>
          <cell r="D15026" t="str">
            <v>28.350,59</v>
          </cell>
        </row>
        <row r="15027">
          <cell r="A15027" t="str">
            <v>1M.02.050.0040.h</v>
          </cell>
          <cell r="B15027" t="str">
            <v>- oltre 90 fino a 110 kWf - oltre 90 fino a 120 kWt - n° 2</v>
          </cell>
          <cell r="C15027" t="str">
            <v>cad</v>
          </cell>
          <cell r="D15027" t="str">
            <v>29.619,83</v>
          </cell>
        </row>
        <row r="15028">
          <cell r="A15028" t="str">
            <v>1M.02.050.0040.i</v>
          </cell>
          <cell r="B15028" t="str">
            <v>- oltre 110 fino a 130 kWf - oltre 120 fino a 140 kWt - n° 2</v>
          </cell>
          <cell r="C15028" t="str">
            <v>cad</v>
          </cell>
          <cell r="D15028" t="str">
            <v>31.296,20</v>
          </cell>
        </row>
        <row r="15029">
          <cell r="A15029" t="str">
            <v>1M.02.050.0040.j</v>
          </cell>
          <cell r="B15029" t="str">
            <v>- oltre 130 fino a 150 kWf - oltre 140 fino a 170 kWt - n° 2</v>
          </cell>
          <cell r="C15029" t="str">
            <v>cad</v>
          </cell>
          <cell r="D15029" t="str">
            <v>35.057,44</v>
          </cell>
        </row>
        <row r="15030">
          <cell r="A15030" t="str">
            <v>1M.02.050.0040.k</v>
          </cell>
          <cell r="B15030" t="str">
            <v>- oltre 150 fino a 175 kWf - oltre 170 fino a 200 kWt - n° 2</v>
          </cell>
          <cell r="C15030" t="str">
            <v>cad</v>
          </cell>
          <cell r="D15030" t="str">
            <v>35.923,65</v>
          </cell>
        </row>
        <row r="15031">
          <cell r="A15031" t="str">
            <v>1M.02.050.0040.l</v>
          </cell>
          <cell r="B15031" t="str">
            <v>- oltre 175 fino a 220 kWf - oltre 200 fino a 250 kWt - n° 2</v>
          </cell>
          <cell r="C15031" t="str">
            <v>cad</v>
          </cell>
          <cell r="D15031" t="str">
            <v>44.520,00</v>
          </cell>
        </row>
        <row r="15032">
          <cell r="A15032" t="str">
            <v>1M.02.050.0040.m</v>
          </cell>
          <cell r="B15032" t="str">
            <v>- oltre 220 fino a 250 kWf - oltre 250 fino a 280 kWt - n° 2</v>
          </cell>
          <cell r="C15032" t="str">
            <v>cad</v>
          </cell>
          <cell r="D15032" t="str">
            <v>46.712,81</v>
          </cell>
        </row>
        <row r="15033">
          <cell r="A15033" t="str">
            <v>1M.02.050.0040.n</v>
          </cell>
          <cell r="B15033" t="str">
            <v>- oltre 250 fino a 300 kWf - oltre 280 fino a 330 kWt - n° 2</v>
          </cell>
          <cell r="C15033" t="str">
            <v>cad</v>
          </cell>
          <cell r="D15033" t="str">
            <v>57.794,36</v>
          </cell>
        </row>
        <row r="15034">
          <cell r="A15034" t="str">
            <v>1M.02.050.0040.o</v>
          </cell>
          <cell r="B15034" t="str">
            <v>- oltre 250 fino a 300 kWf - oltre 280 fino a 330 kWt - n° 4</v>
          </cell>
          <cell r="C15034" t="str">
            <v>cad</v>
          </cell>
          <cell r="D15034" t="str">
            <v>72.257,34</v>
          </cell>
        </row>
        <row r="15035">
          <cell r="A15035" t="str">
            <v>1M.02.050.0040.p</v>
          </cell>
          <cell r="B15035" t="str">
            <v>- oltre 300 fino a 350 kWf - oltre 330 fino a 380 kWt - n° 4</v>
          </cell>
          <cell r="C15035" t="str">
            <v>cad</v>
          </cell>
          <cell r="D15035" t="str">
            <v>76.025,42</v>
          </cell>
        </row>
        <row r="15036">
          <cell r="A15036" t="str">
            <v>1M.02.050.0040.q</v>
          </cell>
          <cell r="B15036" t="str">
            <v>- oltre 350 fino a 400 kWf - oltre 380 fino a 430 kWt - n° 4</v>
          </cell>
          <cell r="C15036" t="str">
            <v>cad</v>
          </cell>
          <cell r="D15036" t="str">
            <v>85.247,00</v>
          </cell>
        </row>
        <row r="15037">
          <cell r="A15037" t="str">
            <v>1M.02.050.0040.r</v>
          </cell>
          <cell r="B15037" t="str">
            <v>- oltre 400 fino a 450 kWf - oltre 430 fino a 480 kWt - n° 4</v>
          </cell>
          <cell r="C15037" t="str">
            <v>cad</v>
          </cell>
          <cell r="D15037" t="str">
            <v>92.671,13</v>
          </cell>
        </row>
        <row r="15038">
          <cell r="A15038" t="str">
            <v>1M.02.050.0040.s</v>
          </cell>
          <cell r="B15038" t="str">
            <v>- oltre 450 fino a 520 kWf - oltre 480 fino a 550 kWt - n° 4</v>
          </cell>
          <cell r="C15038" t="str">
            <v>cad</v>
          </cell>
          <cell r="D15038" t="str">
            <v>99.429,90</v>
          </cell>
        </row>
        <row r="15039">
          <cell r="A15039" t="str">
            <v>1M.02.050.0040.t</v>
          </cell>
          <cell r="B15039" t="str">
            <v>- oltre 520 fino a 600 kWf - oltre 550 fino a 640 kWt - n° 4</v>
          </cell>
          <cell r="C15039" t="str">
            <v>cad</v>
          </cell>
          <cell r="D15039" t="str">
            <v>114.648,41</v>
          </cell>
        </row>
        <row r="15040">
          <cell r="A15040" t="str">
            <v>1M.02.050.0050</v>
          </cell>
          <cell r="B15040" t="str">
            <v>Aumento di prezzo per pompe di calore condensate ad aria con ventilatore elicoidale ad inversione di ciclo con riferimento alla serie con le caratteristiche seguenti:</v>
          </cell>
          <cell r="C15040"/>
          <cell r="D15040"/>
        </row>
        <row r="15041">
          <cell r="A15041" t="str">
            <v>1M.02.050.0050.a</v>
          </cell>
          <cell r="B15041" t="str">
            <v>- oltre 90 fino a 110 kWf - oltre 90 fino a 120 kWt - n° 2</v>
          </cell>
          <cell r="C15041" t="str">
            <v>cad</v>
          </cell>
          <cell r="D15041" t="str">
            <v>3.549,00</v>
          </cell>
        </row>
        <row r="15042">
          <cell r="A15042" t="str">
            <v>1M.02.050.0050.b</v>
          </cell>
          <cell r="B15042" t="str">
            <v>- oltre 110 fino a 130 kWf - oltre 120 fino a 140 kWt - n° 2</v>
          </cell>
          <cell r="C15042" t="str">
            <v>cad</v>
          </cell>
          <cell r="D15042" t="str">
            <v>4.439,80</v>
          </cell>
        </row>
        <row r="15043">
          <cell r="A15043" t="str">
            <v>1M.02.050.0050.c</v>
          </cell>
          <cell r="B15043" t="str">
            <v>- oltre 130 fino a 150 kWf - oltre 140 fino a 170 kWt - n° 2</v>
          </cell>
          <cell r="C15043" t="str">
            <v>cad</v>
          </cell>
          <cell r="D15043" t="str">
            <v>5.331,94</v>
          </cell>
        </row>
        <row r="15044">
          <cell r="A15044" t="str">
            <v>1M.02.050.0050.d</v>
          </cell>
          <cell r="B15044" t="str">
            <v>- oltre 150 fino a 175 kWf - oltre 170 fino a 200 kWt - n° 2</v>
          </cell>
          <cell r="C15044" t="str">
            <v>cad</v>
          </cell>
          <cell r="D15044" t="str">
            <v>6.222,72</v>
          </cell>
        </row>
        <row r="15045">
          <cell r="A15045" t="str">
            <v>1M.02.050.0050.e</v>
          </cell>
          <cell r="B15045" t="str">
            <v>- oltre 175 fino a 220 kWf - oltre 200 fino a 250 kWt - n° 2</v>
          </cell>
          <cell r="C15045" t="str">
            <v>cad</v>
          </cell>
          <cell r="D15045" t="str">
            <v>7.113,51</v>
          </cell>
        </row>
        <row r="15046">
          <cell r="A15046" t="str">
            <v>1M.02.050.0050.f</v>
          </cell>
          <cell r="B15046" t="str">
            <v>- oltre 220 fino a 250 kWf - oltre 250 fino a 280 kWt - n° 2</v>
          </cell>
          <cell r="C15046" t="str">
            <v>cad</v>
          </cell>
          <cell r="D15046" t="str">
            <v>8.005,67</v>
          </cell>
        </row>
        <row r="15047">
          <cell r="A15047" t="str">
            <v>1M.02.050.0050.g</v>
          </cell>
          <cell r="B15047" t="str">
            <v>- oltre 250 fino a 300 kWf - oltre 280 fino a 330 kWt - n° 2</v>
          </cell>
          <cell r="C15047" t="str">
            <v>cad</v>
          </cell>
          <cell r="D15047" t="str">
            <v>8.896,46</v>
          </cell>
        </row>
        <row r="15048">
          <cell r="A15048" t="str">
            <v>1M.02.050.0050.h</v>
          </cell>
          <cell r="B15048" t="str">
            <v>- oltre 250 fino a 300 kWf - oltre 280 fino a 330 kWt - n° 4</v>
          </cell>
          <cell r="C15048" t="str">
            <v>cad</v>
          </cell>
          <cell r="D15048" t="str">
            <v>9.787,24</v>
          </cell>
        </row>
        <row r="15049">
          <cell r="A15049" t="str">
            <v>1M.02.050.0050.i</v>
          </cell>
          <cell r="B15049" t="str">
            <v>- oltre 300 fino a 350 kWf - oltre 330 fino a 380 kWt - n° 4</v>
          </cell>
          <cell r="C15049" t="str">
            <v>cad</v>
          </cell>
          <cell r="D15049" t="str">
            <v>10.679,38</v>
          </cell>
        </row>
        <row r="15050">
          <cell r="A15050" t="str">
            <v>1M.02.050.0050.j</v>
          </cell>
          <cell r="B15050" t="str">
            <v>- oltre 350 fino a 400 kWf - oltre 380 fino a 430 kWt - n° 4</v>
          </cell>
          <cell r="C15050" t="str">
            <v>cad</v>
          </cell>
          <cell r="D15050" t="str">
            <v>11.570,19</v>
          </cell>
        </row>
        <row r="15051">
          <cell r="A15051" t="str">
            <v>1M.02.050.0050.k</v>
          </cell>
          <cell r="B15051" t="str">
            <v>- oltre 400 fino a 450 kWf - oltre 430 fino a 480 kWt - n° 4</v>
          </cell>
          <cell r="C15051" t="str">
            <v>cad</v>
          </cell>
          <cell r="D15051" t="str">
            <v>12.462,33</v>
          </cell>
        </row>
        <row r="15052">
          <cell r="A15052" t="str">
            <v>1M.02.050.0050.l</v>
          </cell>
          <cell r="B15052" t="str">
            <v>- oltre 450 fino a 520 kWf - oltre 480 fino a 550 kWt - n° 4</v>
          </cell>
          <cell r="C15052" t="str">
            <v>cad</v>
          </cell>
          <cell r="D15052" t="str">
            <v>13.353,11</v>
          </cell>
        </row>
        <row r="15053">
          <cell r="A15053" t="str">
            <v>1M.02.050.0050.m</v>
          </cell>
          <cell r="B15053" t="str">
            <v>- oltre 520 fino a 600 kWf - oltre 550 fino a 640 kWt - n° 4</v>
          </cell>
          <cell r="C15053" t="str">
            <v>cad</v>
          </cell>
          <cell r="D15053" t="str">
            <v>14.243,90</v>
          </cell>
        </row>
        <row r="15054">
          <cell r="A15054" t="str">
            <v>1M.02.050.0060</v>
          </cell>
          <cell r="B15054" t="str">
            <v>Aumento di prezzo per pompe di calore condensate ad aria con ventilatori elicoidali ad inversione di ciclo con RECUPERO PARZIALE del calore di condensazione e con riferimento alla serie con le caratteristiche seguenti:</v>
          </cell>
          <cell r="C15054"/>
          <cell r="D15054"/>
        </row>
        <row r="15055">
          <cell r="A15055" t="str">
            <v>1M.02.050.0060.a</v>
          </cell>
          <cell r="B15055" t="str">
            <v>- oltre 90 fino a 130 kWf - oltre 90 fino a 140 kWt - n° 2</v>
          </cell>
          <cell r="C15055" t="str">
            <v>cad</v>
          </cell>
          <cell r="D15055" t="str">
            <v>2.165,79</v>
          </cell>
        </row>
        <row r="15056">
          <cell r="A15056" t="str">
            <v>1M.02.050.0060.b</v>
          </cell>
          <cell r="B15056" t="str">
            <v>- oltre 130 fino a 175 kWf - oltre 140 fino a 200 kWt - n° 2</v>
          </cell>
          <cell r="C15056" t="str">
            <v>cad</v>
          </cell>
          <cell r="D15056" t="str">
            <v>2.564,75</v>
          </cell>
        </row>
        <row r="15057">
          <cell r="A15057" t="str">
            <v>1M.02.050.0060.c</v>
          </cell>
          <cell r="B15057" t="str">
            <v>- oltre 175 fino a 250 kWf - oltre 200 fino a 280 kWt - n° 2</v>
          </cell>
          <cell r="C15057" t="str">
            <v>cad</v>
          </cell>
          <cell r="D15057" t="str">
            <v>2.702,73</v>
          </cell>
        </row>
        <row r="15058">
          <cell r="A15058" t="str">
            <v>1M.02.050.0060.d</v>
          </cell>
          <cell r="B15058" t="str">
            <v>- oltre 250 fino a 300 kWf - oltre 280 fino a 330 kWt - n° 2</v>
          </cell>
          <cell r="C15058" t="str">
            <v>cad</v>
          </cell>
          <cell r="D15058" t="str">
            <v>3.365,35</v>
          </cell>
        </row>
        <row r="15059">
          <cell r="A15059" t="str">
            <v>1M.02.050.0060.e</v>
          </cell>
          <cell r="B15059" t="str">
            <v>- oltre 250 fino a 300 kWf - oltre 280 fino a 330 kWt - n° 4</v>
          </cell>
          <cell r="C15059" t="str">
            <v>cad</v>
          </cell>
          <cell r="D15059" t="str">
            <v>4.809,46</v>
          </cell>
        </row>
        <row r="15060">
          <cell r="A15060" t="str">
            <v>1M.02.050.0060.f</v>
          </cell>
          <cell r="B15060" t="str">
            <v>- oltre 300 fino a 350 kWf - oltre 330 fino a 380 kWt - n° 4</v>
          </cell>
          <cell r="C15060" t="str">
            <v>cad</v>
          </cell>
          <cell r="D15060" t="str">
            <v>4.981,63</v>
          </cell>
        </row>
        <row r="15061">
          <cell r="A15061" t="str">
            <v>1M.02.050.0060.g</v>
          </cell>
          <cell r="B15061" t="str">
            <v>- oltre 350 fino a 400 kWf - oltre 380 fino a 430 kWt - n° 4</v>
          </cell>
          <cell r="C15061" t="str">
            <v>cad</v>
          </cell>
          <cell r="D15061" t="str">
            <v>5.208,42</v>
          </cell>
        </row>
        <row r="15062">
          <cell r="A15062" t="str">
            <v>1M.02.050.0060.h</v>
          </cell>
          <cell r="B15062" t="str">
            <v>- oltre 400 fino a 520 kWf - oltre 430 fino a 550 kWt - n° 4</v>
          </cell>
          <cell r="C15062" t="str">
            <v>cad</v>
          </cell>
          <cell r="D15062" t="str">
            <v>5.691,55</v>
          </cell>
        </row>
        <row r="15063">
          <cell r="A15063" t="str">
            <v>1M.02.050.0060.i</v>
          </cell>
          <cell r="B15063" t="str">
            <v>- oltre 520 fino a 600 kWf - oltre 550 fino a 640 kWt - n° 4</v>
          </cell>
          <cell r="C15063" t="str">
            <v>cad</v>
          </cell>
          <cell r="D15063" t="str">
            <v>6.268,11</v>
          </cell>
        </row>
        <row r="15064">
          <cell r="A15064" t="str">
            <v>1M.02.050.0070</v>
          </cell>
          <cell r="B15064" t="str">
            <v>Pompe di calore condensate ad aria con ventilatori elicoidali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5064"/>
          <cell r="D15064"/>
        </row>
        <row r="15065">
          <cell r="A15065" t="str">
            <v>1M.02.050.0070.a</v>
          </cell>
          <cell r="B15065" t="str">
            <v>- oltre 90 fino a 110 kWf - oltre 100 fino a 130 kWt - n° 1</v>
          </cell>
          <cell r="C15065" t="str">
            <v>cad</v>
          </cell>
          <cell r="D15065" t="str">
            <v>31.917,83</v>
          </cell>
        </row>
        <row r="15066">
          <cell r="A15066" t="str">
            <v>1M.02.050.0070.b</v>
          </cell>
          <cell r="B15066" t="str">
            <v>- oltre 110 fino a 130 kWf - oltre 130 fino a 160 kWt - n° 1</v>
          </cell>
          <cell r="C15066" t="str">
            <v>cad</v>
          </cell>
          <cell r="D15066" t="str">
            <v>34.252,74</v>
          </cell>
        </row>
        <row r="15067">
          <cell r="A15067" t="str">
            <v>1M.02.050.0070.c</v>
          </cell>
          <cell r="B15067" t="str">
            <v>- oltre 130 fino a 160 kWf - oltre 160 fino a 190 kWt - n° 1</v>
          </cell>
          <cell r="C15067" t="str">
            <v>cad</v>
          </cell>
          <cell r="D15067" t="str">
            <v>35.832,10</v>
          </cell>
        </row>
        <row r="15068">
          <cell r="A15068" t="str">
            <v>1M.02.050.0070.d</v>
          </cell>
          <cell r="B15068" t="str">
            <v>- oltre 160 fino a 220 kWf - oltre 190 fino a 250 kWt - n° 2</v>
          </cell>
          <cell r="C15068" t="str">
            <v>cad</v>
          </cell>
          <cell r="D15068" t="str">
            <v>54.246,24</v>
          </cell>
        </row>
        <row r="15069">
          <cell r="A15069" t="str">
            <v>1M.02.050.0070.e</v>
          </cell>
          <cell r="B15069" t="str">
            <v>- oltre 220 fino a 260 kWf - oltre 250 fino a 300 kWt - n° 2</v>
          </cell>
          <cell r="C15069" t="str">
            <v>cad</v>
          </cell>
          <cell r="D15069" t="str">
            <v>60.093,74</v>
          </cell>
        </row>
        <row r="15070">
          <cell r="A15070" t="str">
            <v>1M.02.050.0070.f</v>
          </cell>
          <cell r="B15070" t="str">
            <v>- oltre 260 fino a 310 kWf - oltre 300 fino a 360 kWt - n° 2</v>
          </cell>
          <cell r="C15070" t="str">
            <v>cad</v>
          </cell>
          <cell r="D15070" t="str">
            <v>64.106,38</v>
          </cell>
        </row>
        <row r="15071">
          <cell r="A15071" t="str">
            <v>1M.02.050.0070.g</v>
          </cell>
          <cell r="B15071" t="str">
            <v>- oltre 310 fino a 390 kWf - oltre 360 fino a 440 kWt - n° 2</v>
          </cell>
          <cell r="C15071" t="str">
            <v>cad</v>
          </cell>
          <cell r="D15071" t="str">
            <v>81.665,27</v>
          </cell>
        </row>
        <row r="15072">
          <cell r="A15072" t="str">
            <v>1M.02.050.0070.h</v>
          </cell>
          <cell r="B15072" t="str">
            <v>- oltre 390 fino a 450 kWf - oltre 440 fino a 500 kWt - n° 4</v>
          </cell>
          <cell r="C15072" t="str">
            <v>cad</v>
          </cell>
          <cell r="D15072" t="str">
            <v>99.362,94</v>
          </cell>
        </row>
        <row r="15073">
          <cell r="A15073" t="str">
            <v>1M.02.050.0070.i</v>
          </cell>
          <cell r="B15073" t="str">
            <v>- oltre 450 fino a 500 kWf - oltre 500 fino a 560 kWt - n° 4</v>
          </cell>
          <cell r="C15073" t="str">
            <v>cad</v>
          </cell>
          <cell r="D15073" t="str">
            <v>107.399,16</v>
          </cell>
        </row>
        <row r="15074">
          <cell r="A15074" t="str">
            <v>1M.02.050.0070.j</v>
          </cell>
          <cell r="B15074" t="str">
            <v>- oltre 500 fino a 550 kWf - oltre 560 fino a 620 kWt - n° 4</v>
          </cell>
          <cell r="C15074" t="str">
            <v>cad</v>
          </cell>
          <cell r="D15074" t="str">
            <v>110.660,36</v>
          </cell>
        </row>
        <row r="15075">
          <cell r="A15075" t="str">
            <v>1M.02.050.0070.k</v>
          </cell>
          <cell r="B15075" t="str">
            <v>- oltre 550 fino a 600 kWf - oltre 620 fino a 680 kWt - n° 4</v>
          </cell>
          <cell r="C15075" t="str">
            <v>cad</v>
          </cell>
          <cell r="D15075" t="str">
            <v>113.685,22</v>
          </cell>
        </row>
        <row r="15076">
          <cell r="A15076" t="str">
            <v>1M.02.050.0070.l</v>
          </cell>
          <cell r="B15076" t="str">
            <v>- oltre 600 fino a 650 kWf - oltre 680 fino a 740 kWt - n° 4</v>
          </cell>
          <cell r="C15076" t="str">
            <v>cad</v>
          </cell>
          <cell r="D15076" t="str">
            <v>114.944,89</v>
          </cell>
        </row>
        <row r="15077">
          <cell r="A15077" t="str">
            <v>1M.02.050.0080</v>
          </cell>
          <cell r="B15077" t="str">
            <v>Aumento di prezzo per pompe di calore condensate ad aria con ventilatori elicoidali ad inversione di ciclo con RECUPERO PARZIALE del calore di condensazione e con riferimento alla serie con le caratteristiche seguenti:</v>
          </cell>
          <cell r="C15077"/>
          <cell r="D15077"/>
        </row>
        <row r="15078">
          <cell r="A15078" t="str">
            <v>1M.02.050.0080.a</v>
          </cell>
          <cell r="B15078" t="str">
            <v>- oltre 90 fino a 130 kWf - oltre 100 fino a 160 kWt - n° 1</v>
          </cell>
          <cell r="C15078" t="str">
            <v>cad</v>
          </cell>
          <cell r="D15078" t="str">
            <v>1.183,50</v>
          </cell>
        </row>
        <row r="15079">
          <cell r="A15079" t="str">
            <v>1M.02.050.0080.b</v>
          </cell>
          <cell r="B15079" t="str">
            <v>- oltre 130 fino a 160 kWf - oltre 160 fino a 190 kWt - n° 1</v>
          </cell>
          <cell r="C15079" t="str">
            <v>cad</v>
          </cell>
          <cell r="D15079" t="str">
            <v>1.305,07</v>
          </cell>
        </row>
        <row r="15080">
          <cell r="A15080" t="str">
            <v>1M.02.050.0080.c</v>
          </cell>
          <cell r="B15080" t="str">
            <v>- oltre 160 fino a 260 kWf - oltre 190 fino a 300 kWt - n° 2</v>
          </cell>
          <cell r="C15080" t="str">
            <v>cad</v>
          </cell>
          <cell r="D15080" t="str">
            <v>1.913,04</v>
          </cell>
        </row>
        <row r="15081">
          <cell r="A15081" t="str">
            <v>1M.02.050.0080.d</v>
          </cell>
          <cell r="B15081" t="str">
            <v>- oltre 260 fino a 310 kWf - oltre 300 fino a 360 kWt - n° 2</v>
          </cell>
          <cell r="C15081" t="str">
            <v>cad</v>
          </cell>
          <cell r="D15081" t="str">
            <v>2.425,39</v>
          </cell>
        </row>
        <row r="15082">
          <cell r="A15082" t="str">
            <v>1M.02.050.0080.e</v>
          </cell>
          <cell r="B15082" t="str">
            <v>- oltre 310 fino a 390 kWf - oltre 360 fino a 440 kWt - n° 2</v>
          </cell>
          <cell r="C15082" t="str">
            <v>cad</v>
          </cell>
          <cell r="D15082" t="str">
            <v>2.999,21</v>
          </cell>
        </row>
        <row r="15083">
          <cell r="A15083" t="str">
            <v>1M.02.050.0080.f</v>
          </cell>
          <cell r="B15083" t="str">
            <v>- oltre 390 fino a 550 kWf - oltre 440 fino a 620 kWt - n° 4</v>
          </cell>
          <cell r="C15083" t="str">
            <v>cad</v>
          </cell>
          <cell r="D15083" t="str">
            <v>3.684,09</v>
          </cell>
        </row>
        <row r="15084">
          <cell r="A15084" t="str">
            <v>1M.02.050.0080.g</v>
          </cell>
          <cell r="B15084" t="str">
            <v>- oltre 550 fino a 600 kWf - oltre 620 fino a 680 kWt - n° 4</v>
          </cell>
          <cell r="C15084" t="str">
            <v>cad</v>
          </cell>
          <cell r="D15084" t="str">
            <v>4.525,70</v>
          </cell>
        </row>
        <row r="15085">
          <cell r="A15085" t="str">
            <v>1M.02.050.0080.h</v>
          </cell>
          <cell r="B15085" t="str">
            <v>- oltre 600 fino a 650 kWf - oltre 680 fino a 740 kWt - n° 4</v>
          </cell>
          <cell r="C15085" t="str">
            <v>cad</v>
          </cell>
          <cell r="D15085" t="str">
            <v>4.692,38</v>
          </cell>
        </row>
        <row r="15086">
          <cell r="A15086" t="str">
            <v>1M.02.060</v>
          </cell>
          <cell r="B15086" t="str">
            <v>POMPE DI CALORE CONDENSATE AD ARIA CON VENTILATORI CENTRIFUGHI</v>
          </cell>
          <cell r="C15086"/>
          <cell r="D15086"/>
        </row>
        <row r="15087">
          <cell r="A15087" t="str">
            <v>1M.02.060.0010</v>
          </cell>
          <cell r="B15087" t="str">
            <v>Pompe di calore condensate ad aria con ventilatori centrifughi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15087"/>
          <cell r="D15087"/>
        </row>
        <row r="15088">
          <cell r="A15088" t="str">
            <v>1M.02.060.0010.a</v>
          </cell>
          <cell r="B15088" t="str">
            <v>- fino a 19 kWf - fino a 22 kWt - n° 1 - 250 Pa</v>
          </cell>
          <cell r="C15088" t="str">
            <v>cad</v>
          </cell>
          <cell r="D15088" t="str">
            <v>6.729,04</v>
          </cell>
        </row>
        <row r="15089">
          <cell r="A15089" t="str">
            <v>1M.02.060.0010.b</v>
          </cell>
          <cell r="B15089" t="str">
            <v>- oltre 19 fino a 22 kWf - oltre 22 fino a 25 kWt - n° 1 - 250 Pa</v>
          </cell>
          <cell r="C15089" t="str">
            <v>cad</v>
          </cell>
          <cell r="D15089" t="str">
            <v>7.048,73</v>
          </cell>
        </row>
        <row r="15090">
          <cell r="A15090" t="str">
            <v>1M.02.060.0010.c</v>
          </cell>
          <cell r="B15090" t="str">
            <v>- oltre 22 fino a 26 kWf - oltre 25 fino a 30 kWt - n° 1 - 250 Pa</v>
          </cell>
          <cell r="C15090" t="str">
            <v>cad</v>
          </cell>
          <cell r="D15090" t="str">
            <v>7.994,18</v>
          </cell>
        </row>
        <row r="15091">
          <cell r="A15091" t="str">
            <v>1M.02.060.0010.d</v>
          </cell>
          <cell r="B15091" t="str">
            <v>- oltre 26 fino a 32 kWf - oltre 30 fino a 36 kWt - n° 1 - 250 Pa</v>
          </cell>
          <cell r="C15091" t="str">
            <v>cad</v>
          </cell>
          <cell r="D15091" t="str">
            <v>8.890,43</v>
          </cell>
        </row>
        <row r="15092">
          <cell r="A15092" t="str">
            <v>1M.02.060.0010.e</v>
          </cell>
          <cell r="B15092" t="str">
            <v>- oltre 32 fino a 38 kWf - oltre 36 fino a 44 kWt - n° 2 - 250 Pa</v>
          </cell>
          <cell r="C15092" t="str">
            <v>cad</v>
          </cell>
          <cell r="D15092" t="str">
            <v>11.893,41</v>
          </cell>
        </row>
        <row r="15093">
          <cell r="A15093" t="str">
            <v>1M.02.060.0010.f</v>
          </cell>
          <cell r="B15093" t="str">
            <v>- oltre 38 fino a 45 kWf - oltre 44 fino a 52 kWt - n° 2 - 250 Pa</v>
          </cell>
          <cell r="C15093" t="str">
            <v>cad</v>
          </cell>
          <cell r="D15093" t="str">
            <v>12.469,96</v>
          </cell>
        </row>
        <row r="15094">
          <cell r="A15094" t="str">
            <v>1M.02.060.0010.g</v>
          </cell>
          <cell r="B15094" t="str">
            <v>- oltre 45 fino a 55 kWf - oltre 52 fino a 62 kWt - n° 2 - 250 Pa</v>
          </cell>
          <cell r="C15094" t="str">
            <v>cad</v>
          </cell>
          <cell r="D15094" t="str">
            <v>13.629,90</v>
          </cell>
        </row>
        <row r="15095">
          <cell r="A15095" t="str">
            <v>1M.02.060.0010.h</v>
          </cell>
          <cell r="B15095" t="str">
            <v>- oltre 55 fino a 66 kWf - oltre 62 fino a 74 kWt - n° 2 - 250 Pa</v>
          </cell>
          <cell r="C15095" t="str">
            <v>cad</v>
          </cell>
          <cell r="D15095" t="str">
            <v>15.102,69</v>
          </cell>
        </row>
        <row r="15096">
          <cell r="A15096" t="str">
            <v>1M.02.060.0010.i</v>
          </cell>
          <cell r="B15096" t="str">
            <v>- oltre 66 fino a 80 kWf - oltre 74 fino a 90 kWt - n° 2 - 250 Pa</v>
          </cell>
          <cell r="C15096" t="str">
            <v>cad</v>
          </cell>
          <cell r="D15096" t="str">
            <v>17.208,07</v>
          </cell>
        </row>
        <row r="15097">
          <cell r="A15097" t="str">
            <v>1M.02.060.0010.j</v>
          </cell>
          <cell r="B15097" t="str">
            <v>- oltre 80 fino a 100 kWf - oltre 90 fino a 110 kWt - n° 2 - 250 Pa</v>
          </cell>
          <cell r="C15097" t="str">
            <v>cad</v>
          </cell>
          <cell r="D15097" t="str">
            <v>20.400,46</v>
          </cell>
        </row>
        <row r="15098">
          <cell r="A15098" t="str">
            <v>1M.02.060.0010.k</v>
          </cell>
          <cell r="B15098" t="str">
            <v>- oltre 100 fino a 110 kWf - oltre 110 fino a 130 kWt - n° 2 - 250 Pa</v>
          </cell>
          <cell r="C15098" t="str">
            <v>cad</v>
          </cell>
          <cell r="D15098" t="str">
            <v>21.930,63</v>
          </cell>
        </row>
        <row r="15099">
          <cell r="A15099" t="str">
            <v>1M.02.060.0010.l</v>
          </cell>
          <cell r="B15099" t="str">
            <v>- oltre 120 fino a 140 kWf - oltre 130 fino a 150 kWt - n° 4 - 250 Pa</v>
          </cell>
          <cell r="C15099" t="str">
            <v>cad</v>
          </cell>
          <cell r="D15099" t="str">
            <v>31.535,28</v>
          </cell>
        </row>
        <row r="15100">
          <cell r="A15100" t="str">
            <v>1M.02.060.0010.m</v>
          </cell>
          <cell r="B15100" t="str">
            <v>- oltre 140 fino a 160 kWf - oltre 150 fino a 170 kWt - n° 4 - 250 Pa</v>
          </cell>
          <cell r="C15100" t="str">
            <v>cad</v>
          </cell>
          <cell r="D15100" t="str">
            <v>34.532,82</v>
          </cell>
        </row>
        <row r="15101">
          <cell r="A15101" t="str">
            <v>1M.02.060.0010.n</v>
          </cell>
          <cell r="B15101" t="str">
            <v>- oltre 160 fino a 200 kWf - oltre 170 fino a 220 kWt - n° 4 - 250 Pa</v>
          </cell>
          <cell r="C15101" t="str">
            <v>cad</v>
          </cell>
          <cell r="D15101" t="str">
            <v>42.226,10</v>
          </cell>
        </row>
        <row r="15102">
          <cell r="A15102" t="str">
            <v>1M.02.060.0010.o</v>
          </cell>
          <cell r="B15102" t="str">
            <v>- oltre 200 fino a 250 kWf - oltre 220 fino a 270 kWt - n° 4 - 250 Pa</v>
          </cell>
          <cell r="C15102" t="str">
            <v>cad</v>
          </cell>
          <cell r="D15102" t="str">
            <v>49.542,28</v>
          </cell>
        </row>
        <row r="15103">
          <cell r="A15103" t="str">
            <v>1M.02.070</v>
          </cell>
          <cell r="B15103" t="str">
            <v>POMPE DI CALORE CONDENSATE AD ACQUA</v>
          </cell>
          <cell r="C15103"/>
          <cell r="D15103"/>
        </row>
        <row r="15104">
          <cell r="A15104" t="str">
            <v>1M.02.070.0010</v>
          </cell>
          <cell r="B15104" t="str">
            <v>Pompe di calore condensate ad acqua ad inversione di ciclo, in esecuzione "package", composte da: compressori; scambiatori a fascio tubiero o a piastra;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15104"/>
          <cell r="D15104"/>
        </row>
        <row r="15105">
          <cell r="A15105" t="str">
            <v>1M.02.070.0010.a</v>
          </cell>
          <cell r="B15105" t="str">
            <v>- fino a 45 kWf - fino a 50 kWt - n° 2</v>
          </cell>
          <cell r="C15105" t="str">
            <v>cad</v>
          </cell>
          <cell r="D15105" t="str">
            <v>7.765,93</v>
          </cell>
        </row>
        <row r="15106">
          <cell r="A15106" t="str">
            <v>1M.02.070.0010.b</v>
          </cell>
          <cell r="B15106" t="str">
            <v>- oltre 45 fino a 52 kWf - oltre 60 fino a 62 kWt - n° 2</v>
          </cell>
          <cell r="C15106" t="str">
            <v>cad</v>
          </cell>
          <cell r="D15106" t="str">
            <v>8.576,11</v>
          </cell>
        </row>
        <row r="15107">
          <cell r="A15107" t="str">
            <v>1M.02.070.0010.c</v>
          </cell>
          <cell r="B15107" t="str">
            <v>- oltre 52 fino a 62 kWf - oltre 62 fino a 75 kWt - n° 2</v>
          </cell>
          <cell r="C15107" t="str">
            <v>cad</v>
          </cell>
          <cell r="D15107" t="str">
            <v>8.980,51</v>
          </cell>
        </row>
        <row r="15108">
          <cell r="A15108" t="str">
            <v>1M.02.070.0010.d</v>
          </cell>
          <cell r="B15108" t="str">
            <v>- oltre 62 fino a 75 kWf - oltre 75 fino a 90 kWt - n° 2</v>
          </cell>
          <cell r="C15108" t="str">
            <v>cad</v>
          </cell>
          <cell r="D15108" t="str">
            <v>9.994,26</v>
          </cell>
        </row>
        <row r="15109">
          <cell r="A15109" t="str">
            <v>1M.02.070.0010.e</v>
          </cell>
          <cell r="B15109" t="str">
            <v>- oltre 75 fino a 90 kWf - oltre 90 fino a 110 kWt - n° 2</v>
          </cell>
          <cell r="C15109" t="str">
            <v>cad</v>
          </cell>
          <cell r="D15109" t="str">
            <v>12.473,99</v>
          </cell>
        </row>
        <row r="15110">
          <cell r="A15110" t="str">
            <v>1M.02.070.0010.f</v>
          </cell>
          <cell r="B15110" t="str">
            <v>- oltre 90 fino a 115 kWf - oltre 110 fino a 135 kWt - n° 2</v>
          </cell>
          <cell r="C15110" t="str">
            <v>cad</v>
          </cell>
          <cell r="D15110" t="str">
            <v>13.405,19</v>
          </cell>
        </row>
        <row r="15111">
          <cell r="A15111" t="str">
            <v>1M.02.070.0010.g</v>
          </cell>
          <cell r="B15111" t="str">
            <v>- oltre 115 fino a 140 kWf - oltre 135 fino a 160 kWt - n° 2</v>
          </cell>
          <cell r="C15111" t="str">
            <v>cad</v>
          </cell>
          <cell r="D15111" t="str">
            <v>15.076,09</v>
          </cell>
        </row>
        <row r="15112">
          <cell r="A15112" t="str">
            <v>1M.02.070.0010.h</v>
          </cell>
          <cell r="B15112" t="str">
            <v>- oltre 140 fino a 165 kWf - oltre 160 fino a 185 kWt - n° 4</v>
          </cell>
          <cell r="C15112" t="str">
            <v>cad</v>
          </cell>
          <cell r="D15112" t="str">
            <v>18.468,47</v>
          </cell>
        </row>
        <row r="15113">
          <cell r="A15113" t="str">
            <v>1M.02.070.0010.i</v>
          </cell>
          <cell r="B15113" t="str">
            <v>- oltre 165 fino a 190 kWf - oltre 185 fino a 210 kWt - n° 4</v>
          </cell>
          <cell r="C15113" t="str">
            <v>cad</v>
          </cell>
          <cell r="D15113" t="str">
            <v>19.991,83</v>
          </cell>
        </row>
        <row r="15114">
          <cell r="A15114" t="str">
            <v>1M.02.070.0020</v>
          </cell>
          <cell r="B15114" t="str">
            <v>Pompe di calore condensate ad acqua ad inversione di ciclo, in esecuzione "package", composte da: compressori; scambiatori a fascio tubiero o a piastra;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15114"/>
          <cell r="D15114"/>
        </row>
        <row r="15115">
          <cell r="A15115" t="str">
            <v>1M.02.070.0020.a</v>
          </cell>
          <cell r="B15115" t="str">
            <v>- fino a 50 kWf - fino a 58 kWt - n° 1</v>
          </cell>
          <cell r="C15115" t="str">
            <v>cad</v>
          </cell>
          <cell r="D15115" t="str">
            <v>11.988,98</v>
          </cell>
        </row>
        <row r="15116">
          <cell r="A15116" t="str">
            <v>1M.02.070.0020.b</v>
          </cell>
          <cell r="B15116" t="str">
            <v>- oltre 50 fino a 75 kWf - oltre 58 fino a 90 kWt - n° 1</v>
          </cell>
          <cell r="C15116" t="str">
            <v>cad</v>
          </cell>
          <cell r="D15116" t="str">
            <v>14.116,19</v>
          </cell>
        </row>
        <row r="15117">
          <cell r="A15117" t="str">
            <v>1M.02.070.0020.c</v>
          </cell>
          <cell r="B15117" t="str">
            <v>- oltre 75 fino a 110 kWf - oltre 90 fino a 130 kWt - n° 1</v>
          </cell>
          <cell r="C15117" t="str">
            <v>cad</v>
          </cell>
          <cell r="D15117" t="str">
            <v>15.399,91</v>
          </cell>
        </row>
        <row r="15118">
          <cell r="A15118" t="str">
            <v>1M.02.070.0020.d</v>
          </cell>
          <cell r="B15118" t="str">
            <v>- oltre 75 fino a 110 kWf - oltre 90 fino a 130 kWt - n° 2</v>
          </cell>
          <cell r="C15118" t="str">
            <v>cad</v>
          </cell>
          <cell r="D15118" t="str">
            <v>18.640,61</v>
          </cell>
        </row>
        <row r="15119">
          <cell r="A15119" t="str">
            <v>1M.02.070.0020.e</v>
          </cell>
          <cell r="B15119" t="str">
            <v>- oltre 110 fino a 150 kWf - oltre 130 fino a 170 kWt - n° 1</v>
          </cell>
          <cell r="C15119" t="str">
            <v>cad</v>
          </cell>
          <cell r="D15119" t="str">
            <v>17.070,80</v>
          </cell>
        </row>
        <row r="15120">
          <cell r="A15120" t="str">
            <v>1M.02.070.0020.f</v>
          </cell>
          <cell r="B15120" t="str">
            <v>- oltre 110 fino a 150 kWf - oltre 130 fino a 170 kWt - n° 2</v>
          </cell>
          <cell r="C15120" t="str">
            <v>cad</v>
          </cell>
          <cell r="D15120" t="str">
            <v>20.008,22</v>
          </cell>
        </row>
        <row r="15121">
          <cell r="A15121" t="str">
            <v>1M.02.070.0020.g</v>
          </cell>
          <cell r="B15121" t="str">
            <v>- oltre 150 fino a 220 kWf - oltre 170 fino a 260 kWt - n° 2</v>
          </cell>
          <cell r="C15121" t="str">
            <v>cad</v>
          </cell>
          <cell r="D15121" t="str">
            <v>24.108,29</v>
          </cell>
        </row>
        <row r="15122">
          <cell r="A15122" t="str">
            <v>1M.02.070.0020.h</v>
          </cell>
          <cell r="B15122" t="str">
            <v>- oltre 220 fino a 260 kWf - oltre 260 fino a 320 kWt - n° 2</v>
          </cell>
          <cell r="C15122" t="str">
            <v>cad</v>
          </cell>
          <cell r="D15122" t="str">
            <v>26.235,52</v>
          </cell>
        </row>
        <row r="15123">
          <cell r="A15123" t="str">
            <v>1M.02.070.0020.i</v>
          </cell>
          <cell r="B15123" t="str">
            <v>- oltre 260 fino a 310 kWf - oltre 320 fino a 380 kWt - n° 2</v>
          </cell>
          <cell r="C15123" t="str">
            <v>cad</v>
          </cell>
          <cell r="D15123" t="str">
            <v>28.159,19</v>
          </cell>
        </row>
        <row r="15124">
          <cell r="A15124" t="str">
            <v>1M.02.070.0020.j</v>
          </cell>
          <cell r="B15124" t="str">
            <v>- oltre 310 fino a 360 kWf - oltre 380 fino a 440 kWt - n° 3</v>
          </cell>
          <cell r="C15124" t="str">
            <v>cad</v>
          </cell>
          <cell r="D15124" t="str">
            <v>38.284,37</v>
          </cell>
        </row>
        <row r="15125">
          <cell r="A15125" t="str">
            <v>1M.02.070.0020.k</v>
          </cell>
          <cell r="B15125" t="str">
            <v>- oltre 360 fino a 420 kWf - oltre 440 fino a 520 kWt - n° 3</v>
          </cell>
          <cell r="C15125" t="str">
            <v>cad</v>
          </cell>
          <cell r="D15125" t="str">
            <v>41.908,83</v>
          </cell>
        </row>
        <row r="15126">
          <cell r="A15126" t="str">
            <v>1M.02.070.0020.l</v>
          </cell>
          <cell r="B15126" t="str">
            <v>- oltre 420 fino a 520 kWf - oltre 520 fino a 620 kWt - n° 4</v>
          </cell>
          <cell r="C15126" t="str">
            <v>cad</v>
          </cell>
          <cell r="D15126" t="str">
            <v>50.615,86</v>
          </cell>
        </row>
        <row r="15127">
          <cell r="A15127" t="str">
            <v>1M.02.070.0020.m</v>
          </cell>
          <cell r="B15127" t="str">
            <v>- oltre 520 fino a 600 kWf - oltre 620 fino a 720 kWt - n° 4</v>
          </cell>
          <cell r="C15127" t="str">
            <v>cad</v>
          </cell>
          <cell r="D15127" t="str">
            <v>55.273,36</v>
          </cell>
        </row>
        <row r="15128">
          <cell r="A15128" t="str">
            <v>1M.02.070.0020.n</v>
          </cell>
          <cell r="B15128" t="str">
            <v>- oltre 600 fino a 710 kWf - oltre 720 fino a 840 kWt - n° 6</v>
          </cell>
          <cell r="C15128" t="str">
            <v>cad</v>
          </cell>
          <cell r="D15128" t="str">
            <v>67.778,54</v>
          </cell>
        </row>
        <row r="15129">
          <cell r="A15129" t="str">
            <v>1M.02.070.0020.o</v>
          </cell>
          <cell r="B15129" t="str">
            <v>- oltre 710 fino a 780 kWf - oltre 840 fino a 940 kWt - n° 6</v>
          </cell>
          <cell r="C15129" t="str">
            <v>cad</v>
          </cell>
          <cell r="D15129" t="str">
            <v>69.043,67</v>
          </cell>
        </row>
        <row r="15130">
          <cell r="A15130" t="str">
            <v>1M.02.070.0020.p</v>
          </cell>
          <cell r="B15130" t="str">
            <v>- oltre 780 fino a 830 kWf - oltre 940 fino a 1040 kWt - n° 6</v>
          </cell>
          <cell r="C15130" t="str">
            <v>cad</v>
          </cell>
          <cell r="D15130" t="str">
            <v>73.803,64</v>
          </cell>
        </row>
        <row r="15131">
          <cell r="A15131" t="str">
            <v>1M.02.070.0020.q</v>
          </cell>
          <cell r="B15131" t="str">
            <v>- oltre 830 fino a 920 kWf - oltre 1040 fino a 1140 kWt - n° 6</v>
          </cell>
          <cell r="C15131" t="str">
            <v>cad</v>
          </cell>
          <cell r="D15131" t="str">
            <v>81.143,07</v>
          </cell>
        </row>
        <row r="15132">
          <cell r="A15132" t="str">
            <v>1M.02.070.0020.r</v>
          </cell>
          <cell r="B15132" t="str">
            <v>- oltre 920 fino a 1030 kWf - oltre 1140 fino a 1240 kWt - n° 8</v>
          </cell>
          <cell r="C15132" t="str">
            <v>cad</v>
          </cell>
          <cell r="D15132" t="str">
            <v>89.548,15</v>
          </cell>
        </row>
        <row r="15133">
          <cell r="A15133" t="str">
            <v>1M.02.070.0020.s</v>
          </cell>
          <cell r="B15133" t="str">
            <v>- oltre 1030 fino a 1110 kWf - oltre 1240 fino a 1340 kWt - n° 8</v>
          </cell>
          <cell r="C15133" t="str">
            <v>cad</v>
          </cell>
          <cell r="D15133" t="str">
            <v>93.801,25</v>
          </cell>
        </row>
        <row r="15134">
          <cell r="A15134" t="str">
            <v>1M.02.070.0020.t</v>
          </cell>
          <cell r="B15134" t="str">
            <v>- oltre 1110 fino a 1200 kWf - oltre 1340 fino a 1440 kWt - n° 8</v>
          </cell>
          <cell r="C15134" t="str">
            <v>cad</v>
          </cell>
          <cell r="D15134" t="str">
            <v>98.104,89</v>
          </cell>
        </row>
        <row r="15135">
          <cell r="A15135" t="str">
            <v>1M.02.080</v>
          </cell>
          <cell r="B15135" t="str">
            <v>ALTRE APPARECCHIATURE DI REFRIGERAZIONE</v>
          </cell>
          <cell r="C15135"/>
          <cell r="D15135"/>
        </row>
        <row r="15136">
          <cell r="A15136" t="str">
            <v>1M.02.080.0010</v>
          </cell>
          <cell r="B15136" t="str">
            <v>Gruppo modulare idronico preassemblato ad assorbimento con alimentazione a gas per condizionamento, idoneo per installazione esterna, costituito da unità refrigeratore aria/acqua con ciclo ad assorbimento acqua-ammoniaca, per produzione di acqua refrigerata fino a una temperatura di 3°C, preassemblate su travi di sostegno in acciaio zincato a caldo e complete di collettori idraulici in acciaio inox isolati da coppella rigida con rivestimento in lamierino di alluminio esterno e tubazione di distribuzione gas in acciaio zincato, posizionati sotto il basamento, giunti flessibili di collegamento ai collettori, circolatori indipendenti a portata costante (uno per ogni singola unità), quadro elettrico di alimentazione da esterno con interruttori di sicurezza e pannello digitale di controllo con programmatore settimanale, regolazione set-point (mandata o ritorno), differenziale per l'inserimento a gradini dei singoli moduli (modulazione automatica in funzione del carico richiesto) e per il completo controllo e la diagnostica del funzionamento dell'apparecchio. Ogni singola unità ad assorbimento aria/acqua è composta da un circuito ermetico in acciaio al carbonio con soluzione di acqua ed ammoniaca e batteria alettata ad un rango sui tre lati, verniciati a forno con polvere epossidica; scambiatore di calore con funzione di condensatore realizzato a fascio tubiero in acciaio al titanio, ventilatore di tipo elicoidale (a pale maggiorate per il modello a ventilazione silenziata) modulante sulla velocità, dotata di termostato limite - valvola di sicurezza sovrapressione - pressostato e termostato fumi - bruciatore premiscelato multigas in acciaio inox - scheda elettronica con microprocessore per il controllo di tutte le funzioni - misuratore di portata - flussostato acqua - centralina controllo fiamma - valvola gas - pannellatura in lamiera zincata verniciata.</v>
          </cell>
          <cell r="C15136"/>
          <cell r="D15136"/>
        </row>
        <row r="15137">
          <cell r="A15137" t="str">
            <v>1M.02.080.0010.a</v>
          </cell>
          <cell r="B15137" t="str">
            <v>- versione standard - fino a 18 kW</v>
          </cell>
          <cell r="C15137" t="str">
            <v>cad</v>
          </cell>
          <cell r="D15137" t="str">
            <v>11.089,19</v>
          </cell>
        </row>
        <row r="15138">
          <cell r="A15138" t="str">
            <v>1M.02.080.0010.b</v>
          </cell>
          <cell r="B15138" t="str">
            <v>- versione standard - oltre 18 fino a 36 kW</v>
          </cell>
          <cell r="C15138" t="str">
            <v>cad</v>
          </cell>
          <cell r="D15138" t="str">
            <v>26.072,34</v>
          </cell>
        </row>
        <row r="15139">
          <cell r="A15139" t="str">
            <v>1M.02.080.0010.c</v>
          </cell>
          <cell r="B15139" t="str">
            <v>- versione standard - oltre 36 fino a 54 kW</v>
          </cell>
          <cell r="C15139" t="str">
            <v>cad</v>
          </cell>
          <cell r="D15139" t="str">
            <v>38.595,73</v>
          </cell>
        </row>
        <row r="15140">
          <cell r="A15140" t="str">
            <v>1M.02.080.0010.d</v>
          </cell>
          <cell r="B15140" t="str">
            <v>- versione standard - oltre 54 fino a 72 kW</v>
          </cell>
          <cell r="C15140" t="str">
            <v>cad</v>
          </cell>
          <cell r="D15140" t="str">
            <v>51.108,43</v>
          </cell>
        </row>
        <row r="15141">
          <cell r="A15141" t="str">
            <v>1M.02.080.0010.e</v>
          </cell>
          <cell r="B15141" t="str">
            <v>- versione standard - oltre 72 fino a 90 kW</v>
          </cell>
          <cell r="C15141" t="str">
            <v>cad</v>
          </cell>
          <cell r="D15141" t="str">
            <v>63.674,60</v>
          </cell>
        </row>
        <row r="15142">
          <cell r="A15142" t="str">
            <v>1M.02.080.0010.f</v>
          </cell>
          <cell r="B15142" t="str">
            <v>- versione silenziata e con recupero totale di calore - fino 18 kWf - fino a 21 kWt</v>
          </cell>
          <cell r="C15142" t="str">
            <v>cad</v>
          </cell>
          <cell r="D15142" t="str">
            <v>11.998,24</v>
          </cell>
        </row>
        <row r="15143">
          <cell r="A15143" t="str">
            <v>1M.02.080.0010.g</v>
          </cell>
          <cell r="B15143" t="str">
            <v>- versione silenziata e con recupero totale di calore - oltre 18 fino 36 kWf - oltre 21 fino a 42 kWt</v>
          </cell>
          <cell r="C15143" t="str">
            <v>cad</v>
          </cell>
          <cell r="D15143" t="str">
            <v>30.788,67</v>
          </cell>
        </row>
        <row r="15144">
          <cell r="A15144" t="str">
            <v>1M.02.080.0010.h</v>
          </cell>
          <cell r="B15144" t="str">
            <v>- versione silenziata e con recupero totale di calore - oltre 36 fino 54 kWf - oltre 42 fino a 63 kWt</v>
          </cell>
          <cell r="C15144" t="str">
            <v>cad</v>
          </cell>
          <cell r="D15144" t="str">
            <v>45.611,40</v>
          </cell>
        </row>
        <row r="15145">
          <cell r="A15145" t="str">
            <v>1M.02.080.0010.i</v>
          </cell>
          <cell r="B15145" t="str">
            <v>- versione silenziata e con recupero totale di calore - oltre 54 fino 72 kWf - oltre 63 fino a 84 kWt</v>
          </cell>
          <cell r="C15145" t="str">
            <v>cad</v>
          </cell>
          <cell r="D15145" t="str">
            <v>60.423,45</v>
          </cell>
        </row>
        <row r="15146">
          <cell r="A15146" t="str">
            <v>1M.02.080.0010.j</v>
          </cell>
          <cell r="B15146" t="str">
            <v>- versione silenziata e con recupero totale di calore - oltre 72 fino 90 kWf - oltre 84 fino a 105 kWt</v>
          </cell>
          <cell r="C15146" t="str">
            <v>cad</v>
          </cell>
          <cell r="D15146" t="str">
            <v>74.326,44</v>
          </cell>
        </row>
        <row r="15147">
          <cell r="A15147" t="str">
            <v>1M.02.080.0020</v>
          </cell>
          <cell r="B15147" t="str">
            <v>Gruppo modulare idronico preassemblato ad assorbimento con alimentazione a gas per riscaldamento ad alta efficienza e condizionamento, idoneo per installazione esterna, costituito da unità pompa di calore aria/acqua, con ciclo ad assorbimento acqua-ammoniaca reversibile, per produzione di acqua calda (fino a una temperatura di 60°C) ed alternativamente acqua refrigerata (fino a una temperatura di 3°C), preassemblate su travi di sostegno in acciaio zincato a caldo e complete di collettori idraulici in acciaio inox isolati da coppella rigida con rivestimento in lamierino di alluminio esterno e tubazione di distribuzione gas in acciaio zincato, posizionati sotto il basamento, giunti flessibili di collegamento ai collettori, circolatori indipendenti a portata costante (uno per ogni singola unità) per la versione con circolatori a bordo, quadro elettrico di alimentazione da esterno con interruttori di sicurezza e pannello digitale di controllo con programmatore settimanale, regolazione set-point (mandata o ritorno), differenziale per l'inserimento a gradini dei singoli moduli (modulazione automatica in funzione del carico richiesto) e per il completo controllo e la diagnostica del funzionamento dell'apparecchio. Ogni singola unità ad assorbimento aria/acqua è composta da un circuito ermetico in acciaio al carbonio con soluzione di acqua ed ammoniaca e batteria alettata ad un rango sui tre lati, verniciati a forno con polvere epossidica; scambiatore di calore con funzione di condensatore realizzato a fascio tubiero in acciaio al titanio, ventilatore di tipo elicoidale (a pale maggiorate per il modello a ventilazione silenziata) modulante sulla velocità (solo in condizionamento), dotata di termostato limite - valvola di sicurezza sovrapressione - pressostato e termostato fumi - bruciatore premiscelato multigas in acciaio inox - scheda elettronica con microprocessore per il controllo di tutte le funzioni - misuratore di portata - flussostato acqua - centralina controllo fiamma - valvola gas - pannellatura in lamiera zincata verniciata - condotti evacuazione fumi e scarico condensa in acciaio inox.</v>
          </cell>
          <cell r="C15147"/>
          <cell r="D15147"/>
        </row>
        <row r="15148">
          <cell r="A15148" t="str">
            <v>1M.02.080.0020.a</v>
          </cell>
          <cell r="B15148" t="str">
            <v>- versione standard - fino a 18 kWf - fino a 38 kWt</v>
          </cell>
          <cell r="C15148" t="str">
            <v>cad</v>
          </cell>
          <cell r="D15148" t="str">
            <v>15.933,85</v>
          </cell>
        </row>
        <row r="15149">
          <cell r="A15149" t="str">
            <v>1M.02.080.0020.b</v>
          </cell>
          <cell r="B15149" t="str">
            <v>- versione silenziata - oltre 18 fino a 35 kWf - oltre 38 fino a 75 kWt</v>
          </cell>
          <cell r="C15149" t="str">
            <v>cad</v>
          </cell>
          <cell r="D15149" t="str">
            <v>35.825,82</v>
          </cell>
        </row>
        <row r="15150">
          <cell r="A15150" t="str">
            <v>1M.02.080.0020.c</v>
          </cell>
          <cell r="B15150" t="str">
            <v>- versione silenziata - oltre 35 fino a 51 kWf - oltre 75 fino a 115 kWt</v>
          </cell>
          <cell r="C15150" t="str">
            <v>cad</v>
          </cell>
          <cell r="D15150" t="str">
            <v>53.204,57</v>
          </cell>
        </row>
        <row r="15151">
          <cell r="A15151" t="str">
            <v>1M.02.080.0020.d</v>
          </cell>
          <cell r="B15151" t="str">
            <v>- versione silenziata - oltre 51 fino a 68 kWf - oltre 115 fino a 150 kWt</v>
          </cell>
          <cell r="C15151" t="str">
            <v>cad</v>
          </cell>
          <cell r="D15151" t="str">
            <v>70.594,02</v>
          </cell>
        </row>
        <row r="15152">
          <cell r="A15152" t="str">
            <v>1M.02.080.0020.e</v>
          </cell>
          <cell r="B15152" t="str">
            <v>- versione silenziata - oltre 68 fino a 85 kWf - oltre 150 fino a 188 kWt</v>
          </cell>
          <cell r="C15152" t="str">
            <v>cad</v>
          </cell>
          <cell r="D15152" t="str">
            <v>88.015,54</v>
          </cell>
        </row>
        <row r="15153">
          <cell r="A15153" t="str">
            <v>1M.02.090</v>
          </cell>
          <cell r="B15153" t="str">
            <v>TORRI DI RAFFREDDAMENTO</v>
          </cell>
          <cell r="C15153"/>
          <cell r="D15153"/>
        </row>
        <row r="15154">
          <cell r="A15154" t="str">
            <v>1M.02.090.0010</v>
          </cell>
          <cell r="B15154" t="str">
            <v>Torri di raffreddamento a circuito APERTO con ventilatori CENTRIFUGHI, composte da: ventilatori in acciaio zincato a doppia aspirazione a pale in avanti bilanciati dinamicamente, con motori IP 55 a doppia velocità accoppiati a trasmissione e cuscinetti a sfere autoallineanti a lubrificazione permanente; VASCA IN ACCIAIO ZINCATO A CALDO con filtro in acciaio inox, valvola a galleggiante e resistenza elettrica antigelo completa di termostati di regolazione e sicurezza; pacco di scambio e separatore di gocce in pvc autoestinguente, imputrescibile e anticorrosione; tubazioni di spruzzamento in acciaio zincato e pvc con ugelli in gomma o resina; involucro in lamiera zincata a caldo con portelli, ispezioni e protezioni anti-infortunistiche; verniciatura finale con 1 mano di ancorante e 1 mano di smalto epossidico.</v>
          </cell>
          <cell r="C15154"/>
          <cell r="D15154"/>
        </row>
        <row r="15155">
          <cell r="A15155" t="str">
            <v>1M.02.090.0010.a</v>
          </cell>
          <cell r="B15155" t="str">
            <v>- fino a 100 kW - n° 1</v>
          </cell>
          <cell r="C15155" t="str">
            <v>cad</v>
          </cell>
          <cell r="D15155" t="str">
            <v>6.473,86</v>
          </cell>
        </row>
        <row r="15156">
          <cell r="A15156" t="str">
            <v>1M.02.090.0010.b</v>
          </cell>
          <cell r="B15156" t="str">
            <v>- oltre 100 fino a 150 kW - n° 1</v>
          </cell>
          <cell r="C15156" t="str">
            <v>cad</v>
          </cell>
          <cell r="D15156" t="str">
            <v>7.827,82</v>
          </cell>
        </row>
        <row r="15157">
          <cell r="A15157" t="str">
            <v>1M.02.090.0010.c</v>
          </cell>
          <cell r="B15157" t="str">
            <v>- oltre 150 fino a 200 kW - n° 1</v>
          </cell>
          <cell r="C15157" t="str">
            <v>cad</v>
          </cell>
          <cell r="D15157" t="str">
            <v>8.857,95</v>
          </cell>
        </row>
        <row r="15158">
          <cell r="A15158" t="str">
            <v>1M.02.090.0010.d</v>
          </cell>
          <cell r="B15158" t="str">
            <v>- oltre 200 fino a 280 kW - n° 1</v>
          </cell>
          <cell r="C15158" t="str">
            <v>cad</v>
          </cell>
          <cell r="D15158" t="str">
            <v>10.274,75</v>
          </cell>
        </row>
        <row r="15159">
          <cell r="A15159" t="str">
            <v>1M.02.090.0010.e</v>
          </cell>
          <cell r="B15159" t="str">
            <v>- oltre 280 fino a 360 kW - n° 1</v>
          </cell>
          <cell r="C15159" t="str">
            <v>cad</v>
          </cell>
          <cell r="D15159" t="str">
            <v>12.520,85</v>
          </cell>
        </row>
        <row r="15160">
          <cell r="A15160" t="str">
            <v>1M.02.090.0010.f</v>
          </cell>
          <cell r="B15160" t="str">
            <v>- oltre 360 fino a 440 kW - n° 1</v>
          </cell>
          <cell r="C15160" t="str">
            <v>cad</v>
          </cell>
          <cell r="D15160" t="str">
            <v>14.563,37</v>
          </cell>
        </row>
        <row r="15161">
          <cell r="A15161" t="str">
            <v>1M.02.090.0010.g</v>
          </cell>
          <cell r="B15161" t="str">
            <v>- oltre 440 fino a 550 kW - n° 1</v>
          </cell>
          <cell r="C15161" t="str">
            <v>cad</v>
          </cell>
          <cell r="D15161" t="str">
            <v>17.361,42</v>
          </cell>
        </row>
        <row r="15162">
          <cell r="A15162" t="str">
            <v>1M.02.090.0010.h</v>
          </cell>
          <cell r="B15162" t="str">
            <v>- oltre 550 fino a 700 kW - n° 1</v>
          </cell>
          <cell r="C15162" t="str">
            <v>cad</v>
          </cell>
          <cell r="D15162" t="str">
            <v>17.716,63</v>
          </cell>
        </row>
        <row r="15163">
          <cell r="A15163" t="str">
            <v>1M.02.090.0010.i</v>
          </cell>
          <cell r="B15163" t="str">
            <v>- oltre 700 fino a 950 kW - n° 1</v>
          </cell>
          <cell r="C15163" t="str">
            <v>cad</v>
          </cell>
          <cell r="D15163" t="str">
            <v>25.786,92</v>
          </cell>
        </row>
        <row r="15164">
          <cell r="A15164" t="str">
            <v>1M.02.090.0010.j</v>
          </cell>
          <cell r="B15164" t="str">
            <v>- oltre 950 fino a 1100 kW - n° 1</v>
          </cell>
          <cell r="C15164" t="str">
            <v>cad</v>
          </cell>
          <cell r="D15164" t="str">
            <v>28.403,27</v>
          </cell>
        </row>
        <row r="15165">
          <cell r="A15165" t="str">
            <v>1M.02.090.0010.k</v>
          </cell>
          <cell r="B15165" t="str">
            <v>- oltre 1100 fino a 1300 kW - n° 1</v>
          </cell>
          <cell r="C15165" t="str">
            <v>cad</v>
          </cell>
          <cell r="D15165" t="str">
            <v>31.342,04</v>
          </cell>
        </row>
        <row r="15166">
          <cell r="A15166" t="str">
            <v>1M.02.090.0010.l</v>
          </cell>
          <cell r="B15166" t="str">
            <v>- oltre 1300 fino a 1500 kW - n° 1</v>
          </cell>
          <cell r="C15166" t="str">
            <v>cad</v>
          </cell>
          <cell r="D15166" t="str">
            <v>38.655,50</v>
          </cell>
        </row>
        <row r="15167">
          <cell r="A15167" t="str">
            <v>1M.02.090.0010.m</v>
          </cell>
          <cell r="B15167" t="str">
            <v>- oltre 1500 fino a 1700 kW - n° 1</v>
          </cell>
          <cell r="C15167" t="str">
            <v>cad</v>
          </cell>
          <cell r="D15167" t="str">
            <v>41.998,68</v>
          </cell>
        </row>
        <row r="15168">
          <cell r="A15168" t="str">
            <v>1M.02.090.0010.n</v>
          </cell>
          <cell r="B15168" t="str">
            <v>- oltre 1700 fino a 1900 kW - n° 1</v>
          </cell>
          <cell r="C15168" t="str">
            <v>cad</v>
          </cell>
          <cell r="D15168" t="str">
            <v>44.263,90</v>
          </cell>
        </row>
        <row r="15169">
          <cell r="A15169" t="str">
            <v>1M.02.090.0010.o</v>
          </cell>
          <cell r="B15169" t="str">
            <v>- oltre 1900 fino a 2100 kW - n° 2</v>
          </cell>
          <cell r="C15169" t="str">
            <v>cad</v>
          </cell>
          <cell r="D15169" t="str">
            <v>51.698,97</v>
          </cell>
        </row>
        <row r="15170">
          <cell r="A15170" t="str">
            <v>1M.02.090.0010.p</v>
          </cell>
          <cell r="B15170" t="str">
            <v>- oltre 2100 fino a 2400 kW - n° 2</v>
          </cell>
          <cell r="C15170" t="str">
            <v>cad</v>
          </cell>
          <cell r="D15170" t="str">
            <v>57.639,37</v>
          </cell>
        </row>
        <row r="15171">
          <cell r="A15171" t="str">
            <v>1M.02.090.0010.q</v>
          </cell>
          <cell r="B15171" t="str">
            <v>- oltre 2100 fino a 2400 kW - n° 2</v>
          </cell>
          <cell r="C15171" t="str">
            <v>cad</v>
          </cell>
          <cell r="D15171" t="str">
            <v>56.778,65</v>
          </cell>
        </row>
        <row r="15172">
          <cell r="A15172" t="str">
            <v>1M.02.090.0010.r</v>
          </cell>
          <cell r="B15172" t="str">
            <v>- oltre 2700 fino a 3000 kW - n° 2</v>
          </cell>
          <cell r="C15172" t="str">
            <v>cad</v>
          </cell>
          <cell r="D15172" t="str">
            <v>71.909,07</v>
          </cell>
        </row>
        <row r="15173">
          <cell r="A15173" t="str">
            <v>1M.02.090.0010.s</v>
          </cell>
          <cell r="B15173" t="str">
            <v>- oltre 3000 fino a 3600 kW - n° 3</v>
          </cell>
          <cell r="C15173" t="str">
            <v>cad</v>
          </cell>
          <cell r="D15173" t="str">
            <v>81.056,03</v>
          </cell>
        </row>
        <row r="15174">
          <cell r="A15174" t="str">
            <v>1M.02.090.0020</v>
          </cell>
          <cell r="B15174" t="str">
            <v>Aumenti di prezzo per versione SILENZIATA con silenziatori, lunghezza m 1, lato aspirazione e lato espulsione, inclusa eventuale maggiorazione dei ventilatori.</v>
          </cell>
          <cell r="C15174"/>
          <cell r="D15174"/>
        </row>
        <row r="15175">
          <cell r="A15175" t="str">
            <v>1M.02.090.0020.a</v>
          </cell>
          <cell r="B15175" t="str">
            <v>- fino a 100 kW - n° 1</v>
          </cell>
          <cell r="C15175" t="str">
            <v>cad</v>
          </cell>
          <cell r="D15175" t="str">
            <v>3.186,94</v>
          </cell>
        </row>
        <row r="15176">
          <cell r="A15176" t="str">
            <v>1M.02.090.0020.b</v>
          </cell>
          <cell r="B15176" t="str">
            <v>- oltre 100 fino a 150 kW - n° 1</v>
          </cell>
          <cell r="C15176" t="str">
            <v>cad</v>
          </cell>
          <cell r="D15176" t="str">
            <v>4.192,50</v>
          </cell>
        </row>
        <row r="15177">
          <cell r="A15177" t="str">
            <v>1M.02.090.0020.c</v>
          </cell>
          <cell r="B15177" t="str">
            <v>- oltre 150 fino a 280 kW - n° 1</v>
          </cell>
          <cell r="C15177" t="str">
            <v>cad</v>
          </cell>
          <cell r="D15177" t="str">
            <v>5.319,64</v>
          </cell>
        </row>
        <row r="15178">
          <cell r="A15178" t="str">
            <v>1M.02.090.0020.d</v>
          </cell>
          <cell r="B15178" t="str">
            <v>- oltre 280 fino a 360 kW - n° 1</v>
          </cell>
          <cell r="C15178" t="str">
            <v>cad</v>
          </cell>
          <cell r="D15178" t="str">
            <v>6.952,76</v>
          </cell>
        </row>
        <row r="15179">
          <cell r="A15179" t="str">
            <v>1M.02.090.0020.e</v>
          </cell>
          <cell r="B15179" t="str">
            <v>- oltre 360 fino a 550 kW - n° 1</v>
          </cell>
          <cell r="C15179" t="str">
            <v>cad</v>
          </cell>
          <cell r="D15179" t="str">
            <v>7.523,82</v>
          </cell>
        </row>
        <row r="15180">
          <cell r="A15180" t="str">
            <v>1M.02.090.0020.f</v>
          </cell>
          <cell r="B15180" t="str">
            <v>- oltre 550 fino a 700 kW - n° 1</v>
          </cell>
          <cell r="C15180" t="str">
            <v>cad</v>
          </cell>
          <cell r="D15180" t="str">
            <v>9.730,30</v>
          </cell>
        </row>
        <row r="15181">
          <cell r="A15181" t="str">
            <v>1M.02.090.0020.g</v>
          </cell>
          <cell r="B15181" t="str">
            <v>- oltre 700 fino a 1300 kW - n° 1</v>
          </cell>
          <cell r="C15181" t="str">
            <v>cad</v>
          </cell>
          <cell r="D15181" t="str">
            <v>12.740,56</v>
          </cell>
        </row>
        <row r="15182">
          <cell r="A15182" t="str">
            <v>1M.02.090.0020.h</v>
          </cell>
          <cell r="B15182" t="str">
            <v>- oltre 1300 fino a 1900 kW - n° 1</v>
          </cell>
          <cell r="C15182" t="str">
            <v>cad</v>
          </cell>
          <cell r="D15182" t="str">
            <v>17.657,65</v>
          </cell>
        </row>
        <row r="15183">
          <cell r="A15183" t="str">
            <v>1M.02.090.0020.i</v>
          </cell>
          <cell r="B15183" t="str">
            <v>- oltre 1900 fino a 2700 kW - n° 2</v>
          </cell>
          <cell r="C15183" t="str">
            <v>cad</v>
          </cell>
          <cell r="D15183" t="str">
            <v>22.947,72</v>
          </cell>
        </row>
        <row r="15184">
          <cell r="A15184" t="str">
            <v>1M.02.090.0020.j</v>
          </cell>
          <cell r="B15184" t="str">
            <v>- oltre 2700 fino a 3000 kW - n° 2</v>
          </cell>
          <cell r="C15184" t="str">
            <v>cad</v>
          </cell>
          <cell r="D15184" t="str">
            <v>28.290,59</v>
          </cell>
        </row>
        <row r="15185">
          <cell r="A15185" t="str">
            <v>1M.02.090.0020.k</v>
          </cell>
          <cell r="B15185" t="str">
            <v>- oltre 3000 fino a 3600 kW - n° 3</v>
          </cell>
          <cell r="C15185" t="str">
            <v>cad</v>
          </cell>
          <cell r="D15185" t="str">
            <v>34.043,82</v>
          </cell>
        </row>
        <row r="15186">
          <cell r="A15186" t="str">
            <v>1M.02.090.0030</v>
          </cell>
          <cell r="B15186" t="str">
            <v>Torri di raffreddamento a circuito APERTO con ventilatori ASSIALI composte da: VASCA IN ACCIAIO ZINCATO a caldo con filtro in acciaio inox, valvola a galleggiante e resistenza elettrica antigelo completa di termostati di regolazione e sicurezza; pacco di scambio e separatore di gocce in pvc autoestinguente, imputrescibile e anticorrosione; tubazioni di spruzzamento in acciaio zincato e pvc con ugelli in gomma o resina; ventilatori in resina o lega d'alluminio a pale orientabili a profilo alare bilanciati dinamicamente, con motori IP 55 a doppia velocità accoppiati direttamente e cuscinetti a sfere autoallineanti a lubrificazione permanente; involucro in lamiera zincata a caldo con alette aspiranti antivento, portelli, ispezioni e protezioni anti-infortunistiche; verniciatura finale con 1 mano di ancorante e 1 mano di smalto epossidico.</v>
          </cell>
          <cell r="C15186"/>
          <cell r="D15186"/>
        </row>
        <row r="15187">
          <cell r="A15187" t="str">
            <v>1M.02.090.0030.a</v>
          </cell>
          <cell r="B15187" t="str">
            <v>- fino a 600 kW - n° 1</v>
          </cell>
          <cell r="C15187" t="str">
            <v>cad</v>
          </cell>
          <cell r="D15187" t="str">
            <v>10.933,27</v>
          </cell>
        </row>
        <row r="15188">
          <cell r="A15188" t="str">
            <v>1M.02.090.0030.b</v>
          </cell>
          <cell r="B15188" t="str">
            <v>- oltre 600 fino a 750 kW - n° 1</v>
          </cell>
          <cell r="C15188" t="str">
            <v>cad</v>
          </cell>
          <cell r="D15188" t="str">
            <v>13.484,04</v>
          </cell>
        </row>
        <row r="15189">
          <cell r="A15189" t="str">
            <v>1M.02.090.0030.c</v>
          </cell>
          <cell r="B15189" t="str">
            <v>- oltre 750 fino a 900 kW - n° 1</v>
          </cell>
          <cell r="C15189" t="str">
            <v>cad</v>
          </cell>
          <cell r="D15189" t="str">
            <v>15.762,85</v>
          </cell>
        </row>
        <row r="15190">
          <cell r="A15190" t="str">
            <v>1M.02.090.0030.d</v>
          </cell>
          <cell r="B15190" t="str">
            <v>- oltre 900 fino a 1100 kW - n° 1</v>
          </cell>
          <cell r="C15190" t="str">
            <v>cad</v>
          </cell>
          <cell r="D15190" t="str">
            <v>19.147,01</v>
          </cell>
        </row>
        <row r="15191">
          <cell r="A15191" t="str">
            <v>1M.02.090.0030.e</v>
          </cell>
          <cell r="B15191" t="str">
            <v>- oltre 1100 fino a 1300 kW - n° 1</v>
          </cell>
          <cell r="C15191" t="str">
            <v>cad</v>
          </cell>
          <cell r="D15191" t="str">
            <v>20.123,86</v>
          </cell>
        </row>
        <row r="15192">
          <cell r="A15192" t="str">
            <v>1M.02.090.0030.f</v>
          </cell>
          <cell r="B15192" t="str">
            <v>- oltre 1300 fino a 1500 kW - n° 1</v>
          </cell>
          <cell r="C15192" t="str">
            <v>cad</v>
          </cell>
          <cell r="D15192" t="str">
            <v>21.025,58</v>
          </cell>
        </row>
        <row r="15193">
          <cell r="A15193" t="str">
            <v>1M.02.090.0030.g</v>
          </cell>
          <cell r="B15193" t="str">
            <v>- oltre 1500 fino a 1700 kW - n° 1</v>
          </cell>
          <cell r="C15193" t="str">
            <v>cad</v>
          </cell>
          <cell r="D15193" t="str">
            <v>22.002,43</v>
          </cell>
        </row>
        <row r="15194">
          <cell r="A15194" t="str">
            <v>1M.02.090.0030.h</v>
          </cell>
          <cell r="B15194" t="str">
            <v>- oltre 1700 fino a 2000 kW - n° 2</v>
          </cell>
          <cell r="C15194" t="str">
            <v>cad</v>
          </cell>
          <cell r="D15194" t="str">
            <v>33.033,44</v>
          </cell>
        </row>
        <row r="15195">
          <cell r="A15195" t="str">
            <v>1M.02.090.0030.i</v>
          </cell>
          <cell r="B15195" t="str">
            <v>- oltre 2000 fino a 2300 kW - n° 2</v>
          </cell>
          <cell r="C15195" t="str">
            <v>cad</v>
          </cell>
          <cell r="D15195" t="str">
            <v>37.175,85</v>
          </cell>
        </row>
        <row r="15196">
          <cell r="A15196" t="str">
            <v>1M.02.090.0030.j</v>
          </cell>
          <cell r="B15196" t="str">
            <v>- oltre 2300 fino a 2600 kW - n° 2</v>
          </cell>
          <cell r="C15196" t="str">
            <v>cad</v>
          </cell>
          <cell r="D15196" t="str">
            <v>38.892,59</v>
          </cell>
        </row>
        <row r="15197">
          <cell r="A15197" t="str">
            <v>1M.02.090.0030.k</v>
          </cell>
          <cell r="B15197" t="str">
            <v>- oltre 2600 fino a 3000 kW - n° 2</v>
          </cell>
          <cell r="C15197" t="str">
            <v>cad</v>
          </cell>
          <cell r="D15197" t="str">
            <v>42.559,57</v>
          </cell>
        </row>
        <row r="15198">
          <cell r="A15198" t="str">
            <v>1M.02.090.0030.l</v>
          </cell>
          <cell r="B15198" t="str">
            <v>- oltre 3000 fino a 3600 kW - n° 3</v>
          </cell>
          <cell r="C15198" t="str">
            <v>cad</v>
          </cell>
          <cell r="D15198" t="str">
            <v>46.617,29</v>
          </cell>
        </row>
        <row r="15199">
          <cell r="A15199" t="str">
            <v>1M.02.090.0040</v>
          </cell>
          <cell r="B15199" t="str">
            <v>Aumenti di prezzo per aggiunta di DISPOSITIVI DI ACCESSO alle parti superiori secondo normativa antinfortunistica, costruiti in acciaio zincato a bagno e comprendenti: per modelli piccoli, scale portatili; per modelli maggiori, scale alla marinara e passarelle fisse con protezioni e parapetti.</v>
          </cell>
          <cell r="C15199"/>
          <cell r="D15199"/>
        </row>
        <row r="15200">
          <cell r="A15200" t="str">
            <v>1M.02.090.0040.a</v>
          </cell>
          <cell r="B15200" t="str">
            <v>- fino a 600 kW - n° 1</v>
          </cell>
          <cell r="C15200" t="str">
            <v>cad</v>
          </cell>
          <cell r="D15200" t="str">
            <v>1.909,96</v>
          </cell>
        </row>
        <row r="15201">
          <cell r="A15201" t="str">
            <v>1M.02.090.0040.b</v>
          </cell>
          <cell r="B15201" t="str">
            <v>- oltre 600 fino a 900 kW - n° 1</v>
          </cell>
          <cell r="C15201" t="str">
            <v>cad</v>
          </cell>
          <cell r="D15201" t="str">
            <v>2.038,40</v>
          </cell>
        </row>
        <row r="15202">
          <cell r="A15202" t="str">
            <v>1M.02.090.0040.c</v>
          </cell>
          <cell r="B15202" t="str">
            <v>- oltre 900 fino a 1100 kW - n° 1</v>
          </cell>
          <cell r="C15202" t="str">
            <v>cad</v>
          </cell>
          <cell r="D15202" t="str">
            <v>2.313,43</v>
          </cell>
        </row>
        <row r="15203">
          <cell r="A15203" t="str">
            <v>1M.02.090.0040.d</v>
          </cell>
          <cell r="B15203" t="str">
            <v>- oltre 1100 fino a 1700 kW - n° 1</v>
          </cell>
          <cell r="C15203" t="str">
            <v>cad</v>
          </cell>
          <cell r="D15203" t="str">
            <v>2.652,28</v>
          </cell>
        </row>
        <row r="15204">
          <cell r="A15204" t="str">
            <v>1M.02.090.0040.e</v>
          </cell>
          <cell r="B15204" t="str">
            <v>- oltre 1700 fino a 2300 kW - n° 2</v>
          </cell>
          <cell r="C15204" t="str">
            <v>cad</v>
          </cell>
          <cell r="D15204" t="str">
            <v>3.477,49</v>
          </cell>
        </row>
        <row r="15205">
          <cell r="A15205" t="str">
            <v>1M.02.090.0040.f</v>
          </cell>
          <cell r="B15205" t="str">
            <v>- oltre 2300 fino a 3000 kW - n° 2</v>
          </cell>
          <cell r="C15205" t="str">
            <v>cad</v>
          </cell>
          <cell r="D15205" t="str">
            <v>4.214,78</v>
          </cell>
        </row>
        <row r="15206">
          <cell r="A15206" t="str">
            <v>1M.02.090.0040.g</v>
          </cell>
          <cell r="B15206" t="str">
            <v>- oltre 3000 fino a 3600 kW - n° 3</v>
          </cell>
          <cell r="C15206" t="str">
            <v>cad</v>
          </cell>
          <cell r="D15206" t="str">
            <v>4.468,89</v>
          </cell>
        </row>
        <row r="15207">
          <cell r="A15207" t="str">
            <v>1M.02.090.0050</v>
          </cell>
          <cell r="B15207" t="str">
            <v>Torri di raffreddamento a circuito APERTO con ventilatori ASSIALI composte da: vasca in VETRORESINA con filtro in acciaio inox, valvola a galleggiante e resistenza elettrica antigelo completa di termostati di regolazione e sicurezza; pacco di scambio e separatore di gocce in pvc autoestinguente, imputrescibile e anticorrosione; tubazioni di spruzzamento in acciaio zincato e pvc con ugelli in gomma o resina; ventilatori in resina o lega d'alluminio a pale orientabili a profilo alare bilanciati dinamicamente, con motori IP 55 a doppia velocità accoppiati direttamente e cuscinetti a sfere autoallineanti a lubrificazione permanente; involucro in lamiera zincata a caldo con alette aspiranti antivento, portelli, ispezioni e protezioni anti-infortunistiche; verniciatura finale con 1 mano di ancorante e 1 mano di smalto epossidico.</v>
          </cell>
          <cell r="C15207"/>
          <cell r="D15207"/>
        </row>
        <row r="15208">
          <cell r="A15208" t="str">
            <v>1M.02.090.0050.a</v>
          </cell>
          <cell r="B15208" t="str">
            <v>- fino a 100 kW - n° 1</v>
          </cell>
          <cell r="C15208" t="str">
            <v>cad</v>
          </cell>
          <cell r="D15208" t="str">
            <v>6.644,64</v>
          </cell>
        </row>
        <row r="15209">
          <cell r="A15209" t="str">
            <v>1M.02.090.0050.b</v>
          </cell>
          <cell r="B15209" t="str">
            <v>- oltre 100 fino a 150 kW - n° 1</v>
          </cell>
          <cell r="C15209" t="str">
            <v>cad</v>
          </cell>
          <cell r="D15209" t="str">
            <v>7.428,86</v>
          </cell>
        </row>
        <row r="15210">
          <cell r="A15210" t="str">
            <v>1M.02.090.0050.c</v>
          </cell>
          <cell r="B15210" t="str">
            <v>- oltre 150 fino a 200 kW - n° 1</v>
          </cell>
          <cell r="C15210" t="str">
            <v>cad</v>
          </cell>
          <cell r="D15210" t="str">
            <v>7.744,47</v>
          </cell>
        </row>
        <row r="15211">
          <cell r="A15211" t="str">
            <v>1M.02.090.0050.d</v>
          </cell>
          <cell r="B15211" t="str">
            <v>- oltre 200 fino a 300 kW - n° 1</v>
          </cell>
          <cell r="C15211" t="str">
            <v>cad</v>
          </cell>
          <cell r="D15211" t="str">
            <v>13.453,97</v>
          </cell>
        </row>
        <row r="15212">
          <cell r="A15212" t="str">
            <v>1M.02.090.0050.e</v>
          </cell>
          <cell r="B15212" t="str">
            <v>- oltre 300 fino a 400 kW - n° 1</v>
          </cell>
          <cell r="C15212" t="str">
            <v>cad</v>
          </cell>
          <cell r="D15212" t="str">
            <v>14.076,98</v>
          </cell>
        </row>
        <row r="15213">
          <cell r="A15213" t="str">
            <v>1M.02.090.0050.f</v>
          </cell>
          <cell r="B15213" t="str">
            <v>- oltre 400 fino a 500 kW - n° 1</v>
          </cell>
          <cell r="C15213" t="str">
            <v>cad</v>
          </cell>
          <cell r="D15213" t="str">
            <v>18.338,28</v>
          </cell>
        </row>
        <row r="15214">
          <cell r="A15214" t="str">
            <v>1M.02.090.0050.g</v>
          </cell>
          <cell r="B15214" t="str">
            <v>- oltre 500 fino a 650 kW - n° 1</v>
          </cell>
          <cell r="C15214" t="str">
            <v>cad</v>
          </cell>
          <cell r="D15214" t="str">
            <v>19.018,67</v>
          </cell>
        </row>
        <row r="15215">
          <cell r="A15215" t="str">
            <v>1M.02.090.0050.h</v>
          </cell>
          <cell r="B15215" t="str">
            <v>- oltre 650 fino a 800 kW - n° 1</v>
          </cell>
          <cell r="C15215" t="str">
            <v>cad</v>
          </cell>
          <cell r="D15215" t="str">
            <v>21.033,77</v>
          </cell>
        </row>
        <row r="15216">
          <cell r="A15216" t="str">
            <v>1M.02.090.0050.i</v>
          </cell>
          <cell r="B15216" t="str">
            <v>- oltre 800 fino a 950 kW - n° 1</v>
          </cell>
          <cell r="C15216" t="str">
            <v>cad</v>
          </cell>
          <cell r="D15216" t="str">
            <v>23.468,42</v>
          </cell>
        </row>
        <row r="15217">
          <cell r="A15217" t="str">
            <v>1M.02.090.0050.j</v>
          </cell>
          <cell r="B15217" t="str">
            <v>- oltre 950 fino a 1100 kW - n° 1</v>
          </cell>
          <cell r="C15217" t="str">
            <v>cad</v>
          </cell>
          <cell r="D15217" t="str">
            <v>24.707,58</v>
          </cell>
        </row>
        <row r="15218">
          <cell r="A15218" t="str">
            <v>1M.02.090.0050.k</v>
          </cell>
          <cell r="B15218" t="str">
            <v>- oltre 1100 fino a 1300 kW - n° 1</v>
          </cell>
          <cell r="C15218" t="str">
            <v>cad</v>
          </cell>
          <cell r="D15218" t="str">
            <v>25.834,73</v>
          </cell>
        </row>
        <row r="15219">
          <cell r="A15219" t="str">
            <v>1M.02.090.0050.l</v>
          </cell>
          <cell r="B15219" t="str">
            <v>- oltre 1300 fino a 1500 kW - n° 2</v>
          </cell>
          <cell r="C15219" t="str">
            <v>cad</v>
          </cell>
          <cell r="D15219" t="str">
            <v>38.451,94</v>
          </cell>
        </row>
        <row r="15220">
          <cell r="A15220" t="str">
            <v>1M.02.090.0050.m</v>
          </cell>
          <cell r="B15220" t="str">
            <v>- oltre 1500 fino a 1700 kW - n° 2</v>
          </cell>
          <cell r="C15220" t="str">
            <v>cad</v>
          </cell>
          <cell r="D15220" t="str">
            <v>40.367,40</v>
          </cell>
        </row>
        <row r="15221">
          <cell r="A15221" t="str">
            <v>1M.02.090.0050.n</v>
          </cell>
          <cell r="B15221" t="str">
            <v>- oltre 1700 fino a 2000 kW - n° 2</v>
          </cell>
          <cell r="C15221" t="str">
            <v>cad</v>
          </cell>
          <cell r="D15221" t="str">
            <v>45.462,09</v>
          </cell>
        </row>
        <row r="15222">
          <cell r="A15222" t="str">
            <v>1M.02.090.0050.o</v>
          </cell>
          <cell r="B15222" t="str">
            <v>- oltre 2000 fino a 2300 kW - n° 2</v>
          </cell>
          <cell r="C15222" t="str">
            <v>cad</v>
          </cell>
          <cell r="D15222" t="str">
            <v>47.866,67</v>
          </cell>
        </row>
        <row r="15223">
          <cell r="A15223" t="str">
            <v>1M.02.090.0050.p</v>
          </cell>
          <cell r="B15223" t="str">
            <v>- oltre 2300 fino a 2600 kW - n° 2</v>
          </cell>
          <cell r="C15223" t="str">
            <v>cad</v>
          </cell>
          <cell r="D15223" t="str">
            <v>49.918,77</v>
          </cell>
        </row>
        <row r="15224">
          <cell r="A15224" t="str">
            <v>1M.02.090.0050.q</v>
          </cell>
          <cell r="B15224" t="str">
            <v>- oltre 2600 fino a 3000 kW - n° 3</v>
          </cell>
          <cell r="C15224" t="str">
            <v>cad</v>
          </cell>
          <cell r="D15224" t="str">
            <v>67.845,88</v>
          </cell>
        </row>
        <row r="15225">
          <cell r="A15225" t="str">
            <v>1M.02.090.0050.r</v>
          </cell>
          <cell r="B15225" t="str">
            <v>- oltre 3000 fino a 3600 kW - n° 3</v>
          </cell>
          <cell r="C15225" t="str">
            <v>cad</v>
          </cell>
          <cell r="D15225" t="str">
            <v>74.946,21</v>
          </cell>
        </row>
        <row r="15226">
          <cell r="A15226" t="str">
            <v>1M.02.090.0060</v>
          </cell>
          <cell r="B15226" t="str">
            <v>Aumenti di prezzo per aggiunta di DISPOSITIVI DI ACCESSO alle parti superiori secondo normativa antinfortunistica, costruiti in acciaio zincato a bagno e comprendenti: per modelli piccoli, scale portatili; per modelli maggiori, scale alla marinara e passarelle fisse con protezioni e parapetti.</v>
          </cell>
          <cell r="C15226"/>
          <cell r="D15226"/>
        </row>
        <row r="15227">
          <cell r="A15227" t="str">
            <v>1M.02.090.0060.a</v>
          </cell>
          <cell r="B15227" t="str">
            <v>- fino a 800 kW - n° 1</v>
          </cell>
          <cell r="C15227" t="str">
            <v>cad</v>
          </cell>
          <cell r="D15227" t="str">
            <v>2.124,47</v>
          </cell>
        </row>
        <row r="15228">
          <cell r="A15228" t="str">
            <v>1M.02.090.0060.b</v>
          </cell>
          <cell r="B15228" t="str">
            <v>- oltre 800 fino a 1300 kW - n° 1</v>
          </cell>
          <cell r="C15228" t="str">
            <v>cad</v>
          </cell>
          <cell r="D15228" t="str">
            <v>2.624,52</v>
          </cell>
        </row>
        <row r="15229">
          <cell r="A15229" t="str">
            <v>1M.02.090.0060.c</v>
          </cell>
          <cell r="B15229" t="str">
            <v>- oltre 1300 fino a 1700 kW - n° 2</v>
          </cell>
          <cell r="C15229" t="str">
            <v>cad</v>
          </cell>
          <cell r="D15229" t="str">
            <v>3.155,05</v>
          </cell>
        </row>
        <row r="15230">
          <cell r="A15230" t="str">
            <v>1M.02.090.0060.d</v>
          </cell>
          <cell r="B15230" t="str">
            <v>- oltre 1700 fino a 2600 kW - n° 2</v>
          </cell>
          <cell r="C15230" t="str">
            <v>cad</v>
          </cell>
          <cell r="D15230" t="str">
            <v>4.159,24</v>
          </cell>
        </row>
        <row r="15231">
          <cell r="A15231" t="str">
            <v>1M.02.090.0060.e</v>
          </cell>
          <cell r="B15231" t="str">
            <v>- oltre 2600 fino a 3600 kW - n° 3</v>
          </cell>
          <cell r="C15231" t="str">
            <v>cad</v>
          </cell>
          <cell r="D15231" t="str">
            <v>5.662,09</v>
          </cell>
        </row>
        <row r="15232">
          <cell r="A15232" t="str">
            <v>1M.02.090.0070</v>
          </cell>
          <cell r="B15232" t="str">
            <v>Torri di raffreddamento a circuito CHIUSO con ventilatori CENTRIFUGHI, composte da: ventilatori in acciaio zincato a doppia aspirazione a pale in avanti bilanciati dinamicamente, con motori IP 55 a doppia velocità accoppiati a trasmissione e cuscinetti a sfere autoallineanti a lubrificazione permanente; vasca in ACCIAIO ZINCATO a caldo con filtro in acciaio inox, valvola a galleggiante e resistenza elettrica antigelo completa di termostati di regolazione e sicurezza; pompa di ricircolo con motore elettrico IP 55; tubazioni di spruzzamento in acciaio zincato e pvc con ugelli in gomma o resina; batteria di scambio termico in tubi d'acciaio zincata a bagno; separatore di gocce in acciaio zincato a bagno o in pvc autoestinguente, imputrescibile e anticorrosione; involucro in lamiera zincata a caldo con portelli, ispezioni e protezioni anti-infortunistiche; verniciatura finale con 1 mano di ancorante e 1 mano di smalto epossidico.</v>
          </cell>
          <cell r="C15232"/>
          <cell r="D15232"/>
        </row>
        <row r="15233">
          <cell r="A15233" t="str">
            <v>1M.02.090.0070.a</v>
          </cell>
          <cell r="B15233" t="str">
            <v>- fino a 150 kW - n° 1</v>
          </cell>
          <cell r="C15233" t="str">
            <v>cad</v>
          </cell>
          <cell r="D15233" t="str">
            <v>13.914,41</v>
          </cell>
        </row>
        <row r="15234">
          <cell r="A15234" t="str">
            <v>1M.02.090.0070.b</v>
          </cell>
          <cell r="B15234" t="str">
            <v>- oltre 150 fino a 200 kW - n° 1</v>
          </cell>
          <cell r="C15234" t="str">
            <v>cad</v>
          </cell>
          <cell r="D15234" t="str">
            <v>16.295,74</v>
          </cell>
        </row>
        <row r="15235">
          <cell r="A15235" t="str">
            <v>1M.02.090.0070.c</v>
          </cell>
          <cell r="B15235" t="str">
            <v>- oltre 200 fino a 300 kW - n° 1</v>
          </cell>
          <cell r="C15235" t="str">
            <v>cad</v>
          </cell>
          <cell r="D15235" t="str">
            <v>20.192,27</v>
          </cell>
        </row>
        <row r="15236">
          <cell r="A15236" t="str">
            <v>1M.02.090.0070.d</v>
          </cell>
          <cell r="B15236" t="str">
            <v>- oltre 300 fino a 400 kW - n° 1</v>
          </cell>
          <cell r="C15236" t="str">
            <v>cad</v>
          </cell>
          <cell r="D15236" t="str">
            <v>29.990,91</v>
          </cell>
        </row>
        <row r="15237">
          <cell r="A15237" t="str">
            <v>1M.02.090.0070.e</v>
          </cell>
          <cell r="B15237" t="str">
            <v>- oltre 400 fino a 500 kW - n° 1</v>
          </cell>
          <cell r="C15237" t="str">
            <v>cad</v>
          </cell>
          <cell r="D15237" t="str">
            <v>34.149,74</v>
          </cell>
        </row>
        <row r="15238">
          <cell r="A15238" t="str">
            <v>1M.02.090.0070.f</v>
          </cell>
          <cell r="B15238" t="str">
            <v>- oltre 500 fino a 650 kW - n° 1</v>
          </cell>
          <cell r="C15238" t="str">
            <v>cad</v>
          </cell>
          <cell r="D15238" t="str">
            <v>39.965,81</v>
          </cell>
        </row>
        <row r="15239">
          <cell r="A15239" t="str">
            <v>1M.02.090.0070.g</v>
          </cell>
          <cell r="B15239" t="str">
            <v>- oltre 650 fino a 800 kW - n° 1</v>
          </cell>
          <cell r="C15239" t="str">
            <v>cad</v>
          </cell>
          <cell r="D15239" t="str">
            <v>43.567,13</v>
          </cell>
        </row>
        <row r="15240">
          <cell r="A15240" t="str">
            <v>1M.02.090.0070.h</v>
          </cell>
          <cell r="B15240" t="str">
            <v>- oltre 800 fino a 950 kW - n° 1</v>
          </cell>
          <cell r="C15240" t="str">
            <v>cad</v>
          </cell>
          <cell r="D15240" t="str">
            <v>56.491,72</v>
          </cell>
        </row>
        <row r="15241">
          <cell r="A15241" t="str">
            <v>1M.02.090.0070.i</v>
          </cell>
          <cell r="B15241" t="str">
            <v>- oltre 950 fino a 1100 kW - n° 1</v>
          </cell>
          <cell r="C15241" t="str">
            <v>cad</v>
          </cell>
          <cell r="D15241" t="str">
            <v>60.278,93</v>
          </cell>
        </row>
        <row r="15242">
          <cell r="A15242" t="str">
            <v>1M.02.090.0070.j</v>
          </cell>
          <cell r="B15242" t="str">
            <v>- oltre 1100 fino a 1300 kW - n° 1</v>
          </cell>
          <cell r="C15242" t="str">
            <v>cad</v>
          </cell>
          <cell r="D15242" t="str">
            <v>60.901,94</v>
          </cell>
        </row>
        <row r="15243">
          <cell r="A15243" t="str">
            <v>1M.02.090.0070.k</v>
          </cell>
          <cell r="B15243" t="str">
            <v>- oltre 1300 fino a 1500 kW - n° 2</v>
          </cell>
          <cell r="C15243" t="str">
            <v>cad</v>
          </cell>
          <cell r="D15243" t="str">
            <v>86.218,32</v>
          </cell>
        </row>
        <row r="15244">
          <cell r="A15244" t="str">
            <v>1M.02.090.0070.l</v>
          </cell>
          <cell r="B15244" t="str">
            <v>- oltre 1500 fino a 1700 kW - n° 2</v>
          </cell>
          <cell r="C15244" t="str">
            <v>cad</v>
          </cell>
          <cell r="D15244" t="str">
            <v>87.389,17</v>
          </cell>
        </row>
        <row r="15245">
          <cell r="A15245" t="str">
            <v>1M.02.090.0070.m</v>
          </cell>
          <cell r="B15245" t="str">
            <v>- oltre 1700 fino a 2300 kW - n° 2</v>
          </cell>
          <cell r="C15245" t="str">
            <v>cad</v>
          </cell>
          <cell r="D15245" t="str">
            <v>107.677,79</v>
          </cell>
        </row>
        <row r="15246">
          <cell r="A15246" t="str">
            <v>1M.02.090.0070.n</v>
          </cell>
          <cell r="B15246" t="str">
            <v>- oltre 2300 fino a 2600 kW - n° 2</v>
          </cell>
          <cell r="C15246" t="str">
            <v>cad</v>
          </cell>
          <cell r="D15246" t="str">
            <v>116.723,00</v>
          </cell>
        </row>
        <row r="15247">
          <cell r="A15247" t="str">
            <v>1M.02.090.0070.o</v>
          </cell>
          <cell r="B15247" t="str">
            <v>- oltre 2600 fino a 3000 kW - n° 2</v>
          </cell>
          <cell r="C15247" t="str">
            <v>cad</v>
          </cell>
          <cell r="D15247" t="str">
            <v>164.896,51</v>
          </cell>
        </row>
        <row r="15248">
          <cell r="A15248" t="str">
            <v>1M.02.090.0070.p</v>
          </cell>
          <cell r="B15248" t="str">
            <v>- oltre 3000 fino a 3500 kW - n° 4</v>
          </cell>
          <cell r="C15248" t="str">
            <v>cad</v>
          </cell>
          <cell r="D15248" t="str">
            <v>177.077,89</v>
          </cell>
        </row>
        <row r="15249">
          <cell r="A15249" t="str">
            <v>1M.02.090.0080</v>
          </cell>
          <cell r="B15249" t="str">
            <v>Aumenti di prezzo per versione SILENZIATA con silenziatori, lunghezza m 1, lato aspirazione e lato espulsione, inclusa eventuale maggiorazione dei ventilatori.</v>
          </cell>
          <cell r="C15249"/>
          <cell r="D15249"/>
        </row>
        <row r="15250">
          <cell r="A15250" t="str">
            <v>1M.02.090.0080.a</v>
          </cell>
          <cell r="B15250" t="str">
            <v>- fino a 200 kW - n° 1</v>
          </cell>
          <cell r="C15250" t="str">
            <v>cad</v>
          </cell>
          <cell r="D15250" t="str">
            <v>5.867,51</v>
          </cell>
        </row>
        <row r="15251">
          <cell r="A15251" t="str">
            <v>1M.02.090.0080.b</v>
          </cell>
          <cell r="B15251" t="str">
            <v>- oltre 200 fino a 300 kW - n° 1</v>
          </cell>
          <cell r="C15251" t="str">
            <v>cad</v>
          </cell>
          <cell r="D15251" t="str">
            <v>8.218,79</v>
          </cell>
        </row>
        <row r="15252">
          <cell r="A15252" t="str">
            <v>1M.02.090.0080.c</v>
          </cell>
          <cell r="B15252" t="str">
            <v>- oltre 300 fino a 400 kW - n° 1</v>
          </cell>
          <cell r="C15252" t="str">
            <v>cad</v>
          </cell>
          <cell r="D15252" t="str">
            <v>10.026,34</v>
          </cell>
        </row>
        <row r="15253">
          <cell r="A15253" t="str">
            <v>1M.02.090.0080.d</v>
          </cell>
          <cell r="B15253" t="str">
            <v>- oltre 400 fino a 800 kW - n° 1</v>
          </cell>
          <cell r="C15253" t="str">
            <v>cad</v>
          </cell>
          <cell r="D15253" t="str">
            <v>10.770,01</v>
          </cell>
        </row>
        <row r="15254">
          <cell r="A15254" t="str">
            <v>1M.02.090.0080.e</v>
          </cell>
          <cell r="B15254" t="str">
            <v>- oltre 800 fino a 950 kW - n° 1</v>
          </cell>
          <cell r="C15254" t="str">
            <v>cad</v>
          </cell>
          <cell r="D15254" t="str">
            <v>12.290,64</v>
          </cell>
        </row>
        <row r="15255">
          <cell r="A15255" t="str">
            <v>1M.02.090.0080.f</v>
          </cell>
          <cell r="B15255" t="str">
            <v>- oltre 950 fino a 1300 kW - n° 1</v>
          </cell>
          <cell r="C15255" t="str">
            <v>cad</v>
          </cell>
          <cell r="D15255" t="str">
            <v>14.957,95</v>
          </cell>
        </row>
        <row r="15256">
          <cell r="A15256" t="str">
            <v>1M.02.090.0080.g</v>
          </cell>
          <cell r="B15256" t="str">
            <v>- oltre 1300 fino a 1500 kW - n° 2</v>
          </cell>
          <cell r="C15256" t="str">
            <v>cad</v>
          </cell>
          <cell r="D15256" t="str">
            <v>17.026,45</v>
          </cell>
        </row>
        <row r="15257">
          <cell r="A15257" t="str">
            <v>1M.02.090.0080.h</v>
          </cell>
          <cell r="B15257" t="str">
            <v>- oltre 1500 fino a 1700 kW - n° 2</v>
          </cell>
          <cell r="C15257" t="str">
            <v>cad</v>
          </cell>
          <cell r="D15257" t="str">
            <v>19.411,88</v>
          </cell>
        </row>
        <row r="15258">
          <cell r="A15258" t="str">
            <v>1M.02.090.0080.i</v>
          </cell>
          <cell r="B15258" t="str">
            <v>- oltre 1700 fino a 2600 kW - n° 2</v>
          </cell>
          <cell r="C15258" t="str">
            <v>cad</v>
          </cell>
          <cell r="D15258" t="str">
            <v>28.776,08</v>
          </cell>
        </row>
        <row r="15259">
          <cell r="A15259" t="str">
            <v>1M.02.090.0080.j</v>
          </cell>
          <cell r="B15259" t="str">
            <v>- oltre 2600 fino a 3500 kW - n° 2</v>
          </cell>
          <cell r="C15259" t="str">
            <v>cad</v>
          </cell>
          <cell r="D15259" t="str">
            <v>32.633,85</v>
          </cell>
        </row>
        <row r="15260">
          <cell r="A15260" t="str">
            <v>1M.02.090.0090</v>
          </cell>
          <cell r="B15260" t="str">
            <v>Torri di raffreddamento a circuito chiuso con ventilatori ASSIALI composte da: vasca in ACCIAIO ZINCATO a caldo con filtro in acciaio inox, valvola a galleggiante e resistenza elettrica antigelo completa di termostati di regolazione e sicurezza; pompa di ricircolo con motore elettrico IP 55; tubazioni di spruzzamento in acciaio zincato e pvc con ugelli in gomma o resina; batteria di scambio termico in tubi d'acciaio zincata a bagno; separatore di gocce in acciaio zincato a bagno o in pvc autoestinguente, imputrescibile e anticorrosione; ventilatori in resina o lega d'alluminio a pale orientabili a profilo alare bilanciati dinamicamente, con motori IP 55 a doppia velocità accoppiati direttamente e cuscinetti a sfere autoallineanti a lubrificazione permanente; involucro in lamiera zincata a caldo con portelli, ispezioni e protezioni anti-infortunistiche; verniciatura finale con 1 mano di ancorante e 1 mano di smalto epossidico.</v>
          </cell>
          <cell r="C15260"/>
          <cell r="D15260"/>
        </row>
        <row r="15261">
          <cell r="A15261" t="str">
            <v>1M.02.090.0090.a</v>
          </cell>
          <cell r="B15261" t="str">
            <v>- fino a 400 kW - n° 1</v>
          </cell>
          <cell r="C15261" t="str">
            <v>cad</v>
          </cell>
          <cell r="D15261" t="str">
            <v>30.557,90</v>
          </cell>
        </row>
        <row r="15262">
          <cell r="A15262" t="str">
            <v>1M.02.090.0090.b</v>
          </cell>
          <cell r="B15262" t="str">
            <v>- oltre 400 fino a 500 kW - n° 1</v>
          </cell>
          <cell r="C15262" t="str">
            <v>cad</v>
          </cell>
          <cell r="D15262" t="str">
            <v>33.722,10</v>
          </cell>
        </row>
        <row r="15263">
          <cell r="A15263" t="str">
            <v>1M.02.090.0090.c</v>
          </cell>
          <cell r="B15263" t="str">
            <v>- oltre 500 fino a 650 kW - n° 1</v>
          </cell>
          <cell r="C15263" t="str">
            <v>cad</v>
          </cell>
          <cell r="D15263" t="str">
            <v>37.163,65</v>
          </cell>
        </row>
        <row r="15264">
          <cell r="A15264" t="str">
            <v>1M.02.090.0090.d</v>
          </cell>
          <cell r="B15264" t="str">
            <v>- oltre 650 fino a 800 kW - n° 1</v>
          </cell>
          <cell r="C15264" t="str">
            <v>cad</v>
          </cell>
          <cell r="D15264" t="str">
            <v>49.398,23</v>
          </cell>
        </row>
        <row r="15265">
          <cell r="A15265" t="str">
            <v>1M.02.090.0090.e</v>
          </cell>
          <cell r="B15265" t="str">
            <v>- oltre 800 fino a 950 kW - n° 1</v>
          </cell>
          <cell r="C15265" t="str">
            <v>cad</v>
          </cell>
          <cell r="D15265" t="str">
            <v>51.674,38</v>
          </cell>
        </row>
        <row r="15266">
          <cell r="A15266" t="str">
            <v>1M.02.090.0090.f</v>
          </cell>
          <cell r="B15266" t="str">
            <v>- oltre 950 fino a 1100 kW - n° 1</v>
          </cell>
          <cell r="C15266" t="str">
            <v>cad</v>
          </cell>
          <cell r="D15266" t="str">
            <v>55.875,56</v>
          </cell>
        </row>
        <row r="15267">
          <cell r="A15267" t="str">
            <v>1M.02.090.0090.g</v>
          </cell>
          <cell r="B15267" t="str">
            <v>- oltre 1100 fino a 1300 kW - n° 1</v>
          </cell>
          <cell r="C15267" t="str">
            <v>cad</v>
          </cell>
          <cell r="D15267" t="str">
            <v>60.285,75</v>
          </cell>
        </row>
        <row r="15268">
          <cell r="A15268" t="str">
            <v>1M.02.090.0090.h</v>
          </cell>
          <cell r="B15268" t="str">
            <v>- oltre 1300 fino a 1500 kW - n° 2</v>
          </cell>
          <cell r="C15268" t="str">
            <v>cad</v>
          </cell>
          <cell r="D15268" t="str">
            <v>68.731,84</v>
          </cell>
        </row>
        <row r="15269">
          <cell r="A15269" t="str">
            <v>1M.02.090.0090.i</v>
          </cell>
          <cell r="B15269" t="str">
            <v>- oltre 1500 fino a 1700 kW - n° 2</v>
          </cell>
          <cell r="C15269" t="str">
            <v>cad</v>
          </cell>
          <cell r="D15269" t="str">
            <v>78.093,29</v>
          </cell>
        </row>
        <row r="15270">
          <cell r="A15270" t="str">
            <v>1M.02.090.0090.j</v>
          </cell>
          <cell r="B15270" t="str">
            <v>- oltre 1700 fino a 2300 kW - n° 2</v>
          </cell>
          <cell r="C15270" t="str">
            <v>cad</v>
          </cell>
          <cell r="D15270" t="str">
            <v>111.029,18</v>
          </cell>
        </row>
        <row r="15271">
          <cell r="A15271" t="str">
            <v>1M.02.090.0090.k</v>
          </cell>
          <cell r="B15271" t="str">
            <v>- oltre 2300 fino a 2600 kW - n° 2</v>
          </cell>
          <cell r="C15271" t="str">
            <v>cad</v>
          </cell>
          <cell r="D15271" t="str">
            <v>119.857,79</v>
          </cell>
        </row>
        <row r="15272">
          <cell r="A15272" t="str">
            <v>1M.02.090.0090.l</v>
          </cell>
          <cell r="B15272" t="str">
            <v>- oltre 2600 fino a 3000 kW - n° 2</v>
          </cell>
          <cell r="C15272" t="str">
            <v>cad</v>
          </cell>
          <cell r="D15272" t="str">
            <v>137.131,85</v>
          </cell>
        </row>
        <row r="15273">
          <cell r="A15273" t="str">
            <v>1M.02.090.0090.m</v>
          </cell>
          <cell r="B15273" t="str">
            <v>- oltre 3000 fino a 3500 kW - n° 4</v>
          </cell>
          <cell r="C15273" t="str">
            <v>cad</v>
          </cell>
          <cell r="D15273" t="str">
            <v>149.311,84</v>
          </cell>
        </row>
        <row r="15274">
          <cell r="A15274" t="str">
            <v>1M.02.090.0100</v>
          </cell>
          <cell r="B15274" t="str">
            <v>Torri di raffreddamento a circuito aperto con ventilatori CENTRIFUGHI, composte da: ventilatori in ACCIAIO INOX a doppia aspirazione a pale in avanti bilanciati dinamicamente, con motori IP 55 a doppia velocità accoppiati a trasmissione e cuscinetti a sfere autoallineanti a lubrificazione permanente; vasca in acciaio inox con filtro in acciaio inox, valvola a galleggiante e resistenza elettrica antigelo completa di termostati di regolazione e sicurezza; pacco di scambio e separatore di gocce in acciaio inox; tubazioni di spruzzamento in acciaio inox con ugelli in gomma o resina; involucro in acciaio inox con portelli, ispezioni e protezioni anti-infortunistiche.</v>
          </cell>
          <cell r="C15274"/>
          <cell r="D15274"/>
        </row>
        <row r="15275">
          <cell r="A15275" t="str">
            <v>1M.02.090.0100.a</v>
          </cell>
          <cell r="B15275" t="str">
            <v>- fino a 100 kW - n° 1</v>
          </cell>
          <cell r="C15275" t="str">
            <v>cad</v>
          </cell>
          <cell r="D15275" t="str">
            <v>11.207,89</v>
          </cell>
        </row>
        <row r="15276">
          <cell r="A15276" t="str">
            <v>1M.02.090.0100.b</v>
          </cell>
          <cell r="B15276" t="str">
            <v>- oltre 100 fino a 150 kW - n° 1</v>
          </cell>
          <cell r="C15276" t="str">
            <v>cad</v>
          </cell>
          <cell r="D15276" t="str">
            <v>13.645,24</v>
          </cell>
        </row>
        <row r="15277">
          <cell r="A15277" t="str">
            <v>1M.02.090.0100.c</v>
          </cell>
          <cell r="B15277" t="str">
            <v>- oltre 150 fino a 200 kW - n° 1</v>
          </cell>
          <cell r="C15277" t="str">
            <v>cad</v>
          </cell>
          <cell r="D15277" t="str">
            <v>15.499,23</v>
          </cell>
        </row>
        <row r="15278">
          <cell r="A15278" t="str">
            <v>1M.02.090.0100.d</v>
          </cell>
          <cell r="B15278" t="str">
            <v>- oltre 200 fino a 280 kW - n° 1</v>
          </cell>
          <cell r="C15278" t="str">
            <v>cad</v>
          </cell>
          <cell r="D15278" t="str">
            <v>18.048,62</v>
          </cell>
        </row>
        <row r="15279">
          <cell r="A15279" t="str">
            <v>1M.02.090.0100.e</v>
          </cell>
          <cell r="B15279" t="str">
            <v>- oltre 280 fino a 360 kW - n° 1</v>
          </cell>
          <cell r="C15279" t="str">
            <v>cad</v>
          </cell>
          <cell r="D15279" t="str">
            <v>22.094,05</v>
          </cell>
        </row>
        <row r="15280">
          <cell r="A15280" t="str">
            <v>1M.02.090.0100.f</v>
          </cell>
          <cell r="B15280" t="str">
            <v>- oltre 360 fino a 440 kW - n° 1</v>
          </cell>
          <cell r="C15280" t="str">
            <v>cad</v>
          </cell>
          <cell r="D15280" t="str">
            <v>25.770,60</v>
          </cell>
        </row>
        <row r="15281">
          <cell r="A15281" t="str">
            <v>1M.02.090.0100.g</v>
          </cell>
          <cell r="B15281" t="str">
            <v>- oltre 440 fino a 550 kW - n° 1</v>
          </cell>
          <cell r="C15281" t="str">
            <v>cad</v>
          </cell>
          <cell r="D15281" t="str">
            <v>30.805,18</v>
          </cell>
        </row>
        <row r="15282">
          <cell r="A15282" t="str">
            <v>1M.02.090.0100.h</v>
          </cell>
          <cell r="B15282" t="str">
            <v>- oltre 550 fino a 700 kW - n° 1</v>
          </cell>
          <cell r="C15282" t="str">
            <v>cad</v>
          </cell>
          <cell r="D15282" t="str">
            <v>31.444,59</v>
          </cell>
        </row>
        <row r="15283">
          <cell r="A15283" t="str">
            <v>1M.02.090.0100.i</v>
          </cell>
          <cell r="B15283" t="str">
            <v>- oltre 700 fino a 950 kW - n° 1</v>
          </cell>
          <cell r="C15283" t="str">
            <v>cad</v>
          </cell>
          <cell r="D15283" t="str">
            <v>45.837,79</v>
          </cell>
        </row>
        <row r="15284">
          <cell r="A15284" t="str">
            <v>1M.02.090.0100.j</v>
          </cell>
          <cell r="B15284" t="str">
            <v>- oltre 950 fino a 1100 kW - n° 1</v>
          </cell>
          <cell r="C15284" t="str">
            <v>cad</v>
          </cell>
          <cell r="D15284" t="str">
            <v>50.547,23</v>
          </cell>
        </row>
        <row r="15285">
          <cell r="A15285" t="str">
            <v>1M.02.090.0100.k</v>
          </cell>
          <cell r="B15285" t="str">
            <v>- oltre 1100 fino a 1300 kW - n° 1</v>
          </cell>
          <cell r="C15285" t="str">
            <v>cad</v>
          </cell>
          <cell r="D15285" t="str">
            <v>55.838,67</v>
          </cell>
        </row>
        <row r="15286">
          <cell r="A15286" t="str">
            <v>1M.02.090.0100.l</v>
          </cell>
          <cell r="B15286" t="str">
            <v>- oltre 1300 fino a 1500 kW - n° 1</v>
          </cell>
          <cell r="C15286" t="str">
            <v>cad</v>
          </cell>
          <cell r="D15286" t="str">
            <v>69.002,35</v>
          </cell>
        </row>
        <row r="15287">
          <cell r="A15287" t="str">
            <v>1M.02.090.0100.m</v>
          </cell>
          <cell r="B15287" t="str">
            <v>- oltre 1500 fino a 1700 kW - n° 1</v>
          </cell>
          <cell r="C15287" t="str">
            <v>cad</v>
          </cell>
          <cell r="D15287" t="str">
            <v>75.020,63</v>
          </cell>
        </row>
        <row r="15288">
          <cell r="A15288" t="str">
            <v>1M.03 - APPARECCHIATURE PER CENTRALI IDRICHE, SCARICHI E PISCINE</v>
          </cell>
          <cell r="B15288"/>
          <cell r="C15288"/>
          <cell r="D15288"/>
        </row>
        <row r="15289">
          <cell r="A15289" t="str">
            <v>1M</v>
          </cell>
          <cell r="B15289" t="str">
            <v>OPERE COMPIUTE IMPIANTI MECCANICI</v>
          </cell>
          <cell r="C15289"/>
          <cell r="D15289"/>
        </row>
        <row r="15290">
          <cell r="A15290" t="str">
            <v>1M.03</v>
          </cell>
          <cell r="B15290" t="str">
            <v>APPARECCHIATURE PER CENTRALI IDRICHE, SCARICHI E PISCINE</v>
          </cell>
          <cell r="C15290"/>
          <cell r="D15290"/>
        </row>
        <row r="15291">
          <cell r="A15291" t="str">
            <v>1M.03.010</v>
          </cell>
          <cell r="B15291" t="str">
            <v>SERBATOI PER ACQUA POTABILE</v>
          </cell>
          <cell r="C15291"/>
          <cell r="D15291"/>
        </row>
        <row r="15292">
          <cell r="A15292" t="str">
            <v>1M.03.010.0010</v>
          </cell>
          <cell r="B15292" t="str">
            <v>Serbatoi per acqua potabile a pressione atmosferica orizzontali o verticali con ispezione.</v>
          </cell>
          <cell r="C15292"/>
          <cell r="D15292"/>
        </row>
        <row r="15293">
          <cell r="A15293" t="str">
            <v>1M.03.010.0010.a</v>
          </cell>
          <cell r="B15293" t="str">
            <v>- in acciaio zincato a caldo - 500 l</v>
          </cell>
          <cell r="C15293" t="str">
            <v>cad</v>
          </cell>
          <cell r="D15293" t="str">
            <v>548,31</v>
          </cell>
        </row>
        <row r="15294">
          <cell r="A15294" t="str">
            <v>1M.03.010.0010.b</v>
          </cell>
          <cell r="B15294" t="str">
            <v>- in acciaio zincato a caldo - 750 l</v>
          </cell>
          <cell r="C15294" t="str">
            <v>cad</v>
          </cell>
          <cell r="D15294" t="str">
            <v>617,71</v>
          </cell>
        </row>
        <row r="15295">
          <cell r="A15295" t="str">
            <v>1M.03.010.0010.c</v>
          </cell>
          <cell r="B15295" t="str">
            <v>- in acciaio zincato a caldo - 1000 l</v>
          </cell>
          <cell r="C15295" t="str">
            <v>cad</v>
          </cell>
          <cell r="D15295" t="str">
            <v>731,05</v>
          </cell>
        </row>
        <row r="15296">
          <cell r="A15296" t="str">
            <v>1M.03.010.0010.d</v>
          </cell>
          <cell r="B15296" t="str">
            <v>- in acciaio zincato a caldo - 1500 l</v>
          </cell>
          <cell r="C15296" t="str">
            <v>cad</v>
          </cell>
          <cell r="D15296" t="str">
            <v>1.135,87</v>
          </cell>
        </row>
        <row r="15297">
          <cell r="A15297" t="str">
            <v>1M.03.010.0010.e</v>
          </cell>
          <cell r="B15297" t="str">
            <v>- in acciaio zincato a caldo - 2000 l</v>
          </cell>
          <cell r="C15297" t="str">
            <v>cad</v>
          </cell>
          <cell r="D15297" t="str">
            <v>1.425,04</v>
          </cell>
        </row>
        <row r="15298">
          <cell r="A15298" t="str">
            <v>1M.03.010.0010.f</v>
          </cell>
          <cell r="B15298" t="str">
            <v>- in acciaio zincato a caldo - 3000 l</v>
          </cell>
          <cell r="C15298" t="str">
            <v>cad</v>
          </cell>
          <cell r="D15298" t="str">
            <v>1.746,59</v>
          </cell>
        </row>
        <row r="15299">
          <cell r="A15299" t="str">
            <v>1M.03.010.0010.g</v>
          </cell>
          <cell r="B15299" t="str">
            <v>- in acciaio zincato a caldo - 4000 l</v>
          </cell>
          <cell r="C15299" t="str">
            <v>cad</v>
          </cell>
          <cell r="D15299" t="str">
            <v>2.367,71</v>
          </cell>
        </row>
        <row r="15300">
          <cell r="A15300" t="str">
            <v>1M.03.010.0010.h</v>
          </cell>
          <cell r="B15300" t="str">
            <v>- in acciaio zincati a caldo - 5000 l</v>
          </cell>
          <cell r="C15300" t="str">
            <v>cad</v>
          </cell>
          <cell r="D15300" t="str">
            <v>2.666,13</v>
          </cell>
        </row>
        <row r="15301">
          <cell r="A15301" t="str">
            <v>1M.03.010.0010.i</v>
          </cell>
          <cell r="B15301" t="str">
            <v>- in acciaio zincato a caldo con smaltatura interna - 500 l</v>
          </cell>
          <cell r="C15301" t="str">
            <v>cad</v>
          </cell>
          <cell r="D15301" t="str">
            <v>673,21</v>
          </cell>
        </row>
        <row r="15302">
          <cell r="A15302" t="str">
            <v>1M.03.010.0010.j</v>
          </cell>
          <cell r="B15302" t="str">
            <v>- in acciaio zincato a caldo con smaltatura interna - 750 l</v>
          </cell>
          <cell r="C15302" t="str">
            <v>cad</v>
          </cell>
          <cell r="D15302" t="str">
            <v>837,45</v>
          </cell>
        </row>
        <row r="15303">
          <cell r="A15303" t="str">
            <v>1M.03.010.0010.k</v>
          </cell>
          <cell r="B15303" t="str">
            <v>- in acciaio zincato a caldo con smaltatura interna - 1000 l</v>
          </cell>
          <cell r="C15303" t="str">
            <v>cad</v>
          </cell>
          <cell r="D15303" t="str">
            <v>950,83</v>
          </cell>
        </row>
        <row r="15304">
          <cell r="A15304" t="str">
            <v>1M.03.010.0010.l</v>
          </cell>
          <cell r="B15304" t="str">
            <v>- in acciaio zincato a caldo con smaltatura interna - 1500 l</v>
          </cell>
          <cell r="C15304" t="str">
            <v>cad</v>
          </cell>
          <cell r="D15304" t="str">
            <v>1.434,27</v>
          </cell>
        </row>
        <row r="15305">
          <cell r="A15305" t="str">
            <v>1M.03.010.0010.m</v>
          </cell>
          <cell r="B15305" t="str">
            <v>- in acciaio zincato a caldo con smaltatura interna - 2000 l</v>
          </cell>
          <cell r="C15305" t="str">
            <v>cad</v>
          </cell>
          <cell r="D15305" t="str">
            <v>1.780,12</v>
          </cell>
        </row>
        <row r="15306">
          <cell r="A15306" t="str">
            <v>1M.03.010.0010.n</v>
          </cell>
          <cell r="B15306" t="str">
            <v>- in acciaio zincato a caldo con smaltatura interna - 3000 l</v>
          </cell>
          <cell r="C15306" t="str">
            <v>cad</v>
          </cell>
          <cell r="D15306" t="str">
            <v>2.248,57</v>
          </cell>
        </row>
        <row r="15307">
          <cell r="A15307" t="str">
            <v>1M.03.010.0010.o</v>
          </cell>
          <cell r="B15307" t="str">
            <v>- in acciaio zincato a caldo con smaltatura interna - 4000 l</v>
          </cell>
          <cell r="C15307" t="str">
            <v>cad</v>
          </cell>
          <cell r="D15307" t="str">
            <v>2.961,04</v>
          </cell>
        </row>
        <row r="15308">
          <cell r="A15308" t="str">
            <v>1M.03.010.0010.p</v>
          </cell>
          <cell r="B15308" t="str">
            <v>- in acciaio zincato a caldo con smaltatura interna - 5000 l</v>
          </cell>
          <cell r="C15308" t="str">
            <v>cad</v>
          </cell>
          <cell r="D15308" t="str">
            <v>3.354,30</v>
          </cell>
        </row>
        <row r="15309">
          <cell r="A15309" t="str">
            <v>1M.03.010.0010.q</v>
          </cell>
          <cell r="B15309" t="str">
            <v>- in acciaio inox - 500 l</v>
          </cell>
          <cell r="C15309" t="str">
            <v>cad</v>
          </cell>
          <cell r="D15309" t="str">
            <v>849,81</v>
          </cell>
        </row>
        <row r="15310">
          <cell r="A15310" t="str">
            <v>1M.03.010.0010.r</v>
          </cell>
          <cell r="B15310" t="str">
            <v>- in acciaio inox - 750 l</v>
          </cell>
          <cell r="C15310" t="str">
            <v>cad</v>
          </cell>
          <cell r="D15310" t="str">
            <v>978,57</v>
          </cell>
        </row>
        <row r="15311">
          <cell r="A15311" t="str">
            <v>1M.03.010.0010.s</v>
          </cell>
          <cell r="B15311" t="str">
            <v>- in acciaio inox - 1000 l</v>
          </cell>
          <cell r="C15311" t="str">
            <v>cad</v>
          </cell>
          <cell r="D15311" t="str">
            <v>1.138,18</v>
          </cell>
        </row>
        <row r="15312">
          <cell r="A15312" t="str">
            <v>1M.03.010.0010.t</v>
          </cell>
          <cell r="B15312" t="str">
            <v>- in acciaio inox - 1500 l</v>
          </cell>
          <cell r="C15312" t="str">
            <v>cad</v>
          </cell>
          <cell r="D15312" t="str">
            <v>1.866,87</v>
          </cell>
        </row>
        <row r="15313">
          <cell r="A15313" t="str">
            <v>1M.03.010.0010.u</v>
          </cell>
          <cell r="B15313" t="str">
            <v>- in acciaio inox - 2000 l</v>
          </cell>
          <cell r="C15313" t="str">
            <v>cad</v>
          </cell>
          <cell r="D15313" t="str">
            <v>2.387,34</v>
          </cell>
        </row>
        <row r="15314">
          <cell r="A15314" t="str">
            <v>1M.03.010.0010.v</v>
          </cell>
          <cell r="B15314" t="str">
            <v>- in acciaio inox - 3000 l</v>
          </cell>
          <cell r="C15314" t="str">
            <v>cad</v>
          </cell>
          <cell r="D15314" t="str">
            <v>2.921,74</v>
          </cell>
        </row>
        <row r="15315">
          <cell r="A15315" t="str">
            <v>1M.03.010.0010.w</v>
          </cell>
          <cell r="B15315" t="str">
            <v>- in acciaio inox - 4000 l</v>
          </cell>
          <cell r="C15315" t="str">
            <v>cad</v>
          </cell>
          <cell r="D15315" t="str">
            <v>4.039,72</v>
          </cell>
        </row>
        <row r="15316">
          <cell r="A15316" t="str">
            <v>1M.03.010.0010.x</v>
          </cell>
          <cell r="B15316" t="str">
            <v>- in acciaio inox - 5000 l</v>
          </cell>
          <cell r="C15316" t="str">
            <v>cad</v>
          </cell>
          <cell r="D15316" t="str">
            <v>4.576,86</v>
          </cell>
        </row>
        <row r="15317">
          <cell r="A15317" t="str">
            <v>1M.03.010.0020</v>
          </cell>
          <cell r="B15317" t="str">
            <v>Serbatoi per acqua potabile verticali pressione d'esercizio max 6 bar con ispezione.</v>
          </cell>
          <cell r="C15317"/>
          <cell r="D15317"/>
        </row>
        <row r="15318">
          <cell r="A15318" t="str">
            <v>1M.03.010.0020.a</v>
          </cell>
          <cell r="B15318" t="str">
            <v>- in acciaio zincato a caldo - 500 l</v>
          </cell>
          <cell r="C15318" t="str">
            <v>cad</v>
          </cell>
          <cell r="D15318" t="str">
            <v>571,43</v>
          </cell>
        </row>
        <row r="15319">
          <cell r="A15319" t="str">
            <v>1M.03.010.0020.b</v>
          </cell>
          <cell r="B15319" t="str">
            <v>- in acciaio zincato a caldo - 750 l</v>
          </cell>
          <cell r="C15319" t="str">
            <v>cad</v>
          </cell>
          <cell r="D15319" t="str">
            <v>680,15</v>
          </cell>
        </row>
        <row r="15320">
          <cell r="A15320" t="str">
            <v>1M.03.010.0020.c</v>
          </cell>
          <cell r="B15320" t="str">
            <v>- in acciaio zincato a caldo - 1000 l</v>
          </cell>
          <cell r="C15320" t="str">
            <v>cad</v>
          </cell>
          <cell r="D15320" t="str">
            <v>824,75</v>
          </cell>
        </row>
        <row r="15321">
          <cell r="A15321" t="str">
            <v>1M.03.010.0020.d</v>
          </cell>
          <cell r="B15321" t="str">
            <v>- in acciaio zincato a caldo - 1500 l</v>
          </cell>
          <cell r="C15321" t="str">
            <v>cad</v>
          </cell>
          <cell r="D15321" t="str">
            <v>1.302,43</v>
          </cell>
        </row>
        <row r="15322">
          <cell r="A15322" t="str">
            <v>1M.03.010.0020.e</v>
          </cell>
          <cell r="B15322" t="str">
            <v>- in acciaio zincato a caldo - 2000 l</v>
          </cell>
          <cell r="C15322" t="str">
            <v>cad</v>
          </cell>
          <cell r="D15322" t="str">
            <v>1.630,92</v>
          </cell>
        </row>
        <row r="15323">
          <cell r="A15323" t="str">
            <v>1M.03.010.0020.f</v>
          </cell>
          <cell r="B15323" t="str">
            <v>- in acciaio zincato a caldo - 3000 l</v>
          </cell>
          <cell r="C15323" t="str">
            <v>cad</v>
          </cell>
          <cell r="D15323" t="str">
            <v>2.181,95</v>
          </cell>
        </row>
        <row r="15324">
          <cell r="A15324" t="str">
            <v>1M.03.010.0020.g</v>
          </cell>
          <cell r="B15324" t="str">
            <v>- in acciaio zincato a caldo - 4000 l</v>
          </cell>
          <cell r="C15324" t="str">
            <v>cad</v>
          </cell>
          <cell r="D15324" t="str">
            <v>2.906,46</v>
          </cell>
        </row>
        <row r="15325">
          <cell r="A15325" t="str">
            <v>1M.03.010.0020.h</v>
          </cell>
          <cell r="B15325" t="str">
            <v>- in acciaio zincato a caldo - 5000 l</v>
          </cell>
          <cell r="C15325" t="str">
            <v>cad</v>
          </cell>
          <cell r="D15325" t="str">
            <v>3.362,65</v>
          </cell>
        </row>
        <row r="15326">
          <cell r="A15326" t="str">
            <v>1M.03.010.0020.i</v>
          </cell>
          <cell r="B15326" t="str">
            <v>- in acciaio zincato a caldo con smaltatura interna - 500 l</v>
          </cell>
          <cell r="C15326" t="str">
            <v>cad</v>
          </cell>
          <cell r="D15326" t="str">
            <v>901,07</v>
          </cell>
        </row>
        <row r="15327">
          <cell r="A15327" t="str">
            <v>1M.03.010.0020.j</v>
          </cell>
          <cell r="B15327" t="str">
            <v>- in acciaio zincato a caldo con smaltatura interna - 750 l</v>
          </cell>
          <cell r="C15327" t="str">
            <v>cad</v>
          </cell>
          <cell r="D15327" t="str">
            <v>906,85</v>
          </cell>
        </row>
        <row r="15328">
          <cell r="A15328" t="str">
            <v>1M.03.010.0020.k</v>
          </cell>
          <cell r="B15328" t="str">
            <v>- in acciaio zincato a caldo con smaltatura interna - 1000 l</v>
          </cell>
          <cell r="C15328" t="str">
            <v>cad</v>
          </cell>
          <cell r="D15328" t="str">
            <v>1.105,79</v>
          </cell>
        </row>
        <row r="15329">
          <cell r="A15329" t="str">
            <v>1M.03.010.0020.l</v>
          </cell>
          <cell r="B15329" t="str">
            <v>- in acciaio zincato a caldo con smaltatura interna - 1500 l</v>
          </cell>
          <cell r="C15329" t="str">
            <v>cad</v>
          </cell>
          <cell r="D15329" t="str">
            <v>1.637,86</v>
          </cell>
        </row>
        <row r="15330">
          <cell r="A15330" t="str">
            <v>1M.03.010.0020.m</v>
          </cell>
          <cell r="B15330" t="str">
            <v>- in acciaio zincato a caldo con smaltatura interna - 2000 l</v>
          </cell>
          <cell r="C15330" t="str">
            <v>cad</v>
          </cell>
          <cell r="D15330" t="str">
            <v>2.025,33</v>
          </cell>
        </row>
        <row r="15331">
          <cell r="A15331" t="str">
            <v>1M.03.010.0020.n</v>
          </cell>
          <cell r="B15331" t="str">
            <v>- in acciaio zincato a caldo con smaltatura interna - 3000 l</v>
          </cell>
          <cell r="C15331" t="str">
            <v>cad</v>
          </cell>
          <cell r="D15331" t="str">
            <v>2.726,25</v>
          </cell>
        </row>
        <row r="15332">
          <cell r="A15332" t="str">
            <v>1M.03.010.0020.o</v>
          </cell>
          <cell r="B15332" t="str">
            <v>- in acciaio zincato a caldo con smaltatura interna - 4000 l</v>
          </cell>
          <cell r="C15332" t="str">
            <v>cad</v>
          </cell>
          <cell r="D15332" t="str">
            <v>3.502,36</v>
          </cell>
        </row>
        <row r="15333">
          <cell r="A15333" t="str">
            <v>1M.03.010.0020.p</v>
          </cell>
          <cell r="B15333" t="str">
            <v>- in acciaio zincato a caldo con smaltatura interna - 5000 l</v>
          </cell>
          <cell r="C15333" t="str">
            <v>cad</v>
          </cell>
          <cell r="D15333" t="str">
            <v>4.159,33</v>
          </cell>
        </row>
        <row r="15334">
          <cell r="A15334" t="str">
            <v>1M.03.010.0020.q</v>
          </cell>
          <cell r="B15334" t="str">
            <v>- in acciaio inox - 500 l</v>
          </cell>
          <cell r="C15334" t="str">
            <v>cad</v>
          </cell>
          <cell r="D15334" t="str">
            <v>895,29</v>
          </cell>
        </row>
        <row r="15335">
          <cell r="A15335" t="str">
            <v>1M.03.010.0020.r</v>
          </cell>
          <cell r="B15335" t="str">
            <v>- in acciaio inox - 750 l</v>
          </cell>
          <cell r="C15335" t="str">
            <v>cad</v>
          </cell>
          <cell r="D15335" t="str">
            <v>1.090,99</v>
          </cell>
        </row>
        <row r="15336">
          <cell r="A15336" t="str">
            <v>1M.03.010.0020.s</v>
          </cell>
          <cell r="B15336" t="str">
            <v>- in acciaio inox - 1000 l</v>
          </cell>
          <cell r="C15336" t="str">
            <v>cad</v>
          </cell>
          <cell r="D15336" t="str">
            <v>1.306,82</v>
          </cell>
        </row>
        <row r="15337">
          <cell r="A15337" t="str">
            <v>1M.03.010.0020.t</v>
          </cell>
          <cell r="B15337" t="str">
            <v>- in acciaio inox - 1500 l</v>
          </cell>
          <cell r="C15337" t="str">
            <v>cad</v>
          </cell>
          <cell r="D15337" t="str">
            <v>2.166,66</v>
          </cell>
        </row>
        <row r="15338">
          <cell r="A15338" t="str">
            <v>1M.03.010.0020.u</v>
          </cell>
          <cell r="B15338" t="str">
            <v>- in acciaio inox - 2000 l</v>
          </cell>
          <cell r="C15338" t="str">
            <v>cad</v>
          </cell>
          <cell r="D15338" t="str">
            <v>2.757,94</v>
          </cell>
        </row>
        <row r="15339">
          <cell r="A15339" t="str">
            <v>1M.03.010.0020.v</v>
          </cell>
          <cell r="B15339" t="str">
            <v>- in acciaio inox - 3000 l</v>
          </cell>
          <cell r="C15339" t="str">
            <v>cad</v>
          </cell>
          <cell r="D15339" t="str">
            <v>3.705,37</v>
          </cell>
        </row>
        <row r="15340">
          <cell r="A15340" t="str">
            <v>1M.03.010.0020.w</v>
          </cell>
          <cell r="B15340" t="str">
            <v>- in acciaio inox - 4000 l</v>
          </cell>
          <cell r="C15340" t="str">
            <v>cad</v>
          </cell>
          <cell r="D15340" t="str">
            <v>5.009,49</v>
          </cell>
        </row>
        <row r="15341">
          <cell r="A15341" t="str">
            <v>1M.03.010.0020.x</v>
          </cell>
          <cell r="B15341" t="str">
            <v>- in acciaio inox - 5000 l</v>
          </cell>
          <cell r="C15341" t="str">
            <v>cad</v>
          </cell>
          <cell r="D15341" t="str">
            <v>5.830,62</v>
          </cell>
        </row>
        <row r="15342">
          <cell r="A15342" t="str">
            <v>1M.03.010.0030</v>
          </cell>
          <cell r="B15342" t="str">
            <v>Aumenti di prezzo per serbatoi per acqua potabile orizzontali pressione d'esercizio max bar 6 con ispezione (tutti i tipi):</v>
          </cell>
          <cell r="C15342"/>
          <cell r="D15342"/>
        </row>
        <row r="15343">
          <cell r="A15343" t="str">
            <v>1M.03.010.0030.a</v>
          </cell>
          <cell r="B15343" t="str">
            <v>- 500 l</v>
          </cell>
          <cell r="C15343" t="str">
            <v>cad</v>
          </cell>
          <cell r="D15343" t="str">
            <v>132,21</v>
          </cell>
        </row>
        <row r="15344">
          <cell r="A15344" t="str">
            <v>1M.03.010.0030.b</v>
          </cell>
          <cell r="B15344" t="str">
            <v>- 750 l</v>
          </cell>
          <cell r="C15344" t="str">
            <v>cad</v>
          </cell>
          <cell r="D15344" t="str">
            <v>145,64</v>
          </cell>
        </row>
        <row r="15345">
          <cell r="A15345" t="str">
            <v>1M.03.010.0030.c</v>
          </cell>
          <cell r="B15345" t="str">
            <v>- 1000 l</v>
          </cell>
          <cell r="C15345" t="str">
            <v>cad</v>
          </cell>
          <cell r="D15345" t="str">
            <v>159,07</v>
          </cell>
        </row>
        <row r="15346">
          <cell r="A15346" t="str">
            <v>1M.03.010.0030.d</v>
          </cell>
          <cell r="B15346" t="str">
            <v>- 1500 l</v>
          </cell>
          <cell r="C15346" t="str">
            <v>cad</v>
          </cell>
          <cell r="D15346" t="str">
            <v>254,83</v>
          </cell>
        </row>
        <row r="15347">
          <cell r="A15347" t="str">
            <v>1M.03.010.0030.e</v>
          </cell>
          <cell r="B15347" t="str">
            <v>- 2000 l</v>
          </cell>
          <cell r="C15347" t="str">
            <v>cad</v>
          </cell>
          <cell r="D15347" t="str">
            <v>324,57</v>
          </cell>
        </row>
        <row r="15348">
          <cell r="A15348" t="str">
            <v>1M.03.010.0030.f</v>
          </cell>
          <cell r="B15348" t="str">
            <v>- 3000 l</v>
          </cell>
          <cell r="C15348" t="str">
            <v>cad</v>
          </cell>
          <cell r="D15348" t="str">
            <v>440,75</v>
          </cell>
        </row>
        <row r="15349">
          <cell r="A15349" t="str">
            <v>1M.03.010.0030.g</v>
          </cell>
          <cell r="B15349" t="str">
            <v>- 4000 l</v>
          </cell>
          <cell r="C15349" t="str">
            <v>cad</v>
          </cell>
          <cell r="D15349" t="str">
            <v>580,44</v>
          </cell>
        </row>
        <row r="15350">
          <cell r="A15350" t="str">
            <v>1M.03.010.0030.h</v>
          </cell>
          <cell r="B15350" t="str">
            <v>- 5000 l</v>
          </cell>
          <cell r="C15350" t="str">
            <v>cad</v>
          </cell>
          <cell r="D15350" t="str">
            <v>698,70</v>
          </cell>
        </row>
        <row r="15351">
          <cell r="A15351" t="str">
            <v>1M.03.020</v>
          </cell>
          <cell r="B15351" t="str">
            <v>SERBATOI AUTOCLAVE E PRE-AUTOCLAVE</v>
          </cell>
          <cell r="C15351"/>
          <cell r="D15351"/>
        </row>
        <row r="15352">
          <cell r="A15352" t="str">
            <v>1M.03.020.0010</v>
          </cell>
          <cell r="B15352" t="str">
            <v>Serbatoi autoclave e pre-autoclave pressione di bollo 8 bar collaudati ISPESL orizzontali o verticali con ispezione.</v>
          </cell>
          <cell r="C15352"/>
          <cell r="D15352"/>
        </row>
        <row r="15353">
          <cell r="A15353" t="str">
            <v>1M.03.020.0010.a</v>
          </cell>
          <cell r="B15353" t="str">
            <v>- in acciaio zincato a caldo - 500 l</v>
          </cell>
          <cell r="C15353" t="str">
            <v>cad</v>
          </cell>
          <cell r="D15353" t="str">
            <v>793,49</v>
          </cell>
        </row>
        <row r="15354">
          <cell r="A15354" t="str">
            <v>1M.03.020.0010.b</v>
          </cell>
          <cell r="B15354" t="str">
            <v>- in acciaio zincato a caldo - 750 l</v>
          </cell>
          <cell r="C15354" t="str">
            <v>cad</v>
          </cell>
          <cell r="D15354" t="str">
            <v>1.080,33</v>
          </cell>
        </row>
        <row r="15355">
          <cell r="A15355" t="str">
            <v>1M.03.020.0010.c</v>
          </cell>
          <cell r="B15355" t="str">
            <v>- in acciaio zincato a caldo - 1000 l</v>
          </cell>
          <cell r="C15355" t="str">
            <v>cad</v>
          </cell>
          <cell r="D15355" t="str">
            <v>1.213,37</v>
          </cell>
        </row>
        <row r="15356">
          <cell r="A15356" t="str">
            <v>1M.03.020.0010.d</v>
          </cell>
          <cell r="B15356" t="str">
            <v>- in acciaio zincato a caldo - 1500 l</v>
          </cell>
          <cell r="C15356" t="str">
            <v>cad</v>
          </cell>
          <cell r="D15356" t="str">
            <v>2.031,10</v>
          </cell>
        </row>
        <row r="15357">
          <cell r="A15357" t="str">
            <v>1M.03.020.0010.e</v>
          </cell>
          <cell r="B15357" t="str">
            <v>- in acciaio zincato a caldo - 2000 l</v>
          </cell>
          <cell r="C15357" t="str">
            <v>cad</v>
          </cell>
          <cell r="D15357" t="str">
            <v>2.461,38</v>
          </cell>
        </row>
        <row r="15358">
          <cell r="A15358" t="str">
            <v>1M.03.020.0010.f</v>
          </cell>
          <cell r="B15358" t="str">
            <v>- in acciaio zincato a caldo - 3000 l</v>
          </cell>
          <cell r="C15358" t="str">
            <v>cad</v>
          </cell>
          <cell r="D15358" t="str">
            <v>3.424,87</v>
          </cell>
        </row>
        <row r="15359">
          <cell r="A15359" t="str">
            <v>1M.03.020.0010.g</v>
          </cell>
          <cell r="B15359" t="str">
            <v>- in acciaio zincato a caldo - 4000 l</v>
          </cell>
          <cell r="C15359" t="str">
            <v>cad</v>
          </cell>
          <cell r="D15359" t="str">
            <v>4.345,54</v>
          </cell>
        </row>
        <row r="15360">
          <cell r="A15360" t="str">
            <v>1M.03.020.0010.h</v>
          </cell>
          <cell r="B15360" t="str">
            <v>- in acciaio zincato a caldo - 5000 l</v>
          </cell>
          <cell r="C15360" t="str">
            <v>cad</v>
          </cell>
          <cell r="D15360" t="str">
            <v>5.110,08</v>
          </cell>
        </row>
        <row r="15361">
          <cell r="A15361" t="str">
            <v>1M.03.020.0010.i</v>
          </cell>
          <cell r="B15361" t="str">
            <v>- in acciaio zincato a caldo con smaltatura interna - 500 l</v>
          </cell>
          <cell r="C15361" t="str">
            <v>cad</v>
          </cell>
          <cell r="D15361" t="str">
            <v>1.020,20</v>
          </cell>
        </row>
        <row r="15362">
          <cell r="A15362" t="str">
            <v>1M.03.020.0010.j</v>
          </cell>
          <cell r="B15362" t="str">
            <v>- in acciaio zincato a caldo con smaltatura interna - 750 l</v>
          </cell>
          <cell r="C15362" t="str">
            <v>cad</v>
          </cell>
          <cell r="D15362" t="str">
            <v>1.246,89</v>
          </cell>
        </row>
        <row r="15363">
          <cell r="A15363" t="str">
            <v>1M.03.020.0010.k</v>
          </cell>
          <cell r="B15363" t="str">
            <v>- in acciaio zincato a caldo con smaltatura interna - 1000 l</v>
          </cell>
          <cell r="C15363" t="str">
            <v>cad</v>
          </cell>
          <cell r="D15363" t="str">
            <v>1.487,49</v>
          </cell>
        </row>
        <row r="15364">
          <cell r="A15364" t="str">
            <v>1M.03.020.0010.l</v>
          </cell>
          <cell r="B15364" t="str">
            <v>- in acciaio zincato a caldo con smaltatura interna - 1500 l</v>
          </cell>
          <cell r="C15364" t="str">
            <v>cad</v>
          </cell>
          <cell r="D15364" t="str">
            <v>2.383,88</v>
          </cell>
        </row>
        <row r="15365">
          <cell r="A15365" t="str">
            <v>1M.03.020.0010.m</v>
          </cell>
          <cell r="B15365" t="str">
            <v>- in acciaio zincato a caldo con smaltatura interna - 2000 l</v>
          </cell>
          <cell r="C15365" t="str">
            <v>cad</v>
          </cell>
          <cell r="D15365" t="str">
            <v>2.861,56</v>
          </cell>
        </row>
        <row r="15366">
          <cell r="A15366" t="str">
            <v>1M.03.020.0010.n</v>
          </cell>
          <cell r="B15366" t="str">
            <v>- in acciaio zincato a caldo con smaltatura interna - 3000 l</v>
          </cell>
          <cell r="C15366" t="str">
            <v>cad</v>
          </cell>
          <cell r="D15366" t="str">
            <v>3.962,71</v>
          </cell>
        </row>
        <row r="15367">
          <cell r="A15367" t="str">
            <v>1M.03.020.0010.o</v>
          </cell>
          <cell r="B15367" t="str">
            <v>- in acciaio zincato a caldo con smaltatura interna - 4000 l</v>
          </cell>
          <cell r="C15367" t="str">
            <v>cad</v>
          </cell>
          <cell r="D15367" t="str">
            <v>4.984,00</v>
          </cell>
        </row>
        <row r="15368">
          <cell r="A15368" t="str">
            <v>1M.03.020.0010.p</v>
          </cell>
          <cell r="B15368" t="str">
            <v>- in acciaio zincato a caldo con smaltatura interna - 5000 l</v>
          </cell>
          <cell r="C15368" t="str">
            <v>cad</v>
          </cell>
          <cell r="D15368" t="str">
            <v>5.856,10</v>
          </cell>
        </row>
        <row r="15369">
          <cell r="A15369" t="str">
            <v>1M.03.020.0020</v>
          </cell>
          <cell r="B15369" t="str">
            <v>Serbatoi autoclave e pre-autoclave pressione di bollo 12 bar collaudati ISPESL orizzontali o verticali con ispezione.</v>
          </cell>
          <cell r="C15369"/>
          <cell r="D15369"/>
        </row>
        <row r="15370">
          <cell r="A15370" t="str">
            <v>1M.03.020.0020.a</v>
          </cell>
          <cell r="B15370" t="str">
            <v>- in acciaio zincato a caldo - 500 l</v>
          </cell>
          <cell r="C15370" t="str">
            <v>cad</v>
          </cell>
          <cell r="D15370" t="str">
            <v>1.218,07</v>
          </cell>
        </row>
        <row r="15371">
          <cell r="A15371" t="str">
            <v>1M.03.020.0020.b</v>
          </cell>
          <cell r="B15371" t="str">
            <v>- in acciaio zincato a caldo - 750 l</v>
          </cell>
          <cell r="C15371" t="str">
            <v>cad</v>
          </cell>
          <cell r="D15371" t="str">
            <v>1.504,82</v>
          </cell>
        </row>
        <row r="15372">
          <cell r="A15372" t="str">
            <v>1M.03.020.0020.c</v>
          </cell>
          <cell r="B15372" t="str">
            <v>- in acciaio zincato a caldo - 1000 l</v>
          </cell>
          <cell r="C15372" t="str">
            <v>cad</v>
          </cell>
          <cell r="D15372" t="str">
            <v>1.660,98</v>
          </cell>
        </row>
        <row r="15373">
          <cell r="A15373" t="str">
            <v>1M.03.020.0020.d</v>
          </cell>
          <cell r="B15373" t="str">
            <v>- in acciaio zincato a caldo - 1500 l</v>
          </cell>
          <cell r="C15373" t="str">
            <v>cad</v>
          </cell>
          <cell r="D15373" t="str">
            <v>2.323,73</v>
          </cell>
        </row>
        <row r="15374">
          <cell r="A15374" t="str">
            <v>1M.03.020.0020.e</v>
          </cell>
          <cell r="B15374" t="str">
            <v>- in acciaio zincato a caldo - 2000 l</v>
          </cell>
          <cell r="C15374" t="str">
            <v>cad</v>
          </cell>
          <cell r="D15374" t="str">
            <v>2.581,68</v>
          </cell>
        </row>
        <row r="15375">
          <cell r="A15375" t="str">
            <v>1M.03.020.0020.f</v>
          </cell>
          <cell r="B15375" t="str">
            <v>- in acciaio zincato a caldo - 3000 l</v>
          </cell>
          <cell r="C15375" t="str">
            <v>cad</v>
          </cell>
          <cell r="D15375" t="str">
            <v>3.896,77</v>
          </cell>
        </row>
        <row r="15376">
          <cell r="A15376" t="str">
            <v>1M.03.020.0020.g</v>
          </cell>
          <cell r="B15376" t="str">
            <v>- in acciaio zincato a caldo - 4000 l</v>
          </cell>
          <cell r="C15376" t="str">
            <v>cad</v>
          </cell>
          <cell r="D15376" t="str">
            <v>5.378,42</v>
          </cell>
        </row>
        <row r="15377">
          <cell r="A15377" t="str">
            <v>1M.03.020.0020.h</v>
          </cell>
          <cell r="B15377" t="str">
            <v>- in acciaio zincato a caldo - 5000 l</v>
          </cell>
          <cell r="C15377" t="str">
            <v>cad</v>
          </cell>
          <cell r="D15377" t="str">
            <v>6.262,08</v>
          </cell>
        </row>
        <row r="15378">
          <cell r="A15378" t="str">
            <v>1M.03.020.0020.i</v>
          </cell>
          <cell r="B15378" t="str">
            <v>- in acciaio zincato a caldo con smaltatura interna - 500 l</v>
          </cell>
          <cell r="C15378" t="str">
            <v>cad</v>
          </cell>
          <cell r="D15378" t="str">
            <v>1.342,89</v>
          </cell>
        </row>
        <row r="15379">
          <cell r="A15379" t="str">
            <v>1M.03.020.0020.j</v>
          </cell>
          <cell r="B15379" t="str">
            <v>- in acciaio zincato a caldo con smaltatura interna - 750 l</v>
          </cell>
          <cell r="C15379" t="str">
            <v>cad</v>
          </cell>
          <cell r="D15379" t="str">
            <v>1.569,60</v>
          </cell>
        </row>
        <row r="15380">
          <cell r="A15380" t="str">
            <v>1M.03.020.0020.k</v>
          </cell>
          <cell r="B15380" t="str">
            <v>- in acciaio zincato a caldo con smaltatura interna - 1000 l</v>
          </cell>
          <cell r="C15380" t="str">
            <v>cad</v>
          </cell>
          <cell r="D15380" t="str">
            <v>1.810,18</v>
          </cell>
        </row>
        <row r="15381">
          <cell r="A15381" t="str">
            <v>1M.03.020.0020.l</v>
          </cell>
          <cell r="B15381" t="str">
            <v>- in acciaio zincato a caldo con smaltatura interna - 1500 l</v>
          </cell>
          <cell r="C15381" t="str">
            <v>cad</v>
          </cell>
          <cell r="D15381" t="str">
            <v>2.664,95</v>
          </cell>
        </row>
        <row r="15382">
          <cell r="A15382" t="str">
            <v>1M.03.020.0020.m</v>
          </cell>
          <cell r="B15382" t="str">
            <v>- in acciaio zincato a caldo con smaltatura interna - 2000 l</v>
          </cell>
          <cell r="C15382" t="str">
            <v>cad</v>
          </cell>
          <cell r="D15382" t="str">
            <v>2.939,08</v>
          </cell>
        </row>
        <row r="15383">
          <cell r="A15383" t="str">
            <v>1M.03.020.0020.n</v>
          </cell>
          <cell r="B15383" t="str">
            <v>- in acciaio zincato a caldo con smaltatura interna - 3000 l</v>
          </cell>
          <cell r="C15383" t="str">
            <v>cad</v>
          </cell>
          <cell r="D15383" t="str">
            <v>4.398,75</v>
          </cell>
        </row>
        <row r="15384">
          <cell r="A15384" t="str">
            <v>1M.03.020.0020.o</v>
          </cell>
          <cell r="B15384" t="str">
            <v>- in acciaio zincato a caldo con smaltatura interna - 4000 l</v>
          </cell>
          <cell r="C15384" t="str">
            <v>cad</v>
          </cell>
          <cell r="D15384" t="str">
            <v>5.927,81</v>
          </cell>
        </row>
        <row r="15385">
          <cell r="A15385" t="str">
            <v>1M.03.020.0020.p</v>
          </cell>
          <cell r="B15385" t="str">
            <v>- in acciaio zincato a caldo con smaltatura interna - 5000 l</v>
          </cell>
          <cell r="C15385" t="str">
            <v>cad</v>
          </cell>
          <cell r="D15385" t="str">
            <v>6.949,13</v>
          </cell>
        </row>
        <row r="15386">
          <cell r="A15386" t="str">
            <v>1M.03.030</v>
          </cell>
          <cell r="B15386" t="str">
            <v>POMPE DI ALIMENTAZIONE IDRICA</v>
          </cell>
          <cell r="C15386"/>
          <cell r="D15386"/>
        </row>
        <row r="15387">
          <cell r="A15387" t="str">
            <v>1M.03.030.0010</v>
          </cell>
          <cell r="B15387" t="str">
            <v>Pompe orizzontali multistadio, parti interne in acciaio inox AISI304 PN10.</v>
          </cell>
          <cell r="C15387"/>
          <cell r="D15387"/>
        </row>
        <row r="15388">
          <cell r="A15388" t="str">
            <v>1M.03.030.0010.a</v>
          </cell>
          <cell r="B15388" t="str">
            <v>- fino a 2 m³/h - fino a 200 kPa</v>
          </cell>
          <cell r="C15388" t="str">
            <v>cad</v>
          </cell>
          <cell r="D15388" t="str">
            <v>476,25</v>
          </cell>
        </row>
        <row r="15389">
          <cell r="A15389" t="str">
            <v>1M.03.030.0010.b</v>
          </cell>
          <cell r="B15389" t="str">
            <v>- fino a 2 m³/h - oltre 200 fino a 400 kPa</v>
          </cell>
          <cell r="C15389" t="str">
            <v>cad</v>
          </cell>
          <cell r="D15389" t="str">
            <v>584,18</v>
          </cell>
        </row>
        <row r="15390">
          <cell r="A15390" t="str">
            <v>1M.03.030.0010.c</v>
          </cell>
          <cell r="B15390" t="str">
            <v>- oltre 2 fino a 4 m³/h - fino a 200 kPa</v>
          </cell>
          <cell r="C15390" t="str">
            <v>cad</v>
          </cell>
          <cell r="D15390" t="str">
            <v>502,22</v>
          </cell>
        </row>
        <row r="15391">
          <cell r="A15391" t="str">
            <v>1M.03.030.0010.d</v>
          </cell>
          <cell r="B15391" t="str">
            <v>- oltre 2 fino a 4 m³/h - oltre 200 fino a 400 kPa</v>
          </cell>
          <cell r="C15391" t="str">
            <v>cad</v>
          </cell>
          <cell r="D15391" t="str">
            <v>648,41</v>
          </cell>
        </row>
        <row r="15392">
          <cell r="A15392" t="str">
            <v>1M.03.030.0010.e</v>
          </cell>
          <cell r="B15392" t="str">
            <v>- oltre 4 fino a 8 m³/h - fino a 200 kPa</v>
          </cell>
          <cell r="C15392" t="str">
            <v>cad</v>
          </cell>
          <cell r="D15392" t="str">
            <v>763,16</v>
          </cell>
        </row>
        <row r="15393">
          <cell r="A15393" t="str">
            <v>1M.03.030.0020</v>
          </cell>
          <cell r="B15393" t="str">
            <v>Pompe orizzontali multistadio, parti interne in acciaio inox AISI304 PN10.</v>
          </cell>
          <cell r="C15393"/>
          <cell r="D15393"/>
        </row>
        <row r="15394">
          <cell r="A15394" t="str">
            <v>1M.03.030.0020.a</v>
          </cell>
          <cell r="B15394" t="str">
            <v>- fino a 4 m³/h - fino a 200 kPa</v>
          </cell>
          <cell r="C15394" t="str">
            <v>cad</v>
          </cell>
          <cell r="D15394" t="str">
            <v>472,16</v>
          </cell>
        </row>
        <row r="15395">
          <cell r="A15395" t="str">
            <v>1M.03.030.0020.b</v>
          </cell>
          <cell r="B15395" t="str">
            <v>- fino a 4 m³/h - oltre 200 fino a 400 kPa</v>
          </cell>
          <cell r="C15395" t="str">
            <v>cad</v>
          </cell>
          <cell r="D15395" t="str">
            <v>653,86</v>
          </cell>
        </row>
        <row r="15396">
          <cell r="A15396" t="str">
            <v>1M.03.030.0020.c</v>
          </cell>
          <cell r="B15396" t="str">
            <v>- oltre 4 fino a 8 m³/h - fino a 200 kPa</v>
          </cell>
          <cell r="C15396" t="str">
            <v>cad</v>
          </cell>
          <cell r="D15396" t="str">
            <v>705,78</v>
          </cell>
        </row>
        <row r="15397">
          <cell r="A15397" t="str">
            <v>1M.03.030.0020.d</v>
          </cell>
          <cell r="B15397" t="str">
            <v>- oltre 4 fino a 8 m³/h - oltre 200 fino a 400 kPa</v>
          </cell>
          <cell r="C15397" t="str">
            <v>cad</v>
          </cell>
          <cell r="D15397" t="str">
            <v>884,75</v>
          </cell>
        </row>
        <row r="15398">
          <cell r="A15398" t="str">
            <v>1M.03.030.0020.e</v>
          </cell>
          <cell r="B15398" t="str">
            <v>- oltre 8 fino a 14 m³/h - fino a 400 kPa</v>
          </cell>
          <cell r="C15398" t="str">
            <v>cad</v>
          </cell>
          <cell r="D15398" t="str">
            <v>1.030,94</v>
          </cell>
        </row>
        <row r="15399">
          <cell r="A15399" t="str">
            <v>1M.03.030.0030</v>
          </cell>
          <cell r="B15399" t="str">
            <v>Pompa verticale multistadio, parti interne in acciaio inox AISI304 PN16.</v>
          </cell>
          <cell r="C15399"/>
          <cell r="D15399"/>
        </row>
        <row r="15400">
          <cell r="A15400" t="str">
            <v>1M.03.030.0030.a</v>
          </cell>
          <cell r="B15400" t="str">
            <v>- fino a 2 m³/h - fino a 200 kPa</v>
          </cell>
          <cell r="C15400" t="str">
            <v>cad</v>
          </cell>
          <cell r="D15400" t="str">
            <v>470,78</v>
          </cell>
        </row>
        <row r="15401">
          <cell r="A15401" t="str">
            <v>1M.03.030.0030.b</v>
          </cell>
          <cell r="B15401" t="str">
            <v>- fino a 2 m³/h - oltre 200 fino a 400 kPa</v>
          </cell>
          <cell r="C15401" t="str">
            <v>cad</v>
          </cell>
          <cell r="D15401" t="str">
            <v>592,38</v>
          </cell>
        </row>
        <row r="15402">
          <cell r="A15402" t="str">
            <v>1M.03.030.0030.c</v>
          </cell>
          <cell r="B15402" t="str">
            <v>- fino a 2 m³/h - oltre 400 fino a 600 kPa</v>
          </cell>
          <cell r="C15402" t="str">
            <v>cad</v>
          </cell>
          <cell r="D15402" t="str">
            <v>652,50</v>
          </cell>
        </row>
        <row r="15403">
          <cell r="A15403" t="str">
            <v>1M.03.030.0030.d</v>
          </cell>
          <cell r="B15403" t="str">
            <v>- oltre 2 fino a 4 m³/h - fino a 200 kPa</v>
          </cell>
          <cell r="C15403" t="str">
            <v>cad</v>
          </cell>
          <cell r="D15403" t="str">
            <v>511,76</v>
          </cell>
        </row>
        <row r="15404">
          <cell r="A15404" t="str">
            <v>1M.03.030.0030.e</v>
          </cell>
          <cell r="B15404" t="str">
            <v>- oltre 2 fino a 4 m³/h - oltre 200 fino a 400 kPa</v>
          </cell>
          <cell r="C15404" t="str">
            <v>cad</v>
          </cell>
          <cell r="D15404" t="str">
            <v>652,50</v>
          </cell>
        </row>
        <row r="15405">
          <cell r="A15405" t="str">
            <v>1M.03.030.0030.f</v>
          </cell>
          <cell r="B15405" t="str">
            <v>- oltre 4 fino a 7 m³/h - fino a 300 kPa</v>
          </cell>
          <cell r="C15405" t="str">
            <v>cad</v>
          </cell>
          <cell r="D15405" t="str">
            <v>614,23</v>
          </cell>
        </row>
        <row r="15406">
          <cell r="A15406" t="str">
            <v>1M.03.030.0040</v>
          </cell>
          <cell r="B15406" t="str">
            <v>Pompe verticali multistadio, parti interne in acciaio inox AISI304 PN16.</v>
          </cell>
          <cell r="C15406"/>
          <cell r="D15406"/>
        </row>
        <row r="15407">
          <cell r="A15407" t="str">
            <v>1M.03.030.0040.a</v>
          </cell>
          <cell r="B15407" t="str">
            <v>- fino a 4 m³/h - fino a 200 kPa</v>
          </cell>
          <cell r="C15407" t="str">
            <v>cad</v>
          </cell>
          <cell r="D15407" t="str">
            <v>509,05</v>
          </cell>
        </row>
        <row r="15408">
          <cell r="A15408" t="str">
            <v>1M.03.030.0040.b</v>
          </cell>
          <cell r="B15408" t="str">
            <v>- fino a 4 m³/h - oltre 200 fino a 400 kPa</v>
          </cell>
          <cell r="C15408" t="str">
            <v>cad</v>
          </cell>
          <cell r="D15408" t="str">
            <v>651,13</v>
          </cell>
        </row>
        <row r="15409">
          <cell r="A15409" t="str">
            <v>1M.03.030.0040.c</v>
          </cell>
          <cell r="B15409" t="str">
            <v>- fino a 4 m³/h - oltre 400 fino a 800 kPa</v>
          </cell>
          <cell r="C15409" t="str">
            <v>cad</v>
          </cell>
          <cell r="D15409" t="str">
            <v>928,48</v>
          </cell>
        </row>
        <row r="15410">
          <cell r="A15410" t="str">
            <v>1M.03.030.0040.d</v>
          </cell>
          <cell r="B15410" t="str">
            <v>- oltre 4 fino a 8 m³/h - fino a 200 kPa</v>
          </cell>
          <cell r="C15410" t="str">
            <v>cad</v>
          </cell>
          <cell r="D15410" t="str">
            <v>662,05</v>
          </cell>
        </row>
        <row r="15411">
          <cell r="A15411" t="str">
            <v>1M.03.030.0040.e</v>
          </cell>
          <cell r="B15411" t="str">
            <v>- oltre 4 fino a 8 m³/h - oltre 200 fino a 400 kPa</v>
          </cell>
          <cell r="C15411" t="str">
            <v>cad</v>
          </cell>
          <cell r="D15411" t="str">
            <v>831,47</v>
          </cell>
        </row>
        <row r="15412">
          <cell r="A15412" t="str">
            <v>1M.03.030.0040.f</v>
          </cell>
          <cell r="B15412" t="str">
            <v>- oltre 4 fino a 8 m³/h - oltre 400 fino a 800 kPa</v>
          </cell>
          <cell r="C15412" t="str">
            <v>cad</v>
          </cell>
          <cell r="D15412" t="str">
            <v>996,79</v>
          </cell>
        </row>
        <row r="15413">
          <cell r="A15413" t="str">
            <v>1M.03.030.0040.g</v>
          </cell>
          <cell r="B15413" t="str">
            <v>- oltre 8 fino a 16 m³/h - fino a 200 kPa</v>
          </cell>
          <cell r="C15413" t="str">
            <v>cad</v>
          </cell>
          <cell r="D15413" t="str">
            <v>731,75</v>
          </cell>
        </row>
        <row r="15414">
          <cell r="A15414" t="str">
            <v>1M.03.030.0040.h</v>
          </cell>
          <cell r="B15414" t="str">
            <v>- oltre 8 fino a 16 m³/h - oltre 200 fino a 400 kPa</v>
          </cell>
          <cell r="C15414" t="str">
            <v>cad</v>
          </cell>
          <cell r="D15414" t="str">
            <v>969,46</v>
          </cell>
        </row>
        <row r="15415">
          <cell r="A15415" t="str">
            <v>1M.03.030.0040.i</v>
          </cell>
          <cell r="B15415" t="str">
            <v>- oltre 16 fino a 24 m³/h - fino a 200 kPa</v>
          </cell>
          <cell r="C15415" t="str">
            <v>cad</v>
          </cell>
          <cell r="D15415" t="str">
            <v>1.122,50</v>
          </cell>
        </row>
        <row r="15416">
          <cell r="A15416" t="str">
            <v>1M.03.030.0050</v>
          </cell>
          <cell r="B15416" t="str">
            <v>Pompe verticali multistadio, parti interne in acciaio inox AISI304 PN25.</v>
          </cell>
          <cell r="C15416"/>
          <cell r="D15416"/>
        </row>
        <row r="15417">
          <cell r="A15417" t="str">
            <v>1M.03.030.0050.a</v>
          </cell>
          <cell r="B15417" t="str">
            <v>- fino a 8 m³/h - fino a 200 kPa</v>
          </cell>
          <cell r="C15417" t="str">
            <v>cad</v>
          </cell>
          <cell r="D15417" t="str">
            <v>1.030,94</v>
          </cell>
        </row>
        <row r="15418">
          <cell r="A15418" t="str">
            <v>1M.03.030.0050.b</v>
          </cell>
          <cell r="B15418" t="str">
            <v>- fino a 8 m³/h - oltre 200 fino a 400 kPa</v>
          </cell>
          <cell r="C15418" t="str">
            <v>cad</v>
          </cell>
          <cell r="D15418" t="str">
            <v>1.193,53</v>
          </cell>
        </row>
        <row r="15419">
          <cell r="A15419" t="str">
            <v>1M.03.030.0050.c</v>
          </cell>
          <cell r="B15419" t="str">
            <v>- fino a 8 m³/h - oltre 400 fino a 800 kPa</v>
          </cell>
          <cell r="C15419" t="str">
            <v>cad</v>
          </cell>
          <cell r="D15419" t="str">
            <v>1.555,58</v>
          </cell>
        </row>
        <row r="15420">
          <cell r="A15420" t="str">
            <v>1M.03.030.0050.d</v>
          </cell>
          <cell r="B15420" t="str">
            <v>- fino a 8 m³/h - oltre 800 fino a 1600 kPa</v>
          </cell>
          <cell r="C15420" t="str">
            <v>cad</v>
          </cell>
          <cell r="D15420" t="str">
            <v>2.625,35</v>
          </cell>
        </row>
        <row r="15421">
          <cell r="A15421" t="str">
            <v>1M.03.030.0050.e</v>
          </cell>
          <cell r="B15421" t="str">
            <v>- fino a 8 m³/h - oltre 1600 fino a 2200 kPa</v>
          </cell>
          <cell r="C15421" t="str">
            <v>cad</v>
          </cell>
          <cell r="D15421" t="str">
            <v>2.934,12</v>
          </cell>
        </row>
        <row r="15422">
          <cell r="A15422" t="str">
            <v>1M.03.030.0050.f</v>
          </cell>
          <cell r="B15422" t="str">
            <v>- oltre 8 fino a 16 m³/h - fino a 200 kPa</v>
          </cell>
          <cell r="C15422" t="str">
            <v>cad</v>
          </cell>
          <cell r="D15422" t="str">
            <v>1.082,86</v>
          </cell>
        </row>
        <row r="15423">
          <cell r="A15423" t="str">
            <v>1M.03.030.0050.g</v>
          </cell>
          <cell r="B15423" t="str">
            <v>- oltre 8 fino a 16 m³/h - oltre 200 fino a 400 kPa</v>
          </cell>
          <cell r="C15423" t="str">
            <v>cad</v>
          </cell>
          <cell r="D15423" t="str">
            <v>1.423,06</v>
          </cell>
        </row>
        <row r="15424">
          <cell r="A15424" t="str">
            <v>1M.03.030.0050.h</v>
          </cell>
          <cell r="B15424" t="str">
            <v>- oltre 8 fino a 16 m³/h - oltre 400 fino a 800 kPa</v>
          </cell>
          <cell r="C15424" t="str">
            <v>cad</v>
          </cell>
          <cell r="D15424" t="str">
            <v>1.891,68</v>
          </cell>
        </row>
        <row r="15425">
          <cell r="A15425" t="str">
            <v>1M.03.030.0050.i</v>
          </cell>
          <cell r="B15425" t="str">
            <v>- oltre 8 fino a 16 m³/h - oltre 800 fino a 1800 kPa</v>
          </cell>
          <cell r="C15425" t="str">
            <v>cad</v>
          </cell>
          <cell r="D15425" t="str">
            <v>2.934,12</v>
          </cell>
        </row>
        <row r="15426">
          <cell r="A15426" t="str">
            <v>1M.03.030.0050.j</v>
          </cell>
          <cell r="B15426" t="str">
            <v>- oltre 16 fino a 32 m³/h - fino a 200 kPa</v>
          </cell>
          <cell r="C15426" t="str">
            <v>cad</v>
          </cell>
          <cell r="D15426" t="str">
            <v>1.417,59</v>
          </cell>
        </row>
        <row r="15427">
          <cell r="A15427" t="str">
            <v>1M.03.030.0050.k</v>
          </cell>
          <cell r="B15427" t="str">
            <v>- oltre 16 fino a 32 m³/h - oltre 200 fino a 400 kPa</v>
          </cell>
          <cell r="C15427" t="str">
            <v>cad</v>
          </cell>
          <cell r="D15427" t="str">
            <v>1.640,30</v>
          </cell>
        </row>
        <row r="15428">
          <cell r="A15428" t="str">
            <v>1M.03.030.0050.l</v>
          </cell>
          <cell r="B15428" t="str">
            <v>- oltre 16 fino a 32 m³/h - oltre 400 fino a 800 kPa</v>
          </cell>
          <cell r="C15428" t="str">
            <v>cad</v>
          </cell>
          <cell r="D15428" t="str">
            <v>2.726,46</v>
          </cell>
        </row>
        <row r="15429">
          <cell r="A15429" t="str">
            <v>1M.03.030.0050.m</v>
          </cell>
          <cell r="B15429" t="str">
            <v>- oltre 16 fino a 32 m³/h - oltre 800 fino a 1600 kPa</v>
          </cell>
          <cell r="C15429" t="str">
            <v>cad</v>
          </cell>
          <cell r="D15429" t="str">
            <v>4.487,53</v>
          </cell>
        </row>
        <row r="15430">
          <cell r="A15430" t="str">
            <v>1M.03.030.0050.n</v>
          </cell>
          <cell r="B15430" t="str">
            <v>- oltre 32 fino a 64 m³/h - fino a 200 kPa</v>
          </cell>
          <cell r="C15430" t="str">
            <v>cad</v>
          </cell>
          <cell r="D15430" t="str">
            <v>1.901,24</v>
          </cell>
        </row>
        <row r="15431">
          <cell r="A15431" t="str">
            <v>1M.03.030.0050.o</v>
          </cell>
          <cell r="B15431" t="str">
            <v>- oltre 32 fino a 64 m³/h - oltre 200 fino a 400 kPa</v>
          </cell>
          <cell r="C15431" t="str">
            <v>cad</v>
          </cell>
          <cell r="D15431" t="str">
            <v>3.010,62</v>
          </cell>
        </row>
        <row r="15432">
          <cell r="A15432" t="str">
            <v>1M.03.030.0050.p</v>
          </cell>
          <cell r="B15432" t="str">
            <v>- oltre 32 fino a 64 m³/h - oltre 400 fino a 800 kPa</v>
          </cell>
          <cell r="C15432" t="str">
            <v>cad</v>
          </cell>
          <cell r="D15432" t="str">
            <v>4.781,26</v>
          </cell>
        </row>
        <row r="15433">
          <cell r="A15433" t="str">
            <v>1M.03.030.0050.q</v>
          </cell>
          <cell r="B15433" t="str">
            <v>- oltre 32 fino a 64 m³/h - oltre 800 fino a 1000 kPa</v>
          </cell>
          <cell r="C15433" t="str">
            <v>cad</v>
          </cell>
          <cell r="D15433" t="str">
            <v>4.697,92</v>
          </cell>
        </row>
        <row r="15434">
          <cell r="A15434" t="str">
            <v>1M.03.040</v>
          </cell>
          <cell r="B15434" t="str">
            <v>GRUPPI DI PRESSURIZZAZIONE IDRICA</v>
          </cell>
          <cell r="C15434"/>
          <cell r="D15434"/>
        </row>
        <row r="15435">
          <cell r="A15435" t="str">
            <v>1M.03.040.0010</v>
          </cell>
          <cell r="B15435" t="str">
            <v>Gruppi pressurizzazione a 1 pompa PN10 con motore elettrico alimentato a 220 V - 3f - 50 Hz.</v>
          </cell>
          <cell r="C15435"/>
          <cell r="D15435"/>
        </row>
        <row r="15436">
          <cell r="A15436" t="str">
            <v>1M.03.040.0010.a</v>
          </cell>
          <cell r="B15436" t="str">
            <v>- fino a 2 m³/h - fino a 200 kPa</v>
          </cell>
          <cell r="C15436" t="str">
            <v>cad</v>
          </cell>
          <cell r="D15436" t="str">
            <v>550,03</v>
          </cell>
        </row>
        <row r="15437">
          <cell r="A15437" t="str">
            <v>1M.03.040.0010.b</v>
          </cell>
          <cell r="B15437" t="str">
            <v>- fino a 2 m³/h - oltre 200 fino a 400 kPa</v>
          </cell>
          <cell r="C15437" t="str">
            <v>cad</v>
          </cell>
          <cell r="D15437" t="str">
            <v>760,43</v>
          </cell>
        </row>
        <row r="15438">
          <cell r="A15438" t="str">
            <v>1M.03.040.0010.c</v>
          </cell>
          <cell r="B15438" t="str">
            <v>- oltre 2 fino a 4 m³/h - fino a 200 kPa</v>
          </cell>
          <cell r="C15438" t="str">
            <v>cad</v>
          </cell>
          <cell r="D15438" t="str">
            <v>760,43</v>
          </cell>
        </row>
        <row r="15439">
          <cell r="A15439" t="str">
            <v>1M.03.040.0010.d</v>
          </cell>
          <cell r="B15439" t="str">
            <v>- oltre 2 fino a 4 m³/h - oltre 200 fino a 400 kPa</v>
          </cell>
          <cell r="C15439" t="str">
            <v>cad</v>
          </cell>
          <cell r="D15439" t="str">
            <v>928,48</v>
          </cell>
        </row>
        <row r="15440">
          <cell r="A15440" t="str">
            <v>1M.03.040.0020</v>
          </cell>
          <cell r="B15440" t="str">
            <v>Gruppi pressurizzazione a 1 pompa con motore elettrico alimentato a 380 V - 3f - 50 Hz.</v>
          </cell>
          <cell r="C15440"/>
          <cell r="D15440"/>
        </row>
        <row r="15441">
          <cell r="A15441" t="str">
            <v>1M.03.040.0020.a</v>
          </cell>
          <cell r="B15441" t="str">
            <v>- fino a 2 m³/h - fino a 400 kPa</v>
          </cell>
          <cell r="C15441" t="str">
            <v>cad</v>
          </cell>
          <cell r="D15441" t="str">
            <v>757,70</v>
          </cell>
        </row>
        <row r="15442">
          <cell r="A15442" t="str">
            <v>1M.03.040.0020.b</v>
          </cell>
          <cell r="B15442" t="str">
            <v>- oltre 2 fino a 4 m³/h - fino a 200 kPa</v>
          </cell>
          <cell r="C15442" t="str">
            <v>cad</v>
          </cell>
          <cell r="D15442" t="str">
            <v>757,70</v>
          </cell>
        </row>
        <row r="15443">
          <cell r="A15443" t="str">
            <v>1M.03.040.0020.c</v>
          </cell>
          <cell r="B15443" t="str">
            <v>- oltre 2 fino a 4 m³/h - oltre 200 fino a 400 kPa</v>
          </cell>
          <cell r="C15443" t="str">
            <v>cad</v>
          </cell>
          <cell r="D15443" t="str">
            <v>925,75</v>
          </cell>
        </row>
        <row r="15444">
          <cell r="A15444" t="str">
            <v>1M.03.040.0030</v>
          </cell>
          <cell r="B15444" t="str">
            <v>Gruppi di pressurizzazione a 2 pompe con motori alimentati a 380 V - 3f - 50 Hz, completi di idro-accumulatori a membrana, valvolame e collettori FILETTATI per mandata e aspirazione, strumentazione, quadro elettrico con alternanza avviamento pompe e cablaggi a valle.</v>
          </cell>
          <cell r="C15444"/>
          <cell r="D15444"/>
        </row>
        <row r="15445">
          <cell r="A15445" t="str">
            <v>1M.03.040.0030.a</v>
          </cell>
          <cell r="B15445" t="str">
            <v>- fino a 5 m³/h - fino a 200 kPa</v>
          </cell>
          <cell r="C15445" t="str">
            <v>cad</v>
          </cell>
          <cell r="D15445" t="str">
            <v>2.080,22</v>
          </cell>
        </row>
        <row r="15446">
          <cell r="A15446" t="str">
            <v>1M.03.040.0030.b</v>
          </cell>
          <cell r="B15446" t="str">
            <v>- fino a 5 m³/h - oltre 200 fino a 400 kPa</v>
          </cell>
          <cell r="C15446" t="str">
            <v>cad</v>
          </cell>
          <cell r="D15446" t="str">
            <v>2.223,68</v>
          </cell>
        </row>
        <row r="15447">
          <cell r="A15447" t="str">
            <v>1M.03.040.0030.c</v>
          </cell>
          <cell r="B15447" t="str">
            <v>- fino a 5 m³/h - oltre 400 fino a 800 kPa</v>
          </cell>
          <cell r="C15447" t="str">
            <v>cad</v>
          </cell>
          <cell r="D15447" t="str">
            <v>2.745,57</v>
          </cell>
        </row>
        <row r="15448">
          <cell r="A15448" t="str">
            <v>1M.03.040.0030.d</v>
          </cell>
          <cell r="B15448" t="str">
            <v>- oltre 5 fino a 10 m³/h - fino a 200 kPa</v>
          </cell>
          <cell r="C15448" t="str">
            <v>cad</v>
          </cell>
          <cell r="D15448" t="str">
            <v>2.140,35</v>
          </cell>
        </row>
        <row r="15449">
          <cell r="A15449" t="str">
            <v>1M.03.040.0030.e</v>
          </cell>
          <cell r="B15449" t="str">
            <v>- oltre 5 fino a 10 m³/h - oltre 200 fino a 400 kPa</v>
          </cell>
          <cell r="C15449" t="str">
            <v>cad</v>
          </cell>
          <cell r="D15449" t="str">
            <v>2.283,80</v>
          </cell>
        </row>
        <row r="15450">
          <cell r="A15450" t="str">
            <v>1M.03.040.0030.f</v>
          </cell>
          <cell r="B15450" t="str">
            <v>- oltre 5 fino a 10 m³/h - oltre 400 fino a 800 kPa</v>
          </cell>
          <cell r="C15450" t="str">
            <v>cad</v>
          </cell>
          <cell r="D15450" t="str">
            <v>3.165,01</v>
          </cell>
        </row>
        <row r="15451">
          <cell r="A15451" t="str">
            <v>1M.03.040.0030.g</v>
          </cell>
          <cell r="B15451" t="str">
            <v>- oltre 10 fino a 20 m³/h - fino a 200 kPa</v>
          </cell>
          <cell r="C15451" t="str">
            <v>cad</v>
          </cell>
          <cell r="D15451" t="str">
            <v>2.583,88</v>
          </cell>
        </row>
        <row r="15452">
          <cell r="A15452" t="str">
            <v>1M.03.040.0030.h</v>
          </cell>
          <cell r="B15452" t="str">
            <v>- oltre 10 fino a 20 m³/h - oltre 200 fino a 400 kPa</v>
          </cell>
          <cell r="C15452" t="str">
            <v>cad</v>
          </cell>
          <cell r="D15452" t="str">
            <v>2.919,97</v>
          </cell>
        </row>
        <row r="15453">
          <cell r="A15453" t="str">
            <v>1M.03.040.0030.i</v>
          </cell>
          <cell r="B15453" t="str">
            <v>- oltre 10 fino a 20 m³/h - oltre 400 fino a 800 kPa</v>
          </cell>
          <cell r="C15453" t="str">
            <v>cad</v>
          </cell>
          <cell r="D15453" t="str">
            <v>3.377,66</v>
          </cell>
        </row>
        <row r="15454">
          <cell r="A15454" t="str">
            <v>1M.03.040.0030.j</v>
          </cell>
          <cell r="B15454" t="str">
            <v>- oltre 20 fino a 40 m³/h - fino a 200 kPa</v>
          </cell>
          <cell r="C15454" t="str">
            <v>cad</v>
          </cell>
          <cell r="D15454" t="str">
            <v>2.807,94</v>
          </cell>
        </row>
        <row r="15455">
          <cell r="A15455" t="str">
            <v>1M.03.040.0030.k</v>
          </cell>
          <cell r="B15455" t="str">
            <v>- oltre 20 fino a 40 m³/h - oltre 200 fino a 400 kPa</v>
          </cell>
          <cell r="C15455" t="str">
            <v>cad</v>
          </cell>
          <cell r="D15455" t="str">
            <v>3.420,02</v>
          </cell>
        </row>
        <row r="15456">
          <cell r="A15456" t="str">
            <v>1M.03.040.0040</v>
          </cell>
          <cell r="B15456" t="str">
            <v>Gruppi di pressurizzazione a 3 pompe con motori alimentati a 380 V - 3f - 50 Hz, completi di idro-accumulatori a membrana, valvolame e collettori FILETTATI per mandata e aspirazione, strumentazione, quadro elettrico con alternanza avviamento pompe e cablaggi a valle.</v>
          </cell>
          <cell r="C15456"/>
          <cell r="D15456"/>
        </row>
        <row r="15457">
          <cell r="A15457" t="str">
            <v>1M.03.040.0040.a</v>
          </cell>
          <cell r="B15457" t="str">
            <v>- fino a 10 m³/h - fino a 200 kPa</v>
          </cell>
          <cell r="C15457" t="str">
            <v>cad</v>
          </cell>
          <cell r="D15457" t="str">
            <v>3.360,78</v>
          </cell>
        </row>
        <row r="15458">
          <cell r="A15458" t="str">
            <v>1M.03.040.0040.b</v>
          </cell>
          <cell r="B15458" t="str">
            <v>- fino a 10 m³/h - oltre 200 fino a 400 kPa</v>
          </cell>
          <cell r="C15458" t="str">
            <v>cad</v>
          </cell>
          <cell r="D15458" t="str">
            <v>3.629,93</v>
          </cell>
        </row>
        <row r="15459">
          <cell r="A15459" t="str">
            <v>1M.03.040.0040.c</v>
          </cell>
          <cell r="B15459" t="str">
            <v>- fino a 10 m³/h - oltre 400 fino a 800 kPa</v>
          </cell>
          <cell r="C15459" t="str">
            <v>cad</v>
          </cell>
          <cell r="D15459" t="str">
            <v>4.240,64</v>
          </cell>
        </row>
        <row r="15460">
          <cell r="A15460" t="str">
            <v>1M.03.040.0040.d</v>
          </cell>
          <cell r="B15460" t="str">
            <v>- oltre 10 fino a 20 m³/h - fino a 200 kPa</v>
          </cell>
          <cell r="C15460" t="str">
            <v>cad</v>
          </cell>
          <cell r="D15460" t="str">
            <v>3.491,94</v>
          </cell>
        </row>
        <row r="15461">
          <cell r="A15461" t="str">
            <v>1M.03.040.0040.e</v>
          </cell>
          <cell r="B15461" t="str">
            <v>- oltre 10 fino a 20 m³/h - oltre 200 fino a 400 kPa</v>
          </cell>
          <cell r="C15461" t="str">
            <v>cad</v>
          </cell>
          <cell r="D15461" t="str">
            <v>3.975,59</v>
          </cell>
        </row>
        <row r="15462">
          <cell r="A15462" t="str">
            <v>1M.03.040.0040.f</v>
          </cell>
          <cell r="B15462" t="str">
            <v>- oltre 10 fino a 20 m³/h - oltre 400 fino a 800 kPa</v>
          </cell>
          <cell r="C15462" t="str">
            <v>cad</v>
          </cell>
          <cell r="D15462" t="str">
            <v>4.900,54</v>
          </cell>
        </row>
        <row r="15463">
          <cell r="A15463" t="str">
            <v>1M.03.040.0040.g</v>
          </cell>
          <cell r="B15463" t="str">
            <v>- oltre 20 fino a 40 m³/h - fino a 200 kPa</v>
          </cell>
          <cell r="C15463" t="str">
            <v>cad</v>
          </cell>
          <cell r="D15463" t="str">
            <v>4.086,24</v>
          </cell>
        </row>
        <row r="15464">
          <cell r="A15464" t="str">
            <v>1M.03.040.0040.h</v>
          </cell>
          <cell r="B15464" t="str">
            <v>- oltre 20 fino a 40 m³/h - oltre 200 fino a 400 kPa</v>
          </cell>
          <cell r="C15464" t="str">
            <v>cad</v>
          </cell>
          <cell r="D15464" t="str">
            <v>4.481,08</v>
          </cell>
        </row>
        <row r="15465">
          <cell r="A15465" t="str">
            <v>1M.03.040.0040.i</v>
          </cell>
          <cell r="B15465" t="str">
            <v>- oltre 20 fino a 40 m³/h - oltre 400 fino a 600 kPa</v>
          </cell>
          <cell r="C15465" t="str">
            <v>cad</v>
          </cell>
          <cell r="D15465" t="str">
            <v>4.900,54</v>
          </cell>
        </row>
        <row r="15466">
          <cell r="A15466" t="str">
            <v>1M.03.040.0040.j</v>
          </cell>
          <cell r="B15466" t="str">
            <v>- oltre 40 fino a 70 m³/h - fino a 200 kPa</v>
          </cell>
          <cell r="C15466" t="str">
            <v>cad</v>
          </cell>
          <cell r="D15466" t="str">
            <v>4.941,53</v>
          </cell>
        </row>
        <row r="15467">
          <cell r="A15467" t="str">
            <v>1M.03.040.0050</v>
          </cell>
          <cell r="B15467" t="str">
            <v>Gruppi di pressurizzazione a 4 pompe con motori alimentati a 380 V - 3f - 50 Hz, completi di idro-accumulatori a membrana, valvolame e collettori FILETTATI per mandata e aspirazione, strumentazione, quadro elettrico con alternanza avviamento pompe e cablaggi a valle.</v>
          </cell>
          <cell r="C15467"/>
          <cell r="D15467"/>
        </row>
        <row r="15468">
          <cell r="A15468" t="str">
            <v>1M.03.040.0050.a</v>
          </cell>
          <cell r="B15468" t="str">
            <v>- fino a 20 m³/h - fino a 200 kPa</v>
          </cell>
          <cell r="C15468" t="str">
            <v>cad</v>
          </cell>
          <cell r="D15468" t="str">
            <v>4.240,64</v>
          </cell>
        </row>
        <row r="15469">
          <cell r="A15469" t="str">
            <v>1M.03.040.0050.b</v>
          </cell>
          <cell r="B15469" t="str">
            <v>- fino a 20 m³/h - oltre 200 fino a 400 kPa</v>
          </cell>
          <cell r="C15469" t="str">
            <v>cad</v>
          </cell>
          <cell r="D15469" t="str">
            <v>4.728,38</v>
          </cell>
        </row>
        <row r="15470">
          <cell r="A15470" t="str">
            <v>1M.03.040.0050.c</v>
          </cell>
          <cell r="B15470" t="str">
            <v>- fino a 20 m³/h - oltre 400 fino a 800 kPa</v>
          </cell>
          <cell r="C15470" t="str">
            <v>cad</v>
          </cell>
          <cell r="D15470" t="str">
            <v>6.287,28</v>
          </cell>
        </row>
        <row r="15471">
          <cell r="A15471" t="str">
            <v>1M.03.040.0050.d</v>
          </cell>
          <cell r="B15471" t="str">
            <v>- oltre 20 fino a 40 m³/h - fino a 200 kPa</v>
          </cell>
          <cell r="C15471" t="str">
            <v>cad</v>
          </cell>
          <cell r="D15471" t="str">
            <v>4.938,78</v>
          </cell>
        </row>
        <row r="15472">
          <cell r="A15472" t="str">
            <v>1M.03.040.0050.e</v>
          </cell>
          <cell r="B15472" t="str">
            <v>- oltre 20 fino a 40 m³/h - oltre 200 fino a 400 kPa</v>
          </cell>
          <cell r="C15472" t="str">
            <v>cad</v>
          </cell>
          <cell r="D15472" t="str">
            <v>5.609,60</v>
          </cell>
        </row>
        <row r="15473">
          <cell r="A15473" t="str">
            <v>1M.03.040.0050.f</v>
          </cell>
          <cell r="B15473" t="str">
            <v>- oltre 20 fino a 40 m³/h - oltre 400 fino a 800 kPa</v>
          </cell>
          <cell r="C15473" t="str">
            <v>cad</v>
          </cell>
          <cell r="D15473" t="str">
            <v>6.287,28</v>
          </cell>
        </row>
        <row r="15474">
          <cell r="A15474" t="str">
            <v>1M.03.040.0050.g</v>
          </cell>
          <cell r="B15474" t="str">
            <v>- oltre 40 fino a 80 m³/h - fino a 200 kPa</v>
          </cell>
          <cell r="C15474" t="str">
            <v>cad</v>
          </cell>
          <cell r="D15474" t="str">
            <v>5.358,22</v>
          </cell>
        </row>
        <row r="15475">
          <cell r="A15475" t="str">
            <v>1M.03.040.0050.h</v>
          </cell>
          <cell r="B15475" t="str">
            <v>- oltre 40 fino a 80 m³/h - oltre 200 fino a 400 kPa</v>
          </cell>
          <cell r="C15475" t="str">
            <v>cad</v>
          </cell>
          <cell r="D15475" t="str">
            <v>5.787,21</v>
          </cell>
        </row>
        <row r="15476">
          <cell r="A15476" t="str">
            <v>1M.03.040.0060</v>
          </cell>
          <cell r="B15476" t="str">
            <v>Gruppi di pressurizzazione a 2 pompe con motori alimentati a 380 V - 3f - 50 Hz, completi di idro-accumulatori a membrana, valvolame e collettori FLANGIATI per mandata e aspirazione, strumentazione, quadro elettrico con alternanza avviamento pompe e cablaggi a valle.</v>
          </cell>
          <cell r="C15476"/>
          <cell r="D15476"/>
        </row>
        <row r="15477">
          <cell r="A15477" t="str">
            <v>1M.03.040.0060.a</v>
          </cell>
          <cell r="B15477" t="str">
            <v>- fino a 50 m³/h - fino a 200 kPa</v>
          </cell>
          <cell r="C15477" t="str">
            <v>cad</v>
          </cell>
          <cell r="D15477" t="str">
            <v>5.975,76</v>
          </cell>
        </row>
        <row r="15478">
          <cell r="A15478" t="str">
            <v>1M.03.040.0060.b</v>
          </cell>
          <cell r="B15478" t="str">
            <v>- fino a 50 m³/h - oltre 200 fino a 400 kPa</v>
          </cell>
          <cell r="C15478" t="str">
            <v>cad</v>
          </cell>
          <cell r="D15478" t="str">
            <v>6.404,76</v>
          </cell>
        </row>
        <row r="15479">
          <cell r="A15479" t="str">
            <v>1M.03.040.0060.c</v>
          </cell>
          <cell r="B15479" t="str">
            <v>- fino a 50 m³/h - oltre 400 fino a 800 kPa</v>
          </cell>
          <cell r="C15479" t="str">
            <v>cad</v>
          </cell>
          <cell r="D15479" t="str">
            <v>7.820,18</v>
          </cell>
        </row>
        <row r="15480">
          <cell r="A15480" t="str">
            <v>1M.03.040.0060.d</v>
          </cell>
          <cell r="B15480" t="str">
            <v>- fino a 50 m³/h - oltre 800 fino a 1000 kPa</v>
          </cell>
          <cell r="C15480" t="str">
            <v>cad</v>
          </cell>
          <cell r="D15480" t="str">
            <v>9.682,38</v>
          </cell>
        </row>
        <row r="15481">
          <cell r="A15481" t="str">
            <v>1M.03.040.0060.e</v>
          </cell>
          <cell r="B15481" t="str">
            <v>- oltre 50 fino a 100 m³/h - fino a 200 kPa</v>
          </cell>
          <cell r="C15481" t="str">
            <v>cad</v>
          </cell>
          <cell r="D15481" t="str">
            <v>6.464,88</v>
          </cell>
        </row>
        <row r="15482">
          <cell r="A15482" t="str">
            <v>1M.03.040.0060.f</v>
          </cell>
          <cell r="B15482" t="str">
            <v>- oltre 50 fino a 100 m³/h - oltre 200 fino a 400 kPa</v>
          </cell>
          <cell r="C15482" t="str">
            <v>cad</v>
          </cell>
          <cell r="D15482" t="str">
            <v>8.195,90</v>
          </cell>
        </row>
        <row r="15483">
          <cell r="A15483" t="str">
            <v>1M.03.040.0060.g</v>
          </cell>
          <cell r="B15483" t="str">
            <v>- oltre 50 fino a 100 m³/h - oltre 400 fino a 600 kPa</v>
          </cell>
          <cell r="C15483" t="str">
            <v>cad</v>
          </cell>
          <cell r="D15483" t="str">
            <v>9.512,94</v>
          </cell>
        </row>
        <row r="15484">
          <cell r="A15484" t="str">
            <v>1M.03.040.0060.h</v>
          </cell>
          <cell r="B15484" t="str">
            <v>- oltre 50 fino a 100 m³/h - oltre 600 fino a 800 kPa</v>
          </cell>
          <cell r="C15484" t="str">
            <v>cad</v>
          </cell>
          <cell r="D15484" t="str">
            <v>11.387,42</v>
          </cell>
        </row>
        <row r="15485">
          <cell r="A15485" t="str">
            <v>1M.03.040.0070</v>
          </cell>
          <cell r="B15485" t="str">
            <v>Gruppi di pressurizzazione a 3 pompe con motori alimentati a 380 V - 3f - 50 Hz, completi di idro-accumulatori a membrana, valvolame e collettori FLANGIATI per mandata e aspirazione, strumentazione, quadro elettrico con alternanza avviamento pompe e cablaggi a valle.</v>
          </cell>
          <cell r="C15485"/>
          <cell r="D15485"/>
        </row>
        <row r="15486">
          <cell r="A15486" t="str">
            <v>1M.03.040.0070.a</v>
          </cell>
          <cell r="B15486" t="str">
            <v>- fino a 100 m³/h - fino a 200 kPa</v>
          </cell>
          <cell r="C15486" t="str">
            <v>cad</v>
          </cell>
          <cell r="D15486" t="str">
            <v>8.571,62</v>
          </cell>
        </row>
        <row r="15487">
          <cell r="A15487" t="str">
            <v>1M.03.040.0070.b</v>
          </cell>
          <cell r="B15487" t="str">
            <v>- fino a 100 m³/h - oltre 200 fino a 400 kPa</v>
          </cell>
          <cell r="C15487" t="str">
            <v>cad</v>
          </cell>
          <cell r="D15487" t="str">
            <v>9.212,38</v>
          </cell>
        </row>
        <row r="15488">
          <cell r="A15488" t="str">
            <v>1M.03.040.0070.c</v>
          </cell>
          <cell r="B15488" t="str">
            <v>- fino a 100 m³/h - oltre 400 fino a 800 kPa</v>
          </cell>
          <cell r="C15488" t="str">
            <v>cad</v>
          </cell>
          <cell r="D15488" t="str">
            <v>12.332,87</v>
          </cell>
        </row>
        <row r="15489">
          <cell r="A15489" t="str">
            <v>1M.03.040.0070.d</v>
          </cell>
          <cell r="B15489" t="str">
            <v>- fino a 100 m³/h - oltre 800 fino a 1000 kPa</v>
          </cell>
          <cell r="C15489" t="str">
            <v>cad</v>
          </cell>
          <cell r="D15489" t="str">
            <v>14.132,21</v>
          </cell>
        </row>
        <row r="15490">
          <cell r="A15490" t="str">
            <v>1M.03.040.0070.e</v>
          </cell>
          <cell r="B15490" t="str">
            <v>- oltre 100 fino a 150 m³/h - fino a 200 kPa</v>
          </cell>
          <cell r="C15490" t="str">
            <v>cad</v>
          </cell>
          <cell r="D15490" t="str">
            <v>9.416,33</v>
          </cell>
        </row>
        <row r="15491">
          <cell r="A15491" t="str">
            <v>1M.03.040.0070.f</v>
          </cell>
          <cell r="B15491" t="str">
            <v>- oltre 100 fino a 150 m³/h - oltre 200 fino a 400 kPa</v>
          </cell>
          <cell r="C15491" t="str">
            <v>cad</v>
          </cell>
          <cell r="D15491" t="str">
            <v>12.028,60</v>
          </cell>
        </row>
        <row r="15492">
          <cell r="A15492" t="str">
            <v>1M.03.040.0070.g</v>
          </cell>
          <cell r="B15492" t="str">
            <v>- oltre 100 fino a 150 m³/h - oltre 400 fino a 600 kPa</v>
          </cell>
          <cell r="C15492" t="str">
            <v>cad</v>
          </cell>
          <cell r="D15492" t="str">
            <v>14.001,44</v>
          </cell>
        </row>
        <row r="15493">
          <cell r="A15493" t="str">
            <v>1M.03.040.0070.h</v>
          </cell>
          <cell r="B15493" t="str">
            <v>- oltre 100 fino a 150 m³/h - oltre 600 fino a 800 kPa</v>
          </cell>
          <cell r="C15493" t="str">
            <v>cad</v>
          </cell>
          <cell r="D15493" t="str">
            <v>16.811,78</v>
          </cell>
        </row>
        <row r="15494">
          <cell r="A15494" t="str">
            <v>1M.03.040.0080</v>
          </cell>
          <cell r="B15494" t="str">
            <v>Gruppi di pressurizzazione a 4 pompe con motori alimentati a 380 V - 3f - 50 Hz, completi di idro-accumulatori a membrana, valvolame e collettori FLANGIATI per mandata e aspirazione, strumentazione, quadro elettrico con alternanza avviamento pompe e cablaggi a valle.</v>
          </cell>
          <cell r="C15494"/>
          <cell r="D15494"/>
        </row>
        <row r="15495">
          <cell r="A15495" t="str">
            <v>1M.03.040.0080.a</v>
          </cell>
          <cell r="B15495" t="str">
            <v>- fino a 120 m³/h - fino a 200 kPa</v>
          </cell>
          <cell r="C15495" t="str">
            <v>cad</v>
          </cell>
          <cell r="D15495" t="str">
            <v>11.158,30</v>
          </cell>
        </row>
        <row r="15496">
          <cell r="A15496" t="str">
            <v>1M.03.040.0080.b</v>
          </cell>
          <cell r="B15496" t="str">
            <v>- fino a 120 m³/h - oltre 200 fino a 400 kPa</v>
          </cell>
          <cell r="C15496" t="str">
            <v>cad</v>
          </cell>
          <cell r="D15496" t="str">
            <v>12.009,47</v>
          </cell>
        </row>
        <row r="15497">
          <cell r="A15497" t="str">
            <v>1M.03.040.0080.c</v>
          </cell>
          <cell r="B15497" t="str">
            <v>- fino a 120 m³/h - oltre 400 fino a 800 kPa</v>
          </cell>
          <cell r="C15497" t="str">
            <v>cad</v>
          </cell>
          <cell r="D15497" t="str">
            <v>14.908,62</v>
          </cell>
        </row>
        <row r="15498">
          <cell r="A15498" t="str">
            <v>1M.03.040.0080.d</v>
          </cell>
          <cell r="B15498" t="str">
            <v>- fino a 120 m³/h - oltre 800 fino a 1000 kPa</v>
          </cell>
          <cell r="C15498" t="str">
            <v>cad</v>
          </cell>
          <cell r="D15498" t="str">
            <v>18.583,79</v>
          </cell>
        </row>
        <row r="15499">
          <cell r="A15499" t="str">
            <v>1M.03.040.0080.e</v>
          </cell>
          <cell r="B15499" t="str">
            <v>- oltre 120 fino a 200 m³/h - fino a 200 kPa</v>
          </cell>
          <cell r="C15499" t="str">
            <v>cad</v>
          </cell>
          <cell r="D15499" t="str">
            <v>12.473,99</v>
          </cell>
        </row>
        <row r="15500">
          <cell r="A15500" t="str">
            <v>1M.03.040.0080.f</v>
          </cell>
          <cell r="B15500" t="str">
            <v>- oltre 120 fino a 200 m³/h - oltre 200 fino a 400 kPa</v>
          </cell>
          <cell r="C15500" t="str">
            <v>cad</v>
          </cell>
          <cell r="D15500" t="str">
            <v>16.086,32</v>
          </cell>
        </row>
        <row r="15501">
          <cell r="A15501" t="str">
            <v>1M.03.040.0080.g</v>
          </cell>
          <cell r="B15501" t="str">
            <v>- oltre 120 fino a 200 m³/h - oltre 400 fino a 600 kPa</v>
          </cell>
          <cell r="C15501" t="str">
            <v>cad</v>
          </cell>
          <cell r="D15501" t="str">
            <v>18.590,63</v>
          </cell>
        </row>
        <row r="15502">
          <cell r="A15502" t="str">
            <v>1M.03.040.0080.h</v>
          </cell>
          <cell r="B15502" t="str">
            <v>- oltre 120 fino a 200 m³/h - oltre 600 fino a 800 kPa</v>
          </cell>
          <cell r="C15502" t="str">
            <v>cad</v>
          </cell>
          <cell r="D15502" t="str">
            <v>22.339,58</v>
          </cell>
        </row>
        <row r="15503">
          <cell r="A15503" t="str">
            <v>1M.03.040.0090</v>
          </cell>
          <cell r="B15503" t="str">
            <v>Gruppi di pressurizzazione a 2 pompe principali + 1 pompa pilota con motori alimentati a 380 V - 3f - 50 Hz, completi di idro-accumulatori a membrana, valvolame e collettori FLANGIATI per mandata e aspirazione, strumentazione, quadro elettrico con alternanza avviamento pompe e cablaggi a valle.</v>
          </cell>
          <cell r="C15503"/>
          <cell r="D15503"/>
        </row>
        <row r="15504">
          <cell r="A15504" t="str">
            <v>1M.03.040.0090.a</v>
          </cell>
          <cell r="B15504" t="str">
            <v>- fino a 100 m³/h - 400 kPa</v>
          </cell>
          <cell r="C15504" t="str">
            <v>cad</v>
          </cell>
          <cell r="D15504" t="str">
            <v>7.590,65</v>
          </cell>
        </row>
        <row r="15505">
          <cell r="A15505" t="str">
            <v>1M.03.040.0090.b</v>
          </cell>
          <cell r="B15505" t="str">
            <v>- fino a 100 m³/h - oltre 400 fino 600 kPa</v>
          </cell>
          <cell r="C15505" t="str">
            <v>cad</v>
          </cell>
          <cell r="D15505" t="str">
            <v>9.424,14</v>
          </cell>
        </row>
        <row r="15506">
          <cell r="A15506" t="str">
            <v>1M.03.040.0090.c</v>
          </cell>
          <cell r="B15506" t="str">
            <v>- fino a 100 m³/h - oltre 600 fino 800 kPa</v>
          </cell>
          <cell r="C15506" t="str">
            <v>cad</v>
          </cell>
          <cell r="D15506" t="str">
            <v>11.782,27</v>
          </cell>
        </row>
        <row r="15507">
          <cell r="A15507" t="str">
            <v>1M.03.040.0090.d</v>
          </cell>
          <cell r="B15507" t="str">
            <v>- oltre 100 fino a 200 m³/h - fino a 400 kPa</v>
          </cell>
          <cell r="C15507" t="str">
            <v>cad</v>
          </cell>
          <cell r="D15507" t="str">
            <v>10.309,86</v>
          </cell>
        </row>
        <row r="15508">
          <cell r="A15508" t="str">
            <v>1M.03.040.0090.e</v>
          </cell>
          <cell r="B15508" t="str">
            <v>- oltre 100 fino a 200 m³/h - oltre 400 fino a 600 kPa</v>
          </cell>
          <cell r="C15508" t="str">
            <v>cad</v>
          </cell>
          <cell r="D15508" t="str">
            <v>13.073,76</v>
          </cell>
        </row>
        <row r="15509">
          <cell r="A15509" t="str">
            <v>1M.03.040.0090.f</v>
          </cell>
          <cell r="B15509" t="str">
            <v>- oltre 100 fino a 200 m³/h - oltre 600 fino a 800 kPa</v>
          </cell>
          <cell r="C15509" t="str">
            <v>cad</v>
          </cell>
          <cell r="D15509" t="str">
            <v>13.972,75</v>
          </cell>
        </row>
        <row r="15510">
          <cell r="A15510" t="str">
            <v>1M.03.040.0090.g</v>
          </cell>
          <cell r="B15510" t="str">
            <v>- oltre 200 fino a 400 m³/h - fino a 400 kPa</v>
          </cell>
          <cell r="C15510" t="str">
            <v>cad</v>
          </cell>
          <cell r="D15510" t="str">
            <v>14.083,42</v>
          </cell>
        </row>
        <row r="15511">
          <cell r="A15511" t="str">
            <v>1M.03.040.0090.h</v>
          </cell>
          <cell r="B15511" t="str">
            <v>- oltre 200 fino a 400 m³/h - oltre 400 fino a 600 kPa</v>
          </cell>
          <cell r="C15511" t="str">
            <v>cad</v>
          </cell>
          <cell r="D15511" t="str">
            <v>16.717,50</v>
          </cell>
        </row>
        <row r="15512">
          <cell r="A15512" t="str">
            <v>1M.03.040.0090.i</v>
          </cell>
          <cell r="B15512" t="str">
            <v>- oltre 400 fino a 600 m³/h - fino a 400 kPa</v>
          </cell>
          <cell r="C15512" t="str">
            <v>cad</v>
          </cell>
          <cell r="D15512" t="str">
            <v>17.878,82</v>
          </cell>
        </row>
        <row r="15513">
          <cell r="A15513" t="str">
            <v>1M.03.040.0100</v>
          </cell>
          <cell r="B15513" t="str">
            <v>Gruppi di pressurizzazione a 2 pompe con INVERTER (comando a rotazione su tutte le pompe), completi di idro-accumulatori a membrana, valvolame e collettori FILETTATI per mandata e aspirazione, strumentazione, quadro elettrico con alternanza avviamento pompe e cablaggi a valle.</v>
          </cell>
          <cell r="C15513"/>
          <cell r="D15513"/>
        </row>
        <row r="15514">
          <cell r="A15514" t="str">
            <v>1M.03.040.0100.a</v>
          </cell>
          <cell r="B15514" t="str">
            <v>- fino a 5 m³/h - fino a 200 kPa</v>
          </cell>
          <cell r="C15514" t="str">
            <v>cad</v>
          </cell>
          <cell r="D15514" t="str">
            <v>5.059,98</v>
          </cell>
        </row>
        <row r="15515">
          <cell r="A15515" t="str">
            <v>1M.03.040.0100.b</v>
          </cell>
          <cell r="B15515" t="str">
            <v>- fino a 5 m³/h - oltre 200 fino a 400 kPa</v>
          </cell>
          <cell r="C15515" t="str">
            <v>cad</v>
          </cell>
          <cell r="D15515" t="str">
            <v>5.652,92</v>
          </cell>
        </row>
        <row r="15516">
          <cell r="A15516" t="str">
            <v>1M.03.040.0100.c</v>
          </cell>
          <cell r="B15516" t="str">
            <v>- fino a 5 m³/h - oltre 400 fino a 800 kPa</v>
          </cell>
          <cell r="C15516" t="str">
            <v>cad</v>
          </cell>
          <cell r="D15516" t="str">
            <v>5.818,23</v>
          </cell>
        </row>
        <row r="15517">
          <cell r="A15517" t="str">
            <v>1M.03.040.0100.d</v>
          </cell>
          <cell r="B15517" t="str">
            <v>- oltre 5 fino a 10 m³/h - fino a 200 kPa</v>
          </cell>
          <cell r="C15517" t="str">
            <v>cad</v>
          </cell>
          <cell r="D15517" t="str">
            <v>5.267,65</v>
          </cell>
        </row>
        <row r="15518">
          <cell r="A15518" t="str">
            <v>1M.03.040.0100.e</v>
          </cell>
          <cell r="B15518" t="str">
            <v>- oltre 5 fino a 10 m³/h - oltre 200 fino a 400 kPa</v>
          </cell>
          <cell r="C15518" t="str">
            <v>cad</v>
          </cell>
          <cell r="D15518" t="str">
            <v>5.856,50</v>
          </cell>
        </row>
        <row r="15519">
          <cell r="A15519" t="str">
            <v>1M.03.040.0100.f</v>
          </cell>
          <cell r="B15519" t="str">
            <v>- oltre 5 fino a 10 m³/h - oltre 400 fino a 800 kPa</v>
          </cell>
          <cell r="C15519" t="str">
            <v>cad</v>
          </cell>
          <cell r="D15519" t="str">
            <v>6.446,70</v>
          </cell>
        </row>
        <row r="15520">
          <cell r="A15520" t="str">
            <v>1M.03.040.0100.g</v>
          </cell>
          <cell r="B15520" t="str">
            <v>- oltre 10 fino a 20 m³/h - fino a 200 kPa</v>
          </cell>
          <cell r="C15520" t="str">
            <v>cad</v>
          </cell>
          <cell r="D15520" t="str">
            <v>5.528,13</v>
          </cell>
        </row>
        <row r="15521">
          <cell r="A15521" t="str">
            <v>1M.03.040.0100.h</v>
          </cell>
          <cell r="B15521" t="str">
            <v>- oltre 10 fino a 20 m³/h - oltre 200 fino a 400 kPa</v>
          </cell>
          <cell r="C15521" t="str">
            <v>cad</v>
          </cell>
          <cell r="D15521" t="str">
            <v>6.116,97</v>
          </cell>
        </row>
        <row r="15522">
          <cell r="A15522" t="str">
            <v>1M.03.040.0100.i</v>
          </cell>
          <cell r="B15522" t="str">
            <v>- oltre 10 fino a 20 m³/h - oltre 400 fino a 800 kPa</v>
          </cell>
          <cell r="C15522" t="str">
            <v>cad</v>
          </cell>
          <cell r="D15522" t="str">
            <v>6.636,14</v>
          </cell>
        </row>
        <row r="15523">
          <cell r="A15523" t="str">
            <v>1M.03.040.0100.j</v>
          </cell>
          <cell r="B15523" t="str">
            <v>- oltre 20 fino a 40 m³/h - fino a 200 kPa</v>
          </cell>
          <cell r="C15523" t="str">
            <v>cad</v>
          </cell>
          <cell r="D15523" t="str">
            <v>5.636,05</v>
          </cell>
        </row>
        <row r="15524">
          <cell r="A15524" t="str">
            <v>1M.03.040.0100.k</v>
          </cell>
          <cell r="B15524" t="str">
            <v>- oltre 20 fino a 40 m³/h - oltre 200 fino a 400 kPa</v>
          </cell>
          <cell r="C15524" t="str">
            <v>cad</v>
          </cell>
          <cell r="D15524" t="str">
            <v>6.664,83</v>
          </cell>
        </row>
        <row r="15525">
          <cell r="A15525" t="str">
            <v>1M.03.040.0110</v>
          </cell>
          <cell r="B15525" t="str">
            <v>Gruppi di pressurizzazione a 3 pompe con INVERTER (comando a rotazione su tutte le pompe), completi di idro-accumulatori a membrana, valvolame e collettori FILETTATI per mandata e aspirazione, strumentazione, quadro elettrico con alternanza avviamento pompe e cablaggi a valle.</v>
          </cell>
          <cell r="C15525"/>
          <cell r="D15525"/>
        </row>
        <row r="15526">
          <cell r="A15526" t="str">
            <v>1M.03.040.0110.a</v>
          </cell>
          <cell r="B15526" t="str">
            <v>- fino a 10 m³/h - fino a 200 kPa</v>
          </cell>
          <cell r="C15526" t="str">
            <v>cad</v>
          </cell>
          <cell r="D15526" t="str">
            <v>6.458,06</v>
          </cell>
        </row>
        <row r="15527">
          <cell r="A15527" t="str">
            <v>1M.03.040.0110.b</v>
          </cell>
          <cell r="B15527" t="str">
            <v>- fino a 10 m³/h - oltre 200 fino a 400 kPa</v>
          </cell>
          <cell r="C15527" t="str">
            <v>cad</v>
          </cell>
          <cell r="D15527" t="str">
            <v>6.963,55</v>
          </cell>
        </row>
        <row r="15528">
          <cell r="A15528" t="str">
            <v>1M.03.040.0110.c</v>
          </cell>
          <cell r="B15528" t="str">
            <v>- fino a 10 m³/h - oltre 400 fino a 800 kPa</v>
          </cell>
          <cell r="C15528" t="str">
            <v>cad</v>
          </cell>
          <cell r="D15528" t="str">
            <v>7.143,90</v>
          </cell>
        </row>
        <row r="15529">
          <cell r="A15529" t="str">
            <v>1M.03.040.0110.d</v>
          </cell>
          <cell r="B15529" t="str">
            <v>- oltre 10 fino a 20 m³/h - fino a 200 kPa</v>
          </cell>
          <cell r="C15529" t="str">
            <v>cad</v>
          </cell>
          <cell r="D15529" t="str">
            <v>6.560,52</v>
          </cell>
        </row>
        <row r="15530">
          <cell r="A15530" t="str">
            <v>1M.03.040.0110.e</v>
          </cell>
          <cell r="B15530" t="str">
            <v>- oltre 10 fino a 20 m³/h - oltre 200 fino a 400 kPa</v>
          </cell>
          <cell r="C15530" t="str">
            <v>cad</v>
          </cell>
          <cell r="D15530" t="str">
            <v>7.066,03</v>
          </cell>
        </row>
        <row r="15531">
          <cell r="A15531" t="str">
            <v>1M.03.040.0110.f</v>
          </cell>
          <cell r="B15531" t="str">
            <v>- oltre 10 fino a 20 m³/h - oltre 400 fino a 800 kPa</v>
          </cell>
          <cell r="C15531" t="str">
            <v>cad</v>
          </cell>
          <cell r="D15531" t="str">
            <v>7.348,83</v>
          </cell>
        </row>
        <row r="15532">
          <cell r="A15532" t="str">
            <v>1M.03.040.0110.g</v>
          </cell>
          <cell r="B15532" t="str">
            <v>- oltre 20 fino a 40 m³/h - fino a 200 kPa</v>
          </cell>
          <cell r="C15532" t="str">
            <v>cad</v>
          </cell>
          <cell r="D15532" t="str">
            <v>6.769,54</v>
          </cell>
        </row>
        <row r="15533">
          <cell r="A15533" t="str">
            <v>1M.03.040.0110.h</v>
          </cell>
          <cell r="B15533" t="str">
            <v>- oltre 20 fino a 40 m³/h - oltre 200 fino a 400 kPa</v>
          </cell>
          <cell r="C15533" t="str">
            <v>cad</v>
          </cell>
          <cell r="D15533" t="str">
            <v>7.581,08</v>
          </cell>
        </row>
        <row r="15534">
          <cell r="A15534" t="str">
            <v>1M.03.040.0110.i</v>
          </cell>
          <cell r="B15534" t="str">
            <v>- oltre 20 fino a 40 m³/h - oltre 400 fino a 600 kPa</v>
          </cell>
          <cell r="C15534" t="str">
            <v>cad</v>
          </cell>
          <cell r="D15534" t="str">
            <v>8.135,79</v>
          </cell>
        </row>
        <row r="15535">
          <cell r="A15535" t="str">
            <v>1M.03.040.0110.j</v>
          </cell>
          <cell r="B15535" t="str">
            <v>- oltre 40 fino a 60 m³/h - fino a 200 kPa</v>
          </cell>
          <cell r="C15535" t="str">
            <v>cad</v>
          </cell>
          <cell r="D15535" t="str">
            <v>7.292,81</v>
          </cell>
        </row>
        <row r="15536">
          <cell r="A15536" t="str">
            <v>1M.03.040.0110.k</v>
          </cell>
          <cell r="B15536" t="str">
            <v>- oltre 40 fino a 60 m³/h - oltre 200 fino a 400 kPa</v>
          </cell>
          <cell r="C15536" t="str">
            <v>cad</v>
          </cell>
          <cell r="D15536" t="str">
            <v>8.266,93</v>
          </cell>
        </row>
        <row r="15537">
          <cell r="A15537" t="str">
            <v>1M.03.040.0120</v>
          </cell>
          <cell r="B15537" t="str">
            <v>Gruppi di pressurizzazione a 4 pompe con INVERTER (comando a rotazione su tutte le pompe), completi di idro-accumulatori a membrana, valvolame e collettori FILETTATI per mandata e aspirazione, strumentazione, quadro elettrico con alternanza avviamento pompe e cablaggi a valle.</v>
          </cell>
          <cell r="C15537"/>
          <cell r="D15537"/>
        </row>
        <row r="15538">
          <cell r="A15538" t="str">
            <v>1M.03.040.0120.a</v>
          </cell>
          <cell r="B15538" t="str">
            <v>- fino a 20 m³/h - fino a 200 kPa</v>
          </cell>
          <cell r="C15538" t="str">
            <v>cad</v>
          </cell>
          <cell r="D15538" t="str">
            <v>7.326,97</v>
          </cell>
        </row>
        <row r="15539">
          <cell r="A15539" t="str">
            <v>1M.03.040.0120.b</v>
          </cell>
          <cell r="B15539" t="str">
            <v>- fino a 20 m³/h - oltre 200 fino a 400 kPa</v>
          </cell>
          <cell r="C15539" t="str">
            <v>cad</v>
          </cell>
          <cell r="D15539" t="str">
            <v>7.951,34</v>
          </cell>
        </row>
        <row r="15540">
          <cell r="A15540" t="str">
            <v>1M.03.040.0120.c</v>
          </cell>
          <cell r="B15540" t="str">
            <v>- fino a 20 m³/h - oltre 400 fino a 800 kPa</v>
          </cell>
          <cell r="C15540" t="str">
            <v>cad</v>
          </cell>
          <cell r="D15540" t="str">
            <v>9.299,81</v>
          </cell>
        </row>
        <row r="15541">
          <cell r="A15541" t="str">
            <v>1M.03.040.0120.d</v>
          </cell>
          <cell r="B15541" t="str">
            <v>- oltre 20 fino a 40 m³/h - fino a 200 kPa</v>
          </cell>
          <cell r="C15541" t="str">
            <v>cad</v>
          </cell>
          <cell r="D15541" t="str">
            <v>7.366,60</v>
          </cell>
        </row>
        <row r="15542">
          <cell r="A15542" t="str">
            <v>1M.03.040.0120.e</v>
          </cell>
          <cell r="B15542" t="str">
            <v>- oltre 20 fino a 40 m³/h - oltre 200 fino a 400 kPa</v>
          </cell>
          <cell r="C15542" t="str">
            <v>cad</v>
          </cell>
          <cell r="D15542" t="str">
            <v>8.266,93</v>
          </cell>
        </row>
        <row r="15543">
          <cell r="A15543" t="str">
            <v>1M.03.040.0120.f</v>
          </cell>
          <cell r="B15543" t="str">
            <v>- oltre 20 fino a 40 m³/h - oltre 400 fino a 800 kPa</v>
          </cell>
          <cell r="C15543" t="str">
            <v>cad</v>
          </cell>
          <cell r="D15543" t="str">
            <v>9.568,97</v>
          </cell>
        </row>
        <row r="15544">
          <cell r="A15544" t="str">
            <v>1M.03.040.0120.g</v>
          </cell>
          <cell r="B15544" t="str">
            <v>- oltre 40 fino a 80 m³/h - fino a 200 kPa</v>
          </cell>
          <cell r="C15544" t="str">
            <v>cad</v>
          </cell>
          <cell r="D15544" t="str">
            <v>8.403,56</v>
          </cell>
        </row>
        <row r="15545">
          <cell r="A15545" t="str">
            <v>1M.03.040.0120.h</v>
          </cell>
          <cell r="B15545" t="str">
            <v>- oltre 40 fino a 80 m³/h - oltre 200 fino a 400 kPa</v>
          </cell>
          <cell r="C15545" t="str">
            <v>cad</v>
          </cell>
          <cell r="D15545" t="str">
            <v>9.705,59</v>
          </cell>
        </row>
        <row r="15546">
          <cell r="A15546" t="str">
            <v>1M.03.040.0130</v>
          </cell>
          <cell r="B15546" t="str">
            <v>Gruppi di pressurizzazione a 2 pompe con INVERTER (comando a rotazione su tutte le pompe), completi di idro-accumulatori a membrana, valvolame e collettori FLANGIATI per mandata e aspirazione, strumentazione, quadro elettrico con alternanza avviamento pompe e cablaggi a valle.</v>
          </cell>
          <cell r="C15546"/>
          <cell r="D15546"/>
        </row>
        <row r="15547">
          <cell r="A15547" t="str">
            <v>1M.03.040.0130.a</v>
          </cell>
          <cell r="B15547" t="str">
            <v>- fino a 50 m³/h - fino a 200 kPa</v>
          </cell>
          <cell r="C15547" t="str">
            <v>cad</v>
          </cell>
          <cell r="D15547" t="str">
            <v>9.809,42</v>
          </cell>
        </row>
        <row r="15548">
          <cell r="A15548" t="str">
            <v>1M.03.040.0130.b</v>
          </cell>
          <cell r="B15548" t="str">
            <v>- fino a 50 m³/h - oltre 200 fino a 400 kPa</v>
          </cell>
          <cell r="C15548" t="str">
            <v>cad</v>
          </cell>
          <cell r="D15548" t="str">
            <v>10.073,11</v>
          </cell>
        </row>
        <row r="15549">
          <cell r="A15549" t="str">
            <v>1M.03.040.0130.c</v>
          </cell>
          <cell r="B15549" t="str">
            <v>- fino a 50 m³/h - oltre 400 fino a 800 kPa</v>
          </cell>
          <cell r="C15549" t="str">
            <v>cad</v>
          </cell>
          <cell r="D15549" t="str">
            <v>11.998,15</v>
          </cell>
        </row>
        <row r="15550">
          <cell r="A15550" t="str">
            <v>1M.03.040.0130.d</v>
          </cell>
          <cell r="B15550" t="str">
            <v>- fino a 50 m³/h - oltre 800 fino a 1000 kPa</v>
          </cell>
          <cell r="C15550" t="str">
            <v>cad</v>
          </cell>
          <cell r="D15550" t="str">
            <v>14.531,13</v>
          </cell>
        </row>
        <row r="15551">
          <cell r="A15551" t="str">
            <v>1M.03.040.0130.e</v>
          </cell>
          <cell r="B15551" t="str">
            <v>- oltre 50 fino a 100 m³/h - fino a 200 kPa</v>
          </cell>
          <cell r="C15551" t="str">
            <v>cad</v>
          </cell>
          <cell r="D15551" t="str">
            <v>10.012,99</v>
          </cell>
        </row>
        <row r="15552">
          <cell r="A15552" t="str">
            <v>1M.03.040.0130.f</v>
          </cell>
          <cell r="B15552" t="str">
            <v>- oltre 50 fino a 100 m³/h - oltre 200 fino a 400 kPa</v>
          </cell>
          <cell r="C15552" t="str">
            <v>cad</v>
          </cell>
          <cell r="D15552" t="str">
            <v>12.696,28</v>
          </cell>
        </row>
        <row r="15553">
          <cell r="A15553" t="str">
            <v>1M.03.040.0130.g</v>
          </cell>
          <cell r="B15553" t="str">
            <v>- oltre 50 fino a 100 m³/h - oltre 400 fino a 600 kPa</v>
          </cell>
          <cell r="C15553" t="str">
            <v>cad</v>
          </cell>
          <cell r="D15553" t="str">
            <v>14.145,85</v>
          </cell>
        </row>
        <row r="15554">
          <cell r="A15554" t="str">
            <v>1M.03.040.0130.h</v>
          </cell>
          <cell r="B15554" t="str">
            <v>- oltre 50 fino a 100 m³/h - oltre 600 fino a 800 kPa</v>
          </cell>
          <cell r="C15554" t="str">
            <v>cad</v>
          </cell>
          <cell r="D15554" t="str">
            <v>16.468,45</v>
          </cell>
        </row>
        <row r="15555">
          <cell r="A15555" t="str">
            <v>1M.03.040.0140</v>
          </cell>
          <cell r="B15555" t="str">
            <v>Gruppi di pressurizzazione a 3 pompe con INVERTER (comando a rotazione su tutte le pompe), completi di idro-accumulatori a membrana, valvolame e collettori FLANGIATI per mandata e aspirazione, strumentazione, quadro elettrico con alternanza avviamento pompe e cablaggi a valle.</v>
          </cell>
          <cell r="C15555"/>
          <cell r="D15555"/>
        </row>
        <row r="15556">
          <cell r="A15556" t="str">
            <v>1M.03.040.0140.a</v>
          </cell>
          <cell r="B15556" t="str">
            <v>- fino a 100 m³/h - fino a 200 kPa</v>
          </cell>
          <cell r="C15556" t="str">
            <v>cad</v>
          </cell>
          <cell r="D15556" t="str">
            <v>12.928,54</v>
          </cell>
        </row>
        <row r="15557">
          <cell r="A15557" t="str">
            <v>1M.03.040.0140.b</v>
          </cell>
          <cell r="B15557" t="str">
            <v>- fino a 100 m³/h - oltre 200 fino a 400 kPa</v>
          </cell>
          <cell r="C15557" t="str">
            <v>cad</v>
          </cell>
          <cell r="D15557" t="str">
            <v>12.939,47</v>
          </cell>
        </row>
        <row r="15558">
          <cell r="A15558" t="str">
            <v>1M.03.040.0140.c</v>
          </cell>
          <cell r="B15558" t="str">
            <v>- fino a 100 m³/h - oltre 400 fino a 800 kPa</v>
          </cell>
          <cell r="C15558" t="str">
            <v>cad</v>
          </cell>
          <cell r="D15558" t="str">
            <v>17.126,98</v>
          </cell>
        </row>
        <row r="15559">
          <cell r="A15559" t="str">
            <v>1M.03.040.0140.d</v>
          </cell>
          <cell r="B15559" t="str">
            <v>- fino a 100 m³/h - oltre 800 fino a 1000 kPa</v>
          </cell>
          <cell r="C15559" t="str">
            <v>cad</v>
          </cell>
          <cell r="D15559" t="str">
            <v>19.121,69</v>
          </cell>
        </row>
        <row r="15560">
          <cell r="A15560" t="str">
            <v>1M.03.040.0140.e</v>
          </cell>
          <cell r="B15560" t="str">
            <v>- oltre 100 fino a 150 m³/h - fino a 200 kPa</v>
          </cell>
          <cell r="C15560" t="str">
            <v>cad</v>
          </cell>
          <cell r="D15560" t="str">
            <v>12.996,85</v>
          </cell>
        </row>
        <row r="15561">
          <cell r="A15561" t="str">
            <v>1M.03.040.0140.f</v>
          </cell>
          <cell r="B15561" t="str">
            <v>- oltre 100 fino a 150 m³/h - oltre 200 fino a 400 kPa</v>
          </cell>
          <cell r="C15561" t="str">
            <v>cad</v>
          </cell>
          <cell r="D15561" t="str">
            <v>16.717,50</v>
          </cell>
        </row>
        <row r="15562">
          <cell r="A15562" t="str">
            <v>1M.03.040.0140.g</v>
          </cell>
          <cell r="B15562" t="str">
            <v>- oltre 100 fino a 150 m³/h - oltre 400 fino a 600 kPa</v>
          </cell>
          <cell r="C15562" t="str">
            <v>cad</v>
          </cell>
          <cell r="D15562" t="str">
            <v>18.653,49</v>
          </cell>
        </row>
        <row r="15563">
          <cell r="A15563" t="str">
            <v>1M.03.040.0140.h</v>
          </cell>
          <cell r="B15563" t="str">
            <v>- oltre 100 fino a 150 m³/h - oltre 600 fino a 800 kPa</v>
          </cell>
          <cell r="C15563" t="str">
            <v>cad</v>
          </cell>
          <cell r="D15563" t="str">
            <v>22.746,71</v>
          </cell>
        </row>
        <row r="15564">
          <cell r="A15564" t="str">
            <v>1M.03.040.0150</v>
          </cell>
          <cell r="B15564" t="str">
            <v>Gruppi di pressurizzazione a 4 pompe con INVERTER (comando a rotazione su tutte le pompe), completi di idro-accumulatori a membrana, valvolame e collettori FLANGIATI per mandata e aspirazione, strumentazione, quadro elettrico con alternanza avviamento pompe e cablaggi a valle.</v>
          </cell>
          <cell r="C15564"/>
          <cell r="D15564"/>
        </row>
        <row r="15565">
          <cell r="A15565" t="str">
            <v>1M.03.040.0150.a</v>
          </cell>
          <cell r="B15565" t="str">
            <v>- fino a 120 m³/h - fino a 200 kPa</v>
          </cell>
          <cell r="C15565" t="str">
            <v>cad</v>
          </cell>
          <cell r="D15565" t="str">
            <v>15.665,11</v>
          </cell>
        </row>
        <row r="15566">
          <cell r="A15566" t="str">
            <v>1M.03.040.0150.b</v>
          </cell>
          <cell r="B15566" t="str">
            <v>- fino a 120 m³/h - oltre 200 fino a 400 kPa</v>
          </cell>
          <cell r="C15566" t="str">
            <v>cad</v>
          </cell>
          <cell r="D15566" t="str">
            <v>15.889,17</v>
          </cell>
        </row>
        <row r="15567">
          <cell r="A15567" t="str">
            <v>1M.03.040.0150.c</v>
          </cell>
          <cell r="B15567" t="str">
            <v>- fino a 120 m³/h - oltre 400 fino a 800 kPa</v>
          </cell>
          <cell r="C15567" t="str">
            <v>cad</v>
          </cell>
          <cell r="D15567" t="str">
            <v>20.132,70</v>
          </cell>
        </row>
        <row r="15568">
          <cell r="A15568" t="str">
            <v>1M.03.040.0150.d</v>
          </cell>
          <cell r="B15568" t="str">
            <v>- fino a 120 m³/h - oltre 800 fino a 1000 kPa</v>
          </cell>
          <cell r="C15568" t="str">
            <v>cad</v>
          </cell>
          <cell r="D15568" t="str">
            <v>23.810,61</v>
          </cell>
        </row>
        <row r="15569">
          <cell r="A15569" t="str">
            <v>1M.03.040.0150.e</v>
          </cell>
          <cell r="B15569" t="str">
            <v>- oltre 120 fino a 200 m³/h - fino a 200 kPa</v>
          </cell>
          <cell r="C15569" t="str">
            <v>cad</v>
          </cell>
          <cell r="D15569" t="str">
            <v>15.919,63</v>
          </cell>
        </row>
        <row r="15570">
          <cell r="A15570" t="str">
            <v>1M.03.040.0150.f</v>
          </cell>
          <cell r="B15570" t="str">
            <v>- oltre 120 fino a 200 m³/h - oltre 200 fino a 400 kPa</v>
          </cell>
          <cell r="C15570" t="str">
            <v>cad</v>
          </cell>
          <cell r="D15570" t="str">
            <v>20.931,00</v>
          </cell>
        </row>
        <row r="15571">
          <cell r="A15571" t="str">
            <v>1M.03.040.0150.g</v>
          </cell>
          <cell r="B15571" t="str">
            <v>- oltre 120 fino a 200 m³/h - oltre 400 fino a 600 kPa</v>
          </cell>
          <cell r="C15571" t="str">
            <v>cad</v>
          </cell>
          <cell r="D15571" t="str">
            <v>23.473,54</v>
          </cell>
        </row>
        <row r="15572">
          <cell r="A15572" t="str">
            <v>1M.03.040.0150.h</v>
          </cell>
          <cell r="B15572" t="str">
            <v>- oltre 120 fino a 200 m³/h - oltre 600 fino a 800 kPa</v>
          </cell>
          <cell r="C15572" t="str">
            <v>cad</v>
          </cell>
          <cell r="D15572" t="str">
            <v>28.549,13</v>
          </cell>
        </row>
        <row r="15573">
          <cell r="A15573" t="str">
            <v>1M.03.050</v>
          </cell>
          <cell r="B15573" t="str">
            <v>FILTRAZIONE ACQUA</v>
          </cell>
          <cell r="C15573"/>
          <cell r="D15573"/>
        </row>
        <row r="15574">
          <cell r="A15574" t="str">
            <v>1M.03.050.0010</v>
          </cell>
          <cell r="B15574" t="str">
            <v>Pre-filtri sgrossatori in acciaio verniciato con cestello in acciaio inox.</v>
          </cell>
          <cell r="C15574"/>
          <cell r="D15574"/>
        </row>
        <row r="15575">
          <cell r="A15575" t="str">
            <v>1M.03.050.0010.a</v>
          </cell>
          <cell r="B15575" t="str">
            <v>- DN65</v>
          </cell>
          <cell r="C15575" t="str">
            <v>cad</v>
          </cell>
          <cell r="D15575" t="str">
            <v>833,46</v>
          </cell>
        </row>
        <row r="15576">
          <cell r="A15576" t="str">
            <v>1M.03.050.0010.b</v>
          </cell>
          <cell r="B15576" t="str">
            <v>- DN80</v>
          </cell>
          <cell r="C15576" t="str">
            <v>cad</v>
          </cell>
          <cell r="D15576" t="str">
            <v>844,40</v>
          </cell>
        </row>
        <row r="15577">
          <cell r="A15577" t="str">
            <v>1M.03.050.0010.c</v>
          </cell>
          <cell r="B15577" t="str">
            <v>- DN100</v>
          </cell>
          <cell r="C15577" t="str">
            <v>cad</v>
          </cell>
          <cell r="D15577" t="str">
            <v>937,30</v>
          </cell>
        </row>
        <row r="15578">
          <cell r="A15578" t="str">
            <v>1M.03.050.0010.d</v>
          </cell>
          <cell r="B15578" t="str">
            <v>- DN125</v>
          </cell>
          <cell r="C15578" t="str">
            <v>cad</v>
          </cell>
          <cell r="D15578" t="str">
            <v>1.046,99</v>
          </cell>
        </row>
        <row r="15579">
          <cell r="A15579" t="str">
            <v>1M.03.050.0010.e</v>
          </cell>
          <cell r="B15579" t="str">
            <v>- DN150</v>
          </cell>
          <cell r="C15579" t="str">
            <v>cad</v>
          </cell>
          <cell r="D15579" t="str">
            <v>2.899,60</v>
          </cell>
        </row>
        <row r="15580">
          <cell r="A15580" t="str">
            <v>1M.03.050.0010.f</v>
          </cell>
          <cell r="B15580" t="str">
            <v>- DN200</v>
          </cell>
          <cell r="C15580" t="str">
            <v>cad</v>
          </cell>
          <cell r="D15580" t="str">
            <v>3.545,53</v>
          </cell>
        </row>
        <row r="15581">
          <cell r="A15581" t="str">
            <v>1M.03.050.0010.g</v>
          </cell>
          <cell r="B15581" t="str">
            <v>- DN250</v>
          </cell>
          <cell r="C15581" t="str">
            <v>cad</v>
          </cell>
          <cell r="D15581" t="str">
            <v>4.092,02</v>
          </cell>
        </row>
        <row r="15582">
          <cell r="A15582" t="str">
            <v>1M.03.050.0020</v>
          </cell>
          <cell r="B15582" t="str">
            <v>Pre-filtri sgrossatori in acciaio inox AISI 304 con cestello in acciaio inox.</v>
          </cell>
          <cell r="C15582"/>
          <cell r="D15582"/>
        </row>
        <row r="15583">
          <cell r="A15583" t="str">
            <v>1M.03.050.0020.a</v>
          </cell>
          <cell r="B15583" t="str">
            <v>- DN65</v>
          </cell>
          <cell r="C15583" t="str">
            <v>cad</v>
          </cell>
          <cell r="D15583" t="str">
            <v>1.921,01</v>
          </cell>
        </row>
        <row r="15584">
          <cell r="A15584" t="str">
            <v>1M.03.050.0020.b</v>
          </cell>
          <cell r="B15584" t="str">
            <v>- DN80</v>
          </cell>
          <cell r="C15584" t="str">
            <v>cad</v>
          </cell>
          <cell r="D15584" t="str">
            <v>2.011,16</v>
          </cell>
        </row>
        <row r="15585">
          <cell r="A15585" t="str">
            <v>1M.03.050.0020.c</v>
          </cell>
          <cell r="B15585" t="str">
            <v>- DN100</v>
          </cell>
          <cell r="C15585" t="str">
            <v>cad</v>
          </cell>
          <cell r="D15585" t="str">
            <v>2.104,05</v>
          </cell>
        </row>
        <row r="15586">
          <cell r="A15586" t="str">
            <v>1M.03.050.0020.d</v>
          </cell>
          <cell r="B15586" t="str">
            <v>- DN125</v>
          </cell>
          <cell r="C15586" t="str">
            <v>cad</v>
          </cell>
          <cell r="D15586" t="str">
            <v>2.287,54</v>
          </cell>
        </row>
        <row r="15587">
          <cell r="A15587" t="str">
            <v>1M.03.050.0020.e</v>
          </cell>
          <cell r="B15587" t="str">
            <v>- DN150</v>
          </cell>
          <cell r="C15587" t="str">
            <v>cad</v>
          </cell>
          <cell r="D15587" t="str">
            <v>2.899,60</v>
          </cell>
        </row>
        <row r="15588">
          <cell r="A15588" t="str">
            <v>1M.03.050.0020.f</v>
          </cell>
          <cell r="B15588" t="str">
            <v>- DN200</v>
          </cell>
          <cell r="C15588" t="str">
            <v>cad</v>
          </cell>
          <cell r="D15588" t="str">
            <v>3.315,99</v>
          </cell>
        </row>
        <row r="15589">
          <cell r="A15589" t="str">
            <v>1M.03.050.0030</v>
          </cell>
          <cell r="B15589" t="str">
            <v>Pre-filtri sgrossatori in acciaio al carbonio rivestito con materiale resistente a cloro e reagenti chimici.</v>
          </cell>
          <cell r="C15589"/>
          <cell r="D15589"/>
        </row>
        <row r="15590">
          <cell r="A15590" t="str">
            <v>1M.03.050.0030.a</v>
          </cell>
          <cell r="B15590" t="str">
            <v>- oltre DN65 fino a DN150</v>
          </cell>
          <cell r="C15590" t="str">
            <v>cad</v>
          </cell>
          <cell r="D15590" t="str">
            <v>2.899,60</v>
          </cell>
        </row>
        <row r="15591">
          <cell r="A15591" t="str">
            <v>1M.03.050.0030.b</v>
          </cell>
          <cell r="B15591" t="str">
            <v>- oltre DN150 fino a DN250</v>
          </cell>
          <cell r="C15591" t="str">
            <v>cad</v>
          </cell>
          <cell r="D15591" t="str">
            <v>4.092,02</v>
          </cell>
        </row>
        <row r="15592">
          <cell r="A15592" t="str">
            <v>1M.03.050.0040</v>
          </cell>
          <cell r="B15592" t="str">
            <v>Filtri a letto permanente di sabbia e graniglia quarzifera con corpo in acciaio al carbonio rivestito con materiale resistente a cloro e reagenti chimici, completi di batteria frontale in pvc, valvole a farfalla a manovra manuale, manometri, valvole di sfiato, distributori interni in pvc e candelotti calibrati.</v>
          </cell>
          <cell r="C15592"/>
          <cell r="D15592"/>
        </row>
        <row r="15593">
          <cell r="A15593" t="str">
            <v>1M.03.050.0040.a</v>
          </cell>
          <cell r="B15593" t="str">
            <v>- DN65</v>
          </cell>
          <cell r="C15593" t="str">
            <v>cad</v>
          </cell>
          <cell r="D15593" t="str">
            <v>5.899,48</v>
          </cell>
        </row>
        <row r="15594">
          <cell r="A15594" t="str">
            <v>1M.03.050.0040.b</v>
          </cell>
          <cell r="B15594" t="str">
            <v>- DN80</v>
          </cell>
          <cell r="C15594" t="str">
            <v>cad</v>
          </cell>
          <cell r="D15594" t="str">
            <v>6.664,56</v>
          </cell>
        </row>
        <row r="15595">
          <cell r="A15595" t="str">
            <v>1M.03.050.0040.c</v>
          </cell>
          <cell r="B15595" t="str">
            <v>- DN100</v>
          </cell>
          <cell r="C15595" t="str">
            <v>cad</v>
          </cell>
          <cell r="D15595" t="str">
            <v>11.036,52</v>
          </cell>
        </row>
        <row r="15596">
          <cell r="A15596" t="str">
            <v>1M.03.050.0040.d</v>
          </cell>
          <cell r="B15596" t="str">
            <v>- DN150</v>
          </cell>
          <cell r="C15596" t="str">
            <v>cad</v>
          </cell>
          <cell r="D15596" t="str">
            <v>15.064,58</v>
          </cell>
        </row>
        <row r="15597">
          <cell r="A15597" t="str">
            <v>1M.03.050.0050</v>
          </cell>
          <cell r="B15597" t="str">
            <v>Filtri a letto permanente di sabbia e graniglia quarzifera con corpo in acciaio verniciato, completi di batteria frontale in pvc, valvole a farfalla a manovra automatica con quadro di comando, manometri, valvole di sfiato, distributori interni in pvc e candelotti calibrati.</v>
          </cell>
          <cell r="C15597"/>
          <cell r="D15597"/>
        </row>
        <row r="15598">
          <cell r="A15598" t="str">
            <v>1M.03.050.0050.a</v>
          </cell>
          <cell r="B15598" t="str">
            <v>- DN50</v>
          </cell>
          <cell r="C15598" t="str">
            <v>cad</v>
          </cell>
          <cell r="D15598" t="str">
            <v>7.004,72</v>
          </cell>
        </row>
        <row r="15599">
          <cell r="A15599" t="str">
            <v>1M.03.050.0050.b</v>
          </cell>
          <cell r="B15599" t="str">
            <v>- DN65</v>
          </cell>
          <cell r="C15599" t="str">
            <v>cad</v>
          </cell>
          <cell r="D15599" t="str">
            <v>9.265,87</v>
          </cell>
        </row>
        <row r="15600">
          <cell r="A15600" t="str">
            <v>1M.03.050.0050.c</v>
          </cell>
          <cell r="B15600" t="str">
            <v>- DN80</v>
          </cell>
          <cell r="C15600" t="str">
            <v>cad</v>
          </cell>
          <cell r="D15600" t="str">
            <v>12.402,75</v>
          </cell>
        </row>
        <row r="15601">
          <cell r="A15601" t="str">
            <v>1M.03.050.0050.d</v>
          </cell>
          <cell r="B15601" t="str">
            <v>- DN100</v>
          </cell>
          <cell r="C15601" t="str">
            <v>cad</v>
          </cell>
          <cell r="D15601" t="str">
            <v>20.505,90</v>
          </cell>
        </row>
        <row r="15602">
          <cell r="A15602" t="str">
            <v>1M.03.050.0050.e</v>
          </cell>
          <cell r="B15602" t="str">
            <v>- DN150</v>
          </cell>
          <cell r="C15602" t="str">
            <v>cad</v>
          </cell>
          <cell r="D15602" t="str">
            <v>28.087,54</v>
          </cell>
        </row>
        <row r="15603">
          <cell r="A15603" t="str">
            <v>1M.03.050.0060</v>
          </cell>
          <cell r="B15603" t="str">
            <v>Filtri a letto permanente di sabbia con corpo in vetroresina, completi di basamento in vetroresina, valvole a 5 vie a leva, manometri, valvole di sfiato, distributori interni in pvc e candelotti calibrati.</v>
          </cell>
          <cell r="C15603"/>
          <cell r="D15603"/>
        </row>
        <row r="15604">
          <cell r="A15604" t="str">
            <v>1M.03.050.0060.a</v>
          </cell>
          <cell r="B15604" t="str">
            <v>- DN40</v>
          </cell>
          <cell r="C15604" t="str">
            <v>cad</v>
          </cell>
          <cell r="D15604" t="str">
            <v>3.988,06</v>
          </cell>
        </row>
        <row r="15605">
          <cell r="A15605" t="str">
            <v>1M.03.050.0060.b</v>
          </cell>
          <cell r="B15605" t="str">
            <v>- DN50</v>
          </cell>
          <cell r="C15605" t="str">
            <v>cad</v>
          </cell>
          <cell r="D15605" t="str">
            <v>4.851,53</v>
          </cell>
        </row>
        <row r="15606">
          <cell r="A15606" t="str">
            <v>1M.03.050.0060.c</v>
          </cell>
          <cell r="B15606" t="str">
            <v>- DN65</v>
          </cell>
          <cell r="C15606" t="str">
            <v>cad</v>
          </cell>
          <cell r="D15606" t="str">
            <v>6.664,56</v>
          </cell>
        </row>
        <row r="15607">
          <cell r="A15607" t="str">
            <v>1M.03.050.0070</v>
          </cell>
          <cell r="B15607" t="str">
            <v>Filtri a calza PN16 grado di filtrazione 160 µm.</v>
          </cell>
          <cell r="C15607"/>
          <cell r="D15607"/>
        </row>
        <row r="15608">
          <cell r="A15608" t="str">
            <v>1M.03.050.0070.a</v>
          </cell>
          <cell r="B15608" t="str">
            <v>- DN20</v>
          </cell>
          <cell r="C15608" t="str">
            <v>cad</v>
          </cell>
          <cell r="D15608" t="str">
            <v>80,15</v>
          </cell>
        </row>
        <row r="15609">
          <cell r="A15609" t="str">
            <v>1M.03.050.0070.b</v>
          </cell>
          <cell r="B15609" t="str">
            <v>- DN25</v>
          </cell>
          <cell r="C15609" t="str">
            <v>cad</v>
          </cell>
          <cell r="D15609" t="str">
            <v>83,02</v>
          </cell>
        </row>
        <row r="15610">
          <cell r="A15610" t="str">
            <v>1M.03.050.0070.c</v>
          </cell>
          <cell r="B15610" t="str">
            <v>- DN32</v>
          </cell>
          <cell r="C15610" t="str">
            <v>cad</v>
          </cell>
          <cell r="D15610" t="str">
            <v>110,69</v>
          </cell>
        </row>
        <row r="15611">
          <cell r="A15611" t="str">
            <v>1M.03.050.0070.d</v>
          </cell>
          <cell r="B15611" t="str">
            <v>- DN40</v>
          </cell>
          <cell r="C15611" t="str">
            <v>cad</v>
          </cell>
          <cell r="D15611" t="str">
            <v>493,23</v>
          </cell>
        </row>
        <row r="15612">
          <cell r="A15612" t="str">
            <v>1M.03.050.0070.e</v>
          </cell>
          <cell r="B15612" t="str">
            <v>- DN50</v>
          </cell>
          <cell r="C15612" t="str">
            <v>cad</v>
          </cell>
          <cell r="D15612" t="str">
            <v>947,51</v>
          </cell>
        </row>
        <row r="15613">
          <cell r="A15613" t="str">
            <v>1M.03.050.0080</v>
          </cell>
          <cell r="B15613" t="str">
            <v>Filtri autopulenti PN16 con grado di filtrazione 100 µm, tipo semi-automatico (avvio manuale e lavaggio automatico) o automatico (avvio e lavaggio automatici).</v>
          </cell>
          <cell r="C15613"/>
          <cell r="D15613"/>
        </row>
        <row r="15614">
          <cell r="A15614" t="str">
            <v>1M.03.050.0080.a</v>
          </cell>
          <cell r="B15614" t="str">
            <v>- semi-automatico - DN20</v>
          </cell>
          <cell r="C15614" t="str">
            <v>cad</v>
          </cell>
          <cell r="D15614" t="str">
            <v>851,53</v>
          </cell>
        </row>
        <row r="15615">
          <cell r="A15615" t="str">
            <v>1M.03.050.0080.b</v>
          </cell>
          <cell r="B15615" t="str">
            <v>- semi-automatico - DN25</v>
          </cell>
          <cell r="C15615" t="str">
            <v>cad</v>
          </cell>
          <cell r="D15615" t="str">
            <v>869,99</v>
          </cell>
        </row>
        <row r="15616">
          <cell r="A15616" t="str">
            <v>1M.03.050.0080.c</v>
          </cell>
          <cell r="B15616" t="str">
            <v>- semi-automatico - DN32</v>
          </cell>
          <cell r="C15616" t="str">
            <v>cad</v>
          </cell>
          <cell r="D15616" t="str">
            <v>914,03</v>
          </cell>
        </row>
        <row r="15617">
          <cell r="A15617" t="str">
            <v>1M.03.050.0080.d</v>
          </cell>
          <cell r="B15617" t="str">
            <v>- semi-automatico - DN40</v>
          </cell>
          <cell r="C15617" t="str">
            <v>cad</v>
          </cell>
          <cell r="D15617" t="str">
            <v>932,48</v>
          </cell>
        </row>
        <row r="15618">
          <cell r="A15618" t="str">
            <v>1M.03.050.0080.e</v>
          </cell>
          <cell r="B15618" t="str">
            <v>- semi-automatico - DN50</v>
          </cell>
          <cell r="C15618" t="str">
            <v>cad</v>
          </cell>
          <cell r="D15618" t="str">
            <v>975,51</v>
          </cell>
        </row>
        <row r="15619">
          <cell r="A15619" t="str">
            <v>1M.03.050.0080.f</v>
          </cell>
          <cell r="B15619" t="str">
            <v>- semi-automatico - DN65</v>
          </cell>
          <cell r="C15619" t="str">
            <v>cad</v>
          </cell>
          <cell r="D15619" t="str">
            <v>1.969,51</v>
          </cell>
        </row>
        <row r="15620">
          <cell r="A15620" t="str">
            <v>1M.03.050.0080.g</v>
          </cell>
          <cell r="B15620" t="str">
            <v>- semi-automatico - DN80</v>
          </cell>
          <cell r="C15620" t="str">
            <v>cad</v>
          </cell>
          <cell r="D15620" t="str">
            <v>2.264,60</v>
          </cell>
        </row>
        <row r="15621">
          <cell r="A15621" t="str">
            <v>1M.03.050.0080.h</v>
          </cell>
          <cell r="B15621" t="str">
            <v>- semi-automatico - DN100</v>
          </cell>
          <cell r="C15621" t="str">
            <v>cad</v>
          </cell>
          <cell r="D15621" t="str">
            <v>2.596,61</v>
          </cell>
        </row>
        <row r="15622">
          <cell r="A15622" t="str">
            <v>1M.03.050.0080.i</v>
          </cell>
          <cell r="B15622" t="str">
            <v>- automatico - DN20</v>
          </cell>
          <cell r="C15622" t="str">
            <v>cad</v>
          </cell>
          <cell r="D15622" t="str">
            <v>1.386,42</v>
          </cell>
        </row>
        <row r="15623">
          <cell r="A15623" t="str">
            <v>1M.03.050.0080.j</v>
          </cell>
          <cell r="B15623" t="str">
            <v>- automatico - DN25</v>
          </cell>
          <cell r="C15623" t="str">
            <v>cad</v>
          </cell>
          <cell r="D15623" t="str">
            <v>1.404,85</v>
          </cell>
        </row>
        <row r="15624">
          <cell r="A15624" t="str">
            <v>1M.03.050.0080.k</v>
          </cell>
          <cell r="B15624" t="str">
            <v>- automatico - DN32</v>
          </cell>
          <cell r="C15624" t="str">
            <v>cad</v>
          </cell>
          <cell r="D15624" t="str">
            <v>1.461,22</v>
          </cell>
        </row>
        <row r="15625">
          <cell r="A15625" t="str">
            <v>1M.03.050.0080.l</v>
          </cell>
          <cell r="B15625" t="str">
            <v>- automatico - DN40</v>
          </cell>
          <cell r="C15625" t="str">
            <v>cad</v>
          </cell>
          <cell r="D15625" t="str">
            <v>1.510,40</v>
          </cell>
        </row>
        <row r="15626">
          <cell r="A15626" t="str">
            <v>1M.03.050.0080.m</v>
          </cell>
          <cell r="B15626" t="str">
            <v>- automatico - DN50</v>
          </cell>
          <cell r="C15626" t="str">
            <v>cad</v>
          </cell>
          <cell r="D15626" t="str">
            <v>1.541,16</v>
          </cell>
        </row>
        <row r="15627">
          <cell r="A15627" t="str">
            <v>1M.03.050.0080.n</v>
          </cell>
          <cell r="B15627" t="str">
            <v>- automatico - DN65</v>
          </cell>
          <cell r="C15627" t="str">
            <v>cad</v>
          </cell>
          <cell r="D15627" t="str">
            <v>2.565,85</v>
          </cell>
        </row>
        <row r="15628">
          <cell r="A15628" t="str">
            <v>1M.03.050.0080.o</v>
          </cell>
          <cell r="B15628" t="str">
            <v>- automatico - DN80</v>
          </cell>
          <cell r="C15628" t="str">
            <v>cad</v>
          </cell>
          <cell r="D15628" t="str">
            <v>2.817,91</v>
          </cell>
        </row>
        <row r="15629">
          <cell r="A15629" t="str">
            <v>1M.03.050.0080.p</v>
          </cell>
          <cell r="B15629" t="str">
            <v>- automatico - DN100</v>
          </cell>
          <cell r="C15629" t="str">
            <v>cad</v>
          </cell>
          <cell r="D15629" t="str">
            <v>3.131,48</v>
          </cell>
        </row>
        <row r="15630">
          <cell r="A15630" t="str">
            <v>1M.03.060</v>
          </cell>
          <cell r="B15630" t="str">
            <v>TRATTAMENTO ACQUA</v>
          </cell>
          <cell r="C15630"/>
          <cell r="D15630"/>
        </row>
        <row r="15631">
          <cell r="A15631" t="str">
            <v>1M.03.060.0010</v>
          </cell>
          <cell r="B15631" t="str">
            <v>Addolcitori d'acqua a scambio di ioni a 1 colonna, costruiti in materiali resistenti alla corrosione e adatti per uso alimentare, corredati di dispositivi per rigenerazione automatica a tempo o a volume, di serbatoio salamoia con accessori, resine e sale per prima rigenerazione.</v>
          </cell>
          <cell r="C15631"/>
          <cell r="D15631"/>
        </row>
        <row r="15632">
          <cell r="A15632" t="str">
            <v>1M.03.060.0010.a</v>
          </cell>
          <cell r="B15632" t="str">
            <v>- rigenerazione a tempo - 3 m³/h - 230 m³x°fr</v>
          </cell>
          <cell r="C15632" t="str">
            <v>cad</v>
          </cell>
          <cell r="D15632" t="str">
            <v>1.825,67</v>
          </cell>
        </row>
        <row r="15633">
          <cell r="A15633" t="str">
            <v>1M.03.060.0010.b</v>
          </cell>
          <cell r="B15633" t="str">
            <v>- rigenerazione a tempo - 3,5 m³/h - 350 m³x°fr</v>
          </cell>
          <cell r="C15633" t="str">
            <v>cad</v>
          </cell>
          <cell r="D15633" t="str">
            <v>2.011,49</v>
          </cell>
        </row>
        <row r="15634">
          <cell r="A15634" t="str">
            <v>1M.03.060.0010.c</v>
          </cell>
          <cell r="B15634" t="str">
            <v>- rigenerazione a tempo - 5 m³/h - 580 m³x°fr</v>
          </cell>
          <cell r="C15634" t="str">
            <v>cad</v>
          </cell>
          <cell r="D15634" t="str">
            <v>2.648,25</v>
          </cell>
        </row>
        <row r="15635">
          <cell r="A15635" t="str">
            <v>1M.03.060.0010.d</v>
          </cell>
          <cell r="B15635" t="str">
            <v>- rigenerazione a tempo - 8 m³/h - 820 m³x°fr</v>
          </cell>
          <cell r="C15635" t="str">
            <v>cad</v>
          </cell>
          <cell r="D15635" t="str">
            <v>3.905,20</v>
          </cell>
        </row>
        <row r="15636">
          <cell r="A15636" t="str">
            <v>1M.03.060.0010.e</v>
          </cell>
          <cell r="B15636" t="str">
            <v>- rigenerazione a tempo - 10 m³/h - 1400 m³x°fr</v>
          </cell>
          <cell r="C15636" t="str">
            <v>cad</v>
          </cell>
          <cell r="D15636" t="str">
            <v>5.711,45</v>
          </cell>
        </row>
        <row r="15637">
          <cell r="A15637" t="str">
            <v>1M.03.060.0010.f</v>
          </cell>
          <cell r="B15637" t="str">
            <v>- rigenerazione a volume - 3 m³/h - 230 m³x°fr</v>
          </cell>
          <cell r="C15637" t="str">
            <v>cad</v>
          </cell>
          <cell r="D15637" t="str">
            <v>1.978,70</v>
          </cell>
        </row>
        <row r="15638">
          <cell r="A15638" t="str">
            <v>1M.03.060.0010.g</v>
          </cell>
          <cell r="B15638" t="str">
            <v>- rigenerazione a volume - 3,5 m³/h - 350 m³x°fr</v>
          </cell>
          <cell r="C15638" t="str">
            <v>cad</v>
          </cell>
          <cell r="D15638" t="str">
            <v>2.230,07</v>
          </cell>
        </row>
        <row r="15639">
          <cell r="A15639" t="str">
            <v>1M.03.060.0010.h</v>
          </cell>
          <cell r="B15639" t="str">
            <v>- rigenerazione a volume - 5 m³/h - 580 m³x°fr</v>
          </cell>
          <cell r="C15639" t="str">
            <v>cad</v>
          </cell>
          <cell r="D15639" t="str">
            <v>2.855,92</v>
          </cell>
        </row>
        <row r="15640">
          <cell r="A15640" t="str">
            <v>1M.03.060.0010.i</v>
          </cell>
          <cell r="B15640" t="str">
            <v>- rigenerazione a volume - 8 m³/h - 820 m³x°fr</v>
          </cell>
          <cell r="C15640" t="str">
            <v>cad</v>
          </cell>
          <cell r="D15640" t="str">
            <v>4.845,15</v>
          </cell>
        </row>
        <row r="15641">
          <cell r="A15641" t="str">
            <v>1M.03.060.0010.j</v>
          </cell>
          <cell r="B15641" t="str">
            <v>- rigenerazione a volume - 10 m³/h - 1400 m³x°fr</v>
          </cell>
          <cell r="C15641" t="str">
            <v>cad</v>
          </cell>
          <cell r="D15641" t="str">
            <v>6.651,44</v>
          </cell>
        </row>
        <row r="15642">
          <cell r="A15642" t="str">
            <v>1M.03.060.0020</v>
          </cell>
          <cell r="B15642" t="str">
            <v>Addolcitori d'acqua a scambio di ioni a 2 colonne, costruiti in materiali resistenti alla corrosione e adatti per uso alimentare, corredati di dispositivi per rigenerazione automatica a volume, serbatoio salamoia con accessori, resine e sale per prima rigenerazione.</v>
          </cell>
          <cell r="C15642"/>
          <cell r="D15642"/>
        </row>
        <row r="15643">
          <cell r="A15643" t="str">
            <v>1M.03.060.0020.a</v>
          </cell>
          <cell r="B15643" t="str">
            <v>- 3,5 m³/h - 350+350 m³x°fr</v>
          </cell>
          <cell r="C15643" t="str">
            <v>cad</v>
          </cell>
          <cell r="D15643" t="str">
            <v>8.394,54</v>
          </cell>
        </row>
        <row r="15644">
          <cell r="A15644" t="str">
            <v>1M.03.060.0020.b</v>
          </cell>
          <cell r="B15644" t="str">
            <v>- 8 m³/h - 580+560 m³x°fr</v>
          </cell>
          <cell r="C15644" t="str">
            <v>cad</v>
          </cell>
          <cell r="D15644" t="str">
            <v>11.643,56</v>
          </cell>
        </row>
        <row r="15645">
          <cell r="A15645" t="str">
            <v>1M.03.060.0020.c</v>
          </cell>
          <cell r="B15645" t="str">
            <v>- 12 m³/h - 900+900 m³x°fr</v>
          </cell>
          <cell r="C15645" t="str">
            <v>cad</v>
          </cell>
          <cell r="D15645" t="str">
            <v>18.840,31</v>
          </cell>
        </row>
        <row r="15646">
          <cell r="A15646" t="str">
            <v>1M.03.060.0020.d</v>
          </cell>
          <cell r="B15646" t="str">
            <v>- 18 m³/h - 1800+1800 m³x°fr</v>
          </cell>
          <cell r="C15646" t="str">
            <v>cad</v>
          </cell>
          <cell r="D15646" t="str">
            <v>22.867,28</v>
          </cell>
        </row>
        <row r="15647">
          <cell r="A15647" t="str">
            <v>1M.03.060.0030</v>
          </cell>
          <cell r="B15647" t="str">
            <v>Osmotizzatori d'acqua composti da moduli a osmosi inversa con contenitori, pompe d'alimentazione, strumentazione, quadro di regolazione e controllo, prefiltri da 5 µm, accessori vari e struttura di supporto.</v>
          </cell>
          <cell r="C15647"/>
          <cell r="D15647"/>
        </row>
        <row r="15648">
          <cell r="A15648" t="str">
            <v>1M.03.060.0030.a</v>
          </cell>
          <cell r="B15648" t="str">
            <v>- fino a 40 l/h</v>
          </cell>
          <cell r="C15648" t="str">
            <v>cad</v>
          </cell>
          <cell r="D15648" t="str">
            <v>3.034,79</v>
          </cell>
        </row>
        <row r="15649">
          <cell r="A15649" t="str">
            <v>1M.03.060.0030.b</v>
          </cell>
          <cell r="B15649" t="str">
            <v>- oltre 40 fino a 160 l/h</v>
          </cell>
          <cell r="C15649" t="str">
            <v>cad</v>
          </cell>
          <cell r="D15649" t="str">
            <v>3.532,11</v>
          </cell>
        </row>
        <row r="15650">
          <cell r="A15650" t="str">
            <v>1M.03.060.0030.c</v>
          </cell>
          <cell r="B15650" t="str">
            <v>- oltre 160 fino a 240 l/h</v>
          </cell>
          <cell r="C15650" t="str">
            <v>cad</v>
          </cell>
          <cell r="D15650" t="str">
            <v>7.159,47</v>
          </cell>
        </row>
        <row r="15651">
          <cell r="A15651" t="str">
            <v>1M.03.060.0030.d</v>
          </cell>
          <cell r="B15651" t="str">
            <v>- oltre 240 fino a 650 l/h</v>
          </cell>
          <cell r="C15651" t="str">
            <v>cad</v>
          </cell>
          <cell r="D15651" t="str">
            <v>9.304,56</v>
          </cell>
        </row>
        <row r="15652">
          <cell r="A15652" t="str">
            <v>1M.03.060.0030.e</v>
          </cell>
          <cell r="B15652" t="str">
            <v>- oltre 650 fino a 950 l/h</v>
          </cell>
          <cell r="C15652" t="str">
            <v>cad</v>
          </cell>
          <cell r="D15652" t="str">
            <v>11.381,24</v>
          </cell>
        </row>
        <row r="15653">
          <cell r="A15653" t="str">
            <v>1M.03.060.0030.f</v>
          </cell>
          <cell r="B15653" t="str">
            <v>- oltre 950 fino a 1500 l/h</v>
          </cell>
          <cell r="C15653" t="str">
            <v>cad</v>
          </cell>
          <cell r="D15653" t="str">
            <v>13.526,33</v>
          </cell>
        </row>
        <row r="15654">
          <cell r="A15654" t="str">
            <v>1M.03.060.0030.g</v>
          </cell>
          <cell r="B15654" t="str">
            <v>- oltre 1500 fino a 2000 l/h</v>
          </cell>
          <cell r="C15654" t="str">
            <v>cad</v>
          </cell>
          <cell r="D15654" t="str">
            <v>21.969,67</v>
          </cell>
        </row>
        <row r="15655">
          <cell r="A15655" t="str">
            <v>1M.03.060.0040</v>
          </cell>
          <cell r="B15655" t="str">
            <v>Apparecchi di disinfezione secondo DM 443 del 21.12.1990.</v>
          </cell>
          <cell r="C15655"/>
          <cell r="D15655"/>
        </row>
        <row r="15656">
          <cell r="A15656" t="str">
            <v>1M.03.060.0040.a</v>
          </cell>
          <cell r="B15656" t="str">
            <v>- fino a 10 m³/h</v>
          </cell>
          <cell r="C15656" t="str">
            <v>cad</v>
          </cell>
          <cell r="D15656" t="str">
            <v>864,53</v>
          </cell>
        </row>
        <row r="15657">
          <cell r="A15657" t="str">
            <v>1M.03.060.0040.b</v>
          </cell>
          <cell r="B15657" t="str">
            <v>- oltre 10 fino a 18 m³/h</v>
          </cell>
          <cell r="C15657" t="str">
            <v>cad</v>
          </cell>
          <cell r="D15657" t="str">
            <v>956,76</v>
          </cell>
        </row>
        <row r="15658">
          <cell r="A15658" t="str">
            <v>1M.03.060.0050</v>
          </cell>
          <cell r="B15658" t="str">
            <v>Apparecchi per dosaggio di prodotti di trattamento acque:</v>
          </cell>
          <cell r="C15658"/>
          <cell r="D15658"/>
        </row>
        <row r="15659">
          <cell r="A15659" t="str">
            <v>1M.03.060.0050.a</v>
          </cell>
          <cell r="B15659" t="str">
            <v>- pompa dosatrice elettronica da 1,5 l/h, 12 bar completa di serbatoio con accessori</v>
          </cell>
          <cell r="C15659" t="str">
            <v>cad</v>
          </cell>
          <cell r="D15659" t="str">
            <v>668,50</v>
          </cell>
        </row>
        <row r="15660">
          <cell r="A15660" t="str">
            <v>1M.03.060.0050.b</v>
          </cell>
          <cell r="B15660" t="str">
            <v>- contatore a impulsi DN15</v>
          </cell>
          <cell r="C15660" t="str">
            <v>cad</v>
          </cell>
          <cell r="D15660" t="str">
            <v>203,98</v>
          </cell>
        </row>
        <row r="15661">
          <cell r="A15661" t="str">
            <v>1M.03.060.0050.c</v>
          </cell>
          <cell r="B15661" t="str">
            <v>- contatore a impulsi DN20</v>
          </cell>
          <cell r="C15661" t="str">
            <v>cad</v>
          </cell>
          <cell r="D15661" t="str">
            <v>214,90</v>
          </cell>
        </row>
        <row r="15662">
          <cell r="A15662" t="str">
            <v>1M.03.060.0050.d</v>
          </cell>
          <cell r="B15662" t="str">
            <v>- contatore a impulsi DN25</v>
          </cell>
          <cell r="C15662" t="str">
            <v>cad</v>
          </cell>
          <cell r="D15662" t="str">
            <v>264,08</v>
          </cell>
        </row>
        <row r="15663">
          <cell r="A15663" t="str">
            <v>1M.03.060.0050.e</v>
          </cell>
          <cell r="B15663" t="str">
            <v>- contatore a impulsi DN32</v>
          </cell>
          <cell r="C15663" t="str">
            <v>cad</v>
          </cell>
          <cell r="D15663" t="str">
            <v>302,34</v>
          </cell>
        </row>
        <row r="15664">
          <cell r="A15664" t="str">
            <v>1M.03.060.0050.f</v>
          </cell>
          <cell r="B15664" t="str">
            <v>- contatore a impulsi DN40</v>
          </cell>
          <cell r="C15664" t="str">
            <v>cad</v>
          </cell>
          <cell r="D15664" t="str">
            <v>422,58</v>
          </cell>
        </row>
        <row r="15665">
          <cell r="A15665" t="str">
            <v>1M.03.060.0050.g</v>
          </cell>
          <cell r="B15665" t="str">
            <v>- contatore a impulsi DN50</v>
          </cell>
          <cell r="C15665" t="str">
            <v>cad</v>
          </cell>
          <cell r="D15665" t="str">
            <v>701,28</v>
          </cell>
        </row>
        <row r="15666">
          <cell r="A15666" t="str">
            <v>1M.03.060.0060</v>
          </cell>
          <cell r="B15666" t="str">
            <v>Apparecchi anticalcare magnetici per montaggio su tubazione.</v>
          </cell>
          <cell r="C15666"/>
          <cell r="D15666"/>
        </row>
        <row r="15667">
          <cell r="A15667" t="str">
            <v>1M.03.060.0060.a</v>
          </cell>
          <cell r="B15667" t="str">
            <v>- fino a 1,5 m³/h</v>
          </cell>
          <cell r="C15667" t="str">
            <v>cad</v>
          </cell>
          <cell r="D15667" t="str">
            <v>1.591,34</v>
          </cell>
        </row>
        <row r="15668">
          <cell r="A15668" t="str">
            <v>1M.03.060.0060.b</v>
          </cell>
          <cell r="B15668" t="str">
            <v>- oltre 1,5 fino a 2,5 m³/h</v>
          </cell>
          <cell r="C15668" t="str">
            <v>cad</v>
          </cell>
          <cell r="D15668" t="str">
            <v>2.217,40</v>
          </cell>
        </row>
        <row r="15669">
          <cell r="A15669" t="str">
            <v>1M.03.060.0060.c</v>
          </cell>
          <cell r="B15669" t="str">
            <v>- oltre 2,5 fino a 5 m³/h</v>
          </cell>
          <cell r="C15669" t="str">
            <v>cad</v>
          </cell>
          <cell r="D15669" t="str">
            <v>3.078,15</v>
          </cell>
        </row>
        <row r="15670">
          <cell r="A15670" t="str">
            <v>1M.03.060.0060.d</v>
          </cell>
          <cell r="B15670" t="str">
            <v>- oltre 5 fino a 8 m³/h</v>
          </cell>
          <cell r="C15670" t="str">
            <v>cad</v>
          </cell>
          <cell r="D15670" t="str">
            <v>4.434,83</v>
          </cell>
        </row>
        <row r="15671">
          <cell r="A15671" t="str">
            <v>1M.03.060.0060.e</v>
          </cell>
          <cell r="B15671" t="str">
            <v>- oltre 5 fino a 8 m³/h</v>
          </cell>
          <cell r="C15671" t="str">
            <v>cad</v>
          </cell>
          <cell r="D15671" t="str">
            <v>5.008,63</v>
          </cell>
        </row>
        <row r="15672">
          <cell r="A15672" t="str">
            <v>1M.03.060.0060.f</v>
          </cell>
          <cell r="B15672" t="str">
            <v>- oltre 11 fino a 15 m³/h</v>
          </cell>
          <cell r="C15672" t="str">
            <v>cad</v>
          </cell>
          <cell r="D15672" t="str">
            <v>5.773,72</v>
          </cell>
        </row>
        <row r="15673">
          <cell r="A15673" t="str">
            <v>1M.03.070</v>
          </cell>
          <cell r="B15673" t="str">
            <v>BOLLITORI</v>
          </cell>
          <cell r="C15673"/>
          <cell r="D15673"/>
        </row>
        <row r="15674">
          <cell r="A15674" t="str">
            <v>1M.03.070.0010</v>
          </cell>
          <cell r="B15674" t="str">
            <v>Bollitori verticali in acciaio nero con smaltatura interna, pressione d'esercizio max 6 bar, temperatura d'esercizio max 60 °C, scambiatore con fascio tubiero estraibile per acqua calda, coibentazione sp. 50 mm in lana minerale o poliuretano o guaina flessibile con guscio in pvc, corredati di protezione catodica.</v>
          </cell>
          <cell r="C15674"/>
          <cell r="D15674"/>
        </row>
        <row r="15675">
          <cell r="A15675" t="str">
            <v>1M.03.070.0010.a</v>
          </cell>
          <cell r="B15675" t="str">
            <v>- scambiatore in rame - 200 l - fino a 300 l/h</v>
          </cell>
          <cell r="C15675" t="str">
            <v>cad</v>
          </cell>
          <cell r="D15675" t="str">
            <v>933,25</v>
          </cell>
        </row>
        <row r="15676">
          <cell r="A15676" t="str">
            <v>1M.03.070.0010.b</v>
          </cell>
          <cell r="B15676" t="str">
            <v>- scambiatore in rame - 300 l - fino a 450 l/h</v>
          </cell>
          <cell r="C15676" t="str">
            <v>cad</v>
          </cell>
          <cell r="D15676" t="str">
            <v>1.029,99</v>
          </cell>
        </row>
        <row r="15677">
          <cell r="A15677" t="str">
            <v>1M.03.070.0010.c</v>
          </cell>
          <cell r="B15677" t="str">
            <v>- scambiatore in rame - 500 l - fino a 600 l/h</v>
          </cell>
          <cell r="C15677" t="str">
            <v>cad</v>
          </cell>
          <cell r="D15677" t="str">
            <v>1.210,32</v>
          </cell>
        </row>
        <row r="15678">
          <cell r="A15678" t="str">
            <v>1M.03.070.0010.d</v>
          </cell>
          <cell r="B15678" t="str">
            <v>- scambiatore in rame - 750 l - fino a 900 l/h</v>
          </cell>
          <cell r="C15678" t="str">
            <v>cad</v>
          </cell>
          <cell r="D15678" t="str">
            <v>1.464,45</v>
          </cell>
        </row>
        <row r="15679">
          <cell r="A15679" t="str">
            <v>1M.03.070.0010.e</v>
          </cell>
          <cell r="B15679" t="str">
            <v>- scambiatore in rame - 1000 l - fino a 1200 l/h</v>
          </cell>
          <cell r="C15679" t="str">
            <v>cad</v>
          </cell>
          <cell r="D15679" t="str">
            <v>1.731,26</v>
          </cell>
        </row>
        <row r="15680">
          <cell r="A15680" t="str">
            <v>1M.03.070.0010.f</v>
          </cell>
          <cell r="B15680" t="str">
            <v>- scambiatore in rame - 1500 l - fino a 1800 l/h</v>
          </cell>
          <cell r="C15680" t="str">
            <v>cad</v>
          </cell>
          <cell r="D15680" t="str">
            <v>2.048,22</v>
          </cell>
        </row>
        <row r="15681">
          <cell r="A15681" t="str">
            <v>1M.03.070.0010.g</v>
          </cell>
          <cell r="B15681" t="str">
            <v>- scambiatore in rame - 2000 l - fino a 2400 l/h</v>
          </cell>
          <cell r="C15681" t="str">
            <v>cad</v>
          </cell>
          <cell r="D15681" t="str">
            <v>2.420,67</v>
          </cell>
        </row>
        <row r="15682">
          <cell r="A15682" t="str">
            <v>1M.03.070.0010.h</v>
          </cell>
          <cell r="B15682" t="str">
            <v>- scambiatore in rame - 3000 l - fino a 3600 l/h</v>
          </cell>
          <cell r="C15682" t="str">
            <v>cad</v>
          </cell>
          <cell r="D15682" t="str">
            <v>3.162,94</v>
          </cell>
        </row>
        <row r="15683">
          <cell r="A15683" t="str">
            <v>1M.03.070.0010.i</v>
          </cell>
          <cell r="B15683" t="str">
            <v>- scambiatore in rame - 4000 l - fino a 4800 l/h</v>
          </cell>
          <cell r="C15683" t="str">
            <v>cad</v>
          </cell>
          <cell r="D15683" t="str">
            <v>3.865,44</v>
          </cell>
        </row>
        <row r="15684">
          <cell r="A15684" t="str">
            <v>1M.03.070.0010.j</v>
          </cell>
          <cell r="B15684" t="str">
            <v>- scambiatore in rame - 5000 l - fino a 6000 l/h</v>
          </cell>
          <cell r="C15684" t="str">
            <v>cad</v>
          </cell>
          <cell r="D15684" t="str">
            <v>4.399,10</v>
          </cell>
        </row>
        <row r="15685">
          <cell r="A15685" t="str">
            <v>1M.03.070.0010.k</v>
          </cell>
          <cell r="B15685" t="str">
            <v>- scambiatore in acciaio inox - 200 l - fino a 300 l/h</v>
          </cell>
          <cell r="C15685" t="str">
            <v>cad</v>
          </cell>
          <cell r="D15685" t="str">
            <v>989,00</v>
          </cell>
        </row>
        <row r="15686">
          <cell r="A15686" t="str">
            <v>1M.03.070.0010.l</v>
          </cell>
          <cell r="B15686" t="str">
            <v>- scambiatore in acciaio inox - 300 l - fino a 450 l/h</v>
          </cell>
          <cell r="C15686" t="str">
            <v>cad</v>
          </cell>
          <cell r="D15686" t="str">
            <v>1.095,57</v>
          </cell>
        </row>
        <row r="15687">
          <cell r="A15687" t="str">
            <v>1M.03.070.0010.m</v>
          </cell>
          <cell r="B15687" t="str">
            <v>- scambiatore in acciaio inox - 500 l - fino a 600 l/h</v>
          </cell>
          <cell r="C15687" t="str">
            <v>cad</v>
          </cell>
          <cell r="D15687" t="str">
            <v>1.288,20</v>
          </cell>
        </row>
        <row r="15688">
          <cell r="A15688" t="str">
            <v>1M.03.070.0010.n</v>
          </cell>
          <cell r="B15688" t="str">
            <v>- scambiatore in acciaio inox - 750 l - fino a 900 l/h</v>
          </cell>
          <cell r="C15688" t="str">
            <v>cad</v>
          </cell>
          <cell r="D15688" t="str">
            <v>1.544,79</v>
          </cell>
        </row>
        <row r="15689">
          <cell r="A15689" t="str">
            <v>1M.03.070.0010.o</v>
          </cell>
          <cell r="B15689" t="str">
            <v>- scambiatore in acciaio inox - 1000 l - fino a 1200 l/h</v>
          </cell>
          <cell r="C15689" t="str">
            <v>cad</v>
          </cell>
          <cell r="D15689" t="str">
            <v>1.904,23</v>
          </cell>
        </row>
        <row r="15690">
          <cell r="A15690" t="str">
            <v>1M.03.070.0010.p</v>
          </cell>
          <cell r="B15690" t="str">
            <v>- scambiatore in acciaio inox - 1500 l - fino a 1800 l/h</v>
          </cell>
          <cell r="C15690" t="str">
            <v>cad</v>
          </cell>
          <cell r="D15690" t="str">
            <v>2.349,35</v>
          </cell>
        </row>
        <row r="15691">
          <cell r="A15691" t="str">
            <v>1M.03.070.0010.q</v>
          </cell>
          <cell r="B15691" t="str">
            <v>- scambiatore in acciaio inox - 2000 l - fino a 2400 l/h</v>
          </cell>
          <cell r="C15691" t="str">
            <v>cad</v>
          </cell>
          <cell r="D15691" t="str">
            <v>2.662,50</v>
          </cell>
        </row>
        <row r="15692">
          <cell r="A15692" t="str">
            <v>1M.03.070.0010.r</v>
          </cell>
          <cell r="B15692" t="str">
            <v>- scambiatore in acciaio inox - 3000 l - fino a 3600 l/h</v>
          </cell>
          <cell r="C15692" t="str">
            <v>cad</v>
          </cell>
          <cell r="D15692" t="str">
            <v>3.565,43</v>
          </cell>
        </row>
        <row r="15693">
          <cell r="A15693" t="str">
            <v>1M.03.070.0010.s</v>
          </cell>
          <cell r="B15693" t="str">
            <v>- scambiatore in acciaio inox - 4000 l - fino a 4800 l/h</v>
          </cell>
          <cell r="C15693" t="str">
            <v>cad</v>
          </cell>
          <cell r="D15693" t="str">
            <v>4.479,44</v>
          </cell>
        </row>
        <row r="15694">
          <cell r="A15694" t="str">
            <v>1M.03.070.0010.t</v>
          </cell>
          <cell r="B15694" t="str">
            <v>- scambiatore in acciaio inox - 5000 l - fino a 6000 l/h</v>
          </cell>
          <cell r="C15694" t="str">
            <v>cad</v>
          </cell>
          <cell r="D15694" t="str">
            <v>4.827,01</v>
          </cell>
        </row>
        <row r="15695">
          <cell r="A15695" t="str">
            <v>1M.03.070.0020</v>
          </cell>
          <cell r="B15695" t="str">
            <v>Bollitori verticali in acciaio inox, pressione d'esercizio max 6 bar, temperatura d'esercizio max 60 °C, scambiatore in acciaio inox con fascio tubiero estraibile per acqua calda, coibentazione sp. 50 mm in lana minerale o poliuretano o guaina flessibile con guscio in pvc, corredati di protezione catodica.</v>
          </cell>
          <cell r="C15695"/>
          <cell r="D15695"/>
        </row>
        <row r="15696">
          <cell r="A15696" t="str">
            <v>1M.03.070.0020.a</v>
          </cell>
          <cell r="B15696" t="str">
            <v>- fino a 200 l - 300 l/h</v>
          </cell>
          <cell r="C15696" t="str">
            <v>cad</v>
          </cell>
          <cell r="D15696" t="str">
            <v>1.293,28</v>
          </cell>
        </row>
        <row r="15697">
          <cell r="A15697" t="str">
            <v>1M.03.070.0020.b</v>
          </cell>
          <cell r="B15697" t="str">
            <v>- fino a 300 l - 450 l/h</v>
          </cell>
          <cell r="C15697" t="str">
            <v>cad</v>
          </cell>
          <cell r="D15697" t="str">
            <v>1.448,05</v>
          </cell>
        </row>
        <row r="15698">
          <cell r="A15698" t="str">
            <v>1M.03.070.0020.c</v>
          </cell>
          <cell r="B15698" t="str">
            <v>- fino a 500 l - 600 l/h</v>
          </cell>
          <cell r="C15698" t="str">
            <v>cad</v>
          </cell>
          <cell r="D15698" t="str">
            <v>1.736,59</v>
          </cell>
        </row>
        <row r="15699">
          <cell r="A15699" t="str">
            <v>1M.03.070.0020.d</v>
          </cell>
          <cell r="B15699" t="str">
            <v>- fino a 750 l - 900 l/h</v>
          </cell>
          <cell r="C15699" t="str">
            <v>cad</v>
          </cell>
          <cell r="D15699" t="str">
            <v>2.143,20</v>
          </cell>
        </row>
        <row r="15700">
          <cell r="A15700" t="str">
            <v>1M.03.070.0020.e</v>
          </cell>
          <cell r="B15700" t="str">
            <v>- fino a 1000 l - 1200 l/h</v>
          </cell>
          <cell r="C15700" t="str">
            <v>cad</v>
          </cell>
          <cell r="D15700" t="str">
            <v>2.503,46</v>
          </cell>
        </row>
        <row r="15701">
          <cell r="A15701" t="str">
            <v>1M.03.070.0020.f</v>
          </cell>
          <cell r="B15701" t="str">
            <v>- fino a 1500 l - 1800 l/h</v>
          </cell>
          <cell r="C15701" t="str">
            <v>cad</v>
          </cell>
          <cell r="D15701" t="str">
            <v>3.011,04</v>
          </cell>
        </row>
        <row r="15702">
          <cell r="A15702" t="str">
            <v>1M.03.070.0020.g</v>
          </cell>
          <cell r="B15702" t="str">
            <v>- fino a 2000 l - 2400 l/h</v>
          </cell>
          <cell r="C15702" t="str">
            <v>cad</v>
          </cell>
          <cell r="D15702" t="str">
            <v>3.606,50</v>
          </cell>
        </row>
        <row r="15703">
          <cell r="A15703" t="str">
            <v>1M.03.070.0020.h</v>
          </cell>
          <cell r="B15703" t="str">
            <v>- fino a 3000 l - 3600 l/h</v>
          </cell>
          <cell r="C15703" t="str">
            <v>cad</v>
          </cell>
          <cell r="D15703" t="str">
            <v>4.727,49</v>
          </cell>
        </row>
        <row r="15704">
          <cell r="A15704" t="str">
            <v>1M.03.070.0020.i</v>
          </cell>
          <cell r="B15704" t="str">
            <v>- fino a 4000 l - 4800 l/h</v>
          </cell>
          <cell r="C15704" t="str">
            <v>cad</v>
          </cell>
          <cell r="D15704" t="str">
            <v>5.851,53</v>
          </cell>
        </row>
        <row r="15705">
          <cell r="A15705" t="str">
            <v>1M.03.070.0020.j</v>
          </cell>
          <cell r="B15705" t="str">
            <v>- fino a 5000 l - 6000 l/h</v>
          </cell>
          <cell r="C15705" t="str">
            <v>cad</v>
          </cell>
          <cell r="D15705" t="str">
            <v>6.705,36</v>
          </cell>
        </row>
        <row r="15706">
          <cell r="A15706" t="str">
            <v>1M.03.070.0030</v>
          </cell>
          <cell r="B15706" t="str">
            <v>Aumenti di prezzo per bollitori orizzontali.</v>
          </cell>
          <cell r="C15706"/>
          <cell r="D15706"/>
        </row>
        <row r="15707">
          <cell r="A15707" t="str">
            <v>1M.03.070.0030.a</v>
          </cell>
          <cell r="B15707" t="str">
            <v>- 200 l</v>
          </cell>
          <cell r="C15707" t="str">
            <v>cad</v>
          </cell>
          <cell r="D15707" t="str">
            <v>773,84</v>
          </cell>
        </row>
        <row r="15708">
          <cell r="A15708" t="str">
            <v>1M.03.070.0030.b</v>
          </cell>
          <cell r="B15708" t="str">
            <v>- 300 l</v>
          </cell>
          <cell r="C15708" t="str">
            <v>cad</v>
          </cell>
          <cell r="D15708" t="str">
            <v>899,59</v>
          </cell>
        </row>
        <row r="15709">
          <cell r="A15709" t="str">
            <v>1M.03.070.0030.c</v>
          </cell>
          <cell r="B15709" t="str">
            <v>- 500 l</v>
          </cell>
          <cell r="C15709" t="str">
            <v>cad</v>
          </cell>
          <cell r="D15709" t="str">
            <v>1.126,90</v>
          </cell>
        </row>
        <row r="15710">
          <cell r="A15710" t="str">
            <v>1M.03.070.0030.d</v>
          </cell>
          <cell r="B15710" t="str">
            <v>- 750 l</v>
          </cell>
          <cell r="C15710" t="str">
            <v>cad</v>
          </cell>
          <cell r="D15710" t="str">
            <v>1.429,65</v>
          </cell>
        </row>
        <row r="15711">
          <cell r="A15711" t="str">
            <v>1M.03.070.0030.e</v>
          </cell>
          <cell r="B15711" t="str">
            <v>- 1000 l</v>
          </cell>
          <cell r="C15711" t="str">
            <v>cad</v>
          </cell>
          <cell r="D15711" t="str">
            <v>1.722,75</v>
          </cell>
        </row>
        <row r="15712">
          <cell r="A15712" t="str">
            <v>1M.03.070.0030.f</v>
          </cell>
          <cell r="B15712" t="str">
            <v>- 1500 l</v>
          </cell>
          <cell r="C15712" t="str">
            <v>cad</v>
          </cell>
          <cell r="D15712" t="str">
            <v>2.247,99</v>
          </cell>
        </row>
        <row r="15713">
          <cell r="A15713" t="str">
            <v>1M.03.070.0030.g</v>
          </cell>
          <cell r="B15713" t="str">
            <v>- 2000 l</v>
          </cell>
          <cell r="C15713" t="str">
            <v>cad</v>
          </cell>
          <cell r="D15713" t="str">
            <v>2.617,52</v>
          </cell>
        </row>
        <row r="15714">
          <cell r="A15714" t="str">
            <v>1M.03.070.0030.h</v>
          </cell>
          <cell r="B15714" t="str">
            <v>- 3000 l</v>
          </cell>
          <cell r="C15714" t="str">
            <v>cad</v>
          </cell>
          <cell r="D15714" t="str">
            <v>3.551,92</v>
          </cell>
        </row>
        <row r="15715">
          <cell r="A15715" t="str">
            <v>1M.03.070.0030.i</v>
          </cell>
          <cell r="B15715" t="str">
            <v>- 4000 l</v>
          </cell>
          <cell r="C15715" t="str">
            <v>cad</v>
          </cell>
          <cell r="D15715" t="str">
            <v>4.630,44</v>
          </cell>
        </row>
        <row r="15716">
          <cell r="A15716" t="str">
            <v>1M.03.070.0030.j</v>
          </cell>
          <cell r="B15716" t="str">
            <v>- 5000 l</v>
          </cell>
          <cell r="C15716" t="str">
            <v>cad</v>
          </cell>
          <cell r="D15716" t="str">
            <v>5.040,60</v>
          </cell>
        </row>
        <row r="15717">
          <cell r="A15717" t="str">
            <v>1M.03.070.0040</v>
          </cell>
          <cell r="B15717" t="str">
            <v>Bollitore in acciaio con intercapedine, isolamento termico in poliuretano espanso ecologico opportunamente iniettato e con forte spessore, rivestimento esterno in lamiera smaltatura al titanio a 850° C, multiposizione sia orizzontale che verticale, termostato di temperatura da 30 a 80° C, anodo di magnesio contro le correnti vaganti, lampada spia di funzionamento, flangia di ispezione da 75 mm., pressione max di esercizio 8 bar, intercapedine 3 bar, attacco ricircolo acqua sanitaria, compresa valvola di sicurezza , kit elettrico monofase/trifase, compreso trasporto, installazione e assistenza muraria, della:</v>
          </cell>
          <cell r="C15717"/>
          <cell r="D15717"/>
        </row>
        <row r="15718">
          <cell r="A15718" t="str">
            <v>1M.03.070.0040.a</v>
          </cell>
          <cell r="B15718" t="str">
            <v>- capacità litri 80</v>
          </cell>
          <cell r="C15718" t="str">
            <v>cad</v>
          </cell>
          <cell r="D15718" t="str">
            <v>533,74</v>
          </cell>
        </row>
        <row r="15719">
          <cell r="A15719" t="str">
            <v>1M.03.070.0040.b</v>
          </cell>
          <cell r="B15719" t="str">
            <v>- capacità litri 100</v>
          </cell>
          <cell r="C15719" t="str">
            <v>cad</v>
          </cell>
          <cell r="D15719" t="str">
            <v>559,41</v>
          </cell>
        </row>
        <row r="15720">
          <cell r="A15720" t="str">
            <v>1M.03.070.0040.c</v>
          </cell>
          <cell r="B15720" t="str">
            <v>- capacità litri 120</v>
          </cell>
          <cell r="C15720" t="str">
            <v>cad</v>
          </cell>
          <cell r="D15720" t="str">
            <v>629,99</v>
          </cell>
        </row>
        <row r="15721">
          <cell r="A15721" t="str">
            <v>1M.03.070.0040.d</v>
          </cell>
          <cell r="B15721" t="str">
            <v>- capacità litri 150</v>
          </cell>
          <cell r="C15721" t="str">
            <v>cad</v>
          </cell>
          <cell r="D15721" t="str">
            <v>710,12</v>
          </cell>
        </row>
        <row r="15722">
          <cell r="A15722" t="str">
            <v>1M.03.070.0040.e</v>
          </cell>
          <cell r="B15722" t="str">
            <v>- capacità litri 200</v>
          </cell>
          <cell r="C15722" t="str">
            <v>cad</v>
          </cell>
          <cell r="D15722" t="str">
            <v>866,27</v>
          </cell>
        </row>
        <row r="15723">
          <cell r="A15723" t="str">
            <v>1M.03.080</v>
          </cell>
          <cell r="B15723" t="str">
            <v>SOLLEVAMENTO ACQUE DI SCARICO</v>
          </cell>
          <cell r="C15723"/>
          <cell r="D15723"/>
        </row>
        <row r="15724">
          <cell r="A15724" t="str">
            <v>1M.03.080.0010</v>
          </cell>
          <cell r="B15724" t="str">
            <v>Pompe di sollevamento acque chiare con corpo in plastica o in acciaio inox, motore 220 V - 1f - 2 poli, corredate di interruttore di livello e cavo alimentazione da 10 m con spina.</v>
          </cell>
          <cell r="C15724"/>
          <cell r="D15724"/>
        </row>
        <row r="15725">
          <cell r="A15725" t="str">
            <v>1M.03.080.0010.a</v>
          </cell>
          <cell r="B15725" t="str">
            <v>- in plastica - fino a 5 m³/h - fino a 50 kPa - 10 mm</v>
          </cell>
          <cell r="C15725" t="str">
            <v>cad</v>
          </cell>
          <cell r="D15725" t="str">
            <v>328,30</v>
          </cell>
        </row>
        <row r="15726">
          <cell r="A15726" t="str">
            <v>1M.03.080.0010.b</v>
          </cell>
          <cell r="B15726" t="str">
            <v>- in plastica - fino a 5 m³/h - oltre 50 fino a 100 kPa - 10 mm</v>
          </cell>
          <cell r="C15726" t="str">
            <v>cad</v>
          </cell>
          <cell r="D15726" t="str">
            <v>367,50</v>
          </cell>
        </row>
        <row r="15727">
          <cell r="A15727" t="str">
            <v>1M.03.080.0010.c</v>
          </cell>
          <cell r="B15727" t="str">
            <v>- in plastica - fino a 5 m³/h - fino a 50 kPa - 35 mm</v>
          </cell>
          <cell r="C15727" t="str">
            <v>cad</v>
          </cell>
          <cell r="D15727" t="str">
            <v>399,54</v>
          </cell>
        </row>
        <row r="15728">
          <cell r="A15728" t="str">
            <v>1M.03.080.0010.d</v>
          </cell>
          <cell r="B15728" t="str">
            <v>- in plastica - oltre 5 fino a 10 m³/h - fino a 50 kPa - 35 mm</v>
          </cell>
          <cell r="C15728" t="str">
            <v>cad</v>
          </cell>
          <cell r="D15728" t="str">
            <v>452,62</v>
          </cell>
        </row>
        <row r="15729">
          <cell r="A15729" t="str">
            <v>1M.03.080.0010.e</v>
          </cell>
          <cell r="B15729" t="str">
            <v>- in acciaio inox - fino a 10 m³/h - fino a 50 kPa - 10 mm</v>
          </cell>
          <cell r="C15729" t="str">
            <v>cad</v>
          </cell>
          <cell r="D15729" t="str">
            <v>524,81</v>
          </cell>
        </row>
        <row r="15730">
          <cell r="A15730" t="str">
            <v>1M.03.080.0010.f</v>
          </cell>
          <cell r="B15730" t="str">
            <v>- in acciaio inox - fino a 10 m³/h - oltre 50 fino a 100 kPa - 10 mm</v>
          </cell>
          <cell r="C15730" t="str">
            <v>cad</v>
          </cell>
          <cell r="D15730" t="str">
            <v>585,07</v>
          </cell>
        </row>
        <row r="15731">
          <cell r="A15731" t="str">
            <v>1M.03.080.0010.g</v>
          </cell>
          <cell r="B15731" t="str">
            <v>- in acciaio inox - oltre 10 fino a 20 m³/h - fino a 50 kPa - 10 mm</v>
          </cell>
          <cell r="C15731" t="str">
            <v>cad</v>
          </cell>
          <cell r="D15731" t="str">
            <v>552,07</v>
          </cell>
        </row>
        <row r="15732">
          <cell r="A15732" t="str">
            <v>1M.03.080.0010.h</v>
          </cell>
          <cell r="B15732" t="str">
            <v>- in acciaio inox - oltre 10 fino a 20 m³/h - oltre 50 fino a 100 kPa - 10 mm</v>
          </cell>
          <cell r="C15732" t="str">
            <v>cad</v>
          </cell>
          <cell r="D15732" t="str">
            <v>739,05</v>
          </cell>
        </row>
        <row r="15733">
          <cell r="A15733" t="str">
            <v>1M.03.080.0010.i</v>
          </cell>
          <cell r="B15733" t="str">
            <v>- in acciaio inox - fino a 10 m³/h - fino a 50 kPa - 35 mm</v>
          </cell>
          <cell r="C15733" t="str">
            <v>cad</v>
          </cell>
          <cell r="D15733" t="str">
            <v>549,21</v>
          </cell>
        </row>
        <row r="15734">
          <cell r="A15734" t="str">
            <v>1M.03.080.0010.j</v>
          </cell>
          <cell r="B15734" t="str">
            <v>- in acciaio inox - fino a 10 m³/h - oltre 50 fino a 100 kPa - 35 mm</v>
          </cell>
          <cell r="C15734" t="str">
            <v>cad</v>
          </cell>
          <cell r="D15734" t="str">
            <v>586,93</v>
          </cell>
        </row>
        <row r="15735">
          <cell r="A15735" t="str">
            <v>1M.03.080.0010.k</v>
          </cell>
          <cell r="B15735" t="str">
            <v>- in acciaio inox - oltre 10 fino a 20 m³/h - fino a 50 kPa - 35 mm</v>
          </cell>
          <cell r="C15735" t="str">
            <v>cad</v>
          </cell>
          <cell r="D15735" t="str">
            <v>626,20</v>
          </cell>
        </row>
        <row r="15736">
          <cell r="A15736" t="str">
            <v>1M.03.080.0020</v>
          </cell>
          <cell r="B15736" t="str">
            <v>Pompe di sollevamento acque chiare con corpo in acciaio inox e motore 380 V - 3f - 50 Hz, 2 poli.</v>
          </cell>
          <cell r="C15736"/>
          <cell r="D15736"/>
        </row>
        <row r="15737">
          <cell r="A15737" t="str">
            <v>1M.03.080.0020.a</v>
          </cell>
          <cell r="B15737" t="str">
            <v>- fino a 10 m³/h - fino a 50 kPa - 10 mm</v>
          </cell>
          <cell r="C15737" t="str">
            <v>cad</v>
          </cell>
          <cell r="D15737" t="str">
            <v>508,09</v>
          </cell>
        </row>
        <row r="15738">
          <cell r="A15738" t="str">
            <v>1M.03.080.0020.b</v>
          </cell>
          <cell r="B15738" t="str">
            <v>- fino a 10 m³/h - oltre 50 fino a 100 kPa - 10 mm</v>
          </cell>
          <cell r="C15738" t="str">
            <v>cad</v>
          </cell>
          <cell r="D15738" t="str">
            <v>563,08</v>
          </cell>
        </row>
        <row r="15739">
          <cell r="A15739" t="str">
            <v>1M.03.080.0020.c</v>
          </cell>
          <cell r="B15739" t="str">
            <v>- oltre 10 fino a 20 m³/h - fino a 50 kPa - 10 mm</v>
          </cell>
          <cell r="C15739" t="str">
            <v>cad</v>
          </cell>
          <cell r="D15739" t="str">
            <v>524,81</v>
          </cell>
        </row>
        <row r="15740">
          <cell r="A15740" t="str">
            <v>1M.03.080.0020.d</v>
          </cell>
          <cell r="B15740" t="str">
            <v>- oltre 10 fino a 20 m³/h - oltre 50 fino a 100 kPa - 10 mm</v>
          </cell>
          <cell r="C15740" t="str">
            <v>cad</v>
          </cell>
          <cell r="D15740" t="str">
            <v>706,05</v>
          </cell>
        </row>
        <row r="15741">
          <cell r="A15741" t="str">
            <v>1M.03.080.0020.e</v>
          </cell>
          <cell r="B15741" t="str">
            <v>- oltre 10 fino a 20 m³/h - oltre 100 fino a 150 kPa - 10 mm</v>
          </cell>
          <cell r="C15741" t="str">
            <v>cad</v>
          </cell>
          <cell r="D15741" t="str">
            <v>867,21</v>
          </cell>
        </row>
        <row r="15742">
          <cell r="A15742" t="str">
            <v>1M.03.080.0020.f</v>
          </cell>
          <cell r="B15742" t="str">
            <v>- oltre 20 fino a 30 m³/h - fino a 50 kPa - 10 mm</v>
          </cell>
          <cell r="C15742" t="str">
            <v>cad</v>
          </cell>
          <cell r="D15742" t="str">
            <v>805,59</v>
          </cell>
        </row>
        <row r="15743">
          <cell r="A15743" t="str">
            <v>1M.03.080.0020.g</v>
          </cell>
          <cell r="B15743" t="str">
            <v>- oltre 30 fino a 50 m³/h - fino a 50 kPa - 10 mm</v>
          </cell>
          <cell r="C15743" t="str">
            <v>cad</v>
          </cell>
          <cell r="D15743" t="str">
            <v>922,75</v>
          </cell>
        </row>
        <row r="15744">
          <cell r="A15744" t="str">
            <v>1M.03.080.0020.h</v>
          </cell>
          <cell r="B15744" t="str">
            <v>- fino a 10 m³/h - fino a 50 kPa - 35 mm</v>
          </cell>
          <cell r="C15744" t="str">
            <v>cad</v>
          </cell>
          <cell r="D15744" t="str">
            <v>552,07</v>
          </cell>
        </row>
        <row r="15745">
          <cell r="A15745" t="str">
            <v>1M.03.080.0020.i</v>
          </cell>
          <cell r="B15745" t="str">
            <v>- fino a 10 m³/h - oltre 50 fino a 100 kPa - 35 mm</v>
          </cell>
          <cell r="C15745" t="str">
            <v>cad</v>
          </cell>
          <cell r="D15745" t="str">
            <v>607,08</v>
          </cell>
        </row>
        <row r="15746">
          <cell r="A15746" t="str">
            <v>1M.03.080.0020.j</v>
          </cell>
          <cell r="B15746" t="str">
            <v>- fino a 10 m³/h - oltre 100 fino a 150 kPa - 35 mm</v>
          </cell>
          <cell r="C15746" t="str">
            <v>cad</v>
          </cell>
          <cell r="D15746" t="str">
            <v>766,78</v>
          </cell>
        </row>
        <row r="15747">
          <cell r="A15747" t="str">
            <v>1M.03.080.0020.k</v>
          </cell>
          <cell r="B15747" t="str">
            <v>- oltre 10 fino a 20 m³/h - fino a 50 kPa - 35 mm</v>
          </cell>
          <cell r="C15747" t="str">
            <v>cad</v>
          </cell>
          <cell r="D15747" t="str">
            <v>607,08</v>
          </cell>
        </row>
        <row r="15748">
          <cell r="A15748" t="str">
            <v>1M.03.080.0020.l</v>
          </cell>
          <cell r="B15748" t="str">
            <v>- oltre 10 fino a 20 m³/h - oltre 50 fino a 100 kPa - 35 mm</v>
          </cell>
          <cell r="C15748" t="str">
            <v>cad</v>
          </cell>
          <cell r="D15748" t="str">
            <v>766,78</v>
          </cell>
        </row>
        <row r="15749">
          <cell r="A15749" t="str">
            <v>1M.03.080.0020.m</v>
          </cell>
          <cell r="B15749" t="str">
            <v>- oltre 20 fino a 30 m³/h - fino a 50 kPa - 35 mm</v>
          </cell>
          <cell r="C15749" t="str">
            <v>cad</v>
          </cell>
          <cell r="D15749" t="str">
            <v>822,45</v>
          </cell>
        </row>
        <row r="15750">
          <cell r="A15750" t="str">
            <v>1M.03.080.0030</v>
          </cell>
          <cell r="B15750" t="str">
            <v>Pompe di sollevamento acque aggressive (piscine) con corpo in acciaio inox, motore 220 V - 1f - 2 poli, mantello di raffreddamento, corredate di interruttore di livello e cavo alimentazione da 10 m con spina.</v>
          </cell>
          <cell r="C15750"/>
          <cell r="D15750"/>
        </row>
        <row r="15751">
          <cell r="A15751" t="str">
            <v>1M.03.080.0030.a</v>
          </cell>
          <cell r="B15751" t="str">
            <v>- fino a 10 m³/h - fino a 50 kPa - 10 mm</v>
          </cell>
          <cell r="C15751" t="str">
            <v>cad</v>
          </cell>
          <cell r="D15751" t="str">
            <v>809,35</v>
          </cell>
        </row>
        <row r="15752">
          <cell r="A15752" t="str">
            <v>1M.03.080.0030.b</v>
          </cell>
          <cell r="B15752" t="str">
            <v>- fino a 10 m³/h - oltre 50 fino a 100 kPa - 10 mm</v>
          </cell>
          <cell r="C15752" t="str">
            <v>cad</v>
          </cell>
          <cell r="D15752" t="str">
            <v>919,34</v>
          </cell>
        </row>
        <row r="15753">
          <cell r="A15753" t="str">
            <v>1M.03.080.0030.c</v>
          </cell>
          <cell r="B15753" t="str">
            <v>- oltre 10 fino a 20 m³/h - fino a 50 kPa - 10 mm</v>
          </cell>
          <cell r="C15753" t="str">
            <v>cad</v>
          </cell>
          <cell r="D15753" t="str">
            <v>865,76</v>
          </cell>
        </row>
        <row r="15754">
          <cell r="A15754" t="str">
            <v>1M.03.080.0030.d</v>
          </cell>
          <cell r="B15754" t="str">
            <v>- oltre 10 fino a 20 m³/h - oltre 50 fino a 100 kPa - 10 mm</v>
          </cell>
          <cell r="C15754" t="str">
            <v>cad</v>
          </cell>
          <cell r="D15754" t="str">
            <v>1.113,46</v>
          </cell>
        </row>
        <row r="15755">
          <cell r="A15755" t="str">
            <v>1M.03.080.0040</v>
          </cell>
          <cell r="B15755" t="str">
            <v>Pompe di sollevamento acque aggressive (piscine) con corpo in acciaio inox, motore 380 V - 3f - 50 Hz, 2 poli e mantello di raffreddamento.</v>
          </cell>
          <cell r="C15755"/>
          <cell r="D15755"/>
        </row>
        <row r="15756">
          <cell r="A15756" t="str">
            <v>1M.03.080.0040.a</v>
          </cell>
          <cell r="B15756" t="str">
            <v>- fino a 10 m³/h - fino a 50 kPa - 10 mm</v>
          </cell>
          <cell r="C15756" t="str">
            <v>cad</v>
          </cell>
          <cell r="D15756" t="str">
            <v>789,75</v>
          </cell>
        </row>
        <row r="15757">
          <cell r="A15757" t="str">
            <v>1M.03.080.0040.b</v>
          </cell>
          <cell r="B15757" t="str">
            <v>- fino a 10 m³/h - oltre 50 fino a 100 kPa - 10 mm</v>
          </cell>
          <cell r="C15757" t="str">
            <v>cad</v>
          </cell>
          <cell r="D15757" t="str">
            <v>958,06</v>
          </cell>
        </row>
        <row r="15758">
          <cell r="A15758" t="str">
            <v>1M.03.080.0040.c</v>
          </cell>
          <cell r="B15758" t="str">
            <v>- fino a 10 m³/h - oltre 100 fino a 150 kPa - 10 mm</v>
          </cell>
          <cell r="C15758" t="str">
            <v>cad</v>
          </cell>
          <cell r="D15758" t="str">
            <v>1.139,28</v>
          </cell>
        </row>
        <row r="15759">
          <cell r="A15759" t="str">
            <v>1M.03.080.0040.d</v>
          </cell>
          <cell r="B15759" t="str">
            <v>- oltre 10 fino a 20 m³/h - fino a 50 kPa - 10 mm</v>
          </cell>
          <cell r="C15759" t="str">
            <v>cad</v>
          </cell>
          <cell r="D15759" t="str">
            <v>822,73</v>
          </cell>
        </row>
        <row r="15760">
          <cell r="A15760" t="str">
            <v>1M.03.080.0040.e</v>
          </cell>
          <cell r="B15760" t="str">
            <v>- oltre 10 fino a 20 m³/h - oltre 50 fino a 100 kPa - 10 mm</v>
          </cell>
          <cell r="C15760" t="str">
            <v>cad</v>
          </cell>
          <cell r="D15760" t="str">
            <v>1.107,24</v>
          </cell>
        </row>
        <row r="15761">
          <cell r="A15761" t="str">
            <v>1M.03.080.0040.f</v>
          </cell>
          <cell r="B15761" t="str">
            <v>- oltre 20 fino a 30 m³/h - fino a 50 kPa - 10 mm</v>
          </cell>
          <cell r="C15761" t="str">
            <v>cad</v>
          </cell>
          <cell r="D15761" t="str">
            <v>1.191,01</v>
          </cell>
        </row>
        <row r="15762">
          <cell r="A15762" t="str">
            <v>1M.03.080.0050</v>
          </cell>
          <cell r="B15762" t="str">
            <v>Pompe di sollevamento acque nere con corpo in ghisa e motore 220 V - 1f - 50 Hz, 2 poli, corredate di interruttore di livello e cavo alimentazione da 10 m con spina.</v>
          </cell>
          <cell r="C15762"/>
          <cell r="D15762"/>
        </row>
        <row r="15763">
          <cell r="A15763" t="str">
            <v>1M.03.080.0050.a</v>
          </cell>
          <cell r="B15763" t="str">
            <v>- fino a 5 m³/h - fino a 50 kPa - 45 mm</v>
          </cell>
          <cell r="C15763" t="str">
            <v>cad</v>
          </cell>
          <cell r="D15763" t="str">
            <v>478,43</v>
          </cell>
        </row>
        <row r="15764">
          <cell r="A15764" t="str">
            <v>1M.03.080.0050.b</v>
          </cell>
          <cell r="B15764" t="str">
            <v>- fino a 5 m³/h - oltre 50 fino a 100 kPa - 45 mm</v>
          </cell>
          <cell r="C15764" t="str">
            <v>cad</v>
          </cell>
          <cell r="D15764" t="str">
            <v>540,61</v>
          </cell>
        </row>
        <row r="15765">
          <cell r="A15765" t="str">
            <v>1M.03.080.0050.c</v>
          </cell>
          <cell r="B15765" t="str">
            <v>- fino a 5 m³/h - oltre 100 fino a 150 kPa - 45 mm</v>
          </cell>
          <cell r="C15765" t="str">
            <v>cad</v>
          </cell>
          <cell r="D15765" t="str">
            <v>649,14</v>
          </cell>
        </row>
        <row r="15766">
          <cell r="A15766" t="str">
            <v>1M.03.080.0050.d</v>
          </cell>
          <cell r="B15766" t="str">
            <v>- oltre 5 fino a 10 m³/h - fino a 50 kPa - 45 mm</v>
          </cell>
          <cell r="C15766" t="str">
            <v>cad</v>
          </cell>
          <cell r="D15766" t="str">
            <v>502,35</v>
          </cell>
        </row>
        <row r="15767">
          <cell r="A15767" t="str">
            <v>1M.03.080.0050.e</v>
          </cell>
          <cell r="B15767" t="str">
            <v>- oltre 5 fino a 10 m³/h - oltre 50 fino a 100 kPa - 45 mm</v>
          </cell>
          <cell r="C15767" t="str">
            <v>cad</v>
          </cell>
          <cell r="D15767" t="str">
            <v>647,25</v>
          </cell>
        </row>
        <row r="15768">
          <cell r="A15768" t="str">
            <v>1M.03.080.0050.f</v>
          </cell>
          <cell r="B15768" t="str">
            <v>- oltre 10 fino a 20 m³/h - fino a 50 kPa - 45 mm</v>
          </cell>
          <cell r="C15768" t="str">
            <v>cad</v>
          </cell>
          <cell r="D15768" t="str">
            <v>768,63</v>
          </cell>
        </row>
        <row r="15769">
          <cell r="A15769" t="str">
            <v>1M.03.080.0050.g</v>
          </cell>
          <cell r="B15769" t="str">
            <v>- girante trituratrice - fino a 8 m³/h - fino a 100 kPa - 100 mm</v>
          </cell>
          <cell r="C15769" t="str">
            <v>cad</v>
          </cell>
          <cell r="D15769" t="str">
            <v>1.177,54</v>
          </cell>
        </row>
        <row r="15770">
          <cell r="A15770" t="str">
            <v>1M.03.080.0060</v>
          </cell>
          <cell r="B15770" t="str">
            <v>Pompe di sollevamento acque nere con corpo in ghisa e motore 380 V - 3f - 50 Hz, 2 poli.</v>
          </cell>
          <cell r="C15770"/>
          <cell r="D15770"/>
        </row>
        <row r="15771">
          <cell r="A15771" t="str">
            <v>1M.03.080.0060.a</v>
          </cell>
          <cell r="B15771" t="str">
            <v>- fino a 5 m³/h - fino a 50 kPa - 45 mm</v>
          </cell>
          <cell r="C15771" t="str">
            <v>cad</v>
          </cell>
          <cell r="D15771" t="str">
            <v>481,31</v>
          </cell>
        </row>
        <row r="15772">
          <cell r="A15772" t="str">
            <v>1M.03.080.0060.b</v>
          </cell>
          <cell r="B15772" t="str">
            <v>- fino a 5 m³/h - oltre 50 fino a 100 kPa - 45 mm</v>
          </cell>
          <cell r="C15772" t="str">
            <v>cad</v>
          </cell>
          <cell r="D15772" t="str">
            <v>537,72</v>
          </cell>
        </row>
        <row r="15773">
          <cell r="A15773" t="str">
            <v>1M.03.080.0060.c</v>
          </cell>
          <cell r="B15773" t="str">
            <v>- fino a 5 m³/h - oltre 100 fino a 150 kPa - 45 mm</v>
          </cell>
          <cell r="C15773" t="str">
            <v>cad</v>
          </cell>
          <cell r="D15773" t="str">
            <v>707,01</v>
          </cell>
        </row>
        <row r="15774">
          <cell r="A15774" t="str">
            <v>1M.03.080.0060.d</v>
          </cell>
          <cell r="B15774" t="str">
            <v>- fino a 5 m³/h - oltre 150 fino a 200 kPa - 45 mm</v>
          </cell>
          <cell r="C15774" t="str">
            <v>cad</v>
          </cell>
          <cell r="D15774" t="str">
            <v>1.185,20</v>
          </cell>
        </row>
        <row r="15775">
          <cell r="A15775" t="str">
            <v>1M.03.080.0060.e</v>
          </cell>
          <cell r="B15775" t="str">
            <v>- oltre 5 fino a 10 m³/h - fino a 50 kPa - 45 mm</v>
          </cell>
          <cell r="C15775" t="str">
            <v>cad</v>
          </cell>
          <cell r="D15775" t="str">
            <v>497,09</v>
          </cell>
        </row>
        <row r="15776">
          <cell r="A15776" t="str">
            <v>1M.03.080.0060.f</v>
          </cell>
          <cell r="B15776" t="str">
            <v>- oltre 5 fino a 10 m³/h - oltre 50 fino a 100 kPa - 45 mm</v>
          </cell>
          <cell r="C15776" t="str">
            <v>cad</v>
          </cell>
          <cell r="D15776" t="str">
            <v>644,86</v>
          </cell>
        </row>
        <row r="15777">
          <cell r="A15777" t="str">
            <v>1M.03.080.0060.g</v>
          </cell>
          <cell r="B15777" t="str">
            <v>- oltre 5 fino a 10 m³/h - oltre 100 fino a 200 kPa - 45 mm</v>
          </cell>
          <cell r="C15777" t="str">
            <v>cad</v>
          </cell>
          <cell r="D15777" t="str">
            <v>1.193,82</v>
          </cell>
        </row>
        <row r="15778">
          <cell r="A15778" t="str">
            <v>1M.03.080.0060.h</v>
          </cell>
          <cell r="B15778" t="str">
            <v>- oltre 10 fino a 20 m³/h - fino a 50 kPa - 45 mm</v>
          </cell>
          <cell r="C15778" t="str">
            <v>cad</v>
          </cell>
          <cell r="D15778" t="str">
            <v>1.014,96</v>
          </cell>
        </row>
        <row r="15779">
          <cell r="A15779" t="str">
            <v>1M.03.080.0060.i</v>
          </cell>
          <cell r="B15779" t="str">
            <v>- oltre 10 fino a 20 m³/h - oltre 50 fino a 100 kPa - 45 mm</v>
          </cell>
          <cell r="C15779" t="str">
            <v>cad</v>
          </cell>
          <cell r="D15779" t="str">
            <v>1.153,63</v>
          </cell>
        </row>
        <row r="15780">
          <cell r="A15780" t="str">
            <v>1M.03.080.0060.j</v>
          </cell>
          <cell r="B15780" t="str">
            <v>- oltre 10 fino a 20 m³/h - oltre 100 fino a 200 kPa - 45 mm</v>
          </cell>
          <cell r="C15780" t="str">
            <v>cad</v>
          </cell>
          <cell r="D15780" t="str">
            <v>1.193,82</v>
          </cell>
        </row>
        <row r="15781">
          <cell r="A15781" t="str">
            <v>1M.03.080.0060.k</v>
          </cell>
          <cell r="B15781" t="str">
            <v>- oltre 10 fino a 20 m³/h - oltre 200 fino a 400 kPa - 45 mm</v>
          </cell>
          <cell r="C15781" t="str">
            <v>cad</v>
          </cell>
          <cell r="D15781" t="str">
            <v>3.595,24</v>
          </cell>
        </row>
        <row r="15782">
          <cell r="A15782" t="str">
            <v>1M.03.080.0060.l</v>
          </cell>
          <cell r="B15782" t="str">
            <v>- oltre 20 fino a 40 m³/h - fino a 50 kPa - 45 mm</v>
          </cell>
          <cell r="C15782" t="str">
            <v>cad</v>
          </cell>
          <cell r="D15782" t="str">
            <v>1.219,69</v>
          </cell>
        </row>
        <row r="15783">
          <cell r="A15783" t="str">
            <v>1M.03.080.0060.m</v>
          </cell>
          <cell r="B15783" t="str">
            <v>- oltre 20 fino a 40 m³/h - oltre 50 fino a 100 kPa - 45 mm</v>
          </cell>
          <cell r="C15783" t="str">
            <v>cad</v>
          </cell>
          <cell r="D15783" t="str">
            <v>1.296,20</v>
          </cell>
        </row>
        <row r="15784">
          <cell r="A15784" t="str">
            <v>1M.03.080.0060.n</v>
          </cell>
          <cell r="B15784" t="str">
            <v>- oltre 20 fino a 40 m³/h - oltre 100 fino a 400 kPa - 45 mm</v>
          </cell>
          <cell r="C15784" t="str">
            <v>cad</v>
          </cell>
          <cell r="D15784" t="str">
            <v>3.956,80</v>
          </cell>
        </row>
        <row r="15785">
          <cell r="A15785" t="str">
            <v>1M.03.080.0060.o</v>
          </cell>
          <cell r="B15785" t="str">
            <v>- girante trituratrice - fino a 10 m³/h - fino a 100 kPa</v>
          </cell>
          <cell r="C15785" t="str">
            <v>cad</v>
          </cell>
          <cell r="D15785" t="str">
            <v>1.077,13</v>
          </cell>
        </row>
        <row r="15786">
          <cell r="A15786" t="str">
            <v>1M.03.080.0060.p</v>
          </cell>
          <cell r="B15786" t="str">
            <v>- girante trituratrice - fino a 10 m³/h - oltre 100 fino a 200 kPa</v>
          </cell>
          <cell r="C15786" t="str">
            <v>cad</v>
          </cell>
          <cell r="D15786" t="str">
            <v>1.478,80</v>
          </cell>
        </row>
        <row r="15787">
          <cell r="A15787" t="str">
            <v>1M.03.080.0060.q</v>
          </cell>
          <cell r="B15787" t="str">
            <v>- girante trituratrice - fino a 10 m³/h - oltre 200 fino a 300 kPa</v>
          </cell>
          <cell r="C15787" t="str">
            <v>cad</v>
          </cell>
          <cell r="D15787" t="str">
            <v>1.799,17</v>
          </cell>
        </row>
        <row r="15788">
          <cell r="A15788" t="str">
            <v>1M.03.080.0060.r</v>
          </cell>
          <cell r="B15788" t="str">
            <v>- girante trituratrice - oltre 10 fino a 15 m³/h - fino a 100 kPa</v>
          </cell>
          <cell r="C15788" t="str">
            <v>cad</v>
          </cell>
          <cell r="D15788" t="str">
            <v>1.475,94</v>
          </cell>
        </row>
        <row r="15789">
          <cell r="A15789" t="str">
            <v>1M.03.080.0060.s</v>
          </cell>
          <cell r="B15789" t="str">
            <v>- girante trituratrice - oltre 10 fino a 15 m³/h - oltre 100 fino a 200 kPa</v>
          </cell>
          <cell r="C15789" t="str">
            <v>cad</v>
          </cell>
          <cell r="D15789" t="str">
            <v>1.795,35</v>
          </cell>
        </row>
        <row r="15790">
          <cell r="A15790" t="str">
            <v>1M.03.080.0060.t</v>
          </cell>
          <cell r="B15790" t="str">
            <v>- girante trituratrice - oltre 10 fino a 15 m³/h - oltre 200 fino a 300 kPa</v>
          </cell>
          <cell r="C15790" t="str">
            <v>cad</v>
          </cell>
          <cell r="D15790" t="str">
            <v>1.799,17</v>
          </cell>
        </row>
        <row r="15791">
          <cell r="A15791" t="str">
            <v>1M.03.080.0070</v>
          </cell>
          <cell r="B15791" t="str">
            <v>Pompe di sollevamento acque nere con corpo in ghisa e motore 380 V - 3f - 50 Hz, 4 poli.</v>
          </cell>
          <cell r="C15791"/>
          <cell r="D15791"/>
        </row>
        <row r="15792">
          <cell r="A15792" t="str">
            <v>1M.03.080.0070.a</v>
          </cell>
          <cell r="B15792" t="str">
            <v>- fino a 10 m³/h - fino a 50 kPa - 65 mm</v>
          </cell>
          <cell r="C15792" t="str">
            <v>cad</v>
          </cell>
          <cell r="D15792" t="str">
            <v>1.197,63</v>
          </cell>
        </row>
        <row r="15793">
          <cell r="A15793" t="str">
            <v>1M.03.080.0070.b</v>
          </cell>
          <cell r="B15793" t="str">
            <v>- fino a 10 m³/h - oltre 50 fino a 100 kPa - 65 mm</v>
          </cell>
          <cell r="C15793" t="str">
            <v>cad</v>
          </cell>
          <cell r="D15793" t="str">
            <v>1.361,16</v>
          </cell>
        </row>
        <row r="15794">
          <cell r="A15794" t="str">
            <v>1M.03.080.0070.c</v>
          </cell>
          <cell r="B15794" t="str">
            <v>- fino a 10 m³/h - oltre 100 fino a 200 kPa - 65 mm</v>
          </cell>
          <cell r="C15794" t="str">
            <v>cad</v>
          </cell>
          <cell r="D15794" t="str">
            <v>3.245,21</v>
          </cell>
        </row>
        <row r="15795">
          <cell r="A15795" t="str">
            <v>1M.03.080.0070.d</v>
          </cell>
          <cell r="B15795" t="str">
            <v>- oltre 10 fino a 20 m³/h - fino a 50 kPa - 65 mm</v>
          </cell>
          <cell r="C15795" t="str">
            <v>cad</v>
          </cell>
          <cell r="D15795" t="str">
            <v>1.200,50</v>
          </cell>
        </row>
        <row r="15796">
          <cell r="A15796" t="str">
            <v>1M.03.080.0070.e</v>
          </cell>
          <cell r="B15796" t="str">
            <v>- oltre 10 fino a 20 m³/h - oltre 50 fino a 100 kPa - 65 mm</v>
          </cell>
          <cell r="C15796" t="str">
            <v>cad</v>
          </cell>
          <cell r="D15796" t="str">
            <v>1.721,72</v>
          </cell>
        </row>
        <row r="15797">
          <cell r="A15797" t="str">
            <v>1M.03.080.0070.f</v>
          </cell>
          <cell r="B15797" t="str">
            <v>- oltre 10 fino a 20 m³/h - oltre 100 fino a 200 kPa - 65 mm</v>
          </cell>
          <cell r="C15797" t="str">
            <v>cad</v>
          </cell>
          <cell r="D15797" t="str">
            <v>3.245,21</v>
          </cell>
        </row>
        <row r="15798">
          <cell r="A15798" t="str">
            <v>1M.03.080.0070.g</v>
          </cell>
          <cell r="B15798" t="str">
            <v>- oltre 20 fino a 40 m³/h - fino a 50 kPa - 65 mm</v>
          </cell>
          <cell r="C15798" t="str">
            <v>cad</v>
          </cell>
          <cell r="D15798" t="str">
            <v>1.414,79</v>
          </cell>
        </row>
        <row r="15799">
          <cell r="A15799" t="str">
            <v>1M.03.080.0070.h</v>
          </cell>
          <cell r="B15799" t="str">
            <v>- oltre 20 fino a 40 m³/h - oltre 50 fino a 100 kPa - 65 mm</v>
          </cell>
          <cell r="C15799" t="str">
            <v>cad</v>
          </cell>
          <cell r="D15799" t="str">
            <v>1.777,25</v>
          </cell>
        </row>
        <row r="15800">
          <cell r="A15800" t="str">
            <v>1M.03.080.0070.i</v>
          </cell>
          <cell r="B15800" t="str">
            <v>- oltre 20 fino a 40 m³/h - oltre 100 fino a 200 kPa - 65 mm</v>
          </cell>
          <cell r="C15800" t="str">
            <v>cad</v>
          </cell>
          <cell r="D15800" t="str">
            <v>3.961,53</v>
          </cell>
        </row>
        <row r="15801">
          <cell r="A15801" t="str">
            <v>1M.03.080.0070.j</v>
          </cell>
          <cell r="B15801" t="str">
            <v>- oltre 40 fino a 80 m³/h - fino a 50 kPa - 80 mm</v>
          </cell>
          <cell r="C15801" t="str">
            <v>cad</v>
          </cell>
          <cell r="D15801" t="str">
            <v>2.903,85</v>
          </cell>
        </row>
        <row r="15802">
          <cell r="A15802" t="str">
            <v>1M.03.080.0070.k</v>
          </cell>
          <cell r="B15802" t="str">
            <v>- oltre 40 fino a 80 m³/h - oltre 50 fino a 100 kPa - 80 mm</v>
          </cell>
          <cell r="C15802" t="str">
            <v>cad</v>
          </cell>
          <cell r="D15802" t="str">
            <v>3.177,10</v>
          </cell>
        </row>
        <row r="15803">
          <cell r="A15803" t="str">
            <v>1M.03.080.0070.l</v>
          </cell>
          <cell r="B15803" t="str">
            <v>- oltre 40 fino a 80 m³/h - oltre 100 fino a 200 kPa - 80 mm</v>
          </cell>
          <cell r="C15803" t="str">
            <v>cad</v>
          </cell>
          <cell r="D15803" t="str">
            <v>4.017,06</v>
          </cell>
        </row>
        <row r="15804">
          <cell r="A15804" t="str">
            <v>1M.03.080.0070.m</v>
          </cell>
          <cell r="B15804" t="str">
            <v>- oltre 80 fino a 160 m³/h - fino a 50 kPa - 100 mm</v>
          </cell>
          <cell r="C15804" t="str">
            <v>cad</v>
          </cell>
          <cell r="D15804" t="str">
            <v>3.425,20</v>
          </cell>
        </row>
        <row r="15805">
          <cell r="A15805" t="str">
            <v>1M.03.080.0070.n</v>
          </cell>
          <cell r="B15805" t="str">
            <v>- oltre 80 fino a 160 m³/h - oltre 50 fino a 100 kPa - 100 mm</v>
          </cell>
          <cell r="C15805" t="str">
            <v>cad</v>
          </cell>
          <cell r="D15805" t="str">
            <v>4.027,71</v>
          </cell>
        </row>
        <row r="15806">
          <cell r="A15806" t="str">
            <v>1M.03.080.0070.o</v>
          </cell>
          <cell r="B15806" t="str">
            <v>- oltre 80 fino a 160 m³/h - oltre 100 fino a 200 kPa - 100 mm</v>
          </cell>
          <cell r="C15806" t="str">
            <v>cad</v>
          </cell>
          <cell r="D15806" t="str">
            <v>5.685,10</v>
          </cell>
        </row>
        <row r="15807">
          <cell r="A15807" t="str">
            <v>1M.03.080.0070.p</v>
          </cell>
          <cell r="B15807" t="str">
            <v>- oltre 160 fino a 320 m³/h - fino a 100 kPa - 100 mm</v>
          </cell>
          <cell r="C15807" t="str">
            <v>cad</v>
          </cell>
          <cell r="D15807" t="str">
            <v>6.452,28</v>
          </cell>
        </row>
        <row r="15808">
          <cell r="A15808" t="str">
            <v>1M.03.080.0080</v>
          </cell>
          <cell r="B15808" t="str">
            <v>Accessori per pompe di sollevamento:</v>
          </cell>
          <cell r="C15808"/>
          <cell r="D15808"/>
        </row>
        <row r="15809">
          <cell r="A15809" t="str">
            <v>1M.03.080.0080.a</v>
          </cell>
          <cell r="B15809" t="str">
            <v>- sistema di posizionamento ed estrazione rapida per pompa, altezza fino a 4 m</v>
          </cell>
          <cell r="C15809" t="str">
            <v>cad</v>
          </cell>
          <cell r="D15809" t="str">
            <v>839,81</v>
          </cell>
        </row>
        <row r="15810">
          <cell r="A15810" t="str">
            <v>1M.03.080.0080.b</v>
          </cell>
          <cell r="B15810" t="str">
            <v>- pompa a mano d'emergenza</v>
          </cell>
          <cell r="C15810" t="str">
            <v>cad</v>
          </cell>
          <cell r="D15810" t="str">
            <v>189,41</v>
          </cell>
        </row>
        <row r="15811">
          <cell r="A15811" t="str">
            <v>1M.03.080.0080.c</v>
          </cell>
          <cell r="B15811" t="str">
            <v>- interruttore a livello a bulbo di mercurio con cavo 10 m</v>
          </cell>
          <cell r="C15811" t="str">
            <v>cad</v>
          </cell>
          <cell r="D15811" t="str">
            <v>64,66</v>
          </cell>
        </row>
        <row r="15812">
          <cell r="A15812" t="str">
            <v>1M.03.080.0080.d</v>
          </cell>
          <cell r="B15812" t="str">
            <v>- quadro elettrico per 1 pompe con motore monofase</v>
          </cell>
          <cell r="C15812" t="str">
            <v>cad</v>
          </cell>
          <cell r="D15812" t="str">
            <v>200,88</v>
          </cell>
        </row>
        <row r="15813">
          <cell r="A15813" t="str">
            <v>1M.03.080.0080.e</v>
          </cell>
          <cell r="B15813" t="str">
            <v>- quadro elettrico per 2 pompe con motore monofase</v>
          </cell>
          <cell r="C15813" t="str">
            <v>cad</v>
          </cell>
          <cell r="D15813" t="str">
            <v>353,89</v>
          </cell>
        </row>
        <row r="15814">
          <cell r="A15814" t="str">
            <v>1M.03.080.0080.f</v>
          </cell>
          <cell r="B15814" t="str">
            <v>- quadro elettrico per 1 pompa con motore trifase - fino a 7,5 kW</v>
          </cell>
          <cell r="C15814" t="str">
            <v>cad</v>
          </cell>
          <cell r="D15814" t="str">
            <v>324,25</v>
          </cell>
        </row>
        <row r="15815">
          <cell r="A15815" t="str">
            <v>1M.03.080.0080.g</v>
          </cell>
          <cell r="B15815" t="str">
            <v>- quadro elettrico per 1 pompa con motore trifase - oltre 7,5 kW</v>
          </cell>
          <cell r="C15815" t="str">
            <v>cad</v>
          </cell>
          <cell r="D15815" t="str">
            <v>571,95</v>
          </cell>
        </row>
        <row r="15816">
          <cell r="A15816" t="str">
            <v>1M.03.080.0080.h</v>
          </cell>
          <cell r="B15816" t="str">
            <v>- quadro elettrico per 2 pompe con motore trifase - fino a 7,5 kW</v>
          </cell>
          <cell r="C15816" t="str">
            <v>cad</v>
          </cell>
          <cell r="D15816" t="str">
            <v>573,86</v>
          </cell>
        </row>
        <row r="15817">
          <cell r="A15817" t="str">
            <v>1M.03.080.0080.i</v>
          </cell>
          <cell r="B15817" t="str">
            <v>- quadro elettrico per 2 pompe con motore trifase - oltre 7,5 kW</v>
          </cell>
          <cell r="C15817" t="str">
            <v>cad</v>
          </cell>
          <cell r="D15817" t="str">
            <v>1.055,88</v>
          </cell>
        </row>
        <row r="15818">
          <cell r="A15818" t="str">
            <v>1M.03.080.0080.j</v>
          </cell>
          <cell r="B15818" t="str">
            <v>- quadro elettrico per 3 pompe con motore trifase - fino a 7,5 kW</v>
          </cell>
          <cell r="C15818" t="str">
            <v>cad</v>
          </cell>
          <cell r="D15818" t="str">
            <v>862,70</v>
          </cell>
        </row>
        <row r="15819">
          <cell r="A15819" t="str">
            <v>1M.03.080.0080.k</v>
          </cell>
          <cell r="B15819" t="str">
            <v>- quadro elettrico per 3 pompe con motore trifase - oltre 7,5 kW</v>
          </cell>
          <cell r="C15819" t="str">
            <v>cad</v>
          </cell>
          <cell r="D15819" t="str">
            <v>1.601,00</v>
          </cell>
        </row>
        <row r="15820">
          <cell r="A15820" t="str">
            <v>1M.03.080.0080.l</v>
          </cell>
          <cell r="B15820" t="str">
            <v>- sistema d'allarme acustico di massimo livello con riserva di carica</v>
          </cell>
          <cell r="C15820" t="str">
            <v>cad</v>
          </cell>
          <cell r="D15820" t="str">
            <v>211,94</v>
          </cell>
        </row>
        <row r="15821">
          <cell r="A15821" t="str">
            <v>1M.03.090</v>
          </cell>
          <cell r="B15821" t="str">
            <v>APPARECCHI E ACCESSORI PER PISCINE</v>
          </cell>
          <cell r="C15821"/>
          <cell r="D15821"/>
        </row>
        <row r="15822">
          <cell r="A15822" t="str">
            <v>1M.03.090.0010</v>
          </cell>
          <cell r="B15822" t="str">
            <v>Bocchette d'immissione acqua, tipo:</v>
          </cell>
          <cell r="C15822"/>
          <cell r="D15822"/>
        </row>
        <row r="15823">
          <cell r="A15823" t="str">
            <v>1M.03.090.0010.a</v>
          </cell>
          <cell r="B15823" t="str">
            <v>- in ABS a parete DN50</v>
          </cell>
          <cell r="C15823" t="str">
            <v>cad</v>
          </cell>
          <cell r="D15823" t="str">
            <v>32,05</v>
          </cell>
        </row>
        <row r="15824">
          <cell r="A15824" t="str">
            <v>1M.03.090.0010.b</v>
          </cell>
          <cell r="B15824" t="str">
            <v>- in ABS raccordo per immissione a pavimento DN50</v>
          </cell>
          <cell r="C15824" t="str">
            <v>cad</v>
          </cell>
          <cell r="D15824" t="str">
            <v>47,33</v>
          </cell>
        </row>
        <row r="15825">
          <cell r="A15825" t="str">
            <v>1M.03.090.0010.c</v>
          </cell>
          <cell r="B15825" t="str">
            <v>- in acciaio inox DN50</v>
          </cell>
          <cell r="C15825" t="str">
            <v>cad</v>
          </cell>
          <cell r="D15825" t="str">
            <v>71,40</v>
          </cell>
        </row>
        <row r="15826">
          <cell r="A15826" t="str">
            <v>1M.03.090.0010.d</v>
          </cell>
          <cell r="B15826" t="str">
            <v>- in acciaio inox DN65</v>
          </cell>
          <cell r="C15826" t="str">
            <v>cad</v>
          </cell>
          <cell r="D15826" t="str">
            <v>142,45</v>
          </cell>
        </row>
        <row r="15827">
          <cell r="A15827" t="str">
            <v>1M.03.090.0010.e</v>
          </cell>
          <cell r="B15827" t="str">
            <v>- in acciaio inox DN80</v>
          </cell>
          <cell r="C15827" t="str">
            <v>cad</v>
          </cell>
          <cell r="D15827" t="str">
            <v>152,00</v>
          </cell>
        </row>
        <row r="15828">
          <cell r="A15828" t="str">
            <v>1M.03.090.0020</v>
          </cell>
          <cell r="B15828" t="str">
            <v>Scarichi di fondo, tipo:</v>
          </cell>
          <cell r="C15828"/>
          <cell r="D15828"/>
        </row>
        <row r="15829">
          <cell r="A15829" t="str">
            <v>1M.03.090.0020.a</v>
          </cell>
          <cell r="B15829" t="str">
            <v>- in ABS DN50</v>
          </cell>
          <cell r="C15829" t="str">
            <v>cad</v>
          </cell>
          <cell r="D15829" t="str">
            <v>45,18</v>
          </cell>
        </row>
        <row r="15830">
          <cell r="A15830" t="str">
            <v>1M.03.090.0020.b</v>
          </cell>
          <cell r="B15830" t="str">
            <v>- in acciaio inox DN80</v>
          </cell>
          <cell r="C15830" t="str">
            <v>cad</v>
          </cell>
          <cell r="D15830" t="str">
            <v>388,38</v>
          </cell>
        </row>
        <row r="15831">
          <cell r="A15831" t="str">
            <v>1M.03.090.0020.c</v>
          </cell>
          <cell r="B15831" t="str">
            <v>- in acciaio inox DN100</v>
          </cell>
          <cell r="C15831" t="str">
            <v>cad</v>
          </cell>
          <cell r="D15831" t="str">
            <v>393,82</v>
          </cell>
        </row>
        <row r="15832">
          <cell r="A15832" t="str">
            <v>1M.03.090.0020.d</v>
          </cell>
          <cell r="B15832" t="str">
            <v>- in acciaio inox DN125</v>
          </cell>
          <cell r="C15832" t="str">
            <v>cad</v>
          </cell>
          <cell r="D15832" t="str">
            <v>524,99</v>
          </cell>
        </row>
        <row r="15833">
          <cell r="A15833" t="str">
            <v>1M.03.090.0020.e</v>
          </cell>
          <cell r="B15833" t="str">
            <v>- in acciaio inox DN150</v>
          </cell>
          <cell r="C15833" t="str">
            <v>cad</v>
          </cell>
          <cell r="D15833" t="str">
            <v>552,32</v>
          </cell>
        </row>
        <row r="15834">
          <cell r="A15834" t="str">
            <v>1M.03.090.0020.f</v>
          </cell>
          <cell r="B15834" t="str">
            <v>- in acciaio inox DN200</v>
          </cell>
          <cell r="C15834" t="str">
            <v>cad</v>
          </cell>
          <cell r="D15834" t="str">
            <v>590,57</v>
          </cell>
        </row>
        <row r="15835">
          <cell r="A15835" t="str">
            <v>1M.03.090.0030</v>
          </cell>
          <cell r="B15835" t="str">
            <v>Skimmer completi, tipo:</v>
          </cell>
          <cell r="C15835"/>
          <cell r="D15835"/>
        </row>
        <row r="15836">
          <cell r="A15836" t="str">
            <v>1M.03.090.0030.a</v>
          </cell>
          <cell r="B15836" t="str">
            <v>- in ABS DN50</v>
          </cell>
          <cell r="C15836" t="str">
            <v>cad</v>
          </cell>
          <cell r="D15836" t="str">
            <v>224,42</v>
          </cell>
        </row>
        <row r="15837">
          <cell r="A15837" t="str">
            <v>1M.03.090.0030.b</v>
          </cell>
          <cell r="B15837" t="str">
            <v>- in acciaio inox DN80</v>
          </cell>
          <cell r="C15837" t="str">
            <v>cad</v>
          </cell>
          <cell r="D15837" t="str">
            <v>122,77</v>
          </cell>
        </row>
        <row r="15838">
          <cell r="A15838" t="str">
            <v>1M.03.090.0040</v>
          </cell>
          <cell r="B15838" t="str">
            <v>Raccordi aspirafango, in ABS DN50</v>
          </cell>
          <cell r="C15838" t="str">
            <v>cad</v>
          </cell>
          <cell r="D15838" t="str">
            <v>28,78</v>
          </cell>
        </row>
        <row r="15839">
          <cell r="A15839" t="str">
            <v>1M.03.090.0050</v>
          </cell>
          <cell r="B15839" t="str">
            <v>Pompe in ghisa centrifughe monoblocco con motore 380 V - 3f - 50 Hz a 2 velocità.</v>
          </cell>
          <cell r="C15839"/>
          <cell r="D15839"/>
        </row>
        <row r="15840">
          <cell r="A15840" t="str">
            <v>1M.03.090.0050.a</v>
          </cell>
          <cell r="B15840" t="str">
            <v>- fino a 40 m³/h</v>
          </cell>
          <cell r="C15840" t="str">
            <v>cad</v>
          </cell>
          <cell r="D15840" t="str">
            <v>1.419,62</v>
          </cell>
        </row>
        <row r="15841">
          <cell r="A15841" t="str">
            <v>1M.03.090.0050.b</v>
          </cell>
          <cell r="B15841" t="str">
            <v>- oltre 40 fino a 50 m³/h</v>
          </cell>
          <cell r="C15841" t="str">
            <v>cad</v>
          </cell>
          <cell r="D15841" t="str">
            <v>1.960,65</v>
          </cell>
        </row>
        <row r="15842">
          <cell r="A15842" t="str">
            <v>1M.03.090.0050.c</v>
          </cell>
          <cell r="B15842" t="str">
            <v>- oltre 50 fino a 70 m³/h</v>
          </cell>
          <cell r="C15842" t="str">
            <v>cad</v>
          </cell>
          <cell r="D15842" t="str">
            <v>2.428,70</v>
          </cell>
        </row>
        <row r="15843">
          <cell r="A15843" t="str">
            <v>1M.03.090.0050.d</v>
          </cell>
          <cell r="B15843" t="str">
            <v>- oltre 70 fino a 100 m³/h</v>
          </cell>
          <cell r="C15843" t="str">
            <v>cad</v>
          </cell>
          <cell r="D15843" t="str">
            <v>2.711,51</v>
          </cell>
        </row>
        <row r="15844">
          <cell r="A15844" t="str">
            <v>1M.03.090.0050.e</v>
          </cell>
          <cell r="B15844" t="str">
            <v>- oltre 100 fino a 130 m³/h</v>
          </cell>
          <cell r="C15844" t="str">
            <v>cad</v>
          </cell>
          <cell r="D15844" t="str">
            <v>2.883,67</v>
          </cell>
        </row>
        <row r="15845">
          <cell r="A15845" t="str">
            <v>1M.03.090.0050.f</v>
          </cell>
          <cell r="B15845" t="str">
            <v>- oltre 130 fino a 170 m³/h</v>
          </cell>
          <cell r="C15845" t="str">
            <v>cad</v>
          </cell>
          <cell r="D15845" t="str">
            <v>4.187,84</v>
          </cell>
        </row>
        <row r="15846">
          <cell r="A15846" t="str">
            <v>1M.03.090.0050.g</v>
          </cell>
          <cell r="B15846" t="str">
            <v>- oltre 170 fino a 220 m³/h</v>
          </cell>
          <cell r="C15846" t="str">
            <v>cad</v>
          </cell>
          <cell r="D15846" t="str">
            <v>4.507,56</v>
          </cell>
        </row>
        <row r="15847">
          <cell r="A15847" t="str">
            <v>1M.03.090.0050.h</v>
          </cell>
          <cell r="B15847" t="str">
            <v>- oltre 220 fino a 260 m³/h</v>
          </cell>
          <cell r="C15847" t="str">
            <v>cad</v>
          </cell>
          <cell r="D15847" t="str">
            <v>5.712,58</v>
          </cell>
        </row>
        <row r="15848">
          <cell r="A15848" t="str">
            <v>1M.03.090.0060</v>
          </cell>
          <cell r="B15848" t="str">
            <v>Pompe in noryl centrifughe con pre-filtro incorporato e con motore 380 V - 3f - 50 Hz a 2 poli.</v>
          </cell>
          <cell r="C15848"/>
          <cell r="D15848"/>
        </row>
        <row r="15849">
          <cell r="A15849" t="str">
            <v>1M.03.090.0060.a</v>
          </cell>
          <cell r="B15849" t="str">
            <v>- fino a 10 m³/h</v>
          </cell>
          <cell r="C15849" t="str">
            <v>cad</v>
          </cell>
          <cell r="D15849" t="str">
            <v>856,77</v>
          </cell>
        </row>
        <row r="15850">
          <cell r="A15850" t="str">
            <v>1M.03.090.0060.b</v>
          </cell>
          <cell r="B15850" t="str">
            <v>- oltre 10 fino a 15 m³/h</v>
          </cell>
          <cell r="C15850" t="str">
            <v>cad</v>
          </cell>
          <cell r="D15850" t="str">
            <v>1.108,83</v>
          </cell>
        </row>
        <row r="15851">
          <cell r="A15851" t="str">
            <v>1M.03.090.0060.c</v>
          </cell>
          <cell r="B15851" t="str">
            <v>- oltre 15 fino a 25 m³/h</v>
          </cell>
          <cell r="C15851" t="str">
            <v>cad</v>
          </cell>
          <cell r="D15851" t="str">
            <v>1.274,86</v>
          </cell>
        </row>
        <row r="15852">
          <cell r="A15852" t="str">
            <v>1M.03.090.0070</v>
          </cell>
          <cell r="B15852" t="str">
            <v>Pulitori di fondo, tipo:</v>
          </cell>
          <cell r="C15852"/>
          <cell r="D15852"/>
        </row>
        <row r="15853">
          <cell r="A15853" t="str">
            <v>1M.03.090.0070.a</v>
          </cell>
          <cell r="B15853" t="str">
            <v>- pulitore manuale, composto da pompa con motore da 1,1 kW, testa aspirante con ruote e spazzola, asta da 4 m, galleggiante con cavo da 15 m, filtro a cartuccia da 15 m³/h con pre-filtro, tubo di scarico da 10 m, quadro elettrico a norme con cavo da 30 m, carrello a ruote gommate</v>
          </cell>
          <cell r="C15853" t="str">
            <v>cad</v>
          </cell>
          <cell r="D15853" t="str">
            <v>2.459,23</v>
          </cell>
        </row>
        <row r="15854">
          <cell r="A15854" t="str">
            <v>1M.03.090.0070.b</v>
          </cell>
          <cell r="B15854" t="str">
            <v>- pulitore automatico per piscine fino a 25 m, composto da aspiratore automatico telecomandabile a pompa sommersa in bassa tensione, sacchetti filtranti, tubo di scarico da 10 m, quadro elettrico a norme con cavo da 30 m, carrello a ruote gommate</v>
          </cell>
          <cell r="C15854" t="str">
            <v>cad</v>
          </cell>
          <cell r="D15854" t="str">
            <v>7.033,40</v>
          </cell>
        </row>
        <row r="15855">
          <cell r="A15855" t="str">
            <v>1M.03.090.0070.c</v>
          </cell>
          <cell r="B15855" t="str">
            <v>- pulitore automatico per piscine oltre 25 m, composto da aspiratore automatico telecomandabile a pompa sommersa in bassa tensione, sacchetti filtranti, tubo di scarico da 10 m, quadro elettrico a norme con cavo da 30 m, carrello a ruote gommate</v>
          </cell>
          <cell r="C15855" t="str">
            <v>cad</v>
          </cell>
          <cell r="D15855" t="str">
            <v>17.017,85</v>
          </cell>
        </row>
        <row r="15856">
          <cell r="A15856" t="str">
            <v>1M.03.090.0080</v>
          </cell>
          <cell r="B15856" t="str">
            <v>Apparecchi di analisi acqua, tipo:</v>
          </cell>
          <cell r="C15856"/>
          <cell r="D15856"/>
        </row>
        <row r="15857">
          <cell r="A15857" t="str">
            <v>1M.03.090.0080.a</v>
          </cell>
          <cell r="B15857" t="str">
            <v>- test per misura di cloro residuo libero totale/combinato e pH con reagenti DPD e PHENOL RED solidi in pillole,</v>
          </cell>
          <cell r="C15857" t="str">
            <v>cad</v>
          </cell>
          <cell r="D15857" t="str">
            <v>35,65</v>
          </cell>
        </row>
        <row r="15858">
          <cell r="A15858" t="str">
            <v>1M.03.090.0080.b</v>
          </cell>
          <cell r="B15858" t="str">
            <v>- test per misura di cloro residuo libero totale/combinato e pH con reagenti DPD e PHENOL RED solidi in pillole, con comparatore fotometrico a scala analogica</v>
          </cell>
          <cell r="C15858" t="str">
            <v>cad</v>
          </cell>
          <cell r="D15858" t="str">
            <v>135,27</v>
          </cell>
        </row>
        <row r="15859">
          <cell r="A15859" t="str">
            <v>1M.03.090.0080.c</v>
          </cell>
          <cell r="B15859" t="str">
            <v>- test per misura di vari parametri: cloruri, alcalinità, durezza, ciascuno con relativi reagenti solidi in pillole e barretta graduata per l'analisi volumetrica, contenitore plastico, n° 100 pillole di analisi per ciascun parametro</v>
          </cell>
          <cell r="C15859" t="str">
            <v>cad</v>
          </cell>
          <cell r="D15859" t="str">
            <v>1.573,90</v>
          </cell>
        </row>
        <row r="15860">
          <cell r="A15860" t="str">
            <v>1M.03.090.0080.d</v>
          </cell>
          <cell r="B15860" t="str">
            <v>- test per misura di acido cianitrico con metodo torbidimetrico, con reagenti solidi in pillola, barretta graduata, spazzolino di pulizia, n° 100 pillole reagenti</v>
          </cell>
          <cell r="C15860" t="str">
            <v>cad</v>
          </cell>
          <cell r="D15860" t="str">
            <v>4.082,32</v>
          </cell>
        </row>
        <row r="15861">
          <cell r="A15861" t="str">
            <v>1M.03.090.0080.e</v>
          </cell>
          <cell r="B15861" t="str">
            <v>- analizzatore automatico in continuo di valori del cloro (potenziale redox) e pH con comando per l'immissione dei reagenti chimici, sonde di analisi reset-point e di allarme, quadro di contenimento con protezione a IP 55</v>
          </cell>
          <cell r="C15861" t="str">
            <v>cad</v>
          </cell>
          <cell r="D15861" t="str">
            <v>1.279,19</v>
          </cell>
        </row>
        <row r="15862">
          <cell r="A15862" t="str">
            <v>1M.03.090.0080.f</v>
          </cell>
          <cell r="B15862" t="str">
            <v>- registratore elettronico a carta per la scrittura continua dei parametri cloro (potenziale redox) e pH analizzati dall'analizzatore automatico</v>
          </cell>
          <cell r="C15862" t="str">
            <v>cad</v>
          </cell>
          <cell r="D15862" t="str">
            <v>2.164,53</v>
          </cell>
        </row>
        <row r="15863">
          <cell r="A15863" t="str">
            <v>1M.03.090.0090</v>
          </cell>
          <cell r="B15863" t="str">
            <v>Apparecchi di disinfezione, tipo:</v>
          </cell>
          <cell r="C15863"/>
          <cell r="D15863"/>
        </row>
        <row r="15864">
          <cell r="A15864" t="str">
            <v>1M.03.090.0090.a</v>
          </cell>
          <cell r="B15864" t="str">
            <v>- dosatore idrodinamico per l'immissione di cloro da prodotto solido in pastiglie per piscine fino a 500 m³, con possibilità di installare più dosatori in parallelo per vasche di maggiore dimensione</v>
          </cell>
          <cell r="C15864" t="str">
            <v>cad</v>
          </cell>
          <cell r="D15864" t="str">
            <v>3.357,83</v>
          </cell>
        </row>
        <row r="15865">
          <cell r="A15865" t="str">
            <v>1M.03.090.0090.b</v>
          </cell>
          <cell r="B15865" t="str">
            <v>- pannello di collegamento tra dosatore e analizzatore, composto da riduttore di pressione, filtro linea, elettrovalvola e by-pass</v>
          </cell>
          <cell r="C15865" t="str">
            <v>cad</v>
          </cell>
          <cell r="D15865" t="str">
            <v>1.340,67</v>
          </cell>
        </row>
        <row r="15866">
          <cell r="A15866" t="str">
            <v>1M.03.090.0090.c</v>
          </cell>
          <cell r="B15866" t="str">
            <v>- pompa dosatrice per immissione reattivo pH flocculante ecc., motore elettrico monofase 220 V - 1f - 50 Hz, funzionamento a membrana, completo di valvola di iniezione, filtro aspirazione, serbatoio per preparazione soluzione reagente con agitatore manuale e capacità 200 l</v>
          </cell>
          <cell r="C15866" t="str">
            <v>cad</v>
          </cell>
          <cell r="D15866" t="str">
            <v>854,01</v>
          </cell>
        </row>
        <row r="15867">
          <cell r="A15867" t="str">
            <v>1M.03.090.0090.d</v>
          </cell>
          <cell r="B15867" t="str">
            <v>- centralina automatica di distribuzione soluzione antimicotica, sia per l'uso di spruzzapiedi che per la disinfezione di superfici dure, composta da armadio in acciaio inox, pompa dosatrice serbatoio accumulo soluzioni, contatore ad impulsi autoclave con portata 800 l/h di soluzione</v>
          </cell>
          <cell r="C15867" t="str">
            <v>cad</v>
          </cell>
          <cell r="D15867" t="str">
            <v>2.620,57</v>
          </cell>
        </row>
        <row r="15868">
          <cell r="A15868" t="str">
            <v>1M.03.090.0090.e</v>
          </cell>
          <cell r="B15868" t="str">
            <v>- distributore mobile di soluzione antimicotica per disinfezione superfici dure, funzionamento idraulico, composto da contenitore di soluzione concentrata in acciaio inox, spruzzatrice con tubo flessibile, carrello a 2 ruote, attacco rapido per acquedotto e minuteria di fissaggio</v>
          </cell>
          <cell r="C15868" t="str">
            <v>cad</v>
          </cell>
          <cell r="D15868" t="str">
            <v>302,34</v>
          </cell>
        </row>
        <row r="15869">
          <cell r="A15869" t="str">
            <v>1M.03.090.0090.f</v>
          </cell>
          <cell r="B15869" t="str">
            <v>- lancia spruzzapiedi per installazione esterna con pulsante erogatore manuale di soluzione disinfettante, rosone di finitura e minuteria di fissaggio</v>
          </cell>
          <cell r="C15869" t="str">
            <v>cad</v>
          </cell>
          <cell r="D15869" t="str">
            <v>358,94</v>
          </cell>
        </row>
        <row r="15870">
          <cell r="A15870" t="str">
            <v>1M.03.090.0100</v>
          </cell>
          <cell r="B15870" t="str">
            <v>Livellostato ad immersione del tipo semplice. Diametro 1" - 2". Compresa minuteria di fissaggio.</v>
          </cell>
          <cell r="C15870" t="str">
            <v>cad</v>
          </cell>
          <cell r="D15870" t="str">
            <v>160,42</v>
          </cell>
        </row>
        <row r="15871">
          <cell r="A15871" t="str">
            <v>1M.04 - ALTRE APPARECCHIATURE PER CENTRALE</v>
          </cell>
          <cell r="B15871"/>
          <cell r="C15871"/>
          <cell r="D15871"/>
        </row>
        <row r="15872">
          <cell r="A15872" t="str">
            <v>1M</v>
          </cell>
          <cell r="B15872" t="str">
            <v>OPERE COMPIUTE IMPIANTI MECCANICI</v>
          </cell>
          <cell r="C15872"/>
          <cell r="D15872"/>
        </row>
        <row r="15873">
          <cell r="A15873" t="str">
            <v>1M.04</v>
          </cell>
          <cell r="B15873" t="str">
            <v>ALTRE APPARECCHIATURE PER CENTRALE</v>
          </cell>
          <cell r="C15873"/>
          <cell r="D15873"/>
        </row>
        <row r="15874">
          <cell r="A15874" t="str">
            <v>1M.04.010</v>
          </cell>
          <cell r="B15874" t="str">
            <v>SCAMBIATORI DI CALORE</v>
          </cell>
          <cell r="C15874"/>
          <cell r="D15874"/>
        </row>
        <row r="15875">
          <cell r="A15875" t="str">
            <v>1M.04.010.0010</v>
          </cell>
          <cell r="B15875" t="str">
            <v>Scambiatori di calore per RISCALDAMENTO tipo a FASCIO TUBIERO PN16 con serpentino in rame o acciaio inossidabile estraibile, mantello in acciaio e attacchi flangiati, completi di staffaggi.</v>
          </cell>
          <cell r="C15875"/>
          <cell r="D15875"/>
        </row>
        <row r="15876">
          <cell r="A15876" t="str">
            <v>1M.04.010.0010.a</v>
          </cell>
          <cell r="B15876" t="str">
            <v>- fino a 50 kW</v>
          </cell>
          <cell r="C15876" t="str">
            <v>cad</v>
          </cell>
          <cell r="D15876" t="str">
            <v>1.243,12</v>
          </cell>
        </row>
        <row r="15877">
          <cell r="A15877" t="str">
            <v>1M.04.010.0010.b</v>
          </cell>
          <cell r="B15877" t="str">
            <v>- oltre 50 fino a 80 kW</v>
          </cell>
          <cell r="C15877" t="str">
            <v>cad</v>
          </cell>
          <cell r="D15877" t="str">
            <v>1.377,00</v>
          </cell>
        </row>
        <row r="15878">
          <cell r="A15878" t="str">
            <v>1M.04.010.0010.c</v>
          </cell>
          <cell r="B15878" t="str">
            <v>- oltre 80 fino a 100 kW</v>
          </cell>
          <cell r="C15878" t="str">
            <v>cad</v>
          </cell>
          <cell r="D15878" t="str">
            <v>1.433,01</v>
          </cell>
        </row>
        <row r="15879">
          <cell r="A15879" t="str">
            <v>1M.04.010.0010.d</v>
          </cell>
          <cell r="B15879" t="str">
            <v>- oltre 100 fino a 125 kW</v>
          </cell>
          <cell r="C15879" t="str">
            <v>cad</v>
          </cell>
          <cell r="D15879" t="str">
            <v>1.655,72</v>
          </cell>
        </row>
        <row r="15880">
          <cell r="A15880" t="str">
            <v>1M.04.010.0010.e</v>
          </cell>
          <cell r="B15880" t="str">
            <v>- oltre 125 fino a 160 kW</v>
          </cell>
          <cell r="C15880" t="str">
            <v>cad</v>
          </cell>
          <cell r="D15880" t="str">
            <v>1.878,42</v>
          </cell>
        </row>
        <row r="15881">
          <cell r="A15881" t="str">
            <v>1M.04.010.0010.f</v>
          </cell>
          <cell r="B15881" t="str">
            <v>- oltre 160 fino a 200 kW</v>
          </cell>
          <cell r="C15881" t="str">
            <v>cad</v>
          </cell>
          <cell r="D15881" t="str">
            <v>1.918,05</v>
          </cell>
        </row>
        <row r="15882">
          <cell r="A15882" t="str">
            <v>1M.04.010.0010.g</v>
          </cell>
          <cell r="B15882" t="str">
            <v>- oltre 200 fino a 250 kW</v>
          </cell>
          <cell r="C15882" t="str">
            <v>cad</v>
          </cell>
          <cell r="D15882" t="str">
            <v>2.067,35</v>
          </cell>
        </row>
        <row r="15883">
          <cell r="A15883" t="str">
            <v>1M.04.010.0010.h</v>
          </cell>
          <cell r="B15883" t="str">
            <v>- oltre 250 fino a 320 kW</v>
          </cell>
          <cell r="C15883" t="str">
            <v>cad</v>
          </cell>
          <cell r="D15883" t="str">
            <v>2.560,56</v>
          </cell>
        </row>
        <row r="15884">
          <cell r="A15884" t="str">
            <v>1M.04.010.0010.i</v>
          </cell>
          <cell r="B15884" t="str">
            <v>- oltre 320 fino a 400 kW</v>
          </cell>
          <cell r="C15884" t="str">
            <v>cad</v>
          </cell>
          <cell r="D15884" t="str">
            <v>2.786,00</v>
          </cell>
        </row>
        <row r="15885">
          <cell r="A15885" t="str">
            <v>1M.04.010.0010.j</v>
          </cell>
          <cell r="B15885" t="str">
            <v>- oltre 400 fino a 500 kW</v>
          </cell>
          <cell r="C15885" t="str">
            <v>cad</v>
          </cell>
          <cell r="D15885" t="str">
            <v>3.859,86</v>
          </cell>
        </row>
        <row r="15886">
          <cell r="A15886" t="str">
            <v>1M.04.010.0010.k</v>
          </cell>
          <cell r="B15886" t="str">
            <v>- oltre 500 fino a 650 kW</v>
          </cell>
          <cell r="C15886" t="str">
            <v>cad</v>
          </cell>
          <cell r="D15886" t="str">
            <v>4.071,63</v>
          </cell>
        </row>
        <row r="15887">
          <cell r="A15887" t="str">
            <v>1M.04.010.0010.l</v>
          </cell>
          <cell r="B15887" t="str">
            <v>- oltre 650 fino a 800 kW</v>
          </cell>
          <cell r="C15887" t="str">
            <v>cad</v>
          </cell>
          <cell r="D15887" t="str">
            <v>4.346,23</v>
          </cell>
        </row>
        <row r="15888">
          <cell r="A15888" t="str">
            <v>1M.04.010.0010.m</v>
          </cell>
          <cell r="B15888" t="str">
            <v>- oltre 800 fino a 1000 kW</v>
          </cell>
          <cell r="C15888" t="str">
            <v>cad</v>
          </cell>
          <cell r="D15888" t="str">
            <v>4.620,86</v>
          </cell>
        </row>
        <row r="15889">
          <cell r="A15889" t="str">
            <v>1M.04.010.0010.n</v>
          </cell>
          <cell r="B15889" t="str">
            <v>- oltre 1000 fino a 1250 kW</v>
          </cell>
          <cell r="C15889" t="str">
            <v>cad</v>
          </cell>
          <cell r="D15889" t="str">
            <v>5.503,44</v>
          </cell>
        </row>
        <row r="15890">
          <cell r="A15890" t="str">
            <v>1M.04.010.0010.o</v>
          </cell>
          <cell r="B15890" t="str">
            <v>- oltre 1250 fino a 1600 kW</v>
          </cell>
          <cell r="C15890" t="str">
            <v>cad</v>
          </cell>
          <cell r="D15890" t="str">
            <v>5.835,43</v>
          </cell>
        </row>
        <row r="15891">
          <cell r="A15891" t="str">
            <v>1M.04.010.0010.p</v>
          </cell>
          <cell r="B15891" t="str">
            <v>- oltre 1600 fino a 2000 kW</v>
          </cell>
          <cell r="C15891" t="str">
            <v>cad</v>
          </cell>
          <cell r="D15891" t="str">
            <v>6.609,12</v>
          </cell>
        </row>
        <row r="15892">
          <cell r="A15892" t="str">
            <v>1M.04.010.0020</v>
          </cell>
          <cell r="B15892" t="str">
            <v>Scambiatori di calore per RISCALDAMENTO tipo a PIASTRE ISPEZIONABILI PN16 con piastre in acciaio inox AISI 316, guarnizioni in EPDM a doppia tenuta non incollate, telaio e tiranteria in acciaio e attacchi flangiati, completi di staffaggi.</v>
          </cell>
          <cell r="C15892"/>
          <cell r="D15892"/>
        </row>
        <row r="15893">
          <cell r="A15893" t="str">
            <v>1M.04.010.0020.a</v>
          </cell>
          <cell r="B15893" t="str">
            <v>- fino a 100 kW</v>
          </cell>
          <cell r="C15893" t="str">
            <v>cad</v>
          </cell>
          <cell r="D15893" t="str">
            <v>1.282,73</v>
          </cell>
        </row>
        <row r="15894">
          <cell r="A15894" t="str">
            <v>1M.04.010.0020.b</v>
          </cell>
          <cell r="B15894" t="str">
            <v>- oltre 100 fino a 125 kW</v>
          </cell>
          <cell r="C15894" t="str">
            <v>cad</v>
          </cell>
          <cell r="D15894" t="str">
            <v>1.385,20</v>
          </cell>
        </row>
        <row r="15895">
          <cell r="A15895" t="str">
            <v>1M.04.010.0020.c</v>
          </cell>
          <cell r="B15895" t="str">
            <v>- oltre 125 fino a 160 kW</v>
          </cell>
          <cell r="C15895" t="str">
            <v>cad</v>
          </cell>
          <cell r="D15895" t="str">
            <v>1.487,67</v>
          </cell>
        </row>
        <row r="15896">
          <cell r="A15896" t="str">
            <v>1M.04.010.0020.d</v>
          </cell>
          <cell r="B15896" t="str">
            <v>- oltre 160 fino a 200 kW</v>
          </cell>
          <cell r="C15896" t="str">
            <v>cad</v>
          </cell>
          <cell r="D15896" t="str">
            <v>1.678,94</v>
          </cell>
        </row>
        <row r="15897">
          <cell r="A15897" t="str">
            <v>1M.04.010.0020.e</v>
          </cell>
          <cell r="B15897" t="str">
            <v>- oltre 200 fino a 250 kW</v>
          </cell>
          <cell r="C15897" t="str">
            <v>cad</v>
          </cell>
          <cell r="D15897" t="str">
            <v>1.919,80</v>
          </cell>
        </row>
        <row r="15898">
          <cell r="A15898" t="str">
            <v>1M.04.010.0020.f</v>
          </cell>
          <cell r="B15898" t="str">
            <v>- oltre 250 fino a 320 kW</v>
          </cell>
          <cell r="C15898" t="str">
            <v>cad</v>
          </cell>
          <cell r="D15898" t="str">
            <v>2.056,44</v>
          </cell>
        </row>
        <row r="15899">
          <cell r="A15899" t="str">
            <v>1M.04.010.0020.g</v>
          </cell>
          <cell r="B15899" t="str">
            <v>- oltre 320 fino a 400 kW</v>
          </cell>
          <cell r="C15899" t="str">
            <v>cad</v>
          </cell>
          <cell r="D15899" t="str">
            <v>2.247,71</v>
          </cell>
        </row>
        <row r="15900">
          <cell r="A15900" t="str">
            <v>1M.04.010.0020.h</v>
          </cell>
          <cell r="B15900" t="str">
            <v>- oltre 400 fino a 500 kW</v>
          </cell>
          <cell r="C15900" t="str">
            <v>cad</v>
          </cell>
          <cell r="D15900" t="str">
            <v>2.438,98</v>
          </cell>
        </row>
        <row r="15901">
          <cell r="A15901" t="str">
            <v>1M.04.010.0020.i</v>
          </cell>
          <cell r="B15901" t="str">
            <v>- oltre 500 fino a 650 kW</v>
          </cell>
          <cell r="C15901" t="str">
            <v>cad</v>
          </cell>
          <cell r="D15901" t="str">
            <v>3.217,73</v>
          </cell>
        </row>
        <row r="15902">
          <cell r="A15902" t="str">
            <v>1M.04.010.0020.j</v>
          </cell>
          <cell r="B15902" t="str">
            <v>- oltre 650 fino a 800 kW</v>
          </cell>
          <cell r="C15902" t="str">
            <v>cad</v>
          </cell>
          <cell r="D15902" t="str">
            <v>3.422,66</v>
          </cell>
        </row>
        <row r="15903">
          <cell r="A15903" t="str">
            <v>1M.04.010.0020.k</v>
          </cell>
          <cell r="B15903" t="str">
            <v>- oltre 800 fino a 1000 kW</v>
          </cell>
          <cell r="C15903" t="str">
            <v>cad</v>
          </cell>
          <cell r="D15903" t="str">
            <v>3.709,57</v>
          </cell>
        </row>
        <row r="15904">
          <cell r="A15904" t="str">
            <v>1M.04.010.0020.l</v>
          </cell>
          <cell r="B15904" t="str">
            <v>- oltre 1000 fino a 1250 kW</v>
          </cell>
          <cell r="C15904" t="str">
            <v>cad</v>
          </cell>
          <cell r="D15904" t="str">
            <v>4.023,81</v>
          </cell>
        </row>
        <row r="15905">
          <cell r="A15905" t="str">
            <v>1M.04.010.0020.m</v>
          </cell>
          <cell r="B15905" t="str">
            <v>- oltre 1250 fino a 1600 kW</v>
          </cell>
          <cell r="C15905" t="str">
            <v>cad</v>
          </cell>
          <cell r="D15905" t="str">
            <v>4.638,61</v>
          </cell>
        </row>
        <row r="15906">
          <cell r="A15906" t="str">
            <v>1M.04.010.0020.n</v>
          </cell>
          <cell r="B15906" t="str">
            <v>- oltre 1600 fino a 2000 kW</v>
          </cell>
          <cell r="C15906" t="str">
            <v>cad</v>
          </cell>
          <cell r="D15906" t="str">
            <v>6.237,12</v>
          </cell>
        </row>
        <row r="15907">
          <cell r="A15907" t="str">
            <v>1M.04.010.0020.o</v>
          </cell>
          <cell r="B15907" t="str">
            <v>- oltre 2000 fino a 2500 kW</v>
          </cell>
          <cell r="C15907" t="str">
            <v>cad</v>
          </cell>
          <cell r="D15907" t="str">
            <v>7.031,30</v>
          </cell>
        </row>
        <row r="15908">
          <cell r="A15908" t="str">
            <v>1M.04.010.0020.p</v>
          </cell>
          <cell r="B15908" t="str">
            <v>- oltre 2500 fino a 3200 kW</v>
          </cell>
          <cell r="C15908" t="str">
            <v>cad</v>
          </cell>
          <cell r="D15908" t="str">
            <v>8.247,26</v>
          </cell>
        </row>
        <row r="15909">
          <cell r="A15909" t="str">
            <v>1M.04.010.0020.q</v>
          </cell>
          <cell r="B15909" t="str">
            <v>- oltre 3200 fino a 4000 kW</v>
          </cell>
          <cell r="C15909" t="str">
            <v>cad</v>
          </cell>
          <cell r="D15909" t="str">
            <v>10.187,30</v>
          </cell>
        </row>
        <row r="15910">
          <cell r="A15910" t="str">
            <v>1M.04.010.0030</v>
          </cell>
          <cell r="B15910" t="str">
            <v>Scambiatori di calore per RAFFRESCAMENTO tipo a FASCIO TUBIERO PN16 con serpentino in rame o acciaio inossidabile estraibile, mantello in acciaio e attacchi flangiati, completi di staffaggi.</v>
          </cell>
          <cell r="C15910"/>
          <cell r="D15910"/>
        </row>
        <row r="15911">
          <cell r="A15911" t="str">
            <v>1M.04.010.0030.a</v>
          </cell>
          <cell r="B15911" t="str">
            <v>- fino a 50 kW</v>
          </cell>
          <cell r="C15911" t="str">
            <v>cad</v>
          </cell>
          <cell r="D15911" t="str">
            <v>2.732,31</v>
          </cell>
        </row>
        <row r="15912">
          <cell r="A15912" t="str">
            <v>1M.04.010.0030.b</v>
          </cell>
          <cell r="B15912" t="str">
            <v>- oltre 50 fino a 80 kW</v>
          </cell>
          <cell r="C15912" t="str">
            <v>cad</v>
          </cell>
          <cell r="D15912" t="str">
            <v>4.179,15</v>
          </cell>
        </row>
        <row r="15913">
          <cell r="A15913" t="str">
            <v>1M.04.010.0030.c</v>
          </cell>
          <cell r="B15913" t="str">
            <v>- oltre 80 fino a 100 kW</v>
          </cell>
          <cell r="C15913" t="str">
            <v>cad</v>
          </cell>
          <cell r="D15913" t="str">
            <v>4.281,63</v>
          </cell>
        </row>
        <row r="15914">
          <cell r="A15914" t="str">
            <v>1M.04.010.0030.d</v>
          </cell>
          <cell r="B15914" t="str">
            <v>- oltre 100 fino a 125 kW</v>
          </cell>
          <cell r="C15914" t="str">
            <v>cad</v>
          </cell>
          <cell r="D15914" t="str">
            <v>4.495,16</v>
          </cell>
        </row>
        <row r="15915">
          <cell r="A15915" t="str">
            <v>1M.04.010.0030.e</v>
          </cell>
          <cell r="B15915" t="str">
            <v>- oltre 125 fino a 160 kW</v>
          </cell>
          <cell r="C15915" t="str">
            <v>cad</v>
          </cell>
          <cell r="D15915" t="str">
            <v>4.903,66</v>
          </cell>
        </row>
        <row r="15916">
          <cell r="A15916" t="str">
            <v>1M.04.010.0030.f</v>
          </cell>
          <cell r="B15916" t="str">
            <v>- oltre 160 fino a 200 kW</v>
          </cell>
          <cell r="C15916" t="str">
            <v>cad</v>
          </cell>
          <cell r="D15916" t="str">
            <v>5.806,75</v>
          </cell>
        </row>
        <row r="15917">
          <cell r="A15917" t="str">
            <v>1M.04.010.0030.g</v>
          </cell>
          <cell r="B15917" t="str">
            <v>- oltre 200 fino a 250 kW</v>
          </cell>
          <cell r="C15917" t="str">
            <v>cad</v>
          </cell>
          <cell r="D15917" t="str">
            <v>6.138,74</v>
          </cell>
        </row>
        <row r="15918">
          <cell r="A15918" t="str">
            <v>1M.04.010.0030.h</v>
          </cell>
          <cell r="B15918" t="str">
            <v>- oltre 250 fino a 320 kW</v>
          </cell>
          <cell r="C15918" t="str">
            <v>cad</v>
          </cell>
          <cell r="D15918" t="str">
            <v>6.469,38</v>
          </cell>
        </row>
        <row r="15919">
          <cell r="A15919" t="str">
            <v>1M.04.010.0030.i</v>
          </cell>
          <cell r="B15919" t="str">
            <v>- oltre 320 fino a 400 kW</v>
          </cell>
          <cell r="C15919" t="str">
            <v>cad</v>
          </cell>
          <cell r="D15919" t="str">
            <v>7.129,28</v>
          </cell>
        </row>
        <row r="15920">
          <cell r="A15920" t="str">
            <v>1M.04.010.0030.j</v>
          </cell>
          <cell r="B15920" t="str">
            <v>- oltre 400 fino a 500 kW</v>
          </cell>
          <cell r="C15920" t="str">
            <v>cad</v>
          </cell>
          <cell r="D15920" t="str">
            <v>7.900,23</v>
          </cell>
        </row>
        <row r="15921">
          <cell r="A15921" t="str">
            <v>1M.04.010.0040</v>
          </cell>
          <cell r="B15921" t="str">
            <v>Scambiatori di calore per RAFFRESCAMENTO tipo a PIASTRE ISPEZIONABILI PN16 con piastre in acciaio inox AISI 316, guarnizioni in EPDM a doppia tenuta non incollate, telaio e tiranteria in acciaio e attacchi flangiati, completi di staffaggi.</v>
          </cell>
          <cell r="C15921"/>
          <cell r="D15921"/>
        </row>
        <row r="15922">
          <cell r="A15922" t="str">
            <v>1M.04.010.0040.a</v>
          </cell>
          <cell r="B15922" t="str">
            <v>- fino a 100 kW</v>
          </cell>
          <cell r="C15922" t="str">
            <v>cad</v>
          </cell>
          <cell r="D15922" t="str">
            <v>2.000,02</v>
          </cell>
        </row>
        <row r="15923">
          <cell r="A15923" t="str">
            <v>1M.04.010.0040.b</v>
          </cell>
          <cell r="B15923" t="str">
            <v>- oltre 100 fino a 125 kW</v>
          </cell>
          <cell r="C15923" t="str">
            <v>cad</v>
          </cell>
          <cell r="D15923" t="str">
            <v>2.316,02</v>
          </cell>
        </row>
        <row r="15924">
          <cell r="A15924" t="str">
            <v>1M.04.010.0040.c</v>
          </cell>
          <cell r="B15924" t="str">
            <v>- oltre 125 fino a 160 kW</v>
          </cell>
          <cell r="C15924" t="str">
            <v>cad</v>
          </cell>
          <cell r="D15924" t="str">
            <v>2.507,30</v>
          </cell>
        </row>
        <row r="15925">
          <cell r="A15925" t="str">
            <v>1M.04.010.0040.d</v>
          </cell>
          <cell r="B15925" t="str">
            <v>- oltre 160 fino a 200 kW</v>
          </cell>
          <cell r="C15925" t="str">
            <v>cad</v>
          </cell>
          <cell r="D15925" t="str">
            <v>2.835,20</v>
          </cell>
        </row>
        <row r="15926">
          <cell r="A15926" t="str">
            <v>1M.04.010.0040.e</v>
          </cell>
          <cell r="B15926" t="str">
            <v>- oltre 200 fino a 250 kW</v>
          </cell>
          <cell r="C15926" t="str">
            <v>cad</v>
          </cell>
          <cell r="D15926" t="str">
            <v>3.163,07</v>
          </cell>
        </row>
        <row r="15927">
          <cell r="A15927" t="str">
            <v>1M.04.010.0040.f</v>
          </cell>
          <cell r="B15927" t="str">
            <v>- oltre 250 fino a 320 kW</v>
          </cell>
          <cell r="C15927" t="str">
            <v>cad</v>
          </cell>
          <cell r="D15927" t="str">
            <v>3.982,83</v>
          </cell>
        </row>
        <row r="15928">
          <cell r="A15928" t="str">
            <v>1M.04.010.0040.g</v>
          </cell>
          <cell r="B15928" t="str">
            <v>- oltre 320 fino a 400 kW</v>
          </cell>
          <cell r="C15928" t="str">
            <v>cad</v>
          </cell>
          <cell r="D15928" t="str">
            <v>4.379,02</v>
          </cell>
        </row>
        <row r="15929">
          <cell r="A15929" t="str">
            <v>1M.04.010.0040.h</v>
          </cell>
          <cell r="B15929" t="str">
            <v>- oltre 400 fino a 500 kW</v>
          </cell>
          <cell r="C15929" t="str">
            <v>cad</v>
          </cell>
          <cell r="D15929" t="str">
            <v>5.009,26</v>
          </cell>
        </row>
        <row r="15930">
          <cell r="A15930" t="str">
            <v>1M.04.010.0040.i</v>
          </cell>
          <cell r="B15930" t="str">
            <v>- oltre 500 fino a 650 kW</v>
          </cell>
          <cell r="C15930" t="str">
            <v>cad</v>
          </cell>
          <cell r="D15930" t="str">
            <v>5.815,35</v>
          </cell>
        </row>
        <row r="15931">
          <cell r="A15931" t="str">
            <v>1M.04.010.0040.j</v>
          </cell>
          <cell r="B15931" t="str">
            <v>- oltre 650 fino a 800 kW</v>
          </cell>
          <cell r="C15931" t="str">
            <v>cad</v>
          </cell>
          <cell r="D15931" t="str">
            <v>6.730,72</v>
          </cell>
        </row>
        <row r="15932">
          <cell r="A15932" t="str">
            <v>1M.04.010.0040.k</v>
          </cell>
          <cell r="B15932" t="str">
            <v>- oltre 800 fino a 1000 kW</v>
          </cell>
          <cell r="C15932" t="str">
            <v>cad</v>
          </cell>
          <cell r="D15932" t="str">
            <v>8.383,88</v>
          </cell>
        </row>
        <row r="15933">
          <cell r="A15933" t="str">
            <v>1M.04.010.0040.l</v>
          </cell>
          <cell r="B15933" t="str">
            <v>- oltre 1000 fino a 1250 kW</v>
          </cell>
          <cell r="C15933" t="str">
            <v>cad</v>
          </cell>
          <cell r="D15933" t="str">
            <v>9.710,89</v>
          </cell>
        </row>
        <row r="15934">
          <cell r="A15934" t="str">
            <v>1M.04.010.0040.m</v>
          </cell>
          <cell r="B15934" t="str">
            <v>- oltre 1250 fino a 1600 kW</v>
          </cell>
          <cell r="C15934" t="str">
            <v>cad</v>
          </cell>
          <cell r="D15934" t="str">
            <v>11.568,99</v>
          </cell>
        </row>
        <row r="15935">
          <cell r="A15935" t="str">
            <v>1M.04.010.0040.n</v>
          </cell>
          <cell r="B15935" t="str">
            <v>- oltre 1600 fino a 2000 kW</v>
          </cell>
          <cell r="C15935" t="str">
            <v>cad</v>
          </cell>
          <cell r="D15935" t="str">
            <v>14.875,27</v>
          </cell>
        </row>
        <row r="15936">
          <cell r="A15936" t="str">
            <v>1M.04.010.0040.o</v>
          </cell>
          <cell r="B15936" t="str">
            <v>- oltre 2000 fino a 2500 kW</v>
          </cell>
          <cell r="C15936" t="str">
            <v>cad</v>
          </cell>
          <cell r="D15936" t="str">
            <v>17.539,42</v>
          </cell>
        </row>
        <row r="15937">
          <cell r="A15937" t="str">
            <v>1M.04.010.0040.p</v>
          </cell>
          <cell r="B15937" t="str">
            <v>- oltre 2500 fino a 3200 kW</v>
          </cell>
          <cell r="C15937" t="str">
            <v>cad</v>
          </cell>
          <cell r="D15937" t="str">
            <v>24.985,42</v>
          </cell>
        </row>
        <row r="15938">
          <cell r="A15938" t="str">
            <v>1M.04.010.0040.q</v>
          </cell>
          <cell r="B15938" t="str">
            <v>- oltre 3200 fino a 4000 kW</v>
          </cell>
          <cell r="C15938" t="str">
            <v>cad</v>
          </cell>
          <cell r="D15938" t="str">
            <v>29.630,62</v>
          </cell>
        </row>
        <row r="15939">
          <cell r="A15939" t="str">
            <v>1M.04.015</v>
          </cell>
          <cell r="B15939" t="str">
            <v>IMPIANTI SOLARI</v>
          </cell>
          <cell r="C15939"/>
          <cell r="D15939"/>
        </row>
        <row r="15940">
          <cell r="A15940" t="str">
            <v>1M.04.015.0010</v>
          </cell>
          <cell r="B15940" t="str">
            <v>Collettore solare piano certificato EN12975 di dimensioni esterne varie, colori standard scuro, superficie trattata superficialmente, piastra captante in rame e/o altre leghe similari, vetro solare temperato antiriflesso resistente alla grandine e agli agenti atmosferici, completo di telaio di contenimento e vasca di alloggiamento, dotato di attacchi e/o elementi fissanti, con possibilità di variazione inclinazione di posa. Compreso il trasporto e la fornitura al piano di lavoro, nonchè tutte le movimentazioni varie nell'ambito di cantiere. Completo di ogni elemento di fissaggio quali bulloni, viteria, staffe, tiranti, piccole opere di complemento. Compreso il trasporto in quota e l'assistenza muraria. Esclusa la realizzazione della rete distributiva, da computarsi a parte.</v>
          </cell>
          <cell r="C15940" t="str">
            <v>m²</v>
          </cell>
          <cell r="D15940" t="str">
            <v>1.074,89</v>
          </cell>
        </row>
        <row r="15941">
          <cell r="A15941" t="str">
            <v>1M.04.020</v>
          </cell>
          <cell r="B15941" t="str">
            <v>VASI D'ESPANSIONE</v>
          </cell>
          <cell r="C15941"/>
          <cell r="D15941"/>
        </row>
        <row r="15942">
          <cell r="A15942" t="str">
            <v>1M.04.020.0010</v>
          </cell>
          <cell r="B15942" t="str">
            <v>Vasi d'espansione a membrana atossica per impianti sanitari, conformi alla direttiva PED 2014/68/UE, condizioni d'esercizio massime 99 °C e 4 bar.</v>
          </cell>
          <cell r="C15942"/>
          <cell r="D15942"/>
        </row>
        <row r="15943">
          <cell r="A15943" t="str">
            <v>1M.04.020.0010.a</v>
          </cell>
          <cell r="B15943" t="str">
            <v>- 2 l</v>
          </cell>
          <cell r="C15943" t="str">
            <v>cad</v>
          </cell>
          <cell r="D15943" t="str">
            <v>185,17</v>
          </cell>
        </row>
        <row r="15944">
          <cell r="A15944" t="str">
            <v>1M.04.020.0010.b</v>
          </cell>
          <cell r="B15944" t="str">
            <v>- 5 l</v>
          </cell>
          <cell r="C15944" t="str">
            <v>cad</v>
          </cell>
          <cell r="D15944" t="str">
            <v>185,65</v>
          </cell>
        </row>
        <row r="15945">
          <cell r="A15945" t="str">
            <v>1M.04.020.0010.c</v>
          </cell>
          <cell r="B15945" t="str">
            <v>- 8 l</v>
          </cell>
          <cell r="C15945" t="str">
            <v>cad</v>
          </cell>
          <cell r="D15945" t="str">
            <v>186,54</v>
          </cell>
        </row>
        <row r="15946">
          <cell r="A15946" t="str">
            <v>1M.04.020.0010.d</v>
          </cell>
          <cell r="B15946" t="str">
            <v>- 12 l</v>
          </cell>
          <cell r="C15946" t="str">
            <v>cad</v>
          </cell>
          <cell r="D15946" t="str">
            <v>188,76</v>
          </cell>
        </row>
        <row r="15947">
          <cell r="A15947" t="str">
            <v>1M.04.020.0010.e</v>
          </cell>
          <cell r="B15947" t="str">
            <v>- 18 l</v>
          </cell>
          <cell r="C15947" t="str">
            <v>cad</v>
          </cell>
          <cell r="D15947" t="str">
            <v>193,20</v>
          </cell>
        </row>
        <row r="15948">
          <cell r="A15948" t="str">
            <v>1M.04.020.0010.f</v>
          </cell>
          <cell r="B15948" t="str">
            <v>- 24 l</v>
          </cell>
          <cell r="C15948" t="str">
            <v>cad</v>
          </cell>
          <cell r="D15948" t="str">
            <v>195,56</v>
          </cell>
        </row>
        <row r="15949">
          <cell r="A15949" t="str">
            <v>1M.04.020.0010.g</v>
          </cell>
          <cell r="B15949" t="str">
            <v>- 60 l</v>
          </cell>
          <cell r="C15949" t="str">
            <v>cad</v>
          </cell>
          <cell r="D15949" t="str">
            <v>339,36</v>
          </cell>
        </row>
        <row r="15950">
          <cell r="A15950" t="str">
            <v>1M.04.020.0010.h</v>
          </cell>
          <cell r="B15950" t="str">
            <v>- 80 l</v>
          </cell>
          <cell r="C15950" t="str">
            <v>cad</v>
          </cell>
          <cell r="D15950" t="str">
            <v>374,00</v>
          </cell>
        </row>
        <row r="15951">
          <cell r="A15951" t="str">
            <v>1M.04.020.0010.i</v>
          </cell>
          <cell r="B15951" t="str">
            <v>- 100 l</v>
          </cell>
          <cell r="C15951" t="str">
            <v>cad</v>
          </cell>
          <cell r="D15951" t="str">
            <v>432,78</v>
          </cell>
        </row>
        <row r="15952">
          <cell r="A15952" t="str">
            <v>1M.04.020.0010.j</v>
          </cell>
          <cell r="B15952" t="str">
            <v>- 200 l</v>
          </cell>
          <cell r="C15952" t="str">
            <v>cad</v>
          </cell>
          <cell r="D15952" t="str">
            <v>552,49</v>
          </cell>
        </row>
        <row r="15953">
          <cell r="A15953" t="str">
            <v>1M.04.020.0010.k</v>
          </cell>
          <cell r="B15953" t="str">
            <v>- 300 l</v>
          </cell>
          <cell r="C15953" t="str">
            <v>cad</v>
          </cell>
          <cell r="D15953" t="str">
            <v>673,74</v>
          </cell>
        </row>
        <row r="15954">
          <cell r="A15954" t="str">
            <v>1M.04.020.0010.l</v>
          </cell>
          <cell r="B15954" t="str">
            <v>- 500 l</v>
          </cell>
          <cell r="C15954" t="str">
            <v>cad</v>
          </cell>
          <cell r="D15954" t="str">
            <v>944,60</v>
          </cell>
        </row>
        <row r="15955">
          <cell r="A15955" t="str">
            <v>1M.04.020.0020</v>
          </cell>
          <cell r="B15955" t="str">
            <v>Vasi d'espansione a membrana circolare piatta, conformi alla direttiva PED 2014/68/UE, condizioni d'esercizio massime 90 °C e 4 bar.</v>
          </cell>
          <cell r="C15955"/>
          <cell r="D15955"/>
        </row>
        <row r="15956">
          <cell r="A15956" t="str">
            <v>1M.04.020.0020.a</v>
          </cell>
          <cell r="B15956" t="str">
            <v>- 5 l</v>
          </cell>
          <cell r="C15956" t="str">
            <v>cad</v>
          </cell>
          <cell r="D15956" t="str">
            <v>139,30</v>
          </cell>
        </row>
        <row r="15957">
          <cell r="A15957" t="str">
            <v>1M.04.020.0020.b</v>
          </cell>
          <cell r="B15957" t="str">
            <v>- 8 l</v>
          </cell>
          <cell r="C15957" t="str">
            <v>cad</v>
          </cell>
          <cell r="D15957" t="str">
            <v>140,78</v>
          </cell>
        </row>
        <row r="15958">
          <cell r="A15958" t="str">
            <v>1M.04.020.0020.c</v>
          </cell>
          <cell r="B15958" t="str">
            <v>- 10 l</v>
          </cell>
          <cell r="C15958" t="str">
            <v>cad</v>
          </cell>
          <cell r="D15958" t="str">
            <v>142,19</v>
          </cell>
        </row>
        <row r="15959">
          <cell r="A15959" t="str">
            <v>1M.04.020.0020.d</v>
          </cell>
          <cell r="B15959" t="str">
            <v>- 12 l</v>
          </cell>
          <cell r="C15959" t="str">
            <v>cad</v>
          </cell>
          <cell r="D15959" t="str">
            <v>143,86</v>
          </cell>
        </row>
        <row r="15960">
          <cell r="A15960" t="str">
            <v>1M.04.020.0020.e</v>
          </cell>
          <cell r="B15960" t="str">
            <v>- 14 l</v>
          </cell>
          <cell r="C15960" t="str">
            <v>cad</v>
          </cell>
          <cell r="D15960" t="str">
            <v>145,17</v>
          </cell>
        </row>
        <row r="15961">
          <cell r="A15961" t="str">
            <v>1M.04.020.0020.f</v>
          </cell>
          <cell r="B15961" t="str">
            <v>- 18 l</v>
          </cell>
          <cell r="C15961" t="str">
            <v>cad</v>
          </cell>
          <cell r="D15961" t="str">
            <v>148,23</v>
          </cell>
        </row>
        <row r="15962">
          <cell r="A15962" t="str">
            <v>1M.04.020.0030</v>
          </cell>
          <cell r="B15962" t="str">
            <v>Vasi d'espansione a membrana, conformi a direttiva PED 2014/68/UE, condizioni d'esercizio massime 90 °C e 6 bar (4 fino a 50 l).</v>
          </cell>
          <cell r="C15962"/>
          <cell r="D15962"/>
        </row>
        <row r="15963">
          <cell r="A15963" t="str">
            <v>1M.04.020.0030.a</v>
          </cell>
          <cell r="B15963" t="str">
            <v>- 35 l</v>
          </cell>
          <cell r="C15963" t="str">
            <v>cad</v>
          </cell>
          <cell r="D15963" t="str">
            <v>270,66</v>
          </cell>
        </row>
        <row r="15964">
          <cell r="A15964" t="str">
            <v>1M.04.020.0030.b</v>
          </cell>
          <cell r="B15964" t="str">
            <v>- 50 l</v>
          </cell>
          <cell r="C15964" t="str">
            <v>cad</v>
          </cell>
          <cell r="D15964" t="str">
            <v>280,43</v>
          </cell>
        </row>
        <row r="15965">
          <cell r="A15965" t="str">
            <v>1M.04.020.0030.c</v>
          </cell>
          <cell r="B15965" t="str">
            <v>- 80 l</v>
          </cell>
          <cell r="C15965" t="str">
            <v>cad</v>
          </cell>
          <cell r="D15965" t="str">
            <v>314,31</v>
          </cell>
        </row>
        <row r="15966">
          <cell r="A15966" t="str">
            <v>1M.04.020.0030.d</v>
          </cell>
          <cell r="B15966" t="str">
            <v>- 105 l</v>
          </cell>
          <cell r="C15966" t="str">
            <v>cad</v>
          </cell>
          <cell r="D15966" t="str">
            <v>348,87</v>
          </cell>
        </row>
        <row r="15967">
          <cell r="A15967" t="str">
            <v>1M.04.020.0030.e</v>
          </cell>
          <cell r="B15967" t="str">
            <v>- 150 l</v>
          </cell>
          <cell r="C15967" t="str">
            <v>cad</v>
          </cell>
          <cell r="D15967" t="str">
            <v>383,14</v>
          </cell>
        </row>
        <row r="15968">
          <cell r="A15968" t="str">
            <v>1M.04.020.0030.f</v>
          </cell>
          <cell r="B15968" t="str">
            <v>- 200 l</v>
          </cell>
          <cell r="C15968" t="str">
            <v>cad</v>
          </cell>
          <cell r="D15968" t="str">
            <v>412,45</v>
          </cell>
        </row>
        <row r="15969">
          <cell r="A15969" t="str">
            <v>1M.04.020.0030.g</v>
          </cell>
          <cell r="B15969" t="str">
            <v>- 250 l</v>
          </cell>
          <cell r="C15969" t="str">
            <v>cad</v>
          </cell>
          <cell r="D15969" t="str">
            <v>456,49</v>
          </cell>
        </row>
        <row r="15970">
          <cell r="A15970" t="str">
            <v>1M.04.020.0030.h</v>
          </cell>
          <cell r="B15970" t="str">
            <v>- 300 l</v>
          </cell>
          <cell r="C15970" t="str">
            <v>cad</v>
          </cell>
          <cell r="D15970" t="str">
            <v>559,45</v>
          </cell>
        </row>
        <row r="15971">
          <cell r="A15971" t="str">
            <v>1M.04.020.0030.i</v>
          </cell>
          <cell r="B15971" t="str">
            <v>- 400 l</v>
          </cell>
          <cell r="C15971" t="str">
            <v>cad</v>
          </cell>
          <cell r="D15971" t="str">
            <v>670,29</v>
          </cell>
        </row>
        <row r="15972">
          <cell r="A15972" t="str">
            <v>1M.04.020.0030.j</v>
          </cell>
          <cell r="B15972" t="str">
            <v>- 500 l</v>
          </cell>
          <cell r="C15972" t="str">
            <v>cad</v>
          </cell>
          <cell r="D15972" t="str">
            <v>771,42</v>
          </cell>
        </row>
        <row r="15973">
          <cell r="A15973" t="str">
            <v>1M.04.020.0030.k</v>
          </cell>
          <cell r="B15973" t="str">
            <v>- 600 l</v>
          </cell>
          <cell r="C15973" t="str">
            <v>cad</v>
          </cell>
          <cell r="D15973" t="str">
            <v>900,92</v>
          </cell>
        </row>
        <row r="15974">
          <cell r="A15974" t="str">
            <v>1M.04.020.0040</v>
          </cell>
          <cell r="B15974" t="str">
            <v>Vasi d'espansione senza diaframma da pressurizzare, conformi alla direttiva PED 2014/68/UE, condizioni d'esercizio massime 100 °C e 6 bar, completi di strumentazione, valvola di sicurezza, compressore d'aria e quadro elettrico di comando/controllo con allacciamenti a valle.</v>
          </cell>
          <cell r="C15974"/>
          <cell r="D15974"/>
        </row>
        <row r="15975">
          <cell r="A15975" t="str">
            <v>1M.04.020.0040.a</v>
          </cell>
          <cell r="B15975" t="str">
            <v>- 300 l</v>
          </cell>
          <cell r="C15975" t="str">
            <v>cad</v>
          </cell>
          <cell r="D15975" t="str">
            <v>3.296,65</v>
          </cell>
        </row>
        <row r="15976">
          <cell r="A15976" t="str">
            <v>1M.04.020.0040.b</v>
          </cell>
          <cell r="B15976" t="str">
            <v>- 500 l</v>
          </cell>
          <cell r="C15976" t="str">
            <v>cad</v>
          </cell>
          <cell r="D15976" t="str">
            <v>3.433,28</v>
          </cell>
        </row>
        <row r="15977">
          <cell r="A15977" t="str">
            <v>1M.04.020.0040.c</v>
          </cell>
          <cell r="B15977" t="str">
            <v>- 800 l</v>
          </cell>
          <cell r="C15977" t="str">
            <v>cad</v>
          </cell>
          <cell r="D15977" t="str">
            <v>3.731,12</v>
          </cell>
        </row>
        <row r="15978">
          <cell r="A15978" t="str">
            <v>1M.04.020.0040.d</v>
          </cell>
          <cell r="B15978" t="str">
            <v>- 1000 l</v>
          </cell>
          <cell r="C15978" t="str">
            <v>cad</v>
          </cell>
          <cell r="D15978" t="str">
            <v>3.912,33</v>
          </cell>
        </row>
        <row r="15979">
          <cell r="A15979" t="str">
            <v>1M.04.020.0040.e</v>
          </cell>
          <cell r="B15979" t="str">
            <v>- 1500 l</v>
          </cell>
          <cell r="C15979" t="str">
            <v>cad</v>
          </cell>
          <cell r="D15979" t="str">
            <v>4.165,08</v>
          </cell>
        </row>
        <row r="15980">
          <cell r="A15980" t="str">
            <v>1M.04.020.0040.f</v>
          </cell>
          <cell r="B15980" t="str">
            <v>- 2000 l</v>
          </cell>
          <cell r="C15980" t="str">
            <v>cad</v>
          </cell>
          <cell r="D15980" t="str">
            <v>5.187,04</v>
          </cell>
        </row>
        <row r="15981">
          <cell r="A15981" t="str">
            <v>1M.04.020.0040.g</v>
          </cell>
          <cell r="B15981" t="str">
            <v>- 3000 l</v>
          </cell>
          <cell r="C15981" t="str">
            <v>cad</v>
          </cell>
          <cell r="D15981" t="str">
            <v>6.416,18</v>
          </cell>
        </row>
        <row r="15982">
          <cell r="A15982" t="str">
            <v>1M.04.020.0040.h</v>
          </cell>
          <cell r="B15982" t="str">
            <v>- 4000 l</v>
          </cell>
          <cell r="C15982" t="str">
            <v>cad</v>
          </cell>
          <cell r="D15982" t="str">
            <v>7.812,46</v>
          </cell>
        </row>
        <row r="15983">
          <cell r="A15983" t="str">
            <v>1M.04.020.0040.i</v>
          </cell>
          <cell r="B15983" t="str">
            <v>- 5000 l</v>
          </cell>
          <cell r="C15983" t="str">
            <v>cad</v>
          </cell>
          <cell r="D15983" t="str">
            <v>8.603,52</v>
          </cell>
        </row>
        <row r="15984">
          <cell r="A15984" t="str">
            <v>1M.04.020.0050</v>
          </cell>
          <cell r="B15984" t="str">
            <v>Vasi d'espansione aperti con ispezioni e coperchi relativi, completi di valvola d'alimentazione a galleggiante, rubinetto d'intercettazione, attacchi per allacciamenti vari e staffaggi.</v>
          </cell>
          <cell r="C15984"/>
          <cell r="D15984"/>
        </row>
        <row r="15985">
          <cell r="A15985" t="str">
            <v>1M.04.020.0050.a</v>
          </cell>
          <cell r="B15985" t="str">
            <v>- in acciaio zincati a caldo - l fino a 300</v>
          </cell>
          <cell r="C15985" t="str">
            <v>cad</v>
          </cell>
          <cell r="D15985" t="str">
            <v>379,73</v>
          </cell>
        </row>
        <row r="15986">
          <cell r="A15986" t="str">
            <v>1M.04.020.0050.b</v>
          </cell>
          <cell r="B15986" t="str">
            <v>- in acciaio zincati a caldo - l oltre 300 fino a 500</v>
          </cell>
          <cell r="C15986" t="str">
            <v>cad</v>
          </cell>
          <cell r="D15986" t="str">
            <v>437,12</v>
          </cell>
        </row>
        <row r="15987">
          <cell r="A15987" t="str">
            <v>1M.04.020.0050.c</v>
          </cell>
          <cell r="B15987" t="str">
            <v>- in acciaio zincati a caldo - l oltre 500 fino a 750</v>
          </cell>
          <cell r="C15987" t="str">
            <v>cad</v>
          </cell>
          <cell r="D15987" t="str">
            <v>486,29</v>
          </cell>
        </row>
        <row r="15988">
          <cell r="A15988" t="str">
            <v>1M.04.020.0050.d</v>
          </cell>
          <cell r="B15988" t="str">
            <v>- in acciaio zincati a caldo - l oltre 750 fino a 1000</v>
          </cell>
          <cell r="C15988" t="str">
            <v>cad</v>
          </cell>
          <cell r="D15988" t="str">
            <v>582,82</v>
          </cell>
        </row>
        <row r="15989">
          <cell r="A15989" t="str">
            <v>1M.04.020.0050.e</v>
          </cell>
          <cell r="B15989" t="str">
            <v>- in acciaio inox AISI 316 - l fino a 300</v>
          </cell>
          <cell r="C15989" t="str">
            <v>cad</v>
          </cell>
          <cell r="D15989" t="str">
            <v>550,25</v>
          </cell>
        </row>
        <row r="15990">
          <cell r="A15990" t="str">
            <v>1M.04.020.0050.f</v>
          </cell>
          <cell r="B15990" t="str">
            <v>- in acciaio inox AISI 316 - l oltre 300 fino a 500</v>
          </cell>
          <cell r="C15990" t="str">
            <v>cad</v>
          </cell>
          <cell r="D15990" t="str">
            <v>653,52</v>
          </cell>
        </row>
        <row r="15991">
          <cell r="A15991" t="str">
            <v>1M.04.020.0050.g</v>
          </cell>
          <cell r="B15991" t="str">
            <v>- in acciaio inox AISI 316 - l oltre 500 fino a 750</v>
          </cell>
          <cell r="C15991" t="str">
            <v>cad</v>
          </cell>
          <cell r="D15991" t="str">
            <v>742,06</v>
          </cell>
        </row>
        <row r="15992">
          <cell r="A15992" t="str">
            <v>1M.04.020.0050.h</v>
          </cell>
          <cell r="B15992" t="str">
            <v>- in acciaio inox AISI 316 - l oltre 750 fino a 1000</v>
          </cell>
          <cell r="C15992" t="str">
            <v>cad</v>
          </cell>
          <cell r="D15992" t="str">
            <v>871,37</v>
          </cell>
        </row>
        <row r="15993">
          <cell r="A15993" t="str">
            <v>1M.04.030</v>
          </cell>
          <cell r="B15993" t="str">
            <v>POMPE DI CIRCOLAZIONE PER ACQUA CALDA E REFRIGERATA</v>
          </cell>
          <cell r="C15993"/>
          <cell r="D15993"/>
        </row>
        <row r="15994">
          <cell r="A15994" t="str">
            <v>1M.04.030.0010</v>
          </cell>
          <cell r="B15994" t="str">
            <v>Circolatori singoli PN6 con motore a 3 velocità, alimentazione elettrica a 220 V - 1f - 50 Hz - 2 poli</v>
          </cell>
          <cell r="C15994"/>
          <cell r="D15994"/>
        </row>
        <row r="15995">
          <cell r="A15995" t="str">
            <v>1M.04.030.0010.a</v>
          </cell>
          <cell r="B15995" t="str">
            <v>- fino a 1 m³/h - fino a 20 kPa</v>
          </cell>
          <cell r="C15995" t="str">
            <v>cad</v>
          </cell>
          <cell r="D15995" t="str">
            <v>185,78</v>
          </cell>
        </row>
        <row r="15996">
          <cell r="A15996" t="str">
            <v>1M.04.030.0010.b</v>
          </cell>
          <cell r="B15996" t="str">
            <v>- fino a 1 m³/h - oltre 20 fino a 40 kPa</v>
          </cell>
          <cell r="C15996" t="str">
            <v>cad</v>
          </cell>
          <cell r="D15996" t="str">
            <v>211,74</v>
          </cell>
        </row>
        <row r="15997">
          <cell r="A15997" t="str">
            <v>1M.04.030.0010.c</v>
          </cell>
          <cell r="B15997" t="str">
            <v>- fino a 1 m³/h - oltre 40 fino a 80 kPa</v>
          </cell>
          <cell r="C15997" t="str">
            <v>cad</v>
          </cell>
          <cell r="D15997" t="str">
            <v>437,17</v>
          </cell>
        </row>
        <row r="15998">
          <cell r="A15998" t="str">
            <v>1M.04.030.0010.d</v>
          </cell>
          <cell r="B15998" t="str">
            <v>- oltre 1 fino a 2 m³/h - fino a 20 kPa</v>
          </cell>
          <cell r="C15998" t="str">
            <v>cad</v>
          </cell>
          <cell r="D15998" t="str">
            <v>188,51</v>
          </cell>
        </row>
        <row r="15999">
          <cell r="A15999" t="str">
            <v>1M.04.030.0010.e</v>
          </cell>
          <cell r="B15999" t="str">
            <v>- oltre 1 fino a 2 m³/h - oltre 20 fino a 40 kPa</v>
          </cell>
          <cell r="C15999" t="str">
            <v>cad</v>
          </cell>
          <cell r="D15999" t="str">
            <v>330,59</v>
          </cell>
        </row>
        <row r="16000">
          <cell r="A16000" t="str">
            <v>1M.04.030.0010.f</v>
          </cell>
          <cell r="B16000" t="str">
            <v>- oltre 1 fino a 2 m³/h - oltre 40 fino a 80 kPa</v>
          </cell>
          <cell r="C16000" t="str">
            <v>cad</v>
          </cell>
          <cell r="D16000" t="str">
            <v>437,17</v>
          </cell>
        </row>
        <row r="16001">
          <cell r="A16001" t="str">
            <v>1M.04.030.0010.g</v>
          </cell>
          <cell r="B16001" t="str">
            <v>- oltre 2 fino a 4 m³/h - fino a 20 kPa</v>
          </cell>
          <cell r="C16001" t="str">
            <v>cad</v>
          </cell>
          <cell r="D16001" t="str">
            <v>211,74</v>
          </cell>
        </row>
        <row r="16002">
          <cell r="A16002" t="str">
            <v>1M.04.030.0010.h</v>
          </cell>
          <cell r="B16002" t="str">
            <v>- oltre 2 fino a 4 m³/h - oltre 20 fino a 40 kPa</v>
          </cell>
          <cell r="C16002" t="str">
            <v>cad</v>
          </cell>
          <cell r="D16002" t="str">
            <v>330,59</v>
          </cell>
        </row>
        <row r="16003">
          <cell r="A16003" t="str">
            <v>1M.04.030.0010.i</v>
          </cell>
          <cell r="B16003" t="str">
            <v>- oltre 2 fino a 4 m³/h - oltre 40 fino a 80 kPa</v>
          </cell>
          <cell r="C16003" t="str">
            <v>cad</v>
          </cell>
          <cell r="D16003" t="str">
            <v>437,17</v>
          </cell>
        </row>
        <row r="16004">
          <cell r="A16004" t="str">
            <v>1M.04.030.0010.j</v>
          </cell>
          <cell r="B16004" t="str">
            <v>- oltre 4 fino a 8 m³/h - fino a 20 kPa</v>
          </cell>
          <cell r="C16004" t="str">
            <v>cad</v>
          </cell>
          <cell r="D16004" t="str">
            <v>437,17</v>
          </cell>
        </row>
        <row r="16005">
          <cell r="A16005" t="str">
            <v>1M.04.030.0010.k</v>
          </cell>
          <cell r="B16005" t="str">
            <v>- oltre 4 fino a 8 m³/h - oltre 20 fino a 40 kPa</v>
          </cell>
          <cell r="C16005" t="str">
            <v>cad</v>
          </cell>
          <cell r="D16005" t="str">
            <v>551,95</v>
          </cell>
        </row>
        <row r="16006">
          <cell r="A16006" t="str">
            <v>1M.04.030.0010.l</v>
          </cell>
          <cell r="B16006" t="str">
            <v>- oltre 8 fino a 16 m³/h - fino a 20 kPa</v>
          </cell>
          <cell r="C16006" t="str">
            <v>cad</v>
          </cell>
          <cell r="D16006" t="str">
            <v>632,53</v>
          </cell>
        </row>
        <row r="16007">
          <cell r="A16007" t="str">
            <v>1M.04.030.0020</v>
          </cell>
          <cell r="B16007" t="str">
            <v>Circolatori singoli PN6 con motore a 3 velocità, 380 V - 3f - 50 Hz - 2 poli</v>
          </cell>
          <cell r="C16007"/>
          <cell r="D16007"/>
        </row>
        <row r="16008">
          <cell r="A16008" t="str">
            <v>1M.04.030.0020.a</v>
          </cell>
          <cell r="B16008" t="str">
            <v>- fino a 4 m³/h - fino a 40 kPa</v>
          </cell>
          <cell r="C16008" t="str">
            <v>cad</v>
          </cell>
          <cell r="D16008" t="str">
            <v>349,73</v>
          </cell>
        </row>
        <row r="16009">
          <cell r="A16009" t="str">
            <v>1M.04.030.0020.b</v>
          </cell>
          <cell r="B16009" t="str">
            <v>- fino a 4 m³/h - oltre 40 fino a 80 kPa</v>
          </cell>
          <cell r="C16009" t="str">
            <v>cad</v>
          </cell>
          <cell r="D16009" t="str">
            <v>467,23</v>
          </cell>
        </row>
        <row r="16010">
          <cell r="A16010" t="str">
            <v>1M.04.030.0020.c</v>
          </cell>
          <cell r="B16010" t="str">
            <v>- oltre 4 fino a 8 m³/h - fino a 40 kPa</v>
          </cell>
          <cell r="C16010" t="str">
            <v>cad</v>
          </cell>
          <cell r="D16010" t="str">
            <v>530,07</v>
          </cell>
        </row>
        <row r="16011">
          <cell r="A16011" t="str">
            <v>1M.04.030.0020.d</v>
          </cell>
          <cell r="B16011" t="str">
            <v>- oltre 4 fino a 8 m³/h - oltre 40 fino a 80 kPa</v>
          </cell>
          <cell r="C16011" t="str">
            <v>cad</v>
          </cell>
          <cell r="D16011" t="str">
            <v>625,70</v>
          </cell>
        </row>
        <row r="16012">
          <cell r="A16012" t="str">
            <v>1M.04.030.0020.e</v>
          </cell>
          <cell r="B16012" t="str">
            <v>- oltre 8 fino a 16 m³/h - fino a 40 kPa</v>
          </cell>
          <cell r="C16012" t="str">
            <v>cad</v>
          </cell>
          <cell r="D16012" t="str">
            <v>685,82</v>
          </cell>
        </row>
        <row r="16013">
          <cell r="A16013" t="str">
            <v>1M.04.030.0020.f</v>
          </cell>
          <cell r="B16013" t="str">
            <v>- oltre 8 fino a 16 m³/h - oltre 40 fino a 80 kPa</v>
          </cell>
          <cell r="C16013" t="str">
            <v>cad</v>
          </cell>
          <cell r="D16013" t="str">
            <v>745,93</v>
          </cell>
        </row>
        <row r="16014">
          <cell r="A16014" t="str">
            <v>1M.04.030.0020.g</v>
          </cell>
          <cell r="B16014" t="str">
            <v>- oltre 16 fino a 32 m³/h - fino a 40 kPa</v>
          </cell>
          <cell r="C16014" t="str">
            <v>cad</v>
          </cell>
          <cell r="D16014" t="str">
            <v>839,28</v>
          </cell>
        </row>
        <row r="16015">
          <cell r="A16015" t="str">
            <v>1M.04.030.0020.h</v>
          </cell>
          <cell r="B16015" t="str">
            <v>- oltre 16 fino a 32 m³/h - oltre 40 fino a 80 kPa</v>
          </cell>
          <cell r="C16015" t="str">
            <v>cad</v>
          </cell>
          <cell r="D16015" t="str">
            <v>934,91</v>
          </cell>
        </row>
        <row r="16016">
          <cell r="A16016" t="str">
            <v>1M.04.030.0020.i</v>
          </cell>
          <cell r="B16016" t="str">
            <v>- oltre 32 fino a 50 m³/h - fino a 60 kPa</v>
          </cell>
          <cell r="C16016" t="str">
            <v>cad</v>
          </cell>
          <cell r="D16016" t="str">
            <v>1.197,22</v>
          </cell>
        </row>
        <row r="16017">
          <cell r="A16017" t="str">
            <v>1M.04.030.0030</v>
          </cell>
          <cell r="B16017" t="str">
            <v>Circolatori singoli PN6 con motore a 4 velocità, 380 V - 3f - 50 Hz - 4 poli</v>
          </cell>
          <cell r="C16017"/>
          <cell r="D16017"/>
        </row>
        <row r="16018">
          <cell r="A16018" t="str">
            <v>1M.04.030.0030.a</v>
          </cell>
          <cell r="B16018" t="str">
            <v>- fino a 4 m³/h - fino a 20 kPa</v>
          </cell>
          <cell r="C16018" t="str">
            <v>cad</v>
          </cell>
          <cell r="D16018" t="str">
            <v>444,00</v>
          </cell>
        </row>
        <row r="16019">
          <cell r="A16019" t="str">
            <v>1M.04.030.0030.b</v>
          </cell>
          <cell r="B16019" t="str">
            <v>- fino a 4 m³/h - oltre 20 fino a 40 kPa</v>
          </cell>
          <cell r="C16019" t="str">
            <v>cad</v>
          </cell>
          <cell r="D16019" t="str">
            <v>823,80</v>
          </cell>
        </row>
        <row r="16020">
          <cell r="A16020" t="str">
            <v>1M.04.030.0030.c</v>
          </cell>
          <cell r="B16020" t="str">
            <v>- fino a 4 m³/h - oltre 40 fino a 80 kPa</v>
          </cell>
          <cell r="C16020" t="str">
            <v>cad</v>
          </cell>
          <cell r="D16020" t="str">
            <v>1.405,83</v>
          </cell>
        </row>
        <row r="16021">
          <cell r="A16021" t="str">
            <v>1M.04.030.0030.d</v>
          </cell>
          <cell r="B16021" t="str">
            <v>- fino a 4 m³/h - oltre 80 fino a 120 kPa</v>
          </cell>
          <cell r="C16021" t="str">
            <v>cad</v>
          </cell>
          <cell r="D16021" t="str">
            <v>2.616,31</v>
          </cell>
        </row>
        <row r="16022">
          <cell r="A16022" t="str">
            <v>1M.04.030.0030.e</v>
          </cell>
          <cell r="B16022" t="str">
            <v>- oltre 4 fino a 8 m³/h - fino a 20 kPa</v>
          </cell>
          <cell r="C16022" t="str">
            <v>cad</v>
          </cell>
          <cell r="D16022" t="str">
            <v>587,46</v>
          </cell>
        </row>
        <row r="16023">
          <cell r="A16023" t="str">
            <v>1M.04.030.0030.f</v>
          </cell>
          <cell r="B16023" t="str">
            <v>- oltre 4 fino a 8 m³/h - oltre 20 fino a 40 kPa</v>
          </cell>
          <cell r="C16023" t="str">
            <v>cad</v>
          </cell>
          <cell r="D16023" t="str">
            <v>1.023,29</v>
          </cell>
        </row>
        <row r="16024">
          <cell r="A16024" t="str">
            <v>1M.04.030.0030.g</v>
          </cell>
          <cell r="B16024" t="str">
            <v>- oltre 4 fino a 8 m³/h - oltre 40 fino a 80 kPa</v>
          </cell>
          <cell r="C16024" t="str">
            <v>cad</v>
          </cell>
          <cell r="D16024" t="str">
            <v>1.405,83</v>
          </cell>
        </row>
        <row r="16025">
          <cell r="A16025" t="str">
            <v>1M.04.030.0030.h</v>
          </cell>
          <cell r="B16025" t="str">
            <v>- oltre 4 fino a 8 m³/h - oltre 80 fino a 120 kPa</v>
          </cell>
          <cell r="C16025" t="str">
            <v>cad</v>
          </cell>
          <cell r="D16025" t="str">
            <v>2.616,31</v>
          </cell>
        </row>
        <row r="16026">
          <cell r="A16026" t="str">
            <v>1M.04.030.0030.i</v>
          </cell>
          <cell r="B16026" t="str">
            <v>- oltre 8 fino a 16 m³/h - fino a 20 kPa</v>
          </cell>
          <cell r="C16026" t="str">
            <v>cad</v>
          </cell>
          <cell r="D16026" t="str">
            <v>758,24</v>
          </cell>
        </row>
        <row r="16027">
          <cell r="A16027" t="str">
            <v>1M.04.030.0030.j</v>
          </cell>
          <cell r="B16027" t="str">
            <v>- oltre 8 fino a 16 m³/h - oltre 20 fino a 40 kPa</v>
          </cell>
          <cell r="C16027" t="str">
            <v>cad</v>
          </cell>
          <cell r="D16027" t="str">
            <v>1.405,83</v>
          </cell>
        </row>
        <row r="16028">
          <cell r="A16028" t="str">
            <v>1M.04.030.0030.k</v>
          </cell>
          <cell r="B16028" t="str">
            <v>- oltre 8 fino a 16 m³/h - oltre 40 fino a 80 kPa</v>
          </cell>
          <cell r="C16028" t="str">
            <v>cad</v>
          </cell>
          <cell r="D16028" t="str">
            <v>2.616,31</v>
          </cell>
        </row>
        <row r="16029">
          <cell r="A16029" t="str">
            <v>1M.04.030.0030.l</v>
          </cell>
          <cell r="B16029" t="str">
            <v>- oltre 8 fino a 16 m³/h - oltre 80 fino a 120 kPa</v>
          </cell>
          <cell r="C16029" t="str">
            <v>cad</v>
          </cell>
          <cell r="D16029" t="str">
            <v>3.132,75</v>
          </cell>
        </row>
        <row r="16030">
          <cell r="A16030" t="str">
            <v>1M.04.030.0030.m</v>
          </cell>
          <cell r="B16030" t="str">
            <v>- oltre 16 fino a 32 m³/h - fino a 20 kPa</v>
          </cell>
          <cell r="C16030" t="str">
            <v>cad</v>
          </cell>
          <cell r="D16030" t="str">
            <v>1.143,95</v>
          </cell>
        </row>
        <row r="16031">
          <cell r="A16031" t="str">
            <v>1M.04.030.0030.n</v>
          </cell>
          <cell r="B16031" t="str">
            <v>- oltre 16 fino a 32 m³/h - oltre 20 fino a 40 kPa</v>
          </cell>
          <cell r="C16031" t="str">
            <v>cad</v>
          </cell>
          <cell r="D16031" t="str">
            <v>1.422,64</v>
          </cell>
        </row>
        <row r="16032">
          <cell r="A16032" t="str">
            <v>1M.04.030.0030.o</v>
          </cell>
          <cell r="B16032" t="str">
            <v>- oltre 16 fino a 32 m³/h - oltre 40 fino a 80 kPa</v>
          </cell>
          <cell r="C16032" t="str">
            <v>cad</v>
          </cell>
          <cell r="D16032" t="str">
            <v>3.160,50</v>
          </cell>
        </row>
        <row r="16033">
          <cell r="A16033" t="str">
            <v>1M.04.030.0030.p</v>
          </cell>
          <cell r="B16033" t="str">
            <v>- oltre 16 fino a 32 m³/h - oltre 80 fino a 120 kPa</v>
          </cell>
          <cell r="C16033" t="str">
            <v>cad</v>
          </cell>
          <cell r="D16033" t="str">
            <v>3.138,64</v>
          </cell>
        </row>
        <row r="16034">
          <cell r="A16034" t="str">
            <v>1M.04.030.0030.q</v>
          </cell>
          <cell r="B16034" t="str">
            <v>- oltre 32 fino a 50 m³/h - fino a 40 kPa</v>
          </cell>
          <cell r="C16034" t="str">
            <v>cad</v>
          </cell>
          <cell r="D16034" t="str">
            <v>1.930,90</v>
          </cell>
        </row>
        <row r="16035">
          <cell r="A16035" t="str">
            <v>1M.04.030.0030.r</v>
          </cell>
          <cell r="B16035" t="str">
            <v>- oltre 32 fino a 50 m³/h - oltre 40 fino a 80 kPa</v>
          </cell>
          <cell r="C16035" t="str">
            <v>cad</v>
          </cell>
          <cell r="D16035" t="str">
            <v>3.582,68</v>
          </cell>
        </row>
        <row r="16036">
          <cell r="A16036" t="str">
            <v>1M.04.030.0040</v>
          </cell>
          <cell r="B16036" t="str">
            <v>Circolatori gemellari PN6 con motore a 4 velocità, 380 V - 3f - 50 Hz - 4 poli</v>
          </cell>
          <cell r="C16036"/>
          <cell r="D16036"/>
        </row>
        <row r="16037">
          <cell r="A16037" t="str">
            <v>1M.04.030.0040.a</v>
          </cell>
          <cell r="B16037" t="str">
            <v>- fino a 4 m³/h - fino a 20 kPa</v>
          </cell>
          <cell r="C16037" t="str">
            <v>cad</v>
          </cell>
          <cell r="D16037" t="str">
            <v>885,30</v>
          </cell>
        </row>
        <row r="16038">
          <cell r="A16038" t="str">
            <v>1M.04.030.0040.b</v>
          </cell>
          <cell r="B16038" t="str">
            <v>- fino a 4 m³/h - oltre 20 fino a 40 kPa</v>
          </cell>
          <cell r="C16038" t="str">
            <v>cad</v>
          </cell>
          <cell r="D16038" t="str">
            <v>1.266,46</v>
          </cell>
        </row>
        <row r="16039">
          <cell r="A16039" t="str">
            <v>1M.04.030.0040.c</v>
          </cell>
          <cell r="B16039" t="str">
            <v>- fino a 4 m³/h - oltre 40 fino a 80 kPa</v>
          </cell>
          <cell r="C16039" t="str">
            <v>cad</v>
          </cell>
          <cell r="D16039" t="str">
            <v>1.717,33</v>
          </cell>
        </row>
        <row r="16040">
          <cell r="A16040" t="str">
            <v>1M.04.030.0040.d</v>
          </cell>
          <cell r="B16040" t="str">
            <v>- oltre 4 fino a 8 m³/h - fino a 20 kPa</v>
          </cell>
          <cell r="C16040" t="str">
            <v>cad</v>
          </cell>
          <cell r="D16040" t="str">
            <v>1.266,46</v>
          </cell>
        </row>
        <row r="16041">
          <cell r="A16041" t="str">
            <v>1M.04.030.0040.e</v>
          </cell>
          <cell r="B16041" t="str">
            <v>- oltre 4 fino a 8 m³/h - oltre 20 fino a 40 kPa</v>
          </cell>
          <cell r="C16041" t="str">
            <v>cad</v>
          </cell>
          <cell r="D16041" t="str">
            <v>1.613,49</v>
          </cell>
        </row>
        <row r="16042">
          <cell r="A16042" t="str">
            <v>1M.04.030.0040.f</v>
          </cell>
          <cell r="B16042" t="str">
            <v>- oltre 4 fino a 8 m³/h - oltre 40 fino a 80 kPa</v>
          </cell>
          <cell r="C16042" t="str">
            <v>cad</v>
          </cell>
          <cell r="D16042" t="str">
            <v>2.098,51</v>
          </cell>
        </row>
        <row r="16043">
          <cell r="A16043" t="str">
            <v>1M.04.030.0040.g</v>
          </cell>
          <cell r="B16043" t="str">
            <v>- oltre 8 fino a 16 m³/h - fino a 20 kPa</v>
          </cell>
          <cell r="C16043" t="str">
            <v>cad</v>
          </cell>
          <cell r="D16043" t="str">
            <v>1.613,49</v>
          </cell>
        </row>
        <row r="16044">
          <cell r="A16044" t="str">
            <v>1M.04.030.0040.h</v>
          </cell>
          <cell r="B16044" t="str">
            <v>- oltre 8 fino a 16 m³/h - oltre 20 fino a 40 kPa</v>
          </cell>
          <cell r="C16044" t="str">
            <v>cad</v>
          </cell>
          <cell r="D16044" t="str">
            <v>1.717,33</v>
          </cell>
        </row>
        <row r="16045">
          <cell r="A16045" t="str">
            <v>1M.04.030.0040.i</v>
          </cell>
          <cell r="B16045" t="str">
            <v>- oltre 8 fino a 16 m³/h - oltre 40 fino a 80 kPa</v>
          </cell>
          <cell r="C16045" t="str">
            <v>cad</v>
          </cell>
          <cell r="D16045" t="str">
            <v>2.476,96</v>
          </cell>
        </row>
        <row r="16046">
          <cell r="A16046" t="str">
            <v>1M.04.030.0040.j</v>
          </cell>
          <cell r="B16046" t="str">
            <v>- oltre 16 fino a 32 m³/h - fino a 20 kPa</v>
          </cell>
          <cell r="C16046" t="str">
            <v>cad</v>
          </cell>
          <cell r="D16046" t="str">
            <v>1.745,08</v>
          </cell>
        </row>
        <row r="16047">
          <cell r="A16047" t="str">
            <v>1M.04.030.0040.k</v>
          </cell>
          <cell r="B16047" t="str">
            <v>- oltre 16 fino a 32 m³/h - oltre 20 fino a 40 kPa</v>
          </cell>
          <cell r="C16047" t="str">
            <v>cad</v>
          </cell>
          <cell r="D16047" t="str">
            <v>2.126,27</v>
          </cell>
        </row>
        <row r="16048">
          <cell r="A16048" t="str">
            <v>1M.04.030.0040.l</v>
          </cell>
          <cell r="B16048" t="str">
            <v>- oltre 32 fino a 50 m³/h - fino a 40 kPa</v>
          </cell>
          <cell r="C16048" t="str">
            <v>cad</v>
          </cell>
          <cell r="D16048" t="str">
            <v>2.504,71</v>
          </cell>
        </row>
        <row r="16049">
          <cell r="A16049" t="str">
            <v>1M.04.030.0050</v>
          </cell>
          <cell r="B16049" t="str">
            <v>Pompe in linea singole PN16 con motore alimentato a 380 V - 3f - 50 Hz - 4 poli</v>
          </cell>
          <cell r="C16049"/>
          <cell r="D16049"/>
        </row>
        <row r="16050">
          <cell r="A16050" t="str">
            <v>1M.04.030.0050.a</v>
          </cell>
          <cell r="B16050" t="str">
            <v>- fino a 10 m³/h - fino a 50 kPa</v>
          </cell>
          <cell r="C16050" t="str">
            <v>cad</v>
          </cell>
          <cell r="D16050" t="str">
            <v>607,95</v>
          </cell>
        </row>
        <row r="16051">
          <cell r="A16051" t="str">
            <v>1M.04.030.0050.b</v>
          </cell>
          <cell r="B16051" t="str">
            <v>- fino a 10 m³/h - oltre 50 fino a 100 kPa</v>
          </cell>
          <cell r="C16051" t="str">
            <v>cad</v>
          </cell>
          <cell r="D16051" t="str">
            <v>758,24</v>
          </cell>
        </row>
        <row r="16052">
          <cell r="A16052" t="str">
            <v>1M.04.030.0050.c</v>
          </cell>
          <cell r="B16052" t="str">
            <v>- fino a 10 m³/h - oltre 100 fino a 200 kPa</v>
          </cell>
          <cell r="C16052" t="str">
            <v>cad</v>
          </cell>
          <cell r="D16052" t="str">
            <v>816,97</v>
          </cell>
        </row>
        <row r="16053">
          <cell r="A16053" t="str">
            <v>1M.04.030.0050.d</v>
          </cell>
          <cell r="B16053" t="str">
            <v>- oltre 10 fino a 20 m³/h - fino a 50 kPa</v>
          </cell>
          <cell r="C16053" t="str">
            <v>cad</v>
          </cell>
          <cell r="D16053" t="str">
            <v>702,23</v>
          </cell>
        </row>
        <row r="16054">
          <cell r="A16054" t="str">
            <v>1M.04.030.0050.e</v>
          </cell>
          <cell r="B16054" t="str">
            <v>- oltre 10 fino a 20 m³/h - oltre 50 fino a 100 kPa</v>
          </cell>
          <cell r="C16054" t="str">
            <v>cad</v>
          </cell>
          <cell r="D16054" t="str">
            <v>859,35</v>
          </cell>
        </row>
        <row r="16055">
          <cell r="A16055" t="str">
            <v>1M.04.030.0050.f</v>
          </cell>
          <cell r="B16055" t="str">
            <v>- oltre 10 fino a 20 m³/h - oltre 100 fino a 200 kPa</v>
          </cell>
          <cell r="C16055" t="str">
            <v>cad</v>
          </cell>
          <cell r="D16055" t="str">
            <v>970,00</v>
          </cell>
        </row>
        <row r="16056">
          <cell r="A16056" t="str">
            <v>1M.04.030.0050.g</v>
          </cell>
          <cell r="B16056" t="str">
            <v>- oltre 20 fino a 40 m³/h - fino a 50 kPa</v>
          </cell>
          <cell r="C16056" t="str">
            <v>cad</v>
          </cell>
          <cell r="D16056" t="str">
            <v>887,11</v>
          </cell>
        </row>
        <row r="16057">
          <cell r="A16057" t="str">
            <v>1M.04.030.0050.h</v>
          </cell>
          <cell r="B16057" t="str">
            <v>- oltre 20 fino a 40 m³/h - oltre 50 fino a 100 kPa</v>
          </cell>
          <cell r="C16057" t="str">
            <v>cad</v>
          </cell>
          <cell r="D16057" t="str">
            <v>997,76</v>
          </cell>
        </row>
        <row r="16058">
          <cell r="A16058" t="str">
            <v>1M.04.030.0050.i</v>
          </cell>
          <cell r="B16058" t="str">
            <v>- oltre 20 fino a 40 m³/h - oltre 100 fino a 200 kPa</v>
          </cell>
          <cell r="C16058" t="str">
            <v>cad</v>
          </cell>
          <cell r="D16058" t="str">
            <v>1.142,57</v>
          </cell>
        </row>
        <row r="16059">
          <cell r="A16059" t="str">
            <v>1M.04.030.0050.j</v>
          </cell>
          <cell r="B16059" t="str">
            <v>- oltre 40 fino a 80 m³/h - fino a 50 kPa</v>
          </cell>
          <cell r="C16059" t="str">
            <v>cad</v>
          </cell>
          <cell r="D16059" t="str">
            <v>1.083,83</v>
          </cell>
        </row>
        <row r="16060">
          <cell r="A16060" t="str">
            <v>1M.04.030.0050.k</v>
          </cell>
          <cell r="B16060" t="str">
            <v>- oltre 40 fino a 80 m³/h - oltre 50 fino a 100 kPa</v>
          </cell>
          <cell r="C16060" t="str">
            <v>cad</v>
          </cell>
          <cell r="D16060" t="str">
            <v>1.766,94</v>
          </cell>
        </row>
        <row r="16061">
          <cell r="A16061" t="str">
            <v>1M.04.030.0050.l</v>
          </cell>
          <cell r="B16061" t="str">
            <v>- oltre 40 fino a 80 m³/h - oltre 100 fino a 200 kPa</v>
          </cell>
          <cell r="C16061" t="str">
            <v>cad</v>
          </cell>
          <cell r="D16061" t="str">
            <v>2.512,93</v>
          </cell>
        </row>
        <row r="16062">
          <cell r="A16062" t="str">
            <v>1M.04.030.0050.m</v>
          </cell>
          <cell r="B16062" t="str">
            <v>- oltre 80 fino a 160 m³/h - fino a 50 kPa</v>
          </cell>
          <cell r="C16062" t="str">
            <v>cad</v>
          </cell>
          <cell r="D16062" t="str">
            <v>1.942,28</v>
          </cell>
        </row>
        <row r="16063">
          <cell r="A16063" t="str">
            <v>1M.04.030.0050.n</v>
          </cell>
          <cell r="B16063" t="str">
            <v>- oltre 80 fino a 160 m³/h - oltre 50 fino a 100 kPa</v>
          </cell>
          <cell r="C16063" t="str">
            <v>cad</v>
          </cell>
          <cell r="D16063" t="str">
            <v>2.308,44</v>
          </cell>
        </row>
        <row r="16064">
          <cell r="A16064" t="str">
            <v>1M.04.030.0050.o</v>
          </cell>
          <cell r="B16064" t="str">
            <v>- oltre 80 fino a 160 m³/h - oltre 100 fino a 200 kPa</v>
          </cell>
          <cell r="C16064" t="str">
            <v>cad</v>
          </cell>
          <cell r="D16064" t="str">
            <v>3.290,75</v>
          </cell>
        </row>
        <row r="16065">
          <cell r="A16065" t="str">
            <v>1M.04.030.0050.p</v>
          </cell>
          <cell r="B16065" t="str">
            <v>- oltre 160 fino a 320 m³/h - fino a 100 kPa</v>
          </cell>
          <cell r="C16065" t="str">
            <v>cad</v>
          </cell>
          <cell r="D16065" t="str">
            <v>3.632,31</v>
          </cell>
        </row>
        <row r="16066">
          <cell r="A16066" t="str">
            <v>1M.04.030.0050.q</v>
          </cell>
          <cell r="B16066" t="str">
            <v>- oltre 160 fino a 320 m³/h - oltre 100 fino a 200 kPa</v>
          </cell>
          <cell r="C16066" t="str">
            <v>cad</v>
          </cell>
          <cell r="D16066" t="str">
            <v>5.973,11</v>
          </cell>
        </row>
        <row r="16067">
          <cell r="A16067" t="str">
            <v>1M.04.030.0050.r</v>
          </cell>
          <cell r="B16067" t="str">
            <v>- oltre 160 fino a 320 m³/h - oltre 200 fino a 300 kPa</v>
          </cell>
          <cell r="C16067" t="str">
            <v>cad</v>
          </cell>
          <cell r="D16067" t="str">
            <v>6.683,56</v>
          </cell>
        </row>
        <row r="16068">
          <cell r="A16068" t="str">
            <v>1M.04.030.0050.s</v>
          </cell>
          <cell r="B16068" t="str">
            <v>- oltre 320 fino a 500 m³/h - fino a 100 kPa</v>
          </cell>
          <cell r="C16068" t="str">
            <v>cad</v>
          </cell>
          <cell r="D16068" t="str">
            <v>5.760,87</v>
          </cell>
        </row>
        <row r="16069">
          <cell r="A16069" t="str">
            <v>1M.04.030.0050.t</v>
          </cell>
          <cell r="B16069" t="str">
            <v>- oltre 320 fino a 500 m³/h - oltre 100 fino a 200 kPa</v>
          </cell>
          <cell r="C16069" t="str">
            <v>cad</v>
          </cell>
          <cell r="D16069" t="str">
            <v>6.486,34</v>
          </cell>
        </row>
        <row r="16070">
          <cell r="A16070" t="str">
            <v>1M.04.030.0050.u</v>
          </cell>
          <cell r="B16070" t="str">
            <v>- oltre 320 fino a 500 m³/h - oltre 200 fino a 250 kPa</v>
          </cell>
          <cell r="C16070" t="str">
            <v>cad</v>
          </cell>
          <cell r="D16070" t="str">
            <v>7.780,16</v>
          </cell>
        </row>
        <row r="16071">
          <cell r="A16071" t="str">
            <v>1M.04.030.0060</v>
          </cell>
          <cell r="B16071" t="str">
            <v>Pompe in linea gemellari PN16 con motore alimentato a 380 V - 3f - 50 Hz - 4 poli</v>
          </cell>
          <cell r="C16071"/>
          <cell r="D16071"/>
        </row>
        <row r="16072">
          <cell r="A16072" t="str">
            <v>1M.04.030.0060.a</v>
          </cell>
          <cell r="B16072" t="str">
            <v>- fino a 10 m³/h - fino a 50 kPa</v>
          </cell>
          <cell r="C16072" t="str">
            <v>cad</v>
          </cell>
          <cell r="D16072" t="str">
            <v>1.345,72</v>
          </cell>
        </row>
        <row r="16073">
          <cell r="A16073" t="str">
            <v>1M.04.030.0060.b</v>
          </cell>
          <cell r="B16073" t="str">
            <v>- fino a 10 m³/h - oltre 50 fino a 100 kPa</v>
          </cell>
          <cell r="C16073" t="str">
            <v>cad</v>
          </cell>
          <cell r="D16073" t="str">
            <v>1.765,15</v>
          </cell>
        </row>
        <row r="16074">
          <cell r="A16074" t="str">
            <v>1M.04.030.0060.c</v>
          </cell>
          <cell r="B16074" t="str">
            <v>- fino a 10 m³/h - oltre 100 fino a 200 kPa</v>
          </cell>
          <cell r="C16074" t="str">
            <v>cad</v>
          </cell>
          <cell r="D16074" t="str">
            <v>2.039,76</v>
          </cell>
        </row>
        <row r="16075">
          <cell r="A16075" t="str">
            <v>1M.04.030.0060.d</v>
          </cell>
          <cell r="B16075" t="str">
            <v>- oltre 10 fino a 20 m³/h - fino a 50 kPa</v>
          </cell>
          <cell r="C16075" t="str">
            <v>cad</v>
          </cell>
          <cell r="D16075" t="str">
            <v>1.665,41</v>
          </cell>
        </row>
        <row r="16076">
          <cell r="A16076" t="str">
            <v>1M.04.030.0060.e</v>
          </cell>
          <cell r="B16076" t="str">
            <v>- oltre 10 fino a 20 m³/h - oltre 50 fino a 100 kPa</v>
          </cell>
          <cell r="C16076" t="str">
            <v>cad</v>
          </cell>
          <cell r="D16076" t="str">
            <v>1.802,04</v>
          </cell>
        </row>
        <row r="16077">
          <cell r="A16077" t="str">
            <v>1M.04.030.0060.f</v>
          </cell>
          <cell r="B16077" t="str">
            <v>- oltre 10 fino a 20 m³/h - oltre 100 fino a 200 kPa</v>
          </cell>
          <cell r="C16077" t="str">
            <v>cad</v>
          </cell>
          <cell r="D16077" t="str">
            <v>2.200,98</v>
          </cell>
        </row>
        <row r="16078">
          <cell r="A16078" t="str">
            <v>1M.04.030.0060.g</v>
          </cell>
          <cell r="B16078" t="str">
            <v>- oltre 20 fino a 40 m³/h - fino a 50 kPa</v>
          </cell>
          <cell r="C16078" t="str">
            <v>cad</v>
          </cell>
          <cell r="D16078" t="str">
            <v>1.974,61</v>
          </cell>
        </row>
        <row r="16079">
          <cell r="A16079" t="str">
            <v>1M.04.030.0060.h</v>
          </cell>
          <cell r="B16079" t="str">
            <v>- oltre 20 fino a 40 m³/h - oltre 50 fino a 100 kPa</v>
          </cell>
          <cell r="C16079" t="str">
            <v>cad</v>
          </cell>
          <cell r="D16079" t="str">
            <v>2.228,73</v>
          </cell>
        </row>
        <row r="16080">
          <cell r="A16080" t="str">
            <v>1M.04.030.0060.i</v>
          </cell>
          <cell r="B16080" t="str">
            <v>- oltre 20 fino a 40 m³/h - oltre 100 fino a 200 kPa</v>
          </cell>
          <cell r="C16080" t="str">
            <v>cad</v>
          </cell>
          <cell r="D16080" t="str">
            <v>2.590,80</v>
          </cell>
        </row>
        <row r="16081">
          <cell r="A16081" t="str">
            <v>1M.04.030.0060.j</v>
          </cell>
          <cell r="B16081" t="str">
            <v>- oltre 40 fino a 80 m³/h - fino a 50 kPa</v>
          </cell>
          <cell r="C16081" t="str">
            <v>cad</v>
          </cell>
          <cell r="D16081" t="str">
            <v>2.458,26</v>
          </cell>
        </row>
        <row r="16082">
          <cell r="A16082" t="str">
            <v>1M.04.030.0060.k</v>
          </cell>
          <cell r="B16082" t="str">
            <v>- oltre 40 fino a 80 m³/h - oltre 50 fino a 100 kPa</v>
          </cell>
          <cell r="C16082" t="str">
            <v>cad</v>
          </cell>
          <cell r="D16082" t="str">
            <v>3.571,76</v>
          </cell>
        </row>
        <row r="16083">
          <cell r="A16083" t="str">
            <v>1M.04.030.0060.l</v>
          </cell>
          <cell r="B16083" t="str">
            <v>- oltre 40 fino a 80 m³/h - oltre 100 fino a 200 kPa</v>
          </cell>
          <cell r="C16083" t="str">
            <v>cad</v>
          </cell>
          <cell r="D16083" t="str">
            <v>4.539,04</v>
          </cell>
        </row>
        <row r="16084">
          <cell r="A16084" t="str">
            <v>1M.04.030.0060.m</v>
          </cell>
          <cell r="B16084" t="str">
            <v>- oltre 80 fino a 160 m³/h - fino a 50 kPa</v>
          </cell>
          <cell r="C16084" t="str">
            <v>cad</v>
          </cell>
          <cell r="D16084" t="str">
            <v>4.610,55</v>
          </cell>
        </row>
        <row r="16085">
          <cell r="A16085" t="str">
            <v>1M.04.030.0060.n</v>
          </cell>
          <cell r="B16085" t="str">
            <v>- oltre 80 fino a 160 m³/h - oltre 50 fino a 100 kPa</v>
          </cell>
          <cell r="C16085" t="str">
            <v>cad</v>
          </cell>
          <cell r="D16085" t="str">
            <v>5.098,29</v>
          </cell>
        </row>
        <row r="16086">
          <cell r="A16086" t="str">
            <v>1M.04.030.0060.o</v>
          </cell>
          <cell r="B16086" t="str">
            <v>- oltre 80 fino a 160 m³/h - oltre 100 fino a 200 kPa</v>
          </cell>
          <cell r="C16086" t="str">
            <v>cad</v>
          </cell>
          <cell r="D16086" t="str">
            <v>6.479,55</v>
          </cell>
        </row>
        <row r="16087">
          <cell r="A16087" t="str">
            <v>1M.04.030.0060.p</v>
          </cell>
          <cell r="B16087" t="str">
            <v>- oltre 160 fino a 320 m³/h - fino a 100 kPa</v>
          </cell>
          <cell r="C16087" t="str">
            <v>cad</v>
          </cell>
          <cell r="D16087" t="str">
            <v>8.431,91</v>
          </cell>
        </row>
        <row r="16088">
          <cell r="A16088" t="str">
            <v>1M.04.030.0060.q</v>
          </cell>
          <cell r="B16088" t="str">
            <v>- oltre 160 fino a 320 m³/h - oltre 100 fino a 200 kPa</v>
          </cell>
          <cell r="C16088" t="str">
            <v>cad</v>
          </cell>
          <cell r="D16088" t="str">
            <v>13.343,97</v>
          </cell>
        </row>
        <row r="16089">
          <cell r="A16089" t="str">
            <v>1M.04.030.0060.r</v>
          </cell>
          <cell r="B16089" t="str">
            <v>- oltre 160 fino a 320 m³/h - oltre 200 fino a 300 kPa</v>
          </cell>
          <cell r="C16089" t="str">
            <v>cad</v>
          </cell>
          <cell r="D16089" t="str">
            <v>15.583,22</v>
          </cell>
        </row>
        <row r="16090">
          <cell r="A16090" t="str">
            <v>1M.04.030.0060.s</v>
          </cell>
          <cell r="B16090" t="str">
            <v>- oltre 320 fino a 500 m³/h - fino a 100 kPa</v>
          </cell>
          <cell r="C16090" t="str">
            <v>cad</v>
          </cell>
          <cell r="D16090" t="str">
            <v>11.973,14</v>
          </cell>
        </row>
        <row r="16091">
          <cell r="A16091" t="str">
            <v>1M.04.030.0060.t</v>
          </cell>
          <cell r="B16091" t="str">
            <v>- oltre 320 fino a 500 m³/h - oltre 100 fino a 200 kPa</v>
          </cell>
          <cell r="C16091" t="str">
            <v>cad</v>
          </cell>
          <cell r="D16091" t="str">
            <v>17.186,70</v>
          </cell>
        </row>
        <row r="16092">
          <cell r="A16092" t="str">
            <v>1M.04.030.0060.u</v>
          </cell>
          <cell r="B16092" t="str">
            <v>- oltre 320 fino a 500 m³/h - oltre 200 fino a 250 kPa</v>
          </cell>
          <cell r="C16092" t="str">
            <v>cad</v>
          </cell>
          <cell r="D16092" t="str">
            <v>21.002,60</v>
          </cell>
        </row>
        <row r="16093">
          <cell r="A16093" t="str">
            <v>1M.04.030.0070</v>
          </cell>
          <cell r="B16093" t="str">
            <v>Pompe orizzontali monoblocco PN16 con motore alimentato a 380 V - 3f - 50 Hz - 4 poli</v>
          </cell>
          <cell r="C16093"/>
          <cell r="D16093"/>
        </row>
        <row r="16094">
          <cell r="A16094" t="str">
            <v>1M.04.030.0070.a</v>
          </cell>
          <cell r="B16094" t="str">
            <v>- fino a 10 m³/h - fino a 50 kPa</v>
          </cell>
          <cell r="C16094" t="str">
            <v>cad</v>
          </cell>
          <cell r="D16094" t="str">
            <v>805,52</v>
          </cell>
        </row>
        <row r="16095">
          <cell r="A16095" t="str">
            <v>1M.04.030.0070.b</v>
          </cell>
          <cell r="B16095" t="str">
            <v>- fino a 10 m³/h - oltre 50 fino a 100 kPa</v>
          </cell>
          <cell r="C16095" t="str">
            <v>cad</v>
          </cell>
          <cell r="D16095" t="str">
            <v>877,93</v>
          </cell>
        </row>
        <row r="16096">
          <cell r="A16096" t="str">
            <v>1M.04.030.0070.c</v>
          </cell>
          <cell r="B16096" t="str">
            <v>- fino a 10 m³/h - oltre 100 fino a 200 kPa</v>
          </cell>
          <cell r="C16096" t="str">
            <v>cad</v>
          </cell>
          <cell r="D16096" t="str">
            <v>1.111,56</v>
          </cell>
        </row>
        <row r="16097">
          <cell r="A16097" t="str">
            <v>1M.04.030.0070.d</v>
          </cell>
          <cell r="B16097" t="str">
            <v>- fino a 10 m³/h - oltre 200 fino a 400 kPa</v>
          </cell>
          <cell r="C16097" t="str">
            <v>cad</v>
          </cell>
          <cell r="D16097" t="str">
            <v>1.451,74</v>
          </cell>
        </row>
        <row r="16098">
          <cell r="A16098" t="str">
            <v>1M.04.030.0070.e</v>
          </cell>
          <cell r="B16098" t="str">
            <v>- oltre 10 fino a 20 m³/h - fino a 50 kPa</v>
          </cell>
          <cell r="C16098" t="str">
            <v>cad</v>
          </cell>
          <cell r="D16098" t="str">
            <v>868,37</v>
          </cell>
        </row>
        <row r="16099">
          <cell r="A16099" t="str">
            <v>1M.04.030.0070.f</v>
          </cell>
          <cell r="B16099" t="str">
            <v>- oltre 10 fino a 20 m³/h - oltre 50 fino a 100 kPa</v>
          </cell>
          <cell r="C16099" t="str">
            <v>cad</v>
          </cell>
          <cell r="D16099" t="str">
            <v>944,88</v>
          </cell>
        </row>
        <row r="16100">
          <cell r="A16100" t="str">
            <v>1M.04.030.0070.g</v>
          </cell>
          <cell r="B16100" t="str">
            <v>- oltre 10 fino a 20 m³/h - oltre 100 fino a 200 kPa</v>
          </cell>
          <cell r="C16100" t="str">
            <v>cad</v>
          </cell>
          <cell r="D16100" t="str">
            <v>1.214,03</v>
          </cell>
        </row>
        <row r="16101">
          <cell r="A16101" t="str">
            <v>1M.04.030.0070.h</v>
          </cell>
          <cell r="B16101" t="str">
            <v>- oltre 10 fino a 20 m³/h - oltre 200 fino a 400 kPa</v>
          </cell>
          <cell r="C16101" t="str">
            <v>cad</v>
          </cell>
          <cell r="D16101" t="str">
            <v>1.563,78</v>
          </cell>
        </row>
        <row r="16102">
          <cell r="A16102" t="str">
            <v>1M.04.030.0070.i</v>
          </cell>
          <cell r="B16102" t="str">
            <v>- oltre 20 fino a 40 m³/h - fino a 50 kPa</v>
          </cell>
          <cell r="C16102" t="str">
            <v>cad</v>
          </cell>
          <cell r="D16102" t="str">
            <v>1.004,01</v>
          </cell>
        </row>
        <row r="16103">
          <cell r="A16103" t="str">
            <v>1M.04.030.0070.j</v>
          </cell>
          <cell r="B16103" t="str">
            <v>- oltre 20 fino a 40 m³/h - oltre 50 fino a 100 kPa</v>
          </cell>
          <cell r="C16103" t="str">
            <v>cad</v>
          </cell>
          <cell r="D16103" t="str">
            <v>1.243,12</v>
          </cell>
        </row>
        <row r="16104">
          <cell r="A16104" t="str">
            <v>1M.04.030.0070.k</v>
          </cell>
          <cell r="B16104" t="str">
            <v>- oltre 20 fino a 40 m³/h - oltre 100 fino a 200 kPa</v>
          </cell>
          <cell r="C16104" t="str">
            <v>cad</v>
          </cell>
          <cell r="D16104" t="str">
            <v>1.472,65</v>
          </cell>
        </row>
        <row r="16105">
          <cell r="A16105" t="str">
            <v>1M.04.030.0070.l</v>
          </cell>
          <cell r="B16105" t="str">
            <v>- oltre 20 fino a 40 m³/h - oltre 200 fino a 400 kPa</v>
          </cell>
          <cell r="C16105" t="str">
            <v>cad</v>
          </cell>
          <cell r="D16105" t="str">
            <v>2.464,54</v>
          </cell>
        </row>
        <row r="16106">
          <cell r="A16106" t="str">
            <v>1M.04.030.0070.m</v>
          </cell>
          <cell r="B16106" t="str">
            <v>- oltre 40 fino a 80 m³/h - fino a 50 kPa</v>
          </cell>
          <cell r="C16106" t="str">
            <v>cad</v>
          </cell>
          <cell r="D16106" t="str">
            <v>1.214,42</v>
          </cell>
        </row>
        <row r="16107">
          <cell r="A16107" t="str">
            <v>1M.04.030.0070.n</v>
          </cell>
          <cell r="B16107" t="str">
            <v>- oltre 40 fino a 80 m³/h - oltre 50 fino a 100 kPa</v>
          </cell>
          <cell r="C16107" t="str">
            <v>cad</v>
          </cell>
          <cell r="D16107" t="str">
            <v>1.553,26</v>
          </cell>
        </row>
        <row r="16108">
          <cell r="A16108" t="str">
            <v>1M.04.030.0070.o</v>
          </cell>
          <cell r="B16108" t="str">
            <v>- oltre 40 fino a 80 m³/h - oltre 100 fino a 200 kPa</v>
          </cell>
          <cell r="C16108" t="str">
            <v>cad</v>
          </cell>
          <cell r="D16108" t="str">
            <v>1.926,23</v>
          </cell>
        </row>
        <row r="16109">
          <cell r="A16109" t="str">
            <v>1M.04.030.0070.p</v>
          </cell>
          <cell r="B16109" t="str">
            <v>- oltre 40 fino a 80 m³/h - oltre 200 fino a 400 kPa</v>
          </cell>
          <cell r="C16109" t="str">
            <v>cad</v>
          </cell>
          <cell r="D16109" t="str">
            <v>2.464,54</v>
          </cell>
        </row>
        <row r="16110">
          <cell r="A16110" t="str">
            <v>1M.04.030.0070.q</v>
          </cell>
          <cell r="B16110" t="str">
            <v>- oltre 80 fino a 160 m³/h - fino a 50 kPa</v>
          </cell>
          <cell r="C16110" t="str">
            <v>cad</v>
          </cell>
          <cell r="D16110" t="str">
            <v>1.597,38</v>
          </cell>
        </row>
        <row r="16111">
          <cell r="A16111" t="str">
            <v>1M.04.030.0070.r</v>
          </cell>
          <cell r="B16111" t="str">
            <v>- oltre 80 fino a 160 m³/h - oltre 50 fino a 100 kPa</v>
          </cell>
          <cell r="C16111" t="str">
            <v>cad</v>
          </cell>
          <cell r="D16111" t="str">
            <v>1.992,22</v>
          </cell>
        </row>
        <row r="16112">
          <cell r="A16112" t="str">
            <v>1M.04.030.0070.s</v>
          </cell>
          <cell r="B16112" t="str">
            <v>- oltre 80 fino a 160 m³/h - oltre 100 fino a 200 kPa</v>
          </cell>
          <cell r="C16112" t="str">
            <v>cad</v>
          </cell>
          <cell r="D16112" t="str">
            <v>2.452,64</v>
          </cell>
        </row>
        <row r="16113">
          <cell r="A16113" t="str">
            <v>1M.04.030.0070.t</v>
          </cell>
          <cell r="B16113" t="str">
            <v>- oltre 80 fino a 160 m³/h - oltre 200 fino a 400 kPa</v>
          </cell>
          <cell r="C16113" t="str">
            <v>cad</v>
          </cell>
          <cell r="D16113" t="str">
            <v>4.609,92</v>
          </cell>
        </row>
        <row r="16114">
          <cell r="A16114" t="str">
            <v>1M.04.030.0070.u</v>
          </cell>
          <cell r="B16114" t="str">
            <v>- oltre 160 fino a 320 m³/h - fino a 100 kPa</v>
          </cell>
          <cell r="C16114" t="str">
            <v>cad</v>
          </cell>
          <cell r="D16114" t="str">
            <v>3.168,96</v>
          </cell>
        </row>
        <row r="16115">
          <cell r="A16115" t="str">
            <v>1M.04.030.0070.v</v>
          </cell>
          <cell r="B16115" t="str">
            <v>- oltre 160 fino a 320 m³/h - oltre 100 fino a 200 kPa</v>
          </cell>
          <cell r="C16115" t="str">
            <v>cad</v>
          </cell>
          <cell r="D16115" t="str">
            <v>4.342,55</v>
          </cell>
        </row>
        <row r="16116">
          <cell r="A16116" t="str">
            <v>1M.04.030.0070.w</v>
          </cell>
          <cell r="B16116" t="str">
            <v>- oltre 160 fino a 320 m³/h - oltre 200 fino a 300 kPa</v>
          </cell>
          <cell r="C16116" t="str">
            <v>cad</v>
          </cell>
          <cell r="D16116" t="str">
            <v>5.756,59</v>
          </cell>
        </row>
        <row r="16117">
          <cell r="A16117" t="str">
            <v>1M.04.030.0070.x</v>
          </cell>
          <cell r="B16117" t="str">
            <v>- oltre 320 fino a 500 m³/h - fino a 100 kPa</v>
          </cell>
          <cell r="C16117" t="str">
            <v>cad</v>
          </cell>
          <cell r="D16117" t="str">
            <v>3.806,02</v>
          </cell>
        </row>
        <row r="16118">
          <cell r="A16118" t="str">
            <v>1M.04.030.0070.y</v>
          </cell>
          <cell r="B16118" t="str">
            <v>- oltre 320 fino a 500 m³/h - oltre 100 fino a 200 kPa</v>
          </cell>
          <cell r="C16118" t="str">
            <v>cad</v>
          </cell>
          <cell r="D16118" t="str">
            <v>5.367,63</v>
          </cell>
        </row>
        <row r="16119">
          <cell r="A16119" t="str">
            <v>1M.04.030.0070.z</v>
          </cell>
          <cell r="B16119" t="str">
            <v>- oltre 320 fino a 500 m³/h - oltre 200 fino a 240 kPa</v>
          </cell>
          <cell r="C16119" t="str">
            <v>cad</v>
          </cell>
          <cell r="D16119" t="str">
            <v>5.867,65</v>
          </cell>
        </row>
        <row r="16120">
          <cell r="A16120" t="str">
            <v>1M.04.030.0080</v>
          </cell>
          <cell r="B16120" t="str">
            <v>Pompe orizzontali a giunto e tenuta meccanica PN16 con motore alimentato a 380 V - 3f - 50 Hz - 4 poli</v>
          </cell>
          <cell r="C16120"/>
          <cell r="D16120"/>
        </row>
        <row r="16121">
          <cell r="A16121" t="str">
            <v>1M.04.030.0080.a</v>
          </cell>
          <cell r="B16121" t="str">
            <v>- fino a 10 m³/h - fino a 50 kPa</v>
          </cell>
          <cell r="C16121" t="str">
            <v>cad</v>
          </cell>
          <cell r="D16121" t="str">
            <v>1.188,07</v>
          </cell>
        </row>
        <row r="16122">
          <cell r="A16122" t="str">
            <v>1M.04.030.0080.b</v>
          </cell>
          <cell r="B16122" t="str">
            <v>- fino a 10 m³/h - oltre 50 fino a 100 kPa</v>
          </cell>
          <cell r="C16122" t="str">
            <v>cad</v>
          </cell>
          <cell r="D16122" t="str">
            <v>1.311,02</v>
          </cell>
        </row>
        <row r="16123">
          <cell r="A16123" t="str">
            <v>1M.04.030.0080.c</v>
          </cell>
          <cell r="B16123" t="str">
            <v>- fino a 10 m³/h - oltre 100 fino a 200 kPa</v>
          </cell>
          <cell r="C16123" t="str">
            <v>cad</v>
          </cell>
          <cell r="D16123" t="str">
            <v>1.483,17</v>
          </cell>
        </row>
        <row r="16124">
          <cell r="A16124" t="str">
            <v>1M.04.030.0080.d</v>
          </cell>
          <cell r="B16124" t="str">
            <v>- fino a 10 m³/h - oltre 200 fino a 400 kPa</v>
          </cell>
          <cell r="C16124" t="str">
            <v>cad</v>
          </cell>
          <cell r="D16124" t="str">
            <v>1.192,16</v>
          </cell>
        </row>
        <row r="16125">
          <cell r="A16125" t="str">
            <v>1M.04.030.0080.e</v>
          </cell>
          <cell r="B16125" t="str">
            <v>- oltre 10 fino a 20 m³/h - fino a 50 kPa</v>
          </cell>
          <cell r="C16125" t="str">
            <v>cad</v>
          </cell>
          <cell r="D16125" t="str">
            <v>1.256,38</v>
          </cell>
        </row>
        <row r="16126">
          <cell r="A16126" t="str">
            <v>1M.04.030.0080.f</v>
          </cell>
          <cell r="B16126" t="str">
            <v>- oltre 10 fino a 20 m³/h - oltre 50 fino a 100 kPa</v>
          </cell>
          <cell r="C16126" t="str">
            <v>cad</v>
          </cell>
          <cell r="D16126" t="str">
            <v>1.319,23</v>
          </cell>
        </row>
        <row r="16127">
          <cell r="A16127" t="str">
            <v>1M.04.030.0080.g</v>
          </cell>
          <cell r="B16127" t="str">
            <v>- oltre 10 fino a 20 m³/h - oltre 100 fino a 200 kPa</v>
          </cell>
          <cell r="C16127" t="str">
            <v>cad</v>
          </cell>
          <cell r="D16127" t="str">
            <v>1.521,43</v>
          </cell>
        </row>
        <row r="16128">
          <cell r="A16128" t="str">
            <v>1M.04.030.0080.h</v>
          </cell>
          <cell r="B16128" t="str">
            <v>- oltre 10 fino a 20 m³/h - oltre 200 fino a 400 kPa</v>
          </cell>
          <cell r="C16128" t="str">
            <v>cad</v>
          </cell>
          <cell r="D16128" t="str">
            <v>1.227,69</v>
          </cell>
        </row>
        <row r="16129">
          <cell r="A16129" t="str">
            <v>1M.04.030.0080.i</v>
          </cell>
          <cell r="B16129" t="str">
            <v>- oltre 20 fino a 40 m³/h - fino a 50 kPa</v>
          </cell>
          <cell r="C16129" t="str">
            <v>cad</v>
          </cell>
          <cell r="D16129" t="str">
            <v>1.393,40</v>
          </cell>
        </row>
        <row r="16130">
          <cell r="A16130" t="str">
            <v>1M.04.030.0080.j</v>
          </cell>
          <cell r="B16130" t="str">
            <v>- oltre 20 fino a 40 m³/h - oltre 50 fino a 100 kPa</v>
          </cell>
          <cell r="C16130" t="str">
            <v>cad</v>
          </cell>
          <cell r="D16130" t="str">
            <v>1.506,80</v>
          </cell>
        </row>
        <row r="16131">
          <cell r="A16131" t="str">
            <v>1M.04.030.0080.k</v>
          </cell>
          <cell r="B16131" t="str">
            <v>- oltre 20 fino a 40 m³/h - oltre 100 fino a 200 kPa</v>
          </cell>
          <cell r="C16131" t="str">
            <v>cad</v>
          </cell>
          <cell r="D16131" t="str">
            <v>1.722,66</v>
          </cell>
        </row>
        <row r="16132">
          <cell r="A16132" t="str">
            <v>1M.04.030.0080.l</v>
          </cell>
          <cell r="B16132" t="str">
            <v>- oltre 20 fino a 40 m³/h - oltre 200 fino a 400 kPa</v>
          </cell>
          <cell r="C16132" t="str">
            <v>cad</v>
          </cell>
          <cell r="D16132" t="str">
            <v>3.235,09</v>
          </cell>
        </row>
        <row r="16133">
          <cell r="A16133" t="str">
            <v>1M.04.030.0080.m</v>
          </cell>
          <cell r="B16133" t="str">
            <v>- oltre 40 fino a 80 m³/h - fino a 50 kPa</v>
          </cell>
          <cell r="C16133" t="str">
            <v>cad</v>
          </cell>
          <cell r="D16133" t="str">
            <v>1.555,98</v>
          </cell>
        </row>
        <row r="16134">
          <cell r="A16134" t="str">
            <v>1M.04.030.0080.n</v>
          </cell>
          <cell r="B16134" t="str">
            <v>- oltre 40 fino a 80 m³/h - oltre 50 fino a 100 kPa</v>
          </cell>
          <cell r="C16134" t="str">
            <v>cad</v>
          </cell>
          <cell r="D16134" t="str">
            <v>1.788,24</v>
          </cell>
        </row>
        <row r="16135">
          <cell r="A16135" t="str">
            <v>1M.04.030.0080.o</v>
          </cell>
          <cell r="B16135" t="str">
            <v>- oltre 40 fino a 80 m³/h - oltre 100 fino a 200 kPa</v>
          </cell>
          <cell r="C16135" t="str">
            <v>cad</v>
          </cell>
          <cell r="D16135" t="str">
            <v>2.136,64</v>
          </cell>
        </row>
        <row r="16136">
          <cell r="A16136" t="str">
            <v>1M.04.030.0080.p</v>
          </cell>
          <cell r="B16136" t="str">
            <v>- oltre 40 fino a 80 m³/h - oltre 200 fino a 400 kPa</v>
          </cell>
          <cell r="C16136" t="str">
            <v>cad</v>
          </cell>
          <cell r="D16136" t="str">
            <v>3.508,34</v>
          </cell>
        </row>
        <row r="16137">
          <cell r="A16137" t="str">
            <v>1M.04.030.0080.q</v>
          </cell>
          <cell r="B16137" t="str">
            <v>- oltre 80 fino a 160 m³/h - fino a 50 kPa</v>
          </cell>
          <cell r="C16137" t="str">
            <v>cad</v>
          </cell>
          <cell r="D16137" t="str">
            <v>2.022,26</v>
          </cell>
        </row>
        <row r="16138">
          <cell r="A16138" t="str">
            <v>1M.04.030.0080.r</v>
          </cell>
          <cell r="B16138" t="str">
            <v>- oltre 80 fino a 160 m³/h - oltre 50 fino a 100 kPa</v>
          </cell>
          <cell r="C16138" t="str">
            <v>cad</v>
          </cell>
          <cell r="D16138" t="str">
            <v>2.145,22</v>
          </cell>
        </row>
        <row r="16139">
          <cell r="A16139" t="str">
            <v>1M.04.030.0080.s</v>
          </cell>
          <cell r="B16139" t="str">
            <v>- oltre 80 fino a 160 m³/h - oltre 100 fino a 200 kPa</v>
          </cell>
          <cell r="C16139" t="str">
            <v>cad</v>
          </cell>
          <cell r="D16139" t="str">
            <v>2.855,68</v>
          </cell>
        </row>
        <row r="16140">
          <cell r="A16140" t="str">
            <v>1M.04.030.0080.t</v>
          </cell>
          <cell r="B16140" t="str">
            <v>- oltre 80 fino a 160 m³/h - oltre 200 fino a 400 kPa</v>
          </cell>
          <cell r="C16140" t="str">
            <v>cad</v>
          </cell>
          <cell r="D16140" t="str">
            <v>4.107,15</v>
          </cell>
        </row>
        <row r="16141">
          <cell r="A16141" t="str">
            <v>1M.04.030.0080.u</v>
          </cell>
          <cell r="B16141" t="str">
            <v>- oltre 160 fino a 320 m³/h - fino a 100 kPa</v>
          </cell>
          <cell r="C16141" t="str">
            <v>cad</v>
          </cell>
          <cell r="D16141" t="str">
            <v>2.948,98</v>
          </cell>
        </row>
        <row r="16142">
          <cell r="A16142" t="str">
            <v>1M.04.030.0080.v</v>
          </cell>
          <cell r="B16142" t="str">
            <v>- oltre 160 fino a 320 m³/h - oltre 100 fino a 200 kPa</v>
          </cell>
          <cell r="C16142" t="str">
            <v>cad</v>
          </cell>
          <cell r="D16142" t="str">
            <v>4.311,12</v>
          </cell>
        </row>
        <row r="16143">
          <cell r="A16143" t="str">
            <v>1M.04.030.0080.w</v>
          </cell>
          <cell r="B16143" t="str">
            <v>- oltre 160 fino a 320 m³/h - oltre 200 fino a 400 kPa</v>
          </cell>
          <cell r="C16143" t="str">
            <v>cad</v>
          </cell>
          <cell r="D16143" t="str">
            <v>4.533,82</v>
          </cell>
        </row>
        <row r="16144">
          <cell r="A16144" t="str">
            <v>1M.04.030.0080.x</v>
          </cell>
          <cell r="B16144" t="str">
            <v>- oltre 320 fino a 500 m³/h - fino a 100 kPa</v>
          </cell>
          <cell r="C16144" t="str">
            <v>cad</v>
          </cell>
          <cell r="D16144" t="str">
            <v>3.912,58</v>
          </cell>
        </row>
        <row r="16145">
          <cell r="A16145" t="str">
            <v>1M.04.030.0080.y</v>
          </cell>
          <cell r="B16145" t="str">
            <v>- oltre 320 fino a 500 m³/h - oltre 100 fino a 200 kPa</v>
          </cell>
          <cell r="C16145" t="str">
            <v>cad</v>
          </cell>
          <cell r="D16145" t="str">
            <v>4.644,88</v>
          </cell>
        </row>
        <row r="16146">
          <cell r="A16146" t="str">
            <v>1M.04.030.0080.z</v>
          </cell>
          <cell r="B16146" t="str">
            <v>- oltre 320 fino a 500 m³/h - oltre 200 fino a 400 kPa</v>
          </cell>
          <cell r="C16146" t="str">
            <v>cad</v>
          </cell>
          <cell r="D16146" t="str">
            <v>8.127,41</v>
          </cell>
        </row>
        <row r="16147">
          <cell r="A16147" t="str">
            <v>1M.04.040</v>
          </cell>
          <cell r="B16147" t="str">
            <v>SERBATOI INERZIALI</v>
          </cell>
          <cell r="C16147"/>
          <cell r="D16147"/>
        </row>
        <row r="16148">
          <cell r="A16148" t="str">
            <v>1M.04.040.0010</v>
          </cell>
          <cell r="B16148" t="str">
            <v>Serbatoi inerziali verticali per acqua calda, in acciaio nero con verniciatura esterna antiruggine, condizioni d'esercizio massime 6 bar e 99 °C, completi di coibentazione in poliuretano espanso da 100 mm con guscio in PVC termoformato.</v>
          </cell>
          <cell r="C16148"/>
          <cell r="D16148"/>
        </row>
        <row r="16149">
          <cell r="A16149" t="str">
            <v>1M.04.040.0010.a</v>
          </cell>
          <cell r="B16149" t="str">
            <v>- 500 l</v>
          </cell>
          <cell r="C16149" t="str">
            <v>cad</v>
          </cell>
          <cell r="D16149" t="str">
            <v>724,03</v>
          </cell>
        </row>
        <row r="16150">
          <cell r="A16150" t="str">
            <v>1M.04.040.0010.b</v>
          </cell>
          <cell r="B16150" t="str">
            <v>- 800 l</v>
          </cell>
          <cell r="C16150" t="str">
            <v>cad</v>
          </cell>
          <cell r="D16150" t="str">
            <v>840,43</v>
          </cell>
        </row>
        <row r="16151">
          <cell r="A16151" t="str">
            <v>1M.04.040.0010.c</v>
          </cell>
          <cell r="B16151" t="str">
            <v>- 1000 l</v>
          </cell>
          <cell r="C16151" t="str">
            <v>cad</v>
          </cell>
          <cell r="D16151" t="str">
            <v>951,71</v>
          </cell>
        </row>
        <row r="16152">
          <cell r="A16152" t="str">
            <v>1M.04.040.0010.d</v>
          </cell>
          <cell r="B16152" t="str">
            <v>- 1500 l</v>
          </cell>
          <cell r="C16152" t="str">
            <v>cad</v>
          </cell>
          <cell r="D16152" t="str">
            <v>1.361,58</v>
          </cell>
        </row>
        <row r="16153">
          <cell r="A16153" t="str">
            <v>1M.04.040.0010.e</v>
          </cell>
          <cell r="B16153" t="str">
            <v>- 2000 l</v>
          </cell>
          <cell r="C16153" t="str">
            <v>cad</v>
          </cell>
          <cell r="D16153" t="str">
            <v>1.524,69</v>
          </cell>
        </row>
        <row r="16154">
          <cell r="A16154" t="str">
            <v>1M.04.040.0010.f</v>
          </cell>
          <cell r="B16154" t="str">
            <v>- 3000 l</v>
          </cell>
          <cell r="C16154" t="str">
            <v>cad</v>
          </cell>
          <cell r="D16154" t="str">
            <v>1.958,96</v>
          </cell>
        </row>
        <row r="16155">
          <cell r="A16155" t="str">
            <v>1M.04.040.0010.g</v>
          </cell>
          <cell r="B16155" t="str">
            <v>- 4000 l</v>
          </cell>
          <cell r="C16155" t="str">
            <v>cad</v>
          </cell>
          <cell r="D16155" t="str">
            <v>2.581,96</v>
          </cell>
        </row>
        <row r="16156">
          <cell r="A16156" t="str">
            <v>1M.04.040.0010.h</v>
          </cell>
          <cell r="B16156" t="str">
            <v>- 5000 l</v>
          </cell>
          <cell r="C16156" t="str">
            <v>cad</v>
          </cell>
          <cell r="D16156" t="str">
            <v>2.942,65</v>
          </cell>
        </row>
        <row r="16157">
          <cell r="A16157" t="str">
            <v>1M.04.040.0020</v>
          </cell>
          <cell r="B16157" t="str">
            <v>Serbatoi inerziali verticali per acqua refrigerata, in acciaio nero con verniciatura esterna antiruggine, pressione d'esercizio massima 6 bar, completi di coibentazione in polietilene reticolato da 19 mm con guscio in PVC termoformato.</v>
          </cell>
          <cell r="C16157"/>
          <cell r="D16157"/>
        </row>
        <row r="16158">
          <cell r="A16158" t="str">
            <v>1M.04.040.0020.a</v>
          </cell>
          <cell r="B16158" t="str">
            <v>- 500 l</v>
          </cell>
          <cell r="C16158" t="str">
            <v>cad</v>
          </cell>
          <cell r="D16158" t="str">
            <v>640,41</v>
          </cell>
        </row>
        <row r="16159">
          <cell r="A16159" t="str">
            <v>1M.04.040.0020.b</v>
          </cell>
          <cell r="B16159" t="str">
            <v>- 750 l</v>
          </cell>
          <cell r="C16159" t="str">
            <v>cad</v>
          </cell>
          <cell r="D16159" t="str">
            <v>869,12</v>
          </cell>
        </row>
        <row r="16160">
          <cell r="A16160" t="str">
            <v>1M.04.040.0020.c</v>
          </cell>
          <cell r="B16160" t="str">
            <v>- 1000 l</v>
          </cell>
          <cell r="C16160" t="str">
            <v>cad</v>
          </cell>
          <cell r="D16160" t="str">
            <v>979,58</v>
          </cell>
        </row>
        <row r="16161">
          <cell r="A16161" t="str">
            <v>1M.04.040.0020.d</v>
          </cell>
          <cell r="B16161" t="str">
            <v>- 1500 l</v>
          </cell>
          <cell r="C16161" t="str">
            <v>cad</v>
          </cell>
          <cell r="D16161" t="str">
            <v>1.441,09</v>
          </cell>
        </row>
        <row r="16162">
          <cell r="A16162" t="str">
            <v>1M.04.040.0020.e</v>
          </cell>
          <cell r="B16162" t="str">
            <v>- 2000 l</v>
          </cell>
          <cell r="C16162" t="str">
            <v>cad</v>
          </cell>
          <cell r="D16162" t="str">
            <v>1.691,12</v>
          </cell>
        </row>
        <row r="16163">
          <cell r="A16163" t="str">
            <v>1M.04.040.0020.f</v>
          </cell>
          <cell r="B16163" t="str">
            <v>- 3000 l</v>
          </cell>
          <cell r="C16163" t="str">
            <v>cad</v>
          </cell>
          <cell r="D16163" t="str">
            <v>2.197,49</v>
          </cell>
        </row>
        <row r="16164">
          <cell r="A16164" t="str">
            <v>1M.04.040.0020.g</v>
          </cell>
          <cell r="B16164" t="str">
            <v>- 4000 l</v>
          </cell>
          <cell r="C16164" t="str">
            <v>cad</v>
          </cell>
          <cell r="D16164" t="str">
            <v>2.893,46</v>
          </cell>
        </row>
        <row r="16165">
          <cell r="A16165" t="str">
            <v>1M.04.040.0020.h</v>
          </cell>
          <cell r="B16165" t="str">
            <v>- 5000 l</v>
          </cell>
          <cell r="C16165" t="str">
            <v>cad</v>
          </cell>
          <cell r="D16165" t="str">
            <v>3.327,10</v>
          </cell>
        </row>
        <row r="16166">
          <cell r="A16166" t="str">
            <v>1M.04.040.0030</v>
          </cell>
          <cell r="B16166" t="str">
            <v>Aumenti di prezzo per serbatoi inerziali in acciaio nero orizzontali.</v>
          </cell>
          <cell r="C16166"/>
          <cell r="D16166"/>
        </row>
        <row r="16167">
          <cell r="A16167" t="str">
            <v>1M.04.040.0030.a</v>
          </cell>
          <cell r="B16167" t="str">
            <v>- 500 l</v>
          </cell>
          <cell r="C16167" t="str">
            <v>cad</v>
          </cell>
          <cell r="D16167" t="str">
            <v>85,27</v>
          </cell>
        </row>
        <row r="16168">
          <cell r="A16168" t="str">
            <v>1M.04.040.0030.b</v>
          </cell>
          <cell r="B16168" t="str">
            <v>- 800 l</v>
          </cell>
          <cell r="C16168" t="str">
            <v>cad</v>
          </cell>
          <cell r="D16168" t="str">
            <v>126,47</v>
          </cell>
        </row>
        <row r="16169">
          <cell r="A16169" t="str">
            <v>1M.04.040.0030.c</v>
          </cell>
          <cell r="B16169" t="str">
            <v>- 1000 l</v>
          </cell>
          <cell r="C16169" t="str">
            <v>cad</v>
          </cell>
          <cell r="D16169" t="str">
            <v>136,35</v>
          </cell>
        </row>
        <row r="16170">
          <cell r="A16170" t="str">
            <v>1M.04.040.0030.d</v>
          </cell>
          <cell r="B16170" t="str">
            <v>- 1500 l</v>
          </cell>
          <cell r="C16170" t="str">
            <v>cad</v>
          </cell>
          <cell r="D16170" t="str">
            <v>219,42</v>
          </cell>
        </row>
        <row r="16171">
          <cell r="A16171" t="str">
            <v>1M.04.040.0030.e</v>
          </cell>
          <cell r="B16171" t="str">
            <v>- 2000 l</v>
          </cell>
          <cell r="C16171" t="str">
            <v>cad</v>
          </cell>
          <cell r="D16171" t="str">
            <v>264,42</v>
          </cell>
        </row>
        <row r="16172">
          <cell r="A16172" t="str">
            <v>1M.04.040.0030.f</v>
          </cell>
          <cell r="B16172" t="str">
            <v>- 3000 l</v>
          </cell>
          <cell r="C16172" t="str">
            <v>cad</v>
          </cell>
          <cell r="D16172" t="str">
            <v>345,58</v>
          </cell>
        </row>
        <row r="16173">
          <cell r="A16173" t="str">
            <v>1M.04.040.0030.g</v>
          </cell>
          <cell r="B16173" t="str">
            <v>- 4000 l</v>
          </cell>
          <cell r="C16173" t="str">
            <v>cad</v>
          </cell>
          <cell r="D16173" t="str">
            <v>470,84</v>
          </cell>
        </row>
        <row r="16174">
          <cell r="A16174" t="str">
            <v>1M.04.040.0030.h</v>
          </cell>
          <cell r="B16174" t="str">
            <v>- 5000 l</v>
          </cell>
          <cell r="C16174" t="str">
            <v>cad</v>
          </cell>
          <cell r="D16174" t="str">
            <v>548,91</v>
          </cell>
        </row>
        <row r="16175">
          <cell r="A16175" t="str">
            <v>1M.04.040.0040</v>
          </cell>
          <cell r="B16175" t="str">
            <v>Serbatoi inerziali per acqua calda o refrigerata verticali in acciaio inox AISI 316, condizioni d'esercizio massime 6 bar e 99 °C, completi di coibentazione con guscio in PVC.</v>
          </cell>
          <cell r="C16175"/>
          <cell r="D16175"/>
        </row>
        <row r="16176">
          <cell r="A16176" t="str">
            <v>1M.04.040.0040.a</v>
          </cell>
          <cell r="B16176" t="str">
            <v>- l 500</v>
          </cell>
          <cell r="C16176" t="str">
            <v>cad</v>
          </cell>
          <cell r="D16176" t="str">
            <v>1.281,45</v>
          </cell>
        </row>
        <row r="16177">
          <cell r="A16177" t="str">
            <v>1M.04.040.0040.b</v>
          </cell>
          <cell r="B16177" t="str">
            <v>- l 800</v>
          </cell>
          <cell r="C16177" t="str">
            <v>cad</v>
          </cell>
          <cell r="D16177" t="str">
            <v>1.514,26</v>
          </cell>
        </row>
        <row r="16178">
          <cell r="A16178" t="str">
            <v>1M.04.040.0040.c</v>
          </cell>
          <cell r="B16178" t="str">
            <v>- l 1000</v>
          </cell>
          <cell r="C16178" t="str">
            <v>cad</v>
          </cell>
          <cell r="D16178" t="str">
            <v>1.681,28</v>
          </cell>
        </row>
        <row r="16179">
          <cell r="A16179" t="str">
            <v>1M.04.040.0040.d</v>
          </cell>
          <cell r="B16179" t="str">
            <v>- l 1500</v>
          </cell>
          <cell r="C16179" t="str">
            <v>cad</v>
          </cell>
          <cell r="D16179" t="str">
            <v>2.501,02</v>
          </cell>
        </row>
        <row r="16180">
          <cell r="A16180" t="str">
            <v>1M.04.040.0040.e</v>
          </cell>
          <cell r="B16180" t="str">
            <v>- l 2000</v>
          </cell>
          <cell r="C16180" t="str">
            <v>cad</v>
          </cell>
          <cell r="D16180" t="str">
            <v>2.827,28</v>
          </cell>
        </row>
        <row r="16181">
          <cell r="A16181" t="str">
            <v>1M.04.040.0050</v>
          </cell>
          <cell r="B16181" t="str">
            <v>Aumenti di prezzo per serbatoi inerziali in acciaio inox AISI 316 orizzontali.</v>
          </cell>
          <cell r="C16181"/>
          <cell r="D16181"/>
        </row>
        <row r="16182">
          <cell r="A16182" t="str">
            <v>1M.04.040.0050.a</v>
          </cell>
          <cell r="B16182" t="str">
            <v>- l 500</v>
          </cell>
          <cell r="C16182" t="str">
            <v>cad</v>
          </cell>
          <cell r="D16182" t="str">
            <v>170,59</v>
          </cell>
        </row>
        <row r="16183">
          <cell r="A16183" t="str">
            <v>1M.04.040.0050.b</v>
          </cell>
          <cell r="B16183" t="str">
            <v>- l 800</v>
          </cell>
          <cell r="C16183" t="str">
            <v>cad</v>
          </cell>
          <cell r="D16183" t="str">
            <v>252,91</v>
          </cell>
        </row>
        <row r="16184">
          <cell r="A16184" t="str">
            <v>1M.04.040.0050.c</v>
          </cell>
          <cell r="B16184" t="str">
            <v>- l 1000</v>
          </cell>
          <cell r="C16184" t="str">
            <v>cad</v>
          </cell>
          <cell r="D16184" t="str">
            <v>272,67</v>
          </cell>
        </row>
        <row r="16185">
          <cell r="A16185" t="str">
            <v>1M.04.040.0050.d</v>
          </cell>
          <cell r="B16185" t="str">
            <v>- l 1500</v>
          </cell>
          <cell r="C16185" t="str">
            <v>cad</v>
          </cell>
          <cell r="D16185" t="str">
            <v>438,83</v>
          </cell>
        </row>
        <row r="16186">
          <cell r="A16186" t="str">
            <v>1M.04.040.0050.e</v>
          </cell>
          <cell r="B16186" t="str">
            <v>- l 2000</v>
          </cell>
          <cell r="C16186" t="str">
            <v>cad</v>
          </cell>
          <cell r="D16186" t="str">
            <v>528,84</v>
          </cell>
        </row>
        <row r="16187">
          <cell r="A16187" t="str">
            <v>1M.04.050</v>
          </cell>
          <cell r="B16187" t="str">
            <v>COMPRESSORI D'ARIA E ACCESSORI</v>
          </cell>
          <cell r="C16187"/>
          <cell r="D16187"/>
        </row>
        <row r="16188">
          <cell r="A16188" t="str">
            <v>1M.04.050.0010</v>
          </cell>
          <cell r="B16188" t="str">
            <v>Gruppi di produzione aria compressa composti da: 1 compressore d'aria lubrificato ad olio con motore elettrico 380 V - 3f - 50 Hz, 4 poli; 1 serbatoio in acciaio zincato; dispositivo di avviamento / controllo.</v>
          </cell>
          <cell r="C16188"/>
          <cell r="D16188"/>
        </row>
        <row r="16189">
          <cell r="A16189" t="str">
            <v>1M.04.050.0010.a</v>
          </cell>
          <cell r="B16189" t="str">
            <v>- 10 bar - fino a 3,5 l/s - 120 l</v>
          </cell>
          <cell r="C16189" t="str">
            <v>cad</v>
          </cell>
          <cell r="D16189" t="str">
            <v>2.833,42</v>
          </cell>
        </row>
        <row r="16190">
          <cell r="A16190" t="str">
            <v>1M.04.050.0010.b</v>
          </cell>
          <cell r="B16190" t="str">
            <v>- 10 bar - oltre 3,5 fino a 5 l/s - 120 l</v>
          </cell>
          <cell r="C16190" t="str">
            <v>cad</v>
          </cell>
          <cell r="D16190" t="str">
            <v>2.915,40</v>
          </cell>
        </row>
        <row r="16191">
          <cell r="A16191" t="str">
            <v>1M.04.050.0010.c</v>
          </cell>
          <cell r="B16191" t="str">
            <v>- 10 bar - oltre 5 fino a 8,5 l/s - 250 l</v>
          </cell>
          <cell r="C16191" t="str">
            <v>cad</v>
          </cell>
          <cell r="D16191" t="str">
            <v>4.104,01</v>
          </cell>
        </row>
        <row r="16192">
          <cell r="A16192" t="str">
            <v>1M.04.050.0010.d</v>
          </cell>
          <cell r="B16192" t="str">
            <v>- 10 bar - oltre 8,5 fino a 12 l/s - 250 l</v>
          </cell>
          <cell r="C16192" t="str">
            <v>cad</v>
          </cell>
          <cell r="D16192" t="str">
            <v>4.349,94</v>
          </cell>
        </row>
        <row r="16193">
          <cell r="A16193" t="str">
            <v>1M.04.050.0010.e</v>
          </cell>
          <cell r="B16193" t="str">
            <v>- 10 bar - oltre 12 fino a 16 l/s - 250 l</v>
          </cell>
          <cell r="C16193" t="str">
            <v>cad</v>
          </cell>
          <cell r="D16193" t="str">
            <v>5.456,59</v>
          </cell>
        </row>
        <row r="16194">
          <cell r="A16194" t="str">
            <v>1M.04.050.0010.f</v>
          </cell>
          <cell r="B16194" t="str">
            <v>- 20 bar - fino a 3,5 l/s - 120 l</v>
          </cell>
          <cell r="C16194" t="str">
            <v>cad</v>
          </cell>
          <cell r="D16194" t="str">
            <v>3.284,28</v>
          </cell>
        </row>
        <row r="16195">
          <cell r="A16195" t="str">
            <v>1M.04.050.0010.g</v>
          </cell>
          <cell r="B16195" t="str">
            <v>- 20 bar - oltre 3,5 fino a 5 l/s - 250 l</v>
          </cell>
          <cell r="C16195" t="str">
            <v>cad</v>
          </cell>
          <cell r="D16195" t="str">
            <v>4.677,83</v>
          </cell>
        </row>
        <row r="16196">
          <cell r="A16196" t="str">
            <v>1M.04.050.0010.h</v>
          </cell>
          <cell r="B16196" t="str">
            <v>- 20 bar - oltre 5 fino a 8,5 l/s - 250 l</v>
          </cell>
          <cell r="C16196" t="str">
            <v>cad</v>
          </cell>
          <cell r="D16196" t="str">
            <v>5.128,71</v>
          </cell>
        </row>
        <row r="16197">
          <cell r="A16197" t="str">
            <v>1M.04.050.0010.i</v>
          </cell>
          <cell r="B16197" t="str">
            <v>- 20 bar - oltre 8,5 fino a 12 l/s - 250 l</v>
          </cell>
          <cell r="C16197" t="str">
            <v>cad</v>
          </cell>
          <cell r="D16197" t="str">
            <v>5.907,45</v>
          </cell>
        </row>
        <row r="16198">
          <cell r="A16198" t="str">
            <v>1M.04.050.0020</v>
          </cell>
          <cell r="B16198" t="str">
            <v>Compressori d'aria lubrificati ad olio con motore elettrico 380 V - 3f - 50 Hz, 4 poli, dispositivo di avviamento / controllo e basamento metallico.</v>
          </cell>
          <cell r="C16198"/>
          <cell r="D16198"/>
        </row>
        <row r="16199">
          <cell r="A16199" t="str">
            <v>1M.04.050.0020.a</v>
          </cell>
          <cell r="B16199" t="str">
            <v>- 10 bar - fino a 3,5 l/s</v>
          </cell>
          <cell r="C16199" t="str">
            <v>cad</v>
          </cell>
          <cell r="D16199" t="str">
            <v>2.136,64</v>
          </cell>
        </row>
        <row r="16200">
          <cell r="A16200" t="str">
            <v>1M.04.050.0020.b</v>
          </cell>
          <cell r="B16200" t="str">
            <v>- 10 bar - oltre 3,5 fino a 5 l/s</v>
          </cell>
          <cell r="C16200" t="str">
            <v>cad</v>
          </cell>
          <cell r="D16200" t="str">
            <v>2.259,60</v>
          </cell>
        </row>
        <row r="16201">
          <cell r="A16201" t="str">
            <v>1M.04.050.0020.c</v>
          </cell>
          <cell r="B16201" t="str">
            <v>- 10 bar - oltre 5 fino a 8,5 l/s</v>
          </cell>
          <cell r="C16201" t="str">
            <v>cad</v>
          </cell>
          <cell r="D16201" t="str">
            <v>3.161,31</v>
          </cell>
        </row>
        <row r="16202">
          <cell r="A16202" t="str">
            <v>1M.04.050.0020.d</v>
          </cell>
          <cell r="B16202" t="str">
            <v>- 10 bar - oltre 8,5 fino a 12 l/s</v>
          </cell>
          <cell r="C16202" t="str">
            <v>cad</v>
          </cell>
          <cell r="D16202" t="str">
            <v>3.448,21</v>
          </cell>
        </row>
        <row r="16203">
          <cell r="A16203" t="str">
            <v>1M.04.050.0020.e</v>
          </cell>
          <cell r="B16203" t="str">
            <v>- 10 bar - oltre 12 fino a 16 l/s</v>
          </cell>
          <cell r="C16203" t="str">
            <v>cad</v>
          </cell>
          <cell r="D16203" t="str">
            <v>3.858,09</v>
          </cell>
        </row>
        <row r="16204">
          <cell r="A16204" t="str">
            <v>1M.04.050.0020.f</v>
          </cell>
          <cell r="B16204" t="str">
            <v>- 10 bar - oltre 16 fino a 20 l/s</v>
          </cell>
          <cell r="C16204" t="str">
            <v>cad</v>
          </cell>
          <cell r="D16204" t="str">
            <v>5.128,71</v>
          </cell>
        </row>
        <row r="16205">
          <cell r="A16205" t="str">
            <v>1M.04.050.0020.g</v>
          </cell>
          <cell r="B16205" t="str">
            <v>- 20 bar - fino a 2,5 l/s</v>
          </cell>
          <cell r="C16205" t="str">
            <v>cad</v>
          </cell>
          <cell r="D16205" t="str">
            <v>2.505,53</v>
          </cell>
        </row>
        <row r="16206">
          <cell r="A16206" t="str">
            <v>1M.04.050.0020.h</v>
          </cell>
          <cell r="B16206" t="str">
            <v>- 20 bar - oltre 2,5 fino a 3,5 l/s</v>
          </cell>
          <cell r="C16206" t="str">
            <v>cad</v>
          </cell>
          <cell r="D16206" t="str">
            <v>2.628,48</v>
          </cell>
        </row>
        <row r="16207">
          <cell r="A16207" t="str">
            <v>1M.04.050.0020.i</v>
          </cell>
          <cell r="B16207" t="str">
            <v>- 20 bar - oltre 3,5 fino a 5 l/s</v>
          </cell>
          <cell r="C16207" t="str">
            <v>cad</v>
          </cell>
          <cell r="D16207" t="str">
            <v>3.120,33</v>
          </cell>
        </row>
        <row r="16208">
          <cell r="A16208" t="str">
            <v>1M.04.050.0020.j</v>
          </cell>
          <cell r="B16208" t="str">
            <v>- 20 bar - oltre 5 fino a 8,5 l/s</v>
          </cell>
          <cell r="C16208" t="str">
            <v>cad</v>
          </cell>
          <cell r="D16208" t="str">
            <v>3.940,06</v>
          </cell>
        </row>
        <row r="16209">
          <cell r="A16209" t="str">
            <v>1M.04.050.0020.k</v>
          </cell>
          <cell r="B16209" t="str">
            <v>- 20 bar - oltre 8,5 fino a 12 l/s</v>
          </cell>
          <cell r="C16209" t="str">
            <v>cad</v>
          </cell>
          <cell r="D16209" t="str">
            <v>4.554,87</v>
          </cell>
        </row>
        <row r="16210">
          <cell r="A16210" t="str">
            <v>1M.04.050.0030</v>
          </cell>
          <cell r="B16210" t="str">
            <v>Filtri per aria compressa con indicatore di pressione differenziale, pressione massima 16 bar, efficienza di filtrazione per olio fino a 0,1 mg/m³ e per particelle fino a 1 µm.</v>
          </cell>
          <cell r="C16210"/>
          <cell r="D16210"/>
        </row>
        <row r="16211">
          <cell r="A16211" t="str">
            <v>1M.04.050.0030.a</v>
          </cell>
          <cell r="B16211" t="str">
            <v>- fino a 10 l/s</v>
          </cell>
          <cell r="C16211" t="str">
            <v>cad</v>
          </cell>
          <cell r="D16211" t="str">
            <v>232,43</v>
          </cell>
        </row>
        <row r="16212">
          <cell r="A16212" t="str">
            <v>1M.04.050.0030.b</v>
          </cell>
          <cell r="B16212" t="str">
            <v>- oltre 10 fino a 20 l/s</v>
          </cell>
          <cell r="C16212" t="str">
            <v>cad</v>
          </cell>
          <cell r="D16212" t="str">
            <v>281,62</v>
          </cell>
        </row>
        <row r="16213">
          <cell r="A16213" t="str">
            <v>1M.04.050.0030.c</v>
          </cell>
          <cell r="B16213" t="str">
            <v>- oltre 20 fino a 35 l/s</v>
          </cell>
          <cell r="C16213" t="str">
            <v>cad</v>
          </cell>
          <cell r="D16213" t="str">
            <v>330,80</v>
          </cell>
        </row>
        <row r="16214">
          <cell r="A16214" t="str">
            <v>1M.04.050.0030.d</v>
          </cell>
          <cell r="B16214" t="str">
            <v>- oltre 35 fino a 50 l/s</v>
          </cell>
          <cell r="C16214" t="str">
            <v>cad</v>
          </cell>
          <cell r="D16214" t="str">
            <v>391,11</v>
          </cell>
        </row>
        <row r="16215">
          <cell r="A16215" t="str">
            <v>1M.04.050.0030.e</v>
          </cell>
          <cell r="B16215" t="str">
            <v>- oltre 50 fino a 75 l/s</v>
          </cell>
          <cell r="C16215" t="str">
            <v>cad</v>
          </cell>
          <cell r="D16215" t="str">
            <v>473,08</v>
          </cell>
        </row>
        <row r="16216">
          <cell r="A16216" t="str">
            <v>1M.04.050.0030.f</v>
          </cell>
          <cell r="B16216" t="str">
            <v>- oltre 75 fino a 120 l/s</v>
          </cell>
          <cell r="C16216" t="str">
            <v>cad</v>
          </cell>
          <cell r="D16216" t="str">
            <v>678,02</v>
          </cell>
        </row>
        <row r="16217">
          <cell r="A16217" t="str">
            <v>1M.04.050.0040</v>
          </cell>
          <cell r="B16217" t="str">
            <v>Essicatori per aria compressa a refrigerazione in esecuzione package, refrigerante senza CFC e condensazione ad aria, corredati di scaricatore di condensa.</v>
          </cell>
          <cell r="C16217"/>
          <cell r="D16217"/>
        </row>
        <row r="16218">
          <cell r="A16218" t="str">
            <v>1M.04.050.0040.a</v>
          </cell>
          <cell r="B16218" t="str">
            <v>- fino a 10 bar - fino a 10 l/s</v>
          </cell>
          <cell r="C16218" t="str">
            <v>cad</v>
          </cell>
          <cell r="D16218" t="str">
            <v>1.115,22</v>
          </cell>
        </row>
        <row r="16219">
          <cell r="A16219" t="str">
            <v>1M.04.050.0040.b</v>
          </cell>
          <cell r="B16219" t="str">
            <v>- fino a 10 bar - oltre 10 fino a 20 l/s</v>
          </cell>
          <cell r="C16219" t="str">
            <v>cad</v>
          </cell>
          <cell r="D16219" t="str">
            <v>1.320,15</v>
          </cell>
        </row>
        <row r="16220">
          <cell r="A16220" t="str">
            <v>1M.04.050.0040.c</v>
          </cell>
          <cell r="B16220" t="str">
            <v>- fino a 10 bar - oltre 20 fino a 35 l/s</v>
          </cell>
          <cell r="C16220" t="str">
            <v>cad</v>
          </cell>
          <cell r="D16220" t="str">
            <v>1.634,94</v>
          </cell>
        </row>
        <row r="16221">
          <cell r="A16221" t="str">
            <v>1M.04.050.0040.d</v>
          </cell>
          <cell r="B16221" t="str">
            <v>- fino a 10 bar - oltre 35 fino a 50 l/s</v>
          </cell>
          <cell r="C16221" t="str">
            <v>cad</v>
          </cell>
          <cell r="D16221" t="str">
            <v>2.018,97</v>
          </cell>
        </row>
        <row r="16222">
          <cell r="A16222" t="str">
            <v>1M.04.050.0040.e</v>
          </cell>
          <cell r="B16222" t="str">
            <v>- fino a 10 bar - oltre 50 fino a 75 l/s</v>
          </cell>
          <cell r="C16222" t="str">
            <v>cad</v>
          </cell>
          <cell r="D16222" t="str">
            <v>2.428,86</v>
          </cell>
        </row>
        <row r="16223">
          <cell r="A16223" t="str">
            <v>1M.04.050.0040.f</v>
          </cell>
          <cell r="B16223" t="str">
            <v>- fino a 10 bar - oltre 75 fino a 120 l/s</v>
          </cell>
          <cell r="C16223" t="str">
            <v>cad</v>
          </cell>
          <cell r="D16223" t="str">
            <v>3.125,63</v>
          </cell>
        </row>
        <row r="16224">
          <cell r="A16224" t="str">
            <v>1M.04.050.0040.g</v>
          </cell>
          <cell r="B16224" t="str">
            <v>- oltre 10 fino a 20 bar - fino a 10 l/s</v>
          </cell>
          <cell r="C16224" t="str">
            <v>cad</v>
          </cell>
          <cell r="D16224" t="str">
            <v>1.661,98</v>
          </cell>
        </row>
        <row r="16225">
          <cell r="A16225" t="str">
            <v>1M.04.050.0040.h</v>
          </cell>
          <cell r="B16225" t="str">
            <v>- oltre 10 fino a 20 bar - oltre 10 fino a 20 l/s</v>
          </cell>
          <cell r="C16225" t="str">
            <v>cad</v>
          </cell>
          <cell r="D16225" t="str">
            <v>1.907,91</v>
          </cell>
        </row>
        <row r="16226">
          <cell r="A16226" t="str">
            <v>1M.04.050.0050</v>
          </cell>
          <cell r="B16226" t="str">
            <v>Serbatoi verticali per aria compressa, in acciaio zincato pressione di bollo 12 bar collaudati ISPESL con ispezione.</v>
          </cell>
          <cell r="C16226"/>
          <cell r="D16226"/>
        </row>
        <row r="16227">
          <cell r="A16227" t="str">
            <v>1M.04.050.0050.a</v>
          </cell>
          <cell r="B16227" t="str">
            <v>- 1000 l</v>
          </cell>
          <cell r="C16227" t="str">
            <v>cad</v>
          </cell>
          <cell r="D16227" t="str">
            <v>1.724,72</v>
          </cell>
        </row>
        <row r="16228">
          <cell r="A16228" t="str">
            <v>1M.04.050.0050.b</v>
          </cell>
          <cell r="B16228" t="str">
            <v>- 1500 l</v>
          </cell>
          <cell r="C16228" t="str">
            <v>cad</v>
          </cell>
          <cell r="D16228" t="str">
            <v>2.253,46</v>
          </cell>
        </row>
        <row r="16229">
          <cell r="A16229" t="str">
            <v>1M.04.050.0050.c</v>
          </cell>
          <cell r="B16229" t="str">
            <v>- 2000 l</v>
          </cell>
          <cell r="C16229" t="str">
            <v>cad</v>
          </cell>
          <cell r="D16229" t="str">
            <v>2.499,38</v>
          </cell>
        </row>
        <row r="16230">
          <cell r="A16230" t="str">
            <v>1M.04.050.0050.d</v>
          </cell>
          <cell r="B16230" t="str">
            <v>- 3000 l</v>
          </cell>
          <cell r="C16230" t="str">
            <v>cad</v>
          </cell>
          <cell r="D16230" t="str">
            <v>3.380,40</v>
          </cell>
        </row>
        <row r="16231">
          <cell r="A16231" t="str">
            <v>1M.04.050.0050.e</v>
          </cell>
          <cell r="B16231" t="str">
            <v>- 4000 l</v>
          </cell>
          <cell r="C16231" t="str">
            <v>cad</v>
          </cell>
          <cell r="D16231" t="str">
            <v>4.624,75</v>
          </cell>
        </row>
        <row r="16232">
          <cell r="A16232" t="str">
            <v>1M.04.050.0050.f</v>
          </cell>
          <cell r="B16232" t="str">
            <v>- 5000 l</v>
          </cell>
          <cell r="C16232" t="str">
            <v>cad</v>
          </cell>
          <cell r="D16232" t="str">
            <v>5.019,05</v>
          </cell>
        </row>
        <row r="16233">
          <cell r="A16233" t="str">
            <v>1M.04.050.0060</v>
          </cell>
          <cell r="B16233" t="str">
            <v>Accessori vari per aria compressa</v>
          </cell>
          <cell r="C16233"/>
          <cell r="D16233"/>
        </row>
        <row r="16234">
          <cell r="A16234" t="str">
            <v>1M.04.050.0060.a</v>
          </cell>
          <cell r="B16234" t="str">
            <v>- cappotto insonorizzante</v>
          </cell>
          <cell r="C16234" t="str">
            <v>cad</v>
          </cell>
          <cell r="D16234" t="str">
            <v>1.421,34</v>
          </cell>
        </row>
        <row r="16235">
          <cell r="A16235" t="str">
            <v>1M.04.050.0060.b</v>
          </cell>
          <cell r="B16235" t="str">
            <v>- essicatore/filtro per gruppo produzione aria compressa 10 bar</v>
          </cell>
          <cell r="C16235" t="str">
            <v>cad</v>
          </cell>
          <cell r="D16235" t="str">
            <v>2.241,09</v>
          </cell>
        </row>
        <row r="16236">
          <cell r="A16236" t="str">
            <v>1M.04.050.0060.c</v>
          </cell>
          <cell r="B16236" t="str">
            <v>- essicatore/filtro per gruppo produzione aria compressa 10 bar</v>
          </cell>
          <cell r="C16236" t="str">
            <v>cad</v>
          </cell>
          <cell r="D16236" t="str">
            <v>4.208,47</v>
          </cell>
        </row>
        <row r="16237">
          <cell r="A16237" t="str">
            <v>1M.04.050.0060.d</v>
          </cell>
          <cell r="B16237" t="str">
            <v>- scaricatore di condensa per aria compressa in ghisa PN16 DN20</v>
          </cell>
          <cell r="C16237" t="str">
            <v>cad</v>
          </cell>
          <cell r="D16237" t="str">
            <v>123,89</v>
          </cell>
        </row>
        <row r="16238">
          <cell r="A16238" t="str">
            <v>1M.04.060</v>
          </cell>
          <cell r="B16238" t="str">
            <v>STRUMENTI DI CONTROLLO E MISURA</v>
          </cell>
          <cell r="C16238"/>
          <cell r="D16238"/>
        </row>
        <row r="16239">
          <cell r="A16239" t="str">
            <v>1M.04.060.0010</v>
          </cell>
          <cell r="B16239" t="str">
            <v>Termometri:</v>
          </cell>
          <cell r="C16239"/>
          <cell r="D16239"/>
        </row>
        <row r="16240">
          <cell r="A16240" t="str">
            <v>1M.04.060.0010.a</v>
          </cell>
          <cell r="B16240" t="str">
            <v>- da tubazione con quadrante 80 mm a gambo centrale, completo di pozzetto</v>
          </cell>
          <cell r="C16240" t="str">
            <v>cad</v>
          </cell>
          <cell r="D16240" t="str">
            <v>23,54</v>
          </cell>
        </row>
        <row r="16241">
          <cell r="A16241" t="str">
            <v>1M.04.060.0010.b</v>
          </cell>
          <cell r="B16241" t="str">
            <v>- da tubazione con quadrante 80 mm a gambo radiale, completo di pozzetto</v>
          </cell>
          <cell r="C16241" t="str">
            <v>cad</v>
          </cell>
          <cell r="D16241" t="str">
            <v>34,19</v>
          </cell>
        </row>
        <row r="16242">
          <cell r="A16242" t="str">
            <v>1M.04.060.0010.c</v>
          </cell>
          <cell r="B16242" t="str">
            <v>- da tubazione a colonna diritto, completo di custodia e pozzetto</v>
          </cell>
          <cell r="C16242" t="str">
            <v>cad</v>
          </cell>
          <cell r="D16242" t="str">
            <v>24,23</v>
          </cell>
        </row>
        <row r="16243">
          <cell r="A16243" t="str">
            <v>1M.04.060.0010.d</v>
          </cell>
          <cell r="B16243" t="str">
            <v>- da tubazione a colonna a squadra, completo di custodia e pozzetto</v>
          </cell>
          <cell r="C16243" t="str">
            <v>cad</v>
          </cell>
          <cell r="D16243" t="str">
            <v>25,25</v>
          </cell>
        </row>
        <row r="16244">
          <cell r="A16244" t="str">
            <v>1M.04.060.0010.e</v>
          </cell>
          <cell r="B16244" t="str">
            <v>- da canale con quadrante 80 mm a bulbo e capillare</v>
          </cell>
          <cell r="C16244" t="str">
            <v>cad</v>
          </cell>
          <cell r="D16244" t="str">
            <v>15,54</v>
          </cell>
        </row>
        <row r="16245">
          <cell r="A16245" t="str">
            <v>1M.04.060.0010.f</v>
          </cell>
          <cell r="B16245" t="str">
            <v>- da camino con quadrante 80 mm, completo di guaina</v>
          </cell>
          <cell r="C16245" t="str">
            <v>cad</v>
          </cell>
          <cell r="D16245" t="str">
            <v>11,56</v>
          </cell>
        </row>
        <row r="16246">
          <cell r="A16246" t="str">
            <v>1M.04.060.0020</v>
          </cell>
          <cell r="B16246" t="str">
            <v>Manometri:</v>
          </cell>
          <cell r="C16246"/>
          <cell r="D16246"/>
        </row>
        <row r="16247">
          <cell r="A16247" t="str">
            <v>1M.04.060.0020.a</v>
          </cell>
          <cell r="B16247" t="str">
            <v>- per acqua con quadrante 50 mm ad attacco centrale e indice di riferimento, completo di ricciolo e rubinetto con flangetta di prova</v>
          </cell>
          <cell r="C16247" t="str">
            <v>cad</v>
          </cell>
          <cell r="D16247" t="str">
            <v>29,58</v>
          </cell>
        </row>
        <row r="16248">
          <cell r="A16248" t="str">
            <v>1M.04.060.0020.b</v>
          </cell>
          <cell r="B16248" t="str">
            <v>- per acqua con quadrante 80 mm ad attacco centrale e indice di riferimento, completo di ricciolo e rubinetto con flangetta di prova</v>
          </cell>
          <cell r="C16248" t="str">
            <v>cad</v>
          </cell>
          <cell r="D16248" t="str">
            <v>31,54</v>
          </cell>
        </row>
        <row r="16249">
          <cell r="A16249" t="str">
            <v>1M.04.060.0020.c</v>
          </cell>
          <cell r="B16249" t="str">
            <v>- per filtro aria a liquido con pannello da 200x150 mm circa, manopola di regolazione e bolla, completo di tubetti in gomma, viti di fissaggio e olio colorato</v>
          </cell>
          <cell r="C16249" t="str">
            <v>cad</v>
          </cell>
          <cell r="D16249" t="str">
            <v>106,12</v>
          </cell>
        </row>
        <row r="16250">
          <cell r="A16250" t="str">
            <v>1M.04.060.0020.d</v>
          </cell>
          <cell r="B16250" t="str">
            <v>- per metano con quadrante 80 mm a membrana, completo di rubinetto a pulsante</v>
          </cell>
          <cell r="C16250" t="str">
            <v>cad</v>
          </cell>
          <cell r="D16250" t="str">
            <v>49,50</v>
          </cell>
        </row>
        <row r="16251">
          <cell r="A16251" t="str">
            <v>1M.04.060.0030</v>
          </cell>
          <cell r="B16251" t="str">
            <v>Indicatori di livello in ottone PN16 per serbatoi aperti o in pressione, composti da rubinetti DN20, tubo in plexiglass 30 mm, guarnizioni e custodia.</v>
          </cell>
          <cell r="C16251"/>
          <cell r="D16251"/>
        </row>
        <row r="16252">
          <cell r="A16252" t="str">
            <v>1M.04.060.0030.a</v>
          </cell>
          <cell r="B16252" t="str">
            <v>- fino a 0,5 m</v>
          </cell>
          <cell r="C16252" t="str">
            <v>cad</v>
          </cell>
          <cell r="D16252" t="str">
            <v>263,99</v>
          </cell>
        </row>
        <row r="16253">
          <cell r="A16253" t="str">
            <v>1M.04.060.0030.b</v>
          </cell>
          <cell r="B16253" t="str">
            <v>- oltre 0,5 fino a 1 m</v>
          </cell>
          <cell r="C16253" t="str">
            <v>cad</v>
          </cell>
          <cell r="D16253" t="str">
            <v>340,52</v>
          </cell>
        </row>
        <row r="16254">
          <cell r="A16254" t="str">
            <v>1M.04.060.0030.c</v>
          </cell>
          <cell r="B16254" t="str">
            <v>- oltre 1 fino a 1,5 m</v>
          </cell>
          <cell r="C16254" t="str">
            <v>cad</v>
          </cell>
          <cell r="D16254" t="str">
            <v>415,11</v>
          </cell>
        </row>
        <row r="16255">
          <cell r="A16255" t="str">
            <v>1M.04.060.0030.d</v>
          </cell>
          <cell r="B16255" t="str">
            <v>- oltre 1,5 fino a 2 m</v>
          </cell>
          <cell r="C16255" t="str">
            <v>cad</v>
          </cell>
          <cell r="D16255" t="str">
            <v>489,72</v>
          </cell>
        </row>
        <row r="16256">
          <cell r="A16256" t="str">
            <v>1M.04.060.0030.e</v>
          </cell>
          <cell r="B16256" t="str">
            <v>- oltre 2 fino a 4 m</v>
          </cell>
          <cell r="C16256" t="str">
            <v>cad</v>
          </cell>
          <cell r="D16256" t="str">
            <v>851,29</v>
          </cell>
        </row>
        <row r="16257">
          <cell r="A16257" t="str">
            <v>1M.04.060.0040</v>
          </cell>
          <cell r="B16257" t="str">
            <v>Contatori d'acqua fredda e calda a turbina PN16 con lettura diretta a quadrante asciutto e trasmettitore di impulsi.</v>
          </cell>
          <cell r="C16257"/>
          <cell r="D16257"/>
        </row>
        <row r="16258">
          <cell r="A16258" t="str">
            <v>1M.04.060.0040.a</v>
          </cell>
          <cell r="B16258" t="str">
            <v>- DN15</v>
          </cell>
          <cell r="C16258" t="str">
            <v>cad</v>
          </cell>
          <cell r="D16258" t="str">
            <v>216,24</v>
          </cell>
        </row>
        <row r="16259">
          <cell r="A16259" t="str">
            <v>1M.04.060.0040.b</v>
          </cell>
          <cell r="B16259" t="str">
            <v>- DN20</v>
          </cell>
          <cell r="C16259" t="str">
            <v>cad</v>
          </cell>
          <cell r="D16259" t="str">
            <v>221,57</v>
          </cell>
        </row>
        <row r="16260">
          <cell r="A16260" t="str">
            <v>1M.04.060.0040.c</v>
          </cell>
          <cell r="B16260" t="str">
            <v>- DN25</v>
          </cell>
          <cell r="C16260" t="str">
            <v>cad</v>
          </cell>
          <cell r="D16260" t="str">
            <v>257,54</v>
          </cell>
        </row>
        <row r="16261">
          <cell r="A16261" t="str">
            <v>1M.04.060.0040.d</v>
          </cell>
          <cell r="B16261" t="str">
            <v>- DN32</v>
          </cell>
          <cell r="C16261" t="str">
            <v>cad</v>
          </cell>
          <cell r="D16261" t="str">
            <v>266,43</v>
          </cell>
        </row>
        <row r="16262">
          <cell r="A16262" t="str">
            <v>1M.04.060.0040.e</v>
          </cell>
          <cell r="B16262" t="str">
            <v>- DN40</v>
          </cell>
          <cell r="C16262" t="str">
            <v>cad</v>
          </cell>
          <cell r="D16262" t="str">
            <v>461,79</v>
          </cell>
        </row>
        <row r="16263">
          <cell r="A16263" t="str">
            <v>1M.04.060.0040.f</v>
          </cell>
          <cell r="B16263" t="str">
            <v>- DN50</v>
          </cell>
          <cell r="C16263" t="str">
            <v>cad</v>
          </cell>
          <cell r="D16263" t="str">
            <v>595,00</v>
          </cell>
        </row>
        <row r="16264">
          <cell r="A16264" t="str">
            <v>1M.04.060.0050</v>
          </cell>
          <cell r="B16264" t="str">
            <v>Contabilizzatori d'energia termica ciascuno composto: da microprocessore a 220 V, display multifunzioni, sonde di temperatura con pozzetti, contatore volumetrico con attacchi flangiati PN 16.</v>
          </cell>
          <cell r="C16264"/>
          <cell r="D16264"/>
        </row>
        <row r="16265">
          <cell r="A16265" t="str">
            <v>1M.04.060.0050.a</v>
          </cell>
          <cell r="B16265" t="str">
            <v>- DN25</v>
          </cell>
          <cell r="C16265" t="str">
            <v>cad</v>
          </cell>
          <cell r="D16265" t="str">
            <v>1.605,63</v>
          </cell>
        </row>
        <row r="16266">
          <cell r="A16266" t="str">
            <v>1M.04.060.0050.b</v>
          </cell>
          <cell r="B16266" t="str">
            <v>- DN32</v>
          </cell>
          <cell r="C16266" t="str">
            <v>cad</v>
          </cell>
          <cell r="D16266" t="str">
            <v>1.626,93</v>
          </cell>
        </row>
        <row r="16267">
          <cell r="A16267" t="str">
            <v>1M.04.060.0050.c</v>
          </cell>
          <cell r="B16267" t="str">
            <v>- DN40</v>
          </cell>
          <cell r="C16267" t="str">
            <v>cad</v>
          </cell>
          <cell r="D16267" t="str">
            <v>1.666,90</v>
          </cell>
        </row>
        <row r="16268">
          <cell r="A16268" t="str">
            <v>1M.04.060.0050.d</v>
          </cell>
          <cell r="B16268" t="str">
            <v>- DN50</v>
          </cell>
          <cell r="C16268" t="str">
            <v>cad</v>
          </cell>
          <cell r="D16268" t="str">
            <v>1.840,07</v>
          </cell>
        </row>
        <row r="16269">
          <cell r="A16269" t="str">
            <v>1M.04.060.0050.e</v>
          </cell>
          <cell r="B16269" t="str">
            <v>- DN65</v>
          </cell>
          <cell r="C16269" t="str">
            <v>cad</v>
          </cell>
          <cell r="D16269" t="str">
            <v>2.289,43</v>
          </cell>
        </row>
        <row r="16270">
          <cell r="A16270" t="str">
            <v>1M.04.060.0050.f</v>
          </cell>
          <cell r="B16270" t="str">
            <v>- DN80</v>
          </cell>
          <cell r="C16270" t="str">
            <v>cad</v>
          </cell>
          <cell r="D16270" t="str">
            <v>2.413,76</v>
          </cell>
        </row>
        <row r="16271">
          <cell r="A16271" t="str">
            <v>1M.04.060.0050.g</v>
          </cell>
          <cell r="B16271" t="str">
            <v>- DN100</v>
          </cell>
          <cell r="C16271" t="str">
            <v>cad</v>
          </cell>
          <cell r="D16271" t="str">
            <v>2.622,48</v>
          </cell>
        </row>
        <row r="16272">
          <cell r="A16272" t="str">
            <v>1M.04.060.0050.h</v>
          </cell>
          <cell r="B16272" t="str">
            <v>- DN125</v>
          </cell>
          <cell r="C16272" t="str">
            <v>cad</v>
          </cell>
          <cell r="D16272" t="str">
            <v>3.116,26</v>
          </cell>
        </row>
        <row r="16273">
          <cell r="A16273" t="str">
            <v>1M.04.060.0050.i</v>
          </cell>
          <cell r="B16273" t="str">
            <v>- DN150</v>
          </cell>
          <cell r="C16273" t="str">
            <v>cad</v>
          </cell>
          <cell r="D16273" t="str">
            <v>3.265,46</v>
          </cell>
        </row>
        <row r="16274">
          <cell r="A16274" t="str">
            <v>1M.04.060.0050.j</v>
          </cell>
          <cell r="B16274" t="str">
            <v>- DN200</v>
          </cell>
          <cell r="C16274" t="str">
            <v>cad</v>
          </cell>
          <cell r="D16274" t="str">
            <v>3.929,29</v>
          </cell>
        </row>
        <row r="16275">
          <cell r="A16275" t="str">
            <v>1M.04.060.0050.k</v>
          </cell>
          <cell r="B16275" t="str">
            <v>- aumento di prezzo per aggiunta contabilizzazione raffreddamento</v>
          </cell>
          <cell r="C16275" t="str">
            <v>cad</v>
          </cell>
          <cell r="D16275" t="str">
            <v>130,71</v>
          </cell>
        </row>
        <row r="16276">
          <cell r="A16276" t="str">
            <v>1M.04.060.0050.l</v>
          </cell>
          <cell r="B16276" t="str">
            <v>- aumento di prezzo per aggiunta porta invio dati a distanza</v>
          </cell>
          <cell r="C16276" t="str">
            <v>cad</v>
          </cell>
          <cell r="D16276" t="str">
            <v>156,93</v>
          </cell>
        </row>
        <row r="16277">
          <cell r="A16277" t="str">
            <v>1M.04.060.0060</v>
          </cell>
          <cell r="B16277" t="str">
            <v>Centrale di contabilizzazione per gestione fino a 250 contabilizzatori, comprendente: microprocessore con alimentazione elettrica 220 V; alimentazione di riserva a batteria; modem di trasmissione; quadro di contenimento con chiave; monitor a colori; software con messa in servizio.</v>
          </cell>
          <cell r="C16277"/>
          <cell r="D16277"/>
        </row>
        <row r="16278">
          <cell r="A16278" t="str">
            <v>1M.04.060.0060.a</v>
          </cell>
          <cell r="B16278" t="str">
            <v>- centrale di contabilizzazione riscaldamento</v>
          </cell>
          <cell r="C16278" t="str">
            <v>cad</v>
          </cell>
          <cell r="D16278" t="str">
            <v>5.935,35</v>
          </cell>
        </row>
        <row r="16279">
          <cell r="A16279" t="str">
            <v>1M.04.060.0060.b</v>
          </cell>
          <cell r="B16279" t="str">
            <v>- aumento di prezzo per aggiunta contabilizzazione raffreddamento (per ogni contabilizzatore)</v>
          </cell>
          <cell r="C16279" t="str">
            <v>cad</v>
          </cell>
          <cell r="D16279" t="str">
            <v>78,50</v>
          </cell>
        </row>
        <row r="16280">
          <cell r="A16280" t="str">
            <v>1M.04.060.0060.c</v>
          </cell>
          <cell r="B16280" t="str">
            <v>- aumento di prezzo per aggiunta di altre contabilizzazioni (per ogni contabilizzatore)</v>
          </cell>
          <cell r="C16280" t="str">
            <v>cad</v>
          </cell>
          <cell r="D16280" t="str">
            <v>60,18</v>
          </cell>
        </row>
        <row r="16281">
          <cell r="A16281" t="str">
            <v>1M.05 - UNITA' DI TRATTAMENTO ARIA A SEZIONI</v>
          </cell>
          <cell r="B16281"/>
          <cell r="C16281"/>
          <cell r="D16281"/>
        </row>
        <row r="16282">
          <cell r="A16282" t="str">
            <v>1M</v>
          </cell>
          <cell r="B16282" t="str">
            <v>OPERE COMPIUTE IMPIANTI MECCANICI</v>
          </cell>
          <cell r="C16282"/>
          <cell r="D16282"/>
        </row>
        <row r="16283">
          <cell r="A16283" t="str">
            <v>1M.05</v>
          </cell>
          <cell r="B16283" t="str">
            <v>UNITA' DI TRATTAMENTO ARIA A SEZIONI</v>
          </cell>
          <cell r="C16283"/>
          <cell r="D16283"/>
        </row>
        <row r="16284">
          <cell r="A16284" t="str">
            <v>1M.05.010</v>
          </cell>
          <cell r="B16284" t="str">
            <v>SEZIONI DI ASPIRAZIONE E PRESA ARIA</v>
          </cell>
          <cell r="C16284"/>
          <cell r="D16284"/>
        </row>
        <row r="16285">
          <cell r="A16285" t="str">
            <v>1M.05.010.0010</v>
          </cell>
          <cell r="B16285" t="str">
            <v>Sezioni di aspirazione aria esterna da interno, composte da: plenum aspirante con 1 serranda in acciaio zincato; struttura portante in acciaio zincato o alluminio; pannellatura sandwich spessore mm 30 precoibentata formata da doppia lamiera in acciaio zincato con interposto isolamento termo acustico di adeguata densità.</v>
          </cell>
          <cell r="C16285"/>
          <cell r="D16285"/>
        </row>
        <row r="16286">
          <cell r="A16286" t="str">
            <v>1M.05.010.0010.a</v>
          </cell>
          <cell r="B16286" t="str">
            <v>- fino a 694 l/s [2500 m³/h]</v>
          </cell>
          <cell r="C16286" t="str">
            <v>cad</v>
          </cell>
          <cell r="D16286" t="str">
            <v>465,08</v>
          </cell>
        </row>
        <row r="16287">
          <cell r="A16287" t="str">
            <v>1M.05.010.0010.b</v>
          </cell>
          <cell r="B16287" t="str">
            <v>- oltre 694 fino a 972 l/s [2500 - 3500 m³/h]</v>
          </cell>
          <cell r="C16287" t="str">
            <v>cad</v>
          </cell>
          <cell r="D16287" t="str">
            <v>846,77</v>
          </cell>
        </row>
        <row r="16288">
          <cell r="A16288" t="str">
            <v>1M.05.010.0010.c</v>
          </cell>
          <cell r="B16288" t="str">
            <v>- oltre 972 fino a 1388 l/s [3500 - 5000 m³/h]</v>
          </cell>
          <cell r="C16288" t="str">
            <v>cad</v>
          </cell>
          <cell r="D16288" t="str">
            <v>988,98</v>
          </cell>
        </row>
        <row r="16289">
          <cell r="A16289" t="str">
            <v>1M.05.010.0010.d</v>
          </cell>
          <cell r="B16289" t="str">
            <v>- oltre 1388 fino a 1944 l/s [5000 - 7000 m³/h]</v>
          </cell>
          <cell r="C16289" t="str">
            <v>cad</v>
          </cell>
          <cell r="D16289" t="str">
            <v>1.094,04</v>
          </cell>
        </row>
        <row r="16290">
          <cell r="A16290" t="str">
            <v>1M.05.010.0010.e</v>
          </cell>
          <cell r="B16290" t="str">
            <v>- oltre 1944 fino a 2777 l/s [7000 - 10000 m³/h]</v>
          </cell>
          <cell r="C16290" t="str">
            <v>cad</v>
          </cell>
          <cell r="D16290" t="str">
            <v>1.527,54</v>
          </cell>
        </row>
        <row r="16291">
          <cell r="A16291" t="str">
            <v>1M.05.010.0010.f</v>
          </cell>
          <cell r="B16291" t="str">
            <v>- oltre 2777 fino a 4166 l/s [10000 - 15000 m³/h]</v>
          </cell>
          <cell r="C16291" t="str">
            <v>cad</v>
          </cell>
          <cell r="D16291" t="str">
            <v>1.734,95</v>
          </cell>
        </row>
        <row r="16292">
          <cell r="A16292" t="str">
            <v>1M.05.010.0010.g</v>
          </cell>
          <cell r="B16292" t="str">
            <v>- oltre 4166 fino a 6111 l/s [15000 - 22000 m³/h]</v>
          </cell>
          <cell r="C16292" t="str">
            <v>cad</v>
          </cell>
          <cell r="D16292" t="str">
            <v>2.510,84</v>
          </cell>
        </row>
        <row r="16293">
          <cell r="A16293" t="str">
            <v>1M.05.010.0010.h</v>
          </cell>
          <cell r="B16293" t="str">
            <v>- oltre 6111 fino a 8333 l/s [22000 - 30000 m³/h]</v>
          </cell>
          <cell r="C16293" t="str">
            <v>cad</v>
          </cell>
          <cell r="D16293" t="str">
            <v>3.174,29</v>
          </cell>
        </row>
        <row r="16294">
          <cell r="A16294" t="str">
            <v>1M.05.010.0010.i</v>
          </cell>
          <cell r="B16294" t="str">
            <v>- oltre 8333 fino a 11111 l/s [30000 - 40000 m³/h]</v>
          </cell>
          <cell r="C16294" t="str">
            <v>cad</v>
          </cell>
          <cell r="D16294" t="str">
            <v>3.420,14</v>
          </cell>
        </row>
        <row r="16295">
          <cell r="A16295" t="str">
            <v>1M.05.010.0010.j</v>
          </cell>
          <cell r="B16295" t="str">
            <v>- oltre 11111 fino a 15278 l/s [40000 - 55000 m³/h]</v>
          </cell>
          <cell r="C16295" t="str">
            <v>cad</v>
          </cell>
          <cell r="D16295" t="str">
            <v>4.158,62</v>
          </cell>
        </row>
        <row r="16296">
          <cell r="A16296" t="str">
            <v>1M.05.010.0010.k</v>
          </cell>
          <cell r="B16296" t="str">
            <v>- oltre 15278 fino a 20833 l/s [55000 - 75000 m³/h]</v>
          </cell>
          <cell r="C16296" t="str">
            <v>cad</v>
          </cell>
          <cell r="D16296" t="str">
            <v>5.230,56</v>
          </cell>
        </row>
        <row r="16297">
          <cell r="A16297" t="str">
            <v>1M.05.010.0020</v>
          </cell>
          <cell r="B16297" t="str">
            <v>Sezioni di aspirazione/miscela aria esterna e ricircolo da interno, composte da: plenum con 2 serrande in acciaio zincato; struttura portante in acciaio zincato o alluminio; pannellatura sandwich spessore mm 30 precoibentata formata da doppia lamiera in acciaio zincato con interposto isolamento termo acustico di adeguata densità.</v>
          </cell>
          <cell r="C16297"/>
          <cell r="D16297"/>
        </row>
        <row r="16298">
          <cell r="A16298" t="str">
            <v>1M.05.010.0020.a</v>
          </cell>
          <cell r="B16298" t="str">
            <v>- fino a 694 l/s [2500 m³/h]</v>
          </cell>
          <cell r="C16298" t="str">
            <v>cad</v>
          </cell>
          <cell r="D16298" t="str">
            <v>451,62</v>
          </cell>
        </row>
        <row r="16299">
          <cell r="A16299" t="str">
            <v>1M.05.010.0020.b</v>
          </cell>
          <cell r="B16299" t="str">
            <v>- oltre 694 fino a 972 l/s [2500 - 3500 m³/h]</v>
          </cell>
          <cell r="C16299" t="str">
            <v>cad</v>
          </cell>
          <cell r="D16299" t="str">
            <v>815,27</v>
          </cell>
        </row>
        <row r="16300">
          <cell r="A16300" t="str">
            <v>1M.05.010.0020.c</v>
          </cell>
          <cell r="B16300" t="str">
            <v>- oltre 972 fino a 1388 l/s [3500 - 5000 m³/h]</v>
          </cell>
          <cell r="C16300" t="str">
            <v>cad</v>
          </cell>
          <cell r="D16300" t="str">
            <v>1.019,40</v>
          </cell>
        </row>
        <row r="16301">
          <cell r="A16301" t="str">
            <v>1M.05.010.0020.d</v>
          </cell>
          <cell r="B16301" t="str">
            <v>- oltre 1388 fino a 1944 l/s [5000 - 7000 m³/h]</v>
          </cell>
          <cell r="C16301" t="str">
            <v>cad</v>
          </cell>
          <cell r="D16301" t="str">
            <v>1.157,02</v>
          </cell>
        </row>
        <row r="16302">
          <cell r="A16302" t="str">
            <v>1M.05.010.0020.e</v>
          </cell>
          <cell r="B16302" t="str">
            <v>- oltre 1944 fino a 2777 l/s [7000 - 10000 m³/h]</v>
          </cell>
          <cell r="C16302" t="str">
            <v>cad</v>
          </cell>
          <cell r="D16302" t="str">
            <v>1.557,62</v>
          </cell>
        </row>
        <row r="16303">
          <cell r="A16303" t="str">
            <v>1M.05.010.0020.f</v>
          </cell>
          <cell r="B16303" t="str">
            <v>- oltre 2777 fino a 4166 l/s [10000 - 15000 m³/h]</v>
          </cell>
          <cell r="C16303" t="str">
            <v>cad</v>
          </cell>
          <cell r="D16303" t="str">
            <v>1.779,25</v>
          </cell>
        </row>
        <row r="16304">
          <cell r="A16304" t="str">
            <v>1M.05.010.0020.g</v>
          </cell>
          <cell r="B16304" t="str">
            <v>- oltre 4166 fino a 6111 l/s [15000 - 22000 m³/h]</v>
          </cell>
          <cell r="C16304" t="str">
            <v>cad</v>
          </cell>
          <cell r="D16304" t="str">
            <v>2.576,61</v>
          </cell>
        </row>
        <row r="16305">
          <cell r="A16305" t="str">
            <v>1M.05.010.0020.h</v>
          </cell>
          <cell r="B16305" t="str">
            <v>- oltre 6111 fino a 8333 l/s [22000 - 30000 m³/h]</v>
          </cell>
          <cell r="C16305" t="str">
            <v>cad</v>
          </cell>
          <cell r="D16305" t="str">
            <v>3.174,29</v>
          </cell>
        </row>
        <row r="16306">
          <cell r="A16306" t="str">
            <v>1M.05.010.0020.i</v>
          </cell>
          <cell r="B16306" t="str">
            <v>- oltre 8333 fino a 11111 l/s [30000 - 40000 m³/h]</v>
          </cell>
          <cell r="C16306" t="str">
            <v>cad</v>
          </cell>
          <cell r="D16306" t="str">
            <v>3.928,74</v>
          </cell>
        </row>
        <row r="16307">
          <cell r="A16307" t="str">
            <v>1M.05.010.0020.j</v>
          </cell>
          <cell r="B16307" t="str">
            <v>- oltre 11111 fino a 15278 l/s [40000 - 55000 m³/h]</v>
          </cell>
          <cell r="C16307" t="str">
            <v>cad</v>
          </cell>
          <cell r="D16307" t="str">
            <v>5.140,23</v>
          </cell>
        </row>
        <row r="16308">
          <cell r="A16308" t="str">
            <v>1M.05.010.0020.k</v>
          </cell>
          <cell r="B16308" t="str">
            <v>- oltre 15278 fino a 20833 l/s [55000 - 75000 m³/h]</v>
          </cell>
          <cell r="C16308" t="str">
            <v>cad</v>
          </cell>
          <cell r="D16308" t="str">
            <v>5.659,50</v>
          </cell>
        </row>
        <row r="16309">
          <cell r="A16309" t="str">
            <v>1M.05.010.0030</v>
          </cell>
          <cell r="B16309" t="str">
            <v>Sezioni di estrazione/espulsione/miscela da interno, composte da: ventilatori con motori, trasmissioni, supporti e giunti antivibranti; plenum con tre serrande in acciaio zincato; struttura portante in acciaio zincato o alluminio; pannellatura sandwich spessore mm 30 precoibentata formata da doppia lamiera in acciaio zincato con interposto isolamento termo acustico di adeguata densità.</v>
          </cell>
          <cell r="C16309"/>
          <cell r="D16309"/>
        </row>
        <row r="16310">
          <cell r="A16310" t="str">
            <v>1M.05.010.0030.a</v>
          </cell>
          <cell r="B16310" t="str">
            <v>- fino a 694 l/s [2500 m³/h]</v>
          </cell>
          <cell r="C16310" t="str">
            <v>cad</v>
          </cell>
          <cell r="D16310" t="str">
            <v>1.999,89</v>
          </cell>
        </row>
        <row r="16311">
          <cell r="A16311" t="str">
            <v>1M.05.010.0030.b</v>
          </cell>
          <cell r="B16311" t="str">
            <v>- oltre 694 fino a 972 l/s [2500 - 3500 m³/h]</v>
          </cell>
          <cell r="C16311" t="str">
            <v>cad</v>
          </cell>
          <cell r="D16311" t="str">
            <v>3.993,87</v>
          </cell>
        </row>
        <row r="16312">
          <cell r="A16312" t="str">
            <v>1M.05.010.0030.c</v>
          </cell>
          <cell r="B16312" t="str">
            <v>- oltre 972 fino a 1388 l/s [3500 - 5000 m³/h]</v>
          </cell>
          <cell r="C16312" t="str">
            <v>cad</v>
          </cell>
          <cell r="D16312" t="str">
            <v>4.590,60</v>
          </cell>
        </row>
        <row r="16313">
          <cell r="A16313" t="str">
            <v>1M.05.010.0030.d</v>
          </cell>
          <cell r="B16313" t="str">
            <v>- oltre 1388 fino a 1944 l/s [5000 - 7000 m³/h]</v>
          </cell>
          <cell r="C16313" t="str">
            <v>cad</v>
          </cell>
          <cell r="D16313" t="str">
            <v>5.224,29</v>
          </cell>
        </row>
        <row r="16314">
          <cell r="A16314" t="str">
            <v>1M.05.010.0030.e</v>
          </cell>
          <cell r="B16314" t="str">
            <v>- oltre 1944 fino a 2777 l/s [7000 - 10000 m³/h]</v>
          </cell>
          <cell r="C16314" t="str">
            <v>cad</v>
          </cell>
          <cell r="D16314" t="str">
            <v>7.229,37</v>
          </cell>
        </row>
        <row r="16315">
          <cell r="A16315" t="str">
            <v>1M.05.010.0030.f</v>
          </cell>
          <cell r="B16315" t="str">
            <v>- oltre 2777 fino a 4166 l/s [10000 - 15000 m³/h]</v>
          </cell>
          <cell r="C16315" t="str">
            <v>cad</v>
          </cell>
          <cell r="D16315" t="str">
            <v>8.707,99</v>
          </cell>
        </row>
        <row r="16316">
          <cell r="A16316" t="str">
            <v>1M.05.010.0030.g</v>
          </cell>
          <cell r="B16316" t="str">
            <v>- oltre 4166 fino a 6111 l/s [15000 - 22000 m³/h]</v>
          </cell>
          <cell r="C16316" t="str">
            <v>cad</v>
          </cell>
          <cell r="D16316" t="str">
            <v>12.440,46</v>
          </cell>
        </row>
        <row r="16317">
          <cell r="A16317" t="str">
            <v>1M.05.010.0030.h</v>
          </cell>
          <cell r="B16317" t="str">
            <v>- oltre 6111 fino a 8333 l/s [22000 - 30000 m³/h]</v>
          </cell>
          <cell r="C16317" t="str">
            <v>cad</v>
          </cell>
          <cell r="D16317" t="str">
            <v>14.290,23</v>
          </cell>
        </row>
        <row r="16318">
          <cell r="A16318" t="str">
            <v>1M.05.010.0030.i</v>
          </cell>
          <cell r="B16318" t="str">
            <v>- oltre 8333 fino a 11111 l/s [30000 - 40000 m³/h]</v>
          </cell>
          <cell r="C16318" t="str">
            <v>cad</v>
          </cell>
          <cell r="D16318" t="str">
            <v>16.641,46</v>
          </cell>
        </row>
        <row r="16319">
          <cell r="A16319" t="str">
            <v>1M.05.010.0030.j</v>
          </cell>
          <cell r="B16319" t="str">
            <v>- oltre 11111 fino a 15278 l/s [40000 - 55000 m³/h]</v>
          </cell>
          <cell r="C16319" t="str">
            <v>cad</v>
          </cell>
          <cell r="D16319" t="str">
            <v>21.075,63</v>
          </cell>
        </row>
        <row r="16320">
          <cell r="A16320" t="str">
            <v>1M.05.010.0030.k</v>
          </cell>
          <cell r="B16320" t="str">
            <v>- oltre 15278 fino a 20833 l/s [55000 - 75000 m³/h]</v>
          </cell>
          <cell r="C16320" t="str">
            <v>cad</v>
          </cell>
          <cell r="D16320" t="str">
            <v>25.856,44</v>
          </cell>
        </row>
        <row r="16321">
          <cell r="A16321" t="str">
            <v>1M.05.010.0040</v>
          </cell>
          <cell r="B16321" t="str">
            <v>Sezioni free-cooling da interno, composte da: ventilatori con motori, trasmissioni, supporti e giunti antivibranti; plenum con cinque serrande in acciaio zincato; struttura portante in acciaio zincato o alluminio; pannellatura sandwich spessore mm 30 precoibentata formata da doppia lamiera in acciaio zincato con interposto isolamento termo acustico di adeguata densità.</v>
          </cell>
          <cell r="C16321"/>
          <cell r="D16321"/>
        </row>
        <row r="16322">
          <cell r="A16322" t="str">
            <v>1M.05.010.0040.a</v>
          </cell>
          <cell r="B16322" t="str">
            <v>- fino a 694 l/s [2500 m³/h]</v>
          </cell>
          <cell r="C16322" t="str">
            <v>cad</v>
          </cell>
          <cell r="D16322" t="str">
            <v>2.445,21</v>
          </cell>
        </row>
        <row r="16323">
          <cell r="A16323" t="str">
            <v>1M.05.010.0040.b</v>
          </cell>
          <cell r="B16323" t="str">
            <v>- oltre 694 fino a 972 l/s [2500 - 3500 m³/h]</v>
          </cell>
          <cell r="C16323" t="str">
            <v>cad</v>
          </cell>
          <cell r="D16323" t="str">
            <v>4.724,75</v>
          </cell>
        </row>
        <row r="16324">
          <cell r="A16324" t="str">
            <v>1M.05.010.0040.c</v>
          </cell>
          <cell r="B16324" t="str">
            <v>- oltre 972 fino a 1388 l/s [3500 - 5000 m³/h]</v>
          </cell>
          <cell r="C16324" t="str">
            <v>cad</v>
          </cell>
          <cell r="D16324" t="str">
            <v>5.355,93</v>
          </cell>
        </row>
        <row r="16325">
          <cell r="A16325" t="str">
            <v>1M.05.010.0040.d</v>
          </cell>
          <cell r="B16325" t="str">
            <v>- oltre 1388 fino a 1944 l/s [5000 - 7000 m³/h]</v>
          </cell>
          <cell r="C16325" t="str">
            <v>cad</v>
          </cell>
          <cell r="D16325" t="str">
            <v>6.283,32</v>
          </cell>
        </row>
        <row r="16326">
          <cell r="A16326" t="str">
            <v>1M.05.010.0040.e</v>
          </cell>
          <cell r="B16326" t="str">
            <v>- oltre 1944 fino a 2777 l/s [7000 - 10000 m³/h]</v>
          </cell>
          <cell r="C16326" t="str">
            <v>cad</v>
          </cell>
          <cell r="D16326" t="str">
            <v>8.370,07</v>
          </cell>
        </row>
        <row r="16327">
          <cell r="A16327" t="str">
            <v>1M.05.010.0040.f</v>
          </cell>
          <cell r="B16327" t="str">
            <v>- oltre 2777 fino a 4166 l/s [10000 - 15000 m³/h]</v>
          </cell>
          <cell r="C16327" t="str">
            <v>cad</v>
          </cell>
          <cell r="D16327" t="str">
            <v>10.605,85</v>
          </cell>
        </row>
        <row r="16328">
          <cell r="A16328" t="str">
            <v>1M.05.010.0040.g</v>
          </cell>
          <cell r="B16328" t="str">
            <v>- oltre 4166 fino a 6111 l/s [15000 - 22000 m³/h]</v>
          </cell>
          <cell r="C16328" t="str">
            <v>cad</v>
          </cell>
          <cell r="D16328" t="str">
            <v>14.661,52</v>
          </cell>
        </row>
        <row r="16329">
          <cell r="A16329" t="str">
            <v>1M.05.010.0040.h</v>
          </cell>
          <cell r="B16329" t="str">
            <v>- oltre 6111 fino a 8333 l/s [22000 - 30000 m³/h]</v>
          </cell>
          <cell r="C16329" t="str">
            <v>cad</v>
          </cell>
          <cell r="D16329" t="str">
            <v>16.394,71</v>
          </cell>
        </row>
        <row r="16330">
          <cell r="A16330" t="str">
            <v>1M.05.010.0040.i</v>
          </cell>
          <cell r="B16330" t="str">
            <v>- oltre 8333 fino a 11111 l/s [30000 - 40000 m³/h]</v>
          </cell>
          <cell r="C16330" t="str">
            <v>cad</v>
          </cell>
          <cell r="D16330" t="str">
            <v>21.213,95</v>
          </cell>
        </row>
        <row r="16331">
          <cell r="A16331" t="str">
            <v>1M.05.010.0040.j</v>
          </cell>
          <cell r="B16331" t="str">
            <v>- oltre 11111 fino a 15278 l/s [40000 - 55000 m³/h]</v>
          </cell>
          <cell r="C16331" t="str">
            <v>cad</v>
          </cell>
          <cell r="D16331" t="str">
            <v>26.442,75</v>
          </cell>
        </row>
        <row r="16332">
          <cell r="A16332" t="str">
            <v>1M.05.010.0040.k</v>
          </cell>
          <cell r="B16332" t="str">
            <v>- oltre 15278 fino a 20833 l/s [55000 - 75000 m³/h]</v>
          </cell>
          <cell r="C16332" t="str">
            <v>cad</v>
          </cell>
          <cell r="D16332" t="str">
            <v>34.806,95</v>
          </cell>
        </row>
        <row r="16333">
          <cell r="A16333" t="str">
            <v>1M.05.020</v>
          </cell>
          <cell r="B16333" t="str">
            <v>SEZIONI FILTRANTI</v>
          </cell>
          <cell r="C16333"/>
          <cell r="D16333"/>
        </row>
        <row r="16334">
          <cell r="A16334" t="str">
            <v>1M.05.020.0010</v>
          </cell>
          <cell r="B16334" t="str">
            <v>Sezioni di filtrazione a media efficienza da interno tipo con filtri piani, composte da: celle rigenerabili pieghettate classe G3; struttura portante in acciaio zincato o alluminio; pannellatura sandwich spessore mm 30 precoibentata formata da doppia lamiera in acciaio zincato con interposto isolamento termo acustico di adeguata densità; portine; illuminazione.</v>
          </cell>
          <cell r="C16334"/>
          <cell r="D16334"/>
        </row>
        <row r="16335">
          <cell r="A16335" t="str">
            <v>1M.05.020.0010.a</v>
          </cell>
          <cell r="B16335" t="str">
            <v>- fino a 694 l/s [2500 m³/h]</v>
          </cell>
          <cell r="C16335" t="str">
            <v>cad</v>
          </cell>
          <cell r="D16335" t="str">
            <v>473,68</v>
          </cell>
        </row>
        <row r="16336">
          <cell r="A16336" t="str">
            <v>1M.05.020.0010.b</v>
          </cell>
          <cell r="B16336" t="str">
            <v>- oltre 694 fino a 972 l/s [2500 - 3500 m³/h]</v>
          </cell>
          <cell r="C16336" t="str">
            <v>cad</v>
          </cell>
          <cell r="D16336" t="str">
            <v>826,27</v>
          </cell>
        </row>
        <row r="16337">
          <cell r="A16337" t="str">
            <v>1M.05.020.0010.c</v>
          </cell>
          <cell r="B16337" t="str">
            <v>- oltre 972 fino a 1388 l/s [3500 - 5000 m³/h]</v>
          </cell>
          <cell r="C16337" t="str">
            <v>cad</v>
          </cell>
          <cell r="D16337" t="str">
            <v>959,31</v>
          </cell>
        </row>
        <row r="16338">
          <cell r="A16338" t="str">
            <v>1M.05.020.0010.d</v>
          </cell>
          <cell r="B16338" t="str">
            <v>- oltre 1388 fino a 1944 l/s [5000 - 7000 m³/h]</v>
          </cell>
          <cell r="C16338" t="str">
            <v>cad</v>
          </cell>
          <cell r="D16338" t="str">
            <v>1.051,79</v>
          </cell>
        </row>
        <row r="16339">
          <cell r="A16339" t="str">
            <v>1M.05.020.0010.e</v>
          </cell>
          <cell r="B16339" t="str">
            <v>- oltre 1944 fino a 2777 l/s [7000 - 10000 m³/h]</v>
          </cell>
          <cell r="C16339" t="str">
            <v>cad</v>
          </cell>
          <cell r="D16339" t="str">
            <v>1.347,31</v>
          </cell>
        </row>
        <row r="16340">
          <cell r="A16340" t="str">
            <v>1M.05.020.0010.f</v>
          </cell>
          <cell r="B16340" t="str">
            <v>- oltre 2777 fino a 4166 l/s [10000 - 15000 m³/h]</v>
          </cell>
          <cell r="C16340" t="str">
            <v>cad</v>
          </cell>
          <cell r="D16340" t="str">
            <v>1.690,58</v>
          </cell>
        </row>
        <row r="16341">
          <cell r="A16341" t="str">
            <v>1M.05.020.0010.g</v>
          </cell>
          <cell r="B16341" t="str">
            <v>- oltre 4166 fino a 6111 l/s [15000 - 22000 m³/h]</v>
          </cell>
          <cell r="C16341" t="str">
            <v>cad</v>
          </cell>
          <cell r="D16341" t="str">
            <v>2.315,74</v>
          </cell>
        </row>
        <row r="16342">
          <cell r="A16342" t="str">
            <v>1M.05.020.0010.h</v>
          </cell>
          <cell r="B16342" t="str">
            <v>- oltre 6111 fino a 8333 l/s [22000 - 30000 m³/h]</v>
          </cell>
          <cell r="C16342" t="str">
            <v>cad</v>
          </cell>
          <cell r="D16342" t="str">
            <v>2.897,84</v>
          </cell>
        </row>
        <row r="16343">
          <cell r="A16343" t="str">
            <v>1M.05.020.0010.i</v>
          </cell>
          <cell r="B16343" t="str">
            <v>- oltre 8333 fino a 11111 l/s [30000 - 40000 m³/h]</v>
          </cell>
          <cell r="C16343" t="str">
            <v>cad</v>
          </cell>
          <cell r="D16343" t="str">
            <v>3.311,85</v>
          </cell>
        </row>
        <row r="16344">
          <cell r="A16344" t="str">
            <v>1M.05.020.0010.j</v>
          </cell>
          <cell r="B16344" t="str">
            <v>- oltre 11111 fino a 15278 l/s [40000 - 55000 m³/h]</v>
          </cell>
          <cell r="C16344" t="str">
            <v>cad</v>
          </cell>
          <cell r="D16344" t="str">
            <v>4.158,62</v>
          </cell>
        </row>
        <row r="16345">
          <cell r="A16345" t="str">
            <v>1M.05.020.0010.k</v>
          </cell>
          <cell r="B16345" t="str">
            <v>- oltre 15278 fino a 20833 l/s [55000 - 75000 m³/h]</v>
          </cell>
          <cell r="C16345" t="str">
            <v>cad</v>
          </cell>
          <cell r="D16345" t="str">
            <v>5.230,56</v>
          </cell>
        </row>
        <row r="16346">
          <cell r="A16346" t="str">
            <v>1M.05.020.0020</v>
          </cell>
          <cell r="B16346" t="str">
            <v>Sezioni di filtrazione a media efficienza da interno tipo con filtri a rullo, composte da: filtri rotativi classe G3 con motoriduttori, quadri elettrici e pressostati; struttura portante in acciaio zincato o alluminio; pannellatura sandwich spessore mm 30 precoibentata formata da doppia lamiera in acciaio zincato con interposto isolamento termo acustico di adeguata densità; portine con oblò; illuminazione.</v>
          </cell>
          <cell r="C16346"/>
          <cell r="D16346"/>
        </row>
        <row r="16347">
          <cell r="A16347" t="str">
            <v>1M.05.020.0020.a</v>
          </cell>
          <cell r="B16347" t="str">
            <v>- fino a 694 l/s [2500 m³/h]</v>
          </cell>
          <cell r="C16347" t="str">
            <v>cad</v>
          </cell>
          <cell r="D16347" t="str">
            <v>2.198,17</v>
          </cell>
        </row>
        <row r="16348">
          <cell r="A16348" t="str">
            <v>1M.05.020.0020.b</v>
          </cell>
          <cell r="B16348" t="str">
            <v>- oltre 694 fino a 972 l/s [2500 - 3500 m³/h]</v>
          </cell>
          <cell r="C16348" t="str">
            <v>cad</v>
          </cell>
          <cell r="D16348" t="str">
            <v>3.591,05</v>
          </cell>
        </row>
        <row r="16349">
          <cell r="A16349" t="str">
            <v>1M.05.020.0020.c</v>
          </cell>
          <cell r="B16349" t="str">
            <v>- oltre 972 fino a 1388 l/s [3500 - 5000 m³/h]</v>
          </cell>
          <cell r="C16349" t="str">
            <v>cad</v>
          </cell>
          <cell r="D16349" t="str">
            <v>3.330,40</v>
          </cell>
        </row>
        <row r="16350">
          <cell r="A16350" t="str">
            <v>1M.05.020.0020.d</v>
          </cell>
          <cell r="B16350" t="str">
            <v>- oltre 1388 fino a 1944 l/s [5000 - 7000 m³/h]</v>
          </cell>
          <cell r="C16350" t="str">
            <v>cad</v>
          </cell>
          <cell r="D16350" t="str">
            <v>3.995,43</v>
          </cell>
        </row>
        <row r="16351">
          <cell r="A16351" t="str">
            <v>1M.05.020.0020.e</v>
          </cell>
          <cell r="B16351" t="str">
            <v>- oltre 1944 fino a 2777 l/s [7000 - 10000 m³/h]</v>
          </cell>
          <cell r="C16351" t="str">
            <v>cad</v>
          </cell>
          <cell r="D16351" t="str">
            <v>4.438,85</v>
          </cell>
        </row>
        <row r="16352">
          <cell r="A16352" t="str">
            <v>1M.05.020.0020.f</v>
          </cell>
          <cell r="B16352" t="str">
            <v>- oltre 2777 fino a 4166 l/s [10000 - 15000 m³/h]</v>
          </cell>
          <cell r="C16352" t="str">
            <v>cad</v>
          </cell>
          <cell r="D16352" t="str">
            <v>4.912,85</v>
          </cell>
        </row>
        <row r="16353">
          <cell r="A16353" t="str">
            <v>1M.05.020.0020.g</v>
          </cell>
          <cell r="B16353" t="str">
            <v>- oltre 4166 fino a 6111 l/s [15000 - 22000 m³/h]</v>
          </cell>
          <cell r="C16353" t="str">
            <v>cad</v>
          </cell>
          <cell r="D16353" t="str">
            <v>5.581,70</v>
          </cell>
        </row>
        <row r="16354">
          <cell r="A16354" t="str">
            <v>1M.05.020.0020.h</v>
          </cell>
          <cell r="B16354" t="str">
            <v>- oltre 6111 fino a 8333 l/s [22000 - 30000 m³/h]</v>
          </cell>
          <cell r="C16354" t="str">
            <v>cad</v>
          </cell>
          <cell r="D16354" t="str">
            <v>6.020,91</v>
          </cell>
        </row>
        <row r="16355">
          <cell r="A16355" t="str">
            <v>1M.05.020.0020.i</v>
          </cell>
          <cell r="B16355" t="str">
            <v>- oltre 8333 fino a 11111 l/s [30000 - 40000 m³/h]</v>
          </cell>
          <cell r="C16355" t="str">
            <v>cad</v>
          </cell>
          <cell r="D16355" t="str">
            <v>6.895,65</v>
          </cell>
        </row>
        <row r="16356">
          <cell r="A16356" t="str">
            <v>1M.05.020.0020.j</v>
          </cell>
          <cell r="B16356" t="str">
            <v>- oltre 11111 fino a 15278 l/s [40000 - 55000 m³/h]</v>
          </cell>
          <cell r="C16356" t="str">
            <v>cad</v>
          </cell>
          <cell r="D16356" t="str">
            <v>6.003,93</v>
          </cell>
        </row>
        <row r="16357">
          <cell r="A16357" t="str">
            <v>1M.05.020.0020.k</v>
          </cell>
          <cell r="B16357" t="str">
            <v>- oltre 15278 fino a 20833 l/s [55000 - 75000 m³/h]</v>
          </cell>
          <cell r="C16357" t="str">
            <v>cad</v>
          </cell>
          <cell r="D16357" t="str">
            <v>7.066,48</v>
          </cell>
        </row>
        <row r="16358">
          <cell r="A16358" t="str">
            <v>1M.05.020.0030</v>
          </cell>
          <cell r="B16358" t="str">
            <v>Sezioni di filtrazione ad alta efficienza da interno tipo con filtri a tasche, composte da: pre-filtro a celle rigenerabili classe G3; filtro a tasche classe F6; struttura portante in acciaio zincato o alluminio; pannellatura sandwich spessore mm 30 precoibentata formata da doppia lamiera in acciaio zincato con interposto isolamento termo acustico di adeguata densità; portine; illuminazione.</v>
          </cell>
          <cell r="C16358"/>
          <cell r="D16358"/>
        </row>
        <row r="16359">
          <cell r="A16359" t="str">
            <v>1M.05.020.0030.a</v>
          </cell>
          <cell r="B16359" t="str">
            <v>- fino a 694 l/s [2500 m³/h]</v>
          </cell>
          <cell r="C16359" t="str">
            <v>cad</v>
          </cell>
          <cell r="D16359" t="str">
            <v>777,85</v>
          </cell>
        </row>
        <row r="16360">
          <cell r="A16360" t="str">
            <v>1M.05.020.0030.b</v>
          </cell>
          <cell r="B16360" t="str">
            <v>- oltre 695 fino a 972 l/s [2500 - 3500 m³/h]</v>
          </cell>
          <cell r="C16360" t="str">
            <v>cad</v>
          </cell>
          <cell r="D16360" t="str">
            <v>1.387,55</v>
          </cell>
        </row>
        <row r="16361">
          <cell r="A16361" t="str">
            <v>1M.05.020.0030.c</v>
          </cell>
          <cell r="B16361" t="str">
            <v>- oltre 972 fino a 1388 l/s [3500 - 5000 m³/h]</v>
          </cell>
          <cell r="C16361" t="str">
            <v>cad</v>
          </cell>
          <cell r="D16361" t="str">
            <v>1.799,74</v>
          </cell>
        </row>
        <row r="16362">
          <cell r="A16362" t="str">
            <v>1M.05.020.0030.d</v>
          </cell>
          <cell r="B16362" t="str">
            <v>- oltre 1388 fino a 1944 l/s [5000 - 7000 m³/h]</v>
          </cell>
          <cell r="C16362" t="str">
            <v>cad</v>
          </cell>
          <cell r="D16362" t="str">
            <v>2.025,95</v>
          </cell>
        </row>
        <row r="16363">
          <cell r="A16363" t="str">
            <v>1M.05.020.0030.e</v>
          </cell>
          <cell r="B16363" t="str">
            <v>- oltre 1944 fino a 2777 l/s [7000 - 10000 m³/h]</v>
          </cell>
          <cell r="C16363" t="str">
            <v>cad</v>
          </cell>
          <cell r="D16363" t="str">
            <v>2.638,02</v>
          </cell>
        </row>
        <row r="16364">
          <cell r="A16364" t="str">
            <v>1M.05.020.0030.f</v>
          </cell>
          <cell r="B16364" t="str">
            <v>- oltre 2777 fino a 4166 l/s [10000 - 15000 m³/h]</v>
          </cell>
          <cell r="C16364" t="str">
            <v>cad</v>
          </cell>
          <cell r="D16364" t="str">
            <v>3.500,20</v>
          </cell>
        </row>
        <row r="16365">
          <cell r="A16365" t="str">
            <v>1M.05.020.0030.g</v>
          </cell>
          <cell r="B16365" t="str">
            <v>- oltre 4166 fino a 6111 l/s [15000 - 22000 m³/h]</v>
          </cell>
          <cell r="C16365" t="str">
            <v>cad</v>
          </cell>
          <cell r="D16365" t="str">
            <v>4.863,24</v>
          </cell>
        </row>
        <row r="16366">
          <cell r="A16366" t="str">
            <v>1M.05.020.0030.h</v>
          </cell>
          <cell r="B16366" t="str">
            <v>- oltre 6111 fino a 8333 l/s [22000 - 30000 m³/h]</v>
          </cell>
          <cell r="C16366" t="str">
            <v>cad</v>
          </cell>
          <cell r="D16366" t="str">
            <v>6.203,87</v>
          </cell>
        </row>
        <row r="16367">
          <cell r="A16367" t="str">
            <v>1M.05.020.0030.i</v>
          </cell>
          <cell r="B16367" t="str">
            <v>- oltre 8333 fino a 11111 l/s [30000 - 40000 m³/h]</v>
          </cell>
          <cell r="C16367" t="str">
            <v>cad</v>
          </cell>
          <cell r="D16367" t="str">
            <v>7.637,31</v>
          </cell>
        </row>
        <row r="16368">
          <cell r="A16368" t="str">
            <v>1M.05.020.0030.j</v>
          </cell>
          <cell r="B16368" t="str">
            <v>- oltre 11111 fino a 15278 l/s [40000 - 55000 m³/h]</v>
          </cell>
          <cell r="C16368" t="str">
            <v>cad</v>
          </cell>
          <cell r="D16368" t="str">
            <v>10.197,23</v>
          </cell>
        </row>
        <row r="16369">
          <cell r="A16369" t="str">
            <v>1M.05.020.0030.k</v>
          </cell>
          <cell r="B16369" t="str">
            <v>- oltre 15278 fino a 20833 l/s [55000 - 75000 m³/h]</v>
          </cell>
          <cell r="C16369" t="str">
            <v>cad</v>
          </cell>
          <cell r="D16369" t="str">
            <v>12.805,19</v>
          </cell>
        </row>
        <row r="16370">
          <cell r="A16370" t="str">
            <v>1M.05.030</v>
          </cell>
          <cell r="B16370" t="str">
            <v>SEZIONI DI RECUPERO CALORE</v>
          </cell>
          <cell r="C16370"/>
          <cell r="D16370"/>
        </row>
        <row r="16371">
          <cell r="A16371" t="str">
            <v>1M.05.030.0020</v>
          </cell>
          <cell r="B16371" t="str">
            <v>Sezioni di recupero calore da interno tipo aria-aria rendimento invernale minimo 70%, composti da: recuperatore statico a piastre fisse a flussi incrociati in lamiere d'alluminio stampate e sigillate con bacinelle raccolta eventuale condensa in acciaio zincato; pre-filtro piano a celle rigenerabili classe G3 su lato aria esterna; strutture portanti in acciaio zincato o alluminio; pannellatura sandwich spessore mm 30 precoibentata formata da doppia lamiera in acciaio zincato con interposto isolamento termo acustico di adeguata densità.</v>
          </cell>
          <cell r="C16371"/>
          <cell r="D16371"/>
        </row>
        <row r="16372">
          <cell r="A16372" t="str">
            <v>1M.05.030.0020.a</v>
          </cell>
          <cell r="B16372" t="str">
            <v>- fino a 694 l/s [2500 m³/h]</v>
          </cell>
          <cell r="C16372" t="str">
            <v>cad</v>
          </cell>
          <cell r="D16372" t="str">
            <v>1.027,76</v>
          </cell>
        </row>
        <row r="16373">
          <cell r="A16373" t="str">
            <v>1M.05.030.0020.b</v>
          </cell>
          <cell r="B16373" t="str">
            <v>- oltre 694 fino a 972 l/s [2500 - 3500 m³/h]</v>
          </cell>
          <cell r="C16373" t="str">
            <v>cad</v>
          </cell>
          <cell r="D16373" t="str">
            <v>2.008,25</v>
          </cell>
        </row>
        <row r="16374">
          <cell r="A16374" t="str">
            <v>1M.05.030.0020.c</v>
          </cell>
          <cell r="B16374" t="str">
            <v>- oltre 972 fino a 1388 l/s [3500 - 5000 m³/h]</v>
          </cell>
          <cell r="C16374" t="str">
            <v>cad</v>
          </cell>
          <cell r="D16374" t="str">
            <v>2.166,25</v>
          </cell>
        </row>
        <row r="16375">
          <cell r="A16375" t="str">
            <v>1M.05.030.0020.d</v>
          </cell>
          <cell r="B16375" t="str">
            <v>- oltre 1388 fino a 1944 l/s [5000 - 7000 m³/h]</v>
          </cell>
          <cell r="C16375" t="str">
            <v>cad</v>
          </cell>
          <cell r="D16375" t="str">
            <v>2.749,76</v>
          </cell>
        </row>
        <row r="16376">
          <cell r="A16376" t="str">
            <v>1M.05.030.0020.e</v>
          </cell>
          <cell r="B16376" t="str">
            <v>- oltre 1944 fino a 2778 l/s [7000 - 10000 m³/h]</v>
          </cell>
          <cell r="C16376" t="str">
            <v>cad</v>
          </cell>
          <cell r="D16376" t="str">
            <v>3.792,45</v>
          </cell>
        </row>
        <row r="16377">
          <cell r="A16377" t="str">
            <v>1M.05.030.0020.f</v>
          </cell>
          <cell r="B16377" t="str">
            <v>- oltre 2777 fino a 4166 l/s [10000 - 15000 m³/h]</v>
          </cell>
          <cell r="C16377" t="str">
            <v>cad</v>
          </cell>
          <cell r="D16377" t="str">
            <v>5.204,38</v>
          </cell>
        </row>
        <row r="16378">
          <cell r="A16378" t="str">
            <v>1M.05.030.0020.g</v>
          </cell>
          <cell r="B16378" t="str">
            <v>- oltre 4166 fino a 6111 l/s [15000 - 22000 m³/h]</v>
          </cell>
          <cell r="C16378" t="str">
            <v>cad</v>
          </cell>
          <cell r="D16378" t="str">
            <v>7.368,34</v>
          </cell>
        </row>
        <row r="16379">
          <cell r="A16379" t="str">
            <v>1M.05.030.0020.h</v>
          </cell>
          <cell r="B16379" t="str">
            <v>- oltre 6111 fino a 8333 l/s [22000 - 30000 m³/h]</v>
          </cell>
          <cell r="C16379" t="str">
            <v>cad</v>
          </cell>
          <cell r="D16379" t="str">
            <v>9.514,23</v>
          </cell>
        </row>
        <row r="16380">
          <cell r="A16380" t="str">
            <v>1M.05.030.0030</v>
          </cell>
          <cell r="B16380" t="str">
            <v>Sezioni di recupero calore da interno tipo a ruota entalpica rendimento invernale minimo 80%, composte da: recuperatore rotativo igroscopico con rotore in alluminio, motoriduttore elettrico a velocità costante e bacinella raccolta eventuale condensa in acciaio zincato; struttura portante in acciaio zincato o alluminio; pannellatura sandwich spessore mm 30 precoibentata formata da doppia lamiera in acciaio zincato con interposto isolamento termo acustico di adeguata densità; giunti antivibranti.</v>
          </cell>
          <cell r="C16380"/>
          <cell r="D16380"/>
        </row>
        <row r="16381">
          <cell r="A16381" t="str">
            <v>1M.05.030.0030.a</v>
          </cell>
          <cell r="B16381" t="str">
            <v>- fino a 694 l/s [2500 m³/h]</v>
          </cell>
          <cell r="C16381" t="str">
            <v>cad</v>
          </cell>
          <cell r="D16381" t="str">
            <v>5.404,66</v>
          </cell>
        </row>
        <row r="16382">
          <cell r="A16382" t="str">
            <v>1M.05.030.0030.b</v>
          </cell>
          <cell r="B16382" t="str">
            <v>- oltre 694 fino a 972 l/s [2500 - 3500 m³/h]</v>
          </cell>
          <cell r="C16382" t="str">
            <v>cad</v>
          </cell>
          <cell r="D16382" t="str">
            <v>9.684,48</v>
          </cell>
        </row>
        <row r="16383">
          <cell r="A16383" t="str">
            <v>1M.05.030.0030.c</v>
          </cell>
          <cell r="B16383" t="str">
            <v>- oltre 972 fino a 1388 l/s [3500 - 5000 m³/h]</v>
          </cell>
          <cell r="C16383" t="str">
            <v>cad</v>
          </cell>
          <cell r="D16383" t="str">
            <v>11.120,96</v>
          </cell>
        </row>
        <row r="16384">
          <cell r="A16384" t="str">
            <v>1M.05.030.0030.d</v>
          </cell>
          <cell r="B16384" t="str">
            <v>- oltre 1388 fino a 1944 l/s [5000 - 7000 m³/h]</v>
          </cell>
          <cell r="C16384" t="str">
            <v>cad</v>
          </cell>
          <cell r="D16384" t="str">
            <v>11.042,53</v>
          </cell>
        </row>
        <row r="16385">
          <cell r="A16385" t="str">
            <v>1M.05.030.0030.e</v>
          </cell>
          <cell r="B16385" t="str">
            <v>- oltre 1944 fino a 2777 l/s [7000 - 10000 m³/h]</v>
          </cell>
          <cell r="C16385" t="str">
            <v>cad</v>
          </cell>
          <cell r="D16385" t="str">
            <v>14.236,42</v>
          </cell>
        </row>
        <row r="16386">
          <cell r="A16386" t="str">
            <v>1M.05.030.0030.f</v>
          </cell>
          <cell r="B16386" t="str">
            <v>- oltre 2777 fino a 4166 l/s [10000 - 15000 m³/h]</v>
          </cell>
          <cell r="C16386" t="str">
            <v>cad</v>
          </cell>
          <cell r="D16386" t="str">
            <v>17.441,93</v>
          </cell>
        </row>
        <row r="16387">
          <cell r="A16387" t="str">
            <v>1M.05.030.0030.g</v>
          </cell>
          <cell r="B16387" t="str">
            <v>- oltre 4166 fino a 6111 l/s [15000 - 22000 m³/h]</v>
          </cell>
          <cell r="C16387" t="str">
            <v>cad</v>
          </cell>
          <cell r="D16387" t="str">
            <v>23.441,13</v>
          </cell>
        </row>
        <row r="16388">
          <cell r="A16388" t="str">
            <v>1M.05.030.0030.h</v>
          </cell>
          <cell r="B16388" t="str">
            <v>- oltre 6111 fino a 8333 l/s [22000 - 30000 m³/h]</v>
          </cell>
          <cell r="C16388" t="str">
            <v>cad</v>
          </cell>
          <cell r="D16388" t="str">
            <v>28.733,60</v>
          </cell>
        </row>
        <row r="16389">
          <cell r="A16389" t="str">
            <v>1M.05.040</v>
          </cell>
          <cell r="B16389" t="str">
            <v>SEZIONI DI RISCALDAMENTO</v>
          </cell>
          <cell r="C16389"/>
          <cell r="D16389"/>
        </row>
        <row r="16390">
          <cell r="A16390" t="str">
            <v>1M.05.040.0010</v>
          </cell>
          <cell r="B16390" t="str">
            <v>Sezioni di pre-riscaldamento da interno con aria esterna fino a 50% della portata totale, composte da: batteria in rame-alluminio ad acqua calda; struttura portante in acciaio zincato o alluminio; pannellatura sandwich spessore mm 30 precoibentata formata da doppia lamiera in acciaio zincato con interposto isolamento termo acustico di adeguata densità.</v>
          </cell>
          <cell r="C16390"/>
          <cell r="D16390"/>
        </row>
        <row r="16391">
          <cell r="A16391" t="str">
            <v>1M.05.040.0010.a</v>
          </cell>
          <cell r="B16391" t="str">
            <v>- fino a 694 l/s [2500 m³/h] - 11,5 kW</v>
          </cell>
          <cell r="C16391" t="str">
            <v>cad</v>
          </cell>
          <cell r="D16391" t="str">
            <v>609,36</v>
          </cell>
        </row>
        <row r="16392">
          <cell r="A16392" t="str">
            <v>1M.05.040.0010.b</v>
          </cell>
          <cell r="B16392" t="str">
            <v>- oltre 694 fino a 972 l/s [2500 - 3500 m³/h] - 16 kW</v>
          </cell>
          <cell r="C16392" t="str">
            <v>cad</v>
          </cell>
          <cell r="D16392" t="str">
            <v>1.150,71</v>
          </cell>
        </row>
        <row r="16393">
          <cell r="A16393" t="str">
            <v>1M.05.040.0010.c</v>
          </cell>
          <cell r="B16393" t="str">
            <v>- oltre 972 fino a 1388 l/s [3500 - 5000 m³/h] - 22,5 kW</v>
          </cell>
          <cell r="C16393" t="str">
            <v>cad</v>
          </cell>
          <cell r="D16393" t="str">
            <v>1.363,66</v>
          </cell>
        </row>
        <row r="16394">
          <cell r="A16394" t="str">
            <v>1M.05.040.0010.d</v>
          </cell>
          <cell r="B16394" t="str">
            <v>- oltre 1388 fino a 1944 l/s [5000 - 7000 m³/h] - 32 kW</v>
          </cell>
          <cell r="C16394" t="str">
            <v>cad</v>
          </cell>
          <cell r="D16394" t="str">
            <v>1.545,40</v>
          </cell>
        </row>
        <row r="16395">
          <cell r="A16395" t="str">
            <v>1M.05.040.0010.e</v>
          </cell>
          <cell r="B16395" t="str">
            <v>- oltre 1944 fino a 2777 l/s [7000 - 10000 m³/h] - 45 kW</v>
          </cell>
          <cell r="C16395" t="str">
            <v>cad</v>
          </cell>
          <cell r="D16395" t="str">
            <v>2.006,76</v>
          </cell>
        </row>
        <row r="16396">
          <cell r="A16396" t="str">
            <v>1M.05.040.0010.f</v>
          </cell>
          <cell r="B16396" t="str">
            <v>- oltre 2777 fino a 4166 l/s [10000 - 15000 m³/h] - 68 kW</v>
          </cell>
          <cell r="C16396" t="str">
            <v>cad</v>
          </cell>
          <cell r="D16396" t="str">
            <v>2.390,06</v>
          </cell>
        </row>
        <row r="16397">
          <cell r="A16397" t="str">
            <v>1M.05.040.0010.g</v>
          </cell>
          <cell r="B16397" t="str">
            <v>- oltre 4166 fino a 6111 l/s [15000 - 22000 m³/h] - 100 kW</v>
          </cell>
          <cell r="C16397" t="str">
            <v>cad</v>
          </cell>
          <cell r="D16397" t="str">
            <v>3.156,40</v>
          </cell>
        </row>
        <row r="16398">
          <cell r="A16398" t="str">
            <v>1M.05.040.0010.h</v>
          </cell>
          <cell r="B16398" t="str">
            <v>- oltre 6111 fino a 8333 l/s [22000 - 30000 m³/h] - 135 kW</v>
          </cell>
          <cell r="C16398" t="str">
            <v>cad</v>
          </cell>
          <cell r="D16398" t="str">
            <v>4.343,91</v>
          </cell>
        </row>
        <row r="16399">
          <cell r="A16399" t="str">
            <v>1M.05.040.0010.i</v>
          </cell>
          <cell r="B16399" t="str">
            <v>- oltre 8333 fino a 11111 l/s [30000 - 40000 m³/h] - 180 kW</v>
          </cell>
          <cell r="C16399" t="str">
            <v>cad</v>
          </cell>
          <cell r="D16399" t="str">
            <v>5.159,17</v>
          </cell>
        </row>
        <row r="16400">
          <cell r="A16400" t="str">
            <v>1M.05.040.0010.j</v>
          </cell>
          <cell r="B16400" t="str">
            <v>- oltre 11111 fino a 15278 l/s [40000 - 55000 m³/h] - 250 kW</v>
          </cell>
          <cell r="C16400" t="str">
            <v>cad</v>
          </cell>
          <cell r="D16400" t="str">
            <v>6.506,35</v>
          </cell>
        </row>
        <row r="16401">
          <cell r="A16401" t="str">
            <v>1M.05.040.0010.k</v>
          </cell>
          <cell r="B16401" t="str">
            <v>- oltre 15278 fino a 20833 l/s [55000 - 75000 m³/h] - 340 kW</v>
          </cell>
          <cell r="C16401" t="str">
            <v>cad</v>
          </cell>
          <cell r="D16401" t="str">
            <v>8.337,27</v>
          </cell>
        </row>
        <row r="16402">
          <cell r="A16402" t="str">
            <v>1M.05.040.0020</v>
          </cell>
          <cell r="B16402" t="str">
            <v>Sezioni di pre-riscaldamento da interno con aria esterna oltre 50% fino a 100% della portata totale, composte da: batteria in rame-alluminio ad acqua calda; struttura portante in acciaio zincato o alluminio; pannellatura sandwich spessore mm 30 precoibentata formata da doppia lamiera in acciaio zincato con interposto isolamento termo acustico di adeguata densità.</v>
          </cell>
          <cell r="C16402"/>
          <cell r="D16402"/>
        </row>
        <row r="16403">
          <cell r="A16403" t="str">
            <v>1M.05.040.0020.a</v>
          </cell>
          <cell r="B16403" t="str">
            <v>- fino a 694 l/s [2500 m³/h] - 27,5 kW</v>
          </cell>
          <cell r="C16403" t="str">
            <v>cad</v>
          </cell>
          <cell r="D16403" t="str">
            <v>661,93</v>
          </cell>
        </row>
        <row r="16404">
          <cell r="A16404" t="str">
            <v>1M.05.040.0020.b</v>
          </cell>
          <cell r="B16404" t="str">
            <v>- oltre 694 fino a 972 l/s [2500 - 3500 m³/h] - 38,5 kW</v>
          </cell>
          <cell r="C16404" t="str">
            <v>cad</v>
          </cell>
          <cell r="D16404" t="str">
            <v>1.247,06</v>
          </cell>
        </row>
        <row r="16405">
          <cell r="A16405" t="str">
            <v>1M.05.040.0020.c</v>
          </cell>
          <cell r="B16405" t="str">
            <v>- oltre 972 fino a 1388 l/s [3500 - 5000 m³/h] - 55 kW</v>
          </cell>
          <cell r="C16405" t="str">
            <v>cad</v>
          </cell>
          <cell r="D16405" t="str">
            <v>1.527,63</v>
          </cell>
        </row>
        <row r="16406">
          <cell r="A16406" t="str">
            <v>1M.05.040.0020.d</v>
          </cell>
          <cell r="B16406" t="str">
            <v>- oltre 1388 fino a 1944 l/s [5000 - 7000 m³/h] - 76 kW</v>
          </cell>
          <cell r="C16406" t="str">
            <v>cad</v>
          </cell>
          <cell r="D16406" t="str">
            <v>1.735,42</v>
          </cell>
        </row>
        <row r="16407">
          <cell r="A16407" t="str">
            <v>1M.05.040.0020.e</v>
          </cell>
          <cell r="B16407" t="str">
            <v>- oltre 1944 fino a 2777 l/s [7000 - 10000 m³/h] - 110 kW</v>
          </cell>
          <cell r="C16407" t="str">
            <v>cad</v>
          </cell>
          <cell r="D16407" t="str">
            <v>2.365,48</v>
          </cell>
        </row>
        <row r="16408">
          <cell r="A16408" t="str">
            <v>1M.05.040.0020.f</v>
          </cell>
          <cell r="B16408" t="str">
            <v>- oltre 2777 fino a 4166 l/s [10000 - 15000 m³/h] - 164 kW</v>
          </cell>
          <cell r="C16408" t="str">
            <v>cad</v>
          </cell>
          <cell r="D16408" t="str">
            <v>3.186,43</v>
          </cell>
        </row>
        <row r="16409">
          <cell r="A16409" t="str">
            <v>1M.05.040.0020.g</v>
          </cell>
          <cell r="B16409" t="str">
            <v>- oltre 4166 fino a 6111 l/s [15000 - 22000 m³/h] - 240 kW</v>
          </cell>
          <cell r="C16409" t="str">
            <v>cad</v>
          </cell>
          <cell r="D16409" t="str">
            <v>4.202,39</v>
          </cell>
        </row>
        <row r="16410">
          <cell r="A16410" t="str">
            <v>1M.05.040.0020.h</v>
          </cell>
          <cell r="B16410" t="str">
            <v>- oltre 6111 fino a 8333 l/s [22000 - 30000 m³/h] - 327 kW</v>
          </cell>
          <cell r="C16410" t="str">
            <v>cad</v>
          </cell>
          <cell r="D16410" t="str">
            <v>5.354,65</v>
          </cell>
        </row>
        <row r="16411">
          <cell r="A16411" t="str">
            <v>1M.05.040.0020.i</v>
          </cell>
          <cell r="B16411" t="str">
            <v>- oltre 8333 fino a 11111 l/s [30000 - 40000 m³/h] - 436 kW</v>
          </cell>
          <cell r="C16411" t="str">
            <v>cad</v>
          </cell>
          <cell r="D16411" t="str">
            <v>6.889,29</v>
          </cell>
        </row>
        <row r="16412">
          <cell r="A16412" t="str">
            <v>1M.05.040.0020.j</v>
          </cell>
          <cell r="B16412" t="str">
            <v>- oltre 11111 fino a 15278 l/s [40000 - 55000 m³/h] - 600 kW</v>
          </cell>
          <cell r="C16412" t="str">
            <v>cad</v>
          </cell>
          <cell r="D16412" t="str">
            <v>7.883,55</v>
          </cell>
        </row>
        <row r="16413">
          <cell r="A16413" t="str">
            <v>1M.05.040.0020.k</v>
          </cell>
          <cell r="B16413" t="str">
            <v>- oltre 15278 fino a 20833 l/s [55000 - 75000 m³/h] - 818 kW</v>
          </cell>
          <cell r="C16413" t="str">
            <v>cad</v>
          </cell>
          <cell r="D16413" t="str">
            <v>10.170,78</v>
          </cell>
        </row>
        <row r="16414">
          <cell r="A16414" t="str">
            <v>1M.05.040.0030</v>
          </cell>
          <cell r="B16414" t="str">
            <v>Sezioni di post-riscaldamento da interno con aria in uscita °C fino a 30, composte da: batteria in rame-alluminio ad acqua calda; struttura portante in acciaio zincato o in alluminio; pannellatura sandwich spessore mm 30 precoibentata formata da doppia lamiera in acciaio zincato con interposto isolamento termo acustico di adeguata densità.</v>
          </cell>
          <cell r="C16414"/>
          <cell r="D16414"/>
        </row>
        <row r="16415">
          <cell r="A16415" t="str">
            <v>1M.05.040.0030.a</v>
          </cell>
          <cell r="B16415" t="str">
            <v>- fino a 694 l/s [2500 m³/h] - 12,5 kW</v>
          </cell>
          <cell r="C16415" t="str">
            <v>cad</v>
          </cell>
          <cell r="D16415" t="str">
            <v>609,36</v>
          </cell>
        </row>
        <row r="16416">
          <cell r="A16416" t="str">
            <v>1M.05.040.0030.b</v>
          </cell>
          <cell r="B16416" t="str">
            <v>- oltre 694 fino a 972 l/s [2500 - 3500 m³/h] - 17,5 kW</v>
          </cell>
          <cell r="C16416" t="str">
            <v>cad</v>
          </cell>
          <cell r="D16416" t="str">
            <v>1.150,71</v>
          </cell>
        </row>
        <row r="16417">
          <cell r="A16417" t="str">
            <v>1M.05.040.0030.c</v>
          </cell>
          <cell r="B16417" t="str">
            <v>- oltre 972 fino a 1388 l/s [3500 - 5000 m³/h] - 25 kW</v>
          </cell>
          <cell r="C16417" t="str">
            <v>cad</v>
          </cell>
          <cell r="D16417" t="str">
            <v>1.363,66</v>
          </cell>
        </row>
        <row r="16418">
          <cell r="A16418" t="str">
            <v>1M.05.040.0030.d</v>
          </cell>
          <cell r="B16418" t="str">
            <v>- oltre 1388 fino a 1944 l/s [5000 - 7000 m³/h] - 35 kW</v>
          </cell>
          <cell r="C16418" t="str">
            <v>cad</v>
          </cell>
          <cell r="D16418" t="str">
            <v>1.545,40</v>
          </cell>
        </row>
        <row r="16419">
          <cell r="A16419" t="str">
            <v>1M.05.040.0030.e</v>
          </cell>
          <cell r="B16419" t="str">
            <v>- oltre 1944 fino a 2777 l/s [7000 - 10000 m³/h] - 50 kW</v>
          </cell>
          <cell r="C16419" t="str">
            <v>cad</v>
          </cell>
          <cell r="D16419" t="str">
            <v>2.006,76</v>
          </cell>
        </row>
        <row r="16420">
          <cell r="A16420" t="str">
            <v>1M.05.040.0030.f</v>
          </cell>
          <cell r="B16420" t="str">
            <v>- oltre 2777 fino a 4166 l/s [10000 - 15000 m³/h] - 75 kW</v>
          </cell>
          <cell r="C16420" t="str">
            <v>cad</v>
          </cell>
          <cell r="D16420" t="str">
            <v>2.390,06</v>
          </cell>
        </row>
        <row r="16421">
          <cell r="A16421" t="str">
            <v>1M.05.040.0030.g</v>
          </cell>
          <cell r="B16421" t="str">
            <v>- oltre 4166 fino a 6111 l/s [15000 - 22000 m³/h] - 110 kW</v>
          </cell>
          <cell r="C16421" t="str">
            <v>cad</v>
          </cell>
          <cell r="D16421" t="str">
            <v>3.222,41</v>
          </cell>
        </row>
        <row r="16422">
          <cell r="A16422" t="str">
            <v>1M.05.040.0030.h</v>
          </cell>
          <cell r="B16422" t="str">
            <v>- oltre 6111 fino a 8333 l/s [22000 - 30000 m³/h] - 150 kW</v>
          </cell>
          <cell r="C16422" t="str">
            <v>cad</v>
          </cell>
          <cell r="D16422" t="str">
            <v>4.436,42</v>
          </cell>
        </row>
        <row r="16423">
          <cell r="A16423" t="str">
            <v>1M.05.040.0030.i</v>
          </cell>
          <cell r="B16423" t="str">
            <v>- oltre 8333 fino a 11111 l/s [30000 - 40000 m³/h] - 200 kW</v>
          </cell>
          <cell r="C16423" t="str">
            <v>cad</v>
          </cell>
          <cell r="D16423" t="str">
            <v>5.532,87</v>
          </cell>
        </row>
        <row r="16424">
          <cell r="A16424" t="str">
            <v>1M.05.040.0030.j</v>
          </cell>
          <cell r="B16424" t="str">
            <v>- oltre 11111 fino a 15278 l/s [40000 - 55000 m³/h] - 275 kW</v>
          </cell>
          <cell r="C16424" t="str">
            <v>cad</v>
          </cell>
          <cell r="D16424" t="str">
            <v>6.543,00</v>
          </cell>
        </row>
        <row r="16425">
          <cell r="A16425" t="str">
            <v>1M.05.040.0030.k</v>
          </cell>
          <cell r="B16425" t="str">
            <v>- oltre 15278 fino a 20833 l/s [55000 - 75000 m³/h] - 375 kW</v>
          </cell>
          <cell r="C16425" t="str">
            <v>cad</v>
          </cell>
          <cell r="D16425" t="str">
            <v>8.337,27</v>
          </cell>
        </row>
        <row r="16426">
          <cell r="A16426" t="str">
            <v>1M.05.040.0040</v>
          </cell>
          <cell r="B16426" t="str">
            <v>Sezioni di post-riscaldamento da interno con aria in uscita °C oltre 30 fino a 40, composte da: batteria in rame-alluminio ad acqua calda; struttura portante in acciaio zincato o alluminio; pannellatura sandwich spessore mm 30 precoibentata formata da doppia lamiera in acciaio zincato con interposto isolamento termo acustico di adeguata densità.</v>
          </cell>
          <cell r="C16426"/>
          <cell r="D16426"/>
        </row>
        <row r="16427">
          <cell r="A16427" t="str">
            <v>1M.05.040.0040.a</v>
          </cell>
          <cell r="B16427" t="str">
            <v>- fino a 694 l/s [2500 m³/h] - 21 kW</v>
          </cell>
          <cell r="C16427" t="str">
            <v>cad</v>
          </cell>
          <cell r="D16427" t="str">
            <v>661,93</v>
          </cell>
        </row>
        <row r="16428">
          <cell r="A16428" t="str">
            <v>1M.05.040.0040.b</v>
          </cell>
          <cell r="B16428" t="str">
            <v>- oltre 694 fino a 972 l/s [2500 - 3500 m³/h] - 29,5 kW</v>
          </cell>
          <cell r="C16428" t="str">
            <v>cad</v>
          </cell>
          <cell r="D16428" t="str">
            <v>1.247,06</v>
          </cell>
        </row>
        <row r="16429">
          <cell r="A16429" t="str">
            <v>1M.05.040.0040.c</v>
          </cell>
          <cell r="B16429" t="str">
            <v>- oltre 972 fino a 1388 l/s [3500 - 5000 m³/h] - 42 kW</v>
          </cell>
          <cell r="C16429" t="str">
            <v>cad</v>
          </cell>
          <cell r="D16429" t="str">
            <v>1.527,63</v>
          </cell>
        </row>
        <row r="16430">
          <cell r="A16430" t="str">
            <v>1M.05.040.0040.d</v>
          </cell>
          <cell r="B16430" t="str">
            <v>- oltre 1388 fino a 1944 l/s [5000 - 7000 m³/h] - 59 kW</v>
          </cell>
          <cell r="C16430" t="str">
            <v>cad</v>
          </cell>
          <cell r="D16430" t="str">
            <v>1.735,42</v>
          </cell>
        </row>
        <row r="16431">
          <cell r="A16431" t="str">
            <v>1M.05.040.0040.e</v>
          </cell>
          <cell r="B16431" t="str">
            <v>- oltre 1944 fino a 2777 l/s [7000 - 10000 m³/h] - 84 kW</v>
          </cell>
          <cell r="C16431" t="str">
            <v>cad</v>
          </cell>
          <cell r="D16431" t="str">
            <v>2.276,33</v>
          </cell>
        </row>
        <row r="16432">
          <cell r="A16432" t="str">
            <v>1M.05.040.0040.f</v>
          </cell>
          <cell r="B16432" t="str">
            <v>- oltre 2777 fino a 4166 l/s [10000 - 15000 m³/h] - 126 kW</v>
          </cell>
          <cell r="C16432" t="str">
            <v>cad</v>
          </cell>
          <cell r="D16432" t="str">
            <v>2.965,82</v>
          </cell>
        </row>
        <row r="16433">
          <cell r="A16433" t="str">
            <v>1M.05.040.0040.g</v>
          </cell>
          <cell r="B16433" t="str">
            <v>- oltre 4166 fino a 6111 l/s [15000 - 22000 m³/h] - 185 kW</v>
          </cell>
          <cell r="C16433" t="str">
            <v>cad</v>
          </cell>
          <cell r="D16433" t="str">
            <v>3.809,98</v>
          </cell>
        </row>
        <row r="16434">
          <cell r="A16434" t="str">
            <v>1M.05.040.0040.h</v>
          </cell>
          <cell r="B16434" t="str">
            <v>- oltre 6111 fino a 8333 l/s [22000 - 30000 m³/h] - 252 kW</v>
          </cell>
          <cell r="C16434" t="str">
            <v>cad</v>
          </cell>
          <cell r="D16434" t="str">
            <v>5.262,17</v>
          </cell>
        </row>
        <row r="16435">
          <cell r="A16435" t="str">
            <v>1M.05.040.0040.i</v>
          </cell>
          <cell r="B16435" t="str">
            <v>- oltre 8333 fino a 11111 l/s [30000 - 40000 m³/h] - 336 kW</v>
          </cell>
          <cell r="C16435" t="str">
            <v>cad</v>
          </cell>
          <cell r="D16435" t="str">
            <v>6.889,29</v>
          </cell>
        </row>
        <row r="16436">
          <cell r="A16436" t="str">
            <v>1M.05.040.0040.j</v>
          </cell>
          <cell r="B16436" t="str">
            <v>- oltre 11111 fino a 15278 l/s [40000 - 55000 m³/h] - 462 kW</v>
          </cell>
          <cell r="C16436" t="str">
            <v>cad</v>
          </cell>
          <cell r="D16436" t="str">
            <v>7.883,55</v>
          </cell>
        </row>
        <row r="16437">
          <cell r="A16437" t="str">
            <v>1M.05.040.0040.k</v>
          </cell>
          <cell r="B16437" t="str">
            <v>- oltre 15278 fino a 20833 l/s [55000 - 75000 m³/h] - 630 kW</v>
          </cell>
          <cell r="C16437" t="str">
            <v>cad</v>
          </cell>
          <cell r="D16437" t="str">
            <v>10.170,78</v>
          </cell>
        </row>
        <row r="16438">
          <cell r="A16438" t="str">
            <v>1M.05.050</v>
          </cell>
          <cell r="B16438" t="str">
            <v>SEZIONI DI RAFFREDDAMENTO</v>
          </cell>
          <cell r="C16438"/>
          <cell r="D16438"/>
        </row>
        <row r="16439">
          <cell r="A16439" t="str">
            <v>1M.05.050.0010</v>
          </cell>
          <cell r="B16439" t="str">
            <v>Sezioni di raffreddamento da interno con aria esterna fino a 50% della portata totale, composte da: batteria in rame-alluminio ad acqua refrigerata; struttura portante in acciaio zincato o alluminio; pannellatura sandwich spessore mm 30 precoibentata formata da doppia lamiera in acciaio zincato con interposto isolamento termo acustico di adeguata densità.</v>
          </cell>
          <cell r="C16439"/>
          <cell r="D16439"/>
        </row>
        <row r="16440">
          <cell r="A16440" t="str">
            <v>1M.05.050.0010.a</v>
          </cell>
          <cell r="B16440" t="str">
            <v>- fino a 694 l/s [2500 m³/h] - 24 kW</v>
          </cell>
          <cell r="C16440" t="str">
            <v>cad</v>
          </cell>
          <cell r="D16440" t="str">
            <v>917,73</v>
          </cell>
        </row>
        <row r="16441">
          <cell r="A16441" t="str">
            <v>1M.05.050.0010.b</v>
          </cell>
          <cell r="B16441" t="str">
            <v>- oltre 694 fino a 972 l/s [2500 - 3500 m³/h] - 33,5 kW</v>
          </cell>
          <cell r="C16441" t="str">
            <v>cad</v>
          </cell>
          <cell r="D16441" t="str">
            <v>1.756,22</v>
          </cell>
        </row>
        <row r="16442">
          <cell r="A16442" t="str">
            <v>1M.05.050.0010.c</v>
          </cell>
          <cell r="B16442" t="str">
            <v>- oltre 972 fino a 1388 l/s [3500 - 5000 m³/h] - 47,5 kW</v>
          </cell>
          <cell r="C16442" t="str">
            <v>cad</v>
          </cell>
          <cell r="D16442" t="str">
            <v>2.217,85</v>
          </cell>
        </row>
        <row r="16443">
          <cell r="A16443" t="str">
            <v>1M.05.050.0010.d</v>
          </cell>
          <cell r="B16443" t="str">
            <v>- oltre 1388 fino a 1944 l/s [5000 - 7000 m³/h] - 67 kW</v>
          </cell>
          <cell r="C16443" t="str">
            <v>cad</v>
          </cell>
          <cell r="D16443" t="str">
            <v>2.624,31</v>
          </cell>
        </row>
        <row r="16444">
          <cell r="A16444" t="str">
            <v>1M.05.050.0010.e</v>
          </cell>
          <cell r="B16444" t="str">
            <v>- oltre 1944 fino a 2777 l/s [7000 - 10000 m³/h] - 95 kW</v>
          </cell>
          <cell r="C16444" t="str">
            <v>cad</v>
          </cell>
          <cell r="D16444" t="str">
            <v>3.598,09</v>
          </cell>
        </row>
        <row r="16445">
          <cell r="A16445" t="str">
            <v>1M.05.050.0010.f</v>
          </cell>
          <cell r="B16445" t="str">
            <v>- oltre 2777 fino a 4166 l/s [10000 - 15000 m³/h] - 143 kW</v>
          </cell>
          <cell r="C16445" t="str">
            <v>cad</v>
          </cell>
          <cell r="D16445" t="str">
            <v>4.687,32</v>
          </cell>
        </row>
        <row r="16446">
          <cell r="A16446" t="str">
            <v>1M.05.050.0010.g</v>
          </cell>
          <cell r="B16446" t="str">
            <v>- oltre 4166 fino a 6111 l/s [15000 - 22000 m³/h] - 209 kW</v>
          </cell>
          <cell r="C16446" t="str">
            <v>cad</v>
          </cell>
          <cell r="D16446" t="str">
            <v>6.022,49</v>
          </cell>
        </row>
        <row r="16447">
          <cell r="A16447" t="str">
            <v>1M.05.050.0010.h</v>
          </cell>
          <cell r="B16447" t="str">
            <v>- oltre 6111 fino a 8333 l/s [22000 - 30000 m³/h] - 285 kW</v>
          </cell>
          <cell r="C16447" t="str">
            <v>cad</v>
          </cell>
          <cell r="D16447" t="str">
            <v>8.201,74</v>
          </cell>
        </row>
        <row r="16448">
          <cell r="A16448" t="str">
            <v>1M.05.050.0010.i</v>
          </cell>
          <cell r="B16448" t="str">
            <v>- oltre 8333 fino a 11111 l/s [30000 - 40000 m³/h] - 380 kW</v>
          </cell>
          <cell r="C16448" t="str">
            <v>cad</v>
          </cell>
          <cell r="D16448" t="str">
            <v>10.475,07</v>
          </cell>
        </row>
        <row r="16449">
          <cell r="A16449" t="str">
            <v>1M.05.050.0010.j</v>
          </cell>
          <cell r="B16449" t="str">
            <v>- oltre 11111 fino a 15278 l/s [40000 - 55000 m³/h] - 523 kW</v>
          </cell>
          <cell r="C16449" t="str">
            <v>cad</v>
          </cell>
          <cell r="D16449" t="str">
            <v>13.924,04</v>
          </cell>
        </row>
        <row r="16450">
          <cell r="A16450" t="str">
            <v>1M.05.050.0010.k</v>
          </cell>
          <cell r="B16450" t="str">
            <v>- oltre 15278 fino a 20833 l/s [55000 - 75000 m³/h] - 713 kW</v>
          </cell>
          <cell r="C16450" t="str">
            <v>cad</v>
          </cell>
          <cell r="D16450" t="str">
            <v>18.202,90</v>
          </cell>
        </row>
        <row r="16451">
          <cell r="A16451" t="str">
            <v>1M.05.050.0020</v>
          </cell>
          <cell r="B16451" t="str">
            <v>Sezioni di raffreddamento da interno con aria esterna oltre 50% fino a 100% della portata totale, composte da: batteria in rame-alluminio ad acqua refrigerata; struttura portante in acciaio zincato o alluminio; pannellatura sandwich spessore mm 30 precoibentata formata da doppia lamiera in acciaio zincato con interposto isolamento termo acustico di adeguata densità.</v>
          </cell>
          <cell r="C16451"/>
          <cell r="D16451"/>
        </row>
        <row r="16452">
          <cell r="A16452" t="str">
            <v>1M.05.050.0020.a</v>
          </cell>
          <cell r="B16452" t="str">
            <v>- fino a 694 l/s [2500 m³/h] - 36 kW</v>
          </cell>
          <cell r="C16452" t="str">
            <v>cad</v>
          </cell>
          <cell r="D16452" t="str">
            <v>988,45</v>
          </cell>
        </row>
        <row r="16453">
          <cell r="A16453" t="str">
            <v>1M.05.050.0020.b</v>
          </cell>
          <cell r="B16453" t="str">
            <v>- oltre 694 fino a 972 l/s [2500 - 3500 m³/h] - 50 kW</v>
          </cell>
          <cell r="C16453" t="str">
            <v>cad</v>
          </cell>
          <cell r="D16453" t="str">
            <v>1.935,90</v>
          </cell>
        </row>
        <row r="16454">
          <cell r="A16454" t="str">
            <v>1M.05.050.0020.c</v>
          </cell>
          <cell r="B16454" t="str">
            <v>- oltre 972 fino a 1388 l/s [3500 - 5000 m³/h] - 72 kW</v>
          </cell>
          <cell r="C16454" t="str">
            <v>cad</v>
          </cell>
          <cell r="D16454" t="str">
            <v>2.412,70</v>
          </cell>
        </row>
        <row r="16455">
          <cell r="A16455" t="str">
            <v>1M.05.050.0020.d</v>
          </cell>
          <cell r="B16455" t="str">
            <v>- oltre 1388 fino a 1944 l/s [5000 - 7000 m³/h] - 100 kW</v>
          </cell>
          <cell r="C16455" t="str">
            <v>cad</v>
          </cell>
          <cell r="D16455" t="str">
            <v>2.836,89</v>
          </cell>
        </row>
        <row r="16456">
          <cell r="A16456" t="str">
            <v>1M.05.050.0020.e</v>
          </cell>
          <cell r="B16456" t="str">
            <v>- oltre 1944 fino a 2777 l/s [7000 - 10000 m³/h] - 143 kW</v>
          </cell>
          <cell r="C16456" t="str">
            <v>cad</v>
          </cell>
          <cell r="D16456" t="str">
            <v>3.837,20</v>
          </cell>
        </row>
        <row r="16457">
          <cell r="A16457" t="str">
            <v>1M.05.050.0020.f</v>
          </cell>
          <cell r="B16457" t="str">
            <v>- oltre 2777 fino a 4166 l/s [10000 - 15000 m³/h] - 215 kW</v>
          </cell>
          <cell r="C16457" t="str">
            <v>cad</v>
          </cell>
          <cell r="D16457" t="str">
            <v>5.039,65</v>
          </cell>
        </row>
        <row r="16458">
          <cell r="A16458" t="str">
            <v>1M.05.050.0020.g</v>
          </cell>
          <cell r="B16458" t="str">
            <v>- oltre 4166 fino a 6111 l/s [15000 - 22000 m³/h] - 315 kW</v>
          </cell>
          <cell r="C16458" t="str">
            <v>cad</v>
          </cell>
          <cell r="D16458" t="str">
            <v>6.611,89</v>
          </cell>
        </row>
        <row r="16459">
          <cell r="A16459" t="str">
            <v>1M.05.050.0020.h</v>
          </cell>
          <cell r="B16459" t="str">
            <v>- oltre 6111 fino a 8333 l/s [22000 - 30000 m³/h] - 429 kW</v>
          </cell>
          <cell r="C16459" t="str">
            <v>cad</v>
          </cell>
          <cell r="D16459" t="str">
            <v>8.660,89</v>
          </cell>
        </row>
        <row r="16460">
          <cell r="A16460" t="str">
            <v>1M.05.050.0020.i</v>
          </cell>
          <cell r="B16460" t="str">
            <v>- oltre 8333 fino a 11111 l/s [30000 - 40000 m³/h] - 572 kW</v>
          </cell>
          <cell r="C16460" t="str">
            <v>cad</v>
          </cell>
          <cell r="D16460" t="str">
            <v>10.723,52</v>
          </cell>
        </row>
        <row r="16461">
          <cell r="A16461" t="str">
            <v>1M.05.050.0020.j</v>
          </cell>
          <cell r="B16461" t="str">
            <v>- oltre 11111 fino a 15278 l/s [40000 - 55000 m³/h] - 787 kW</v>
          </cell>
          <cell r="C16461" t="str">
            <v>cad</v>
          </cell>
          <cell r="D16461" t="str">
            <v>14.260,41</v>
          </cell>
        </row>
        <row r="16462">
          <cell r="A16462" t="str">
            <v>1M.05.050.0020.k</v>
          </cell>
          <cell r="B16462" t="str">
            <v>- oltre 15278 fino a 20833 l/s [55000 - 75000 m³/h] - 1073 kW</v>
          </cell>
          <cell r="C16462" t="str">
            <v>cad</v>
          </cell>
          <cell r="D16462" t="str">
            <v>18.890,66</v>
          </cell>
        </row>
        <row r="16463">
          <cell r="A16463" t="str">
            <v>1M.05.060</v>
          </cell>
          <cell r="B16463" t="str">
            <v>SEZIONI DI UMIDIFICAZIONE</v>
          </cell>
          <cell r="C16463"/>
          <cell r="D16463"/>
        </row>
        <row r="16464">
          <cell r="A16464" t="str">
            <v>1M.05.060.0010</v>
          </cell>
          <cell r="B16464" t="str">
            <v>Sezioni di umidificazione ad acqua tipo a perdere da interno, composte da: raddrizzatori di filetti in acciaio zincato o pvc; pacco evaporante in cellulosa o pvc con distributore; separatore di gocce in acciaio zincato o pvc;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16464"/>
          <cell r="D16464"/>
        </row>
        <row r="16465">
          <cell r="A16465" t="str">
            <v>1M.05.060.0010.a</v>
          </cell>
          <cell r="B16465" t="str">
            <v>- fino a 694 l/s [2500 m³/h]</v>
          </cell>
          <cell r="C16465" t="str">
            <v>cad</v>
          </cell>
          <cell r="D16465" t="str">
            <v>948,99</v>
          </cell>
        </row>
        <row r="16466">
          <cell r="A16466" t="str">
            <v>1M.05.060.0010.b</v>
          </cell>
          <cell r="B16466" t="str">
            <v>- oltre 694 fino a 972 l/s [2500 - 3500 m³/h]</v>
          </cell>
          <cell r="C16466" t="str">
            <v>cad</v>
          </cell>
          <cell r="D16466" t="str">
            <v>1.745,11</v>
          </cell>
        </row>
        <row r="16467">
          <cell r="A16467" t="str">
            <v>1M.05.060.0010.c</v>
          </cell>
          <cell r="B16467" t="str">
            <v>- oltre 972 fino a 1388 l/s [3500 - 5000 m³/h]</v>
          </cell>
          <cell r="C16467" t="str">
            <v>cad</v>
          </cell>
          <cell r="D16467" t="str">
            <v>2.083,03</v>
          </cell>
        </row>
        <row r="16468">
          <cell r="A16468" t="str">
            <v>1M.05.060.0010.d</v>
          </cell>
          <cell r="B16468" t="str">
            <v>- oltre 1388 fino a 1944 l/s [5000 - 7000 m³/h]</v>
          </cell>
          <cell r="C16468" t="str">
            <v>cad</v>
          </cell>
          <cell r="D16468" t="str">
            <v>2.412,43</v>
          </cell>
        </row>
        <row r="16469">
          <cell r="A16469" t="str">
            <v>1M.05.060.0010.e</v>
          </cell>
          <cell r="B16469" t="str">
            <v>- oltre 1944 fino a 2777 l/s [7000 - 10000 m³/h]</v>
          </cell>
          <cell r="C16469" t="str">
            <v>cad</v>
          </cell>
          <cell r="D16469" t="str">
            <v>3.026,40</v>
          </cell>
        </row>
        <row r="16470">
          <cell r="A16470" t="str">
            <v>1M.05.060.0010.f</v>
          </cell>
          <cell r="B16470" t="str">
            <v>- oltre 2777 fino a 4166 l/s [10000 - 15000 m³/h]</v>
          </cell>
          <cell r="C16470" t="str">
            <v>cad</v>
          </cell>
          <cell r="D16470" t="str">
            <v>3.583,34</v>
          </cell>
        </row>
        <row r="16471">
          <cell r="A16471" t="str">
            <v>1M.05.060.0010.g</v>
          </cell>
          <cell r="B16471" t="str">
            <v>- oltre 4166 fino a 6111 l/s [15000 - 22000 m³/h]</v>
          </cell>
          <cell r="C16471" t="str">
            <v>cad</v>
          </cell>
          <cell r="D16471" t="str">
            <v>4.716,24</v>
          </cell>
        </row>
        <row r="16472">
          <cell r="A16472" t="str">
            <v>1M.05.060.0010.h</v>
          </cell>
          <cell r="B16472" t="str">
            <v>- oltre 6111 fino a 8333 l/s [22000 - 30000 m³/h]</v>
          </cell>
          <cell r="C16472" t="str">
            <v>cad</v>
          </cell>
          <cell r="D16472" t="str">
            <v>5.631,85</v>
          </cell>
        </row>
        <row r="16473">
          <cell r="A16473" t="str">
            <v>1M.05.060.0010.i</v>
          </cell>
          <cell r="B16473" t="str">
            <v>- oltre 8333 fino a 11111 l/s [30000 - 40000 m³/h]</v>
          </cell>
          <cell r="C16473" t="str">
            <v>cad</v>
          </cell>
          <cell r="D16473" t="str">
            <v>7.261,77</v>
          </cell>
        </row>
        <row r="16474">
          <cell r="A16474" t="str">
            <v>1M.05.060.0010.j</v>
          </cell>
          <cell r="B16474" t="str">
            <v>- oltre 11111 fino a 15278 l/s [40000 - 55000 m³/h]</v>
          </cell>
          <cell r="C16474" t="str">
            <v>cad</v>
          </cell>
          <cell r="D16474" t="str">
            <v>9.730,01</v>
          </cell>
        </row>
        <row r="16475">
          <cell r="A16475" t="str">
            <v>1M.05.060.0010.k</v>
          </cell>
          <cell r="B16475" t="str">
            <v>- oltre 15278 fino a 20833 l/s [55000 - 75000 m³/h]</v>
          </cell>
          <cell r="C16475" t="str">
            <v>cad</v>
          </cell>
          <cell r="D16475" t="str">
            <v>11.087,80</v>
          </cell>
        </row>
        <row r="16476">
          <cell r="A16476" t="str">
            <v>1M.05.060.0020</v>
          </cell>
          <cell r="B16476" t="str">
            <v>Sezioni di umidificazione ad acqua tipo a pacco evaporante da interno, composte da: raddrizzatori di filetti in acciaio zincato o pvc; pompa con motore e filtro; pacco evaporante in cellulosa o pvc con distributore; separatore di gocce in acciaio zincato o pvc;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16476"/>
          <cell r="D16476"/>
        </row>
        <row r="16477">
          <cell r="A16477" t="str">
            <v>1M.05.060.0020.a</v>
          </cell>
          <cell r="B16477" t="str">
            <v>- fino a 694 l/s [2500 m³/h]</v>
          </cell>
          <cell r="C16477" t="str">
            <v>cad</v>
          </cell>
          <cell r="D16477" t="str">
            <v>1.120,37</v>
          </cell>
        </row>
        <row r="16478">
          <cell r="A16478" t="str">
            <v>1M.05.060.0020.b</v>
          </cell>
          <cell r="B16478" t="str">
            <v>- oltre 694 fino a 972 l/s [2500 - 3500 m³/h]</v>
          </cell>
          <cell r="C16478" t="str">
            <v>cad</v>
          </cell>
          <cell r="D16478" t="str">
            <v>2.062,82</v>
          </cell>
        </row>
        <row r="16479">
          <cell r="A16479" t="str">
            <v>1M.05.060.0020.c</v>
          </cell>
          <cell r="B16479" t="str">
            <v>- oltre 972 fino a 1388 l/s [3500 - 5000 m³/h]</v>
          </cell>
          <cell r="C16479" t="str">
            <v>cad</v>
          </cell>
          <cell r="D16479" t="str">
            <v>2.533,09</v>
          </cell>
        </row>
        <row r="16480">
          <cell r="A16480" t="str">
            <v>1M.05.060.0020.d</v>
          </cell>
          <cell r="B16480" t="str">
            <v>- oltre 1388 fino a 1944 l/s [5000 - 7000 m³/h]</v>
          </cell>
          <cell r="C16480" t="str">
            <v>cad</v>
          </cell>
          <cell r="D16480" t="str">
            <v>2.920,72</v>
          </cell>
        </row>
        <row r="16481">
          <cell r="A16481" t="str">
            <v>1M.05.060.0020.e</v>
          </cell>
          <cell r="B16481" t="str">
            <v>- oltre 1944 fino a 2777 l/s [7000 - 10000 m³/h]</v>
          </cell>
          <cell r="C16481" t="str">
            <v>cad</v>
          </cell>
          <cell r="D16481" t="str">
            <v>3.657,28</v>
          </cell>
        </row>
        <row r="16482">
          <cell r="A16482" t="str">
            <v>1M.05.060.0020.f</v>
          </cell>
          <cell r="B16482" t="str">
            <v>- oltre 2777 fino a 4166 l/s [10000 - 15000 m³/h]</v>
          </cell>
          <cell r="C16482" t="str">
            <v>cad</v>
          </cell>
          <cell r="D16482" t="str">
            <v>4.687,32</v>
          </cell>
        </row>
        <row r="16483">
          <cell r="A16483" t="str">
            <v>1M.05.060.0020.g</v>
          </cell>
          <cell r="B16483" t="str">
            <v>- oltre 4166 fino a 6111 l/s [15000 - 22000 m³/h]</v>
          </cell>
          <cell r="C16483" t="str">
            <v>cad</v>
          </cell>
          <cell r="D16483" t="str">
            <v>6.154,05</v>
          </cell>
        </row>
        <row r="16484">
          <cell r="A16484" t="str">
            <v>1M.05.060.0020.h</v>
          </cell>
          <cell r="B16484" t="str">
            <v>- oltre 6111 fino a 11111 l/s [22000 - 40000 m³/h]</v>
          </cell>
          <cell r="C16484" t="str">
            <v>cad</v>
          </cell>
          <cell r="D16484" t="str">
            <v>7.230,69</v>
          </cell>
        </row>
        <row r="16485">
          <cell r="A16485" t="str">
            <v>1M.05.060.0020.i</v>
          </cell>
          <cell r="B16485" t="str">
            <v>- oltre 11111 fino a 15278 l/s [40000 - 55000 m³/h]</v>
          </cell>
          <cell r="C16485" t="str">
            <v>cad</v>
          </cell>
          <cell r="D16485" t="str">
            <v>9.272,00</v>
          </cell>
        </row>
        <row r="16486">
          <cell r="A16486" t="str">
            <v>1M.05.060.0020.j</v>
          </cell>
          <cell r="B16486" t="str">
            <v>- oltre 15278 fino a 20833 l/s [55000 - 75000 m³/h]</v>
          </cell>
          <cell r="C16486" t="str">
            <v>cad</v>
          </cell>
          <cell r="D16486" t="str">
            <v>10.955,03</v>
          </cell>
        </row>
        <row r="16487">
          <cell r="A16487" t="str">
            <v>1M.05.060.0030</v>
          </cell>
          <cell r="B16487" t="str">
            <v>Sezioni di umidificazione ad acqua tipo a lavatore d'aria da interno, composte da: raddrizzatori di filetti in acciaio zincato o pvc; pompa con motore e filtro; ugelli autopulenti in nylon su 1 o 2 rampe; separatore di gocce in acciaio zincato o pvc;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16487"/>
          <cell r="D16487"/>
        </row>
        <row r="16488">
          <cell r="A16488" t="str">
            <v>1M.05.060.0030.a</v>
          </cell>
          <cell r="B16488" t="str">
            <v>- fino a 694 l/s [2500 m³/h]</v>
          </cell>
          <cell r="C16488" t="str">
            <v>cad</v>
          </cell>
          <cell r="D16488" t="str">
            <v>2.192,34</v>
          </cell>
        </row>
        <row r="16489">
          <cell r="A16489" t="str">
            <v>1M.05.060.0030.b</v>
          </cell>
          <cell r="B16489" t="str">
            <v>- oltre 694 fino a 972 l/s [2500 - 3500 m³/h]</v>
          </cell>
          <cell r="C16489" t="str">
            <v>cad</v>
          </cell>
          <cell r="D16489" t="str">
            <v>3.906,38</v>
          </cell>
        </row>
        <row r="16490">
          <cell r="A16490" t="str">
            <v>1M.05.060.0030.c</v>
          </cell>
          <cell r="B16490" t="str">
            <v>- oltre 972 fino a 1388 l/s [3500 - 5000 m³/h]</v>
          </cell>
          <cell r="C16490" t="str">
            <v>cad</v>
          </cell>
          <cell r="D16490" t="str">
            <v>4.514,29</v>
          </cell>
        </row>
        <row r="16491">
          <cell r="A16491" t="str">
            <v>1M.05.060.0030.d</v>
          </cell>
          <cell r="B16491" t="str">
            <v>- oltre 1388 fino a 1944 l/s [5000 - 7000 m³/h]</v>
          </cell>
          <cell r="C16491" t="str">
            <v>cad</v>
          </cell>
          <cell r="D16491" t="str">
            <v>5.166,62</v>
          </cell>
        </row>
        <row r="16492">
          <cell r="A16492" t="str">
            <v>1M.05.060.0030.e</v>
          </cell>
          <cell r="B16492" t="str">
            <v>- oltre 1944 fino a 2777 l/s [7000 - 10000 m³/h]</v>
          </cell>
          <cell r="C16492" t="str">
            <v>cad</v>
          </cell>
          <cell r="D16492" t="str">
            <v>6.358,20</v>
          </cell>
        </row>
        <row r="16493">
          <cell r="A16493" t="str">
            <v>1M.05.060.0030.f</v>
          </cell>
          <cell r="B16493" t="str">
            <v>- oltre 2777 fino a 4166 l/s [10000 - 15000 m³/h]</v>
          </cell>
          <cell r="C16493" t="str">
            <v>cad</v>
          </cell>
          <cell r="D16493" t="str">
            <v>7.513,06</v>
          </cell>
        </row>
        <row r="16494">
          <cell r="A16494" t="str">
            <v>1M.05.060.0030.g</v>
          </cell>
          <cell r="B16494" t="str">
            <v>- oltre 4166 fino a 6111 l/s [15000 - 22000 m³/h]</v>
          </cell>
          <cell r="C16494" t="str">
            <v>cad</v>
          </cell>
          <cell r="D16494" t="str">
            <v>10.203,96</v>
          </cell>
        </row>
        <row r="16495">
          <cell r="A16495" t="str">
            <v>1M.05.060.0030.h</v>
          </cell>
          <cell r="B16495" t="str">
            <v>- oltre 6111 fino a 8333 l/s [22000 - 30000 m³/h]</v>
          </cell>
          <cell r="C16495" t="str">
            <v>cad</v>
          </cell>
          <cell r="D16495" t="str">
            <v>12.240,79</v>
          </cell>
        </row>
        <row r="16496">
          <cell r="A16496" t="str">
            <v>1M.05.060.0030.i</v>
          </cell>
          <cell r="B16496" t="str">
            <v>- oltre 8333 fino a 11111 l/s [30000 - 40000 m³/h]</v>
          </cell>
          <cell r="C16496" t="str">
            <v>cad</v>
          </cell>
          <cell r="D16496" t="str">
            <v>15.912,62</v>
          </cell>
        </row>
        <row r="16497">
          <cell r="A16497" t="str">
            <v>1M.05.060.0030.j</v>
          </cell>
          <cell r="B16497" t="str">
            <v>- oltre 11111 fino a 15278 l/s [40000 - 55000 m³/h]</v>
          </cell>
          <cell r="C16497" t="str">
            <v>cad</v>
          </cell>
          <cell r="D16497" t="str">
            <v>20.467,28</v>
          </cell>
        </row>
        <row r="16498">
          <cell r="A16498" t="str">
            <v>1M.05.060.0030.k</v>
          </cell>
          <cell r="B16498" t="str">
            <v>- oltre 15278 fino a 20833 l/s [55000 - 75000 m³/h]</v>
          </cell>
          <cell r="C16498" t="str">
            <v>cad</v>
          </cell>
          <cell r="D16498" t="str">
            <v>24.628,63</v>
          </cell>
        </row>
        <row r="16499">
          <cell r="A16499" t="str">
            <v>1M.05.060.0040</v>
          </cell>
          <cell r="B16499" t="str">
            <v>Sezioni di umidificazione ad acqua tipo ad aria compressa da interno con aria esterna fino a 50% della portata totale, composte da: camera di umidificazione (interna e separata dalla pannellatura esterna) in acciaio inox con separatore di gocce in polipropilene, vasca di raccolta in acciaio inox e (per portate oltre m³/h 10000) grigliato pedonabile in acciaio zincato a caldo; teste atomizzatrici con distributori e ugelli autopulenti in acciaio inox; quadro di comando e regolazione; struttura portante in acciaio zincato o alluminio; pannellatura sandwich spessore mm 30 precoibentata formata da doppia lamiera in acciaio zincato con interposto isolamento termo acustico di adeguata densità; portine con oblò; illuminazione.</v>
          </cell>
          <cell r="C16499"/>
          <cell r="D16499"/>
        </row>
        <row r="16500">
          <cell r="A16500" t="str">
            <v>1M.05.060.0040.a</v>
          </cell>
          <cell r="B16500" t="str">
            <v>- fino a 694 l/s [2500 m³/h] - 7,5 kg/h</v>
          </cell>
          <cell r="C16500" t="str">
            <v>cad</v>
          </cell>
          <cell r="D16500" t="str">
            <v>2.876,41</v>
          </cell>
        </row>
        <row r="16501">
          <cell r="A16501" t="str">
            <v>1M.05.060.0040.b</v>
          </cell>
          <cell r="B16501" t="str">
            <v>- oltre 694 fino a 972 l/s [2500 - 3500 m³/h] - 9 kg/h</v>
          </cell>
          <cell r="C16501" t="str">
            <v>cad</v>
          </cell>
          <cell r="D16501" t="str">
            <v>4.955,03</v>
          </cell>
        </row>
        <row r="16502">
          <cell r="A16502" t="str">
            <v>1M.05.060.0040.c</v>
          </cell>
          <cell r="B16502" t="str">
            <v>- oltre 972 fino a 1388 l/s [3500 - 5000 m³/h] - 12,5 kg/h</v>
          </cell>
          <cell r="C16502" t="str">
            <v>cad</v>
          </cell>
          <cell r="D16502" t="str">
            <v>5.684,48</v>
          </cell>
        </row>
        <row r="16503">
          <cell r="A16503" t="str">
            <v>1M.05.060.0040.d</v>
          </cell>
          <cell r="B16503" t="str">
            <v>- oltre 1388 fino a 1944 l/s [5000 - 7000 m³/h] - 17,5 kg/h</v>
          </cell>
          <cell r="C16503" t="str">
            <v>cad</v>
          </cell>
          <cell r="D16503" t="str">
            <v>6.098,58</v>
          </cell>
        </row>
        <row r="16504">
          <cell r="A16504" t="str">
            <v>1M.05.060.0040.e</v>
          </cell>
          <cell r="B16504" t="str">
            <v>- oltre 1944 fino a 2777 l/s [7000 - 10000 m³/h] - 25 kg/h</v>
          </cell>
          <cell r="C16504" t="str">
            <v>cad</v>
          </cell>
          <cell r="D16504" t="str">
            <v>8.578,53</v>
          </cell>
        </row>
        <row r="16505">
          <cell r="A16505" t="str">
            <v>1M.05.060.0040.f</v>
          </cell>
          <cell r="B16505" t="str">
            <v>- oltre 2777 fino a 4166 l/s [10000 - 15000 m³/h] - 37,5 kg/h</v>
          </cell>
          <cell r="C16505" t="str">
            <v>cad</v>
          </cell>
          <cell r="D16505" t="str">
            <v>9.278,49</v>
          </cell>
        </row>
        <row r="16506">
          <cell r="A16506" t="str">
            <v>1M.05.060.0040.g</v>
          </cell>
          <cell r="B16506" t="str">
            <v>- oltre 4166 fino a 6111 l/s [15000 - 22000 m³/h] - 55 kg/h</v>
          </cell>
          <cell r="C16506" t="str">
            <v>cad</v>
          </cell>
          <cell r="D16506" t="str">
            <v>10.726,63</v>
          </cell>
        </row>
        <row r="16507">
          <cell r="A16507" t="str">
            <v>1M.05.060.0040.h</v>
          </cell>
          <cell r="B16507" t="str">
            <v>- oltre 6111 fino a 8333 l/s [22000 - 30000 m³/h] - 75 kg/h</v>
          </cell>
          <cell r="C16507" t="str">
            <v>cad</v>
          </cell>
          <cell r="D16507" t="str">
            <v>12.974,79</v>
          </cell>
        </row>
        <row r="16508">
          <cell r="A16508" t="str">
            <v>1M.05.060.0040.i</v>
          </cell>
          <cell r="B16508" t="str">
            <v>- oltre 8333 fino a 11111 l/s [30000 - 40000 m³/h] - 100 kg/h</v>
          </cell>
          <cell r="C16508" t="str">
            <v>cad</v>
          </cell>
          <cell r="D16508" t="str">
            <v>15.418,48</v>
          </cell>
        </row>
        <row r="16509">
          <cell r="A16509" t="str">
            <v>1M.05.060.0040.j</v>
          </cell>
          <cell r="B16509" t="str">
            <v>- oltre 11111 fino a 15278 l/s [40000 - 55000 m³/h] - 138 kg/h</v>
          </cell>
          <cell r="C16509" t="str">
            <v>cad</v>
          </cell>
          <cell r="D16509" t="str">
            <v>19.458,73</v>
          </cell>
        </row>
        <row r="16510">
          <cell r="A16510" t="str">
            <v>1M.05.060.0040.k</v>
          </cell>
          <cell r="B16510" t="str">
            <v>- oltre 15278 fino a 20833 l/s [55000 - 75000 m³/h] - 188 kg/h</v>
          </cell>
          <cell r="C16510" t="str">
            <v>cad</v>
          </cell>
          <cell r="D16510" t="str">
            <v>22.793,02</v>
          </cell>
        </row>
        <row r="16511">
          <cell r="A16511" t="str">
            <v>1M.05.060.0050</v>
          </cell>
          <cell r="B16511" t="str">
            <v>Sezioni di umidificazione ad acqua tipo ad aria compressa da interno con aria esterna oltre 50% fino a 100% della portata totale, composte da: camera di umidificazione (interna e separata dalla pannellatura esterna) in acciaio inox con separatore di gocce in polipropilene, vasca di raccolta in acciaio inox e (per portate oltre m³/h 10000) grigliato pedonabile in acciaio zincato a caldo; teste atomizzatrici con distributori e ugelli autopulenti in acciaio inox; quadro di comando e regolazione; struttura portante in acciaio zincato o alluminio; pannellatura sandwich spessore mm 30 precoibentata formata da doppia lamiera in acciaio zincato con interposto isolamento termo acustico di adeguata densità; portine con oblò; illuminazione.</v>
          </cell>
          <cell r="C16511"/>
          <cell r="D16511"/>
        </row>
        <row r="16512">
          <cell r="A16512" t="str">
            <v>1M.05.060.0050.a</v>
          </cell>
          <cell r="B16512" t="str">
            <v>- fino a 694 l/s [2500 m³/h] - 15,5 kg/h</v>
          </cell>
          <cell r="C16512" t="str">
            <v>cad</v>
          </cell>
          <cell r="D16512" t="str">
            <v>3.357,05</v>
          </cell>
        </row>
        <row r="16513">
          <cell r="A16513" t="str">
            <v>1M.05.060.0050.b</v>
          </cell>
          <cell r="B16513" t="str">
            <v>- oltre 694 fino a 972 l/s [2500 - 3500 m³/h] - 22 kg/h</v>
          </cell>
          <cell r="C16513" t="str">
            <v>cad</v>
          </cell>
          <cell r="D16513" t="str">
            <v>6.109,96</v>
          </cell>
        </row>
        <row r="16514">
          <cell r="A16514" t="str">
            <v>1M.05.060.0050.c</v>
          </cell>
          <cell r="B16514" t="str">
            <v>- oltre 972 fino a 1388 l/s [3500 - 5000 m³/h] - 31 kg/h</v>
          </cell>
          <cell r="C16514" t="str">
            <v>cad</v>
          </cell>
          <cell r="D16514" t="str">
            <v>7.005,06</v>
          </cell>
        </row>
        <row r="16515">
          <cell r="A16515" t="str">
            <v>1M.05.060.0050.d</v>
          </cell>
          <cell r="B16515" t="str">
            <v>- oltre 1388 fino a 1944 l/s [5000 - 7000 m³/h] - 43 kg/h</v>
          </cell>
          <cell r="C16515" t="str">
            <v>cad</v>
          </cell>
          <cell r="D16515" t="str">
            <v>8.449,83</v>
          </cell>
        </row>
        <row r="16516">
          <cell r="A16516" t="str">
            <v>1M.05.060.0050.e</v>
          </cell>
          <cell r="B16516" t="str">
            <v>- oltre 1944 fino a 2777 l/s [7000 - 10000 m³/h] - 62 kg/h</v>
          </cell>
          <cell r="C16516" t="str">
            <v>cad</v>
          </cell>
          <cell r="D16516" t="str">
            <v>10.469,81</v>
          </cell>
        </row>
        <row r="16517">
          <cell r="A16517" t="str">
            <v>1M.05.060.0050.f</v>
          </cell>
          <cell r="B16517" t="str">
            <v>- oltre 2777 fino a 4166 l/s [10000 - 15000 m³/h] - 93 kg/h</v>
          </cell>
          <cell r="C16517" t="str">
            <v>cad</v>
          </cell>
          <cell r="D16517" t="str">
            <v>15.059,86</v>
          </cell>
        </row>
        <row r="16518">
          <cell r="A16518" t="str">
            <v>1M.05.060.0050.g</v>
          </cell>
          <cell r="B16518" t="str">
            <v>- oltre 4166 fino a 6111 l/s [15000 - 22000 m³/h] - 136 kg/h</v>
          </cell>
          <cell r="C16518" t="str">
            <v>cad</v>
          </cell>
          <cell r="D16518" t="str">
            <v>14.449,78</v>
          </cell>
        </row>
        <row r="16519">
          <cell r="A16519" t="str">
            <v>1M.05.060.0050.h</v>
          </cell>
          <cell r="B16519" t="str">
            <v>- oltre 6111 fino a 8333 l/s [22000 - 30000 m³/h] - 186 kg/h</v>
          </cell>
          <cell r="C16519" t="str">
            <v>cad</v>
          </cell>
          <cell r="D16519" t="str">
            <v>18.943,61</v>
          </cell>
        </row>
        <row r="16520">
          <cell r="A16520" t="str">
            <v>1M.05.060.0050.i</v>
          </cell>
          <cell r="B16520" t="str">
            <v>- oltre 8333 fino a 11111 l/s [30000 - 40000 m³/h] - 248 kg/h</v>
          </cell>
          <cell r="C16520" t="str">
            <v>cad</v>
          </cell>
          <cell r="D16520" t="str">
            <v>23.945,22</v>
          </cell>
        </row>
        <row r="16521">
          <cell r="A16521" t="str">
            <v>1M.05.060.0050.j</v>
          </cell>
          <cell r="B16521" t="str">
            <v>- oltre 11111 fino a 15278 l/s [40000 - 55000 m³/h] - 341 kg/h</v>
          </cell>
          <cell r="C16521" t="str">
            <v>cad</v>
          </cell>
          <cell r="D16521" t="str">
            <v>31.033,45</v>
          </cell>
        </row>
        <row r="16522">
          <cell r="A16522" t="str">
            <v>1M.05.060.0050.k</v>
          </cell>
          <cell r="B16522" t="str">
            <v>- oltre 15278 fino a 20833 l/s [55000 - 75000 m³/h] - 465 kg/h</v>
          </cell>
          <cell r="C16522" t="str">
            <v>cad</v>
          </cell>
          <cell r="D16522" t="str">
            <v>37.940,69</v>
          </cell>
        </row>
        <row r="16523">
          <cell r="A16523" t="str">
            <v>1M.05.060.0060</v>
          </cell>
          <cell r="B16523" t="str">
            <v>Sezioni di umidificazione ad acqua tipo ad ultrasuoni da interno con aria esterna fino a 50% della portata totale, composte da: umidificatori a trasduzione piezoelettrica da condotto modulari con carrozzeria in lamiera d'acciaio legato; sistemi di comando e regolazione modulante ; vasca di raccolta in acciaio inox; struttura portante in acciaio zincato o alluminio; pannellatura sandwich spessore mm 30 precoibentata formata da doppia lamiera in acciaio zincato con interposto isolamento termo acustico di adeguata densità; portine con oblò; illuminazione.</v>
          </cell>
          <cell r="C16523"/>
          <cell r="D16523"/>
        </row>
        <row r="16524">
          <cell r="A16524" t="str">
            <v>1M.05.060.0060.a</v>
          </cell>
          <cell r="B16524" t="str">
            <v>- fino a 694 l/s [2500 m³/h] - 7,5 kg/h</v>
          </cell>
          <cell r="C16524" t="str">
            <v>cad</v>
          </cell>
          <cell r="D16524" t="str">
            <v>7.661,84</v>
          </cell>
        </row>
        <row r="16525">
          <cell r="A16525" t="str">
            <v>1M.05.060.0060.b</v>
          </cell>
          <cell r="B16525" t="str">
            <v>- oltre 694 fino a 972 l/s [2500 - 3500 m³/h] - 9 kg/h</v>
          </cell>
          <cell r="C16525" t="str">
            <v>cad</v>
          </cell>
          <cell r="D16525" t="str">
            <v>12.541,19</v>
          </cell>
        </row>
        <row r="16526">
          <cell r="A16526" t="str">
            <v>1M.05.060.0060.c</v>
          </cell>
          <cell r="B16526" t="str">
            <v>- oltre 972 fino a 1388 l/s [3500 - 5000 m³/h] - 12,5 kg/h</v>
          </cell>
          <cell r="C16526" t="str">
            <v>cad</v>
          </cell>
          <cell r="D16526" t="str">
            <v>12.782,40</v>
          </cell>
        </row>
        <row r="16527">
          <cell r="A16527" t="str">
            <v>1M.05.060.0060.d</v>
          </cell>
          <cell r="B16527" t="str">
            <v>- oltre 1388 fino a 1944 l/s [5000 - 7000 m³/h] - 17,5 kg/h</v>
          </cell>
          <cell r="C16527" t="str">
            <v>cad</v>
          </cell>
          <cell r="D16527" t="str">
            <v>12.961,92</v>
          </cell>
        </row>
        <row r="16528">
          <cell r="A16528" t="str">
            <v>1M.05.060.0060.e</v>
          </cell>
          <cell r="B16528" t="str">
            <v>- oltre 1944 fino a 2777 l/s [7000 - 10000 m³/h] - 25 kg/h</v>
          </cell>
          <cell r="C16528" t="str">
            <v>cad</v>
          </cell>
          <cell r="D16528" t="str">
            <v>17.822,13</v>
          </cell>
        </row>
        <row r="16529">
          <cell r="A16529" t="str">
            <v>1M.05.060.0060.f</v>
          </cell>
          <cell r="B16529" t="str">
            <v>- oltre 2777 fino a 4166 l/s [10000 - 15000 m³/h] - 37,5 kg/h</v>
          </cell>
          <cell r="C16529" t="str">
            <v>cad</v>
          </cell>
          <cell r="D16529" t="str">
            <v>25.121,67</v>
          </cell>
        </row>
        <row r="16530">
          <cell r="A16530" t="str">
            <v>1M.05.060.0060.g</v>
          </cell>
          <cell r="B16530" t="str">
            <v>- oltre 4166 fino a 6111 l/s [15000 - 22000 m³/h] - 55 kg/h</v>
          </cell>
          <cell r="C16530" t="str">
            <v>cad</v>
          </cell>
          <cell r="D16530" t="str">
            <v>37.247,06</v>
          </cell>
        </row>
        <row r="16531">
          <cell r="A16531" t="str">
            <v>1M.05.060.0070</v>
          </cell>
          <cell r="B16531" t="str">
            <v>Sezioni di umidificazione ad acqua tipo ad ultrasuoni da interno con aria esterna oltre 50% fino a 100% della portata totale, composte da: umidificatori a trasduzione piezoelettrica da condotto modulari con carrozzeria in lamiera d'acciaio legato; sistemi di comando e regolazione modulante ; vasca di raccolta in acciaio inox; struttura portante in acciaio zincato o alluminio; pannellatura sandwich spessore mm 30 precoibentata formata da doppia lamiera in acciaio zincato con interposto isolamento termo acustico di adeguata densità; portine con oblò; illuminazione.</v>
          </cell>
          <cell r="C16531"/>
          <cell r="D16531"/>
        </row>
        <row r="16532">
          <cell r="A16532" t="str">
            <v>1M.05.060.0070.a</v>
          </cell>
          <cell r="B16532" t="str">
            <v>- fino a 694 l/s [2500 m³/h] - 15,5 kg/h</v>
          </cell>
          <cell r="C16532" t="str">
            <v>cad</v>
          </cell>
          <cell r="D16532" t="str">
            <v>7.661,84</v>
          </cell>
        </row>
        <row r="16533">
          <cell r="A16533" t="str">
            <v>1M.05.060.0070.b</v>
          </cell>
          <cell r="B16533" t="str">
            <v>- oltre 694 fino a 972 l/s [2500 - 3500 m³/h] - 22 kg/h</v>
          </cell>
          <cell r="C16533" t="str">
            <v>cad</v>
          </cell>
          <cell r="D16533" t="str">
            <v>16.704,85</v>
          </cell>
        </row>
        <row r="16534">
          <cell r="A16534" t="str">
            <v>1M.05.060.0070.c</v>
          </cell>
          <cell r="B16534" t="str">
            <v>- oltre 972 fino a 1388 l/s [3500 - 5000 m³/h] - 31 kg/h</v>
          </cell>
          <cell r="C16534" t="str">
            <v>cad</v>
          </cell>
          <cell r="D16534" t="str">
            <v>21.380,25</v>
          </cell>
        </row>
        <row r="16535">
          <cell r="A16535" t="str">
            <v>1M.05.060.0070.d</v>
          </cell>
          <cell r="B16535" t="str">
            <v>- oltre 1388 fino a 1944 l/s [5000 - 7000 m³/h] - 43 kg/h</v>
          </cell>
          <cell r="C16535" t="str">
            <v>cad</v>
          </cell>
          <cell r="D16535" t="str">
            <v>27.916,87</v>
          </cell>
        </row>
        <row r="16536">
          <cell r="A16536" t="str">
            <v>1M.05.060.0070.e</v>
          </cell>
          <cell r="B16536" t="str">
            <v>- oltre 1944 fino a 2777 l/s [7000 - 10000 m³/h] - 62 kg/h</v>
          </cell>
          <cell r="C16536" t="str">
            <v>cad</v>
          </cell>
          <cell r="D16536" t="str">
            <v>37.238,99</v>
          </cell>
        </row>
        <row r="16537">
          <cell r="A16537" t="str">
            <v>1M.05.060.0080</v>
          </cell>
          <cell r="B16537" t="str">
            <v>Sezioni di umidificazione a vapore tipo a generatore elettrico da interno con aria esterna fino a 50% della portata totale, composte da: generatori di vapore ad elettrodi ad erogazione modulante con distributori di vapore, tubazioni per allacciamenti vari e quadri elettrici; separatore di gocce in acciaio zincato;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16537"/>
          <cell r="D16537"/>
        </row>
        <row r="16538">
          <cell r="A16538" t="str">
            <v>1M.05.060.0080.a</v>
          </cell>
          <cell r="B16538" t="str">
            <v>- fino a 694 l/s [2500 m³/h] - 7,5 kg/h</v>
          </cell>
          <cell r="C16538" t="str">
            <v>cad</v>
          </cell>
          <cell r="D16538" t="str">
            <v>2.272,12</v>
          </cell>
        </row>
        <row r="16539">
          <cell r="A16539" t="str">
            <v>1M.05.060.0080.b</v>
          </cell>
          <cell r="B16539" t="str">
            <v>- oltre 694 fino a 972 l/s [2500 - 3500 m³/h] - 9 kg/h</v>
          </cell>
          <cell r="C16539" t="str">
            <v>cad</v>
          </cell>
          <cell r="D16539" t="str">
            <v>4.309,07</v>
          </cell>
        </row>
        <row r="16540">
          <cell r="A16540" t="str">
            <v>1M.05.060.0080.c</v>
          </cell>
          <cell r="B16540" t="str">
            <v>- oltre 972 fino a 1388 l/s [3500 - 5000 m³/h] - 12,5 kg/h</v>
          </cell>
          <cell r="C16540" t="str">
            <v>cad</v>
          </cell>
          <cell r="D16540" t="str">
            <v>4.544,46</v>
          </cell>
        </row>
        <row r="16541">
          <cell r="A16541" t="str">
            <v>1M.05.060.0080.d</v>
          </cell>
          <cell r="B16541" t="str">
            <v>- oltre 1388 fino a 1944 l/s [5000 - 7000 m³/h] - 17,5 kg/h</v>
          </cell>
          <cell r="C16541" t="str">
            <v>cad</v>
          </cell>
          <cell r="D16541" t="str">
            <v>5.018,04</v>
          </cell>
        </row>
        <row r="16542">
          <cell r="A16542" t="str">
            <v>1M.05.060.0080.e</v>
          </cell>
          <cell r="B16542" t="str">
            <v>- oltre 1944 fino a 2777 l/s [7000 - 10000 m³/h] - 25 kg/h</v>
          </cell>
          <cell r="C16542" t="str">
            <v>cad</v>
          </cell>
          <cell r="D16542" t="str">
            <v>6.058,09</v>
          </cell>
        </row>
        <row r="16543">
          <cell r="A16543" t="str">
            <v>1M.05.060.0080.f</v>
          </cell>
          <cell r="B16543" t="str">
            <v>- oltre 2777 fino a 4166 l/s [10000 - 15000 m³/h] - 37,5 kg/h</v>
          </cell>
          <cell r="C16543" t="str">
            <v>cad</v>
          </cell>
          <cell r="D16543" t="str">
            <v>7.203,66</v>
          </cell>
        </row>
        <row r="16544">
          <cell r="A16544" t="str">
            <v>1M.05.060.0080.g</v>
          </cell>
          <cell r="B16544" t="str">
            <v>- oltre 4166 fino a 6111 l/s [15000 - 22000 m³/h] - 55 kg/h</v>
          </cell>
          <cell r="C16544" t="str">
            <v>cad</v>
          </cell>
          <cell r="D16544" t="str">
            <v>9.616,45</v>
          </cell>
        </row>
        <row r="16545">
          <cell r="A16545" t="str">
            <v>1M.05.060.0080.h</v>
          </cell>
          <cell r="B16545" t="str">
            <v>- oltre 6111 fino a 8333 l/s [22000 - 30000 m³/h] - 75 kg/h</v>
          </cell>
          <cell r="C16545" t="str">
            <v>cad</v>
          </cell>
          <cell r="D16545" t="str">
            <v>11.966,05</v>
          </cell>
        </row>
        <row r="16546">
          <cell r="A16546" t="str">
            <v>1M.05.060.0080.i</v>
          </cell>
          <cell r="B16546" t="str">
            <v>- oltre 8333 fino a 11111 l/s [30000 - 40000 m³/h] - 100 kg/h</v>
          </cell>
          <cell r="C16546" t="str">
            <v>cad</v>
          </cell>
          <cell r="D16546" t="str">
            <v>15.542,20</v>
          </cell>
        </row>
        <row r="16547">
          <cell r="A16547" t="str">
            <v>1M.05.060.0080.j</v>
          </cell>
          <cell r="B16547" t="str">
            <v>- oltre 11111 fino a 15278 l/s [40000 - 55000 m³/h] - 138 kg/h</v>
          </cell>
          <cell r="C16547" t="str">
            <v>cad</v>
          </cell>
          <cell r="D16547" t="str">
            <v>18.621,82</v>
          </cell>
        </row>
        <row r="16548">
          <cell r="A16548" t="str">
            <v>1M.05.060.0090</v>
          </cell>
          <cell r="B16548" t="str">
            <v>Sezioni di umidificazione a vapore tipo a generatore elettrico da interno con aria esterna oltre 50% fino a 100% della portata totale, composte da: generatori di vapore ad elettrodi ad erogazione modulante con distributori di vapore, tubazioni per allacciamenti vari e quadri elettrici; separatore di gocce in acciaio zincato;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16548"/>
          <cell r="D16548"/>
        </row>
        <row r="16549">
          <cell r="A16549" t="str">
            <v>1M.05.060.0090.a</v>
          </cell>
          <cell r="B16549" t="str">
            <v>- fino a 694 l/s [2500 m³/h] - 15,5 kg/h</v>
          </cell>
          <cell r="C16549" t="str">
            <v>cad</v>
          </cell>
          <cell r="D16549" t="str">
            <v>2.664,52</v>
          </cell>
        </row>
        <row r="16550">
          <cell r="A16550" t="str">
            <v>1M.05.060.0090.b</v>
          </cell>
          <cell r="B16550" t="str">
            <v>- oltre 694 fino a 972 l/s [2500 - 3500 m³/h] - 22 kg/h</v>
          </cell>
          <cell r="C16550" t="str">
            <v>cad</v>
          </cell>
          <cell r="D16550" t="str">
            <v>4.552,83</v>
          </cell>
        </row>
        <row r="16551">
          <cell r="A16551" t="str">
            <v>1M.05.060.0090.c</v>
          </cell>
          <cell r="B16551" t="str">
            <v>- oltre 972 fino a 1388 l/s [3500 - 5000 m³/h] - 31 kg/h</v>
          </cell>
          <cell r="C16551" t="str">
            <v>cad</v>
          </cell>
          <cell r="D16551" t="str">
            <v>5.324,12</v>
          </cell>
        </row>
        <row r="16552">
          <cell r="A16552" t="str">
            <v>1M.05.060.0090.d</v>
          </cell>
          <cell r="B16552" t="str">
            <v>- oltre 1388 fino a 1944 l/s [5000 - 7000 m³/h] - 43 kg/h</v>
          </cell>
          <cell r="C16552" t="str">
            <v>cad</v>
          </cell>
          <cell r="D16552" t="str">
            <v>6.564,54</v>
          </cell>
        </row>
        <row r="16553">
          <cell r="A16553" t="str">
            <v>1M.05.060.0090.e</v>
          </cell>
          <cell r="B16553" t="str">
            <v>- oltre 1944 fino a 2777 l/s [7000 - 10000 m³/h] - 62 kg/h</v>
          </cell>
          <cell r="C16553" t="str">
            <v>cad</v>
          </cell>
          <cell r="D16553" t="str">
            <v>8.008,77</v>
          </cell>
        </row>
        <row r="16554">
          <cell r="A16554" t="str">
            <v>1M.05.060.0090.f</v>
          </cell>
          <cell r="B16554" t="str">
            <v>- oltre 2777 fino a 4166 l/s [10000 - 15000 m³/h] - 93 kg/h</v>
          </cell>
          <cell r="C16554" t="str">
            <v>cad</v>
          </cell>
          <cell r="D16554" t="str">
            <v>11.131,76</v>
          </cell>
        </row>
        <row r="16555">
          <cell r="A16555" t="str">
            <v>1M.05.060.0090.g</v>
          </cell>
          <cell r="B16555" t="str">
            <v>- oltre 4166 fino a 6111 l/s [15000 - 22000 m³/h] - 136 kg/h</v>
          </cell>
          <cell r="C16555" t="str">
            <v>cad</v>
          </cell>
          <cell r="D16555" t="str">
            <v>14.580,92</v>
          </cell>
        </row>
        <row r="16556">
          <cell r="A16556" t="str">
            <v>1M.05.070</v>
          </cell>
          <cell r="B16556" t="str">
            <v>SEZIONI VENTILANTI DI MANDATA</v>
          </cell>
          <cell r="C16556"/>
          <cell r="D16556"/>
        </row>
        <row r="16557">
          <cell r="A16557" t="str">
            <v>1M.05.070.0010</v>
          </cell>
          <cell r="B16557" t="str">
            <v>Sezioni ventilanti di mandata aria da interno composte da: ventilatori con motori dotati di inverter di regolazione, trasmissioni, supporti e giunti antivibranti; struttura portante in acciaio zincato o alluminio; pannellatura sandwich spessore mm 30 precoibentata formata da doppia lamiera in acciaio zincato con interposto isolamento termo acustico di adeguata densità; portine con oblò; illuminazione.</v>
          </cell>
          <cell r="C16557"/>
          <cell r="D16557"/>
        </row>
        <row r="16558">
          <cell r="A16558" t="str">
            <v>1M.05.070.0010.a</v>
          </cell>
          <cell r="B16558" t="str">
            <v>- fino a 694 l/s [2500 m³/h]</v>
          </cell>
          <cell r="C16558" t="str">
            <v>cad</v>
          </cell>
          <cell r="D16558" t="str">
            <v>2.020,98</v>
          </cell>
        </row>
        <row r="16559">
          <cell r="A16559" t="str">
            <v>1M.05.070.0010.b</v>
          </cell>
          <cell r="B16559" t="str">
            <v>- oltre 694 fino a 972 l/s [2500 - 3500 m³/h]</v>
          </cell>
          <cell r="C16559" t="str">
            <v>cad</v>
          </cell>
          <cell r="D16559" t="str">
            <v>3.492,27</v>
          </cell>
        </row>
        <row r="16560">
          <cell r="A16560" t="str">
            <v>1M.05.070.0010.c</v>
          </cell>
          <cell r="B16560" t="str">
            <v>- oltre 972 fino a 1388 l/s [3500 - 5000 m³/h]</v>
          </cell>
          <cell r="C16560" t="str">
            <v>cad</v>
          </cell>
          <cell r="D16560" t="str">
            <v>4.116,87</v>
          </cell>
        </row>
        <row r="16561">
          <cell r="A16561" t="str">
            <v>1M.05.070.0010.d</v>
          </cell>
          <cell r="B16561" t="str">
            <v>- oltre 1388 fino a 1944 l/s [5000 - 7000 m³/h]</v>
          </cell>
          <cell r="C16561" t="str">
            <v>cad</v>
          </cell>
          <cell r="D16561" t="str">
            <v>4.853,07</v>
          </cell>
        </row>
        <row r="16562">
          <cell r="A16562" t="str">
            <v>1M.05.070.0010.e</v>
          </cell>
          <cell r="B16562" t="str">
            <v>- oltre 1944 fino a 2777 l/s [7000 - 10000 m³/h]</v>
          </cell>
          <cell r="C16562" t="str">
            <v>cad</v>
          </cell>
          <cell r="D16562" t="str">
            <v>6.123,61</v>
          </cell>
        </row>
        <row r="16563">
          <cell r="A16563" t="str">
            <v>1M.05.070.0010.f</v>
          </cell>
          <cell r="B16563" t="str">
            <v>- oltre 2777 fino a 4166 l/s [10000 - 15000 m³/h]</v>
          </cell>
          <cell r="C16563" t="str">
            <v>cad</v>
          </cell>
          <cell r="D16563" t="str">
            <v>7.413,16</v>
          </cell>
        </row>
        <row r="16564">
          <cell r="A16564" t="str">
            <v>1M.05.070.0010.g</v>
          </cell>
          <cell r="B16564" t="str">
            <v>- oltre 4166 fino a 6111 l/s [15000 - 22000 m³/h]</v>
          </cell>
          <cell r="C16564" t="str">
            <v>cad</v>
          </cell>
          <cell r="D16564" t="str">
            <v>9.598,05</v>
          </cell>
        </row>
        <row r="16565">
          <cell r="A16565" t="str">
            <v>1M.05.070.0010.h</v>
          </cell>
          <cell r="B16565" t="str">
            <v>- oltre 6111 fino a 8333 l/s [22000 - 30000 m³/h]</v>
          </cell>
          <cell r="C16565" t="str">
            <v>cad</v>
          </cell>
          <cell r="D16565" t="str">
            <v>13.219,87</v>
          </cell>
        </row>
        <row r="16566">
          <cell r="A16566" t="str">
            <v>1M.05.070.0010.i</v>
          </cell>
          <cell r="B16566" t="str">
            <v>- oltre 8333 fino a 11111 l/s [30000 - 40000 m³/h]</v>
          </cell>
          <cell r="C16566" t="str">
            <v>cad</v>
          </cell>
          <cell r="D16566" t="str">
            <v>17.005,65</v>
          </cell>
        </row>
        <row r="16567">
          <cell r="A16567" t="str">
            <v>1M.05.070.0010.j</v>
          </cell>
          <cell r="B16567" t="str">
            <v>- oltre 11111 fino a 15278 l/s [40000 - 55000 m³/h]</v>
          </cell>
          <cell r="C16567" t="str">
            <v>cad</v>
          </cell>
          <cell r="D16567" t="str">
            <v>20.956,13</v>
          </cell>
        </row>
        <row r="16568">
          <cell r="A16568" t="str">
            <v>1M.05.070.0010.k</v>
          </cell>
          <cell r="B16568" t="str">
            <v>- oltre 15278 fino a 20833 l/s [55000 - 75000 m³/h]</v>
          </cell>
          <cell r="C16568" t="str">
            <v>cad</v>
          </cell>
          <cell r="D16568" t="str">
            <v>25.676,11</v>
          </cell>
        </row>
        <row r="16569">
          <cell r="A16569" t="str">
            <v>1M.05.080</v>
          </cell>
          <cell r="B16569" t="str">
            <v>SEZIONI SPECIALI</v>
          </cell>
          <cell r="C16569"/>
          <cell r="D16569"/>
        </row>
        <row r="16570">
          <cell r="A16570" t="str">
            <v>1M.05.080.0010</v>
          </cell>
          <cell r="B16570" t="str">
            <v>Sezioni multi-zone in costruzione da interno, composte da: batteria di riscaldamento in rame-alluminio ad acqua calda; batteria di raffrescamento in rame-alluminio ad acqua refrigerata con bacino raccolta condensa in acciaio zincato; serrande di miscela e taratura per le varie zone; struttura portante in acciaio zincato o alluminio; pannellatura sandwich spessore mm 30 precoibentata formata da doppia lamiera in acciaio zincato con interposto isolamento termo acustico di adeguata densità.</v>
          </cell>
          <cell r="C16570"/>
          <cell r="D16570"/>
        </row>
        <row r="16571">
          <cell r="A16571" t="str">
            <v>1M.05.080.0010.a</v>
          </cell>
          <cell r="B16571" t="str">
            <v>- fino a 2777 l/s [10000 m³/h] - 92 kWt - 95 kWf</v>
          </cell>
          <cell r="C16571" t="str">
            <v>cad</v>
          </cell>
          <cell r="D16571" t="str">
            <v>1.000,14</v>
          </cell>
        </row>
        <row r="16572">
          <cell r="A16572" t="str">
            <v>1M.05.080.0010.b</v>
          </cell>
          <cell r="B16572" t="str">
            <v>- oltre 2777 fino a 4166 l/s [10000 - 15000 m³/h] - 138 kWt - 143 kWf</v>
          </cell>
          <cell r="C16572" t="str">
            <v>cad</v>
          </cell>
          <cell r="D16572" t="str">
            <v>2.219,33</v>
          </cell>
        </row>
        <row r="16573">
          <cell r="A16573" t="str">
            <v>1M.05.080.0010.c</v>
          </cell>
          <cell r="B16573" t="str">
            <v>- oltre 4166 fino a 6111 l/s [15000 - 22000 m³/h] - 202 kWt - 209 kWf</v>
          </cell>
          <cell r="C16573" t="str">
            <v>cad</v>
          </cell>
          <cell r="D16573" t="str">
            <v>2.767,13</v>
          </cell>
        </row>
        <row r="16574">
          <cell r="A16574" t="str">
            <v>1M.05.080.0010.d</v>
          </cell>
          <cell r="B16574" t="str">
            <v>- oltre 6111 fino a 8333 l/s [22000 - 30000 m³/h] - 276 kWt - 285 kWf</v>
          </cell>
          <cell r="C16574" t="str">
            <v>cad</v>
          </cell>
          <cell r="D16574" t="str">
            <v>3.234,51</v>
          </cell>
        </row>
        <row r="16575">
          <cell r="A16575" t="str">
            <v>1M.05.080.0010.e</v>
          </cell>
          <cell r="B16575" t="str">
            <v>- oltre 8333 fino a 11111 l/s [30000 - 40000 m³/h] - 368 kWt - 380 kWf</v>
          </cell>
          <cell r="C16575" t="str">
            <v>cad</v>
          </cell>
          <cell r="D16575" t="str">
            <v>4.457,26</v>
          </cell>
        </row>
        <row r="16576">
          <cell r="A16576" t="str">
            <v>1M.05.080.0010.f</v>
          </cell>
          <cell r="B16576" t="str">
            <v>- oltre 11111 fino a 15278 l/s [40000 - 55000 m³/h] - 506 kWt - 523 kWf</v>
          </cell>
          <cell r="C16576" t="str">
            <v>cad</v>
          </cell>
          <cell r="D16576" t="str">
            <v>6.403,01</v>
          </cell>
        </row>
        <row r="16577">
          <cell r="A16577" t="str">
            <v>1M.05.080.0010.g</v>
          </cell>
          <cell r="B16577" t="str">
            <v>- oltre 15278 fino a 20833 l/s [55000 - 75000 m³/h] - 690 kWt - 713 kWf</v>
          </cell>
          <cell r="C16577" t="str">
            <v>cad</v>
          </cell>
          <cell r="D16577" t="str">
            <v>9.251,00</v>
          </cell>
        </row>
        <row r="16578">
          <cell r="A16578" t="str">
            <v>1M.05.080.0020</v>
          </cell>
          <cell r="B16578" t="str">
            <v>Sezioni doppio condotto in costruzione da interno, composte da: batteria di riscaldamento in rame-alluminio ad acqua calda; batteria di raffrescamento in rame-alluminio ad acqua refrigerata con bacino raccolta condensa in acciaio zincato; struttura portante in acciaio zincato o alluminio; pannellatura sandwich spessore mm 30 precoibentata formata da doppia lamiera in acciaio zincato con interposto isolamento termo acustico di adeguata densità.</v>
          </cell>
          <cell r="C16578"/>
          <cell r="D16578"/>
        </row>
        <row r="16579">
          <cell r="A16579" t="str">
            <v>1M.05.080.0020.a</v>
          </cell>
          <cell r="B16579" t="str">
            <v>- fino a 2777 l/s [10000 m³/h] - 92 kWt - 95 kWf</v>
          </cell>
          <cell r="C16579" t="str">
            <v>cad</v>
          </cell>
          <cell r="D16579" t="str">
            <v>942,88</v>
          </cell>
        </row>
        <row r="16580">
          <cell r="A16580" t="str">
            <v>1M.05.080.0020.b</v>
          </cell>
          <cell r="B16580" t="str">
            <v>- oltre 2777 fino a 4166 l/s [10000 - 15000 m³/h] - 138 kWt - 143 kWf</v>
          </cell>
          <cell r="C16580" t="str">
            <v>cad</v>
          </cell>
          <cell r="D16580" t="str">
            <v>1.922,88</v>
          </cell>
        </row>
        <row r="16581">
          <cell r="A16581" t="str">
            <v>1M.05.080.0020.c</v>
          </cell>
          <cell r="B16581" t="str">
            <v>- oltre 4166 fino a 6111 l/s [15000 - 22000 m³/h] - 202 kWt - 209 kWf</v>
          </cell>
          <cell r="C16581" t="str">
            <v>cad</v>
          </cell>
          <cell r="D16581" t="str">
            <v>2.436,98</v>
          </cell>
        </row>
        <row r="16582">
          <cell r="A16582" t="str">
            <v>1M.05.080.0020.d</v>
          </cell>
          <cell r="B16582" t="str">
            <v>- oltre 6111 fino a 8333 l/s [22000 - 30000 m³/h] - 276 kWt - 285 kWf</v>
          </cell>
          <cell r="C16582" t="str">
            <v>cad</v>
          </cell>
          <cell r="D16582" t="str">
            <v>3.086,60</v>
          </cell>
        </row>
        <row r="16583">
          <cell r="A16583" t="str">
            <v>1M.05.080.0020.e</v>
          </cell>
          <cell r="B16583" t="str">
            <v>- oltre 8333 fino a 11111 l/s [30000 - 40000 m³/h] - 368 kWt - 380 kWf</v>
          </cell>
          <cell r="C16583" t="str">
            <v>cad</v>
          </cell>
          <cell r="D16583" t="str">
            <v>4.307,26</v>
          </cell>
        </row>
        <row r="16584">
          <cell r="A16584" t="str">
            <v>1M.05.080.0020.f</v>
          </cell>
          <cell r="B16584" t="str">
            <v>- oltre 11111 fino a 15278 l/s [40000 - 55000 m³/h] - 506 kWt - 523 kWf</v>
          </cell>
          <cell r="C16584" t="str">
            <v>cad</v>
          </cell>
          <cell r="D16584" t="str">
            <v>6.225,77</v>
          </cell>
        </row>
        <row r="16585">
          <cell r="A16585" t="str">
            <v>1M.05.080.0020.g</v>
          </cell>
          <cell r="B16585" t="str">
            <v>- oltre 15278 fino a 20833 l/s [55000 - 75000 m³/h] - 690 kWt - 713 kWf</v>
          </cell>
          <cell r="C16585" t="str">
            <v>cad</v>
          </cell>
          <cell r="D16585" t="str">
            <v>8.859,59</v>
          </cell>
        </row>
        <row r="16586">
          <cell r="A16586" t="str">
            <v>1M.05.090</v>
          </cell>
          <cell r="B16586" t="str">
            <v>AUMENTI DI PREZZO PER SEZIONI DA ESTERNO</v>
          </cell>
          <cell r="C16586"/>
          <cell r="D16586"/>
        </row>
        <row r="16587">
          <cell r="A16587" t="str">
            <v>1M.05.090.0010</v>
          </cell>
          <cell r="B16587"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16587"/>
          <cell r="D16587"/>
        </row>
        <row r="16588">
          <cell r="A16588" t="str">
            <v>1M.05.090.0010.a</v>
          </cell>
          <cell r="B16588" t="str">
            <v>- fino a 694 l/s [2500 m³/h]</v>
          </cell>
          <cell r="C16588" t="str">
            <v>cad</v>
          </cell>
          <cell r="D16588" t="str">
            <v>105,84</v>
          </cell>
        </row>
        <row r="16589">
          <cell r="A16589" t="str">
            <v>1M.05.090.0010.b</v>
          </cell>
          <cell r="B16589" t="str">
            <v>- oltre 694 fino a 972 l/s [2500 - 3500 m³/h]</v>
          </cell>
          <cell r="C16589" t="str">
            <v>cad</v>
          </cell>
          <cell r="D16589" t="str">
            <v>137,74</v>
          </cell>
        </row>
        <row r="16590">
          <cell r="A16590" t="str">
            <v>1M.05.090.0010.c</v>
          </cell>
          <cell r="B16590" t="str">
            <v>- oltre 972 fino a 1388 l/s [3500 - 5000 m³/h]</v>
          </cell>
          <cell r="C16590" t="str">
            <v>cad</v>
          </cell>
          <cell r="D16590" t="str">
            <v>165,06</v>
          </cell>
        </row>
        <row r="16591">
          <cell r="A16591" t="str">
            <v>1M.05.090.0010.d</v>
          </cell>
          <cell r="B16591" t="str">
            <v>- oltre 1388 fino a 2777 l/s [5000 - 10000 m³/h]</v>
          </cell>
          <cell r="C16591" t="str">
            <v>cad</v>
          </cell>
          <cell r="D16591" t="str">
            <v>190,65</v>
          </cell>
        </row>
        <row r="16592">
          <cell r="A16592" t="str">
            <v>1M.05.090.0010.e</v>
          </cell>
          <cell r="B16592" t="str">
            <v>- oltre 2777 fino a 6111 l/s [10000 - 22000 m³/h]</v>
          </cell>
          <cell r="C16592" t="str">
            <v>cad</v>
          </cell>
          <cell r="D16592" t="str">
            <v>240,09</v>
          </cell>
        </row>
        <row r="16593">
          <cell r="A16593" t="str">
            <v>1M.05.090.0010.f</v>
          </cell>
          <cell r="B16593" t="str">
            <v>- oltre 6111 fino a 15278 l/s [22000 - 55000 m³/h]</v>
          </cell>
          <cell r="C16593" t="str">
            <v>cad</v>
          </cell>
          <cell r="D16593" t="str">
            <v>308,94</v>
          </cell>
        </row>
        <row r="16594">
          <cell r="A16594" t="str">
            <v>1M.05.090.0010.g</v>
          </cell>
          <cell r="B16594" t="str">
            <v>- oltre 15278 fino a 20833 l/s [55000 - 75000 m³/h]</v>
          </cell>
          <cell r="C16594" t="str">
            <v>cad</v>
          </cell>
          <cell r="D16594" t="str">
            <v>391,92</v>
          </cell>
        </row>
        <row r="16595">
          <cell r="A16595" t="str">
            <v>1M.05.090.0020</v>
          </cell>
          <cell r="B16595"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16595"/>
          <cell r="D16595"/>
        </row>
        <row r="16596">
          <cell r="A16596" t="str">
            <v>1M.05.090.0020.a</v>
          </cell>
          <cell r="B16596" t="str">
            <v>- fino a 694 l/s [2500 m³/h]</v>
          </cell>
          <cell r="C16596" t="str">
            <v>cad</v>
          </cell>
          <cell r="D16596" t="str">
            <v>198,50</v>
          </cell>
        </row>
        <row r="16597">
          <cell r="A16597" t="str">
            <v>1M.05.090.0020.b</v>
          </cell>
          <cell r="B16597" t="str">
            <v>- oltre 694 fino a 972 l/s [2500 - 3500 m³/h]</v>
          </cell>
          <cell r="C16597" t="str">
            <v>cad</v>
          </cell>
          <cell r="D16597" t="str">
            <v>360,22</v>
          </cell>
        </row>
        <row r="16598">
          <cell r="A16598" t="str">
            <v>1M.05.090.0020.c</v>
          </cell>
          <cell r="B16598" t="str">
            <v>- oltre 972 fino a 1388 l/s [3500 - 5000 m³/h]</v>
          </cell>
          <cell r="C16598" t="str">
            <v>cad</v>
          </cell>
          <cell r="D16598" t="str">
            <v>420,16</v>
          </cell>
        </row>
        <row r="16599">
          <cell r="A16599" t="str">
            <v>1M.05.090.0020.d</v>
          </cell>
          <cell r="B16599" t="str">
            <v>- oltre 1388 fino a 1944 l/s [5000 - 7000 m³/h]</v>
          </cell>
          <cell r="C16599" t="str">
            <v>cad</v>
          </cell>
          <cell r="D16599" t="str">
            <v>508,38</v>
          </cell>
        </row>
        <row r="16600">
          <cell r="A16600" t="str">
            <v>1M.05.090.0020.e</v>
          </cell>
          <cell r="B16600" t="str">
            <v>- oltre 1944 fino a 2777 l/s [7000 - 10000 m³/h]</v>
          </cell>
          <cell r="C16600" t="str">
            <v>cad</v>
          </cell>
          <cell r="D16600" t="str">
            <v>690,25</v>
          </cell>
        </row>
        <row r="16601">
          <cell r="A16601" t="str">
            <v>1M.05.090.0020.f</v>
          </cell>
          <cell r="B16601" t="str">
            <v>- oltre 2777 fino a 4166 l/s [10000 - 15000 m³/h]</v>
          </cell>
          <cell r="C16601" t="str">
            <v>cad</v>
          </cell>
          <cell r="D16601" t="str">
            <v>838,53</v>
          </cell>
        </row>
        <row r="16602">
          <cell r="A16602" t="str">
            <v>1M.05.090.0020.g</v>
          </cell>
          <cell r="B16602" t="str">
            <v>- oltre 4166 fino a 6111 l/s [15000 - 22000 m³/h]</v>
          </cell>
          <cell r="C16602" t="str">
            <v>cad</v>
          </cell>
          <cell r="D16602" t="str">
            <v>1.175,79</v>
          </cell>
        </row>
        <row r="16603">
          <cell r="A16603" t="str">
            <v>1M.05.090.0020.h</v>
          </cell>
          <cell r="B16603" t="str">
            <v>- oltre 6111 fino a 15278 l/s [22000 - 55000 m³/h]</v>
          </cell>
          <cell r="C16603" t="str">
            <v>cad</v>
          </cell>
          <cell r="D16603" t="str">
            <v>1.285,27</v>
          </cell>
        </row>
        <row r="16604">
          <cell r="A16604" t="str">
            <v>1M.05.090.0020.i</v>
          </cell>
          <cell r="B16604" t="str">
            <v>- oltre 15278 fino a 20833 l/s [55000 - 75000 m³/h]</v>
          </cell>
          <cell r="C16604" t="str">
            <v>cad</v>
          </cell>
          <cell r="D16604" t="str">
            <v>1.359,40</v>
          </cell>
        </row>
        <row r="16605">
          <cell r="A16605" t="str">
            <v>1M.05.090.0030</v>
          </cell>
          <cell r="B16605"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16605"/>
          <cell r="D16605"/>
        </row>
        <row r="16606">
          <cell r="A16606" t="str">
            <v>1M.05.090.0030.a</v>
          </cell>
          <cell r="B16606" t="str">
            <v>- fino a 694 l/s [2500 m³/h]</v>
          </cell>
          <cell r="C16606" t="str">
            <v>cad</v>
          </cell>
          <cell r="D16606" t="str">
            <v>304,35</v>
          </cell>
        </row>
        <row r="16607">
          <cell r="A16607" t="str">
            <v>1M.05.090.0030.b</v>
          </cell>
          <cell r="B16607" t="str">
            <v>- oltre 694 fino a 972 l/s [2500 - 3500 m³/h]</v>
          </cell>
          <cell r="C16607" t="str">
            <v>cad</v>
          </cell>
          <cell r="D16607" t="str">
            <v>550,92</v>
          </cell>
        </row>
        <row r="16608">
          <cell r="A16608" t="str">
            <v>1M.05.090.0030.c</v>
          </cell>
          <cell r="B16608" t="str">
            <v>- oltre 972 fino a 1388 l/s [3500 - 5000 m³/h]</v>
          </cell>
          <cell r="C16608" t="str">
            <v>cad</v>
          </cell>
          <cell r="D16608" t="str">
            <v>735,25</v>
          </cell>
        </row>
        <row r="16609">
          <cell r="A16609" t="str">
            <v>1M.05.090.0030.d</v>
          </cell>
          <cell r="B16609" t="str">
            <v>- oltre 1388 fino a 1944 l/s [5000 - 7000 m³/h]</v>
          </cell>
          <cell r="C16609" t="str">
            <v>cad</v>
          </cell>
          <cell r="D16609" t="str">
            <v>847,31</v>
          </cell>
        </row>
        <row r="16610">
          <cell r="A16610" t="str">
            <v>1M.05.090.0030.e</v>
          </cell>
          <cell r="B16610" t="str">
            <v>- oltre 1944 fino a 2777 l/s [7000 - 10000 m³/h]</v>
          </cell>
          <cell r="C16610" t="str">
            <v>cad</v>
          </cell>
          <cell r="D16610" t="str">
            <v>1.170,41</v>
          </cell>
        </row>
        <row r="16611">
          <cell r="A16611" t="str">
            <v>1M.05.090.0030.f</v>
          </cell>
          <cell r="B16611" t="str">
            <v>- oltre 2777 fino a 4166 l/s [10000 - 15000 m³/h]</v>
          </cell>
          <cell r="C16611" t="str">
            <v>cad</v>
          </cell>
          <cell r="D16611" t="str">
            <v>1.500,51</v>
          </cell>
        </row>
        <row r="16612">
          <cell r="A16612" t="str">
            <v>1M.05.090.0030.g</v>
          </cell>
          <cell r="B16612" t="str">
            <v>- oltre 4166 fino a 6111 l/s [15000 - 22000 m³/h]</v>
          </cell>
          <cell r="C16612" t="str">
            <v>cad</v>
          </cell>
          <cell r="D16612" t="str">
            <v>2.090,29</v>
          </cell>
        </row>
        <row r="16613">
          <cell r="A16613" t="str">
            <v>1M.05.090.0030.h</v>
          </cell>
          <cell r="B16613" t="str">
            <v>- oltre 6111 fino a 8333 l/s [22000 - 30000 m³/h]</v>
          </cell>
          <cell r="C16613" t="str">
            <v>cad</v>
          </cell>
          <cell r="D16613" t="str">
            <v>2.478,74</v>
          </cell>
        </row>
        <row r="16614">
          <cell r="A16614" t="str">
            <v>1M.05.090.0030.i</v>
          </cell>
          <cell r="B16614" t="str">
            <v>- oltre 8333 fino a 11111 l/s [30000 - 40000 m³/h]</v>
          </cell>
          <cell r="C16614" t="str">
            <v>cad</v>
          </cell>
          <cell r="D16614" t="str">
            <v>3.213,17</v>
          </cell>
        </row>
        <row r="16615">
          <cell r="A16615" t="str">
            <v>1M.05.090.0030.j</v>
          </cell>
          <cell r="B16615" t="str">
            <v>- oltre 11111 fino a 15278 l/s [40000 - 55000 m³/h]</v>
          </cell>
          <cell r="C16615" t="str">
            <v>cad</v>
          </cell>
          <cell r="D16615" t="str">
            <v>4.193,07</v>
          </cell>
        </row>
        <row r="16616">
          <cell r="A16616" t="str">
            <v>1M.05.090.0030.k</v>
          </cell>
          <cell r="B16616" t="str">
            <v>- oltre 15278 fino a 20833 l/s [55000 - 75000 m³/h]</v>
          </cell>
          <cell r="C16616" t="str">
            <v>cad</v>
          </cell>
          <cell r="D16616" t="str">
            <v>5.049,22</v>
          </cell>
        </row>
        <row r="16617">
          <cell r="A16617" t="str">
            <v>1M.05.090.0040</v>
          </cell>
          <cell r="B16617"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16617"/>
          <cell r="D16617"/>
        </row>
        <row r="16618">
          <cell r="A16618" t="str">
            <v>1M.05.090.0040.a</v>
          </cell>
          <cell r="B16618" t="str">
            <v>- fino a 694 l/s [2500 m³/h]</v>
          </cell>
          <cell r="C16618" t="str">
            <v>cad</v>
          </cell>
          <cell r="D16618" t="str">
            <v>123,49</v>
          </cell>
        </row>
        <row r="16619">
          <cell r="A16619" t="str">
            <v>1M.05.090.0040.b</v>
          </cell>
          <cell r="B16619" t="str">
            <v>- oltre 694 fino a 972 l/s [2500 - 3500 m³/h]</v>
          </cell>
          <cell r="C16619" t="str">
            <v>cad</v>
          </cell>
          <cell r="D16619" t="str">
            <v>233,08</v>
          </cell>
        </row>
        <row r="16620">
          <cell r="A16620" t="str">
            <v>1M.05.090.0040.c</v>
          </cell>
          <cell r="B16620" t="str">
            <v>- oltre 972 fino a 1388 l/s [3500 - 5000 m³/h]</v>
          </cell>
          <cell r="C16620" t="str">
            <v>cad</v>
          </cell>
          <cell r="D16620" t="str">
            <v>270,09</v>
          </cell>
        </row>
        <row r="16621">
          <cell r="A16621" t="str">
            <v>1M.05.090.0040.d</v>
          </cell>
          <cell r="B16621" t="str">
            <v>- oltre 1388 fino a 1944 l/s [5000 - 7000 m³/h]</v>
          </cell>
          <cell r="C16621" t="str">
            <v>cad</v>
          </cell>
          <cell r="D16621" t="str">
            <v>317,76</v>
          </cell>
        </row>
        <row r="16622">
          <cell r="A16622" t="str">
            <v>1M.05.090.0040.e</v>
          </cell>
          <cell r="B16622" t="str">
            <v>- oltre 1944 fino a 2777 l/s [7000 - 10000 m³/h]</v>
          </cell>
          <cell r="C16622" t="str">
            <v>cad</v>
          </cell>
          <cell r="D16622" t="str">
            <v>420,16</v>
          </cell>
        </row>
        <row r="16623">
          <cell r="A16623" t="str">
            <v>1M.05.090.0040.f</v>
          </cell>
          <cell r="B16623" t="str">
            <v>- oltre 2777 fino a 4166 l/s [10000 - 15000 m³/h]</v>
          </cell>
          <cell r="C16623" t="str">
            <v>cad</v>
          </cell>
          <cell r="D16623" t="str">
            <v>485,47</v>
          </cell>
        </row>
        <row r="16624">
          <cell r="A16624" t="str">
            <v>1M.05.090.0040.g</v>
          </cell>
          <cell r="B16624" t="str">
            <v>- oltre 4166 fino a 6111 l/s [15000 - 22000 m³/h]</v>
          </cell>
          <cell r="C16624" t="str">
            <v>cad</v>
          </cell>
          <cell r="D16624" t="str">
            <v>653,22</v>
          </cell>
        </row>
        <row r="16625">
          <cell r="A16625" t="str">
            <v>1M.05.090.0040.h</v>
          </cell>
          <cell r="B16625" t="str">
            <v>- oltre 6111 fino a 8333 l/s [22000 - 30000 m³/h]</v>
          </cell>
          <cell r="C16625" t="str">
            <v>cad</v>
          </cell>
          <cell r="D16625" t="str">
            <v>826,24</v>
          </cell>
        </row>
        <row r="16626">
          <cell r="A16626" t="str">
            <v>1M.05.090.0040.i</v>
          </cell>
          <cell r="B16626" t="str">
            <v>- oltre 8333 fino a 15278 l/s [30000 - 55000 m³/h]</v>
          </cell>
          <cell r="C16626" t="str">
            <v>cad</v>
          </cell>
          <cell r="D16626" t="str">
            <v>988,67</v>
          </cell>
        </row>
        <row r="16627">
          <cell r="A16627" t="str">
            <v>1M.05.090.0040.j</v>
          </cell>
          <cell r="B16627" t="str">
            <v>- oltre 15278 fino a 20833 l/s [55000 - 75000 m³/h]</v>
          </cell>
          <cell r="C16627" t="str">
            <v>cad</v>
          </cell>
          <cell r="D16627" t="str">
            <v>1.174,06</v>
          </cell>
        </row>
        <row r="16628">
          <cell r="A16628" t="str">
            <v>1M.05.090.0050</v>
          </cell>
          <cell r="B16628"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16628"/>
          <cell r="D16628"/>
        </row>
        <row r="16629">
          <cell r="A16629" t="str">
            <v>1M.05.090.0050.a</v>
          </cell>
          <cell r="B16629" t="str">
            <v>- fino a 694 l/s [2500 m³/h]</v>
          </cell>
          <cell r="C16629" t="str">
            <v>cad</v>
          </cell>
          <cell r="D16629" t="str">
            <v>123,49</v>
          </cell>
        </row>
        <row r="16630">
          <cell r="A16630" t="str">
            <v>1M.05.090.0050.b</v>
          </cell>
          <cell r="B16630" t="str">
            <v>- oltre 694 fino a 972 l/s [2500 - 3500 m³/h]</v>
          </cell>
          <cell r="C16630" t="str">
            <v>cad</v>
          </cell>
          <cell r="D16630" t="str">
            <v>286,07</v>
          </cell>
        </row>
        <row r="16631">
          <cell r="A16631" t="str">
            <v>1M.05.090.0050.c</v>
          </cell>
          <cell r="B16631" t="str">
            <v>- oltre 972 fino a 1388 l/s [3500 - 5000 m³/h]</v>
          </cell>
          <cell r="C16631" t="str">
            <v>cad</v>
          </cell>
          <cell r="D16631" t="str">
            <v>360,12</v>
          </cell>
        </row>
        <row r="16632">
          <cell r="A16632" t="str">
            <v>1M.05.090.0050.d</v>
          </cell>
          <cell r="B16632" t="str">
            <v>- oltre 1388 fino a 1944 l/s [5000 - 7000 m³/h]</v>
          </cell>
          <cell r="C16632" t="str">
            <v>cad</v>
          </cell>
          <cell r="D16632" t="str">
            <v>466,03</v>
          </cell>
        </row>
        <row r="16633">
          <cell r="A16633" t="str">
            <v>1M.05.090.0050.e</v>
          </cell>
          <cell r="B16633" t="str">
            <v>- oltre 1944 fino a 2777 l/s [7000 - 10000 m³/h]</v>
          </cell>
          <cell r="C16633" t="str">
            <v>cad</v>
          </cell>
          <cell r="D16633" t="str">
            <v>600,22</v>
          </cell>
        </row>
        <row r="16634">
          <cell r="A16634" t="str">
            <v>1M.05.090.0050.f</v>
          </cell>
          <cell r="B16634" t="str">
            <v>- oltre 2777 fino a 4166 l/s [10000 - 15000 m³/h]</v>
          </cell>
          <cell r="C16634" t="str">
            <v>cad</v>
          </cell>
          <cell r="D16634" t="str">
            <v>706,12</v>
          </cell>
        </row>
        <row r="16635">
          <cell r="A16635" t="str">
            <v>1M.05.090.0050.g</v>
          </cell>
          <cell r="B16635" t="str">
            <v>- oltre 4166 fino a 6111 l/s [15000 - 22000 m³/h]</v>
          </cell>
          <cell r="C16635" t="str">
            <v>cad</v>
          </cell>
          <cell r="D16635" t="str">
            <v>914,52</v>
          </cell>
        </row>
        <row r="16636">
          <cell r="A16636" t="str">
            <v>1M.05.090.0050.h</v>
          </cell>
          <cell r="B16636" t="str">
            <v>- oltre 6111 fino a 8333 l/s [22000 - 30000 m³/h]</v>
          </cell>
          <cell r="C16636" t="str">
            <v>cad</v>
          </cell>
          <cell r="D16636" t="str">
            <v>1.009,87</v>
          </cell>
        </row>
        <row r="16637">
          <cell r="A16637" t="str">
            <v>1M.05.090.0050.i</v>
          </cell>
          <cell r="B16637" t="str">
            <v>- oltre 8333 fino a 20333 l/s [30000 - 75000 m³/h]</v>
          </cell>
          <cell r="C16637" t="str">
            <v>cad</v>
          </cell>
          <cell r="D16637" t="str">
            <v>1.235,84</v>
          </cell>
        </row>
        <row r="16638">
          <cell r="A16638" t="str">
            <v>1M.05.090.0060</v>
          </cell>
          <cell r="B16638"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16638"/>
          <cell r="D16638"/>
        </row>
        <row r="16639">
          <cell r="A16639" t="str">
            <v>1M.05.090.0060.a</v>
          </cell>
          <cell r="B16639" t="str">
            <v>- fino a 694 l/s [2500 m³/h]</v>
          </cell>
          <cell r="C16639" t="str">
            <v>cad</v>
          </cell>
          <cell r="D16639" t="str">
            <v>189,66</v>
          </cell>
        </row>
        <row r="16640">
          <cell r="A16640" t="str">
            <v>1M.05.090.0060.b</v>
          </cell>
          <cell r="B16640" t="str">
            <v>- oltre 694 fino a 972 l/s [2500 - 3500 m³/h]</v>
          </cell>
          <cell r="C16640" t="str">
            <v>cad</v>
          </cell>
          <cell r="D16640" t="str">
            <v>392,01</v>
          </cell>
        </row>
        <row r="16641">
          <cell r="A16641" t="str">
            <v>1M.05.090.0060.c</v>
          </cell>
          <cell r="B16641" t="str">
            <v>- oltre 972 fino a 1388 l/s [3500 - 5000 m³/h]</v>
          </cell>
          <cell r="C16641" t="str">
            <v>cad</v>
          </cell>
          <cell r="D16641" t="str">
            <v>510,18</v>
          </cell>
        </row>
        <row r="16642">
          <cell r="A16642" t="str">
            <v>1M.05.090.0060.d</v>
          </cell>
          <cell r="B16642" t="str">
            <v>- oltre 1388 fino a 1944 l/s [5000 - 7000 m³/h]</v>
          </cell>
          <cell r="C16642" t="str">
            <v>cad</v>
          </cell>
          <cell r="D16642" t="str">
            <v>656,67</v>
          </cell>
        </row>
        <row r="16643">
          <cell r="A16643" t="str">
            <v>1M.05.090.0060.e</v>
          </cell>
          <cell r="B16643" t="str">
            <v>- oltre 1944 fino a 2777 l/s [7000 - 10000 m³/h]</v>
          </cell>
          <cell r="C16643" t="str">
            <v>cad</v>
          </cell>
          <cell r="D16643" t="str">
            <v>750,26</v>
          </cell>
        </row>
        <row r="16644">
          <cell r="A16644" t="str">
            <v>1M.05.090.0060.f</v>
          </cell>
          <cell r="B16644" t="str">
            <v>- oltre 2777 fino a 4166 l/s [10000 - 15000 m³/h]</v>
          </cell>
          <cell r="C16644" t="str">
            <v>cad</v>
          </cell>
          <cell r="D16644" t="str">
            <v>970,93</v>
          </cell>
        </row>
        <row r="16645">
          <cell r="A16645" t="str">
            <v>1M.05.090.0060.g</v>
          </cell>
          <cell r="B16645" t="str">
            <v>- oltre 4166 fino a 6111 l/s [15000 - 22000 m³/h]</v>
          </cell>
          <cell r="C16645" t="str">
            <v>cad</v>
          </cell>
          <cell r="D16645" t="str">
            <v>1.045,17</v>
          </cell>
        </row>
        <row r="16646">
          <cell r="A16646" t="str">
            <v>1M.05.090.0060.h</v>
          </cell>
          <cell r="B16646" t="str">
            <v>- oltre 6111 fino a 8333 l/s [22000 - 30000 m³/h]</v>
          </cell>
          <cell r="C16646" t="str">
            <v>cad</v>
          </cell>
          <cell r="D16646" t="str">
            <v>1.285,27</v>
          </cell>
        </row>
        <row r="16647">
          <cell r="A16647" t="str">
            <v>1M.05.090.0060.i</v>
          </cell>
          <cell r="B16647" t="str">
            <v>- oltre 8333 fino a 20833 l/s [30000 - 75000 m³/h]</v>
          </cell>
          <cell r="C16647" t="str">
            <v>cad</v>
          </cell>
          <cell r="D16647" t="str">
            <v>1.112,24</v>
          </cell>
        </row>
        <row r="16648">
          <cell r="A16648" t="str">
            <v>1M.05.090.0070</v>
          </cell>
          <cell r="B16648"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16648"/>
          <cell r="D16648"/>
        </row>
        <row r="16649">
          <cell r="A16649" t="str">
            <v>1M.05.090.0070.a</v>
          </cell>
          <cell r="B16649" t="str">
            <v>- fino a 694 l/s [2500 m³/h]</v>
          </cell>
          <cell r="C16649" t="str">
            <v>cad</v>
          </cell>
          <cell r="D16649" t="str">
            <v>123,49</v>
          </cell>
        </row>
        <row r="16650">
          <cell r="A16650" t="str">
            <v>1M.05.090.0070.b</v>
          </cell>
          <cell r="B16650" t="str">
            <v>- oltre 694 fino a 972 l/s [2500 - 3500 m³/h]</v>
          </cell>
          <cell r="C16650" t="str">
            <v>cad</v>
          </cell>
          <cell r="D16650" t="str">
            <v>286,07</v>
          </cell>
        </row>
        <row r="16651">
          <cell r="A16651" t="str">
            <v>1M.05.090.0070.c</v>
          </cell>
          <cell r="B16651" t="str">
            <v>- oltre 972 fino a 1388 l/s [3500 - 5000 m³/h]</v>
          </cell>
          <cell r="C16651" t="str">
            <v>cad</v>
          </cell>
          <cell r="D16651" t="str">
            <v>375,14</v>
          </cell>
        </row>
        <row r="16652">
          <cell r="A16652" t="str">
            <v>1M.05.090.0070.d</v>
          </cell>
          <cell r="B16652" t="str">
            <v>- oltre 1388 fino a 1944 l/s [5000 - 7000 m³/h]</v>
          </cell>
          <cell r="C16652" t="str">
            <v>cad</v>
          </cell>
          <cell r="D16652" t="str">
            <v>508,38</v>
          </cell>
        </row>
        <row r="16653">
          <cell r="A16653" t="str">
            <v>1M.05.090.0070.e</v>
          </cell>
          <cell r="B16653" t="str">
            <v>- oltre 1944 fino a 2777 l/s [7000 - 10000 m³/h]</v>
          </cell>
          <cell r="C16653" t="str">
            <v>cad</v>
          </cell>
          <cell r="D16653" t="str">
            <v>690,25</v>
          </cell>
        </row>
        <row r="16654">
          <cell r="A16654" t="str">
            <v>1M.05.090.0070.f</v>
          </cell>
          <cell r="B16654" t="str">
            <v>- oltre 2777 fino a 4166 l/s [10000 - 15000 m³/h]</v>
          </cell>
          <cell r="C16654" t="str">
            <v>cad</v>
          </cell>
          <cell r="D16654" t="str">
            <v>970,93</v>
          </cell>
        </row>
        <row r="16655">
          <cell r="A16655" t="str">
            <v>1M.05.090.0070.g</v>
          </cell>
          <cell r="B16655" t="str">
            <v>- oltre 4166 fino a 6111 l/s [15000 - 22000 m³/h]</v>
          </cell>
          <cell r="C16655" t="str">
            <v>cad</v>
          </cell>
          <cell r="D16655" t="str">
            <v>1.241,11</v>
          </cell>
        </row>
        <row r="16656">
          <cell r="A16656" t="str">
            <v>1M.05.090.0070.h</v>
          </cell>
          <cell r="B16656" t="str">
            <v>- oltre 6111 fino a 8333 l/s [22000 - 30000 m³/h]</v>
          </cell>
          <cell r="C16656" t="str">
            <v>cad</v>
          </cell>
          <cell r="D16656" t="str">
            <v>1.652,50</v>
          </cell>
        </row>
        <row r="16657">
          <cell r="A16657" t="str">
            <v>1M.05.090.0070.i</v>
          </cell>
          <cell r="B16657" t="str">
            <v>- oltre 8333 fino a 20833 l/s [30000 - 75000 m³/h]</v>
          </cell>
          <cell r="C16657" t="str">
            <v>cad</v>
          </cell>
          <cell r="D16657" t="str">
            <v>1.977,33</v>
          </cell>
        </row>
        <row r="16658">
          <cell r="A16658" t="str">
            <v>1M.05.090.0080</v>
          </cell>
          <cell r="B16658"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16658"/>
          <cell r="D16658"/>
        </row>
        <row r="16659">
          <cell r="A16659" t="str">
            <v>1M.05.090.0080.a</v>
          </cell>
          <cell r="B16659" t="str">
            <v>- fino a 694 l/s [2500 m³/h]</v>
          </cell>
          <cell r="C16659" t="str">
            <v>cad</v>
          </cell>
          <cell r="D16659" t="str">
            <v>410,19</v>
          </cell>
        </row>
        <row r="16660">
          <cell r="A16660" t="str">
            <v>1M.05.090.0080.b</v>
          </cell>
          <cell r="B16660" t="str">
            <v>- oltre 694 fino a 972 l/s [2500 - 3500 m³/h]</v>
          </cell>
          <cell r="C16660" t="str">
            <v>cad</v>
          </cell>
          <cell r="D16660" t="str">
            <v>805,18</v>
          </cell>
        </row>
        <row r="16661">
          <cell r="A16661" t="str">
            <v>1M.05.090.0080.c</v>
          </cell>
          <cell r="B16661" t="str">
            <v>- oltre 972 fino a 1388 l/s [3500 - 5000 m³/h]</v>
          </cell>
          <cell r="C16661" t="str">
            <v>cad</v>
          </cell>
          <cell r="D16661" t="str">
            <v>915,33</v>
          </cell>
        </row>
        <row r="16662">
          <cell r="A16662" t="str">
            <v>1M.05.090.0080.d</v>
          </cell>
          <cell r="B16662" t="str">
            <v>- oltre 1388 fino a 6111 l/s [5000 - 22000 m³/h]</v>
          </cell>
          <cell r="C16662" t="str">
            <v>cad</v>
          </cell>
          <cell r="D16662" t="str">
            <v>953,24</v>
          </cell>
        </row>
        <row r="16663">
          <cell r="A16663" t="str">
            <v>1M.05.110</v>
          </cell>
          <cell r="B16663" t="str">
            <v>AUMENTI DI PREZZO PER MAGGIOR ISOLAMENTO TERMO ACUSTICO</v>
          </cell>
          <cell r="C16663"/>
          <cell r="D16663"/>
        </row>
        <row r="16664">
          <cell r="A16664" t="str">
            <v>1M.05.110.0010</v>
          </cell>
          <cell r="B16664" t="str">
            <v>Aumenti di prezzo per tutte le sezioni comprese nel presente capitolo, per ogni 10 mm in più di isolamento termo acustico nella pannellatura sandwich, compreso nel prezzo anche il maggior costo delle lamiere di contenimento.</v>
          </cell>
          <cell r="C16664" t="str">
            <v>m² x cm</v>
          </cell>
          <cell r="D16664" t="str">
            <v>3,64</v>
          </cell>
        </row>
        <row r="16665">
          <cell r="A16665" t="str">
            <v>1M.06 - UNITA' DI TRATTAMENTO ARIA AD ARMADIO E PENSILI</v>
          </cell>
          <cell r="B16665"/>
          <cell r="C16665"/>
          <cell r="D16665"/>
        </row>
        <row r="16666">
          <cell r="A16666" t="str">
            <v>1M</v>
          </cell>
          <cell r="B16666" t="str">
            <v>OPERE COMPIUTE IMPIANTI MECCANICI</v>
          </cell>
          <cell r="C16666"/>
          <cell r="D16666"/>
        </row>
        <row r="16667">
          <cell r="A16667" t="str">
            <v>1M.06</v>
          </cell>
          <cell r="B16667" t="str">
            <v>UNITA' DI TRATTAMENTO ARIA AD ARMADIO E PENSILI</v>
          </cell>
          <cell r="C16667"/>
          <cell r="D16667"/>
        </row>
        <row r="16668">
          <cell r="A16668" t="str">
            <v>1M.06.010</v>
          </cell>
          <cell r="B16668" t="str">
            <v>TERMOVENTILATORI</v>
          </cell>
          <cell r="C16668"/>
          <cell r="D16668"/>
        </row>
        <row r="16669">
          <cell r="A16669" t="str">
            <v>1M.06.010.0010</v>
          </cell>
          <cell r="B16669" t="str">
            <v>Termoventilatori verticali o orizzontali ad armadio canalizzabili, composti da: serranda aria esterna; griglia ricircolo; filtri aria rigenerabile; batteria riscaldamento in rame-alluminio; ventilatori centrifughi con motore 380 V - 3f - 50 Hz e trasmissione; armadio in lamiera d'acciaio verniciato.</v>
          </cell>
          <cell r="C16669"/>
          <cell r="D16669"/>
        </row>
        <row r="16670">
          <cell r="A16670" t="str">
            <v>1M.06.010.0010.a</v>
          </cell>
          <cell r="B16670" t="str">
            <v>- fino a 4000 m³/h - fino a 40 kW</v>
          </cell>
          <cell r="C16670" t="str">
            <v>cad</v>
          </cell>
          <cell r="D16670" t="str">
            <v>2.483,67</v>
          </cell>
        </row>
        <row r="16671">
          <cell r="A16671" t="str">
            <v>1M.06.010.0010.b</v>
          </cell>
          <cell r="B16671" t="str">
            <v>- fino a 4000 m³/h - oltre 40 fino a 60 kW</v>
          </cell>
          <cell r="C16671" t="str">
            <v>cad</v>
          </cell>
          <cell r="D16671" t="str">
            <v>2.687,48</v>
          </cell>
        </row>
        <row r="16672">
          <cell r="A16672" t="str">
            <v>1M.06.010.0010.c</v>
          </cell>
          <cell r="B16672" t="str">
            <v>- oltre 4000 fino a 6500 m³/h - oltre 40 fino a 60 kW</v>
          </cell>
          <cell r="C16672" t="str">
            <v>cad</v>
          </cell>
          <cell r="D16672" t="str">
            <v>2.838,95</v>
          </cell>
        </row>
        <row r="16673">
          <cell r="A16673" t="str">
            <v>1M.06.010.0010.d</v>
          </cell>
          <cell r="B16673" t="str">
            <v>- oltre 4000 fino a 6500 m³/h - oltre 60 fino a 90 kW</v>
          </cell>
          <cell r="C16673" t="str">
            <v>cad</v>
          </cell>
          <cell r="D16673" t="str">
            <v>3.067,53</v>
          </cell>
        </row>
        <row r="16674">
          <cell r="A16674" t="str">
            <v>1M.06.010.0010.e</v>
          </cell>
          <cell r="B16674" t="str">
            <v>- oltre 6500 fino a 9500 m³/h - oltre 60 fino a 90 kW</v>
          </cell>
          <cell r="C16674" t="str">
            <v>cad</v>
          </cell>
          <cell r="D16674" t="str">
            <v>3.613,69</v>
          </cell>
        </row>
        <row r="16675">
          <cell r="A16675" t="str">
            <v>1M.06.010.0010.f</v>
          </cell>
          <cell r="B16675" t="str">
            <v>- oltre 6500 fino a 9500 m³/h - oltre 90 fino a 150 kW</v>
          </cell>
          <cell r="C16675" t="str">
            <v>cad</v>
          </cell>
          <cell r="D16675" t="str">
            <v>3.935,45</v>
          </cell>
        </row>
        <row r="16676">
          <cell r="A16676" t="str">
            <v>1M.06.010.0010.g</v>
          </cell>
          <cell r="B16676" t="str">
            <v>- oltre 9500 fino a 14000 m³/h - oltre 90 fino a 150 kW</v>
          </cell>
          <cell r="C16676" t="str">
            <v>cad</v>
          </cell>
          <cell r="D16676" t="str">
            <v>4.551,29</v>
          </cell>
        </row>
        <row r="16677">
          <cell r="A16677" t="str">
            <v>1M.06.010.0010.h</v>
          </cell>
          <cell r="B16677" t="str">
            <v>- oltre 9500 fino a 14000 m³/h - oltre 150 fino a 200 kW</v>
          </cell>
          <cell r="C16677" t="str">
            <v>cad</v>
          </cell>
          <cell r="D16677" t="str">
            <v>5.206,45</v>
          </cell>
        </row>
        <row r="16678">
          <cell r="A16678" t="str">
            <v>1M.06.010.0010.i</v>
          </cell>
          <cell r="B16678" t="str">
            <v>- oltre 14000 fino a 19000 m³/h - oltre 150 fino a 200 kW</v>
          </cell>
          <cell r="C16678" t="str">
            <v>cad</v>
          </cell>
          <cell r="D16678" t="str">
            <v>5.404,44</v>
          </cell>
        </row>
        <row r="16679">
          <cell r="A16679" t="str">
            <v>1M.06.010.0010.j</v>
          </cell>
          <cell r="B16679" t="str">
            <v>- oltre 14000 fino a 19000 m³/h - oltre 200 fino a 300 kW</v>
          </cell>
          <cell r="C16679" t="str">
            <v>cad</v>
          </cell>
          <cell r="D16679" t="str">
            <v>5.602,45</v>
          </cell>
        </row>
        <row r="16680">
          <cell r="A16680" t="str">
            <v>1M.06.010.0020</v>
          </cell>
          <cell r="B16680" t="str">
            <v>Termoventilatori pensili canalizzabili, composti da: sezione aspirante con 2 serrande; filtro aria rigenerabile; batteria riscaldamento in rame-alluminio; ventilatore centrifugo con motore 220 V - 1f - 50 Hz e commutatore a 4 velocità; armadio in lamiera d'acciaio verniciato; staffaggi.</v>
          </cell>
          <cell r="C16680"/>
          <cell r="D16680"/>
        </row>
        <row r="16681">
          <cell r="A16681" t="str">
            <v>1M.06.010.0020.a</v>
          </cell>
          <cell r="B16681" t="str">
            <v>- fino a 500 m³/h - fino a 10 kW</v>
          </cell>
          <cell r="C16681" t="str">
            <v>cad</v>
          </cell>
          <cell r="D16681" t="str">
            <v>1.352,21</v>
          </cell>
        </row>
        <row r="16682">
          <cell r="A16682" t="str">
            <v>1M.06.010.0020.b</v>
          </cell>
          <cell r="B16682" t="str">
            <v>- oltre 500 fino a 1400 m³/h - oltre 10 fino a 20 kW</v>
          </cell>
          <cell r="C16682" t="str">
            <v>cad</v>
          </cell>
          <cell r="D16682" t="str">
            <v>1.419,18</v>
          </cell>
        </row>
        <row r="16683">
          <cell r="A16683" t="str">
            <v>1M.06.010.0020.c</v>
          </cell>
          <cell r="B16683" t="str">
            <v>- oltre 1400 fino a 2000 m³/h - fino a 20 kW</v>
          </cell>
          <cell r="C16683" t="str">
            <v>cad</v>
          </cell>
          <cell r="D16683" t="str">
            <v>1.512,59</v>
          </cell>
        </row>
        <row r="16684">
          <cell r="A16684" t="str">
            <v>1M.06.010.0020.d</v>
          </cell>
          <cell r="B16684" t="str">
            <v>- oltre 1400 fino a 2000 m³/h - oltre 20 fino a 25 kW</v>
          </cell>
          <cell r="C16684" t="str">
            <v>cad</v>
          </cell>
          <cell r="D16684" t="str">
            <v>1.626,13</v>
          </cell>
        </row>
        <row r="16685">
          <cell r="A16685" t="str">
            <v>1M.06.010.0020.e</v>
          </cell>
          <cell r="B16685" t="str">
            <v>- oltre 2000 fino a 3000 m³/h - fino a 25 kW</v>
          </cell>
          <cell r="C16685" t="str">
            <v>cad</v>
          </cell>
          <cell r="D16685" t="str">
            <v>1.777,55</v>
          </cell>
        </row>
        <row r="16686">
          <cell r="A16686" t="str">
            <v>1M.06.010.0020.f</v>
          </cell>
          <cell r="B16686" t="str">
            <v>- oltre 2000 fino a 3000 m³/h - oltre 25 fino a 40 kW</v>
          </cell>
          <cell r="C16686" t="str">
            <v>cad</v>
          </cell>
          <cell r="D16686" t="str">
            <v>1.917,31</v>
          </cell>
        </row>
        <row r="16687">
          <cell r="A16687" t="str">
            <v>1M.06.010.0020.g</v>
          </cell>
          <cell r="B16687" t="str">
            <v>- oltre 3000 fino a 5000 m³/h - fino a 40 kW</v>
          </cell>
          <cell r="C16687" t="str">
            <v>cad</v>
          </cell>
          <cell r="D16687" t="str">
            <v>2.428,58</v>
          </cell>
        </row>
        <row r="16688">
          <cell r="A16688" t="str">
            <v>1M.06.010.0020.h</v>
          </cell>
          <cell r="B16688" t="str">
            <v>- oltre 3000 fino a 5000 m³/h - oltre 40 fino a 70 kW</v>
          </cell>
          <cell r="C16688" t="str">
            <v>cad</v>
          </cell>
          <cell r="D16688" t="str">
            <v>2.613,49</v>
          </cell>
        </row>
        <row r="16689">
          <cell r="A16689" t="str">
            <v>1M.06.020</v>
          </cell>
          <cell r="B16689" t="str">
            <v>CONDIZIONATORI</v>
          </cell>
          <cell r="C16689"/>
          <cell r="D16689"/>
        </row>
        <row r="16690">
          <cell r="A16690" t="str">
            <v>1M.06.020.0010</v>
          </cell>
          <cell r="B16690" t="str">
            <v>Condizionatori verticali o orizzontali ad armadio canalizzabili, composti da: serranda aria esterna; grigia ricircolo; filtro aria rigenerabile; 1 batteria riscaldamento / raffrescamento in rame-alluminio; bacinella condensa; ventilatore centrifugo con motore 380 V - 3f - 50 Hz e trasmissione; armadio in lamiera d'acciaio verniciato.</v>
          </cell>
          <cell r="C16690"/>
          <cell r="D16690"/>
        </row>
        <row r="16691">
          <cell r="A16691" t="str">
            <v>1M.06.020.0010.a</v>
          </cell>
          <cell r="B16691" t="str">
            <v>- fino a 4000 m³/h - fino a 40 kWf</v>
          </cell>
          <cell r="C16691" t="str">
            <v>cad</v>
          </cell>
          <cell r="D16691" t="str">
            <v>2.866,37</v>
          </cell>
        </row>
        <row r="16692">
          <cell r="A16692" t="str">
            <v>1M.06.020.0010.b</v>
          </cell>
          <cell r="B16692" t="str">
            <v>- fino a 4000 m³/h - oltre 40 fino a 60 kWf</v>
          </cell>
          <cell r="C16692" t="str">
            <v>cad</v>
          </cell>
          <cell r="D16692" t="str">
            <v>3.068,73</v>
          </cell>
        </row>
        <row r="16693">
          <cell r="A16693" t="str">
            <v>1M.06.020.0010.c</v>
          </cell>
          <cell r="B16693" t="str">
            <v>- batteria riscaldante integrativa per condizionatore verticale o orizzontale ad armadio canalizzabile</v>
          </cell>
          <cell r="C16693" t="str">
            <v>cad</v>
          </cell>
          <cell r="D16693" t="str">
            <v>473,26</v>
          </cell>
        </row>
        <row r="16694">
          <cell r="A16694" t="str">
            <v>1M.06.020.0010.d</v>
          </cell>
          <cell r="B16694" t="str">
            <v>- oltre 4000 fino a 6500 m³/h - oltre 40 fino a 60 kWf</v>
          </cell>
          <cell r="C16694" t="str">
            <v>cad</v>
          </cell>
          <cell r="D16694" t="str">
            <v>3.228,92</v>
          </cell>
        </row>
        <row r="16695">
          <cell r="A16695" t="str">
            <v>1M.06.020.0010.e</v>
          </cell>
          <cell r="B16695" t="str">
            <v>- oltre 4000 fino a 6500 m³/h - oltre 60 fino a 90 kWf</v>
          </cell>
          <cell r="C16695" t="str">
            <v>cad</v>
          </cell>
          <cell r="D16695" t="str">
            <v>3.318,58</v>
          </cell>
        </row>
        <row r="16696">
          <cell r="A16696" t="str">
            <v>1M.06.020.0010.f</v>
          </cell>
          <cell r="B16696" t="str">
            <v>- batteria riscaldante integrativa per condizionatore verticale o orizzontale ad armadio canalizzabile</v>
          </cell>
          <cell r="C16696" t="str">
            <v>cad</v>
          </cell>
          <cell r="D16696" t="str">
            <v>655,28</v>
          </cell>
        </row>
        <row r="16697">
          <cell r="A16697" t="str">
            <v>1M.06.020.0010.g</v>
          </cell>
          <cell r="B16697" t="str">
            <v>- oltre 6500 fino a 9500 m³/h - oltre 60 fino a 90 kWf</v>
          </cell>
          <cell r="C16697" t="str">
            <v>cad</v>
          </cell>
          <cell r="D16697" t="str">
            <v>4.079,59</v>
          </cell>
        </row>
        <row r="16698">
          <cell r="A16698" t="str">
            <v>1M.06.020.0010.h</v>
          </cell>
          <cell r="B16698" t="str">
            <v>- oltre 6500 fino a 9500 m³/h - oltre 90 fino a 150 kWf</v>
          </cell>
          <cell r="C16698" t="str">
            <v>cad</v>
          </cell>
          <cell r="D16698" t="str">
            <v>4.402,79</v>
          </cell>
        </row>
        <row r="16699">
          <cell r="A16699" t="str">
            <v>1M.06.020.0010.i</v>
          </cell>
          <cell r="B16699" t="str">
            <v>- batteria riscaldante integrativa per condizionatore verticale o orizzontale ad armadio canalizzabile</v>
          </cell>
          <cell r="C16699" t="str">
            <v>cad</v>
          </cell>
          <cell r="D16699" t="str">
            <v>653,79</v>
          </cell>
        </row>
        <row r="16700">
          <cell r="A16700" t="str">
            <v>1M.06.020.0010.j</v>
          </cell>
          <cell r="B16700" t="str">
            <v>- oltre 9500 fino a 14000 m³/h - oltre 90 fino a 150 kWf</v>
          </cell>
          <cell r="C16700" t="str">
            <v>cad</v>
          </cell>
          <cell r="D16700" t="str">
            <v>5.028,85</v>
          </cell>
        </row>
        <row r="16701">
          <cell r="A16701" t="str">
            <v>1M.06.020.0010.k</v>
          </cell>
          <cell r="B16701" t="str">
            <v>- oltre 9500 fino a 14000 m³/h - oltre 150 fino a 200 kWf</v>
          </cell>
          <cell r="C16701" t="str">
            <v>cad</v>
          </cell>
          <cell r="D16701" t="str">
            <v>5.685,45</v>
          </cell>
        </row>
        <row r="16702">
          <cell r="A16702" t="str">
            <v>1M.06.020.0010.l</v>
          </cell>
          <cell r="B16702" t="str">
            <v>- batteria riscaldante integrativa per condizionatore verticale o orizzontale ad armadio canalizzabile</v>
          </cell>
          <cell r="C16702" t="str">
            <v>cad</v>
          </cell>
          <cell r="D16702" t="str">
            <v>886,77</v>
          </cell>
        </row>
        <row r="16703">
          <cell r="A16703" t="str">
            <v>1M.06.020.0010.m</v>
          </cell>
          <cell r="B16703" t="str">
            <v>- oltre 14000 fino a 19000 m³/h - oltre 150 fino a 200 kWf</v>
          </cell>
          <cell r="C16703" t="str">
            <v>cad</v>
          </cell>
          <cell r="D16703" t="str">
            <v>5.513,65</v>
          </cell>
        </row>
        <row r="16704">
          <cell r="A16704" t="str">
            <v>1M.06.020.0010.n</v>
          </cell>
          <cell r="B16704" t="str">
            <v>- oltre 14000 fino a 19000 m³/h - oltre 200 fino a 300 kWf</v>
          </cell>
          <cell r="C16704" t="str">
            <v>cad</v>
          </cell>
          <cell r="D16704" t="str">
            <v>6.104,75</v>
          </cell>
        </row>
        <row r="16705">
          <cell r="A16705" t="str">
            <v>1M.06.020.0010.o</v>
          </cell>
          <cell r="B16705" t="str">
            <v>- batteria riscaldante integrativa per condizionatore verticale o orizzontale ad armadio canalizzabile</v>
          </cell>
          <cell r="C16705" t="str">
            <v>cad</v>
          </cell>
          <cell r="D16705" t="str">
            <v>978,51</v>
          </cell>
        </row>
        <row r="16706">
          <cell r="A16706" t="str">
            <v>1M.06.020.0020</v>
          </cell>
          <cell r="B16706" t="str">
            <v>Condizionatori pensili canalizzabili, composti da: sezione aspirante con 2 serrande; filtro aria rigenerabile; 1 batteria raffrescamento / riscaldamento in rame-alluminio; bacinella condensa; ventilatore centrifugo con motore 220 V - 1f - 50 Hz e commutatore a 4 velocità; armadio in lamiera d'acciaio verniciato; staffaggi.</v>
          </cell>
          <cell r="C16706"/>
          <cell r="D16706"/>
        </row>
        <row r="16707">
          <cell r="A16707" t="str">
            <v>1M.06.020.0020.a</v>
          </cell>
          <cell r="B16707" t="str">
            <v>- fino a 500 m³/h - fino a 10 kWf</v>
          </cell>
          <cell r="C16707" t="str">
            <v>cad</v>
          </cell>
          <cell r="D16707" t="str">
            <v>1.955,60</v>
          </cell>
        </row>
        <row r="16708">
          <cell r="A16708" t="str">
            <v>1M.06.020.0020.b</v>
          </cell>
          <cell r="B16708" t="str">
            <v>- oltre 500 fino a 1400 m³/h - oltre 10 fino a 20 kWf</v>
          </cell>
          <cell r="C16708" t="str">
            <v>cad</v>
          </cell>
          <cell r="D16708" t="str">
            <v>2.022,56</v>
          </cell>
        </row>
        <row r="16709">
          <cell r="A16709" t="str">
            <v>1M.06.020.0020.c</v>
          </cell>
          <cell r="B16709" t="str">
            <v>- batteria riscaldante integrativa per condizionatore pensile canalizzabile</v>
          </cell>
          <cell r="C16709" t="str">
            <v>cad</v>
          </cell>
          <cell r="D16709" t="str">
            <v>343,67</v>
          </cell>
        </row>
        <row r="16710">
          <cell r="A16710" t="str">
            <v>1M.06.020.0020.d</v>
          </cell>
          <cell r="B16710" t="str">
            <v>- oltre 1400 fino a 2000 m³/h - fino a 20 kWf</v>
          </cell>
          <cell r="C16710" t="str">
            <v>cad</v>
          </cell>
          <cell r="D16710" t="str">
            <v>2.228,48</v>
          </cell>
        </row>
        <row r="16711">
          <cell r="A16711" t="str">
            <v>1M.06.020.0020.e</v>
          </cell>
          <cell r="B16711" t="str">
            <v>- oltre 1400 fino a 2000 m³/h - oltre 20 fino a 25 kWf</v>
          </cell>
          <cell r="C16711" t="str">
            <v>cad</v>
          </cell>
          <cell r="D16711" t="str">
            <v>2.342,03</v>
          </cell>
        </row>
        <row r="16712">
          <cell r="A16712" t="str">
            <v>1M.06.020.0020.f</v>
          </cell>
          <cell r="B16712" t="str">
            <v>- batteria riscaldante integrativa per condizionatore pensile canalizzabile</v>
          </cell>
          <cell r="C16712" t="str">
            <v>cad</v>
          </cell>
          <cell r="D16712" t="str">
            <v>413,56</v>
          </cell>
        </row>
        <row r="16713">
          <cell r="A16713" t="str">
            <v>1M.06.020.0020.g</v>
          </cell>
          <cell r="B16713" t="str">
            <v>- oltre 2000 fino a 3000 m³/h - fino a 25 kWf</v>
          </cell>
          <cell r="C16713" t="str">
            <v>cad</v>
          </cell>
          <cell r="D16713" t="str">
            <v>2.496,35</v>
          </cell>
        </row>
        <row r="16714">
          <cell r="A16714" t="str">
            <v>1M.06.020.0020.h</v>
          </cell>
          <cell r="B16714" t="str">
            <v>- oltre 2000 fino a 3000 m³/h - oltre 25 fino a 40 kWf</v>
          </cell>
          <cell r="C16714" t="str">
            <v>cad</v>
          </cell>
          <cell r="D16714" t="str">
            <v>2.636,12</v>
          </cell>
        </row>
        <row r="16715">
          <cell r="A16715" t="str">
            <v>1M.06.020.0020.i</v>
          </cell>
          <cell r="B16715" t="str">
            <v>- batteria riscaldante integrativa per condizionatore pensile canalizzabile</v>
          </cell>
          <cell r="C16715" t="str">
            <v>cad</v>
          </cell>
          <cell r="D16715" t="str">
            <v>503,82</v>
          </cell>
        </row>
        <row r="16716">
          <cell r="A16716" t="str">
            <v>1M.06.020.0020.j</v>
          </cell>
          <cell r="B16716" t="str">
            <v>- oltre 3000 fino a 5000 m³/h - fino a 40 kWf</v>
          </cell>
          <cell r="C16716" t="str">
            <v>cad</v>
          </cell>
          <cell r="D16716" t="str">
            <v>3.011,75</v>
          </cell>
        </row>
        <row r="16717">
          <cell r="A16717" t="str">
            <v>1M.06.020.0020.k</v>
          </cell>
          <cell r="B16717" t="str">
            <v>- oltre 3000 fino a 5000 m³/h - oltre 40 fino a 70 kWf</v>
          </cell>
          <cell r="C16717" t="str">
            <v>cad</v>
          </cell>
          <cell r="D16717" t="str">
            <v>3.196,64</v>
          </cell>
        </row>
        <row r="16718">
          <cell r="A16718" t="str">
            <v>1M.06.020.0020.l</v>
          </cell>
          <cell r="B16718" t="str">
            <v>- batteria riscaldante integrativa per condizionatore pensile canalizzabile</v>
          </cell>
          <cell r="C16718" t="str">
            <v>cad</v>
          </cell>
          <cell r="D16718" t="str">
            <v>540,23</v>
          </cell>
        </row>
        <row r="16719">
          <cell r="A16719" t="str">
            <v>1M.07 - CONDIZIONATORI AUTONOMI</v>
          </cell>
          <cell r="B16719"/>
          <cell r="C16719"/>
          <cell r="D16719"/>
        </row>
        <row r="16720">
          <cell r="A16720" t="str">
            <v>1M</v>
          </cell>
          <cell r="B16720" t="str">
            <v>OPERE COMPIUTE IMPIANTI MECCANICI</v>
          </cell>
          <cell r="C16720"/>
          <cell r="D16720"/>
        </row>
        <row r="16721">
          <cell r="A16721" t="str">
            <v>1M.07</v>
          </cell>
          <cell r="B16721" t="str">
            <v>CONDIZIONATORI AUTONOMI</v>
          </cell>
          <cell r="C16721"/>
          <cell r="D16721"/>
        </row>
        <row r="16722">
          <cell r="A16722" t="str">
            <v>1M.07.010</v>
          </cell>
          <cell r="B16722" t="str">
            <v>CONDIZIONATORI AUTONOMI AD ARMADIO</v>
          </cell>
          <cell r="C16722"/>
          <cell r="D16722"/>
        </row>
        <row r="16723">
          <cell r="A16723" t="str">
            <v>1M.07.010.0010</v>
          </cell>
          <cell r="B16723" t="str">
            <v>Condizionatori autonomi ad armadio condensati ad aria con refrigerante R407C e alimentazione 380 V - 3f - 50 Hz, composti da unità interna di trattamento aria (con mobile verticale canalizzabile in lamiera d'acciaio verniciato, presa aria esterna, griglia ricircolo, filtro aria rigenerabile, batteria di raffreddamento in rame-alluminio, ventilatore centrifugo, compressori ermetici o semi-ermetici, circuito frigorifero, quadro elettrico e strumentazione) e da unità esterna motocondensante (con mobile in lamiera d'acciaio verniciato, batteria condensante in rame-alluminio, ventilatori assiali e controllo condensazione), esclusi allacciamenti frigoriferi/elettrici tra le unità (misurati a parte).</v>
          </cell>
          <cell r="C16723"/>
          <cell r="D16723"/>
        </row>
        <row r="16724">
          <cell r="A16724" t="str">
            <v>1M.07.010.0010.a</v>
          </cell>
          <cell r="B16724" t="str">
            <v>- 2000 m³/h - fino a 12 kWf</v>
          </cell>
          <cell r="C16724" t="str">
            <v>cad</v>
          </cell>
          <cell r="D16724" t="str">
            <v>3.826,34</v>
          </cell>
        </row>
        <row r="16725">
          <cell r="A16725" t="str">
            <v>1M.07.010.0010.b</v>
          </cell>
          <cell r="B16725" t="str">
            <v>- 3000 m³/h - oltre 12 fino a 18 kWf</v>
          </cell>
          <cell r="C16725" t="str">
            <v>cad</v>
          </cell>
          <cell r="D16725" t="str">
            <v>4.425,56</v>
          </cell>
        </row>
        <row r="16726">
          <cell r="A16726" t="str">
            <v>1M.07.010.0010.c</v>
          </cell>
          <cell r="B16726" t="str">
            <v>- 4500 m³/h - oltre 18 fino a 25 kWf</v>
          </cell>
          <cell r="C16726" t="str">
            <v>cad</v>
          </cell>
          <cell r="D16726" t="str">
            <v>6.492,94</v>
          </cell>
        </row>
        <row r="16727">
          <cell r="A16727" t="str">
            <v>1M.07.010.0010.d</v>
          </cell>
          <cell r="B16727" t="str">
            <v>- 6000 m³/h - oltre 25 fino a 32 kWf</v>
          </cell>
          <cell r="C16727" t="str">
            <v>cad</v>
          </cell>
          <cell r="D16727" t="str">
            <v>8.106,80</v>
          </cell>
        </row>
        <row r="16728">
          <cell r="A16728" t="str">
            <v>1M.07.010.0010.e</v>
          </cell>
          <cell r="B16728" t="str">
            <v>- 8000 m³/h - oltre 32 fino a 45 kWf</v>
          </cell>
          <cell r="C16728" t="str">
            <v>cad</v>
          </cell>
          <cell r="D16728" t="str">
            <v>11.767,68</v>
          </cell>
        </row>
        <row r="16729">
          <cell r="A16729" t="str">
            <v>1M.07.010.0010.f</v>
          </cell>
          <cell r="B16729" t="str">
            <v>- 12000 m³/h - oltre 45 fino a 60 kWf</v>
          </cell>
          <cell r="C16729" t="str">
            <v>cad</v>
          </cell>
          <cell r="D16729" t="str">
            <v>13.916,68</v>
          </cell>
        </row>
        <row r="16730">
          <cell r="A16730" t="str">
            <v>1M.07.010.0020</v>
          </cell>
          <cell r="B16730" t="str">
            <v>Condizionatori autonomi ad armadio condensati ad acqua con refrigerante R407C e alimentazione 380 V - 3f - 50 Hz, con da mobile verticale canalizzabile in lamiera d'acciaio verniciato, presa aria esterna, griglia ricircolo, filtro aria rigenerabile, batteria di raffreddamento in rame-alluminio, ventilatore centrifugo, compressori ermetici o semi-ermetici, circuito frigorifero, condensatore ad acqua con valvola pressostratica, quadro elettrico e strumentazione.</v>
          </cell>
          <cell r="C16730"/>
          <cell r="D16730"/>
        </row>
        <row r="16731">
          <cell r="A16731" t="str">
            <v>1M.07.010.0020.a</v>
          </cell>
          <cell r="B16731" t="str">
            <v>- 1500 m³/h - fino a 8 kWf</v>
          </cell>
          <cell r="C16731" t="str">
            <v>cad</v>
          </cell>
          <cell r="D16731" t="str">
            <v>2.584,34</v>
          </cell>
        </row>
        <row r="16732">
          <cell r="A16732" t="str">
            <v>1M.07.010.0020.b</v>
          </cell>
          <cell r="B16732" t="str">
            <v>- 2000 m³/h - oltre 8 fino a 12 kWf</v>
          </cell>
          <cell r="C16732" t="str">
            <v>cad</v>
          </cell>
          <cell r="D16732" t="str">
            <v>2.771,43</v>
          </cell>
        </row>
        <row r="16733">
          <cell r="A16733" t="str">
            <v>1M.07.010.0020.c</v>
          </cell>
          <cell r="B16733" t="str">
            <v>- 3000 m³/h - oltre 12 fino a 18 kWf</v>
          </cell>
          <cell r="C16733" t="str">
            <v>cad</v>
          </cell>
          <cell r="D16733" t="str">
            <v>3.432,46</v>
          </cell>
        </row>
        <row r="16734">
          <cell r="A16734" t="str">
            <v>1M.07.010.0020.d</v>
          </cell>
          <cell r="B16734" t="str">
            <v>- 4500 m³/h - oltre 18 fino a 25 kWf</v>
          </cell>
          <cell r="C16734" t="str">
            <v>cad</v>
          </cell>
          <cell r="D16734" t="str">
            <v>5.237,07</v>
          </cell>
        </row>
        <row r="16735">
          <cell r="A16735" t="str">
            <v>1M.07.010.0020.e</v>
          </cell>
          <cell r="B16735" t="str">
            <v>- 6000 m³/h - oltre 25 fino a 33 kWf</v>
          </cell>
          <cell r="C16735" t="str">
            <v>cad</v>
          </cell>
          <cell r="D16735" t="str">
            <v>6.421,42</v>
          </cell>
        </row>
        <row r="16736">
          <cell r="A16736" t="str">
            <v>1M.07.010.0020.f</v>
          </cell>
          <cell r="B16736" t="str">
            <v>- 8000 m³/h - oltre 33 fino a 46 kWf</v>
          </cell>
          <cell r="C16736" t="str">
            <v>cad</v>
          </cell>
          <cell r="D16736" t="str">
            <v>9.762,78</v>
          </cell>
        </row>
        <row r="16737">
          <cell r="A16737" t="str">
            <v>1M.07.010.0030</v>
          </cell>
          <cell r="B16737" t="str">
            <v>Aumenti di prezzo per aggiunta di batteria di riscaldamento ad acqua in rame alluminio.</v>
          </cell>
          <cell r="C16737"/>
          <cell r="D16737"/>
        </row>
        <row r="16738">
          <cell r="A16738" t="str">
            <v>1M.07.010.0030.a</v>
          </cell>
          <cell r="B16738" t="str">
            <v>- 1500 m³/h - fino a 6 kWt</v>
          </cell>
          <cell r="C16738" t="str">
            <v>cad</v>
          </cell>
          <cell r="D16738" t="str">
            <v>432,39</v>
          </cell>
        </row>
        <row r="16739">
          <cell r="A16739" t="str">
            <v>1M.07.010.0030.b</v>
          </cell>
          <cell r="B16739" t="str">
            <v>- 2000 m³/h - fino a 8 kWt</v>
          </cell>
          <cell r="C16739" t="str">
            <v>cad</v>
          </cell>
          <cell r="D16739" t="str">
            <v>499,37</v>
          </cell>
        </row>
        <row r="16740">
          <cell r="A16740" t="str">
            <v>1M.07.010.0030.c</v>
          </cell>
          <cell r="B16740" t="str">
            <v>- 3000 m³/h - fino a 12 kWt</v>
          </cell>
          <cell r="C16740" t="str">
            <v>cad</v>
          </cell>
          <cell r="D16740" t="str">
            <v>564,17</v>
          </cell>
        </row>
        <row r="16741">
          <cell r="A16741" t="str">
            <v>1M.07.010.0030.d</v>
          </cell>
          <cell r="B16741" t="str">
            <v>- 4500 m³/h - fino a 18 kWt</v>
          </cell>
          <cell r="C16741" t="str">
            <v>cad</v>
          </cell>
          <cell r="D16741" t="str">
            <v>658,06</v>
          </cell>
        </row>
        <row r="16742">
          <cell r="A16742" t="str">
            <v>1M.07.010.0030.e</v>
          </cell>
          <cell r="B16742" t="str">
            <v>- 6000 m³/h - fino a 24 kWt</v>
          </cell>
          <cell r="C16742" t="str">
            <v>cad</v>
          </cell>
          <cell r="D16742" t="str">
            <v>695,21</v>
          </cell>
        </row>
        <row r="16743">
          <cell r="A16743" t="str">
            <v>1M.07.010.0030.f</v>
          </cell>
          <cell r="B16743" t="str">
            <v>- 8000 m³/h - fino a 32 kWt</v>
          </cell>
          <cell r="C16743" t="str">
            <v>cad</v>
          </cell>
          <cell r="D16743" t="str">
            <v>751,97</v>
          </cell>
        </row>
        <row r="16744">
          <cell r="A16744" t="str">
            <v>1M.07.010.0030.g</v>
          </cell>
          <cell r="B16744" t="str">
            <v>- 12000 m³/h - fino a 48 kWt</v>
          </cell>
          <cell r="C16744" t="str">
            <v>cad</v>
          </cell>
          <cell r="D16744" t="str">
            <v>864,81</v>
          </cell>
        </row>
        <row r="16745">
          <cell r="A16745" t="str">
            <v>1M.07.010.0040</v>
          </cell>
          <cell r="B16745" t="str">
            <v>Aumenti di prezzo per aggiunta di plenum con bocchette per diffusione aria direttamente in ambiente.</v>
          </cell>
          <cell r="C16745"/>
          <cell r="D16745"/>
        </row>
        <row r="16746">
          <cell r="A16746" t="str">
            <v>1M.07.010.0040.a</v>
          </cell>
          <cell r="B16746" t="str">
            <v>- 1500 m³/h</v>
          </cell>
          <cell r="C16746" t="str">
            <v>cad</v>
          </cell>
          <cell r="D16746" t="str">
            <v>244,60</v>
          </cell>
        </row>
        <row r="16747">
          <cell r="A16747" t="str">
            <v>1M.07.010.0040.b</v>
          </cell>
          <cell r="B16747" t="str">
            <v>- 2000 m³/h</v>
          </cell>
          <cell r="C16747" t="str">
            <v>cad</v>
          </cell>
          <cell r="D16747" t="str">
            <v>281,72</v>
          </cell>
        </row>
        <row r="16748">
          <cell r="A16748" t="str">
            <v>1M.07.010.0040.c</v>
          </cell>
          <cell r="B16748" t="str">
            <v>- 3000 m³/h</v>
          </cell>
          <cell r="C16748" t="str">
            <v>cad</v>
          </cell>
          <cell r="D16748" t="str">
            <v>387,27</v>
          </cell>
        </row>
        <row r="16749">
          <cell r="A16749" t="str">
            <v>1M.07.010.0040.d</v>
          </cell>
          <cell r="B16749" t="str">
            <v>- 4500 m³/h</v>
          </cell>
          <cell r="C16749" t="str">
            <v>cad</v>
          </cell>
          <cell r="D16749" t="str">
            <v>495,01</v>
          </cell>
        </row>
        <row r="16750">
          <cell r="A16750" t="str">
            <v>1M.07.010.0040.e</v>
          </cell>
          <cell r="B16750" t="str">
            <v>- 6000 m³/h</v>
          </cell>
          <cell r="C16750" t="str">
            <v>cad</v>
          </cell>
          <cell r="D16750" t="str">
            <v>601,30</v>
          </cell>
        </row>
        <row r="16751">
          <cell r="A16751" t="str">
            <v>1M.07.010.0040.f</v>
          </cell>
          <cell r="B16751" t="str">
            <v>- 8000 m³/h</v>
          </cell>
          <cell r="C16751" t="str">
            <v>cad</v>
          </cell>
          <cell r="D16751" t="str">
            <v>650,79</v>
          </cell>
        </row>
        <row r="16752">
          <cell r="A16752" t="str">
            <v>1M.07.010.0040.g</v>
          </cell>
          <cell r="B16752" t="str">
            <v>- 9000 m³/h</v>
          </cell>
          <cell r="C16752" t="str">
            <v>cad</v>
          </cell>
          <cell r="D16752" t="str">
            <v>699,56</v>
          </cell>
        </row>
        <row r="16753">
          <cell r="A16753" t="str">
            <v>1M.07.020</v>
          </cell>
          <cell r="B16753" t="str">
            <v>CONDIZIONATORI AUTONOMI ROOF-TOP</v>
          </cell>
          <cell r="C16753"/>
          <cell r="D16753"/>
        </row>
        <row r="16754">
          <cell r="A16754" t="str">
            <v>1M.07.020.0010</v>
          </cell>
          <cell r="B16754" t="str">
            <v>Condizionatori autonomi roof-top con refrigerante R407C e alimentazione 380 V - 3f - 50 Hz, con griglia aria esterna, presa ricircolo, filtro aria rigenerabile, batteria di raffreddamento in rame-alluminio, ventilatore centrifugo, compressori ermetici o semi-ermetici, batteria condensante in rame-alluminio con ventilatori assiali, circuito frigorifero, strumentazione, quadro elettrico e mobile in lamiera d'acciaio verniciato.</v>
          </cell>
          <cell r="C16754"/>
          <cell r="D16754"/>
        </row>
        <row r="16755">
          <cell r="A16755" t="str">
            <v>1M.07.020.0010.a</v>
          </cell>
          <cell r="B16755" t="str">
            <v>- solo raffreddamento - 2500 m³/h - fino a 11 kWf</v>
          </cell>
          <cell r="C16755" t="str">
            <v>cad</v>
          </cell>
          <cell r="D16755" t="str">
            <v>2.685,32</v>
          </cell>
        </row>
        <row r="16756">
          <cell r="A16756" t="str">
            <v>1M.07.020.0010.b</v>
          </cell>
          <cell r="B16756" t="str">
            <v>- solo raffreddamento - 3000 m³/h - fino a 14 kWf</v>
          </cell>
          <cell r="C16756" t="str">
            <v>cad</v>
          </cell>
          <cell r="D16756" t="str">
            <v>3.004,89</v>
          </cell>
        </row>
        <row r="16757">
          <cell r="A16757" t="str">
            <v>1M.07.020.0010.c</v>
          </cell>
          <cell r="B16757" t="str">
            <v>- solo raffreddamento - 3500 m³/h - fino a 17 kWf</v>
          </cell>
          <cell r="C16757" t="str">
            <v>cad</v>
          </cell>
          <cell r="D16757" t="str">
            <v>3.136,64</v>
          </cell>
        </row>
        <row r="16758">
          <cell r="A16758" t="str">
            <v>1M.07.020.0010.d</v>
          </cell>
          <cell r="B16758" t="str">
            <v>- solo raffreddamento - 4000 m³/h - fino a 20 kWf</v>
          </cell>
          <cell r="C16758" t="str">
            <v>cad</v>
          </cell>
          <cell r="D16758" t="str">
            <v>3.418,37</v>
          </cell>
        </row>
        <row r="16759">
          <cell r="A16759" t="str">
            <v>1M.07.020.0010.e</v>
          </cell>
          <cell r="B16759" t="str">
            <v>- solo raffreddamento - 5000 m³/h - fino a 24 kWf</v>
          </cell>
          <cell r="C16759" t="str">
            <v>cad</v>
          </cell>
          <cell r="D16759" t="str">
            <v>4.282,66</v>
          </cell>
        </row>
        <row r="16760">
          <cell r="A16760" t="str">
            <v>1M.07.020.0010.f</v>
          </cell>
          <cell r="B16760" t="str">
            <v>- solo raffreddamento - 6000 m³/h - fino a 30 kWf</v>
          </cell>
          <cell r="C16760" t="str">
            <v>cad</v>
          </cell>
          <cell r="D16760" t="str">
            <v>4.715,05</v>
          </cell>
        </row>
        <row r="16761">
          <cell r="A16761" t="str">
            <v>1M.07.020.0010.g</v>
          </cell>
          <cell r="B16761" t="str">
            <v>- pompa di calore - 2500 m³/h - fino a 11 kWf - fino a 10 kWt</v>
          </cell>
          <cell r="C16761" t="str">
            <v>cad</v>
          </cell>
          <cell r="D16761" t="str">
            <v>2.854,92</v>
          </cell>
        </row>
        <row r="16762">
          <cell r="A16762" t="str">
            <v>1M.07.020.0010.h</v>
          </cell>
          <cell r="B16762" t="str">
            <v>- pompa di calore - 3000 m³/h - fino a 14 kWf - fino a 23 kWt</v>
          </cell>
          <cell r="C16762" t="str">
            <v>cad</v>
          </cell>
          <cell r="D16762" t="str">
            <v>3.136,64</v>
          </cell>
        </row>
        <row r="16763">
          <cell r="A16763" t="str">
            <v>1M.07.020.0010.i</v>
          </cell>
          <cell r="B16763" t="str">
            <v>- pompa di calore - 3500 m³/h - fino a 17 kWf - fino a 15 kWt</v>
          </cell>
          <cell r="C16763" t="str">
            <v>cad</v>
          </cell>
          <cell r="D16763" t="str">
            <v>3.418,37</v>
          </cell>
        </row>
        <row r="16764">
          <cell r="A16764" t="str">
            <v>1M.07.020.0010.j</v>
          </cell>
          <cell r="B16764" t="str">
            <v>- pompa di calore - 4000 m³/h - fino a 20 kWf - fino a 18 kWt</v>
          </cell>
          <cell r="C16764" t="str">
            <v>cad</v>
          </cell>
          <cell r="D16764" t="str">
            <v>3.662,95</v>
          </cell>
        </row>
        <row r="16765">
          <cell r="A16765" t="str">
            <v>1M.07.020.0010.k</v>
          </cell>
          <cell r="B16765" t="str">
            <v>- pompa di calore - 5000 m³/h - fino a 24 kWf - fino a 22 kWt</v>
          </cell>
          <cell r="C16765" t="str">
            <v>cad</v>
          </cell>
          <cell r="D16765" t="str">
            <v>4.508,32</v>
          </cell>
        </row>
        <row r="16766">
          <cell r="A16766" t="str">
            <v>1M.07.020.0010.l</v>
          </cell>
          <cell r="B16766" t="str">
            <v>- pompa di calore - 6000 m³/h - fino a 30 kWf - fino a 27 kWt</v>
          </cell>
          <cell r="C16766" t="str">
            <v>cad</v>
          </cell>
          <cell r="D16766" t="str">
            <v>4.958,93</v>
          </cell>
        </row>
        <row r="16767">
          <cell r="A16767" t="str">
            <v>1M.07.030</v>
          </cell>
          <cell r="B16767" t="str">
            <v>SISTEMI SPLIT</v>
          </cell>
          <cell r="C16767"/>
          <cell r="D16767"/>
        </row>
        <row r="16768">
          <cell r="A16768" t="str">
            <v>1M.07.030.0010</v>
          </cell>
          <cell r="B16768" t="str">
            <v>Sistemi split con refrigerante R407C e alimentazione 220 V - 1f - 50 Hz, composti da UNITA' INTERNA A PAVIMENTO a 3 velocità, unità esterna con supporti antivibranti e comando a distanza.</v>
          </cell>
          <cell r="C16768"/>
          <cell r="D16768"/>
        </row>
        <row r="16769">
          <cell r="A16769" t="str">
            <v>1M.07.030.0010.a</v>
          </cell>
          <cell r="B16769" t="str">
            <v>- solo raffreddamento - fino a 2,6 kWf</v>
          </cell>
          <cell r="C16769" t="str">
            <v>cad</v>
          </cell>
          <cell r="D16769" t="str">
            <v>1.609,17</v>
          </cell>
        </row>
        <row r="16770">
          <cell r="A16770" t="str">
            <v>1M.07.030.0010.b</v>
          </cell>
          <cell r="B16770" t="str">
            <v>- solo raffreddamento - fino a 3,7 kWf</v>
          </cell>
          <cell r="C16770" t="str">
            <v>cad</v>
          </cell>
          <cell r="D16770" t="str">
            <v>1.893,38</v>
          </cell>
        </row>
        <row r="16771">
          <cell r="A16771" t="str">
            <v>1M.07.030.0010.c</v>
          </cell>
          <cell r="B16771" t="str">
            <v>- solo raffreddamento - fino a 4,8 kWf</v>
          </cell>
          <cell r="C16771" t="str">
            <v>cad</v>
          </cell>
          <cell r="D16771" t="str">
            <v>2.376,11</v>
          </cell>
        </row>
        <row r="16772">
          <cell r="A16772" t="str">
            <v>1M.07.030.0010.d</v>
          </cell>
          <cell r="B16772" t="str">
            <v>- solo raffreddamento - fino a 6,5 kWf</v>
          </cell>
          <cell r="C16772" t="str">
            <v>cad</v>
          </cell>
          <cell r="D16772" t="str">
            <v>2.800,19</v>
          </cell>
        </row>
        <row r="16773">
          <cell r="A16773" t="str">
            <v>1M.07.030.0010.e</v>
          </cell>
          <cell r="B16773" t="str">
            <v>- pompa di calore - fino a 2,6 kWf - fino a 3 kWt</v>
          </cell>
          <cell r="C16773" t="str">
            <v>cad</v>
          </cell>
          <cell r="D16773" t="str">
            <v>1.857,31</v>
          </cell>
        </row>
        <row r="16774">
          <cell r="A16774" t="str">
            <v>1M.07.030.0010.f</v>
          </cell>
          <cell r="B16774" t="str">
            <v>- pompa di calore - fino a 3,7 kWf - fino a 4,7 kWt</v>
          </cell>
          <cell r="C16774" t="str">
            <v>cad</v>
          </cell>
          <cell r="D16774" t="str">
            <v>2.127,98</v>
          </cell>
        </row>
        <row r="16775">
          <cell r="A16775" t="str">
            <v>1M.07.030.0010.g</v>
          </cell>
          <cell r="B16775" t="str">
            <v>- pompa di calore - fino a 4,8 kWf - fino a 5,4 kWt</v>
          </cell>
          <cell r="C16775" t="str">
            <v>cad</v>
          </cell>
          <cell r="D16775" t="str">
            <v>2.669,37</v>
          </cell>
        </row>
        <row r="16776">
          <cell r="A16776" t="str">
            <v>1M.07.030.0010.h</v>
          </cell>
          <cell r="B16776" t="str">
            <v>- pompa di calore - fino a 6,5 kWf - fino a 7,5 kWt</v>
          </cell>
          <cell r="C16776" t="str">
            <v>cad</v>
          </cell>
          <cell r="D16776" t="str">
            <v>3.030,28</v>
          </cell>
        </row>
        <row r="16777">
          <cell r="A16777" t="str">
            <v>1M.07.030.0020</v>
          </cell>
          <cell r="B16777" t="str">
            <v>Sistemi split con refrigerante R407C e alimentazione 220 V - 1f - 50 Hz o 380 V - 3f - 50 Hz, composti da UNITA' INTERNA A SOFFITTO IN VISTA a 3 velocità, unità esterna con supporti antivibranti e comando a distanza.</v>
          </cell>
          <cell r="C16777"/>
          <cell r="D16777"/>
        </row>
        <row r="16778">
          <cell r="A16778" t="str">
            <v>1M.07.030.0020.a</v>
          </cell>
          <cell r="B16778" t="str">
            <v>- solo raffreddamento - fino a 5 kWf</v>
          </cell>
          <cell r="C16778" t="str">
            <v>cad</v>
          </cell>
          <cell r="D16778" t="str">
            <v>3.167,73</v>
          </cell>
        </row>
        <row r="16779">
          <cell r="A16779" t="str">
            <v>1M.07.030.0020.b</v>
          </cell>
          <cell r="B16779" t="str">
            <v>- solo raffreddamento - fino a 6,5 kWf</v>
          </cell>
          <cell r="C16779" t="str">
            <v>cad</v>
          </cell>
          <cell r="D16779" t="str">
            <v>3.311,91</v>
          </cell>
        </row>
        <row r="16780">
          <cell r="A16780" t="str">
            <v>1M.07.030.0020.c</v>
          </cell>
          <cell r="B16780" t="str">
            <v>- solo raffreddamento - fino a 8 kWf</v>
          </cell>
          <cell r="C16780" t="str">
            <v>cad</v>
          </cell>
          <cell r="D16780" t="str">
            <v>3.770,02</v>
          </cell>
        </row>
        <row r="16781">
          <cell r="A16781" t="str">
            <v>1M.07.030.0020.d</v>
          </cell>
          <cell r="B16781" t="str">
            <v>- solo raffreddamento - fino a 11 kWf</v>
          </cell>
          <cell r="C16781" t="str">
            <v>cad</v>
          </cell>
          <cell r="D16781" t="str">
            <v>4.428,59</v>
          </cell>
        </row>
        <row r="16782">
          <cell r="A16782" t="str">
            <v>1M.07.030.0020.e</v>
          </cell>
          <cell r="B16782" t="str">
            <v>- solo raffreddamento - fino a 14 kWf</v>
          </cell>
          <cell r="C16782" t="str">
            <v>cad</v>
          </cell>
          <cell r="D16782" t="str">
            <v>5.001,24</v>
          </cell>
        </row>
        <row r="16783">
          <cell r="A16783" t="str">
            <v>1M.07.030.0020.f</v>
          </cell>
          <cell r="B16783" t="str">
            <v>- pompa di calore - fino a 5 kWf - fino a 5,5 kWt</v>
          </cell>
          <cell r="C16783" t="str">
            <v>cad</v>
          </cell>
          <cell r="D16783" t="str">
            <v>3.397,80</v>
          </cell>
        </row>
        <row r="16784">
          <cell r="A16784" t="str">
            <v>1M.07.030.0020.g</v>
          </cell>
          <cell r="B16784" t="str">
            <v>- pompa di calore - fino a 5,5 kWf - fino a 7 kWt</v>
          </cell>
          <cell r="C16784" t="str">
            <v>cad</v>
          </cell>
          <cell r="D16784" t="str">
            <v>3.684,12</v>
          </cell>
        </row>
        <row r="16785">
          <cell r="A16785" t="str">
            <v>1M.07.030.0020.h</v>
          </cell>
          <cell r="B16785" t="str">
            <v>- pompa di calore - fino a 8 kWf - fino a 9 kWt</v>
          </cell>
          <cell r="C16785" t="str">
            <v>cad</v>
          </cell>
          <cell r="D16785" t="str">
            <v>4.142,26</v>
          </cell>
        </row>
        <row r="16786">
          <cell r="A16786" t="str">
            <v>1M.07.030.0020.i</v>
          </cell>
          <cell r="B16786" t="str">
            <v>- pompa di calore - fino a 11 kWf - fino a 12,5 kWt</v>
          </cell>
          <cell r="C16786" t="str">
            <v>cad</v>
          </cell>
          <cell r="D16786" t="str">
            <v>4.829,45</v>
          </cell>
        </row>
        <row r="16787">
          <cell r="A16787" t="str">
            <v>1M.07.030.0020.j</v>
          </cell>
          <cell r="B16787" t="str">
            <v>- pompa di calore - fino a 14 kWf - fino a 16 kWt</v>
          </cell>
          <cell r="C16787" t="str">
            <v>cad</v>
          </cell>
          <cell r="D16787" t="str">
            <v>5.516,63</v>
          </cell>
        </row>
        <row r="16788">
          <cell r="A16788" t="str">
            <v>1M.07.030.0030</v>
          </cell>
          <cell r="B16788" t="str">
            <v>Sistemi split con refrigerante R407C e alimentazione 220 V - 1f - 50 Hz o 380 V - 3f - 50 Hz, composti da UNITA' INTERNA A SOFFITTO A CASSETTA a 3 velocità, unità esterna con supporti antivibranti e comando a distanza.</v>
          </cell>
          <cell r="C16788"/>
          <cell r="D16788"/>
        </row>
        <row r="16789">
          <cell r="A16789" t="str">
            <v>1M.07.030.0030.a</v>
          </cell>
          <cell r="B16789" t="str">
            <v>- solo raffreddamento - fino a 5,5 kWf</v>
          </cell>
          <cell r="C16789" t="str">
            <v>cad</v>
          </cell>
          <cell r="D16789" t="str">
            <v>3.684,12</v>
          </cell>
        </row>
        <row r="16790">
          <cell r="A16790" t="str">
            <v>1M.07.030.0030.b</v>
          </cell>
          <cell r="B16790" t="str">
            <v>- solo raffreddamento - fino a 7 kWf</v>
          </cell>
          <cell r="C16790" t="str">
            <v>cad</v>
          </cell>
          <cell r="D16790" t="str">
            <v>3.913,18</v>
          </cell>
        </row>
        <row r="16791">
          <cell r="A16791" t="str">
            <v>1M.07.030.0030.c</v>
          </cell>
          <cell r="B16791" t="str">
            <v>- solo raffreddamento - fino a 8,5 kWf</v>
          </cell>
          <cell r="C16791" t="str">
            <v>cad</v>
          </cell>
          <cell r="D16791" t="str">
            <v>4.142,26</v>
          </cell>
        </row>
        <row r="16792">
          <cell r="A16792" t="str">
            <v>1M.07.030.0030.d</v>
          </cell>
          <cell r="B16792" t="str">
            <v>- solo raffreddamento - fino a 11 kWf</v>
          </cell>
          <cell r="C16792" t="str">
            <v>cad</v>
          </cell>
          <cell r="D16792" t="str">
            <v>5.001,24</v>
          </cell>
        </row>
        <row r="16793">
          <cell r="A16793" t="str">
            <v>1M.07.030.0030.e</v>
          </cell>
          <cell r="B16793" t="str">
            <v>- solo raffreddamento - fino a 13,5 kWf</v>
          </cell>
          <cell r="C16793" t="str">
            <v>cad</v>
          </cell>
          <cell r="D16793" t="str">
            <v>5.573,90</v>
          </cell>
        </row>
        <row r="16794">
          <cell r="A16794" t="str">
            <v>1M.07.030.0030.f</v>
          </cell>
          <cell r="B16794" t="str">
            <v>- solo raffreddamento - fino a 15 kWf</v>
          </cell>
          <cell r="C16794" t="str">
            <v>cad</v>
          </cell>
          <cell r="D16794" t="str">
            <v>6.375,61</v>
          </cell>
        </row>
        <row r="16795">
          <cell r="A16795" t="str">
            <v>1M.07.030.0030.g</v>
          </cell>
          <cell r="B16795" t="str">
            <v>- pompa di calore - fino a 5,5 kWf - fino a 6 kWt</v>
          </cell>
          <cell r="C16795" t="str">
            <v>cad</v>
          </cell>
          <cell r="D16795" t="str">
            <v>3.942,35</v>
          </cell>
        </row>
        <row r="16796">
          <cell r="A16796" t="str">
            <v>1M.07.030.0030.h</v>
          </cell>
          <cell r="B16796" t="str">
            <v>- pompa di calore - fino a 7 kWf - fino a 7,5 kWt</v>
          </cell>
          <cell r="C16796" t="str">
            <v>cad</v>
          </cell>
          <cell r="D16796" t="str">
            <v>4.199,53</v>
          </cell>
        </row>
        <row r="16797">
          <cell r="A16797" t="str">
            <v>1M.07.030.0030.i</v>
          </cell>
          <cell r="B16797" t="str">
            <v>- pompa di calore - fino a 8,5 kWf - fino a 9 kWt</v>
          </cell>
          <cell r="C16797" t="str">
            <v>cad</v>
          </cell>
          <cell r="D16797" t="str">
            <v>4.658,16</v>
          </cell>
        </row>
        <row r="16798">
          <cell r="A16798" t="str">
            <v>1M.07.030.0030.j</v>
          </cell>
          <cell r="B16798" t="str">
            <v>- pompa di calore - fino a 11 kWf - fino a 12 kWt</v>
          </cell>
          <cell r="C16798" t="str">
            <v>cad</v>
          </cell>
          <cell r="D16798" t="str">
            <v>5.573,90</v>
          </cell>
        </row>
        <row r="16799">
          <cell r="A16799" t="str">
            <v>1M.07.030.0030.k</v>
          </cell>
          <cell r="B16799" t="str">
            <v>- pompa di calore - fino a 13,5 kWf - fino a 16 kWt</v>
          </cell>
          <cell r="C16799" t="str">
            <v>cad</v>
          </cell>
          <cell r="D16799" t="str">
            <v>6.192,05</v>
          </cell>
        </row>
        <row r="16800">
          <cell r="A16800" t="str">
            <v>1M.07.030.0030.l</v>
          </cell>
          <cell r="B16800" t="str">
            <v>- pompa di calore - fino a 15 kWf - fino a 17,5 kWt</v>
          </cell>
          <cell r="C16800" t="str">
            <v>cad</v>
          </cell>
          <cell r="D16800" t="str">
            <v>7.396,17</v>
          </cell>
        </row>
        <row r="16801">
          <cell r="A16801" t="str">
            <v>1M.07.030.0040</v>
          </cell>
          <cell r="B16801" t="str">
            <v>Sistemi split con refrigerante R407C e alimentazione 220 V - 1f - 50 Hz o 380 V - 3f - 50 Hz, composti da UNITA' INTERNA A SOFFITTO CANALIZZABILE a 3 velocità (statica utile minima a velocità alta 100 Pa), unità esterna con supporti antivibranti e comando a distanza.</v>
          </cell>
          <cell r="C16801"/>
          <cell r="D16801"/>
        </row>
        <row r="16802">
          <cell r="A16802" t="str">
            <v>1M.07.030.0040.a</v>
          </cell>
          <cell r="B16802" t="str">
            <v>- solo raffreddamento - fino a 5,5 kWf</v>
          </cell>
          <cell r="C16802" t="str">
            <v>cad</v>
          </cell>
          <cell r="D16802" t="str">
            <v>3.283,26</v>
          </cell>
        </row>
        <row r="16803">
          <cell r="A16803" t="str">
            <v>1M.07.030.0040.b</v>
          </cell>
          <cell r="B16803" t="str">
            <v>- solo raffreddamento - fino a 7 kWf</v>
          </cell>
          <cell r="C16803" t="str">
            <v>cad</v>
          </cell>
          <cell r="D16803" t="str">
            <v>3.626,89</v>
          </cell>
        </row>
        <row r="16804">
          <cell r="A16804" t="str">
            <v>1M.07.030.0040.c</v>
          </cell>
          <cell r="B16804" t="str">
            <v>- solo raffreddamento - fino a 8,5 kWf</v>
          </cell>
          <cell r="C16804" t="str">
            <v>cad</v>
          </cell>
          <cell r="D16804" t="str">
            <v>3.913,18</v>
          </cell>
        </row>
        <row r="16805">
          <cell r="A16805" t="str">
            <v>1M.07.030.0040.d</v>
          </cell>
          <cell r="B16805" t="str">
            <v>- solo raffreddamento - fino a 11 kWf</v>
          </cell>
          <cell r="C16805" t="str">
            <v>cad</v>
          </cell>
          <cell r="D16805" t="str">
            <v>4.543,11</v>
          </cell>
        </row>
        <row r="16806">
          <cell r="A16806" t="str">
            <v>1M.07.030.0040.e</v>
          </cell>
          <cell r="B16806" t="str">
            <v>- solo raffreddamento - fino a 13,5 kWf</v>
          </cell>
          <cell r="C16806" t="str">
            <v>cad</v>
          </cell>
          <cell r="D16806" t="str">
            <v>5.287,55</v>
          </cell>
        </row>
        <row r="16807">
          <cell r="A16807" t="str">
            <v>1M.07.030.0040.f</v>
          </cell>
          <cell r="B16807" t="str">
            <v>- solo raffreddamento - fino a 15 kWf</v>
          </cell>
          <cell r="C16807" t="str">
            <v>cad</v>
          </cell>
          <cell r="D16807" t="str">
            <v>6.032,03</v>
          </cell>
        </row>
        <row r="16808">
          <cell r="A16808" t="str">
            <v>1M.07.030.0040.g</v>
          </cell>
          <cell r="B16808" t="str">
            <v>- pompa di calore - fino a 5,5 kWf - fino a 6 kWt</v>
          </cell>
          <cell r="C16808" t="str">
            <v>cad</v>
          </cell>
          <cell r="D16808" t="str">
            <v>3.569,60</v>
          </cell>
        </row>
        <row r="16809">
          <cell r="A16809" t="str">
            <v>1M.07.030.0040.h</v>
          </cell>
          <cell r="B16809" t="str">
            <v>- pompa di calore - fino a 7 kWf - fino a 7,5 kWt</v>
          </cell>
          <cell r="C16809" t="str">
            <v>cad</v>
          </cell>
          <cell r="D16809" t="str">
            <v>3.970,47</v>
          </cell>
        </row>
        <row r="16810">
          <cell r="A16810" t="str">
            <v>1M.07.030.0040.i</v>
          </cell>
          <cell r="B16810" t="str">
            <v>- pompa di calore - fino a 8,5 kWf - fino a 9 kWt</v>
          </cell>
          <cell r="C16810" t="str">
            <v>cad</v>
          </cell>
          <cell r="D16810" t="str">
            <v>4.657,65</v>
          </cell>
        </row>
        <row r="16811">
          <cell r="A16811" t="str">
            <v>1M.07.030.0040.j</v>
          </cell>
          <cell r="B16811" t="str">
            <v>- pompa di calore - fino a 11 kWf - fino a 12 kWt</v>
          </cell>
          <cell r="C16811" t="str">
            <v>cad</v>
          </cell>
          <cell r="D16811" t="str">
            <v>5.344,85</v>
          </cell>
        </row>
        <row r="16812">
          <cell r="A16812" t="str">
            <v>1M.07.030.0040.k</v>
          </cell>
          <cell r="B16812" t="str">
            <v>- pompa di calore - fino a 13,5 kWf - fino a 16 kWt</v>
          </cell>
          <cell r="C16812" t="str">
            <v>cad</v>
          </cell>
          <cell r="D16812" t="str">
            <v>5.917,48</v>
          </cell>
        </row>
        <row r="16813">
          <cell r="A16813" t="str">
            <v>1M.07.030.0040.l</v>
          </cell>
          <cell r="B16813" t="str">
            <v>- pompa di calore - fino a 15 kWf - fino a 17 kWt</v>
          </cell>
          <cell r="C16813" t="str">
            <v>cad</v>
          </cell>
          <cell r="D16813" t="str">
            <v>6.948,28</v>
          </cell>
        </row>
        <row r="16814">
          <cell r="A16814" t="str">
            <v>1M.07.030.0050</v>
          </cell>
          <cell r="B16814" t="str">
            <v>Accessori per sistemi split</v>
          </cell>
          <cell r="C16814"/>
          <cell r="D16814"/>
        </row>
        <row r="16815">
          <cell r="A16815" t="str">
            <v>1M.07.030.0050.a</v>
          </cell>
          <cell r="B16815" t="str">
            <v>- scheda per avviamento remoto</v>
          </cell>
          <cell r="C16815" t="str">
            <v>cad</v>
          </cell>
          <cell r="D16815" t="str">
            <v>48,73</v>
          </cell>
        </row>
        <row r="16816">
          <cell r="A16816" t="str">
            <v>1M.07.030.0050.b</v>
          </cell>
          <cell r="B16816" t="str">
            <v>- riduttore velocità per unità interne canalizzabili</v>
          </cell>
          <cell r="C16816" t="str">
            <v>cad</v>
          </cell>
          <cell r="D16816" t="str">
            <v>54,15</v>
          </cell>
        </row>
        <row r="16817">
          <cell r="A16817" t="str">
            <v>1M.07.030.0050.c</v>
          </cell>
          <cell r="B16817" t="str">
            <v>- pompetta scarico condensa</v>
          </cell>
          <cell r="C16817" t="str">
            <v>cad</v>
          </cell>
          <cell r="D16817" t="str">
            <v>313,89</v>
          </cell>
        </row>
        <row r="16818">
          <cell r="A16818" t="str">
            <v>1M.07.040</v>
          </cell>
          <cell r="B16818" t="str">
            <v>SISTEMI MULTI-SPLIT</v>
          </cell>
          <cell r="C16818"/>
          <cell r="D16818"/>
        </row>
        <row r="16819">
          <cell r="A16819" t="str">
            <v>1M.07.040.0010</v>
          </cell>
          <cell r="B16819" t="str">
            <v>Unità esterne a pompa di calore condensate ad aria con refrigerante R407C e alimentazione 380 V - 3f - 50 Hz, con compressori ermetici, ventilatori elicoidali, batteria condensante, circuito frigorifero, strumentazione, quadro elettrico e mobile in lamiera d'acciaio verniciato.</v>
          </cell>
          <cell r="C16819"/>
          <cell r="D16819"/>
        </row>
        <row r="16820">
          <cell r="A16820" t="str">
            <v>1M.07.040.0010.a</v>
          </cell>
          <cell r="B16820" t="str">
            <v>- fino a 14 kWf - fino a 16 kWt - u.i. fino a 13</v>
          </cell>
          <cell r="C16820" t="str">
            <v>cad</v>
          </cell>
          <cell r="D16820" t="str">
            <v>7.664,35</v>
          </cell>
        </row>
        <row r="16821">
          <cell r="A16821" t="str">
            <v>1M.07.040.0010.b</v>
          </cell>
          <cell r="B16821" t="str">
            <v>- oltre 14 fino a 23 kWf - oltre 16 fino a 26 kWt - u.i. fino a 13</v>
          </cell>
          <cell r="C16821" t="str">
            <v>cad</v>
          </cell>
          <cell r="D16821" t="str">
            <v>12.314,34</v>
          </cell>
        </row>
        <row r="16822">
          <cell r="A16822" t="str">
            <v>1M.07.040.0010.c</v>
          </cell>
          <cell r="B16822" t="str">
            <v>- oltre 23 fino a 29 kWf - oltre 26 fino a 33 kWt - u.i. fino a 16</v>
          </cell>
          <cell r="C16822" t="str">
            <v>cad</v>
          </cell>
          <cell r="D16822" t="str">
            <v>13.376,61</v>
          </cell>
        </row>
        <row r="16823">
          <cell r="A16823" t="str">
            <v>1M.07.040.0010.d</v>
          </cell>
          <cell r="B16823" t="str">
            <v>- oltre 29 fino a 37 kWf - oltre 33 fino a 42 kWt - u.i. fino a 16</v>
          </cell>
          <cell r="C16823" t="str">
            <v>cad</v>
          </cell>
          <cell r="D16823" t="str">
            <v>17.235,50</v>
          </cell>
        </row>
        <row r="16824">
          <cell r="A16824" t="str">
            <v>1M.07.040.0010.e</v>
          </cell>
          <cell r="B16824" t="str">
            <v>- oltre 37 fino a 46 kWf - oltre 42 fino a 52 kWt - u.i. fino a 20</v>
          </cell>
          <cell r="C16824" t="str">
            <v>cad</v>
          </cell>
          <cell r="D16824" t="str">
            <v>22.620,99</v>
          </cell>
        </row>
        <row r="16825">
          <cell r="A16825" t="str">
            <v>1M.07.040.0010.f</v>
          </cell>
          <cell r="B16825" t="str">
            <v>- oltre 46 fino a 58 kWf - oltre 52 fino a 60 kWt - u.i. fino a 20</v>
          </cell>
          <cell r="C16825" t="str">
            <v>cad</v>
          </cell>
          <cell r="D16825" t="str">
            <v>24.687,00</v>
          </cell>
        </row>
        <row r="16826">
          <cell r="A16826" t="str">
            <v>1M.07.040.0010.g</v>
          </cell>
          <cell r="B16826" t="str">
            <v>- oltre 58 fino a 70 kWf - oltre 60 fino a 78 kWt - u.i. fino a 32</v>
          </cell>
          <cell r="C16826" t="str">
            <v>cad</v>
          </cell>
          <cell r="D16826" t="str">
            <v>32.820,69</v>
          </cell>
        </row>
        <row r="16827">
          <cell r="A16827" t="str">
            <v>1M.07.040.0010.h</v>
          </cell>
          <cell r="B16827" t="str">
            <v>- oltre 70 fino a 75 kWf - oltre 78 fino a 85 kWt - u.i. fino a 32</v>
          </cell>
          <cell r="C16827" t="str">
            <v>cad</v>
          </cell>
          <cell r="D16827" t="str">
            <v>33.839,83</v>
          </cell>
        </row>
        <row r="16828">
          <cell r="A16828" t="str">
            <v>1M.07.040.0010.i</v>
          </cell>
          <cell r="B16828" t="str">
            <v>- oltre 75 fino a 80 kWf - oltre 85 fino a 90 kWt - u.i. fino a 32</v>
          </cell>
          <cell r="C16828" t="str">
            <v>cad</v>
          </cell>
          <cell r="D16828" t="str">
            <v>34.931,74</v>
          </cell>
        </row>
        <row r="16829">
          <cell r="A16829" t="str">
            <v>1M.07.040.0010.j</v>
          </cell>
          <cell r="B16829" t="str">
            <v>- oltre 80 fino a 85 kWf - oltre 90 fino a 95 kWt - u.i. fino a 32</v>
          </cell>
          <cell r="C16829" t="str">
            <v>cad</v>
          </cell>
          <cell r="D16829" t="str">
            <v>35.878,10</v>
          </cell>
        </row>
        <row r="16830">
          <cell r="A16830" t="str">
            <v>1M.07.040.0020</v>
          </cell>
          <cell r="B16830" t="str">
            <v>Unità interne a pavimento a 3 velocità.</v>
          </cell>
          <cell r="C16830"/>
          <cell r="D16830"/>
        </row>
        <row r="16831">
          <cell r="A16831" t="str">
            <v>1M.07.040.0020.a</v>
          </cell>
          <cell r="B16831" t="str">
            <v>- in vista - kWf fino a 2,3 - kWt fino a 2,6</v>
          </cell>
          <cell r="C16831" t="str">
            <v>cad</v>
          </cell>
          <cell r="D16831" t="str">
            <v>1.752,29</v>
          </cell>
        </row>
        <row r="16832">
          <cell r="A16832" t="str">
            <v>1M.07.040.0020.b</v>
          </cell>
          <cell r="B16832" t="str">
            <v>- in vista - kWf fino a 2,9 - kWt fino a 3,3</v>
          </cell>
          <cell r="C16832" t="str">
            <v>cad</v>
          </cell>
          <cell r="D16832" t="str">
            <v>1.763,04</v>
          </cell>
        </row>
        <row r="16833">
          <cell r="A16833" t="str">
            <v>1M.07.040.0020.c</v>
          </cell>
          <cell r="B16833" t="str">
            <v>- in vista - kWf fino a 3,7 - kWt fino a 4,1</v>
          </cell>
          <cell r="C16833" t="str">
            <v>cad</v>
          </cell>
          <cell r="D16833" t="str">
            <v>1.782,53</v>
          </cell>
        </row>
        <row r="16834">
          <cell r="A16834" t="str">
            <v>1M.07.040.0020.d</v>
          </cell>
          <cell r="B16834" t="str">
            <v>- in vista - kWf fino a 4,7 - kWt fino a 5,2</v>
          </cell>
          <cell r="C16834" t="str">
            <v>cad</v>
          </cell>
          <cell r="D16834" t="str">
            <v>1.836,19</v>
          </cell>
        </row>
        <row r="16835">
          <cell r="A16835" t="str">
            <v>1M.07.040.0020.e</v>
          </cell>
          <cell r="B16835" t="str">
            <v>- in vista - kWf fino a 5,8 - kWt fino a 6,5</v>
          </cell>
          <cell r="C16835" t="str">
            <v>cad</v>
          </cell>
          <cell r="D16835" t="str">
            <v>1.900,57</v>
          </cell>
        </row>
        <row r="16836">
          <cell r="A16836" t="str">
            <v>1M.07.040.0020.f</v>
          </cell>
          <cell r="B16836" t="str">
            <v>- in vista - kWf fino a 7,3 - kWt fino a 8,3</v>
          </cell>
          <cell r="C16836" t="str">
            <v>cad</v>
          </cell>
          <cell r="D16836" t="str">
            <v>1.949,34</v>
          </cell>
        </row>
        <row r="16837">
          <cell r="A16837" t="str">
            <v>1M.07.040.0020.g</v>
          </cell>
          <cell r="B16837" t="str">
            <v>- da incasso - kWf fino a 2,3 - kWt fino a 2,6</v>
          </cell>
          <cell r="C16837" t="str">
            <v>cad</v>
          </cell>
          <cell r="D16837" t="str">
            <v>1.623,53</v>
          </cell>
        </row>
        <row r="16838">
          <cell r="A16838" t="str">
            <v>1M.07.040.0020.h</v>
          </cell>
          <cell r="B16838" t="str">
            <v>- da incasso - kWf fino a 2,9 - kWt fino a 3,3</v>
          </cell>
          <cell r="C16838" t="str">
            <v>cad</v>
          </cell>
          <cell r="D16838" t="str">
            <v>1.634,27</v>
          </cell>
        </row>
        <row r="16839">
          <cell r="A16839" t="str">
            <v>1M.07.040.0020.i</v>
          </cell>
          <cell r="B16839" t="str">
            <v>- da incasso - kWf fino a 3,7 - kWt fino a 4,1</v>
          </cell>
          <cell r="C16839" t="str">
            <v>cad</v>
          </cell>
          <cell r="D16839" t="str">
            <v>1.660,60</v>
          </cell>
        </row>
        <row r="16840">
          <cell r="A16840" t="str">
            <v>1M.07.040.0020.j</v>
          </cell>
          <cell r="B16840" t="str">
            <v>- da incasso - kWf fino a 4,7 - kWt fino a 5,2</v>
          </cell>
          <cell r="C16840" t="str">
            <v>cad</v>
          </cell>
          <cell r="D16840" t="str">
            <v>1.685,97</v>
          </cell>
        </row>
        <row r="16841">
          <cell r="A16841" t="str">
            <v>1M.07.040.0020.k</v>
          </cell>
          <cell r="B16841" t="str">
            <v>- da incasso - kWf fino a 5,8 - kWt fino a 6,5</v>
          </cell>
          <cell r="C16841" t="str">
            <v>cad</v>
          </cell>
          <cell r="D16841" t="str">
            <v>1.734,74</v>
          </cell>
        </row>
        <row r="16842">
          <cell r="A16842" t="str">
            <v>1M.07.040.0020.l</v>
          </cell>
          <cell r="B16842" t="str">
            <v>- da incasso - kWf fino a 7,3 - kWt fino a 8,3</v>
          </cell>
          <cell r="C16842" t="str">
            <v>cad</v>
          </cell>
          <cell r="D16842" t="str">
            <v>1.765,95</v>
          </cell>
        </row>
        <row r="16843">
          <cell r="A16843" t="str">
            <v>1M.07.040.0030</v>
          </cell>
          <cell r="B16843" t="str">
            <v>Unità interne pensili a parete a 3 velocità.</v>
          </cell>
          <cell r="C16843"/>
          <cell r="D16843"/>
        </row>
        <row r="16844">
          <cell r="A16844" t="str">
            <v>1M.07.040.0030.a</v>
          </cell>
          <cell r="B16844" t="str">
            <v>- fino a 2,3 kWf - fino a 2,6 kWt</v>
          </cell>
          <cell r="C16844" t="str">
            <v>cad</v>
          </cell>
          <cell r="D16844" t="str">
            <v>1.294,80</v>
          </cell>
        </row>
        <row r="16845">
          <cell r="A16845" t="str">
            <v>1M.07.040.0030.b</v>
          </cell>
          <cell r="B16845" t="str">
            <v>- fino a 2,9 kWf - fino a 3,3 kWt</v>
          </cell>
          <cell r="C16845" t="str">
            <v>cad</v>
          </cell>
          <cell r="D16845" t="str">
            <v>1.313,33</v>
          </cell>
        </row>
        <row r="16846">
          <cell r="A16846" t="str">
            <v>1M.07.040.0030.c</v>
          </cell>
          <cell r="B16846" t="str">
            <v>- fino a 3,7 kWf - fino a 4,1 kWt</v>
          </cell>
          <cell r="C16846" t="str">
            <v>cad</v>
          </cell>
          <cell r="D16846" t="str">
            <v>1.329,93</v>
          </cell>
        </row>
        <row r="16847">
          <cell r="A16847" t="str">
            <v>1M.07.040.0030.d</v>
          </cell>
          <cell r="B16847" t="str">
            <v>- fino a 4,7 kWf - fino a 5,2 kWt</v>
          </cell>
          <cell r="C16847" t="str">
            <v>cad</v>
          </cell>
          <cell r="D16847" t="str">
            <v>1.346,50</v>
          </cell>
        </row>
        <row r="16848">
          <cell r="A16848" t="str">
            <v>1M.07.040.0030.e</v>
          </cell>
          <cell r="B16848" t="str">
            <v>- fino a 5,8 kWf - fino a 6,5 kWt</v>
          </cell>
          <cell r="C16848" t="str">
            <v>cad</v>
          </cell>
          <cell r="D16848" t="str">
            <v>1.373,82</v>
          </cell>
        </row>
        <row r="16849">
          <cell r="A16849" t="str">
            <v>1M.07.040.0040</v>
          </cell>
          <cell r="B16849" t="str">
            <v>Unità interne pensili a soffitto in vista a 3 velocità.</v>
          </cell>
          <cell r="C16849"/>
          <cell r="D16849"/>
        </row>
        <row r="16850">
          <cell r="A16850" t="str">
            <v>1M.07.040.0040.a</v>
          </cell>
          <cell r="B16850" t="str">
            <v>- fino a 4,7 kWf- fino a 5,2 kWt</v>
          </cell>
          <cell r="C16850" t="str">
            <v>cad</v>
          </cell>
          <cell r="D16850" t="str">
            <v>2.212,72</v>
          </cell>
        </row>
        <row r="16851">
          <cell r="A16851" t="str">
            <v>1M.07.040.0040.b</v>
          </cell>
          <cell r="B16851" t="str">
            <v>- fino a 7,3 kWf- fino a 8,3 kWt</v>
          </cell>
          <cell r="C16851" t="str">
            <v>cad</v>
          </cell>
          <cell r="D16851" t="str">
            <v>2.423,41</v>
          </cell>
        </row>
        <row r="16852">
          <cell r="A16852" t="str">
            <v>1M.07.040.0040.c</v>
          </cell>
          <cell r="B16852" t="str">
            <v>- fino a 11,6 kWf- fino a 13 kWt</v>
          </cell>
          <cell r="C16852" t="str">
            <v>cad</v>
          </cell>
          <cell r="D16852" t="str">
            <v>2.890,66</v>
          </cell>
        </row>
        <row r="16853">
          <cell r="A16853" t="str">
            <v>1M.07.040.0040.d</v>
          </cell>
          <cell r="B16853" t="str">
            <v>- fino a 14,5 kWf- fino a 16,3 kWt</v>
          </cell>
          <cell r="C16853" t="str">
            <v>cad</v>
          </cell>
          <cell r="D16853" t="str">
            <v>3.608,31</v>
          </cell>
        </row>
        <row r="16854">
          <cell r="A16854" t="str">
            <v>1M.07.040.0050</v>
          </cell>
          <cell r="B16854" t="str">
            <v>Unità interne pensili a soffitto da incasso canalizzabili a 3 velocità</v>
          </cell>
          <cell r="C16854"/>
          <cell r="D16854"/>
        </row>
        <row r="16855">
          <cell r="A16855" t="str">
            <v>1M.07.040.0050.a</v>
          </cell>
          <cell r="B16855" t="str">
            <v>- 5 Pa - fino a 2,3 kWf - fino a 2,6 kWt</v>
          </cell>
          <cell r="C16855" t="str">
            <v>cad</v>
          </cell>
          <cell r="D16855" t="str">
            <v>1.454,78</v>
          </cell>
        </row>
        <row r="16856">
          <cell r="A16856" t="str">
            <v>1M.07.040.0050.b</v>
          </cell>
          <cell r="B16856" t="str">
            <v>- 5 Pa - fino a 2,9 kWf - fino a 3,3 kWt</v>
          </cell>
          <cell r="C16856" t="str">
            <v>cad</v>
          </cell>
          <cell r="D16856" t="str">
            <v>1.517,22</v>
          </cell>
        </row>
        <row r="16857">
          <cell r="A16857" t="str">
            <v>1M.07.040.0050.c</v>
          </cell>
          <cell r="B16857" t="str">
            <v>- 5 Pa - fino a 3,7 kWf - fino a 4,1 kWt</v>
          </cell>
          <cell r="C16857" t="str">
            <v>cad</v>
          </cell>
          <cell r="D16857" t="str">
            <v>1.639,13</v>
          </cell>
        </row>
        <row r="16858">
          <cell r="A16858" t="str">
            <v>1M.07.040.0050.d</v>
          </cell>
          <cell r="B16858" t="str">
            <v>- 100 Pa - fino a 2,3 kWf - fino a 2,6 kWt</v>
          </cell>
          <cell r="C16858" t="str">
            <v>cad</v>
          </cell>
          <cell r="D16858" t="str">
            <v>1.917,16</v>
          </cell>
        </row>
        <row r="16859">
          <cell r="A16859" t="str">
            <v>1M.07.040.0050.e</v>
          </cell>
          <cell r="B16859" t="str">
            <v>- 100 Pa - fino a 2,9 kWf - fino a 3,3 kWt</v>
          </cell>
          <cell r="C16859" t="str">
            <v>cad</v>
          </cell>
          <cell r="D16859" t="str">
            <v>1.939,58</v>
          </cell>
        </row>
        <row r="16860">
          <cell r="A16860" t="str">
            <v>1M.07.040.0050.f</v>
          </cell>
          <cell r="B16860" t="str">
            <v>- 100 Pa - fino a 3,7 kWf - fino a 4,1 kWt</v>
          </cell>
          <cell r="C16860" t="str">
            <v>cad</v>
          </cell>
          <cell r="D16860" t="str">
            <v>1.967,87</v>
          </cell>
        </row>
        <row r="16861">
          <cell r="A16861" t="str">
            <v>1M.07.040.0050.g</v>
          </cell>
          <cell r="B16861" t="str">
            <v>- 100 Pa - fino a 4,7 kWf - fino a 5,2 kWt</v>
          </cell>
          <cell r="C16861" t="str">
            <v>cad</v>
          </cell>
          <cell r="D16861" t="str">
            <v>2.022,50</v>
          </cell>
        </row>
        <row r="16862">
          <cell r="A16862" t="str">
            <v>1M.07.040.0050.h</v>
          </cell>
          <cell r="B16862" t="str">
            <v>- 100 Pa - fino a 5,8 kWf - fino a 6,5 kWt</v>
          </cell>
          <cell r="C16862" t="str">
            <v>cad</v>
          </cell>
          <cell r="D16862" t="str">
            <v>2.076,15</v>
          </cell>
        </row>
        <row r="16863">
          <cell r="A16863" t="str">
            <v>1M.07.040.0050.i</v>
          </cell>
          <cell r="B16863" t="str">
            <v>- 100 Pa - fino a 7,3 kWf - fino a 8,3 kWt</v>
          </cell>
          <cell r="C16863" t="str">
            <v>cad</v>
          </cell>
          <cell r="D16863" t="str">
            <v>2.170,76</v>
          </cell>
        </row>
        <row r="16864">
          <cell r="A16864" t="str">
            <v>1M.07.040.0050.j</v>
          </cell>
          <cell r="B16864" t="str">
            <v>- 100 Pa - fino a 8,3 kWf - fino a 9,3 kWt</v>
          </cell>
          <cell r="C16864" t="str">
            <v>cad</v>
          </cell>
          <cell r="D16864" t="str">
            <v>2.289,79</v>
          </cell>
        </row>
        <row r="16865">
          <cell r="A16865" t="str">
            <v>1M.07.040.0050.k</v>
          </cell>
          <cell r="B16865" t="str">
            <v>- 100 Pa - fino a 9,3 kWf - fino a 10,5 kWt</v>
          </cell>
          <cell r="C16865" t="str">
            <v>cad</v>
          </cell>
          <cell r="D16865" t="str">
            <v>2.380,49</v>
          </cell>
        </row>
        <row r="16866">
          <cell r="A16866" t="str">
            <v>1M.07.040.0050.l</v>
          </cell>
          <cell r="B16866" t="str">
            <v>- 100 Pa - fino a 11,6 kWf - fino a 13 kWt</v>
          </cell>
          <cell r="C16866" t="str">
            <v>cad</v>
          </cell>
          <cell r="D16866" t="str">
            <v>2.608,76</v>
          </cell>
        </row>
        <row r="16867">
          <cell r="A16867" t="str">
            <v>1M.07.040.0050.m</v>
          </cell>
          <cell r="B16867" t="str">
            <v>- 100 Pa - fino a 14,5 kWf - fino a 16,3 kWt</v>
          </cell>
          <cell r="C16867" t="str">
            <v>cad</v>
          </cell>
          <cell r="D16867" t="str">
            <v>2.850,65</v>
          </cell>
        </row>
        <row r="16868">
          <cell r="A16868" t="str">
            <v>1M.07.040.0050.n</v>
          </cell>
          <cell r="B16868" t="str">
            <v>- 100 Pa - fino a 16,3 kWf - fino a 18,6 kWt</v>
          </cell>
          <cell r="C16868" t="str">
            <v>cad</v>
          </cell>
          <cell r="D16868" t="str">
            <v>3.046,73</v>
          </cell>
        </row>
        <row r="16869">
          <cell r="A16869" t="str">
            <v>1M.07.040.0050.o</v>
          </cell>
          <cell r="B16869" t="str">
            <v>- 200 Pa - fino a 7,3 kWf - fino a 8,3 kWt</v>
          </cell>
          <cell r="C16869" t="str">
            <v>cad</v>
          </cell>
          <cell r="D16869" t="str">
            <v>2.389,17</v>
          </cell>
        </row>
        <row r="16870">
          <cell r="A16870" t="str">
            <v>1M.07.040.0050.p</v>
          </cell>
          <cell r="B16870" t="str">
            <v>- 200 Pa - fino a 8,3 kWf - fino a 9,3 kWt</v>
          </cell>
          <cell r="C16870" t="str">
            <v>cad</v>
          </cell>
          <cell r="D16870" t="str">
            <v>2.580,96</v>
          </cell>
        </row>
        <row r="16871">
          <cell r="A16871" t="str">
            <v>1M.07.040.0050.q</v>
          </cell>
          <cell r="B16871" t="str">
            <v>- 200 Pa - fino a 9,3 kWf - fino a 10,5 kWt</v>
          </cell>
          <cell r="C16871" t="str">
            <v>cad</v>
          </cell>
          <cell r="D16871" t="str">
            <v>2.671,68</v>
          </cell>
        </row>
        <row r="16872">
          <cell r="A16872" t="str">
            <v>1M.07.040.0050.r</v>
          </cell>
          <cell r="B16872" t="str">
            <v>- 200 Pa - fino a 11,6 kWf - fino a 13 kWt</v>
          </cell>
          <cell r="C16872" t="str">
            <v>cad</v>
          </cell>
          <cell r="D16872" t="str">
            <v>2.723,86</v>
          </cell>
        </row>
        <row r="16873">
          <cell r="A16873" t="str">
            <v>1M.07.040.0050.s</v>
          </cell>
          <cell r="B16873" t="str">
            <v>- 200 Pa - fino a 14,5 kWf - fino a 16,3 kWt</v>
          </cell>
          <cell r="C16873" t="str">
            <v>cad</v>
          </cell>
          <cell r="D16873" t="str">
            <v>2.980,40</v>
          </cell>
        </row>
        <row r="16874">
          <cell r="A16874" t="str">
            <v>1M.07.040.0050.t</v>
          </cell>
          <cell r="B16874" t="str">
            <v>- 200 Pa - fino a 16,3 kWf - fino a 18,6 kWt</v>
          </cell>
          <cell r="C16874" t="str">
            <v>cad</v>
          </cell>
          <cell r="D16874" t="str">
            <v>3.212,56</v>
          </cell>
        </row>
        <row r="16875">
          <cell r="A16875" t="str">
            <v>1M.07.040.0060</v>
          </cell>
          <cell r="B16875" t="str">
            <v>Unità interne pensili a soffitto a cassetta a 3 velocità</v>
          </cell>
          <cell r="C16875"/>
          <cell r="D16875"/>
        </row>
        <row r="16876">
          <cell r="A16876" t="str">
            <v>1M.07.040.0060.a</v>
          </cell>
          <cell r="B16876" t="str">
            <v>- fino a 3,7 kWf - fino a 4,1 kWt</v>
          </cell>
          <cell r="C16876" t="str">
            <v>cad</v>
          </cell>
          <cell r="D16876" t="str">
            <v>2.363,47</v>
          </cell>
        </row>
        <row r="16877">
          <cell r="A16877" t="str">
            <v>1M.07.040.0060.b</v>
          </cell>
          <cell r="B16877" t="str">
            <v>- fino a 4,7 kWf - fino a 5,2 kWt</v>
          </cell>
          <cell r="C16877" t="str">
            <v>cad</v>
          </cell>
          <cell r="D16877" t="str">
            <v>2.509,07</v>
          </cell>
        </row>
        <row r="16878">
          <cell r="A16878" t="str">
            <v>1M.07.040.0060.c</v>
          </cell>
          <cell r="B16878" t="str">
            <v>- fino a 5,8 kWf - fino a 6,5 kWt</v>
          </cell>
          <cell r="C16878" t="str">
            <v>cad</v>
          </cell>
          <cell r="D16878" t="str">
            <v>2.654,65</v>
          </cell>
        </row>
        <row r="16879">
          <cell r="A16879" t="str">
            <v>1M.07.040.0060.d</v>
          </cell>
          <cell r="B16879" t="str">
            <v>- fino a 7,3 kWf - fino a 8,3 kWt</v>
          </cell>
          <cell r="C16879" t="str">
            <v>cad</v>
          </cell>
          <cell r="D16879" t="str">
            <v>2.800,24</v>
          </cell>
        </row>
        <row r="16880">
          <cell r="A16880" t="str">
            <v>1M.07.040.0070</v>
          </cell>
          <cell r="B16880" t="str">
            <v>Unità per aria primaria a soffitto da incasso con filtro, recuperatore, batteria di riscaldamento/raffreddamento, umidificatore, ventilatori di mandata ed estrazione a 2 velocità (statica utile minima a velocità alta 100 Pa).</v>
          </cell>
          <cell r="C16880"/>
          <cell r="D16880"/>
        </row>
        <row r="16881">
          <cell r="A16881" t="str">
            <v>1M.07.040.0070.a</v>
          </cell>
          <cell r="B16881" t="str">
            <v>- 500 m³/h - fino a 5,5 kWf - fino a 6 kWt</v>
          </cell>
          <cell r="C16881" t="str">
            <v>cad</v>
          </cell>
          <cell r="D16881" t="str">
            <v>3.683,70</v>
          </cell>
        </row>
        <row r="16882">
          <cell r="A16882" t="str">
            <v>1M.07.040.0070.b</v>
          </cell>
          <cell r="B16882" t="str">
            <v>- 1000 m³/h - fino a 11 kWf - fino a 12 kWt</v>
          </cell>
          <cell r="C16882" t="str">
            <v>cad</v>
          </cell>
          <cell r="D16882" t="str">
            <v>4.882,54</v>
          </cell>
        </row>
        <row r="16883">
          <cell r="A16883" t="str">
            <v>1M.07.040.0080</v>
          </cell>
          <cell r="B16883" t="str">
            <v>Accessori per sistemi multi-split</v>
          </cell>
          <cell r="C16883"/>
          <cell r="D16883"/>
        </row>
        <row r="16884">
          <cell r="A16884" t="str">
            <v>1M.07.040.0080.a</v>
          </cell>
          <cell r="B16884" t="str">
            <v>- pompetta scarico condensa</v>
          </cell>
          <cell r="C16884" t="str">
            <v>cad</v>
          </cell>
          <cell r="D16884" t="str">
            <v>410,96</v>
          </cell>
        </row>
        <row r="16885">
          <cell r="A16885" t="str">
            <v>1M.07.040.0080.b</v>
          </cell>
          <cell r="B16885" t="str">
            <v>- telecomando a raggi infrarossi</v>
          </cell>
          <cell r="C16885" t="str">
            <v>cad</v>
          </cell>
          <cell r="D16885" t="str">
            <v>84,85</v>
          </cell>
        </row>
        <row r="16886">
          <cell r="A16886" t="str">
            <v>1M.07.040.0080.c</v>
          </cell>
          <cell r="B16886" t="str">
            <v>- comando remoto</v>
          </cell>
          <cell r="C16886" t="str">
            <v>cad</v>
          </cell>
          <cell r="D16886" t="str">
            <v>241,98</v>
          </cell>
        </row>
        <row r="16887">
          <cell r="A16887" t="str">
            <v>1M.07.040.0080.d</v>
          </cell>
          <cell r="B16887" t="str">
            <v>- programmatore settimanale</v>
          </cell>
          <cell r="C16887" t="str">
            <v>cad</v>
          </cell>
          <cell r="D16887" t="str">
            <v>354,15</v>
          </cell>
        </row>
        <row r="16888">
          <cell r="A16888" t="str">
            <v>1M.07.040.0080.e</v>
          </cell>
          <cell r="B16888" t="str">
            <v>- unità di comando centralizzato fino a 8 sistemi</v>
          </cell>
          <cell r="C16888" t="str">
            <v>cad</v>
          </cell>
          <cell r="D16888" t="str">
            <v>920,90</v>
          </cell>
        </row>
        <row r="16889">
          <cell r="A16889" t="str">
            <v>1M.07.040.0080.f</v>
          </cell>
          <cell r="B16889" t="str">
            <v>- unità di comando centralizzato fino a 32 sistemi</v>
          </cell>
          <cell r="C16889" t="str">
            <v>cad</v>
          </cell>
          <cell r="D16889" t="str">
            <v>1.039,90</v>
          </cell>
        </row>
        <row r="16890">
          <cell r="A16890" t="str">
            <v>1M.07.040.0080.g</v>
          </cell>
          <cell r="B16890" t="str">
            <v>- unità di comando centralizzato fino a 50 sistemi</v>
          </cell>
          <cell r="C16890" t="str">
            <v>cad</v>
          </cell>
          <cell r="D16890" t="str">
            <v>2.425,04</v>
          </cell>
        </row>
        <row r="16891">
          <cell r="A16891" t="str">
            <v>1M.07.040.0080.h</v>
          </cell>
          <cell r="B16891" t="str">
            <v>- unità di interfaccia a sistema esterno di controllo</v>
          </cell>
          <cell r="C16891" t="str">
            <v>cad</v>
          </cell>
          <cell r="D16891" t="str">
            <v>2.055,35</v>
          </cell>
        </row>
        <row r="16892">
          <cell r="A16892" t="str">
            <v>1M.08 - VENTILATORI</v>
          </cell>
          <cell r="B16892"/>
          <cell r="C16892"/>
          <cell r="D16892"/>
        </row>
        <row r="16893">
          <cell r="A16893" t="str">
            <v>1M</v>
          </cell>
          <cell r="B16893" t="str">
            <v>OPERE COMPIUTE IMPIANTI MECCANICI</v>
          </cell>
          <cell r="C16893"/>
          <cell r="D16893"/>
        </row>
        <row r="16894">
          <cell r="A16894" t="str">
            <v>1M.08</v>
          </cell>
          <cell r="B16894" t="str">
            <v>VENTILATORI</v>
          </cell>
          <cell r="C16894"/>
          <cell r="D16894"/>
        </row>
        <row r="16895">
          <cell r="A16895" t="str">
            <v>1M.08.010</v>
          </cell>
          <cell r="B16895" t="str">
            <v>VENTILATORI CENTRIFUGHI</v>
          </cell>
          <cell r="C16895"/>
          <cell r="D16895"/>
        </row>
        <row r="16896">
          <cell r="A16896" t="str">
            <v>1M.08.010.0010</v>
          </cell>
          <cell r="B16896" t="str">
            <v>Ventilatori centrifughi in acciaio zincato o verniciato, accoppiati direttamente, tipo a semplice aspirazione a pale piane rovesce, completi di motore 380 V - 3f - 50 Hz, giunti antivibranti in aspirazione e mandata, reti di protezione e supporti antivibranti.</v>
          </cell>
          <cell r="C16896"/>
          <cell r="D16896"/>
        </row>
        <row r="16897">
          <cell r="A16897" t="str">
            <v>1M.08.010.0010.a</v>
          </cell>
          <cell r="B16897" t="str">
            <v>- 1000 giri/min - fino a 2500 m³/h - fino a 100 Pa</v>
          </cell>
          <cell r="C16897" t="str">
            <v>cad</v>
          </cell>
          <cell r="D16897" t="str">
            <v>1.469,11</v>
          </cell>
        </row>
        <row r="16898">
          <cell r="A16898" t="str">
            <v>1M.08.010.0010.b</v>
          </cell>
          <cell r="B16898" t="str">
            <v>- 1000 giri/min - fino a 2500 m³/h - oltre 100 fino a 200 Pa</v>
          </cell>
          <cell r="C16898" t="str">
            <v>cad</v>
          </cell>
          <cell r="D16898" t="str">
            <v>1.602,44</v>
          </cell>
        </row>
        <row r="16899">
          <cell r="A16899" t="str">
            <v>1M.08.010.0010.c</v>
          </cell>
          <cell r="B16899" t="str">
            <v>- 1000 giri/min - fino a 2500 m³/h - oltre 200 fino a 400 Pa</v>
          </cell>
          <cell r="C16899" t="str">
            <v>cad</v>
          </cell>
          <cell r="D16899" t="str">
            <v>1.785,17</v>
          </cell>
        </row>
        <row r="16900">
          <cell r="A16900" t="str">
            <v>1M.08.010.0010.d</v>
          </cell>
          <cell r="B16900" t="str">
            <v>- 1000 giri/min - oltre 2500 fino a 5000 m³/h - fino a 200 Pa</v>
          </cell>
          <cell r="C16900" t="str">
            <v>cad</v>
          </cell>
          <cell r="D16900" t="str">
            <v>1.785,17</v>
          </cell>
        </row>
        <row r="16901">
          <cell r="A16901" t="str">
            <v>1M.08.010.0010.e</v>
          </cell>
          <cell r="B16901" t="str">
            <v>- 1000 giri/min - oltre 2500 fino a 5000 m³/h - oltre 200 fino a 400 Pa</v>
          </cell>
          <cell r="C16901" t="str">
            <v>cad</v>
          </cell>
          <cell r="D16901" t="str">
            <v>2.058,00</v>
          </cell>
        </row>
        <row r="16902">
          <cell r="A16902" t="str">
            <v>1M.08.010.0010.f</v>
          </cell>
          <cell r="B16902" t="str">
            <v>- 1000 giri/min - oltre 2500 fino a 5000 m³/h - oltre 400 fino a 800 Pa</v>
          </cell>
          <cell r="C16902" t="str">
            <v>cad</v>
          </cell>
          <cell r="D16902" t="str">
            <v>2.853,11</v>
          </cell>
        </row>
        <row r="16903">
          <cell r="A16903" t="str">
            <v>1M.08.010.0010.g</v>
          </cell>
          <cell r="B16903" t="str">
            <v>- 1000 giri/min - oltre 5000 fino a 10000 m³/h - fino a 400 Pa</v>
          </cell>
          <cell r="C16903" t="str">
            <v>cad</v>
          </cell>
          <cell r="D16903" t="str">
            <v>2.853,11</v>
          </cell>
        </row>
        <row r="16904">
          <cell r="A16904" t="str">
            <v>1M.08.010.0010.h</v>
          </cell>
          <cell r="B16904" t="str">
            <v>- 1000 giri/min - oltre 5000 fino a 10000 m³/h - oltre 400 fino a 800 Pa</v>
          </cell>
          <cell r="C16904" t="str">
            <v>cad</v>
          </cell>
          <cell r="D16904" t="str">
            <v>3.938,33</v>
          </cell>
        </row>
        <row r="16905">
          <cell r="A16905" t="str">
            <v>1M.08.010.0010.i</v>
          </cell>
          <cell r="B16905" t="str">
            <v>- 1500 giri/min - fino a 2500 m³/h - fino a 200 Pa</v>
          </cell>
          <cell r="C16905" t="str">
            <v>cad</v>
          </cell>
          <cell r="D16905" t="str">
            <v>1.561,53</v>
          </cell>
        </row>
        <row r="16906">
          <cell r="A16906" t="str">
            <v>1M.08.010.0010.j</v>
          </cell>
          <cell r="B16906" t="str">
            <v>- 1500 giri/min - oltre 2500 fino a 5000 m³/h - fino a 200 Pa</v>
          </cell>
          <cell r="C16906" t="str">
            <v>cad</v>
          </cell>
          <cell r="D16906" t="str">
            <v>1.571,57</v>
          </cell>
        </row>
        <row r="16907">
          <cell r="A16907" t="str">
            <v>1M.08.010.0010.k</v>
          </cell>
          <cell r="B16907" t="str">
            <v>- 1500 giri/min - oltre 2500 fino a 5000 m³/h - oltre 200 fino a 400 Pa</v>
          </cell>
          <cell r="C16907" t="str">
            <v>cad</v>
          </cell>
          <cell r="D16907" t="str">
            <v>1.676,53</v>
          </cell>
        </row>
        <row r="16908">
          <cell r="A16908" t="str">
            <v>1M.08.010.0010.l</v>
          </cell>
          <cell r="B16908" t="str">
            <v>- 1500 giri/min - oltre 2500 fino a 5000 m³/h - oltre 400 fino a 800 Pa</v>
          </cell>
          <cell r="C16908" t="str">
            <v>cad</v>
          </cell>
          <cell r="D16908" t="str">
            <v>1.781,46</v>
          </cell>
        </row>
        <row r="16909">
          <cell r="A16909" t="str">
            <v>1M.08.010.0010.m</v>
          </cell>
          <cell r="B16909" t="str">
            <v>- 1500 giri/min - oltre 2500 fino a 5000 m³/h - oltre 800 fino a 1200 Pa</v>
          </cell>
          <cell r="C16909" t="str">
            <v>cad</v>
          </cell>
          <cell r="D16909" t="str">
            <v>2.169,12</v>
          </cell>
        </row>
        <row r="16910">
          <cell r="A16910" t="str">
            <v>1M.08.010.0010.n</v>
          </cell>
          <cell r="B16910" t="str">
            <v>- 1500 giri/min - oltre 5000 fino a 10000 m³/h - fino a 400 Pa</v>
          </cell>
          <cell r="C16910" t="str">
            <v>cad</v>
          </cell>
          <cell r="D16910" t="str">
            <v>2.038,26</v>
          </cell>
        </row>
        <row r="16911">
          <cell r="A16911" t="str">
            <v>1M.08.010.0010.o</v>
          </cell>
          <cell r="B16911" t="str">
            <v>- 1500 giri/min - oltre 5000 fino a 10000 m³/h - oltre 400 fino a 800 Pa</v>
          </cell>
          <cell r="C16911" t="str">
            <v>cad</v>
          </cell>
          <cell r="D16911" t="str">
            <v>2.169,12</v>
          </cell>
        </row>
        <row r="16912">
          <cell r="A16912" t="str">
            <v>1M.08.010.0010.p</v>
          </cell>
          <cell r="B16912" t="str">
            <v>- 1500 giri/min - oltre 5000 fino a 10000 m³/h - oltre 800 fino a 1600 Pa</v>
          </cell>
          <cell r="C16912" t="str">
            <v>cad</v>
          </cell>
          <cell r="D16912" t="str">
            <v>3.001,26</v>
          </cell>
        </row>
        <row r="16913">
          <cell r="A16913" t="str">
            <v>1M.08.010.0010.q</v>
          </cell>
          <cell r="B16913" t="str">
            <v>- 1500 giri/min - oltre 10000 fino a 20000 m³/h - fino a 400 Pa</v>
          </cell>
          <cell r="C16913" t="str">
            <v>cad</v>
          </cell>
          <cell r="D16913" t="str">
            <v>3.001,26</v>
          </cell>
        </row>
        <row r="16914">
          <cell r="A16914" t="str">
            <v>1M.08.010.0010.r</v>
          </cell>
          <cell r="B16914" t="str">
            <v>- 1500 giri/min - oltre 10000 fino a 20000 m³/h - oltre 400 fino a 800 Pa</v>
          </cell>
          <cell r="C16914" t="str">
            <v>cad</v>
          </cell>
          <cell r="D16914" t="str">
            <v>3.169,16</v>
          </cell>
        </row>
        <row r="16915">
          <cell r="A16915" t="str">
            <v>1M.08.010.0010.s</v>
          </cell>
          <cell r="B16915" t="str">
            <v>- 1500 giri/min - oltre 10000 fino a 20000 m³/h - oltre 800 fino a 1600 Pa</v>
          </cell>
          <cell r="C16915" t="str">
            <v>cad</v>
          </cell>
          <cell r="D16915" t="str">
            <v>4.218,58</v>
          </cell>
        </row>
        <row r="16916">
          <cell r="A16916" t="str">
            <v>1M.08.010.0010.t</v>
          </cell>
          <cell r="B16916" t="str">
            <v>- 3000 giri/min - fino a 2500 m³/h - fino a 800 Pa</v>
          </cell>
          <cell r="C16916" t="str">
            <v>cad</v>
          </cell>
          <cell r="D16916" t="str">
            <v>1.208,60</v>
          </cell>
        </row>
        <row r="16917">
          <cell r="A16917" t="str">
            <v>1M.08.010.0010.u</v>
          </cell>
          <cell r="B16917" t="str">
            <v>- 3000 giri/min - fino a 2500 m³/h - oltre 800 fino a 1600 Pa</v>
          </cell>
          <cell r="C16917" t="str">
            <v>cad</v>
          </cell>
          <cell r="D16917" t="str">
            <v>1.480,22</v>
          </cell>
        </row>
        <row r="16918">
          <cell r="A16918" t="str">
            <v>1M.08.010.0010.v</v>
          </cell>
          <cell r="B16918" t="str">
            <v>- 3000 giri/min - oltre 2500 fino a 5000 m³/h - fino a 1600 Pa</v>
          </cell>
          <cell r="C16918" t="str">
            <v>cad</v>
          </cell>
          <cell r="D16918" t="str">
            <v>1.582,69</v>
          </cell>
        </row>
        <row r="16919">
          <cell r="A16919" t="str">
            <v>1M.08.010.0010.w</v>
          </cell>
          <cell r="B16919" t="str">
            <v>- 3000 giri/min - oltre 2500 fino a 5000 m³/h - oltre 1600 fino a 3200 Pa</v>
          </cell>
          <cell r="C16919" t="str">
            <v>cad</v>
          </cell>
          <cell r="D16919" t="str">
            <v>2.322,23</v>
          </cell>
        </row>
        <row r="16920">
          <cell r="A16920" t="str">
            <v>1M.08.010.0010.x</v>
          </cell>
          <cell r="B16920" t="str">
            <v>- 3000 giri/min - oltre 5000 fino a 10000 m³/h - fino a 1600 Pa</v>
          </cell>
          <cell r="C16920" t="str">
            <v>cad</v>
          </cell>
          <cell r="D16920" t="str">
            <v>2.193,83</v>
          </cell>
        </row>
        <row r="16921">
          <cell r="A16921" t="str">
            <v>1M.08.010.0010.y</v>
          </cell>
          <cell r="B16921" t="str">
            <v>- 3000 giri/min - oltre 5000 fino a 10000 m³/h - oltre 1600 fino a 3200 Pa</v>
          </cell>
          <cell r="C16921" t="str">
            <v>cad</v>
          </cell>
          <cell r="D16921" t="str">
            <v>2.924,70</v>
          </cell>
        </row>
        <row r="16922">
          <cell r="A16922" t="str">
            <v>1M.08.010.0020</v>
          </cell>
          <cell r="B16922" t="str">
            <v>Ventilatori centrifughi in acciaio zincato o verniciato accoppiati a trasmissione, tipo a semplice aspirazione a pale piane rovesce, completi di motore 380 V - 3f - 50 Hz, giunti antivibranti in aspirazione e mandata, reti di protezione e supporti antivibranti.</v>
          </cell>
          <cell r="C16922"/>
          <cell r="D16922"/>
        </row>
        <row r="16923">
          <cell r="A16923" t="str">
            <v>1M.08.010.0020.a</v>
          </cell>
          <cell r="B16923" t="str">
            <v>- fino a 1000 m³/h - fino a 300 Pa</v>
          </cell>
          <cell r="C16923" t="str">
            <v>cad</v>
          </cell>
          <cell r="D16923" t="str">
            <v>1.287,61</v>
          </cell>
        </row>
        <row r="16924">
          <cell r="A16924" t="str">
            <v>1M.08.010.0020.b</v>
          </cell>
          <cell r="B16924" t="str">
            <v>- fino a 1000 m³/h - oltre 300 fino a 600 Pa</v>
          </cell>
          <cell r="C16924" t="str">
            <v>cad</v>
          </cell>
          <cell r="D16924" t="str">
            <v>1.287,61</v>
          </cell>
        </row>
        <row r="16925">
          <cell r="A16925" t="str">
            <v>1M.08.010.0020.c</v>
          </cell>
          <cell r="B16925" t="str">
            <v>- oltre 1000 fino a 2000 m³/h - fino a 300 Pa</v>
          </cell>
          <cell r="C16925" t="str">
            <v>cad</v>
          </cell>
          <cell r="D16925" t="str">
            <v>1.398,73</v>
          </cell>
        </row>
        <row r="16926">
          <cell r="A16926" t="str">
            <v>1M.08.010.0020.d</v>
          </cell>
          <cell r="B16926" t="str">
            <v>- oltre 1000 fino a 2000 m³/h - oltre 300 fino a 600 Pa</v>
          </cell>
          <cell r="C16926" t="str">
            <v>cad</v>
          </cell>
          <cell r="D16926" t="str">
            <v>1.398,73</v>
          </cell>
        </row>
        <row r="16927">
          <cell r="A16927" t="str">
            <v>1M.08.010.0020.e</v>
          </cell>
          <cell r="B16927" t="str">
            <v>- oltre 1000 fino a 2000 m³/h - oltre 600 fino a 1200 Pa</v>
          </cell>
          <cell r="C16927" t="str">
            <v>cad</v>
          </cell>
          <cell r="D16927" t="str">
            <v>1.466,64</v>
          </cell>
        </row>
        <row r="16928">
          <cell r="A16928" t="str">
            <v>1M.08.010.0020.f</v>
          </cell>
          <cell r="B16928" t="str">
            <v>- oltre 2000 fino a 4000 m³/h - fino a 300 Pa</v>
          </cell>
          <cell r="C16928" t="str">
            <v>cad</v>
          </cell>
          <cell r="D16928" t="str">
            <v>1.744,42</v>
          </cell>
        </row>
        <row r="16929">
          <cell r="A16929" t="str">
            <v>1M.08.010.0020.g</v>
          </cell>
          <cell r="B16929" t="str">
            <v>- oltre 2000 fino a 4000 m³/h - oltre 300 fino a 600 Pa</v>
          </cell>
          <cell r="C16929" t="str">
            <v>cad</v>
          </cell>
          <cell r="D16929" t="str">
            <v>1.812,33</v>
          </cell>
        </row>
        <row r="16930">
          <cell r="A16930" t="str">
            <v>1M.08.010.0020.h</v>
          </cell>
          <cell r="B16930" t="str">
            <v>- oltre 2000 fino a 4000 m³/h - oltre 600 fino a 1200 Pa</v>
          </cell>
          <cell r="C16930" t="str">
            <v>cad</v>
          </cell>
          <cell r="D16930" t="str">
            <v>1.955,53</v>
          </cell>
        </row>
        <row r="16931">
          <cell r="A16931" t="str">
            <v>1M.08.010.0020.i</v>
          </cell>
          <cell r="B16931" t="str">
            <v>- oltre 4000 fino a 8000 m³/h - fino a 300 Pa</v>
          </cell>
          <cell r="C16931" t="str">
            <v>cad</v>
          </cell>
          <cell r="D16931" t="str">
            <v>2.235,79</v>
          </cell>
        </row>
        <row r="16932">
          <cell r="A16932" t="str">
            <v>1M.08.010.0020.j</v>
          </cell>
          <cell r="B16932" t="str">
            <v>- oltre 4000 fino a 8000 m³/h - oltre 300 fino a 600 Pa</v>
          </cell>
          <cell r="C16932" t="str">
            <v>cad</v>
          </cell>
          <cell r="D16932" t="str">
            <v>2.345,67</v>
          </cell>
        </row>
        <row r="16933">
          <cell r="A16933" t="str">
            <v>1M.08.010.0020.k</v>
          </cell>
          <cell r="B16933" t="str">
            <v>- oltre 4000 fino a 8000 m³/h - oltre 600 fino a 1200 Pa</v>
          </cell>
          <cell r="C16933" t="str">
            <v>cad</v>
          </cell>
          <cell r="D16933" t="str">
            <v>2.460,49</v>
          </cell>
        </row>
        <row r="16934">
          <cell r="A16934" t="str">
            <v>1M.08.010.0020.l</v>
          </cell>
          <cell r="B16934" t="str">
            <v>- oltre 8000 fino a 16000 m³/h - fino a 300 Pa</v>
          </cell>
          <cell r="C16934" t="str">
            <v>cad</v>
          </cell>
          <cell r="D16934" t="str">
            <v>3.258,06</v>
          </cell>
        </row>
        <row r="16935">
          <cell r="A16935" t="str">
            <v>1M.08.010.0020.m</v>
          </cell>
          <cell r="B16935" t="str">
            <v>- oltre 8000 fino a 16000 m³/h - oltre 300 fino a 600 Pa</v>
          </cell>
          <cell r="C16935" t="str">
            <v>cad</v>
          </cell>
          <cell r="D16935" t="str">
            <v>3.508,67</v>
          </cell>
        </row>
        <row r="16936">
          <cell r="A16936" t="str">
            <v>1M.08.010.0020.n</v>
          </cell>
          <cell r="B16936" t="str">
            <v>- oltre 8000 fino a 16000 m³/h - oltre 600 fino a 1200 Pa</v>
          </cell>
          <cell r="C16936" t="str">
            <v>cad</v>
          </cell>
          <cell r="D16936" t="str">
            <v>3.807,45</v>
          </cell>
        </row>
        <row r="16937">
          <cell r="A16937" t="str">
            <v>1M.08.010.0020.o</v>
          </cell>
          <cell r="B16937" t="str">
            <v>- oltre 16000 fino a 32000 m³/h - fino a 300 Pa</v>
          </cell>
          <cell r="C16937" t="str">
            <v>cad</v>
          </cell>
          <cell r="D16937" t="str">
            <v>5.229,70</v>
          </cell>
        </row>
        <row r="16938">
          <cell r="A16938" t="str">
            <v>1M.08.010.0020.p</v>
          </cell>
          <cell r="B16938" t="str">
            <v>- oltre 16000 fino a 32000 m³/h - oltre 300 fino a 600 Pa</v>
          </cell>
          <cell r="C16938" t="str">
            <v>cad</v>
          </cell>
          <cell r="D16938" t="str">
            <v>5.445,72</v>
          </cell>
        </row>
        <row r="16939">
          <cell r="A16939" t="str">
            <v>1M.08.010.0020.q</v>
          </cell>
          <cell r="B16939" t="str">
            <v>- oltre 16000 fino a 32000 m³/h - oltre 600 fino a 1200 Pa</v>
          </cell>
          <cell r="C16939" t="str">
            <v>cad</v>
          </cell>
          <cell r="D16939" t="str">
            <v>6.350,72</v>
          </cell>
        </row>
        <row r="16940">
          <cell r="A16940" t="str">
            <v>1M.08.010.0030</v>
          </cell>
          <cell r="B16940" t="str">
            <v>Ventilatori centrifughi in plastica accoppiati direttamente, tipo a semplice aspirazione a pale rovesce, completi di motore 380 V - 3f - 50 Hz, sella porta-motore in acciaio verniciato, giunti antivibranti in aspirazione e mandata, serranda a gravità e giunti antivibranti.</v>
          </cell>
          <cell r="C16940"/>
          <cell r="D16940"/>
        </row>
        <row r="16941">
          <cell r="A16941" t="str">
            <v>1M.08.010.0030.a</v>
          </cell>
          <cell r="B16941" t="str">
            <v>- 1000 giri/min - oltre 500 fino a 1000 m³/h - fino a 100 Pa</v>
          </cell>
          <cell r="C16941" t="str">
            <v>cad</v>
          </cell>
          <cell r="D16941" t="str">
            <v>1.363,98</v>
          </cell>
        </row>
        <row r="16942">
          <cell r="A16942" t="str">
            <v>1M.08.010.0030.b</v>
          </cell>
          <cell r="B16942" t="str">
            <v>- 1000 giri/min - oltre 1000 fino a 2000 m³/h - fino a 100 Pa</v>
          </cell>
          <cell r="C16942" t="str">
            <v>cad</v>
          </cell>
          <cell r="D16942" t="str">
            <v>1.680,93</v>
          </cell>
        </row>
        <row r="16943">
          <cell r="A16943" t="str">
            <v>1M.08.010.0030.c</v>
          </cell>
          <cell r="B16943" t="str">
            <v>- 1000 giri/min - oltre 1000 fino a 2000 m³/h - oltre 100 fino a 200 Pa</v>
          </cell>
          <cell r="C16943" t="str">
            <v>cad</v>
          </cell>
          <cell r="D16943" t="str">
            <v>3.906,72</v>
          </cell>
        </row>
        <row r="16944">
          <cell r="A16944" t="str">
            <v>1M.08.010.0030.d</v>
          </cell>
          <cell r="B16944" t="str">
            <v>- 1000 giri/min - oltre 1000 fino a 2000 m³/h - oltre 200 fino a 400 Pa</v>
          </cell>
          <cell r="C16944" t="str">
            <v>cad</v>
          </cell>
          <cell r="D16944" t="str">
            <v>4.110,55</v>
          </cell>
        </row>
        <row r="16945">
          <cell r="A16945" t="str">
            <v>1M.08.010.0030.e</v>
          </cell>
          <cell r="B16945" t="str">
            <v>- 1000 giri/min - oltre 2000 fino a 4000 m³/h - fino a 100 Pa</v>
          </cell>
          <cell r="C16945" t="str">
            <v>cad</v>
          </cell>
          <cell r="D16945" t="str">
            <v>1.892,91</v>
          </cell>
        </row>
        <row r="16946">
          <cell r="A16946" t="str">
            <v>1M.08.010.0030.f</v>
          </cell>
          <cell r="B16946" t="str">
            <v>- 1000 giri/min - oltre 2000 fino a 4000 m³/h - oltre 100 fino a 200 Pa</v>
          </cell>
          <cell r="C16946" t="str">
            <v>cad</v>
          </cell>
          <cell r="D16946" t="str">
            <v>4.110,55</v>
          </cell>
        </row>
        <row r="16947">
          <cell r="A16947" t="str">
            <v>1M.08.010.0030.g</v>
          </cell>
          <cell r="B16947" t="str">
            <v>- 1000 giri/min - oltre 2000 fino a 4000 m³/h - oltre 200 fino a 400 Pa</v>
          </cell>
          <cell r="C16947" t="str">
            <v>cad</v>
          </cell>
          <cell r="D16947" t="str">
            <v>4.844,32</v>
          </cell>
        </row>
        <row r="16948">
          <cell r="A16948" t="str">
            <v>1M.08.010.0030.h</v>
          </cell>
          <cell r="B16948" t="str">
            <v>- 1500 giri/min - fino a 500 m³/h - fino a 100 Pa</v>
          </cell>
          <cell r="C16948" t="str">
            <v>cad</v>
          </cell>
          <cell r="D16948" t="str">
            <v>1.052,13</v>
          </cell>
        </row>
        <row r="16949">
          <cell r="A16949" t="str">
            <v>1M.08.010.0030.i</v>
          </cell>
          <cell r="B16949" t="str">
            <v>- 1500 giri/min - oltre 500 fino a 1000 m³/h - fino a 100 Pa</v>
          </cell>
          <cell r="C16949" t="str">
            <v>cad</v>
          </cell>
          <cell r="D16949" t="str">
            <v>1.162,19</v>
          </cell>
        </row>
        <row r="16950">
          <cell r="A16950" t="str">
            <v>1M.08.010.0030.j</v>
          </cell>
          <cell r="B16950" t="str">
            <v>- 1500 giri/min - oltre 500 fino a 1000 m³/h - oltre 100 fino a 200 Pa</v>
          </cell>
          <cell r="C16950" t="str">
            <v>cad</v>
          </cell>
          <cell r="D16950" t="str">
            <v>1.271,24</v>
          </cell>
        </row>
        <row r="16951">
          <cell r="A16951" t="str">
            <v>1M.08.010.0030.k</v>
          </cell>
          <cell r="B16951" t="str">
            <v>- 1500 giri/min - oltre 500 fino a 1000 m³/h - oltre 200 fino a 400 Pa</v>
          </cell>
          <cell r="C16951" t="str">
            <v>cad</v>
          </cell>
          <cell r="D16951" t="str">
            <v>1.360,91</v>
          </cell>
        </row>
        <row r="16952">
          <cell r="A16952" t="str">
            <v>1M.08.010.0030.l</v>
          </cell>
          <cell r="B16952" t="str">
            <v>- 1500 giri/min - oltre 1000 fino a 2000 m³/h - fino a 100 Pa</v>
          </cell>
          <cell r="C16952" t="str">
            <v>cad</v>
          </cell>
          <cell r="D16952" t="str">
            <v>1.271,24</v>
          </cell>
        </row>
        <row r="16953">
          <cell r="A16953" t="str">
            <v>1M.08.010.0030.m</v>
          </cell>
          <cell r="B16953" t="str">
            <v>- 1500 giri/min - oltre 1000 fino a 2000 m³/h - oltre 100 fino a 200 Pa</v>
          </cell>
          <cell r="C16953" t="str">
            <v>cad</v>
          </cell>
          <cell r="D16953" t="str">
            <v>1.360,91</v>
          </cell>
        </row>
        <row r="16954">
          <cell r="A16954" t="str">
            <v>1M.08.010.0030.n</v>
          </cell>
          <cell r="B16954" t="str">
            <v>- 1500 giri/min - oltre 1000 fino a 2000 m³/h - oltre 200 fino a 400 Pa</v>
          </cell>
          <cell r="C16954" t="str">
            <v>cad</v>
          </cell>
          <cell r="D16954" t="str">
            <v>1.689,09</v>
          </cell>
        </row>
        <row r="16955">
          <cell r="A16955" t="str">
            <v>1M.08.010.0030.o</v>
          </cell>
          <cell r="B16955" t="str">
            <v>- 1500 giri/min - oltre 2000 fino a 4000 m³/h - oltre 100 fino a 200 Pa</v>
          </cell>
          <cell r="C16955" t="str">
            <v>cad</v>
          </cell>
          <cell r="D16955" t="str">
            <v>1.689,09</v>
          </cell>
        </row>
        <row r="16956">
          <cell r="A16956" t="str">
            <v>1M.08.010.0030.p</v>
          </cell>
          <cell r="B16956" t="str">
            <v>- 1500 giri/min - oltre 2000 fino a 4000 m³/h - oltre 200 fino a 400 Pa</v>
          </cell>
          <cell r="C16956" t="str">
            <v>cad</v>
          </cell>
          <cell r="D16956" t="str">
            <v>4.086,08</v>
          </cell>
        </row>
        <row r="16957">
          <cell r="A16957" t="str">
            <v>1M.08.010.0030.q</v>
          </cell>
          <cell r="B16957" t="str">
            <v>- 1500 giri/min - oltre 2000 fino a 4000 m³/h - oltre 400 fino a 800 Pa</v>
          </cell>
          <cell r="C16957" t="str">
            <v>cad</v>
          </cell>
          <cell r="D16957" t="str">
            <v>4.656,80</v>
          </cell>
        </row>
        <row r="16958">
          <cell r="A16958" t="str">
            <v>1M.08.010.0030.r</v>
          </cell>
          <cell r="B16958" t="str">
            <v>- 1500 giri/min - oltre 4000 fino a 8000 m³/h - oltre 200 fino a 400 Pa</v>
          </cell>
          <cell r="C16958" t="str">
            <v>cad</v>
          </cell>
          <cell r="D16958" t="str">
            <v>1.892,91</v>
          </cell>
        </row>
        <row r="16959">
          <cell r="A16959" t="str">
            <v>1M.08.010.0030.s</v>
          </cell>
          <cell r="B16959" t="str">
            <v>- 1500 giri/min - oltre 4000 fino a 8000 m³/h - oltre 400 fino a 800 Pa</v>
          </cell>
          <cell r="C16959" t="str">
            <v>cad</v>
          </cell>
          <cell r="D16959" t="str">
            <v>5.391,61</v>
          </cell>
        </row>
        <row r="16960">
          <cell r="A16960" t="str">
            <v>1M.08.010.0030.t</v>
          </cell>
          <cell r="B16960" t="str">
            <v>- 3000 giri/min - fino a 1000 m³/h - oltre 100 fino a 200 Pa</v>
          </cell>
          <cell r="C16960" t="str">
            <v>cad</v>
          </cell>
          <cell r="D16960" t="str">
            <v>972,62</v>
          </cell>
        </row>
        <row r="16961">
          <cell r="A16961" t="str">
            <v>1M.08.010.0030.u</v>
          </cell>
          <cell r="B16961" t="str">
            <v>- 3000 giri/min - fino a 1000 m³/h - oltre 200 fino a 400 Pa</v>
          </cell>
          <cell r="C16961" t="str">
            <v>cad</v>
          </cell>
          <cell r="D16961" t="str">
            <v>1.088,81</v>
          </cell>
        </row>
        <row r="16962">
          <cell r="A16962" t="str">
            <v>1M.08.010.0030.v</v>
          </cell>
          <cell r="B16962" t="str">
            <v>- 3000 giri/min - oltre 1000 fino a 2000 m³/h - oltre 100 fino a 200 Pa</v>
          </cell>
          <cell r="C16962" t="str">
            <v>cad</v>
          </cell>
          <cell r="D16962" t="str">
            <v>1.088,81</v>
          </cell>
        </row>
        <row r="16963">
          <cell r="A16963" t="str">
            <v>1M.08.010.0030.w</v>
          </cell>
          <cell r="B16963" t="str">
            <v>- 3000 giri/min - oltre 1000 fino a 2000 m³/h - oltre 200 fino a 400 Pa</v>
          </cell>
          <cell r="C16963" t="str">
            <v>cad</v>
          </cell>
          <cell r="D16963" t="str">
            <v>1.233,53</v>
          </cell>
        </row>
        <row r="16964">
          <cell r="A16964" t="str">
            <v>1M.08.010.0030.x</v>
          </cell>
          <cell r="B16964" t="str">
            <v>- 3000 giri/min - oltre 1000 fino a 2000 m³/h - oltre 400 fino a 800 Pa</v>
          </cell>
          <cell r="C16964" t="str">
            <v>cad</v>
          </cell>
          <cell r="D16964" t="str">
            <v>1.396,59</v>
          </cell>
        </row>
        <row r="16965">
          <cell r="A16965" t="str">
            <v>1M.08.010.0030.y</v>
          </cell>
          <cell r="B16965" t="str">
            <v>- 3000 giri/min - oltre 2000 fino a 4000 m³/h - oltre 200 fino a 400 Pa</v>
          </cell>
          <cell r="C16965" t="str">
            <v>cad</v>
          </cell>
          <cell r="D16965" t="str">
            <v>1.396,59</v>
          </cell>
        </row>
        <row r="16966">
          <cell r="A16966" t="str">
            <v>1M.08.010.0030.z</v>
          </cell>
          <cell r="B16966" t="str">
            <v>- 3000 giri/min - oltre 4000 fino a 6000 m³/h - oltre 400 fino a 600 Pa</v>
          </cell>
          <cell r="C16966" t="str">
            <v>cad</v>
          </cell>
          <cell r="D16966" t="str">
            <v>1.575,96</v>
          </cell>
        </row>
        <row r="16967">
          <cell r="A16967" t="str">
            <v>1M.08.010.0040</v>
          </cell>
          <cell r="B16967" t="str">
            <v>Ventilatori centrifughi in acciaio zincato da canale circolare con motore 220 V - 1f - 50 Hz, accoppiati direttamente, completi di serrandina di sovrapressione e staffe.</v>
          </cell>
          <cell r="C16967"/>
          <cell r="D16967"/>
        </row>
        <row r="16968">
          <cell r="A16968" t="str">
            <v>1M.08.010.0040.a</v>
          </cell>
          <cell r="B16968" t="str">
            <v>- fino a 250 m³/h - fino a 100 Pa</v>
          </cell>
          <cell r="C16968" t="str">
            <v>cad</v>
          </cell>
          <cell r="D16968" t="str">
            <v>253,95</v>
          </cell>
        </row>
        <row r="16969">
          <cell r="A16969" t="str">
            <v>1M.08.010.0040.b</v>
          </cell>
          <cell r="B16969" t="str">
            <v>- fino a 250 m³/h - oltre 100 fino a 200 Pa</v>
          </cell>
          <cell r="C16969" t="str">
            <v>cad</v>
          </cell>
          <cell r="D16969" t="str">
            <v>297,78</v>
          </cell>
        </row>
        <row r="16970">
          <cell r="A16970" t="str">
            <v>1M.08.010.0040.c</v>
          </cell>
          <cell r="B16970" t="str">
            <v>- fino a 250 m³/h - oltre 200 fino a 400 Pa</v>
          </cell>
          <cell r="C16970" t="str">
            <v>cad</v>
          </cell>
          <cell r="D16970" t="str">
            <v>400,72</v>
          </cell>
        </row>
        <row r="16971">
          <cell r="A16971" t="str">
            <v>1M.08.010.0040.d</v>
          </cell>
          <cell r="B16971" t="str">
            <v>- oltre 250 fino a 500 m³/h - fino a 100 Pa</v>
          </cell>
          <cell r="C16971" t="str">
            <v>cad</v>
          </cell>
          <cell r="D16971" t="str">
            <v>367,07</v>
          </cell>
        </row>
        <row r="16972">
          <cell r="A16972" t="str">
            <v>1M.08.010.0040.e</v>
          </cell>
          <cell r="B16972" t="str">
            <v>- oltre 250 fino a 500 m³/h - oltre 100 fino a 200 Pa</v>
          </cell>
          <cell r="C16972" t="str">
            <v>cad</v>
          </cell>
          <cell r="D16972" t="str">
            <v>367,07</v>
          </cell>
        </row>
        <row r="16973">
          <cell r="A16973" t="str">
            <v>1M.08.010.0040.f</v>
          </cell>
          <cell r="B16973" t="str">
            <v>- oltre 250 fino a 500 m³/h - oltre 200 fino a 400 Pa</v>
          </cell>
          <cell r="C16973" t="str">
            <v>cad</v>
          </cell>
          <cell r="D16973" t="str">
            <v>531,15</v>
          </cell>
        </row>
        <row r="16974">
          <cell r="A16974" t="str">
            <v>1M.08.010.0040.g</v>
          </cell>
          <cell r="B16974" t="str">
            <v>- oltre 500 fino a 1000 m³/h - fino a 100 Pa</v>
          </cell>
          <cell r="C16974" t="str">
            <v>cad</v>
          </cell>
          <cell r="D16974" t="str">
            <v>400,72</v>
          </cell>
        </row>
        <row r="16975">
          <cell r="A16975" t="str">
            <v>1M.08.010.0040.h</v>
          </cell>
          <cell r="B16975" t="str">
            <v>- oltre 500 fino a 1000 m³/h - oltre 100 fino a 200 Pa</v>
          </cell>
          <cell r="C16975" t="str">
            <v>cad</v>
          </cell>
          <cell r="D16975" t="str">
            <v>531,15</v>
          </cell>
        </row>
        <row r="16976">
          <cell r="A16976" t="str">
            <v>1M.08.010.0050</v>
          </cell>
          <cell r="B16976" t="str">
            <v>Ventilatori centrifughi in acciaio zincato da canale rettangolare con motore 220 V -1f - 50 Hz - 4 poli, accoppiati direttamente, completi di giunti antivibranti e staffe.</v>
          </cell>
          <cell r="C16976"/>
          <cell r="D16976"/>
        </row>
        <row r="16977">
          <cell r="A16977" t="str">
            <v>1M.08.010.0050.a</v>
          </cell>
          <cell r="B16977" t="str">
            <v>- fino a 1000 m³/h - fino a 100 Pa</v>
          </cell>
          <cell r="C16977" t="str">
            <v>cad</v>
          </cell>
          <cell r="D16977" t="str">
            <v>772,29</v>
          </cell>
        </row>
        <row r="16978">
          <cell r="A16978" t="str">
            <v>1M.08.010.0050.b</v>
          </cell>
          <cell r="B16978" t="str">
            <v>- fino a 1000 m³/h - oltre 100 fino a 200 Pa</v>
          </cell>
          <cell r="C16978" t="str">
            <v>cad</v>
          </cell>
          <cell r="D16978" t="str">
            <v>772,29</v>
          </cell>
        </row>
        <row r="16979">
          <cell r="A16979" t="str">
            <v>1M.08.010.0050.c</v>
          </cell>
          <cell r="B16979" t="str">
            <v>- oltre 1000 fino a 2000 m³/h - fino a 100 Pa</v>
          </cell>
          <cell r="C16979" t="str">
            <v>cad</v>
          </cell>
          <cell r="D16979" t="str">
            <v>1.432,67</v>
          </cell>
        </row>
        <row r="16980">
          <cell r="A16980" t="str">
            <v>1M.08.010.0050.d</v>
          </cell>
          <cell r="B16980" t="str">
            <v>- oltre 1000 fino a 2000 m³/h - oltre 100 fino a 200 Pa</v>
          </cell>
          <cell r="C16980" t="str">
            <v>cad</v>
          </cell>
          <cell r="D16980" t="str">
            <v>1.432,67</v>
          </cell>
        </row>
        <row r="16981">
          <cell r="A16981" t="str">
            <v>1M.08.010.0050.e</v>
          </cell>
          <cell r="B16981" t="str">
            <v>- oltre 2000 fino a 3000 m³/h - fino a 100 Pa</v>
          </cell>
          <cell r="C16981" t="str">
            <v>cad</v>
          </cell>
          <cell r="D16981" t="str">
            <v>1.432,67</v>
          </cell>
        </row>
        <row r="16982">
          <cell r="A16982" t="str">
            <v>1M.08.010.0060</v>
          </cell>
          <cell r="B16982" t="str">
            <v>Ventilatori centrifughi in acciaio zincato da canale rettangolare con motore 380 V - 3f - 50 Hz, 3 - 4 - 6 poli, accoppiati direttamente, completi di giunti antivibranti e staffe.</v>
          </cell>
          <cell r="C16982"/>
          <cell r="D16982"/>
        </row>
        <row r="16983">
          <cell r="A16983" t="str">
            <v>1M.08.010.0060.a</v>
          </cell>
          <cell r="B16983" t="str">
            <v>- fino a 1000 m³/h - fino a 100 Pa</v>
          </cell>
          <cell r="C16983" t="str">
            <v>cad</v>
          </cell>
          <cell r="D16983" t="str">
            <v>772,29</v>
          </cell>
        </row>
        <row r="16984">
          <cell r="A16984" t="str">
            <v>1M.08.010.0060.b</v>
          </cell>
          <cell r="B16984" t="str">
            <v>- fino a 1000 m³/h - oltre 100 fino a 200 Pa</v>
          </cell>
          <cell r="C16984" t="str">
            <v>cad</v>
          </cell>
          <cell r="D16984" t="str">
            <v>889,48</v>
          </cell>
        </row>
        <row r="16985">
          <cell r="A16985" t="str">
            <v>1M.08.010.0060.c</v>
          </cell>
          <cell r="B16985" t="str">
            <v>- fino a 1000 m³/h - oltre 200 fino a 400 Pa</v>
          </cell>
          <cell r="C16985" t="str">
            <v>cad</v>
          </cell>
          <cell r="D16985" t="str">
            <v>1.137,14</v>
          </cell>
        </row>
        <row r="16986">
          <cell r="A16986" t="str">
            <v>1M.08.010.0060.d</v>
          </cell>
          <cell r="B16986" t="str">
            <v>- oltre 1000 fino a 2000 m³/h - fino a 100 Pa</v>
          </cell>
          <cell r="C16986" t="str">
            <v>cad</v>
          </cell>
          <cell r="D16986" t="str">
            <v>1.051,52</v>
          </cell>
        </row>
        <row r="16987">
          <cell r="A16987" t="str">
            <v>1M.08.010.0060.e</v>
          </cell>
          <cell r="B16987" t="str">
            <v>- oltre 1000 fino a 2000 m³/h - oltre 100 fino a 200 Pa</v>
          </cell>
          <cell r="C16987" t="str">
            <v>cad</v>
          </cell>
          <cell r="D16987" t="str">
            <v>1.137,14</v>
          </cell>
        </row>
        <row r="16988">
          <cell r="A16988" t="str">
            <v>1M.08.010.0060.f</v>
          </cell>
          <cell r="B16988" t="str">
            <v>- oltre 2000 fino a 4000 m³/h - fino a 100 Pa</v>
          </cell>
          <cell r="C16988" t="str">
            <v>cad</v>
          </cell>
          <cell r="D16988" t="str">
            <v>1.442,86</v>
          </cell>
        </row>
        <row r="16989">
          <cell r="A16989" t="str">
            <v>1M.08.010.0060.g</v>
          </cell>
          <cell r="B16989" t="str">
            <v>- oltre 4000 fino a 6000 m³/h - fino a 100 Pa</v>
          </cell>
          <cell r="C16989" t="str">
            <v>cad</v>
          </cell>
          <cell r="D16989" t="str">
            <v>2.055,36</v>
          </cell>
        </row>
        <row r="16990">
          <cell r="A16990" t="str">
            <v>1M.08.010.0060.h</v>
          </cell>
          <cell r="B16990" t="str">
            <v>- oltre 2000 fino a 4000 m³/h - oltre 100 fino a 200 Pa</v>
          </cell>
          <cell r="C16990" t="str">
            <v>cad</v>
          </cell>
          <cell r="D16990" t="str">
            <v>1.442,86</v>
          </cell>
        </row>
        <row r="16991">
          <cell r="A16991" t="str">
            <v>1M.08.010.0060.i</v>
          </cell>
          <cell r="B16991" t="str">
            <v>- oltre 4000 fino a 6000 m³/h - oltre 100 fino a 200 Pa</v>
          </cell>
          <cell r="C16991" t="str">
            <v>cad</v>
          </cell>
          <cell r="D16991" t="str">
            <v>2.055,36</v>
          </cell>
        </row>
        <row r="16992">
          <cell r="A16992" t="str">
            <v>1M.08.010.0060.j</v>
          </cell>
          <cell r="B16992" t="str">
            <v>- oltre 2000 fino a 4000 m³/h - oltre 200 fino a 400 Pa</v>
          </cell>
          <cell r="C16992" t="str">
            <v>cad</v>
          </cell>
          <cell r="D16992" t="str">
            <v>2.055,36</v>
          </cell>
        </row>
        <row r="16993">
          <cell r="A16993" t="str">
            <v>1M.08.010.0070</v>
          </cell>
          <cell r="B16993" t="str">
            <v>Cassonetti ventilanti con accoppiamento diretto, composti da: ventilatore centrifugo in acciaio zincato, motore 220 V - 1f - 50 Hz o 380 V - 3f - 50 Hz, 4 o 6 poli, giunti antivibranti e staffe o piedi.</v>
          </cell>
          <cell r="C16993"/>
          <cell r="D16993"/>
        </row>
        <row r="16994">
          <cell r="A16994" t="str">
            <v>1M.08.010.0070.a</v>
          </cell>
          <cell r="B16994" t="str">
            <v>- fino a 1000 m³/h - fino a 100 Pa</v>
          </cell>
          <cell r="C16994" t="str">
            <v>cad</v>
          </cell>
          <cell r="D16994" t="str">
            <v>788,16</v>
          </cell>
        </row>
        <row r="16995">
          <cell r="A16995" t="str">
            <v>1M.08.010.0070.b</v>
          </cell>
          <cell r="B16995" t="str">
            <v>- oltre 1000 fino a 2000 m³/h - fino a 100 Pa</v>
          </cell>
          <cell r="C16995" t="str">
            <v>cad</v>
          </cell>
          <cell r="D16995" t="str">
            <v>828,94</v>
          </cell>
        </row>
        <row r="16996">
          <cell r="A16996" t="str">
            <v>1M.08.010.0070.c</v>
          </cell>
          <cell r="B16996" t="str">
            <v>- oltre 1000 fino a 2000 m³/h - oltre 100 fino a 200 Pa</v>
          </cell>
          <cell r="C16996" t="str">
            <v>cad</v>
          </cell>
          <cell r="D16996" t="str">
            <v>841,17</v>
          </cell>
        </row>
        <row r="16997">
          <cell r="A16997" t="str">
            <v>1M.08.010.0070.d</v>
          </cell>
          <cell r="B16997" t="str">
            <v>- oltre 1000 fino a 2000 m³/h - oltre 200 fino a 300 Pa</v>
          </cell>
          <cell r="C16997" t="str">
            <v>cad</v>
          </cell>
          <cell r="D16997" t="str">
            <v>1.102,07</v>
          </cell>
        </row>
        <row r="16998">
          <cell r="A16998" t="str">
            <v>1M.08.010.0070.e</v>
          </cell>
          <cell r="B16998" t="str">
            <v>- oltre 2000 fino a 4000 m³/h - oltre 100 fino a 200 Pa</v>
          </cell>
          <cell r="C16998" t="str">
            <v>cad</v>
          </cell>
          <cell r="D16998" t="str">
            <v>1.112,39</v>
          </cell>
        </row>
        <row r="16999">
          <cell r="A16999" t="str">
            <v>1M.08.010.0070.f</v>
          </cell>
          <cell r="B16999" t="str">
            <v>- oltre 2000 fino a 4000 m³/h - oltre 200 fino a 300 Pa</v>
          </cell>
          <cell r="C16999" t="str">
            <v>cad</v>
          </cell>
          <cell r="D16999" t="str">
            <v>1.121,44</v>
          </cell>
        </row>
        <row r="17000">
          <cell r="A17000" t="str">
            <v>1M.08.010.0070.g</v>
          </cell>
          <cell r="B17000" t="str">
            <v>- oltre 4000 fino a 6000 m³/h - oltre 100 fino a 200 Pa</v>
          </cell>
          <cell r="C17000" t="str">
            <v>cad</v>
          </cell>
          <cell r="D17000" t="str">
            <v>1.026,65</v>
          </cell>
        </row>
        <row r="17001">
          <cell r="A17001" t="str">
            <v>1M.08.010.0080</v>
          </cell>
          <cell r="B17001" t="str">
            <v>Cassonetti ventilanti con trasmissione, composti da: ventilatore centrifugo in acciaio zincato, motore 380 V - 3f - 50 Hz, giunti antivibranti e staffe o piedi.</v>
          </cell>
          <cell r="C17001"/>
          <cell r="D17001"/>
        </row>
        <row r="17002">
          <cell r="A17002" t="str">
            <v>1M.08.010.0080.a</v>
          </cell>
          <cell r="B17002" t="str">
            <v>- fino a 1000 m³/h - fino a 100 Pa</v>
          </cell>
          <cell r="C17002" t="str">
            <v>cad</v>
          </cell>
          <cell r="D17002" t="str">
            <v>1.037,86</v>
          </cell>
        </row>
        <row r="17003">
          <cell r="A17003" t="str">
            <v>1M.08.010.0080.b</v>
          </cell>
          <cell r="B17003" t="str">
            <v>- fino a 1000 m³/h - oltre 100 fino a 200 Pa</v>
          </cell>
          <cell r="C17003" t="str">
            <v>cad</v>
          </cell>
          <cell r="D17003" t="str">
            <v>1.055,63</v>
          </cell>
        </row>
        <row r="17004">
          <cell r="A17004" t="str">
            <v>1M.08.010.0080.c</v>
          </cell>
          <cell r="B17004" t="str">
            <v>- fino a 1000 m³/h - oltre 200 fino a 400 Pa</v>
          </cell>
          <cell r="C17004" t="str">
            <v>cad</v>
          </cell>
          <cell r="D17004" t="str">
            <v>1.071,49</v>
          </cell>
        </row>
        <row r="17005">
          <cell r="A17005" t="str">
            <v>1M.08.010.0080.d</v>
          </cell>
          <cell r="B17005" t="str">
            <v>- oltre 1000 fino a 2000 m³/h - fino a 100 Pa</v>
          </cell>
          <cell r="C17005" t="str">
            <v>cad</v>
          </cell>
          <cell r="D17005" t="str">
            <v>1.105,12</v>
          </cell>
        </row>
        <row r="17006">
          <cell r="A17006" t="str">
            <v>1M.08.010.0080.e</v>
          </cell>
          <cell r="B17006" t="str">
            <v>- oltre 1000 fino a 2000 m³/h - oltre 100 fino a 200 Pa</v>
          </cell>
          <cell r="C17006" t="str">
            <v>cad</v>
          </cell>
          <cell r="D17006" t="str">
            <v>1.129,57</v>
          </cell>
        </row>
        <row r="17007">
          <cell r="A17007" t="str">
            <v>1M.08.010.0080.f</v>
          </cell>
          <cell r="B17007" t="str">
            <v>- oltre 1000 fino a 2000 m³/h - oltre 200 fino a 400 Pa</v>
          </cell>
          <cell r="C17007" t="str">
            <v>cad</v>
          </cell>
          <cell r="D17007" t="str">
            <v>1.162,19</v>
          </cell>
        </row>
        <row r="17008">
          <cell r="A17008" t="str">
            <v>1M.08.010.0080.g</v>
          </cell>
          <cell r="B17008" t="str">
            <v>- oltre 2000 fino a 4000 m³/h - fino a 100 Pa</v>
          </cell>
          <cell r="C17008" t="str">
            <v>cad</v>
          </cell>
          <cell r="D17008" t="str">
            <v>1.245,76</v>
          </cell>
        </row>
        <row r="17009">
          <cell r="A17009" t="str">
            <v>1M.08.010.0080.h</v>
          </cell>
          <cell r="B17009" t="str">
            <v>- oltre 2000 fino a 4000 m³/h - oltre 100 fino a 200 Pa</v>
          </cell>
          <cell r="C17009" t="str">
            <v>cad</v>
          </cell>
          <cell r="D17009" t="str">
            <v>1.286,53</v>
          </cell>
        </row>
        <row r="17010">
          <cell r="A17010" t="str">
            <v>1M.08.010.0080.i</v>
          </cell>
          <cell r="B17010" t="str">
            <v>- oltre 2000 fino a 4000 m³/h - oltre 200 fino a 400 Pa</v>
          </cell>
          <cell r="C17010" t="str">
            <v>cad</v>
          </cell>
          <cell r="D17010" t="str">
            <v>1.386,39</v>
          </cell>
        </row>
        <row r="17011">
          <cell r="A17011" t="str">
            <v>1M.08.010.0080.j</v>
          </cell>
          <cell r="B17011" t="str">
            <v>- oltre 4000 fino a 8000 m³/h - fino a 100 Pa</v>
          </cell>
          <cell r="C17011" t="str">
            <v>cad</v>
          </cell>
          <cell r="D17011" t="str">
            <v>1.582,08</v>
          </cell>
        </row>
        <row r="17012">
          <cell r="A17012" t="str">
            <v>1M.08.010.0080.k</v>
          </cell>
          <cell r="B17012" t="str">
            <v>- oltre 4000 fino a 8000 m³/h - oltre 100 fino a 200 Pa</v>
          </cell>
          <cell r="C17012" t="str">
            <v>cad</v>
          </cell>
          <cell r="D17012" t="str">
            <v>1.594,31</v>
          </cell>
        </row>
        <row r="17013">
          <cell r="A17013" t="str">
            <v>1M.08.010.0080.l</v>
          </cell>
          <cell r="B17013" t="str">
            <v>- oltre 4000 fino a 8000 m³/h - oltre 200 fino a 400 Pa</v>
          </cell>
          <cell r="C17013" t="str">
            <v>cad</v>
          </cell>
          <cell r="D17013" t="str">
            <v>1.831,61</v>
          </cell>
        </row>
        <row r="17014">
          <cell r="A17014" t="str">
            <v>1M.08.010.0080.m</v>
          </cell>
          <cell r="B17014" t="str">
            <v>- oltre 8000 fino a 16000 m³/h - fino a 100 Pa</v>
          </cell>
          <cell r="C17014" t="str">
            <v>cad</v>
          </cell>
          <cell r="D17014" t="str">
            <v>2.068,20</v>
          </cell>
        </row>
        <row r="17015">
          <cell r="A17015" t="str">
            <v>1M.08.010.0080.n</v>
          </cell>
          <cell r="B17015" t="str">
            <v>- oltre 8000 fino a 16000 m³/h - oltre 100 fino a 200 Pa</v>
          </cell>
          <cell r="C17015" t="str">
            <v>cad</v>
          </cell>
          <cell r="D17015" t="str">
            <v>2.149,73</v>
          </cell>
        </row>
        <row r="17016">
          <cell r="A17016" t="str">
            <v>1M.08.010.0080.o</v>
          </cell>
          <cell r="B17016" t="str">
            <v>- oltre 8000 fino a 16000 m³/h - oltre 200 fino a 400 Pa</v>
          </cell>
          <cell r="C17016" t="str">
            <v>cad</v>
          </cell>
          <cell r="D17016" t="str">
            <v>2.310,75</v>
          </cell>
        </row>
        <row r="17017">
          <cell r="A17017" t="str">
            <v>1M.08.020</v>
          </cell>
          <cell r="B17017" t="str">
            <v>VENTILATORI ASSIALI</v>
          </cell>
          <cell r="C17017"/>
          <cell r="D17017"/>
        </row>
        <row r="17018">
          <cell r="A17018" t="str">
            <v>1M.08.020.0010</v>
          </cell>
          <cell r="B17018" t="str">
            <v>Ventilatori assiali in acciaio zincato e verniciato da parete con motore 220 V - 1f - 50 Hz, 4 poli, accoppiati direttamente, completi di: reti protettive su aspirante e premente, serranda a gravità e dispositivi di fissaggio.</v>
          </cell>
          <cell r="C17018"/>
          <cell r="D17018"/>
        </row>
        <row r="17019">
          <cell r="A17019" t="str">
            <v>1M.08.020.0010.a</v>
          </cell>
          <cell r="B17019" t="str">
            <v>- fino a 500 m³/h</v>
          </cell>
          <cell r="C17019" t="str">
            <v>cad</v>
          </cell>
          <cell r="D17019" t="str">
            <v>282,68</v>
          </cell>
        </row>
        <row r="17020">
          <cell r="A17020" t="str">
            <v>1M.08.020.0010.b</v>
          </cell>
          <cell r="B17020" t="str">
            <v>- oltre 500 fino a 1000 m³/h</v>
          </cell>
          <cell r="C17020" t="str">
            <v>cad</v>
          </cell>
          <cell r="D17020" t="str">
            <v>307,14</v>
          </cell>
        </row>
        <row r="17021">
          <cell r="A17021" t="str">
            <v>1M.08.020.0010.c</v>
          </cell>
          <cell r="B17021" t="str">
            <v>- oltre 1000 fino a 2000 m³/h</v>
          </cell>
          <cell r="C17021" t="str">
            <v>cad</v>
          </cell>
          <cell r="D17021" t="str">
            <v>356,06</v>
          </cell>
        </row>
        <row r="17022">
          <cell r="A17022" t="str">
            <v>1M.08.020.0010.d</v>
          </cell>
          <cell r="B17022" t="str">
            <v>- oltre 2000 fino a 4000 m³/h</v>
          </cell>
          <cell r="C17022" t="str">
            <v>cad</v>
          </cell>
          <cell r="D17022" t="str">
            <v>477,33</v>
          </cell>
        </row>
        <row r="17023">
          <cell r="A17023" t="str">
            <v>1M.08.020.0020</v>
          </cell>
          <cell r="B17023" t="str">
            <v>Ventilatori assiali in acciaio zincato e verniciato da parete con motore 380 V - 3f - 50 Hz, accoppiati direttamente, completi di: reti protettive su aspirante e premente, serranda a gravità e dispositivi di fissaggio.</v>
          </cell>
          <cell r="C17023"/>
          <cell r="D17023"/>
        </row>
        <row r="17024">
          <cell r="A17024" t="str">
            <v>1M.08.020.0020.a</v>
          </cell>
          <cell r="B17024" t="str">
            <v>- fino a 1000 m³/h - 4 poli</v>
          </cell>
          <cell r="C17024" t="str">
            <v>cad</v>
          </cell>
          <cell r="D17024" t="str">
            <v>412,12</v>
          </cell>
        </row>
        <row r="17025">
          <cell r="A17025" t="str">
            <v>1M.08.020.0020.b</v>
          </cell>
          <cell r="B17025" t="str">
            <v>- fino a 1000 m³/h - 6 poli</v>
          </cell>
          <cell r="C17025" t="str">
            <v>cad</v>
          </cell>
          <cell r="D17025" t="str">
            <v>521,16</v>
          </cell>
        </row>
        <row r="17026">
          <cell r="A17026" t="str">
            <v>1M.08.020.0020.c</v>
          </cell>
          <cell r="B17026" t="str">
            <v>- oltre 1000 fino a 2000 m³/h - 4 poli</v>
          </cell>
          <cell r="C17026" t="str">
            <v>cad</v>
          </cell>
          <cell r="D17026" t="str">
            <v>430,45</v>
          </cell>
        </row>
        <row r="17027">
          <cell r="A17027" t="str">
            <v>1M.08.020.0020.d</v>
          </cell>
          <cell r="B17027" t="str">
            <v>- oltre 1000 fino a 2000 m³/h - 6 poli</v>
          </cell>
          <cell r="C17027" t="str">
            <v>cad</v>
          </cell>
          <cell r="D17027" t="str">
            <v>560,90</v>
          </cell>
        </row>
        <row r="17028">
          <cell r="A17028" t="str">
            <v>1M.08.020.0020.e</v>
          </cell>
          <cell r="B17028" t="str">
            <v>- oltre 1000 fino a 2000 m³/h - 8 poli</v>
          </cell>
          <cell r="C17028" t="str">
            <v>cad</v>
          </cell>
          <cell r="D17028" t="str">
            <v>589,44</v>
          </cell>
        </row>
        <row r="17029">
          <cell r="A17029" t="str">
            <v>1M.08.020.0020.f</v>
          </cell>
          <cell r="B17029" t="str">
            <v>- oltre 2000 fino a 4000 m³/h - 4 poli</v>
          </cell>
          <cell r="C17029" t="str">
            <v>cad</v>
          </cell>
          <cell r="D17029" t="str">
            <v>502,80</v>
          </cell>
        </row>
        <row r="17030">
          <cell r="A17030" t="str">
            <v>1M.08.020.0020.g</v>
          </cell>
          <cell r="B17030" t="str">
            <v>- oltre 2000 fino a 4000 m³/h - 6 poli</v>
          </cell>
          <cell r="C17030" t="str">
            <v>cad</v>
          </cell>
          <cell r="D17030" t="str">
            <v>666,89</v>
          </cell>
        </row>
        <row r="17031">
          <cell r="A17031" t="str">
            <v>1M.08.020.0020.h</v>
          </cell>
          <cell r="B17031" t="str">
            <v>- oltre 2000 fino a 4000 m³/h - 8 poli</v>
          </cell>
          <cell r="C17031" t="str">
            <v>cad</v>
          </cell>
          <cell r="D17031" t="str">
            <v>740,27</v>
          </cell>
        </row>
        <row r="17032">
          <cell r="A17032" t="str">
            <v>1M.08.020.0020.i</v>
          </cell>
          <cell r="B17032" t="str">
            <v>- oltre 4000 fino a 8000 m³/h - 4 poli</v>
          </cell>
          <cell r="C17032" t="str">
            <v>cad</v>
          </cell>
          <cell r="D17032" t="str">
            <v>694,41</v>
          </cell>
        </row>
        <row r="17033">
          <cell r="A17033" t="str">
            <v>1M.08.020.0020.j</v>
          </cell>
          <cell r="B17033" t="str">
            <v>- oltre 4000 fino a 8000 m³/h - 6 poli</v>
          </cell>
          <cell r="C17033" t="str">
            <v>cad</v>
          </cell>
          <cell r="D17033" t="str">
            <v>814,67</v>
          </cell>
        </row>
        <row r="17034">
          <cell r="A17034" t="str">
            <v>1M.08.020.0020.k</v>
          </cell>
          <cell r="B17034" t="str">
            <v>- oltre 4000 fino a 8000 m³/h - 8 poli</v>
          </cell>
          <cell r="C17034" t="str">
            <v>cad</v>
          </cell>
          <cell r="D17034" t="str">
            <v>909,45</v>
          </cell>
        </row>
        <row r="17035">
          <cell r="A17035" t="str">
            <v>1M.08.020.0020.l</v>
          </cell>
          <cell r="B17035" t="str">
            <v>- oltre 8000 fino a 16000 m³/h - 4 poli</v>
          </cell>
          <cell r="C17035" t="str">
            <v>cad</v>
          </cell>
          <cell r="D17035" t="str">
            <v>941,04</v>
          </cell>
        </row>
        <row r="17036">
          <cell r="A17036" t="str">
            <v>1M.08.020.0020.m</v>
          </cell>
          <cell r="B17036" t="str">
            <v>- oltre 8000 fino a 16000 m³/h - 6 poli</v>
          </cell>
          <cell r="C17036" t="str">
            <v>cad</v>
          </cell>
          <cell r="D17036" t="str">
            <v>957,34</v>
          </cell>
        </row>
        <row r="17037">
          <cell r="A17037" t="str">
            <v>1M.08.020.0020.n</v>
          </cell>
          <cell r="B17037" t="str">
            <v>- oltre 8000 fino a 16000 m³/h - 8 poli</v>
          </cell>
          <cell r="C17037" t="str">
            <v>cad</v>
          </cell>
          <cell r="D17037" t="str">
            <v>986,46</v>
          </cell>
        </row>
        <row r="17038">
          <cell r="A17038" t="str">
            <v>1M.08.020.0030</v>
          </cell>
          <cell r="B17038" t="str">
            <v>Ventilatori assiali elicocentrifughi in plastica e acciaio intubati su cassa in plastica con motore 220 V - 1f - 50 Hz a 2 velocità, accoppiato direttamente, completi di serranda a gravità e staffe.</v>
          </cell>
          <cell r="C17038"/>
          <cell r="D17038"/>
        </row>
        <row r="17039">
          <cell r="A17039" t="str">
            <v>1M.08.020.0030.a</v>
          </cell>
          <cell r="B17039" t="str">
            <v>- fino a 125 m³/h - fino a 50 Pa</v>
          </cell>
          <cell r="C17039" t="str">
            <v>cad</v>
          </cell>
          <cell r="D17039" t="str">
            <v>245,41</v>
          </cell>
        </row>
        <row r="17040">
          <cell r="A17040" t="str">
            <v>1M.08.020.0030.b</v>
          </cell>
          <cell r="B17040" t="str">
            <v>- fino a 125 m³/h - oltre 50 fino a 100 Pa</v>
          </cell>
          <cell r="C17040" t="str">
            <v>cad</v>
          </cell>
          <cell r="D17040" t="str">
            <v>264,14</v>
          </cell>
        </row>
        <row r="17041">
          <cell r="A17041" t="str">
            <v>1M.08.020.0030.c</v>
          </cell>
          <cell r="B17041" t="str">
            <v>- oltre 125 fino a 250 m³/h - fino a 50 Pa</v>
          </cell>
          <cell r="C17041" t="str">
            <v>cad</v>
          </cell>
          <cell r="D17041" t="str">
            <v>296,14</v>
          </cell>
        </row>
        <row r="17042">
          <cell r="A17042" t="str">
            <v>1M.08.020.0030.d</v>
          </cell>
          <cell r="B17042" t="str">
            <v>- oltre 125 fino a 250 m³/h - oltre 50 fino a 100 Pa</v>
          </cell>
          <cell r="C17042" t="str">
            <v>cad</v>
          </cell>
          <cell r="D17042" t="str">
            <v>319,59</v>
          </cell>
        </row>
        <row r="17043">
          <cell r="A17043" t="str">
            <v>1M.08.020.0030.e</v>
          </cell>
          <cell r="B17043" t="str">
            <v>- oltre 250 fino a 500 m³/h - fino a 50 Pa</v>
          </cell>
          <cell r="C17043" t="str">
            <v>cad</v>
          </cell>
          <cell r="D17043" t="str">
            <v>343,01</v>
          </cell>
        </row>
        <row r="17044">
          <cell r="A17044" t="str">
            <v>1M.08.020.0030.f</v>
          </cell>
          <cell r="B17044" t="str">
            <v>- oltre 250 fino a 500 m³/h - oltre 50 fino a 100 Pa</v>
          </cell>
          <cell r="C17044" t="str">
            <v>cad</v>
          </cell>
          <cell r="D17044" t="str">
            <v>372,15</v>
          </cell>
        </row>
        <row r="17045">
          <cell r="A17045" t="str">
            <v>1M.08.020.0040</v>
          </cell>
          <cell r="B17045" t="str">
            <v>Ventilatori assiali a profilo alare in plastica e alluminio intubati su cassa in acciaio zincato con motore 380 V - 3f - 50 Hz, 4 - 6 - 8 poli, accoppiati direttamente, completi di reti protettive su aspirante e premente, giunti antivibranti e staffe.</v>
          </cell>
          <cell r="C17045"/>
          <cell r="D17045"/>
        </row>
        <row r="17046">
          <cell r="A17046" t="str">
            <v>1M.08.020.0040.a</v>
          </cell>
          <cell r="B17046" t="str">
            <v>- fino a 2000 m³/h - fino a 50 Pa</v>
          </cell>
          <cell r="C17046" t="str">
            <v>cad</v>
          </cell>
          <cell r="D17046" t="str">
            <v>423,13</v>
          </cell>
        </row>
        <row r="17047">
          <cell r="A17047" t="str">
            <v>1M.08.020.0040.b</v>
          </cell>
          <cell r="B17047" t="str">
            <v>- fino a 2000 m³/h - oltre 50 fino a 100 Pa</v>
          </cell>
          <cell r="C17047" t="str">
            <v>cad</v>
          </cell>
          <cell r="D17047" t="str">
            <v>578,03</v>
          </cell>
        </row>
        <row r="17048">
          <cell r="A17048" t="str">
            <v>1M.08.020.0040.c</v>
          </cell>
          <cell r="B17048" t="str">
            <v>- oltre 4000 fino a 8000 m³/h - fino a 50 Pa</v>
          </cell>
          <cell r="C17048" t="str">
            <v>cad</v>
          </cell>
          <cell r="D17048" t="str">
            <v>647,34</v>
          </cell>
        </row>
        <row r="17049">
          <cell r="A17049" t="str">
            <v>1M.08.020.0040.d</v>
          </cell>
          <cell r="B17049" t="str">
            <v>- oltre 4000 fino a 8000 m³/h - oltre 50 fino a 100 Pa</v>
          </cell>
          <cell r="C17049" t="str">
            <v>cad</v>
          </cell>
          <cell r="D17049" t="str">
            <v>700,33</v>
          </cell>
        </row>
        <row r="17050">
          <cell r="A17050" t="str">
            <v>1M.08.020.0040.e</v>
          </cell>
          <cell r="B17050" t="str">
            <v>- oltre 8000 fino a 16000 m³/h - fino a 50 Pa</v>
          </cell>
          <cell r="C17050" t="str">
            <v>cad</v>
          </cell>
          <cell r="D17050" t="str">
            <v>913,34</v>
          </cell>
        </row>
        <row r="17051">
          <cell r="A17051" t="str">
            <v>1M.08.020.0040.f</v>
          </cell>
          <cell r="B17051" t="str">
            <v>- oltre 8000 fino a 16000 m³/h - oltre 50 fino a 100 Pa</v>
          </cell>
          <cell r="C17051" t="str">
            <v>cad</v>
          </cell>
          <cell r="D17051" t="str">
            <v>1.091,18</v>
          </cell>
        </row>
        <row r="17052">
          <cell r="A17052" t="str">
            <v>1M.08.020.0040.g</v>
          </cell>
          <cell r="B17052" t="str">
            <v>- oltre 8000 fino a 16000 m³/h - oltre 100 fino a 200 Pa</v>
          </cell>
          <cell r="C17052" t="str">
            <v>cad</v>
          </cell>
          <cell r="D17052" t="str">
            <v>1.268,99</v>
          </cell>
        </row>
        <row r="17053">
          <cell r="A17053" t="str">
            <v>1M.08.020.0040.h</v>
          </cell>
          <cell r="B17053" t="str">
            <v>- oltre 16000 fino a 25000 m³/h - fino a 50 Pa</v>
          </cell>
          <cell r="C17053" t="str">
            <v>cad</v>
          </cell>
          <cell r="D17053" t="str">
            <v>1.478,54</v>
          </cell>
        </row>
        <row r="17054">
          <cell r="A17054" t="str">
            <v>1M.08.020.0040.i</v>
          </cell>
          <cell r="B17054" t="str">
            <v>- oltre 16000 fino a 25000 m³/h - oltre 50 fino a 100 Pa</v>
          </cell>
          <cell r="C17054" t="str">
            <v>cad</v>
          </cell>
          <cell r="D17054" t="str">
            <v>1.643,64</v>
          </cell>
        </row>
        <row r="17055">
          <cell r="A17055" t="str">
            <v>1M.08.020.0040.j</v>
          </cell>
          <cell r="B17055" t="str">
            <v>- oltre 16000 fino a 25000 m³/h - oltre 100 fino a 200 Pa</v>
          </cell>
          <cell r="C17055" t="str">
            <v>cad</v>
          </cell>
          <cell r="D17055" t="str">
            <v>1.917,80</v>
          </cell>
        </row>
        <row r="17056">
          <cell r="A17056" t="str">
            <v>1M.08.030</v>
          </cell>
          <cell r="B17056" t="str">
            <v>TORRINI</v>
          </cell>
          <cell r="C17056"/>
          <cell r="D17056"/>
        </row>
        <row r="17057">
          <cell r="A17057" t="str">
            <v>1M.08.030.0010</v>
          </cell>
          <cell r="B17057" t="str">
            <v>Torrini in acciaio zincato con motore 220 V - 1f - 50 Hz, 4 o 6 o 8 poli, accoppiato direttamente, completi di serranda a gravità.</v>
          </cell>
          <cell r="C17057"/>
          <cell r="D17057"/>
        </row>
        <row r="17058">
          <cell r="A17058" t="str">
            <v>1M.08.030.0010.a</v>
          </cell>
          <cell r="B17058" t="str">
            <v>- 700 giri/min - fino a 500 m³/h - fino a 50 Pa</v>
          </cell>
          <cell r="C17058" t="str">
            <v>cad</v>
          </cell>
          <cell r="D17058" t="str">
            <v>747,40</v>
          </cell>
        </row>
        <row r="17059">
          <cell r="A17059" t="str">
            <v>1M.08.030.0010.b</v>
          </cell>
          <cell r="B17059" t="str">
            <v>- 700 giri/min - fino a 500 m³/h - oltre 50 fino a 100 Pa</v>
          </cell>
          <cell r="C17059" t="str">
            <v>cad</v>
          </cell>
          <cell r="D17059" t="str">
            <v>869,70</v>
          </cell>
        </row>
        <row r="17060">
          <cell r="A17060" t="str">
            <v>1M.08.030.0010.c</v>
          </cell>
          <cell r="B17060" t="str">
            <v>- 700 giri/min - oltre 500 fino a 1500 m³/h - fino a 50 Pa</v>
          </cell>
          <cell r="C17060" t="str">
            <v>cad</v>
          </cell>
          <cell r="D17060" t="str">
            <v>942,50</v>
          </cell>
        </row>
        <row r="17061">
          <cell r="A17061" t="str">
            <v>1M.08.030.0010.d</v>
          </cell>
          <cell r="B17061" t="str">
            <v>- 1000 giri/min - fino a 500 m³/h - fino a 100 Pa</v>
          </cell>
          <cell r="C17061" t="str">
            <v>cad</v>
          </cell>
          <cell r="D17061" t="str">
            <v>695,42</v>
          </cell>
        </row>
        <row r="17062">
          <cell r="A17062" t="str">
            <v>1M.08.030.0010.e</v>
          </cell>
          <cell r="B17062" t="str">
            <v>- 1000 giri/min - oltre 500 fino a 1000 m³/h - fino a 100 Pa</v>
          </cell>
          <cell r="C17062" t="str">
            <v>cad</v>
          </cell>
          <cell r="D17062" t="str">
            <v>881,94</v>
          </cell>
        </row>
        <row r="17063">
          <cell r="A17063" t="str">
            <v>1M.08.030.0010.f</v>
          </cell>
          <cell r="B17063" t="str">
            <v>- 1000 giri/min - oltre 500 fino a 1000 m³/h - oltre 100 fino a 200 Pa</v>
          </cell>
          <cell r="C17063" t="str">
            <v>cad</v>
          </cell>
          <cell r="D17063" t="str">
            <v>914,40</v>
          </cell>
        </row>
        <row r="17064">
          <cell r="A17064" t="str">
            <v>1M.08.030.0010.g</v>
          </cell>
          <cell r="B17064" t="str">
            <v>- 1000 giri/min - oltre 1000 fino a 2000 m³/h - fino a 100 Pa</v>
          </cell>
          <cell r="C17064" t="str">
            <v>cad</v>
          </cell>
          <cell r="D17064" t="str">
            <v>944,97</v>
          </cell>
        </row>
        <row r="17065">
          <cell r="A17065" t="str">
            <v>1M.08.030.0010.h</v>
          </cell>
          <cell r="B17065" t="str">
            <v>- 1000 giri/min - oltre 1000 fino a 2000 m³/h - oltre 100 fino a 200 Pa</v>
          </cell>
          <cell r="C17065" t="str">
            <v>cad</v>
          </cell>
          <cell r="D17065" t="str">
            <v>1.007,29</v>
          </cell>
        </row>
        <row r="17066">
          <cell r="A17066" t="str">
            <v>1M.08.030.0010.i</v>
          </cell>
          <cell r="B17066" t="str">
            <v>- 1000 giri/min - oltre 1000 fino a 2000 m³/h - oltre 200 fino a 300 Pa</v>
          </cell>
          <cell r="C17066" t="str">
            <v>cad</v>
          </cell>
          <cell r="D17066" t="str">
            <v>1.409,85</v>
          </cell>
        </row>
        <row r="17067">
          <cell r="A17067" t="str">
            <v>1M.08.030.0010.j</v>
          </cell>
          <cell r="B17067" t="str">
            <v>- 1000 giri/min - oltre 2000 fino a 4000 m³/h - fino a 100 Pa</v>
          </cell>
          <cell r="C17067" t="str">
            <v>cad</v>
          </cell>
          <cell r="D17067" t="str">
            <v>1.263,81</v>
          </cell>
        </row>
        <row r="17068">
          <cell r="A17068" t="str">
            <v>1M.08.030.0010.k</v>
          </cell>
          <cell r="B17068" t="str">
            <v>- 1000 giri/min - oltre 2000 fino a 4000 m³/h - oltre 100 fino a 200 Pa</v>
          </cell>
          <cell r="C17068" t="str">
            <v>cad</v>
          </cell>
          <cell r="D17068" t="str">
            <v>1.426,58</v>
          </cell>
        </row>
        <row r="17069">
          <cell r="A17069" t="str">
            <v>1M.08.030.0010.l</v>
          </cell>
          <cell r="B17069" t="str">
            <v>- 1500 giri/min - fino a 1000 m³/h - fino a 100 Pa</v>
          </cell>
          <cell r="C17069" t="str">
            <v>cad</v>
          </cell>
          <cell r="D17069" t="str">
            <v>846,11</v>
          </cell>
        </row>
        <row r="17070">
          <cell r="A17070" t="str">
            <v>1M.08.030.0010.m</v>
          </cell>
          <cell r="B17070" t="str">
            <v>- 1500 giri/min - oltre 1000 fino a 2000 m³/h - fino a 300 Pa</v>
          </cell>
          <cell r="C17070" t="str">
            <v>cad</v>
          </cell>
          <cell r="D17070" t="str">
            <v>950,21</v>
          </cell>
        </row>
        <row r="17071">
          <cell r="A17071" t="str">
            <v>1M.08.030.0010.n</v>
          </cell>
          <cell r="B17071" t="str">
            <v>- 1500 giri/min - oltre 2000 fino a 4000 m³/h - fino a 100 Pa</v>
          </cell>
          <cell r="C17071" t="str">
            <v>cad</v>
          </cell>
          <cell r="D17071" t="str">
            <v>1.202,08</v>
          </cell>
        </row>
        <row r="17072">
          <cell r="A17072" t="str">
            <v>1M.08.030.0010.o</v>
          </cell>
          <cell r="B17072" t="str">
            <v>- 1500 giri/min - oltre 2000 fino a 4000 m³/h - oltre 100 fino a 300 Pa</v>
          </cell>
          <cell r="C17072" t="str">
            <v>cad</v>
          </cell>
          <cell r="D17072" t="str">
            <v>1.327,88</v>
          </cell>
        </row>
        <row r="17073">
          <cell r="A17073" t="str">
            <v>1M.08.030.0010.p</v>
          </cell>
          <cell r="B17073" t="str">
            <v>- 1500 giri/min - oltre 4000 fino a 6000 m³/h - fino a 100 Pa</v>
          </cell>
          <cell r="C17073" t="str">
            <v>cad</v>
          </cell>
          <cell r="D17073" t="str">
            <v>1.453,66</v>
          </cell>
        </row>
        <row r="17074">
          <cell r="A17074" t="str">
            <v>1M.08.030.0020</v>
          </cell>
          <cell r="B17074" t="str">
            <v>Torrini in acciaio zincato con motore 380 V - 3f - 50 Hz, 8 poli, accoppiato direttamente, completi di serranda a gravità.</v>
          </cell>
          <cell r="C17074"/>
          <cell r="D17074"/>
        </row>
        <row r="17075">
          <cell r="A17075" t="str">
            <v>1M.08.030.0020.a</v>
          </cell>
          <cell r="B17075" t="str">
            <v>- 700 giri/min - fino a 500 m³/h - fino a 50 Pa</v>
          </cell>
          <cell r="C17075" t="str">
            <v>cad</v>
          </cell>
          <cell r="D17075" t="str">
            <v>676,05</v>
          </cell>
        </row>
        <row r="17076">
          <cell r="A17076" t="str">
            <v>1M.08.030.0020.b</v>
          </cell>
          <cell r="B17076" t="str">
            <v>- 700 giri/min - fino a 500 m³/h - oltre 50 fino a 100 Pa</v>
          </cell>
          <cell r="C17076" t="str">
            <v>cad</v>
          </cell>
          <cell r="D17076" t="str">
            <v>846,25</v>
          </cell>
        </row>
        <row r="17077">
          <cell r="A17077" t="str">
            <v>1M.08.030.0020.c</v>
          </cell>
          <cell r="B17077" t="str">
            <v>- 700 giri/min - oltre 500 fino a 1000 m³/h - fino a 50 Pa</v>
          </cell>
          <cell r="C17077" t="str">
            <v>cad</v>
          </cell>
          <cell r="D17077" t="str">
            <v>918,78</v>
          </cell>
        </row>
        <row r="17078">
          <cell r="A17078" t="str">
            <v>1M.08.030.0020.d</v>
          </cell>
          <cell r="B17078" t="str">
            <v>- 700 giri/min - oltre 500 fino a 1000 m³/h - oltre 50 fino a 100 Pa</v>
          </cell>
          <cell r="C17078" t="str">
            <v>cad</v>
          </cell>
          <cell r="D17078" t="str">
            <v>993,01</v>
          </cell>
        </row>
        <row r="17079">
          <cell r="A17079" t="str">
            <v>1M.08.030.0020.e</v>
          </cell>
          <cell r="B17079" t="str">
            <v>- 700 giri/min - oltre 1000 fino a 2000 m³/h - fino a 100 Pa</v>
          </cell>
          <cell r="C17079" t="str">
            <v>cad</v>
          </cell>
          <cell r="D17079" t="str">
            <v>1.043,97</v>
          </cell>
        </row>
        <row r="17080">
          <cell r="A17080" t="str">
            <v>1M.08.030.0020.f</v>
          </cell>
          <cell r="B17080" t="str">
            <v>- 700 giri/min - oltre 1000 fino a 2000 m³/h - oltre 100 fino a 200 Pa</v>
          </cell>
          <cell r="C17080" t="str">
            <v>cad</v>
          </cell>
          <cell r="D17080" t="str">
            <v>1.094,92</v>
          </cell>
        </row>
        <row r="17081">
          <cell r="A17081" t="str">
            <v>1M.08.030.0020.g</v>
          </cell>
          <cell r="B17081" t="str">
            <v>- 700 giri/min - oltre 2000 fino a 4000 m³/h - fino a 100 Pa</v>
          </cell>
          <cell r="C17081" t="str">
            <v>cad</v>
          </cell>
          <cell r="D17081" t="str">
            <v>1.386,11</v>
          </cell>
        </row>
        <row r="17082">
          <cell r="A17082" t="str">
            <v>1M.08.030.0020.h</v>
          </cell>
          <cell r="B17082" t="str">
            <v>- 700 giri/min - oltre 2000 fino a 4000 m³/h - oltre 100 fino a 200 Pa</v>
          </cell>
          <cell r="C17082" t="str">
            <v>cad</v>
          </cell>
          <cell r="D17082" t="str">
            <v>1.841,95</v>
          </cell>
        </row>
        <row r="17083">
          <cell r="A17083" t="str">
            <v>1M.08.030.0020.i</v>
          </cell>
          <cell r="B17083" t="str">
            <v>- 700 giri/min - oltre 4000 fino a 8000 m³/h - fino a 100 Pa</v>
          </cell>
          <cell r="C17083" t="str">
            <v>cad</v>
          </cell>
          <cell r="D17083" t="str">
            <v>2.133,13</v>
          </cell>
        </row>
        <row r="17084">
          <cell r="A17084" t="str">
            <v>1M.08.030.0020.j</v>
          </cell>
          <cell r="B17084" t="str">
            <v>- 700 giri/min - oltre 4000 fino a 8000 m³/h - oltre 100 fino a 200 Pa</v>
          </cell>
          <cell r="C17084" t="str">
            <v>cad</v>
          </cell>
          <cell r="D17084" t="str">
            <v>2.708,08</v>
          </cell>
        </row>
        <row r="17085">
          <cell r="A17085" t="str">
            <v>1M.08.030.0020.k</v>
          </cell>
          <cell r="B17085" t="str">
            <v>- 700 giri/min - oltre 8000 fino a 16000 m³/h - fino a 100 Pa</v>
          </cell>
          <cell r="C17085" t="str">
            <v>cad</v>
          </cell>
          <cell r="D17085" t="str">
            <v>3.283,01</v>
          </cell>
        </row>
        <row r="17086">
          <cell r="A17086" t="str">
            <v>1M.08.030.0030</v>
          </cell>
          <cell r="B17086" t="str">
            <v>Torrini in acciaio zincato con motore 380 V - 3f - 50 Hz, 4 o 6 poli accoppiato direttamente, completi di serranda a gravità.</v>
          </cell>
          <cell r="C17086"/>
          <cell r="D17086"/>
        </row>
        <row r="17087">
          <cell r="A17087" t="str">
            <v>1M.08.030.0030.a</v>
          </cell>
          <cell r="B17087" t="str">
            <v>- 1000 giri/min - fino a 500 m³/h - fino a 100 Pa</v>
          </cell>
          <cell r="C17087" t="str">
            <v>cad</v>
          </cell>
          <cell r="D17087" t="str">
            <v>687,28</v>
          </cell>
        </row>
        <row r="17088">
          <cell r="A17088" t="str">
            <v>1M.08.030.0030.b</v>
          </cell>
          <cell r="B17088" t="str">
            <v>- 1000 giri/min - oltre 500 fino a 1000 m³/h - fino a 100 Pa</v>
          </cell>
          <cell r="C17088" t="str">
            <v>cad</v>
          </cell>
          <cell r="D17088" t="str">
            <v>881,94</v>
          </cell>
        </row>
        <row r="17089">
          <cell r="A17089" t="str">
            <v>1M.08.030.0030.c</v>
          </cell>
          <cell r="B17089" t="str">
            <v>- 1000 giri/min - oltre 500 fino a 1000 m³/h - oltre 100 fino a 200 Pa</v>
          </cell>
          <cell r="C17089" t="str">
            <v>cad</v>
          </cell>
          <cell r="D17089" t="str">
            <v>924,73</v>
          </cell>
        </row>
        <row r="17090">
          <cell r="A17090" t="str">
            <v>1M.08.030.0030.d</v>
          </cell>
          <cell r="B17090" t="str">
            <v>- 1000 giri/min - oltre 1000 fino a 2000 m³/h - fino a 100 Pa</v>
          </cell>
          <cell r="C17090" t="str">
            <v>cad</v>
          </cell>
          <cell r="D17090" t="str">
            <v>896,49</v>
          </cell>
        </row>
        <row r="17091">
          <cell r="A17091" t="str">
            <v>1M.08.030.0030.e</v>
          </cell>
          <cell r="B17091" t="str">
            <v>- 1000 giri/min - oltre 1000 fino a 2000 m³/h - oltre 100 fino a 200 Pa</v>
          </cell>
          <cell r="C17091" t="str">
            <v>cad</v>
          </cell>
          <cell r="D17091" t="str">
            <v>939,30</v>
          </cell>
        </row>
        <row r="17092">
          <cell r="A17092" t="str">
            <v>1M.08.030.0030.f</v>
          </cell>
          <cell r="B17092" t="str">
            <v>- 1000 giri/min - oltre 1000 fino a 2000 m³/h - oltre 200 fino a 300 Pa</v>
          </cell>
          <cell r="C17092" t="str">
            <v>cad</v>
          </cell>
          <cell r="D17092" t="str">
            <v>1.226,40</v>
          </cell>
        </row>
        <row r="17093">
          <cell r="A17093" t="str">
            <v>1M.08.030.0030.g</v>
          </cell>
          <cell r="B17093" t="str">
            <v>- 1000 giri/min - oltre 2000 fino a 4000 m³/h - fino a 100 Pa</v>
          </cell>
          <cell r="C17093" t="str">
            <v>cad</v>
          </cell>
          <cell r="D17093" t="str">
            <v>953,87</v>
          </cell>
        </row>
        <row r="17094">
          <cell r="A17094" t="str">
            <v>1M.08.030.0030.h</v>
          </cell>
          <cell r="B17094" t="str">
            <v>- 1000 giri/min - oltre 2000 fino a 4000 m³/h - oltre 100 fino a 200 Pa</v>
          </cell>
          <cell r="C17094" t="str">
            <v>cad</v>
          </cell>
          <cell r="D17094" t="str">
            <v>1.342,87</v>
          </cell>
        </row>
        <row r="17095">
          <cell r="A17095" t="str">
            <v>1M.08.030.0030.i</v>
          </cell>
          <cell r="B17095" t="str">
            <v>- 1000 giri/min - oltre 2000 fino a 4000 m³/h - oltre 200 fino a 400 Pa</v>
          </cell>
          <cell r="C17095" t="str">
            <v>cad</v>
          </cell>
          <cell r="D17095" t="str">
            <v>1.696,37</v>
          </cell>
        </row>
        <row r="17096">
          <cell r="A17096" t="str">
            <v>1M.08.030.0030.j</v>
          </cell>
          <cell r="B17096" t="str">
            <v>- 1000 giri/min - oltre 4000 fino a 8000 m³/h - fino a 100 Pa</v>
          </cell>
          <cell r="C17096" t="str">
            <v>cad</v>
          </cell>
          <cell r="D17096" t="str">
            <v>1.841,95</v>
          </cell>
        </row>
        <row r="17097">
          <cell r="A17097" t="str">
            <v>1M.08.030.0030.k</v>
          </cell>
          <cell r="B17097" t="str">
            <v>- 1000 giri/min - oltre 8000 fino a 16000 m³/h - oltre 100 fino a 200 Pa</v>
          </cell>
          <cell r="C17097" t="str">
            <v>cad</v>
          </cell>
          <cell r="D17097" t="str">
            <v>3.529,64</v>
          </cell>
        </row>
        <row r="17098">
          <cell r="A17098" t="str">
            <v>1M.08.030.0030.l</v>
          </cell>
          <cell r="B17098" t="str">
            <v>- 1500 giri/min - fino a 1000 m³/h - fino a 100 Pa</v>
          </cell>
          <cell r="C17098" t="str">
            <v>cad</v>
          </cell>
          <cell r="D17098" t="str">
            <v>700,52</v>
          </cell>
        </row>
        <row r="17099">
          <cell r="A17099" t="str">
            <v>1M.08.030.0030.m</v>
          </cell>
          <cell r="B17099" t="str">
            <v>- 1500 giri/min - oltre 1000 fino a 2000 m³/h - fino a 100 Pa</v>
          </cell>
          <cell r="C17099" t="str">
            <v>cad</v>
          </cell>
          <cell r="D17099" t="str">
            <v>842,17</v>
          </cell>
        </row>
        <row r="17100">
          <cell r="A17100" t="str">
            <v>1M.08.030.0030.n</v>
          </cell>
          <cell r="B17100" t="str">
            <v>- 1500 giri/min - oltre 1000 fino a 2000 m³/h - oltre 100 fino a 200 Pa</v>
          </cell>
          <cell r="C17100" t="str">
            <v>cad</v>
          </cell>
          <cell r="D17100" t="str">
            <v>859,51</v>
          </cell>
        </row>
        <row r="17101">
          <cell r="A17101" t="str">
            <v>1M.08.030.0030.o</v>
          </cell>
          <cell r="B17101" t="str">
            <v>- 1500 giri/min - oltre 2000 fino a 4000 m³/h - fino a 100 Pa</v>
          </cell>
          <cell r="C17101" t="str">
            <v>cad</v>
          </cell>
          <cell r="D17101" t="str">
            <v>917,73</v>
          </cell>
        </row>
        <row r="17102">
          <cell r="A17102" t="str">
            <v>1M.08.030.0030.p</v>
          </cell>
          <cell r="B17102" t="str">
            <v>- 1500 giri/min - oltre 2000 fino a 4000 m³/h - oltre 100 fino a 300 Pa</v>
          </cell>
          <cell r="C17102" t="str">
            <v>cad</v>
          </cell>
          <cell r="D17102" t="str">
            <v>1.128,57</v>
          </cell>
        </row>
        <row r="17103">
          <cell r="A17103" t="str">
            <v>1M.08.030.0030.q</v>
          </cell>
          <cell r="B17103" t="str">
            <v>- 1500 giri/min - oltre 4000 fino a 8000 m³/h - fino a 300 Pa</v>
          </cell>
          <cell r="C17103" t="str">
            <v>cad</v>
          </cell>
          <cell r="D17103" t="str">
            <v>1.497,49</v>
          </cell>
        </row>
        <row r="17104">
          <cell r="A17104" t="str">
            <v>1M.08.030.0030.r</v>
          </cell>
          <cell r="B17104" t="str">
            <v>- 1500 giri/min - oltre 8000 fino a 12000 m³/h - fino a 300 Pa</v>
          </cell>
          <cell r="C17104" t="str">
            <v>cad</v>
          </cell>
          <cell r="D17104" t="str">
            <v>2.095,71</v>
          </cell>
        </row>
        <row r="17105">
          <cell r="A17105" t="str">
            <v>1M.08.040</v>
          </cell>
          <cell r="B17105" t="str">
            <v>SISTEMA DI PRESSURIZZAZIONE LOCALE FILTRO FUMO</v>
          </cell>
          <cell r="C17105"/>
          <cell r="D17105"/>
        </row>
        <row r="17106">
          <cell r="A17106" t="str">
            <v>1M.08.040.0010</v>
          </cell>
          <cell r="B17106" t="str">
            <v>Sistema di pressurizzazione da collocarsi all'interno di locali filtro fumo con aspirazione connessa a cielo libero o a zona sicura tramite apposite canalizzazioni certificate EI 120'. Funzionamento del sistema assicurato anche in assenza dell’alimentazione da rete per un periodo di 3 ore tramite accumulatori con attivazione manuale ed automatica. Il sistema è composto da un quadro ventilante, da un quadro di comando e condotti di ventilazione (da contabilizzare a parte).</v>
          </cell>
          <cell r="C17106"/>
          <cell r="D17106"/>
        </row>
        <row r="17107">
          <cell r="A17107" t="str">
            <v>1M.08.040.0010.a</v>
          </cell>
          <cell r="B17107" t="str">
            <v>- quadro di comando con unità ventilante, attivazione primaria esclusivamente automatica, portata a 220Pa 2200m³/h</v>
          </cell>
          <cell r="C17107" t="str">
            <v>cad</v>
          </cell>
          <cell r="D17107" t="str">
            <v>3.722,14</v>
          </cell>
        </row>
        <row r="17108">
          <cell r="A17108" t="str">
            <v>1M.08.040.0010.b</v>
          </cell>
          <cell r="B17108" t="str">
            <v>- quadro di comando con unità ventilante, attivazione primaria manuale e/o automatica, portata a 280Pa 3200m³/h</v>
          </cell>
          <cell r="C17108" t="str">
            <v>cad</v>
          </cell>
          <cell r="D17108" t="str">
            <v>4.474,81</v>
          </cell>
        </row>
        <row r="17109">
          <cell r="A17109" t="str">
            <v>1M.08.040.0010.c</v>
          </cell>
          <cell r="B17109" t="str">
            <v>- quadro di comando con unità ventilante, attivazione primaria manuale e/o automatica, portata a 280Pa 4200m³/h</v>
          </cell>
          <cell r="C17109" t="str">
            <v>cad</v>
          </cell>
          <cell r="D17109" t="str">
            <v>5.550,06</v>
          </cell>
        </row>
        <row r="17110">
          <cell r="A17110" t="str">
            <v>1M.08.040.0020</v>
          </cell>
          <cell r="B17110" t="str">
            <v>Sostituzione accessori e ricambi per sistema di pressurizzazione locale filtro fumo, comprensivo della fornitura del materiale, dello smontaggio dell'elemento da sostituire con trasporto a discarica e smaltimento, montaggio del nuovo elemento:</v>
          </cell>
          <cell r="C17110"/>
          <cell r="D17110"/>
        </row>
        <row r="17111">
          <cell r="A17111" t="str">
            <v>1M.08.040.0020.a</v>
          </cell>
          <cell r="B17111" t="str">
            <v>- griglia energetica per unità ventilante, in classe "0", con alette richiudibili</v>
          </cell>
          <cell r="C17111" t="str">
            <v>cad</v>
          </cell>
          <cell r="D17111" t="str">
            <v>179,80</v>
          </cell>
        </row>
        <row r="17112">
          <cell r="A17112" t="str">
            <v>1M.08.040.0020.b</v>
          </cell>
          <cell r="B17112" t="str">
            <v>- griglia antianimale per unità ventilante, per esterno, in acciaio zincato e verniciato dim. 380 x 400 mm</v>
          </cell>
          <cell r="C17112" t="str">
            <v>cad</v>
          </cell>
          <cell r="D17112" t="str">
            <v>83,02</v>
          </cell>
        </row>
        <row r="17113">
          <cell r="A17113" t="str">
            <v>1M.08.040.0020.c</v>
          </cell>
          <cell r="B17113" t="str">
            <v>- pannello ottico acustico 24 volt autoalimentato con batteria</v>
          </cell>
          <cell r="C17113" t="str">
            <v>cad</v>
          </cell>
          <cell r="D17113" t="str">
            <v>256,82</v>
          </cell>
        </row>
        <row r="17114">
          <cell r="A17114" t="str">
            <v>1M.08.040.0020.d</v>
          </cell>
          <cell r="B17114" t="str">
            <v>- pressostato differrenziale</v>
          </cell>
          <cell r="C17114" t="str">
            <v>cad</v>
          </cell>
          <cell r="D17114" t="str">
            <v>368,71</v>
          </cell>
        </row>
        <row r="17115">
          <cell r="A17115" t="str">
            <v>1M.08.040.0020.e</v>
          </cell>
          <cell r="B17115" t="str">
            <v>- alimentatore 600 W - 24/48 volt</v>
          </cell>
          <cell r="C17115" t="str">
            <v>cad</v>
          </cell>
          <cell r="D17115" t="str">
            <v>691,28</v>
          </cell>
        </row>
        <row r="17116">
          <cell r="A17116" t="str">
            <v>1M.08.040.0020.f</v>
          </cell>
          <cell r="B17116" t="str">
            <v>- batteria 2,3 Ah per quadro di controllo</v>
          </cell>
          <cell r="C17116" t="str">
            <v>cad</v>
          </cell>
          <cell r="D17116" t="str">
            <v>22,58</v>
          </cell>
        </row>
        <row r="17117">
          <cell r="A17117" t="str">
            <v>1M.08.040.0020.g</v>
          </cell>
          <cell r="B17117" t="str">
            <v>- batteria 18 Ah per unità ventilante</v>
          </cell>
          <cell r="C17117" t="str">
            <v>cad</v>
          </cell>
          <cell r="D17117" t="str">
            <v>48,69</v>
          </cell>
        </row>
        <row r="17118">
          <cell r="A17118" t="str">
            <v>1M.08.040.0020.h</v>
          </cell>
          <cell r="B17118" t="str">
            <v>- batteria 24 Ah per unità ventilante</v>
          </cell>
          <cell r="C17118" t="str">
            <v>cad</v>
          </cell>
          <cell r="D17118" t="str">
            <v>62,32</v>
          </cell>
        </row>
        <row r="17119">
          <cell r="A17119" t="str">
            <v>1M.08.040.0030</v>
          </cell>
          <cell r="B17119" t="str">
            <v>Condotti di ventilazione con resistenza al fuoco EI 120 per sistemi di pressurizzazione adatti per locali a rischio incendio, realizzati mediante miscela a base di silicati in modo da formare un composto avente densità di 245 kg/m³ ±10%; rivestiti esternamente con lamiera zincata spessore 0,40 mm, spessore di parete del condotto pari a 30 mm, completi di giunzioni, guarnizioni, staffaggi e accessori vari di montaggio per dare l'opera compiuta a regola d'arte. Normative di riferimento: Decreto ministeriale del 03 agosto 2015, Decreto ministeriale del 30 novembre 1983, Norma UNI-EN 1366-1:</v>
          </cell>
          <cell r="C17119"/>
          <cell r="D17119"/>
        </row>
        <row r="17120">
          <cell r="A17120" t="str">
            <v>1M.08.040.0030.a</v>
          </cell>
          <cell r="B17120" t="str">
            <v>- tubazione Ø interno 210 mm</v>
          </cell>
          <cell r="C17120" t="str">
            <v>m</v>
          </cell>
          <cell r="D17120" t="str">
            <v>207,89</v>
          </cell>
        </row>
        <row r="17121">
          <cell r="A17121" t="str">
            <v>1M.08.040.0030.b</v>
          </cell>
          <cell r="B17121" t="str">
            <v>- tubazione Ø interno 270 mm</v>
          </cell>
          <cell r="C17121" t="str">
            <v>m</v>
          </cell>
          <cell r="D17121" t="str">
            <v>222,95</v>
          </cell>
        </row>
        <row r="17122">
          <cell r="A17122" t="str">
            <v>1M.08.040.0030.c</v>
          </cell>
          <cell r="B17122" t="str">
            <v>- curva a 45° o 90° Ø interno 210 mm</v>
          </cell>
          <cell r="C17122" t="str">
            <v>cad</v>
          </cell>
          <cell r="D17122" t="str">
            <v>149,36</v>
          </cell>
        </row>
        <row r="17123">
          <cell r="A17123" t="str">
            <v>1M.08.040.0030.d</v>
          </cell>
          <cell r="B17123" t="str">
            <v>- curva a 45° o 90° Ø interno 270 mm</v>
          </cell>
          <cell r="C17123" t="str">
            <v>cad</v>
          </cell>
          <cell r="D17123" t="str">
            <v>164,42</v>
          </cell>
        </row>
        <row r="17124">
          <cell r="A17124" t="str">
            <v>1M.09 - DISTRIBUZIONE E DIFFUSIONE ARIA</v>
          </cell>
          <cell r="B17124"/>
          <cell r="C17124"/>
          <cell r="D17124"/>
        </row>
        <row r="17125">
          <cell r="A17125" t="str">
            <v>1M</v>
          </cell>
          <cell r="B17125" t="str">
            <v>OPERE COMPIUTE IMPIANTI MECCANICI</v>
          </cell>
          <cell r="C17125"/>
          <cell r="D17125"/>
        </row>
        <row r="17126">
          <cell r="A17126" t="str">
            <v>1M.09</v>
          </cell>
          <cell r="B17126" t="str">
            <v>DISTRIBUZIONE E DIFFUSIONE ARIA</v>
          </cell>
          <cell r="C17126"/>
          <cell r="D17126"/>
        </row>
        <row r="17127">
          <cell r="A17127" t="str">
            <v>1M.09.010</v>
          </cell>
          <cell r="B17127" t="str">
            <v>SERRANDE</v>
          </cell>
          <cell r="C17127"/>
          <cell r="D17127"/>
        </row>
        <row r="17128">
          <cell r="A17128" t="str">
            <v>1M.09.010.0010</v>
          </cell>
          <cell r="B17128" t="str">
            <v>Serrande tagliafuoco rettangolari classe REI120.</v>
          </cell>
          <cell r="C17128"/>
          <cell r="D17128"/>
        </row>
        <row r="17129">
          <cell r="A17129" t="str">
            <v>1M.09.010.0010.a</v>
          </cell>
          <cell r="B17129" t="str">
            <v>- fino a 0,04 m²</v>
          </cell>
          <cell r="C17129" t="str">
            <v>m²</v>
          </cell>
          <cell r="D17129" t="str">
            <v>4.454,18</v>
          </cell>
        </row>
        <row r="17130">
          <cell r="A17130" t="str">
            <v>1M.09.010.0010.b</v>
          </cell>
          <cell r="B17130" t="str">
            <v>- oltre 0,04 m² fino a 0,08 m²</v>
          </cell>
          <cell r="C17130" t="str">
            <v>m²</v>
          </cell>
          <cell r="D17130" t="str">
            <v>2.834,18</v>
          </cell>
        </row>
        <row r="17131">
          <cell r="A17131" t="str">
            <v>1M.09.010.0010.c</v>
          </cell>
          <cell r="B17131" t="str">
            <v>- oltre 0,08 m² fino a 0,12 m²</v>
          </cell>
          <cell r="C17131" t="str">
            <v>m²</v>
          </cell>
          <cell r="D17131" t="str">
            <v>2.049,99</v>
          </cell>
        </row>
        <row r="17132">
          <cell r="A17132" t="str">
            <v>1M.09.010.0010.d</v>
          </cell>
          <cell r="B17132" t="str">
            <v>- oltre 0,12 m² fino a 0,18 m²</v>
          </cell>
          <cell r="C17132" t="str">
            <v>m²</v>
          </cell>
          <cell r="D17132" t="str">
            <v>1.578,05</v>
          </cell>
        </row>
        <row r="17133">
          <cell r="A17133" t="str">
            <v>1M.09.010.0010.e</v>
          </cell>
          <cell r="B17133" t="str">
            <v>- oltre 0,18 m² fino a 0,27 m²</v>
          </cell>
          <cell r="C17133" t="str">
            <v>m²</v>
          </cell>
          <cell r="D17133" t="str">
            <v>1.249,41</v>
          </cell>
        </row>
        <row r="17134">
          <cell r="A17134" t="str">
            <v>1M.09.010.0010.f</v>
          </cell>
          <cell r="B17134" t="str">
            <v>- oltre 0,27 m² fino a 0,40 m²</v>
          </cell>
          <cell r="C17134" t="str">
            <v>m²</v>
          </cell>
          <cell r="D17134" t="str">
            <v>995,31</v>
          </cell>
        </row>
        <row r="17135">
          <cell r="A17135" t="str">
            <v>1M.09.010.0010.g</v>
          </cell>
          <cell r="B17135" t="str">
            <v>- oltre 0,40 m² fino a 0,60 m²</v>
          </cell>
          <cell r="C17135" t="str">
            <v>m²</v>
          </cell>
          <cell r="D17135" t="str">
            <v>806,49</v>
          </cell>
        </row>
        <row r="17136">
          <cell r="A17136" t="str">
            <v>1M.09.010.0010.h</v>
          </cell>
          <cell r="B17136" t="str">
            <v>- oltre 0,60 m² fino a 1,00 m²</v>
          </cell>
          <cell r="C17136" t="str">
            <v>m²</v>
          </cell>
          <cell r="D17136" t="str">
            <v>682,86</v>
          </cell>
        </row>
        <row r="17137">
          <cell r="A17137" t="str">
            <v>1M.09.010.0010.i</v>
          </cell>
          <cell r="B17137" t="str">
            <v>- oltre 1,00 m²</v>
          </cell>
          <cell r="C17137" t="str">
            <v>m²</v>
          </cell>
          <cell r="D17137" t="str">
            <v>599,59</v>
          </cell>
        </row>
        <row r="17138">
          <cell r="A17138" t="str">
            <v>1M.09.010.0020</v>
          </cell>
          <cell r="B17138" t="str">
            <v>Serrande tagliafuoco circolari classe REI120.</v>
          </cell>
          <cell r="C17138"/>
          <cell r="D17138"/>
        </row>
        <row r="17139">
          <cell r="A17139" t="str">
            <v>1M.09.010.0020.a</v>
          </cell>
          <cell r="B17139" t="str">
            <v>- 200 mm</v>
          </cell>
          <cell r="C17139" t="str">
            <v>cad</v>
          </cell>
          <cell r="D17139" t="str">
            <v>234,43</v>
          </cell>
        </row>
        <row r="17140">
          <cell r="A17140" t="str">
            <v>1M.09.010.0020.b</v>
          </cell>
          <cell r="B17140" t="str">
            <v>- 250 mm</v>
          </cell>
          <cell r="C17140" t="str">
            <v>cad</v>
          </cell>
          <cell r="D17140" t="str">
            <v>249,57</v>
          </cell>
        </row>
        <row r="17141">
          <cell r="A17141" t="str">
            <v>1M.09.010.0020.c</v>
          </cell>
          <cell r="B17141" t="str">
            <v>- 300 mm</v>
          </cell>
          <cell r="C17141" t="str">
            <v>cad</v>
          </cell>
          <cell r="D17141" t="str">
            <v>264,70</v>
          </cell>
        </row>
        <row r="17142">
          <cell r="A17142" t="str">
            <v>1M.09.010.0020.d</v>
          </cell>
          <cell r="B17142" t="str">
            <v>- 350 mm</v>
          </cell>
          <cell r="C17142" t="str">
            <v>cad</v>
          </cell>
          <cell r="D17142" t="str">
            <v>280,24</v>
          </cell>
        </row>
        <row r="17143">
          <cell r="A17143" t="str">
            <v>1M.09.010.0020.e</v>
          </cell>
          <cell r="B17143" t="str">
            <v>- 400 mm</v>
          </cell>
          <cell r="C17143" t="str">
            <v>cad</v>
          </cell>
          <cell r="D17143" t="str">
            <v>295,35</v>
          </cell>
        </row>
        <row r="17144">
          <cell r="A17144" t="str">
            <v>1M.09.010.0020.f</v>
          </cell>
          <cell r="B17144" t="str">
            <v>- 450 mm</v>
          </cell>
          <cell r="C17144" t="str">
            <v>cad</v>
          </cell>
          <cell r="D17144" t="str">
            <v>310,90</v>
          </cell>
        </row>
        <row r="17145">
          <cell r="A17145" t="str">
            <v>1M.09.010.0020.g</v>
          </cell>
          <cell r="B17145" t="str">
            <v>- 500 mm</v>
          </cell>
          <cell r="C17145" t="str">
            <v>cad</v>
          </cell>
          <cell r="D17145" t="str">
            <v>326,03</v>
          </cell>
        </row>
        <row r="17146">
          <cell r="A17146" t="str">
            <v>1M.09.010.0020.h</v>
          </cell>
          <cell r="B17146" t="str">
            <v>- 550 mm</v>
          </cell>
          <cell r="C17146" t="str">
            <v>cad</v>
          </cell>
          <cell r="D17146" t="str">
            <v>342,33</v>
          </cell>
        </row>
        <row r="17147">
          <cell r="A17147" t="str">
            <v>1M.09.010.0020.i</v>
          </cell>
          <cell r="B17147" t="str">
            <v>- 600 mm</v>
          </cell>
          <cell r="C17147" t="str">
            <v>cad</v>
          </cell>
          <cell r="D17147" t="str">
            <v>357,84</v>
          </cell>
        </row>
        <row r="17148">
          <cell r="A17148" t="str">
            <v>1M.09.010.0020.j</v>
          </cell>
          <cell r="B17148" t="str">
            <v>- 650 mm</v>
          </cell>
          <cell r="C17148" t="str">
            <v>cad</v>
          </cell>
          <cell r="D17148" t="str">
            <v>393,64</v>
          </cell>
        </row>
        <row r="17149">
          <cell r="A17149" t="str">
            <v>1M.09.010.0020.k</v>
          </cell>
          <cell r="B17149" t="str">
            <v>- 700 mm</v>
          </cell>
          <cell r="C17149" t="str">
            <v>cad</v>
          </cell>
          <cell r="D17149" t="str">
            <v>419,95</v>
          </cell>
        </row>
        <row r="17150">
          <cell r="A17150" t="str">
            <v>1M.09.010.0020.l</v>
          </cell>
          <cell r="B17150" t="str">
            <v>- 750 mm</v>
          </cell>
          <cell r="C17150" t="str">
            <v>cad</v>
          </cell>
          <cell r="D17150" t="str">
            <v>445,54</v>
          </cell>
        </row>
        <row r="17151">
          <cell r="A17151" t="str">
            <v>1M.09.010.0020.m</v>
          </cell>
          <cell r="B17151" t="str">
            <v>- 800 mm</v>
          </cell>
          <cell r="C17151" t="str">
            <v>cad</v>
          </cell>
          <cell r="D17151" t="str">
            <v>472,33</v>
          </cell>
        </row>
        <row r="17152">
          <cell r="A17152" t="str">
            <v>1M.09.010.0040</v>
          </cell>
          <cell r="B17152" t="str">
            <v>Completamenti: sistemi di comando a magnete.</v>
          </cell>
          <cell r="C17152"/>
          <cell r="D17152"/>
        </row>
        <row r="17153">
          <cell r="A17153" t="str">
            <v>1M.09.010.0040.a</v>
          </cell>
          <cell r="B17153" t="str">
            <v>- con fusibile disgiuntore, alimentazione a 24 V o 230 V; magnate normalmente eccitato, sganciamento in assenza di tensione</v>
          </cell>
          <cell r="C17153" t="str">
            <v>cad</v>
          </cell>
          <cell r="D17153" t="str">
            <v>142,70</v>
          </cell>
        </row>
        <row r="17154">
          <cell r="A17154" t="str">
            <v>1M.09.010.0040.b</v>
          </cell>
          <cell r="B17154" t="str">
            <v>- con fusibile disgiuntore, alimentazione a 24 V o 230 V; magnete normalmente diseccitato, sganciamento in assenza di tensione</v>
          </cell>
          <cell r="C17154" t="str">
            <v>cad</v>
          </cell>
          <cell r="D17154" t="str">
            <v>191,61</v>
          </cell>
        </row>
        <row r="17155">
          <cell r="A17155" t="str">
            <v>1M.09.010.0040.c</v>
          </cell>
          <cell r="B17155" t="str">
            <v>- con fusibile, senza disgiuntore - alimentazione a 24 V o 230 V; magnete normalmente eccitato, sganciamento in assenza di tensione</v>
          </cell>
          <cell r="C17155" t="str">
            <v>cad</v>
          </cell>
          <cell r="D17155" t="str">
            <v>112,83</v>
          </cell>
        </row>
        <row r="17156">
          <cell r="A17156" t="str">
            <v>1M.09.010.0040.d</v>
          </cell>
          <cell r="B17156" t="str">
            <v>- con fusibile, senza disgiuntore - alimentazione a 24 V o 230 V; magnete normalmente diseccitato, sganciamento in assenza di tensione</v>
          </cell>
          <cell r="C17156" t="str">
            <v>cad</v>
          </cell>
          <cell r="D17156" t="str">
            <v>162,14</v>
          </cell>
        </row>
        <row r="17157">
          <cell r="A17157" t="str">
            <v>1M.09.010.0050</v>
          </cell>
          <cell r="B17157" t="str">
            <v>Completamento: servocomando con ritorno a molla per serranda tagliafuoco.</v>
          </cell>
          <cell r="C17157" t="str">
            <v>cad</v>
          </cell>
          <cell r="D17157" t="str">
            <v>395,62</v>
          </cell>
        </row>
        <row r="17158">
          <cell r="A17158" t="str">
            <v>1M.09.010.0060</v>
          </cell>
          <cell r="B17158" t="str">
            <v>Completamento: microinterruttore di fine corsa per serranda tagliafuoco.</v>
          </cell>
          <cell r="C17158" t="str">
            <v>cad</v>
          </cell>
          <cell r="D17158" t="str">
            <v>31,34</v>
          </cell>
        </row>
        <row r="17159">
          <cell r="A17159" t="str">
            <v>1M.09.010.0070</v>
          </cell>
          <cell r="B17159" t="str">
            <v>Serrande di regolazione rettangolari, in acciaio zincato, con alette in profilati di acciaio zincato ad apertura contrapposta, comandate da leverismi posti all'esterno del telaio; la tenuta laterale è realizzata da una lama flessibile.</v>
          </cell>
          <cell r="C17159"/>
          <cell r="D17159"/>
        </row>
        <row r="17160">
          <cell r="A17160" t="str">
            <v>1M.09.010.0070.a</v>
          </cell>
          <cell r="B17160" t="str">
            <v>- fino a 0,04 m²</v>
          </cell>
          <cell r="C17160" t="str">
            <v>m²</v>
          </cell>
          <cell r="D17160" t="str">
            <v>2.358,37</v>
          </cell>
        </row>
        <row r="17161">
          <cell r="A17161" t="str">
            <v>1M.09.010.0070.b</v>
          </cell>
          <cell r="B17161" t="str">
            <v>- oltre 0,04 m² fino a 0,08 m²</v>
          </cell>
          <cell r="C17161" t="str">
            <v>m²</v>
          </cell>
          <cell r="D17161" t="str">
            <v>1.541,72</v>
          </cell>
        </row>
        <row r="17162">
          <cell r="A17162" t="str">
            <v>1M.09.010.0070.c</v>
          </cell>
          <cell r="B17162" t="str">
            <v>- oltre 0,08 m² fino a 0,12 m²</v>
          </cell>
          <cell r="C17162" t="str">
            <v>m²</v>
          </cell>
          <cell r="D17162" t="str">
            <v>1.163,31</v>
          </cell>
        </row>
        <row r="17163">
          <cell r="A17163" t="str">
            <v>1M.09.010.0070.d</v>
          </cell>
          <cell r="B17163" t="str">
            <v>- oltre 0,12 m² fino a 0,18 m²</v>
          </cell>
          <cell r="C17163" t="str">
            <v>m²</v>
          </cell>
          <cell r="D17163" t="str">
            <v>847,12</v>
          </cell>
        </row>
        <row r="17164">
          <cell r="A17164" t="str">
            <v>1M.09.010.0070.e</v>
          </cell>
          <cell r="B17164" t="str">
            <v>- oltre 0,18 m² fino a 0,27 m²</v>
          </cell>
          <cell r="C17164" t="str">
            <v>m²</v>
          </cell>
          <cell r="D17164" t="str">
            <v>657,83</v>
          </cell>
        </row>
        <row r="17165">
          <cell r="A17165" t="str">
            <v>1M.09.010.0070.f</v>
          </cell>
          <cell r="B17165" t="str">
            <v>- oltre 0,27 m² fino a 0,40 m²</v>
          </cell>
          <cell r="C17165" t="str">
            <v>m²</v>
          </cell>
          <cell r="D17165" t="str">
            <v>499,36</v>
          </cell>
        </row>
        <row r="17166">
          <cell r="A17166" t="str">
            <v>1M.09.010.0070.g</v>
          </cell>
          <cell r="B17166" t="str">
            <v>- oltre 0,40 m² fino a 0,60 m²</v>
          </cell>
          <cell r="C17166" t="str">
            <v>m²</v>
          </cell>
          <cell r="D17166" t="str">
            <v>395,25</v>
          </cell>
        </row>
        <row r="17167">
          <cell r="A17167" t="str">
            <v>1M.09.010.0070.h</v>
          </cell>
          <cell r="B17167" t="str">
            <v>- oltre 0,60 m² fino a 1,00 m²</v>
          </cell>
          <cell r="C17167" t="str">
            <v>m²</v>
          </cell>
          <cell r="D17167" t="str">
            <v>293,48</v>
          </cell>
        </row>
        <row r="17168">
          <cell r="A17168" t="str">
            <v>1M.09.010.0070.i</v>
          </cell>
          <cell r="B17168" t="str">
            <v>- oltre 1,00 m²</v>
          </cell>
          <cell r="C17168" t="str">
            <v>m²</v>
          </cell>
          <cell r="D17168" t="str">
            <v>207,48</v>
          </cell>
        </row>
        <row r="17169">
          <cell r="A17169" t="str">
            <v>1M.09.010.0080</v>
          </cell>
          <cell r="B17169" t="str">
            <v>Serrande di regolazione circolari, con corpo e pala in acciaio zincato.</v>
          </cell>
          <cell r="C17169"/>
          <cell r="D17169"/>
        </row>
        <row r="17170">
          <cell r="A17170" t="str">
            <v>1M.09.010.0080.a</v>
          </cell>
          <cell r="B17170" t="str">
            <v>- 100 mm</v>
          </cell>
          <cell r="C17170" t="str">
            <v>cad</v>
          </cell>
          <cell r="D17170" t="str">
            <v>72,61</v>
          </cell>
        </row>
        <row r="17171">
          <cell r="A17171" t="str">
            <v>1M.09.010.0080.b</v>
          </cell>
          <cell r="B17171" t="str">
            <v>- 150 mm</v>
          </cell>
          <cell r="C17171" t="str">
            <v>cad</v>
          </cell>
          <cell r="D17171" t="str">
            <v>76,09</v>
          </cell>
        </row>
        <row r="17172">
          <cell r="A17172" t="str">
            <v>1M.09.010.0080.c</v>
          </cell>
          <cell r="B17172" t="str">
            <v>- 200 mm</v>
          </cell>
          <cell r="C17172" t="str">
            <v>cad</v>
          </cell>
          <cell r="D17172" t="str">
            <v>79,60</v>
          </cell>
        </row>
        <row r="17173">
          <cell r="A17173" t="str">
            <v>1M.09.010.0080.d</v>
          </cell>
          <cell r="B17173" t="str">
            <v>- 250 mm</v>
          </cell>
          <cell r="C17173" t="str">
            <v>cad</v>
          </cell>
          <cell r="D17173" t="str">
            <v>84,25</v>
          </cell>
        </row>
        <row r="17174">
          <cell r="A17174" t="str">
            <v>1M.09.010.0080.e</v>
          </cell>
          <cell r="B17174" t="str">
            <v>- 300 mm</v>
          </cell>
          <cell r="C17174" t="str">
            <v>cad</v>
          </cell>
          <cell r="D17174" t="str">
            <v>88,12</v>
          </cell>
        </row>
        <row r="17175">
          <cell r="A17175" t="str">
            <v>1M.09.010.0080.f</v>
          </cell>
          <cell r="B17175" t="str">
            <v>- 350 mm</v>
          </cell>
          <cell r="C17175" t="str">
            <v>cad</v>
          </cell>
          <cell r="D17175" t="str">
            <v>99,40</v>
          </cell>
        </row>
        <row r="17176">
          <cell r="A17176" t="str">
            <v>1M.09.010.0080.g</v>
          </cell>
          <cell r="B17176" t="str">
            <v>- 400 mm</v>
          </cell>
          <cell r="C17176" t="str">
            <v>cad</v>
          </cell>
          <cell r="D17176" t="str">
            <v>111,42</v>
          </cell>
        </row>
        <row r="17177">
          <cell r="A17177" t="str">
            <v>1M.09.010.0080.h</v>
          </cell>
          <cell r="B17177" t="str">
            <v>- 450 mm</v>
          </cell>
          <cell r="C17177" t="str">
            <v>cad</v>
          </cell>
          <cell r="D17177" t="str">
            <v>116,86</v>
          </cell>
        </row>
        <row r="17178">
          <cell r="A17178" t="str">
            <v>1M.09.010.0080.i</v>
          </cell>
          <cell r="B17178" t="str">
            <v>- 500 mm</v>
          </cell>
          <cell r="C17178" t="str">
            <v>cad</v>
          </cell>
          <cell r="D17178" t="str">
            <v>122,28</v>
          </cell>
        </row>
        <row r="17179">
          <cell r="A17179" t="str">
            <v>1M.09.010.0080.j</v>
          </cell>
          <cell r="B17179" t="str">
            <v>- 550 mm</v>
          </cell>
          <cell r="C17179" t="str">
            <v>cad</v>
          </cell>
          <cell r="D17179" t="str">
            <v>130,81</v>
          </cell>
        </row>
        <row r="17180">
          <cell r="A17180" t="str">
            <v>1M.09.010.0080.k</v>
          </cell>
          <cell r="B17180" t="str">
            <v>- 600 mm</v>
          </cell>
          <cell r="C17180" t="str">
            <v>cad</v>
          </cell>
          <cell r="D17180" t="str">
            <v>139,74</v>
          </cell>
        </row>
        <row r="17181">
          <cell r="A17181" t="str">
            <v>1M.09.010.0080.l</v>
          </cell>
          <cell r="B17181" t="str">
            <v>- 650 mm</v>
          </cell>
          <cell r="C17181" t="str">
            <v>cad</v>
          </cell>
          <cell r="D17181" t="str">
            <v>232,49</v>
          </cell>
        </row>
        <row r="17182">
          <cell r="A17182" t="str">
            <v>1M.09.010.0080.m</v>
          </cell>
          <cell r="B17182" t="str">
            <v>- 700 mm</v>
          </cell>
          <cell r="C17182" t="str">
            <v>cad</v>
          </cell>
          <cell r="D17182" t="str">
            <v>256,94</v>
          </cell>
        </row>
        <row r="17183">
          <cell r="A17183" t="str">
            <v>1M.09.010.0080.n</v>
          </cell>
          <cell r="B17183" t="str">
            <v>- 800 mm</v>
          </cell>
          <cell r="C17183" t="str">
            <v>cad</v>
          </cell>
          <cell r="D17183" t="str">
            <v>578,67</v>
          </cell>
        </row>
        <row r="17184">
          <cell r="A17184" t="str">
            <v>1M.09.010.0090</v>
          </cell>
          <cell r="B17184" t="str">
            <v>Serrande di regolazione circolari a iride.</v>
          </cell>
          <cell r="C17184"/>
          <cell r="D17184"/>
        </row>
        <row r="17185">
          <cell r="A17185" t="str">
            <v>1M.09.010.0090.a</v>
          </cell>
          <cell r="B17185" t="str">
            <v>- 80 mm</v>
          </cell>
          <cell r="C17185" t="str">
            <v>cad</v>
          </cell>
          <cell r="D17185" t="str">
            <v>83,78</v>
          </cell>
        </row>
        <row r="17186">
          <cell r="A17186" t="str">
            <v>1M.09.010.0090.b</v>
          </cell>
          <cell r="B17186" t="str">
            <v>- 100 mm</v>
          </cell>
          <cell r="C17186" t="str">
            <v>cad</v>
          </cell>
          <cell r="D17186" t="str">
            <v>86,19</v>
          </cell>
        </row>
        <row r="17187">
          <cell r="A17187" t="str">
            <v>1M.09.010.0090.c</v>
          </cell>
          <cell r="B17187" t="str">
            <v>- 125 mm</v>
          </cell>
          <cell r="C17187" t="str">
            <v>cad</v>
          </cell>
          <cell r="D17187" t="str">
            <v>89,30</v>
          </cell>
        </row>
        <row r="17188">
          <cell r="A17188" t="str">
            <v>1M.09.010.0090.d</v>
          </cell>
          <cell r="B17188" t="str">
            <v>- 160 mm</v>
          </cell>
          <cell r="C17188" t="str">
            <v>cad</v>
          </cell>
          <cell r="D17188" t="str">
            <v>92,40</v>
          </cell>
        </row>
        <row r="17189">
          <cell r="A17189" t="str">
            <v>1M.09.010.0090.e</v>
          </cell>
          <cell r="B17189" t="str">
            <v>- 200 mm</v>
          </cell>
          <cell r="C17189" t="str">
            <v>cad</v>
          </cell>
          <cell r="D17189" t="str">
            <v>98,60</v>
          </cell>
        </row>
        <row r="17190">
          <cell r="A17190" t="str">
            <v>1M.09.010.0090.f</v>
          </cell>
          <cell r="B17190" t="str">
            <v>- 250 mm</v>
          </cell>
          <cell r="C17190" t="str">
            <v>cad</v>
          </cell>
          <cell r="D17190" t="str">
            <v>131,99</v>
          </cell>
        </row>
        <row r="17191">
          <cell r="A17191" t="str">
            <v>1M.09.010.0090.g</v>
          </cell>
          <cell r="B17191" t="str">
            <v>- 315 mm</v>
          </cell>
          <cell r="C17191" t="str">
            <v>cad</v>
          </cell>
          <cell r="D17191" t="str">
            <v>142,46</v>
          </cell>
        </row>
        <row r="17192">
          <cell r="A17192" t="str">
            <v>1M.09.010.0090.h</v>
          </cell>
          <cell r="B17192" t="str">
            <v>- 400 mm</v>
          </cell>
          <cell r="C17192" t="str">
            <v>cad</v>
          </cell>
          <cell r="D17192" t="str">
            <v>217,75</v>
          </cell>
        </row>
        <row r="17193">
          <cell r="A17193" t="str">
            <v>1M.09.010.0090.i</v>
          </cell>
          <cell r="B17193" t="str">
            <v>- 500 mm</v>
          </cell>
          <cell r="C17193" t="str">
            <v>cad</v>
          </cell>
          <cell r="D17193" t="str">
            <v>242,59</v>
          </cell>
        </row>
        <row r="17194">
          <cell r="A17194" t="str">
            <v>1M.09.010.0090.j</v>
          </cell>
          <cell r="B17194" t="str">
            <v>- 630 mm</v>
          </cell>
          <cell r="C17194" t="str">
            <v>cad</v>
          </cell>
          <cell r="D17194" t="str">
            <v>300,80</v>
          </cell>
        </row>
        <row r="17195">
          <cell r="A17195" t="str">
            <v>1M.09.010.0090.k</v>
          </cell>
          <cell r="B17195" t="str">
            <v>- 800 mm</v>
          </cell>
          <cell r="C17195" t="str">
            <v>cad</v>
          </cell>
          <cell r="D17195" t="str">
            <v>605,06</v>
          </cell>
        </row>
        <row r="17196">
          <cell r="A17196" t="str">
            <v>1M.09.010.0100</v>
          </cell>
          <cell r="B17196" t="str">
            <v>Serrande di regolazione circolari a membrana.</v>
          </cell>
          <cell r="C17196"/>
          <cell r="D17196"/>
        </row>
        <row r="17197">
          <cell r="A17197" t="str">
            <v>1M.09.010.0100.a</v>
          </cell>
          <cell r="B17197" t="str">
            <v>- 80 mm - senza canale flessibile insonorizzante</v>
          </cell>
          <cell r="C17197" t="str">
            <v>cad</v>
          </cell>
          <cell r="D17197" t="str">
            <v>69,92</v>
          </cell>
        </row>
        <row r="17198">
          <cell r="A17198" t="str">
            <v>1M.09.010.0100.b</v>
          </cell>
          <cell r="B17198" t="str">
            <v>- 100 mm - senza canale flessibile insonorizzante</v>
          </cell>
          <cell r="C17198" t="str">
            <v>cad</v>
          </cell>
          <cell r="D17198" t="str">
            <v>75,78</v>
          </cell>
        </row>
        <row r="17199">
          <cell r="A17199" t="str">
            <v>1M.09.010.0100.c</v>
          </cell>
          <cell r="B17199" t="str">
            <v>- 125 mm - senza canale flessibile insonorizzante</v>
          </cell>
          <cell r="C17199" t="str">
            <v>cad</v>
          </cell>
          <cell r="D17199" t="str">
            <v>80,28</v>
          </cell>
        </row>
        <row r="17200">
          <cell r="A17200" t="str">
            <v>1M.09.010.0100.d</v>
          </cell>
          <cell r="B17200" t="str">
            <v>- 150 mm - senza canale flessibile insonorizzante</v>
          </cell>
          <cell r="C17200" t="str">
            <v>cad</v>
          </cell>
          <cell r="D17200" t="str">
            <v>90,16</v>
          </cell>
        </row>
        <row r="17201">
          <cell r="A17201" t="str">
            <v>1M.09.010.0100.e</v>
          </cell>
          <cell r="B17201" t="str">
            <v>- 160 mm - senza canale flessibile insonorizzante</v>
          </cell>
          <cell r="C17201" t="str">
            <v>cad</v>
          </cell>
          <cell r="D17201" t="str">
            <v>97,89</v>
          </cell>
        </row>
        <row r="17202">
          <cell r="A17202" t="str">
            <v>1M.09.010.0100.f</v>
          </cell>
          <cell r="B17202" t="str">
            <v>- 200 mm - senza canale flessibile insonorizzante</v>
          </cell>
          <cell r="C17202" t="str">
            <v>cad</v>
          </cell>
          <cell r="D17202" t="str">
            <v>106,29</v>
          </cell>
        </row>
        <row r="17203">
          <cell r="A17203" t="str">
            <v>1M.09.010.0100.g</v>
          </cell>
          <cell r="B17203" t="str">
            <v>- 250 mm - senza canale flessibile insonorizzante</v>
          </cell>
          <cell r="C17203" t="str">
            <v>cad</v>
          </cell>
          <cell r="D17203" t="str">
            <v>160,68</v>
          </cell>
        </row>
        <row r="17204">
          <cell r="A17204" t="str">
            <v>1M.09.010.0100.h</v>
          </cell>
          <cell r="B17204" t="str">
            <v>- 80 mm - con canale flessibile insonorizzante</v>
          </cell>
          <cell r="C17204" t="str">
            <v>cad</v>
          </cell>
          <cell r="D17204" t="str">
            <v>75,70</v>
          </cell>
        </row>
        <row r="17205">
          <cell r="A17205" t="str">
            <v>1M.09.010.0100.i</v>
          </cell>
          <cell r="B17205" t="str">
            <v>- 100 mm - con canale flessibile insonorizzante</v>
          </cell>
          <cell r="C17205" t="str">
            <v>cad</v>
          </cell>
          <cell r="D17205" t="str">
            <v>81,55</v>
          </cell>
        </row>
        <row r="17206">
          <cell r="A17206" t="str">
            <v>1M.09.010.0100.j</v>
          </cell>
          <cell r="B17206" t="str">
            <v>- 125 mm - con canale flessibile insonorizzante</v>
          </cell>
          <cell r="C17206" t="str">
            <v>cad</v>
          </cell>
          <cell r="D17206" t="str">
            <v>88,36</v>
          </cell>
        </row>
        <row r="17207">
          <cell r="A17207" t="str">
            <v>1M.09.010.0100.k</v>
          </cell>
          <cell r="B17207" t="str">
            <v>- 150 mm - con canale flessibile insonorizzante</v>
          </cell>
          <cell r="C17207" t="str">
            <v>cad</v>
          </cell>
          <cell r="D17207" t="str">
            <v>100,87</v>
          </cell>
        </row>
        <row r="17208">
          <cell r="A17208" t="str">
            <v>1M.09.010.0100.l</v>
          </cell>
          <cell r="B17208" t="str">
            <v>- 160 mm - con canale flessibile insonorizzante</v>
          </cell>
          <cell r="C17208" t="str">
            <v>cad</v>
          </cell>
          <cell r="D17208" t="str">
            <v>103,29</v>
          </cell>
        </row>
        <row r="17209">
          <cell r="A17209" t="str">
            <v>1M.09.010.0100.m</v>
          </cell>
          <cell r="B17209" t="str">
            <v>- 200 mm - con canale flessibile insonorizzante</v>
          </cell>
          <cell r="C17209" t="str">
            <v>cad</v>
          </cell>
          <cell r="D17209" t="str">
            <v>124,89</v>
          </cell>
        </row>
        <row r="17210">
          <cell r="A17210" t="str">
            <v>1M.09.010.0100.n</v>
          </cell>
          <cell r="B17210" t="str">
            <v>- 250 mm - con canale flessibile insonorizzante</v>
          </cell>
          <cell r="C17210" t="str">
            <v>cad</v>
          </cell>
          <cell r="D17210" t="str">
            <v>190,99</v>
          </cell>
        </row>
        <row r="17211">
          <cell r="A17211" t="str">
            <v>1M.09.020</v>
          </cell>
          <cell r="B17211" t="str">
            <v>CASSETTE MISCELATRICI</v>
          </cell>
          <cell r="C17211"/>
          <cell r="D17211"/>
        </row>
        <row r="17212">
          <cell r="A17212" t="str">
            <v>1M.09.020.0010</v>
          </cell>
          <cell r="B17212" t="str">
            <v>Cassette miscelatrici a portata costante o variabile in acciaio.</v>
          </cell>
          <cell r="C17212"/>
          <cell r="D17212"/>
        </row>
        <row r="17213">
          <cell r="A17213" t="str">
            <v>1M.09.020.0010.a</v>
          </cell>
          <cell r="B17213" t="str">
            <v>- 125 mm</v>
          </cell>
          <cell r="C17213" t="str">
            <v>cad</v>
          </cell>
          <cell r="D17213" t="str">
            <v>715,40</v>
          </cell>
        </row>
        <row r="17214">
          <cell r="A17214" t="str">
            <v>1M.09.020.0010.b</v>
          </cell>
          <cell r="B17214" t="str">
            <v>- 160 mm</v>
          </cell>
          <cell r="C17214" t="str">
            <v>cad</v>
          </cell>
          <cell r="D17214" t="str">
            <v>721,55</v>
          </cell>
        </row>
        <row r="17215">
          <cell r="A17215" t="str">
            <v>1M.09.020.0010.c</v>
          </cell>
          <cell r="B17215" t="str">
            <v>- 200 mm</v>
          </cell>
          <cell r="C17215" t="str">
            <v>cad</v>
          </cell>
          <cell r="D17215" t="str">
            <v>741,36</v>
          </cell>
        </row>
        <row r="17216">
          <cell r="A17216" t="str">
            <v>1M.09.020.0010.d</v>
          </cell>
          <cell r="B17216" t="str">
            <v>- 250 mm</v>
          </cell>
          <cell r="C17216" t="str">
            <v>cad</v>
          </cell>
          <cell r="D17216" t="str">
            <v>770,03</v>
          </cell>
        </row>
        <row r="17217">
          <cell r="A17217" t="str">
            <v>1M.09.020.0010.e</v>
          </cell>
          <cell r="B17217" t="str">
            <v>- 315 mm</v>
          </cell>
          <cell r="C17217" t="str">
            <v>cad</v>
          </cell>
          <cell r="D17217" t="str">
            <v>809,67</v>
          </cell>
        </row>
        <row r="17218">
          <cell r="A17218" t="str">
            <v>1M.09.020.0010.f</v>
          </cell>
          <cell r="B17218" t="str">
            <v>- 355 mm</v>
          </cell>
          <cell r="C17218" t="str">
            <v>cad</v>
          </cell>
          <cell r="D17218" t="str">
            <v>835,64</v>
          </cell>
        </row>
        <row r="17219">
          <cell r="A17219" t="str">
            <v>1M.09.020.0010.g</v>
          </cell>
          <cell r="B17219" t="str">
            <v>- 400 mm</v>
          </cell>
          <cell r="C17219" t="str">
            <v>cad</v>
          </cell>
          <cell r="D17219" t="str">
            <v>886,86</v>
          </cell>
        </row>
        <row r="17220">
          <cell r="A17220" t="str">
            <v>1M.09.030</v>
          </cell>
          <cell r="B17220" t="str">
            <v>BATTERIE DI POST-RISCALDAMENTO</v>
          </cell>
          <cell r="C17220"/>
          <cell r="D17220"/>
        </row>
        <row r="17221">
          <cell r="A17221" t="str">
            <v>1M.09.030.0010</v>
          </cell>
          <cell r="B17221" t="str">
            <v>Batterie di post-riscaldamento da canale ad acqua calda in rame-alluminio, trattamento aria da 15 fino a 30 °C,</v>
          </cell>
          <cell r="C17221"/>
          <cell r="D17221"/>
        </row>
        <row r="17222">
          <cell r="A17222" t="str">
            <v>1M.09.030.0010.a</v>
          </cell>
          <cell r="B17222" t="str">
            <v>- fino a 50 °C - fino a 139 l/s [500 m³/h]</v>
          </cell>
          <cell r="C17222" t="str">
            <v>cad</v>
          </cell>
          <cell r="D17222" t="str">
            <v>155,99</v>
          </cell>
        </row>
        <row r="17223">
          <cell r="A17223" t="str">
            <v>1M.09.030.0010.b</v>
          </cell>
          <cell r="B17223" t="str">
            <v>- fino a 50 °C - oltre 139 fino a 278 l/s [500 - 1000 m³/h]</v>
          </cell>
          <cell r="C17223" t="str">
            <v>cad</v>
          </cell>
          <cell r="D17223" t="str">
            <v>248,85</v>
          </cell>
        </row>
        <row r="17224">
          <cell r="A17224" t="str">
            <v>1M.09.030.0010.c</v>
          </cell>
          <cell r="B17224" t="str">
            <v>- fino a 50 °C - oltre 278 fino a 556 l/s [1000 - 2000 m³/h]</v>
          </cell>
          <cell r="C17224" t="str">
            <v>cad</v>
          </cell>
          <cell r="D17224" t="str">
            <v>276,85</v>
          </cell>
        </row>
        <row r="17225">
          <cell r="A17225" t="str">
            <v>1M.09.030.0010.d</v>
          </cell>
          <cell r="B17225" t="str">
            <v>- fino a 50 °C - oltre 556 fino a 1111 l/s [2000 - 4000 m³/h]</v>
          </cell>
          <cell r="C17225" t="str">
            <v>cad</v>
          </cell>
          <cell r="D17225" t="str">
            <v>361,30</v>
          </cell>
        </row>
        <row r="17226">
          <cell r="A17226" t="str">
            <v>1M.09.030.0010.e</v>
          </cell>
          <cell r="B17226" t="str">
            <v>- fino a 50 °C - oltre 1111 fino a 2222 l/s [4000 - 8000 m³/h]</v>
          </cell>
          <cell r="C17226" t="str">
            <v>cad</v>
          </cell>
          <cell r="D17226" t="str">
            <v>456,18</v>
          </cell>
        </row>
        <row r="17227">
          <cell r="A17227" t="str">
            <v>1M.09.030.0010.f</v>
          </cell>
          <cell r="B17227" t="str">
            <v>- oltre 50 °C - fino a 139 l/s [500 m³/h]</v>
          </cell>
          <cell r="C17227" t="str">
            <v>cad</v>
          </cell>
          <cell r="D17227" t="str">
            <v>149,45</v>
          </cell>
        </row>
        <row r="17228">
          <cell r="A17228" t="str">
            <v>1M.09.030.0010.g</v>
          </cell>
          <cell r="B17228" t="str">
            <v>- oltre 50 °C - oltre 139 fino a 278 l/s [500 - 1000 m³/h]</v>
          </cell>
          <cell r="C17228" t="str">
            <v>cad</v>
          </cell>
          <cell r="D17228" t="str">
            <v>233,02</v>
          </cell>
        </row>
        <row r="17229">
          <cell r="A17229" t="str">
            <v>1M.09.030.0010.h</v>
          </cell>
          <cell r="B17229" t="str">
            <v>- oltre 50 °C - oltre 278 fino a 556 l/s [1000 - 2000 m³/h]</v>
          </cell>
          <cell r="C17229" t="str">
            <v>cad</v>
          </cell>
          <cell r="D17229" t="str">
            <v>258,85</v>
          </cell>
        </row>
        <row r="17230">
          <cell r="A17230" t="str">
            <v>1M.09.030.0010.i</v>
          </cell>
          <cell r="B17230" t="str">
            <v>- oltre 50 °C - oltre 556 fino a 1111 l/s [2000 - 4000 m³/h]</v>
          </cell>
          <cell r="C17230" t="str">
            <v>cad</v>
          </cell>
          <cell r="D17230" t="str">
            <v>276,75</v>
          </cell>
        </row>
        <row r="17231">
          <cell r="A17231" t="str">
            <v>1M.09.030.0010.j</v>
          </cell>
          <cell r="B17231" t="str">
            <v>- oltre 50 °C - oltre 1111 fino a 2222 l/s [4000 - 8000 m³/h]</v>
          </cell>
          <cell r="C17231" t="str">
            <v>cad</v>
          </cell>
          <cell r="D17231" t="str">
            <v>419,19</v>
          </cell>
        </row>
        <row r="17232">
          <cell r="A17232" t="str">
            <v>1M.09.030.0020</v>
          </cell>
          <cell r="B17232" t="str">
            <v>Batterie di post-riscaldamento da canale ad acqua calda in rame-alluminio, trattamento aria da 15 fino a 40 °C,</v>
          </cell>
          <cell r="C17232"/>
          <cell r="D17232"/>
        </row>
        <row r="17233">
          <cell r="A17233" t="str">
            <v>1M.09.030.0020.a</v>
          </cell>
          <cell r="B17233" t="str">
            <v>- fino a 50 °C - fino a 139 l/s [500 m³/h]</v>
          </cell>
          <cell r="C17233" t="str">
            <v>cad</v>
          </cell>
          <cell r="D17233" t="str">
            <v>161,80</v>
          </cell>
        </row>
        <row r="17234">
          <cell r="A17234" t="str">
            <v>1M.09.030.0020.b</v>
          </cell>
          <cell r="B17234" t="str">
            <v>- fino a 50 °C - oltre 139 fino a 278 l/s [500 - 1000 m³/h]</v>
          </cell>
          <cell r="C17234" t="str">
            <v>cad</v>
          </cell>
          <cell r="D17234" t="str">
            <v>325,04</v>
          </cell>
        </row>
        <row r="17235">
          <cell r="A17235" t="str">
            <v>1M.09.030.0020.c</v>
          </cell>
          <cell r="B17235" t="str">
            <v>- fino a 50 °C - oltre 278 fino a 556 l/s [1000 - 2000 m³/h]</v>
          </cell>
          <cell r="C17235" t="str">
            <v>cad</v>
          </cell>
          <cell r="D17235" t="str">
            <v>357,17</v>
          </cell>
        </row>
        <row r="17236">
          <cell r="A17236" t="str">
            <v>1M.09.030.0020.d</v>
          </cell>
          <cell r="B17236" t="str">
            <v>- fino a 50 °C - oltre 556 fino a 1111 l/s [2000 - 4000 m³/h]</v>
          </cell>
          <cell r="C17236" t="str">
            <v>cad</v>
          </cell>
          <cell r="D17236" t="str">
            <v>407,26</v>
          </cell>
        </row>
        <row r="17237">
          <cell r="A17237" t="str">
            <v>1M.09.030.0020.e</v>
          </cell>
          <cell r="B17237" t="str">
            <v>- fino a 50 °C - oltre 1111 fino a 2222 l/s [4000 - 8000 m³/h]</v>
          </cell>
          <cell r="C17237" t="str">
            <v>cad</v>
          </cell>
          <cell r="D17237" t="str">
            <v>627,42</v>
          </cell>
        </row>
        <row r="17238">
          <cell r="A17238" t="str">
            <v>1M.09.030.0020.f</v>
          </cell>
          <cell r="B17238" t="str">
            <v>- oltre 50 °C - fino a 139 l/s [500 m³/h]</v>
          </cell>
          <cell r="C17238" t="str">
            <v>cad</v>
          </cell>
          <cell r="D17238" t="str">
            <v>154,17</v>
          </cell>
        </row>
        <row r="17239">
          <cell r="A17239" t="str">
            <v>1M.09.030.0020.g</v>
          </cell>
          <cell r="B17239" t="str">
            <v>- oltre 50 °C - oltre 139 fino a 278 l/s [500 - 1000 m³/h]</v>
          </cell>
          <cell r="C17239" t="str">
            <v>cad</v>
          </cell>
          <cell r="D17239" t="str">
            <v>237,89</v>
          </cell>
        </row>
        <row r="17240">
          <cell r="A17240" t="str">
            <v>1M.09.030.0020.h</v>
          </cell>
          <cell r="B17240" t="str">
            <v>- oltre 50 °C - oltre 278 fino a 556 l/s [1000 - 2000 m³/h]</v>
          </cell>
          <cell r="C17240" t="str">
            <v>cad</v>
          </cell>
          <cell r="D17240" t="str">
            <v>272,57</v>
          </cell>
        </row>
        <row r="17241">
          <cell r="A17241" t="str">
            <v>1M.09.030.0020.i</v>
          </cell>
          <cell r="B17241" t="str">
            <v>- oltre 50 °C - oltre 556 fino a 1111 l/s [2000 - 4000 m³/h]</v>
          </cell>
          <cell r="C17241" t="str">
            <v>cad</v>
          </cell>
          <cell r="D17241" t="str">
            <v>343,83</v>
          </cell>
        </row>
        <row r="17242">
          <cell r="A17242" t="str">
            <v>1M.09.030.0020.j</v>
          </cell>
          <cell r="B17242" t="str">
            <v>- oltre 50 °C - oltre 1111 fino a 2222 l/s [4000 - 8000 m³/h]</v>
          </cell>
          <cell r="C17242" t="str">
            <v>cad</v>
          </cell>
          <cell r="D17242" t="str">
            <v>456,18</v>
          </cell>
        </row>
        <row r="17243">
          <cell r="A17243" t="str">
            <v>1M.09.030.0030</v>
          </cell>
          <cell r="B17243" t="str">
            <v>Batterie di post-riscaldamento da canale elettriche 380 V - 3f - 50 Hz in cassa zincata con termostato di sicurezza incorporato; grandezze (kW: potenza - n: numero minimo stadi - l/s [m³/h]: portata aria di riferimento):</v>
          </cell>
          <cell r="C17243"/>
          <cell r="D17243"/>
        </row>
        <row r="17244">
          <cell r="A17244" t="str">
            <v>1M.09.030.0030.a</v>
          </cell>
          <cell r="B17244" t="str">
            <v>- fino a 2 kW - n° 1</v>
          </cell>
          <cell r="C17244" t="str">
            <v>kw</v>
          </cell>
          <cell r="D17244" t="str">
            <v>106,34</v>
          </cell>
        </row>
        <row r="17245">
          <cell r="A17245" t="str">
            <v>1M.09.030.0030.b</v>
          </cell>
          <cell r="B17245" t="str">
            <v>- oltre 2 fino a 4 kW - n° 2</v>
          </cell>
          <cell r="C17245" t="str">
            <v>kw</v>
          </cell>
          <cell r="D17245" t="str">
            <v>68,53</v>
          </cell>
        </row>
        <row r="17246">
          <cell r="A17246" t="str">
            <v>1M.09.030.0030.c</v>
          </cell>
          <cell r="B17246" t="str">
            <v>- oltre 4 fino a 8 kW - n° 2</v>
          </cell>
          <cell r="C17246" t="str">
            <v>kw</v>
          </cell>
          <cell r="D17246" t="str">
            <v>40,29</v>
          </cell>
        </row>
        <row r="17247">
          <cell r="A17247" t="str">
            <v>1M.09.030.0030.d</v>
          </cell>
          <cell r="B17247" t="str">
            <v>- oltre 8 fino a 15 kW - n° 3</v>
          </cell>
          <cell r="C17247" t="str">
            <v>kw</v>
          </cell>
          <cell r="D17247" t="str">
            <v>27,26</v>
          </cell>
        </row>
        <row r="17248">
          <cell r="A17248" t="str">
            <v>1M.09.030.0030.e</v>
          </cell>
          <cell r="B17248" t="str">
            <v>- oltre15 fino a 30 kW - n° 4</v>
          </cell>
          <cell r="C17248" t="str">
            <v>kw</v>
          </cell>
          <cell r="D17248" t="str">
            <v>18,76</v>
          </cell>
        </row>
        <row r="17249">
          <cell r="A17249" t="str">
            <v>1M.09.040</v>
          </cell>
          <cell r="B17249" t="str">
            <v>DIFFUSORI</v>
          </cell>
          <cell r="C17249"/>
          <cell r="D17249"/>
        </row>
        <row r="17250">
          <cell r="A17250" t="str">
            <v>1M.09.040.0010</v>
          </cell>
          <cell r="B17250" t="str">
            <v>Diffusori circolari a coni regolabili, in alluminio con serranda di regolazione</v>
          </cell>
          <cell r="C17250"/>
          <cell r="D17250"/>
        </row>
        <row r="17251">
          <cell r="A17251" t="str">
            <v>1M.09.040.0010.a</v>
          </cell>
          <cell r="B17251" t="str">
            <v>- 160 mm</v>
          </cell>
          <cell r="C17251" t="str">
            <v>cad</v>
          </cell>
          <cell r="D17251" t="str">
            <v>53,32</v>
          </cell>
        </row>
        <row r="17252">
          <cell r="A17252" t="str">
            <v>1M.09.040.0010.b</v>
          </cell>
          <cell r="B17252" t="str">
            <v>- 200 mm</v>
          </cell>
          <cell r="C17252" t="str">
            <v>cad</v>
          </cell>
          <cell r="D17252" t="str">
            <v>61,80</v>
          </cell>
        </row>
        <row r="17253">
          <cell r="A17253" t="str">
            <v>1M.09.040.0010.c</v>
          </cell>
          <cell r="B17253" t="str">
            <v>- 250 mm</v>
          </cell>
          <cell r="C17253" t="str">
            <v>cad</v>
          </cell>
          <cell r="D17253" t="str">
            <v>71,09</v>
          </cell>
        </row>
        <row r="17254">
          <cell r="A17254" t="str">
            <v>1M.09.040.0010.d</v>
          </cell>
          <cell r="B17254" t="str">
            <v>- 315 mm</v>
          </cell>
          <cell r="C17254" t="str">
            <v>cad</v>
          </cell>
          <cell r="D17254" t="str">
            <v>80,38</v>
          </cell>
        </row>
        <row r="17255">
          <cell r="A17255" t="str">
            <v>1M.09.040.0010.e</v>
          </cell>
          <cell r="B17255" t="str">
            <v>- 355 mm</v>
          </cell>
          <cell r="C17255" t="str">
            <v>cad</v>
          </cell>
          <cell r="D17255" t="str">
            <v>142,70</v>
          </cell>
        </row>
        <row r="17256">
          <cell r="A17256" t="str">
            <v>1M.09.040.0010.f</v>
          </cell>
          <cell r="B17256" t="str">
            <v>- 400 mm</v>
          </cell>
          <cell r="C17256" t="str">
            <v>cad</v>
          </cell>
          <cell r="D17256" t="str">
            <v>172,28</v>
          </cell>
        </row>
        <row r="17257">
          <cell r="A17257" t="str">
            <v>1M.09.040.0010.g</v>
          </cell>
          <cell r="B17257" t="str">
            <v>- 450 mm</v>
          </cell>
          <cell r="C17257" t="str">
            <v>cad</v>
          </cell>
          <cell r="D17257" t="str">
            <v>210,13</v>
          </cell>
        </row>
        <row r="17258">
          <cell r="A17258" t="str">
            <v>1M.09.040.0010.h</v>
          </cell>
          <cell r="B17258" t="str">
            <v>- 500 mm</v>
          </cell>
          <cell r="C17258" t="str">
            <v>cad</v>
          </cell>
          <cell r="D17258" t="str">
            <v>237,04</v>
          </cell>
        </row>
        <row r="17259">
          <cell r="A17259" t="str">
            <v>1M.09.040.0010.i</v>
          </cell>
          <cell r="B17259" t="str">
            <v>- 600 mm</v>
          </cell>
          <cell r="C17259" t="str">
            <v>cad</v>
          </cell>
          <cell r="D17259" t="str">
            <v>290,86</v>
          </cell>
        </row>
        <row r="17260">
          <cell r="A17260" t="str">
            <v>1M.09.040.0020</v>
          </cell>
          <cell r="B17260" t="str">
            <v>Diffusori circolari a coni regolabili, in acciaio con serranda di regolazione</v>
          </cell>
          <cell r="C17260"/>
          <cell r="D17260"/>
        </row>
        <row r="17261">
          <cell r="A17261" t="str">
            <v>1M.09.040.0020.a</v>
          </cell>
          <cell r="B17261" t="str">
            <v>- 160 mm</v>
          </cell>
          <cell r="C17261" t="str">
            <v>cad</v>
          </cell>
          <cell r="D17261" t="str">
            <v>50,80</v>
          </cell>
        </row>
        <row r="17262">
          <cell r="A17262" t="str">
            <v>1M.09.040.0020.b</v>
          </cell>
          <cell r="B17262" t="str">
            <v>- 200 mm</v>
          </cell>
          <cell r="C17262" t="str">
            <v>cad</v>
          </cell>
          <cell r="D17262" t="str">
            <v>58,66</v>
          </cell>
        </row>
        <row r="17263">
          <cell r="A17263" t="str">
            <v>1M.09.040.0020.c</v>
          </cell>
          <cell r="B17263" t="str">
            <v>- 250 mm</v>
          </cell>
          <cell r="C17263" t="str">
            <v>cad</v>
          </cell>
          <cell r="D17263" t="str">
            <v>65,63</v>
          </cell>
        </row>
        <row r="17264">
          <cell r="A17264" t="str">
            <v>1M.09.040.0020.d</v>
          </cell>
          <cell r="B17264" t="str">
            <v>- 315 mm</v>
          </cell>
          <cell r="C17264" t="str">
            <v>cad</v>
          </cell>
          <cell r="D17264" t="str">
            <v>72,86</v>
          </cell>
        </row>
        <row r="17265">
          <cell r="A17265" t="str">
            <v>1M.09.040.0020.e</v>
          </cell>
          <cell r="B17265" t="str">
            <v>- 355 mm</v>
          </cell>
          <cell r="C17265" t="str">
            <v>cad</v>
          </cell>
          <cell r="D17265" t="str">
            <v>94,60</v>
          </cell>
        </row>
        <row r="17266">
          <cell r="A17266" t="str">
            <v>1M.09.040.0020.f</v>
          </cell>
          <cell r="B17266" t="str">
            <v>- 400 mm</v>
          </cell>
          <cell r="C17266" t="str">
            <v>cad</v>
          </cell>
          <cell r="D17266" t="str">
            <v>146,99</v>
          </cell>
        </row>
        <row r="17267">
          <cell r="A17267" t="str">
            <v>1M.09.040.0020.g</v>
          </cell>
          <cell r="B17267" t="str">
            <v>- 450 mm</v>
          </cell>
          <cell r="C17267" t="str">
            <v>cad</v>
          </cell>
          <cell r="D17267" t="str">
            <v>173,71</v>
          </cell>
        </row>
        <row r="17268">
          <cell r="A17268" t="str">
            <v>1M.09.040.0020.h</v>
          </cell>
          <cell r="B17268" t="str">
            <v>- 500 mm</v>
          </cell>
          <cell r="C17268" t="str">
            <v>cad</v>
          </cell>
          <cell r="D17268" t="str">
            <v>208,00</v>
          </cell>
        </row>
        <row r="17269">
          <cell r="A17269" t="str">
            <v>1M.09.040.0020.i</v>
          </cell>
          <cell r="B17269" t="str">
            <v>- 600 mm</v>
          </cell>
          <cell r="C17269" t="str">
            <v>cad</v>
          </cell>
          <cell r="D17269" t="str">
            <v>276,11</v>
          </cell>
        </row>
        <row r="17270">
          <cell r="A17270" t="str">
            <v>1M.09.040.0030</v>
          </cell>
          <cell r="B17270" t="str">
            <v>Diffusori circolari a coni fissi, in acciaio con serranda di regolazione</v>
          </cell>
          <cell r="C17270"/>
          <cell r="D17270"/>
        </row>
        <row r="17271">
          <cell r="A17271" t="str">
            <v>1M.09.040.0030.a</v>
          </cell>
          <cell r="B17271" t="str">
            <v>- 160 mm</v>
          </cell>
          <cell r="C17271" t="str">
            <v>cad</v>
          </cell>
          <cell r="D17271" t="str">
            <v>25,71</v>
          </cell>
        </row>
        <row r="17272">
          <cell r="A17272" t="str">
            <v>1M.09.040.0030.b</v>
          </cell>
          <cell r="B17272" t="str">
            <v>- 200 mm</v>
          </cell>
          <cell r="C17272" t="str">
            <v>cad</v>
          </cell>
          <cell r="D17272" t="str">
            <v>28,08</v>
          </cell>
        </row>
        <row r="17273">
          <cell r="A17273" t="str">
            <v>1M.09.040.0030.c</v>
          </cell>
          <cell r="B17273" t="str">
            <v>- 250 mm</v>
          </cell>
          <cell r="C17273" t="str">
            <v>cad</v>
          </cell>
          <cell r="D17273" t="str">
            <v>44,92</v>
          </cell>
        </row>
        <row r="17274">
          <cell r="A17274" t="str">
            <v>1M.09.040.0030.d</v>
          </cell>
          <cell r="B17274" t="str">
            <v>- 315 mm</v>
          </cell>
          <cell r="C17274" t="str">
            <v>cad</v>
          </cell>
          <cell r="D17274" t="str">
            <v>49,36</v>
          </cell>
        </row>
        <row r="17275">
          <cell r="A17275" t="str">
            <v>1M.09.040.0040</v>
          </cell>
          <cell r="B17275" t="str">
            <v>Diffusori circolari a getti elicoidali, in acciaio con serranda di regolazione</v>
          </cell>
          <cell r="C17275"/>
          <cell r="D17275"/>
        </row>
        <row r="17276">
          <cell r="A17276" t="str">
            <v>1M.09.040.0040.a</v>
          </cell>
          <cell r="B17276" t="str">
            <v>- 125 mm</v>
          </cell>
          <cell r="C17276" t="str">
            <v>cad</v>
          </cell>
          <cell r="D17276" t="str">
            <v>25,63</v>
          </cell>
        </row>
        <row r="17277">
          <cell r="A17277" t="str">
            <v>1M.09.040.0040.b</v>
          </cell>
          <cell r="B17277" t="str">
            <v>- 160 mm</v>
          </cell>
          <cell r="C17277" t="str">
            <v>cad</v>
          </cell>
          <cell r="D17277" t="str">
            <v>28,77</v>
          </cell>
        </row>
        <row r="17278">
          <cell r="A17278" t="str">
            <v>1M.09.040.0040.c</v>
          </cell>
          <cell r="B17278" t="str">
            <v>- 200 mm</v>
          </cell>
          <cell r="C17278" t="str">
            <v>cad</v>
          </cell>
          <cell r="D17278" t="str">
            <v>46,49</v>
          </cell>
        </row>
        <row r="17279">
          <cell r="A17279" t="str">
            <v>1M.09.040.0040.d</v>
          </cell>
          <cell r="B17279" t="str">
            <v>- 250 mm</v>
          </cell>
          <cell r="C17279" t="str">
            <v>cad</v>
          </cell>
          <cell r="D17279" t="str">
            <v>51,14</v>
          </cell>
        </row>
        <row r="17280">
          <cell r="A17280" t="str">
            <v>1M.09.040.0040.e</v>
          </cell>
          <cell r="B17280" t="str">
            <v>- 315 mm</v>
          </cell>
          <cell r="C17280" t="str">
            <v>cad</v>
          </cell>
          <cell r="D17280" t="str">
            <v>57,21</v>
          </cell>
        </row>
        <row r="17281">
          <cell r="A17281" t="str">
            <v>1M.09.040.0050</v>
          </cell>
          <cell r="B17281" t="str">
            <v>Diffusori a geometria variabile, in acciaio con serranda di regolazione</v>
          </cell>
          <cell r="C17281"/>
          <cell r="D17281"/>
        </row>
        <row r="17282">
          <cell r="A17282" t="str">
            <v>1M.09.040.0050.a</v>
          </cell>
          <cell r="B17282" t="str">
            <v>- 250 mm</v>
          </cell>
          <cell r="C17282" t="str">
            <v>cad</v>
          </cell>
          <cell r="D17282" t="str">
            <v>130,24</v>
          </cell>
        </row>
        <row r="17283">
          <cell r="A17283" t="str">
            <v>1M.09.040.0050.b</v>
          </cell>
          <cell r="B17283" t="str">
            <v>- 315 mm</v>
          </cell>
          <cell r="C17283" t="str">
            <v>cad</v>
          </cell>
          <cell r="D17283" t="str">
            <v>141,87</v>
          </cell>
        </row>
        <row r="17284">
          <cell r="A17284" t="str">
            <v>1M.09.040.0050.c</v>
          </cell>
          <cell r="B17284" t="str">
            <v>- 400 mm</v>
          </cell>
          <cell r="C17284" t="str">
            <v>cad</v>
          </cell>
          <cell r="D17284" t="str">
            <v>198,99</v>
          </cell>
        </row>
        <row r="17285">
          <cell r="A17285" t="str">
            <v>1M.09.040.0050.d</v>
          </cell>
          <cell r="B17285" t="str">
            <v>- 500 mm</v>
          </cell>
          <cell r="C17285" t="str">
            <v>cad</v>
          </cell>
          <cell r="D17285" t="str">
            <v>243,40</v>
          </cell>
        </row>
        <row r="17286">
          <cell r="A17286" t="str">
            <v>1M.09.040.0050.e</v>
          </cell>
          <cell r="B17286" t="str">
            <v>- 630 mm</v>
          </cell>
          <cell r="C17286" t="str">
            <v>cad</v>
          </cell>
          <cell r="D17286" t="str">
            <v>360,21</v>
          </cell>
        </row>
        <row r="17287">
          <cell r="A17287" t="str">
            <v>1M.09.040.0060</v>
          </cell>
          <cell r="B17287" t="str">
            <v>Diffusori rettangolari multidirezionali con serranda di regolazione</v>
          </cell>
          <cell r="C17287"/>
          <cell r="D17287"/>
        </row>
        <row r="17288">
          <cell r="A17288" t="str">
            <v>1M.09.040.0060.a</v>
          </cell>
          <cell r="B17288" t="str">
            <v>- 150x150 (LxH)</v>
          </cell>
          <cell r="C17288" t="str">
            <v>cad</v>
          </cell>
          <cell r="D17288" t="str">
            <v>64,45</v>
          </cell>
        </row>
        <row r="17289">
          <cell r="A17289" t="str">
            <v>1M.09.040.0060.b</v>
          </cell>
          <cell r="B17289" t="str">
            <v>- 225x225 (LxH)</v>
          </cell>
          <cell r="C17289" t="str">
            <v>cad</v>
          </cell>
          <cell r="D17289" t="str">
            <v>73,81</v>
          </cell>
        </row>
        <row r="17290">
          <cell r="A17290" t="str">
            <v>1M.09.040.0060.c</v>
          </cell>
          <cell r="B17290" t="str">
            <v>- 300x300 (LxH)</v>
          </cell>
          <cell r="C17290" t="str">
            <v>cad</v>
          </cell>
          <cell r="D17290" t="str">
            <v>87,07</v>
          </cell>
        </row>
        <row r="17291">
          <cell r="A17291" t="str">
            <v>1M.09.040.0060.d</v>
          </cell>
          <cell r="B17291" t="str">
            <v>- 375x375 (LxH)</v>
          </cell>
          <cell r="C17291" t="str">
            <v>cad</v>
          </cell>
          <cell r="D17291" t="str">
            <v>128,08</v>
          </cell>
        </row>
        <row r="17292">
          <cell r="A17292" t="str">
            <v>1M.09.040.0060.e</v>
          </cell>
          <cell r="B17292" t="str">
            <v>- 450x450 (LxH)</v>
          </cell>
          <cell r="C17292" t="str">
            <v>cad</v>
          </cell>
          <cell r="D17292" t="str">
            <v>141,68</v>
          </cell>
        </row>
        <row r="17293">
          <cell r="A17293" t="str">
            <v>1M.09.040.0060.f</v>
          </cell>
          <cell r="B17293" t="str">
            <v>- 525x525 (LxH)</v>
          </cell>
          <cell r="C17293" t="str">
            <v>cad</v>
          </cell>
          <cell r="D17293" t="str">
            <v>158,61</v>
          </cell>
        </row>
        <row r="17294">
          <cell r="A17294" t="str">
            <v>1M.09.040.0070</v>
          </cell>
          <cell r="B17294" t="str">
            <v>Diffusori lineari a feritoia con serranda di regolazione, completi di plenum isolato e staffaggi.</v>
          </cell>
          <cell r="C17294"/>
          <cell r="D17294"/>
        </row>
        <row r="17295">
          <cell r="A17295" t="str">
            <v>1M.09.040.0070.a</v>
          </cell>
          <cell r="B17295" t="str">
            <v>- 1 feritoia - lunghezza fino a 600 mm</v>
          </cell>
          <cell r="C17295" t="str">
            <v>cad</v>
          </cell>
          <cell r="D17295" t="str">
            <v>125,88</v>
          </cell>
        </row>
        <row r="17296">
          <cell r="A17296" t="str">
            <v>1M.09.040.0070.b</v>
          </cell>
          <cell r="B17296" t="str">
            <v>- 1 feritoia - lunghezza oltre 600 fino a 800 mm</v>
          </cell>
          <cell r="C17296" t="str">
            <v>cad</v>
          </cell>
          <cell r="D17296" t="str">
            <v>130,66</v>
          </cell>
        </row>
        <row r="17297">
          <cell r="A17297" t="str">
            <v>1M.09.040.0070.c</v>
          </cell>
          <cell r="B17297" t="str">
            <v>- 1 feritoia - lunghezza oltre 800 fino a 1000 mm</v>
          </cell>
          <cell r="C17297" t="str">
            <v>cad</v>
          </cell>
          <cell r="D17297" t="str">
            <v>136,27</v>
          </cell>
        </row>
        <row r="17298">
          <cell r="A17298" t="str">
            <v>1M.09.040.0070.d</v>
          </cell>
          <cell r="B17298" t="str">
            <v>- 1 feritoia - lunghezza oltre 1000 fino a 1200 mm</v>
          </cell>
          <cell r="C17298" t="str">
            <v>cad</v>
          </cell>
          <cell r="D17298" t="str">
            <v>143,39</v>
          </cell>
        </row>
        <row r="17299">
          <cell r="A17299" t="str">
            <v>1M.09.040.0070.e</v>
          </cell>
          <cell r="B17299" t="str">
            <v>- 1 feritoia - lunghezza oltre 1200 fino a 1500 mm</v>
          </cell>
          <cell r="C17299" t="str">
            <v>cad</v>
          </cell>
          <cell r="D17299" t="str">
            <v>154,17</v>
          </cell>
        </row>
        <row r="17300">
          <cell r="A17300" t="str">
            <v>1M.09.040.0070.f</v>
          </cell>
          <cell r="B17300" t="str">
            <v>- 1 feritoia - lunghezza oltre 1500 fino a 2000 mm</v>
          </cell>
          <cell r="C17300" t="str">
            <v>cad</v>
          </cell>
          <cell r="D17300" t="str">
            <v>173,84</v>
          </cell>
        </row>
        <row r="17301">
          <cell r="A17301" t="str">
            <v>1M.09.040.0070.g</v>
          </cell>
          <cell r="B17301" t="str">
            <v>- 2 feritoie - lunghezza fino a 600 mm</v>
          </cell>
          <cell r="C17301" t="str">
            <v>cad</v>
          </cell>
          <cell r="D17301" t="str">
            <v>138,88</v>
          </cell>
        </row>
        <row r="17302">
          <cell r="A17302" t="str">
            <v>1M.09.040.0070.h</v>
          </cell>
          <cell r="B17302" t="str">
            <v>- 2 feritoie - lunghezza oltre 600 fino a 800 mm</v>
          </cell>
          <cell r="C17302" t="str">
            <v>cad</v>
          </cell>
          <cell r="D17302" t="str">
            <v>148,43</v>
          </cell>
        </row>
        <row r="17303">
          <cell r="A17303" t="str">
            <v>1M.09.040.0070.i</v>
          </cell>
          <cell r="B17303" t="str">
            <v>- 2 feritoie - lunghezza oltre 800 fino a 1000 mm</v>
          </cell>
          <cell r="C17303" t="str">
            <v>cad</v>
          </cell>
          <cell r="D17303" t="str">
            <v>156,08</v>
          </cell>
        </row>
        <row r="17304">
          <cell r="A17304" t="str">
            <v>1M.09.040.0070.j</v>
          </cell>
          <cell r="B17304" t="str">
            <v>- 2 feritoie - lunghezza oltre 1000 fino a 1200 mm</v>
          </cell>
          <cell r="C17304" t="str">
            <v>cad</v>
          </cell>
          <cell r="D17304" t="str">
            <v>166,87</v>
          </cell>
        </row>
        <row r="17305">
          <cell r="A17305" t="str">
            <v>1M.09.040.0070.k</v>
          </cell>
          <cell r="B17305" t="str">
            <v>- 2 feritoie - lunghezza oltre 1200 fino a 1500 mm</v>
          </cell>
          <cell r="C17305" t="str">
            <v>cad</v>
          </cell>
          <cell r="D17305" t="str">
            <v>182,72</v>
          </cell>
        </row>
        <row r="17306">
          <cell r="A17306" t="str">
            <v>1M.09.040.0070.l</v>
          </cell>
          <cell r="B17306" t="str">
            <v>- 2 feritoie - lunghezza oltre 1500 fino a 2000 mm</v>
          </cell>
          <cell r="C17306" t="str">
            <v>cad</v>
          </cell>
          <cell r="D17306" t="str">
            <v>211,01</v>
          </cell>
        </row>
        <row r="17307">
          <cell r="A17307" t="str">
            <v>1M.09.040.0070.m</v>
          </cell>
          <cell r="B17307" t="str">
            <v>- 3 feritoie - lunghezza fino a 600 mm</v>
          </cell>
          <cell r="C17307" t="str">
            <v>cad</v>
          </cell>
          <cell r="D17307" t="str">
            <v>152,53</v>
          </cell>
        </row>
        <row r="17308">
          <cell r="A17308" t="str">
            <v>1M.09.040.0070.n</v>
          </cell>
          <cell r="B17308" t="str">
            <v>- 3 feritoie - lunghezza oltre 600 fino a 800 mm</v>
          </cell>
          <cell r="C17308" t="str">
            <v>cad</v>
          </cell>
          <cell r="D17308" t="str">
            <v>164,27</v>
          </cell>
        </row>
        <row r="17309">
          <cell r="A17309" t="str">
            <v>1M.09.040.0070.o</v>
          </cell>
          <cell r="B17309" t="str">
            <v>- 3 feritoie - lunghezza oltre 800 fino a 1000 mm</v>
          </cell>
          <cell r="C17309" t="str">
            <v>cad</v>
          </cell>
          <cell r="D17309" t="str">
            <v>176,02</v>
          </cell>
        </row>
        <row r="17310">
          <cell r="A17310" t="str">
            <v>1M.09.040.0070.p</v>
          </cell>
          <cell r="B17310" t="str">
            <v>- 3 feritoie - lunghezza oltre 1000 fino a 1200 mm</v>
          </cell>
          <cell r="C17310" t="str">
            <v>cad</v>
          </cell>
          <cell r="D17310" t="str">
            <v>189,00</v>
          </cell>
        </row>
        <row r="17311">
          <cell r="A17311" t="str">
            <v>1M.09.040.0070.q</v>
          </cell>
          <cell r="B17311" t="str">
            <v>- 3 feritoie - lunghezza oltre 1200 fino a 1500 mm</v>
          </cell>
          <cell r="C17311" t="str">
            <v>cad</v>
          </cell>
          <cell r="D17311" t="str">
            <v>211,54</v>
          </cell>
        </row>
        <row r="17312">
          <cell r="A17312" t="str">
            <v>1M.09.040.0070.r</v>
          </cell>
          <cell r="B17312" t="str">
            <v>- 3 feritoie - lunghezza oltre 1500 fino a 2000 mm</v>
          </cell>
          <cell r="C17312" t="str">
            <v>cad</v>
          </cell>
          <cell r="D17312" t="str">
            <v>248,45</v>
          </cell>
        </row>
        <row r="17313">
          <cell r="A17313" t="str">
            <v>1M.09.040.0070.s</v>
          </cell>
          <cell r="B17313" t="str">
            <v>- 4 feritoie - lunghezza fino a 600 mm</v>
          </cell>
          <cell r="C17313" t="str">
            <v>cad</v>
          </cell>
          <cell r="D17313" t="str">
            <v>170,03</v>
          </cell>
        </row>
        <row r="17314">
          <cell r="A17314" t="str">
            <v>1M.09.040.0070.t</v>
          </cell>
          <cell r="B17314" t="str">
            <v>- 4 feritoie - lunghezza oltre 600 fino a 800 mm</v>
          </cell>
          <cell r="C17314" t="str">
            <v>cad</v>
          </cell>
          <cell r="D17314" t="str">
            <v>181,37</v>
          </cell>
        </row>
        <row r="17315">
          <cell r="A17315" t="str">
            <v>1M.09.040.0070.u</v>
          </cell>
          <cell r="B17315" t="str">
            <v>- 4 feritoie - lunghezza oltre 800 fino a 1000 mm</v>
          </cell>
          <cell r="C17315" t="str">
            <v>cad</v>
          </cell>
          <cell r="D17315" t="str">
            <v>195,03</v>
          </cell>
        </row>
        <row r="17316">
          <cell r="A17316" t="str">
            <v>1M.09.040.0070.v</v>
          </cell>
          <cell r="B17316" t="str">
            <v>- 4 feritoie - lunghezza oltre 1000 fino a 1200 mm</v>
          </cell>
          <cell r="C17316" t="str">
            <v>cad</v>
          </cell>
          <cell r="D17316" t="str">
            <v>212,93</v>
          </cell>
        </row>
        <row r="17317">
          <cell r="A17317" t="str">
            <v>1M.09.040.0070.w</v>
          </cell>
          <cell r="B17317" t="str">
            <v>- 4 feritoie - lunghezza oltre 1200 fino a 1500 mm</v>
          </cell>
          <cell r="C17317" t="str">
            <v>cad</v>
          </cell>
          <cell r="D17317" t="str">
            <v>240,10</v>
          </cell>
        </row>
        <row r="17318">
          <cell r="A17318" t="str">
            <v>1M.09.040.0070.x</v>
          </cell>
          <cell r="B17318" t="str">
            <v>- 4 feritoie - lunghezza oltre 1500 fino a 2000 mm</v>
          </cell>
          <cell r="C17318" t="str">
            <v>cad</v>
          </cell>
          <cell r="D17318" t="str">
            <v>284,65</v>
          </cell>
        </row>
        <row r="17319">
          <cell r="A17319" t="str">
            <v>1M.09.040.0080</v>
          </cell>
          <cell r="B17319" t="str">
            <v>Diffusori a ugello orientabile con serranda di regolazione</v>
          </cell>
          <cell r="C17319"/>
          <cell r="D17319"/>
        </row>
        <row r="17320">
          <cell r="A17320" t="str">
            <v>1M.09.040.0080.a</v>
          </cell>
          <cell r="B17320" t="str">
            <v>- 100 mm</v>
          </cell>
          <cell r="C17320" t="str">
            <v>cad</v>
          </cell>
          <cell r="D17320" t="str">
            <v>74,37</v>
          </cell>
        </row>
        <row r="17321">
          <cell r="A17321" t="str">
            <v>1M.09.040.0080.b</v>
          </cell>
          <cell r="B17321" t="str">
            <v>- 120 mm</v>
          </cell>
          <cell r="C17321" t="str">
            <v>cad</v>
          </cell>
          <cell r="D17321" t="str">
            <v>85,36</v>
          </cell>
        </row>
        <row r="17322">
          <cell r="A17322" t="str">
            <v>1M.09.040.0080.c</v>
          </cell>
          <cell r="B17322" t="str">
            <v>- 150 mm</v>
          </cell>
          <cell r="C17322" t="str">
            <v>cad</v>
          </cell>
          <cell r="D17322" t="str">
            <v>96,90</v>
          </cell>
        </row>
        <row r="17323">
          <cell r="A17323" t="str">
            <v>1M.09.040.0080.d</v>
          </cell>
          <cell r="B17323" t="str">
            <v>- 170 mm</v>
          </cell>
          <cell r="C17323" t="str">
            <v>cad</v>
          </cell>
          <cell r="D17323" t="str">
            <v>103,13</v>
          </cell>
        </row>
        <row r="17324">
          <cell r="A17324" t="str">
            <v>1M.09.040.0080.e</v>
          </cell>
          <cell r="B17324" t="str">
            <v>- 210 mm</v>
          </cell>
          <cell r="C17324" t="str">
            <v>cad</v>
          </cell>
          <cell r="D17324" t="str">
            <v>114,49</v>
          </cell>
        </row>
        <row r="17325">
          <cell r="A17325" t="str">
            <v>1M.09.040.0080.f</v>
          </cell>
          <cell r="B17325" t="str">
            <v>- 230 mm</v>
          </cell>
          <cell r="C17325" t="str">
            <v>cad</v>
          </cell>
          <cell r="D17325" t="str">
            <v>131,74</v>
          </cell>
        </row>
        <row r="17326">
          <cell r="A17326" t="str">
            <v>1M.09.040.0080.g</v>
          </cell>
          <cell r="B17326" t="str">
            <v>- 300 mm</v>
          </cell>
          <cell r="C17326" t="str">
            <v>cad</v>
          </cell>
          <cell r="D17326" t="str">
            <v>161,26</v>
          </cell>
        </row>
        <row r="17327">
          <cell r="A17327" t="str">
            <v>1M.09.040.0080.h</v>
          </cell>
          <cell r="B17327" t="str">
            <v>- 340 mm</v>
          </cell>
          <cell r="C17327" t="str">
            <v>cad</v>
          </cell>
          <cell r="D17327" t="str">
            <v>194,67</v>
          </cell>
        </row>
        <row r="17328">
          <cell r="A17328" t="str">
            <v>1M.09.040.0080.i</v>
          </cell>
          <cell r="B17328" t="str">
            <v>- 450 mm</v>
          </cell>
          <cell r="C17328" t="str">
            <v>cad</v>
          </cell>
          <cell r="D17328" t="str">
            <v>400,64</v>
          </cell>
        </row>
        <row r="17329">
          <cell r="A17329" t="str">
            <v>1M.09.040.0080.l</v>
          </cell>
          <cell r="B17329" t="str">
            <v>- 510 mm</v>
          </cell>
          <cell r="C17329" t="str">
            <v>cad</v>
          </cell>
          <cell r="D17329" t="str">
            <v>481,04</v>
          </cell>
        </row>
        <row r="17330">
          <cell r="A17330" t="str">
            <v>1M.09.050</v>
          </cell>
          <cell r="B17330" t="str">
            <v>BOCCHETTE DI MANDATA</v>
          </cell>
          <cell r="C17330"/>
          <cell r="D17330"/>
        </row>
        <row r="17331">
          <cell r="A17331" t="str">
            <v>1M.09.050.0010</v>
          </cell>
          <cell r="B17331" t="str">
            <v>Bocchette di mandata in alluminio o acciaio, a doppio filare di alette regolabili, con serranda di regolazione.</v>
          </cell>
          <cell r="C17331"/>
          <cell r="D17331"/>
        </row>
        <row r="17332">
          <cell r="A17332" t="str">
            <v>1M.09.050.0010.a</v>
          </cell>
          <cell r="B17332" t="str">
            <v>- alluminio - fino a 0,03 m²</v>
          </cell>
          <cell r="C17332" t="str">
            <v>m²</v>
          </cell>
          <cell r="D17332" t="str">
            <v>1.786,51</v>
          </cell>
        </row>
        <row r="17333">
          <cell r="A17333" t="str">
            <v>1M.09.050.0010.b</v>
          </cell>
          <cell r="B17333" t="str">
            <v>- alluminio - oltre 0,03 m² fino a 0,05 m²</v>
          </cell>
          <cell r="C17333" t="str">
            <v>m²</v>
          </cell>
          <cell r="D17333" t="str">
            <v>1.166,52</v>
          </cell>
        </row>
        <row r="17334">
          <cell r="A17334" t="str">
            <v>1M.09.050.0010.c</v>
          </cell>
          <cell r="B17334" t="str">
            <v>- alluminio - oltre 0,05 m² fino a 0,08 m²</v>
          </cell>
          <cell r="C17334" t="str">
            <v>m²</v>
          </cell>
          <cell r="D17334" t="str">
            <v>847,88</v>
          </cell>
        </row>
        <row r="17335">
          <cell r="A17335" t="str">
            <v>1M.09.050.0010.d</v>
          </cell>
          <cell r="B17335" t="str">
            <v>- alluminio - oltre 0,08 m² fino a 0,12 m²</v>
          </cell>
          <cell r="C17335" t="str">
            <v>m²</v>
          </cell>
          <cell r="D17335" t="str">
            <v>634,18</v>
          </cell>
        </row>
        <row r="17336">
          <cell r="A17336" t="str">
            <v>1M.09.050.0010.e</v>
          </cell>
          <cell r="B17336" t="str">
            <v>- alluminio - oltre 0,12 m² fino a 0,18 m²</v>
          </cell>
          <cell r="C17336" t="str">
            <v>m²</v>
          </cell>
          <cell r="D17336" t="str">
            <v>523,12</v>
          </cell>
        </row>
        <row r="17337">
          <cell r="A17337" t="str">
            <v>1M.09.050.0010.f</v>
          </cell>
          <cell r="B17337" t="str">
            <v>- alluminio - oltre 0,18 m²</v>
          </cell>
          <cell r="C17337" t="str">
            <v>m²</v>
          </cell>
          <cell r="D17337" t="str">
            <v>345,07</v>
          </cell>
        </row>
        <row r="17338">
          <cell r="A17338" t="str">
            <v>1M.09.050.0010.g</v>
          </cell>
          <cell r="B17338" t="str">
            <v>- acciaio - fino a 0,03 m²</v>
          </cell>
          <cell r="C17338" t="str">
            <v>m²</v>
          </cell>
          <cell r="D17338" t="str">
            <v>1.725,60</v>
          </cell>
        </row>
        <row r="17339">
          <cell r="A17339" t="str">
            <v>1M.09.050.0010.h</v>
          </cell>
          <cell r="B17339" t="str">
            <v>- acciaio - oltre 0,03 m² fino a 0,05 m²</v>
          </cell>
          <cell r="C17339" t="str">
            <v>m²</v>
          </cell>
          <cell r="D17339" t="str">
            <v>1.100,78</v>
          </cell>
        </row>
        <row r="17340">
          <cell r="A17340" t="str">
            <v>1M.09.050.0010.i</v>
          </cell>
          <cell r="B17340" t="str">
            <v>- acciaio - oltre 0,05 m² fino a 0,08 m²</v>
          </cell>
          <cell r="C17340" t="str">
            <v>m²</v>
          </cell>
          <cell r="D17340" t="str">
            <v>713,28</v>
          </cell>
        </row>
        <row r="17341">
          <cell r="A17341" t="str">
            <v>1M.09.050.0010.j</v>
          </cell>
          <cell r="B17341" t="str">
            <v>- acciaio - oltre 0,08 m² fino a 0,12 m²</v>
          </cell>
          <cell r="C17341" t="str">
            <v>m²</v>
          </cell>
          <cell r="D17341" t="str">
            <v>513,56</v>
          </cell>
        </row>
        <row r="17342">
          <cell r="A17342" t="str">
            <v>1M.09.050.0010.k</v>
          </cell>
          <cell r="B17342" t="str">
            <v>- acciaio - oltre 0,12 m² fino a 0,18 m²</v>
          </cell>
          <cell r="C17342" t="str">
            <v>m²</v>
          </cell>
          <cell r="D17342" t="str">
            <v>369,03</v>
          </cell>
        </row>
        <row r="17343">
          <cell r="A17343" t="str">
            <v>1M.09.050.0010.l</v>
          </cell>
          <cell r="B17343" t="str">
            <v>- acciaio - oltre 0,18 m²</v>
          </cell>
          <cell r="C17343" t="str">
            <v>m²</v>
          </cell>
          <cell r="D17343" t="str">
            <v>270,78</v>
          </cell>
        </row>
        <row r="17344">
          <cell r="A17344" t="str">
            <v>1M.09.060</v>
          </cell>
          <cell r="B17344" t="str">
            <v>GRIGLIE DI RIPRESA</v>
          </cell>
          <cell r="C17344"/>
          <cell r="D17344"/>
        </row>
        <row r="17345">
          <cell r="A17345" t="str">
            <v>1M.09.060.0010</v>
          </cell>
          <cell r="B17345" t="str">
            <v>Griglie di ripresa in alluminio o acciaio, con un filare di alette fisse e con serranda di regolazione.</v>
          </cell>
          <cell r="C17345"/>
          <cell r="D17345"/>
        </row>
        <row r="17346">
          <cell r="A17346" t="str">
            <v>1M.09.060.0010.a</v>
          </cell>
          <cell r="B17346" t="str">
            <v>- alluminio - fino a 0,03 m²</v>
          </cell>
          <cell r="C17346" t="str">
            <v>m²</v>
          </cell>
          <cell r="D17346" t="str">
            <v>1.778,19</v>
          </cell>
        </row>
        <row r="17347">
          <cell r="A17347" t="str">
            <v>1M.09.060.0010.b</v>
          </cell>
          <cell r="B17347" t="str">
            <v>- alluminio - oltre 0,03 fino a 0,05 m²</v>
          </cell>
          <cell r="C17347" t="str">
            <v>m²</v>
          </cell>
          <cell r="D17347" t="str">
            <v>1.159,53</v>
          </cell>
        </row>
        <row r="17348">
          <cell r="A17348" t="str">
            <v>1M.09.060.0010.c</v>
          </cell>
          <cell r="B17348" t="str">
            <v>- alluminio - oltre 0,05 fino a 0,08 m²</v>
          </cell>
          <cell r="C17348" t="str">
            <v>m²</v>
          </cell>
          <cell r="D17348" t="str">
            <v>836,36</v>
          </cell>
        </row>
        <row r="17349">
          <cell r="A17349" t="str">
            <v>1M.09.060.0010.d</v>
          </cell>
          <cell r="B17349" t="str">
            <v>- alluminio - oltre 0,08 fino a 0,12 m²</v>
          </cell>
          <cell r="C17349" t="str">
            <v>m²</v>
          </cell>
          <cell r="D17349" t="str">
            <v>639,24</v>
          </cell>
        </row>
        <row r="17350">
          <cell r="A17350" t="str">
            <v>1M.09.060.0010.e</v>
          </cell>
          <cell r="B17350" t="str">
            <v>- alluminio - oltre 0,12 fino a 0,18 m²</v>
          </cell>
          <cell r="C17350" t="str">
            <v>m²</v>
          </cell>
          <cell r="D17350" t="str">
            <v>468,06</v>
          </cell>
        </row>
        <row r="17351">
          <cell r="A17351" t="str">
            <v>1M.09.060.0010.f</v>
          </cell>
          <cell r="B17351" t="str">
            <v>- alluminio - oltre 0,18 m²</v>
          </cell>
          <cell r="C17351" t="str">
            <v>m²</v>
          </cell>
          <cell r="D17351" t="str">
            <v>256,82</v>
          </cell>
        </row>
        <row r="17352">
          <cell r="A17352" t="str">
            <v>1M.09.060.0010.g</v>
          </cell>
          <cell r="B17352" t="str">
            <v>- acciaio - fino a 0,03 m²</v>
          </cell>
          <cell r="C17352" t="str">
            <v>m²</v>
          </cell>
          <cell r="D17352" t="str">
            <v>1.708,52</v>
          </cell>
        </row>
        <row r="17353">
          <cell r="A17353" t="str">
            <v>1M.09.060.0010.h</v>
          </cell>
          <cell r="B17353" t="str">
            <v>- acciaio - oltre 0,03 fino a 0,05 m²</v>
          </cell>
          <cell r="C17353" t="str">
            <v>m²</v>
          </cell>
          <cell r="D17353" t="str">
            <v>1.099,43</v>
          </cell>
        </row>
        <row r="17354">
          <cell r="A17354" t="str">
            <v>1M.09.060.0010.i</v>
          </cell>
          <cell r="B17354" t="str">
            <v>- acciaio - oltre 0,05 fino a 0,08 m²</v>
          </cell>
          <cell r="C17354" t="str">
            <v>m²</v>
          </cell>
          <cell r="D17354" t="str">
            <v>784,45</v>
          </cell>
        </row>
        <row r="17355">
          <cell r="A17355" t="str">
            <v>1M.09.060.0010.j</v>
          </cell>
          <cell r="B17355" t="str">
            <v>- acciaio - oltre 0,08 fino a 0,12 m²</v>
          </cell>
          <cell r="C17355" t="str">
            <v>m²</v>
          </cell>
          <cell r="D17355" t="str">
            <v>611,91</v>
          </cell>
        </row>
        <row r="17356">
          <cell r="A17356" t="str">
            <v>1M.09.060.0010.k</v>
          </cell>
          <cell r="B17356" t="str">
            <v>- acciaio - oltre 0,12 fino a 0,18 m²</v>
          </cell>
          <cell r="C17356" t="str">
            <v>m²</v>
          </cell>
          <cell r="D17356" t="str">
            <v>431,18</v>
          </cell>
        </row>
        <row r="17357">
          <cell r="A17357" t="str">
            <v>1M.09.060.0010.l</v>
          </cell>
          <cell r="B17357" t="str">
            <v>- acciaio - oltre 0,18 m²</v>
          </cell>
          <cell r="C17357" t="str">
            <v>m²</v>
          </cell>
          <cell r="D17357" t="str">
            <v>362,02</v>
          </cell>
        </row>
        <row r="17358">
          <cell r="A17358" t="str">
            <v>1M.09.070</v>
          </cell>
          <cell r="B17358" t="str">
            <v>GRIGLIE DI TRANSITO</v>
          </cell>
          <cell r="C17358"/>
          <cell r="D17358"/>
        </row>
        <row r="17359">
          <cell r="A17359" t="str">
            <v>1M.09.070.0010</v>
          </cell>
          <cell r="B17359" t="str">
            <v>Griglie di transito ad alette fisse orizzontali in alluminio anodizzato.</v>
          </cell>
          <cell r="C17359"/>
          <cell r="D17359"/>
        </row>
        <row r="17360">
          <cell r="A17360" t="str">
            <v>1M.09.070.0010.a</v>
          </cell>
          <cell r="B17360" t="str">
            <v>- fino a 0,03 m²</v>
          </cell>
          <cell r="C17360" t="str">
            <v>m²</v>
          </cell>
          <cell r="D17360" t="str">
            <v>2.130,69</v>
          </cell>
        </row>
        <row r="17361">
          <cell r="A17361" t="str">
            <v>1M.09.070.0010.b</v>
          </cell>
          <cell r="B17361" t="str">
            <v>- oltre 0,03 fino a 0,05 m²</v>
          </cell>
          <cell r="C17361" t="str">
            <v>m²</v>
          </cell>
          <cell r="D17361" t="str">
            <v>1.390,43</v>
          </cell>
        </row>
        <row r="17362">
          <cell r="A17362" t="str">
            <v>1M.09.070.0010.c</v>
          </cell>
          <cell r="B17362" t="str">
            <v>- oltre 0,05 fino a 0,08 m²</v>
          </cell>
          <cell r="C17362" t="str">
            <v>m²</v>
          </cell>
          <cell r="D17362" t="str">
            <v>978,45</v>
          </cell>
        </row>
        <row r="17363">
          <cell r="A17363" t="str">
            <v>1M.09.070.0010.d</v>
          </cell>
          <cell r="B17363" t="str">
            <v>- oltre 0,08 fino a 0,12 m²</v>
          </cell>
          <cell r="C17363" t="str">
            <v>m²</v>
          </cell>
          <cell r="D17363" t="str">
            <v>737,61</v>
          </cell>
        </row>
        <row r="17364">
          <cell r="A17364" t="str">
            <v>1M.09.070.0010.e</v>
          </cell>
          <cell r="B17364" t="str">
            <v>- oltre 0,12 fino a 0,18 m²</v>
          </cell>
          <cell r="C17364" t="str">
            <v>m²</v>
          </cell>
          <cell r="D17364" t="str">
            <v>558,22</v>
          </cell>
        </row>
        <row r="17365">
          <cell r="A17365" t="str">
            <v>1M.09.070.0010.f</v>
          </cell>
          <cell r="B17365" t="str">
            <v>- oltre 0,18 m²</v>
          </cell>
          <cell r="C17365" t="str">
            <v>m²</v>
          </cell>
          <cell r="D17365" t="str">
            <v>413,01</v>
          </cell>
        </row>
        <row r="17366">
          <cell r="A17366" t="str">
            <v>1M.09.080</v>
          </cell>
          <cell r="B17366" t="str">
            <v>GRIGLIE ESTERNE</v>
          </cell>
          <cell r="C17366"/>
          <cell r="D17366"/>
        </row>
        <row r="17367">
          <cell r="A17367" t="str">
            <v>1M.09.080.0010</v>
          </cell>
          <cell r="B17367" t="str">
            <v>Griglie per aria esterna in alluminio o acciaio zincato, dotate di alette antipioggia e rete antivolatile.</v>
          </cell>
          <cell r="C17367"/>
          <cell r="D17367"/>
        </row>
        <row r="17368">
          <cell r="A17368" t="str">
            <v>1M.09.080.0010.a</v>
          </cell>
          <cell r="B17368" t="str">
            <v>- alluminio - fino a 0,30 m²</v>
          </cell>
          <cell r="C17368" t="str">
            <v>m²</v>
          </cell>
          <cell r="D17368" t="str">
            <v>439,71</v>
          </cell>
        </row>
        <row r="17369">
          <cell r="A17369" t="str">
            <v>1M.09.080.0010.b</v>
          </cell>
          <cell r="B17369" t="str">
            <v>- alluminio - oltre 0,30 m² fino a 0,50 m²</v>
          </cell>
          <cell r="C17369" t="str">
            <v>m²</v>
          </cell>
          <cell r="D17369" t="str">
            <v>378,24</v>
          </cell>
        </row>
        <row r="17370">
          <cell r="A17370" t="str">
            <v>1M.09.080.0010.c</v>
          </cell>
          <cell r="B17370" t="str">
            <v>- alluminio - oltre 0,50 m² fino a 0,80 m²</v>
          </cell>
          <cell r="C17370" t="str">
            <v>m²</v>
          </cell>
          <cell r="D17370" t="str">
            <v>323,59</v>
          </cell>
        </row>
        <row r="17371">
          <cell r="A17371" t="str">
            <v>1M.09.080.0010.d</v>
          </cell>
          <cell r="B17371" t="str">
            <v>- alluminio - oltre 0,80 m² fino a 1,20 m²</v>
          </cell>
          <cell r="C17371" t="str">
            <v>m²</v>
          </cell>
          <cell r="D17371" t="str">
            <v>297,63</v>
          </cell>
        </row>
        <row r="17372">
          <cell r="A17372" t="str">
            <v>1M.09.080.0010.e</v>
          </cell>
          <cell r="B17372" t="str">
            <v>- alluminio - oltre 1,20 m² fino a 1,80 m²</v>
          </cell>
          <cell r="C17372" t="str">
            <v>m²</v>
          </cell>
          <cell r="D17372" t="str">
            <v>281,24</v>
          </cell>
        </row>
        <row r="17373">
          <cell r="A17373" t="str">
            <v>1M.09.080.0010.f</v>
          </cell>
          <cell r="B17373" t="str">
            <v>- alluminio - oltre 1,80 m² fino a 2,70 m²</v>
          </cell>
          <cell r="C17373" t="str">
            <v>m²</v>
          </cell>
          <cell r="D17373" t="str">
            <v>262,10</v>
          </cell>
        </row>
        <row r="17374">
          <cell r="A17374" t="str">
            <v>1M.09.080.0010.g</v>
          </cell>
          <cell r="B17374" t="str">
            <v>- alluminio - oltre 2,70 m²</v>
          </cell>
          <cell r="C17374" t="str">
            <v>m²</v>
          </cell>
          <cell r="D17374" t="str">
            <v>241,60</v>
          </cell>
        </row>
        <row r="17375">
          <cell r="A17375" t="str">
            <v>1M.09.080.0010.h</v>
          </cell>
          <cell r="B17375" t="str">
            <v>- acciaio - fino a 0,30 m²</v>
          </cell>
          <cell r="C17375" t="str">
            <v>m²</v>
          </cell>
          <cell r="D17375" t="str">
            <v>309,91</v>
          </cell>
        </row>
        <row r="17376">
          <cell r="A17376" t="str">
            <v>1M.09.080.0010.i</v>
          </cell>
          <cell r="B17376" t="str">
            <v>- acciaio - oltre 0,30 m² fino a 0,50 m²</v>
          </cell>
          <cell r="C17376" t="str">
            <v>m²</v>
          </cell>
          <cell r="D17376" t="str">
            <v>281,24</v>
          </cell>
        </row>
        <row r="17377">
          <cell r="A17377" t="str">
            <v>1M.09.080.0010.j</v>
          </cell>
          <cell r="B17377" t="str">
            <v>- acciaio - oltre 0,50 m² fino a 0,80 m²</v>
          </cell>
          <cell r="C17377" t="str">
            <v>m²</v>
          </cell>
          <cell r="D17377" t="str">
            <v>255,28</v>
          </cell>
        </row>
        <row r="17378">
          <cell r="A17378" t="str">
            <v>1M.09.080.0010.k</v>
          </cell>
          <cell r="B17378" t="str">
            <v>- acciaio - oltre 0,80 m² fino a 1,20 m²</v>
          </cell>
          <cell r="C17378" t="str">
            <v>m²</v>
          </cell>
          <cell r="D17378" t="str">
            <v>238,87</v>
          </cell>
        </row>
        <row r="17379">
          <cell r="A17379" t="str">
            <v>1M.09.080.0010.l</v>
          </cell>
          <cell r="B17379" t="str">
            <v>- acciaio - oltre 1,20 m² fino a 1,80 m²</v>
          </cell>
          <cell r="C17379" t="str">
            <v>m²</v>
          </cell>
          <cell r="D17379" t="str">
            <v>225,20</v>
          </cell>
        </row>
        <row r="17380">
          <cell r="A17380" t="str">
            <v>1M.09.080.0010.m</v>
          </cell>
          <cell r="B17380" t="str">
            <v>- acciaio - oltre 1,80 m² fino a 2,70 m²</v>
          </cell>
          <cell r="C17380" t="str">
            <v>m²</v>
          </cell>
          <cell r="D17380" t="str">
            <v>210,18</v>
          </cell>
        </row>
        <row r="17381">
          <cell r="A17381" t="str">
            <v>1M.09.080.0010.n</v>
          </cell>
          <cell r="B17381" t="str">
            <v>- acciaio - oltre 2,70 m²</v>
          </cell>
          <cell r="C17381" t="str">
            <v>m²</v>
          </cell>
          <cell r="D17381" t="str">
            <v>191,05</v>
          </cell>
        </row>
        <row r="17382">
          <cell r="A17382" t="str">
            <v>1M.09.090</v>
          </cell>
          <cell r="B17382" t="str">
            <v>VALVOLE DI VENTILAZIONE</v>
          </cell>
          <cell r="C17382"/>
          <cell r="D17382"/>
        </row>
        <row r="17383">
          <cell r="A17383" t="str">
            <v>1M.09.090.0010</v>
          </cell>
          <cell r="B17383" t="str">
            <v>Valvole di ventilazione in polipropilene antistatico, elevata resistenza agli agenti atmosferici.</v>
          </cell>
          <cell r="C17383"/>
          <cell r="D17383"/>
        </row>
        <row r="17384">
          <cell r="A17384" t="str">
            <v>1M.09.090.0010.a</v>
          </cell>
          <cell r="B17384" t="str">
            <v>- 100 mm</v>
          </cell>
          <cell r="C17384" t="str">
            <v>cad</v>
          </cell>
          <cell r="D17384" t="str">
            <v>22,68</v>
          </cell>
        </row>
        <row r="17385">
          <cell r="A17385" t="str">
            <v>1M.09.090.0010.b</v>
          </cell>
          <cell r="B17385" t="str">
            <v>- 150 mm</v>
          </cell>
          <cell r="C17385" t="str">
            <v>cad</v>
          </cell>
          <cell r="D17385" t="str">
            <v>24,23</v>
          </cell>
        </row>
        <row r="17386">
          <cell r="A17386" t="str">
            <v>1M.09.090.0010.c</v>
          </cell>
          <cell r="B17386" t="str">
            <v>- 200 mm</v>
          </cell>
          <cell r="C17386" t="str">
            <v>cad</v>
          </cell>
          <cell r="D17386" t="str">
            <v>27,73</v>
          </cell>
        </row>
        <row r="17387">
          <cell r="A17387" t="str">
            <v>1M.09.090.0020</v>
          </cell>
          <cell r="B17387" t="str">
            <v>Valvole di ventilazione in lamiera d'acciaio verniciata.</v>
          </cell>
          <cell r="C17387"/>
          <cell r="D17387"/>
        </row>
        <row r="17388">
          <cell r="A17388" t="str">
            <v>1M.09.090.0020.a</v>
          </cell>
          <cell r="B17388" t="str">
            <v>- 100 mm</v>
          </cell>
          <cell r="C17388" t="str">
            <v>cad</v>
          </cell>
          <cell r="D17388" t="str">
            <v>24,78</v>
          </cell>
        </row>
        <row r="17389">
          <cell r="A17389" t="str">
            <v>1M.09.090.0020.b</v>
          </cell>
          <cell r="B17389" t="str">
            <v>- 150 mm</v>
          </cell>
          <cell r="C17389" t="str">
            <v>cad</v>
          </cell>
          <cell r="D17389" t="str">
            <v>28,61</v>
          </cell>
        </row>
        <row r="17390">
          <cell r="A17390" t="str">
            <v>1M.09.090.0020.c</v>
          </cell>
          <cell r="B17390" t="str">
            <v>- 200 mm</v>
          </cell>
          <cell r="C17390" t="str">
            <v>cad</v>
          </cell>
          <cell r="D17390" t="str">
            <v>30,94</v>
          </cell>
        </row>
        <row r="17391">
          <cell r="A17391" t="str">
            <v>1M.09.100</v>
          </cell>
          <cell r="B17391" t="str">
            <v>CONDOTTI FLESSIBILI</v>
          </cell>
          <cell r="C17391"/>
          <cell r="D17391"/>
        </row>
        <row r="17392">
          <cell r="A17392" t="str">
            <v>1M.09.100.0010</v>
          </cell>
          <cell r="B17392" t="str">
            <v>Condotti flessibili non isolati in tessuto (polistirene o in fibra di vetro), impregnati in PVC.</v>
          </cell>
          <cell r="C17392"/>
          <cell r="D17392"/>
        </row>
        <row r="17393">
          <cell r="A17393" t="str">
            <v>1M.09.100.0010.a</v>
          </cell>
          <cell r="B17393" t="str">
            <v>- 63 mm</v>
          </cell>
          <cell r="C17393" t="str">
            <v>m</v>
          </cell>
          <cell r="D17393" t="str">
            <v>11,42</v>
          </cell>
        </row>
        <row r="17394">
          <cell r="A17394" t="str">
            <v>1M.09.100.0010.b</v>
          </cell>
          <cell r="B17394" t="str">
            <v>- 80 mm</v>
          </cell>
          <cell r="C17394" t="str">
            <v>m</v>
          </cell>
          <cell r="D17394" t="str">
            <v>11,53</v>
          </cell>
        </row>
        <row r="17395">
          <cell r="A17395" t="str">
            <v>1M.09.100.0010.c</v>
          </cell>
          <cell r="B17395" t="str">
            <v>- 100 mm</v>
          </cell>
          <cell r="C17395" t="str">
            <v>m</v>
          </cell>
          <cell r="D17395" t="str">
            <v>11,62</v>
          </cell>
        </row>
        <row r="17396">
          <cell r="A17396" t="str">
            <v>1M.09.100.0010.d</v>
          </cell>
          <cell r="B17396" t="str">
            <v>- 125 mm</v>
          </cell>
          <cell r="C17396" t="str">
            <v>m</v>
          </cell>
          <cell r="D17396" t="str">
            <v>12,79</v>
          </cell>
        </row>
        <row r="17397">
          <cell r="A17397" t="str">
            <v>1M.09.100.0010.e</v>
          </cell>
          <cell r="B17397" t="str">
            <v>- 150 mm</v>
          </cell>
          <cell r="C17397" t="str">
            <v>m</v>
          </cell>
          <cell r="D17397" t="str">
            <v>13,27</v>
          </cell>
        </row>
        <row r="17398">
          <cell r="A17398" t="str">
            <v>1M.09.100.0010.f</v>
          </cell>
          <cell r="B17398" t="str">
            <v>- 160 mm</v>
          </cell>
          <cell r="C17398" t="str">
            <v>m</v>
          </cell>
          <cell r="D17398" t="str">
            <v>13,61</v>
          </cell>
        </row>
        <row r="17399">
          <cell r="A17399" t="str">
            <v>1M.09.100.0010.g</v>
          </cell>
          <cell r="B17399" t="str">
            <v>- 180 mm</v>
          </cell>
          <cell r="C17399" t="str">
            <v>m</v>
          </cell>
          <cell r="D17399" t="str">
            <v>14,92</v>
          </cell>
        </row>
        <row r="17400">
          <cell r="A17400" t="str">
            <v>1M.09.100.0010.h</v>
          </cell>
          <cell r="B17400" t="str">
            <v>- 200 mm</v>
          </cell>
          <cell r="C17400" t="str">
            <v>m</v>
          </cell>
          <cell r="D17400" t="str">
            <v>15,59</v>
          </cell>
        </row>
        <row r="17401">
          <cell r="A17401" t="str">
            <v>1M.09.100.0010.i</v>
          </cell>
          <cell r="B17401" t="str">
            <v>- 250 mm</v>
          </cell>
          <cell r="C17401" t="str">
            <v>m</v>
          </cell>
          <cell r="D17401" t="str">
            <v>16,89</v>
          </cell>
        </row>
        <row r="17402">
          <cell r="A17402" t="str">
            <v>1M.09.100.0010.j</v>
          </cell>
          <cell r="B17402" t="str">
            <v>- 315 mm</v>
          </cell>
          <cell r="C17402" t="str">
            <v>m</v>
          </cell>
          <cell r="D17402" t="str">
            <v>19,15</v>
          </cell>
        </row>
        <row r="17403">
          <cell r="A17403" t="str">
            <v>1M.09.100.0010.k</v>
          </cell>
          <cell r="B17403" t="str">
            <v>- 355 mm</v>
          </cell>
          <cell r="C17403" t="str">
            <v>m</v>
          </cell>
          <cell r="D17403" t="str">
            <v>20,44</v>
          </cell>
        </row>
        <row r="17404">
          <cell r="A17404" t="str">
            <v>1M.09.100.0010.l</v>
          </cell>
          <cell r="B17404" t="str">
            <v>- 400 mm</v>
          </cell>
          <cell r="C17404" t="str">
            <v>m</v>
          </cell>
          <cell r="D17404" t="str">
            <v>22,15</v>
          </cell>
        </row>
        <row r="17405">
          <cell r="A17405" t="str">
            <v>1M.09.100.0010.m</v>
          </cell>
          <cell r="B17405" t="str">
            <v>- 450 mm</v>
          </cell>
          <cell r="C17405" t="str">
            <v>m</v>
          </cell>
          <cell r="D17405" t="str">
            <v>23,98</v>
          </cell>
        </row>
        <row r="17406">
          <cell r="A17406" t="str">
            <v>1M.09.100.0010.n</v>
          </cell>
          <cell r="B17406" t="str">
            <v>- 500 mm</v>
          </cell>
          <cell r="C17406" t="str">
            <v>m</v>
          </cell>
          <cell r="D17406" t="str">
            <v>25,43</v>
          </cell>
        </row>
        <row r="17407">
          <cell r="A17407" t="str">
            <v>1M.09.100.0010.o</v>
          </cell>
          <cell r="B17407" t="str">
            <v>- 630 mm</v>
          </cell>
          <cell r="C17407" t="str">
            <v>m</v>
          </cell>
          <cell r="D17407" t="str">
            <v>29,87</v>
          </cell>
        </row>
        <row r="17408">
          <cell r="A17408" t="str">
            <v>1M.09.100.0020</v>
          </cell>
          <cell r="B17408" t="str">
            <v>Condotti flessibili isolati in tessuto impregnato in PVC, dotato di isolamento termico in fibra di vetro, spessore 25 mm.</v>
          </cell>
          <cell r="C17408"/>
          <cell r="D17408"/>
        </row>
        <row r="17409">
          <cell r="A17409" t="str">
            <v>1M.09.100.0020.a</v>
          </cell>
          <cell r="B17409" t="str">
            <v>- 80 mm</v>
          </cell>
          <cell r="C17409" t="str">
            <v>m</v>
          </cell>
          <cell r="D17409" t="str">
            <v>19,48</v>
          </cell>
        </row>
        <row r="17410">
          <cell r="A17410" t="str">
            <v>1M.09.100.0020.b</v>
          </cell>
          <cell r="B17410" t="str">
            <v>- 100 mm</v>
          </cell>
          <cell r="C17410" t="str">
            <v>m</v>
          </cell>
          <cell r="D17410" t="str">
            <v>19,82</v>
          </cell>
        </row>
        <row r="17411">
          <cell r="A17411" t="str">
            <v>1M.09.100.0020.c</v>
          </cell>
          <cell r="B17411" t="str">
            <v>- 150 mm</v>
          </cell>
          <cell r="C17411" t="str">
            <v>m</v>
          </cell>
          <cell r="D17411" t="str">
            <v>20,44</v>
          </cell>
        </row>
        <row r="17412">
          <cell r="A17412" t="str">
            <v>1M.09.100.0020.d</v>
          </cell>
          <cell r="B17412" t="str">
            <v>- 160 mm</v>
          </cell>
          <cell r="C17412" t="str">
            <v>m</v>
          </cell>
          <cell r="D17412" t="str">
            <v>22,29</v>
          </cell>
        </row>
        <row r="17413">
          <cell r="A17413" t="str">
            <v>1M.09.100.0020.e</v>
          </cell>
          <cell r="B17413" t="str">
            <v>- 180 mm</v>
          </cell>
          <cell r="C17413" t="str">
            <v>m</v>
          </cell>
          <cell r="D17413" t="str">
            <v>23,43</v>
          </cell>
        </row>
        <row r="17414">
          <cell r="A17414" t="str">
            <v>1M.09.100.0020.f</v>
          </cell>
          <cell r="B17414" t="str">
            <v>- 200 mm</v>
          </cell>
          <cell r="C17414" t="str">
            <v>m</v>
          </cell>
          <cell r="D17414" t="str">
            <v>24,53</v>
          </cell>
        </row>
        <row r="17415">
          <cell r="A17415" t="str">
            <v>1M.09.100.0020.g</v>
          </cell>
          <cell r="B17415" t="str">
            <v>- 250 mm</v>
          </cell>
          <cell r="C17415" t="str">
            <v>m</v>
          </cell>
          <cell r="D17415" t="str">
            <v>29,33</v>
          </cell>
        </row>
        <row r="17416">
          <cell r="A17416" t="str">
            <v>1M.09.100.0020.h</v>
          </cell>
          <cell r="B17416" t="str">
            <v>- 315 mm</v>
          </cell>
          <cell r="C17416" t="str">
            <v>m</v>
          </cell>
          <cell r="D17416" t="str">
            <v>33,29</v>
          </cell>
        </row>
        <row r="17417">
          <cell r="A17417" t="str">
            <v>1M.09.100.0020.i</v>
          </cell>
          <cell r="B17417" t="str">
            <v>- 355 mm</v>
          </cell>
          <cell r="C17417" t="str">
            <v>m</v>
          </cell>
          <cell r="D17417" t="str">
            <v>35,67</v>
          </cell>
        </row>
        <row r="17418">
          <cell r="A17418" t="str">
            <v>1M.09.100.0020.j</v>
          </cell>
          <cell r="B17418" t="str">
            <v>- 400 mm</v>
          </cell>
          <cell r="C17418" t="str">
            <v>m</v>
          </cell>
          <cell r="D17418" t="str">
            <v>38,74</v>
          </cell>
        </row>
        <row r="17419">
          <cell r="A17419" t="str">
            <v>1M.09.100.0020.k</v>
          </cell>
          <cell r="B17419" t="str">
            <v>- 450 mm</v>
          </cell>
          <cell r="C17419" t="str">
            <v>m</v>
          </cell>
          <cell r="D17419" t="str">
            <v>41,89</v>
          </cell>
        </row>
        <row r="17420">
          <cell r="A17420" t="str">
            <v>1M.09.100.0020.l</v>
          </cell>
          <cell r="B17420" t="str">
            <v>- 500 mm</v>
          </cell>
          <cell r="C17420" t="str">
            <v>m</v>
          </cell>
          <cell r="D17420" t="str">
            <v>45,31</v>
          </cell>
        </row>
        <row r="17421">
          <cell r="A17421" t="str">
            <v>1M.09.100.0020.m</v>
          </cell>
          <cell r="B17421" t="str">
            <v>- 630 mm</v>
          </cell>
          <cell r="C17421" t="str">
            <v>m</v>
          </cell>
          <cell r="D17421" t="str">
            <v>51,45</v>
          </cell>
        </row>
        <row r="17422">
          <cell r="A17422" t="str">
            <v>1M.09.110</v>
          </cell>
          <cell r="B17422" t="str">
            <v>TERMINALI SPECIALI PER AERAZIONE AMBIENTE</v>
          </cell>
          <cell r="C17422"/>
          <cell r="D17422"/>
        </row>
        <row r="17423">
          <cell r="A17423" t="str">
            <v>1M.09.110.0010</v>
          </cell>
          <cell r="B17423" t="str">
            <v>Griglie d'ingresso aria con accessori di montaggio.</v>
          </cell>
          <cell r="C17423"/>
          <cell r="D17423"/>
        </row>
        <row r="17424">
          <cell r="A17424" t="str">
            <v>1M.09.110.0010.a</v>
          </cell>
          <cell r="B17424" t="str">
            <v>- griglia per esterno circolare in alluminioanodizzato 100 mm con rete anti-insetti</v>
          </cell>
          <cell r="C17424" t="str">
            <v>cad</v>
          </cell>
          <cell r="D17424" t="str">
            <v>55,97</v>
          </cell>
        </row>
        <row r="17425">
          <cell r="A17425" t="str">
            <v>1M.09.110.0010.b</v>
          </cell>
          <cell r="B17425" t="str">
            <v>- griglia per esterno circolare in alluminio anodizzato 125 mm con rete anti-insetti</v>
          </cell>
          <cell r="C17425" t="str">
            <v>cad</v>
          </cell>
          <cell r="D17425" t="str">
            <v>62,93</v>
          </cell>
        </row>
        <row r="17426">
          <cell r="A17426" t="str">
            <v>1M.09.110.0010.c</v>
          </cell>
          <cell r="B17426" t="str">
            <v>- griglia per esterno circolare in alluminio anodizzato 160 mm con rete anti-insetti</v>
          </cell>
          <cell r="C17426" t="str">
            <v>cad</v>
          </cell>
          <cell r="D17426" t="str">
            <v>69,63</v>
          </cell>
        </row>
        <row r="17427">
          <cell r="A17427" t="str">
            <v>1M.09.110.0010.d</v>
          </cell>
          <cell r="B17427" t="str">
            <v>- griglia circolare in plastica 100 mm con rete anti-insetti</v>
          </cell>
          <cell r="C17427" t="str">
            <v>cad</v>
          </cell>
          <cell r="D17427" t="str">
            <v>10,96</v>
          </cell>
        </row>
        <row r="17428">
          <cell r="A17428" t="str">
            <v>1M.09.110.0010.e</v>
          </cell>
          <cell r="B17428" t="str">
            <v>- griglia circolare in plastica 100 mm con rete anti-insetti</v>
          </cell>
          <cell r="C17428" t="str">
            <v>cad</v>
          </cell>
          <cell r="D17428" t="str">
            <v>11,64</v>
          </cell>
        </row>
        <row r="17429">
          <cell r="A17429" t="str">
            <v>1M.09.110.0010.f</v>
          </cell>
          <cell r="B17429" t="str">
            <v>- griglia circolare in plastica 160 mm con rete anti-insetti</v>
          </cell>
          <cell r="C17429" t="str">
            <v>cad</v>
          </cell>
          <cell r="D17429" t="str">
            <v>12,32</v>
          </cell>
        </row>
        <row r="17430">
          <cell r="A17430" t="str">
            <v>1M.09.110.0010.g</v>
          </cell>
          <cell r="B17430" t="str">
            <v>- griglia circolare in alluminio anodizzato 100 mm</v>
          </cell>
          <cell r="C17430" t="str">
            <v>cad</v>
          </cell>
          <cell r="D17430" t="str">
            <v>45,11</v>
          </cell>
        </row>
        <row r="17431">
          <cell r="A17431" t="str">
            <v>1M.09.110.0010.h</v>
          </cell>
          <cell r="B17431" t="str">
            <v>- griglia circolare in alluminio anodizzato 125 mm</v>
          </cell>
          <cell r="C17431" t="str">
            <v>cad</v>
          </cell>
          <cell r="D17431" t="str">
            <v>49,27</v>
          </cell>
        </row>
        <row r="17432">
          <cell r="A17432" t="str">
            <v>1M.09.110.0010.i</v>
          </cell>
          <cell r="B17432" t="str">
            <v>- griglia circolare in alluminio anodizzato 160 mm</v>
          </cell>
          <cell r="C17432" t="str">
            <v>cad</v>
          </cell>
          <cell r="D17432" t="str">
            <v>51,81</v>
          </cell>
        </row>
        <row r="17433">
          <cell r="A17433" t="str">
            <v>1M.09.110.0010.j</v>
          </cell>
          <cell r="B17433" t="str">
            <v>- feritoia da cassonetto, modulo 400x25 mm circa</v>
          </cell>
          <cell r="C17433" t="str">
            <v>cad</v>
          </cell>
          <cell r="D17433" t="str">
            <v>17,06</v>
          </cell>
        </row>
        <row r="17434">
          <cell r="A17434" t="str">
            <v>1M.09.110.0020</v>
          </cell>
          <cell r="B17434" t="str">
            <v>Bocchette d'estrazione aria con accessori di montaggio.</v>
          </cell>
          <cell r="C17434"/>
          <cell r="D17434"/>
        </row>
        <row r="17435">
          <cell r="A17435" t="str">
            <v>1M.09.110.0020.a</v>
          </cell>
          <cell r="B17435" t="str">
            <v>- bocchetta per cucina circolare 125 mm</v>
          </cell>
          <cell r="C17435" t="str">
            <v>cad</v>
          </cell>
          <cell r="D17435" t="str">
            <v>10,96</v>
          </cell>
        </row>
        <row r="17436">
          <cell r="A17436" t="str">
            <v>1M.09.110.0020.b</v>
          </cell>
          <cell r="B17436" t="str">
            <v>- bocchetta per cucina circolare 80 mm</v>
          </cell>
          <cell r="C17436" t="str">
            <v>cad</v>
          </cell>
          <cell r="D17436" t="str">
            <v>9,17</v>
          </cell>
        </row>
        <row r="17437">
          <cell r="A17437" t="str">
            <v>1M.09.110.0020.c</v>
          </cell>
          <cell r="B17437" t="str">
            <v>- bocchetta autoregolabile in plastica 150x150 mm ad attacco circolare, portata fissa fino a 90 m³/h</v>
          </cell>
          <cell r="C17437" t="str">
            <v>cad</v>
          </cell>
          <cell r="D17437" t="str">
            <v>25,38</v>
          </cell>
        </row>
        <row r="17438">
          <cell r="A17438" t="str">
            <v>1M.09.120</v>
          </cell>
          <cell r="B17438" t="str">
            <v>CANALI</v>
          </cell>
          <cell r="C17438"/>
          <cell r="D17438"/>
        </row>
        <row r="17439">
          <cell r="A17439" t="str">
            <v>1M.09.120.0010</v>
          </cell>
          <cell r="B17439" t="str">
            <v>Canali in lamiera metallica, completi di pezzi speciali, graffature, giunzioni, guarnizioni, sigillature e staffaggi.</v>
          </cell>
          <cell r="C17439"/>
          <cell r="D17439"/>
        </row>
        <row r="17440">
          <cell r="A17440" t="str">
            <v>1M.09.120.0010.a</v>
          </cell>
          <cell r="B17440" t="str">
            <v>- spessore lamiera d'acciaio zincato per canali a sezione rettangolare:</v>
          </cell>
          <cell r="C17440" t="str">
            <v>kg</v>
          </cell>
          <cell r="D17440" t="str">
            <v>5,14</v>
          </cell>
        </row>
        <row r="17441">
          <cell r="A17441" t="str">
            <v>1M.09.120.0010.b</v>
          </cell>
          <cell r="B17441" t="str">
            <v>- spessori lamiera d'acciaio zincato per canale a sezione rettangolare:</v>
          </cell>
          <cell r="C17441" t="str">
            <v>kg</v>
          </cell>
          <cell r="D17441" t="str">
            <v>4,44</v>
          </cell>
        </row>
        <row r="17442">
          <cell r="A17442" t="str">
            <v>1M.09.120.0010.c</v>
          </cell>
          <cell r="B17442" t="str">
            <v>- spessori lamiere d'acciaio zincato per canali a sezione circolare:</v>
          </cell>
          <cell r="C17442" t="str">
            <v>kg</v>
          </cell>
          <cell r="D17442" t="str">
            <v>5,67</v>
          </cell>
        </row>
        <row r="17443">
          <cell r="A17443" t="str">
            <v>1M.09.120.0010.d</v>
          </cell>
          <cell r="B17443" t="str">
            <v>- spessori lamiere d'acciaio inox AISI 304 per canali a sezione rettangolare:</v>
          </cell>
          <cell r="C17443" t="str">
            <v>kg</v>
          </cell>
          <cell r="D17443" t="str">
            <v>11,30</v>
          </cell>
        </row>
        <row r="17444">
          <cell r="A17444" t="str">
            <v>1M.09.120.0020</v>
          </cell>
          <cell r="B17444" t="str">
            <v>Canali in pannello sandwich esente da CFC reazione al fuoco classe 0-1, completo di pezzi speciali, giunzioni, sigillature e staffaggi, in pannello in poliuretano espanso densità 45÷47 kg/m³ con caratteristiche previste dal D.M. 31.03.2003, da:</v>
          </cell>
          <cell r="C17444"/>
          <cell r="D17444"/>
        </row>
        <row r="17445">
          <cell r="A17445" t="str">
            <v>1M.09.120.0020.a</v>
          </cell>
          <cell r="B17445" t="str">
            <v>- per interni : pannello in poliuretano espanso densità kg/mc 45-47 tra fogli d'alluminio da mm 0,08 , spessore mm 20-25</v>
          </cell>
          <cell r="C17445" t="str">
            <v>m²</v>
          </cell>
          <cell r="D17445" t="str">
            <v>62,06</v>
          </cell>
        </row>
        <row r="17446">
          <cell r="A17446" t="str">
            <v>1M.09.120.0020.b</v>
          </cell>
          <cell r="B17446" t="str">
            <v>- per esterni : pannello in poliuretano espanso densità kg/mc 45-47 tra fogli d'alluminio da mm 0,08 (lato interno) e da mm 0,02 (lato esterno), spessore mm 30-35</v>
          </cell>
          <cell r="C17446" t="str">
            <v>m²</v>
          </cell>
          <cell r="D17446" t="str">
            <v>73,05</v>
          </cell>
        </row>
        <row r="17447">
          <cell r="A17447" t="str">
            <v>1M.09.120.0030</v>
          </cell>
          <cell r="B17447" t="str">
            <v>Canali in tessuto reazione al fuoco classe 1 ad alta induzione a sezione circolare:</v>
          </cell>
          <cell r="C17447"/>
          <cell r="D17447"/>
        </row>
        <row r="17448">
          <cell r="A17448" t="str">
            <v>1M.09.120.0030.a</v>
          </cell>
          <cell r="B17448" t="str">
            <v>- elementi tubolari diametro da 100 a 1600 mm con pezzi speciali e collegamenti</v>
          </cell>
          <cell r="C17448" t="str">
            <v>m²</v>
          </cell>
          <cell r="D17448" t="str">
            <v>75,93</v>
          </cell>
        </row>
        <row r="17449">
          <cell r="A17449" t="str">
            <v>1M.09.120.0030.b</v>
          </cell>
          <cell r="B17449" t="str">
            <v>- fondelli per elementi tubolari</v>
          </cell>
          <cell r="C17449" t="str">
            <v>m²</v>
          </cell>
          <cell r="D17449" t="str">
            <v>255,41</v>
          </cell>
        </row>
        <row r="17450">
          <cell r="A17450" t="str">
            <v>1M.09.120.0030.c</v>
          </cell>
          <cell r="B17450" t="str">
            <v>- sospensioni in profilati d'alluminio con cavi, tenditori e tasselli</v>
          </cell>
          <cell r="C17450" t="str">
            <v>kg</v>
          </cell>
          <cell r="D17450" t="str">
            <v>40,34</v>
          </cell>
        </row>
        <row r="17451">
          <cell r="A17451" t="str">
            <v>1M.10 - TERMINALI DI CLIMATIZZAZIONE</v>
          </cell>
          <cell r="B17451"/>
          <cell r="C17451"/>
          <cell r="D17451"/>
        </row>
        <row r="17452">
          <cell r="A17452" t="str">
            <v>1M</v>
          </cell>
          <cell r="B17452" t="str">
            <v>OPERE COMPIUTE IMPIANTI MECCANICI</v>
          </cell>
          <cell r="C17452"/>
          <cell r="D17452"/>
        </row>
        <row r="17453">
          <cell r="A17453" t="str">
            <v>1M.10</v>
          </cell>
          <cell r="B17453" t="str">
            <v>TERMINALI DI CLIMATIZZAZIONE</v>
          </cell>
          <cell r="C17453"/>
          <cell r="D17453"/>
        </row>
        <row r="17454">
          <cell r="A17454" t="str">
            <v>1M.10.010</v>
          </cell>
          <cell r="B17454" t="str">
            <v>VENTILCONVETTORI</v>
          </cell>
          <cell r="C17454"/>
          <cell r="D17454"/>
        </row>
        <row r="17455">
          <cell r="A17455" t="str">
            <v>1M.10.010.0010</v>
          </cell>
          <cell r="B17455" t="str">
            <v>Ventilconvettori a 1 batteria carenati verticali, composti da filtro rigenerabile, batteria in rame-alluminio, bacinella condensa, ventilatore centrifugo, comando a 3 velocità, mobile in lamiera verniciata, piedini e mensole.</v>
          </cell>
          <cell r="C17455"/>
          <cell r="D17455"/>
        </row>
        <row r="17456">
          <cell r="A17456" t="str">
            <v>1M.10.010.0010.a</v>
          </cell>
          <cell r="B17456" t="str">
            <v>- fino a 1400 W</v>
          </cell>
          <cell r="C17456" t="str">
            <v>cad</v>
          </cell>
          <cell r="D17456" t="str">
            <v>487,12</v>
          </cell>
        </row>
        <row r="17457">
          <cell r="A17457" t="str">
            <v>1M.10.010.0010.b</v>
          </cell>
          <cell r="B17457" t="str">
            <v>- oltre 1400 fino a 2100 W</v>
          </cell>
          <cell r="C17457" t="str">
            <v>cad</v>
          </cell>
          <cell r="D17457" t="str">
            <v>511,96</v>
          </cell>
        </row>
        <row r="17458">
          <cell r="A17458" t="str">
            <v>1M.10.010.0010.c</v>
          </cell>
          <cell r="B17458" t="str">
            <v>- oltre 2100 fino a 2900 W</v>
          </cell>
          <cell r="C17458" t="str">
            <v>cad</v>
          </cell>
          <cell r="D17458" t="str">
            <v>547,22</v>
          </cell>
        </row>
        <row r="17459">
          <cell r="A17459" t="str">
            <v>1M.10.010.0010.d</v>
          </cell>
          <cell r="B17459" t="str">
            <v>- oltre 2900 fino a 3500 W</v>
          </cell>
          <cell r="C17459" t="str">
            <v>cad</v>
          </cell>
          <cell r="D17459" t="str">
            <v>578,03</v>
          </cell>
        </row>
        <row r="17460">
          <cell r="A17460" t="str">
            <v>1M.10.010.0010.e</v>
          </cell>
          <cell r="B17460" t="str">
            <v>- oltre 3500 fino a 4300 W</v>
          </cell>
          <cell r="C17460" t="str">
            <v>cad</v>
          </cell>
          <cell r="D17460" t="str">
            <v>616,55</v>
          </cell>
        </row>
        <row r="17461">
          <cell r="A17461" t="str">
            <v>1M.10.010.0010.f</v>
          </cell>
          <cell r="B17461" t="str">
            <v>- oltre 4300 fino a 5000 W</v>
          </cell>
          <cell r="C17461" t="str">
            <v>cad</v>
          </cell>
          <cell r="D17461" t="str">
            <v>668,93</v>
          </cell>
        </row>
        <row r="17462">
          <cell r="A17462" t="str">
            <v>1M.10.010.0010.g</v>
          </cell>
          <cell r="B17462" t="str">
            <v>- oltre 5000 fino a 5800 W</v>
          </cell>
          <cell r="C17462" t="str">
            <v>cad</v>
          </cell>
          <cell r="D17462" t="str">
            <v>676,62</v>
          </cell>
        </row>
        <row r="17463">
          <cell r="A17463" t="str">
            <v>1M.10.010.0020</v>
          </cell>
          <cell r="B17463" t="str">
            <v>Ventilconvettori a 1 batteria carenati verticali tipo basso, composti da filtro rigenerabile, batteria in rame-alluminio, bacinella condensa, ventilatore centrifugo, comando a 3 velocità, mobile in lamiera verniciata e mensole.</v>
          </cell>
          <cell r="C17463"/>
          <cell r="D17463"/>
        </row>
        <row r="17464">
          <cell r="A17464" t="str">
            <v>1M.10.010.0020.a</v>
          </cell>
          <cell r="B17464" t="str">
            <v>- fino a 1400 W</v>
          </cell>
          <cell r="C17464" t="str">
            <v>cad</v>
          </cell>
          <cell r="D17464" t="str">
            <v>502,54</v>
          </cell>
        </row>
        <row r="17465">
          <cell r="A17465" t="str">
            <v>1M.10.010.0020.b</v>
          </cell>
          <cell r="B17465" t="str">
            <v>- oltre 1400 fino a 2100 W</v>
          </cell>
          <cell r="C17465" t="str">
            <v>cad</v>
          </cell>
          <cell r="D17465" t="str">
            <v>527,20</v>
          </cell>
        </row>
        <row r="17466">
          <cell r="A17466" t="str">
            <v>1M.10.010.0020.c</v>
          </cell>
          <cell r="B17466" t="str">
            <v>- oltre 2100 fino a 2900 W</v>
          </cell>
          <cell r="C17466" t="str">
            <v>cad</v>
          </cell>
          <cell r="D17466" t="str">
            <v>570,34</v>
          </cell>
        </row>
        <row r="17467">
          <cell r="A17467" t="str">
            <v>1M.10.010.0020.d</v>
          </cell>
          <cell r="B17467" t="str">
            <v>- oltre 2900 fino a 3500 W</v>
          </cell>
          <cell r="C17467" t="str">
            <v>cad</v>
          </cell>
          <cell r="D17467" t="str">
            <v>602,67</v>
          </cell>
        </row>
        <row r="17468">
          <cell r="A17468" t="str">
            <v>1M.10.010.0020.e</v>
          </cell>
          <cell r="B17468" t="str">
            <v>- oltre 3500 fino a 4300 W</v>
          </cell>
          <cell r="C17468" t="str">
            <v>cad</v>
          </cell>
          <cell r="D17468" t="str">
            <v>638,12</v>
          </cell>
        </row>
        <row r="17469">
          <cell r="A17469" t="str">
            <v>1M.10.010.0020.f</v>
          </cell>
          <cell r="B17469" t="str">
            <v>- oltre 4300 fino a 5000 W</v>
          </cell>
          <cell r="C17469" t="str">
            <v>cad</v>
          </cell>
          <cell r="D17469" t="str">
            <v>688,97</v>
          </cell>
        </row>
        <row r="17470">
          <cell r="A17470" t="str">
            <v>1M.10.010.0020.g</v>
          </cell>
          <cell r="B17470" t="str">
            <v>- oltre 5000 fino a 5800 W</v>
          </cell>
          <cell r="C17470" t="str">
            <v>cad</v>
          </cell>
          <cell r="D17470" t="str">
            <v>696,67</v>
          </cell>
        </row>
        <row r="17471">
          <cell r="A17471" t="str">
            <v>1M.10.010.0030</v>
          </cell>
          <cell r="B17471" t="str">
            <v>Ventilconvettori a 1 batteria carenati orizzontali, composti da filtro rigenerabile, batteria in rame-alluminio, bacinella condensa, ventilatore centrifugo, comando a 3 velocità, mobile in lamiera verniciata e mensole.</v>
          </cell>
          <cell r="C17471"/>
          <cell r="D17471"/>
        </row>
        <row r="17472">
          <cell r="A17472" t="str">
            <v>1M.10.010.0030.a</v>
          </cell>
          <cell r="B17472" t="str">
            <v>- fino a 1400 W</v>
          </cell>
          <cell r="C17472" t="str">
            <v>cad</v>
          </cell>
          <cell r="D17472" t="str">
            <v>525,70</v>
          </cell>
        </row>
        <row r="17473">
          <cell r="A17473" t="str">
            <v>1M.10.010.0030.b</v>
          </cell>
          <cell r="B17473" t="str">
            <v>- oltre 1400 fino a 2100 W</v>
          </cell>
          <cell r="C17473" t="str">
            <v>cad</v>
          </cell>
          <cell r="D17473" t="str">
            <v>551,89</v>
          </cell>
        </row>
        <row r="17474">
          <cell r="A17474" t="str">
            <v>1M.10.010.0030.c</v>
          </cell>
          <cell r="B17474" t="str">
            <v>- oltre 2100 fino a 2900 W</v>
          </cell>
          <cell r="C17474" t="str">
            <v>cad</v>
          </cell>
          <cell r="D17474" t="str">
            <v>593,51</v>
          </cell>
        </row>
        <row r="17475">
          <cell r="A17475" t="str">
            <v>1M.10.010.0030.d</v>
          </cell>
          <cell r="B17475" t="str">
            <v>- oltre 2900 fino a 3500 W</v>
          </cell>
          <cell r="C17475" t="str">
            <v>cad</v>
          </cell>
          <cell r="D17475" t="str">
            <v>625,85</v>
          </cell>
        </row>
        <row r="17476">
          <cell r="A17476" t="str">
            <v>1M.10.010.0030.e</v>
          </cell>
          <cell r="B17476" t="str">
            <v>- oltre 3500 fino a 4300 W</v>
          </cell>
          <cell r="C17476" t="str">
            <v>cad</v>
          </cell>
          <cell r="D17476" t="str">
            <v>661,28</v>
          </cell>
        </row>
        <row r="17477">
          <cell r="A17477" t="str">
            <v>1M.10.010.0030.f</v>
          </cell>
          <cell r="B17477" t="str">
            <v>- oltre 4300 fino a 5000 W</v>
          </cell>
          <cell r="C17477" t="str">
            <v>cad</v>
          </cell>
          <cell r="D17477" t="str">
            <v>712,13</v>
          </cell>
        </row>
        <row r="17478">
          <cell r="A17478" t="str">
            <v>1M.10.010.0030.g</v>
          </cell>
          <cell r="B17478" t="str">
            <v>- oltre 5000 fino a 5800 W</v>
          </cell>
          <cell r="C17478" t="str">
            <v>cad</v>
          </cell>
          <cell r="D17478" t="str">
            <v>721,36</v>
          </cell>
        </row>
        <row r="17479">
          <cell r="A17479" t="str">
            <v>1M.10.010.0040</v>
          </cell>
          <cell r="B17479" t="str">
            <v>Ventilconvettori a 1 batteria da incasso verticali o orizzontali, composti da filtro rigenerabile, batteria in rame-alluminio, bacinella condensa, ventilatore centrifugo e comando a 3 velocità.</v>
          </cell>
          <cell r="C17479"/>
          <cell r="D17479"/>
        </row>
        <row r="17480">
          <cell r="A17480" t="str">
            <v>1M.10.010.0040.a</v>
          </cell>
          <cell r="B17480" t="str">
            <v>- fino a 1400 W</v>
          </cell>
          <cell r="C17480" t="str">
            <v>cad</v>
          </cell>
          <cell r="D17480" t="str">
            <v>447,08</v>
          </cell>
        </row>
        <row r="17481">
          <cell r="A17481" t="str">
            <v>1M.10.010.0040.b</v>
          </cell>
          <cell r="B17481" t="str">
            <v>- oltre 1400 fino a 2100 W</v>
          </cell>
          <cell r="C17481" t="str">
            <v>cad</v>
          </cell>
          <cell r="D17481" t="str">
            <v>484,06</v>
          </cell>
        </row>
        <row r="17482">
          <cell r="A17482" t="str">
            <v>1M.10.010.0040.c</v>
          </cell>
          <cell r="B17482" t="str">
            <v>- oltre 2100 fino a 2900 W</v>
          </cell>
          <cell r="C17482" t="str">
            <v>cad</v>
          </cell>
          <cell r="D17482" t="str">
            <v>525,65</v>
          </cell>
        </row>
        <row r="17483">
          <cell r="A17483" t="str">
            <v>1M.10.010.0040.d</v>
          </cell>
          <cell r="B17483" t="str">
            <v>- oltre 2900 fino a 3500 W</v>
          </cell>
          <cell r="C17483" t="str">
            <v>cad</v>
          </cell>
          <cell r="D17483" t="str">
            <v>553,39</v>
          </cell>
        </row>
        <row r="17484">
          <cell r="A17484" t="str">
            <v>1M.10.010.0040.e</v>
          </cell>
          <cell r="B17484" t="str">
            <v>- oltre 3500 fino a 4300 W</v>
          </cell>
          <cell r="C17484" t="str">
            <v>cad</v>
          </cell>
          <cell r="D17484" t="str">
            <v>570,34</v>
          </cell>
        </row>
        <row r="17485">
          <cell r="A17485" t="str">
            <v>1M.10.010.0040.f</v>
          </cell>
          <cell r="B17485" t="str">
            <v>- oltre 4300 fino a 5000 W</v>
          </cell>
          <cell r="C17485" t="str">
            <v>cad</v>
          </cell>
          <cell r="D17485" t="str">
            <v>635,05</v>
          </cell>
        </row>
        <row r="17486">
          <cell r="A17486" t="str">
            <v>1M.10.010.0040.g</v>
          </cell>
          <cell r="B17486" t="str">
            <v>- oltre 5000 fino a 5800 W</v>
          </cell>
          <cell r="C17486" t="str">
            <v>cad</v>
          </cell>
          <cell r="D17486" t="str">
            <v>658,15</v>
          </cell>
        </row>
        <row r="17487">
          <cell r="A17487" t="str">
            <v>1M.10.010.0050</v>
          </cell>
          <cell r="B17487" t="str">
            <v>Ventilconvettori a 2 batterie carenati verticali, composti da filtro rigenerabile, batterie in rame-alluminio, bacinella condensa, ventilatore centrifugo, comando a 3 velocità, mobile in lamiera verniciata, piedini e mensole.</v>
          </cell>
          <cell r="C17487"/>
          <cell r="D17487"/>
        </row>
        <row r="17488">
          <cell r="A17488" t="str">
            <v>1M.10.010.0050.a</v>
          </cell>
          <cell r="B17488" t="str">
            <v>- fino a 1400 Wf - fino a 1800 Wr</v>
          </cell>
          <cell r="C17488" t="str">
            <v>cad</v>
          </cell>
          <cell r="D17488" t="str">
            <v>645,98</v>
          </cell>
        </row>
        <row r="17489">
          <cell r="A17489" t="str">
            <v>1M.10.010.0050.b</v>
          </cell>
          <cell r="B17489" t="str">
            <v>- oltre 1400 fino a 2100 Wf - oltre 1800 fino a 2700 Wr</v>
          </cell>
          <cell r="C17489" t="str">
            <v>cad</v>
          </cell>
          <cell r="D17489" t="str">
            <v>684,50</v>
          </cell>
        </row>
        <row r="17490">
          <cell r="A17490" t="str">
            <v>1M.10.010.0050.c</v>
          </cell>
          <cell r="B17490" t="str">
            <v>- oltre 2100 fino a 2900 Wf - oltre 2700 fino a 3600 Wr</v>
          </cell>
          <cell r="C17490" t="str">
            <v>cad</v>
          </cell>
          <cell r="D17490" t="str">
            <v>741,48</v>
          </cell>
        </row>
        <row r="17491">
          <cell r="A17491" t="str">
            <v>1M.10.010.0050.d</v>
          </cell>
          <cell r="B17491" t="str">
            <v>- oltre 2900 fino a 3500 Wf - oltre 3600 fino a 4000 Wr</v>
          </cell>
          <cell r="C17491" t="str">
            <v>cad</v>
          </cell>
          <cell r="D17491" t="str">
            <v>776,93</v>
          </cell>
        </row>
        <row r="17492">
          <cell r="A17492" t="str">
            <v>1M.10.010.0050.e</v>
          </cell>
          <cell r="B17492" t="str">
            <v>- oltre 3500 fino a 4300 Wf - oltre 4000 fino a 5300 Wr</v>
          </cell>
          <cell r="C17492" t="str">
            <v>cad</v>
          </cell>
          <cell r="D17492" t="str">
            <v>821,59</v>
          </cell>
        </row>
        <row r="17493">
          <cell r="A17493" t="str">
            <v>1M.10.010.0050.f</v>
          </cell>
          <cell r="B17493" t="str">
            <v>- oltre 4300 fino a 5000 Wf - oltre 5300 fino a 5600 Wr</v>
          </cell>
          <cell r="C17493" t="str">
            <v>cad</v>
          </cell>
          <cell r="D17493" t="str">
            <v>853,96</v>
          </cell>
        </row>
        <row r="17494">
          <cell r="A17494" t="str">
            <v>1M.10.010.0050.g</v>
          </cell>
          <cell r="B17494" t="str">
            <v>- oltre 5000 fino a 5800 Wf - oltre 5600 fino a 6200 Wr</v>
          </cell>
          <cell r="C17494" t="str">
            <v>cad</v>
          </cell>
          <cell r="D17494" t="str">
            <v>861,69</v>
          </cell>
        </row>
        <row r="17495">
          <cell r="A17495" t="str">
            <v>1M.10.010.0060</v>
          </cell>
          <cell r="B17495" t="str">
            <v>Ventilconvettori a 2 batterie carenati verticali tipo basso, composti da filtro rigenerabile, batterie in rame-alluminio, bacinella condensa, ventilatore centrifugo, comando a 3 velocità e mobile in lamiera verniciata e mensole.</v>
          </cell>
          <cell r="C17495"/>
          <cell r="D17495"/>
        </row>
        <row r="17496">
          <cell r="A17496" t="str">
            <v>1M.10.010.0060.a</v>
          </cell>
          <cell r="B17496" t="str">
            <v>- fino a 1400 Wf - fino a 1800 Wr</v>
          </cell>
          <cell r="C17496" t="str">
            <v>cad</v>
          </cell>
          <cell r="D17496" t="str">
            <v>664,46</v>
          </cell>
        </row>
        <row r="17497">
          <cell r="A17497" t="str">
            <v>1M.10.010.0060.b</v>
          </cell>
          <cell r="B17497" t="str">
            <v>- oltre 1400 fino a 2100 Wf - oltre 1800 fino a 2700 Wr</v>
          </cell>
          <cell r="C17497" t="str">
            <v>cad</v>
          </cell>
          <cell r="D17497" t="str">
            <v>707,61</v>
          </cell>
        </row>
        <row r="17498">
          <cell r="A17498" t="str">
            <v>1M.10.010.0060.c</v>
          </cell>
          <cell r="B17498" t="str">
            <v>- oltre 2100 fino a 2900 Wf - oltre 2700 fino a 3600 Wr</v>
          </cell>
          <cell r="C17498" t="str">
            <v>cad</v>
          </cell>
          <cell r="D17498" t="str">
            <v>770,78</v>
          </cell>
        </row>
        <row r="17499">
          <cell r="A17499" t="str">
            <v>1M.10.010.0060.d</v>
          </cell>
          <cell r="B17499" t="str">
            <v>- oltre 2900 fino a 3500 Wf - oltre 3600 fino a 4000 Wr</v>
          </cell>
          <cell r="C17499" t="str">
            <v>cad</v>
          </cell>
          <cell r="D17499" t="str">
            <v>804,64</v>
          </cell>
        </row>
        <row r="17500">
          <cell r="A17500" t="str">
            <v>1M.10.010.0060.e</v>
          </cell>
          <cell r="B17500" t="str">
            <v>- oltre 3500 fino a 4300 Wf - oltre 4000 fino a 5300 Wr</v>
          </cell>
          <cell r="C17500" t="str">
            <v>cad</v>
          </cell>
          <cell r="D17500" t="str">
            <v>864,75</v>
          </cell>
        </row>
        <row r="17501">
          <cell r="A17501" t="str">
            <v>1M.10.010.0060.f</v>
          </cell>
          <cell r="B17501" t="str">
            <v>- oltre 4300 fino a 5000 Wf - oltre 5300 fino a 5600 Wr</v>
          </cell>
          <cell r="C17501" t="str">
            <v>cad</v>
          </cell>
          <cell r="D17501" t="str">
            <v>895,55</v>
          </cell>
        </row>
        <row r="17502">
          <cell r="A17502" t="str">
            <v>1M.10.010.0060.g</v>
          </cell>
          <cell r="B17502" t="str">
            <v>- oltre 5000 fino a 5800 Wf - oltre 5600 fino a 6200 Wr</v>
          </cell>
          <cell r="C17502" t="str">
            <v>cad</v>
          </cell>
          <cell r="D17502" t="str">
            <v>903,27</v>
          </cell>
        </row>
        <row r="17503">
          <cell r="A17503" t="str">
            <v>1M.10.010.0070</v>
          </cell>
          <cell r="B17503" t="str">
            <v>Ventilconvettori a 2 batterie carenati orizzontali, composti da filtro rigenerabile, batterie in rame-alluminio, bacinella condensa, ventilatore centrifugo, comando a 3 velocità e mobile in lamiera verniciata e mensole.</v>
          </cell>
          <cell r="C17503"/>
          <cell r="D17503"/>
        </row>
        <row r="17504">
          <cell r="A17504" t="str">
            <v>1M.10.010.0070.a</v>
          </cell>
          <cell r="B17504" t="str">
            <v>- fino a 1400 Wf - fino a 1800 Wr</v>
          </cell>
          <cell r="C17504" t="str">
            <v>cad</v>
          </cell>
          <cell r="D17504" t="str">
            <v>687,60</v>
          </cell>
        </row>
        <row r="17505">
          <cell r="A17505" t="str">
            <v>1M.10.010.0070.b</v>
          </cell>
          <cell r="B17505" t="str">
            <v>- oltre 1400 fino a 2100 Wf - oltre 1800 fino a 2700 Wr</v>
          </cell>
          <cell r="C17505" t="str">
            <v>cad</v>
          </cell>
          <cell r="D17505" t="str">
            <v>730,75</v>
          </cell>
        </row>
        <row r="17506">
          <cell r="A17506" t="str">
            <v>1M.10.010.0070.c</v>
          </cell>
          <cell r="B17506" t="str">
            <v>- oltre 2100 fino a 2900 Wf - oltre 2700 fino a 3600 Wr</v>
          </cell>
          <cell r="C17506" t="str">
            <v>cad</v>
          </cell>
          <cell r="D17506" t="str">
            <v>793,91</v>
          </cell>
        </row>
        <row r="17507">
          <cell r="A17507" t="str">
            <v>1M.10.010.0070.d</v>
          </cell>
          <cell r="B17507" t="str">
            <v>- oltre 2900 fino a 3500 Wf - oltre 3600 fino a 4000 Wr</v>
          </cell>
          <cell r="C17507" t="str">
            <v>cad</v>
          </cell>
          <cell r="D17507" t="str">
            <v>827,82</v>
          </cell>
        </row>
        <row r="17508">
          <cell r="A17508" t="str">
            <v>1M.10.010.0070.e</v>
          </cell>
          <cell r="B17508" t="str">
            <v>- oltre 3500 fino a 4300 Wf - oltre 4000 fino a 5300 Wr</v>
          </cell>
          <cell r="C17508" t="str">
            <v>cad</v>
          </cell>
          <cell r="D17508" t="str">
            <v>887,91</v>
          </cell>
        </row>
        <row r="17509">
          <cell r="A17509" t="str">
            <v>1M.10.010.0070.f</v>
          </cell>
          <cell r="B17509" t="str">
            <v>- oltre 4300 fino a 5000 Wf - oltre 5300 fino a 5600 Wr</v>
          </cell>
          <cell r="C17509" t="str">
            <v>cad</v>
          </cell>
          <cell r="D17509" t="str">
            <v>920,26</v>
          </cell>
        </row>
        <row r="17510">
          <cell r="A17510" t="str">
            <v>1M.10.010.0070.g</v>
          </cell>
          <cell r="B17510" t="str">
            <v>- oltre 5000 fino a 5800 Wf - oltre 5600 fino a 6200 Wr</v>
          </cell>
          <cell r="C17510" t="str">
            <v>cad</v>
          </cell>
          <cell r="D17510" t="str">
            <v>927,97</v>
          </cell>
        </row>
        <row r="17511">
          <cell r="A17511" t="str">
            <v>1M.10.010.0080</v>
          </cell>
          <cell r="B17511" t="str">
            <v>Ventilconvettori a 2 batterie da incasso verticali o orizzontali, composti da filtro rigenerabile, batterie in rame-alluminio, bacinella condensa, ventilatore centrifugo e comando a 3 velocità.</v>
          </cell>
          <cell r="C17511"/>
          <cell r="D17511"/>
        </row>
        <row r="17512">
          <cell r="A17512" t="str">
            <v>1M.10.010.0080.a</v>
          </cell>
          <cell r="B17512" t="str">
            <v>- fino a 1400 Wf - fino a 1800 Wr</v>
          </cell>
          <cell r="C17512" t="str">
            <v>cad</v>
          </cell>
          <cell r="D17512" t="str">
            <v>612,07</v>
          </cell>
        </row>
        <row r="17513">
          <cell r="A17513" t="str">
            <v>1M.10.010.0080.b</v>
          </cell>
          <cell r="B17513" t="str">
            <v>- oltre 1400 fino a 2100 Wf - oltre 1800 fino a 2700 Wr</v>
          </cell>
          <cell r="C17513" t="str">
            <v>cad</v>
          </cell>
          <cell r="D17513" t="str">
            <v>647,50</v>
          </cell>
        </row>
        <row r="17514">
          <cell r="A17514" t="str">
            <v>1M.10.010.0080.c</v>
          </cell>
          <cell r="B17514" t="str">
            <v>- oltre 2100 fino a 2900 Wf - oltre 2700 fino a 3600 Wr</v>
          </cell>
          <cell r="C17514" t="str">
            <v>cad</v>
          </cell>
          <cell r="D17514" t="str">
            <v>704,52</v>
          </cell>
        </row>
        <row r="17515">
          <cell r="A17515" t="str">
            <v>1M.10.010.0080.d</v>
          </cell>
          <cell r="B17515" t="str">
            <v>- oltre 2900 fino a 3500 Wf - oltre 3600 fino a 4000 Wr</v>
          </cell>
          <cell r="C17515" t="str">
            <v>cad</v>
          </cell>
          <cell r="D17515" t="str">
            <v>739,95</v>
          </cell>
        </row>
        <row r="17516">
          <cell r="A17516" t="str">
            <v>1M.10.010.0080.e</v>
          </cell>
          <cell r="B17516" t="str">
            <v>- oltre 3500 fino a 4300 Wf - oltre 4000 fino a 5300 Wr</v>
          </cell>
          <cell r="C17516" t="str">
            <v>cad</v>
          </cell>
          <cell r="D17516" t="str">
            <v>786,16</v>
          </cell>
        </row>
        <row r="17517">
          <cell r="A17517" t="str">
            <v>1M.10.010.0080.f</v>
          </cell>
          <cell r="B17517" t="str">
            <v>- oltre 4300 fino a 5000 Wf - oltre 5300 fino a 5600 Wr</v>
          </cell>
          <cell r="C17517" t="str">
            <v>cad</v>
          </cell>
          <cell r="D17517" t="str">
            <v>818,52</v>
          </cell>
        </row>
        <row r="17518">
          <cell r="A17518" t="str">
            <v>1M.10.010.0080.g</v>
          </cell>
          <cell r="B17518" t="str">
            <v>- oltre 5000 fino a 5800 Wf - oltre 5600 fino a 6200 Wr</v>
          </cell>
          <cell r="C17518" t="str">
            <v>cad</v>
          </cell>
          <cell r="D17518" t="str">
            <v>855,49</v>
          </cell>
        </row>
        <row r="17519">
          <cell r="A17519" t="str">
            <v>1M.10.010.0090</v>
          </cell>
          <cell r="B17519" t="str">
            <v>Completamenti per ventilconvettori da incasso comprendenti: griglia in alluminio con cerniere per aspirazione aria da plenum e ispezione; bocchetta in alluminio ad alette regolabili per mandata aria; raccordo da ventilconvettore a bocchetta in lamiera d'acciaio zincata; staffe di sostegno.</v>
          </cell>
          <cell r="C17519"/>
          <cell r="D17519"/>
        </row>
        <row r="17520">
          <cell r="A17520" t="str">
            <v>1M.10.010.0090.a</v>
          </cell>
          <cell r="B17520" t="str">
            <v>- fino a 1400 W</v>
          </cell>
          <cell r="C17520" t="str">
            <v>cad</v>
          </cell>
          <cell r="D17520" t="str">
            <v>176,65</v>
          </cell>
        </row>
        <row r="17521">
          <cell r="A17521" t="str">
            <v>1M.10.010.0090.b</v>
          </cell>
          <cell r="B17521" t="str">
            <v>- oltre 1400 fino a 2100 W</v>
          </cell>
          <cell r="C17521" t="str">
            <v>cad</v>
          </cell>
          <cell r="D17521" t="str">
            <v>196,16</v>
          </cell>
        </row>
        <row r="17522">
          <cell r="A17522" t="str">
            <v>1M.10.010.0090.c</v>
          </cell>
          <cell r="B17522" t="str">
            <v>- oltre 2100 fino a 3500 W</v>
          </cell>
          <cell r="C17522" t="str">
            <v>cad</v>
          </cell>
          <cell r="D17522" t="str">
            <v>209,80</v>
          </cell>
        </row>
        <row r="17523">
          <cell r="A17523" t="str">
            <v>1M.10.010.0090.d</v>
          </cell>
          <cell r="B17523" t="str">
            <v>- oltre 5000 fino a 5800 W</v>
          </cell>
          <cell r="C17523" t="str">
            <v>cad</v>
          </cell>
          <cell r="D17523" t="str">
            <v>224,99</v>
          </cell>
        </row>
        <row r="17524">
          <cell r="A17524" t="str">
            <v>1M.10.010.0100</v>
          </cell>
          <cell r="B17524" t="str">
            <v>Ventilconvettori tipo cassette da incasso a 1 batteria, composti da filtro rigenerabile, batteria in rame-alluminio, bacinella condensa, ventilatore centrifugo, comando a 3 velocità, mobile in lamiera verniciata e mensole.</v>
          </cell>
          <cell r="C17524"/>
          <cell r="D17524"/>
        </row>
        <row r="17525">
          <cell r="A17525" t="str">
            <v>1M.10.010.0100.a</v>
          </cell>
          <cell r="B17525" t="str">
            <v>- fino a 2800 W</v>
          </cell>
          <cell r="C17525" t="str">
            <v>cad</v>
          </cell>
          <cell r="D17525" t="str">
            <v>1.270,17</v>
          </cell>
        </row>
        <row r="17526">
          <cell r="A17526" t="str">
            <v>1M.10.010.0100.b</v>
          </cell>
          <cell r="B17526" t="str">
            <v>- oltre 2800 fino a 4600 W</v>
          </cell>
          <cell r="C17526" t="str">
            <v>cad</v>
          </cell>
          <cell r="D17526" t="str">
            <v>1.279,71</v>
          </cell>
        </row>
        <row r="17527">
          <cell r="A17527" t="str">
            <v>1M.10.010.0100.c</v>
          </cell>
          <cell r="B17527" t="str">
            <v>- oltre 4600 fino a 6000 W</v>
          </cell>
          <cell r="C17527" t="str">
            <v>cad</v>
          </cell>
          <cell r="D17527" t="str">
            <v>1.406,74</v>
          </cell>
        </row>
        <row r="17528">
          <cell r="A17528" t="str">
            <v>1M.10.010.0100.d</v>
          </cell>
          <cell r="B17528" t="str">
            <v>- oltre 6000 fino a 8500 W</v>
          </cell>
          <cell r="C17528" t="str">
            <v>cad</v>
          </cell>
          <cell r="D17528" t="str">
            <v>1.915,18</v>
          </cell>
        </row>
        <row r="17529">
          <cell r="A17529" t="str">
            <v>1M.10.010.0100.e</v>
          </cell>
          <cell r="B17529" t="str">
            <v>- oltre 8500 fino a 12000 W</v>
          </cell>
          <cell r="C17529" t="str">
            <v>cad</v>
          </cell>
          <cell r="D17529" t="str">
            <v>2.042,18</v>
          </cell>
        </row>
        <row r="17530">
          <cell r="A17530" t="str">
            <v>1M.10.010.0110</v>
          </cell>
          <cell r="B17530" t="str">
            <v>Ventilconvettori tipo cassette da incasso a 2 batterie, composti da filtro rigenerabile, batteria in rame-alluminio, bacinella condensa, ventilatore centrifugo, comando a 3 velocità, mobile in lamiera verniciata e mensole.</v>
          </cell>
          <cell r="C17530"/>
          <cell r="D17530"/>
        </row>
        <row r="17531">
          <cell r="A17531" t="str">
            <v>1M.10.010.0110.a</v>
          </cell>
          <cell r="B17531" t="str">
            <v>- fino a 3000 Wf - fino a 4600 Wr</v>
          </cell>
          <cell r="C17531" t="str">
            <v>cad</v>
          </cell>
          <cell r="D17531" t="str">
            <v>1.344,94</v>
          </cell>
        </row>
        <row r="17532">
          <cell r="A17532" t="str">
            <v>1M.10.010.0110.b</v>
          </cell>
          <cell r="B17532" t="str">
            <v>- oltre 3000 fino a 4000 Wf - oltre 4600 fino a 6000 Wr</v>
          </cell>
          <cell r="C17532" t="str">
            <v>cad</v>
          </cell>
          <cell r="D17532" t="str">
            <v>1.416,13</v>
          </cell>
        </row>
        <row r="17533">
          <cell r="A17533" t="str">
            <v>1M.10.010.0110.c</v>
          </cell>
          <cell r="B17533" t="str">
            <v>- oltre 4000 fino a 5000 Wf - oltre 6000 fino a 7500 Wr</v>
          </cell>
          <cell r="C17533" t="str">
            <v>cad</v>
          </cell>
          <cell r="D17533" t="str">
            <v>1.543,04</v>
          </cell>
        </row>
        <row r="17534">
          <cell r="A17534" t="str">
            <v>1M.10.010.0110.d</v>
          </cell>
          <cell r="B17534" t="str">
            <v>- oltre 5000 fino a 7000 Wf - oltre 7500 fino a 11000 Wr</v>
          </cell>
          <cell r="C17534" t="str">
            <v>cad</v>
          </cell>
          <cell r="D17534" t="str">
            <v>2.051,57</v>
          </cell>
        </row>
        <row r="17535">
          <cell r="A17535" t="str">
            <v>1M.10.010.0110.e</v>
          </cell>
          <cell r="B17535" t="str">
            <v>- oltre 7000 fino a 10000 Wf - oltre 11000 fino a 14000 Wr</v>
          </cell>
          <cell r="C17535" t="str">
            <v>cad</v>
          </cell>
          <cell r="D17535" t="str">
            <v>2.178,57</v>
          </cell>
        </row>
        <row r="17536">
          <cell r="A17536" t="str">
            <v>1M.10.010.0120</v>
          </cell>
          <cell r="B17536" t="str">
            <v>Ventilconvettori pensili in vista con lancio in 4 direzioni a 1 batteria, composti da filtro rigenerabile, batteria in rame-alluminio, bacinella condensa, ventilatore centrifugo, comando a 3 velocità, micropompa per sollevamento condensa con sensore, mobile in lamiera verniciata e mensole.</v>
          </cell>
          <cell r="C17536"/>
          <cell r="D17536"/>
        </row>
        <row r="17537">
          <cell r="A17537" t="str">
            <v>1M.10.010.0120.a</v>
          </cell>
          <cell r="B17537" t="str">
            <v>- fino a 4500 W</v>
          </cell>
          <cell r="C17537" t="str">
            <v>cad</v>
          </cell>
          <cell r="D17537" t="str">
            <v>1.291,75</v>
          </cell>
        </row>
        <row r="17538">
          <cell r="A17538" t="str">
            <v>1M.10.010.0120.b</v>
          </cell>
          <cell r="B17538" t="str">
            <v>- oltre 4500 fino a 6500 W</v>
          </cell>
          <cell r="C17538" t="str">
            <v>cad</v>
          </cell>
          <cell r="D17538" t="str">
            <v>1.352,32</v>
          </cell>
        </row>
        <row r="17539">
          <cell r="A17539" t="str">
            <v>1M.10.010.0120.c</v>
          </cell>
          <cell r="B17539" t="str">
            <v>- oltre 6500 fino a 7500 W</v>
          </cell>
          <cell r="C17539" t="str">
            <v>cad</v>
          </cell>
          <cell r="D17539" t="str">
            <v>1.370,33</v>
          </cell>
        </row>
        <row r="17540">
          <cell r="A17540" t="str">
            <v>1M.10.010.0120.d</v>
          </cell>
          <cell r="B17540" t="str">
            <v>- oltre 7500 fino a 8500 W</v>
          </cell>
          <cell r="C17540" t="str">
            <v>cad</v>
          </cell>
          <cell r="D17540" t="str">
            <v>1.480,33</v>
          </cell>
        </row>
        <row r="17541">
          <cell r="A17541" t="str">
            <v>1M.10.010.0120.e</v>
          </cell>
          <cell r="B17541" t="str">
            <v>- oltre 8500 fino a 10000 W</v>
          </cell>
          <cell r="C17541" t="str">
            <v>cad</v>
          </cell>
          <cell r="D17541" t="str">
            <v>1.492,72</v>
          </cell>
        </row>
        <row r="17542">
          <cell r="A17542" t="str">
            <v>1M.10.010.0130</v>
          </cell>
          <cell r="B17542" t="str">
            <v>Aumenti di prezzo per aggiunta di resistenza elettrica a bordo dei ventilconvettori, completa di relay e cablaggi a valle.</v>
          </cell>
          <cell r="C17542"/>
          <cell r="D17542"/>
        </row>
        <row r="17543">
          <cell r="A17543" t="str">
            <v>1M.10.010.0130.a</v>
          </cell>
          <cell r="B17543" t="str">
            <v>- fino a 1400 W - 1 kW</v>
          </cell>
          <cell r="C17543" t="str">
            <v>cad</v>
          </cell>
          <cell r="D17543" t="str">
            <v>190,80</v>
          </cell>
        </row>
        <row r="17544">
          <cell r="A17544" t="str">
            <v>1M.10.010.0130.b</v>
          </cell>
          <cell r="B17544" t="str">
            <v>- oltre 1400 fino a 2100 W - 1,5 kW</v>
          </cell>
          <cell r="C17544" t="str">
            <v>cad</v>
          </cell>
          <cell r="D17544" t="str">
            <v>195,72</v>
          </cell>
        </row>
        <row r="17545">
          <cell r="A17545" t="str">
            <v>1M.10.010.0130.c</v>
          </cell>
          <cell r="B17545" t="str">
            <v>- oltre 2100 fino a 2900 W - 2 kW</v>
          </cell>
          <cell r="C17545" t="str">
            <v>cad</v>
          </cell>
          <cell r="D17545" t="str">
            <v>200,22</v>
          </cell>
        </row>
        <row r="17546">
          <cell r="A17546" t="str">
            <v>1M.10.010.0130.d</v>
          </cell>
          <cell r="B17546" t="str">
            <v>- oltre 2900 fino a 3500 W - 2 kW</v>
          </cell>
          <cell r="C17546" t="str">
            <v>cad</v>
          </cell>
          <cell r="D17546" t="str">
            <v>204,73</v>
          </cell>
        </row>
        <row r="17547">
          <cell r="A17547" t="str">
            <v>1M.10.010.0130.e</v>
          </cell>
          <cell r="B17547" t="str">
            <v>- oltre 3500 fino a 4300 W - 2,5 kW</v>
          </cell>
          <cell r="C17547" t="str">
            <v>cad</v>
          </cell>
          <cell r="D17547" t="str">
            <v>208,82</v>
          </cell>
        </row>
        <row r="17548">
          <cell r="A17548" t="str">
            <v>1M.10.010.0130.f</v>
          </cell>
          <cell r="B17548" t="str">
            <v>- oltre 4300 fino a 5000 W - 2,5 kW</v>
          </cell>
          <cell r="C17548" t="str">
            <v>cad</v>
          </cell>
          <cell r="D17548" t="str">
            <v>212,92</v>
          </cell>
        </row>
        <row r="17549">
          <cell r="A17549" t="str">
            <v>1M.10.010.0130.g</v>
          </cell>
          <cell r="B17549" t="str">
            <v>- oltre 5000 fino a 5800 W - 2,75 kW</v>
          </cell>
          <cell r="C17549" t="str">
            <v>cad</v>
          </cell>
          <cell r="D17549" t="str">
            <v>217,01</v>
          </cell>
        </row>
        <row r="17550">
          <cell r="A17550" t="str">
            <v>1M.10.020</v>
          </cell>
          <cell r="B17550" t="str">
            <v>AEROCONDIZIONATORI</v>
          </cell>
          <cell r="C17550"/>
          <cell r="D17550"/>
        </row>
        <row r="17551">
          <cell r="A17551" t="str">
            <v>1M.10.020.0010</v>
          </cell>
          <cell r="B17551" t="str">
            <v>Aerocondizionatori a lancio orizzontale con batteria in rame-alluminio e motore alimentato a 380 V - 3f - 50 Hz, a 2 velocità, completi di bacinella condensa, rete antinfortunistica e mensole.</v>
          </cell>
          <cell r="C17551"/>
          <cell r="D17551"/>
        </row>
        <row r="17552">
          <cell r="A17552" t="str">
            <v>1M.10.020.0010.a</v>
          </cell>
          <cell r="B17552" t="str">
            <v>- fino a 4,5 kWf - fino a 20 kWt</v>
          </cell>
          <cell r="C17552" t="str">
            <v>cad</v>
          </cell>
          <cell r="D17552" t="str">
            <v>1.018,09</v>
          </cell>
        </row>
        <row r="17553">
          <cell r="A17553" t="str">
            <v>1M.10.020.0010.b</v>
          </cell>
          <cell r="B17553" t="str">
            <v>- oltre 4,5 fino a 9 kWf - oltre 20 fino a 40 kWt</v>
          </cell>
          <cell r="C17553" t="str">
            <v>cad</v>
          </cell>
          <cell r="D17553" t="str">
            <v>1.151,99</v>
          </cell>
        </row>
        <row r="17554">
          <cell r="A17554" t="str">
            <v>1M.10.020.0010.c</v>
          </cell>
          <cell r="B17554" t="str">
            <v>- oltre 9 fino a 18 kWf - oltre 40 fino a 80 kWt</v>
          </cell>
          <cell r="C17554" t="str">
            <v>cad</v>
          </cell>
          <cell r="D17554" t="str">
            <v>1.292,71</v>
          </cell>
        </row>
        <row r="17555">
          <cell r="A17555" t="str">
            <v>1M.10.020.0010.d</v>
          </cell>
          <cell r="B17555" t="str">
            <v>- oltre 18 fino a 36 kWf - oltre 80 fino a 160 kWt</v>
          </cell>
          <cell r="C17555" t="str">
            <v>cad</v>
          </cell>
          <cell r="D17555" t="str">
            <v>1.959,42</v>
          </cell>
        </row>
        <row r="17556">
          <cell r="A17556" t="str">
            <v>1M.10.020.0020</v>
          </cell>
          <cell r="B17556" t="str">
            <v>Aerocondizionatori a lancio verticale con batteria in rame-alluminio e motore alimentato a 380 V - 3f - 50 Hz, a 2 velocità, completi di bacinella condensa, rete antinfortunistica e mensole.</v>
          </cell>
          <cell r="C17556"/>
          <cell r="D17556"/>
        </row>
        <row r="17557">
          <cell r="A17557" t="str">
            <v>1M.10.020.0020.a</v>
          </cell>
          <cell r="B17557" t="str">
            <v>- fino a 3 kWf - fino a 20 kWt</v>
          </cell>
          <cell r="C17557" t="str">
            <v>cad</v>
          </cell>
          <cell r="D17557" t="str">
            <v>1.087,76</v>
          </cell>
        </row>
        <row r="17558">
          <cell r="A17558" t="str">
            <v>1M.10.020.0020.b</v>
          </cell>
          <cell r="B17558" t="str">
            <v>- oltre 3 fino a 6 kWf - oltre 20 fino a 40 kWt</v>
          </cell>
          <cell r="C17558" t="str">
            <v>cad</v>
          </cell>
          <cell r="D17558" t="str">
            <v>1.361,00</v>
          </cell>
        </row>
        <row r="17559">
          <cell r="A17559" t="str">
            <v>1M.10.020.0020.c</v>
          </cell>
          <cell r="B17559" t="str">
            <v>- oltre 6 fino a 12 kWf - oltre 40 fino a 60 kWt</v>
          </cell>
          <cell r="C17559" t="str">
            <v>cad</v>
          </cell>
          <cell r="D17559" t="str">
            <v>1.571,41</v>
          </cell>
        </row>
        <row r="17560">
          <cell r="A17560" t="str">
            <v>1M.10.020.0020.d</v>
          </cell>
          <cell r="B17560" t="str">
            <v>- oltre 12 fino a 16 kWf - oltre 60 fino a 85 kWt</v>
          </cell>
          <cell r="C17560" t="str">
            <v>cad</v>
          </cell>
          <cell r="D17560" t="str">
            <v>1.982,65</v>
          </cell>
        </row>
        <row r="17561">
          <cell r="A17561" t="str">
            <v>1M.10.020.0020.e</v>
          </cell>
          <cell r="B17561" t="str">
            <v>- oltre 16 fino a 20 kWf - oltre 85 fino a 100 kWt</v>
          </cell>
          <cell r="C17561" t="str">
            <v>cad</v>
          </cell>
          <cell r="D17561" t="str">
            <v>2.078,29</v>
          </cell>
        </row>
        <row r="17562">
          <cell r="A17562" t="str">
            <v>1M.10.030</v>
          </cell>
          <cell r="B17562" t="str">
            <v>RADIATORI E CONVETTORI</v>
          </cell>
          <cell r="C17562"/>
          <cell r="D17562"/>
        </row>
        <row r="17563">
          <cell r="A17563" t="str">
            <v>1M.10.030.0010</v>
          </cell>
          <cell r="B17563" t="str">
            <v>Radiatori in ghisa tipo a piastra con altezza fino a mm 900, pressione massima d'esercizio bar 6, verniciati di bianco, completi di raccordi, guarnizioni e staffaggi.</v>
          </cell>
          <cell r="C17563"/>
          <cell r="D17563"/>
        </row>
        <row r="17564">
          <cell r="A17564" t="str">
            <v>1M.10.030.0010.a</v>
          </cell>
          <cell r="B17564" t="str">
            <v>- fino a 0,300 kW - fino a 600 mm - 2 colonne</v>
          </cell>
          <cell r="C17564" t="str">
            <v>kw</v>
          </cell>
          <cell r="D17564" t="str">
            <v>649,88</v>
          </cell>
        </row>
        <row r="17565">
          <cell r="A17565" t="str">
            <v>1M.10.030.0010.b</v>
          </cell>
          <cell r="B17565" t="str">
            <v>- fino a 0,300 KW - fino a 600 mm - da 3 a 6 colonne</v>
          </cell>
          <cell r="C17565" t="str">
            <v>kw</v>
          </cell>
          <cell r="D17565" t="str">
            <v>605,19</v>
          </cell>
        </row>
        <row r="17566">
          <cell r="A17566" t="str">
            <v>1M.10.030.0010.c</v>
          </cell>
          <cell r="B17566" t="str">
            <v>- fino a 0,300 KW - oltre 600 mm - 2 colonne</v>
          </cell>
          <cell r="C17566" t="str">
            <v>kw</v>
          </cell>
          <cell r="D17566" t="str">
            <v>577,91</v>
          </cell>
        </row>
        <row r="17567">
          <cell r="A17567" t="str">
            <v>1M.10.030.0010.d</v>
          </cell>
          <cell r="B17567" t="str">
            <v>- fino a 0,300 KW - oltre 600 mm - da 3 a 6 colonne</v>
          </cell>
          <cell r="C17567" t="str">
            <v>kw</v>
          </cell>
          <cell r="D17567" t="str">
            <v>535,45</v>
          </cell>
        </row>
        <row r="17568">
          <cell r="A17568" t="str">
            <v>1M.10.030.0010.e</v>
          </cell>
          <cell r="B17568" t="str">
            <v>- oltre 0,300 fino a 0,500 KW - fino a 600 mm - 2 colonne</v>
          </cell>
          <cell r="C17568" t="str">
            <v>kw</v>
          </cell>
          <cell r="D17568" t="str">
            <v>564,36</v>
          </cell>
        </row>
        <row r="17569">
          <cell r="A17569" t="str">
            <v>1M.10.030.0010.f</v>
          </cell>
          <cell r="B17569" t="str">
            <v>- oltre 0,300 fino a 0,500 KW - fino a 600 mm - da 3 a 6 colonne</v>
          </cell>
          <cell r="C17569" t="str">
            <v>kw</v>
          </cell>
          <cell r="D17569" t="str">
            <v>502,35</v>
          </cell>
        </row>
        <row r="17570">
          <cell r="A17570" t="str">
            <v>1M.10.030.0010.g</v>
          </cell>
          <cell r="B17570" t="str">
            <v>- oltre 0,300 fino a 0,500 KW - oltre 600 mm - 2 colonne</v>
          </cell>
          <cell r="C17570" t="str">
            <v>kw</v>
          </cell>
          <cell r="D17570" t="str">
            <v>479,91</v>
          </cell>
        </row>
        <row r="17571">
          <cell r="A17571" t="str">
            <v>1M.10.030.0010.h</v>
          </cell>
          <cell r="B17571" t="str">
            <v>- oltre 0,300 fino a 0,500 KW - oltre 600 mm - da 3 a 6 colonne</v>
          </cell>
          <cell r="C17571" t="str">
            <v>kw</v>
          </cell>
          <cell r="D17571" t="str">
            <v>430,05</v>
          </cell>
        </row>
        <row r="17572">
          <cell r="A17572" t="str">
            <v>1M.10.030.0010.i</v>
          </cell>
          <cell r="B17572" t="str">
            <v>- oltre 0,500 fino a 0,800 KW - fino a 600 mm - 2 colonne</v>
          </cell>
          <cell r="C17572" t="str">
            <v>kw</v>
          </cell>
          <cell r="D17572" t="str">
            <v>485,33</v>
          </cell>
        </row>
        <row r="17573">
          <cell r="A17573" t="str">
            <v>1M.10.030.0010.j</v>
          </cell>
          <cell r="B17573" t="str">
            <v>- oltre 0,500 fino a 0,800 KW - fino a 600 mm - da 3 a 6 colonne</v>
          </cell>
          <cell r="C17573" t="str">
            <v>kw</v>
          </cell>
          <cell r="D17573" t="str">
            <v>393,16</v>
          </cell>
        </row>
        <row r="17574">
          <cell r="A17574" t="str">
            <v>1M.10.030.0010.k</v>
          </cell>
          <cell r="B17574" t="str">
            <v>- oltre 0,500 fino a 0,800 KW - oltre 600 mm - 2 colonne</v>
          </cell>
          <cell r="C17574" t="str">
            <v>kw</v>
          </cell>
          <cell r="D17574" t="str">
            <v>409,39</v>
          </cell>
        </row>
        <row r="17575">
          <cell r="A17575" t="str">
            <v>1M.10.030.0010.l</v>
          </cell>
          <cell r="B17575" t="str">
            <v>- oltre 0,500 fino a 0,800 KW - oltre 600 mm - da 3 a 6 colonne</v>
          </cell>
          <cell r="C17575" t="str">
            <v>kw</v>
          </cell>
          <cell r="D17575" t="str">
            <v>370,08</v>
          </cell>
        </row>
        <row r="17576">
          <cell r="A17576" t="str">
            <v>1M.10.030.0010.m</v>
          </cell>
          <cell r="B17576" t="str">
            <v>- oltre 0,800 fino a 1,200 KW - fino a 600 mm - 2 colonne</v>
          </cell>
          <cell r="C17576" t="str">
            <v>kw</v>
          </cell>
          <cell r="D17576" t="str">
            <v>373,42</v>
          </cell>
        </row>
        <row r="17577">
          <cell r="A17577" t="str">
            <v>1M.10.030.0010.n</v>
          </cell>
          <cell r="B17577" t="str">
            <v>- oltre 0,800 fino a 1,200 KW - fino a 600 mm - da 3 a 6 colonne</v>
          </cell>
          <cell r="C17577" t="str">
            <v>kw</v>
          </cell>
          <cell r="D17577" t="str">
            <v>311,07</v>
          </cell>
        </row>
        <row r="17578">
          <cell r="A17578" t="str">
            <v>1M.10.030.0010.o</v>
          </cell>
          <cell r="B17578" t="str">
            <v>- oltre 0,800 fino a 1,200 KW - oltre 600 mm - 2 colonne</v>
          </cell>
          <cell r="C17578" t="str">
            <v>kw</v>
          </cell>
          <cell r="D17578" t="str">
            <v>342,25</v>
          </cell>
        </row>
        <row r="17579">
          <cell r="A17579" t="str">
            <v>1M.10.030.0010.p</v>
          </cell>
          <cell r="B17579" t="str">
            <v>- oltre 0,800 fino a 1,200 KW - oltre 600 mm - da 3 a 6 colonne</v>
          </cell>
          <cell r="C17579" t="str">
            <v>kw</v>
          </cell>
          <cell r="D17579" t="str">
            <v>295,49</v>
          </cell>
        </row>
        <row r="17580">
          <cell r="A17580" t="str">
            <v>1M.10.030.0010.q</v>
          </cell>
          <cell r="B17580" t="str">
            <v>- oltre 1,200 fino a 1,700 KW - fino a 600 mm - 2 colonne</v>
          </cell>
          <cell r="C17580" t="str">
            <v>kw</v>
          </cell>
          <cell r="D17580" t="str">
            <v>323,91</v>
          </cell>
        </row>
        <row r="17581">
          <cell r="A17581" t="str">
            <v>1M.10.030.0010.r</v>
          </cell>
          <cell r="B17581" t="str">
            <v>- oltre 1,200 fino a 1,700 KW - fino a 600 mm - da 3 a 6 colonne</v>
          </cell>
          <cell r="C17581" t="str">
            <v>kw</v>
          </cell>
          <cell r="D17581" t="str">
            <v>254,09</v>
          </cell>
        </row>
        <row r="17582">
          <cell r="A17582" t="str">
            <v>1M.10.030.0010.s</v>
          </cell>
          <cell r="B17582" t="str">
            <v>- oltre 1,200 fino a 1,700 KW - oltre 600 mm - 2 colonne</v>
          </cell>
          <cell r="C17582" t="str">
            <v>kw</v>
          </cell>
          <cell r="D17582" t="str">
            <v>315,12</v>
          </cell>
        </row>
        <row r="17583">
          <cell r="A17583" t="str">
            <v>1M.10.030.0010.t</v>
          </cell>
          <cell r="B17583" t="str">
            <v>- oltre 1,200 fino a 1,700 KW - oltre 600 mm - da 3 a 6 colonne</v>
          </cell>
          <cell r="C17583" t="str">
            <v>kw</v>
          </cell>
          <cell r="D17583" t="str">
            <v>231,06</v>
          </cell>
        </row>
        <row r="17584">
          <cell r="A17584" t="str">
            <v>1M.10.030.0010.u</v>
          </cell>
          <cell r="B17584" t="str">
            <v>- oltre 1,700 fino a 2,300 KW - fino a 600 mm - da 3 a 6 colonne</v>
          </cell>
          <cell r="C17584" t="str">
            <v>kw</v>
          </cell>
          <cell r="D17584" t="str">
            <v>206,92</v>
          </cell>
        </row>
        <row r="17585">
          <cell r="A17585" t="str">
            <v>1M.10.030.0010.v</v>
          </cell>
          <cell r="B17585" t="str">
            <v>- oltre 1,700 fino a 2,300 KW - oltre 600 mm - 2 colonne</v>
          </cell>
          <cell r="C17585" t="str">
            <v>kw</v>
          </cell>
          <cell r="D17585" t="str">
            <v>228,05</v>
          </cell>
        </row>
        <row r="17586">
          <cell r="A17586" t="str">
            <v>1M.10.030.0010.w</v>
          </cell>
          <cell r="B17586" t="str">
            <v>- oltre 1,700 fino a 2,300 KW - oltre 600 mm - da 3 a 6 colonne</v>
          </cell>
          <cell r="C17586" t="str">
            <v>kw</v>
          </cell>
          <cell r="D17586" t="str">
            <v>191,33</v>
          </cell>
        </row>
        <row r="17587">
          <cell r="A17587" t="str">
            <v>1M.10.030.0010.x</v>
          </cell>
          <cell r="B17587" t="str">
            <v>- oltre 2,300 fino a 5,000 KW - fino a 600 mm - da 3 a 6 colonne</v>
          </cell>
          <cell r="C17587" t="str">
            <v>kw</v>
          </cell>
          <cell r="D17587" t="str">
            <v>211,40</v>
          </cell>
        </row>
        <row r="17588">
          <cell r="A17588" t="str">
            <v>1M.10.030.0010.y</v>
          </cell>
          <cell r="B17588" t="str">
            <v>- oltre 2,300 fino a 5,000 KW - oltre 600 mm - da 3 a 6 colonne</v>
          </cell>
          <cell r="C17588" t="str">
            <v>kw</v>
          </cell>
          <cell r="D17588" t="str">
            <v>190,26</v>
          </cell>
        </row>
        <row r="17589">
          <cell r="A17589" t="str">
            <v>1M.10.030.0020</v>
          </cell>
          <cell r="B17589" t="str">
            <v>Radiatori in alluminio con o senza aperture frontali con profondità fino a mm 100 e altezza fino a mm 900, pressione massima d'esercizio bar 6, verniciati di bianco, completi di raccordi, guarnizioni e staffaggi.</v>
          </cell>
          <cell r="C17589"/>
          <cell r="D17589"/>
        </row>
        <row r="17590">
          <cell r="A17590" t="str">
            <v>1M.10.030.0020.a</v>
          </cell>
          <cell r="B17590" t="str">
            <v>- fino a 0,300 KW - fino a 300 mm - 9 colonne</v>
          </cell>
          <cell r="C17590" t="str">
            <v>kw</v>
          </cell>
          <cell r="D17590" t="str">
            <v>750,34</v>
          </cell>
        </row>
        <row r="17591">
          <cell r="A17591" t="str">
            <v>1M.10.030.0020.b</v>
          </cell>
          <cell r="B17591" t="str">
            <v>- fino a 0,300 KW - oltre 300 mm - 2 colonne</v>
          </cell>
          <cell r="C17591" t="str">
            <v>kw</v>
          </cell>
          <cell r="D17591" t="str">
            <v>947,18</v>
          </cell>
        </row>
        <row r="17592">
          <cell r="A17592" t="str">
            <v>1M.10.030.0020.c</v>
          </cell>
          <cell r="B17592" t="str">
            <v>- fino a 0,300 KW - oltre 300 mm - da 3 a 6 colonne</v>
          </cell>
          <cell r="C17592" t="str">
            <v>kw</v>
          </cell>
          <cell r="D17592" t="str">
            <v>689,87</v>
          </cell>
        </row>
        <row r="17593">
          <cell r="A17593" t="str">
            <v>1M.10.030.0020.d</v>
          </cell>
          <cell r="B17593" t="str">
            <v>- oltre 0,300 fino a 0,500 KW - fino a 300 mm - 9 colonne</v>
          </cell>
          <cell r="C17593" t="str">
            <v>kw</v>
          </cell>
          <cell r="D17593" t="str">
            <v>567,08</v>
          </cell>
        </row>
        <row r="17594">
          <cell r="A17594" t="str">
            <v>1M.10.030.0020.e</v>
          </cell>
          <cell r="B17594" t="str">
            <v>- oltre 0,300 fino a 0,500 KW - oltre 300 mm - 2 colonne</v>
          </cell>
          <cell r="C17594" t="str">
            <v>kw</v>
          </cell>
          <cell r="D17594" t="str">
            <v>480,70</v>
          </cell>
        </row>
        <row r="17595">
          <cell r="A17595" t="str">
            <v>1M.10.030.0020.f</v>
          </cell>
          <cell r="B17595" t="str">
            <v>- oltre 0,300 fino a 0,500 KW - oltre 300 mm - da 3 a 6 colonne</v>
          </cell>
          <cell r="C17595" t="str">
            <v>kw</v>
          </cell>
          <cell r="D17595" t="str">
            <v>423,30</v>
          </cell>
        </row>
        <row r="17596">
          <cell r="A17596" t="str">
            <v>1M.10.030.0020.g</v>
          </cell>
          <cell r="B17596" t="str">
            <v>- oltre 0,500 fino a 0,800 KW - fino a 300 mm - 9 colonne</v>
          </cell>
          <cell r="C17596" t="str">
            <v>kw</v>
          </cell>
          <cell r="D17596" t="str">
            <v>383,82</v>
          </cell>
        </row>
        <row r="17597">
          <cell r="A17597" t="str">
            <v>1M.10.030.0020.h</v>
          </cell>
          <cell r="B17597" t="str">
            <v>- oltre 0,500 fino a 0,800 KW - oltre 300 mm - 2 colonne</v>
          </cell>
          <cell r="C17597" t="str">
            <v>kw</v>
          </cell>
          <cell r="D17597" t="str">
            <v>364,09</v>
          </cell>
        </row>
        <row r="17598">
          <cell r="A17598" t="str">
            <v>1M.10.030.0020.i</v>
          </cell>
          <cell r="B17598" t="str">
            <v>- oltre 0,500 fino a 0,800 KW - oltre 300 mm - da 3 a 6 colonne</v>
          </cell>
          <cell r="C17598" t="str">
            <v>kw</v>
          </cell>
          <cell r="D17598" t="str">
            <v>379,52</v>
          </cell>
        </row>
        <row r="17599">
          <cell r="A17599" t="str">
            <v>1M.10.030.0020.j</v>
          </cell>
          <cell r="B17599" t="str">
            <v>- oltre 0,800 fino a 1,200 KW - fino a 300 mm - 9 colonne</v>
          </cell>
          <cell r="C17599" t="str">
            <v>kw</v>
          </cell>
          <cell r="D17599" t="str">
            <v>322,74</v>
          </cell>
        </row>
        <row r="17600">
          <cell r="A17600" t="str">
            <v>1M.10.030.0020.k</v>
          </cell>
          <cell r="B17600" t="str">
            <v>- oltre 0,800 fino a 1,200 KW - oltre 300 mm - 2 colonne</v>
          </cell>
          <cell r="C17600" t="str">
            <v>kw</v>
          </cell>
          <cell r="D17600" t="str">
            <v>297,44</v>
          </cell>
        </row>
        <row r="17601">
          <cell r="A17601" t="str">
            <v>1M.10.030.0020.l</v>
          </cell>
          <cell r="B17601" t="str">
            <v>- oltre 0,800 fino a 1,200 KW - oltre 300 mm - da 3 a 6 colonne</v>
          </cell>
          <cell r="C17601" t="str">
            <v>kw</v>
          </cell>
          <cell r="D17601" t="str">
            <v>312,87</v>
          </cell>
        </row>
        <row r="17602">
          <cell r="A17602" t="str">
            <v>1M.10.030.0020.m</v>
          </cell>
          <cell r="B17602" t="str">
            <v>- oltre 1,200 fino a 1,700 KW - fino a 300 mm - 9 colonne</v>
          </cell>
          <cell r="C17602" t="str">
            <v>kw</v>
          </cell>
          <cell r="D17602" t="str">
            <v>294,98</v>
          </cell>
        </row>
        <row r="17603">
          <cell r="A17603" t="str">
            <v>1M.10.030.0020.n</v>
          </cell>
          <cell r="B17603" t="str">
            <v>- oltre 1,200 fino a 1,700 KW - oltre 300 mm - 2 colonne</v>
          </cell>
          <cell r="C17603" t="str">
            <v>kw</v>
          </cell>
          <cell r="D17603" t="str">
            <v>264,12</v>
          </cell>
        </row>
        <row r="17604">
          <cell r="A17604" t="str">
            <v>1M.10.030.0020.o</v>
          </cell>
          <cell r="B17604" t="str">
            <v>- oltre 1,200 fino a 1,700 KW - oltre 300 mm - da 3 a 6 colonne</v>
          </cell>
          <cell r="C17604" t="str">
            <v>kw</v>
          </cell>
          <cell r="D17604" t="str">
            <v>274,00</v>
          </cell>
        </row>
        <row r="17605">
          <cell r="A17605" t="str">
            <v>1M.10.030.0020.p</v>
          </cell>
          <cell r="B17605" t="str">
            <v>- oltre 1,700 fino a 2,300 KW - fino a 300 mm - 9 colonne</v>
          </cell>
          <cell r="C17605" t="str">
            <v>kw</v>
          </cell>
          <cell r="D17605" t="str">
            <v>267,20</v>
          </cell>
        </row>
        <row r="17606">
          <cell r="A17606" t="str">
            <v>1M.10.030.0020.q</v>
          </cell>
          <cell r="B17606" t="str">
            <v>- oltre 1,700 fino a 2,300 KW - oltre 300 mm - 2 colonne</v>
          </cell>
          <cell r="C17606" t="str">
            <v>kw</v>
          </cell>
          <cell r="D17606" t="str">
            <v>241,90</v>
          </cell>
        </row>
        <row r="17607">
          <cell r="A17607" t="str">
            <v>1M.10.030.0020.r</v>
          </cell>
          <cell r="B17607" t="str">
            <v>- oltre 1,700 fino a 2,300 KW - oltre 300 mm - da 3 a 6 colonne</v>
          </cell>
          <cell r="C17607" t="str">
            <v>kw</v>
          </cell>
          <cell r="D17607" t="str">
            <v>251,79</v>
          </cell>
        </row>
        <row r="17608">
          <cell r="A17608" t="str">
            <v>1M.10.030.0020.s</v>
          </cell>
          <cell r="B17608" t="str">
            <v>- oltre 2,300 fino a 5,000 KW - fino a 300 mm - 9 colonne</v>
          </cell>
          <cell r="C17608" t="str">
            <v>kw</v>
          </cell>
          <cell r="D17608" t="str">
            <v>256,10</v>
          </cell>
        </row>
        <row r="17609">
          <cell r="A17609" t="str">
            <v>1M.10.030.0020.t</v>
          </cell>
          <cell r="B17609" t="str">
            <v>- oltre 2,300 fino a 5,000 KW - oltre 300 mm - 2 colonne</v>
          </cell>
          <cell r="C17609" t="str">
            <v>kw</v>
          </cell>
          <cell r="D17609" t="str">
            <v>225,25</v>
          </cell>
        </row>
        <row r="17610">
          <cell r="A17610" t="str">
            <v>1M.10.030.0020.u</v>
          </cell>
          <cell r="B17610" t="str">
            <v>- oltre 2,300 fino a 5,000 KW - oltre 300 mm - da 3 a 6 colonne</v>
          </cell>
          <cell r="C17610" t="str">
            <v>kw</v>
          </cell>
          <cell r="D17610" t="str">
            <v>204,27</v>
          </cell>
        </row>
        <row r="17611">
          <cell r="A17611" t="str">
            <v>1M.10.030.0030</v>
          </cell>
          <cell r="B17611" t="str">
            <v>Radiatori in alluminio con o senza aperture frontali con profondità fino a mm 100 e altezza fino a mm 900, pressione massima d'esercizio bar 6, verniciati di bianco, completi di raccordi, guarnizioni e staffaggi.</v>
          </cell>
          <cell r="C17611"/>
          <cell r="D17611"/>
        </row>
        <row r="17612">
          <cell r="A17612" t="str">
            <v>1M.10.030.0030.a</v>
          </cell>
          <cell r="B17612" t="str">
            <v>- fino a 0,300 KW - fino a 500 mm</v>
          </cell>
          <cell r="C17612" t="str">
            <v>kw</v>
          </cell>
          <cell r="D17612" t="str">
            <v>408,69</v>
          </cell>
        </row>
        <row r="17613">
          <cell r="A17613" t="str">
            <v>1M.10.030.0030.b</v>
          </cell>
          <cell r="B17613" t="str">
            <v>- fino a 0,300 KW - oltre 500 mm</v>
          </cell>
          <cell r="C17613" t="str">
            <v>kw</v>
          </cell>
          <cell r="D17613" t="str">
            <v>385,48</v>
          </cell>
        </row>
        <row r="17614">
          <cell r="A17614" t="str">
            <v>1M.10.030.0030.c</v>
          </cell>
          <cell r="B17614" t="str">
            <v>- oltre 0,300 fino a 0,500 KW - fino a 500 mm</v>
          </cell>
          <cell r="C17614" t="str">
            <v>kw</v>
          </cell>
          <cell r="D17614" t="str">
            <v>305,37</v>
          </cell>
        </row>
        <row r="17615">
          <cell r="A17615" t="str">
            <v>1M.10.030.0030.d</v>
          </cell>
          <cell r="B17615" t="str">
            <v>- oltre 0,300 fino a 0,500 KW - oltre 500 mm</v>
          </cell>
          <cell r="C17615" t="str">
            <v>kw</v>
          </cell>
          <cell r="D17615" t="str">
            <v>272,99</v>
          </cell>
        </row>
        <row r="17616">
          <cell r="A17616" t="str">
            <v>1M.10.030.0030.e</v>
          </cell>
          <cell r="B17616" t="str">
            <v>- oltre 0,500 fino a 0,800 KW - fino a 500 mm</v>
          </cell>
          <cell r="C17616" t="str">
            <v>kw</v>
          </cell>
          <cell r="D17616" t="str">
            <v>243,01</v>
          </cell>
        </row>
        <row r="17617">
          <cell r="A17617" t="str">
            <v>1M.10.030.0030.f</v>
          </cell>
          <cell r="B17617" t="str">
            <v>- oltre 0,500 fino a 0,800 KW - oltre 500 mm</v>
          </cell>
          <cell r="C17617" t="str">
            <v>kw</v>
          </cell>
          <cell r="D17617" t="str">
            <v>209,59</v>
          </cell>
        </row>
        <row r="17618">
          <cell r="A17618" t="str">
            <v>1M.10.030.0030.g</v>
          </cell>
          <cell r="B17618" t="str">
            <v>- oltre 0,800 fino a 1,200 KW - fino a 500 mm</v>
          </cell>
          <cell r="C17618" t="str">
            <v>kw</v>
          </cell>
          <cell r="D17618" t="str">
            <v>215,15</v>
          </cell>
        </row>
        <row r="17619">
          <cell r="A17619" t="str">
            <v>1M.10.030.0030.h</v>
          </cell>
          <cell r="B17619" t="str">
            <v>- oltre 0,800 fino a 1,200 KW - oltre 500 mm</v>
          </cell>
          <cell r="C17619" t="str">
            <v>kw</v>
          </cell>
          <cell r="D17619" t="str">
            <v>174,86</v>
          </cell>
        </row>
        <row r="17620">
          <cell r="A17620" t="str">
            <v>1M.10.030.0030.i</v>
          </cell>
          <cell r="B17620" t="str">
            <v>- oltre 1,200 fino a 1,700 KW - fino a 500 mm</v>
          </cell>
          <cell r="C17620" t="str">
            <v>kw</v>
          </cell>
          <cell r="D17620" t="str">
            <v>194,59</v>
          </cell>
        </row>
        <row r="17621">
          <cell r="A17621" t="str">
            <v>1M.10.030.0030.j</v>
          </cell>
          <cell r="B17621" t="str">
            <v>- oltre 1,200 fino a 1,700 KW - oltre 500 mm</v>
          </cell>
          <cell r="C17621" t="str">
            <v>kw</v>
          </cell>
          <cell r="D17621" t="str">
            <v>154,56</v>
          </cell>
        </row>
        <row r="17622">
          <cell r="A17622" t="str">
            <v>1M.10.030.0030.k</v>
          </cell>
          <cell r="B17622" t="str">
            <v>- oltre 1,700 fino a 2,300 KW - fino a 500 mm</v>
          </cell>
          <cell r="C17622" t="str">
            <v>kw</v>
          </cell>
          <cell r="D17622" t="str">
            <v>181,39</v>
          </cell>
        </row>
        <row r="17623">
          <cell r="A17623" t="str">
            <v>1M.10.030.0030.l</v>
          </cell>
          <cell r="B17623" t="str">
            <v>- oltre 1,700 fino a 2,300 KW - oltre 500 mm</v>
          </cell>
          <cell r="C17623" t="str">
            <v>kw</v>
          </cell>
          <cell r="D17623" t="str">
            <v>146,81</v>
          </cell>
        </row>
        <row r="17624">
          <cell r="A17624" t="str">
            <v>1M.10.030.0030.m</v>
          </cell>
          <cell r="B17624" t="str">
            <v>- oltre 2,300 fino a 5,000 KW - fino a 500 mm</v>
          </cell>
          <cell r="C17624" t="str">
            <v>kw</v>
          </cell>
          <cell r="D17624" t="str">
            <v>167,01</v>
          </cell>
        </row>
        <row r="17625">
          <cell r="A17625" t="str">
            <v>1M.10.030.0030.n</v>
          </cell>
          <cell r="B17625" t="str">
            <v>- oltre 2,300 fino a 5,000 KW - oltre 500 mm</v>
          </cell>
          <cell r="C17625" t="str">
            <v>kw</v>
          </cell>
          <cell r="D17625" t="str">
            <v>128,35</v>
          </cell>
        </row>
        <row r="17626">
          <cell r="A17626" t="str">
            <v>1M.10.030.0040</v>
          </cell>
          <cell r="B17626" t="str">
            <v>Radiatori in acciaio tipo a piastra con altezza fino a 900 mm, pressione massima d'esercizio 10 bar, verniciati di bianco, completi di raccordi, guarnizioni e staffaggi.</v>
          </cell>
          <cell r="C17626"/>
          <cell r="D17626"/>
        </row>
        <row r="17627">
          <cell r="A17627" t="str">
            <v>1M.10.030.0040.a</v>
          </cell>
          <cell r="B17627" t="str">
            <v>- fino a 0,300 KW - H fino a 450 mm - P fino a 65 mm</v>
          </cell>
          <cell r="C17627" t="str">
            <v>kw</v>
          </cell>
          <cell r="D17627" t="str">
            <v>628,90</v>
          </cell>
        </row>
        <row r="17628">
          <cell r="A17628" t="str">
            <v>1M.10.030.0040.b</v>
          </cell>
          <cell r="B17628" t="str">
            <v>- fino a 0,300 KW - H fino a 450 mm - P oltre 65 mm</v>
          </cell>
          <cell r="C17628" t="str">
            <v>kw</v>
          </cell>
          <cell r="D17628" t="str">
            <v>539,12</v>
          </cell>
        </row>
        <row r="17629">
          <cell r="A17629" t="str">
            <v>1M.10.030.0040.c</v>
          </cell>
          <cell r="B17629" t="str">
            <v>- fino a 0,300 KW - H oltre 450 mm</v>
          </cell>
          <cell r="C17629" t="str">
            <v>kw</v>
          </cell>
          <cell r="D17629" t="str">
            <v>366,06</v>
          </cell>
        </row>
        <row r="17630">
          <cell r="A17630" t="str">
            <v>1M.10.030.0040.d</v>
          </cell>
          <cell r="B17630" t="str">
            <v>- oltre 0,300 fino a 0,500 KW - H fino a 450 mm - P fino a 65 mm</v>
          </cell>
          <cell r="C17630" t="str">
            <v>kw</v>
          </cell>
          <cell r="D17630" t="str">
            <v>639,08</v>
          </cell>
        </row>
        <row r="17631">
          <cell r="A17631" t="str">
            <v>1M.10.030.0040.e</v>
          </cell>
          <cell r="B17631" t="str">
            <v>- oltre 0,300 fino a 0,500 KW - H fino a 450 mm - P oltre 65 mm</v>
          </cell>
          <cell r="C17631" t="str">
            <v>kw</v>
          </cell>
          <cell r="D17631" t="str">
            <v>419,25</v>
          </cell>
        </row>
        <row r="17632">
          <cell r="A17632" t="str">
            <v>1M.10.030.0040.f</v>
          </cell>
          <cell r="B17632" t="str">
            <v>- oltre 0,300 fino a 0,500 KW - H oltre 450 mm - P oltre 65 mm</v>
          </cell>
          <cell r="C17632" t="str">
            <v>kw</v>
          </cell>
          <cell r="D17632" t="str">
            <v>349,39</v>
          </cell>
        </row>
        <row r="17633">
          <cell r="A17633" t="str">
            <v>1M.10.030.0040.g</v>
          </cell>
          <cell r="B17633" t="str">
            <v>- oltre 0,500 fino a 0,800 KW - H fino a 450 mm - P fino a 65 mm</v>
          </cell>
          <cell r="C17633" t="str">
            <v>kw</v>
          </cell>
          <cell r="D17633" t="str">
            <v>341,52</v>
          </cell>
        </row>
        <row r="17634">
          <cell r="A17634" t="str">
            <v>1M.10.030.0040.h</v>
          </cell>
          <cell r="B17634" t="str">
            <v>- oltre 0,500 fino a 0,800 KW - H fino a 450 mm - P oltre 65 mm</v>
          </cell>
          <cell r="C17634" t="str">
            <v>kw</v>
          </cell>
          <cell r="D17634" t="str">
            <v>254,99</v>
          </cell>
        </row>
        <row r="17635">
          <cell r="A17635" t="str">
            <v>1M.10.030.0040.i</v>
          </cell>
          <cell r="B17635" t="str">
            <v>- oltre 0,500 fino a 0,800 KW - H oltre 450 mm</v>
          </cell>
          <cell r="C17635" t="str">
            <v>kw</v>
          </cell>
          <cell r="D17635" t="str">
            <v>249,44</v>
          </cell>
        </row>
        <row r="17636">
          <cell r="A17636" t="str">
            <v>1M.10.030.0040.j</v>
          </cell>
          <cell r="B17636" t="str">
            <v>- oltre 0,800 fino a 1,200 KW - H fino a 450 mm</v>
          </cell>
          <cell r="C17636" t="str">
            <v>kw</v>
          </cell>
          <cell r="D17636" t="str">
            <v>182,80</v>
          </cell>
        </row>
        <row r="17637">
          <cell r="A17637" t="str">
            <v>1M.10.030.0040.k</v>
          </cell>
          <cell r="B17637" t="str">
            <v>- oltre 0,800 fino a 1,200 KW - H oltre 450 mm</v>
          </cell>
          <cell r="C17637" t="str">
            <v>kw</v>
          </cell>
          <cell r="D17637" t="str">
            <v>205,01</v>
          </cell>
        </row>
        <row r="17638">
          <cell r="A17638" t="str">
            <v>1M.10.030.0040.l</v>
          </cell>
          <cell r="B17638" t="str">
            <v>- oltre 1,200 fino a 1,700 KW - H fino a 450 mm</v>
          </cell>
          <cell r="C17638" t="str">
            <v>kw</v>
          </cell>
          <cell r="D17638" t="str">
            <v>155,03</v>
          </cell>
        </row>
        <row r="17639">
          <cell r="A17639" t="str">
            <v>1M.10.030.0040.m</v>
          </cell>
          <cell r="B17639" t="str">
            <v>- oltre 1,200 fino a 1,700 KW - H oltre 450 mm</v>
          </cell>
          <cell r="C17639" t="str">
            <v>kw</v>
          </cell>
          <cell r="D17639" t="str">
            <v>166,13</v>
          </cell>
        </row>
        <row r="17640">
          <cell r="A17640" t="str">
            <v>1M.10.030.0040.n</v>
          </cell>
          <cell r="B17640" t="str">
            <v>- oltre 1,700 fino a 2,500 KW - H fino a 450 mm</v>
          </cell>
          <cell r="C17640" t="str">
            <v>kw</v>
          </cell>
          <cell r="D17640" t="str">
            <v>121,70</v>
          </cell>
        </row>
        <row r="17641">
          <cell r="A17641" t="str">
            <v>1M.10.030.0040.o</v>
          </cell>
          <cell r="B17641" t="str">
            <v>- oltre 1,700 fino a 5,000 KW - H oltre 450 mm</v>
          </cell>
          <cell r="C17641" t="str">
            <v>kw</v>
          </cell>
          <cell r="D17641" t="str">
            <v>85,16</v>
          </cell>
        </row>
        <row r="17642">
          <cell r="A17642" t="str">
            <v>1M.10.030.0050</v>
          </cell>
          <cell r="B17642" t="str">
            <v>Radiatori in acciaio tipo tubolare con altezza fino a mm 2500, pressione massima d'esercizio bar 10, verniciati di bianco, completi di raccordi, guarnizioni e staffaggi.</v>
          </cell>
          <cell r="C17642"/>
          <cell r="D17642"/>
        </row>
        <row r="17643">
          <cell r="A17643" t="str">
            <v>1M.10.030.0050.a</v>
          </cell>
          <cell r="B17643" t="str">
            <v>- fino a 0,300 KW - fino a 450 mm - 2 o più colonne</v>
          </cell>
          <cell r="C17643" t="str">
            <v>kw</v>
          </cell>
          <cell r="D17643" t="str">
            <v>555,50</v>
          </cell>
        </row>
        <row r="17644">
          <cell r="A17644" t="str">
            <v>1M.10.030.0050.b</v>
          </cell>
          <cell r="B17644" t="str">
            <v>- fino a 0,300 KW - oltre 450 mm - 2 o più colonne</v>
          </cell>
          <cell r="C17644" t="str">
            <v>kw</v>
          </cell>
          <cell r="D17644" t="str">
            <v>425,91</v>
          </cell>
        </row>
        <row r="17645">
          <cell r="A17645" t="str">
            <v>1M.10.030.0050.c</v>
          </cell>
          <cell r="B17645" t="str">
            <v>- oltre 0,300 fino a 0,500 KW - fino a 450 mm - 2 o più colonne</v>
          </cell>
          <cell r="C17645" t="str">
            <v>kw</v>
          </cell>
          <cell r="D17645" t="str">
            <v>477,09</v>
          </cell>
        </row>
        <row r="17646">
          <cell r="A17646" t="str">
            <v>1M.10.030.0050.d</v>
          </cell>
          <cell r="B17646" t="str">
            <v>- oltre 0,300 fino a 0,500 KW - oltre 450 mm - 2 o più colonne</v>
          </cell>
          <cell r="C17646" t="str">
            <v>kw</v>
          </cell>
          <cell r="D17646" t="str">
            <v>340,10</v>
          </cell>
        </row>
        <row r="17647">
          <cell r="A17647" t="str">
            <v>1M.10.030.0050.e</v>
          </cell>
          <cell r="B17647" t="str">
            <v>- oltre 0,500 fino a 0,800 kW - fino a 450 mm - 2 o più colonne</v>
          </cell>
          <cell r="C17647" t="str">
            <v>kw</v>
          </cell>
          <cell r="D17647" t="str">
            <v>411,61</v>
          </cell>
        </row>
        <row r="17648">
          <cell r="A17648" t="str">
            <v>1M.10.030.0050.f</v>
          </cell>
          <cell r="B17648" t="str">
            <v>- oltre 0,500 fino a 0,800 KW - oltre 450 mm - 2 o più colonne</v>
          </cell>
          <cell r="C17648" t="str">
            <v>kw</v>
          </cell>
          <cell r="D17648" t="str">
            <v>287,69</v>
          </cell>
        </row>
        <row r="17649">
          <cell r="A17649" t="str">
            <v>1M.10.030.0050.g</v>
          </cell>
          <cell r="B17649" t="str">
            <v>- oltre 0,800 fino a 1,200 KW - fino a 450 mm - 2 o più colonne</v>
          </cell>
          <cell r="C17649" t="str">
            <v>kw</v>
          </cell>
          <cell r="D17649" t="str">
            <v>364,61</v>
          </cell>
        </row>
        <row r="17650">
          <cell r="A17650" t="str">
            <v>1M.10.030.0050.h</v>
          </cell>
          <cell r="B17650" t="str">
            <v>- oltre 0,800 fino a 1,200 KW - oltre 450 mm - 2 o più colonne</v>
          </cell>
          <cell r="C17650" t="str">
            <v>kw</v>
          </cell>
          <cell r="D17650" t="str">
            <v>253,40</v>
          </cell>
        </row>
        <row r="17651">
          <cell r="A17651" t="str">
            <v>1M.10.030.0050.i</v>
          </cell>
          <cell r="B17651" t="str">
            <v>- oltre 1,200 fino a 1,700 KW - fino a 450 mm - 2 o più colonne</v>
          </cell>
          <cell r="C17651" t="str">
            <v>kw</v>
          </cell>
          <cell r="D17651" t="str">
            <v>326,46</v>
          </cell>
        </row>
        <row r="17652">
          <cell r="A17652" t="str">
            <v>1M.10.030.0050.l</v>
          </cell>
          <cell r="B17652" t="str">
            <v>- oltre 1,200 fino a 1,700 KW - oltre 450 mm - 2 o più colonne</v>
          </cell>
          <cell r="C17652" t="str">
            <v>kw</v>
          </cell>
          <cell r="D17652" t="str">
            <v>231,02</v>
          </cell>
        </row>
        <row r="17653">
          <cell r="A17653" t="str">
            <v>1M.10.030.0050.m</v>
          </cell>
          <cell r="B17653" t="str">
            <v>- oltre 1,700 fino a 2,300 KW - oltre 450 mm - 2 o più colonne</v>
          </cell>
          <cell r="C17653" t="str">
            <v>kw</v>
          </cell>
          <cell r="D17653" t="str">
            <v>221,65</v>
          </cell>
        </row>
        <row r="17654">
          <cell r="A17654" t="str">
            <v>1M.10.030.0050.n</v>
          </cell>
          <cell r="B17654" t="str">
            <v>- oltre 2,300 fino a 3,000 KW - oltre 450 mm - 2 o più colonne</v>
          </cell>
          <cell r="C17654" t="str">
            <v>kw</v>
          </cell>
          <cell r="D17654" t="str">
            <v>216,24</v>
          </cell>
        </row>
        <row r="17655">
          <cell r="A17655" t="str">
            <v>1M.10.030.0050.o</v>
          </cell>
          <cell r="B17655" t="str">
            <v>- oltre 3,000 fino a 4,000 KW - oltre 450 mm - 2 o più colonne</v>
          </cell>
          <cell r="C17655" t="str">
            <v>kw</v>
          </cell>
          <cell r="D17655" t="str">
            <v>214,27</v>
          </cell>
        </row>
        <row r="17656">
          <cell r="A17656" t="str">
            <v>1M.10.030.0050.p</v>
          </cell>
          <cell r="B17656" t="str">
            <v>- oltre 4,000 fino a 5,000 KW - oltre 450 mm - 2 o più colonne</v>
          </cell>
          <cell r="C17656" t="str">
            <v>kw</v>
          </cell>
          <cell r="D17656" t="str">
            <v>214,76</v>
          </cell>
        </row>
        <row r="17657">
          <cell r="A17657" t="str">
            <v>1M.10.030.0060</v>
          </cell>
          <cell r="B17657" t="str">
            <v>Convettori in acciaio tipo basso da parete con lunghezza fino a m 4, pressione massima d'esercizio bar 5, verniciati di bianco, completi di raccordi, guarnizioni e staffaggi.</v>
          </cell>
          <cell r="C17657"/>
          <cell r="D17657"/>
        </row>
        <row r="17658">
          <cell r="A17658" t="str">
            <v>1M.10.030.0060.a</v>
          </cell>
          <cell r="B17658" t="str">
            <v>- fino a 0,300 KW - H fino a 100 mm - P fino a 150 mm</v>
          </cell>
          <cell r="C17658" t="str">
            <v>kw</v>
          </cell>
          <cell r="D17658" t="str">
            <v>1.195,27</v>
          </cell>
        </row>
        <row r="17659">
          <cell r="A17659" t="str">
            <v>1M.10.030.0060.b</v>
          </cell>
          <cell r="B17659" t="str">
            <v>- fino a 0,300 KW - H oltre 100 fino a 150 mm - P fino a 100 mm</v>
          </cell>
          <cell r="C17659" t="str">
            <v>kw</v>
          </cell>
          <cell r="D17659" t="str">
            <v>1.297,77</v>
          </cell>
        </row>
        <row r="17660">
          <cell r="A17660" t="str">
            <v>1M.10.030.0060.c</v>
          </cell>
          <cell r="B17660" t="str">
            <v>- oltre 0,300 fino a 0,500 KW - H fino a 100 mm - P fino a 150 mm</v>
          </cell>
          <cell r="C17660" t="str">
            <v>kw</v>
          </cell>
          <cell r="D17660" t="str">
            <v>895,47</v>
          </cell>
        </row>
        <row r="17661">
          <cell r="A17661" t="str">
            <v>1M.10.030.0060.d</v>
          </cell>
          <cell r="B17661" t="str">
            <v>- oltre 0,300 fino a 0,500 KW - H fino a 100 mm - P fino a 300 mm</v>
          </cell>
          <cell r="C17661" t="str">
            <v>kw</v>
          </cell>
          <cell r="D17661" t="str">
            <v>1.029,56</v>
          </cell>
        </row>
        <row r="17662">
          <cell r="A17662" t="str">
            <v>1M.10.030.0060.e</v>
          </cell>
          <cell r="B17662" t="str">
            <v>- oltre 0,300 fino a 0,500 KW - H oltre 100 fino a 150 mm - P fino a 150 mm</v>
          </cell>
          <cell r="C17662" t="str">
            <v>kw</v>
          </cell>
          <cell r="D17662" t="str">
            <v>950,13</v>
          </cell>
        </row>
        <row r="17663">
          <cell r="A17663" t="str">
            <v>1M.10.030.0060.f</v>
          </cell>
          <cell r="B17663" t="str">
            <v>- oltre 0,300 fino a 0,500 KW - H oltre 150 fino a 220 mm - P fino a 100 mm</v>
          </cell>
          <cell r="C17663" t="str">
            <v>kw</v>
          </cell>
          <cell r="D17663" t="str">
            <v>854,48</v>
          </cell>
        </row>
        <row r="17664">
          <cell r="A17664" t="str">
            <v>1M.10.030.0060.g</v>
          </cell>
          <cell r="B17664" t="str">
            <v>- oltre 0,300 fino a 0,500 KW - H oltre 220 fino a 300 mm - P fino a 100 mm</v>
          </cell>
          <cell r="C17664" t="str">
            <v>kw</v>
          </cell>
          <cell r="D17664" t="str">
            <v>1.062,86</v>
          </cell>
        </row>
        <row r="17665">
          <cell r="A17665" t="str">
            <v>1M.10.030.0060.h</v>
          </cell>
          <cell r="B17665" t="str">
            <v>- oltre 0,500 fino a 0,800 KW - H fino a 100 mm - P fino a 150 mm</v>
          </cell>
          <cell r="C17665" t="str">
            <v>kw</v>
          </cell>
          <cell r="D17665" t="str">
            <v>639,67</v>
          </cell>
        </row>
        <row r="17666">
          <cell r="A17666" t="str">
            <v>1M.10.030.0060.i</v>
          </cell>
          <cell r="B17666" t="str">
            <v>- oltre 0,500 fino a 0,800 KW - H fino a 100 mm - P oltre 150 fino a 300 mm</v>
          </cell>
          <cell r="C17666" t="str">
            <v>kw</v>
          </cell>
          <cell r="D17666" t="str">
            <v>853,15</v>
          </cell>
        </row>
        <row r="17667">
          <cell r="A17667" t="str">
            <v>1M.10.030.0060.j</v>
          </cell>
          <cell r="B17667" t="str">
            <v>- oltre 0,500 fino a 0,800 KW - H fino a 150 mm - P fino a 220 mm</v>
          </cell>
          <cell r="C17667" t="str">
            <v>kw</v>
          </cell>
          <cell r="D17667" t="str">
            <v>718,65</v>
          </cell>
        </row>
        <row r="17668">
          <cell r="A17668" t="str">
            <v>1M.10.030.0060.k</v>
          </cell>
          <cell r="B17668" t="str">
            <v>- oltre 0,500 fino a 0,800 KW - H oltre 150 fino a 220 mm - P fino a 150 mm</v>
          </cell>
          <cell r="C17668" t="str">
            <v>kw</v>
          </cell>
          <cell r="D17668" t="str">
            <v>760,08</v>
          </cell>
        </row>
        <row r="17669">
          <cell r="A17669" t="str">
            <v>1M.10.030.0060.l</v>
          </cell>
          <cell r="B17669" t="str">
            <v>- oltre 0,500 fino a 0,800 KW - H oltre 220 fino a 300 mm - P fino a 150 mm</v>
          </cell>
          <cell r="C17669" t="str">
            <v>kw</v>
          </cell>
          <cell r="D17669" t="str">
            <v>765,63</v>
          </cell>
        </row>
        <row r="17670">
          <cell r="A17670" t="str">
            <v>1M.10.030.0060.m</v>
          </cell>
          <cell r="B17670" t="str">
            <v>- oltre 0,800 fino a 1,200 KW - H fino a 100 mm - P fino a 300 mm</v>
          </cell>
          <cell r="C17670" t="str">
            <v>kw</v>
          </cell>
          <cell r="D17670" t="str">
            <v>592,25</v>
          </cell>
        </row>
        <row r="17671">
          <cell r="A17671" t="str">
            <v>1M.10.030.0060.n</v>
          </cell>
          <cell r="B17671" t="str">
            <v>- oltre 0,800 fino a 1,200 KW - H oltre 100 fino a 150 mm - P fino a 300 mm</v>
          </cell>
          <cell r="C17671" t="str">
            <v>kw</v>
          </cell>
          <cell r="D17671" t="str">
            <v>671,68</v>
          </cell>
        </row>
        <row r="17672">
          <cell r="A17672" t="str">
            <v>1M.10.030.0060.o</v>
          </cell>
          <cell r="B17672" t="str">
            <v>- oltre 0,800 fino a 1,200 KW - H oltre 150 fino a 220 mm - P fino a 220 mm</v>
          </cell>
          <cell r="C17672" t="str">
            <v>kw</v>
          </cell>
          <cell r="D17672" t="str">
            <v>677,22</v>
          </cell>
        </row>
        <row r="17673">
          <cell r="A17673" t="str">
            <v>1M.10.030.0060.p</v>
          </cell>
          <cell r="B17673" t="str">
            <v>- oltre 0,800 fino a 1,200 KW - H oltre 220 fino a 300 mm - P fino a 150 mm</v>
          </cell>
          <cell r="C17673" t="str">
            <v>kw</v>
          </cell>
          <cell r="D17673" t="str">
            <v>691,33</v>
          </cell>
        </row>
        <row r="17674">
          <cell r="A17674" t="str">
            <v>1M.10.030.0060.q</v>
          </cell>
          <cell r="B17674" t="str">
            <v>- oltre 1,200 fino a 1,700 KW - H fino a 100 mm - P fino a 300 mm</v>
          </cell>
          <cell r="C17674" t="str">
            <v>kw</v>
          </cell>
          <cell r="D17674" t="str">
            <v>471,39</v>
          </cell>
        </row>
        <row r="17675">
          <cell r="A17675" t="str">
            <v>1M.10.030.0060.r</v>
          </cell>
          <cell r="B17675" t="str">
            <v>- oltre 1,200 fino a 1,700 KW - H oltre 100 fino a 150 mm - P fino a 300 mm</v>
          </cell>
          <cell r="C17675" t="str">
            <v>kw</v>
          </cell>
          <cell r="D17675" t="str">
            <v>570,03</v>
          </cell>
        </row>
        <row r="17676">
          <cell r="A17676" t="str">
            <v>1M.10.030.0060.s</v>
          </cell>
          <cell r="B17676" t="str">
            <v>- oltre 1,200 fino a 1,700 KW - H oltre 150 fino a 220 mm - P fino a 300 mm</v>
          </cell>
          <cell r="C17676" t="str">
            <v>kw</v>
          </cell>
          <cell r="D17676" t="str">
            <v>572,59</v>
          </cell>
        </row>
        <row r="17677">
          <cell r="A17677" t="str">
            <v>1M.10.030.0060.t</v>
          </cell>
          <cell r="B17677" t="str">
            <v>- oltre 1,200 fino a 1,700 KW - H oltre 220 fino a 300 mm - P fino a 300 mm</v>
          </cell>
          <cell r="C17677" t="str">
            <v>kw</v>
          </cell>
          <cell r="D17677" t="str">
            <v>599,92</v>
          </cell>
        </row>
        <row r="17678">
          <cell r="A17678" t="str">
            <v>1M.10.030.0060.u</v>
          </cell>
          <cell r="B17678" t="str">
            <v>- oltre 1,700 fino a 2,300 KW - H fino a 100 mm - P fino a 300 mm</v>
          </cell>
          <cell r="C17678" t="str">
            <v>kw</v>
          </cell>
          <cell r="D17678" t="str">
            <v>408,20</v>
          </cell>
        </row>
        <row r="17679">
          <cell r="A17679" t="str">
            <v>1M.10.030.0060.v</v>
          </cell>
          <cell r="B17679" t="str">
            <v>- oltre 1,700 fino a 2,300 KW - H oltre 100 fino a 150 mm - P fino a 300 mm</v>
          </cell>
          <cell r="C17679" t="str">
            <v>kw</v>
          </cell>
          <cell r="D17679" t="str">
            <v>462,85</v>
          </cell>
        </row>
        <row r="17680">
          <cell r="A17680" t="str">
            <v>1M.10.030.0060.w</v>
          </cell>
          <cell r="B17680" t="str">
            <v>- oltre 1,700 fino a 2,300 KW - H oltre 150 fino a 220 mm - P fino a 300 mm</v>
          </cell>
          <cell r="C17680" t="str">
            <v>kw</v>
          </cell>
          <cell r="D17680" t="str">
            <v>534,17</v>
          </cell>
        </row>
        <row r="17681">
          <cell r="A17681" t="str">
            <v>1M.10.030.0060.x</v>
          </cell>
          <cell r="B17681" t="str">
            <v>- oltre 1,700 fino a 2,300 KW - H oltre 220 fino a 300 mm - P fino a 300 mm</v>
          </cell>
          <cell r="C17681" t="str">
            <v>kw</v>
          </cell>
          <cell r="D17681" t="str">
            <v>547,83</v>
          </cell>
        </row>
        <row r="17682">
          <cell r="A17682" t="str">
            <v>1M.10.030.0060.y</v>
          </cell>
          <cell r="B17682" t="str">
            <v>- oltre 2,300 fino a 5,000 KW - H fino a 300 mm - P fino a 300 mm</v>
          </cell>
          <cell r="C17682" t="str">
            <v>kw</v>
          </cell>
          <cell r="D17682" t="str">
            <v>394,10</v>
          </cell>
        </row>
        <row r="17683">
          <cell r="A17683" t="str">
            <v>1M.10.030.0070</v>
          </cell>
          <cell r="B17683" t="str">
            <v>Convettori da incasso a pavimento a convezione naturale, lunghezza fino a m 5, pressione massima d'esercizio bar 5, composti da: contenitore in acciaio zincato verniciato di nero, batteria in rame-alluminio verniciata di nero e griglia lineare pedonabile in alluminio colore naturale ad alette longitudinali.</v>
          </cell>
          <cell r="C17683"/>
          <cell r="D17683"/>
        </row>
        <row r="17684">
          <cell r="A17684" t="str">
            <v>1M.10.030.0070.a</v>
          </cell>
          <cell r="B17684" t="str">
            <v>- dim. 250x110 - fino a 0,300 KW</v>
          </cell>
          <cell r="C17684" t="str">
            <v>kw</v>
          </cell>
          <cell r="D17684" t="str">
            <v>2.584,58</v>
          </cell>
        </row>
        <row r="17685">
          <cell r="A17685" t="str">
            <v>1M.10.030.0070.b</v>
          </cell>
          <cell r="B17685" t="str">
            <v>- dim. 250x110 - oltre 0,300 fino a 0,500 KW</v>
          </cell>
          <cell r="C17685" t="str">
            <v>kw</v>
          </cell>
          <cell r="D17685" t="str">
            <v>2.174,18</v>
          </cell>
        </row>
        <row r="17686">
          <cell r="A17686" t="str">
            <v>1M.10.030.0070.c</v>
          </cell>
          <cell r="B17686" t="str">
            <v>- dim. 250x110 - oltre 0,500 fino a 0,800 KW</v>
          </cell>
          <cell r="C17686" t="str">
            <v>kw</v>
          </cell>
          <cell r="D17686" t="str">
            <v>1.841,97</v>
          </cell>
        </row>
        <row r="17687">
          <cell r="A17687" t="str">
            <v>1M.10.030.0070.d</v>
          </cell>
          <cell r="B17687" t="str">
            <v>- dim. 250x110 - oltre 0,800 fino a 1,200 KW</v>
          </cell>
          <cell r="C17687" t="str">
            <v>kw</v>
          </cell>
          <cell r="D17687" t="str">
            <v>1.504,62</v>
          </cell>
        </row>
        <row r="17688">
          <cell r="A17688" t="str">
            <v>1M.10.030.0070.e</v>
          </cell>
          <cell r="B17688" t="str">
            <v>- dim. 270x110 - fino a 0,300 KW</v>
          </cell>
          <cell r="C17688" t="str">
            <v>kw</v>
          </cell>
          <cell r="D17688" t="str">
            <v>3.577,28</v>
          </cell>
        </row>
        <row r="17689">
          <cell r="A17689" t="str">
            <v>1M.10.030.0070.f</v>
          </cell>
          <cell r="B17689" t="str">
            <v>- dim. 270x110 - oltre 300 fino a 0,500 KW</v>
          </cell>
          <cell r="C17689" t="str">
            <v>kw</v>
          </cell>
          <cell r="D17689" t="str">
            <v>1.977,80</v>
          </cell>
        </row>
        <row r="17690">
          <cell r="A17690" t="str">
            <v>1M.10.030.0070.g</v>
          </cell>
          <cell r="B17690" t="str">
            <v>- dim. 270x110 - oltre 0,500 fino a 0,800 KW</v>
          </cell>
          <cell r="C17690" t="str">
            <v>kw</v>
          </cell>
          <cell r="D17690" t="str">
            <v>1.727,12</v>
          </cell>
        </row>
        <row r="17691">
          <cell r="A17691" t="str">
            <v>1M.10.030.0070.h</v>
          </cell>
          <cell r="B17691" t="str">
            <v>- dim. 270x110 - oltre 0,800 fino a 1,200 KW</v>
          </cell>
          <cell r="C17691" t="str">
            <v>kw</v>
          </cell>
          <cell r="D17691" t="str">
            <v>1.482,86</v>
          </cell>
        </row>
        <row r="17692">
          <cell r="A17692" t="str">
            <v>1M.10.030.0070.i</v>
          </cell>
          <cell r="B17692" t="str">
            <v>- dim. 270x110 - oltre 1,200 fino a 1,700 KW</v>
          </cell>
          <cell r="C17692" t="str">
            <v>kw</v>
          </cell>
          <cell r="D17692" t="str">
            <v>1.340,25</v>
          </cell>
        </row>
        <row r="17693">
          <cell r="A17693" t="str">
            <v>1M.10.030.0070.j</v>
          </cell>
          <cell r="B17693" t="str">
            <v>- dim. 360x110 - fino a 0,500 KW</v>
          </cell>
          <cell r="C17693" t="str">
            <v>kw</v>
          </cell>
          <cell r="D17693" t="str">
            <v>2.119,52</v>
          </cell>
        </row>
        <row r="17694">
          <cell r="A17694" t="str">
            <v>1M.10.030.0070.k</v>
          </cell>
          <cell r="B17694" t="str">
            <v>- dim. 360x110 - oltre 0,500 fino a 0,800 KW</v>
          </cell>
          <cell r="C17694" t="str">
            <v>kw</v>
          </cell>
          <cell r="D17694" t="str">
            <v>1.847,54</v>
          </cell>
        </row>
        <row r="17695">
          <cell r="A17695" t="str">
            <v>1M.10.030.0070.l</v>
          </cell>
          <cell r="B17695" t="str">
            <v>- dim. 360x110 - oltre 0,800 fino a 1,200 KW</v>
          </cell>
          <cell r="C17695" t="str">
            <v>kw</v>
          </cell>
          <cell r="D17695" t="str">
            <v>1.572,96</v>
          </cell>
        </row>
        <row r="17696">
          <cell r="A17696" t="str">
            <v>1M.10.030.0070.m</v>
          </cell>
          <cell r="B17696" t="str">
            <v>- dim. 360x110 - oltre 1,200 fino a 1,700 KW</v>
          </cell>
          <cell r="C17696" t="str">
            <v>kw</v>
          </cell>
          <cell r="D17696" t="str">
            <v>1.586,19</v>
          </cell>
        </row>
        <row r="17697">
          <cell r="A17697" t="str">
            <v>1M.10.030.0070.n</v>
          </cell>
          <cell r="B17697" t="str">
            <v>- dim. 360x110 - oltre 1,700 fino a 2,300 KW</v>
          </cell>
          <cell r="C17697" t="str">
            <v>kw</v>
          </cell>
          <cell r="D17697" t="str">
            <v>1.372,67</v>
          </cell>
        </row>
        <row r="17698">
          <cell r="A17698" t="str">
            <v>1M.10.030.0080</v>
          </cell>
          <cell r="B17698" t="str">
            <v>Convettori da incasso a pavimento a convezione forzata, lunghezza fino a 5 m, pressione massima d'esercizio 5 bar, composti da: contenitore in acciaio zincato verniciato di nero con isolamento acustico, batteria in rame-alluminio verniciata di nero, ventilatori cilidrici longitudinali con motori V 220-1, pannello elettrico di comando/protezione/regolazione e griglia lineare pedonabile in alluminio colore naturale ad alette longitudinali.</v>
          </cell>
          <cell r="C17698"/>
          <cell r="D17698"/>
        </row>
        <row r="17699">
          <cell r="A17699" t="str">
            <v>1M.10.030.0080.a</v>
          </cell>
          <cell r="B17699" t="str">
            <v>- dim. 270x110 - fino a 1,200 KW</v>
          </cell>
          <cell r="C17699" t="str">
            <v>kw</v>
          </cell>
          <cell r="D17699" t="str">
            <v>1.551,62</v>
          </cell>
        </row>
        <row r="17700">
          <cell r="A17700" t="str">
            <v>1M.10.030.0080.b</v>
          </cell>
          <cell r="B17700" t="str">
            <v>- dim. 270x110 - oltre 1,200 fino a 1,700 KW</v>
          </cell>
          <cell r="C17700" t="str">
            <v>kw</v>
          </cell>
          <cell r="D17700" t="str">
            <v>875,72</v>
          </cell>
        </row>
        <row r="17701">
          <cell r="A17701" t="str">
            <v>1M.10.030.0080.c</v>
          </cell>
          <cell r="B17701" t="str">
            <v>- dim. 270x110 - oltre 1,700 fino a 2,300 KW</v>
          </cell>
          <cell r="C17701" t="str">
            <v>kw</v>
          </cell>
          <cell r="D17701" t="str">
            <v>979,46</v>
          </cell>
        </row>
        <row r="17702">
          <cell r="A17702" t="str">
            <v>1M.10.030.0080.d</v>
          </cell>
          <cell r="B17702" t="str">
            <v>- dim. 270x110 - oltre 2,300 fino a 5,000 KW</v>
          </cell>
          <cell r="C17702" t="str">
            <v>kw</v>
          </cell>
          <cell r="D17702" t="str">
            <v>967,91</v>
          </cell>
        </row>
        <row r="17703">
          <cell r="A17703" t="str">
            <v>1M.10.030.0080.e</v>
          </cell>
          <cell r="B17703" t="str">
            <v>- dim. 370x110 - fino a 1,200 KW</v>
          </cell>
          <cell r="C17703" t="str">
            <v>kw</v>
          </cell>
          <cell r="D17703" t="str">
            <v>1.592,15</v>
          </cell>
        </row>
        <row r="17704">
          <cell r="A17704" t="str">
            <v>1M.10.030.0080.f</v>
          </cell>
          <cell r="B17704" t="str">
            <v>- dim. 370x110 - oltre 1,200 fino a 1,700 KW</v>
          </cell>
          <cell r="C17704" t="str">
            <v>kw</v>
          </cell>
          <cell r="D17704" t="str">
            <v>1.181,85</v>
          </cell>
        </row>
        <row r="17705">
          <cell r="A17705" t="str">
            <v>1M.10.030.0080.g</v>
          </cell>
          <cell r="B17705" t="str">
            <v>- dim. 370x110 - oltre 1,700 fino a 2,300 KW</v>
          </cell>
          <cell r="C17705" t="str">
            <v>kw</v>
          </cell>
          <cell r="D17705" t="str">
            <v>1.044,79</v>
          </cell>
        </row>
        <row r="17706">
          <cell r="A17706" t="str">
            <v>1M.10.030.0080.h</v>
          </cell>
          <cell r="B17706" t="str">
            <v>- dim. 370x110 - oltre 2,300 fino a 5,000 KW</v>
          </cell>
          <cell r="C17706" t="str">
            <v>kw</v>
          </cell>
          <cell r="D17706" t="str">
            <v>984,15</v>
          </cell>
        </row>
        <row r="17707">
          <cell r="A17707" t="str">
            <v>1M.10.030.0080.i</v>
          </cell>
          <cell r="B17707" t="str">
            <v>- dim. 430x110 - fino a 1,200 KW</v>
          </cell>
          <cell r="C17707" t="str">
            <v>kw</v>
          </cell>
          <cell r="D17707" t="str">
            <v>1.704,01</v>
          </cell>
        </row>
        <row r="17708">
          <cell r="A17708" t="str">
            <v>1M.10.030.0080.j</v>
          </cell>
          <cell r="B17708" t="str">
            <v>- dim. 430x110 - oltre 1,200 fino a 1,700 KW</v>
          </cell>
          <cell r="C17708" t="str">
            <v>kw</v>
          </cell>
          <cell r="D17708" t="str">
            <v>1.280,03</v>
          </cell>
        </row>
        <row r="17709">
          <cell r="A17709" t="str">
            <v>1M.10.030.0080.k</v>
          </cell>
          <cell r="B17709" t="str">
            <v>- dim. 430x110 - oltre 1,700 fino a 2,300 KW</v>
          </cell>
          <cell r="C17709" t="str">
            <v>kw</v>
          </cell>
          <cell r="D17709" t="str">
            <v>1.208,72</v>
          </cell>
        </row>
        <row r="17710">
          <cell r="A17710" t="str">
            <v>1M.10.030.0080.l</v>
          </cell>
          <cell r="B17710" t="str">
            <v>- dim. 430x110 - oltre 2,300 fino a 5,000 KW</v>
          </cell>
          <cell r="C17710" t="str">
            <v>kw</v>
          </cell>
          <cell r="D17710" t="str">
            <v>1.118,19</v>
          </cell>
        </row>
        <row r="17711">
          <cell r="A17711" t="str">
            <v>1M.10.030.0090</v>
          </cell>
          <cell r="B17711" t="str">
            <v>Convettori elettrici completi di: termostato ambiente a bordo, comandi luminosi e cavo d'alimentazione, mensole (tipo fisso) o piedini (tipo portatile).</v>
          </cell>
          <cell r="C17711"/>
          <cell r="D17711"/>
        </row>
        <row r="17712">
          <cell r="A17712" t="str">
            <v>1M.10.030.0090.a</v>
          </cell>
          <cell r="B17712" t="str">
            <v>- fisso senza timer - 0,6 kW</v>
          </cell>
          <cell r="C17712" t="str">
            <v>cad</v>
          </cell>
          <cell r="D17712" t="str">
            <v>168,63</v>
          </cell>
        </row>
        <row r="17713">
          <cell r="A17713" t="str">
            <v>1M.10.030.0090.b</v>
          </cell>
          <cell r="B17713" t="str">
            <v>- fisso senza timer - 1 kW</v>
          </cell>
          <cell r="C17713" t="str">
            <v>cad</v>
          </cell>
          <cell r="D17713" t="str">
            <v>185,86</v>
          </cell>
        </row>
        <row r="17714">
          <cell r="A17714" t="str">
            <v>1M.10.030.0090.c</v>
          </cell>
          <cell r="B17714" t="str">
            <v>- fisso senza timer - 1,5 kW</v>
          </cell>
          <cell r="C17714" t="str">
            <v>cad</v>
          </cell>
          <cell r="D17714" t="str">
            <v>201,42</v>
          </cell>
        </row>
        <row r="17715">
          <cell r="A17715" t="str">
            <v>1M.10.030.0090.d</v>
          </cell>
          <cell r="B17715" t="str">
            <v>- fisso senza timer - 2 kW</v>
          </cell>
          <cell r="C17715" t="str">
            <v>cad</v>
          </cell>
          <cell r="D17715" t="str">
            <v>218,65</v>
          </cell>
        </row>
        <row r="17716">
          <cell r="A17716" t="str">
            <v>1M.10.030.0090.e</v>
          </cell>
          <cell r="B17716" t="str">
            <v>- fisso con timer - 0,6 kW</v>
          </cell>
          <cell r="C17716" t="str">
            <v>cad</v>
          </cell>
          <cell r="D17716" t="str">
            <v>188,31</v>
          </cell>
        </row>
        <row r="17717">
          <cell r="A17717" t="str">
            <v>1M.10.030.0090.f</v>
          </cell>
          <cell r="B17717" t="str">
            <v>- fisso con timer - 1 kW</v>
          </cell>
          <cell r="C17717" t="str">
            <v>cad</v>
          </cell>
          <cell r="D17717" t="str">
            <v>208,80</v>
          </cell>
        </row>
        <row r="17718">
          <cell r="A17718" t="str">
            <v>1M.10.030.0090.g</v>
          </cell>
          <cell r="B17718" t="str">
            <v>- fisso con timer - 1,5 kW</v>
          </cell>
          <cell r="C17718" t="str">
            <v>cad</v>
          </cell>
          <cell r="D17718" t="str">
            <v>226,02</v>
          </cell>
        </row>
        <row r="17719">
          <cell r="A17719" t="str">
            <v>1M.10.030.0090.h</v>
          </cell>
          <cell r="B17719" t="str">
            <v>- fisso con timer - 2 kW</v>
          </cell>
          <cell r="C17719" t="str">
            <v>cad</v>
          </cell>
          <cell r="D17719" t="str">
            <v>243,23</v>
          </cell>
        </row>
        <row r="17720">
          <cell r="A17720" t="str">
            <v>1M.10.030.0090.i</v>
          </cell>
          <cell r="B17720" t="str">
            <v>- portatile senza timer - 2 kW</v>
          </cell>
          <cell r="C17720" t="str">
            <v>cad</v>
          </cell>
          <cell r="D17720" t="str">
            <v>150,69</v>
          </cell>
        </row>
        <row r="17721">
          <cell r="A17721" t="str">
            <v>1M.10.030.0090.j</v>
          </cell>
          <cell r="B17721" t="str">
            <v>- portatile con timer - 2 kW</v>
          </cell>
          <cell r="C17721" t="str">
            <v>cad</v>
          </cell>
          <cell r="D17721" t="str">
            <v>181,84</v>
          </cell>
        </row>
        <row r="17722">
          <cell r="A17722" t="str">
            <v>1M.10.030.0100</v>
          </cell>
          <cell r="B17722" t="str">
            <v>Smontaggio e rimontaggio di radiatori di qualsiasi altezza e profondità da valutare per numero di elementi:</v>
          </cell>
          <cell r="C17722"/>
          <cell r="D17722"/>
        </row>
        <row r="17723">
          <cell r="A17723" t="str">
            <v>1M.10.030.0100.a</v>
          </cell>
          <cell r="B17723" t="str">
            <v>- in ghisa</v>
          </cell>
          <cell r="C17723" t="str">
            <v>cad</v>
          </cell>
          <cell r="D17723" t="str">
            <v>2,77</v>
          </cell>
        </row>
        <row r="17724">
          <cell r="A17724" t="str">
            <v>1M.10.030.0100.b</v>
          </cell>
          <cell r="B17724" t="str">
            <v>- in alluminio/acciaio</v>
          </cell>
          <cell r="C17724" t="str">
            <v>cad</v>
          </cell>
          <cell r="D17724" t="str">
            <v>1,66</v>
          </cell>
        </row>
        <row r="17725">
          <cell r="A17725" t="str">
            <v>1M.10.030.0110</v>
          </cell>
          <cell r="B17725" t="str">
            <v>Lavaggio interno di radiatori di qualunque tipo e dimensione, con acqua in pressione, da valutare per cadauno radiatore</v>
          </cell>
          <cell r="C17725" t="str">
            <v>cad</v>
          </cell>
          <cell r="D17725" t="str">
            <v>10,36</v>
          </cell>
        </row>
        <row r="17726">
          <cell r="A17726" t="str">
            <v>1M.10.040</v>
          </cell>
          <cell r="B17726" t="str">
            <v>AEROTERMI</v>
          </cell>
          <cell r="C17726"/>
          <cell r="D17726"/>
        </row>
        <row r="17727">
          <cell r="A17727" t="str">
            <v>1M.10.040.0010</v>
          </cell>
          <cell r="B17727" t="str">
            <v>Aerotermi a lancio orizzontale con cassa in acciaio e batteria in acciaio-alluminio e motore 380 V - 3f - 50 Hz, completi di rete antinfortunistica e mensole.</v>
          </cell>
          <cell r="C17727"/>
          <cell r="D17727"/>
        </row>
        <row r="17728">
          <cell r="A17728" t="str">
            <v>1M.10.040.0010.a</v>
          </cell>
          <cell r="B17728" t="str">
            <v>- 4 poli - fino a 15 kW</v>
          </cell>
          <cell r="C17728" t="str">
            <v>cad</v>
          </cell>
          <cell r="D17728" t="str">
            <v>629,94</v>
          </cell>
        </row>
        <row r="17729">
          <cell r="A17729" t="str">
            <v>1M.10.040.0010.b</v>
          </cell>
          <cell r="B17729" t="str">
            <v>- 4 poli - oltre 15 fino a 20 kW</v>
          </cell>
          <cell r="C17729" t="str">
            <v>cad</v>
          </cell>
          <cell r="D17729" t="str">
            <v>657,26</v>
          </cell>
        </row>
        <row r="17730">
          <cell r="A17730" t="str">
            <v>1M.10.040.0010.c</v>
          </cell>
          <cell r="B17730" t="str">
            <v>- 4 poli - oltre 20 fino a 30 kW</v>
          </cell>
          <cell r="C17730" t="str">
            <v>cad</v>
          </cell>
          <cell r="D17730" t="str">
            <v>698,25</v>
          </cell>
        </row>
        <row r="17731">
          <cell r="A17731" t="str">
            <v>1M.10.040.0010.d</v>
          </cell>
          <cell r="B17731" t="str">
            <v>- 4 poli - oltre 30 fino a 40 kW</v>
          </cell>
          <cell r="C17731" t="str">
            <v>cad</v>
          </cell>
          <cell r="D17731" t="str">
            <v>766,56</v>
          </cell>
        </row>
        <row r="17732">
          <cell r="A17732" t="str">
            <v>1M.10.040.0010.e</v>
          </cell>
          <cell r="B17732" t="str">
            <v>- 4 poli - oltre 40 fino a 50 kW</v>
          </cell>
          <cell r="C17732" t="str">
            <v>cad</v>
          </cell>
          <cell r="D17732" t="str">
            <v>808,90</v>
          </cell>
        </row>
        <row r="17733">
          <cell r="A17733" t="str">
            <v>1M.10.040.0010.f</v>
          </cell>
          <cell r="B17733" t="str">
            <v>- 4 poli - oltre 50 fino a 60 kW</v>
          </cell>
          <cell r="C17733" t="str">
            <v>cad</v>
          </cell>
          <cell r="D17733" t="str">
            <v>864,93</v>
          </cell>
        </row>
        <row r="17734">
          <cell r="A17734" t="str">
            <v>1M.10.040.0010.g</v>
          </cell>
          <cell r="B17734" t="str">
            <v>- 6 poli - fino a 10 kW</v>
          </cell>
          <cell r="C17734" t="str">
            <v>cad</v>
          </cell>
          <cell r="D17734" t="str">
            <v>624,47</v>
          </cell>
        </row>
        <row r="17735">
          <cell r="A17735" t="str">
            <v>1M.10.040.0010.h</v>
          </cell>
          <cell r="B17735" t="str">
            <v>- 6 poli - oltre 10 fino a 15 kW</v>
          </cell>
          <cell r="C17735" t="str">
            <v>cad</v>
          </cell>
          <cell r="D17735" t="str">
            <v>649,06</v>
          </cell>
        </row>
        <row r="17736">
          <cell r="A17736" t="str">
            <v>1M.10.040.0010.i</v>
          </cell>
          <cell r="B17736" t="str">
            <v>- 6 poli - oltre 15 fino a 20 kW</v>
          </cell>
          <cell r="C17736" t="str">
            <v>cad</v>
          </cell>
          <cell r="D17736" t="str">
            <v>692,78</v>
          </cell>
        </row>
        <row r="17737">
          <cell r="A17737" t="str">
            <v>1M.10.040.0010.j</v>
          </cell>
          <cell r="B17737" t="str">
            <v>- 6 poli - oltre 20 fino a 30 kW</v>
          </cell>
          <cell r="C17737" t="str">
            <v>cad</v>
          </cell>
          <cell r="D17737" t="str">
            <v>741,96</v>
          </cell>
        </row>
        <row r="17738">
          <cell r="A17738" t="str">
            <v>1M.10.040.0010.k</v>
          </cell>
          <cell r="B17738" t="str">
            <v>- 6 poli - oltre 30 fino a 40 kW</v>
          </cell>
          <cell r="C17738" t="str">
            <v>cad</v>
          </cell>
          <cell r="D17738" t="str">
            <v>782,95</v>
          </cell>
        </row>
        <row r="17739">
          <cell r="A17739" t="str">
            <v>1M.10.040.0010.l</v>
          </cell>
          <cell r="B17739" t="str">
            <v>- 6 poli - oltre 40 fino a 50 kW</v>
          </cell>
          <cell r="C17739" t="str">
            <v>cad</v>
          </cell>
          <cell r="D17739" t="str">
            <v>832,14</v>
          </cell>
        </row>
        <row r="17740">
          <cell r="A17740" t="str">
            <v>1M.10.040.0010.m</v>
          </cell>
          <cell r="B17740" t="str">
            <v>- 6 poli - oltre 50 fino a 60 kW</v>
          </cell>
          <cell r="C17740" t="str">
            <v>cad</v>
          </cell>
          <cell r="D17740" t="str">
            <v>1.150,47</v>
          </cell>
        </row>
        <row r="17741">
          <cell r="A17741" t="str">
            <v>1M.10.040.0010.n</v>
          </cell>
          <cell r="B17741" t="str">
            <v>- 6 poli - oltre 60 fino a 75 kW</v>
          </cell>
          <cell r="C17741" t="str">
            <v>cad</v>
          </cell>
          <cell r="D17741" t="str">
            <v>1.282,99</v>
          </cell>
        </row>
        <row r="17742">
          <cell r="A17742" t="str">
            <v>1M.10.040.0010.o</v>
          </cell>
          <cell r="B17742" t="str">
            <v>- 6 poli - oltre 75 fino a 100 kW</v>
          </cell>
          <cell r="C17742" t="str">
            <v>cad</v>
          </cell>
          <cell r="D17742" t="str">
            <v>1.455,15</v>
          </cell>
        </row>
        <row r="17743">
          <cell r="A17743" t="str">
            <v>1M.10.040.0010.p</v>
          </cell>
          <cell r="B17743" t="str">
            <v>- 6 poli - oltre 100 fino a 125 kW</v>
          </cell>
          <cell r="C17743" t="str">
            <v>cad</v>
          </cell>
          <cell r="D17743" t="str">
            <v>1.721,57</v>
          </cell>
        </row>
        <row r="17744">
          <cell r="A17744" t="str">
            <v>1M.10.040.0010.q</v>
          </cell>
          <cell r="B17744" t="str">
            <v>- 8 poli - oltre 40 fino a 50 kW</v>
          </cell>
          <cell r="C17744" t="str">
            <v>cad</v>
          </cell>
          <cell r="D17744" t="str">
            <v>1.155,94</v>
          </cell>
        </row>
        <row r="17745">
          <cell r="A17745" t="str">
            <v>1M.10.040.0010.r</v>
          </cell>
          <cell r="B17745" t="str">
            <v>- 8 poli - oltre 50 fino a 65 kW</v>
          </cell>
          <cell r="C17745" t="str">
            <v>cad</v>
          </cell>
          <cell r="D17745" t="str">
            <v>1.291,20</v>
          </cell>
        </row>
        <row r="17746">
          <cell r="A17746" t="str">
            <v>1M.10.040.0010.s</v>
          </cell>
          <cell r="B17746" t="str">
            <v>- 8 poli - oltre 65 fino a 85 kW</v>
          </cell>
          <cell r="C17746" t="str">
            <v>cad</v>
          </cell>
          <cell r="D17746" t="str">
            <v>1.472,91</v>
          </cell>
        </row>
        <row r="17747">
          <cell r="A17747" t="str">
            <v>1M.10.040.0010.t</v>
          </cell>
          <cell r="B17747" t="str">
            <v>- 8 poli - oltre 85 fino a 105 kW</v>
          </cell>
          <cell r="C17747" t="str">
            <v>cad</v>
          </cell>
          <cell r="D17747" t="str">
            <v>1.705,17</v>
          </cell>
        </row>
        <row r="17748">
          <cell r="A17748" t="str">
            <v>1M.10.040.0020</v>
          </cell>
          <cell r="B17748" t="str">
            <v>Aerotermi a lancio orizzontale con cassa in acciaio e batteria in acciaio-alluminio e motore alimentato a 380 V - 3f a 2 velocità, completi di rete antinfortunistica e mensole.</v>
          </cell>
          <cell r="C17748"/>
          <cell r="D17748"/>
        </row>
        <row r="17749">
          <cell r="A17749" t="str">
            <v>1M.10.040.0020.a</v>
          </cell>
          <cell r="B17749" t="str">
            <v>- poli 4/8 - fino a 15 kW</v>
          </cell>
          <cell r="C17749" t="str">
            <v>cad</v>
          </cell>
          <cell r="D17749" t="str">
            <v>644,96</v>
          </cell>
        </row>
        <row r="17750">
          <cell r="A17750" t="str">
            <v>1M.10.040.0020.b</v>
          </cell>
          <cell r="B17750" t="str">
            <v>- poli 4/8 - oltre 15 fino a 20 kW</v>
          </cell>
          <cell r="C17750" t="str">
            <v>cad</v>
          </cell>
          <cell r="D17750" t="str">
            <v>670,92</v>
          </cell>
        </row>
        <row r="17751">
          <cell r="A17751" t="str">
            <v>1M.10.040.0020.c</v>
          </cell>
          <cell r="B17751" t="str">
            <v>- poli 4/8 - oltre 20 fino a 30 kW</v>
          </cell>
          <cell r="C17751" t="str">
            <v>cad</v>
          </cell>
          <cell r="D17751" t="str">
            <v>717,37</v>
          </cell>
        </row>
        <row r="17752">
          <cell r="A17752" t="str">
            <v>1M.10.040.0020.d</v>
          </cell>
          <cell r="B17752" t="str">
            <v>- poli 4/8 - oltre 30 fino a 40 kW</v>
          </cell>
          <cell r="C17752" t="str">
            <v>cad</v>
          </cell>
          <cell r="D17752" t="str">
            <v>770,66</v>
          </cell>
        </row>
        <row r="17753">
          <cell r="A17753" t="str">
            <v>1M.10.040.0020.e</v>
          </cell>
          <cell r="B17753" t="str">
            <v>- poli 4/8 - oltre 40 fino a 50 kW</v>
          </cell>
          <cell r="C17753" t="str">
            <v>cad</v>
          </cell>
          <cell r="D17753" t="str">
            <v>817,11</v>
          </cell>
        </row>
        <row r="17754">
          <cell r="A17754" t="str">
            <v>1M.10.040.0020.f</v>
          </cell>
          <cell r="B17754" t="str">
            <v>- poli 4/8 - oltre 50 fino a 60 kW</v>
          </cell>
          <cell r="C17754" t="str">
            <v>cad</v>
          </cell>
          <cell r="D17754" t="str">
            <v>879,96</v>
          </cell>
        </row>
        <row r="17755">
          <cell r="A17755" t="str">
            <v>1M.10.040.0020.g</v>
          </cell>
          <cell r="B17755" t="str">
            <v>- poli 6/8 - oltre 50 fino a 60 kW</v>
          </cell>
          <cell r="C17755" t="str">
            <v>cad</v>
          </cell>
          <cell r="D17755" t="str">
            <v>1.170,96</v>
          </cell>
        </row>
        <row r="17756">
          <cell r="A17756" t="str">
            <v>1M.10.040.0020.h</v>
          </cell>
          <cell r="B17756" t="str">
            <v>- poli 6/8 - oltre 60 fino a 75 kW</v>
          </cell>
          <cell r="C17756" t="str">
            <v>cad</v>
          </cell>
          <cell r="D17756" t="str">
            <v>1.321,24</v>
          </cell>
        </row>
        <row r="17757">
          <cell r="A17757" t="str">
            <v>1M.10.040.0020.i</v>
          </cell>
          <cell r="B17757" t="str">
            <v>- poli 6/8 - oltre 75 fino a 100 kW</v>
          </cell>
          <cell r="C17757" t="str">
            <v>cad</v>
          </cell>
          <cell r="D17757" t="str">
            <v>1.493,40</v>
          </cell>
        </row>
        <row r="17758">
          <cell r="A17758" t="str">
            <v>1M.10.040.0020.j</v>
          </cell>
          <cell r="B17758" t="str">
            <v>- poli 6/8 - oltre 100 fino a 125 kW</v>
          </cell>
          <cell r="C17758" t="str">
            <v>cad</v>
          </cell>
          <cell r="D17758" t="str">
            <v>1.739,31</v>
          </cell>
        </row>
        <row r="17759">
          <cell r="A17759" t="str">
            <v>1M.10.040.0030</v>
          </cell>
          <cell r="B17759" t="str">
            <v>Aumenti di prezzo per aerotermi a lancio orizzontale con batteria rame-alluminio.</v>
          </cell>
          <cell r="C17759"/>
          <cell r="D17759"/>
        </row>
        <row r="17760">
          <cell r="A17760" t="str">
            <v>1M.10.040.0030.a</v>
          </cell>
          <cell r="B17760" t="str">
            <v>- art. 0010.a/g e art. 0020.a</v>
          </cell>
          <cell r="C17760" t="str">
            <v>cad</v>
          </cell>
          <cell r="D17760" t="str">
            <v>54,65</v>
          </cell>
        </row>
        <row r="17761">
          <cell r="A17761" t="str">
            <v>1M.10.040.0030.b</v>
          </cell>
          <cell r="B17761" t="str">
            <v>- art. 0010.b/h e art. 0020.b</v>
          </cell>
          <cell r="C17761" t="str">
            <v>cad</v>
          </cell>
          <cell r="D17761" t="str">
            <v>69,67</v>
          </cell>
        </row>
        <row r="17762">
          <cell r="A17762" t="str">
            <v>1M.10.040.0030.c</v>
          </cell>
          <cell r="B17762" t="str">
            <v>- art. 0010.c/i e art. 0020.c</v>
          </cell>
          <cell r="C17762" t="str">
            <v>cad</v>
          </cell>
          <cell r="D17762" t="str">
            <v>83,34</v>
          </cell>
        </row>
        <row r="17763">
          <cell r="A17763" t="str">
            <v>1M.10.040.0030.d</v>
          </cell>
          <cell r="B17763" t="str">
            <v>- art. 0010.d/j e art. 0020.d</v>
          </cell>
          <cell r="C17763" t="str">
            <v>cad</v>
          </cell>
          <cell r="D17763" t="str">
            <v>99,75</v>
          </cell>
        </row>
        <row r="17764">
          <cell r="A17764" t="str">
            <v>1M.10.040.0030.e</v>
          </cell>
          <cell r="B17764" t="str">
            <v>- art. 0010.e/k e art. 0020.e</v>
          </cell>
          <cell r="C17764" t="str">
            <v>cad</v>
          </cell>
          <cell r="D17764" t="str">
            <v>117,49</v>
          </cell>
        </row>
        <row r="17765">
          <cell r="A17765" t="str">
            <v>1M.10.040.0030.f</v>
          </cell>
          <cell r="B17765" t="str">
            <v>- art. 0010.f/l e art. 0020.f</v>
          </cell>
          <cell r="C17765" t="str">
            <v>cad</v>
          </cell>
          <cell r="D17765" t="str">
            <v>139,35</v>
          </cell>
        </row>
        <row r="17766">
          <cell r="A17766" t="str">
            <v>1M.10.040.0030.g</v>
          </cell>
          <cell r="B17766" t="str">
            <v>- art. 0010.m e art. 0020.g</v>
          </cell>
          <cell r="C17766" t="str">
            <v>cad</v>
          </cell>
          <cell r="D17766" t="str">
            <v>107,93</v>
          </cell>
        </row>
        <row r="17767">
          <cell r="A17767" t="str">
            <v>1M.10.040.0030.h</v>
          </cell>
          <cell r="B17767" t="str">
            <v>- art. 0010.n e art. 0020.h</v>
          </cell>
          <cell r="C17767" t="str">
            <v>cad</v>
          </cell>
          <cell r="D17767" t="str">
            <v>153,01</v>
          </cell>
        </row>
        <row r="17768">
          <cell r="A17768" t="str">
            <v>1M.10.040.0030.i</v>
          </cell>
          <cell r="B17768" t="str">
            <v>- art. 0010.o e art. 0020.i</v>
          </cell>
          <cell r="C17768" t="str">
            <v>cad</v>
          </cell>
          <cell r="D17768" t="str">
            <v>183,08</v>
          </cell>
        </row>
        <row r="17769">
          <cell r="A17769" t="str">
            <v>1M.10.040.0030.j</v>
          </cell>
          <cell r="B17769" t="str">
            <v>- art. 0010.p e art. 0020.j</v>
          </cell>
          <cell r="C17769" t="str">
            <v>cad</v>
          </cell>
          <cell r="D17769" t="str">
            <v>222,71</v>
          </cell>
        </row>
        <row r="17770">
          <cell r="A17770" t="str">
            <v>1M.10.040.0040</v>
          </cell>
          <cell r="B17770" t="str">
            <v>Condotti di aspirazione per aerotermi a lancio orizzontale, tipo a miscela manuale per aria ricircolo più aria esterna (griglie escluse: vedere capitolo relativo).</v>
          </cell>
          <cell r="C17770"/>
          <cell r="D17770"/>
        </row>
        <row r="17771">
          <cell r="A17771" t="str">
            <v>1M.10.040.0040.a</v>
          </cell>
          <cell r="B17771" t="str">
            <v>- art. 0010.a/g e art. 0020.a</v>
          </cell>
          <cell r="C17771" t="str">
            <v>cad</v>
          </cell>
          <cell r="D17771" t="str">
            <v>211,29</v>
          </cell>
        </row>
        <row r="17772">
          <cell r="A17772" t="str">
            <v>1M.10.040.0040.b</v>
          </cell>
          <cell r="B17772" t="str">
            <v>- art. 0010.b/h e art. 0020.b</v>
          </cell>
          <cell r="C17772" t="str">
            <v>cad</v>
          </cell>
          <cell r="D17772" t="str">
            <v>220,85</v>
          </cell>
        </row>
        <row r="17773">
          <cell r="A17773" t="str">
            <v>1M.10.040.0040.c</v>
          </cell>
          <cell r="B17773" t="str">
            <v>- art. 0010.c/i e art. 0020.c</v>
          </cell>
          <cell r="C17773" t="str">
            <v>cad</v>
          </cell>
          <cell r="D17773" t="str">
            <v>239,98</v>
          </cell>
        </row>
        <row r="17774">
          <cell r="A17774" t="str">
            <v>1M.10.040.0040.d</v>
          </cell>
          <cell r="B17774" t="str">
            <v>- art. 0010.d/j e art. 0020.d</v>
          </cell>
          <cell r="C17774" t="str">
            <v>cad</v>
          </cell>
          <cell r="D17774" t="str">
            <v>260,48</v>
          </cell>
        </row>
        <row r="17775">
          <cell r="A17775" t="str">
            <v>1M.10.040.0040.e</v>
          </cell>
          <cell r="B17775" t="str">
            <v>- art. 0010.e/k e art. 0020.e</v>
          </cell>
          <cell r="C17775" t="str">
            <v>cad</v>
          </cell>
          <cell r="D17775" t="str">
            <v>270,03</v>
          </cell>
        </row>
        <row r="17776">
          <cell r="A17776" t="str">
            <v>1M.10.040.0040.f</v>
          </cell>
          <cell r="B17776" t="str">
            <v>- art. 0010.f/l e art. 0020.f</v>
          </cell>
          <cell r="C17776" t="str">
            <v>cad</v>
          </cell>
          <cell r="D17776" t="str">
            <v>287,79</v>
          </cell>
        </row>
        <row r="17777">
          <cell r="A17777" t="str">
            <v>1M.10.040.0040.g</v>
          </cell>
          <cell r="B17777" t="str">
            <v>- art. 0010.m e art. 0020.g</v>
          </cell>
          <cell r="C17777" t="str">
            <v>cad</v>
          </cell>
          <cell r="D17777" t="str">
            <v>336,99</v>
          </cell>
        </row>
        <row r="17778">
          <cell r="A17778" t="str">
            <v>1M.10.040.0040.h</v>
          </cell>
          <cell r="B17778" t="str">
            <v>- art. 0010.n e art. 0020.h</v>
          </cell>
          <cell r="C17778" t="str">
            <v>cad</v>
          </cell>
          <cell r="D17778" t="str">
            <v>368,40</v>
          </cell>
        </row>
        <row r="17779">
          <cell r="A17779" t="str">
            <v>1M.10.040.0040.i</v>
          </cell>
          <cell r="B17779" t="str">
            <v>- art. 0010.o e art. 0020.i</v>
          </cell>
          <cell r="C17779" t="str">
            <v>cad</v>
          </cell>
          <cell r="D17779" t="str">
            <v>399,83</v>
          </cell>
        </row>
        <row r="17780">
          <cell r="A17780" t="str">
            <v>1M.10.040.0040.j</v>
          </cell>
          <cell r="B17780" t="str">
            <v>- art. 0010.p e art. 0020.j</v>
          </cell>
          <cell r="C17780" t="str">
            <v>cad</v>
          </cell>
          <cell r="D17780" t="str">
            <v>442,19</v>
          </cell>
        </row>
        <row r="17781">
          <cell r="A17781" t="str">
            <v>1M.10.040.0050</v>
          </cell>
          <cell r="B17781" t="str">
            <v>Diffusore accessorio per aerotermi a lancio orizzontale</v>
          </cell>
          <cell r="C17781"/>
          <cell r="D17781"/>
        </row>
        <row r="17782">
          <cell r="A17782" t="str">
            <v>1M.10.040.0050.a</v>
          </cell>
          <cell r="B17782" t="str">
            <v>- art. 0010.a/g e art. 0020.a</v>
          </cell>
          <cell r="C17782" t="str">
            <v>cad</v>
          </cell>
          <cell r="D17782" t="str">
            <v>71,50</v>
          </cell>
        </row>
        <row r="17783">
          <cell r="A17783" t="str">
            <v>1M.10.040.0050.b</v>
          </cell>
          <cell r="B17783" t="str">
            <v>- art. 0010.b/h e art. 0020.b</v>
          </cell>
          <cell r="C17783" t="str">
            <v>cad</v>
          </cell>
          <cell r="D17783" t="str">
            <v>75,59</v>
          </cell>
        </row>
        <row r="17784">
          <cell r="A17784" t="str">
            <v>1M.10.040.0050.c</v>
          </cell>
          <cell r="B17784" t="str">
            <v>- art. 0010.c/i e art. 0020.c</v>
          </cell>
          <cell r="C17784" t="str">
            <v>cad</v>
          </cell>
          <cell r="D17784" t="str">
            <v>78,32</v>
          </cell>
        </row>
        <row r="17785">
          <cell r="A17785" t="str">
            <v>1M.10.040.0050.d</v>
          </cell>
          <cell r="B17785" t="str">
            <v>- art. 0010.d/j e art. 0020.d</v>
          </cell>
          <cell r="C17785" t="str">
            <v>cad</v>
          </cell>
          <cell r="D17785" t="str">
            <v>81,07</v>
          </cell>
        </row>
        <row r="17786">
          <cell r="A17786" t="str">
            <v>1M.10.040.0050.e</v>
          </cell>
          <cell r="B17786" t="str">
            <v>- art. 0010.e/k e art. 0020.e</v>
          </cell>
          <cell r="C17786" t="str">
            <v>cad</v>
          </cell>
          <cell r="D17786" t="str">
            <v>85,16</v>
          </cell>
        </row>
        <row r="17787">
          <cell r="A17787" t="str">
            <v>1M.10.040.0050.f</v>
          </cell>
          <cell r="B17787" t="str">
            <v>- art. 0010.f/l e art. 0020.f</v>
          </cell>
          <cell r="C17787" t="str">
            <v>cad</v>
          </cell>
          <cell r="D17787" t="str">
            <v>87,89</v>
          </cell>
        </row>
        <row r="17788">
          <cell r="A17788" t="str">
            <v>1M.10.040.0050.g</v>
          </cell>
          <cell r="B17788" t="str">
            <v>- art. 0010.m e art. 0020.g</v>
          </cell>
          <cell r="C17788" t="str">
            <v>cad</v>
          </cell>
          <cell r="D17788" t="str">
            <v>107,03</v>
          </cell>
        </row>
        <row r="17789">
          <cell r="A17789" t="str">
            <v>1M.10.040.0050.h</v>
          </cell>
          <cell r="B17789" t="str">
            <v>- art. 0010.n e art. 0020.h</v>
          </cell>
          <cell r="C17789" t="str">
            <v>cad</v>
          </cell>
          <cell r="D17789" t="str">
            <v>119,31</v>
          </cell>
        </row>
        <row r="17790">
          <cell r="A17790" t="str">
            <v>1M.10.040.0050.i</v>
          </cell>
          <cell r="B17790" t="str">
            <v>- art. 0010.o e art. 0020.i</v>
          </cell>
          <cell r="C17790" t="str">
            <v>cad</v>
          </cell>
          <cell r="D17790" t="str">
            <v>131,62</v>
          </cell>
        </row>
        <row r="17791">
          <cell r="A17791" t="str">
            <v>1M.10.040.0050.j</v>
          </cell>
          <cell r="B17791" t="str">
            <v>- art. 0010.p e art. 0020.j</v>
          </cell>
          <cell r="C17791" t="str">
            <v>cad</v>
          </cell>
          <cell r="D17791" t="str">
            <v>165,77</v>
          </cell>
        </row>
        <row r="17792">
          <cell r="A17792" t="str">
            <v>1M.10.040.0060</v>
          </cell>
          <cell r="B17792" t="str">
            <v>Aerotermi a lancio verticale con cassa in acciaio e batteria in rame-alluminio e motore alimentato a 380 V -3f - 50 Hz, completi di diffusore anemostatico e mensole.</v>
          </cell>
          <cell r="C17792"/>
          <cell r="D17792"/>
        </row>
        <row r="17793">
          <cell r="A17793" t="str">
            <v>1M.10.040.0060.a</v>
          </cell>
          <cell r="B17793" t="str">
            <v>- poli 4 - fino a 20 kW</v>
          </cell>
          <cell r="C17793" t="str">
            <v>cad</v>
          </cell>
          <cell r="D17793" t="str">
            <v>845,13</v>
          </cell>
        </row>
        <row r="17794">
          <cell r="A17794" t="str">
            <v>1M.10.040.0060.b</v>
          </cell>
          <cell r="B17794" t="str">
            <v>- poli 4 - oltre 20 fino a 40 kW</v>
          </cell>
          <cell r="C17794" t="str">
            <v>cad</v>
          </cell>
          <cell r="D17794" t="str">
            <v>875,20</v>
          </cell>
        </row>
        <row r="17795">
          <cell r="A17795" t="str">
            <v>1M.10.040.0060.c</v>
          </cell>
          <cell r="B17795" t="str">
            <v>- poli 4 - oltre 40 fino a 60 kW</v>
          </cell>
          <cell r="C17795" t="str">
            <v>cad</v>
          </cell>
          <cell r="D17795" t="str">
            <v>1.267,30</v>
          </cell>
        </row>
        <row r="17796">
          <cell r="A17796" t="str">
            <v>1M.10.040.0060.d</v>
          </cell>
          <cell r="B17796" t="str">
            <v>- poli 6 - oltre 60 fino a 80 kW</v>
          </cell>
          <cell r="C17796" t="str">
            <v>cad</v>
          </cell>
          <cell r="D17796" t="str">
            <v>1.618,42</v>
          </cell>
        </row>
        <row r="17797">
          <cell r="A17797" t="str">
            <v>1M.10.040.0060.e</v>
          </cell>
          <cell r="B17797" t="str">
            <v>- poli 6 - oltre 80 fino a 100 kW</v>
          </cell>
          <cell r="C17797" t="str">
            <v>cad</v>
          </cell>
          <cell r="D17797" t="str">
            <v>1.733,19</v>
          </cell>
        </row>
        <row r="17798">
          <cell r="A17798" t="str">
            <v>1M.10.040.0060.f</v>
          </cell>
          <cell r="B17798" t="str">
            <v>- poli 6 - oltre 100 fino a 115 kW</v>
          </cell>
          <cell r="C17798" t="str">
            <v>cad</v>
          </cell>
          <cell r="D17798" t="str">
            <v>1.774,18</v>
          </cell>
        </row>
        <row r="17799">
          <cell r="A17799" t="str">
            <v>1M.10.040.0070</v>
          </cell>
          <cell r="B17799" t="str">
            <v>Aerotermi elettrici con resistenza a 2 stadi e motore alimentato a 380 V - 3f - 50 Hz, completi di quadro elettrico, strumentazione e mensole.</v>
          </cell>
          <cell r="C17799"/>
          <cell r="D17799"/>
        </row>
        <row r="17800">
          <cell r="A17800" t="str">
            <v>1M.10.040.0070.a</v>
          </cell>
          <cell r="B17800" t="str">
            <v>- fino a 7 kW</v>
          </cell>
          <cell r="C17800" t="str">
            <v>cad</v>
          </cell>
          <cell r="D17800" t="str">
            <v>1.085,19</v>
          </cell>
        </row>
        <row r="17801">
          <cell r="A17801" t="str">
            <v>1M.10.040.0070.b</v>
          </cell>
          <cell r="B17801" t="str">
            <v>- oltre 7 fino a 10 kW</v>
          </cell>
          <cell r="C17801" t="str">
            <v>cad</v>
          </cell>
          <cell r="D17801" t="str">
            <v>1.138,48</v>
          </cell>
        </row>
        <row r="17802">
          <cell r="A17802" t="str">
            <v>1M.10.040.0070.c</v>
          </cell>
          <cell r="B17802" t="str">
            <v>- oltre 10 fino a 13 kW</v>
          </cell>
          <cell r="C17802" t="str">
            <v>cad</v>
          </cell>
          <cell r="D17802" t="str">
            <v>1.212,26</v>
          </cell>
        </row>
        <row r="17803">
          <cell r="A17803" t="str">
            <v>1M.10.040.0070.d</v>
          </cell>
          <cell r="B17803" t="str">
            <v>- oltre 13 fino a 18 kW</v>
          </cell>
          <cell r="C17803" t="str">
            <v>cad</v>
          </cell>
          <cell r="D17803" t="str">
            <v>1.314,72</v>
          </cell>
        </row>
        <row r="17804">
          <cell r="A17804" t="str">
            <v>1M.10.040.0070.e</v>
          </cell>
          <cell r="B17804" t="str">
            <v>- oltre 18 fino a 25 kW</v>
          </cell>
          <cell r="C17804" t="str">
            <v>cad</v>
          </cell>
          <cell r="D17804" t="str">
            <v>1.413,09</v>
          </cell>
        </row>
        <row r="17805">
          <cell r="A17805" t="str">
            <v>1M.10.040.0080</v>
          </cell>
          <cell r="B17805" t="str">
            <v>Aerotermi a metano completi di bruciatore, scarico fumi a parete, quadro elettrico alimentato a 220 V - 1f - 50 Hz, strumentazione e mensole.</v>
          </cell>
          <cell r="C17805"/>
          <cell r="D17805"/>
        </row>
        <row r="17806">
          <cell r="A17806" t="str">
            <v>1M.10.040.0080.a</v>
          </cell>
          <cell r="B17806" t="str">
            <v>- fino a 25 kW</v>
          </cell>
          <cell r="C17806" t="str">
            <v>cad</v>
          </cell>
          <cell r="D17806" t="str">
            <v>2.303,31</v>
          </cell>
        </row>
        <row r="17807">
          <cell r="A17807" t="str">
            <v>1M.10.040.0080.b</v>
          </cell>
          <cell r="B17807" t="str">
            <v>- oltre 25 kW fino a 30 kW</v>
          </cell>
          <cell r="C17807" t="str">
            <v>cad</v>
          </cell>
          <cell r="D17807" t="str">
            <v>2.355,24</v>
          </cell>
        </row>
        <row r="17808">
          <cell r="A17808" t="str">
            <v>1M.10.040.0080.c</v>
          </cell>
          <cell r="B17808" t="str">
            <v>- oltre 30 kW fino a 35 kW</v>
          </cell>
          <cell r="C17808" t="str">
            <v>cad</v>
          </cell>
          <cell r="D17808" t="str">
            <v>2.461,80</v>
          </cell>
        </row>
        <row r="17809">
          <cell r="A17809" t="str">
            <v>1M.10.040.0080.d</v>
          </cell>
          <cell r="B17809" t="str">
            <v>- oltre 35 kW fino a 45 kW</v>
          </cell>
          <cell r="C17809" t="str">
            <v>cad</v>
          </cell>
          <cell r="D17809" t="str">
            <v>2.614,82</v>
          </cell>
        </row>
        <row r="17810">
          <cell r="A17810" t="str">
            <v>1M.10.040.0080.e</v>
          </cell>
          <cell r="B17810" t="str">
            <v>- oltre 45 kW fino a 55 kW</v>
          </cell>
          <cell r="C17810" t="str">
            <v>cad</v>
          </cell>
          <cell r="D17810" t="str">
            <v>2.868,93</v>
          </cell>
        </row>
        <row r="17811">
          <cell r="A17811" t="str">
            <v>1M.10.040.0080.f</v>
          </cell>
          <cell r="B17811" t="str">
            <v>- oltre 55 kW fino a 75 kW</v>
          </cell>
          <cell r="C17811" t="str">
            <v>cad</v>
          </cell>
          <cell r="D17811" t="str">
            <v>3.344,39</v>
          </cell>
        </row>
        <row r="17812">
          <cell r="A17812" t="str">
            <v>1M.10.040.0080.g</v>
          </cell>
          <cell r="B17812" t="str">
            <v>- oltre 75 kW fino a 100 kW</v>
          </cell>
          <cell r="C17812" t="str">
            <v>cad</v>
          </cell>
          <cell r="D17812" t="str">
            <v>4.244,75</v>
          </cell>
        </row>
        <row r="17813">
          <cell r="A17813" t="str">
            <v>1M.10.050</v>
          </cell>
          <cell r="B17813" t="str">
            <v>SISTEMI RADIANTI A SOFFITTO</v>
          </cell>
          <cell r="C17813"/>
          <cell r="D17813"/>
        </row>
        <row r="17814">
          <cell r="A17814" t="str">
            <v>1M.10.050.0010</v>
          </cell>
          <cell r="B17814" t="str">
            <v>Termostrisce radianti lunghezza da m 6 a 60, complete di sistemi di sostegno, composte da: tubi e collettori in acciaio nero verniciato; distanziatori in acciaio zincato; doghe in alluminio verniciato di bianco; materassino di lana minerale densità kg/m³ 15 spessore mm 50 su carta-alluminio.</v>
          </cell>
          <cell r="C17814"/>
          <cell r="D17814"/>
        </row>
        <row r="17815">
          <cell r="A17815" t="str">
            <v>1M.10.050.0010.a</v>
          </cell>
          <cell r="B17815" t="str">
            <v>- 560 W/m - larghezza fino a 80 mm</v>
          </cell>
          <cell r="C17815" t="str">
            <v>m</v>
          </cell>
          <cell r="D17815" t="str">
            <v>85,16</v>
          </cell>
        </row>
        <row r="17816">
          <cell r="A17816" t="str">
            <v>1M.10.050.0010.b</v>
          </cell>
          <cell r="B17816" t="str">
            <v>- 680 W/m - larghezza oltre 80 fino a 100 mm</v>
          </cell>
          <cell r="C17816" t="str">
            <v>m</v>
          </cell>
          <cell r="D17816" t="str">
            <v>101,63</v>
          </cell>
        </row>
        <row r="17817">
          <cell r="A17817" t="str">
            <v>1M.10.050.0010.c</v>
          </cell>
          <cell r="B17817" t="str">
            <v>- 800 W/m - larghezza oltre 100 fino a 120 mm</v>
          </cell>
          <cell r="C17817" t="str">
            <v>m</v>
          </cell>
          <cell r="D17817" t="str">
            <v>116,74</v>
          </cell>
        </row>
        <row r="17818">
          <cell r="A17818" t="str">
            <v>1M.10.050.0010.d</v>
          </cell>
          <cell r="B17818" t="str">
            <v>- 920 W/m - larghezza oltre 120 fino a 140 mm</v>
          </cell>
          <cell r="C17818" t="str">
            <v>m</v>
          </cell>
          <cell r="D17818" t="str">
            <v>135,95</v>
          </cell>
        </row>
        <row r="17819">
          <cell r="A17819" t="str">
            <v>1M.10.050.0010.e</v>
          </cell>
          <cell r="B17819" t="str">
            <v>- 1040 W/m - larghezza oltre 140 fino a 160 mm</v>
          </cell>
          <cell r="C17819" t="str">
            <v>m</v>
          </cell>
          <cell r="D17819" t="str">
            <v>153,81</v>
          </cell>
        </row>
        <row r="17820">
          <cell r="A17820" t="str">
            <v>1M.10.050.0020</v>
          </cell>
          <cell r="B17820" t="str">
            <v>Soffitti radianti attivi e inattivi completi di sistemi di sostegno, composti da: tubi in acciaio nero verniciato, nei soffitti attivi formati in serpentine e completi di collettori; distanziatori in acciaio zincato; pannelli o doghe in alluminio verniciato di bianco, completi di cornici perimetrali e accessori vari di montaggio; materassino di lana minerale densità kg/m³ 15 spessore mm 15 su carta-alluminio.</v>
          </cell>
          <cell r="C17820"/>
          <cell r="D17820"/>
        </row>
        <row r="17821">
          <cell r="A17821" t="str">
            <v>1M.10.050.0020.a</v>
          </cell>
          <cell r="B17821" t="str">
            <v>- 130 W/m² [interasse tubi: 600 mm] - pannelli 600x600 mm</v>
          </cell>
          <cell r="C17821" t="str">
            <v>m²</v>
          </cell>
          <cell r="D17821" t="str">
            <v>116,74</v>
          </cell>
        </row>
        <row r="17822">
          <cell r="A17822" t="str">
            <v>1M.10.050.0020.b</v>
          </cell>
          <cell r="B17822" t="str">
            <v>- 230 W/m² [interasse tubi: 300 mm] - pannelli 300x600 mm</v>
          </cell>
          <cell r="C17822" t="str">
            <v>m²</v>
          </cell>
          <cell r="D17822" t="str">
            <v>129,13</v>
          </cell>
        </row>
        <row r="17823">
          <cell r="A17823" t="str">
            <v>1M.10.050.0020.c</v>
          </cell>
          <cell r="B17823" t="str">
            <v>- 270 W/m² [interasse tubi: 200 mm] - doghe larghezza 200 mm</v>
          </cell>
          <cell r="C17823" t="str">
            <v>m²</v>
          </cell>
          <cell r="D17823" t="str">
            <v>118,13</v>
          </cell>
        </row>
        <row r="17824">
          <cell r="A17824" t="str">
            <v>1M.10.050.0020.d</v>
          </cell>
          <cell r="B17824" t="str">
            <v>- parte inattiva - pannelli 600x600 mm</v>
          </cell>
          <cell r="C17824" t="str">
            <v>m²</v>
          </cell>
          <cell r="D17824" t="str">
            <v>105,07</v>
          </cell>
        </row>
        <row r="17825">
          <cell r="A17825" t="str">
            <v>1M.10.050.0020.e</v>
          </cell>
          <cell r="B17825" t="str">
            <v>- parte inattiva - pannelli 300x600 mm</v>
          </cell>
          <cell r="C17825" t="str">
            <v>m²</v>
          </cell>
          <cell r="D17825" t="str">
            <v>116,23</v>
          </cell>
        </row>
        <row r="17826">
          <cell r="A17826" t="str">
            <v>1M.10.050.0020.f</v>
          </cell>
          <cell r="B17826" t="str">
            <v>- parte inattiva - doghe larghezza 200 mm</v>
          </cell>
          <cell r="C17826" t="str">
            <v>m²</v>
          </cell>
          <cell r="D17826" t="str">
            <v>105,07</v>
          </cell>
        </row>
        <row r="17827">
          <cell r="A17827" t="str">
            <v>1M.10.060</v>
          </cell>
          <cell r="B17827" t="str">
            <v>SISTEMI RADIANTI A PAVIMENTO</v>
          </cell>
          <cell r="C17827"/>
          <cell r="D17827"/>
        </row>
        <row r="17828">
          <cell r="A17828" t="str">
            <v>1M.10.060.0010</v>
          </cell>
          <cell r="B17828" t="str">
            <v>Sistemi radianti annegati a pavimento, composti da: serpentine di tubi in multistrato o in polietilene reticolato con barriera anti-ossigeno, secondo DIN 4726 (solo per pavimenti attivi); lastre di polistirene espanso sinterizzato in classe 1 secondo UNI EN 13163, tipo a nocche senza barriera vapore, densità minima kg/m³ 30, spessore mm da 40 a 70. Inclusi nel prezzo: accessori di montaggio; additivo per massetto protettivo in cemento.</v>
          </cell>
          <cell r="C17828"/>
          <cell r="D17828"/>
        </row>
        <row r="17829">
          <cell r="A17829" t="str">
            <v>1M.10.060.0010.a</v>
          </cell>
          <cell r="B17829" t="str">
            <v>- 130 W/m² - fino a 100 mm</v>
          </cell>
          <cell r="C17829" t="str">
            <v>m²</v>
          </cell>
          <cell r="D17829" t="str">
            <v>42,52</v>
          </cell>
        </row>
        <row r="17830">
          <cell r="A17830" t="str">
            <v>1M.10.060.0010.b</v>
          </cell>
          <cell r="B17830" t="str">
            <v>- 105 W/m² - oltre 100 fino a 150 mm</v>
          </cell>
          <cell r="C17830" t="str">
            <v>m²</v>
          </cell>
          <cell r="D17830" t="str">
            <v>38,06</v>
          </cell>
        </row>
        <row r="17831">
          <cell r="A17831" t="str">
            <v>1M.10.060.0010.c</v>
          </cell>
          <cell r="B17831" t="str">
            <v>- 65 W/m² - oltre 150 fino a 225 mm</v>
          </cell>
          <cell r="C17831" t="str">
            <v>m²</v>
          </cell>
          <cell r="D17831" t="str">
            <v>35,41</v>
          </cell>
        </row>
        <row r="17832">
          <cell r="A17832" t="str">
            <v>1M.10.060.0010.d</v>
          </cell>
          <cell r="B17832" t="str">
            <v>- 28 W/m² - oltre 225 mm</v>
          </cell>
          <cell r="C17832" t="str">
            <v>m²</v>
          </cell>
          <cell r="D17832" t="str">
            <v>33,47</v>
          </cell>
        </row>
        <row r="17833">
          <cell r="A17833" t="str">
            <v>1M.10.060.0010.e</v>
          </cell>
          <cell r="B17833" t="str">
            <v>- parte inattiva</v>
          </cell>
          <cell r="C17833" t="str">
            <v>m²</v>
          </cell>
          <cell r="D17833" t="str">
            <v>18,12</v>
          </cell>
        </row>
        <row r="17834">
          <cell r="A17834" t="str">
            <v>1M.10.060.0020</v>
          </cell>
          <cell r="B17834" t="str">
            <v>Sistemi radianti annegati a pavimento, composti da: serpentine di tubi in multistrato o in polietilene reticolato con barriera anti-ossigeno, secondo DIN 4726 (solo per pavimenti attivi); lastre di polistirene espanso sinterizzato in classe 1 secondo UNI EN 13163, tipo a nocche con barriera vapore, densità minima kg/m³ 30, spessore mm da 40 a 70. Inclusi nel prezzo: accessori di montaggio; additivo per massetto protettivo in cemento.</v>
          </cell>
          <cell r="C17834"/>
          <cell r="D17834"/>
        </row>
        <row r="17835">
          <cell r="A17835" t="str">
            <v>1M.10.060.0020.a</v>
          </cell>
          <cell r="B17835" t="str">
            <v>- 130 W/m² - fino a 100 mm</v>
          </cell>
          <cell r="C17835" t="str">
            <v>m²</v>
          </cell>
          <cell r="D17835" t="str">
            <v>45,23</v>
          </cell>
        </row>
        <row r="17836">
          <cell r="A17836" t="str">
            <v>1M.10.060.0020.b</v>
          </cell>
          <cell r="B17836" t="str">
            <v>- 105 W/m² - oltre 100 fino a 150 mm</v>
          </cell>
          <cell r="C17836" t="str">
            <v>m²</v>
          </cell>
          <cell r="D17836" t="str">
            <v>38,06</v>
          </cell>
        </row>
        <row r="17837">
          <cell r="A17837" t="str">
            <v>1M.10.060.0020.c</v>
          </cell>
          <cell r="B17837" t="str">
            <v>- 65 W/m² - oltre 150 fino a 225 mm</v>
          </cell>
          <cell r="C17837" t="str">
            <v>m²</v>
          </cell>
          <cell r="D17837" t="str">
            <v>35,41</v>
          </cell>
        </row>
        <row r="17838">
          <cell r="A17838" t="str">
            <v>1M.10.060.0020.d</v>
          </cell>
          <cell r="B17838" t="str">
            <v>- 28 W/m² - oltre 225 mm</v>
          </cell>
          <cell r="C17838" t="str">
            <v>m²</v>
          </cell>
          <cell r="D17838" t="str">
            <v>33,47</v>
          </cell>
        </row>
        <row r="17839">
          <cell r="A17839" t="str">
            <v>1M.10.060.0020.e</v>
          </cell>
          <cell r="B17839" t="str">
            <v>- parte inattiva</v>
          </cell>
          <cell r="C17839" t="str">
            <v>m²</v>
          </cell>
          <cell r="D17839" t="str">
            <v>20,82</v>
          </cell>
        </row>
        <row r="17840">
          <cell r="A17840" t="str">
            <v>1M.10.060.0030</v>
          </cell>
          <cell r="B17840" t="str">
            <v>Sistemi radianti annegati a pavimento, composti da: serpentine di tubi in multistrato o in polietilene reticolato con barriera anti-ossigeno, secondo DIN 4726 (solo per pavimenti attivi); lastre di polistirene espanso sinterizzato in classe 1 secondo UNI EN 13163, tipo a nocche con barriera vapore, densità minima kg/m³ 40, spessore mm da 40 a 70. Inclusi nel prezzo: accessori di montaggio; additivo per massetto protettivo in cemento.</v>
          </cell>
          <cell r="C17840"/>
          <cell r="D17840"/>
        </row>
        <row r="17841">
          <cell r="A17841" t="str">
            <v>1M.10.060.0030.a</v>
          </cell>
          <cell r="B17841" t="str">
            <v>- 120 W/m² - fino a 100 mm</v>
          </cell>
          <cell r="C17841" t="str">
            <v>m²</v>
          </cell>
          <cell r="D17841" t="str">
            <v>43,91</v>
          </cell>
        </row>
        <row r="17842">
          <cell r="A17842" t="str">
            <v>1M.10.060.0030.b</v>
          </cell>
          <cell r="B17842" t="str">
            <v>- 105 W/m² - oltre 100 fino a 150 mm</v>
          </cell>
          <cell r="C17842" t="str">
            <v>m²</v>
          </cell>
          <cell r="D17842" t="str">
            <v>40,39</v>
          </cell>
        </row>
        <row r="17843">
          <cell r="A17843" t="str">
            <v>1M.10.060.0030.c</v>
          </cell>
          <cell r="B17843" t="str">
            <v>- 80 W/m² - oltre 150 fino a 225 mm</v>
          </cell>
          <cell r="C17843" t="str">
            <v>m²</v>
          </cell>
          <cell r="D17843" t="str">
            <v>38,45</v>
          </cell>
        </row>
        <row r="17844">
          <cell r="A17844" t="str">
            <v>1M.10.060.0030.d</v>
          </cell>
          <cell r="B17844" t="str">
            <v>- 55 W/m² - oltre 225 mm</v>
          </cell>
          <cell r="C17844" t="str">
            <v>m²</v>
          </cell>
          <cell r="D17844" t="str">
            <v>37,04</v>
          </cell>
        </row>
        <row r="17845">
          <cell r="A17845" t="str">
            <v>1M.10.060.0030.e</v>
          </cell>
          <cell r="B17845" t="str">
            <v>- parte inattiva</v>
          </cell>
          <cell r="C17845" t="str">
            <v>m²</v>
          </cell>
          <cell r="D17845" t="str">
            <v>23,13</v>
          </cell>
        </row>
        <row r="17846">
          <cell r="A17846" t="str">
            <v>1M.10.060.0040</v>
          </cell>
          <cell r="B17846" t="str">
            <v>Sistemi radianti annegati a pavimento, composti da: serpentine di tubi in multistrato o in polietilene reticolato con barriera anti-ossigeno, secondo DIN 4726 (solo per pavimenti attivi); lastre di polistirene espanso sinterizzato in classe 1 secondo UNI EN 13163, tipo liscio con lastra di polistirolo rigido e griglia guida, densità minima kg/m³ 30, spessore mm da 10 a 30. Inclusi nel prezzo: accessori di montaggio; additivo per massetto protettivo in cemento.</v>
          </cell>
          <cell r="C17846"/>
          <cell r="D17846"/>
        </row>
        <row r="17847">
          <cell r="A17847" t="str">
            <v>1M.10.060.0040.a</v>
          </cell>
          <cell r="B17847" t="str">
            <v>- 120 W/m² - fino a 100 mm</v>
          </cell>
          <cell r="C17847" t="str">
            <v>m²</v>
          </cell>
          <cell r="D17847" t="str">
            <v>44,72</v>
          </cell>
        </row>
        <row r="17848">
          <cell r="A17848" t="str">
            <v>1M.10.060.0040.b</v>
          </cell>
          <cell r="B17848" t="str">
            <v>- 105 W/m² - oltre 100 fino a 150 mm</v>
          </cell>
          <cell r="C17848" t="str">
            <v>m²</v>
          </cell>
          <cell r="D17848" t="str">
            <v>40,56</v>
          </cell>
        </row>
        <row r="17849">
          <cell r="A17849" t="str">
            <v>1M.10.060.0040.c</v>
          </cell>
          <cell r="B17849" t="str">
            <v>- 80 W/m² - oltre 150 fino a 225 mm</v>
          </cell>
          <cell r="C17849" t="str">
            <v>m²</v>
          </cell>
          <cell r="D17849" t="str">
            <v>37,76</v>
          </cell>
        </row>
        <row r="17850">
          <cell r="A17850" t="str">
            <v>1M.10.060.0040.d</v>
          </cell>
          <cell r="B17850" t="str">
            <v>- 55 W/m² - oltre 225 mm</v>
          </cell>
          <cell r="C17850" t="str">
            <v>m²</v>
          </cell>
          <cell r="D17850" t="str">
            <v>36,56</v>
          </cell>
        </row>
        <row r="17851">
          <cell r="A17851" t="str">
            <v>1M.10.060.0040.e</v>
          </cell>
          <cell r="B17851" t="str">
            <v>- parte inattiva</v>
          </cell>
          <cell r="C17851" t="str">
            <v>m²</v>
          </cell>
          <cell r="D17851" t="str">
            <v>23,95</v>
          </cell>
        </row>
        <row r="17852">
          <cell r="A17852" t="str">
            <v>1M.10.060.0050</v>
          </cell>
          <cell r="B17852" t="str">
            <v>Sistemi radianti annegati a pavimento, composti da: serpentine di tubi in multistrato o in polietilene reticolato con barriera anti-ossigeno, secondo DIN 4726 (solo per pavimenti attivi); lastre di polistirene espanso sinterizzato in classe 1 secondo UNI EN 13163, tipo liscio con lastra in alluminio e griglia guida, densità minima kg/m³ 30, spessore mm da 10 a 30. Inclusi nel prezzo: accessori di montaggio; additivo per massetto protettivo in cemento.</v>
          </cell>
          <cell r="C17852"/>
          <cell r="D17852"/>
        </row>
        <row r="17853">
          <cell r="A17853" t="str">
            <v>1M.10.060.0050.a</v>
          </cell>
          <cell r="B17853" t="str">
            <v>- 135 W/m² - fino a 100 mm</v>
          </cell>
          <cell r="C17853" t="str">
            <v>m²</v>
          </cell>
          <cell r="D17853" t="str">
            <v>51,70</v>
          </cell>
        </row>
        <row r="17854">
          <cell r="A17854" t="str">
            <v>1M.10.060.0050.b</v>
          </cell>
          <cell r="B17854" t="str">
            <v>- 125 W/m² - oltre 100 fino a 150 mm</v>
          </cell>
          <cell r="C17854" t="str">
            <v>m²</v>
          </cell>
          <cell r="D17854" t="str">
            <v>47,54</v>
          </cell>
        </row>
        <row r="17855">
          <cell r="A17855" t="str">
            <v>1M.10.060.0050.c</v>
          </cell>
          <cell r="B17855" t="str">
            <v>- 115 W/m² - oltre 150 fino a 225 mm</v>
          </cell>
          <cell r="C17855" t="str">
            <v>m²</v>
          </cell>
          <cell r="D17855" t="str">
            <v>45,20</v>
          </cell>
        </row>
        <row r="17856">
          <cell r="A17856" t="str">
            <v>1M.10.060.0050.d</v>
          </cell>
          <cell r="B17856" t="str">
            <v>- 55 W/m² - oltre 225 mm</v>
          </cell>
          <cell r="C17856" t="str">
            <v>m²</v>
          </cell>
          <cell r="D17856" t="str">
            <v>43,53</v>
          </cell>
        </row>
        <row r="17857">
          <cell r="A17857" t="str">
            <v>1M.10.060.0050.e</v>
          </cell>
          <cell r="B17857" t="str">
            <v>- parte inattiva</v>
          </cell>
          <cell r="C17857" t="str">
            <v>m²</v>
          </cell>
          <cell r="D17857" t="str">
            <v>30,93</v>
          </cell>
        </row>
        <row r="17858">
          <cell r="A17858" t="str">
            <v>1M.10.070</v>
          </cell>
          <cell r="B17858" t="str">
            <v>SISTEMI TERMINALI DI DISTRIBUZIONE, ALIMENTAZIONE E CONTABILIZZAZIONE</v>
          </cell>
          <cell r="C17858"/>
          <cell r="D17858"/>
        </row>
        <row r="17859">
          <cell r="A17859" t="str">
            <v>1M.10.070.0010</v>
          </cell>
          <cell r="B17859" t="str">
            <v>Sistemi terminali di distribuzione modulare, ciascuno composto da: valvole d'intercettazione generale e sfiato aria (se non previste in altri sistemi ev. abbinati); collettori di andata e ritorno in ottone tipo monoblocco a più derivazioni con eventuale by pass e staffe; valvole d'intercettazione per ciascuna derivazione (su andata predisposte per comando elettrotermico e su ritorno con pre-regolazione); raccordi e guarnizioni per allacciamento a tubi in acciaio o rame o plastica; cassetta in lamiera verniciata da incasso a filo muro ventilata con portello, serratura e chiave (eventualmente unita a quella di altri sistemi abbinati); n° derivazioni:</v>
          </cell>
          <cell r="C17859"/>
          <cell r="D17859"/>
        </row>
        <row r="17860">
          <cell r="A17860" t="str">
            <v>1M.10.070.0010.a</v>
          </cell>
          <cell r="B17860" t="str">
            <v>- derivazioni 3 + 3</v>
          </cell>
          <cell r="C17860" t="str">
            <v>cad</v>
          </cell>
          <cell r="D17860" t="str">
            <v>476,31</v>
          </cell>
        </row>
        <row r="17861">
          <cell r="A17861" t="str">
            <v>1M.10.070.0010.b</v>
          </cell>
          <cell r="B17861" t="str">
            <v>- derivazioni 4 + 4</v>
          </cell>
          <cell r="C17861" t="str">
            <v>cad</v>
          </cell>
          <cell r="D17861" t="str">
            <v>497,63</v>
          </cell>
        </row>
        <row r="17862">
          <cell r="A17862" t="str">
            <v>1M.10.070.0010.c</v>
          </cell>
          <cell r="B17862" t="str">
            <v>- derivazioni 5 + 5</v>
          </cell>
          <cell r="C17862" t="str">
            <v>cad</v>
          </cell>
          <cell r="D17862" t="str">
            <v>534,93</v>
          </cell>
        </row>
        <row r="17863">
          <cell r="A17863" t="str">
            <v>1M.10.070.0010.d</v>
          </cell>
          <cell r="B17863" t="str">
            <v>- derivazioni 6 + 6</v>
          </cell>
          <cell r="C17863" t="str">
            <v>cad</v>
          </cell>
          <cell r="D17863" t="str">
            <v>583,68</v>
          </cell>
        </row>
        <row r="17864">
          <cell r="A17864" t="str">
            <v>1M.10.070.0010.e</v>
          </cell>
          <cell r="B17864" t="str">
            <v>- derivazioni 7 + 7</v>
          </cell>
          <cell r="C17864" t="str">
            <v>cad</v>
          </cell>
          <cell r="D17864" t="str">
            <v>618,22</v>
          </cell>
        </row>
        <row r="17865">
          <cell r="A17865" t="str">
            <v>1M.10.070.0010.f</v>
          </cell>
          <cell r="B17865" t="str">
            <v>- derivazioni 8 + 8</v>
          </cell>
          <cell r="C17865" t="str">
            <v>cad</v>
          </cell>
          <cell r="D17865" t="str">
            <v>639,53</v>
          </cell>
        </row>
        <row r="17866">
          <cell r="A17866" t="str">
            <v>1M.10.070.0010.g</v>
          </cell>
          <cell r="B17866" t="str">
            <v>- derivazioni 9 + 9</v>
          </cell>
          <cell r="C17866" t="str">
            <v>cad</v>
          </cell>
          <cell r="D17866" t="str">
            <v>679,67</v>
          </cell>
        </row>
        <row r="17867">
          <cell r="A17867" t="str">
            <v>1M.10.070.0010.h</v>
          </cell>
          <cell r="B17867" t="str">
            <v>- derivazioni 10 + 10</v>
          </cell>
          <cell r="C17867" t="str">
            <v>cad</v>
          </cell>
          <cell r="D17867" t="str">
            <v>700,55</v>
          </cell>
        </row>
        <row r="17868">
          <cell r="A17868" t="str">
            <v>1M.10.070.0010.i</v>
          </cell>
          <cell r="B17868" t="str">
            <v>- derivazioni 11 + 11</v>
          </cell>
          <cell r="C17868" t="str">
            <v>cad</v>
          </cell>
          <cell r="D17868" t="str">
            <v>770,15</v>
          </cell>
        </row>
        <row r="17869">
          <cell r="A17869" t="str">
            <v>1M.10.070.0010.j</v>
          </cell>
          <cell r="B17869" t="str">
            <v>- derivazioni 12 + 12</v>
          </cell>
          <cell r="C17869" t="str">
            <v>cad</v>
          </cell>
          <cell r="D17869" t="str">
            <v>793,08</v>
          </cell>
        </row>
        <row r="17870">
          <cell r="A17870" t="str">
            <v>1M.10.070.0010.k</v>
          </cell>
          <cell r="B17870" t="str">
            <v>- derivazioni 13 + 13</v>
          </cell>
          <cell r="C17870" t="str">
            <v>cad</v>
          </cell>
          <cell r="D17870" t="str">
            <v>813,43</v>
          </cell>
        </row>
        <row r="17871">
          <cell r="A17871" t="str">
            <v>1M.10.070.0020</v>
          </cell>
          <cell r="B17871" t="str">
            <v>Sistemi terminali di alimentazione, portata fino a m³/h 3, ciascuno composto da: valvole d'intercettazione generale e sfiato aria (se non previste in altri sistemi eventualmente abbinati); gruppo monoblocco di regolazione/circolazione con valvola motorizzata, regolatore climatico predisposto per teletrasmissione dati, sonde di regolazione e sicurezza, termometri, circolatore monofase a 3 velocità, eventuale by pass tra andata e ritorno; raccordi e guarnizioni; cassetta in lamiera verniciata da incasso a filo muro ventilata con portello, serratura e chiave (eventualmente unita a quella di altri sistemi abbinati).</v>
          </cell>
          <cell r="C17871"/>
          <cell r="D17871"/>
        </row>
        <row r="17872">
          <cell r="A17872" t="str">
            <v>1M.10.070.0020.a</v>
          </cell>
          <cell r="B17872" t="str">
            <v>- con termostato ambiente</v>
          </cell>
          <cell r="C17872" t="str">
            <v>cad</v>
          </cell>
          <cell r="D17872" t="str">
            <v>1.833,98</v>
          </cell>
        </row>
        <row r="17873">
          <cell r="A17873" t="str">
            <v>1M.10.070.0020.b</v>
          </cell>
          <cell r="B17873" t="str">
            <v>- con termostato ambiente, selettore e orologio digitale</v>
          </cell>
          <cell r="C17873" t="str">
            <v>cad</v>
          </cell>
          <cell r="D17873" t="str">
            <v>1.906,12</v>
          </cell>
        </row>
        <row r="17874">
          <cell r="A17874" t="str">
            <v>1M.10.070.0020.c</v>
          </cell>
          <cell r="B17874" t="str">
            <v>- con termostato ambiente programmabile digitale</v>
          </cell>
          <cell r="C17874" t="str">
            <v>cad</v>
          </cell>
          <cell r="D17874" t="str">
            <v>1.856,55</v>
          </cell>
        </row>
        <row r="17875">
          <cell r="A17875" t="str">
            <v>1M.10.070.0030</v>
          </cell>
          <cell r="B17875" t="str">
            <v>Sistemi terminali di contabilizzazione energia, ciascuno composto da: valvole d'intercettazione generale e sfiato aria (se non previste in altri sistemi ev. abbinati); filtro a Y; contabilizzatore terminale comprendente centralina a V 24 con display, contatore volumetrico, sonde di temperatura e pozzetti; raccordi e guarnizioni; cassetta (eventualmente unita a quella di altri sistemi) in lamiera verniciata da incasso a filo muro ventilata con portello, serratura e chiave.</v>
          </cell>
          <cell r="C17875"/>
          <cell r="D17875"/>
        </row>
        <row r="17876">
          <cell r="A17876" t="str">
            <v>1M.10.070.0030.a</v>
          </cell>
          <cell r="B17876" t="str">
            <v>- contabilizzazione energia di riscaldamento - DN15</v>
          </cell>
          <cell r="C17876" t="str">
            <v>cad</v>
          </cell>
          <cell r="D17876" t="str">
            <v>824,19</v>
          </cell>
        </row>
        <row r="17877">
          <cell r="A17877" t="str">
            <v>1M.10.070.0030.b</v>
          </cell>
          <cell r="B17877" t="str">
            <v>- contabilizzazione energia di riscaldamento - DN20</v>
          </cell>
          <cell r="C17877" t="str">
            <v>cad</v>
          </cell>
          <cell r="D17877" t="str">
            <v>897,46</v>
          </cell>
        </row>
        <row r="17878">
          <cell r="A17878" t="str">
            <v>1M.10.070.0030.c</v>
          </cell>
          <cell r="B17878" t="str">
            <v>- contabilizzazione energia di riscaldamento - DN25</v>
          </cell>
          <cell r="C17878" t="str">
            <v>cad</v>
          </cell>
          <cell r="D17878" t="str">
            <v>977,39</v>
          </cell>
        </row>
        <row r="17879">
          <cell r="A17879" t="str">
            <v>1M.10.070.0030.d</v>
          </cell>
          <cell r="B17879" t="str">
            <v>- contabilizzazione energia di riscaldamento - DN32</v>
          </cell>
          <cell r="C17879" t="str">
            <v>cad</v>
          </cell>
          <cell r="D17879" t="str">
            <v>1.006,69</v>
          </cell>
        </row>
        <row r="17880">
          <cell r="A17880" t="str">
            <v>1M.10.070.0030.e</v>
          </cell>
          <cell r="B17880" t="str">
            <v>- contabilizzazione energia di riscaldamento - DN40</v>
          </cell>
          <cell r="C17880" t="str">
            <v>cad</v>
          </cell>
          <cell r="D17880" t="str">
            <v>1.328,15</v>
          </cell>
        </row>
        <row r="17881">
          <cell r="A17881" t="str">
            <v>1M.10.070.0030.f</v>
          </cell>
          <cell r="B17881" t="str">
            <v>- contabilizzazione energia di riscaldamento - DN50</v>
          </cell>
          <cell r="C17881" t="str">
            <v>cad</v>
          </cell>
          <cell r="D17881" t="str">
            <v>1.625,68</v>
          </cell>
        </row>
        <row r="17882">
          <cell r="A17882" t="str">
            <v>1M.10.070.0030.g</v>
          </cell>
          <cell r="B17882" t="str">
            <v>- aggiunta contabilizzazione raffreddamento; aumento di prezzo per ogni sistema terminale di contabilizzazione energia</v>
          </cell>
          <cell r="C17882" t="str">
            <v>cad</v>
          </cell>
          <cell r="D17882" t="str">
            <v>106,27</v>
          </cell>
        </row>
        <row r="17883">
          <cell r="A17883" t="str">
            <v>1M.10.070.0030.h</v>
          </cell>
          <cell r="B17883" t="str">
            <v>- aggiunta contabilizzazione acqua fredda sanitaria - DN20; aumento di prezzo per ogni sistema terminale di contabilizzazione energia</v>
          </cell>
          <cell r="C17883" t="str">
            <v>cad</v>
          </cell>
          <cell r="D17883" t="str">
            <v>172,70</v>
          </cell>
        </row>
        <row r="17884">
          <cell r="A17884" t="str">
            <v>1M.10.070.0040</v>
          </cell>
          <cell r="B17884" t="str">
            <v>Sistemi terminali pre-montati tipo satellite, ciascuno composto da: valvole d'intercettazione generale DN 20 e sfiato aria; filtri a Y per tubazioni in arrivo dalle centrali; pozzetti termometrici; contabilizzatori d'energia per riscaldamento (n° 1) o riscaldamento / raffreddamento (n° 2), ciascuno comprendente centralina a V 24 con display, contatore volumetrico, sonde di temperatura e pozzetti; circuito produzione acqua calda sanitaria da kW 30 comprendente elettro-valvola e flussostato di priorità, scambiatore a piastre e miscelatore termostatico regolabile; circuito riscaldamento portata fino a m³/h 3 comprendente valvola motorizzata di regolazione, by pass e circolatore monofase a 3 velocità; circuito raffreddamento con valvola di zona; raccordi e guarnizioni; pannello elettrico con cablaggi a valle; cassetta (eventualmente unita a quella di altri sistemi) in lamiera verniciata da incasso a filo muro ventilata con portello, serratura e chiave:</v>
          </cell>
          <cell r="C17884"/>
          <cell r="D17884"/>
        </row>
        <row r="17885">
          <cell r="A17885" t="str">
            <v>1M.10.070.0040.a</v>
          </cell>
          <cell r="B17885" t="str">
            <v>- acqua calda sanitaria e riscaldamento</v>
          </cell>
          <cell r="C17885" t="str">
            <v>cad</v>
          </cell>
          <cell r="D17885" t="str">
            <v>2.325,68</v>
          </cell>
        </row>
        <row r="17886">
          <cell r="A17886" t="str">
            <v>1M.10.070.0040.b</v>
          </cell>
          <cell r="B17886" t="str">
            <v>- acqua calda sanitaria, riscaldamento e raffreddamento</v>
          </cell>
          <cell r="C17886" t="str">
            <v>cad</v>
          </cell>
          <cell r="D17886" t="str">
            <v>2.747,87</v>
          </cell>
        </row>
        <row r="17887">
          <cell r="A17887" t="str">
            <v>1M.10.070.0040.c</v>
          </cell>
          <cell r="B17887" t="str">
            <v>- aggiunta contabilizzazione acqua fredda sanitaria - DN20; aumento di prezzo per ogni sistema terminale di contabilizzazione energia</v>
          </cell>
          <cell r="C17887" t="str">
            <v>cad</v>
          </cell>
          <cell r="D17887" t="str">
            <v>172,70</v>
          </cell>
        </row>
        <row r="17888">
          <cell r="A17888" t="str">
            <v>1M.10.080</v>
          </cell>
          <cell r="B17888" t="str">
            <v>TRAVI INDUTTIVE</v>
          </cell>
          <cell r="C17888"/>
          <cell r="D17888"/>
        </row>
        <row r="17889">
          <cell r="A17889" t="str">
            <v>1M.10.080.0010</v>
          </cell>
          <cell r="B17889" t="str">
            <v>Travi induttive da controsoffitto a 1 batteria, composte da: sistema di ugelli per aria primaria a doppio canale con serranda di regolazione; batteria di trattamenta aria in rame-alluminio; struttura in acciaio ispezionabile verniciata di bianco, incorporante più ingressi d'aria primaria, griglia d'aspirazione e bocchette d'immissione; dispositivi di orientamento e regolazione dei flussi d'aria immessa; kit di sospensione a soffitto.</v>
          </cell>
          <cell r="C17889"/>
          <cell r="D17889"/>
        </row>
        <row r="17890">
          <cell r="A17890" t="str">
            <v>1M.10.080.0010.a</v>
          </cell>
          <cell r="B17890" t="str">
            <v>- 570 Wf - 14,5 l/s - 1,2 m</v>
          </cell>
          <cell r="C17890" t="str">
            <v>cad</v>
          </cell>
          <cell r="D17890" t="str">
            <v>599,26</v>
          </cell>
        </row>
        <row r="17891">
          <cell r="A17891" t="str">
            <v>1M.10.080.0010.b</v>
          </cell>
          <cell r="B17891" t="str">
            <v>- 727 Wf - 18,5 l/s - 1,5 m</v>
          </cell>
          <cell r="C17891" t="str">
            <v>cad</v>
          </cell>
          <cell r="D17891" t="str">
            <v>647,09</v>
          </cell>
        </row>
        <row r="17892">
          <cell r="A17892" t="str">
            <v>1M.10.080.0010.c</v>
          </cell>
          <cell r="B17892" t="str">
            <v>- 891 Wf - 23 l/s - 1,8 m</v>
          </cell>
          <cell r="C17892" t="str">
            <v>cad</v>
          </cell>
          <cell r="D17892" t="str">
            <v>706,52</v>
          </cell>
        </row>
        <row r="17893">
          <cell r="A17893" t="str">
            <v>1M.10.080.0010.d</v>
          </cell>
          <cell r="B17893" t="str">
            <v>- 1037 Wf - 26 l/s - 2,1 m</v>
          </cell>
          <cell r="C17893" t="str">
            <v>cad</v>
          </cell>
          <cell r="D17893" t="str">
            <v>765,94</v>
          </cell>
        </row>
        <row r="17894">
          <cell r="A17894" t="str">
            <v>1M.10.080.0010.e</v>
          </cell>
          <cell r="B17894" t="str">
            <v>- 1195 Wf - 30 l/s - 2,4 m</v>
          </cell>
          <cell r="C17894" t="str">
            <v>cad</v>
          </cell>
          <cell r="D17894" t="str">
            <v>821,96</v>
          </cell>
        </row>
        <row r="17895">
          <cell r="A17895" t="str">
            <v>1M.10.080.0010.f</v>
          </cell>
          <cell r="B17895" t="str">
            <v>- 1352 Wf - 34 l/s - 2,7 m</v>
          </cell>
          <cell r="C17895" t="str">
            <v>cad</v>
          </cell>
          <cell r="D17895" t="str">
            <v>877,99</v>
          </cell>
        </row>
        <row r="17896">
          <cell r="A17896" t="str">
            <v>1M.10.080.0010.g</v>
          </cell>
          <cell r="B17896" t="str">
            <v>- 1510 Wf - 38 l/s - 3,0 m</v>
          </cell>
          <cell r="C17896" t="str">
            <v>cad</v>
          </cell>
          <cell r="D17896" t="str">
            <v>938,10</v>
          </cell>
        </row>
        <row r="17897">
          <cell r="A17897" t="str">
            <v>1M.10.080.0010.h</v>
          </cell>
          <cell r="B17897" t="str">
            <v>- 1668 Wf - 42 l/s - 3,3 m</v>
          </cell>
          <cell r="C17897" t="str">
            <v>cad</v>
          </cell>
          <cell r="D17897" t="str">
            <v>998,23</v>
          </cell>
        </row>
        <row r="17898">
          <cell r="A17898" t="str">
            <v>1M.10.080.0010.i</v>
          </cell>
          <cell r="B17898" t="str">
            <v>- 1825 Wf - 46 l/s - 3,6 m</v>
          </cell>
          <cell r="C17898" t="str">
            <v>cad</v>
          </cell>
          <cell r="D17898" t="str">
            <v>1.041,93</v>
          </cell>
        </row>
        <row r="17899">
          <cell r="A17899" t="str">
            <v>1M.10.080.0010.j</v>
          </cell>
          <cell r="B17899" t="str">
            <v>- 1982 Wf - 50 l/s - 3,9 m</v>
          </cell>
          <cell r="C17899" t="str">
            <v>cad</v>
          </cell>
          <cell r="D17899" t="str">
            <v>1.085,66</v>
          </cell>
        </row>
        <row r="17900">
          <cell r="A17900" t="str">
            <v>1M.10.080.0020</v>
          </cell>
          <cell r="B17900" t="str">
            <v>Travi induttive da controsoffitto a 2 batterie, composte da: sistema di ugelli per aria primaria a doppio canale con serranda di regolazione; batterie di raffrescamento e riscaldamento in rame-alluminio; struttura in acciaio ispezionabile verniciata di bianco, incorporante più ingressi d'aria primaria, griglia d'aspirazione e bocchette d'immissione; dispositivi di orientamento e regolazione dei flussi d'aria immessa; kit di sospensione a soffitto.</v>
          </cell>
          <cell r="C17900"/>
          <cell r="D17900"/>
        </row>
        <row r="17901">
          <cell r="A17901" t="str">
            <v>1M.10.080.0020.a</v>
          </cell>
          <cell r="B17901" t="str">
            <v>- 570 Wf - 312 Wt - 14,5 l/s - 1,2 m</v>
          </cell>
          <cell r="C17901" t="str">
            <v>cad</v>
          </cell>
          <cell r="D17901" t="str">
            <v>644,36</v>
          </cell>
        </row>
        <row r="17902">
          <cell r="A17902" t="str">
            <v>1M.10.080.0020.b</v>
          </cell>
          <cell r="B17902" t="str">
            <v>- 727 Wf - 390 Wt - 18,5 l/s - 1,5 m</v>
          </cell>
          <cell r="C17902" t="str">
            <v>cad</v>
          </cell>
          <cell r="D17902" t="str">
            <v>697,63</v>
          </cell>
        </row>
        <row r="17903">
          <cell r="A17903" t="str">
            <v>1M.10.080.0020.c</v>
          </cell>
          <cell r="B17903" t="str">
            <v>- 891 Wf - 468 Wt - 23 l/s - 1,8 m</v>
          </cell>
          <cell r="C17903" t="str">
            <v>cad</v>
          </cell>
          <cell r="D17903" t="str">
            <v>757,76</v>
          </cell>
        </row>
        <row r="17904">
          <cell r="A17904" t="str">
            <v>1M.10.080.0020.d</v>
          </cell>
          <cell r="B17904" t="str">
            <v>- 1037 Wf - 546 Wt - 26 l/s - 2,1 m</v>
          </cell>
          <cell r="C17904" t="str">
            <v>cad</v>
          </cell>
          <cell r="D17904" t="str">
            <v>827,42</v>
          </cell>
        </row>
        <row r="17905">
          <cell r="A17905" t="str">
            <v>1M.10.080.0020.e</v>
          </cell>
          <cell r="B17905" t="str">
            <v>- 1195 Wf - 624 Wt - 30 l/s - 2,4 m</v>
          </cell>
          <cell r="C17905" t="str">
            <v>cad</v>
          </cell>
          <cell r="D17905" t="str">
            <v>876,62</v>
          </cell>
        </row>
        <row r="17906">
          <cell r="A17906" t="str">
            <v>1M.10.080.0020.f</v>
          </cell>
          <cell r="B17906" t="str">
            <v>- 1352 Wf - 702 Wt - 34 l/s - 2,7 m</v>
          </cell>
          <cell r="C17906" t="str">
            <v>cad</v>
          </cell>
          <cell r="D17906" t="str">
            <v>951,75</v>
          </cell>
        </row>
        <row r="17907">
          <cell r="A17907" t="str">
            <v>1M.10.080.0020.g</v>
          </cell>
          <cell r="B17907" t="str">
            <v>- 1510 Wf - 780 Wt - 38 l/s - 3,0 m</v>
          </cell>
          <cell r="C17907" t="str">
            <v>cad</v>
          </cell>
          <cell r="D17907" t="str">
            <v>994,10</v>
          </cell>
        </row>
        <row r="17908">
          <cell r="A17908" t="str">
            <v>1M.10.080.0020.h</v>
          </cell>
          <cell r="B17908" t="str">
            <v>- 1668 Wf - 858 Wt - 42 l/s - 3,3 m</v>
          </cell>
          <cell r="C17908" t="str">
            <v>cad</v>
          </cell>
          <cell r="D17908" t="str">
            <v>1.082,92</v>
          </cell>
        </row>
        <row r="17909">
          <cell r="A17909" t="str">
            <v>1M.10.080.0020.i</v>
          </cell>
          <cell r="B17909" t="str">
            <v>- 1825 Wf - 936 Wt - 46 l/s - 3,6 m</v>
          </cell>
          <cell r="C17909" t="str">
            <v>cad</v>
          </cell>
          <cell r="D17909" t="str">
            <v>1.132,10</v>
          </cell>
        </row>
        <row r="17910">
          <cell r="A17910" t="str">
            <v>1M.10.080.0020.j</v>
          </cell>
          <cell r="B17910" t="str">
            <v>- 1982 Wf - 1014 Wt - 50 l/s - 3,9 m</v>
          </cell>
          <cell r="C17910" t="str">
            <v>cad</v>
          </cell>
          <cell r="D17910" t="str">
            <v>1.181,28</v>
          </cell>
        </row>
        <row r="17911">
          <cell r="A17911" t="str">
            <v>1M.10.080.0030</v>
          </cell>
          <cell r="B17911" t="str">
            <v>Travi induttive sospese a 1 batteria, composte da: sistema di ugelli per aria primaria a doppio canale con serranda di regolazione; batteria di trattamenta aria in rame-alluminio; struttura in acciaio ispezionabile verniciata di bianco, incorporante raccordo a muro di copertura attacchi aeraulici e idraulici, griglia d'aspirazione e bocchette d'immissione; dispositivi di orientamento e regolazione dei flussi d'aria immessa; kit di sospensione a soffitto.</v>
          </cell>
          <cell r="C17911"/>
          <cell r="D17911"/>
        </row>
        <row r="17912">
          <cell r="A17912" t="str">
            <v>1M.10.080.0030.a</v>
          </cell>
          <cell r="B17912" t="str">
            <v>- 570 Wf - 312 Wt - 14,5 l/s - 1,2 m</v>
          </cell>
          <cell r="C17912" t="str">
            <v>cad</v>
          </cell>
          <cell r="D17912" t="str">
            <v>723,90</v>
          </cell>
        </row>
        <row r="17913">
          <cell r="A17913" t="str">
            <v>1M.10.080.0030.b</v>
          </cell>
          <cell r="B17913" t="str">
            <v>- 727 Wf - 390 Wt - 18,5 l/s - 1,5 m</v>
          </cell>
          <cell r="C17913" t="str">
            <v>cad</v>
          </cell>
          <cell r="D17913" t="str">
            <v>773,08</v>
          </cell>
        </row>
        <row r="17914">
          <cell r="A17914" t="str">
            <v>1M.10.080.0030.c</v>
          </cell>
          <cell r="B17914" t="str">
            <v>- 891 Wf - 468 Wt - 23 l/s - 1,8 m</v>
          </cell>
          <cell r="C17914" t="str">
            <v>cad</v>
          </cell>
          <cell r="D17914" t="str">
            <v>823,63</v>
          </cell>
        </row>
        <row r="17915">
          <cell r="A17915" t="str">
            <v>1M.10.080.0030.d</v>
          </cell>
          <cell r="B17915" t="str">
            <v>- 1037 Wf - 546 Wt - 26 l/s - 2,1 m</v>
          </cell>
          <cell r="C17915" t="str">
            <v>cad</v>
          </cell>
          <cell r="D17915" t="str">
            <v>874,18</v>
          </cell>
        </row>
        <row r="17916">
          <cell r="A17916" t="str">
            <v>1M.10.080.0030.e</v>
          </cell>
          <cell r="B17916" t="str">
            <v>- 1195 Wf - 624 Wt - 30 l/s - 2,4 m</v>
          </cell>
          <cell r="C17916" t="str">
            <v>cad</v>
          </cell>
          <cell r="D17916" t="str">
            <v>898,79</v>
          </cell>
        </row>
        <row r="17917">
          <cell r="A17917" t="str">
            <v>1M.10.080.0030.f</v>
          </cell>
          <cell r="B17917" t="str">
            <v>- 1352 Wf - 702 Wt - 34 l/s - 2,7 m</v>
          </cell>
          <cell r="C17917" t="str">
            <v>cad</v>
          </cell>
          <cell r="D17917" t="str">
            <v>975,28</v>
          </cell>
        </row>
        <row r="17918">
          <cell r="A17918" t="str">
            <v>1M.10.080.0030.g</v>
          </cell>
          <cell r="B17918" t="str">
            <v>- 1510 Wf - 780 Wt - 38 l/s - 3,0 m</v>
          </cell>
          <cell r="C17918" t="str">
            <v>cad</v>
          </cell>
          <cell r="D17918" t="str">
            <v>1.016,27</v>
          </cell>
        </row>
        <row r="17919">
          <cell r="A17919" t="str">
            <v>1M.10.080.0030.h</v>
          </cell>
          <cell r="B17919" t="str">
            <v>- 1668 Wf - 858 Wt - 42 l/s - 3,3 m</v>
          </cell>
          <cell r="C17919" t="str">
            <v>cad</v>
          </cell>
          <cell r="D17919" t="str">
            <v>1.094,14</v>
          </cell>
        </row>
        <row r="17920">
          <cell r="A17920" t="str">
            <v>1M.10.080.0030.i</v>
          </cell>
          <cell r="B17920" t="str">
            <v>- 1825 Wf - 936 Wt - 46 l/s - 3,6 m</v>
          </cell>
          <cell r="C17920" t="str">
            <v>cad</v>
          </cell>
          <cell r="D17920" t="str">
            <v>1.140,59</v>
          </cell>
        </row>
        <row r="17921">
          <cell r="A17921" t="str">
            <v>1M.10.080.0030.j</v>
          </cell>
          <cell r="B17921" t="str">
            <v>- 1982 Wf - 1014 Wt - 50 l/s - 3,9 m</v>
          </cell>
          <cell r="C17921" t="str">
            <v>cad</v>
          </cell>
          <cell r="D17921" t="str">
            <v>1.233,52</v>
          </cell>
        </row>
        <row r="17922">
          <cell r="A17922" t="str">
            <v>1M.10.080.0040</v>
          </cell>
          <cell r="B17922" t="str">
            <v>Travi induttive sospese a 2 batterie, composte da: sistema di ugelli per aria primaria a doppio canale con serranda di regolazione; batterie di raffrescamento e riscaldamento in rame-alluminio; struttura in acciaio ispezionabile verniciata di bianco, incorporante raccordo a muro di copertura attacchi aeraulici e idraulici, griglia d'aspirazione e bocchette d'immissione; dispositivi di orientamento e regolazione dei flussi d'aria immessa; kit di sospensione a soffitto.</v>
          </cell>
          <cell r="C17922"/>
          <cell r="D17922"/>
        </row>
        <row r="17923">
          <cell r="A17923" t="str">
            <v>1M.10.080.0040.a</v>
          </cell>
          <cell r="B17923" t="str">
            <v>- 570 Wf - 312 Wt - 14,5 l/s - 1,2 m</v>
          </cell>
          <cell r="C17923" t="str">
            <v>cad</v>
          </cell>
          <cell r="D17923" t="str">
            <v>838,34</v>
          </cell>
        </row>
        <row r="17924">
          <cell r="A17924" t="str">
            <v>1M.10.080.0040.b</v>
          </cell>
          <cell r="B17924" t="str">
            <v>- 727 Wf - 390 Wt - 18,5 l/s - 1,5 m</v>
          </cell>
          <cell r="C17924" t="str">
            <v>cad</v>
          </cell>
          <cell r="D17924" t="str">
            <v>894,37</v>
          </cell>
        </row>
        <row r="17925">
          <cell r="A17925" t="str">
            <v>1M.10.080.0040.c</v>
          </cell>
          <cell r="B17925" t="str">
            <v>- 891 Wf - 468 Wt - 23 l/s - 1,8 m</v>
          </cell>
          <cell r="C17925" t="str">
            <v>cad</v>
          </cell>
          <cell r="D17925" t="str">
            <v>957,23</v>
          </cell>
        </row>
        <row r="17926">
          <cell r="A17926" t="str">
            <v>1M.10.080.0040.d</v>
          </cell>
          <cell r="B17926" t="str">
            <v>- 1037 Wf - 546 Wt - 26 l/s - 2,1 m</v>
          </cell>
          <cell r="C17926" t="str">
            <v>cad</v>
          </cell>
          <cell r="D17926" t="str">
            <v>1.030,99</v>
          </cell>
        </row>
        <row r="17927">
          <cell r="A17927" t="str">
            <v>1M.10.080.0040.e</v>
          </cell>
          <cell r="B17927" t="str">
            <v>- 1195 Wf - 624 Wt - 30 l/s - 2,4 m</v>
          </cell>
          <cell r="C17927" t="str">
            <v>cad</v>
          </cell>
          <cell r="D17927" t="str">
            <v>1.081,55</v>
          </cell>
        </row>
        <row r="17928">
          <cell r="A17928" t="str">
            <v>1M.10.080.0040.f</v>
          </cell>
          <cell r="B17928" t="str">
            <v>- 1352 Wf - 702 Wt - 34 l/s - 2,7 m</v>
          </cell>
          <cell r="C17928" t="str">
            <v>cad</v>
          </cell>
          <cell r="D17928" t="str">
            <v>1.159,42</v>
          </cell>
        </row>
        <row r="17929">
          <cell r="A17929" t="str">
            <v>1M.10.080.0040.g</v>
          </cell>
          <cell r="B17929" t="str">
            <v>- 1510 Wf - 780 Wt - 38 l/s - 3,0 m</v>
          </cell>
          <cell r="C17929" t="str">
            <v>cad</v>
          </cell>
          <cell r="D17929" t="str">
            <v>1.204,51</v>
          </cell>
        </row>
        <row r="17930">
          <cell r="A17930" t="str">
            <v>1M.10.080.0040.h</v>
          </cell>
          <cell r="B17930" t="str">
            <v>- 1668 Wf - 858 Wt - 42 l/s - 3,3 m</v>
          </cell>
          <cell r="C17930" t="str">
            <v>cad</v>
          </cell>
          <cell r="D17930" t="str">
            <v>1.297,41</v>
          </cell>
        </row>
        <row r="17931">
          <cell r="A17931" t="str">
            <v>1M.10.080.0040.i</v>
          </cell>
          <cell r="B17931" t="str">
            <v>- 1825 Wf - 936 Wt - 46 l/s - 3,6 m</v>
          </cell>
          <cell r="C17931" t="str">
            <v>cad</v>
          </cell>
          <cell r="D17931" t="str">
            <v>1.349,33</v>
          </cell>
        </row>
        <row r="17932">
          <cell r="A17932" t="str">
            <v>1M.10.080.0040.j</v>
          </cell>
          <cell r="B17932" t="str">
            <v>- 1982 Wf - 1014 Wt - 50 l/s - 3,9 m</v>
          </cell>
          <cell r="C17932" t="str">
            <v>cad</v>
          </cell>
          <cell r="D17932" t="str">
            <v>1.399,87</v>
          </cell>
        </row>
        <row r="17933">
          <cell r="A17933" t="str">
            <v>1M.10.090</v>
          </cell>
          <cell r="B17933" t="str">
            <v>INDUTTORI</v>
          </cell>
          <cell r="C17933"/>
          <cell r="D17933"/>
        </row>
        <row r="17934">
          <cell r="A17934" t="str">
            <v>1M.10.090.0010</v>
          </cell>
          <cell r="B17934" t="str">
            <v>Induttori da incasso tipo standard, composti da: canale d'aria primaria in acciaio zincato con lamiera forata equalizzatrice e ugelli; batterie di raffrescamento e riscaldamento in rame-alluminio; regolazione automatica comprendente valvola motorizzata speciale, regolatore predisposto per supervisione e sonde temperatura; struttura in acciaio zincato con aperture d'aspirazione e uscita aria.</v>
          </cell>
          <cell r="C17934"/>
          <cell r="D17934"/>
        </row>
        <row r="17935">
          <cell r="A17935" t="str">
            <v>1M.10.090.0010.a</v>
          </cell>
          <cell r="B17935" t="str">
            <v>- 750 Wf - 790 Wt - 21,0 l/s - 0,6 m</v>
          </cell>
          <cell r="C17935" t="str">
            <v>cad</v>
          </cell>
          <cell r="D17935" t="str">
            <v>902,12</v>
          </cell>
        </row>
        <row r="17936">
          <cell r="A17936" t="str">
            <v>1M.10.090.0010.b</v>
          </cell>
          <cell r="B17936" t="str">
            <v>- 1000 Wf - 1120 Wt - 26,0 l/s - 0,8 m</v>
          </cell>
          <cell r="C17936" t="str">
            <v>cad</v>
          </cell>
          <cell r="D17936" t="str">
            <v>954,04</v>
          </cell>
        </row>
        <row r="17937">
          <cell r="A17937" t="str">
            <v>1M.10.090.0010.c</v>
          </cell>
          <cell r="B17937" t="str">
            <v>- 1220 Wf - 1430 Wt - 29,0 l/s - 1,0 m</v>
          </cell>
          <cell r="C17937" t="str">
            <v>cad</v>
          </cell>
          <cell r="D17937" t="str">
            <v>1.071,53</v>
          </cell>
        </row>
        <row r="17938">
          <cell r="A17938" t="str">
            <v>1M.10.090.0010.d</v>
          </cell>
          <cell r="B17938" t="str">
            <v>- 1540 Wf - 1870 Wt - 34,0 l/s - 1,3 m</v>
          </cell>
          <cell r="C17938" t="str">
            <v>cad</v>
          </cell>
          <cell r="D17938" t="str">
            <v>1.343,42</v>
          </cell>
        </row>
        <row r="17939">
          <cell r="A17939" t="str">
            <v>1M.10.090.0010.e</v>
          </cell>
          <cell r="B17939" t="str">
            <v>- 1850 Wf - 2300 Wt - 39,0 l/s - 1,6 m</v>
          </cell>
          <cell r="C17939" t="str">
            <v>cad</v>
          </cell>
          <cell r="D17939" t="str">
            <v>1.551,09</v>
          </cell>
        </row>
        <row r="17940">
          <cell r="A17940" t="str">
            <v>1M.10.090.0020</v>
          </cell>
          <cell r="B17940" t="str">
            <v>Induttori da incasso tipo predisposto per funzionamento in serie fino a n° 6 unità, composti da: canale d'aria primaria in acciaio zincato di diametro adeguato, con stacco corredato di lamiera forata equalizzatrice e ugelli; tubazioni d'acqua calda e fredda (andata e ritorno) in rame di diametro adeguato, con stacchi intercettati e coibentazione; tubazione per impianto elettrico in plastica; batterie di raffrescamento e riscaldamento in rame-alluminio; regolazione automatica comprendente valvola motorizzata speciale, regolatore predisposto per supervisione e sonde temperatura; struttura in acciaio zincato con aperture d'aspirazione e uscita aria.</v>
          </cell>
          <cell r="C17940"/>
          <cell r="D17940"/>
        </row>
        <row r="17941">
          <cell r="A17941" t="str">
            <v>1M.10.090.0020.a</v>
          </cell>
          <cell r="B17941" t="str">
            <v>- 750 Wf - 790 Wt - 21,0 l/s - 0,6 m</v>
          </cell>
          <cell r="C17941" t="str">
            <v>cad</v>
          </cell>
          <cell r="D17941" t="str">
            <v>1.047,34</v>
          </cell>
        </row>
        <row r="17942">
          <cell r="A17942" t="str">
            <v>1M.10.090.0020.b</v>
          </cell>
          <cell r="B17942" t="str">
            <v>- 1000 Wf - 1120 Wt - 26,0 l/s - 0,8 m</v>
          </cell>
          <cell r="C17942" t="str">
            <v>cad</v>
          </cell>
          <cell r="D17942" t="str">
            <v>1.067,84</v>
          </cell>
        </row>
        <row r="17943">
          <cell r="A17943" t="str">
            <v>1M.10.090.0020.c</v>
          </cell>
          <cell r="B17943" t="str">
            <v>- 1220 Wf - 1430 Wt - 29,0 l/s - 1,0 m</v>
          </cell>
          <cell r="C17943" t="str">
            <v>cad</v>
          </cell>
          <cell r="D17943" t="str">
            <v>1.189,44</v>
          </cell>
        </row>
        <row r="17944">
          <cell r="A17944" t="str">
            <v>1M.10.090.0020.d</v>
          </cell>
          <cell r="B17944" t="str">
            <v>- 1540 Wf - 1870 Wt - 34,0 l/s - 1,3 m</v>
          </cell>
          <cell r="C17944" t="str">
            <v>cad</v>
          </cell>
          <cell r="D17944" t="str">
            <v>1.462,68</v>
          </cell>
        </row>
        <row r="17945">
          <cell r="A17945" t="str">
            <v>1M.10.090.0020.e</v>
          </cell>
          <cell r="B17945" t="str">
            <v>- 1850 Wf - 2300 Wt - 39,0 l/s - 1,6 m</v>
          </cell>
          <cell r="C17945" t="str">
            <v>cad</v>
          </cell>
          <cell r="D17945" t="str">
            <v>1.697,66</v>
          </cell>
        </row>
        <row r="17946">
          <cell r="A17946" t="str">
            <v>1M.10.090.0030</v>
          </cell>
          <cell r="B17946" t="str">
            <v>Accessori per induttori da incasso:</v>
          </cell>
          <cell r="C17946"/>
          <cell r="D17946"/>
        </row>
        <row r="17947">
          <cell r="A17947" t="str">
            <v>1M.10.090.0030.a</v>
          </cell>
          <cell r="B17947" t="str">
            <v>- griglia uscita aria ad alette fisse rif. 0,6 m</v>
          </cell>
          <cell r="C17947" t="str">
            <v>cad</v>
          </cell>
          <cell r="D17947" t="str">
            <v>105,74</v>
          </cell>
        </row>
        <row r="17948">
          <cell r="A17948" t="str">
            <v>1M.10.090.0030.b</v>
          </cell>
          <cell r="B17948" t="str">
            <v>- griglia uscita aria ad alette fisse rif. 0,8 m</v>
          </cell>
          <cell r="C17948" t="str">
            <v>cad</v>
          </cell>
          <cell r="D17948" t="str">
            <v>118,03</v>
          </cell>
        </row>
        <row r="17949">
          <cell r="A17949" t="str">
            <v>1M.10.090.0030.c</v>
          </cell>
          <cell r="B17949" t="str">
            <v>- griglia uscita aria ad alette fisse rif. 1,0 m</v>
          </cell>
          <cell r="C17949" t="str">
            <v>cad</v>
          </cell>
          <cell r="D17949" t="str">
            <v>124,84</v>
          </cell>
        </row>
        <row r="17950">
          <cell r="A17950" t="str">
            <v>1M.10.090.0030.d</v>
          </cell>
          <cell r="B17950" t="str">
            <v>- griglia uscita aria ad alette fisse rif. 1,3 m</v>
          </cell>
          <cell r="C17950" t="str">
            <v>cad</v>
          </cell>
          <cell r="D17950" t="str">
            <v>175,42</v>
          </cell>
        </row>
        <row r="17951">
          <cell r="A17951" t="str">
            <v>1M.10.090.0030.e</v>
          </cell>
          <cell r="B17951" t="str">
            <v>- griglia uscita aria ad alette fisse rif. 1,6 m</v>
          </cell>
          <cell r="C17951" t="str">
            <v>cad</v>
          </cell>
          <cell r="D17951" t="str">
            <v>217,76</v>
          </cell>
        </row>
        <row r="17952">
          <cell r="A17952" t="str">
            <v>1M.10.090.0030.f</v>
          </cell>
          <cell r="B17952" t="str">
            <v>- griglia uscita aria ad alette regolabili rif. 0,6 m</v>
          </cell>
          <cell r="C17952" t="str">
            <v>cad</v>
          </cell>
          <cell r="D17952" t="str">
            <v>164,47</v>
          </cell>
        </row>
        <row r="17953">
          <cell r="A17953" t="str">
            <v>1M.10.090.0030.g</v>
          </cell>
          <cell r="B17953" t="str">
            <v>- griglia uscita aria ad alette regolabili rif. 0,8 m</v>
          </cell>
          <cell r="C17953" t="str">
            <v>cad</v>
          </cell>
          <cell r="D17953" t="str">
            <v>182,24</v>
          </cell>
        </row>
        <row r="17954">
          <cell r="A17954" t="str">
            <v>1M.10.090.0030.h</v>
          </cell>
          <cell r="B17954" t="str">
            <v>- griglia uscita aria ad alette regolabili rif. 1,0 m</v>
          </cell>
          <cell r="C17954" t="str">
            <v>cad</v>
          </cell>
          <cell r="D17954" t="str">
            <v>206,83</v>
          </cell>
        </row>
        <row r="17955">
          <cell r="A17955" t="str">
            <v>1M.10.090.0030.i</v>
          </cell>
          <cell r="B17955" t="str">
            <v>- griglia uscita aria ad alette regolabili rif. 1,3 m</v>
          </cell>
          <cell r="C17955" t="str">
            <v>cad</v>
          </cell>
          <cell r="D17955" t="str">
            <v>240,99</v>
          </cell>
        </row>
        <row r="17956">
          <cell r="A17956" t="str">
            <v>1M.10.090.0030.j</v>
          </cell>
          <cell r="B17956" t="str">
            <v>- griglia uscita aria ad alette regolabili rif. 1,6 m</v>
          </cell>
          <cell r="C17956" t="str">
            <v>cad</v>
          </cell>
          <cell r="D17956" t="str">
            <v>273,78</v>
          </cell>
        </row>
        <row r="17957">
          <cell r="A17957" t="str">
            <v>1M.10.090.0030.k</v>
          </cell>
          <cell r="B17957" t="str">
            <v>- bocchetta uscita aria regolabile con tronchetto telescopico mm 150÷200 rif. 0,6 m</v>
          </cell>
          <cell r="C17957" t="str">
            <v>cad</v>
          </cell>
          <cell r="D17957" t="str">
            <v>200,35</v>
          </cell>
        </row>
        <row r="17958">
          <cell r="A17958" t="str">
            <v>1M.10.090.0030.l</v>
          </cell>
          <cell r="B17958" t="str">
            <v>- bocchetta uscita aria regolabile con tronchetto telescopico mm 150÷200 rif. 0,8 m</v>
          </cell>
          <cell r="C17958" t="str">
            <v>cad</v>
          </cell>
          <cell r="D17958" t="str">
            <v>207,19</v>
          </cell>
        </row>
        <row r="17959">
          <cell r="A17959" t="str">
            <v>1M.10.090.0030.m</v>
          </cell>
          <cell r="B17959" t="str">
            <v>- bocchetta uscita aria regolabile con tronchetto telescopico mm 150÷200 rif. 1,0 m</v>
          </cell>
          <cell r="C17959" t="str">
            <v>cad</v>
          </cell>
          <cell r="D17959" t="str">
            <v>212,66</v>
          </cell>
        </row>
        <row r="17960">
          <cell r="A17960" t="str">
            <v>1M.10.090.0030.n</v>
          </cell>
          <cell r="B17960" t="str">
            <v>- bocchetta uscita aria regolabile con tronchetto telescopico mm 150÷200 rif. 1,3 m</v>
          </cell>
          <cell r="C17960" t="str">
            <v>cad</v>
          </cell>
          <cell r="D17960" t="str">
            <v>224,94</v>
          </cell>
        </row>
        <row r="17961">
          <cell r="A17961" t="str">
            <v>1M.10.090.0030.o</v>
          </cell>
          <cell r="B17961" t="str">
            <v>- bocchetta uscita aria regolabile con tronchetto telescopico mm 150÷200 rif. 1,6 m</v>
          </cell>
          <cell r="C17961" t="str">
            <v>cad</v>
          </cell>
          <cell r="D17961" t="str">
            <v>233,16</v>
          </cell>
        </row>
        <row r="17962">
          <cell r="A17962" t="str">
            <v>1M.10.100</v>
          </cell>
          <cell r="B17962" t="str">
            <v>DEUMIDIFICATORI DA AMBIENTE</v>
          </cell>
          <cell r="C17962"/>
          <cell r="D17962"/>
        </row>
        <row r="17963">
          <cell r="A17963" t="str">
            <v>1M.10.100.0010</v>
          </cell>
          <cell r="B17963" t="str">
            <v>Deumidificatori mobili da ambiente per applicazioni industriali e commerciali, alimentazione 220 V - 1f - 50 Hz, refrigerante R407C, composti da: compressore alternativo emetico; evaporatore con serbatoio raccolta condensa da 8 lilri in plastica; condensatore ad aria con ventilatore assiale e filtro per aria; circuito frigorifero con accessori vari; quadro di comando e controllo; microprocessore di regolazione predisposto per colloquio con sistema di supervisione; umidostato on/off a bordo; termostato di sbrinamento; struttura in acciaio zincato e verniciato con ruote.</v>
          </cell>
          <cell r="C17963"/>
          <cell r="D17963"/>
        </row>
        <row r="17964">
          <cell r="A17964" t="str">
            <v>1M.10.100.0010.a</v>
          </cell>
          <cell r="B17964" t="str">
            <v>- fino a 50 l/giorno</v>
          </cell>
          <cell r="C17964" t="str">
            <v>cad</v>
          </cell>
          <cell r="D17964" t="str">
            <v>783,72</v>
          </cell>
        </row>
        <row r="17965">
          <cell r="A17965" t="str">
            <v>1M.10.100.0010.b</v>
          </cell>
          <cell r="B17965" t="str">
            <v>- aumento di prezzo per sbrinamento a gas caldo</v>
          </cell>
          <cell r="C17965" t="str">
            <v>cad</v>
          </cell>
          <cell r="D17965" t="str">
            <v>68,29</v>
          </cell>
        </row>
        <row r="17966">
          <cell r="A17966" t="str">
            <v>1M.10.100.0020</v>
          </cell>
          <cell r="B17966" t="str">
            <v>Deumidificatori fissi o mobili da ambiente per applicazioni industriali e commerciali, alimentazione 220 V - 1f - 50 Hz, refrigerante R407C, composti da: compressore alternativo emetico; evaporatore con bacinella condensa in acciaio inox; condensatore ad aria canalizzabile con ventilatore centrifugo a 3 velocità e filtro per aria; circuito frigorifero con accessori vari; quadro di comando e controllo; microprocessore di regolazione predisposto per colloquio con sistema di supervisione; umidostato on/off a bordo; termostato di sbrinamento; struttura in acciaio zincato e verniciato.</v>
          </cell>
          <cell r="C17966"/>
          <cell r="D17966"/>
        </row>
        <row r="17967">
          <cell r="A17967" t="str">
            <v>1M.10.100.0020.a</v>
          </cell>
          <cell r="B17967" t="str">
            <v>- fino a 80 l/giorno</v>
          </cell>
          <cell r="C17967" t="str">
            <v>cad</v>
          </cell>
          <cell r="D17967" t="str">
            <v>1.719,93</v>
          </cell>
        </row>
        <row r="17968">
          <cell r="A17968" t="str">
            <v>1M.10.100.0020.b</v>
          </cell>
          <cell r="B17968" t="str">
            <v>- oltre 80 fino a 100 l/giorno</v>
          </cell>
          <cell r="C17968" t="str">
            <v>cad</v>
          </cell>
          <cell r="D17968" t="str">
            <v>1.791,09</v>
          </cell>
        </row>
        <row r="17969">
          <cell r="A17969" t="str">
            <v>1M.10.100.0020.c</v>
          </cell>
          <cell r="B17969" t="str">
            <v>- oltre 100 fino a 125 l/giorno</v>
          </cell>
          <cell r="C17969" t="str">
            <v>cad</v>
          </cell>
          <cell r="D17969" t="str">
            <v>1.947,17</v>
          </cell>
        </row>
        <row r="17970">
          <cell r="A17970" t="str">
            <v>1M.10.100.0020.d</v>
          </cell>
          <cell r="B17970" t="str">
            <v>- aumento di prezzo per sbrinamento a gas caldo</v>
          </cell>
          <cell r="C17970" t="str">
            <v>cad</v>
          </cell>
          <cell r="D17970" t="str">
            <v>86,66</v>
          </cell>
        </row>
        <row r="17971">
          <cell r="A17971" t="str">
            <v>1M.10.100.0020.e</v>
          </cell>
          <cell r="B17971" t="str">
            <v>- aumento di prezzo per umidostato digitale con sonda</v>
          </cell>
          <cell r="C17971" t="str">
            <v>cad</v>
          </cell>
          <cell r="D17971" t="str">
            <v>228,99</v>
          </cell>
        </row>
        <row r="17972">
          <cell r="A17972" t="str">
            <v>1M.10.100.0020.f</v>
          </cell>
          <cell r="B17972" t="str">
            <v>- aumento di prezzo per aggiunta ruote per versione mobile</v>
          </cell>
          <cell r="C17972" t="str">
            <v>cad</v>
          </cell>
          <cell r="D17972" t="str">
            <v>114,24</v>
          </cell>
        </row>
        <row r="17973">
          <cell r="A17973" t="str">
            <v>1M.10.100.0020.g</v>
          </cell>
          <cell r="B17973" t="str">
            <v>- aumento di prezzo per aggiunta pompa condensa</v>
          </cell>
          <cell r="C17973" t="str">
            <v>cad</v>
          </cell>
          <cell r="D17973" t="str">
            <v>300,19</v>
          </cell>
        </row>
        <row r="17974">
          <cell r="A17974" t="str">
            <v>1M.10.100.0030</v>
          </cell>
          <cell r="B17974" t="str">
            <v>Deumidificatori fissi o mobili da ambiente per applicazioni industriali e commerciali, alimentazione 380 V - 3f - 50 Hz, refrigerante R407C, composti da: compressore alternativo emetico; evaporatore con bacinella condensa in acciaio inox; condensatore ad aria canalizzabile con ventilatore centrifugo a 3 velocità e filtro per aria; circuito frigorifero con accessori vari; quadro di comando e controllo; microprocessore di regolazione predisposto per colloquio con sistema di supervisione; umidostato on/off a bordo; termostato di sbrinamento; struttura in acciaio zincato e verniciato.</v>
          </cell>
          <cell r="C17974"/>
          <cell r="D17974"/>
        </row>
        <row r="17975">
          <cell r="A17975" t="str">
            <v>1M.10.100.0030.a</v>
          </cell>
          <cell r="B17975" t="str">
            <v>- fino a 130 l/giorno</v>
          </cell>
          <cell r="C17975" t="str">
            <v>cad</v>
          </cell>
          <cell r="D17975" t="str">
            <v>2.639,20</v>
          </cell>
        </row>
        <row r="17976">
          <cell r="A17976" t="str">
            <v>1M.10.100.0030.b</v>
          </cell>
          <cell r="B17976" t="str">
            <v>- oltre 130 fino a 160 l/giorno</v>
          </cell>
          <cell r="C17976" t="str">
            <v>cad</v>
          </cell>
          <cell r="D17976" t="str">
            <v>2.840,61</v>
          </cell>
        </row>
        <row r="17977">
          <cell r="A17977" t="str">
            <v>1M.10.100.0030.c</v>
          </cell>
          <cell r="B17977" t="str">
            <v>- oltre 160 fino a 200 l/giorno</v>
          </cell>
          <cell r="C17977" t="str">
            <v>cad</v>
          </cell>
          <cell r="D17977" t="str">
            <v>2.976,03</v>
          </cell>
        </row>
        <row r="17978">
          <cell r="A17978" t="str">
            <v>1M.10.100.0030.d</v>
          </cell>
          <cell r="B17978" t="str">
            <v>- oltre 200 fino a 350 l/giorno</v>
          </cell>
          <cell r="C17978" t="str">
            <v>cad</v>
          </cell>
          <cell r="D17978" t="str">
            <v>4.481,96</v>
          </cell>
        </row>
        <row r="17979">
          <cell r="A17979" t="str">
            <v>1M.10.100.0030.e</v>
          </cell>
          <cell r="B17979" t="str">
            <v>- oltre 350 fino a 600 l/giorno</v>
          </cell>
          <cell r="C17979" t="str">
            <v>cad</v>
          </cell>
          <cell r="D17979" t="str">
            <v>5.968,71</v>
          </cell>
        </row>
        <row r="17980">
          <cell r="A17980" t="str">
            <v>1M.10.100.0030.f</v>
          </cell>
          <cell r="B17980" t="str">
            <v>- oltre 600 fino a 750 l/giorno</v>
          </cell>
          <cell r="C17980" t="str">
            <v>cad</v>
          </cell>
          <cell r="D17980" t="str">
            <v>6.921,84</v>
          </cell>
        </row>
        <row r="17981">
          <cell r="A17981" t="str">
            <v>1M.10.100.0030.g</v>
          </cell>
          <cell r="B17981" t="str">
            <v>- oltre 750 fino a 1000 l/giorno</v>
          </cell>
          <cell r="C17981" t="str">
            <v>cad</v>
          </cell>
          <cell r="D17981" t="str">
            <v>7.959,30</v>
          </cell>
        </row>
        <row r="17982">
          <cell r="A17982" t="str">
            <v>1M.10.100.0030.h</v>
          </cell>
          <cell r="B17982" t="str">
            <v>- aumento di prezzo per sbrinamento a gas caldo</v>
          </cell>
          <cell r="C17982" t="str">
            <v>cad</v>
          </cell>
          <cell r="D17982" t="str">
            <v>235,27</v>
          </cell>
        </row>
        <row r="17983">
          <cell r="A17983" t="str">
            <v>1M.10.100.0030.i</v>
          </cell>
          <cell r="B17983" t="str">
            <v>- aumento di prezzo per umidostato digitale con sonda</v>
          </cell>
          <cell r="C17983" t="str">
            <v>cad</v>
          </cell>
          <cell r="D17983" t="str">
            <v>228,99</v>
          </cell>
        </row>
        <row r="17984">
          <cell r="A17984" t="str">
            <v>1M.10.100.0030.j</v>
          </cell>
          <cell r="B17984" t="str">
            <v>- aumento di prezzo per aggiunta ruote per versione mobile (solo per art.: a - b - c - d)</v>
          </cell>
          <cell r="C17984" t="str">
            <v>cad</v>
          </cell>
          <cell r="D17984" t="str">
            <v>114,24</v>
          </cell>
        </row>
        <row r="17985">
          <cell r="A17985" t="str">
            <v>1M.10.100.0030.k</v>
          </cell>
          <cell r="B17985" t="str">
            <v>- aumento di prezzo per aggiunta pompa condensa</v>
          </cell>
          <cell r="C17985" t="str">
            <v>cad</v>
          </cell>
          <cell r="D17985" t="str">
            <v>300,19</v>
          </cell>
        </row>
        <row r="17986">
          <cell r="A17986" t="str">
            <v>1M.10.110</v>
          </cell>
          <cell r="B17986" t="str">
            <v>UMIDIFICATORI DA AMBIENTE</v>
          </cell>
          <cell r="C17986"/>
          <cell r="D17986"/>
        </row>
        <row r="17987">
          <cell r="A17987" t="str">
            <v>1M.10.110.0010</v>
          </cell>
          <cell r="B17987" t="str">
            <v>Umidificatori da ambiente a vapore elettrici, alimentazione 220 V - 1f - 50 Hz, composti da: cilindro bollitore ad elettrodi con sistemi di drenaggio, scarico e auto-pulizia; diffusore di vapore in ambiente con ventilatore; quadro di comando e controllo; microprocessore di regolazione predisposto per colloquio con sistema di supervisione; umidostato on/off; involucro in acciaio inox.</v>
          </cell>
          <cell r="C17987"/>
          <cell r="D17987"/>
        </row>
        <row r="17988">
          <cell r="A17988" t="str">
            <v>1M.10.110.0010.a</v>
          </cell>
          <cell r="B17988" t="str">
            <v>- fino a 4 kg/h</v>
          </cell>
          <cell r="C17988" t="str">
            <v>cad</v>
          </cell>
          <cell r="D17988" t="str">
            <v>1.883,48</v>
          </cell>
        </row>
        <row r="17989">
          <cell r="A17989" t="str">
            <v>1M.10.110.0010.b</v>
          </cell>
          <cell r="B17989" t="str">
            <v>- oltre 4 fino a 8 kg/h</v>
          </cell>
          <cell r="C17989" t="str">
            <v>cad</v>
          </cell>
          <cell r="D17989" t="str">
            <v>2.203,73</v>
          </cell>
        </row>
        <row r="17990">
          <cell r="A17990" t="str">
            <v>1M.10.110.0010.c</v>
          </cell>
          <cell r="B17990" t="str">
            <v>- aumento di prezzo per umidostato digitale con sonda</v>
          </cell>
          <cell r="C17990" t="str">
            <v>cad</v>
          </cell>
          <cell r="D17990" t="str">
            <v>547,86</v>
          </cell>
        </row>
        <row r="17991">
          <cell r="A17991" t="str">
            <v>1M.10.110.0020</v>
          </cell>
          <cell r="B17991" t="str">
            <v>Umidificatori da ambiente a vapore elettrici, alimentazione 380 V - 3f - 50 Hz, composti da: cilindro bollitore ad elettrodi con sistemi di drenaggio, scarico e auto-pulizia; diffusore di vapore in ambiente con ventilatore; quadro di comando e controllo; microprocessore di regolazione predisposto per colloquio con sistema di supervisione; umidostato on/off; involucro in acciaio inox.</v>
          </cell>
          <cell r="C17991"/>
          <cell r="D17991"/>
        </row>
        <row r="17992">
          <cell r="A17992" t="str">
            <v>1M.10.110.0020.a</v>
          </cell>
          <cell r="B17992" t="str">
            <v>- fino a 4 kg/h</v>
          </cell>
          <cell r="C17992" t="str">
            <v>cad</v>
          </cell>
          <cell r="D17992" t="str">
            <v>1.883,48</v>
          </cell>
        </row>
        <row r="17993">
          <cell r="A17993" t="str">
            <v>1M.10.110.0020.b</v>
          </cell>
          <cell r="B17993" t="str">
            <v>- oltre 4 fino a 8 kg/h</v>
          </cell>
          <cell r="C17993" t="str">
            <v>cad</v>
          </cell>
          <cell r="D17993" t="str">
            <v>2.206,59</v>
          </cell>
        </row>
        <row r="17994">
          <cell r="A17994" t="str">
            <v>1M.10.110.0020.c</v>
          </cell>
          <cell r="B17994" t="str">
            <v>- oltre 8 fino a 15 kg/h</v>
          </cell>
          <cell r="C17994" t="str">
            <v>cad</v>
          </cell>
          <cell r="D17994" t="str">
            <v>2.511,73</v>
          </cell>
        </row>
        <row r="17995">
          <cell r="A17995" t="str">
            <v>1M.10.110.0020.d</v>
          </cell>
          <cell r="B17995" t="str">
            <v>- oltre 15 fino a 25 kg/h</v>
          </cell>
          <cell r="C17995" t="str">
            <v>cad</v>
          </cell>
          <cell r="D17995" t="str">
            <v>2.912,46</v>
          </cell>
        </row>
        <row r="17996">
          <cell r="A17996" t="str">
            <v>1M.10.110.0020.e</v>
          </cell>
          <cell r="B17996" t="str">
            <v>- oltre 25 fino a 35 kg/h</v>
          </cell>
          <cell r="C17996" t="str">
            <v>cad</v>
          </cell>
          <cell r="D17996" t="str">
            <v>3.208,03</v>
          </cell>
        </row>
        <row r="17997">
          <cell r="A17997" t="str">
            <v>1M.10.110.0020.f</v>
          </cell>
          <cell r="B17997" t="str">
            <v>- oltre 35 fino a 50 kg/h</v>
          </cell>
          <cell r="C17997" t="str">
            <v>cad</v>
          </cell>
          <cell r="D17997" t="str">
            <v>3.584,85</v>
          </cell>
        </row>
        <row r="17998">
          <cell r="A17998" t="str">
            <v>1M.10.110.0020.g</v>
          </cell>
          <cell r="B17998" t="str">
            <v>- oltre 50 fino a 70 kg/h</v>
          </cell>
          <cell r="C17998" t="str">
            <v>cad</v>
          </cell>
          <cell r="D17998" t="str">
            <v>4.998,61</v>
          </cell>
        </row>
        <row r="17999">
          <cell r="A17999" t="str">
            <v>1M.10.110.0020.h</v>
          </cell>
          <cell r="B17999" t="str">
            <v>- oltre 70 fino a 90 kg/h</v>
          </cell>
          <cell r="C17999" t="str">
            <v>cad</v>
          </cell>
          <cell r="D17999" t="str">
            <v>5.781,88</v>
          </cell>
        </row>
        <row r="18000">
          <cell r="A18000" t="str">
            <v>1M.10.110.0020.i</v>
          </cell>
          <cell r="B18000" t="str">
            <v>- aumento di prezzo per umidostato digitale con sonda</v>
          </cell>
          <cell r="C18000" t="str">
            <v>cad</v>
          </cell>
          <cell r="D18000" t="str">
            <v>547,86</v>
          </cell>
        </row>
        <row r="18001">
          <cell r="A18001" t="str">
            <v>1M.10.120</v>
          </cell>
          <cell r="B18001" t="str">
            <v>ALTRI TERMINALI</v>
          </cell>
          <cell r="C18001"/>
          <cell r="D18001"/>
        </row>
        <row r="18002">
          <cell r="A18002" t="str">
            <v>1M.10.120.0010</v>
          </cell>
          <cell r="B18002" t="str">
            <v>Tubi alettati in acciaio elettrosaldato completi di mensole di sostegno.</v>
          </cell>
          <cell r="C18002"/>
          <cell r="D18002"/>
        </row>
        <row r="18003">
          <cell r="A18003" t="str">
            <v>1M.10.120.0010.a</v>
          </cell>
          <cell r="B18003" t="str">
            <v>- DN 25 - 1,00 m²/m - 246 W/m</v>
          </cell>
          <cell r="C18003" t="str">
            <v>m</v>
          </cell>
          <cell r="D18003" t="str">
            <v>65,69</v>
          </cell>
        </row>
        <row r="18004">
          <cell r="A18004" t="str">
            <v>1M.10.120.0010.b</v>
          </cell>
          <cell r="B18004" t="str">
            <v>- DN 25 - 1,25 m²/m - 307 W/m</v>
          </cell>
          <cell r="C18004" t="str">
            <v>m</v>
          </cell>
          <cell r="D18004" t="str">
            <v>66,53</v>
          </cell>
        </row>
        <row r="18005">
          <cell r="A18005" t="str">
            <v>1M.10.120.0010.c</v>
          </cell>
          <cell r="B18005" t="str">
            <v>- DN 32 - 1,75 m²/m - 430 W/m</v>
          </cell>
          <cell r="C18005" t="str">
            <v>m</v>
          </cell>
          <cell r="D18005" t="str">
            <v>68,64</v>
          </cell>
        </row>
        <row r="18006">
          <cell r="A18006" t="str">
            <v>1M.10.120.0010.d</v>
          </cell>
          <cell r="B18006" t="str">
            <v>- DN 32 - 2,00 m²/m - 492 W/m</v>
          </cell>
          <cell r="C18006" t="str">
            <v>m</v>
          </cell>
          <cell r="D18006" t="str">
            <v>69,96</v>
          </cell>
        </row>
        <row r="18007">
          <cell r="A18007" t="str">
            <v>1M.10.120.0010.e</v>
          </cell>
          <cell r="B18007" t="str">
            <v>- DN 40 - 2,00 m²/m - 492 W/m</v>
          </cell>
          <cell r="C18007" t="str">
            <v>m</v>
          </cell>
          <cell r="D18007" t="str">
            <v>70,17</v>
          </cell>
        </row>
        <row r="18008">
          <cell r="A18008" t="str">
            <v>1M.10.120.0010.f</v>
          </cell>
          <cell r="B18008" t="str">
            <v>- DN 40 - 2,25 m²/m - 553 W/m</v>
          </cell>
          <cell r="C18008" t="str">
            <v>m</v>
          </cell>
          <cell r="D18008" t="str">
            <v>70,37</v>
          </cell>
        </row>
        <row r="18009">
          <cell r="A18009" t="str">
            <v>1M.10.120.0010.g</v>
          </cell>
          <cell r="B18009" t="str">
            <v>- DN 50 - 2,00 m²/m - 492 W/m</v>
          </cell>
          <cell r="C18009" t="str">
            <v>m</v>
          </cell>
          <cell r="D18009" t="str">
            <v>72,02</v>
          </cell>
        </row>
        <row r="18010">
          <cell r="A18010" t="str">
            <v>1M.10.120.0010.h</v>
          </cell>
          <cell r="B18010" t="str">
            <v>- DN 50 - 2,50 m²/m - 615 W/m</v>
          </cell>
          <cell r="C18010" t="str">
            <v>m</v>
          </cell>
          <cell r="D18010" t="str">
            <v>73,72</v>
          </cell>
        </row>
        <row r="18011">
          <cell r="A18011" t="str">
            <v>1M.10.130</v>
          </cell>
          <cell r="B18011" t="str">
            <v>DERIVAZIONI PER TERMINALI</v>
          </cell>
          <cell r="C18011"/>
          <cell r="D18011"/>
        </row>
        <row r="18012">
          <cell r="A18012" t="str">
            <v>1M.10.130.0010</v>
          </cell>
          <cell r="B18012" t="str">
            <v>Derivazione per radiatore a partire dal collettore di distribuzione o dalla rete principale di distribuzione fino alle intercettazione del radiatore, eseguita con materiali previsti nel presente prezzario.</v>
          </cell>
          <cell r="C18012" t="str">
            <v>cad</v>
          </cell>
          <cell r="D18012" t="str">
            <v>141,31</v>
          </cell>
        </row>
        <row r="18013">
          <cell r="A18013" t="str">
            <v>1M.10.130.0020</v>
          </cell>
          <cell r="B18013" t="str">
            <v>Derivazioni per ventilconvettori a partire da collettori di distribuzione o da rete principale di distribuzione fino alle intercettazione del ventilconvettore, eseguiti con materiali previsti nel presente prezzario.</v>
          </cell>
          <cell r="C18013"/>
          <cell r="D18013"/>
        </row>
        <row r="18014">
          <cell r="A18014" t="str">
            <v>1M.10.130.0020.a</v>
          </cell>
          <cell r="B18014" t="str">
            <v>- per ogni derivazione con impianto a 2 tubi</v>
          </cell>
          <cell r="C18014" t="str">
            <v>cad</v>
          </cell>
          <cell r="D18014" t="str">
            <v>229,98</v>
          </cell>
        </row>
        <row r="18015">
          <cell r="A18015" t="str">
            <v>1M.10.130.0020.b</v>
          </cell>
          <cell r="B18015" t="str">
            <v>- per ogni derivazione con impianto a 4 tubi</v>
          </cell>
          <cell r="C18015" t="str">
            <v>cad</v>
          </cell>
          <cell r="D18015" t="str">
            <v>357,15</v>
          </cell>
        </row>
        <row r="18016">
          <cell r="A18016" t="str">
            <v>1M.11 - TERMINALI IDRO-SANITARI</v>
          </cell>
          <cell r="B18016"/>
          <cell r="C18016"/>
          <cell r="D18016"/>
        </row>
        <row r="18017">
          <cell r="A18017" t="str">
            <v>1M</v>
          </cell>
          <cell r="B18017" t="str">
            <v>OPERE COMPIUTE IMPIANTI MECCANICI</v>
          </cell>
          <cell r="C18017"/>
          <cell r="D18017"/>
        </row>
        <row r="18018">
          <cell r="A18018" t="str">
            <v>1M.11</v>
          </cell>
          <cell r="B18018" t="str">
            <v>TERMINALI IDRO-SANITARI</v>
          </cell>
          <cell r="C18018"/>
          <cell r="D18018"/>
        </row>
        <row r="18019">
          <cell r="A18019" t="str">
            <v>1M.11.010</v>
          </cell>
          <cell r="B18019" t="str">
            <v>VASI IGIENICI</v>
          </cell>
          <cell r="C18019"/>
          <cell r="D18019"/>
        </row>
        <row r="18020">
          <cell r="A18020" t="str">
            <v>1M.11.010.0010</v>
          </cell>
          <cell r="B18020" t="str">
            <v>Vasi igienici a sedere in vetrochina colore bianco:</v>
          </cell>
          <cell r="C18020"/>
          <cell r="D18020"/>
        </row>
        <row r="18021">
          <cell r="A18021" t="str">
            <v>1M.11.010.0010.a</v>
          </cell>
          <cell r="B18021" t="str">
            <v>- a pavimento con scarico a parete o pavimento, completo di viti di fissaggio, raccordo di scarico e guarnizioni</v>
          </cell>
          <cell r="C18021" t="str">
            <v>cad</v>
          </cell>
          <cell r="D18021" t="str">
            <v>214,95</v>
          </cell>
        </row>
        <row r="18022">
          <cell r="A18022" t="str">
            <v>1M.11.010.0010.b</v>
          </cell>
          <cell r="B18022" t="str">
            <v>- con cassetta di lavaggio a zaino con scarico a parete o pavimento, completo di gruppo di scarico, viti di fissaggio, raccordo di scarico e guarnizioni</v>
          </cell>
          <cell r="C18022" t="str">
            <v>cad</v>
          </cell>
          <cell r="D18022" t="str">
            <v>288,86</v>
          </cell>
        </row>
        <row r="18023">
          <cell r="A18023" t="str">
            <v>1M.11.010.0010.c</v>
          </cell>
          <cell r="B18023" t="str">
            <v>- tipo scuola a pavimento con scarico a parete o pavimento, completo di viti di fissaggio, raccordo di scarico e guarnizioni</v>
          </cell>
          <cell r="C18023" t="str">
            <v>cad</v>
          </cell>
          <cell r="D18023" t="str">
            <v>188,20</v>
          </cell>
        </row>
        <row r="18024">
          <cell r="A18024" t="str">
            <v>1M.11.010.0010.d</v>
          </cell>
          <cell r="B18024" t="str">
            <v>- sospeso, completo di telaio metallico da incasso, mensole, raccordo di scarico e guarnizioni</v>
          </cell>
          <cell r="C18024" t="str">
            <v>cad</v>
          </cell>
          <cell r="D18024" t="str">
            <v>262,97</v>
          </cell>
        </row>
        <row r="18025">
          <cell r="A18025" t="str">
            <v>1M.11.010.0010.e</v>
          </cell>
          <cell r="B18025" t="str">
            <v>- per infanzia, sifone incorporato con scarico a parete o a pavimento, dimensioni 30x41circa</v>
          </cell>
          <cell r="C18025" t="str">
            <v>cad</v>
          </cell>
          <cell r="D18025" t="str">
            <v>254,28</v>
          </cell>
        </row>
        <row r="18026">
          <cell r="A18026" t="str">
            <v>1M.11.010.0010.f</v>
          </cell>
          <cell r="B18026" t="str">
            <v>- per infanzia del tipo sospeso, sifone incorporato con scarico a parete, comprese staffe di fissaggio, dimensioni 30x45 circa</v>
          </cell>
          <cell r="C18026" t="str">
            <v>cad</v>
          </cell>
          <cell r="D18026" t="str">
            <v>324,32</v>
          </cell>
        </row>
        <row r="18027">
          <cell r="A18027" t="str">
            <v>1M.11.010.0020</v>
          </cell>
          <cell r="B18027" t="str">
            <v>Vaso igienico alla turca in vetrochina colore bianco, completo di erogatore a vela, raccordo di scarico e guarnizioni</v>
          </cell>
          <cell r="C18027" t="str">
            <v>cad</v>
          </cell>
          <cell r="D18027" t="str">
            <v>170,91</v>
          </cell>
        </row>
        <row r="18028">
          <cell r="A18028" t="str">
            <v>1M.11.010.0030</v>
          </cell>
          <cell r="B18028" t="str">
            <v>Sistemi d'erogazione per vaso igienico:</v>
          </cell>
          <cell r="C18028"/>
          <cell r="D18028"/>
        </row>
        <row r="18029">
          <cell r="A18029" t="str">
            <v>1M.11.010.0030.a</v>
          </cell>
          <cell r="B18029" t="str">
            <v>- rubinetto a passo rapido da 1" da incasso, completo di tubo d'allacciamento al vaso, cannotto con rosone e guarnizioni</v>
          </cell>
          <cell r="C18029" t="str">
            <v>cad</v>
          </cell>
          <cell r="D18029" t="str">
            <v>94,59</v>
          </cell>
        </row>
        <row r="18030">
          <cell r="A18030" t="str">
            <v>1M.11.010.0030.b</v>
          </cell>
          <cell r="B18030" t="str">
            <v>- rubinetto a passo rapido da 1" da incasso a chiusura automatica, completo di tubo d'allacciamento al vaso, cannotto con rosone e guarnizioni</v>
          </cell>
          <cell r="C18030" t="str">
            <v>cad</v>
          </cell>
          <cell r="D18030" t="str">
            <v>170,51</v>
          </cell>
        </row>
        <row r="18031">
          <cell r="A18031" t="str">
            <v>1M.11.010.0030.c</v>
          </cell>
          <cell r="B18031" t="str">
            <v>- rubinetto a passo rapido da 1" da incasso con comando a pedale e chiusura automatica, completo di tubo d'allacciamento al vaso, cannotto con rosone e guarnizioni</v>
          </cell>
          <cell r="C18031" t="str">
            <v>cad</v>
          </cell>
          <cell r="D18031" t="str">
            <v>363,87</v>
          </cell>
        </row>
        <row r="18032">
          <cell r="A18032" t="str">
            <v>1M.11.010.0030.d</v>
          </cell>
          <cell r="B18032" t="str">
            <v>- flussometro antivandalo ad installazione ad incasso, a chiusura automatica temporizzata, con ciclo di 6 secondi circa, con dispositivo antisifonico e rubinetto d'arresto incorporati. Parti interne in poliacetato con rubino sintetico e molla autopulente. Doppio comando con possibilità di regolare il volume d'acqua da 2,5 a 9 litri per ogni azionamento. Il flussometro è in classe acustica II in confromità alla norma europea EN 12541. Sistema antibloccaggio con il quale il risciaquo avviene solo al rilascio del pulsante. Placca di comando con fissaggio antivandalo con finitura cromo satinata o lucidata. Fornito con cassetta per l'incasso.</v>
          </cell>
          <cell r="C18032" t="str">
            <v>cad</v>
          </cell>
          <cell r="D18032" t="str">
            <v>461,16</v>
          </cell>
        </row>
        <row r="18033">
          <cell r="A18033" t="str">
            <v>1M.11.010.0030.e</v>
          </cell>
          <cell r="B18033" t="str">
            <v>- flussometro murale antivandalo in ottone cromato con comando ergoomico a chiusura automatica temporizzata graduale per evitare il colpo d'ariete. Ciclo di 6 secondi circa e dispositivo antisifonico incorporato, parti interne in poliacetato con rubino sintetico e molla autopulente resistenti alla corrosione ed alle incrostazioni. Rubinetto d'arresto incroporato e possibilità di regolare il volume d'acqua da 6 a 9 litri per azionamento. Il flussometro è in classe acustica II in conformità alla norma europea EN 12541.</v>
          </cell>
          <cell r="C18033" t="str">
            <v>cad</v>
          </cell>
          <cell r="D18033" t="str">
            <v>219,32</v>
          </cell>
        </row>
        <row r="18034">
          <cell r="A18034" t="str">
            <v>1M.11.010.0030.f</v>
          </cell>
          <cell r="B18034" t="str">
            <v>- cassetta di lavaggio da incasso capacità minima 10 l, completa di gruppo di scarico con comando a pulsante, placca d'ispezione, tubo d'allacciamento al vaso, cannotto con rosone e guarnizioni</v>
          </cell>
          <cell r="C18034" t="str">
            <v>cad</v>
          </cell>
          <cell r="D18034" t="str">
            <v>182,77</v>
          </cell>
        </row>
        <row r="18035">
          <cell r="A18035" t="str">
            <v>1M.11.010.0030.g</v>
          </cell>
          <cell r="B18035" t="str">
            <v>- cassetta di lavaggio esterna alta capacità minima 10 l, completa di gruppo di scarico con comando a parete o a pavimento, coperchio d'ispezione, tubo d'allacciamento al vaso, cannotto con rosone e guarnizioni</v>
          </cell>
          <cell r="C18035" t="str">
            <v>cad</v>
          </cell>
          <cell r="D18035" t="str">
            <v>130,30</v>
          </cell>
        </row>
        <row r="18036">
          <cell r="A18036" t="str">
            <v>1M.11.010.0030.h</v>
          </cell>
          <cell r="B18036" t="str">
            <v>- cassetta di lavaggio esterna alta capacità minima 10 l, completa di rubinetto da 1/2" da incasso con comando a pedale a chiusura automatica, tubo d'allacciamento al vaso, cannotto con rosone e guarnizioni</v>
          </cell>
          <cell r="C18036" t="str">
            <v>cad</v>
          </cell>
          <cell r="D18036" t="str">
            <v>197,52</v>
          </cell>
        </row>
        <row r="18037">
          <cell r="A18037" t="str">
            <v>1M.11.010.0040</v>
          </cell>
          <cell r="B18037" t="str">
            <v>Completamenti per vaso igienico:</v>
          </cell>
          <cell r="C18037"/>
          <cell r="D18037"/>
        </row>
        <row r="18038">
          <cell r="A18038" t="str">
            <v>1M.11.010.0040.a</v>
          </cell>
          <cell r="B18038" t="str">
            <v>- sedile per vaso normale in poliestere con coperchio</v>
          </cell>
          <cell r="C18038" t="str">
            <v>cad</v>
          </cell>
          <cell r="D18038" t="str">
            <v>35,43</v>
          </cell>
        </row>
        <row r="18039">
          <cell r="A18039" t="str">
            <v>1M.11.010.0040.b</v>
          </cell>
          <cell r="B18039" t="str">
            <v>- sedile per vaso tipo scuola in poliestere con coperchio</v>
          </cell>
          <cell r="C18039" t="str">
            <v>cad</v>
          </cell>
          <cell r="D18039" t="str">
            <v>50,68</v>
          </cell>
        </row>
        <row r="18040">
          <cell r="A18040" t="str">
            <v>1M.11.020</v>
          </cell>
          <cell r="B18040" t="str">
            <v>LAVABI</v>
          </cell>
          <cell r="C18040"/>
          <cell r="D18040"/>
        </row>
        <row r="18041">
          <cell r="A18041" t="str">
            <v>1M.11.020.0010</v>
          </cell>
          <cell r="B18041" t="str">
            <v>Lavabi normali in vetrochina colore bianco:</v>
          </cell>
          <cell r="C18041"/>
          <cell r="D18041"/>
        </row>
        <row r="18042">
          <cell r="A18042" t="str">
            <v>1M.11.020.0010.a</v>
          </cell>
          <cell r="B18042" t="str">
            <v>- a parete da 60 x 45 cm circa, completo di mensole</v>
          </cell>
          <cell r="C18042" t="str">
            <v>cad</v>
          </cell>
          <cell r="D18042" t="str">
            <v>110,51</v>
          </cell>
        </row>
        <row r="18043">
          <cell r="A18043" t="str">
            <v>1M.11.020.0010.b</v>
          </cell>
          <cell r="B18043" t="str">
            <v>- a parete da 65 x 50 cm circa, completo di mensole</v>
          </cell>
          <cell r="C18043" t="str">
            <v>cad</v>
          </cell>
          <cell r="D18043" t="str">
            <v>113,44</v>
          </cell>
        </row>
        <row r="18044">
          <cell r="A18044" t="str">
            <v>1M.11.020.0010.c</v>
          </cell>
          <cell r="B18044" t="str">
            <v>- a parete da 70 x 55 cm circa, completo di mensole</v>
          </cell>
          <cell r="C18044" t="str">
            <v>cad</v>
          </cell>
          <cell r="D18044" t="str">
            <v>127,88</v>
          </cell>
        </row>
        <row r="18045">
          <cell r="A18045" t="str">
            <v>1M.11.020.0010.d</v>
          </cell>
          <cell r="B18045" t="str">
            <v>- da semi-incasso da 65 x 50 cm circa, completo di mensole</v>
          </cell>
          <cell r="C18045" t="str">
            <v>cad</v>
          </cell>
          <cell r="D18045" t="str">
            <v>394,75</v>
          </cell>
        </row>
        <row r="18046">
          <cell r="A18046" t="str">
            <v>1M.11.020.0010.e</v>
          </cell>
          <cell r="B18046" t="str">
            <v>- da incasso da 65 x 50 cm circa (mobile escluso)</v>
          </cell>
          <cell r="C18046" t="str">
            <v>cad</v>
          </cell>
          <cell r="D18046" t="str">
            <v>236,83</v>
          </cell>
        </row>
        <row r="18047">
          <cell r="A18047" t="str">
            <v>1M.11.020.0020</v>
          </cell>
          <cell r="B18047" t="str">
            <v>Lavabi a canale in fire-clay colore bianco:</v>
          </cell>
          <cell r="C18047"/>
          <cell r="D18047"/>
        </row>
        <row r="18048">
          <cell r="A18048" t="str">
            <v>1M.11.020.0020.a</v>
          </cell>
          <cell r="B18048" t="str">
            <v>- da 90 x 45 cm circa, completo di mensole</v>
          </cell>
          <cell r="C18048" t="str">
            <v>cad</v>
          </cell>
          <cell r="D18048" t="str">
            <v>178,61</v>
          </cell>
        </row>
        <row r="18049">
          <cell r="A18049" t="str">
            <v>1M.11.020.0020.b</v>
          </cell>
          <cell r="B18049" t="str">
            <v>- da 120 x 45 cm circa, completo di mensole</v>
          </cell>
          <cell r="C18049" t="str">
            <v>cad</v>
          </cell>
          <cell r="D18049" t="str">
            <v>200,31</v>
          </cell>
        </row>
        <row r="18050">
          <cell r="A18050" t="str">
            <v>1M.11.020.0030</v>
          </cell>
          <cell r="B18050" t="str">
            <v>Lavabi di altri tipi in vetrochina colore bianco:</v>
          </cell>
          <cell r="C18050"/>
          <cell r="D18050"/>
        </row>
        <row r="18051">
          <cell r="A18051" t="str">
            <v>1M.11.020.0030.a</v>
          </cell>
          <cell r="B18051" t="str">
            <v>- da 55 x 40 cm circa, completo di mensole</v>
          </cell>
          <cell r="C18051" t="str">
            <v>cad</v>
          </cell>
          <cell r="D18051" t="str">
            <v>120,79</v>
          </cell>
        </row>
        <row r="18052">
          <cell r="A18052" t="str">
            <v>1M.11.020.0030.b</v>
          </cell>
          <cell r="B18052" t="str">
            <v>- da 45 x 40 cm circa, completo di mensole</v>
          </cell>
          <cell r="C18052" t="str">
            <v>cad</v>
          </cell>
          <cell r="D18052" t="str">
            <v>143,03</v>
          </cell>
        </row>
        <row r="18053">
          <cell r="A18053" t="str">
            <v>1M.11.020.0030.c</v>
          </cell>
          <cell r="B18053" t="str">
            <v>- da 41 x 26 cm circa, completo di mensole</v>
          </cell>
          <cell r="C18053" t="str">
            <v>cad</v>
          </cell>
          <cell r="D18053" t="str">
            <v>202,62</v>
          </cell>
        </row>
        <row r="18054">
          <cell r="A18054" t="str">
            <v>1M.11.020.0040</v>
          </cell>
          <cell r="B18054" t="str">
            <v>Gruppi d'erogazione per lavabo:</v>
          </cell>
          <cell r="C18054"/>
          <cell r="D18054"/>
        </row>
        <row r="18055">
          <cell r="A18055" t="str">
            <v>1M.11.020.0040.a</v>
          </cell>
          <cell r="B18055" t="str">
            <v>- a bordo lavabo da 1/2", composto da: rubinetto miscelatore monocomando a bocca fissa con rompigetto e scarico a saltarello, 2 tubi cromati d'allacciamento con rosetta, guarnizioni</v>
          </cell>
          <cell r="C18055" t="str">
            <v>cad</v>
          </cell>
          <cell r="D18055" t="str">
            <v>101,95</v>
          </cell>
        </row>
        <row r="18056">
          <cell r="A18056" t="str">
            <v>1M.11.020.0040.b</v>
          </cell>
          <cell r="B18056" t="str">
            <v>- a bordo lavabo con comando agevolato da 1/2", composto da: rubinetto miscelatore monocomando a gomito a bocca fissa con rompigetto, 2 tubi cromati di allacciamento con rosetta, guarnizioni</v>
          </cell>
          <cell r="C18056" t="str">
            <v>cad</v>
          </cell>
          <cell r="D18056" t="str">
            <v>206,71</v>
          </cell>
        </row>
        <row r="18057">
          <cell r="A18057" t="str">
            <v>1M.11.020.0040.c</v>
          </cell>
          <cell r="B18057" t="str">
            <v>- a bordo lavabo con comando temporizzato da 1/2", composto da: rubinetto miscelatore monocomando a pulsante a chiusura automatica temporizzata a bocca fissa con rompigetto, 2 tubi cromati d'allacciamento con rosetta, guarnizioni</v>
          </cell>
          <cell r="C18057" t="str">
            <v>cad</v>
          </cell>
          <cell r="D18057" t="str">
            <v>321,22</v>
          </cell>
        </row>
        <row r="18058">
          <cell r="A18058" t="str">
            <v>1M.11.020.0040.d</v>
          </cell>
          <cell r="B18058" t="str">
            <v>- monoacqua da 1/2" bordo lavabo antivandalo in ottone cromato a pressione a chiusura automatica temporizzata secondo la norma EN 816, con ciclo di 15 secondi circa, parti interne in poliacetato con rubino sintetico e molla autopulente. Pulsante e cartuccia intercambiabili resistenti alla corrosione ed alle incrostazioni. Sistema di regolazione della portata su 5 livelli e della temporizzazione su 4 attraverso meccanismi interni non accessibili all'utente; le temporizzazioni sono selezionabili senza interrompere il flusso dell'acqua . Portata e temporizzazione pre-regolate di fabbrica (4 l/min - 15 sec). Con sistema antibloccaggio con il quale l'acqua scorre solo quando avviene il rilascio del pulsante.</v>
          </cell>
          <cell r="C18058" t="str">
            <v>cad</v>
          </cell>
          <cell r="D18058" t="str">
            <v>229,00</v>
          </cell>
        </row>
        <row r="18059">
          <cell r="A18059" t="str">
            <v>1M.11.020.0040.e</v>
          </cell>
          <cell r="B18059" t="str">
            <v>- miscelatore da 3/8" bordo lavabo antivandalo, in ottone cromato con comando a pressione a chiusura automatica temporizzata secondo la norma EN 816, con ciclo di 15 secondi circa, parti interne in poliacetato con rubino sintetico e molla autopulente. Pulsante e cartuccia intercambiabili resistenti alla corrosione ed alle incrostazioni. Sistema di regolazione della portata su 5 livelli e delle temporizzazioni su 4 attraverso meccanismi interni non accessibili all'utente; le temporizzazioni sono selezionabili senza interrompere il flusso dell'acqua. Portata e temporizzazione pre-regolate di fabbrica (4 l/min - 15 sec). Con sistema antibloccaggio con il quale l'acqua scorre solo quando avviene il rilascio del pulsante.</v>
          </cell>
          <cell r="C18059" t="str">
            <v>cad</v>
          </cell>
          <cell r="D18059" t="str">
            <v>382,54</v>
          </cell>
        </row>
        <row r="18060">
          <cell r="A18060" t="str">
            <v>1M.11.020.0040.f</v>
          </cell>
          <cell r="B18060" t="str">
            <v>- rubinetto da 1/2" bordo lavabo antivandalo in ottone cromato con comando a leva multidirezionale su giunto a sfera a chiusura automatica temporizzata secondo la norma EN 816, con ciclo di 15 secondi circa, parti interne in poliacetato con rubino sintetico e molla autopulente. Leva e cartuccia intercambiabili resistenti alla corrosione ed alle incrostazioni. Sistema di regolazione della portata su 4 livelli attraverso meccanismo interno; portata pre-regolata di fabbrica.</v>
          </cell>
          <cell r="C18060" t="str">
            <v>cad</v>
          </cell>
          <cell r="D18060" t="str">
            <v>188,50</v>
          </cell>
        </row>
        <row r="18061">
          <cell r="A18061" t="str">
            <v>1M.11.020.0040.g</v>
          </cell>
          <cell r="B18061" t="str">
            <v>- miscelatore 3/8" bicomando antivandalo bordo lavabo in ottone cromato con comando a leva multidirezionale su giunto a sfera a chiusura automatica temporizzata secondo la norma EN 816, con ciclo di 15 secondi circa, parti interne in poliacetato con rubino sintetico e molla autopulente, rubinetti d'arresto incorporati. Leva e cartuccia intercambiabili resistenti alla corrosione ed alle incrostazioni. Sistema di regolazione della portata su 4 livelli attraverso meccanismo interno; portata pre-regolata di fabbrica.</v>
          </cell>
          <cell r="C18061" t="str">
            <v>cad</v>
          </cell>
          <cell r="D18061" t="str">
            <v>377,12</v>
          </cell>
        </row>
        <row r="18062">
          <cell r="A18062" t="str">
            <v>1M.11.020.0040.h</v>
          </cell>
          <cell r="B18062" t="str">
            <v>- a parete con comando temporizzato da 1/2", composto da: rubinetto miscelatore monocomando a pulsante a chiusura automatica temporizzata a bocca fissa con rompigetto, guarnizioni</v>
          </cell>
          <cell r="C18062" t="str">
            <v>cad</v>
          </cell>
          <cell r="D18062" t="str">
            <v>263,77</v>
          </cell>
        </row>
        <row r="18063">
          <cell r="A18063" t="str">
            <v>1M.11.020.0040.i</v>
          </cell>
          <cell r="B18063" t="str">
            <v>- a parete con comando agevolato da 1/2", composto da: rubinetto miscelatore monocomando a gomito a bocca fissa con rompigetto, guarnizioni</v>
          </cell>
          <cell r="C18063" t="str">
            <v>cad</v>
          </cell>
          <cell r="D18063" t="str">
            <v>225,91</v>
          </cell>
        </row>
        <row r="18064">
          <cell r="A18064" t="str">
            <v>1M.11.020.0040.l</v>
          </cell>
          <cell r="B18064" t="str">
            <v>- a parete con erogazione automatica da 1/2", composto da: rubinetto a comando elettronico alimentazione 18÷24 V - 50 Hz a bocca fissa con rompigetto, guarnizioni</v>
          </cell>
          <cell r="C18064" t="str">
            <v>cad</v>
          </cell>
          <cell r="D18064" t="str">
            <v>322,76</v>
          </cell>
        </row>
        <row r="18065">
          <cell r="A18065" t="str">
            <v>1M.11.020.0040.m</v>
          </cell>
          <cell r="B18065" t="str">
            <v>- a parete con comando a pedale da 1/2", composto da rubinetto da incasso a parete con comando a pedale a chiusura automatica e rubinetto di regolaggio, bocca fissa a parete con rompigetto, guarnizioni</v>
          </cell>
          <cell r="C18065" t="str">
            <v>cad</v>
          </cell>
          <cell r="D18065" t="str">
            <v>218,37</v>
          </cell>
        </row>
        <row r="18066">
          <cell r="A18066" t="str">
            <v>1M.11.020.0040.n</v>
          </cell>
          <cell r="B18066" t="str">
            <v>- monoacqua da 1/2" a parete antivandalo in ottone cromato a pressione a chiusura automatica temporizzata secondo la norma EN 816, con ciclo di 15 secondi circa, parti interne in poliacetato con rubino sintetico e molla autopulente. Pulsante e cartuccia intercambiabili resistenti alla corrosione ed alle incrostazioni. Sistema di regolazione della portata su 5 livelli e delle temporizzazioni su 4 attraverso meccanismi interni non accessibili all'utente; le temporizzazioni sono selezionabili senza interrompere il flusso dell'acqua. Portata e temporizzazione pre-regolate di fabbrica (4 l/min - 15 sec). Con sistema antibloccaggio con il quale l'acqua scorre solo quando avviene il rilascio del pulsante.</v>
          </cell>
          <cell r="C18066" t="str">
            <v>cad</v>
          </cell>
          <cell r="D18066" t="str">
            <v>214,53</v>
          </cell>
        </row>
        <row r="18067">
          <cell r="A18067" t="str">
            <v>1M.11.020.0040.o</v>
          </cell>
          <cell r="B18067" t="str">
            <v>- monoacqua da 1/2" a parete antivandalo in ottone cromato con comando a leva multidirezionale su giunto a sfera a chiusura automatica temporizzata secondo la norma EN 816, con ciclo di 15 secondi circa, parti interne in poliacetato con rubino sintetico e molla autopulente. Leva e cartuccia intercambiabili resistenti alla corrosione ed alle incrostazioni. Sistema di regolazione della portata su 4 livelli attraverso meccanismo interno; portata pre-regolata di fabbrica.</v>
          </cell>
          <cell r="C18067" t="str">
            <v>cad</v>
          </cell>
          <cell r="D18067" t="str">
            <v>148,43</v>
          </cell>
        </row>
        <row r="18068">
          <cell r="A18068" t="str">
            <v>1M.11.020.0040.p</v>
          </cell>
          <cell r="B18068" t="str">
            <v>- miscelatore da 1/2" termostatico a parete in ottone cromato, con comando agevolato. Meccanismo di apertura e chiusura integrato nella cartuccia con l'elemento termosensibile; manopola graduata con arresto di sicurezza a 38° C. Il corpo rimane freddo per una completa protezione dalle scottature. Fornito con eccentrici e rosoni.</v>
          </cell>
          <cell r="C18068" t="str">
            <v>cad</v>
          </cell>
          <cell r="D18068" t="str">
            <v>664,35</v>
          </cell>
        </row>
        <row r="18069">
          <cell r="A18069" t="str">
            <v>1M.11.020.0050</v>
          </cell>
          <cell r="B18069" t="str">
            <v>Gruppi di scarico per lavabo:</v>
          </cell>
          <cell r="C18069"/>
          <cell r="D18069"/>
        </row>
        <row r="18070">
          <cell r="A18070" t="str">
            <v>1M.11.020.0050.a</v>
          </cell>
          <cell r="B18070" t="str">
            <v>- a saltarello da 1"1/4, composto da: sifone ispezionabile con cannotto e rosone, guarnizioni</v>
          </cell>
          <cell r="C18070" t="str">
            <v>cad</v>
          </cell>
          <cell r="D18070" t="str">
            <v>44,18</v>
          </cell>
        </row>
        <row r="18071">
          <cell r="A18071" t="str">
            <v>1M.11.020.0050.b</v>
          </cell>
          <cell r="B18071" t="str">
            <v>- a tappo e catenella da 1"1/4, composto da: piletta con griglia, tappo e catenella, sifone ispezionabile con cannotto e rosone, guarnizioni</v>
          </cell>
          <cell r="C18071" t="str">
            <v>cad</v>
          </cell>
          <cell r="D18071" t="str">
            <v>54,84</v>
          </cell>
        </row>
        <row r="18072">
          <cell r="A18072" t="str">
            <v>1M.11.020.0050.c</v>
          </cell>
          <cell r="B18072" t="str">
            <v>- libero per lavabo da 1"1/4, composto da: piletta con griglia, sifone ispezionabile con cannotto e rosone, guarnizioni</v>
          </cell>
          <cell r="C18072" t="str">
            <v>cad</v>
          </cell>
          <cell r="D18072" t="str">
            <v>54,02</v>
          </cell>
        </row>
        <row r="18073">
          <cell r="A18073" t="str">
            <v>1M.11.020.0060</v>
          </cell>
          <cell r="B18073" t="str">
            <v>Completamenti per lavabi:</v>
          </cell>
          <cell r="C18073"/>
          <cell r="D18073"/>
        </row>
        <row r="18074">
          <cell r="A18074" t="str">
            <v>1M.11.020.0060.a</v>
          </cell>
          <cell r="B18074" t="str">
            <v>- colonna lavabo a parete</v>
          </cell>
          <cell r="C18074" t="str">
            <v>cad</v>
          </cell>
          <cell r="D18074" t="str">
            <v>47,80</v>
          </cell>
        </row>
        <row r="18075">
          <cell r="A18075" t="str">
            <v>1M.11.020.0060.b</v>
          </cell>
          <cell r="B18075" t="str">
            <v>- coprigiunto lavabo a canale in batteria</v>
          </cell>
          <cell r="C18075" t="str">
            <v>cad</v>
          </cell>
          <cell r="D18075" t="str">
            <v>55,40</v>
          </cell>
        </row>
        <row r="18076">
          <cell r="A18076" t="str">
            <v>1M.11.030</v>
          </cell>
          <cell r="B18076" t="str">
            <v>BIDET</v>
          </cell>
          <cell r="C18076"/>
          <cell r="D18076"/>
        </row>
        <row r="18077">
          <cell r="A18077" t="str">
            <v>1M.11.030.0010</v>
          </cell>
          <cell r="B18077" t="str">
            <v>Bidet in vetrochina colore bianco:</v>
          </cell>
          <cell r="C18077"/>
          <cell r="D18077"/>
        </row>
        <row r="18078">
          <cell r="A18078" t="str">
            <v>1M.11.030.0010.a</v>
          </cell>
          <cell r="B18078" t="str">
            <v>- a pavimento in vetrochina colore bianco, completo di viti di fissaggio</v>
          </cell>
          <cell r="C18078" t="str">
            <v>cad</v>
          </cell>
          <cell r="D18078" t="str">
            <v>126,90</v>
          </cell>
        </row>
        <row r="18079">
          <cell r="A18079" t="str">
            <v>1M.11.030.0010.b</v>
          </cell>
          <cell r="B18079" t="str">
            <v>- sospeso in vetrochina colore bianco, completo di telaio metallico da incasso e mensole</v>
          </cell>
          <cell r="C18079" t="str">
            <v>cad</v>
          </cell>
          <cell r="D18079" t="str">
            <v>194,39</v>
          </cell>
        </row>
        <row r="18080">
          <cell r="A18080" t="str">
            <v>1M.11.030.0020</v>
          </cell>
          <cell r="B18080" t="str">
            <v>Gruppo d'erogazione per bidet con rubinetto da 1/2" , composto da: rubinetto miscelatore monocomando a bocca fissa con rompigetto e comando scarico a saltarello, 2 raccordi flessibili con rosetta, guarnizioni</v>
          </cell>
          <cell r="C18080" t="str">
            <v>cad</v>
          </cell>
          <cell r="D18080" t="str">
            <v>115,85</v>
          </cell>
        </row>
        <row r="18081">
          <cell r="A18081" t="str">
            <v>1M.11.030.0030</v>
          </cell>
          <cell r="B18081" t="str">
            <v>Gruppo di scarico per bidet, a saltarello da 1"1/4, composto da: piletta con saltarello, sifone con cannotto e rosone, guarnizioni</v>
          </cell>
          <cell r="C18081" t="str">
            <v>cad</v>
          </cell>
          <cell r="D18081" t="str">
            <v>39,25</v>
          </cell>
        </row>
        <row r="18082">
          <cell r="A18082" t="str">
            <v>1M.11.040</v>
          </cell>
          <cell r="B18082" t="str">
            <v>VASCHE DA BAGNO</v>
          </cell>
          <cell r="C18082"/>
          <cell r="D18082"/>
        </row>
        <row r="18083">
          <cell r="A18083" t="str">
            <v>1M.11.040.0010</v>
          </cell>
          <cell r="B18083" t="str">
            <v>Vasche da bagno colore bianco:</v>
          </cell>
          <cell r="C18083"/>
          <cell r="D18083"/>
        </row>
        <row r="18084">
          <cell r="A18084" t="str">
            <v>1M.11.040.0010.a</v>
          </cell>
          <cell r="B18084" t="str">
            <v>- in acciaio smaltato, da rivestire da 120 x 70 cm</v>
          </cell>
          <cell r="C18084" t="str">
            <v>cad</v>
          </cell>
          <cell r="D18084" t="str">
            <v>146,25</v>
          </cell>
        </row>
        <row r="18085">
          <cell r="A18085" t="str">
            <v>1M.11.040.0010.b</v>
          </cell>
          <cell r="B18085" t="str">
            <v>- in acciaio smaltato, da rivestire da 170 x 70 cm</v>
          </cell>
          <cell r="C18085" t="str">
            <v>cad</v>
          </cell>
          <cell r="D18085" t="str">
            <v>146,25</v>
          </cell>
        </row>
        <row r="18086">
          <cell r="A18086" t="str">
            <v>1M.11.040.0010.c</v>
          </cell>
          <cell r="B18086" t="str">
            <v>- in ghisa smaltata, da rivestire da 120 x 70 cm</v>
          </cell>
          <cell r="C18086" t="str">
            <v>cad</v>
          </cell>
          <cell r="D18086" t="str">
            <v>312,24</v>
          </cell>
        </row>
        <row r="18087">
          <cell r="A18087" t="str">
            <v>1M.11.040.0010.d</v>
          </cell>
          <cell r="B18087" t="str">
            <v>- in ghisa smaltata, da rivestire da 170 x 70 cm</v>
          </cell>
          <cell r="C18087" t="str">
            <v>cad</v>
          </cell>
          <cell r="D18087" t="str">
            <v>327,98</v>
          </cell>
        </row>
        <row r="18088">
          <cell r="A18088" t="str">
            <v>1M.11.040.0010.e</v>
          </cell>
          <cell r="B18088" t="str">
            <v>- in acrilico, da rivestire, da 120 x 70 cm</v>
          </cell>
          <cell r="C18088" t="str">
            <v>cad</v>
          </cell>
          <cell r="D18088" t="str">
            <v>446,20</v>
          </cell>
        </row>
        <row r="18089">
          <cell r="A18089" t="str">
            <v>1M.11.040.0010.f</v>
          </cell>
          <cell r="B18089" t="str">
            <v>- in acrilico, da rivestire, da 170 x 70 cm</v>
          </cell>
          <cell r="C18089" t="str">
            <v>cad</v>
          </cell>
          <cell r="D18089" t="str">
            <v>495,90</v>
          </cell>
        </row>
        <row r="18090">
          <cell r="A18090" t="str">
            <v>1M.11.040.0020</v>
          </cell>
          <cell r="B18090" t="str">
            <v>Gruppi d'erogazione per vasca da bagno:</v>
          </cell>
          <cell r="C18090"/>
          <cell r="D18090"/>
        </row>
        <row r="18091">
          <cell r="A18091" t="str">
            <v>1M.11.040.0020.a</v>
          </cell>
          <cell r="B18091" t="str">
            <v>- esterno da 1/2" per vasca da bagno, con 2 rubinetti, deviatore, bocca fissa con rompigetto, doccetta con tubo flessibile e supporto a muro, completo di guarnizioni</v>
          </cell>
          <cell r="C18091" t="str">
            <v>cad</v>
          </cell>
          <cell r="D18091" t="str">
            <v>246,43</v>
          </cell>
        </row>
        <row r="18092">
          <cell r="A18092" t="str">
            <v>1M.11.040.0020.b</v>
          </cell>
          <cell r="B18092" t="str">
            <v>- esterno da 1/2" per vasca da bagno, composto da: un rubinetto miscelatore manuale monocomando, un deviatore, una bocca fissa con rompigetto, una doccetta con tubo flessibile e supporto a muro, completo di guarnizioni</v>
          </cell>
          <cell r="C18092" t="str">
            <v>cad</v>
          </cell>
          <cell r="D18092" t="str">
            <v>148,25</v>
          </cell>
        </row>
        <row r="18093">
          <cell r="A18093" t="str">
            <v>1M.11.040.0020.c</v>
          </cell>
          <cell r="B18093" t="str">
            <v>- da incasso da 1/2" per vasca da bagno, composto da: 2 rubinetti a maniglia, una bocca fissa con rompigetto e deviatore, una doccetta con tubo flessibile e supporto a muro, guarnizioni</v>
          </cell>
          <cell r="C18093" t="str">
            <v>cad</v>
          </cell>
          <cell r="D18093" t="str">
            <v>312,24</v>
          </cell>
        </row>
        <row r="18094">
          <cell r="A18094" t="str">
            <v>1M.11.040.0020.d</v>
          </cell>
          <cell r="B18094" t="str">
            <v>- da incasso da 1/2" per vasca da bagno, composto da: un rubinetto miscelatore manuale monocomando, una bocca fissa con rompigetto e deviatore, una doccetta con tubo flessibile e supporto a muro, guarnizioni</v>
          </cell>
          <cell r="C18094" t="str">
            <v>cad</v>
          </cell>
          <cell r="D18094" t="str">
            <v>258,58</v>
          </cell>
        </row>
        <row r="18095">
          <cell r="A18095" t="str">
            <v>1M.11.040.0030</v>
          </cell>
          <cell r="B18095" t="str">
            <v>Gruppi di scarico per vasca da bagno:</v>
          </cell>
          <cell r="C18095"/>
          <cell r="D18095"/>
        </row>
        <row r="18096">
          <cell r="A18096" t="str">
            <v>1M.11.040.0030.a</v>
          </cell>
          <cell r="B18096" t="str">
            <v>- a saltarello da 1"1/2 completa di pozzetto sifonato, piletta con saltarello e relativo comando, troppopieno e guarnizioni.</v>
          </cell>
          <cell r="C18096" t="str">
            <v>cad</v>
          </cell>
          <cell r="D18096" t="str">
            <v>121,22</v>
          </cell>
        </row>
        <row r="18097">
          <cell r="A18097" t="str">
            <v>1M.11.040.0030.b</v>
          </cell>
          <cell r="B18097" t="str">
            <v>- a tappo e catenella da 1"1/2 completa di pozzetto sifonato, piletta con tappo e catenella, troppopieno e guarnizioni.</v>
          </cell>
          <cell r="C18097" t="str">
            <v>cad</v>
          </cell>
          <cell r="D18097" t="str">
            <v>86,79</v>
          </cell>
        </row>
        <row r="18098">
          <cell r="A18098" t="str">
            <v>1M.11.050</v>
          </cell>
          <cell r="B18098" t="str">
            <v>DOCCE</v>
          </cell>
          <cell r="C18098"/>
          <cell r="D18098"/>
        </row>
        <row r="18099">
          <cell r="A18099" t="str">
            <v>1M.11.050.0010</v>
          </cell>
          <cell r="B18099" t="str">
            <v>Piatti doccia colore bianco:</v>
          </cell>
          <cell r="C18099"/>
          <cell r="D18099"/>
        </row>
        <row r="18100">
          <cell r="A18100" t="str">
            <v>1M.11.050.0010.a</v>
          </cell>
          <cell r="B18100" t="str">
            <v>- in fire-clay, da 70 x 70 cm</v>
          </cell>
          <cell r="C18100" t="str">
            <v>cad</v>
          </cell>
          <cell r="D18100" t="str">
            <v>120,76</v>
          </cell>
        </row>
        <row r="18101">
          <cell r="A18101" t="str">
            <v>1M.11.050.0010.b</v>
          </cell>
          <cell r="B18101" t="str">
            <v>- in fire-clay, da 80 x 80 cm</v>
          </cell>
          <cell r="C18101" t="str">
            <v>cad</v>
          </cell>
          <cell r="D18101" t="str">
            <v>172,24</v>
          </cell>
        </row>
        <row r="18102">
          <cell r="A18102" t="str">
            <v>1M.11.050.0010.c</v>
          </cell>
          <cell r="B18102" t="str">
            <v>- in acrilico, da 80 x 80 cm</v>
          </cell>
          <cell r="C18102" t="str">
            <v>cad</v>
          </cell>
          <cell r="D18102" t="str">
            <v>261,78</v>
          </cell>
        </row>
        <row r="18103">
          <cell r="A18103" t="str">
            <v>1M.11.050.0020</v>
          </cell>
          <cell r="B18103" t="str">
            <v>Gruppi d'erogazione per doccia:</v>
          </cell>
          <cell r="C18103"/>
          <cell r="D18103"/>
        </row>
        <row r="18104">
          <cell r="A18104" t="str">
            <v>1M.11.050.0020.a</v>
          </cell>
          <cell r="B18104" t="str">
            <v>- da incasso da 1/2" per doccia, composto da: 2 rubinetti a maniglia, braccio doccia con soffione anticalcare orientabile, guarnizioni</v>
          </cell>
          <cell r="C18104" t="str">
            <v>cad</v>
          </cell>
          <cell r="D18104" t="str">
            <v>236,31</v>
          </cell>
        </row>
        <row r="18105">
          <cell r="A18105" t="str">
            <v>1M.11.050.0020.b</v>
          </cell>
          <cell r="B18105" t="str">
            <v>- da incasso da 1/2", composto da: rubinetto miscelatore manuale monocomando, braccio doccia con soffione anticalcare orientabile, guarnizioni</v>
          </cell>
          <cell r="C18105" t="str">
            <v>cad</v>
          </cell>
          <cell r="D18105" t="str">
            <v>132,04</v>
          </cell>
        </row>
        <row r="18106">
          <cell r="A18106" t="str">
            <v>1M.11.050.0020.c</v>
          </cell>
          <cell r="B18106" t="str">
            <v>- da incasso da 1/2", composto da: rubinetto miscelatore termostatico, braccio doccia con soffione anticalcare orientabile, guarnizioni</v>
          </cell>
          <cell r="C18106" t="str">
            <v>cad</v>
          </cell>
          <cell r="D18106" t="str">
            <v>266,68</v>
          </cell>
        </row>
        <row r="18107">
          <cell r="A18107" t="str">
            <v>1M.11.050.0020.d</v>
          </cell>
          <cell r="B18107" t="str">
            <v>- aumento di prezzo per doccetta con flessibile in sostituzione del braccio doccia</v>
          </cell>
          <cell r="C18107" t="str">
            <v>cad</v>
          </cell>
          <cell r="D18107" t="str">
            <v>48,58</v>
          </cell>
        </row>
        <row r="18108">
          <cell r="A18108" t="str">
            <v>1M.11.050.0020.e</v>
          </cell>
          <cell r="B18108" t="str">
            <v>- unità completa antivandalo a muro per doccia con comando a pressione a chiusura automatica temporizzata secondo la norma UNI EN 816, con cicli di 30 secondi circa, parti interne in poliacetato con rubino sintetico e molla autopulente. Equipaggiata con soffione orientabile anticalcare, alimentazione dall'alto, limitatore di portata da 6l/min e sistema anti-bloccaggio con il quale l'acqua scorre solo quando avviene il rilascio del pulsante. Modulo idraulico e comando intercambiabili, resistenti alla corrosione ed alle incrostazioni. Arrivo su rubinetto d'arresto compreso.</v>
          </cell>
          <cell r="C18108" t="str">
            <v>cad</v>
          </cell>
          <cell r="D18108" t="str">
            <v>363,80</v>
          </cell>
        </row>
        <row r="18109">
          <cell r="A18109" t="str">
            <v>1M.11.050.0020.f</v>
          </cell>
          <cell r="B18109" t="str">
            <v>- miscelatore doccia monocomando antivandalo in ottone cromato per installazione ad incasso con placca in acciaio inox, con comando a pressione a chiusura automatica temporizzata secondo la norma UNI EN 816, con ciclo di 30 secondi circa, parti interne in poliacetato con rubino sintetico e molla autopulente. Scatola per l'incasso a tenuta stagna e a profondità regolabile, raccordi con rubinetti d'arresto incorporati, placca cromata 215 mm, valvole di non ritorno, limitatore di portata da 8 l/min. Possibilità di limitare la massima temperatura dell'acqua calda in uscita. Pulsante e cartuccia intercambiabili, resistenti alla corrosione ed alle incrostazioni. Disponibile in versione antibloccaggio con il quale l'acqua scorre solo quando avviene il rilascio del pulsante. Volantino cromato. Soffione fisso in ottone cromato, antivandalo, anticalcare, anti-impiccagione con griglia orientabile su due posizioni 17° o 25°. Possibilità di installare un limitatore di portata interno.</v>
          </cell>
          <cell r="C18109" t="str">
            <v>cad</v>
          </cell>
          <cell r="D18109" t="str">
            <v>728,24</v>
          </cell>
        </row>
        <row r="18110">
          <cell r="A18110" t="str">
            <v>1M.11.050.0020.g</v>
          </cell>
          <cell r="B18110" t="str">
            <v>- gruppo completo in ottone cromato, con miscelatore monocomando per doccia con comando a pressione a chiusura automatica temporizzata secondo la norma UNI EN 816, con ciclo di 30 secondi circa, parti interne in poliacetato con rubino sintetico e molla autopulente. Valvole di non ritorno, limitatore di portata da 8 l/min, soffione doccia orientabile anticalcare, raccordi a gomito telescopici regolabili, tubo di raccordo rubinetto-soffione e collare di fissaggio. Possibilità di limitare la massima temperatura dell'acqua calda in uscita. Pulsante e cartuccia intercambiabili, resistenti alla corrosione ed alle incrostazioni. Volantino cromato. Sistema antibloccaggio con il quale l'acqua scorre solo quando avviene il rilascio del pulsante.</v>
          </cell>
          <cell r="C18110" t="str">
            <v>cad</v>
          </cell>
          <cell r="D18110" t="str">
            <v>593,27</v>
          </cell>
        </row>
        <row r="18111">
          <cell r="A18111" t="str">
            <v>1M.11.050.0030</v>
          </cell>
          <cell r="B18111" t="str">
            <v>Gruppo di scarico per doccia composto da: pozzetto sifonato da 1"1/2 con piletta grigliata e guarnizioni</v>
          </cell>
          <cell r="C18111" t="str">
            <v>cad</v>
          </cell>
          <cell r="D18111" t="str">
            <v>48,27</v>
          </cell>
        </row>
        <row r="18112">
          <cell r="A18112" t="str">
            <v>1M.11.060</v>
          </cell>
          <cell r="B18112" t="str">
            <v>LAVELLI E LAVATOI</v>
          </cell>
          <cell r="C18112"/>
          <cell r="D18112"/>
        </row>
        <row r="18113">
          <cell r="A18113" t="str">
            <v>1M.11.060.0010</v>
          </cell>
          <cell r="B18113" t="str">
            <v>Lavelli in fire-clay colore bianco:</v>
          </cell>
          <cell r="C18113"/>
          <cell r="D18113"/>
        </row>
        <row r="18114">
          <cell r="A18114" t="str">
            <v>1M.11.060.0010.a</v>
          </cell>
          <cell r="B18114" t="str">
            <v>- a 1 bacino da 42 x 38 cm circa, completo di mensole</v>
          </cell>
          <cell r="C18114" t="str">
            <v>cad</v>
          </cell>
          <cell r="D18114" t="str">
            <v>154,36</v>
          </cell>
        </row>
        <row r="18115">
          <cell r="A18115" t="str">
            <v>1M.11.060.0010.b</v>
          </cell>
          <cell r="B18115" t="str">
            <v>- a 1 bacino da 60 x 45 cm circa, completo di mensole</v>
          </cell>
          <cell r="C18115" t="str">
            <v>cad</v>
          </cell>
          <cell r="D18115" t="str">
            <v>174,25</v>
          </cell>
        </row>
        <row r="18116">
          <cell r="A18116" t="str">
            <v>1M.11.060.0010.c</v>
          </cell>
          <cell r="B18116" t="str">
            <v>- a 1 bacino con scolapiatti da 90 x 45 cm circa, completo di mensole</v>
          </cell>
          <cell r="C18116" t="str">
            <v>cad</v>
          </cell>
          <cell r="D18116" t="str">
            <v>187,23</v>
          </cell>
        </row>
        <row r="18117">
          <cell r="A18117" t="str">
            <v>1M.11.060.0010.d</v>
          </cell>
          <cell r="B18117" t="str">
            <v>- a 2 bacini da 90 x 45 cm circa, completo di mensole</v>
          </cell>
          <cell r="C18117" t="str">
            <v>cad</v>
          </cell>
          <cell r="D18117" t="str">
            <v>218,58</v>
          </cell>
        </row>
        <row r="18118">
          <cell r="A18118" t="str">
            <v>1M.11.060.0010.e</v>
          </cell>
          <cell r="B18118" t="str">
            <v>- a 2 bacini con scolapiatti da 120 x 45 cm circa, completo di mensole</v>
          </cell>
          <cell r="C18118" t="str">
            <v>cad</v>
          </cell>
          <cell r="D18118" t="str">
            <v>239,82</v>
          </cell>
        </row>
        <row r="18119">
          <cell r="A18119" t="str">
            <v>1M.11.060.0010.f</v>
          </cell>
          <cell r="B18119" t="str">
            <v>- da semi-incasso a 1 bacino con scolapiatti da 90 x 50 cm circa, completo di mensole</v>
          </cell>
          <cell r="C18119" t="str">
            <v>cad</v>
          </cell>
          <cell r="D18119" t="str">
            <v>188,88</v>
          </cell>
        </row>
        <row r="18120">
          <cell r="A18120" t="str">
            <v>1M.11.060.0010.g</v>
          </cell>
          <cell r="B18120" t="str">
            <v>- da semi-incasso a 2 bacini da 90 x 50 cm circa, completo di mensole</v>
          </cell>
          <cell r="C18120" t="str">
            <v>cad</v>
          </cell>
          <cell r="D18120" t="str">
            <v>209,94</v>
          </cell>
        </row>
        <row r="18121">
          <cell r="A18121" t="str">
            <v>1M.11.060.0010.h</v>
          </cell>
          <cell r="B18121" t="str">
            <v>- lavello da semi-incasso a 2 bacini con scolapiatti da 120 x 50 cm circa, completo di mensole</v>
          </cell>
          <cell r="C18121" t="str">
            <v>cad</v>
          </cell>
          <cell r="D18121" t="str">
            <v>246,81</v>
          </cell>
        </row>
        <row r="18122">
          <cell r="A18122" t="str">
            <v>1M.11.060.0020</v>
          </cell>
          <cell r="B18122" t="str">
            <v>Lavelli in acciaio inox da semi-incasso:</v>
          </cell>
          <cell r="C18122"/>
          <cell r="D18122"/>
        </row>
        <row r="18123">
          <cell r="A18123" t="str">
            <v>1M.11.060.0020.a</v>
          </cell>
          <cell r="B18123" t="str">
            <v>- a 1 bacino con scolapiatti da 90 x 50 cm circa, completo di mensole</v>
          </cell>
          <cell r="C18123" t="str">
            <v>cad</v>
          </cell>
          <cell r="D18123" t="str">
            <v>137,70</v>
          </cell>
        </row>
        <row r="18124">
          <cell r="A18124" t="str">
            <v>1M.11.060.0020.b</v>
          </cell>
          <cell r="B18124" t="str">
            <v>- a 2 bacini da 90 x 50 cm circa, completo di mensole</v>
          </cell>
          <cell r="C18124" t="str">
            <v>cad</v>
          </cell>
          <cell r="D18124" t="str">
            <v>174,25</v>
          </cell>
        </row>
        <row r="18125">
          <cell r="A18125" t="str">
            <v>1M.11.060.0020.c</v>
          </cell>
          <cell r="B18125" t="str">
            <v>- a 2 bacini con scolapiatti da 120 x 50 cm circa, completo di mensole</v>
          </cell>
          <cell r="C18125" t="str">
            <v>cad</v>
          </cell>
          <cell r="D18125" t="str">
            <v>187,23</v>
          </cell>
        </row>
        <row r="18126">
          <cell r="A18126" t="str">
            <v>1M.11.060.0030</v>
          </cell>
          <cell r="B18126" t="str">
            <v>Lavatoi in fire-clay colore bianco:</v>
          </cell>
          <cell r="C18126"/>
          <cell r="D18126"/>
        </row>
        <row r="18127">
          <cell r="A18127" t="str">
            <v>1M.11.060.0030.a</v>
          </cell>
          <cell r="B18127" t="str">
            <v>- da 60 x 50 cm circa, completo di mensole</v>
          </cell>
          <cell r="C18127" t="str">
            <v>cad</v>
          </cell>
          <cell r="D18127" t="str">
            <v>144,97</v>
          </cell>
        </row>
        <row r="18128">
          <cell r="A18128" t="str">
            <v>1M.11.060.0030.b</v>
          </cell>
          <cell r="B18128" t="str">
            <v>- da 75 x 50 cm circa, completo di mensole</v>
          </cell>
          <cell r="C18128" t="str">
            <v>cad</v>
          </cell>
          <cell r="D18128" t="str">
            <v>184,42</v>
          </cell>
        </row>
        <row r="18129">
          <cell r="A18129" t="str">
            <v>1M.11.060.0030.c</v>
          </cell>
          <cell r="B18129" t="str">
            <v>- con piano lavaggio da 60 x 60 cm circa, completo di mensole</v>
          </cell>
          <cell r="C18129" t="str">
            <v>cad</v>
          </cell>
          <cell r="D18129" t="str">
            <v>173,90</v>
          </cell>
        </row>
        <row r="18130">
          <cell r="A18130" t="str">
            <v>1M.11.060.0040</v>
          </cell>
          <cell r="B18130" t="str">
            <v>Gruppi d'erogazione per lavello e lavatoio:</v>
          </cell>
          <cell r="C18130"/>
          <cell r="D18130"/>
        </row>
        <row r="18131">
          <cell r="A18131" t="str">
            <v>1M.11.060.0040.a</v>
          </cell>
          <cell r="B18131" t="str">
            <v>- a bordo lavello da 1/2", composto da: rubinetto miscelatore monocomando a bocca girevole con rompigetto, 2 tubi cromati d'allacciamento con rosetta, guarnizioni</v>
          </cell>
          <cell r="C18131" t="str">
            <v>cad</v>
          </cell>
          <cell r="D18131" t="str">
            <v>134,08</v>
          </cell>
        </row>
        <row r="18132">
          <cell r="A18132" t="str">
            <v>1M.11.060.0040.b</v>
          </cell>
          <cell r="B18132" t="str">
            <v>- a parete esterno da 1/2", composto da: miscelatore monocomando e bocca girevole con rompigetto, guarnizioni</v>
          </cell>
          <cell r="C18132" t="str">
            <v>cad</v>
          </cell>
          <cell r="D18132" t="str">
            <v>133,06</v>
          </cell>
        </row>
        <row r="18133">
          <cell r="A18133" t="str">
            <v>1M.11.060.0040.c</v>
          </cell>
          <cell r="B18133" t="str">
            <v>- a parete da incasso da 1/2", composto da: 2 rubinetti a maniglia, bocca girevole con rompigetto, guarnizioni</v>
          </cell>
          <cell r="C18133" t="str">
            <v>cad</v>
          </cell>
          <cell r="D18133" t="str">
            <v>130,02</v>
          </cell>
        </row>
        <row r="18134">
          <cell r="A18134" t="str">
            <v>1M.11.060.0050</v>
          </cell>
          <cell r="B18134" t="str">
            <v>Gruppi di scarico per lavello e lavatoio:</v>
          </cell>
          <cell r="C18134"/>
          <cell r="D18134"/>
        </row>
        <row r="18135">
          <cell r="A18135" t="str">
            <v>1M.11.060.0050.a</v>
          </cell>
          <cell r="B18135" t="str">
            <v>- per apparecchio a 1 bacino da 1"1/4, composto da: piletta con griglia, tappo e catenella, sifone ispezionabile con cannotto e rosone, guarnizioni</v>
          </cell>
          <cell r="C18135" t="str">
            <v>cad</v>
          </cell>
          <cell r="D18135" t="str">
            <v>54,02</v>
          </cell>
        </row>
        <row r="18136">
          <cell r="A18136" t="str">
            <v>1M.11.060.0050.b</v>
          </cell>
          <cell r="B18136" t="str">
            <v>- per apparecchio a 2 bacini da 1"1/4, composto da: 2 pilette con griglia, 2 tappi e catenelle, 1 sifone a 2 ingressi ispezionabile con cannotto e rosone, guarnizioni</v>
          </cell>
          <cell r="C18136" t="str">
            <v>cad</v>
          </cell>
          <cell r="D18136" t="str">
            <v>75,33</v>
          </cell>
        </row>
        <row r="18137">
          <cell r="A18137" t="str">
            <v>1M.11.070</v>
          </cell>
          <cell r="B18137" t="str">
            <v>ALTRI APPARECCHI SANITARI</v>
          </cell>
          <cell r="C18137"/>
          <cell r="D18137"/>
        </row>
        <row r="18138">
          <cell r="A18138" t="str">
            <v>1M.11.070.0010</v>
          </cell>
          <cell r="B18138" t="str">
            <v>Orinatoi sifonati in vetrochina colore bianco:</v>
          </cell>
          <cell r="C18138"/>
          <cell r="D18138"/>
        </row>
        <row r="18139">
          <cell r="A18139" t="str">
            <v>1M.11.070.0010.a</v>
          </cell>
          <cell r="B18139" t="str">
            <v>- sospeso con altezza 50 cm a brida grondante, completo di zanche e guarnizioni</v>
          </cell>
          <cell r="C18139" t="str">
            <v>cad</v>
          </cell>
          <cell r="D18139" t="str">
            <v>226,57</v>
          </cell>
        </row>
        <row r="18140">
          <cell r="A18140" t="str">
            <v>1M.11.070.0010.b</v>
          </cell>
          <cell r="B18140" t="str">
            <v>- sospeso con altezza 70 cm a brida grondante, completo di zanche e guarnizioni</v>
          </cell>
          <cell r="C18140" t="str">
            <v>cad</v>
          </cell>
          <cell r="D18140" t="str">
            <v>476,23</v>
          </cell>
        </row>
        <row r="18141">
          <cell r="A18141" t="str">
            <v>1M.11.070.0010.c</v>
          </cell>
          <cell r="B18141" t="str">
            <v>- a stallo a brida grondante, completo di zanche e guarnizioni</v>
          </cell>
          <cell r="C18141" t="str">
            <v>cad</v>
          </cell>
          <cell r="D18141" t="str">
            <v>291,09</v>
          </cell>
        </row>
        <row r="18142">
          <cell r="A18142" t="str">
            <v>1M.11.070.0010.d</v>
          </cell>
          <cell r="B18142" t="str">
            <v>- completamento: copertura laterale per orinatoio a stallo</v>
          </cell>
          <cell r="C18142" t="str">
            <v>cad</v>
          </cell>
          <cell r="D18142" t="str">
            <v>201,62</v>
          </cell>
        </row>
        <row r="18143">
          <cell r="A18143" t="str">
            <v>1M.11.070.0010.e</v>
          </cell>
          <cell r="B18143" t="str">
            <v>- completamento: copertura intermedia per orinatoio a stallo</v>
          </cell>
          <cell r="C18143" t="str">
            <v>cad</v>
          </cell>
          <cell r="D18143" t="str">
            <v>194,57</v>
          </cell>
        </row>
        <row r="18144">
          <cell r="A18144" t="str">
            <v>1M.11.070.0010.f</v>
          </cell>
          <cell r="B18144" t="str">
            <v>- completamento: gruppo d'erogazione a comando con chiusura automatica, composto da: rubinetto a pulsante 1/2", tubo d'allacciamento con rosone e guarnizioni</v>
          </cell>
          <cell r="C18144" t="str">
            <v>cad</v>
          </cell>
          <cell r="D18144" t="str">
            <v>70,28</v>
          </cell>
        </row>
        <row r="18145">
          <cell r="A18145" t="str">
            <v>1M.11.070.0010.g</v>
          </cell>
          <cell r="B18145" t="str">
            <v>- completamento: gruppo d'erogazione a lavaggio continuo, composto da: rubinetto a cappuccio chiuso da 1/2", tubo d'allacciamento con rosone e guarnizioni</v>
          </cell>
          <cell r="C18145" t="str">
            <v>cad</v>
          </cell>
          <cell r="D18145" t="str">
            <v>68,29</v>
          </cell>
        </row>
        <row r="18146">
          <cell r="A18146" t="str">
            <v>1M.11.070.0020</v>
          </cell>
          <cell r="B18146" t="str">
            <v>Vuotatoi in vetrochina colore bianco:</v>
          </cell>
          <cell r="C18146"/>
          <cell r="D18146"/>
        </row>
        <row r="18147">
          <cell r="A18147" t="str">
            <v>1M.11.070.0020.a</v>
          </cell>
          <cell r="B18147" t="str">
            <v>- con griglia metallica, completo di viti di fissaggio, raccordo di scarico e guarnizioni</v>
          </cell>
          <cell r="C18147" t="str">
            <v>cad</v>
          </cell>
          <cell r="D18147" t="str">
            <v>424,70</v>
          </cell>
        </row>
        <row r="18148">
          <cell r="A18148" t="str">
            <v>1M.11.070.0020.b</v>
          </cell>
          <cell r="B18148" t="str">
            <v>- completamento: gruppo d'erogazione a parete da incasso, composto da: 2 rubinetti a maniglia, bocca girevole con rompigetto, rubinetto a passo rapido da 1", tubo d'allacciamento al vuotatoio, cannotto con rosone e guarnizioni</v>
          </cell>
          <cell r="C18148" t="str">
            <v>cad</v>
          </cell>
          <cell r="D18148" t="str">
            <v>334,62</v>
          </cell>
        </row>
        <row r="18149">
          <cell r="A18149" t="str">
            <v>1M.11.070.0030</v>
          </cell>
          <cell r="B18149" t="str">
            <v>Fontanelle in vetrochina colore bianco:</v>
          </cell>
          <cell r="C18149"/>
          <cell r="D18149"/>
        </row>
        <row r="18150">
          <cell r="A18150" t="str">
            <v>1M.11.070.0030.a</v>
          </cell>
          <cell r="B18150" t="str">
            <v>- con foro laterale per zampillo, completa di viti di fissaggio</v>
          </cell>
          <cell r="C18150" t="str">
            <v>cad</v>
          </cell>
          <cell r="D18150" t="str">
            <v>173,24</v>
          </cell>
        </row>
        <row r="18151">
          <cell r="A18151" t="str">
            <v>1M.11.070.0030.b</v>
          </cell>
          <cell r="B18151" t="str">
            <v>- completamento: gruppo d'erogazione da 1/2" composto da: rubinetto a zampillo con pulsante e chiusura automatica, tubo cromati d'allacciamento con rosetta, guarnizioni con rosetta e guarnizioni</v>
          </cell>
          <cell r="C18151" t="str">
            <v>cad</v>
          </cell>
          <cell r="D18151" t="str">
            <v>156,35</v>
          </cell>
        </row>
        <row r="18152">
          <cell r="A18152" t="str">
            <v>1M.11.070.0030.c</v>
          </cell>
          <cell r="B18152" t="str">
            <v>- completamento: gruppo di scarico da 1" composto da: piletta con griglia, sifone con cannotto e rosone e guarnizioni</v>
          </cell>
          <cell r="C18152" t="str">
            <v>cad</v>
          </cell>
          <cell r="D18152" t="str">
            <v>49,92</v>
          </cell>
        </row>
        <row r="18153">
          <cell r="A18153" t="str">
            <v>1M.11.070.0040</v>
          </cell>
          <cell r="B18153" t="str">
            <v>Lavapiedi in vetrochina colore bianco:</v>
          </cell>
          <cell r="C18153"/>
          <cell r="D18153"/>
        </row>
        <row r="18154">
          <cell r="A18154" t="str">
            <v>1M.11.070.0040.a</v>
          </cell>
          <cell r="B18154" t="str">
            <v>- lavapiedi, completo di viti di fissaggio</v>
          </cell>
          <cell r="C18154" t="str">
            <v>cad</v>
          </cell>
          <cell r="D18154" t="str">
            <v>290,39</v>
          </cell>
        </row>
        <row r="18155">
          <cell r="A18155" t="str">
            <v>1M.11.070.0040.b</v>
          </cell>
          <cell r="B18155" t="str">
            <v>- completamento: gruppo d'erogazione con rubinetto da 1/2" , composto da: rubinetto miscelatore monocomando a bocca fissa con rompigetto e comando scarico a saltarello, 2 tubi cromati d'allacciamento con rosetta, guarnizioni</v>
          </cell>
          <cell r="C18155" t="str">
            <v>cad</v>
          </cell>
          <cell r="D18155" t="str">
            <v>134,08</v>
          </cell>
        </row>
        <row r="18156">
          <cell r="A18156" t="str">
            <v>1M.11.070.0040.c</v>
          </cell>
          <cell r="B18156" t="str">
            <v>- completamento: gruppo di scarico a saltarello da 1"1/4, composto da: sifone ispezionabile con cannotto e rosone, guarnizioni</v>
          </cell>
          <cell r="C18156" t="str">
            <v>cad</v>
          </cell>
          <cell r="D18156" t="str">
            <v>48,04</v>
          </cell>
        </row>
        <row r="18157">
          <cell r="A18157" t="str">
            <v>1M.11.080</v>
          </cell>
          <cell r="B18157" t="str">
            <v>SISTEMI SANITARI PER DISABILI</v>
          </cell>
          <cell r="C18157"/>
          <cell r="D18157"/>
        </row>
        <row r="18158">
          <cell r="A18158" t="str">
            <v>1M.11.080.0005</v>
          </cell>
          <cell r="B18158" t="str">
            <v>Vaso-bidet per disabili, prodotti a norma D.P.R. 503/96.:</v>
          </cell>
          <cell r="C18158"/>
          <cell r="D18158"/>
        </row>
        <row r="18159">
          <cell r="A18159" t="str">
            <v>1M.11.080.0005.a</v>
          </cell>
          <cell r="B18159" t="str">
            <v>- monoblocco in ceramica bianca, sifone incorporato con possibilità di scarico a pavimento o a parete, 4 punti di fissaggio a terra per garantire la massima stabilità, catino allungato, apertura anteriore per consentire un agevole passaggio della mano e della doccetta esterna per uso bidet. Completo di cassetta in ceramica, con speciale schienale ergonomico per consentire un comodo appoggio. Fornito di batteria con pulsante pneumatico sulla cassetta, completo di: viti di fissaggio, raccordo di scarico/carico, guarnizioni e comando a distanza.</v>
          </cell>
          <cell r="C18159" t="str">
            <v>cad</v>
          </cell>
          <cell r="D18159" t="str">
            <v>613,21</v>
          </cell>
        </row>
        <row r="18160">
          <cell r="A18160" t="str">
            <v>1M.11.080.0005.b</v>
          </cell>
          <cell r="B18160" t="str">
            <v>- monoblocco sospeso in ceramica bianca con catino allungato, apertura anteriore per consentire un agevole passaggio della mano e della doccetta esterna per uso bidet. Completo di cassetta in ceramica, con speciale schienale ergonomico per consentire un comodo appoggio. Fornito di batteria con pulsante pneumatico sulla cassetta e completo di: telaio metallico da incasso, mensole, viti di fissaggio, raccordo di scarico/carico, guarnizioni, comando a distanza.</v>
          </cell>
          <cell r="C18160" t="str">
            <v>cad</v>
          </cell>
          <cell r="D18160" t="str">
            <v>857,40</v>
          </cell>
        </row>
        <row r="18161">
          <cell r="A18161" t="str">
            <v>1M.11.080.0005.c</v>
          </cell>
          <cell r="B18161" t="str">
            <v>- in ceramica bianca completo di raccordo idraulico per funzione bidet interna, sifone incorporato con scarico a parete o a pavimento, 2 punti di fissaggio a terra per garantire la massima stabilità, catino allungato, apertura anteriore per consentire un agevole passaggio della mano e della doccetta esterna per uso bidet, ove necessita un ulteriore sistema di lavaggio esterno. Completo di: viti di fissaggio, raccordo di scarico/carico, guarnizioni.</v>
          </cell>
          <cell r="C18161" t="str">
            <v>cad</v>
          </cell>
          <cell r="D18161" t="str">
            <v>277,04</v>
          </cell>
        </row>
        <row r="18162">
          <cell r="A18162" t="str">
            <v>1M.11.080.0005.d</v>
          </cell>
          <cell r="B18162" t="str">
            <v>- sospeso in ceramica bianca, con catino allungato, apertura anteriore per consentire un agevole passaggio della mano e della doccetta esterna per uso bidet, completo di: telaio metallico da incasso, mensole, viti di fissaggio, raccordo di scarico/carico, guarnizioni.</v>
          </cell>
          <cell r="C18162" t="str">
            <v>cad</v>
          </cell>
          <cell r="D18162" t="str">
            <v>357,62</v>
          </cell>
        </row>
        <row r="18163">
          <cell r="A18163" t="str">
            <v>1M.11.080.0010</v>
          </cell>
          <cell r="B18163" t="str">
            <v>Accessori per vaso-beidet per disabili:</v>
          </cell>
          <cell r="C18163"/>
          <cell r="D18163"/>
        </row>
        <row r="18164">
          <cell r="A18164" t="str">
            <v>1M.11.080.0010.a</v>
          </cell>
          <cell r="B18164" t="str">
            <v>- cassetta di scarico esterna in ABS ad un volume di risciacquo (6-9 litri) con interruzione, predisposta per l’installazione a parete, tubo di cacciata Ø 50/32, coibentazione interna anticondensa, allacciamento idrico laterale destro o sinistro, viti di fissaggio, rubinetto di carico e di scarico. Predisposta per comando pneumatico remoto.</v>
          </cell>
          <cell r="C18164" t="str">
            <v>cad</v>
          </cell>
          <cell r="D18164" t="str">
            <v>85,18</v>
          </cell>
        </row>
        <row r="18165">
          <cell r="A18165" t="str">
            <v>1M.11.080.0010.b</v>
          </cell>
          <cell r="B18165" t="str">
            <v>- cassetta di scarico pneumatica ad incasso, isolata contro la condensa, dotata di livella per facilitarne l’installazione, tubo di cacciata Ø 50/44 rivestito in polistirolo e con tappo di protezione, rete e asole di fissaggio, rubinetto di carico silenziato, placca di chiusura in ABS, tubo in PVC per comando pneumatico da 200 cm. Kit di collegamento vaso/cassetta composto da canotto Ø 40/44, rosone Ø 40, tronchetto Ø 40/45, morsetto Ø 44. Predisposta per comando pneumatico remoto.</v>
          </cell>
          <cell r="C18165" t="str">
            <v>cad</v>
          </cell>
          <cell r="D18165" t="str">
            <v>163,60</v>
          </cell>
        </row>
        <row r="18166">
          <cell r="A18166" t="str">
            <v>1M.11.080.0010.c</v>
          </cell>
          <cell r="B18166" t="str">
            <v>- comando pneumatico agevolato a distanza di colore bianco, per installazione esterna o ad incasso, tubo di protezione lungo 150 cm, completo di fissaggi.</v>
          </cell>
          <cell r="C18166" t="str">
            <v>cad</v>
          </cell>
          <cell r="D18166" t="str">
            <v>26,05</v>
          </cell>
        </row>
        <row r="18167">
          <cell r="A18167" t="str">
            <v>1M.11.080.0010.d</v>
          </cell>
          <cell r="B18167" t="str">
            <v>- copriwater ergonomico universale in resina termoindurente colore bianco, apertura anteriore per riprendere la forma del sanitario, cerniere inox, completo di coperchio.</v>
          </cell>
          <cell r="C18167" t="str">
            <v>cad</v>
          </cell>
          <cell r="D18167" t="str">
            <v>71,49</v>
          </cell>
        </row>
        <row r="18168">
          <cell r="A18168" t="str">
            <v>1M.11.080.0010.e</v>
          </cell>
          <cell r="B18168" t="str">
            <v>- doccetta con flessibile e ganico a muro</v>
          </cell>
          <cell r="C18168" t="str">
            <v>cad</v>
          </cell>
          <cell r="D18168" t="str">
            <v>30,21</v>
          </cell>
        </row>
        <row r="18169">
          <cell r="A18169" t="str">
            <v>1M.11.080.0020</v>
          </cell>
          <cell r="B18169" t="str">
            <v>Lavabi per disabili con bordi arrotondati, poggiagomiti e paraspruzzi, in ceramica colore bianco, fronte concavo per agevolare l'avvicinamento alle persone che utilizzano la carrozzina, completo di rubinetto miscelatore monocomando a leva lunga a bocchello estraibile, 2 raccordi flessibili con rosetta, piletta con griglia, sifone a scarico flessibile, guarnizioni e mensole:</v>
          </cell>
          <cell r="C18169"/>
          <cell r="D18169"/>
        </row>
        <row r="18170">
          <cell r="A18170" t="str">
            <v>1M.11.080.0020.a</v>
          </cell>
          <cell r="B18170" t="str">
            <v>- fisso</v>
          </cell>
          <cell r="C18170" t="str">
            <v>cad</v>
          </cell>
          <cell r="D18170" t="str">
            <v>545,67</v>
          </cell>
        </row>
        <row r="18171">
          <cell r="A18171" t="str">
            <v>1M.11.080.0020.b</v>
          </cell>
          <cell r="B18171" t="str">
            <v>- reclinabile con dispositivo meccanico</v>
          </cell>
          <cell r="C18171" t="str">
            <v>cad</v>
          </cell>
          <cell r="D18171" t="str">
            <v>641,21</v>
          </cell>
        </row>
        <row r="18172">
          <cell r="A18172" t="str">
            <v>1M.11.080.0020.c</v>
          </cell>
          <cell r="B18172" t="str">
            <v>- reclinabile con dispositivo pneumatico</v>
          </cell>
          <cell r="C18172" t="str">
            <v>cad</v>
          </cell>
          <cell r="D18172" t="str">
            <v>751,61</v>
          </cell>
        </row>
        <row r="18173">
          <cell r="A18173" t="str">
            <v>1M.11.080.0030</v>
          </cell>
          <cell r="B18173" t="str">
            <v>Piatto doccia a filo pavimento facilmente accessibile a persone con ridotte capacità motorie o in carrozzina. Costruito in gel coat vetroresinato con rinforzi in resina, finitura a vista antisdruciolo a rilievo, flangia sui 4 lati per facilitare la posa delle piastrelle a filo del piatto doccia. Escluso gruppo di erogazione e scarico (vedi 1M.11.050):</v>
          </cell>
          <cell r="C18173"/>
          <cell r="D18173"/>
        </row>
        <row r="18174">
          <cell r="A18174" t="str">
            <v>1M.11.080.0030.a</v>
          </cell>
          <cell r="B18174" t="str">
            <v>- 70x70 cm</v>
          </cell>
          <cell r="C18174" t="str">
            <v>cad</v>
          </cell>
          <cell r="D18174" t="str">
            <v>248,93</v>
          </cell>
        </row>
        <row r="18175">
          <cell r="A18175" t="str">
            <v>1M.11.080.0030.b</v>
          </cell>
          <cell r="B18175" t="str">
            <v>- 80x80 cm</v>
          </cell>
          <cell r="C18175" t="str">
            <v>cad</v>
          </cell>
          <cell r="D18175" t="str">
            <v>261,78</v>
          </cell>
        </row>
        <row r="18176">
          <cell r="A18176" t="str">
            <v>1M.11.080.0030.c</v>
          </cell>
          <cell r="B18176" t="str">
            <v>- 90x90 cm</v>
          </cell>
          <cell r="C18176" t="str">
            <v>cad</v>
          </cell>
          <cell r="D18176" t="str">
            <v>279,40</v>
          </cell>
        </row>
        <row r="18177">
          <cell r="A18177" t="str">
            <v>1M.11.080.0040</v>
          </cell>
          <cell r="B18177" t="str">
            <v>Completamenti vari per locali igienici disabili:</v>
          </cell>
          <cell r="C18177"/>
          <cell r="D18177"/>
        </row>
        <row r="18178">
          <cell r="A18178" t="str">
            <v>1M.11.080.0040.a</v>
          </cell>
          <cell r="B18178" t="str">
            <v>- serie completa di maniglioni orizzontali e verticali per locale igienico tipo in materiale anti-scivolo e anti-scossa, completi di tasselli di fissaggio.</v>
          </cell>
          <cell r="C18178" t="str">
            <v>cad</v>
          </cell>
          <cell r="D18178" t="str">
            <v>523,18</v>
          </cell>
        </row>
        <row r="18179">
          <cell r="A18179" t="str">
            <v>1M.11.080.0040.b</v>
          </cell>
          <cell r="B18179" t="str">
            <v>- specchio reclinabile con sistema di fissaggio.</v>
          </cell>
          <cell r="C18179" t="str">
            <v>cad</v>
          </cell>
          <cell r="D18179" t="str">
            <v>238,36</v>
          </cell>
        </row>
        <row r="18180">
          <cell r="A18180" t="str">
            <v>1M.11.080.0050</v>
          </cell>
          <cell r="B18180" t="str">
            <v>Impugnatura di sicurezza rettilinea, Ø 33 mm, con rivestimento in nylon ed anima in acciaio trattato anticorrosione o in alluminio, in opera.</v>
          </cell>
          <cell r="C18180"/>
          <cell r="D18180"/>
        </row>
        <row r="18181">
          <cell r="A18181" t="str">
            <v>1M.11.080.0050.a</v>
          </cell>
          <cell r="B18181" t="str">
            <v>- lunghezza 400 mm</v>
          </cell>
          <cell r="C18181" t="str">
            <v>cad</v>
          </cell>
          <cell r="D18181" t="str">
            <v>73,80</v>
          </cell>
        </row>
        <row r="18182">
          <cell r="A18182" t="str">
            <v>1M.11.080.0050.b</v>
          </cell>
          <cell r="B18182" t="str">
            <v>- lunghezza 600 mm</v>
          </cell>
          <cell r="C18182" t="str">
            <v>cad</v>
          </cell>
          <cell r="D18182" t="str">
            <v>81,29</v>
          </cell>
        </row>
        <row r="18183">
          <cell r="A18183" t="str">
            <v>1M.11.080.0050.c</v>
          </cell>
          <cell r="B18183" t="str">
            <v>- lunghezza 800 mm</v>
          </cell>
          <cell r="C18183" t="str">
            <v>cad</v>
          </cell>
          <cell r="D18183" t="str">
            <v>93,29</v>
          </cell>
        </row>
        <row r="18184">
          <cell r="A18184" t="str">
            <v>1M.11.080.0050.d</v>
          </cell>
          <cell r="B18184" t="str">
            <v>- lunghezza 1000 mm</v>
          </cell>
          <cell r="C18184" t="str">
            <v>cad</v>
          </cell>
          <cell r="D18184" t="str">
            <v>109,03</v>
          </cell>
        </row>
        <row r="18185">
          <cell r="A18185" t="str">
            <v>1M.11.080.0060</v>
          </cell>
          <cell r="B18185" t="str">
            <v>Impugnatura di sicurezza ad angolo, Ø 33 mm, con rivestimento in nylon ed anima in acciaio trattato anticorrosione o in alluminio, in opera.</v>
          </cell>
          <cell r="C18185"/>
          <cell r="D18185"/>
        </row>
        <row r="18186">
          <cell r="A18186" t="str">
            <v>1M.11.080.0060.a</v>
          </cell>
          <cell r="B18186" t="str">
            <v>- 705 x 210 mm</v>
          </cell>
          <cell r="C18186" t="str">
            <v>cad</v>
          </cell>
          <cell r="D18186" t="str">
            <v>102,75</v>
          </cell>
        </row>
        <row r="18187">
          <cell r="A18187" t="str">
            <v>1M.11.080.0060.b</v>
          </cell>
          <cell r="B18187" t="str">
            <v>- 300 x 600 mm</v>
          </cell>
          <cell r="C18187" t="str">
            <v>cad</v>
          </cell>
          <cell r="D18187" t="str">
            <v>97,28</v>
          </cell>
        </row>
        <row r="18188">
          <cell r="A18188" t="str">
            <v>1M.11.080.0060.c</v>
          </cell>
          <cell r="B18188" t="str">
            <v>- 400 x 900 mm</v>
          </cell>
          <cell r="C18188" t="str">
            <v>cad</v>
          </cell>
          <cell r="D18188" t="str">
            <v>141,71</v>
          </cell>
        </row>
        <row r="18189">
          <cell r="A18189" t="str">
            <v>1M.11.080.0060.d</v>
          </cell>
          <cell r="B18189" t="str">
            <v>- 600 x 1100 mm</v>
          </cell>
          <cell r="C18189" t="str">
            <v>cad</v>
          </cell>
          <cell r="D18189" t="str">
            <v>157,47</v>
          </cell>
        </row>
        <row r="18190">
          <cell r="A18190" t="str">
            <v>1M.11.080.0070</v>
          </cell>
          <cell r="B18190" t="str">
            <v>Sostegno di sicurezza da parete a pavimento, Ø 33 mm, con rivestimento in nylon ed anima in acciaio trattato</v>
          </cell>
          <cell r="C18190" t="str">
            <v>cad</v>
          </cell>
          <cell r="D18190" t="str">
            <v>274,13</v>
          </cell>
        </row>
        <row r="18191">
          <cell r="A18191" t="str">
            <v>1M.11.080.0080</v>
          </cell>
          <cell r="B18191" t="str">
            <v>Corrimano per doccia, Ø 33 mm, con rivestimento in nylon ed anima in acciaio trattato anticorrosione o in alluminio:</v>
          </cell>
          <cell r="C18191"/>
          <cell r="D18191"/>
        </row>
        <row r="18192">
          <cell r="A18192" t="str">
            <v>1M.11.080.0080.a</v>
          </cell>
          <cell r="B18192" t="str">
            <v>- ad angolo orizzontale, dimensioni 660 x 660 mm</v>
          </cell>
          <cell r="C18192" t="str">
            <v>cad</v>
          </cell>
          <cell r="D18192" t="str">
            <v>136,18</v>
          </cell>
        </row>
        <row r="18193">
          <cell r="A18193" t="str">
            <v>1M.11.080.0080.b</v>
          </cell>
          <cell r="B18193" t="str">
            <v>- ad angolo orizzontale, dimensioni 760 x 760 mm</v>
          </cell>
          <cell r="C18193" t="str">
            <v>cad</v>
          </cell>
          <cell r="D18193" t="str">
            <v>159,42</v>
          </cell>
        </row>
        <row r="18194">
          <cell r="A18194" t="str">
            <v>1M.11.080.0080.c</v>
          </cell>
          <cell r="B18194" t="str">
            <v>- a doppio angolo, dimensioni 760 x 760 x 1100 mm</v>
          </cell>
          <cell r="C18194" t="str">
            <v>cad</v>
          </cell>
          <cell r="D18194" t="str">
            <v>236,65</v>
          </cell>
        </row>
        <row r="18195">
          <cell r="A18195" t="str">
            <v>1M.11.080.0080.d</v>
          </cell>
          <cell r="B18195" t="str">
            <v>- angolare, dimensioni 1150 x 1050 mm</v>
          </cell>
          <cell r="C18195" t="str">
            <v>cad</v>
          </cell>
          <cell r="D18195" t="str">
            <v>199,17</v>
          </cell>
        </row>
        <row r="18196">
          <cell r="A18196" t="str">
            <v>1M.11.080.0080.e</v>
          </cell>
          <cell r="B18196" t="str">
            <v>- rettilineo, lunghezza 1600 mm</v>
          </cell>
          <cell r="C18196" t="str">
            <v>cad</v>
          </cell>
          <cell r="D18196" t="str">
            <v>163,46</v>
          </cell>
        </row>
        <row r="18197">
          <cell r="A18197" t="str">
            <v>1M.11.080.0080.f</v>
          </cell>
          <cell r="B18197" t="str">
            <v>- in misure libere, compresi angoli</v>
          </cell>
          <cell r="C18197" t="str">
            <v>cad</v>
          </cell>
          <cell r="D18197" t="str">
            <v>101,54</v>
          </cell>
        </row>
        <row r="18198">
          <cell r="A18198" t="str">
            <v>1M.11.080.0090</v>
          </cell>
          <cell r="B18198" t="str">
            <v>Barra di sostegno verticale, Ø 33 mm, con rivestimento in nylon ed anima in acciaio trattato anticorrosione o in alluminio:</v>
          </cell>
          <cell r="C18198"/>
          <cell r="D18198"/>
        </row>
        <row r="18199">
          <cell r="A18199" t="str">
            <v>1M.11.080.0090.a</v>
          </cell>
          <cell r="B18199" t="str">
            <v>- sospesa a parete, altezza 1500 mm, sporgenza 167 mm</v>
          </cell>
          <cell r="C18199" t="str">
            <v>cad</v>
          </cell>
          <cell r="D18199" t="str">
            <v>187,74</v>
          </cell>
        </row>
        <row r="18200">
          <cell r="A18200" t="str">
            <v>1M.11.080.0090.b</v>
          </cell>
          <cell r="B18200" t="str">
            <v>- da pavimento a parete, altezza 1900 mm, sporgenza 167 mm</v>
          </cell>
          <cell r="C18200" t="str">
            <v>cad</v>
          </cell>
          <cell r="D18200" t="str">
            <v>210,22</v>
          </cell>
        </row>
        <row r="18201">
          <cell r="A18201" t="str">
            <v>1M.11.080.0100</v>
          </cell>
          <cell r="B18201" t="str">
            <v>Maniglione di sostegno ribaltabile, Ø 33 mm, con rivestimento in nylon ed anima in acciaio trattato anticorrosione o in alluminio, per lavabo, W.C.</v>
          </cell>
          <cell r="C18201" t="str">
            <v>cad</v>
          </cell>
          <cell r="D18201" t="str">
            <v>322,69</v>
          </cell>
        </row>
        <row r="18202">
          <cell r="A18202" t="str">
            <v>1M.11.080.0110</v>
          </cell>
          <cell r="B18202" t="str">
            <v>Sedile pensile da agganciare a maniglioni con telaio ed elementi del sedile rivestiti in nylon ed anima in acciaio o in alluminio.</v>
          </cell>
          <cell r="C18202" t="str">
            <v>cad</v>
          </cell>
          <cell r="D18202" t="str">
            <v>469,03</v>
          </cell>
        </row>
        <row r="18203">
          <cell r="A18203" t="str">
            <v>1M.11.090</v>
          </cell>
          <cell r="B18203" t="str">
            <v>SCALDABAGNI</v>
          </cell>
          <cell r="C18203"/>
          <cell r="D18203"/>
        </row>
        <row r="18204">
          <cell r="A18204" t="str">
            <v>1M.11.090.0010</v>
          </cell>
          <cell r="B18204" t="str">
            <v>Scaldabagni elettrici:</v>
          </cell>
          <cell r="C18204"/>
          <cell r="D18204"/>
        </row>
        <row r="18205">
          <cell r="A18205" t="str">
            <v>1M.11.090.0010.a</v>
          </cell>
          <cell r="B18205" t="str">
            <v>- istantaneo da 10 l, completo di protezioni e sicurezze</v>
          </cell>
          <cell r="C18205" t="str">
            <v>cad</v>
          </cell>
          <cell r="D18205" t="str">
            <v>182,66</v>
          </cell>
        </row>
        <row r="18206">
          <cell r="A18206" t="str">
            <v>1M.11.090.0010.b</v>
          </cell>
          <cell r="B18206" t="str">
            <v>- istantaneo da 15 l, completo di protezioni e sicurezze</v>
          </cell>
          <cell r="C18206" t="str">
            <v>cad</v>
          </cell>
          <cell r="D18206" t="str">
            <v>193,94</v>
          </cell>
        </row>
        <row r="18207">
          <cell r="A18207" t="str">
            <v>1M.11.090.0010.c</v>
          </cell>
          <cell r="B18207" t="str">
            <v>- istantaneo da 30 l, completo di protezioni e sicurezze</v>
          </cell>
          <cell r="C18207" t="str">
            <v>cad</v>
          </cell>
          <cell r="D18207" t="str">
            <v>207,20</v>
          </cell>
        </row>
        <row r="18208">
          <cell r="A18208" t="str">
            <v>1M.11.090.0010.d</v>
          </cell>
          <cell r="B18208" t="str">
            <v>- ad accumulo verticale da 50 l, completo di protezioni e sicurezze</v>
          </cell>
          <cell r="C18208" t="str">
            <v>cad</v>
          </cell>
          <cell r="D18208" t="str">
            <v>231,72</v>
          </cell>
        </row>
        <row r="18209">
          <cell r="A18209" t="str">
            <v>1M.11.090.0010.e</v>
          </cell>
          <cell r="B18209" t="str">
            <v>- ad accumulo verticale da 80 l, completo di protezioni e sicurezze</v>
          </cell>
          <cell r="C18209" t="str">
            <v>cad</v>
          </cell>
          <cell r="D18209" t="str">
            <v>271,91</v>
          </cell>
        </row>
        <row r="18210">
          <cell r="A18210" t="str">
            <v>1M.11.090.0010.f</v>
          </cell>
          <cell r="B18210" t="str">
            <v>- ad accumulo verticale da 100 l, completo di protezioni e sicurezze</v>
          </cell>
          <cell r="C18210" t="str">
            <v>cad</v>
          </cell>
          <cell r="D18210" t="str">
            <v>299,87</v>
          </cell>
        </row>
        <row r="18211">
          <cell r="A18211" t="str">
            <v>1M.11.090.0010.g</v>
          </cell>
          <cell r="B18211" t="str">
            <v>- ad accumulo orizzontale da 80 l, completo di protezioni e sicurezze</v>
          </cell>
          <cell r="C18211" t="str">
            <v>cad</v>
          </cell>
          <cell r="D18211" t="str">
            <v>254,27</v>
          </cell>
        </row>
        <row r="18212">
          <cell r="A18212" t="str">
            <v>1M.11.090.0010.h</v>
          </cell>
          <cell r="B18212" t="str">
            <v>- ad accumulo orizzontale da 100 litri, completo di protezioni e sicurezze</v>
          </cell>
          <cell r="C18212" t="str">
            <v>cad</v>
          </cell>
          <cell r="D18212" t="str">
            <v>278,28</v>
          </cell>
        </row>
        <row r="18213">
          <cell r="A18213" t="str">
            <v>1M.11.090.0020</v>
          </cell>
          <cell r="B18213" t="str">
            <v>Scaldabagni a gas a camera aperta:</v>
          </cell>
          <cell r="C18213"/>
          <cell r="D18213"/>
        </row>
        <row r="18214">
          <cell r="A18214" t="str">
            <v>1M.11.090.0020.a</v>
          </cell>
          <cell r="B18214" t="str">
            <v>- a parete con accensione piezo-elettrica da 50 l, completo di protezioni e sicurezze (escluso condotto fumi misurato a parte, vedi capitolo 1M.01)</v>
          </cell>
          <cell r="C18214" t="str">
            <v>cad</v>
          </cell>
          <cell r="D18214" t="str">
            <v>429,25</v>
          </cell>
        </row>
        <row r="18215">
          <cell r="A18215" t="str">
            <v>1M.11.090.0020.b</v>
          </cell>
          <cell r="B18215" t="str">
            <v>- a parete con accensione piezo-elettrica da 80 l, completo di protezioni e sicurezze (escluso condotto fumi misurato a parte, vedi capitolo 1M.01)</v>
          </cell>
          <cell r="C18215" t="str">
            <v>cad</v>
          </cell>
          <cell r="D18215" t="str">
            <v>439,90</v>
          </cell>
        </row>
        <row r="18216">
          <cell r="A18216" t="str">
            <v>1M.11.090.0020.c</v>
          </cell>
          <cell r="B18216" t="str">
            <v>- a parete con accensione piezo-elettrica da 100 l, completo di protezioni e sicurezze (escluso condotto fumi misurato a parte, vedi capitolo 1M.01)</v>
          </cell>
          <cell r="C18216" t="str">
            <v>cad</v>
          </cell>
          <cell r="D18216" t="str">
            <v>464,76</v>
          </cell>
        </row>
        <row r="18217">
          <cell r="A18217" t="str">
            <v>1M.11.090.0020.d</v>
          </cell>
          <cell r="B18217" t="str">
            <v>- a parete con accensione piezo-elettrica da 120 l, completo di protezioni e sicurezze (escluso condotto fumi misurato a parte, vedi capitolo 1M.01)</v>
          </cell>
          <cell r="C18217" t="str">
            <v>cad</v>
          </cell>
          <cell r="D18217" t="str">
            <v>503,83</v>
          </cell>
        </row>
        <row r="18218">
          <cell r="A18218" t="str">
            <v>1M.11.090.0020.e</v>
          </cell>
          <cell r="B18218" t="str">
            <v>- a basamento con accensione piezo-elettrica da 150 l, completo di protezioni e sicurezze (escluso condotto fumi misurato a parte, vedi capitolo 1M.01)</v>
          </cell>
          <cell r="C18218" t="str">
            <v>cad</v>
          </cell>
          <cell r="D18218" t="str">
            <v>663,01</v>
          </cell>
        </row>
        <row r="18219">
          <cell r="A18219" t="str">
            <v>1M.11.090.0020.f</v>
          </cell>
          <cell r="B18219" t="str">
            <v>- a basamento con accensione piezo-elettrica da 200 l, completo di protezioni e sicurezze (escluso condotto fumi misurato a parte, vedi capitolo 1M.01)</v>
          </cell>
          <cell r="C18219" t="str">
            <v>cad</v>
          </cell>
          <cell r="D18219" t="str">
            <v>744,72</v>
          </cell>
        </row>
        <row r="18220">
          <cell r="A18220" t="str">
            <v>1M.11.090.0020.g</v>
          </cell>
          <cell r="B18220" t="str">
            <v>- a basamento con accensione piezo-elettrica da 300 l, completo di protezioni e sicurezze (escluso condotto fumi misurato a parte, vedi capitolo 1M.01)</v>
          </cell>
          <cell r="C18220" t="str">
            <v>cad</v>
          </cell>
          <cell r="D18220" t="str">
            <v>1.254,72</v>
          </cell>
        </row>
        <row r="18221">
          <cell r="A18221" t="str">
            <v>1M.11.090.0020.h</v>
          </cell>
          <cell r="B18221" t="str">
            <v>- a basamento con accensione piezo-elettrica da 400 l, completo di protezioni e sicurezze (escluso condotto fumi misurato a parte, vedi capitolo 1M.01)</v>
          </cell>
          <cell r="C18221" t="str">
            <v>cad</v>
          </cell>
          <cell r="D18221" t="str">
            <v>1.471,39</v>
          </cell>
        </row>
        <row r="18222">
          <cell r="A18222" t="str">
            <v>1M.11.090.0020.i</v>
          </cell>
          <cell r="B18222" t="str">
            <v>- a basamento con accensione piezo-elettrica da 500 l, completo di protezioni e sicurezze (escluso condotto fumi misurato a parte, vedi capitolo 1M.01)</v>
          </cell>
          <cell r="C18222" t="str">
            <v>cad</v>
          </cell>
          <cell r="D18222" t="str">
            <v>1.645,46</v>
          </cell>
        </row>
        <row r="18223">
          <cell r="A18223" t="str">
            <v>1M.11.090.0020.j</v>
          </cell>
          <cell r="B18223" t="str">
            <v>- a basamento con accensione piezo-elettrica da 600 l, completo di protezioni e sicurezze (escluso condotto fumi misurato a parte, vedi capitolo 1M.01)</v>
          </cell>
          <cell r="C18223" t="str">
            <v>cad</v>
          </cell>
          <cell r="D18223" t="str">
            <v>1.875,48</v>
          </cell>
        </row>
        <row r="18224">
          <cell r="A18224" t="str">
            <v>1M.11.090.0020.k</v>
          </cell>
          <cell r="B18224" t="str">
            <v>- a basamento con accensione piezo-elettrica da 800 l, completo di protezioni e sicurezze (escluso condotto fumi misurato a parte, vedi capitolo 1M.01)</v>
          </cell>
          <cell r="C18224" t="str">
            <v>cad</v>
          </cell>
          <cell r="D18224" t="str">
            <v>2.499,11</v>
          </cell>
        </row>
        <row r="18225">
          <cell r="A18225" t="str">
            <v>1M.11.090.0020.l</v>
          </cell>
          <cell r="B18225" t="str">
            <v>- a basamento con accensione piezo-elettrica da 1000 l, completo di protezioni e sicurezze (escluso condotto fumi misurato a parte, vedi capitolo 1M.01)</v>
          </cell>
          <cell r="C18225" t="str">
            <v>cad</v>
          </cell>
          <cell r="D18225" t="str">
            <v>3.174,02</v>
          </cell>
        </row>
        <row r="18226">
          <cell r="A18226" t="str">
            <v>1M.11.090.0020.m</v>
          </cell>
          <cell r="B18226" t="str">
            <v>- a basamento con accensione piezo-elettrica da 1500 l, completo di protezioni e sicurezze (escluso condotto fumi misurato a parte, vedi capitolo 1M.01)</v>
          </cell>
          <cell r="C18226" t="str">
            <v>cad</v>
          </cell>
          <cell r="D18226" t="str">
            <v>4.292,97</v>
          </cell>
        </row>
        <row r="18227">
          <cell r="A18227" t="str">
            <v>1M.11.090.0020.n</v>
          </cell>
          <cell r="B18227" t="str">
            <v>- a basamento con accensione piezo-elettrica da 2000 l, completo di protezioni e sicurezze (escluso condotto fumi misurato a parte, vedi capitolo 1M.01)</v>
          </cell>
          <cell r="C18227" t="str">
            <v>cad</v>
          </cell>
          <cell r="D18227" t="str">
            <v>4.787,63</v>
          </cell>
        </row>
        <row r="18228">
          <cell r="A18228" t="str">
            <v>1M.11.090.0020.o</v>
          </cell>
          <cell r="B18228" t="str">
            <v>- a basamento con accensione elettronica da 150 l, completo di protezioni e sicurezze (escluso condotto fumi misurato a parte, vedi capitolo 1M.01)</v>
          </cell>
          <cell r="C18228" t="str">
            <v>cad</v>
          </cell>
          <cell r="D18228" t="str">
            <v>1.016,48</v>
          </cell>
        </row>
        <row r="18229">
          <cell r="A18229" t="str">
            <v>1M.11.090.0020.p</v>
          </cell>
          <cell r="B18229" t="str">
            <v>- a basamento con accensione elettronica da 200 l, completo di protezioni e sicurezze (escluso condotto fumi misurato a parte, vedi capitolo 1M.01)</v>
          </cell>
          <cell r="C18229" t="str">
            <v>cad</v>
          </cell>
          <cell r="D18229" t="str">
            <v>1.084,86</v>
          </cell>
        </row>
        <row r="18230">
          <cell r="A18230" t="str">
            <v>1M.11.090.0020.q</v>
          </cell>
          <cell r="B18230" t="str">
            <v>- a basamento con accensione elettronica da 300 l, completo di protezioni e sicurezze (escluso condotto fumi misurato a parte, vedi capitolo 1M.01)</v>
          </cell>
          <cell r="C18230" t="str">
            <v>cad</v>
          </cell>
          <cell r="D18230" t="str">
            <v>1.546,88</v>
          </cell>
        </row>
        <row r="18231">
          <cell r="A18231" t="str">
            <v>1M.11.090.0020.r</v>
          </cell>
          <cell r="B18231" t="str">
            <v>- a basamento con accensione elettronica da 400 l, completo di protezioni e sicurezze (escluso condotto fumi misurato a parte, vedi capitolo 1M.01)</v>
          </cell>
          <cell r="C18231" t="str">
            <v>cad</v>
          </cell>
          <cell r="D18231" t="str">
            <v>1.733,38</v>
          </cell>
        </row>
        <row r="18232">
          <cell r="A18232" t="str">
            <v>1M.11.090.0020.s</v>
          </cell>
          <cell r="B18232" t="str">
            <v>- a basamento con accensione elettronica da 500 l, completo di protezioni e sicurezze (escluso condotto fumi misurato a parte, vedi capitolo 1M.01)</v>
          </cell>
          <cell r="C18232" t="str">
            <v>cad</v>
          </cell>
          <cell r="D18232" t="str">
            <v>1.904,76</v>
          </cell>
        </row>
        <row r="18233">
          <cell r="A18233" t="str">
            <v>1M.11.090.0020.t</v>
          </cell>
          <cell r="B18233" t="str">
            <v>- a basamento con accensione elettronica da 600 l, completo di protezioni e sicurezze (escluso condotto fumi misurato a parte, vedi capitolo 1M.01)</v>
          </cell>
          <cell r="C18233" t="str">
            <v>cad</v>
          </cell>
          <cell r="D18233" t="str">
            <v>2.113,46</v>
          </cell>
        </row>
        <row r="18234">
          <cell r="A18234" t="str">
            <v>1M.11.090.0020.u</v>
          </cell>
          <cell r="B18234" t="str">
            <v>- a basamento con accensione elettronica da 800 l, completo di protezioni e sicurezze (escluso condotto fumi misurato a parte, vedi capitolo 1M.01)</v>
          </cell>
          <cell r="C18234" t="str">
            <v>cad</v>
          </cell>
          <cell r="D18234" t="str">
            <v>2.687,37</v>
          </cell>
        </row>
        <row r="18235">
          <cell r="A18235" t="str">
            <v>1M.11.090.0020.v</v>
          </cell>
          <cell r="B18235" t="str">
            <v>- a basamento con accensione elettronica da 1000 l, completo di protezioni e sicurezze (escluso condotto fumi misurato a parte, vedi capitolo 1M.01)</v>
          </cell>
          <cell r="C18235" t="str">
            <v>cad</v>
          </cell>
          <cell r="D18235" t="str">
            <v>3.296,58</v>
          </cell>
        </row>
        <row r="18236">
          <cell r="A18236" t="str">
            <v>1M.11.090.0020.w</v>
          </cell>
          <cell r="B18236" t="str">
            <v>- a basamento con accensione elettronica da 1500 l, completo di protezioni e sicurezze (escluso condotto fumi misurato a parte, vedi capitolo 1M.01)</v>
          </cell>
          <cell r="C18236" t="str">
            <v>cad</v>
          </cell>
          <cell r="D18236" t="str">
            <v>4.410,21</v>
          </cell>
        </row>
        <row r="18237">
          <cell r="A18237" t="str">
            <v>1M.11.090.0020.x</v>
          </cell>
          <cell r="B18237" t="str">
            <v>- a basamento con accensione elettronica da 2000 l, completo di protezioni e sicurezze (escluso condotto fumi misurato a parte, vedi capitolo 1M.01)</v>
          </cell>
          <cell r="C18237" t="str">
            <v>cad</v>
          </cell>
          <cell r="D18237" t="str">
            <v>4.916,38</v>
          </cell>
        </row>
        <row r="18238">
          <cell r="A18238" t="str">
            <v>1M.11.090.0030</v>
          </cell>
          <cell r="B18238" t="str">
            <v>Scaldabagni a gas a camera stagna:</v>
          </cell>
          <cell r="C18238"/>
          <cell r="D18238"/>
        </row>
        <row r="18239">
          <cell r="A18239" t="str">
            <v>1M.11.090.0030.a</v>
          </cell>
          <cell r="B18239" t="str">
            <v>- a parete con accensione elettronica da 80 l, completo di protezioni e sicurezze</v>
          </cell>
          <cell r="C18239" t="str">
            <v>cad</v>
          </cell>
          <cell r="D18239" t="str">
            <v>906,14</v>
          </cell>
        </row>
        <row r="18240">
          <cell r="A18240" t="str">
            <v>1M.11.090.0030.b</v>
          </cell>
          <cell r="B18240" t="str">
            <v>- a parete con accensione elettronica da 120 l, completo di protezioni e sicurezze</v>
          </cell>
          <cell r="C18240" t="str">
            <v>cad</v>
          </cell>
          <cell r="D18240" t="str">
            <v>1.035,78</v>
          </cell>
        </row>
        <row r="18241">
          <cell r="A18241" t="str">
            <v>1M.11.090.0030.c</v>
          </cell>
          <cell r="B18241" t="str">
            <v>- completamento: kit completo raccordi di tiraggio forzato 80÷120 l, tipo coassiale orizzontale da 1 m</v>
          </cell>
          <cell r="C18241" t="str">
            <v>cad</v>
          </cell>
          <cell r="D18241" t="str">
            <v>72,19</v>
          </cell>
        </row>
        <row r="18242">
          <cell r="A18242" t="str">
            <v>1M.11.090.0030.d</v>
          </cell>
          <cell r="B18242" t="str">
            <v>- completamento: kit completo raccordi di tiraggio forzato 80÷120 l, tipo coassiale verticale da 1 m</v>
          </cell>
          <cell r="C18242" t="str">
            <v>cad</v>
          </cell>
          <cell r="D18242" t="str">
            <v>179,64</v>
          </cell>
        </row>
        <row r="18243">
          <cell r="A18243" t="str">
            <v>1M.11.090.0030.e</v>
          </cell>
          <cell r="B18243" t="str">
            <v>- completamento: kit completo raccordi di tiraggio forzato 80÷120 l, tipo sdoppiato da 1 m</v>
          </cell>
          <cell r="C18243" t="str">
            <v>cad</v>
          </cell>
          <cell r="D18243" t="str">
            <v>113,03</v>
          </cell>
        </row>
        <row r="18244">
          <cell r="A18244" t="str">
            <v>1M.11.090.0030.f</v>
          </cell>
          <cell r="B18244" t="str">
            <v>- a basamento con accensione elettronica da 200 l, completo di protezioni e sicurezze</v>
          </cell>
          <cell r="C18244" t="str">
            <v>cad</v>
          </cell>
          <cell r="D18244" t="str">
            <v>1.931,16</v>
          </cell>
        </row>
        <row r="18245">
          <cell r="A18245" t="str">
            <v>1M.11.090.0030.g</v>
          </cell>
          <cell r="B18245" t="str">
            <v>- a basamento con accensione elettronica da 300 l, completo di protezioni e sicurezze</v>
          </cell>
          <cell r="C18245" t="str">
            <v>cad</v>
          </cell>
          <cell r="D18245" t="str">
            <v>2.182,73</v>
          </cell>
        </row>
        <row r="18246">
          <cell r="A18246" t="str">
            <v>1M.11.090.0030.h</v>
          </cell>
          <cell r="B18246" t="str">
            <v>- a basamento con accensione elettronica da 400 l, completo di protezioni e sicurezze</v>
          </cell>
          <cell r="C18246" t="str">
            <v>cad</v>
          </cell>
          <cell r="D18246" t="str">
            <v>2.472,24</v>
          </cell>
        </row>
        <row r="18247">
          <cell r="A18247" t="str">
            <v>1M.11.090.0030.i</v>
          </cell>
          <cell r="B18247" t="str">
            <v>- completamento: kit completo raccordi di tiraggio forzato 200÷300÷400 l, tipo coassiale orizzontale da 1 m</v>
          </cell>
          <cell r="C18247" t="str">
            <v>cad</v>
          </cell>
          <cell r="D18247" t="str">
            <v>95,27</v>
          </cell>
        </row>
        <row r="18248">
          <cell r="A18248" t="str">
            <v>1M.11.090.0030.j</v>
          </cell>
          <cell r="B18248" t="str">
            <v>- completamento: kit completo raccordi di tiraggio forzato 200÷300÷400 l, tipo coassiale verticale da 1 m</v>
          </cell>
          <cell r="C18248" t="str">
            <v>cad</v>
          </cell>
          <cell r="D18248" t="str">
            <v>168,98</v>
          </cell>
        </row>
        <row r="18249">
          <cell r="A18249" t="str">
            <v>1M.11.090.0030.k</v>
          </cell>
          <cell r="B18249" t="str">
            <v>- completamento: kit completo raccordi di tiraggio forzato 200÷300÷400 l, tipo sdoppiato da 1 m</v>
          </cell>
          <cell r="C18249" t="str">
            <v>cad</v>
          </cell>
          <cell r="D18249" t="str">
            <v>153,89</v>
          </cell>
        </row>
        <row r="18250">
          <cell r="A18250" t="str">
            <v>1M.11.100</v>
          </cell>
          <cell r="B18250" t="str">
            <v>COMPLETAMENTI VARI PER SERVIZI IGIENICI</v>
          </cell>
          <cell r="C18250"/>
          <cell r="D18250"/>
        </row>
        <row r="18251">
          <cell r="A18251" t="str">
            <v>1M.11.100.0010</v>
          </cell>
          <cell r="B18251" t="str">
            <v>Rubinetti da incasso a cappuccio:</v>
          </cell>
          <cell r="C18251"/>
          <cell r="D18251"/>
        </row>
        <row r="18252">
          <cell r="A18252" t="str">
            <v>1M.11.100.0010.a</v>
          </cell>
          <cell r="B18252" t="str">
            <v>- DN15</v>
          </cell>
          <cell r="C18252" t="str">
            <v>cad</v>
          </cell>
          <cell r="D18252" t="str">
            <v>19,82</v>
          </cell>
        </row>
        <row r="18253">
          <cell r="A18253" t="str">
            <v>1M.11.100.0010.b</v>
          </cell>
          <cell r="B18253" t="str">
            <v>- DN20</v>
          </cell>
          <cell r="C18253" t="str">
            <v>cad</v>
          </cell>
          <cell r="D18253" t="str">
            <v>29,94</v>
          </cell>
        </row>
        <row r="18254">
          <cell r="A18254" t="str">
            <v>1M.11.100.0010.c</v>
          </cell>
          <cell r="B18254" t="str">
            <v>- DN25</v>
          </cell>
          <cell r="C18254" t="str">
            <v>cad</v>
          </cell>
          <cell r="D18254" t="str">
            <v>32,99</v>
          </cell>
        </row>
        <row r="18255">
          <cell r="A18255" t="str">
            <v>1M.11.100.0020</v>
          </cell>
          <cell r="B18255" t="str">
            <v>Miscelatori termostatici:</v>
          </cell>
          <cell r="C18255"/>
          <cell r="D18255"/>
        </row>
        <row r="18256">
          <cell r="A18256" t="str">
            <v>1M.11.100.0020.a</v>
          </cell>
          <cell r="B18256" t="str">
            <v>- DN15 da incasso</v>
          </cell>
          <cell r="C18256" t="str">
            <v>cad</v>
          </cell>
          <cell r="D18256" t="str">
            <v>208,22</v>
          </cell>
        </row>
        <row r="18257">
          <cell r="A18257" t="str">
            <v>1M.11.100.0020.b</v>
          </cell>
          <cell r="B18257" t="str">
            <v>- DN 15 esterno</v>
          </cell>
          <cell r="C18257" t="str">
            <v>cad</v>
          </cell>
          <cell r="D18257" t="str">
            <v>181,92</v>
          </cell>
        </row>
        <row r="18258">
          <cell r="A18258" t="str">
            <v>1M.11.100.0020.c</v>
          </cell>
          <cell r="B18258" t="str">
            <v>- DN20 da incasso</v>
          </cell>
          <cell r="C18258" t="str">
            <v>cad</v>
          </cell>
          <cell r="D18258" t="str">
            <v>266,95</v>
          </cell>
        </row>
        <row r="18259">
          <cell r="A18259" t="str">
            <v>1M.11.100.0030</v>
          </cell>
          <cell r="B18259" t="str">
            <v>Rubinetto cromato DN15 con portagomma e rosetta</v>
          </cell>
          <cell r="C18259" t="str">
            <v>cad</v>
          </cell>
          <cell r="D18259" t="str">
            <v>43,23</v>
          </cell>
        </row>
        <row r="18260">
          <cell r="A18260" t="str">
            <v>1M.11.100.0040</v>
          </cell>
          <cell r="B18260" t="str">
            <v>Scarico del tipo piletta sifoide a pavimento cromata da 1" 1/4</v>
          </cell>
          <cell r="C18260" t="str">
            <v>cad</v>
          </cell>
          <cell r="D18260" t="str">
            <v>62,21</v>
          </cell>
        </row>
        <row r="18261">
          <cell r="A18261" t="str">
            <v>1M.11.100.0050</v>
          </cell>
          <cell r="B18261" t="str">
            <v>Accessori per apparecchi sanitari:</v>
          </cell>
          <cell r="C18261"/>
          <cell r="D18261"/>
        </row>
        <row r="18262">
          <cell r="A18262" t="str">
            <v>1M.11.100.0050.a</v>
          </cell>
          <cell r="B18262" t="str">
            <v>- porta rotolo in ottone verniciato</v>
          </cell>
          <cell r="C18262" t="str">
            <v>cad</v>
          </cell>
          <cell r="D18262" t="str">
            <v>28,92</v>
          </cell>
        </row>
        <row r="18263">
          <cell r="A18263" t="str">
            <v>1M.11.100.0050.b</v>
          </cell>
          <cell r="B18263" t="str">
            <v>- porta rotolo in acciaio inox</v>
          </cell>
          <cell r="C18263" t="str">
            <v>cad</v>
          </cell>
          <cell r="D18263" t="str">
            <v>47,96</v>
          </cell>
        </row>
        <row r="18264">
          <cell r="A18264" t="str">
            <v>1M.11.100.0050.c</v>
          </cell>
          <cell r="B18264" t="str">
            <v>- porta scopino da muro in plastica</v>
          </cell>
          <cell r="C18264" t="str">
            <v>cad</v>
          </cell>
          <cell r="D18264" t="str">
            <v>25,22</v>
          </cell>
        </row>
        <row r="18265">
          <cell r="A18265" t="str">
            <v>1M.11.100.0050.d</v>
          </cell>
          <cell r="B18265" t="str">
            <v>- porta sapone in cristallo con supporto in ottone verniciato</v>
          </cell>
          <cell r="C18265" t="str">
            <v>cad</v>
          </cell>
          <cell r="D18265" t="str">
            <v>27,73</v>
          </cell>
        </row>
        <row r="18266">
          <cell r="A18266" t="str">
            <v>1M.11.100.0050.e</v>
          </cell>
          <cell r="B18266" t="str">
            <v>- porta bicchiere in ottone verniciato con bicchiere trasparente</v>
          </cell>
          <cell r="C18266" t="str">
            <v>cad</v>
          </cell>
          <cell r="D18266" t="str">
            <v>27,73</v>
          </cell>
        </row>
        <row r="18267">
          <cell r="A18267" t="str">
            <v>1M.11.100.0050.f</v>
          </cell>
          <cell r="B18267" t="str">
            <v>- distributore di sapone liquido in acciaio inox da parete</v>
          </cell>
          <cell r="C18267" t="str">
            <v>cad</v>
          </cell>
          <cell r="D18267" t="str">
            <v>77,18</v>
          </cell>
        </row>
        <row r="18268">
          <cell r="A18268" t="str">
            <v>1M.11.100.0050.g</v>
          </cell>
          <cell r="B18268" t="str">
            <v>- porta salviette in ottone verniciato da 30 cm</v>
          </cell>
          <cell r="C18268" t="str">
            <v>cad</v>
          </cell>
          <cell r="D18268" t="str">
            <v>38,23</v>
          </cell>
        </row>
        <row r="18269">
          <cell r="A18269" t="str">
            <v>1M.11.100.0050.h</v>
          </cell>
          <cell r="B18269" t="str">
            <v>- distributore di salviette di carta in acciaio inox</v>
          </cell>
          <cell r="C18269" t="str">
            <v>cad</v>
          </cell>
          <cell r="D18269" t="str">
            <v>102,99</v>
          </cell>
        </row>
        <row r="18270">
          <cell r="A18270" t="str">
            <v>1M.11.100.0050.i</v>
          </cell>
          <cell r="B18270" t="str">
            <v>- asciugamani elettrico</v>
          </cell>
          <cell r="C18270" t="str">
            <v>cad</v>
          </cell>
          <cell r="D18270" t="str">
            <v>273,63</v>
          </cell>
        </row>
        <row r="18271">
          <cell r="A18271" t="str">
            <v>1M.11.100.0050.j</v>
          </cell>
          <cell r="B18271" t="str">
            <v>- specchio da 55 x 55 cm circa senza finiture</v>
          </cell>
          <cell r="C18271" t="str">
            <v>cad</v>
          </cell>
          <cell r="D18271" t="str">
            <v>81,62</v>
          </cell>
        </row>
        <row r="18272">
          <cell r="A18272" t="str">
            <v>1M.11.100.0050.k</v>
          </cell>
          <cell r="B18272" t="str">
            <v>- specchio da 60 x 70 cm senza finiture</v>
          </cell>
          <cell r="C18272" t="str">
            <v>cad</v>
          </cell>
          <cell r="D18272" t="str">
            <v>114,00</v>
          </cell>
        </row>
        <row r="18273">
          <cell r="A18273" t="str">
            <v>1M.11.100.0050.l</v>
          </cell>
          <cell r="B18273" t="str">
            <v>- asciugacapelli a parete in plastica bianca completo di tubo flessibile e diffusore</v>
          </cell>
          <cell r="C18273" t="str">
            <v>cad</v>
          </cell>
          <cell r="D18273" t="str">
            <v>108,89</v>
          </cell>
        </row>
        <row r="18274">
          <cell r="A18274" t="str">
            <v>1M.11.200</v>
          </cell>
          <cell r="B18274" t="str">
            <v>ALLACCIAMENTI</v>
          </cell>
          <cell r="C18274"/>
          <cell r="D18274"/>
        </row>
        <row r="18275">
          <cell r="A18275" t="str">
            <v>1M.11.200.0010</v>
          </cell>
          <cell r="B18275" t="str">
            <v>Allacciamenti completi di apparecchi sanitari all'interno di bagni, cucine e altri locali, eseguiti con materiali previsti nel presente prezzario.</v>
          </cell>
          <cell r="C18275"/>
          <cell r="D18275"/>
        </row>
        <row r="18276">
          <cell r="A18276" t="str">
            <v>1M.11.200.0010.a</v>
          </cell>
          <cell r="B18276" t="str">
            <v>- acqua fredda e acqua calda, con scarico</v>
          </cell>
          <cell r="C18276" t="str">
            <v>cad</v>
          </cell>
          <cell r="D18276" t="str">
            <v>188,07</v>
          </cell>
        </row>
        <row r="18277">
          <cell r="A18277" t="str">
            <v>1M.11.200.0010.b</v>
          </cell>
          <cell r="B18277" t="str">
            <v>- acqua fredda o acqua calda, con scarico</v>
          </cell>
          <cell r="C18277" t="str">
            <v>cad</v>
          </cell>
          <cell r="D18277" t="str">
            <v>193,39</v>
          </cell>
        </row>
        <row r="18278">
          <cell r="A18278" t="str">
            <v>1M.11.200.0010.c</v>
          </cell>
          <cell r="B18278" t="str">
            <v>- acqua fredda e acqua calda, senza scarico</v>
          </cell>
          <cell r="C18278" t="str">
            <v>cad</v>
          </cell>
          <cell r="D18278" t="str">
            <v>162,43</v>
          </cell>
        </row>
        <row r="18279">
          <cell r="A18279" t="str">
            <v>1M.11.200.0010.d</v>
          </cell>
          <cell r="B18279" t="str">
            <v>- acqua fredda o acqua calda, senza scarico</v>
          </cell>
          <cell r="C18279" t="str">
            <v>cad</v>
          </cell>
          <cell r="D18279" t="str">
            <v>53,46</v>
          </cell>
        </row>
        <row r="18280">
          <cell r="A18280" t="str">
            <v>1M.11.200.0010.e</v>
          </cell>
          <cell r="B18280" t="str">
            <v>- scarico</v>
          </cell>
          <cell r="C18280" t="str">
            <v>cad</v>
          </cell>
          <cell r="D18280" t="str">
            <v>78,76</v>
          </cell>
        </row>
        <row r="18281">
          <cell r="A18281" t="str">
            <v>1M.12 - ANTINCENDIO</v>
          </cell>
          <cell r="B18281"/>
          <cell r="C18281"/>
          <cell r="D18281"/>
        </row>
        <row r="18282">
          <cell r="A18282" t="str">
            <v>1M</v>
          </cell>
          <cell r="B18282" t="str">
            <v>OPERE COMPIUTE IMPIANTI MECCANICI</v>
          </cell>
          <cell r="C18282"/>
          <cell r="D18282"/>
        </row>
        <row r="18283">
          <cell r="A18283" t="str">
            <v>1M.12</v>
          </cell>
          <cell r="B18283" t="str">
            <v>ANTINCENDIO</v>
          </cell>
          <cell r="C18283"/>
          <cell r="D18283"/>
        </row>
        <row r="18284">
          <cell r="A18284" t="str">
            <v>1M.12.010</v>
          </cell>
          <cell r="B18284" t="str">
            <v>GRUPPI DI PRESSURIZZAZIONE ANTINCENDIO</v>
          </cell>
          <cell r="C18284"/>
          <cell r="D18284"/>
        </row>
        <row r="18285">
          <cell r="A18285" t="str">
            <v>1M.12.010.0010</v>
          </cell>
          <cell r="B18285" t="str">
            <v>Gruppi di pressurizzazione antincendio UNI EN 12845 a 1 elettropompa principale + 1 elettropompa pilota, comprendenti: 1 quadro elettrico per ciascuna pompa, predisposto per segnalazioni a distanza, alimentazione 380 V - 3f - 50 Hz; allacciamenti a valle dei quadri elettrici; pannello d'allarme acustico con riserva di carica; strumentazione; valvole d'intercettazione su aspirazione; valvole d'intercettazione e ritegno su mandata; collettore di mandata in acciaio zincato con prese valvolate varie; serbatoi idroaccumulatori adeguati; misuratore di portata adeguato con valvole d'intercettazione; telaio metallico con verniciatura antiruggine.</v>
          </cell>
          <cell r="C18285"/>
          <cell r="D18285"/>
        </row>
        <row r="18286">
          <cell r="A18286" t="str">
            <v>1M.12.010.0010.a</v>
          </cell>
          <cell r="B18286" t="str">
            <v>- fino a 5 m³/h - fino a 400 kPa</v>
          </cell>
          <cell r="C18286" t="str">
            <v>cad</v>
          </cell>
          <cell r="D18286" t="str">
            <v>4.131,69</v>
          </cell>
        </row>
        <row r="18287">
          <cell r="A18287" t="str">
            <v>1M.12.010.0010.b</v>
          </cell>
          <cell r="B18287" t="str">
            <v>- fino a 5 m³/h - oltre 400 fino a 600 kPa</v>
          </cell>
          <cell r="C18287" t="str">
            <v>cad</v>
          </cell>
          <cell r="D18287" t="str">
            <v>4.424,09</v>
          </cell>
        </row>
        <row r="18288">
          <cell r="A18288" t="str">
            <v>1M.12.010.0010.c</v>
          </cell>
          <cell r="B18288" t="str">
            <v>- fino a 5 m³/h - oltre 600 fino a 800 kPa</v>
          </cell>
          <cell r="C18288" t="str">
            <v>cad</v>
          </cell>
          <cell r="D18288" t="str">
            <v>4.559,31</v>
          </cell>
        </row>
        <row r="18289">
          <cell r="A18289" t="str">
            <v>1M.12.010.0010.d</v>
          </cell>
          <cell r="B18289" t="str">
            <v>- oltre 5 fino a 10 m³/h - fino a 400 kPa</v>
          </cell>
          <cell r="C18289" t="str">
            <v>cad</v>
          </cell>
          <cell r="D18289" t="str">
            <v>4.391,29</v>
          </cell>
        </row>
        <row r="18290">
          <cell r="A18290" t="str">
            <v>1M.12.010.0010.e</v>
          </cell>
          <cell r="B18290" t="str">
            <v>- oltre 5 fino a 10 m³/h - oltre 400 fino a 600 kPa</v>
          </cell>
          <cell r="C18290" t="str">
            <v>cad</v>
          </cell>
          <cell r="D18290" t="str">
            <v>4.559,31</v>
          </cell>
        </row>
        <row r="18291">
          <cell r="A18291" t="str">
            <v>1M.12.010.0010.f</v>
          </cell>
          <cell r="B18291" t="str">
            <v>- oltre 5 fino a 10 m³/h - oltre 600 fino a 800 kPa</v>
          </cell>
          <cell r="C18291" t="str">
            <v>cad</v>
          </cell>
          <cell r="D18291" t="str">
            <v>4.782,03</v>
          </cell>
        </row>
        <row r="18292">
          <cell r="A18292" t="str">
            <v>1M.12.010.0010.g</v>
          </cell>
          <cell r="B18292" t="str">
            <v>- oltre 10 fino a 20 m³/h - fino a 400 kPa</v>
          </cell>
          <cell r="C18292" t="str">
            <v>cad</v>
          </cell>
          <cell r="D18292" t="str">
            <v>4.773,35</v>
          </cell>
        </row>
        <row r="18293">
          <cell r="A18293" t="str">
            <v>1M.12.010.0010.h</v>
          </cell>
          <cell r="B18293" t="str">
            <v>- oltre 10 fino a 20 m³/h - oltre 400 fino a 600 kPa</v>
          </cell>
          <cell r="C18293" t="str">
            <v>cad</v>
          </cell>
          <cell r="D18293" t="str">
            <v>7.018,07</v>
          </cell>
        </row>
        <row r="18294">
          <cell r="A18294" t="str">
            <v>1M.12.010.0010.i</v>
          </cell>
          <cell r="B18294" t="str">
            <v>- oltre 10 fino a 20 m³/h - oltre 600 fino a 800 kPa</v>
          </cell>
          <cell r="C18294" t="str">
            <v>cad</v>
          </cell>
          <cell r="D18294" t="str">
            <v>7.505,83</v>
          </cell>
        </row>
        <row r="18295">
          <cell r="A18295" t="str">
            <v>1M.12.010.0010.j</v>
          </cell>
          <cell r="B18295" t="str">
            <v>- oltre 10 fino a 20 m³/h - oltre 800 fino a 1000 kPa</v>
          </cell>
          <cell r="C18295" t="str">
            <v>cad</v>
          </cell>
          <cell r="D18295" t="str">
            <v>8.138,38</v>
          </cell>
        </row>
        <row r="18296">
          <cell r="A18296" t="str">
            <v>1M.12.010.0010.k</v>
          </cell>
          <cell r="B18296" t="str">
            <v>- oltre 20 fino a 40 m³/h - fino a 400 kPa</v>
          </cell>
          <cell r="C18296" t="str">
            <v>cad</v>
          </cell>
          <cell r="D18296" t="str">
            <v>6.606,83</v>
          </cell>
        </row>
        <row r="18297">
          <cell r="A18297" t="str">
            <v>1M.12.010.0010.l</v>
          </cell>
          <cell r="B18297" t="str">
            <v>- oltre 20 fino a 40 m³/h - oltre 400 fino a 600 kPa</v>
          </cell>
          <cell r="C18297" t="str">
            <v>cad</v>
          </cell>
          <cell r="D18297" t="str">
            <v>7.785,90</v>
          </cell>
        </row>
        <row r="18298">
          <cell r="A18298" t="str">
            <v>1M.12.010.0010.m</v>
          </cell>
          <cell r="B18298" t="str">
            <v>- oltre 20 fino a 40 m³/h - oltre 600 fino a 800 kPa</v>
          </cell>
          <cell r="C18298" t="str">
            <v>cad</v>
          </cell>
          <cell r="D18298" t="str">
            <v>8.138,38</v>
          </cell>
        </row>
        <row r="18299">
          <cell r="A18299" t="str">
            <v>1M.12.010.0010.n</v>
          </cell>
          <cell r="B18299" t="str">
            <v>- oltre 20 fino a 40 m³/h - oltre 800 fino a 1000 kPa</v>
          </cell>
          <cell r="C18299" t="str">
            <v>cad</v>
          </cell>
          <cell r="D18299" t="str">
            <v>9.754,65</v>
          </cell>
        </row>
        <row r="18300">
          <cell r="A18300" t="str">
            <v>1M.12.010.0010.o</v>
          </cell>
          <cell r="B18300" t="str">
            <v>- oltre 40 fino a 80 m³/h - fino a 400 kPa</v>
          </cell>
          <cell r="C18300" t="str">
            <v>cad</v>
          </cell>
          <cell r="D18300" t="str">
            <v>7.960,29</v>
          </cell>
        </row>
        <row r="18301">
          <cell r="A18301" t="str">
            <v>1M.12.010.0010.p</v>
          </cell>
          <cell r="B18301" t="str">
            <v>- oltre 40 fino a 80 m³/h - oltre 400 fino a 600 kPa</v>
          </cell>
          <cell r="C18301" t="str">
            <v>cad</v>
          </cell>
          <cell r="D18301" t="str">
            <v>8.605,15</v>
          </cell>
        </row>
        <row r="18302">
          <cell r="A18302" t="str">
            <v>1M.12.010.0010.q</v>
          </cell>
          <cell r="B18302" t="str">
            <v>- oltre 40 fino a 80 m³/h - oltre 600 fino a 800 kPa</v>
          </cell>
          <cell r="C18302" t="str">
            <v>cad</v>
          </cell>
          <cell r="D18302" t="str">
            <v>10.547,96</v>
          </cell>
        </row>
        <row r="18303">
          <cell r="A18303" t="str">
            <v>1M.12.010.0010.r</v>
          </cell>
          <cell r="B18303" t="str">
            <v>- oltre 40 fino a 80 m³/h - oltre 800 fino a 1000 kPa</v>
          </cell>
          <cell r="C18303" t="str">
            <v>cad</v>
          </cell>
          <cell r="D18303" t="str">
            <v>12.054,91</v>
          </cell>
        </row>
        <row r="18304">
          <cell r="A18304" t="str">
            <v>1M.12.010.0010.s</v>
          </cell>
          <cell r="B18304" t="str">
            <v>- oltre 80 fino a 160 m³/h - fino a 400 kPa</v>
          </cell>
          <cell r="C18304" t="str">
            <v>cad</v>
          </cell>
          <cell r="D18304" t="str">
            <v>10.663,10</v>
          </cell>
        </row>
        <row r="18305">
          <cell r="A18305" t="str">
            <v>1M.12.010.0010.t</v>
          </cell>
          <cell r="B18305" t="str">
            <v>- oltre 80 fino a 160 m³/h - oltre 400 fino a 600 kPa</v>
          </cell>
          <cell r="C18305" t="str">
            <v>cad</v>
          </cell>
          <cell r="D18305" t="str">
            <v>12.503,44</v>
          </cell>
        </row>
        <row r="18306">
          <cell r="A18306" t="str">
            <v>1M.12.010.0010.u</v>
          </cell>
          <cell r="B18306" t="str">
            <v>- oltre 160 fino a 320 m³/h - fino a 400 kPa</v>
          </cell>
          <cell r="C18306" t="str">
            <v>cad</v>
          </cell>
          <cell r="D18306" t="str">
            <v>13.733,06</v>
          </cell>
        </row>
        <row r="18307">
          <cell r="A18307" t="str">
            <v>1M.12.010.0020</v>
          </cell>
          <cell r="B18307" t="str">
            <v>Gruppi di pressurizzazione antincendio UNI EN 12845 a 1 elettropompa + 1 motopompa con motore diesel + 1 elettropompa pilota, comprendenti: 1 quadro elettrico per ciascuna pompa, predisposto per segnalazioni a distanza, alimentazione 380 V - 3f - 50 Hz; allacciamenti a valle dei quadri elettrici; pannello d'allarme acustico con riserva di carica; strumentazione; valvole d'intercettazione su aspirazione; valvole d'intercettazione e ritegno su mandata; collettore di mandata in acciaio zincato con prese valvolate varie; serbatoi idroaccumulatori adeguati; serbatoio per motopompa di capacità sufficiente per funzionare a pieno carico per la durata prevista di legge; misuratore di portata adeguato con valvole d'intercettazione; telaio metallico con verniciatura antiruggine.</v>
          </cell>
          <cell r="C18307"/>
          <cell r="D18307"/>
        </row>
        <row r="18308">
          <cell r="A18308" t="str">
            <v>1M.12.010.0020.a</v>
          </cell>
          <cell r="B18308" t="str">
            <v>- fino a 10 m³/h - fino a 400 kPa</v>
          </cell>
          <cell r="C18308" t="str">
            <v>cad</v>
          </cell>
          <cell r="D18308" t="str">
            <v>5.887,31</v>
          </cell>
        </row>
        <row r="18309">
          <cell r="A18309" t="str">
            <v>1M.12.010.0020.b</v>
          </cell>
          <cell r="B18309" t="str">
            <v>- fino a 10 m³/h - oltre 400 fino a 600 kPa</v>
          </cell>
          <cell r="C18309" t="str">
            <v>cad</v>
          </cell>
          <cell r="D18309" t="str">
            <v>6.381,89</v>
          </cell>
        </row>
        <row r="18310">
          <cell r="A18310" t="str">
            <v>1M.12.010.0020.c</v>
          </cell>
          <cell r="B18310" t="str">
            <v>- fino a 10 m³/h - oltre 600 fino a 800 kPa</v>
          </cell>
          <cell r="C18310" t="str">
            <v>cad</v>
          </cell>
          <cell r="D18310" t="str">
            <v>6.615,51</v>
          </cell>
        </row>
        <row r="18311">
          <cell r="A18311" t="str">
            <v>1M.12.010.0020.d</v>
          </cell>
          <cell r="B18311" t="str">
            <v>- oltre 10 fino a 20 m³/h - fino a 400 kPa</v>
          </cell>
          <cell r="C18311" t="str">
            <v>cad</v>
          </cell>
          <cell r="D18311" t="str">
            <v>6.443,37</v>
          </cell>
        </row>
        <row r="18312">
          <cell r="A18312" t="str">
            <v>1M.12.010.0020.e</v>
          </cell>
          <cell r="B18312" t="str">
            <v>- oltre 10 fino a 20 m³/h - oltre 400 fino a 600 kPa</v>
          </cell>
          <cell r="C18312" t="str">
            <v>cad</v>
          </cell>
          <cell r="D18312" t="str">
            <v>6.931,12</v>
          </cell>
        </row>
        <row r="18313">
          <cell r="A18313" t="str">
            <v>1M.12.010.0020.f</v>
          </cell>
          <cell r="B18313" t="str">
            <v>- oltre 10 fino a 20 m³/h - oltre 600 fino a 800 kPa</v>
          </cell>
          <cell r="C18313" t="str">
            <v>cad</v>
          </cell>
          <cell r="D18313" t="str">
            <v>7.121,90</v>
          </cell>
        </row>
        <row r="18314">
          <cell r="A18314" t="str">
            <v>1M.12.010.0020.g</v>
          </cell>
          <cell r="B18314" t="str">
            <v>- oltre 20 fino a 40 m³/h - fino a 400 kPa</v>
          </cell>
          <cell r="C18314" t="str">
            <v>cad</v>
          </cell>
          <cell r="D18314" t="str">
            <v>7.037,20</v>
          </cell>
        </row>
        <row r="18315">
          <cell r="A18315" t="str">
            <v>1M.12.010.0020.h</v>
          </cell>
          <cell r="B18315" t="str">
            <v>- oltre 20 fino a 40 m³/h - oltre 400 fino a 600 kPa</v>
          </cell>
          <cell r="C18315" t="str">
            <v>cad</v>
          </cell>
          <cell r="D18315" t="str">
            <v>10.068,88</v>
          </cell>
        </row>
        <row r="18316">
          <cell r="A18316" t="str">
            <v>1M.12.010.0020.i</v>
          </cell>
          <cell r="B18316" t="str">
            <v>- oltre 20 fino a 40 m³/h - oltre 600 fino a 800 kPa</v>
          </cell>
          <cell r="C18316" t="str">
            <v>cad</v>
          </cell>
          <cell r="D18316" t="str">
            <v>10.958,30</v>
          </cell>
        </row>
        <row r="18317">
          <cell r="A18317" t="str">
            <v>1M.12.010.0020.j</v>
          </cell>
          <cell r="B18317" t="str">
            <v>- oltre 20 fino a 40 m³/h - oltre 800 fino a 1000 kPa</v>
          </cell>
          <cell r="C18317" t="str">
            <v>cad</v>
          </cell>
          <cell r="D18317" t="str">
            <v>12.814,54</v>
          </cell>
        </row>
        <row r="18318">
          <cell r="A18318" t="str">
            <v>1M.12.010.0020.k</v>
          </cell>
          <cell r="B18318" t="str">
            <v>- oltre 40 fino a 80 m³/h - fino a 400 kPa</v>
          </cell>
          <cell r="C18318" t="str">
            <v>cad</v>
          </cell>
          <cell r="D18318" t="str">
            <v>10.848,53</v>
          </cell>
        </row>
        <row r="18319">
          <cell r="A18319" t="str">
            <v>1M.12.010.0020.l</v>
          </cell>
          <cell r="B18319" t="str">
            <v>- oltre 40 fino a 80 m³/h - oltre 400 fino a 600 kPa</v>
          </cell>
          <cell r="C18319" t="str">
            <v>cad</v>
          </cell>
          <cell r="D18319" t="str">
            <v>12.075,40</v>
          </cell>
        </row>
        <row r="18320">
          <cell r="A18320" t="str">
            <v>1M.12.010.0020.m</v>
          </cell>
          <cell r="B18320" t="str">
            <v>- oltre 40 fino a 80 m³/h - oltre 600 fino a 800 kPa</v>
          </cell>
          <cell r="C18320" t="str">
            <v>cad</v>
          </cell>
          <cell r="D18320" t="str">
            <v>14.123,38</v>
          </cell>
        </row>
        <row r="18321">
          <cell r="A18321" t="str">
            <v>1M.12.010.0020.n</v>
          </cell>
          <cell r="B18321" t="str">
            <v>- oltre 40 fino a 80 m³/h - oltre 800 fino a 1000 kPa</v>
          </cell>
          <cell r="C18321" t="str">
            <v>cad</v>
          </cell>
          <cell r="D18321" t="str">
            <v>15.822,03</v>
          </cell>
        </row>
        <row r="18322">
          <cell r="A18322" t="str">
            <v>1M.12.010.0030</v>
          </cell>
          <cell r="B18322" t="str">
            <v>Gruppi di pressurizzazione antincendio UNI EN 12845 a 2 elettropompe + 1 motopompa con motore diesel + 1 elettropompa pilota, comprendenti: 1 quadro elettrico per ciascuna pompa, predisposto per segnalazioni a distanza, alimentazione 380 V - 3f - 50 Hz; allacciamenti a valle dei quadri elettrici; pannello d'allarme acustico con riserva di carica; strumentazione; valvole d'intercettazione su aspirazione; valvole d'intercettazione e ritegno su mandata; collettore di mandata in acciaio zincato con prese valvolate varie; serbatoi idroaccumulatori adeguati; serbatoio per motopompa di capacità sufficiente per funzionare a pieno carico per la durata prevista di legge; misuratore di portata adeguato con valvole d'intercettazione; telaio metallico con verniciatura antiruggine.</v>
          </cell>
          <cell r="C18322"/>
          <cell r="D18322"/>
        </row>
        <row r="18323">
          <cell r="A18323" t="str">
            <v>1M.12.010.0030.a</v>
          </cell>
          <cell r="B18323" t="str">
            <v>- fino a 10 m³/h - fino a 400 kPa</v>
          </cell>
          <cell r="C18323" t="str">
            <v>cad</v>
          </cell>
          <cell r="D18323" t="str">
            <v>7.681,59</v>
          </cell>
        </row>
        <row r="18324">
          <cell r="A18324" t="str">
            <v>1M.12.010.0030.b</v>
          </cell>
          <cell r="B18324" t="str">
            <v>- fino a 10 m³/h - oltre 400 fino a 600 kPa</v>
          </cell>
          <cell r="C18324" t="str">
            <v>cad</v>
          </cell>
          <cell r="D18324" t="str">
            <v>8.009,46</v>
          </cell>
        </row>
        <row r="18325">
          <cell r="A18325" t="str">
            <v>1M.12.010.0030.c</v>
          </cell>
          <cell r="B18325" t="str">
            <v>- fino a 10 m³/h - oltre 600 fino a 800 kPa</v>
          </cell>
          <cell r="C18325" t="str">
            <v>cad</v>
          </cell>
          <cell r="D18325" t="str">
            <v>7.947,98</v>
          </cell>
        </row>
        <row r="18326">
          <cell r="A18326" t="str">
            <v>1M.12.010.0030.d</v>
          </cell>
          <cell r="B18326" t="str">
            <v>- oltre 10 fino a 20 m³/h - fino a 400 kPa</v>
          </cell>
          <cell r="C18326" t="str">
            <v>cad</v>
          </cell>
          <cell r="D18326" t="str">
            <v>8.009,46</v>
          </cell>
        </row>
        <row r="18327">
          <cell r="A18327" t="str">
            <v>1M.12.010.0030.e</v>
          </cell>
          <cell r="B18327" t="str">
            <v>- oltre 10 fino a 20 m³/h - oltre 400 fino a 600 kPa</v>
          </cell>
          <cell r="C18327" t="str">
            <v>cad</v>
          </cell>
          <cell r="D18327" t="str">
            <v>7.947,98</v>
          </cell>
        </row>
        <row r="18328">
          <cell r="A18328" t="str">
            <v>1M.12.010.0030.f</v>
          </cell>
          <cell r="B18328" t="str">
            <v>- oltre 10 fino a 20 m³/h - oltre 600 fino a 800 kPa</v>
          </cell>
          <cell r="C18328" t="str">
            <v>cad</v>
          </cell>
          <cell r="D18328" t="str">
            <v>9.087,43</v>
          </cell>
        </row>
        <row r="18329">
          <cell r="A18329" t="str">
            <v>1M.12.010.0030.g</v>
          </cell>
          <cell r="B18329" t="str">
            <v>- oltre 20 fino a 40 m³/h - fino a 400 kPa</v>
          </cell>
          <cell r="C18329" t="str">
            <v>cad</v>
          </cell>
          <cell r="D18329" t="str">
            <v>8.621,56</v>
          </cell>
        </row>
        <row r="18330">
          <cell r="A18330" t="str">
            <v>1M.12.010.0030.h</v>
          </cell>
          <cell r="B18330" t="str">
            <v>- oltre 20 fino a 40 m³/h - oltre 400 fino a 600 kPa</v>
          </cell>
          <cell r="C18330" t="str">
            <v>cad</v>
          </cell>
          <cell r="D18330" t="str">
            <v>9.087,43</v>
          </cell>
        </row>
        <row r="18331">
          <cell r="A18331" t="str">
            <v>1M.12.010.0030.i</v>
          </cell>
          <cell r="B18331" t="str">
            <v>- oltre 20 fino a 40 m³/h - oltre 600 fino a 800 kPa</v>
          </cell>
          <cell r="C18331" t="str">
            <v>cad</v>
          </cell>
          <cell r="D18331" t="str">
            <v>13.048,16</v>
          </cell>
        </row>
        <row r="18332">
          <cell r="A18332" t="str">
            <v>1M.12.010.0030.j</v>
          </cell>
          <cell r="B18332" t="str">
            <v>- oltre 20 fino a 40 m³/h - oltre 800 fino a 1000 kPa</v>
          </cell>
          <cell r="C18332" t="str">
            <v>cad</v>
          </cell>
          <cell r="D18332" t="str">
            <v>14.336,51</v>
          </cell>
        </row>
        <row r="18333">
          <cell r="A18333" t="str">
            <v>1M.12.010.0030.k</v>
          </cell>
          <cell r="B18333" t="str">
            <v>- oltre 40 fino a 80 m³/h - fino a 400 kPa</v>
          </cell>
          <cell r="C18333" t="str">
            <v>cad</v>
          </cell>
          <cell r="D18333" t="str">
            <v>13.177,95</v>
          </cell>
        </row>
        <row r="18334">
          <cell r="A18334" t="str">
            <v>1M.12.010.0030.l</v>
          </cell>
          <cell r="B18334" t="str">
            <v>- oltre 40 fino a 80 m³/h - oltre 400 fino a 600 kPa</v>
          </cell>
          <cell r="C18334" t="str">
            <v>cad</v>
          </cell>
          <cell r="D18334" t="str">
            <v>14.160,29</v>
          </cell>
        </row>
        <row r="18335">
          <cell r="A18335" t="str">
            <v>1M.12.010.0030.m</v>
          </cell>
          <cell r="B18335" t="str">
            <v>- oltre 40 fino a 80 m³/h - oltre 600 fino a 800 kPa</v>
          </cell>
          <cell r="C18335" t="str">
            <v>cad</v>
          </cell>
          <cell r="D18335" t="str">
            <v>15.844,85</v>
          </cell>
        </row>
        <row r="18336">
          <cell r="A18336" t="str">
            <v>1M.12.010.0030.n</v>
          </cell>
          <cell r="B18336" t="str">
            <v>- oltre 40 fino a 80 m³/h - oltre 800 fino a 1000 kPa</v>
          </cell>
          <cell r="C18336" t="str">
            <v>cad</v>
          </cell>
          <cell r="D18336" t="str">
            <v>18.905,21</v>
          </cell>
        </row>
        <row r="18337">
          <cell r="A18337" t="str">
            <v>1M.12.020</v>
          </cell>
          <cell r="B18337" t="str">
            <v>APPARECCHIATURE PER IMPIANTI ANTINCENDIO AD IDRANTI</v>
          </cell>
          <cell r="C18337"/>
          <cell r="D18337"/>
        </row>
        <row r="18338">
          <cell r="A18338" t="str">
            <v>1M.12.020.0010</v>
          </cell>
          <cell r="B18338" t="str">
            <v>Naspi antincendio DN 25 UNI EN 671/1 verniciati in rosso, composti da: lancia d'erogazione con valvola; tubo semi-rigido EN 694 con raccordi e bobina di avvolgimento; cassetta da incasso o da parete con portello in alluminio e vetro safe-crash:</v>
          </cell>
          <cell r="C18338"/>
          <cell r="D18338"/>
        </row>
        <row r="18339">
          <cell r="A18339" t="str">
            <v>1M.12.020.0010.a</v>
          </cell>
          <cell r="B18339" t="str">
            <v>- con tubo standard colore bianco da 20 m</v>
          </cell>
          <cell r="C18339" t="str">
            <v>cad</v>
          </cell>
          <cell r="D18339" t="str">
            <v>402,66</v>
          </cell>
        </row>
        <row r="18340">
          <cell r="A18340" t="str">
            <v>1M.12.020.0010.b</v>
          </cell>
          <cell r="B18340" t="str">
            <v>- con tubo standard colore bianco da 25 m</v>
          </cell>
          <cell r="C18340" t="str">
            <v>cad</v>
          </cell>
          <cell r="D18340" t="str">
            <v>421,09</v>
          </cell>
        </row>
        <row r="18341">
          <cell r="A18341" t="str">
            <v>1M.12.020.0010.c</v>
          </cell>
          <cell r="B18341" t="str">
            <v>- con tubo standard colore bianco da 30 m</v>
          </cell>
          <cell r="C18341" t="str">
            <v>cad</v>
          </cell>
          <cell r="D18341" t="str">
            <v>439,53</v>
          </cell>
        </row>
        <row r="18342">
          <cell r="A18342" t="str">
            <v>1M.12.020.0010.d</v>
          </cell>
          <cell r="B18342" t="str">
            <v>- con tubo rivestito colore rosso da 20 m</v>
          </cell>
          <cell r="C18342" t="str">
            <v>cad</v>
          </cell>
          <cell r="D18342" t="str">
            <v>435,44</v>
          </cell>
        </row>
        <row r="18343">
          <cell r="A18343" t="str">
            <v>1M.12.020.0010.e</v>
          </cell>
          <cell r="B18343" t="str">
            <v>- con tubo rivestito colore rosso da 25 m</v>
          </cell>
          <cell r="C18343" t="str">
            <v>cad</v>
          </cell>
          <cell r="D18343" t="str">
            <v>462,08</v>
          </cell>
        </row>
        <row r="18344">
          <cell r="A18344" t="str">
            <v>1M.12.020.0010.f</v>
          </cell>
          <cell r="B18344" t="str">
            <v>- con tubo rivestito colore rosso da 30 m</v>
          </cell>
          <cell r="C18344" t="str">
            <v>cad</v>
          </cell>
          <cell r="D18344" t="str">
            <v>488,73</v>
          </cell>
        </row>
        <row r="18345">
          <cell r="A18345" t="str">
            <v>1M.12.020.0020</v>
          </cell>
          <cell r="B18345" t="str">
            <v>Idranti antincendio a muro DN 45 UNI EN 671/2, composti da: lancia in rame con valvola; manichetta UNI 9487 approvata dal Ministero degli Interni con raccordi, manicotti copri-raccordo e sella di supporto; rubinetto idrante; cassetta con portello in alluminio e vetro safe-crash:</v>
          </cell>
          <cell r="C18345"/>
          <cell r="D18345"/>
        </row>
        <row r="18346">
          <cell r="A18346" t="str">
            <v>1M.12.020.0020.a</v>
          </cell>
          <cell r="B18346" t="str">
            <v>- con cassetta da incasso verniciata di grigio e manichetta standard colore bianco da 20 m</v>
          </cell>
          <cell r="C18346" t="str">
            <v>cad</v>
          </cell>
          <cell r="D18346" t="str">
            <v>281,73</v>
          </cell>
        </row>
        <row r="18347">
          <cell r="A18347" t="str">
            <v>1M.12.020.0020.b</v>
          </cell>
          <cell r="B18347" t="str">
            <v>- con cassetta da incasso verniciata di grigio e manichetta standard colore bianco da 25 m</v>
          </cell>
          <cell r="C18347" t="str">
            <v>cad</v>
          </cell>
          <cell r="D18347" t="str">
            <v>292,80</v>
          </cell>
        </row>
        <row r="18348">
          <cell r="A18348" t="str">
            <v>1M.12.020.0020.c</v>
          </cell>
          <cell r="B18348" t="str">
            <v>- con cassetta da incasso verniciata di grigio e manichetta standard colore bianco da 30 m</v>
          </cell>
          <cell r="C18348" t="str">
            <v>cad</v>
          </cell>
          <cell r="D18348" t="str">
            <v>303,86</v>
          </cell>
        </row>
        <row r="18349">
          <cell r="A18349" t="str">
            <v>1M.12.020.0020.d</v>
          </cell>
          <cell r="B18349" t="str">
            <v>- aumento di prezzo per idrante antincendio a muro DN 45 UNI EN 671/2, con cassetta sporgente anti-infortuni verniciata di rosso</v>
          </cell>
          <cell r="C18349" t="str">
            <v>cad</v>
          </cell>
          <cell r="D18349" t="str">
            <v>4,92</v>
          </cell>
        </row>
        <row r="18350">
          <cell r="A18350" t="str">
            <v>1M.12.020.0020.e</v>
          </cell>
          <cell r="B18350" t="str">
            <v>- aumento di prezzo per idrante antincendio a muro DN 45 UNI EN 671/2, con cassetta da esterno in acciaio inox</v>
          </cell>
          <cell r="C18350" t="str">
            <v>cad</v>
          </cell>
          <cell r="D18350" t="str">
            <v>34,42</v>
          </cell>
        </row>
        <row r="18351">
          <cell r="A18351" t="str">
            <v>1M.12.020.0020.f</v>
          </cell>
          <cell r="B18351" t="str">
            <v>- aumento di prezzo per idrante antincendio a muro DN 45 UNI EN 671/2, con cassetta da esterno in acciaio inox verniciata di rosso</v>
          </cell>
          <cell r="C18351" t="str">
            <v>cad</v>
          </cell>
          <cell r="D18351" t="str">
            <v>52,46</v>
          </cell>
        </row>
        <row r="18352">
          <cell r="A18352" t="str">
            <v>1M.12.020.0020.g</v>
          </cell>
          <cell r="B18352" t="str">
            <v>- aumento di prezzo per idrante antincendio a muro DN 45 UNI EN 671/2, con manichetta rivestita colore rosso da 20 m</v>
          </cell>
          <cell r="C18352" t="str">
            <v>cad</v>
          </cell>
          <cell r="D18352" t="str">
            <v>30,34</v>
          </cell>
        </row>
        <row r="18353">
          <cell r="A18353" t="str">
            <v>1M.12.020.0020.h</v>
          </cell>
          <cell r="B18353" t="str">
            <v>- aumento di prezzo per idrante antincendio a muro DN 45 UNI EN 671/2, con manichetta rivestita colore rosso da 25 m</v>
          </cell>
          <cell r="C18353" t="str">
            <v>cad</v>
          </cell>
          <cell r="D18353" t="str">
            <v>37,92</v>
          </cell>
        </row>
        <row r="18354">
          <cell r="A18354" t="str">
            <v>1M.12.020.0020.i</v>
          </cell>
          <cell r="B18354" t="str">
            <v>- aumento di prezzo per idrante antincendio a muro DN 45 UNI EN 671/2, con manichetta rivestita colore rosso da 30 m</v>
          </cell>
          <cell r="C18354" t="str">
            <v>cad</v>
          </cell>
          <cell r="D18354" t="str">
            <v>45,49</v>
          </cell>
        </row>
        <row r="18355">
          <cell r="A18355" t="str">
            <v>1M.12.020.0030</v>
          </cell>
          <cell r="B18355" t="str">
            <v>Idranti antincendio a muro DN 70, composti da: lancia in rame con valvola; manichetta UNI 9487 approvata dal Ministero degli Interni con raccordi, manicotti copri-raccordo e sella di supporto; rubinetto idrante; cassetta con portello in alluminio e vetro safe-crash:</v>
          </cell>
          <cell r="C18355"/>
          <cell r="D18355"/>
        </row>
        <row r="18356">
          <cell r="A18356" t="str">
            <v>1M.12.020.0030.a</v>
          </cell>
          <cell r="B18356" t="str">
            <v>- con cassetta da incasso verniciata di grigio e manichetta standard colore bianco da 20 m</v>
          </cell>
          <cell r="C18356" t="str">
            <v>cad</v>
          </cell>
          <cell r="D18356" t="str">
            <v>382,23</v>
          </cell>
        </row>
        <row r="18357">
          <cell r="A18357" t="str">
            <v>1M.12.020.0030.b</v>
          </cell>
          <cell r="B18357" t="str">
            <v>- con cassetta da incasso verniciata di grigio e manichetta standard colore bianco da 25 m</v>
          </cell>
          <cell r="C18357" t="str">
            <v>cad</v>
          </cell>
          <cell r="D18357" t="str">
            <v>398,64</v>
          </cell>
        </row>
        <row r="18358">
          <cell r="A18358" t="str">
            <v>1M.12.020.0030.c</v>
          </cell>
          <cell r="B18358" t="str">
            <v>- con cassetta da incasso verniciata di grigio e manichetta standard colore bianco da 30 m</v>
          </cell>
          <cell r="C18358" t="str">
            <v>cad</v>
          </cell>
          <cell r="D18358" t="str">
            <v>410,93</v>
          </cell>
        </row>
        <row r="18359">
          <cell r="A18359" t="str">
            <v>1M.12.020.0030.d</v>
          </cell>
          <cell r="B18359" t="str">
            <v>- aumento di prezzo per idrante antincendio a muro DN 70, con cassetta sporgente anti-infortuni verniciata di rosso</v>
          </cell>
          <cell r="C18359" t="str">
            <v>cad</v>
          </cell>
          <cell r="D18359" t="str">
            <v>4,92</v>
          </cell>
        </row>
        <row r="18360">
          <cell r="A18360" t="str">
            <v>1M.12.020.0030.e</v>
          </cell>
          <cell r="B18360" t="str">
            <v>- aumento di prezzo per idrante antincendio a muro DN 70, con cassetta da esterno in acciaio inox</v>
          </cell>
          <cell r="C18360" t="str">
            <v>cad</v>
          </cell>
          <cell r="D18360" t="str">
            <v>39,35</v>
          </cell>
        </row>
        <row r="18361">
          <cell r="A18361" t="str">
            <v>1M.12.020.0030.f</v>
          </cell>
          <cell r="B18361" t="str">
            <v>- aumento di prezzo per idrante antincendio a muro DN 70, con cassetta da esterno in acciaio inox verniciata di rosso</v>
          </cell>
          <cell r="C18361" t="str">
            <v>cad</v>
          </cell>
          <cell r="D18361" t="str">
            <v>57,38</v>
          </cell>
        </row>
        <row r="18362">
          <cell r="A18362" t="str">
            <v>1M.12.020.0030.g</v>
          </cell>
          <cell r="B18362" t="str">
            <v>- aumento di prezzo per idrante antincendio a muro DN 70, con manichetta rivestita colore rosso da 20 m</v>
          </cell>
          <cell r="C18362" t="str">
            <v>cad</v>
          </cell>
          <cell r="D18362" t="str">
            <v>37,72</v>
          </cell>
        </row>
        <row r="18363">
          <cell r="A18363" t="str">
            <v>1M.12.020.0030.h</v>
          </cell>
          <cell r="B18363" t="str">
            <v>- aumento di prezzo per idrante antincendio a muro DN 70, con manichetta rivestita colore rosso da 25 m</v>
          </cell>
          <cell r="C18363" t="str">
            <v>cad</v>
          </cell>
          <cell r="D18363" t="str">
            <v>47,14</v>
          </cell>
        </row>
        <row r="18364">
          <cell r="A18364" t="str">
            <v>1M.12.020.0030.i</v>
          </cell>
          <cell r="B18364" t="str">
            <v>- aumento di prezzo per idrante antincendio a muro DN 70, con manichetta rivestita colore rosso da 30 m</v>
          </cell>
          <cell r="C18364" t="str">
            <v>cad</v>
          </cell>
          <cell r="D18364" t="str">
            <v>56,56</v>
          </cell>
        </row>
        <row r="18365">
          <cell r="A18365" t="str">
            <v>1M.12.020.0040</v>
          </cell>
          <cell r="B18365" t="str">
            <v>Idranti antincendio soprasuolo in ghisa UNI EN 14384 con scarico automatico antigelo, aventi parte interrata verniciata di nero di altezza minima mm 960 (985 per DN 150) con valvola e flangia d'appoggio, e parte esterna verniciata di rosso con dispositivo di manovra, tappi e catene:</v>
          </cell>
          <cell r="C18365"/>
          <cell r="D18365"/>
        </row>
        <row r="18366">
          <cell r="A18366" t="str">
            <v>1M.12.020.0040.a</v>
          </cell>
          <cell r="B18366" t="str">
            <v>- DN80 con 2 attacchi UNI 70</v>
          </cell>
          <cell r="C18366" t="str">
            <v>cad</v>
          </cell>
          <cell r="D18366" t="str">
            <v>483,40</v>
          </cell>
        </row>
        <row r="18367">
          <cell r="A18367" t="str">
            <v>1M.12.020.0040.b</v>
          </cell>
          <cell r="B18367" t="str">
            <v>- DN80 con 2 attacchi UNI 70 e attacco motopompa UNI 100</v>
          </cell>
          <cell r="C18367" t="str">
            <v>cad</v>
          </cell>
          <cell r="D18367" t="str">
            <v>525,21</v>
          </cell>
        </row>
        <row r="18368">
          <cell r="A18368" t="str">
            <v>1M.12.020.0040.c</v>
          </cell>
          <cell r="B18368" t="str">
            <v>- DN100 con 2 attacchi UNI 70</v>
          </cell>
          <cell r="C18368" t="str">
            <v>cad</v>
          </cell>
          <cell r="D18368" t="str">
            <v>548,98</v>
          </cell>
        </row>
        <row r="18369">
          <cell r="A18369" t="str">
            <v>1M.12.020.0040.d</v>
          </cell>
          <cell r="B18369" t="str">
            <v>- DN100 con 2 attacchi UNI 70 e attacco motopompa UNI 100</v>
          </cell>
          <cell r="C18369" t="str">
            <v>cad</v>
          </cell>
          <cell r="D18369" t="str">
            <v>590,78</v>
          </cell>
        </row>
        <row r="18370">
          <cell r="A18370" t="str">
            <v>1M.12.020.0040.e</v>
          </cell>
          <cell r="B18370" t="str">
            <v>- DN150 con 2 attacchi UNI 70</v>
          </cell>
          <cell r="C18370" t="str">
            <v>cad</v>
          </cell>
          <cell r="D18370" t="str">
            <v>704,72</v>
          </cell>
        </row>
        <row r="18371">
          <cell r="A18371" t="str">
            <v>1M.12.020.0040.f</v>
          </cell>
          <cell r="B18371" t="str">
            <v>- DN150 con 2 attacchi UNI 70 e attacco motopompa UNI 100</v>
          </cell>
          <cell r="C18371" t="str">
            <v>cad</v>
          </cell>
          <cell r="D18371" t="str">
            <v>747,35</v>
          </cell>
        </row>
        <row r="18372">
          <cell r="A18372" t="str">
            <v>1M.12.020.0040.g</v>
          </cell>
          <cell r="B18372" t="str">
            <v>- aumento di prezzo per idrante antincendio soprasuolo in ghisa UNI EN 14384 con scarico automatico antigelo, con colonna a rottura prestabilita DN80</v>
          </cell>
          <cell r="C18372" t="str">
            <v>cad</v>
          </cell>
          <cell r="D18372" t="str">
            <v>53,30</v>
          </cell>
        </row>
        <row r="18373">
          <cell r="A18373" t="str">
            <v>1M.12.020.0040.h</v>
          </cell>
          <cell r="B18373" t="str">
            <v>- aumento di prezzo per idrante antincendio soprasuolo in ghisa UNI EN 14384 con scarico automatico antigelo, con colonna a rottura prestabilita DN100</v>
          </cell>
          <cell r="C18373" t="str">
            <v>cad</v>
          </cell>
          <cell r="D18373" t="str">
            <v>59,02</v>
          </cell>
        </row>
        <row r="18374">
          <cell r="A18374" t="str">
            <v>1M.12.020.0040.i</v>
          </cell>
          <cell r="B18374" t="str">
            <v>- aumento di prezzo per idrante antincendio soprasuolo in ghisa UNI EN 14384 con scarico automatico antigelo, con colonna a rottura prestabilita DN150</v>
          </cell>
          <cell r="C18374" t="str">
            <v>cad</v>
          </cell>
          <cell r="D18374" t="str">
            <v>68,05</v>
          </cell>
        </row>
        <row r="18375">
          <cell r="A18375" t="str">
            <v>1M.12.020.0040.j</v>
          </cell>
          <cell r="B18375" t="str">
            <v>- completamento: cassetta antincendio per idrante soprasuolo UNI 10779 DN 70 in acciaio inox, completa di lancia in rame con valvola, manichetta UNI 9487 approvata dal Ministero degli Interni colore bianco da 20 m, raccordi, manicotti copri-raccordo, sella di supporto, chiave di manovra e vetro safe-crash</v>
          </cell>
          <cell r="C18375" t="str">
            <v>cad</v>
          </cell>
          <cell r="D18375" t="str">
            <v>326,26</v>
          </cell>
        </row>
        <row r="18376">
          <cell r="A18376" t="str">
            <v>1M.12.020.0040.k</v>
          </cell>
          <cell r="B18376" t="str">
            <v>- completamento: piantana in acciaio inox per cassetta antincendio a servizio idrante soprasuolo in ghisa UNI EN 14384 con scarico automatico antigelo</v>
          </cell>
          <cell r="C18376" t="str">
            <v>cad</v>
          </cell>
          <cell r="D18376" t="str">
            <v>103,19</v>
          </cell>
        </row>
        <row r="18377">
          <cell r="A18377" t="str">
            <v>1M.12.020.0040.l</v>
          </cell>
          <cell r="B18377" t="str">
            <v>- DN50 con 2 attacchi UNI 45</v>
          </cell>
          <cell r="C18377" t="str">
            <v>cad</v>
          </cell>
          <cell r="D18377" t="str">
            <v>391,58</v>
          </cell>
        </row>
        <row r="18378">
          <cell r="A18378" t="str">
            <v>1M.12.020.0040.m</v>
          </cell>
          <cell r="B18378" t="str">
            <v>- DN50 con 2 attacchi UNI 45 e attacco motopompa UNI 70</v>
          </cell>
          <cell r="C18378" t="str">
            <v>cad</v>
          </cell>
          <cell r="D18378" t="str">
            <v>416,17</v>
          </cell>
        </row>
        <row r="18379">
          <cell r="A18379" t="str">
            <v>1M.12.020.0040.n</v>
          </cell>
          <cell r="B18379" t="str">
            <v>- DN70 con 2 attacchi UNI 45 o UNI 70</v>
          </cell>
          <cell r="C18379" t="str">
            <v>cad</v>
          </cell>
          <cell r="D18379" t="str">
            <v>450,59</v>
          </cell>
        </row>
        <row r="18380">
          <cell r="A18380" t="str">
            <v>1M.12.020.0040.o</v>
          </cell>
          <cell r="B18380" t="str">
            <v>- DN70 con 2 attacchi UNI 45 o UNI 70 e attacco motopompa UNI 70 o UNI 100</v>
          </cell>
          <cell r="C18380" t="str">
            <v>cad</v>
          </cell>
          <cell r="D18380" t="str">
            <v>492,42</v>
          </cell>
        </row>
        <row r="18381">
          <cell r="A18381" t="str">
            <v>1M.12.020.0040.p</v>
          </cell>
          <cell r="B18381" t="str">
            <v>- aumento di prezzo per idrante antincendio soprasuolo in ghisa UNI EN 14384 con scarico automatico antigelo, con colonna a rottura prestabilita DN50</v>
          </cell>
          <cell r="C18381" t="str">
            <v>cad</v>
          </cell>
          <cell r="D18381" t="str">
            <v>40,99</v>
          </cell>
        </row>
        <row r="18382">
          <cell r="A18382" t="str">
            <v>1M.12.020.0040.q</v>
          </cell>
          <cell r="B18382" t="str">
            <v>- aumento di prezzo per idrante antincendio soprasuolo in ghisa UNI EN 14384 con scarico automatico antigelo, con colonna a rottura prestabilita DN70</v>
          </cell>
          <cell r="C18382" t="str">
            <v>cad</v>
          </cell>
          <cell r="D18382" t="str">
            <v>45,90</v>
          </cell>
        </row>
        <row r="18383">
          <cell r="A18383" t="str">
            <v>1M.12.020.0040.r</v>
          </cell>
          <cell r="B18383" t="str">
            <v>- completamento: cassetta antincendio per idrante soprasuolo UNI EN 671/2 DN 45 in acciaio inox, completa di lancia in rame con valvola, manichetta UNI 9487 approvata dal Ministero degli Interni colore bianco da 20 m, raccordi, manicotti copri-raccordo, sella di supporto, chiave di manovra e vetro safe-crash</v>
          </cell>
          <cell r="C18383" t="str">
            <v>cad</v>
          </cell>
          <cell r="D18383" t="str">
            <v>219,11</v>
          </cell>
        </row>
        <row r="18384">
          <cell r="A18384" t="str">
            <v>1M.12.020.0050</v>
          </cell>
          <cell r="B18384" t="str">
            <v>Idranti antincendio sottosuolo in ghisa con scarico automatico antigelo verniciati di nero con valvola, flangia d'appoggio, dispositivo di manovra, tappo e catene:</v>
          </cell>
          <cell r="C18384"/>
          <cell r="D18384"/>
        </row>
        <row r="18385">
          <cell r="A18385" t="str">
            <v>1M.12.020.0050.a</v>
          </cell>
          <cell r="B18385" t="str">
            <v>- DN80 con 1 attacco UNI 70</v>
          </cell>
          <cell r="C18385" t="str">
            <v>cad</v>
          </cell>
          <cell r="D18385" t="str">
            <v>241,33</v>
          </cell>
        </row>
        <row r="18386">
          <cell r="A18386" t="str">
            <v>1M.12.020.0050.b</v>
          </cell>
          <cell r="B18386" t="str">
            <v>- DN80 con 1 attacco a baionetta UNI 70</v>
          </cell>
          <cell r="C18386" t="str">
            <v>cad</v>
          </cell>
          <cell r="D18386" t="str">
            <v>249,54</v>
          </cell>
        </row>
        <row r="18387">
          <cell r="A18387" t="str">
            <v>1M.12.020.0050.c</v>
          </cell>
          <cell r="B18387" t="str">
            <v>- completamento: collo di cigno con attacco UNI 70 e 1 presa orientabile UNI 70 con saracinesca per idrante antincendio sottosuolo in ghisa con scarico automatico antigelo</v>
          </cell>
          <cell r="C18387" t="str">
            <v>cad</v>
          </cell>
          <cell r="D18387" t="str">
            <v>147,48</v>
          </cell>
        </row>
        <row r="18388">
          <cell r="A18388" t="str">
            <v>1M.12.020.0050.d</v>
          </cell>
          <cell r="B18388" t="str">
            <v>- completamento: collo di cigno con attacco a baionetta e 1 presa orientabile UNI 70 con saracinesca per idrante antincendio sottosuolo in ghisa con scarico automatico antigelo</v>
          </cell>
          <cell r="C18388" t="str">
            <v>cad</v>
          </cell>
          <cell r="D18388" t="str">
            <v>155,66</v>
          </cell>
        </row>
        <row r="18389">
          <cell r="A18389" t="str">
            <v>1M.12.020.0050.e</v>
          </cell>
          <cell r="B18389" t="str">
            <v>- completamento: collo di cigno con attacco UNI 70 e 2 prese orientabili UNI 70 con saracinesca per idrante antincendio sottosuolo in ghisa con scarico automatico antigelo</v>
          </cell>
          <cell r="C18389" t="str">
            <v>cad</v>
          </cell>
          <cell r="D18389" t="str">
            <v>225,34</v>
          </cell>
        </row>
        <row r="18390">
          <cell r="A18390" t="str">
            <v>1M.12.020.0050.f</v>
          </cell>
          <cell r="B18390" t="str">
            <v>- completamento: collo di cigno con attacco a baionetta e 2 prese orientabili UNI 70 con saracinesca per idrante antincendio sottosuolo in ghisa con scarico automatico antigelo</v>
          </cell>
          <cell r="C18390" t="str">
            <v>cad</v>
          </cell>
          <cell r="D18390" t="str">
            <v>233,53</v>
          </cell>
        </row>
        <row r="18391">
          <cell r="A18391" t="str">
            <v>1M.12.020.0050.g</v>
          </cell>
          <cell r="B18391" t="str">
            <v>- completamento: chiusino stradale per idrante antincendio sottosuolo in ghisa con scarico automatico antigelo</v>
          </cell>
          <cell r="C18391" t="str">
            <v>cad</v>
          </cell>
          <cell r="D18391" t="str">
            <v>85,16</v>
          </cell>
        </row>
        <row r="18392">
          <cell r="A18392" t="str">
            <v>1M.12.020.0050.h</v>
          </cell>
          <cell r="B18392" t="str">
            <v>- completamento: chiave di manovra universale per idrante antincendio sottosuolo in ghisa con scarico automatico antigelo</v>
          </cell>
          <cell r="C18392" t="str">
            <v>cad</v>
          </cell>
          <cell r="D18392" t="str">
            <v>19,67</v>
          </cell>
        </row>
        <row r="18393">
          <cell r="A18393" t="str">
            <v>1M.12.020.0060</v>
          </cell>
          <cell r="B18393" t="str">
            <v>Gruppi attacco motopompa VV.F. UNI 70 verniciati di rosso, composti da: una saracinesca, valvola di ritegno, valvola di sicurezza e rubinetti idranti.</v>
          </cell>
          <cell r="C18393"/>
          <cell r="D18393"/>
        </row>
        <row r="18394">
          <cell r="A18394" t="str">
            <v>1M.12.020.0060.a</v>
          </cell>
          <cell r="B18394" t="str">
            <v>- con estremità filettate DN80 e 1 idrante</v>
          </cell>
          <cell r="C18394" t="str">
            <v>cad</v>
          </cell>
          <cell r="D18394" t="str">
            <v>344,93</v>
          </cell>
        </row>
        <row r="18395">
          <cell r="A18395" t="str">
            <v>1M.12.020.0060.b</v>
          </cell>
          <cell r="B18395" t="str">
            <v>- con estremità filettate DN80 e 2 idranti</v>
          </cell>
          <cell r="C18395" t="str">
            <v>cad</v>
          </cell>
          <cell r="D18395" t="str">
            <v>391,67</v>
          </cell>
        </row>
        <row r="18396">
          <cell r="A18396" t="str">
            <v>1M.12.020.0060.c</v>
          </cell>
          <cell r="B18396" t="str">
            <v>- con estremità filettate DN100 e 1 idrante</v>
          </cell>
          <cell r="C18396" t="str">
            <v>cad</v>
          </cell>
          <cell r="D18396" t="str">
            <v>407,24</v>
          </cell>
        </row>
        <row r="18397">
          <cell r="A18397" t="str">
            <v>1M.12.020.0060.d</v>
          </cell>
          <cell r="B18397" t="str">
            <v>- con estremità filettate DN100 e 2 idranti</v>
          </cell>
          <cell r="C18397" t="str">
            <v>cad</v>
          </cell>
          <cell r="D18397" t="str">
            <v>472,00</v>
          </cell>
        </row>
        <row r="18398">
          <cell r="A18398" t="str">
            <v>1M.12.020.0060.e</v>
          </cell>
          <cell r="B18398" t="str">
            <v>- con estremità flangiate DN80 e 1 idrante</v>
          </cell>
          <cell r="C18398" t="str">
            <v>cad</v>
          </cell>
          <cell r="D18398" t="str">
            <v>374,45</v>
          </cell>
        </row>
        <row r="18399">
          <cell r="A18399" t="str">
            <v>1M.12.020.0060.f</v>
          </cell>
          <cell r="B18399" t="str">
            <v>- con estremità flangiate DN80 e 2 idranti</v>
          </cell>
          <cell r="C18399" t="str">
            <v>cad</v>
          </cell>
          <cell r="D18399" t="str">
            <v>413,80</v>
          </cell>
        </row>
        <row r="18400">
          <cell r="A18400" t="str">
            <v>1M.12.020.0060.g</v>
          </cell>
          <cell r="B18400" t="str">
            <v>- con estremità flangiate DN100 e 1 idrante</v>
          </cell>
          <cell r="C18400" t="str">
            <v>cad</v>
          </cell>
          <cell r="D18400" t="str">
            <v>444,13</v>
          </cell>
        </row>
        <row r="18401">
          <cell r="A18401" t="str">
            <v>1M.12.020.0060.h</v>
          </cell>
          <cell r="B18401" t="str">
            <v>- con estremità flangiate DN100 e 2 idranti</v>
          </cell>
          <cell r="C18401" t="str">
            <v>cad</v>
          </cell>
          <cell r="D18401" t="str">
            <v>508,87</v>
          </cell>
        </row>
        <row r="18402">
          <cell r="A18402" t="str">
            <v>1M.12.020.0060.i</v>
          </cell>
          <cell r="B18402" t="str">
            <v>- con estremità flangiate DN125 e 2 idranti</v>
          </cell>
          <cell r="C18402" t="str">
            <v>cad</v>
          </cell>
          <cell r="D18402" t="str">
            <v>986,80</v>
          </cell>
        </row>
        <row r="18403">
          <cell r="A18403" t="str">
            <v>1M.12.020.0060.j</v>
          </cell>
          <cell r="B18403" t="str">
            <v>- con estremità flangiate DN125 e 3 idranti</v>
          </cell>
          <cell r="C18403" t="str">
            <v>cad</v>
          </cell>
          <cell r="D18403" t="str">
            <v>1.097,45</v>
          </cell>
        </row>
        <row r="18404">
          <cell r="A18404" t="str">
            <v>1M.12.020.0060.k</v>
          </cell>
          <cell r="B18404" t="str">
            <v>- con estremità flangiate DN125 e 4 idranti</v>
          </cell>
          <cell r="C18404" t="str">
            <v>cad</v>
          </cell>
          <cell r="D18404" t="str">
            <v>1.171,24</v>
          </cell>
        </row>
        <row r="18405">
          <cell r="A18405" t="str">
            <v>1M.12.020.0060.l</v>
          </cell>
          <cell r="B18405" t="str">
            <v>- con estremità flangiate DN150 e 2 idranti</v>
          </cell>
          <cell r="C18405" t="str">
            <v>cad</v>
          </cell>
          <cell r="D18405" t="str">
            <v>1.120,42</v>
          </cell>
        </row>
        <row r="18406">
          <cell r="A18406" t="str">
            <v>1M.12.020.0060.m</v>
          </cell>
          <cell r="B18406" t="str">
            <v>- con estremità flangiate DN150 e 3 idranti</v>
          </cell>
          <cell r="C18406" t="str">
            <v>cad</v>
          </cell>
          <cell r="D18406" t="str">
            <v>1.320,42</v>
          </cell>
        </row>
        <row r="18407">
          <cell r="A18407" t="str">
            <v>1M.12.020.0060.n</v>
          </cell>
          <cell r="B18407" t="str">
            <v>- con estremità flangiate DN150 e 4 idranti</v>
          </cell>
          <cell r="C18407" t="str">
            <v>cad</v>
          </cell>
          <cell r="D18407" t="str">
            <v>1.404,85</v>
          </cell>
        </row>
        <row r="18408">
          <cell r="A18408" t="str">
            <v>1M.12.020.0060.o</v>
          </cell>
          <cell r="B18408" t="str">
            <v>- completamento: cassetta da incasso in acciaio zincato con portello in alluminio e vetro safe-crash per gruppo attacco motopompa fino a DN100</v>
          </cell>
          <cell r="C18408" t="str">
            <v>cad</v>
          </cell>
          <cell r="D18408" t="str">
            <v>155,58</v>
          </cell>
        </row>
        <row r="18409">
          <cell r="A18409" t="str">
            <v>1M.12.020.0060.p</v>
          </cell>
          <cell r="B18409" t="str">
            <v>- completamento: cassetta da incasso in acciaio zincato con portello in alluminio e vetro safe-crash per gruppo attacco motopompa oltre DN100</v>
          </cell>
          <cell r="C18409" t="str">
            <v>cad</v>
          </cell>
          <cell r="D18409" t="str">
            <v>197,79</v>
          </cell>
        </row>
        <row r="18410">
          <cell r="A18410" t="str">
            <v>1M.12.020.0060.q</v>
          </cell>
          <cell r="B18410" t="str">
            <v>- completamento: cassetta sporgente in acciaio verniciato di rosso con portello in alluminio e vetro safe-crash per gruppo attacco motopompa fino a DN100</v>
          </cell>
          <cell r="C18410" t="str">
            <v>cad</v>
          </cell>
          <cell r="D18410" t="str">
            <v>162,14</v>
          </cell>
        </row>
        <row r="18411">
          <cell r="A18411" t="str">
            <v>1M.12.020.0060.r</v>
          </cell>
          <cell r="B18411" t="str">
            <v>- completamento: cassetta sporgente in acciaio verniciato di rosso con portello in alluminio e vetro safe-crash per gruppo attacco motopompa oltre DN 100</v>
          </cell>
          <cell r="C18411" t="str">
            <v>cad</v>
          </cell>
          <cell r="D18411" t="str">
            <v>220,76</v>
          </cell>
        </row>
        <row r="18412">
          <cell r="A18412" t="str">
            <v>1M.12.020.0060.s</v>
          </cell>
          <cell r="B18412" t="str">
            <v>- completamento: cassetta da esterno in acciaio inox con portello in alluminio e vetro safe-crash per gruppo attacco motopompa fino a DN100</v>
          </cell>
          <cell r="C18412" t="str">
            <v>cad</v>
          </cell>
          <cell r="D18412" t="str">
            <v>293,30</v>
          </cell>
        </row>
        <row r="18413">
          <cell r="A18413" t="str">
            <v>1M.12.020.0060.t</v>
          </cell>
          <cell r="B18413" t="str">
            <v>- completamento: cassetta da esterno in acciaio inox con portello in alluminio e vetro safe-crash per gruppo attacco motopompa oltre DN100</v>
          </cell>
          <cell r="C18413" t="str">
            <v>cad</v>
          </cell>
          <cell r="D18413" t="str">
            <v>383,06</v>
          </cell>
        </row>
        <row r="18414">
          <cell r="A18414" t="str">
            <v>1M.12.020.0060.u</v>
          </cell>
          <cell r="B18414" t="str">
            <v>- completamento: cassetta da esterno in acciaio inox verniciato di rosso con portello in alluminio e vetro safe-crash per gruppo attacco motopompa fino a DN100</v>
          </cell>
          <cell r="C18414" t="str">
            <v>cad</v>
          </cell>
          <cell r="D18414" t="str">
            <v>311,33</v>
          </cell>
        </row>
        <row r="18415">
          <cell r="A18415" t="str">
            <v>1M.12.020.0060.v</v>
          </cell>
          <cell r="B18415" t="str">
            <v>- completamento: cassetta da esterno in acciaio inox verniciato di rosso con portello in alluminio e vetro safe-crash per gruppo attacco motopompa otre DN100</v>
          </cell>
          <cell r="C18415" t="str">
            <v>cad</v>
          </cell>
          <cell r="D18415" t="str">
            <v>419,13</v>
          </cell>
        </row>
        <row r="18416">
          <cell r="A18416" t="str">
            <v>1M.12.020.0060.w</v>
          </cell>
          <cell r="B18416" t="str">
            <v>- con estremità filettate DN50 e 1 idrante</v>
          </cell>
          <cell r="C18416" t="str">
            <v>cad</v>
          </cell>
          <cell r="D18416" t="str">
            <v>268,70</v>
          </cell>
        </row>
        <row r="18417">
          <cell r="A18417" t="str">
            <v>1M.12.020.0060.x</v>
          </cell>
          <cell r="B18417" t="str">
            <v>- con estremità filettate DN65 e 1 idrante</v>
          </cell>
          <cell r="C18417" t="str">
            <v>cad</v>
          </cell>
          <cell r="D18417" t="str">
            <v>293,29</v>
          </cell>
        </row>
        <row r="18418">
          <cell r="A18418" t="str">
            <v>1M.12.020.0060.y</v>
          </cell>
          <cell r="B18418" t="str">
            <v>- con estremità flangiate DN50 e 1 idrante</v>
          </cell>
          <cell r="C18418" t="str">
            <v>cad</v>
          </cell>
          <cell r="D18418" t="str">
            <v>308,86</v>
          </cell>
        </row>
        <row r="18419">
          <cell r="A18419" t="str">
            <v>1M.12.020.0060.z</v>
          </cell>
          <cell r="B18419" t="str">
            <v>- con estremità flangiate DN65 e 1 idrante</v>
          </cell>
          <cell r="C18419" t="str">
            <v>cad</v>
          </cell>
          <cell r="D18419" t="str">
            <v>321,16</v>
          </cell>
        </row>
        <row r="18420">
          <cell r="A18420" t="str">
            <v>1M.12.030</v>
          </cell>
          <cell r="B18420" t="str">
            <v>APPARECCHIATURE PER IMPIANTI ANTINCENDIO SPRINKLER</v>
          </cell>
          <cell r="C18420"/>
          <cell r="D18420"/>
        </row>
        <row r="18421">
          <cell r="A18421" t="str">
            <v>1M.12.030.0010</v>
          </cell>
          <cell r="B18421" t="str">
            <v>Stazioni di controllo per impianti sprinkler a umido secondo UNI EN 12845 e UL/FM, composti da saracinesca PN 16 con disco gommato, valvola a secco con trim, flussostato, pressostato, campana elettrica e campana idraulica con filtro:</v>
          </cell>
          <cell r="C18421"/>
          <cell r="D18421"/>
        </row>
        <row r="18422">
          <cell r="A18422" t="str">
            <v>1M.12.030.0010.a</v>
          </cell>
          <cell r="B18422" t="str">
            <v>- sistema a pressione costante DN80</v>
          </cell>
          <cell r="C18422" t="str">
            <v>cad</v>
          </cell>
          <cell r="D18422" t="str">
            <v>2.144,07</v>
          </cell>
        </row>
        <row r="18423">
          <cell r="A18423" t="str">
            <v>1M.12.030.0010.b</v>
          </cell>
          <cell r="B18423" t="str">
            <v>- sistema a pressione costante DN100</v>
          </cell>
          <cell r="C18423" t="str">
            <v>cad</v>
          </cell>
          <cell r="D18423" t="str">
            <v>2.219,84</v>
          </cell>
        </row>
        <row r="18424">
          <cell r="A18424" t="str">
            <v>1M.12.030.0010.c</v>
          </cell>
          <cell r="B18424" t="str">
            <v>- sistema a pressione costante DN150</v>
          </cell>
          <cell r="C18424" t="str">
            <v>cad</v>
          </cell>
          <cell r="D18424" t="str">
            <v>2.557,31</v>
          </cell>
        </row>
        <row r="18425">
          <cell r="A18425" t="str">
            <v>1M.12.030.0010.d</v>
          </cell>
          <cell r="B18425" t="str">
            <v>- sistema a pressione costante DN200</v>
          </cell>
          <cell r="C18425" t="str">
            <v>cad</v>
          </cell>
          <cell r="D18425" t="str">
            <v>2.665,33</v>
          </cell>
        </row>
        <row r="18426">
          <cell r="A18426" t="str">
            <v>1M.12.030.0010.e</v>
          </cell>
          <cell r="B18426" t="str">
            <v>- sistema a pressione variabile DN80</v>
          </cell>
          <cell r="C18426" t="str">
            <v>cad</v>
          </cell>
          <cell r="D18426" t="str">
            <v>2.334,07</v>
          </cell>
        </row>
        <row r="18427">
          <cell r="A18427" t="str">
            <v>1M.12.030.0010.f</v>
          </cell>
          <cell r="B18427" t="str">
            <v>- sistema a pressione variabile DN100</v>
          </cell>
          <cell r="C18427" t="str">
            <v>cad</v>
          </cell>
          <cell r="D18427" t="str">
            <v>2.409,86</v>
          </cell>
        </row>
        <row r="18428">
          <cell r="A18428" t="str">
            <v>1M.12.030.0010.g</v>
          </cell>
          <cell r="B18428" t="str">
            <v>- sistema a pressione variabile DN150</v>
          </cell>
          <cell r="C18428" t="str">
            <v>cad</v>
          </cell>
          <cell r="D18428" t="str">
            <v>2.747,34</v>
          </cell>
        </row>
        <row r="18429">
          <cell r="A18429" t="str">
            <v>1M.12.030.0010.h</v>
          </cell>
          <cell r="B18429" t="str">
            <v>- sistema a pressione variabile DN200</v>
          </cell>
          <cell r="C18429" t="str">
            <v>cad</v>
          </cell>
          <cell r="D18429" t="str">
            <v>2.855,34</v>
          </cell>
        </row>
        <row r="18430">
          <cell r="A18430" t="str">
            <v>1M.12.030.0020</v>
          </cell>
          <cell r="B18430" t="str">
            <v>Stazioni di controllo per impianti sprinkler a secco secondo UNI EN 12845 e UL/FM, composti da saracinesca PN 16 con disco gommato, valvola ad umido con trim, pressostati per aria e acqua, gruppo acceleratore / anti-bagnamento con trim, dispositivo mantenimento aria con trim, campana elettrica, campana idraulica con filtro:</v>
          </cell>
          <cell r="C18430"/>
          <cell r="D18430"/>
        </row>
        <row r="18431">
          <cell r="A18431" t="str">
            <v>1M.12.030.0020.a</v>
          </cell>
          <cell r="B18431" t="str">
            <v>- DN80</v>
          </cell>
          <cell r="C18431" t="str">
            <v>cad</v>
          </cell>
          <cell r="D18431" t="str">
            <v>3.906,66</v>
          </cell>
        </row>
        <row r="18432">
          <cell r="A18432" t="str">
            <v>1M.12.030.0020.b</v>
          </cell>
          <cell r="B18432" t="str">
            <v>- DN100</v>
          </cell>
          <cell r="C18432" t="str">
            <v>cad</v>
          </cell>
          <cell r="D18432" t="str">
            <v>4.114,13</v>
          </cell>
        </row>
        <row r="18433">
          <cell r="A18433" t="str">
            <v>1M.12.030.0020.c</v>
          </cell>
          <cell r="B18433" t="str">
            <v>- DN150</v>
          </cell>
          <cell r="C18433" t="str">
            <v>cad</v>
          </cell>
          <cell r="D18433" t="str">
            <v>4.653,29</v>
          </cell>
        </row>
        <row r="18434">
          <cell r="A18434" t="str">
            <v>1M.12.030.0020.d</v>
          </cell>
          <cell r="B18434" t="str">
            <v>- accessorio: mini-compressore d'aria del tipo senz'olio da 0,18 kW - alimentazione 220 V - 50 Hz - 1f</v>
          </cell>
          <cell r="C18434" t="str">
            <v>cad</v>
          </cell>
          <cell r="D18434" t="str">
            <v>1.976,22</v>
          </cell>
        </row>
        <row r="18435">
          <cell r="A18435" t="str">
            <v>1M.12.030.0030</v>
          </cell>
          <cell r="B18435" t="str">
            <v>Stazioni di controllo per impianti sprinkler a diluvio con attuazione elettrica secondo UNI EN 12845 e UL/FM, composti da saracinesca PN 16 con disco gommato, valvola a diluvio con trim, rivelatori, pressostato, campana elettrica, campana idraulica con filtro:</v>
          </cell>
          <cell r="C18435"/>
          <cell r="D18435"/>
        </row>
        <row r="18436">
          <cell r="A18436" t="str">
            <v>1M.12.030.0030.a</v>
          </cell>
          <cell r="B18436" t="str">
            <v>- DN40</v>
          </cell>
          <cell r="C18436" t="str">
            <v>cad</v>
          </cell>
          <cell r="D18436" t="str">
            <v>2.767,77</v>
          </cell>
        </row>
        <row r="18437">
          <cell r="A18437" t="str">
            <v>1M.12.030.0030.b</v>
          </cell>
          <cell r="B18437" t="str">
            <v>- DN50</v>
          </cell>
          <cell r="C18437" t="str">
            <v>cad</v>
          </cell>
          <cell r="D18437" t="str">
            <v>3.197,74</v>
          </cell>
        </row>
        <row r="18438">
          <cell r="A18438" t="str">
            <v>1M.12.030.0030.c</v>
          </cell>
          <cell r="B18438" t="str">
            <v>- DN80</v>
          </cell>
          <cell r="C18438" t="str">
            <v>cad</v>
          </cell>
          <cell r="D18438" t="str">
            <v>3.778,13</v>
          </cell>
        </row>
        <row r="18439">
          <cell r="A18439" t="str">
            <v>1M.12.030.0030.d</v>
          </cell>
          <cell r="B18439" t="str">
            <v>- DN100</v>
          </cell>
          <cell r="C18439" t="str">
            <v>cad</v>
          </cell>
          <cell r="D18439" t="str">
            <v>4.219,82</v>
          </cell>
        </row>
        <row r="18440">
          <cell r="A18440" t="str">
            <v>1M.12.030.0030.e</v>
          </cell>
          <cell r="B18440" t="str">
            <v>- DN150</v>
          </cell>
          <cell r="C18440" t="str">
            <v>cad</v>
          </cell>
          <cell r="D18440" t="str">
            <v>4.495,44</v>
          </cell>
        </row>
        <row r="18441">
          <cell r="A18441" t="str">
            <v>1M.12.030.0030.f</v>
          </cell>
          <cell r="B18441" t="str">
            <v>- DN200</v>
          </cell>
          <cell r="C18441" t="str">
            <v>cad</v>
          </cell>
          <cell r="D18441" t="str">
            <v>7.820,67</v>
          </cell>
        </row>
        <row r="18442">
          <cell r="A18442" t="str">
            <v>1M.12.030.0030.g</v>
          </cell>
          <cell r="B18442" t="str">
            <v>- accessorio: pannello di controllo</v>
          </cell>
          <cell r="C18442" t="str">
            <v>cad</v>
          </cell>
          <cell r="D18442" t="str">
            <v>1.490,93</v>
          </cell>
        </row>
        <row r="18443">
          <cell r="A18443" t="str">
            <v>1M.12.030.0040</v>
          </cell>
          <cell r="B18443" t="str">
            <v>Stazioni di controllo per impianti sprinkler a diluvio a pre-allarme con attuazione elettrica secondo UNI EN 12845 e UL/FM, composti da saracinesca PN 16 con disco gommato, valvola a diluvio con trim, valvola di ritegno con trim, rivelatori, pressostati, campana elettrica, campana idraulica con filtro:</v>
          </cell>
          <cell r="C18443"/>
          <cell r="D18443"/>
        </row>
        <row r="18444">
          <cell r="A18444" t="str">
            <v>1M.12.030.0040.a</v>
          </cell>
          <cell r="B18444" t="str">
            <v>- DN80</v>
          </cell>
          <cell r="C18444" t="str">
            <v>cad</v>
          </cell>
          <cell r="D18444" t="str">
            <v>4.644,09</v>
          </cell>
        </row>
        <row r="18445">
          <cell r="A18445" t="str">
            <v>1M.12.030.0040.b</v>
          </cell>
          <cell r="B18445" t="str">
            <v>- DN100</v>
          </cell>
          <cell r="C18445" t="str">
            <v>cad</v>
          </cell>
          <cell r="D18445" t="str">
            <v>4.931,45</v>
          </cell>
        </row>
        <row r="18446">
          <cell r="A18446" t="str">
            <v>1M.12.030.0040.c</v>
          </cell>
          <cell r="B18446" t="str">
            <v>- DN150</v>
          </cell>
          <cell r="C18446" t="str">
            <v>cad</v>
          </cell>
          <cell r="D18446" t="str">
            <v>5.379,20</v>
          </cell>
        </row>
        <row r="18447">
          <cell r="A18447" t="str">
            <v>1M.12.030.0040.d</v>
          </cell>
          <cell r="B18447" t="str">
            <v>- DN200</v>
          </cell>
          <cell r="C18447" t="str">
            <v>cad</v>
          </cell>
          <cell r="D18447" t="str">
            <v>8.704,44</v>
          </cell>
        </row>
        <row r="18448">
          <cell r="A18448" t="str">
            <v>1M.12.030.0040.e</v>
          </cell>
          <cell r="B18448" t="str">
            <v>- accessorio: pannello di controllo</v>
          </cell>
          <cell r="C18448" t="str">
            <v>cad</v>
          </cell>
          <cell r="D18448" t="str">
            <v>1.490,93</v>
          </cell>
        </row>
        <row r="18449">
          <cell r="A18449" t="str">
            <v>1M.12.030.0050</v>
          </cell>
          <cell r="B18449" t="str">
            <v>Ugelli sprinkler con bulbo in vetro per temperatura d'intervento fino a 182 °C a risposta standard (RTI&gt;80) o senza bulbo:</v>
          </cell>
          <cell r="C18449"/>
          <cell r="D18449"/>
        </row>
        <row r="18450">
          <cell r="A18450" t="str">
            <v>1M.12.030.0050.a</v>
          </cell>
          <cell r="B18450" t="str">
            <v>- tipo in alto o in basso finitura ottone da 1/2" - K=80</v>
          </cell>
          <cell r="C18450" t="str">
            <v>cad</v>
          </cell>
          <cell r="D18450" t="str">
            <v>6,11</v>
          </cell>
        </row>
        <row r="18451">
          <cell r="A18451" t="str">
            <v>1M.12.030.0050.b</v>
          </cell>
          <cell r="B18451" t="str">
            <v>- tipo in alto o in basso finitura ottone da 3/4" - K=115</v>
          </cell>
          <cell r="C18451" t="str">
            <v>cad</v>
          </cell>
          <cell r="D18451" t="str">
            <v>7,16</v>
          </cell>
        </row>
        <row r="18452">
          <cell r="A18452" t="str">
            <v>1M.12.030.0050.c</v>
          </cell>
          <cell r="B18452" t="str">
            <v>- tipo in alto o in basso finitura cromato da 1/2" - K=80</v>
          </cell>
          <cell r="C18452" t="str">
            <v>cad</v>
          </cell>
          <cell r="D18452" t="str">
            <v>7,93</v>
          </cell>
        </row>
        <row r="18453">
          <cell r="A18453" t="str">
            <v>1M.12.030.0050.d</v>
          </cell>
          <cell r="B18453" t="str">
            <v>- tipo in alto o in basso finitura cromato da 3/4" - K=115</v>
          </cell>
          <cell r="C18453" t="str">
            <v>cad</v>
          </cell>
          <cell r="D18453" t="str">
            <v>10,26</v>
          </cell>
        </row>
        <row r="18454">
          <cell r="A18454" t="str">
            <v>1M.12.030.0050.e</v>
          </cell>
          <cell r="B18454" t="str">
            <v>- tipo in alto o in basso finitura bianco da 1/2" - K=80</v>
          </cell>
          <cell r="C18454" t="str">
            <v>cad</v>
          </cell>
          <cell r="D18454" t="str">
            <v>8,69</v>
          </cell>
        </row>
        <row r="18455">
          <cell r="A18455" t="str">
            <v>1M.12.030.0050.f</v>
          </cell>
          <cell r="B18455" t="str">
            <v>- tipo in alto o in basso finitura bianco da 3/4" - K=115</v>
          </cell>
          <cell r="C18455" t="str">
            <v>cad</v>
          </cell>
          <cell r="D18455" t="str">
            <v>10,81</v>
          </cell>
        </row>
        <row r="18456">
          <cell r="A18456" t="str">
            <v>1M.12.030.0050.g</v>
          </cell>
          <cell r="B18456" t="str">
            <v>- tipo laterale finitura ottone da 1/2" - K=80</v>
          </cell>
          <cell r="C18456" t="str">
            <v>cad</v>
          </cell>
          <cell r="D18456" t="str">
            <v>12,40</v>
          </cell>
        </row>
        <row r="18457">
          <cell r="A18457" t="str">
            <v>1M.12.030.0050.h</v>
          </cell>
          <cell r="B18457" t="str">
            <v>- tipo laterale finitura cromato da 1/2" - K=80</v>
          </cell>
          <cell r="C18457" t="str">
            <v>cad</v>
          </cell>
          <cell r="D18457" t="str">
            <v>14,00</v>
          </cell>
        </row>
        <row r="18458">
          <cell r="A18458" t="str">
            <v>1M.12.030.0050.i</v>
          </cell>
          <cell r="B18458" t="str">
            <v>- tipo laterale finitura bianco da 1/2" - K=80</v>
          </cell>
          <cell r="C18458" t="str">
            <v>cad</v>
          </cell>
          <cell r="D18458" t="str">
            <v>14,42</v>
          </cell>
        </row>
        <row r="18459">
          <cell r="A18459" t="str">
            <v>1M.12.030.0060</v>
          </cell>
          <cell r="B18459" t="str">
            <v>Accessori e completamenti per impianti sprinkler:</v>
          </cell>
          <cell r="C18459"/>
          <cell r="D18459"/>
        </row>
        <row r="18460">
          <cell r="A18460" t="str">
            <v>1M.12.030.0060.a</v>
          </cell>
          <cell r="B18460" t="str">
            <v>- indicatore di flusso a ritardo regolabile per tubazioni fino a DN80</v>
          </cell>
          <cell r="C18460" t="str">
            <v>cad</v>
          </cell>
          <cell r="D18460" t="str">
            <v>129,18</v>
          </cell>
        </row>
        <row r="18461">
          <cell r="A18461" t="str">
            <v>1M.12.030.0060.b</v>
          </cell>
          <cell r="B18461" t="str">
            <v>- indicatore di flusso a ritardo regolabile per tubazioni oltre DN80 fino a DN200</v>
          </cell>
          <cell r="C18461" t="str">
            <v>cad</v>
          </cell>
          <cell r="D18461" t="str">
            <v>162,33</v>
          </cell>
        </row>
        <row r="18462">
          <cell r="A18462" t="str">
            <v>1M.12.030.0060.c</v>
          </cell>
          <cell r="B18462" t="str">
            <v>- indicatore di flusso a ritardo regolabile per tubazioni oltre DN200</v>
          </cell>
          <cell r="C18462" t="str">
            <v>cad</v>
          </cell>
          <cell r="D18462" t="str">
            <v>339,66</v>
          </cell>
        </row>
        <row r="18463">
          <cell r="A18463" t="str">
            <v>1M.12.030.0060.d</v>
          </cell>
          <cell r="B18463" t="str">
            <v>- pressostato d'allarme regolabile a 1 contatto</v>
          </cell>
          <cell r="C18463" t="str">
            <v>cad</v>
          </cell>
          <cell r="D18463" t="str">
            <v>85,27</v>
          </cell>
        </row>
        <row r="18464">
          <cell r="A18464" t="str">
            <v>1M.12.030.0060.e</v>
          </cell>
          <cell r="B18464" t="str">
            <v>- pressostato d'allarme regolabile a 2 contatti</v>
          </cell>
          <cell r="C18464" t="str">
            <v>cad</v>
          </cell>
          <cell r="D18464" t="str">
            <v>98,25</v>
          </cell>
        </row>
        <row r="18465">
          <cell r="A18465" t="str">
            <v>1M.12.030.0060.f</v>
          </cell>
          <cell r="B18465" t="str">
            <v>- valvola di scarico automatico per sistema a secco da 3/4"</v>
          </cell>
          <cell r="C18465" t="str">
            <v>cad</v>
          </cell>
          <cell r="D18465" t="str">
            <v>90,08</v>
          </cell>
        </row>
        <row r="18466">
          <cell r="A18466" t="str">
            <v>1M.12.030.0060.g</v>
          </cell>
          <cell r="B18466" t="str">
            <v>- dispositivo di prova impianto da 1" con valvola di sicurezza</v>
          </cell>
          <cell r="C18466" t="str">
            <v>cad</v>
          </cell>
          <cell r="D18466" t="str">
            <v>108,20</v>
          </cell>
        </row>
        <row r="18467">
          <cell r="A18467" t="str">
            <v>1M.12.030.0060.h</v>
          </cell>
          <cell r="B18467" t="str">
            <v>- micro-interruttore per saracinesche</v>
          </cell>
          <cell r="C18467" t="str">
            <v>cad</v>
          </cell>
          <cell r="D18467" t="str">
            <v>105,82</v>
          </cell>
        </row>
        <row r="18468">
          <cell r="A18468" t="str">
            <v>1M.12.030.0060.i</v>
          </cell>
          <cell r="B18468" t="str">
            <v>- indicatore di posizione per saracinesche</v>
          </cell>
          <cell r="C18468" t="str">
            <v>cad</v>
          </cell>
          <cell r="D18468" t="str">
            <v>587,48</v>
          </cell>
        </row>
        <row r="18469">
          <cell r="A18469" t="str">
            <v>1M.12.030.0060.j</v>
          </cell>
          <cell r="B18469" t="str">
            <v>- rosetta per ugello in acciaio verniciato diametro 70÷100 mm</v>
          </cell>
          <cell r="C18469" t="str">
            <v>cad</v>
          </cell>
          <cell r="D18469" t="str">
            <v>4,41</v>
          </cell>
        </row>
        <row r="18470">
          <cell r="A18470" t="str">
            <v>1M.12.030.0060.k</v>
          </cell>
          <cell r="B18470" t="str">
            <v>- rosetta per ugello in acciaio inox diametro 70÷100 mm</v>
          </cell>
          <cell r="C18470" t="str">
            <v>cad</v>
          </cell>
          <cell r="D18470" t="str">
            <v>7,19</v>
          </cell>
        </row>
        <row r="18471">
          <cell r="A18471" t="str">
            <v>1M.12.030.0060.l</v>
          </cell>
          <cell r="B18471" t="str">
            <v>- chiave per montaggio ugello</v>
          </cell>
          <cell r="C18471" t="str">
            <v>cad</v>
          </cell>
          <cell r="D18471" t="str">
            <v>2,76</v>
          </cell>
        </row>
        <row r="18472">
          <cell r="A18472" t="str">
            <v>1M.12.030.0060.m</v>
          </cell>
          <cell r="B18472" t="str">
            <v>- cassetta vuota per 12 ugelli</v>
          </cell>
          <cell r="C18472" t="str">
            <v>cad</v>
          </cell>
          <cell r="D18472" t="str">
            <v>27,83</v>
          </cell>
        </row>
        <row r="18473">
          <cell r="A18473" t="str">
            <v>1M.12.030.0060.n</v>
          </cell>
          <cell r="B18473" t="str">
            <v>- cassetta vuota per 24 ugelli</v>
          </cell>
          <cell r="C18473" t="str">
            <v>cad</v>
          </cell>
          <cell r="D18473" t="str">
            <v>38,95</v>
          </cell>
        </row>
        <row r="18474">
          <cell r="A18474" t="str">
            <v>1M.12.030.0060.o</v>
          </cell>
          <cell r="B18474" t="str">
            <v>- cassetta vuota per 36 ugelli</v>
          </cell>
          <cell r="C18474" t="str">
            <v>cad</v>
          </cell>
          <cell r="D18474" t="str">
            <v>50,69</v>
          </cell>
        </row>
        <row r="18475">
          <cell r="A18475" t="str">
            <v>1M.12.040</v>
          </cell>
          <cell r="B18475" t="str">
            <v>APPARECCHIATURE PER IMPIANTI ANTINCENDIO A GAS</v>
          </cell>
          <cell r="C18475"/>
          <cell r="D18475"/>
        </row>
        <row r="18476">
          <cell r="A18476" t="str">
            <v>1M.12.040.0010</v>
          </cell>
          <cell r="B18476" t="str">
            <v>Batterie di bombole per gas HFC 125, composte da:</v>
          </cell>
          <cell r="C18476"/>
          <cell r="D18476"/>
        </row>
        <row r="18477">
          <cell r="A18477" t="str">
            <v>1M.12.040.0010.a</v>
          </cell>
          <cell r="B18477" t="str">
            <v>- n° 1 bombola da 30 l</v>
          </cell>
          <cell r="C18477" t="str">
            <v>cad</v>
          </cell>
          <cell r="D18477" t="str">
            <v>1.689,12</v>
          </cell>
        </row>
        <row r="18478">
          <cell r="A18478" t="str">
            <v>1M.12.040.0010.b</v>
          </cell>
          <cell r="B18478" t="str">
            <v>- n° 1 bombola da 60 l</v>
          </cell>
          <cell r="C18478" t="str">
            <v>cad</v>
          </cell>
          <cell r="D18478" t="str">
            <v>1.850,05</v>
          </cell>
        </row>
        <row r="18479">
          <cell r="A18479" t="str">
            <v>1M.12.040.0010.c</v>
          </cell>
          <cell r="B18479" t="str">
            <v>- n° 1 bombola da 125 l</v>
          </cell>
          <cell r="C18479" t="str">
            <v>cad</v>
          </cell>
          <cell r="D18479" t="str">
            <v>2.276,98</v>
          </cell>
        </row>
        <row r="18480">
          <cell r="A18480" t="str">
            <v>1M.12.040.0010.d</v>
          </cell>
          <cell r="B18480" t="str">
            <v>- n° 2 bombole da 125 l</v>
          </cell>
          <cell r="C18480" t="str">
            <v>cad</v>
          </cell>
          <cell r="D18480" t="str">
            <v>4.521,26</v>
          </cell>
        </row>
        <row r="18481">
          <cell r="A18481" t="str">
            <v>1M.12.040.0010.e</v>
          </cell>
          <cell r="B18481" t="str">
            <v>- n° 3 bombole da 125 l</v>
          </cell>
          <cell r="C18481" t="str">
            <v>cad</v>
          </cell>
          <cell r="D18481" t="str">
            <v>6.377,65</v>
          </cell>
        </row>
        <row r="18482">
          <cell r="A18482" t="str">
            <v>1M.12.040.0010.f</v>
          </cell>
          <cell r="B18482" t="str">
            <v>- n° 4 bombole da 125 l</v>
          </cell>
          <cell r="C18482" t="str">
            <v>cad</v>
          </cell>
          <cell r="D18482" t="str">
            <v>8.144,82</v>
          </cell>
        </row>
        <row r="18483">
          <cell r="A18483" t="str">
            <v>1M.12.040.0010.g</v>
          </cell>
          <cell r="B18483" t="str">
            <v>- n° 5 bombole da 125 l</v>
          </cell>
          <cell r="C18483" t="str">
            <v>cad</v>
          </cell>
          <cell r="D18483" t="str">
            <v>10.005,41</v>
          </cell>
        </row>
        <row r="18484">
          <cell r="A18484" t="str">
            <v>1M.12.040.0010.h</v>
          </cell>
          <cell r="B18484" t="str">
            <v>- n° 6 bombole da 125 l</v>
          </cell>
          <cell r="C18484" t="str">
            <v>cad</v>
          </cell>
          <cell r="D18484" t="str">
            <v>11.933,94</v>
          </cell>
        </row>
        <row r="18485">
          <cell r="A18485" t="str">
            <v>1M.12.040.0010.i</v>
          </cell>
          <cell r="B18485" t="str">
            <v>- n° 7 bombole da 125 l</v>
          </cell>
          <cell r="C18485" t="str">
            <v>cad</v>
          </cell>
          <cell r="D18485" t="str">
            <v>13.791,44</v>
          </cell>
        </row>
        <row r="18486">
          <cell r="A18486" t="str">
            <v>1M.12.040.0010.j</v>
          </cell>
          <cell r="B18486" t="str">
            <v>- n° 8 bombole da 125 l</v>
          </cell>
          <cell r="C18486" t="str">
            <v>cad</v>
          </cell>
          <cell r="D18486" t="str">
            <v>16.215,97</v>
          </cell>
        </row>
        <row r="18487">
          <cell r="A18487" t="str">
            <v>1M.12.040.0010.k</v>
          </cell>
          <cell r="B18487" t="str">
            <v>- n° 9 bombole da 125 l</v>
          </cell>
          <cell r="C18487" t="str">
            <v>cad</v>
          </cell>
          <cell r="D18487" t="str">
            <v>17.849,07</v>
          </cell>
        </row>
        <row r="18488">
          <cell r="A18488" t="str">
            <v>1M.12.040.0010.l</v>
          </cell>
          <cell r="B18488" t="str">
            <v>- n° 10 bombole da 125 l</v>
          </cell>
          <cell r="C18488" t="str">
            <v>cad</v>
          </cell>
          <cell r="D18488" t="str">
            <v>19.732,83</v>
          </cell>
        </row>
        <row r="18489">
          <cell r="A18489" t="str">
            <v>1M.12.040.0010.m</v>
          </cell>
          <cell r="B18489" t="str">
            <v>- n° 11 bombole da 125 l</v>
          </cell>
          <cell r="C18489" t="str">
            <v>cad</v>
          </cell>
          <cell r="D18489" t="str">
            <v>21.648,77</v>
          </cell>
        </row>
        <row r="18490">
          <cell r="A18490" t="str">
            <v>1M.12.040.0010.n</v>
          </cell>
          <cell r="B18490" t="str">
            <v>- n° 12 bombole da 125 l</v>
          </cell>
          <cell r="C18490" t="str">
            <v>cad</v>
          </cell>
          <cell r="D18490" t="str">
            <v>23.536,78</v>
          </cell>
        </row>
        <row r="18491">
          <cell r="A18491" t="str">
            <v>1M.12.040.0020</v>
          </cell>
          <cell r="B18491" t="str">
            <v>Collettori di distribuzione per gas HFC 125 in acciaio zincato API 5L sch. 40, completi di attacco per batteria bombole, attacco per valvola di sicurezza, attacchi di mandata, raccorderia varia e staffe.</v>
          </cell>
          <cell r="C18491"/>
          <cell r="D18491"/>
        </row>
        <row r="18492">
          <cell r="A18492" t="str">
            <v>1M.12.040.0020.a</v>
          </cell>
          <cell r="B18492" t="str">
            <v>- DN25</v>
          </cell>
          <cell r="C18492" t="str">
            <v>cad</v>
          </cell>
          <cell r="D18492" t="str">
            <v>68,85</v>
          </cell>
        </row>
        <row r="18493">
          <cell r="A18493" t="str">
            <v>1M.12.040.0020.b</v>
          </cell>
          <cell r="B18493" t="str">
            <v>- DN40</v>
          </cell>
          <cell r="C18493" t="str">
            <v>cad</v>
          </cell>
          <cell r="D18493" t="str">
            <v>88,94</v>
          </cell>
        </row>
        <row r="18494">
          <cell r="A18494" t="str">
            <v>1M.12.040.0020.c</v>
          </cell>
          <cell r="B18494" t="str">
            <v>- DN50</v>
          </cell>
          <cell r="C18494" t="str">
            <v>cad</v>
          </cell>
          <cell r="D18494" t="str">
            <v>113,40</v>
          </cell>
        </row>
        <row r="18495">
          <cell r="A18495" t="str">
            <v>1M.12.040.0020.d</v>
          </cell>
          <cell r="B18495" t="str">
            <v>- DN65</v>
          </cell>
          <cell r="C18495" t="str">
            <v>cad</v>
          </cell>
          <cell r="D18495" t="str">
            <v>229,23</v>
          </cell>
        </row>
        <row r="18496">
          <cell r="A18496" t="str">
            <v>1M.12.040.0020.e</v>
          </cell>
          <cell r="B18496" t="str">
            <v>- DN80</v>
          </cell>
          <cell r="C18496" t="str">
            <v>cad</v>
          </cell>
          <cell r="D18496" t="str">
            <v>426,56</v>
          </cell>
        </row>
        <row r="18497">
          <cell r="A18497" t="str">
            <v>1M.12.040.0020.f</v>
          </cell>
          <cell r="B18497" t="str">
            <v>- DN100</v>
          </cell>
          <cell r="C18497" t="str">
            <v>cad</v>
          </cell>
          <cell r="D18497" t="str">
            <v>470,00</v>
          </cell>
        </row>
        <row r="18498">
          <cell r="A18498" t="str">
            <v>1M.12.040.0020.g</v>
          </cell>
          <cell r="B18498" t="str">
            <v>- DN150</v>
          </cell>
          <cell r="C18498" t="str">
            <v>cad</v>
          </cell>
          <cell r="D18498" t="str">
            <v>607,55</v>
          </cell>
        </row>
        <row r="18499">
          <cell r="A18499" t="str">
            <v>1M.12.040.0030</v>
          </cell>
          <cell r="B18499" t="str">
            <v>Valvole di mandata per gas HFC 125 a comando elettrico/manuale, complete di valvola solenoide 24 V d.c., raccordi e staffe.</v>
          </cell>
          <cell r="C18499"/>
          <cell r="D18499"/>
        </row>
        <row r="18500">
          <cell r="A18500" t="str">
            <v>1M.12.040.0030.a</v>
          </cell>
          <cell r="B18500" t="str">
            <v>- DN25</v>
          </cell>
          <cell r="C18500" t="str">
            <v>cad</v>
          </cell>
          <cell r="D18500" t="str">
            <v>1.117,59</v>
          </cell>
        </row>
        <row r="18501">
          <cell r="A18501" t="str">
            <v>1M.12.040.0030.b</v>
          </cell>
          <cell r="B18501" t="str">
            <v>- DN40</v>
          </cell>
          <cell r="C18501" t="str">
            <v>cad</v>
          </cell>
          <cell r="D18501" t="str">
            <v>1.295,83</v>
          </cell>
        </row>
        <row r="18502">
          <cell r="A18502" t="str">
            <v>1M.12.040.0030.c</v>
          </cell>
          <cell r="B18502" t="str">
            <v>- DN50</v>
          </cell>
          <cell r="C18502" t="str">
            <v>cad</v>
          </cell>
          <cell r="D18502" t="str">
            <v>1.642,58</v>
          </cell>
        </row>
        <row r="18503">
          <cell r="A18503" t="str">
            <v>1M.12.040.0030.d</v>
          </cell>
          <cell r="B18503" t="str">
            <v>- DN65</v>
          </cell>
          <cell r="C18503" t="str">
            <v>cad</v>
          </cell>
          <cell r="D18503" t="str">
            <v>1.802,19</v>
          </cell>
        </row>
        <row r="18504">
          <cell r="A18504" t="str">
            <v>1M.12.040.0040</v>
          </cell>
          <cell r="B18504" t="str">
            <v>Ugelli erogatori per gas HFC 125 in ottone cromato con diaframma.</v>
          </cell>
          <cell r="C18504"/>
          <cell r="D18504"/>
        </row>
        <row r="18505">
          <cell r="A18505" t="str">
            <v>1M.12.040.0040.a</v>
          </cell>
          <cell r="B18505" t="str">
            <v>- DN15</v>
          </cell>
          <cell r="C18505" t="str">
            <v>cad</v>
          </cell>
          <cell r="D18505" t="str">
            <v>37,20</v>
          </cell>
        </row>
        <row r="18506">
          <cell r="A18506" t="str">
            <v>1M.12.040.0040.b</v>
          </cell>
          <cell r="B18506" t="str">
            <v>- DN20</v>
          </cell>
          <cell r="C18506" t="str">
            <v>cad</v>
          </cell>
          <cell r="D18506" t="str">
            <v>46,77</v>
          </cell>
        </row>
        <row r="18507">
          <cell r="A18507" t="str">
            <v>1M.12.040.0040.c</v>
          </cell>
          <cell r="B18507" t="str">
            <v>- DN25</v>
          </cell>
          <cell r="C18507" t="str">
            <v>cad</v>
          </cell>
          <cell r="D18507" t="str">
            <v>47,67</v>
          </cell>
        </row>
        <row r="18508">
          <cell r="A18508" t="str">
            <v>1M.12.040.0040.d</v>
          </cell>
          <cell r="B18508" t="str">
            <v>- DN40</v>
          </cell>
          <cell r="C18508" t="str">
            <v>cad</v>
          </cell>
          <cell r="D18508" t="str">
            <v>72,30</v>
          </cell>
        </row>
        <row r="18509">
          <cell r="A18509" t="str">
            <v>1M.12.040.0040.e</v>
          </cell>
          <cell r="B18509" t="str">
            <v>- DN50</v>
          </cell>
          <cell r="C18509" t="str">
            <v>cad</v>
          </cell>
          <cell r="D18509" t="str">
            <v>100,45</v>
          </cell>
        </row>
        <row r="18510">
          <cell r="A18510" t="str">
            <v>1M.12.040.0050</v>
          </cell>
          <cell r="B18510" t="str">
            <v>Completamenti vari per impianti antincendio a gas HFC 125</v>
          </cell>
          <cell r="C18510"/>
          <cell r="D18510"/>
        </row>
        <row r="18511">
          <cell r="A18511" t="str">
            <v>1M.12.040.0050.a</v>
          </cell>
          <cell r="B18511" t="str">
            <v>- carica di gas HFC 125</v>
          </cell>
          <cell r="C18511" t="str">
            <v>kg</v>
          </cell>
          <cell r="D18511" t="str">
            <v>45,62</v>
          </cell>
        </row>
        <row r="18512">
          <cell r="A18512" t="str">
            <v>1M.12.040.0050.b</v>
          </cell>
          <cell r="B18512" t="str">
            <v>- kit bombola pilota completo di: bombola pilota con carica di azoto, riduttore di pressione, comando elettrico-manuale e staffe per impianti antincendio a gas HFC 125</v>
          </cell>
          <cell r="C18512" t="str">
            <v>cad</v>
          </cell>
          <cell r="D18512" t="str">
            <v>734,34</v>
          </cell>
        </row>
        <row r="18513">
          <cell r="A18513" t="str">
            <v>1M.12.050</v>
          </cell>
          <cell r="B18513" t="str">
            <v>ESTINTORI Vedi Listino delle Opere Compiute Civili, codici: 1C.09.500 1C.09.510</v>
          </cell>
          <cell r="C18513"/>
          <cell r="D18513"/>
        </row>
        <row r="18514">
          <cell r="A18514" t="str">
            <v>1M.12.060</v>
          </cell>
          <cell r="B18514" t="str">
            <v>SERBATOI RISERVA IDRICA</v>
          </cell>
          <cell r="C18514"/>
          <cell r="D18514"/>
        </row>
        <row r="18515">
          <cell r="A18515" t="str">
            <v>1M.12.060.0010</v>
          </cell>
          <cell r="B18515" t="str">
            <v>Serbatoio da interro in acciaio di spessore adeguato, rivestito esternamente ed internamente; in opera comprese assistenze murarie e mezzi di sollevamento, con la sola esclusione dello scavo e dei collegamenti impiantistici. Da valutare in base al volume del serbatoio, superficie della proiezione della base per la minore altezza, con esclusione dei volumi dei chiusini e boccaporti;</v>
          </cell>
          <cell r="C18515"/>
          <cell r="D18515"/>
        </row>
        <row r="18516">
          <cell r="A18516" t="str">
            <v>1M.12.060.0010.a</v>
          </cell>
          <cell r="B18516" t="str">
            <v>- sino a 20 m³</v>
          </cell>
          <cell r="C18516" t="str">
            <v>m³</v>
          </cell>
          <cell r="D18516" t="str">
            <v>317,30</v>
          </cell>
        </row>
        <row r="18517">
          <cell r="A18517" t="str">
            <v>1M.12.060.0010.b</v>
          </cell>
          <cell r="B18517" t="str">
            <v>- da 20,01 a 25,00 m³</v>
          </cell>
          <cell r="C18517" t="str">
            <v>m³</v>
          </cell>
          <cell r="D18517" t="str">
            <v>275,76</v>
          </cell>
        </row>
        <row r="18518">
          <cell r="A18518" t="str">
            <v>1M.12.060.0010.c</v>
          </cell>
          <cell r="B18518" t="str">
            <v>- da 25,01 a 30,00 m³</v>
          </cell>
          <cell r="C18518" t="str">
            <v>m³</v>
          </cell>
          <cell r="D18518" t="str">
            <v>249,85</v>
          </cell>
        </row>
        <row r="18519">
          <cell r="A18519" t="str">
            <v>1M.12.060.0010.d</v>
          </cell>
          <cell r="B18519" t="str">
            <v>- da 30,01 a 35,00 m³</v>
          </cell>
          <cell r="C18519" t="str">
            <v>m³</v>
          </cell>
          <cell r="D18519" t="str">
            <v>231,22</v>
          </cell>
        </row>
        <row r="18520">
          <cell r="A18520" t="str">
            <v>1M.12.060.0010.e</v>
          </cell>
          <cell r="B18520" t="str">
            <v>- da 35,01 a 45,00 m³</v>
          </cell>
          <cell r="C18520" t="str">
            <v>m³</v>
          </cell>
          <cell r="D18520" t="str">
            <v>215,03</v>
          </cell>
        </row>
        <row r="18521">
          <cell r="A18521" t="str">
            <v>1M.12.060.0010.f</v>
          </cell>
          <cell r="B18521" t="str">
            <v>- da 45,01 a 60,00 m³</v>
          </cell>
          <cell r="C18521" t="str">
            <v>m³</v>
          </cell>
          <cell r="D18521" t="str">
            <v>196,10</v>
          </cell>
        </row>
        <row r="18522">
          <cell r="A18522" t="str">
            <v>1M.12.060.0010.g</v>
          </cell>
          <cell r="B18522" t="str">
            <v>- da 60,01 a 75,00 m³</v>
          </cell>
          <cell r="C18522" t="str">
            <v>m³</v>
          </cell>
          <cell r="D18522" t="str">
            <v>184,46</v>
          </cell>
        </row>
        <row r="18523">
          <cell r="A18523" t="str">
            <v>1M.12.060.0010.h</v>
          </cell>
          <cell r="B18523" t="str">
            <v>- oltre 75,00 m³</v>
          </cell>
          <cell r="C18523" t="str">
            <v>m³</v>
          </cell>
          <cell r="D18523" t="str">
            <v>177,95</v>
          </cell>
        </row>
        <row r="18524">
          <cell r="A18524" t="str">
            <v>1M.12.060.0020</v>
          </cell>
          <cell r="B18524" t="str">
            <v>Accessori per serbatoio interrato composti da quadro di segnalazione livelli riserva idrica completo di sonde e regolazione di livello, galleggiante con asta in ottone e sfera plastica, in opera comprese assistenze murarie.</v>
          </cell>
          <cell r="C18524" t="str">
            <v>cad</v>
          </cell>
          <cell r="D18524" t="str">
            <v>349,33</v>
          </cell>
        </row>
        <row r="18525">
          <cell r="A18525" t="str">
            <v>1M.12.060.0030</v>
          </cell>
          <cell r="B18525" t="str">
            <v>Serbatoio da interro in acciaio di spessore adeguato, monoblocco suddiviso in due o più comparti ad uso riserva idrica, vano tecnico, vano di accesso; impermeabilizzato esternamente per la protezione contro la corrosione e le correnti vaganti; internamente il vano tecnico per l’alloggiamento delle pompe sarà verniciato con vernici che garantiscano al vano una resistenza al fuoco minima R60, mentre la restante parte interna sarà verniciata con vernici epossidiche; completano il serbatoio tutti gli accessori e finitura quali: boccaporti, scala d’accesso, porta REI60 di accesso al vano tecnico, basamenti, sistema di ventilazione con prese d’aria e tubazioni, canalizzazioni, attraversamenti; in opera comprese assistenze murarie e mezzi di sollevamento, con la sola esclusione dello scavo, degli accessori e impianti secondo la normativa UNI 11292 di cui all’articolo successivo e del gruppo antincendio. Da valutare in base al volume del serbatoio, superfice della proiezione della base per la minore altezza, con esclusione dei volumi dei rialzi, chiusini e boccaporti;</v>
          </cell>
          <cell r="C18525"/>
          <cell r="D18525"/>
        </row>
        <row r="18526">
          <cell r="A18526" t="str">
            <v>1M.12.060.0030.a</v>
          </cell>
          <cell r="B18526" t="str">
            <v>sino a 45,00 m³</v>
          </cell>
          <cell r="C18526" t="str">
            <v>m³</v>
          </cell>
          <cell r="D18526" t="str">
            <v>527,74</v>
          </cell>
        </row>
        <row r="18527">
          <cell r="A18527" t="str">
            <v>1M.12.060.0030.b</v>
          </cell>
          <cell r="B18527" t="str">
            <v>- da 45,01 a 60,00 m³</v>
          </cell>
          <cell r="C18527" t="str">
            <v>m³</v>
          </cell>
          <cell r="D18527" t="str">
            <v>447,27</v>
          </cell>
        </row>
        <row r="18528">
          <cell r="A18528" t="str">
            <v>1M.12.060.0030.c</v>
          </cell>
          <cell r="B18528" t="str">
            <v>- da 60,01 a 75,00 m³</v>
          </cell>
          <cell r="C18528" t="str">
            <v>m³</v>
          </cell>
          <cell r="D18528" t="str">
            <v>382,67</v>
          </cell>
        </row>
        <row r="18529">
          <cell r="A18529" t="str">
            <v>1M.12.060.0030.d</v>
          </cell>
          <cell r="B18529" t="str">
            <v>- da 75,01 a 90,00 m³</v>
          </cell>
          <cell r="C18529" t="str">
            <v>m³</v>
          </cell>
          <cell r="D18529" t="str">
            <v>342,44</v>
          </cell>
        </row>
        <row r="18530">
          <cell r="A18530" t="str">
            <v>1M.12.060.0030.e</v>
          </cell>
          <cell r="B18530" t="str">
            <v>- da 90,01 a 105,00 m³</v>
          </cell>
          <cell r="C18530" t="str">
            <v>m³</v>
          </cell>
          <cell r="D18530" t="str">
            <v>312,72</v>
          </cell>
        </row>
        <row r="18531">
          <cell r="A18531" t="str">
            <v>1M.12.060.0030.f</v>
          </cell>
          <cell r="B18531" t="str">
            <v>- da 105,01 a 120,00 m³</v>
          </cell>
          <cell r="C18531" t="str">
            <v>m³</v>
          </cell>
          <cell r="D18531" t="str">
            <v>290,55</v>
          </cell>
        </row>
        <row r="18532">
          <cell r="A18532" t="str">
            <v>1M.12.060.0030.g</v>
          </cell>
          <cell r="B18532" t="str">
            <v>- oltre 120,01 m³</v>
          </cell>
          <cell r="C18532" t="str">
            <v>m³</v>
          </cell>
          <cell r="D18532" t="str">
            <v>280,82</v>
          </cell>
        </row>
        <row r="18533">
          <cell r="A18533" t="str">
            <v>1M.12.060.0040</v>
          </cell>
          <cell r="B18533" t="str">
            <v>Accessori per serbatoio interrato composti da gruppo di pompe sommergibili, impianto elettrico, sistema anti black-out, impianto di riscaldamento in grado di evitare il gelo delle tubazioni antincendio e delle parti installate nel locale e in grado di mantenere condizioni di temperatura e di umidità soddisfacenti in tutte le stagioni, estintore, quadro di segnalazione livelli riserva idrica completo di sonde e regolazione di livello; galleggiante con asta in ottone e sfera plastica e quant’altro richiesto dalle normative antincendio di riferimento UNI 11292, il tutto fornito assemblato e montato con il serbatoio di riferimento.</v>
          </cell>
          <cell r="C18533" t="str">
            <v>cad</v>
          </cell>
          <cell r="D18533" t="str">
            <v>4.824,94</v>
          </cell>
        </row>
        <row r="18534">
          <cell r="A18534" t="str">
            <v>1M.13 - VALVOLAME</v>
          </cell>
          <cell r="B18534"/>
          <cell r="C18534"/>
          <cell r="D18534"/>
        </row>
        <row r="18535">
          <cell r="A18535" t="str">
            <v>1M</v>
          </cell>
          <cell r="B18535" t="str">
            <v>OPERE COMPIUTE IMPIANTI MECCANICI</v>
          </cell>
          <cell r="C18535"/>
          <cell r="D18535"/>
        </row>
        <row r="18536">
          <cell r="A18536" t="str">
            <v>1M.13</v>
          </cell>
          <cell r="B18536" t="str">
            <v>VALVOLAME</v>
          </cell>
          <cell r="C18536"/>
          <cell r="D18536"/>
        </row>
        <row r="18537">
          <cell r="A18537" t="str">
            <v>1M.13.010</v>
          </cell>
          <cell r="B18537" t="str">
            <v>VALVOLE A SFERA</v>
          </cell>
          <cell r="C18537"/>
          <cell r="D18537"/>
        </row>
        <row r="18538">
          <cell r="A18538" t="str">
            <v>1M.13.010.0010</v>
          </cell>
          <cell r="B18538" t="str">
            <v>Valvole a sfera in ottone a passaggio totale - PN25</v>
          </cell>
          <cell r="C18538"/>
          <cell r="D18538"/>
        </row>
        <row r="18539">
          <cell r="A18539" t="str">
            <v>1M.13.010.0010.a</v>
          </cell>
          <cell r="B18539" t="str">
            <v>- DN15</v>
          </cell>
          <cell r="C18539" t="str">
            <v>cad</v>
          </cell>
          <cell r="D18539" t="str">
            <v>9,09</v>
          </cell>
        </row>
        <row r="18540">
          <cell r="A18540" t="str">
            <v>1M.13.010.0010.b</v>
          </cell>
          <cell r="B18540" t="str">
            <v>- DN20</v>
          </cell>
          <cell r="C18540" t="str">
            <v>cad</v>
          </cell>
          <cell r="D18540" t="str">
            <v>10,10</v>
          </cell>
        </row>
        <row r="18541">
          <cell r="A18541" t="str">
            <v>1M.13.010.0010.c</v>
          </cell>
          <cell r="B18541" t="str">
            <v>- DN25</v>
          </cell>
          <cell r="C18541" t="str">
            <v>cad</v>
          </cell>
          <cell r="D18541" t="str">
            <v>16,80</v>
          </cell>
        </row>
        <row r="18542">
          <cell r="A18542" t="str">
            <v>1M.13.010.0010.d</v>
          </cell>
          <cell r="B18542" t="str">
            <v>- DN32</v>
          </cell>
          <cell r="C18542" t="str">
            <v>cad</v>
          </cell>
          <cell r="D18542" t="str">
            <v>20,39</v>
          </cell>
        </row>
        <row r="18543">
          <cell r="A18543" t="str">
            <v>1M.13.010.0010.e</v>
          </cell>
          <cell r="B18543" t="str">
            <v>- DN40</v>
          </cell>
          <cell r="C18543" t="str">
            <v>cad</v>
          </cell>
          <cell r="D18543" t="str">
            <v>23,54</v>
          </cell>
        </row>
        <row r="18544">
          <cell r="A18544" t="str">
            <v>1M.13.010.0010.f</v>
          </cell>
          <cell r="B18544" t="str">
            <v>- DN50</v>
          </cell>
          <cell r="C18544" t="str">
            <v>cad</v>
          </cell>
          <cell r="D18544" t="str">
            <v>40,95</v>
          </cell>
        </row>
        <row r="18545">
          <cell r="A18545" t="str">
            <v>1M.13.010.0010.g</v>
          </cell>
          <cell r="B18545" t="str">
            <v>- DN65</v>
          </cell>
          <cell r="C18545" t="str">
            <v>cad</v>
          </cell>
          <cell r="D18545" t="str">
            <v>58,52</v>
          </cell>
        </row>
        <row r="18546">
          <cell r="A18546" t="str">
            <v>1M.13.010.0010.h</v>
          </cell>
          <cell r="B18546" t="str">
            <v>- DN80</v>
          </cell>
          <cell r="C18546" t="str">
            <v>cad</v>
          </cell>
          <cell r="D18546" t="str">
            <v>72,85</v>
          </cell>
        </row>
        <row r="18547">
          <cell r="A18547" t="str">
            <v>1M.13.010.0010.i</v>
          </cell>
          <cell r="B18547" t="str">
            <v>- DN100</v>
          </cell>
          <cell r="C18547" t="str">
            <v>cad</v>
          </cell>
          <cell r="D18547" t="str">
            <v>125,43</v>
          </cell>
        </row>
        <row r="18548">
          <cell r="A18548" t="str">
            <v>1M.13.010.0020</v>
          </cell>
          <cell r="B18548" t="str">
            <v>Valvole a sfera in ottone a passaggio totale - PN40</v>
          </cell>
          <cell r="C18548"/>
          <cell r="D18548"/>
        </row>
        <row r="18549">
          <cell r="A18549" t="str">
            <v>1M.13.010.0020.a</v>
          </cell>
          <cell r="B18549" t="str">
            <v>- DN15</v>
          </cell>
          <cell r="C18549" t="str">
            <v>cad</v>
          </cell>
          <cell r="D18549" t="str">
            <v>11,98</v>
          </cell>
        </row>
        <row r="18550">
          <cell r="A18550" t="str">
            <v>1M.13.010.0020.b</v>
          </cell>
          <cell r="B18550" t="str">
            <v>- DN20</v>
          </cell>
          <cell r="C18550" t="str">
            <v>cad</v>
          </cell>
          <cell r="D18550" t="str">
            <v>14,10</v>
          </cell>
        </row>
        <row r="18551">
          <cell r="A18551" t="str">
            <v>1M.13.010.0020.c</v>
          </cell>
          <cell r="B18551" t="str">
            <v>- DN25</v>
          </cell>
          <cell r="C18551" t="str">
            <v>cad</v>
          </cell>
          <cell r="D18551" t="str">
            <v>21,25</v>
          </cell>
        </row>
        <row r="18552">
          <cell r="A18552" t="str">
            <v>1M.13.010.0020.d</v>
          </cell>
          <cell r="B18552" t="str">
            <v>- DN32</v>
          </cell>
          <cell r="C18552" t="str">
            <v>cad</v>
          </cell>
          <cell r="D18552" t="str">
            <v>26,08</v>
          </cell>
        </row>
        <row r="18553">
          <cell r="A18553" t="str">
            <v>1M.13.010.0020.e</v>
          </cell>
          <cell r="B18553" t="str">
            <v>- DN40</v>
          </cell>
          <cell r="C18553" t="str">
            <v>cad</v>
          </cell>
          <cell r="D18553" t="str">
            <v>31,17</v>
          </cell>
        </row>
        <row r="18554">
          <cell r="A18554" t="str">
            <v>1M.13.010.0020.f</v>
          </cell>
          <cell r="B18554" t="str">
            <v>- DN50</v>
          </cell>
          <cell r="C18554" t="str">
            <v>cad</v>
          </cell>
          <cell r="D18554" t="str">
            <v>51,87</v>
          </cell>
        </row>
        <row r="18555">
          <cell r="A18555" t="str">
            <v>1M.13.010.0020.g</v>
          </cell>
          <cell r="B18555" t="str">
            <v>- DN65</v>
          </cell>
          <cell r="C18555" t="str">
            <v>cad</v>
          </cell>
          <cell r="D18555" t="str">
            <v>76,67</v>
          </cell>
        </row>
        <row r="18556">
          <cell r="A18556" t="str">
            <v>1M.13.010.0020.h</v>
          </cell>
          <cell r="B18556" t="str">
            <v>- DN80</v>
          </cell>
          <cell r="C18556" t="str">
            <v>cad</v>
          </cell>
          <cell r="D18556" t="str">
            <v>97,81</v>
          </cell>
        </row>
        <row r="18557">
          <cell r="A18557" t="str">
            <v>1M.13.010.0030</v>
          </cell>
          <cell r="B18557" t="str">
            <v>Valvole a sfera in ghisa e ottone a passaggio totale, a corpo piatto, tipo wafer - PN16</v>
          </cell>
          <cell r="C18557"/>
          <cell r="D18557"/>
        </row>
        <row r="18558">
          <cell r="A18558" t="str">
            <v>1M.13.010.0030.a</v>
          </cell>
          <cell r="B18558" t="str">
            <v>- DN20</v>
          </cell>
          <cell r="C18558" t="str">
            <v>cad</v>
          </cell>
          <cell r="D18558" t="str">
            <v>48,40</v>
          </cell>
        </row>
        <row r="18559">
          <cell r="A18559" t="str">
            <v>1M.13.010.0030.b</v>
          </cell>
          <cell r="B18559" t="str">
            <v>- DN25</v>
          </cell>
          <cell r="C18559" t="str">
            <v>cad</v>
          </cell>
          <cell r="D18559" t="str">
            <v>54,32</v>
          </cell>
        </row>
        <row r="18560">
          <cell r="A18560" t="str">
            <v>1M.13.010.0030.c</v>
          </cell>
          <cell r="B18560" t="str">
            <v>- DN32</v>
          </cell>
          <cell r="C18560" t="str">
            <v>cad</v>
          </cell>
          <cell r="D18560" t="str">
            <v>64,20</v>
          </cell>
        </row>
        <row r="18561">
          <cell r="A18561" t="str">
            <v>1M.13.010.0030.d</v>
          </cell>
          <cell r="B18561" t="str">
            <v>- DN40</v>
          </cell>
          <cell r="C18561" t="str">
            <v>cad</v>
          </cell>
          <cell r="D18561" t="str">
            <v>70,62</v>
          </cell>
        </row>
        <row r="18562">
          <cell r="A18562" t="str">
            <v>1M.13.010.0030.e</v>
          </cell>
          <cell r="B18562" t="str">
            <v>- DN50</v>
          </cell>
          <cell r="C18562" t="str">
            <v>cad</v>
          </cell>
          <cell r="D18562" t="str">
            <v>80,51</v>
          </cell>
        </row>
        <row r="18563">
          <cell r="A18563" t="str">
            <v>1M.13.010.0030.f</v>
          </cell>
          <cell r="B18563" t="str">
            <v>- DN65</v>
          </cell>
          <cell r="C18563" t="str">
            <v>cad</v>
          </cell>
          <cell r="D18563" t="str">
            <v>113,58</v>
          </cell>
        </row>
        <row r="18564">
          <cell r="A18564" t="str">
            <v>1M.13.010.0030.g</v>
          </cell>
          <cell r="B18564" t="str">
            <v>- DN80</v>
          </cell>
          <cell r="C18564" t="str">
            <v>cad</v>
          </cell>
          <cell r="D18564" t="str">
            <v>137,28</v>
          </cell>
        </row>
        <row r="18565">
          <cell r="A18565" t="str">
            <v>1M.13.010.0030.h</v>
          </cell>
          <cell r="B18565" t="str">
            <v>- DN100</v>
          </cell>
          <cell r="C18565" t="str">
            <v>cad</v>
          </cell>
          <cell r="D18565" t="str">
            <v>169,86</v>
          </cell>
        </row>
        <row r="18566">
          <cell r="A18566" t="str">
            <v>1M.13.010.0040</v>
          </cell>
          <cell r="B18566" t="str">
            <v>Valvole a sfera in ghisa e ottone a passaggio totale, flangiate, a corpo piatto - PN16</v>
          </cell>
          <cell r="C18566"/>
          <cell r="D18566"/>
        </row>
        <row r="18567">
          <cell r="A18567" t="str">
            <v>1M.13.010.0040.a</v>
          </cell>
          <cell r="B18567" t="str">
            <v>- DN20</v>
          </cell>
          <cell r="C18567" t="str">
            <v>cad</v>
          </cell>
          <cell r="D18567" t="str">
            <v>51,22</v>
          </cell>
        </row>
        <row r="18568">
          <cell r="A18568" t="str">
            <v>1M.13.010.0040.b</v>
          </cell>
          <cell r="B18568" t="str">
            <v>- DN25</v>
          </cell>
          <cell r="C18568" t="str">
            <v>cad</v>
          </cell>
          <cell r="D18568" t="str">
            <v>57,78</v>
          </cell>
        </row>
        <row r="18569">
          <cell r="A18569" t="str">
            <v>1M.13.010.0040.c</v>
          </cell>
          <cell r="B18569" t="str">
            <v>- DN32</v>
          </cell>
          <cell r="C18569" t="str">
            <v>cad</v>
          </cell>
          <cell r="D18569" t="str">
            <v>67,18</v>
          </cell>
        </row>
        <row r="18570">
          <cell r="A18570" t="str">
            <v>1M.13.010.0040.d</v>
          </cell>
          <cell r="B18570" t="str">
            <v>- DN40</v>
          </cell>
          <cell r="C18570" t="str">
            <v>cad</v>
          </cell>
          <cell r="D18570" t="str">
            <v>75,08</v>
          </cell>
        </row>
        <row r="18571">
          <cell r="A18571" t="str">
            <v>1M.13.010.0040.e</v>
          </cell>
          <cell r="B18571" t="str">
            <v>- DN50</v>
          </cell>
          <cell r="C18571" t="str">
            <v>cad</v>
          </cell>
          <cell r="D18571" t="str">
            <v>80,51</v>
          </cell>
        </row>
        <row r="18572">
          <cell r="A18572" t="str">
            <v>1M.13.010.0040.f</v>
          </cell>
          <cell r="B18572" t="str">
            <v>- DN65</v>
          </cell>
          <cell r="C18572" t="str">
            <v>cad</v>
          </cell>
          <cell r="D18572" t="str">
            <v>113,07</v>
          </cell>
        </row>
        <row r="18573">
          <cell r="A18573" t="str">
            <v>1M.13.010.0040.g</v>
          </cell>
          <cell r="B18573" t="str">
            <v>- DN80</v>
          </cell>
          <cell r="C18573" t="str">
            <v>cad</v>
          </cell>
          <cell r="D18573" t="str">
            <v>136,79</v>
          </cell>
        </row>
        <row r="18574">
          <cell r="A18574" t="str">
            <v>1M.13.010.0040.h</v>
          </cell>
          <cell r="B18574" t="str">
            <v>- DN100</v>
          </cell>
          <cell r="C18574" t="str">
            <v>cad</v>
          </cell>
          <cell r="D18574" t="str">
            <v>168,89</v>
          </cell>
        </row>
        <row r="18575">
          <cell r="A18575" t="str">
            <v>1M.13.010.0040.i</v>
          </cell>
          <cell r="B18575" t="str">
            <v>- DN125</v>
          </cell>
          <cell r="C18575" t="str">
            <v>cad</v>
          </cell>
          <cell r="D18575" t="str">
            <v>303,23</v>
          </cell>
        </row>
        <row r="18576">
          <cell r="A18576" t="str">
            <v>1M.13.010.0040.l</v>
          </cell>
          <cell r="B18576" t="str">
            <v>- DN150</v>
          </cell>
          <cell r="C18576" t="str">
            <v>cad</v>
          </cell>
          <cell r="D18576" t="str">
            <v>392,13</v>
          </cell>
        </row>
        <row r="18577">
          <cell r="A18577" t="str">
            <v>1M.13.010.0040.m</v>
          </cell>
          <cell r="B18577" t="str">
            <v>- DN200</v>
          </cell>
          <cell r="C18577" t="str">
            <v>cad</v>
          </cell>
          <cell r="D18577" t="str">
            <v>996,68</v>
          </cell>
        </row>
        <row r="18578">
          <cell r="A18578" t="str">
            <v>1M.13.010.0040.n</v>
          </cell>
          <cell r="B18578" t="str">
            <v>- DN250</v>
          </cell>
          <cell r="C18578" t="str">
            <v>cad</v>
          </cell>
          <cell r="D18578" t="str">
            <v>3.341,34</v>
          </cell>
        </row>
        <row r="18579">
          <cell r="A18579" t="str">
            <v>1M.13.010.0050</v>
          </cell>
          <cell r="B18579" t="str">
            <v>Valvole a sfera in acciaio al carbonio e inox con attacchi filettati tipo gas - PN40</v>
          </cell>
          <cell r="C18579"/>
          <cell r="D18579"/>
        </row>
        <row r="18580">
          <cell r="A18580" t="str">
            <v>1M.13.010.0050.a</v>
          </cell>
          <cell r="B18580" t="str">
            <v>- DN15</v>
          </cell>
          <cell r="C18580" t="str">
            <v>cad</v>
          </cell>
          <cell r="D18580" t="str">
            <v>28,91</v>
          </cell>
        </row>
        <row r="18581">
          <cell r="A18581" t="str">
            <v>1M.13.010.0050.b</v>
          </cell>
          <cell r="B18581" t="str">
            <v>- DN20</v>
          </cell>
          <cell r="C18581" t="str">
            <v>cad</v>
          </cell>
          <cell r="D18581" t="str">
            <v>35,30</v>
          </cell>
        </row>
        <row r="18582">
          <cell r="A18582" t="str">
            <v>1M.13.010.0050.c</v>
          </cell>
          <cell r="B18582" t="str">
            <v>- DN25</v>
          </cell>
          <cell r="C18582" t="str">
            <v>cad</v>
          </cell>
          <cell r="D18582" t="str">
            <v>54,82</v>
          </cell>
        </row>
        <row r="18583">
          <cell r="A18583" t="str">
            <v>1M.13.010.0050.d</v>
          </cell>
          <cell r="B18583" t="str">
            <v>- DN32</v>
          </cell>
          <cell r="C18583" t="str">
            <v>cad</v>
          </cell>
          <cell r="D18583" t="str">
            <v>64,21</v>
          </cell>
        </row>
        <row r="18584">
          <cell r="A18584" t="str">
            <v>1M.13.010.0050.e</v>
          </cell>
          <cell r="B18584" t="str">
            <v>- DN40</v>
          </cell>
          <cell r="C18584" t="str">
            <v>cad</v>
          </cell>
          <cell r="D18584" t="str">
            <v>84,94</v>
          </cell>
        </row>
        <row r="18585">
          <cell r="A18585" t="str">
            <v>1M.13.010.0050.f</v>
          </cell>
          <cell r="B18585" t="str">
            <v>- DN50</v>
          </cell>
          <cell r="C18585" t="str">
            <v>cad</v>
          </cell>
          <cell r="D18585" t="str">
            <v>120,53</v>
          </cell>
        </row>
        <row r="18586">
          <cell r="A18586" t="str">
            <v>1M.13.010.0050.g</v>
          </cell>
          <cell r="B18586" t="str">
            <v>- DN65</v>
          </cell>
          <cell r="C18586" t="str">
            <v>cad</v>
          </cell>
          <cell r="D18586" t="str">
            <v>180,28</v>
          </cell>
        </row>
        <row r="18587">
          <cell r="A18587" t="str">
            <v>1M.13.010.0050.h</v>
          </cell>
          <cell r="B18587" t="str">
            <v>- DN80</v>
          </cell>
          <cell r="C18587" t="str">
            <v>cad</v>
          </cell>
          <cell r="D18587" t="str">
            <v>227,69</v>
          </cell>
        </row>
        <row r="18588">
          <cell r="A18588" t="str">
            <v>1M.13.010.0050.i</v>
          </cell>
          <cell r="B18588" t="str">
            <v>- DN100</v>
          </cell>
          <cell r="C18588" t="str">
            <v>cad</v>
          </cell>
          <cell r="D18588" t="str">
            <v>374,86</v>
          </cell>
        </row>
        <row r="18589">
          <cell r="A18589" t="str">
            <v>1M.13.010.0060</v>
          </cell>
          <cell r="B18589" t="str">
            <v>Valvole a sfera in acciaio al carbonio e inox, flangiate - PN40</v>
          </cell>
          <cell r="C18589"/>
          <cell r="D18589"/>
        </row>
        <row r="18590">
          <cell r="A18590" t="str">
            <v>1M.13.010.0060.a</v>
          </cell>
          <cell r="B18590" t="str">
            <v>- DN15</v>
          </cell>
          <cell r="C18590" t="str">
            <v>cad</v>
          </cell>
          <cell r="D18590" t="str">
            <v>52,86</v>
          </cell>
        </row>
        <row r="18591">
          <cell r="A18591" t="str">
            <v>1M.13.010.0060.b</v>
          </cell>
          <cell r="B18591" t="str">
            <v>- DN20</v>
          </cell>
          <cell r="C18591" t="str">
            <v>cad</v>
          </cell>
          <cell r="D18591" t="str">
            <v>61,74</v>
          </cell>
        </row>
        <row r="18592">
          <cell r="A18592" t="str">
            <v>1M.13.010.0060.c</v>
          </cell>
          <cell r="B18592" t="str">
            <v>- DN25</v>
          </cell>
          <cell r="C18592" t="str">
            <v>cad</v>
          </cell>
          <cell r="D18592" t="str">
            <v>74,58</v>
          </cell>
        </row>
        <row r="18593">
          <cell r="A18593" t="str">
            <v>1M.13.010.0060.d</v>
          </cell>
          <cell r="B18593" t="str">
            <v>- DN32</v>
          </cell>
          <cell r="C18593" t="str">
            <v>cad</v>
          </cell>
          <cell r="D18593" t="str">
            <v>92,33</v>
          </cell>
        </row>
        <row r="18594">
          <cell r="A18594" t="str">
            <v>1M.13.010.0060.e</v>
          </cell>
          <cell r="B18594" t="str">
            <v>- DN40</v>
          </cell>
          <cell r="C18594" t="str">
            <v>cad</v>
          </cell>
          <cell r="D18594" t="str">
            <v>114,59</v>
          </cell>
        </row>
        <row r="18595">
          <cell r="A18595" t="str">
            <v>1M.13.010.0060.f</v>
          </cell>
          <cell r="B18595" t="str">
            <v>- DN50</v>
          </cell>
          <cell r="C18595" t="str">
            <v>cad</v>
          </cell>
          <cell r="D18595" t="str">
            <v>149,63</v>
          </cell>
        </row>
        <row r="18596">
          <cell r="A18596" t="str">
            <v>1M.13.010.0060.g</v>
          </cell>
          <cell r="B18596" t="str">
            <v>- DN65</v>
          </cell>
          <cell r="C18596" t="str">
            <v>cad</v>
          </cell>
          <cell r="D18596" t="str">
            <v>219,77</v>
          </cell>
        </row>
        <row r="18597">
          <cell r="A18597" t="str">
            <v>1M.13.010.0060.h</v>
          </cell>
          <cell r="B18597" t="str">
            <v>- DN80</v>
          </cell>
          <cell r="C18597" t="str">
            <v>cad</v>
          </cell>
          <cell r="D18597" t="str">
            <v>263,71</v>
          </cell>
        </row>
        <row r="18598">
          <cell r="A18598" t="str">
            <v>1M.13.010.0060.i</v>
          </cell>
          <cell r="B18598" t="str">
            <v>- DN100</v>
          </cell>
          <cell r="C18598" t="str">
            <v>cad</v>
          </cell>
          <cell r="D18598" t="str">
            <v>452,39</v>
          </cell>
        </row>
        <row r="18599">
          <cell r="A18599" t="str">
            <v>1M.13.010.0070</v>
          </cell>
          <cell r="B18599" t="str">
            <v>Valvole a sfera in acciaio al carbonio e inox, a corpo piatto, tipo wafer, a passaggio totale - PN16</v>
          </cell>
          <cell r="C18599"/>
          <cell r="D18599"/>
        </row>
        <row r="18600">
          <cell r="A18600" t="str">
            <v>1M.13.010.0070.a</v>
          </cell>
          <cell r="B18600" t="str">
            <v>- DN15</v>
          </cell>
          <cell r="C18600" t="str">
            <v>cad</v>
          </cell>
          <cell r="D18600" t="str">
            <v>43,95</v>
          </cell>
        </row>
        <row r="18601">
          <cell r="A18601" t="str">
            <v>1M.13.010.0070.b</v>
          </cell>
          <cell r="B18601" t="str">
            <v>- DN20</v>
          </cell>
          <cell r="C18601" t="str">
            <v>cad</v>
          </cell>
          <cell r="D18601" t="str">
            <v>47,91</v>
          </cell>
        </row>
        <row r="18602">
          <cell r="A18602" t="str">
            <v>1M.13.010.0070.c</v>
          </cell>
          <cell r="B18602" t="str">
            <v>- DN25</v>
          </cell>
          <cell r="C18602" t="str">
            <v>cad</v>
          </cell>
          <cell r="D18602" t="str">
            <v>53,82</v>
          </cell>
        </row>
        <row r="18603">
          <cell r="A18603" t="str">
            <v>1M.13.010.0070.d</v>
          </cell>
          <cell r="B18603" t="str">
            <v>- DN32</v>
          </cell>
          <cell r="C18603" t="str">
            <v>cad</v>
          </cell>
          <cell r="D18603" t="str">
            <v>73,59</v>
          </cell>
        </row>
        <row r="18604">
          <cell r="A18604" t="str">
            <v>1M.13.010.0070.e</v>
          </cell>
          <cell r="B18604" t="str">
            <v>- DN40</v>
          </cell>
          <cell r="C18604" t="str">
            <v>cad</v>
          </cell>
          <cell r="D18604" t="str">
            <v>86,44</v>
          </cell>
        </row>
        <row r="18605">
          <cell r="A18605" t="str">
            <v>1M.13.010.0070.f</v>
          </cell>
          <cell r="B18605" t="str">
            <v>- DN50</v>
          </cell>
          <cell r="C18605" t="str">
            <v>cad</v>
          </cell>
          <cell r="D18605" t="str">
            <v>102,23</v>
          </cell>
        </row>
        <row r="18606">
          <cell r="A18606" t="str">
            <v>1M.13.010.0070.g</v>
          </cell>
          <cell r="B18606" t="str">
            <v>- DN65</v>
          </cell>
          <cell r="C18606" t="str">
            <v>cad</v>
          </cell>
          <cell r="D18606" t="str">
            <v>173,33</v>
          </cell>
        </row>
        <row r="18607">
          <cell r="A18607" t="str">
            <v>1M.13.010.0070.h</v>
          </cell>
          <cell r="B18607" t="str">
            <v>- DN80</v>
          </cell>
          <cell r="C18607" t="str">
            <v>cad</v>
          </cell>
          <cell r="D18607" t="str">
            <v>210,86</v>
          </cell>
        </row>
        <row r="18608">
          <cell r="A18608" t="str">
            <v>1M.13.010.0070.i</v>
          </cell>
          <cell r="B18608" t="str">
            <v>- DN100</v>
          </cell>
          <cell r="C18608" t="str">
            <v>cad</v>
          </cell>
          <cell r="D18608" t="str">
            <v>259,85</v>
          </cell>
        </row>
        <row r="18609">
          <cell r="A18609" t="str">
            <v>1M.13.010.0070.l</v>
          </cell>
          <cell r="B18609" t="str">
            <v>- DN125</v>
          </cell>
          <cell r="C18609" t="str">
            <v>cad</v>
          </cell>
          <cell r="D18609" t="str">
            <v>420,13</v>
          </cell>
        </row>
        <row r="18610">
          <cell r="A18610" t="str">
            <v>1M.13.010.0070.m</v>
          </cell>
          <cell r="B18610" t="str">
            <v>- DN150</v>
          </cell>
          <cell r="C18610" t="str">
            <v>cad</v>
          </cell>
          <cell r="D18610" t="str">
            <v>549,21</v>
          </cell>
        </row>
        <row r="18611">
          <cell r="A18611" t="str">
            <v>1M.13.010.0080</v>
          </cell>
          <cell r="B18611" t="str">
            <v>Valvole a sfera in acciaio al carbonio e inox, a corpo piatto, tipo wafer, a passaggio totale - PN25</v>
          </cell>
          <cell r="C18611"/>
          <cell r="D18611"/>
        </row>
        <row r="18612">
          <cell r="A18612" t="str">
            <v>1M.13.010.0080.a</v>
          </cell>
          <cell r="B18612" t="str">
            <v>- DN15</v>
          </cell>
          <cell r="C18612" t="str">
            <v>cad</v>
          </cell>
          <cell r="D18612" t="str">
            <v>43,95</v>
          </cell>
        </row>
        <row r="18613">
          <cell r="A18613" t="str">
            <v>1M.13.010.0080.b</v>
          </cell>
          <cell r="B18613" t="str">
            <v>- DN20</v>
          </cell>
          <cell r="C18613" t="str">
            <v>cad</v>
          </cell>
          <cell r="D18613" t="str">
            <v>47,91</v>
          </cell>
        </row>
        <row r="18614">
          <cell r="A18614" t="str">
            <v>1M.13.010.0080.c</v>
          </cell>
          <cell r="B18614" t="str">
            <v>- DN25</v>
          </cell>
          <cell r="C18614" t="str">
            <v>cad</v>
          </cell>
          <cell r="D18614" t="str">
            <v>53,82</v>
          </cell>
        </row>
        <row r="18615">
          <cell r="A18615" t="str">
            <v>1M.13.010.0080.d</v>
          </cell>
          <cell r="B18615" t="str">
            <v>- DN32</v>
          </cell>
          <cell r="C18615" t="str">
            <v>cad</v>
          </cell>
          <cell r="D18615" t="str">
            <v>73,59</v>
          </cell>
        </row>
        <row r="18616">
          <cell r="A18616" t="str">
            <v>1M.13.010.0080.e</v>
          </cell>
          <cell r="B18616" t="str">
            <v>- DN40</v>
          </cell>
          <cell r="C18616" t="str">
            <v>cad</v>
          </cell>
          <cell r="D18616" t="str">
            <v>86,44</v>
          </cell>
        </row>
        <row r="18617">
          <cell r="A18617" t="str">
            <v>1M.13.010.0080.f</v>
          </cell>
          <cell r="B18617" t="str">
            <v>- DN50</v>
          </cell>
          <cell r="C18617" t="str">
            <v>cad</v>
          </cell>
          <cell r="D18617" t="str">
            <v>102,23</v>
          </cell>
        </row>
        <row r="18618">
          <cell r="A18618" t="str">
            <v>1M.13.010.0080.g</v>
          </cell>
          <cell r="B18618" t="str">
            <v>- DN65</v>
          </cell>
          <cell r="C18618" t="str">
            <v>cad</v>
          </cell>
          <cell r="D18618" t="str">
            <v>176,31</v>
          </cell>
        </row>
        <row r="18619">
          <cell r="A18619" t="str">
            <v>1M.13.010.0080.h</v>
          </cell>
          <cell r="B18619" t="str">
            <v>- DN80</v>
          </cell>
          <cell r="C18619" t="str">
            <v>cad</v>
          </cell>
          <cell r="D18619" t="str">
            <v>210,86</v>
          </cell>
        </row>
        <row r="18620">
          <cell r="A18620" t="str">
            <v>1M.13.010.0080.i</v>
          </cell>
          <cell r="B18620" t="str">
            <v>- DN100</v>
          </cell>
          <cell r="C18620" t="str">
            <v>cad</v>
          </cell>
          <cell r="D18620" t="str">
            <v>321,04</v>
          </cell>
        </row>
        <row r="18621">
          <cell r="A18621" t="str">
            <v>1M.13.010.0080.l</v>
          </cell>
          <cell r="B18621" t="str">
            <v>- DN125</v>
          </cell>
          <cell r="C18621" t="str">
            <v>cad</v>
          </cell>
          <cell r="D18621" t="str">
            <v>573,40</v>
          </cell>
        </row>
        <row r="18622">
          <cell r="A18622" t="str">
            <v>1M.13.010.0080.m</v>
          </cell>
          <cell r="B18622" t="str">
            <v>- DN150</v>
          </cell>
          <cell r="C18622" t="str">
            <v>cad</v>
          </cell>
          <cell r="D18622" t="str">
            <v>932,47</v>
          </cell>
        </row>
        <row r="18623">
          <cell r="A18623" t="str">
            <v>1M.13.020</v>
          </cell>
          <cell r="B18623" t="str">
            <v>VALVOLE A FARFALLA</v>
          </cell>
          <cell r="C18623"/>
          <cell r="D18623"/>
        </row>
        <row r="18624">
          <cell r="A18624" t="str">
            <v>1M.13.020.0010</v>
          </cell>
          <cell r="B18624" t="str">
            <v>Valvole a farfalla in ghisa tipo wafer SEMILUG - PN16.</v>
          </cell>
          <cell r="C18624"/>
          <cell r="D18624"/>
        </row>
        <row r="18625">
          <cell r="A18625" t="str">
            <v>1M.13.020.0010.a</v>
          </cell>
          <cell r="B18625" t="str">
            <v>- DN25</v>
          </cell>
          <cell r="C18625" t="str">
            <v>cad</v>
          </cell>
          <cell r="D18625" t="str">
            <v>53,82</v>
          </cell>
        </row>
        <row r="18626">
          <cell r="A18626" t="str">
            <v>1M.13.020.0010.b</v>
          </cell>
          <cell r="B18626" t="str">
            <v>- DN32</v>
          </cell>
          <cell r="C18626" t="str">
            <v>cad</v>
          </cell>
          <cell r="D18626" t="str">
            <v>58,28</v>
          </cell>
        </row>
        <row r="18627">
          <cell r="A18627" t="str">
            <v>1M.13.020.0010.c</v>
          </cell>
          <cell r="B18627" t="str">
            <v>- DN40</v>
          </cell>
          <cell r="C18627" t="str">
            <v>cad</v>
          </cell>
          <cell r="D18627" t="str">
            <v>60,24</v>
          </cell>
        </row>
        <row r="18628">
          <cell r="A18628" t="str">
            <v>1M.13.020.0010.d</v>
          </cell>
          <cell r="B18628" t="str">
            <v>- DN50</v>
          </cell>
          <cell r="C18628" t="str">
            <v>cad</v>
          </cell>
          <cell r="D18628" t="str">
            <v>62,24</v>
          </cell>
        </row>
        <row r="18629">
          <cell r="A18629" t="str">
            <v>1M.13.020.0010.e</v>
          </cell>
          <cell r="B18629" t="str">
            <v>- DN65</v>
          </cell>
          <cell r="C18629" t="str">
            <v>cad</v>
          </cell>
          <cell r="D18629" t="str">
            <v>81,47</v>
          </cell>
        </row>
        <row r="18630">
          <cell r="A18630" t="str">
            <v>1M.13.020.0010.f</v>
          </cell>
          <cell r="B18630" t="str">
            <v>- DN80</v>
          </cell>
          <cell r="C18630" t="str">
            <v>cad</v>
          </cell>
          <cell r="D18630" t="str">
            <v>85,42</v>
          </cell>
        </row>
        <row r="18631">
          <cell r="A18631" t="str">
            <v>1M.13.020.0010.g</v>
          </cell>
          <cell r="B18631" t="str">
            <v>- DN100</v>
          </cell>
          <cell r="C18631" t="str">
            <v>cad</v>
          </cell>
          <cell r="D18631" t="str">
            <v>92,84</v>
          </cell>
        </row>
        <row r="18632">
          <cell r="A18632" t="str">
            <v>1M.13.020.0010.h</v>
          </cell>
          <cell r="B18632" t="str">
            <v>- DN125</v>
          </cell>
          <cell r="C18632" t="str">
            <v>cad</v>
          </cell>
          <cell r="D18632" t="str">
            <v>140,72</v>
          </cell>
        </row>
        <row r="18633">
          <cell r="A18633" t="str">
            <v>1M.13.020.0010.i</v>
          </cell>
          <cell r="B18633" t="str">
            <v>- DN150</v>
          </cell>
          <cell r="C18633" t="str">
            <v>cad</v>
          </cell>
          <cell r="D18633" t="str">
            <v>148,62</v>
          </cell>
        </row>
        <row r="18634">
          <cell r="A18634" t="str">
            <v>1M.13.020.0010.l</v>
          </cell>
          <cell r="B18634" t="str">
            <v>- DN200</v>
          </cell>
          <cell r="C18634" t="str">
            <v>cad</v>
          </cell>
          <cell r="D18634" t="str">
            <v>197,02</v>
          </cell>
        </row>
        <row r="18635">
          <cell r="A18635" t="str">
            <v>1M.13.020.0010.m</v>
          </cell>
          <cell r="B18635" t="str">
            <v>- DN250</v>
          </cell>
          <cell r="C18635" t="str">
            <v>cad</v>
          </cell>
          <cell r="D18635" t="str">
            <v>301,73</v>
          </cell>
        </row>
        <row r="18636">
          <cell r="A18636" t="str">
            <v>1M.13.020.0010.n</v>
          </cell>
          <cell r="B18636" t="str">
            <v>- DN300</v>
          </cell>
          <cell r="C18636" t="str">
            <v>cad</v>
          </cell>
          <cell r="D18636" t="str">
            <v>355,07</v>
          </cell>
        </row>
        <row r="18637">
          <cell r="A18637" t="str">
            <v>1M.13.020.0010.o</v>
          </cell>
          <cell r="B18637" t="str">
            <v>- DN350</v>
          </cell>
          <cell r="C18637" t="str">
            <v>cad</v>
          </cell>
          <cell r="D18637" t="str">
            <v>566,48</v>
          </cell>
        </row>
        <row r="18638">
          <cell r="A18638" t="str">
            <v>1M.13.020.0010.p</v>
          </cell>
          <cell r="B18638" t="str">
            <v>- DN400</v>
          </cell>
          <cell r="C18638" t="str">
            <v>cad</v>
          </cell>
          <cell r="D18638" t="str">
            <v>685,01</v>
          </cell>
        </row>
        <row r="18639">
          <cell r="A18639" t="str">
            <v>1M.13.020.0010.q</v>
          </cell>
          <cell r="B18639" t="str">
            <v>- DN450</v>
          </cell>
          <cell r="C18639" t="str">
            <v>cad</v>
          </cell>
          <cell r="D18639" t="str">
            <v>1.563,20</v>
          </cell>
        </row>
        <row r="18640">
          <cell r="A18640" t="str">
            <v>1M.13.020.0010.r</v>
          </cell>
          <cell r="B18640" t="str">
            <v>- DN500</v>
          </cell>
          <cell r="C18640" t="str">
            <v>cad</v>
          </cell>
          <cell r="D18640" t="str">
            <v>1.812,64</v>
          </cell>
        </row>
        <row r="18641">
          <cell r="A18641" t="str">
            <v>1M.13.020.0020</v>
          </cell>
          <cell r="B18641" t="str">
            <v>Valvole a farfalla in ghisa tipo wafer LUG - PN16.</v>
          </cell>
          <cell r="C18641"/>
          <cell r="D18641"/>
        </row>
        <row r="18642">
          <cell r="A18642" t="str">
            <v>1M.13.020.0020.a</v>
          </cell>
          <cell r="B18642" t="str">
            <v>- DN50</v>
          </cell>
          <cell r="C18642" t="str">
            <v>cad</v>
          </cell>
          <cell r="D18642" t="str">
            <v>74,07</v>
          </cell>
        </row>
        <row r="18643">
          <cell r="A18643" t="str">
            <v>1M.13.020.0020.b</v>
          </cell>
          <cell r="B18643" t="str">
            <v>- DN65</v>
          </cell>
          <cell r="C18643" t="str">
            <v>cad</v>
          </cell>
          <cell r="D18643" t="str">
            <v>96,79</v>
          </cell>
        </row>
        <row r="18644">
          <cell r="A18644" t="str">
            <v>1M.13.020.0020.c</v>
          </cell>
          <cell r="B18644" t="str">
            <v>- DN80</v>
          </cell>
          <cell r="C18644" t="str">
            <v>cad</v>
          </cell>
          <cell r="D18644" t="str">
            <v>106,18</v>
          </cell>
        </row>
        <row r="18645">
          <cell r="A18645" t="str">
            <v>1M.13.020.0020.d</v>
          </cell>
          <cell r="B18645" t="str">
            <v>- DN100</v>
          </cell>
          <cell r="C18645" t="str">
            <v>cad</v>
          </cell>
          <cell r="D18645" t="str">
            <v>117,03</v>
          </cell>
        </row>
        <row r="18646">
          <cell r="A18646" t="str">
            <v>1M.13.020.0020.e</v>
          </cell>
          <cell r="B18646" t="str">
            <v>- DN125</v>
          </cell>
          <cell r="C18646" t="str">
            <v>cad</v>
          </cell>
          <cell r="D18646" t="str">
            <v>166,90</v>
          </cell>
        </row>
        <row r="18647">
          <cell r="A18647" t="str">
            <v>1M.13.020.0020.f</v>
          </cell>
          <cell r="B18647" t="str">
            <v>- DN150</v>
          </cell>
          <cell r="C18647" t="str">
            <v>cad</v>
          </cell>
          <cell r="D18647" t="str">
            <v>180,74</v>
          </cell>
        </row>
        <row r="18648">
          <cell r="A18648" t="str">
            <v>1M.13.020.0020.g</v>
          </cell>
          <cell r="B18648" t="str">
            <v>- DN200</v>
          </cell>
          <cell r="C18648" t="str">
            <v>cad</v>
          </cell>
          <cell r="D18648" t="str">
            <v>241,49</v>
          </cell>
        </row>
        <row r="18649">
          <cell r="A18649" t="str">
            <v>1M.13.020.0020.h</v>
          </cell>
          <cell r="B18649" t="str">
            <v>- DN250</v>
          </cell>
          <cell r="C18649" t="str">
            <v>cad</v>
          </cell>
          <cell r="D18649" t="str">
            <v>442,49</v>
          </cell>
        </row>
        <row r="18650">
          <cell r="A18650" t="str">
            <v>1M.13.020.0020.i</v>
          </cell>
          <cell r="B18650" t="str">
            <v>- DN300</v>
          </cell>
          <cell r="C18650" t="str">
            <v>cad</v>
          </cell>
          <cell r="D18650" t="str">
            <v>561,04</v>
          </cell>
        </row>
        <row r="18651">
          <cell r="A18651" t="str">
            <v>1M.13.020.0020.l</v>
          </cell>
          <cell r="B18651" t="str">
            <v>- DN350</v>
          </cell>
          <cell r="C18651" t="str">
            <v>cad</v>
          </cell>
          <cell r="D18651" t="str">
            <v>833,67</v>
          </cell>
        </row>
        <row r="18652">
          <cell r="A18652" t="str">
            <v>1M.13.020.0020.m</v>
          </cell>
          <cell r="B18652" t="str">
            <v>- DN400</v>
          </cell>
          <cell r="C18652" t="str">
            <v>cad</v>
          </cell>
          <cell r="D18652" t="str">
            <v>1.040,16</v>
          </cell>
        </row>
        <row r="18653">
          <cell r="A18653" t="str">
            <v>1M.13.030</v>
          </cell>
          <cell r="B18653" t="str">
            <v>SARACINESCHE</v>
          </cell>
          <cell r="C18653"/>
          <cell r="D18653"/>
        </row>
        <row r="18654">
          <cell r="A18654" t="str">
            <v>1M.13.030.0010</v>
          </cell>
          <cell r="B18654" t="str">
            <v>Saracinesche in ghisa e ottone a corpo piatto a vite interna - PN10.</v>
          </cell>
          <cell r="C18654"/>
          <cell r="D18654"/>
        </row>
        <row r="18655">
          <cell r="A18655" t="str">
            <v>1M.13.030.0010.a</v>
          </cell>
          <cell r="B18655" t="str">
            <v>- DN40</v>
          </cell>
          <cell r="C18655" t="str">
            <v>cad</v>
          </cell>
          <cell r="D18655" t="str">
            <v>63,22</v>
          </cell>
        </row>
        <row r="18656">
          <cell r="A18656" t="str">
            <v>1M.13.030.0010.b</v>
          </cell>
          <cell r="B18656" t="str">
            <v>- DN50</v>
          </cell>
          <cell r="C18656" t="str">
            <v>cad</v>
          </cell>
          <cell r="D18656" t="str">
            <v>70,62</v>
          </cell>
        </row>
        <row r="18657">
          <cell r="A18657" t="str">
            <v>1M.13.030.0010.c</v>
          </cell>
          <cell r="B18657" t="str">
            <v>- DN65</v>
          </cell>
          <cell r="C18657" t="str">
            <v>cad</v>
          </cell>
          <cell r="D18657" t="str">
            <v>101,22</v>
          </cell>
        </row>
        <row r="18658">
          <cell r="A18658" t="str">
            <v>1M.13.030.0010.d</v>
          </cell>
          <cell r="B18658" t="str">
            <v>- DN80</v>
          </cell>
          <cell r="C18658" t="str">
            <v>cad</v>
          </cell>
          <cell r="D18658" t="str">
            <v>112,08</v>
          </cell>
        </row>
        <row r="18659">
          <cell r="A18659" t="str">
            <v>1M.13.030.0010.e</v>
          </cell>
          <cell r="B18659" t="str">
            <v>- DN100</v>
          </cell>
          <cell r="C18659" t="str">
            <v>cad</v>
          </cell>
          <cell r="D18659" t="str">
            <v>132,84</v>
          </cell>
        </row>
        <row r="18660">
          <cell r="A18660" t="str">
            <v>1M.13.030.0010.f</v>
          </cell>
          <cell r="B18660" t="str">
            <v>- DN125</v>
          </cell>
          <cell r="C18660" t="str">
            <v>cad</v>
          </cell>
          <cell r="D18660" t="str">
            <v>201,48</v>
          </cell>
        </row>
        <row r="18661">
          <cell r="A18661" t="str">
            <v>1M.13.030.0010.g</v>
          </cell>
          <cell r="B18661" t="str">
            <v>- DN150</v>
          </cell>
          <cell r="C18661" t="str">
            <v>cad</v>
          </cell>
          <cell r="D18661" t="str">
            <v>228,66</v>
          </cell>
        </row>
        <row r="18662">
          <cell r="A18662" t="str">
            <v>1M.13.030.0010.h</v>
          </cell>
          <cell r="B18662" t="str">
            <v>- DN200</v>
          </cell>
          <cell r="C18662" t="str">
            <v>cad</v>
          </cell>
          <cell r="D18662" t="str">
            <v>348,16</v>
          </cell>
        </row>
        <row r="18663">
          <cell r="A18663" t="str">
            <v>1M.13.030.0010.i</v>
          </cell>
          <cell r="B18663" t="str">
            <v>- DN250</v>
          </cell>
          <cell r="C18663" t="str">
            <v>cad</v>
          </cell>
          <cell r="D18663" t="str">
            <v>523,49</v>
          </cell>
        </row>
        <row r="18664">
          <cell r="A18664" t="str">
            <v>1M.13.030.0010.l</v>
          </cell>
          <cell r="B18664" t="str">
            <v>- DN300</v>
          </cell>
          <cell r="C18664" t="str">
            <v>cad</v>
          </cell>
          <cell r="D18664" t="str">
            <v>652,91</v>
          </cell>
        </row>
        <row r="18665">
          <cell r="A18665" t="str">
            <v>1M.13.030.0020</v>
          </cell>
          <cell r="B18665" t="str">
            <v>Saracinesche in ghisa e ottone a corpo piatto, esenti da manutenzione - PN10</v>
          </cell>
          <cell r="C18665"/>
          <cell r="D18665"/>
        </row>
        <row r="18666">
          <cell r="A18666" t="str">
            <v>1M.13.030.0020.a</v>
          </cell>
          <cell r="B18666" t="str">
            <v>- DN40</v>
          </cell>
          <cell r="C18666" t="str">
            <v>cad</v>
          </cell>
          <cell r="D18666" t="str">
            <v>66,19</v>
          </cell>
        </row>
        <row r="18667">
          <cell r="A18667" t="str">
            <v>1M.13.030.0020.b</v>
          </cell>
          <cell r="B18667" t="str">
            <v>- DN50</v>
          </cell>
          <cell r="C18667" t="str">
            <v>cad</v>
          </cell>
          <cell r="D18667" t="str">
            <v>75,08</v>
          </cell>
        </row>
        <row r="18668">
          <cell r="A18668" t="str">
            <v>1M.13.030.0020.c</v>
          </cell>
          <cell r="B18668" t="str">
            <v>- DN65</v>
          </cell>
          <cell r="C18668" t="str">
            <v>cad</v>
          </cell>
          <cell r="D18668" t="str">
            <v>107,15</v>
          </cell>
        </row>
        <row r="18669">
          <cell r="A18669" t="str">
            <v>1M.13.030.0020.d</v>
          </cell>
          <cell r="B18669" t="str">
            <v>- DN80</v>
          </cell>
          <cell r="C18669" t="str">
            <v>cad</v>
          </cell>
          <cell r="D18669" t="str">
            <v>118,01</v>
          </cell>
        </row>
        <row r="18670">
          <cell r="A18670" t="str">
            <v>1M.13.030.0020.e</v>
          </cell>
          <cell r="B18670" t="str">
            <v>- DN100</v>
          </cell>
          <cell r="C18670" t="str">
            <v>cad</v>
          </cell>
          <cell r="D18670" t="str">
            <v>140,73</v>
          </cell>
        </row>
        <row r="18671">
          <cell r="A18671" t="str">
            <v>1M.13.030.0020.f</v>
          </cell>
          <cell r="B18671" t="str">
            <v>- DN125</v>
          </cell>
          <cell r="C18671" t="str">
            <v>cad</v>
          </cell>
          <cell r="D18671" t="str">
            <v>214,83</v>
          </cell>
        </row>
        <row r="18672">
          <cell r="A18672" t="str">
            <v>1M.13.030.0020.g</v>
          </cell>
          <cell r="B18672" t="str">
            <v>- DN150</v>
          </cell>
          <cell r="C18672" t="str">
            <v>cad</v>
          </cell>
          <cell r="D18672" t="str">
            <v>241,49</v>
          </cell>
        </row>
        <row r="18673">
          <cell r="A18673" t="str">
            <v>1M.13.030.0020.h</v>
          </cell>
          <cell r="B18673" t="str">
            <v>- DN200</v>
          </cell>
          <cell r="C18673" t="str">
            <v>cad</v>
          </cell>
          <cell r="D18673" t="str">
            <v>364,47</v>
          </cell>
        </row>
        <row r="18674">
          <cell r="A18674" t="str">
            <v>1M.13.030.0020.i</v>
          </cell>
          <cell r="B18674" t="str">
            <v>- DN250</v>
          </cell>
          <cell r="C18674" t="str">
            <v>cad</v>
          </cell>
          <cell r="D18674" t="str">
            <v>560,56</v>
          </cell>
        </row>
        <row r="18675">
          <cell r="A18675" t="str">
            <v>1M.13.030.0020.l</v>
          </cell>
          <cell r="B18675" t="str">
            <v>- DN300</v>
          </cell>
          <cell r="C18675" t="str">
            <v>cad</v>
          </cell>
          <cell r="D18675" t="str">
            <v>694,89</v>
          </cell>
        </row>
        <row r="18676">
          <cell r="A18676" t="str">
            <v>1M.13.030.0030</v>
          </cell>
          <cell r="B18676" t="str">
            <v>Saracinesche in ghisa e ottone a corpo ovale a vite interna - PN16.</v>
          </cell>
          <cell r="C18676"/>
          <cell r="D18676"/>
        </row>
        <row r="18677">
          <cell r="A18677" t="str">
            <v>1M.13.030.0030.a</v>
          </cell>
          <cell r="B18677" t="str">
            <v>- DN40</v>
          </cell>
          <cell r="C18677" t="str">
            <v>cad</v>
          </cell>
          <cell r="D18677" t="str">
            <v>69,64</v>
          </cell>
        </row>
        <row r="18678">
          <cell r="A18678" t="str">
            <v>1M.13.030.0030.b</v>
          </cell>
          <cell r="B18678" t="str">
            <v>- DN50</v>
          </cell>
          <cell r="C18678" t="str">
            <v>cad</v>
          </cell>
          <cell r="D18678" t="str">
            <v>79,01</v>
          </cell>
        </row>
        <row r="18679">
          <cell r="A18679" t="str">
            <v>1M.13.030.0030.c</v>
          </cell>
          <cell r="B18679" t="str">
            <v>- DN65</v>
          </cell>
          <cell r="C18679" t="str">
            <v>cad</v>
          </cell>
          <cell r="D18679" t="str">
            <v>120,99</v>
          </cell>
        </row>
        <row r="18680">
          <cell r="A18680" t="str">
            <v>1M.13.030.0030.d</v>
          </cell>
          <cell r="B18680" t="str">
            <v>- DN80</v>
          </cell>
          <cell r="C18680" t="str">
            <v>cad</v>
          </cell>
          <cell r="D18680" t="str">
            <v>144,71</v>
          </cell>
        </row>
        <row r="18681">
          <cell r="A18681" t="str">
            <v>1M.13.030.0030.e</v>
          </cell>
          <cell r="B18681" t="str">
            <v>- DN100</v>
          </cell>
          <cell r="C18681" t="str">
            <v>cad</v>
          </cell>
          <cell r="D18681" t="str">
            <v>169,86</v>
          </cell>
        </row>
        <row r="18682">
          <cell r="A18682" t="str">
            <v>1M.13.030.0030.f</v>
          </cell>
          <cell r="B18682" t="str">
            <v>- DN125</v>
          </cell>
          <cell r="C18682" t="str">
            <v>cad</v>
          </cell>
          <cell r="D18682" t="str">
            <v>239,50</v>
          </cell>
        </row>
        <row r="18683">
          <cell r="A18683" t="str">
            <v>1M.13.030.0030.g</v>
          </cell>
          <cell r="B18683" t="str">
            <v>- DN150</v>
          </cell>
          <cell r="C18683" t="str">
            <v>cad</v>
          </cell>
          <cell r="D18683" t="str">
            <v>298,29</v>
          </cell>
        </row>
        <row r="18684">
          <cell r="A18684" t="str">
            <v>1M.13.030.0030.h</v>
          </cell>
          <cell r="B18684" t="str">
            <v>- DN200</v>
          </cell>
          <cell r="C18684" t="str">
            <v>cad</v>
          </cell>
          <cell r="D18684" t="str">
            <v>444,96</v>
          </cell>
        </row>
        <row r="18685">
          <cell r="A18685" t="str">
            <v>1M.13.030.0030.i</v>
          </cell>
          <cell r="B18685" t="str">
            <v>- DN250</v>
          </cell>
          <cell r="C18685" t="str">
            <v>cad</v>
          </cell>
          <cell r="D18685" t="str">
            <v>712,20</v>
          </cell>
        </row>
        <row r="18686">
          <cell r="A18686" t="str">
            <v>1M.13.030.0030.l</v>
          </cell>
          <cell r="B18686" t="str">
            <v>- DN300</v>
          </cell>
          <cell r="C18686" t="str">
            <v>cad</v>
          </cell>
          <cell r="D18686" t="str">
            <v>970,99</v>
          </cell>
        </row>
        <row r="18687">
          <cell r="A18687" t="str">
            <v>1M.13.030.0040</v>
          </cell>
          <cell r="B18687" t="str">
            <v>Saracinesche in ghisa e ottone a corpo ovale a vite interna, esenti da manutenzione - PN16.</v>
          </cell>
          <cell r="C18687"/>
          <cell r="D18687"/>
        </row>
        <row r="18688">
          <cell r="A18688" t="str">
            <v>1M.13.030.0040.a</v>
          </cell>
          <cell r="B18688" t="str">
            <v>- DN40</v>
          </cell>
          <cell r="C18688" t="str">
            <v>cad</v>
          </cell>
          <cell r="D18688" t="str">
            <v>73,10</v>
          </cell>
        </row>
        <row r="18689">
          <cell r="A18689" t="str">
            <v>1M.13.030.0040.b</v>
          </cell>
          <cell r="B18689" t="str">
            <v>- DN50</v>
          </cell>
          <cell r="C18689" t="str">
            <v>cad</v>
          </cell>
          <cell r="D18689" t="str">
            <v>83,99</v>
          </cell>
        </row>
        <row r="18690">
          <cell r="A18690" t="str">
            <v>1M.13.030.0040.c</v>
          </cell>
          <cell r="B18690" t="str">
            <v>- DN65</v>
          </cell>
          <cell r="C18690" t="str">
            <v>cad</v>
          </cell>
          <cell r="D18690" t="str">
            <v>124,95</v>
          </cell>
        </row>
        <row r="18691">
          <cell r="A18691" t="str">
            <v>1M.13.030.0040.d</v>
          </cell>
          <cell r="B18691" t="str">
            <v>- DN80</v>
          </cell>
          <cell r="C18691" t="str">
            <v>cad</v>
          </cell>
          <cell r="D18691" t="str">
            <v>152,12</v>
          </cell>
        </row>
        <row r="18692">
          <cell r="A18692" t="str">
            <v>1M.13.030.0040.e</v>
          </cell>
          <cell r="B18692" t="str">
            <v>- DN100</v>
          </cell>
          <cell r="C18692" t="str">
            <v>cad</v>
          </cell>
          <cell r="D18692" t="str">
            <v>171,37</v>
          </cell>
        </row>
        <row r="18693">
          <cell r="A18693" t="str">
            <v>1M.13.030.0040.f</v>
          </cell>
          <cell r="B18693" t="str">
            <v>- DN125</v>
          </cell>
          <cell r="C18693" t="str">
            <v>cad</v>
          </cell>
          <cell r="D18693" t="str">
            <v>250,88</v>
          </cell>
        </row>
        <row r="18694">
          <cell r="A18694" t="str">
            <v>1M.13.030.0040.g</v>
          </cell>
          <cell r="B18694" t="str">
            <v>- DN150</v>
          </cell>
          <cell r="C18694" t="str">
            <v>cad</v>
          </cell>
          <cell r="D18694" t="str">
            <v>331,86</v>
          </cell>
        </row>
        <row r="18695">
          <cell r="A18695" t="str">
            <v>1M.13.030.0040.h</v>
          </cell>
          <cell r="B18695" t="str">
            <v>- DN200</v>
          </cell>
          <cell r="C18695" t="str">
            <v>cad</v>
          </cell>
          <cell r="D18695" t="str">
            <v>458,80</v>
          </cell>
        </row>
        <row r="18696">
          <cell r="A18696" t="str">
            <v>1M.13.030.0040.i</v>
          </cell>
          <cell r="B18696" t="str">
            <v>- DN250</v>
          </cell>
          <cell r="C18696" t="str">
            <v>cad</v>
          </cell>
          <cell r="D18696" t="str">
            <v>740,84</v>
          </cell>
        </row>
        <row r="18697">
          <cell r="A18697" t="str">
            <v>1M.13.030.0040.l</v>
          </cell>
          <cell r="B18697" t="str">
            <v>- DN300</v>
          </cell>
          <cell r="C18697" t="str">
            <v>cad</v>
          </cell>
          <cell r="D18697" t="str">
            <v>1.007,55</v>
          </cell>
        </row>
        <row r="18698">
          <cell r="A18698" t="str">
            <v>1M.13.030.0050</v>
          </cell>
          <cell r="B18698" t="str">
            <v>Saracinesche a corpo piatto a vite interna in ghisa sferoidale, esenti da manutenzione - PN16</v>
          </cell>
          <cell r="C18698"/>
          <cell r="D18698"/>
        </row>
        <row r="18699">
          <cell r="A18699" t="str">
            <v>1M.13.030.0050.a</v>
          </cell>
          <cell r="B18699" t="str">
            <v>- DN40</v>
          </cell>
          <cell r="C18699" t="str">
            <v>cad</v>
          </cell>
          <cell r="D18699" t="str">
            <v>95,81</v>
          </cell>
        </row>
        <row r="18700">
          <cell r="A18700" t="str">
            <v>1M.13.030.0050.b</v>
          </cell>
          <cell r="B18700" t="str">
            <v>- DN50</v>
          </cell>
          <cell r="C18700" t="str">
            <v>cad</v>
          </cell>
          <cell r="D18700" t="str">
            <v>104,71</v>
          </cell>
        </row>
        <row r="18701">
          <cell r="A18701" t="str">
            <v>1M.13.030.0050.c</v>
          </cell>
          <cell r="B18701" t="str">
            <v>- DN65</v>
          </cell>
          <cell r="C18701" t="str">
            <v>cad</v>
          </cell>
          <cell r="D18701" t="str">
            <v>139,76</v>
          </cell>
        </row>
        <row r="18702">
          <cell r="A18702" t="str">
            <v>1M.13.030.0050.d</v>
          </cell>
          <cell r="B18702" t="str">
            <v>- DN80</v>
          </cell>
          <cell r="C18702" t="str">
            <v>cad</v>
          </cell>
          <cell r="D18702" t="str">
            <v>152,12</v>
          </cell>
        </row>
        <row r="18703">
          <cell r="A18703" t="str">
            <v>1M.13.030.0050.e</v>
          </cell>
          <cell r="B18703" t="str">
            <v>- DN100</v>
          </cell>
          <cell r="C18703" t="str">
            <v>cad</v>
          </cell>
          <cell r="D18703" t="str">
            <v>174,82</v>
          </cell>
        </row>
        <row r="18704">
          <cell r="A18704" t="str">
            <v>1M.13.030.0050.f</v>
          </cell>
          <cell r="B18704" t="str">
            <v>- DN125</v>
          </cell>
          <cell r="C18704" t="str">
            <v>cad</v>
          </cell>
          <cell r="D18704" t="str">
            <v>252,86</v>
          </cell>
        </row>
        <row r="18705">
          <cell r="A18705" t="str">
            <v>1M.13.030.0050.g</v>
          </cell>
          <cell r="B18705" t="str">
            <v>- DN150</v>
          </cell>
          <cell r="C18705" t="str">
            <v>cad</v>
          </cell>
          <cell r="D18705" t="str">
            <v>274,59</v>
          </cell>
        </row>
        <row r="18706">
          <cell r="A18706" t="str">
            <v>1M.13.030.0050.h</v>
          </cell>
          <cell r="B18706" t="str">
            <v>- DN200</v>
          </cell>
          <cell r="C18706" t="str">
            <v>cad</v>
          </cell>
          <cell r="D18706" t="str">
            <v>455,33</v>
          </cell>
        </row>
        <row r="18707">
          <cell r="A18707" t="str">
            <v>1M.13.030.0050.i</v>
          </cell>
          <cell r="B18707" t="str">
            <v>- DN250</v>
          </cell>
          <cell r="C18707" t="str">
            <v>cad</v>
          </cell>
          <cell r="D18707" t="str">
            <v>615,38</v>
          </cell>
        </row>
        <row r="18708">
          <cell r="A18708" t="str">
            <v>1M.13.030.0050.l</v>
          </cell>
          <cell r="B18708" t="str">
            <v>- DN300</v>
          </cell>
          <cell r="C18708" t="str">
            <v>cad</v>
          </cell>
          <cell r="D18708" t="str">
            <v>856,91</v>
          </cell>
        </row>
        <row r="18709">
          <cell r="A18709" t="str">
            <v>1M.13.030.0060</v>
          </cell>
          <cell r="B18709" t="str">
            <v>Saracinesche a corpo ovale a vite interna in ghisa sferoidale, esenti da manutenzione - PN16</v>
          </cell>
          <cell r="C18709"/>
          <cell r="D18709"/>
        </row>
        <row r="18710">
          <cell r="A18710" t="str">
            <v>1M.13.030.0060.a</v>
          </cell>
          <cell r="B18710" t="str">
            <v>- DN40</v>
          </cell>
          <cell r="C18710" t="str">
            <v>cad</v>
          </cell>
          <cell r="D18710" t="str">
            <v>98,78</v>
          </cell>
        </row>
        <row r="18711">
          <cell r="A18711" t="str">
            <v>1M.13.030.0060.b</v>
          </cell>
          <cell r="B18711" t="str">
            <v>- DN50</v>
          </cell>
          <cell r="C18711" t="str">
            <v>cad</v>
          </cell>
          <cell r="D18711" t="str">
            <v>107,18</v>
          </cell>
        </row>
        <row r="18712">
          <cell r="A18712" t="str">
            <v>1M.13.030.0060.c</v>
          </cell>
          <cell r="B18712" t="str">
            <v>- DN65</v>
          </cell>
          <cell r="C18712" t="str">
            <v>cad</v>
          </cell>
          <cell r="D18712" t="str">
            <v>144,20</v>
          </cell>
        </row>
        <row r="18713">
          <cell r="A18713" t="str">
            <v>1M.13.030.0060.d</v>
          </cell>
          <cell r="B18713" t="str">
            <v>- DN80</v>
          </cell>
          <cell r="C18713" t="str">
            <v>cad</v>
          </cell>
          <cell r="D18713" t="str">
            <v>158,02</v>
          </cell>
        </row>
        <row r="18714">
          <cell r="A18714" t="str">
            <v>1M.13.030.0060.e</v>
          </cell>
          <cell r="B18714" t="str">
            <v>- DN100</v>
          </cell>
          <cell r="C18714" t="str">
            <v>cad</v>
          </cell>
          <cell r="D18714" t="str">
            <v>181,72</v>
          </cell>
        </row>
        <row r="18715">
          <cell r="A18715" t="str">
            <v>1M.13.030.0060.f</v>
          </cell>
          <cell r="B18715" t="str">
            <v>- DN125</v>
          </cell>
          <cell r="C18715" t="str">
            <v>cad</v>
          </cell>
          <cell r="D18715" t="str">
            <v>261,24</v>
          </cell>
        </row>
        <row r="18716">
          <cell r="A18716" t="str">
            <v>1M.13.030.0060.g</v>
          </cell>
          <cell r="B18716" t="str">
            <v>- DN150</v>
          </cell>
          <cell r="C18716" t="str">
            <v>cad</v>
          </cell>
          <cell r="D18716" t="str">
            <v>284,46</v>
          </cell>
        </row>
        <row r="18717">
          <cell r="A18717" t="str">
            <v>1M.13.030.0060.h</v>
          </cell>
          <cell r="B18717" t="str">
            <v>- DN200</v>
          </cell>
          <cell r="C18717" t="str">
            <v>cad</v>
          </cell>
          <cell r="D18717" t="str">
            <v>482,02</v>
          </cell>
        </row>
        <row r="18718">
          <cell r="A18718" t="str">
            <v>1M.13.030.0060.i</v>
          </cell>
          <cell r="B18718" t="str">
            <v>- DN250</v>
          </cell>
          <cell r="C18718" t="str">
            <v>cad</v>
          </cell>
          <cell r="D18718" t="str">
            <v>670,70</v>
          </cell>
        </row>
        <row r="18719">
          <cell r="A18719" t="str">
            <v>1M.13.030.0060.l</v>
          </cell>
          <cell r="B18719" t="str">
            <v>- DN300</v>
          </cell>
          <cell r="C18719" t="str">
            <v>cad</v>
          </cell>
          <cell r="D18719" t="str">
            <v>880,11</v>
          </cell>
        </row>
        <row r="18720">
          <cell r="A18720" t="str">
            <v>1M.13.030.0070</v>
          </cell>
          <cell r="B18720" t="str">
            <v>Saracinesche in acciaio al carbonio e inox - PN10</v>
          </cell>
          <cell r="C18720"/>
          <cell r="D18720"/>
        </row>
        <row r="18721">
          <cell r="A18721" t="str">
            <v>1M.13.030.0070.a</v>
          </cell>
          <cell r="B18721" t="str">
            <v>- DN50</v>
          </cell>
          <cell r="C18721" t="str">
            <v>cad</v>
          </cell>
          <cell r="D18721" t="str">
            <v>304,25</v>
          </cell>
        </row>
        <row r="18722">
          <cell r="A18722" t="str">
            <v>1M.13.030.0070.b</v>
          </cell>
          <cell r="B18722" t="str">
            <v>- DN65</v>
          </cell>
          <cell r="C18722" t="str">
            <v>cad</v>
          </cell>
          <cell r="D18722" t="str">
            <v>410,89</v>
          </cell>
        </row>
        <row r="18723">
          <cell r="A18723" t="str">
            <v>1M.13.030.0070.c</v>
          </cell>
          <cell r="B18723" t="str">
            <v>- DN80</v>
          </cell>
          <cell r="C18723" t="str">
            <v>cad</v>
          </cell>
          <cell r="D18723" t="str">
            <v>448,46</v>
          </cell>
        </row>
        <row r="18724">
          <cell r="A18724" t="str">
            <v>1M.13.030.0070.d</v>
          </cell>
          <cell r="B18724" t="str">
            <v>- DN100</v>
          </cell>
          <cell r="C18724" t="str">
            <v>cad</v>
          </cell>
          <cell r="D18724" t="str">
            <v>523,53</v>
          </cell>
        </row>
        <row r="18725">
          <cell r="A18725" t="str">
            <v>1M.13.030.0070.e</v>
          </cell>
          <cell r="B18725" t="str">
            <v>- DN125</v>
          </cell>
          <cell r="C18725" t="str">
            <v>cad</v>
          </cell>
          <cell r="D18725" t="str">
            <v>749,73</v>
          </cell>
        </row>
        <row r="18726">
          <cell r="A18726" t="str">
            <v>1M.13.030.0070.f</v>
          </cell>
          <cell r="B18726" t="str">
            <v>- DN150</v>
          </cell>
          <cell r="C18726" t="str">
            <v>cad</v>
          </cell>
          <cell r="D18726" t="str">
            <v>857,90</v>
          </cell>
        </row>
        <row r="18727">
          <cell r="A18727" t="str">
            <v>1M.13.030.0070.g</v>
          </cell>
          <cell r="B18727" t="str">
            <v>- DN200</v>
          </cell>
          <cell r="C18727" t="str">
            <v>cad</v>
          </cell>
          <cell r="D18727" t="str">
            <v>1.259,94</v>
          </cell>
        </row>
        <row r="18728">
          <cell r="A18728" t="str">
            <v>1M.13.030.0070.h</v>
          </cell>
          <cell r="B18728" t="str">
            <v>- DN250</v>
          </cell>
          <cell r="C18728" t="str">
            <v>cad</v>
          </cell>
          <cell r="D18728" t="str">
            <v>1.754,86</v>
          </cell>
        </row>
        <row r="18729">
          <cell r="A18729" t="str">
            <v>1M.13.030.0070.i</v>
          </cell>
          <cell r="B18729" t="str">
            <v>- DN300</v>
          </cell>
          <cell r="C18729" t="str">
            <v>cad</v>
          </cell>
          <cell r="D18729" t="str">
            <v>2.275,43</v>
          </cell>
        </row>
        <row r="18730">
          <cell r="A18730" t="str">
            <v>1M.13.030.0070.l</v>
          </cell>
          <cell r="B18730" t="str">
            <v>- DN350</v>
          </cell>
          <cell r="C18730" t="str">
            <v>cad</v>
          </cell>
          <cell r="D18730" t="str">
            <v>3.138,81</v>
          </cell>
        </row>
        <row r="18731">
          <cell r="A18731" t="str">
            <v>1M.13.030.0070.m</v>
          </cell>
          <cell r="B18731" t="str">
            <v>- DN400</v>
          </cell>
          <cell r="C18731" t="str">
            <v>cad</v>
          </cell>
          <cell r="D18731" t="str">
            <v>4.218,04</v>
          </cell>
        </row>
        <row r="18732">
          <cell r="A18732" t="str">
            <v>1M.13.030.0080</v>
          </cell>
          <cell r="B18732" t="str">
            <v>Saracinesche in acciaio al carbonio e inox - PN25</v>
          </cell>
          <cell r="C18732"/>
          <cell r="D18732"/>
        </row>
        <row r="18733">
          <cell r="A18733" t="str">
            <v>1M.13.030.0080.a</v>
          </cell>
          <cell r="B18733" t="str">
            <v>- DN50</v>
          </cell>
          <cell r="C18733" t="str">
            <v>cad</v>
          </cell>
          <cell r="D18733" t="str">
            <v>355,62</v>
          </cell>
        </row>
        <row r="18734">
          <cell r="A18734" t="str">
            <v>1M.13.030.0080.b</v>
          </cell>
          <cell r="B18734" t="str">
            <v>- DN65</v>
          </cell>
          <cell r="C18734" t="str">
            <v>cad</v>
          </cell>
          <cell r="D18734" t="str">
            <v>465,25</v>
          </cell>
        </row>
        <row r="18735">
          <cell r="A18735" t="str">
            <v>1M.13.030.0080.c</v>
          </cell>
          <cell r="B18735" t="str">
            <v>- DN80</v>
          </cell>
          <cell r="C18735" t="str">
            <v>cad</v>
          </cell>
          <cell r="D18735" t="str">
            <v>519,09</v>
          </cell>
        </row>
        <row r="18736">
          <cell r="A18736" t="str">
            <v>1M.13.030.0080.d</v>
          </cell>
          <cell r="B18736" t="str">
            <v>- DN100</v>
          </cell>
          <cell r="C18736" t="str">
            <v>cad</v>
          </cell>
          <cell r="D18736" t="str">
            <v>611,94</v>
          </cell>
        </row>
        <row r="18737">
          <cell r="A18737" t="str">
            <v>1M.13.030.0080.e</v>
          </cell>
          <cell r="B18737" t="str">
            <v>- DN125</v>
          </cell>
          <cell r="C18737" t="str">
            <v>cad</v>
          </cell>
          <cell r="D18737" t="str">
            <v>925,57</v>
          </cell>
        </row>
        <row r="18738">
          <cell r="A18738" t="str">
            <v>1M.13.030.0080.f</v>
          </cell>
          <cell r="B18738" t="str">
            <v>- DN150</v>
          </cell>
          <cell r="C18738" t="str">
            <v>cad</v>
          </cell>
          <cell r="D18738" t="str">
            <v>1.033,25</v>
          </cell>
        </row>
        <row r="18739">
          <cell r="A18739" t="str">
            <v>1M.13.030.0080.g</v>
          </cell>
          <cell r="B18739" t="str">
            <v>- DN200</v>
          </cell>
          <cell r="C18739" t="str">
            <v>cad</v>
          </cell>
          <cell r="D18739" t="str">
            <v>1.552,84</v>
          </cell>
        </row>
        <row r="18740">
          <cell r="A18740" t="str">
            <v>1M.13.030.0080.h</v>
          </cell>
          <cell r="B18740" t="str">
            <v>- DN250</v>
          </cell>
          <cell r="C18740" t="str">
            <v>cad</v>
          </cell>
          <cell r="D18740" t="str">
            <v>1.970,69</v>
          </cell>
        </row>
        <row r="18741">
          <cell r="A18741" t="str">
            <v>1M.13.030.0080.i</v>
          </cell>
          <cell r="B18741" t="str">
            <v>- DN300</v>
          </cell>
          <cell r="C18741" t="str">
            <v>cad</v>
          </cell>
          <cell r="D18741" t="str">
            <v>2.603,90</v>
          </cell>
        </row>
        <row r="18742">
          <cell r="A18742" t="str">
            <v>1M.13.030.0080.l</v>
          </cell>
          <cell r="B18742" t="str">
            <v>- DN350</v>
          </cell>
          <cell r="C18742" t="str">
            <v>cad</v>
          </cell>
          <cell r="D18742" t="str">
            <v>3.551,75</v>
          </cell>
        </row>
        <row r="18743">
          <cell r="A18743" t="str">
            <v>1M.13.030.0080.m</v>
          </cell>
          <cell r="B18743" t="str">
            <v>- DN400</v>
          </cell>
          <cell r="C18743" t="str">
            <v>cad</v>
          </cell>
          <cell r="D18743" t="str">
            <v>4.677,88</v>
          </cell>
        </row>
        <row r="18744">
          <cell r="A18744" t="str">
            <v>1M.13.030.0080.n</v>
          </cell>
          <cell r="B18744" t="str">
            <v>- DN450</v>
          </cell>
          <cell r="C18744" t="str">
            <v>cad</v>
          </cell>
          <cell r="D18744" t="str">
            <v>6.930,03</v>
          </cell>
        </row>
        <row r="18745">
          <cell r="A18745" t="str">
            <v>1M.13.030.0080.o</v>
          </cell>
          <cell r="B18745" t="str">
            <v>- DN500</v>
          </cell>
          <cell r="C18745" t="str">
            <v>cad</v>
          </cell>
          <cell r="D18745" t="str">
            <v>7.108,46</v>
          </cell>
        </row>
        <row r="18746">
          <cell r="A18746" t="str">
            <v>1M.13.030.0090</v>
          </cell>
          <cell r="B18746" t="str">
            <v>Saracinesche in bronzo, tipo pesante, con attacchi filettati - PN16</v>
          </cell>
          <cell r="C18746"/>
          <cell r="D18746"/>
        </row>
        <row r="18747">
          <cell r="A18747" t="str">
            <v>1M.13.030.0090.a</v>
          </cell>
          <cell r="B18747" t="str">
            <v>- DN15</v>
          </cell>
          <cell r="C18747" t="str">
            <v>cad</v>
          </cell>
          <cell r="D18747" t="str">
            <v>11,95</v>
          </cell>
        </row>
        <row r="18748">
          <cell r="A18748" t="str">
            <v>1M.13.030.0090.b</v>
          </cell>
          <cell r="B18748" t="str">
            <v>- DN20</v>
          </cell>
          <cell r="C18748" t="str">
            <v>cad</v>
          </cell>
          <cell r="D18748" t="str">
            <v>12,09</v>
          </cell>
        </row>
        <row r="18749">
          <cell r="A18749" t="str">
            <v>1M.13.030.0090.c</v>
          </cell>
          <cell r="B18749" t="str">
            <v>- DN25</v>
          </cell>
          <cell r="C18749" t="str">
            <v>cad</v>
          </cell>
          <cell r="D18749" t="str">
            <v>20,21</v>
          </cell>
        </row>
        <row r="18750">
          <cell r="A18750" t="str">
            <v>1M.13.030.0090.d</v>
          </cell>
          <cell r="B18750" t="str">
            <v>- DN32</v>
          </cell>
          <cell r="C18750" t="str">
            <v>cad</v>
          </cell>
          <cell r="D18750" t="str">
            <v>24,04</v>
          </cell>
        </row>
        <row r="18751">
          <cell r="A18751" t="str">
            <v>1M.13.030.0090.e</v>
          </cell>
          <cell r="B18751" t="str">
            <v>- DN40</v>
          </cell>
          <cell r="C18751" t="str">
            <v>cad</v>
          </cell>
          <cell r="D18751" t="str">
            <v>26,51</v>
          </cell>
        </row>
        <row r="18752">
          <cell r="A18752" t="str">
            <v>1M.13.030.0090.f</v>
          </cell>
          <cell r="B18752" t="str">
            <v>- DN50</v>
          </cell>
          <cell r="C18752" t="str">
            <v>cad</v>
          </cell>
          <cell r="D18752" t="str">
            <v>45,94</v>
          </cell>
        </row>
        <row r="18753">
          <cell r="A18753" t="str">
            <v>1M.13.030.0090.g</v>
          </cell>
          <cell r="B18753" t="str">
            <v>- DN65</v>
          </cell>
          <cell r="C18753" t="str">
            <v>cad</v>
          </cell>
          <cell r="D18753" t="str">
            <v>61,25</v>
          </cell>
        </row>
        <row r="18754">
          <cell r="A18754" t="str">
            <v>1M.13.030.0090.h</v>
          </cell>
          <cell r="B18754" t="str">
            <v>- DN80</v>
          </cell>
          <cell r="C18754" t="str">
            <v>cad</v>
          </cell>
          <cell r="D18754" t="str">
            <v>70,62</v>
          </cell>
        </row>
        <row r="18755">
          <cell r="A18755" t="str">
            <v>1M.13.030.0090.i</v>
          </cell>
          <cell r="B18755" t="str">
            <v>- DN100</v>
          </cell>
          <cell r="C18755" t="str">
            <v>cad</v>
          </cell>
          <cell r="D18755" t="str">
            <v>116,53</v>
          </cell>
        </row>
        <row r="18756">
          <cell r="A18756" t="str">
            <v>1M.13.030.0100</v>
          </cell>
          <cell r="B18756" t="str">
            <v>Saracinesche in bronzo, tipo pesante, con attacchi filettati - PN25</v>
          </cell>
          <cell r="C18756"/>
          <cell r="D18756"/>
        </row>
        <row r="18757">
          <cell r="A18757" t="str">
            <v>1M.13.030.0100.a</v>
          </cell>
          <cell r="B18757" t="str">
            <v>- DN15</v>
          </cell>
          <cell r="C18757" t="str">
            <v>cad</v>
          </cell>
          <cell r="D18757" t="str">
            <v>11,20</v>
          </cell>
        </row>
        <row r="18758">
          <cell r="A18758" t="str">
            <v>1M.13.030.0100.b</v>
          </cell>
          <cell r="B18758" t="str">
            <v>- DN20</v>
          </cell>
          <cell r="C18758" t="str">
            <v>cad</v>
          </cell>
          <cell r="D18758" t="str">
            <v>13,18</v>
          </cell>
        </row>
        <row r="18759">
          <cell r="A18759" t="str">
            <v>1M.13.030.0100.c</v>
          </cell>
          <cell r="B18759" t="str">
            <v>- DN25</v>
          </cell>
          <cell r="C18759" t="str">
            <v>cad</v>
          </cell>
          <cell r="D18759" t="str">
            <v>22,52</v>
          </cell>
        </row>
        <row r="18760">
          <cell r="A18760" t="str">
            <v>1M.13.030.0100.d</v>
          </cell>
          <cell r="B18760" t="str">
            <v>- DN32</v>
          </cell>
          <cell r="C18760" t="str">
            <v>cad</v>
          </cell>
          <cell r="D18760" t="str">
            <v>36,31</v>
          </cell>
        </row>
        <row r="18761">
          <cell r="A18761" t="str">
            <v>1M.13.030.0100.e</v>
          </cell>
          <cell r="B18761" t="str">
            <v>- DN40</v>
          </cell>
          <cell r="C18761" t="str">
            <v>cad</v>
          </cell>
          <cell r="D18761" t="str">
            <v>29,25</v>
          </cell>
        </row>
        <row r="18762">
          <cell r="A18762" t="str">
            <v>1M.13.030.0100.f</v>
          </cell>
          <cell r="B18762" t="str">
            <v>- DN50</v>
          </cell>
          <cell r="C18762" t="str">
            <v>cad</v>
          </cell>
          <cell r="D18762" t="str">
            <v>52,84</v>
          </cell>
        </row>
        <row r="18763">
          <cell r="A18763" t="str">
            <v>1M.13.030.0100.g</v>
          </cell>
          <cell r="B18763" t="str">
            <v>- DN65</v>
          </cell>
          <cell r="C18763" t="str">
            <v>cad</v>
          </cell>
          <cell r="D18763" t="str">
            <v>69,14</v>
          </cell>
        </row>
        <row r="18764">
          <cell r="A18764" t="str">
            <v>1M.13.030.0100.h</v>
          </cell>
          <cell r="B18764" t="str">
            <v>- DN80</v>
          </cell>
          <cell r="C18764" t="str">
            <v>cad</v>
          </cell>
          <cell r="D18764" t="str">
            <v>83,97</v>
          </cell>
        </row>
        <row r="18765">
          <cell r="A18765" t="str">
            <v>1M.13.030.0100.i</v>
          </cell>
          <cell r="B18765" t="str">
            <v>- DN100</v>
          </cell>
          <cell r="C18765" t="str">
            <v>cad</v>
          </cell>
          <cell r="D18765" t="str">
            <v>133,83</v>
          </cell>
        </row>
        <row r="18766">
          <cell r="A18766" t="str">
            <v>1M.13.040</v>
          </cell>
          <cell r="B18766" t="str">
            <v>VALVOLE A FLUSSO AVVIATO</v>
          </cell>
          <cell r="C18766"/>
          <cell r="D18766"/>
        </row>
        <row r="18767">
          <cell r="A18767" t="str">
            <v>1M.13.040.0010</v>
          </cell>
          <cell r="B18767" t="str">
            <v>Valvole a flusso avviato in ghisa a vite esterna - PN16</v>
          </cell>
          <cell r="C18767"/>
          <cell r="D18767"/>
        </row>
        <row r="18768">
          <cell r="A18768" t="str">
            <v>1M.13.040.0010.a</v>
          </cell>
          <cell r="B18768" t="str">
            <v>- DN15</v>
          </cell>
          <cell r="C18768" t="str">
            <v>cad</v>
          </cell>
          <cell r="D18768" t="str">
            <v>63,70</v>
          </cell>
        </row>
        <row r="18769">
          <cell r="A18769" t="str">
            <v>1M.13.040.0010.b</v>
          </cell>
          <cell r="B18769" t="str">
            <v>- DN20</v>
          </cell>
          <cell r="C18769" t="str">
            <v>cad</v>
          </cell>
          <cell r="D18769" t="str">
            <v>66,42</v>
          </cell>
        </row>
        <row r="18770">
          <cell r="A18770" t="str">
            <v>1M.13.040.0010.c</v>
          </cell>
          <cell r="B18770" t="str">
            <v>- DN25</v>
          </cell>
          <cell r="C18770" t="str">
            <v>cad</v>
          </cell>
          <cell r="D18770" t="str">
            <v>70,11</v>
          </cell>
        </row>
        <row r="18771">
          <cell r="A18771" t="str">
            <v>1M.13.040.0010.d</v>
          </cell>
          <cell r="B18771" t="str">
            <v>- DN32</v>
          </cell>
          <cell r="C18771" t="str">
            <v>cad</v>
          </cell>
          <cell r="D18771" t="str">
            <v>86,44</v>
          </cell>
        </row>
        <row r="18772">
          <cell r="A18772" t="str">
            <v>1M.13.040.0010.e</v>
          </cell>
          <cell r="B18772" t="str">
            <v>- DN40</v>
          </cell>
          <cell r="C18772" t="str">
            <v>cad</v>
          </cell>
          <cell r="D18772" t="str">
            <v>95,81</v>
          </cell>
        </row>
        <row r="18773">
          <cell r="A18773" t="str">
            <v>1M.13.040.0010.f</v>
          </cell>
          <cell r="B18773" t="str">
            <v>- DN50</v>
          </cell>
          <cell r="C18773" t="str">
            <v>cad</v>
          </cell>
          <cell r="D18773" t="str">
            <v>115,08</v>
          </cell>
        </row>
        <row r="18774">
          <cell r="A18774" t="str">
            <v>1M.13.040.0010.g</v>
          </cell>
          <cell r="B18774" t="str">
            <v>- DN65</v>
          </cell>
          <cell r="C18774" t="str">
            <v>cad</v>
          </cell>
          <cell r="D18774" t="str">
            <v>186,68</v>
          </cell>
        </row>
        <row r="18775">
          <cell r="A18775" t="str">
            <v>1M.13.040.0010.h</v>
          </cell>
          <cell r="B18775" t="str">
            <v>- DN80</v>
          </cell>
          <cell r="C18775" t="str">
            <v>cad</v>
          </cell>
          <cell r="D18775" t="str">
            <v>222,23</v>
          </cell>
        </row>
        <row r="18776">
          <cell r="A18776" t="str">
            <v>1M.13.040.0010.i</v>
          </cell>
          <cell r="B18776" t="str">
            <v>- DN100</v>
          </cell>
          <cell r="C18776" t="str">
            <v>cad</v>
          </cell>
          <cell r="D18776" t="str">
            <v>268,17</v>
          </cell>
        </row>
        <row r="18777">
          <cell r="A18777" t="str">
            <v>1M.13.040.0010.l</v>
          </cell>
          <cell r="B18777" t="str">
            <v>- DN125</v>
          </cell>
          <cell r="C18777" t="str">
            <v>cad</v>
          </cell>
          <cell r="D18777" t="str">
            <v>403,48</v>
          </cell>
        </row>
        <row r="18778">
          <cell r="A18778" t="str">
            <v>1M.13.040.0010.m</v>
          </cell>
          <cell r="B18778" t="str">
            <v>- DN150</v>
          </cell>
          <cell r="C18778" t="str">
            <v>cad</v>
          </cell>
          <cell r="D18778" t="str">
            <v>531,91</v>
          </cell>
        </row>
        <row r="18779">
          <cell r="A18779" t="str">
            <v>1M.13.040.0010.n</v>
          </cell>
          <cell r="B18779" t="str">
            <v>- DN200</v>
          </cell>
          <cell r="C18779" t="str">
            <v>cad</v>
          </cell>
          <cell r="D18779" t="str">
            <v>1.057,93</v>
          </cell>
        </row>
        <row r="18780">
          <cell r="A18780" t="str">
            <v>1M.13.040.0010.o</v>
          </cell>
          <cell r="B18780" t="str">
            <v>- DN250</v>
          </cell>
          <cell r="C18780" t="str">
            <v>cad</v>
          </cell>
          <cell r="D18780" t="str">
            <v>1.658,55</v>
          </cell>
        </row>
        <row r="18781">
          <cell r="A18781" t="str">
            <v>1M.13.040.0010.p</v>
          </cell>
          <cell r="B18781" t="str">
            <v>- DN300</v>
          </cell>
          <cell r="C18781" t="str">
            <v>cad</v>
          </cell>
          <cell r="D18781" t="str">
            <v>2.541,19</v>
          </cell>
        </row>
        <row r="18782">
          <cell r="A18782" t="str">
            <v>1M.13.040.0020</v>
          </cell>
          <cell r="B18782" t="str">
            <v>Valvole a flusso avviato in ghisa con tenuta a soffietto, esenti da manutenzione - PN16</v>
          </cell>
          <cell r="C18782"/>
          <cell r="D18782"/>
        </row>
        <row r="18783">
          <cell r="A18783" t="str">
            <v>1M.13.040.0020.a</v>
          </cell>
          <cell r="B18783" t="str">
            <v>- DN15</v>
          </cell>
          <cell r="C18783" t="str">
            <v>cad</v>
          </cell>
          <cell r="D18783" t="str">
            <v>67,18</v>
          </cell>
        </row>
        <row r="18784">
          <cell r="A18784" t="str">
            <v>1M.13.040.0020.b</v>
          </cell>
          <cell r="B18784" t="str">
            <v>- DN20</v>
          </cell>
          <cell r="C18784" t="str">
            <v>cad</v>
          </cell>
          <cell r="D18784" t="str">
            <v>69,15</v>
          </cell>
        </row>
        <row r="18785">
          <cell r="A18785" t="str">
            <v>1M.13.040.0020.c</v>
          </cell>
          <cell r="B18785" t="str">
            <v>- DN25</v>
          </cell>
          <cell r="C18785" t="str">
            <v>cad</v>
          </cell>
          <cell r="D18785" t="str">
            <v>77,53</v>
          </cell>
        </row>
        <row r="18786">
          <cell r="A18786" t="str">
            <v>1M.13.040.0020.d</v>
          </cell>
          <cell r="B18786" t="str">
            <v>- DN25</v>
          </cell>
          <cell r="C18786" t="str">
            <v>cad</v>
          </cell>
          <cell r="D18786" t="str">
            <v>87,40</v>
          </cell>
        </row>
        <row r="18787">
          <cell r="A18787" t="str">
            <v>1M.13.040.0020.e</v>
          </cell>
          <cell r="B18787" t="str">
            <v>- DN40</v>
          </cell>
          <cell r="C18787" t="str">
            <v>cad</v>
          </cell>
          <cell r="D18787" t="str">
            <v>98,30</v>
          </cell>
        </row>
        <row r="18788">
          <cell r="A18788" t="str">
            <v>1M.13.040.0020.f</v>
          </cell>
          <cell r="B18788" t="str">
            <v>- DN50</v>
          </cell>
          <cell r="C18788" t="str">
            <v>cad</v>
          </cell>
          <cell r="D18788" t="str">
            <v>117,55</v>
          </cell>
        </row>
        <row r="18789">
          <cell r="A18789" t="str">
            <v>1M.13.040.0020.g</v>
          </cell>
          <cell r="B18789" t="str">
            <v>- DN65</v>
          </cell>
          <cell r="C18789" t="str">
            <v>cad</v>
          </cell>
          <cell r="D18789" t="str">
            <v>195,57</v>
          </cell>
        </row>
        <row r="18790">
          <cell r="A18790" t="str">
            <v>1M.13.040.0020.h</v>
          </cell>
          <cell r="B18790" t="str">
            <v>- DN80</v>
          </cell>
          <cell r="C18790" t="str">
            <v>cad</v>
          </cell>
          <cell r="D18790" t="str">
            <v>226,69</v>
          </cell>
        </row>
        <row r="18791">
          <cell r="A18791" t="str">
            <v>1M.13.040.0020.i</v>
          </cell>
          <cell r="B18791" t="str">
            <v>- DN100</v>
          </cell>
          <cell r="C18791" t="str">
            <v>cad</v>
          </cell>
          <cell r="D18791" t="str">
            <v>277,06</v>
          </cell>
        </row>
        <row r="18792">
          <cell r="A18792" t="str">
            <v>1M.13.040.0020.l</v>
          </cell>
          <cell r="B18792" t="str">
            <v>- DN125</v>
          </cell>
          <cell r="C18792" t="str">
            <v>cad</v>
          </cell>
          <cell r="D18792" t="str">
            <v>405,47</v>
          </cell>
        </row>
        <row r="18793">
          <cell r="A18793" t="str">
            <v>1M.13.040.0020.m</v>
          </cell>
          <cell r="B18793" t="str">
            <v>- DN150</v>
          </cell>
          <cell r="C18793" t="str">
            <v>cad</v>
          </cell>
          <cell r="D18793" t="str">
            <v>533,90</v>
          </cell>
        </row>
        <row r="18794">
          <cell r="A18794" t="str">
            <v>1M.13.040.0020.n</v>
          </cell>
          <cell r="B18794" t="str">
            <v>- DN200</v>
          </cell>
          <cell r="C18794" t="str">
            <v>cad</v>
          </cell>
          <cell r="D18794" t="str">
            <v>1.027,31</v>
          </cell>
        </row>
        <row r="18795">
          <cell r="A18795" t="str">
            <v>1M.13.040.0020.o</v>
          </cell>
          <cell r="B18795" t="str">
            <v>- DN250</v>
          </cell>
          <cell r="C18795" t="str">
            <v>cad</v>
          </cell>
          <cell r="D18795" t="str">
            <v>1.622,49</v>
          </cell>
        </row>
        <row r="18796">
          <cell r="A18796" t="str">
            <v>1M.13.040.0030</v>
          </cell>
          <cell r="B18796" t="str">
            <v>Valvole a flusso avviato in ghisa con tenuta a soffietto, esenti da manutenzione - PN16</v>
          </cell>
          <cell r="C18796"/>
          <cell r="D18796"/>
        </row>
        <row r="18797">
          <cell r="A18797" t="str">
            <v>1M.13.040.0030.a</v>
          </cell>
          <cell r="B18797" t="str">
            <v>- DN15</v>
          </cell>
          <cell r="C18797" t="str">
            <v>cad</v>
          </cell>
          <cell r="D18797" t="str">
            <v>83,99</v>
          </cell>
        </row>
        <row r="18798">
          <cell r="A18798" t="str">
            <v>1M.13.040.0030.b</v>
          </cell>
          <cell r="B18798" t="str">
            <v>- DN20</v>
          </cell>
          <cell r="C18798" t="str">
            <v>cad</v>
          </cell>
          <cell r="D18798" t="str">
            <v>91,37</v>
          </cell>
        </row>
        <row r="18799">
          <cell r="A18799" t="str">
            <v>1M.13.040.0030.c</v>
          </cell>
          <cell r="B18799" t="str">
            <v>- DN25</v>
          </cell>
          <cell r="C18799" t="str">
            <v>cad</v>
          </cell>
          <cell r="D18799" t="str">
            <v>101,26</v>
          </cell>
        </row>
        <row r="18800">
          <cell r="A18800" t="str">
            <v>1M.13.040.0030.d</v>
          </cell>
          <cell r="B18800" t="str">
            <v>- DN32</v>
          </cell>
          <cell r="C18800" t="str">
            <v>cad</v>
          </cell>
          <cell r="D18800" t="str">
            <v>123,97</v>
          </cell>
        </row>
        <row r="18801">
          <cell r="A18801" t="str">
            <v>1M.13.040.0030.e</v>
          </cell>
          <cell r="B18801" t="str">
            <v>- DN40</v>
          </cell>
          <cell r="C18801" t="str">
            <v>cad</v>
          </cell>
          <cell r="D18801" t="str">
            <v>135,81</v>
          </cell>
        </row>
        <row r="18802">
          <cell r="A18802" t="str">
            <v>1M.13.040.0030.f</v>
          </cell>
          <cell r="B18802" t="str">
            <v>- DN50</v>
          </cell>
          <cell r="C18802" t="str">
            <v>cad</v>
          </cell>
          <cell r="D18802" t="str">
            <v>163,47</v>
          </cell>
        </row>
        <row r="18803">
          <cell r="A18803" t="str">
            <v>1M.13.040.0030.g</v>
          </cell>
          <cell r="B18803" t="str">
            <v>- DN65</v>
          </cell>
          <cell r="C18803" t="str">
            <v>cad</v>
          </cell>
          <cell r="D18803" t="str">
            <v>250,89</v>
          </cell>
        </row>
        <row r="18804">
          <cell r="A18804" t="str">
            <v>1M.13.040.0030.h</v>
          </cell>
          <cell r="B18804" t="str">
            <v>- DN80</v>
          </cell>
          <cell r="C18804" t="str">
            <v>cad</v>
          </cell>
          <cell r="D18804" t="str">
            <v>289,92</v>
          </cell>
        </row>
        <row r="18805">
          <cell r="A18805" t="str">
            <v>1M.13.040.0030.i</v>
          </cell>
          <cell r="B18805" t="str">
            <v>- DN100</v>
          </cell>
          <cell r="C18805" t="str">
            <v>cad</v>
          </cell>
          <cell r="D18805" t="str">
            <v>361,53</v>
          </cell>
        </row>
        <row r="18806">
          <cell r="A18806" t="str">
            <v>1M.13.040.0030.l</v>
          </cell>
          <cell r="B18806" t="str">
            <v>- DN125</v>
          </cell>
          <cell r="C18806" t="str">
            <v>cad</v>
          </cell>
          <cell r="D18806" t="str">
            <v>587,70</v>
          </cell>
        </row>
        <row r="18807">
          <cell r="A18807" t="str">
            <v>1M.13.040.0030.m</v>
          </cell>
          <cell r="B18807" t="str">
            <v>- DN150</v>
          </cell>
          <cell r="C18807" t="str">
            <v>cad</v>
          </cell>
          <cell r="D18807" t="str">
            <v>766,51</v>
          </cell>
        </row>
        <row r="18808">
          <cell r="A18808" t="str">
            <v>1M.13.040.0030.n</v>
          </cell>
          <cell r="B18808" t="str">
            <v>- DN200</v>
          </cell>
          <cell r="C18808" t="str">
            <v>cad</v>
          </cell>
          <cell r="D18808" t="str">
            <v>1.416,53</v>
          </cell>
        </row>
        <row r="18809">
          <cell r="A18809" t="str">
            <v>1M.13.040.0030.o</v>
          </cell>
          <cell r="B18809" t="str">
            <v>- DN250</v>
          </cell>
          <cell r="C18809" t="str">
            <v>cad</v>
          </cell>
          <cell r="D18809" t="str">
            <v>2.103,55</v>
          </cell>
        </row>
        <row r="18810">
          <cell r="A18810" t="str">
            <v>1M.13.040.0040</v>
          </cell>
          <cell r="B18810" t="str">
            <v>Valvole a flusso avviato in ghisa con tenuta a soffietto, esenti da manutenzione - PN25</v>
          </cell>
          <cell r="C18810"/>
          <cell r="D18810"/>
        </row>
        <row r="18811">
          <cell r="A18811" t="str">
            <v>1M.13.040.0040.a</v>
          </cell>
          <cell r="B18811" t="str">
            <v>- DN15</v>
          </cell>
          <cell r="C18811" t="str">
            <v>cad</v>
          </cell>
          <cell r="D18811" t="str">
            <v>97,79</v>
          </cell>
        </row>
        <row r="18812">
          <cell r="A18812" t="str">
            <v>1M.13.040.0040.b</v>
          </cell>
          <cell r="B18812" t="str">
            <v>- DN20</v>
          </cell>
          <cell r="C18812" t="str">
            <v>cad</v>
          </cell>
          <cell r="D18812" t="str">
            <v>103,24</v>
          </cell>
        </row>
        <row r="18813">
          <cell r="A18813" t="str">
            <v>1M.13.040.0040.c</v>
          </cell>
          <cell r="B18813" t="str">
            <v>- DN25</v>
          </cell>
          <cell r="C18813" t="str">
            <v>cad</v>
          </cell>
          <cell r="D18813" t="str">
            <v>117,56</v>
          </cell>
        </row>
        <row r="18814">
          <cell r="A18814" t="str">
            <v>1M.13.040.0040.d</v>
          </cell>
          <cell r="B18814" t="str">
            <v>- DN32</v>
          </cell>
          <cell r="C18814" t="str">
            <v>cad</v>
          </cell>
          <cell r="D18814" t="str">
            <v>146,20</v>
          </cell>
        </row>
        <row r="18815">
          <cell r="A18815" t="str">
            <v>1M.13.040.0040.e</v>
          </cell>
          <cell r="B18815" t="str">
            <v>- DN40</v>
          </cell>
          <cell r="C18815" t="str">
            <v>cad</v>
          </cell>
          <cell r="D18815" t="str">
            <v>165,97</v>
          </cell>
        </row>
        <row r="18816">
          <cell r="A18816" t="str">
            <v>1M.13.040.0040.f</v>
          </cell>
          <cell r="B18816" t="str">
            <v>- DN50</v>
          </cell>
          <cell r="C18816" t="str">
            <v>cad</v>
          </cell>
          <cell r="D18816" t="str">
            <v>190,16</v>
          </cell>
        </row>
        <row r="18817">
          <cell r="A18817" t="str">
            <v>1M.13.040.0040.g</v>
          </cell>
          <cell r="B18817" t="str">
            <v>- DN65</v>
          </cell>
          <cell r="C18817" t="str">
            <v>cad</v>
          </cell>
          <cell r="D18817" t="str">
            <v>301,25</v>
          </cell>
        </row>
        <row r="18818">
          <cell r="A18818" t="str">
            <v>1M.13.040.0040.h</v>
          </cell>
          <cell r="B18818" t="str">
            <v>- DN80</v>
          </cell>
          <cell r="C18818" t="str">
            <v>cad</v>
          </cell>
          <cell r="D18818" t="str">
            <v>360,53</v>
          </cell>
        </row>
        <row r="18819">
          <cell r="A18819" t="str">
            <v>1M.13.040.0040.i</v>
          </cell>
          <cell r="B18819" t="str">
            <v>- DN100</v>
          </cell>
          <cell r="C18819" t="str">
            <v>cad</v>
          </cell>
          <cell r="D18819" t="str">
            <v>457,84</v>
          </cell>
        </row>
        <row r="18820">
          <cell r="A18820" t="str">
            <v>1M.13.040.0040.l</v>
          </cell>
          <cell r="B18820" t="str">
            <v>- DN125</v>
          </cell>
          <cell r="C18820" t="str">
            <v>cad</v>
          </cell>
          <cell r="D18820" t="str">
            <v>657,36</v>
          </cell>
        </row>
        <row r="18821">
          <cell r="A18821" t="str">
            <v>1M.13.040.0040.m</v>
          </cell>
          <cell r="B18821" t="str">
            <v>- DN150</v>
          </cell>
          <cell r="C18821" t="str">
            <v>cad</v>
          </cell>
          <cell r="D18821" t="str">
            <v>893,44</v>
          </cell>
        </row>
        <row r="18822">
          <cell r="A18822" t="str">
            <v>1M.13.040.0050</v>
          </cell>
          <cell r="B18822" t="str">
            <v>Valvole a flusso avviato in acciaio a vite esterna, munita di controtenuta di sicurezza sullo stelo - PN40</v>
          </cell>
          <cell r="C18822"/>
          <cell r="D18822"/>
        </row>
        <row r="18823">
          <cell r="A18823" t="str">
            <v>1M.13.040.0050.a</v>
          </cell>
          <cell r="B18823" t="str">
            <v>- DN15</v>
          </cell>
          <cell r="C18823" t="str">
            <v>cad</v>
          </cell>
          <cell r="D18823" t="str">
            <v>155,08</v>
          </cell>
        </row>
        <row r="18824">
          <cell r="A18824" t="str">
            <v>1M.13.040.0050.b</v>
          </cell>
          <cell r="B18824" t="str">
            <v>- DN20</v>
          </cell>
          <cell r="C18824" t="str">
            <v>cad</v>
          </cell>
          <cell r="D18824" t="str">
            <v>164,47</v>
          </cell>
        </row>
        <row r="18825">
          <cell r="A18825" t="str">
            <v>1M.13.040.0050.c</v>
          </cell>
          <cell r="B18825" t="str">
            <v>- DN25</v>
          </cell>
          <cell r="C18825" t="str">
            <v>cad</v>
          </cell>
          <cell r="D18825" t="str">
            <v>170,91</v>
          </cell>
        </row>
        <row r="18826">
          <cell r="A18826" t="str">
            <v>1M.13.040.0050.d</v>
          </cell>
          <cell r="B18826" t="str">
            <v>- DN32</v>
          </cell>
          <cell r="C18826" t="str">
            <v>cad</v>
          </cell>
          <cell r="D18826" t="str">
            <v>202,99</v>
          </cell>
        </row>
        <row r="18827">
          <cell r="A18827" t="str">
            <v>1M.13.040.0050.e</v>
          </cell>
          <cell r="B18827" t="str">
            <v>- DN40</v>
          </cell>
          <cell r="C18827" t="str">
            <v>cad</v>
          </cell>
          <cell r="D18827" t="str">
            <v>233,12</v>
          </cell>
        </row>
        <row r="18828">
          <cell r="A18828" t="str">
            <v>1M.13.040.0050.f</v>
          </cell>
          <cell r="B18828" t="str">
            <v>- DN50</v>
          </cell>
          <cell r="C18828" t="str">
            <v>cad</v>
          </cell>
          <cell r="D18828" t="str">
            <v>263,25</v>
          </cell>
        </row>
        <row r="18829">
          <cell r="A18829" t="str">
            <v>1M.13.040.0050.g</v>
          </cell>
          <cell r="B18829" t="str">
            <v>- DN65</v>
          </cell>
          <cell r="C18829" t="str">
            <v>cad</v>
          </cell>
          <cell r="D18829" t="str">
            <v>456,84</v>
          </cell>
        </row>
        <row r="18830">
          <cell r="A18830" t="str">
            <v>1M.13.040.0050.h</v>
          </cell>
          <cell r="B18830" t="str">
            <v>- DN80</v>
          </cell>
          <cell r="C18830" t="str">
            <v>cad</v>
          </cell>
          <cell r="D18830" t="str">
            <v>575,88</v>
          </cell>
        </row>
        <row r="18831">
          <cell r="A18831" t="str">
            <v>1M.13.040.0050.i</v>
          </cell>
          <cell r="B18831" t="str">
            <v>- DN100</v>
          </cell>
          <cell r="C18831" t="str">
            <v>cad</v>
          </cell>
          <cell r="D18831" t="str">
            <v>745,31</v>
          </cell>
        </row>
        <row r="18832">
          <cell r="A18832" t="str">
            <v>1M.13.040.0050.l</v>
          </cell>
          <cell r="B18832" t="str">
            <v>- DN125</v>
          </cell>
          <cell r="C18832" t="str">
            <v>cad</v>
          </cell>
          <cell r="D18832" t="str">
            <v>1.105,85</v>
          </cell>
        </row>
        <row r="18833">
          <cell r="A18833" t="str">
            <v>1M.13.040.0050.m</v>
          </cell>
          <cell r="B18833" t="str">
            <v>- DN150</v>
          </cell>
          <cell r="C18833" t="str">
            <v>cad</v>
          </cell>
          <cell r="D18833" t="str">
            <v>1.383,43</v>
          </cell>
        </row>
        <row r="18834">
          <cell r="A18834" t="str">
            <v>1M.13.040.0050.n</v>
          </cell>
          <cell r="B18834" t="str">
            <v>- DN200</v>
          </cell>
          <cell r="C18834" t="str">
            <v>cad</v>
          </cell>
          <cell r="D18834" t="str">
            <v>2.744,69</v>
          </cell>
        </row>
        <row r="18835">
          <cell r="A18835" t="str">
            <v>1M.13.040.0050.o</v>
          </cell>
          <cell r="B18835" t="str">
            <v>- DN250</v>
          </cell>
          <cell r="C18835" t="str">
            <v>cad</v>
          </cell>
          <cell r="D18835" t="str">
            <v>4.346,96</v>
          </cell>
        </row>
        <row r="18836">
          <cell r="A18836" t="str">
            <v>1M.13.040.0060</v>
          </cell>
          <cell r="B18836" t="str">
            <v>Valvole a flusso avviato di regolazione in acciaio a vite esterna, munita di controtenuta di sicurezza sullo stelo - PN40</v>
          </cell>
          <cell r="C18836"/>
          <cell r="D18836"/>
        </row>
        <row r="18837">
          <cell r="A18837" t="str">
            <v>1M.13.040.0060.a</v>
          </cell>
          <cell r="B18837" t="str">
            <v>- DN15</v>
          </cell>
          <cell r="C18837" t="str">
            <v>cad</v>
          </cell>
          <cell r="D18837" t="str">
            <v>169,91</v>
          </cell>
        </row>
        <row r="18838">
          <cell r="A18838" t="str">
            <v>1M.13.040.0060.b</v>
          </cell>
          <cell r="B18838" t="str">
            <v>- DN20</v>
          </cell>
          <cell r="C18838" t="str">
            <v>cad</v>
          </cell>
          <cell r="D18838" t="str">
            <v>179,28</v>
          </cell>
        </row>
        <row r="18839">
          <cell r="A18839" t="str">
            <v>1M.13.040.0060.c</v>
          </cell>
          <cell r="B18839" t="str">
            <v>- DN25</v>
          </cell>
          <cell r="C18839" t="str">
            <v>cad</v>
          </cell>
          <cell r="D18839" t="str">
            <v>187,19</v>
          </cell>
        </row>
        <row r="18840">
          <cell r="A18840" t="str">
            <v>1M.13.040.0060.d</v>
          </cell>
          <cell r="B18840" t="str">
            <v>- DN32</v>
          </cell>
          <cell r="C18840" t="str">
            <v>cad</v>
          </cell>
          <cell r="D18840" t="str">
            <v>219,30</v>
          </cell>
        </row>
        <row r="18841">
          <cell r="A18841" t="str">
            <v>1M.13.040.0060.e</v>
          </cell>
          <cell r="B18841" t="str">
            <v>- DN40</v>
          </cell>
          <cell r="C18841" t="str">
            <v>cad</v>
          </cell>
          <cell r="D18841" t="str">
            <v>252,89</v>
          </cell>
        </row>
        <row r="18842">
          <cell r="A18842" t="str">
            <v>1M.13.040.0060.f</v>
          </cell>
          <cell r="B18842" t="str">
            <v>- DN50</v>
          </cell>
          <cell r="C18842" t="str">
            <v>cad</v>
          </cell>
          <cell r="D18842" t="str">
            <v>285,98</v>
          </cell>
        </row>
        <row r="18843">
          <cell r="A18843" t="str">
            <v>1M.13.040.0060.g</v>
          </cell>
          <cell r="B18843" t="str">
            <v>- DN65</v>
          </cell>
          <cell r="C18843" t="str">
            <v>cad</v>
          </cell>
          <cell r="D18843" t="str">
            <v>485,99</v>
          </cell>
        </row>
        <row r="18844">
          <cell r="A18844" t="str">
            <v>1M.13.040.0060.h</v>
          </cell>
          <cell r="B18844" t="str">
            <v>- DN80</v>
          </cell>
          <cell r="C18844" t="str">
            <v>cad</v>
          </cell>
          <cell r="D18844" t="str">
            <v>608,98</v>
          </cell>
        </row>
        <row r="18845">
          <cell r="A18845" t="str">
            <v>1M.13.040.0060.i</v>
          </cell>
          <cell r="B18845" t="str">
            <v>- DN100</v>
          </cell>
          <cell r="C18845" t="str">
            <v>cad</v>
          </cell>
          <cell r="D18845" t="str">
            <v>791,24</v>
          </cell>
        </row>
        <row r="18846">
          <cell r="A18846" t="str">
            <v>1M.13.040.0060.l</v>
          </cell>
          <cell r="B18846" t="str">
            <v>- DN125</v>
          </cell>
          <cell r="C18846" t="str">
            <v>cad</v>
          </cell>
          <cell r="D18846" t="str">
            <v>1.170,05</v>
          </cell>
        </row>
        <row r="18847">
          <cell r="A18847" t="str">
            <v>1M.13.040.0060.m</v>
          </cell>
          <cell r="B18847" t="str">
            <v>- DN150</v>
          </cell>
          <cell r="C18847" t="str">
            <v>cad</v>
          </cell>
          <cell r="D18847" t="str">
            <v>1.484,20</v>
          </cell>
        </row>
        <row r="18848">
          <cell r="A18848" t="str">
            <v>1M.13.040.0060.n</v>
          </cell>
          <cell r="B18848" t="str">
            <v>- DN200</v>
          </cell>
          <cell r="C18848" t="str">
            <v>cad</v>
          </cell>
          <cell r="D18848" t="str">
            <v>2.909,15</v>
          </cell>
        </row>
        <row r="18849">
          <cell r="A18849" t="str">
            <v>1M.13.040.0060.o</v>
          </cell>
          <cell r="B18849" t="str">
            <v>- DN250</v>
          </cell>
          <cell r="C18849" t="str">
            <v>cad</v>
          </cell>
          <cell r="D18849" t="str">
            <v>4.557,86</v>
          </cell>
        </row>
        <row r="18850">
          <cell r="A18850" t="str">
            <v>1M.13.040.0070</v>
          </cell>
          <cell r="B18850" t="str">
            <v>Valvole a flusso avviato in acciaio con tenuta soffietto, esenti manutenzione - PN40</v>
          </cell>
          <cell r="C18850"/>
          <cell r="D18850"/>
        </row>
        <row r="18851">
          <cell r="A18851" t="str">
            <v>1M.13.040.0070.a</v>
          </cell>
          <cell r="B18851" t="str">
            <v>- DN15</v>
          </cell>
          <cell r="C18851" t="str">
            <v>cad</v>
          </cell>
          <cell r="D18851" t="str">
            <v>168,92</v>
          </cell>
        </row>
        <row r="18852">
          <cell r="A18852" t="str">
            <v>1M.13.040.0070.b</v>
          </cell>
          <cell r="B18852" t="str">
            <v>- DN20</v>
          </cell>
          <cell r="C18852" t="str">
            <v>cad</v>
          </cell>
          <cell r="D18852" t="str">
            <v>178,30</v>
          </cell>
        </row>
        <row r="18853">
          <cell r="A18853" t="str">
            <v>1M.13.040.0070.c</v>
          </cell>
          <cell r="B18853" t="str">
            <v>- DN25</v>
          </cell>
          <cell r="C18853" t="str">
            <v>cad</v>
          </cell>
          <cell r="D18853" t="str">
            <v>187,19</v>
          </cell>
        </row>
        <row r="18854">
          <cell r="A18854" t="str">
            <v>1M.13.040.0070.d</v>
          </cell>
          <cell r="B18854" t="str">
            <v>- DN32</v>
          </cell>
          <cell r="C18854" t="str">
            <v>cad</v>
          </cell>
          <cell r="D18854" t="str">
            <v>219,30</v>
          </cell>
        </row>
        <row r="18855">
          <cell r="A18855" t="str">
            <v>1M.13.040.0070.e</v>
          </cell>
          <cell r="B18855" t="str">
            <v>- DN40</v>
          </cell>
          <cell r="C18855" t="str">
            <v>cad</v>
          </cell>
          <cell r="D18855" t="str">
            <v>251,39</v>
          </cell>
        </row>
        <row r="18856">
          <cell r="A18856" t="str">
            <v>1M.13.040.0070.f</v>
          </cell>
          <cell r="B18856" t="str">
            <v>- DN50</v>
          </cell>
          <cell r="C18856" t="str">
            <v>cad</v>
          </cell>
          <cell r="D18856" t="str">
            <v>278,55</v>
          </cell>
        </row>
        <row r="18857">
          <cell r="A18857" t="str">
            <v>1M.13.040.0070.g</v>
          </cell>
          <cell r="B18857" t="str">
            <v>- DN65</v>
          </cell>
          <cell r="C18857" t="str">
            <v>cad</v>
          </cell>
          <cell r="D18857" t="str">
            <v>493,41</v>
          </cell>
        </row>
        <row r="18858">
          <cell r="A18858" t="str">
            <v>1M.13.040.0070.h</v>
          </cell>
          <cell r="B18858" t="str">
            <v>- DN80</v>
          </cell>
          <cell r="C18858" t="str">
            <v>cad</v>
          </cell>
          <cell r="D18858" t="str">
            <v>612,44</v>
          </cell>
        </row>
        <row r="18859">
          <cell r="A18859" t="str">
            <v>1M.13.040.0070.i</v>
          </cell>
          <cell r="B18859" t="str">
            <v>- DN100</v>
          </cell>
          <cell r="C18859" t="str">
            <v>cad</v>
          </cell>
          <cell r="D18859" t="str">
            <v>791,24</v>
          </cell>
        </row>
        <row r="18860">
          <cell r="A18860" t="str">
            <v>1M.13.040.0070.l</v>
          </cell>
          <cell r="B18860" t="str">
            <v>- DN125</v>
          </cell>
          <cell r="C18860" t="str">
            <v>cad</v>
          </cell>
          <cell r="D18860" t="str">
            <v>1.156,23</v>
          </cell>
        </row>
        <row r="18861">
          <cell r="A18861" t="str">
            <v>1M.13.040.0070.m</v>
          </cell>
          <cell r="B18861" t="str">
            <v>- DN150</v>
          </cell>
          <cell r="C18861" t="str">
            <v>cad</v>
          </cell>
          <cell r="D18861" t="str">
            <v>1.456,53</v>
          </cell>
        </row>
        <row r="18862">
          <cell r="A18862" t="str">
            <v>1M.13.040.0070.n</v>
          </cell>
          <cell r="B18862" t="str">
            <v>- DN200</v>
          </cell>
          <cell r="C18862" t="str">
            <v>cad</v>
          </cell>
          <cell r="D18862" t="str">
            <v>2.836,04</v>
          </cell>
        </row>
        <row r="18863">
          <cell r="A18863" t="str">
            <v>1M.13.040.0070.o</v>
          </cell>
          <cell r="B18863" t="str">
            <v>- DN250</v>
          </cell>
          <cell r="C18863" t="str">
            <v>cad</v>
          </cell>
          <cell r="D18863" t="str">
            <v>4.530,20</v>
          </cell>
        </row>
        <row r="18864">
          <cell r="A18864" t="str">
            <v>1M.13.040.0080</v>
          </cell>
          <cell r="B18864" t="str">
            <v>Valvole a flusso avviato in acciaio - PN64</v>
          </cell>
          <cell r="C18864"/>
          <cell r="D18864"/>
        </row>
        <row r="18865">
          <cell r="A18865" t="str">
            <v>1M.13.040.0080.a</v>
          </cell>
          <cell r="B18865" t="str">
            <v>- DN15</v>
          </cell>
          <cell r="C18865" t="str">
            <v>cad</v>
          </cell>
          <cell r="D18865" t="str">
            <v>256,34</v>
          </cell>
        </row>
        <row r="18866">
          <cell r="A18866" t="str">
            <v>1M.13.040.0080.b</v>
          </cell>
          <cell r="B18866" t="str">
            <v>- DN20</v>
          </cell>
          <cell r="C18866" t="str">
            <v>cad</v>
          </cell>
          <cell r="D18866" t="str">
            <v>319,55</v>
          </cell>
        </row>
        <row r="18867">
          <cell r="A18867" t="str">
            <v>1M.13.040.0080.c</v>
          </cell>
          <cell r="B18867" t="str">
            <v>- DN25</v>
          </cell>
          <cell r="C18867" t="str">
            <v>cad</v>
          </cell>
          <cell r="D18867" t="str">
            <v>357,60</v>
          </cell>
        </row>
        <row r="18868">
          <cell r="A18868" t="str">
            <v>1M.13.040.0080.d</v>
          </cell>
          <cell r="B18868" t="str">
            <v>- DN32</v>
          </cell>
          <cell r="C18868" t="str">
            <v>cad</v>
          </cell>
          <cell r="D18868" t="str">
            <v>401,06</v>
          </cell>
        </row>
        <row r="18869">
          <cell r="A18869" t="str">
            <v>1M.13.040.0080.e</v>
          </cell>
          <cell r="B18869" t="str">
            <v>- DN40</v>
          </cell>
          <cell r="C18869" t="str">
            <v>cad</v>
          </cell>
          <cell r="D18869" t="str">
            <v>445,51</v>
          </cell>
        </row>
        <row r="18870">
          <cell r="A18870" t="str">
            <v>1M.13.040.0080.f</v>
          </cell>
          <cell r="B18870" t="str">
            <v>- DN50</v>
          </cell>
          <cell r="C18870" t="str">
            <v>cad</v>
          </cell>
          <cell r="D18870" t="str">
            <v>525,03</v>
          </cell>
        </row>
        <row r="18871">
          <cell r="A18871" t="str">
            <v>1M.13.040.0080.g</v>
          </cell>
          <cell r="B18871" t="str">
            <v>- DN65</v>
          </cell>
          <cell r="C18871" t="str">
            <v>cad</v>
          </cell>
          <cell r="D18871" t="str">
            <v>756,15</v>
          </cell>
        </row>
        <row r="18872">
          <cell r="A18872" t="str">
            <v>1M.13.040.0080.h</v>
          </cell>
          <cell r="B18872" t="str">
            <v>- DN80</v>
          </cell>
          <cell r="C18872" t="str">
            <v>cad</v>
          </cell>
          <cell r="D18872" t="str">
            <v>852,47</v>
          </cell>
        </row>
        <row r="18873">
          <cell r="A18873" t="str">
            <v>1M.13.040.0080.i</v>
          </cell>
          <cell r="B18873" t="str">
            <v>- DN100</v>
          </cell>
          <cell r="C18873" t="str">
            <v>cad</v>
          </cell>
          <cell r="D18873" t="str">
            <v>1.184,39</v>
          </cell>
        </row>
        <row r="18874">
          <cell r="A18874" t="str">
            <v>1M.13.040.0080.l</v>
          </cell>
          <cell r="B18874" t="str">
            <v>- DN125</v>
          </cell>
          <cell r="C18874" t="str">
            <v>cad</v>
          </cell>
          <cell r="D18874" t="str">
            <v>1.751,41</v>
          </cell>
        </row>
        <row r="18875">
          <cell r="A18875" t="str">
            <v>1M.13.040.0080.m</v>
          </cell>
          <cell r="B18875" t="str">
            <v>- DN150</v>
          </cell>
          <cell r="C18875" t="str">
            <v>cad</v>
          </cell>
          <cell r="D18875" t="str">
            <v>2.086,78</v>
          </cell>
        </row>
        <row r="18876">
          <cell r="A18876" t="str">
            <v>1M.13.040.0080.n</v>
          </cell>
          <cell r="B18876" t="str">
            <v>- DN200</v>
          </cell>
          <cell r="C18876" t="str">
            <v>cad</v>
          </cell>
          <cell r="D18876" t="str">
            <v>3.546,30</v>
          </cell>
        </row>
        <row r="18877">
          <cell r="A18877" t="str">
            <v>1M.13.050</v>
          </cell>
          <cell r="B18877" t="str">
            <v>VALVOLE DI RITEGNO</v>
          </cell>
          <cell r="C18877"/>
          <cell r="D18877"/>
        </row>
        <row r="18878">
          <cell r="A18878" t="str">
            <v>1M.13.050.0010</v>
          </cell>
          <cell r="B18878" t="str">
            <v>Valvole di ritegno in ottone a battente, con attacchi filettati tipo gas - PN16</v>
          </cell>
          <cell r="C18878"/>
          <cell r="D18878"/>
        </row>
        <row r="18879">
          <cell r="A18879" t="str">
            <v>1M.13.050.0010.a</v>
          </cell>
          <cell r="B18879" t="str">
            <v>- DN15</v>
          </cell>
          <cell r="C18879" t="str">
            <v>cad</v>
          </cell>
          <cell r="D18879" t="str">
            <v>10,10</v>
          </cell>
        </row>
        <row r="18880">
          <cell r="A18880" t="str">
            <v>1M.13.050.0010.b</v>
          </cell>
          <cell r="B18880" t="str">
            <v>- DN20</v>
          </cell>
          <cell r="C18880" t="str">
            <v>cad</v>
          </cell>
          <cell r="D18880" t="str">
            <v>10,98</v>
          </cell>
        </row>
        <row r="18881">
          <cell r="A18881" t="str">
            <v>1M.13.050.0010.c</v>
          </cell>
          <cell r="B18881" t="str">
            <v>- DN25</v>
          </cell>
          <cell r="C18881" t="str">
            <v>cad</v>
          </cell>
          <cell r="D18881" t="str">
            <v>18,94</v>
          </cell>
        </row>
        <row r="18882">
          <cell r="A18882" t="str">
            <v>1M.13.050.0010.d</v>
          </cell>
          <cell r="B18882" t="str">
            <v>- DN32</v>
          </cell>
          <cell r="C18882" t="str">
            <v>cad</v>
          </cell>
          <cell r="D18882" t="str">
            <v>21,25</v>
          </cell>
        </row>
        <row r="18883">
          <cell r="A18883" t="str">
            <v>1M.13.050.0010.e</v>
          </cell>
          <cell r="B18883" t="str">
            <v>- DN40</v>
          </cell>
          <cell r="C18883" t="str">
            <v>cad</v>
          </cell>
          <cell r="D18883" t="str">
            <v>23,21</v>
          </cell>
        </row>
        <row r="18884">
          <cell r="A18884" t="str">
            <v>1M.13.050.0010.f</v>
          </cell>
          <cell r="B18884" t="str">
            <v>- DN50</v>
          </cell>
          <cell r="C18884" t="str">
            <v>cad</v>
          </cell>
          <cell r="D18884" t="str">
            <v>40,00</v>
          </cell>
        </row>
        <row r="18885">
          <cell r="A18885" t="str">
            <v>1M.13.050.0010.g</v>
          </cell>
          <cell r="B18885" t="str">
            <v>- DN65</v>
          </cell>
          <cell r="C18885" t="str">
            <v>cad</v>
          </cell>
          <cell r="D18885" t="str">
            <v>49,41</v>
          </cell>
        </row>
        <row r="18886">
          <cell r="A18886" t="str">
            <v>1M.13.050.0010.h</v>
          </cell>
          <cell r="B18886" t="str">
            <v>- DN80</v>
          </cell>
          <cell r="C18886" t="str">
            <v>cad</v>
          </cell>
          <cell r="D18886" t="str">
            <v>57,31</v>
          </cell>
        </row>
        <row r="18887">
          <cell r="A18887" t="str">
            <v>1M.13.050.0010.i</v>
          </cell>
          <cell r="B18887" t="str">
            <v>- DN100</v>
          </cell>
          <cell r="C18887" t="str">
            <v>cad</v>
          </cell>
          <cell r="D18887" t="str">
            <v>89,41</v>
          </cell>
        </row>
        <row r="18888">
          <cell r="A18888" t="str">
            <v>1M.13.050.0020</v>
          </cell>
          <cell r="B18888" t="str">
            <v>Valvole di ritegno in ghisa a battente - PN16</v>
          </cell>
          <cell r="C18888"/>
          <cell r="D18888"/>
        </row>
        <row r="18889">
          <cell r="A18889" t="str">
            <v>1M.13.050.0020.a</v>
          </cell>
          <cell r="B18889" t="str">
            <v>- DN40</v>
          </cell>
          <cell r="C18889" t="str">
            <v>cad</v>
          </cell>
          <cell r="D18889" t="str">
            <v>70,62</v>
          </cell>
        </row>
        <row r="18890">
          <cell r="A18890" t="str">
            <v>1M.13.050.0020.b</v>
          </cell>
          <cell r="B18890" t="str">
            <v>- DN50</v>
          </cell>
          <cell r="C18890" t="str">
            <v>cad</v>
          </cell>
          <cell r="D18890" t="str">
            <v>77,07</v>
          </cell>
        </row>
        <row r="18891">
          <cell r="A18891" t="str">
            <v>1M.13.050.0020.c</v>
          </cell>
          <cell r="B18891" t="str">
            <v>- DN65</v>
          </cell>
          <cell r="C18891" t="str">
            <v>cad</v>
          </cell>
          <cell r="D18891" t="str">
            <v>124,44</v>
          </cell>
        </row>
        <row r="18892">
          <cell r="A18892" t="str">
            <v>1M.13.050.0020.d</v>
          </cell>
          <cell r="B18892" t="str">
            <v>- DN80</v>
          </cell>
          <cell r="C18892" t="str">
            <v>cad</v>
          </cell>
          <cell r="D18892" t="str">
            <v>136,79</v>
          </cell>
        </row>
        <row r="18893">
          <cell r="A18893" t="str">
            <v>1M.13.050.0020.e</v>
          </cell>
          <cell r="B18893" t="str">
            <v>- DN100</v>
          </cell>
          <cell r="C18893" t="str">
            <v>cad</v>
          </cell>
          <cell r="D18893" t="str">
            <v>166,91</v>
          </cell>
        </row>
        <row r="18894">
          <cell r="A18894" t="str">
            <v>1M.13.050.0020.f</v>
          </cell>
          <cell r="B18894" t="str">
            <v>- DN125</v>
          </cell>
          <cell r="C18894" t="str">
            <v>cad</v>
          </cell>
          <cell r="D18894" t="str">
            <v>236,05</v>
          </cell>
        </row>
        <row r="18895">
          <cell r="A18895" t="str">
            <v>1M.13.050.0020.g</v>
          </cell>
          <cell r="B18895" t="str">
            <v>- DN150</v>
          </cell>
          <cell r="C18895" t="str">
            <v>cad</v>
          </cell>
          <cell r="D18895" t="str">
            <v>298,29</v>
          </cell>
        </row>
        <row r="18896">
          <cell r="A18896" t="str">
            <v>1M.13.050.0020.h</v>
          </cell>
          <cell r="B18896" t="str">
            <v>- DN200</v>
          </cell>
          <cell r="C18896" t="str">
            <v>cad</v>
          </cell>
          <cell r="D18896" t="str">
            <v>460,28</v>
          </cell>
        </row>
        <row r="18897">
          <cell r="A18897" t="str">
            <v>1M.13.050.0020.i</v>
          </cell>
          <cell r="B18897" t="str">
            <v>- DN250</v>
          </cell>
          <cell r="C18897" t="str">
            <v>cad</v>
          </cell>
          <cell r="D18897" t="str">
            <v>819,85</v>
          </cell>
        </row>
        <row r="18898">
          <cell r="A18898" t="str">
            <v>1M.13.050.0020.l</v>
          </cell>
          <cell r="B18898" t="str">
            <v>- DN300</v>
          </cell>
          <cell r="C18898" t="str">
            <v>cad</v>
          </cell>
          <cell r="D18898" t="str">
            <v>1.243,64</v>
          </cell>
        </row>
        <row r="18899">
          <cell r="A18899" t="str">
            <v>1M.13.050.0030</v>
          </cell>
          <cell r="B18899" t="str">
            <v>Valvole di ritegno in ghisa a ugello di Venturi - PN16</v>
          </cell>
          <cell r="C18899"/>
          <cell r="D18899"/>
        </row>
        <row r="18900">
          <cell r="A18900" t="str">
            <v>1M.13.050.0030.a</v>
          </cell>
          <cell r="B18900" t="str">
            <v>- DN40</v>
          </cell>
          <cell r="C18900" t="str">
            <v>cad</v>
          </cell>
          <cell r="D18900" t="str">
            <v>121,00</v>
          </cell>
        </row>
        <row r="18901">
          <cell r="A18901" t="str">
            <v>1M.13.050.0030.b</v>
          </cell>
          <cell r="B18901" t="str">
            <v>- DN50</v>
          </cell>
          <cell r="C18901" t="str">
            <v>cad</v>
          </cell>
          <cell r="D18901" t="str">
            <v>138,75</v>
          </cell>
        </row>
        <row r="18902">
          <cell r="A18902" t="str">
            <v>1M.13.050.0030.c</v>
          </cell>
          <cell r="B18902" t="str">
            <v>- DN65</v>
          </cell>
          <cell r="C18902" t="str">
            <v>cad</v>
          </cell>
          <cell r="D18902" t="str">
            <v>165,44</v>
          </cell>
        </row>
        <row r="18903">
          <cell r="A18903" t="str">
            <v>1M.13.050.0030.d</v>
          </cell>
          <cell r="B18903" t="str">
            <v>- DN80</v>
          </cell>
          <cell r="C18903" t="str">
            <v>cad</v>
          </cell>
          <cell r="D18903" t="str">
            <v>222,23</v>
          </cell>
        </row>
        <row r="18904">
          <cell r="A18904" t="str">
            <v>1M.13.050.0030.e</v>
          </cell>
          <cell r="B18904" t="str">
            <v>- DN100</v>
          </cell>
          <cell r="C18904" t="str">
            <v>cad</v>
          </cell>
          <cell r="D18904" t="str">
            <v>261,76</v>
          </cell>
        </row>
        <row r="18905">
          <cell r="A18905" t="str">
            <v>1M.13.050.0030.f</v>
          </cell>
          <cell r="B18905" t="str">
            <v>- DN125</v>
          </cell>
          <cell r="C18905" t="str">
            <v>cad</v>
          </cell>
          <cell r="D18905" t="str">
            <v>370,91</v>
          </cell>
        </row>
        <row r="18906">
          <cell r="A18906" t="str">
            <v>1M.13.050.0030.g</v>
          </cell>
          <cell r="B18906" t="str">
            <v>- DN150</v>
          </cell>
          <cell r="C18906" t="str">
            <v>cad</v>
          </cell>
          <cell r="D18906" t="str">
            <v>472,15</v>
          </cell>
        </row>
        <row r="18907">
          <cell r="A18907" t="str">
            <v>1M.13.050.0030.h</v>
          </cell>
          <cell r="B18907" t="str">
            <v>- DN200</v>
          </cell>
          <cell r="C18907" t="str">
            <v>cad</v>
          </cell>
          <cell r="D18907" t="str">
            <v>743,80</v>
          </cell>
        </row>
        <row r="18908">
          <cell r="A18908" t="str">
            <v>1M.13.050.0030.i</v>
          </cell>
          <cell r="B18908" t="str">
            <v>- DN250</v>
          </cell>
          <cell r="C18908" t="str">
            <v>cad</v>
          </cell>
          <cell r="D18908" t="str">
            <v>1.278,22</v>
          </cell>
        </row>
        <row r="18909">
          <cell r="A18909" t="str">
            <v>1M.13.050.0030.l</v>
          </cell>
          <cell r="B18909" t="str">
            <v>- DN300</v>
          </cell>
          <cell r="C18909" t="str">
            <v>cad</v>
          </cell>
          <cell r="D18909" t="str">
            <v>1.625,93</v>
          </cell>
        </row>
        <row r="18910">
          <cell r="A18910" t="str">
            <v>1M.13.050.0040</v>
          </cell>
          <cell r="B18910" t="str">
            <v>Valvole di ritegno in ghisa a flusso avviato - PN16</v>
          </cell>
          <cell r="C18910"/>
          <cell r="D18910"/>
        </row>
        <row r="18911">
          <cell r="A18911" t="str">
            <v>1M.13.050.0040.a</v>
          </cell>
          <cell r="B18911" t="str">
            <v>- DN15</v>
          </cell>
          <cell r="C18911" t="str">
            <v>cad</v>
          </cell>
          <cell r="D18911" t="str">
            <v>59,27</v>
          </cell>
        </row>
        <row r="18912">
          <cell r="A18912" t="str">
            <v>1M.13.050.0040.b</v>
          </cell>
          <cell r="B18912" t="str">
            <v>- DN20</v>
          </cell>
          <cell r="C18912" t="str">
            <v>cad</v>
          </cell>
          <cell r="D18912" t="str">
            <v>60,73</v>
          </cell>
        </row>
        <row r="18913">
          <cell r="A18913" t="str">
            <v>1M.13.050.0040.c</v>
          </cell>
          <cell r="B18913" t="str">
            <v>- DN25</v>
          </cell>
          <cell r="C18913" t="str">
            <v>cad</v>
          </cell>
          <cell r="D18913" t="str">
            <v>65,68</v>
          </cell>
        </row>
        <row r="18914">
          <cell r="A18914" t="str">
            <v>1M.13.050.0040.d</v>
          </cell>
          <cell r="B18914" t="str">
            <v>- DN32</v>
          </cell>
          <cell r="C18914" t="str">
            <v>cad</v>
          </cell>
          <cell r="D18914" t="str">
            <v>81,98</v>
          </cell>
        </row>
        <row r="18915">
          <cell r="A18915" t="str">
            <v>1M.13.050.0040.e</v>
          </cell>
          <cell r="B18915" t="str">
            <v>- DN40</v>
          </cell>
          <cell r="C18915" t="str">
            <v>cad</v>
          </cell>
          <cell r="D18915" t="str">
            <v>91,85</v>
          </cell>
        </row>
        <row r="18916">
          <cell r="A18916" t="str">
            <v>1M.13.050.0040.f</v>
          </cell>
          <cell r="B18916" t="str">
            <v>- DN50</v>
          </cell>
          <cell r="C18916" t="str">
            <v>cad</v>
          </cell>
          <cell r="D18916" t="str">
            <v>107,68</v>
          </cell>
        </row>
        <row r="18917">
          <cell r="A18917" t="str">
            <v>1M.13.050.0040.g</v>
          </cell>
          <cell r="B18917" t="str">
            <v>- DN65</v>
          </cell>
          <cell r="C18917" t="str">
            <v>cad</v>
          </cell>
          <cell r="D18917" t="str">
            <v>170,38</v>
          </cell>
        </row>
        <row r="18918">
          <cell r="A18918" t="str">
            <v>1M.13.050.0040.h</v>
          </cell>
          <cell r="B18918" t="str">
            <v>- DN80</v>
          </cell>
          <cell r="C18918" t="str">
            <v>cad</v>
          </cell>
          <cell r="D18918" t="str">
            <v>191,11</v>
          </cell>
        </row>
        <row r="18919">
          <cell r="A18919" t="str">
            <v>1M.13.050.0040.i</v>
          </cell>
          <cell r="B18919" t="str">
            <v>- DN100</v>
          </cell>
          <cell r="C18919" t="str">
            <v>cad</v>
          </cell>
          <cell r="D18919" t="str">
            <v>227,67</v>
          </cell>
        </row>
        <row r="18920">
          <cell r="A18920" t="str">
            <v>1M.13.050.0040.l</v>
          </cell>
          <cell r="B18920" t="str">
            <v>- DN125</v>
          </cell>
          <cell r="C18920" t="str">
            <v>cad</v>
          </cell>
          <cell r="D18920" t="str">
            <v>319,54</v>
          </cell>
        </row>
        <row r="18921">
          <cell r="A18921" t="str">
            <v>1M.13.050.0040.m</v>
          </cell>
          <cell r="B18921" t="str">
            <v>- DN150</v>
          </cell>
          <cell r="C18921" t="str">
            <v>cad</v>
          </cell>
          <cell r="D18921" t="str">
            <v>439,54</v>
          </cell>
        </row>
        <row r="18922">
          <cell r="A18922" t="str">
            <v>1M.13.050.0040.n</v>
          </cell>
          <cell r="B18922" t="str">
            <v>- DN200</v>
          </cell>
          <cell r="C18922" t="str">
            <v>cad</v>
          </cell>
          <cell r="D18922" t="str">
            <v>745,27</v>
          </cell>
        </row>
        <row r="18923">
          <cell r="A18923" t="str">
            <v>1M.13.050.0040.o</v>
          </cell>
          <cell r="B18923" t="str">
            <v>- DN250</v>
          </cell>
          <cell r="C18923" t="str">
            <v>cad</v>
          </cell>
          <cell r="D18923" t="str">
            <v>1.404,67</v>
          </cell>
        </row>
        <row r="18924">
          <cell r="A18924" t="str">
            <v>1M.13.050.0040.p</v>
          </cell>
          <cell r="B18924" t="str">
            <v>- DN300</v>
          </cell>
          <cell r="C18924" t="str">
            <v>cad</v>
          </cell>
          <cell r="D18924" t="str">
            <v>2.194,93</v>
          </cell>
        </row>
        <row r="18925">
          <cell r="A18925" t="str">
            <v>1M.13.050.0050</v>
          </cell>
          <cell r="B18925" t="str">
            <v>Valvole di ritegno in ghisa sferoidale a flusso avviato, munita di molla - PN16</v>
          </cell>
          <cell r="C18925"/>
          <cell r="D18925"/>
        </row>
        <row r="18926">
          <cell r="A18926" t="str">
            <v>1M.13.050.0050.a</v>
          </cell>
          <cell r="B18926" t="str">
            <v>- DN15</v>
          </cell>
          <cell r="C18926" t="str">
            <v>cad</v>
          </cell>
          <cell r="D18926" t="str">
            <v>80,01</v>
          </cell>
        </row>
        <row r="18927">
          <cell r="A18927" t="str">
            <v>1M.13.050.0050.b</v>
          </cell>
          <cell r="B18927" t="str">
            <v>- DN20</v>
          </cell>
          <cell r="C18927" t="str">
            <v>cad</v>
          </cell>
          <cell r="D18927" t="str">
            <v>91,37</v>
          </cell>
        </row>
        <row r="18928">
          <cell r="A18928" t="str">
            <v>1M.13.050.0050.c</v>
          </cell>
          <cell r="B18928" t="str">
            <v>- DN25</v>
          </cell>
          <cell r="C18928" t="str">
            <v>cad</v>
          </cell>
          <cell r="D18928" t="str">
            <v>101,26</v>
          </cell>
        </row>
        <row r="18929">
          <cell r="A18929" t="str">
            <v>1M.13.050.0050.d</v>
          </cell>
          <cell r="B18929" t="str">
            <v>- DN32</v>
          </cell>
          <cell r="C18929" t="str">
            <v>cad</v>
          </cell>
          <cell r="D18929" t="str">
            <v>122,00</v>
          </cell>
        </row>
        <row r="18930">
          <cell r="A18930" t="str">
            <v>1M.13.050.0050.e</v>
          </cell>
          <cell r="B18930" t="str">
            <v>- DN40</v>
          </cell>
          <cell r="C18930" t="str">
            <v>cad</v>
          </cell>
          <cell r="D18930" t="str">
            <v>135,81</v>
          </cell>
        </row>
        <row r="18931">
          <cell r="A18931" t="str">
            <v>1M.13.050.0050.f</v>
          </cell>
          <cell r="B18931" t="str">
            <v>- DN50</v>
          </cell>
          <cell r="C18931" t="str">
            <v>cad</v>
          </cell>
          <cell r="D18931" t="str">
            <v>159,52</v>
          </cell>
        </row>
        <row r="18932">
          <cell r="A18932" t="str">
            <v>1M.13.050.0050.g</v>
          </cell>
          <cell r="B18932" t="str">
            <v>- DN65</v>
          </cell>
          <cell r="C18932" t="str">
            <v>cad</v>
          </cell>
          <cell r="D18932" t="str">
            <v>234,10</v>
          </cell>
        </row>
        <row r="18933">
          <cell r="A18933" t="str">
            <v>1M.13.050.0050.h</v>
          </cell>
          <cell r="B18933" t="str">
            <v>- DN80</v>
          </cell>
          <cell r="C18933" t="str">
            <v>cad</v>
          </cell>
          <cell r="D18933" t="str">
            <v>277,06</v>
          </cell>
        </row>
        <row r="18934">
          <cell r="A18934" t="str">
            <v>1M.13.050.0050.i</v>
          </cell>
          <cell r="B18934" t="str">
            <v>- DN100</v>
          </cell>
          <cell r="C18934" t="str">
            <v>cad</v>
          </cell>
          <cell r="D18934" t="str">
            <v>332,38</v>
          </cell>
        </row>
        <row r="18935">
          <cell r="A18935" t="str">
            <v>1M.13.050.0050.l</v>
          </cell>
          <cell r="B18935" t="str">
            <v>- DN125</v>
          </cell>
          <cell r="C18935" t="str">
            <v>cad</v>
          </cell>
          <cell r="D18935" t="str">
            <v>520,07</v>
          </cell>
        </row>
        <row r="18936">
          <cell r="A18936" t="str">
            <v>1M.13.050.0050.m</v>
          </cell>
          <cell r="B18936" t="str">
            <v>- DN150</v>
          </cell>
          <cell r="C18936" t="str">
            <v>cad</v>
          </cell>
          <cell r="D18936" t="str">
            <v>710,20</v>
          </cell>
        </row>
        <row r="18937">
          <cell r="A18937" t="str">
            <v>1M.13.050.0050.n</v>
          </cell>
          <cell r="B18937" t="str">
            <v>- DN200</v>
          </cell>
          <cell r="C18937" t="str">
            <v>cad</v>
          </cell>
          <cell r="D18937" t="str">
            <v>1.303,90</v>
          </cell>
        </row>
        <row r="18938">
          <cell r="A18938" t="str">
            <v>1M.13.050.0050.o</v>
          </cell>
          <cell r="B18938" t="str">
            <v>- DN250</v>
          </cell>
          <cell r="C18938" t="str">
            <v>cad</v>
          </cell>
          <cell r="D18938" t="str">
            <v>1.960,82</v>
          </cell>
        </row>
        <row r="18939">
          <cell r="A18939" t="str">
            <v>1M.13.050.0050.p</v>
          </cell>
          <cell r="B18939" t="str">
            <v>- DN300</v>
          </cell>
          <cell r="C18939" t="str">
            <v>cad</v>
          </cell>
          <cell r="D18939" t="str">
            <v>2.867,17</v>
          </cell>
        </row>
        <row r="18940">
          <cell r="A18940" t="str">
            <v>1M.13.050.0060</v>
          </cell>
          <cell r="B18940" t="str">
            <v>Valvole di ritegno in ghisa sferoidale a flusso avviato, munita di molla - PN25</v>
          </cell>
          <cell r="C18940"/>
          <cell r="D18940"/>
        </row>
        <row r="18941">
          <cell r="A18941" t="str">
            <v>1M.13.050.0060.a</v>
          </cell>
          <cell r="B18941" t="str">
            <v>- DN15</v>
          </cell>
          <cell r="C18941" t="str">
            <v>cad</v>
          </cell>
          <cell r="D18941" t="str">
            <v>93,85</v>
          </cell>
        </row>
        <row r="18942">
          <cell r="A18942" t="str">
            <v>1M.13.050.0060.b</v>
          </cell>
          <cell r="B18942" t="str">
            <v>- DN20</v>
          </cell>
          <cell r="C18942" t="str">
            <v>cad</v>
          </cell>
          <cell r="D18942" t="str">
            <v>106,68</v>
          </cell>
        </row>
        <row r="18943">
          <cell r="A18943" t="str">
            <v>1M.13.050.0060.c</v>
          </cell>
          <cell r="B18943" t="str">
            <v>- DN25</v>
          </cell>
          <cell r="C18943" t="str">
            <v>cad</v>
          </cell>
          <cell r="D18943" t="str">
            <v>117,56</v>
          </cell>
        </row>
        <row r="18944">
          <cell r="A18944" t="str">
            <v>1M.13.050.0060.d</v>
          </cell>
          <cell r="B18944" t="str">
            <v>- DN32</v>
          </cell>
          <cell r="C18944" t="str">
            <v>cad</v>
          </cell>
          <cell r="D18944" t="str">
            <v>140,25</v>
          </cell>
        </row>
        <row r="18945">
          <cell r="A18945" t="str">
            <v>1M.13.050.0060.e</v>
          </cell>
          <cell r="B18945" t="str">
            <v>- DN40</v>
          </cell>
          <cell r="C18945" t="str">
            <v>cad</v>
          </cell>
          <cell r="D18945" t="str">
            <v>159,52</v>
          </cell>
        </row>
        <row r="18946">
          <cell r="A18946" t="str">
            <v>1M.13.050.0060.f</v>
          </cell>
          <cell r="B18946" t="str">
            <v>- DN50</v>
          </cell>
          <cell r="C18946" t="str">
            <v>cad</v>
          </cell>
          <cell r="D18946" t="str">
            <v>186,19</v>
          </cell>
        </row>
        <row r="18947">
          <cell r="A18947" t="str">
            <v>1M.13.050.0060.g</v>
          </cell>
          <cell r="B18947" t="str">
            <v>- DN65</v>
          </cell>
          <cell r="C18947" t="str">
            <v>cad</v>
          </cell>
          <cell r="D18947" t="str">
            <v>291,91</v>
          </cell>
        </row>
        <row r="18948">
          <cell r="A18948" t="str">
            <v>1M.13.050.0060.h</v>
          </cell>
          <cell r="B18948" t="str">
            <v>- DN80</v>
          </cell>
          <cell r="C18948" t="str">
            <v>cad</v>
          </cell>
          <cell r="D18948" t="str">
            <v>355,10</v>
          </cell>
        </row>
        <row r="18949">
          <cell r="A18949" t="str">
            <v>1M.13.050.0060.i</v>
          </cell>
          <cell r="B18949" t="str">
            <v>- DN100</v>
          </cell>
          <cell r="C18949" t="str">
            <v>cad</v>
          </cell>
          <cell r="D18949" t="str">
            <v>451,42</v>
          </cell>
        </row>
        <row r="18950">
          <cell r="A18950" t="str">
            <v>1M.13.050.0060.l</v>
          </cell>
          <cell r="B18950" t="str">
            <v>- DN125</v>
          </cell>
          <cell r="C18950" t="str">
            <v>cad</v>
          </cell>
          <cell r="D18950" t="str">
            <v>646,50</v>
          </cell>
        </row>
        <row r="18951">
          <cell r="A18951" t="str">
            <v>1M.13.050.0060.m</v>
          </cell>
          <cell r="B18951" t="str">
            <v>- DN150</v>
          </cell>
          <cell r="C18951" t="str">
            <v>cad</v>
          </cell>
          <cell r="D18951" t="str">
            <v>885,08</v>
          </cell>
        </row>
        <row r="18952">
          <cell r="A18952" t="str">
            <v>1M.13.050.0070</v>
          </cell>
          <cell r="B18952" t="str">
            <v>Valvole di ritegno in acciaio a battente - PN25</v>
          </cell>
          <cell r="C18952"/>
          <cell r="D18952"/>
        </row>
        <row r="18953">
          <cell r="A18953" t="str">
            <v>1M.13.050.0070.a</v>
          </cell>
          <cell r="B18953" t="str">
            <v>- DN50</v>
          </cell>
          <cell r="C18953" t="str">
            <v>cad</v>
          </cell>
          <cell r="D18953" t="str">
            <v>299,30</v>
          </cell>
        </row>
        <row r="18954">
          <cell r="A18954" t="str">
            <v>1M.13.050.0070.b</v>
          </cell>
          <cell r="B18954" t="str">
            <v>- DN65</v>
          </cell>
          <cell r="C18954" t="str">
            <v>cad</v>
          </cell>
          <cell r="D18954" t="str">
            <v>328,43</v>
          </cell>
        </row>
        <row r="18955">
          <cell r="A18955" t="str">
            <v>1M.13.050.0070.c</v>
          </cell>
          <cell r="B18955" t="str">
            <v>- DN80</v>
          </cell>
          <cell r="C18955" t="str">
            <v>cad</v>
          </cell>
          <cell r="D18955" t="str">
            <v>401,51</v>
          </cell>
        </row>
        <row r="18956">
          <cell r="A18956" t="str">
            <v>1M.13.050.0070.d</v>
          </cell>
          <cell r="B18956" t="str">
            <v>- DN100</v>
          </cell>
          <cell r="C18956" t="str">
            <v>cad</v>
          </cell>
          <cell r="D18956" t="str">
            <v>503,78</v>
          </cell>
        </row>
        <row r="18957">
          <cell r="A18957" t="str">
            <v>1M.13.050.0070.e</v>
          </cell>
          <cell r="B18957" t="str">
            <v>- DN125</v>
          </cell>
          <cell r="C18957" t="str">
            <v>cad</v>
          </cell>
          <cell r="D18957" t="str">
            <v>700,33</v>
          </cell>
        </row>
        <row r="18958">
          <cell r="A18958" t="str">
            <v>1M.13.050.0070.f</v>
          </cell>
          <cell r="B18958" t="str">
            <v>- DN150</v>
          </cell>
          <cell r="C18958" t="str">
            <v>cad</v>
          </cell>
          <cell r="D18958" t="str">
            <v>873,71</v>
          </cell>
        </row>
        <row r="18959">
          <cell r="A18959" t="str">
            <v>1M.13.050.0070.g</v>
          </cell>
          <cell r="B18959" t="str">
            <v>- DN200</v>
          </cell>
          <cell r="C18959" t="str">
            <v>cad</v>
          </cell>
          <cell r="D18959" t="str">
            <v>1.308,84</v>
          </cell>
        </row>
        <row r="18960">
          <cell r="A18960" t="str">
            <v>1M.13.050.0070.h</v>
          </cell>
          <cell r="B18960" t="str">
            <v>- DN250</v>
          </cell>
          <cell r="C18960" t="str">
            <v>cad</v>
          </cell>
          <cell r="D18960" t="str">
            <v>1.824,99</v>
          </cell>
        </row>
        <row r="18961">
          <cell r="A18961" t="str">
            <v>1M.13.050.0070.i</v>
          </cell>
          <cell r="B18961" t="str">
            <v>- DN300</v>
          </cell>
          <cell r="C18961" t="str">
            <v>cad</v>
          </cell>
          <cell r="D18961" t="str">
            <v>2.622,68</v>
          </cell>
        </row>
        <row r="18962">
          <cell r="A18962" t="str">
            <v>1M.13.050.0070.l</v>
          </cell>
          <cell r="B18962" t="str">
            <v>- DN350</v>
          </cell>
          <cell r="C18962" t="str">
            <v>cad</v>
          </cell>
          <cell r="D18962" t="str">
            <v>4.264,98</v>
          </cell>
        </row>
        <row r="18963">
          <cell r="A18963" t="str">
            <v>1M.13.050.0070.m</v>
          </cell>
          <cell r="B18963" t="str">
            <v>- DN400</v>
          </cell>
          <cell r="C18963" t="str">
            <v>cad</v>
          </cell>
          <cell r="D18963" t="str">
            <v>4.546,49</v>
          </cell>
        </row>
        <row r="18964">
          <cell r="A18964" t="str">
            <v>1M.13.050.0070.n</v>
          </cell>
          <cell r="B18964" t="str">
            <v>- DN500</v>
          </cell>
          <cell r="C18964" t="str">
            <v>cad</v>
          </cell>
          <cell r="D18964" t="str">
            <v>7.971,84</v>
          </cell>
        </row>
        <row r="18965">
          <cell r="A18965" t="str">
            <v>1M.13.050.0080</v>
          </cell>
          <cell r="B18965" t="str">
            <v>Valvole di ritegno in acciaio a battente - PN40</v>
          </cell>
          <cell r="C18965"/>
          <cell r="D18965"/>
        </row>
        <row r="18966">
          <cell r="A18966" t="str">
            <v>1M.13.050.0080.a</v>
          </cell>
          <cell r="B18966" t="str">
            <v>- DN50</v>
          </cell>
          <cell r="C18966" t="str">
            <v>cad</v>
          </cell>
          <cell r="D18966" t="str">
            <v>299,30</v>
          </cell>
        </row>
        <row r="18967">
          <cell r="A18967" t="str">
            <v>1M.13.050.0080.b</v>
          </cell>
          <cell r="B18967" t="str">
            <v>- DN80</v>
          </cell>
          <cell r="C18967" t="str">
            <v>cad</v>
          </cell>
          <cell r="D18967" t="str">
            <v>401,51</v>
          </cell>
        </row>
        <row r="18968">
          <cell r="A18968" t="str">
            <v>1M.13.050.0080.c</v>
          </cell>
          <cell r="B18968" t="str">
            <v>- DN100</v>
          </cell>
          <cell r="C18968" t="str">
            <v>cad</v>
          </cell>
          <cell r="D18968" t="str">
            <v>503,78</v>
          </cell>
        </row>
        <row r="18969">
          <cell r="A18969" t="str">
            <v>1M.13.050.0080.d</v>
          </cell>
          <cell r="B18969" t="str">
            <v>- DN150</v>
          </cell>
          <cell r="C18969" t="str">
            <v>cad</v>
          </cell>
          <cell r="D18969" t="str">
            <v>901,86</v>
          </cell>
        </row>
        <row r="18970">
          <cell r="A18970" t="str">
            <v>1M.13.050.0080.e</v>
          </cell>
          <cell r="B18970" t="str">
            <v>- DN200</v>
          </cell>
          <cell r="C18970" t="str">
            <v>cad</v>
          </cell>
          <cell r="D18970" t="str">
            <v>1.590,36</v>
          </cell>
        </row>
        <row r="18971">
          <cell r="A18971" t="str">
            <v>1M.13.050.0080.f</v>
          </cell>
          <cell r="B18971" t="str">
            <v>- DN250</v>
          </cell>
          <cell r="C18971" t="str">
            <v>cad</v>
          </cell>
          <cell r="D18971" t="str">
            <v>2.200,37</v>
          </cell>
        </row>
        <row r="18972">
          <cell r="A18972" t="str">
            <v>1M.13.050.0080.g</v>
          </cell>
          <cell r="B18972" t="str">
            <v>- DN300</v>
          </cell>
          <cell r="C18972" t="str">
            <v>cad</v>
          </cell>
          <cell r="D18972" t="str">
            <v>2.998,06</v>
          </cell>
        </row>
        <row r="18973">
          <cell r="A18973" t="str">
            <v>1M.13.050.0080.h</v>
          </cell>
          <cell r="B18973" t="str">
            <v>- DN350</v>
          </cell>
          <cell r="C18973" t="str">
            <v>cad</v>
          </cell>
          <cell r="D18973" t="str">
            <v>4.700,59</v>
          </cell>
        </row>
        <row r="18974">
          <cell r="A18974" t="str">
            <v>1M.13.050.0080.i</v>
          </cell>
          <cell r="B18974" t="str">
            <v>- DN400</v>
          </cell>
          <cell r="C18974" t="str">
            <v>cad</v>
          </cell>
          <cell r="D18974" t="str">
            <v>5.754,14</v>
          </cell>
        </row>
        <row r="18975">
          <cell r="A18975" t="str">
            <v>1M.13.050.0090</v>
          </cell>
          <cell r="B18975" t="str">
            <v>Valvole di ritegno in acciaio a battente tipo wafer, anelli di tenuta in gomma - PN16</v>
          </cell>
          <cell r="C18975"/>
          <cell r="D18975"/>
        </row>
        <row r="18976">
          <cell r="A18976" t="str">
            <v>1M.13.050.0090.a</v>
          </cell>
          <cell r="B18976" t="str">
            <v>- DN50</v>
          </cell>
          <cell r="C18976" t="str">
            <v>cad</v>
          </cell>
          <cell r="D18976" t="str">
            <v>53,33</v>
          </cell>
        </row>
        <row r="18977">
          <cell r="A18977" t="str">
            <v>1M.13.050.0090.b</v>
          </cell>
          <cell r="B18977" t="str">
            <v>- DN65</v>
          </cell>
          <cell r="C18977" t="str">
            <v>cad</v>
          </cell>
          <cell r="D18977" t="str">
            <v>75,54</v>
          </cell>
        </row>
        <row r="18978">
          <cell r="A18978" t="str">
            <v>1M.13.050.0090.c</v>
          </cell>
          <cell r="B18978" t="str">
            <v>- DN80</v>
          </cell>
          <cell r="C18978" t="str">
            <v>cad</v>
          </cell>
          <cell r="D18978" t="str">
            <v>82,47</v>
          </cell>
        </row>
        <row r="18979">
          <cell r="A18979" t="str">
            <v>1M.13.050.0090.d</v>
          </cell>
          <cell r="B18979" t="str">
            <v>- DN100</v>
          </cell>
          <cell r="C18979" t="str">
            <v>cad</v>
          </cell>
          <cell r="D18979" t="str">
            <v>88,89</v>
          </cell>
        </row>
        <row r="18980">
          <cell r="A18980" t="str">
            <v>1M.13.050.0090.e</v>
          </cell>
          <cell r="B18980" t="str">
            <v>- DN125</v>
          </cell>
          <cell r="C18980" t="str">
            <v>cad</v>
          </cell>
          <cell r="D18980" t="str">
            <v>133,32</v>
          </cell>
        </row>
        <row r="18981">
          <cell r="A18981" t="str">
            <v>1M.13.050.0090.f</v>
          </cell>
          <cell r="B18981" t="str">
            <v>- DN150</v>
          </cell>
          <cell r="C18981" t="str">
            <v>cad</v>
          </cell>
          <cell r="D18981" t="str">
            <v>149,12</v>
          </cell>
        </row>
        <row r="18982">
          <cell r="A18982" t="str">
            <v>1M.13.050.0090.g</v>
          </cell>
          <cell r="B18982" t="str">
            <v>- DN200</v>
          </cell>
          <cell r="C18982" t="str">
            <v>cad</v>
          </cell>
          <cell r="D18982" t="str">
            <v>204,44</v>
          </cell>
        </row>
        <row r="18983">
          <cell r="A18983" t="str">
            <v>1M.13.050.0090.h</v>
          </cell>
          <cell r="B18983" t="str">
            <v>- DN250</v>
          </cell>
          <cell r="C18983" t="str">
            <v>cad</v>
          </cell>
          <cell r="D18983" t="str">
            <v>266,65</v>
          </cell>
        </row>
        <row r="18984">
          <cell r="A18984" t="str">
            <v>1M.13.050.0100</v>
          </cell>
          <cell r="B18984" t="str">
            <v>Valvole di ritegno in acciaio a disco tipo wafer - PN10/40</v>
          </cell>
          <cell r="C18984"/>
          <cell r="D18984"/>
        </row>
        <row r="18985">
          <cell r="A18985" t="str">
            <v>1M.13.050.0100.a</v>
          </cell>
          <cell r="B18985" t="str">
            <v>- DN15</v>
          </cell>
          <cell r="C18985" t="str">
            <v>cad</v>
          </cell>
          <cell r="D18985" t="str">
            <v>49,87</v>
          </cell>
        </row>
        <row r="18986">
          <cell r="A18986" t="str">
            <v>1M.13.050.0100.b</v>
          </cell>
          <cell r="B18986" t="str">
            <v>- DN20</v>
          </cell>
          <cell r="C18986" t="str">
            <v>cad</v>
          </cell>
          <cell r="D18986" t="str">
            <v>55,32</v>
          </cell>
        </row>
        <row r="18987">
          <cell r="A18987" t="str">
            <v>1M.13.050.0100.c</v>
          </cell>
          <cell r="B18987" t="str">
            <v>- DN25</v>
          </cell>
          <cell r="C18987" t="str">
            <v>cad</v>
          </cell>
          <cell r="D18987" t="str">
            <v>56,30</v>
          </cell>
        </row>
        <row r="18988">
          <cell r="A18988" t="str">
            <v>1M.13.050.0100.d</v>
          </cell>
          <cell r="B18988" t="str">
            <v>- DN32</v>
          </cell>
          <cell r="C18988" t="str">
            <v>cad</v>
          </cell>
          <cell r="D18988" t="str">
            <v>67,18</v>
          </cell>
        </row>
        <row r="18989">
          <cell r="A18989" t="str">
            <v>1M.13.050.0100.e</v>
          </cell>
          <cell r="B18989" t="str">
            <v>- DN40</v>
          </cell>
          <cell r="C18989" t="str">
            <v>cad</v>
          </cell>
          <cell r="D18989" t="str">
            <v>71,12</v>
          </cell>
        </row>
        <row r="18990">
          <cell r="A18990" t="str">
            <v>1M.13.050.0100.f</v>
          </cell>
          <cell r="B18990" t="str">
            <v>- DN50</v>
          </cell>
          <cell r="C18990" t="str">
            <v>cad</v>
          </cell>
          <cell r="D18990" t="str">
            <v>83,47</v>
          </cell>
        </row>
        <row r="18991">
          <cell r="A18991" t="str">
            <v>1M.13.050.0100.g</v>
          </cell>
          <cell r="B18991" t="str">
            <v>- DN65</v>
          </cell>
          <cell r="C18991" t="str">
            <v>cad</v>
          </cell>
          <cell r="D18991" t="str">
            <v>118,50</v>
          </cell>
        </row>
        <row r="18992">
          <cell r="A18992" t="str">
            <v>1M.13.050.0100.h</v>
          </cell>
          <cell r="B18992" t="str">
            <v>- DN80</v>
          </cell>
          <cell r="C18992" t="str">
            <v>cad</v>
          </cell>
          <cell r="D18992" t="str">
            <v>129,39</v>
          </cell>
        </row>
        <row r="18993">
          <cell r="A18993" t="str">
            <v>1M.13.050.0100.i</v>
          </cell>
          <cell r="B18993" t="str">
            <v>- DN100</v>
          </cell>
          <cell r="C18993" t="str">
            <v>cad</v>
          </cell>
          <cell r="D18993" t="str">
            <v>189,64</v>
          </cell>
        </row>
        <row r="18994">
          <cell r="A18994" t="str">
            <v>1M.13.050.0100.l</v>
          </cell>
          <cell r="B18994" t="str">
            <v>- DN125</v>
          </cell>
          <cell r="C18994" t="str">
            <v>cad</v>
          </cell>
          <cell r="D18994" t="str">
            <v>339,78</v>
          </cell>
        </row>
        <row r="18995">
          <cell r="A18995" t="str">
            <v>1M.13.050.0100.m</v>
          </cell>
          <cell r="B18995" t="str">
            <v>- DN150</v>
          </cell>
          <cell r="C18995" t="str">
            <v>cad</v>
          </cell>
          <cell r="D18995" t="str">
            <v>412,89</v>
          </cell>
        </row>
        <row r="18996">
          <cell r="A18996" t="str">
            <v>1M.13.050.0100.n</v>
          </cell>
          <cell r="B18996" t="str">
            <v>- DN200</v>
          </cell>
          <cell r="C18996" t="str">
            <v>cad</v>
          </cell>
          <cell r="D18996" t="str">
            <v>616,85</v>
          </cell>
        </row>
        <row r="18997">
          <cell r="A18997" t="str">
            <v>1M.13.050.0110</v>
          </cell>
          <cell r="B18997" t="str">
            <v>Valvole di ritegno in bronzo a globo, con attacchi filettati di tipo gas - PN16</v>
          </cell>
          <cell r="C18997"/>
          <cell r="D18997"/>
        </row>
        <row r="18998">
          <cell r="A18998" t="str">
            <v>1M.13.050.0110.a</v>
          </cell>
          <cell r="B18998" t="str">
            <v>- DN15</v>
          </cell>
          <cell r="C18998" t="str">
            <v>cad</v>
          </cell>
          <cell r="D18998" t="str">
            <v>11,74</v>
          </cell>
        </row>
        <row r="18999">
          <cell r="A18999" t="str">
            <v>1M.13.050.0110.b</v>
          </cell>
          <cell r="B18999" t="str">
            <v>- DN20</v>
          </cell>
          <cell r="C18999" t="str">
            <v>cad</v>
          </cell>
          <cell r="D18999" t="str">
            <v>13,64</v>
          </cell>
        </row>
        <row r="19000">
          <cell r="A19000" t="str">
            <v>1M.13.050.0110.c</v>
          </cell>
          <cell r="B19000" t="str">
            <v>- DN25</v>
          </cell>
          <cell r="C19000" t="str">
            <v>cad</v>
          </cell>
          <cell r="D19000" t="str">
            <v>24,19</v>
          </cell>
        </row>
        <row r="19001">
          <cell r="A19001" t="str">
            <v>1M.13.050.0110.d</v>
          </cell>
          <cell r="B19001" t="str">
            <v>- DN32</v>
          </cell>
          <cell r="C19001" t="str">
            <v>cad</v>
          </cell>
          <cell r="D19001" t="str">
            <v>30,98</v>
          </cell>
        </row>
        <row r="19002">
          <cell r="A19002" t="str">
            <v>1M.13.050.0110.e</v>
          </cell>
          <cell r="B19002" t="str">
            <v>- DN40</v>
          </cell>
          <cell r="C19002" t="str">
            <v>cad</v>
          </cell>
          <cell r="D19002" t="str">
            <v>34,08</v>
          </cell>
        </row>
        <row r="19003">
          <cell r="A19003" t="str">
            <v>1M.13.050.0110.f</v>
          </cell>
          <cell r="B19003" t="str">
            <v>- DN50</v>
          </cell>
          <cell r="C19003" t="str">
            <v>cad</v>
          </cell>
          <cell r="D19003" t="str">
            <v>58,27</v>
          </cell>
        </row>
        <row r="19004">
          <cell r="A19004" t="str">
            <v>1M.13.050.0110.g</v>
          </cell>
          <cell r="B19004" t="str">
            <v>- DN65</v>
          </cell>
          <cell r="C19004" t="str">
            <v>cad</v>
          </cell>
          <cell r="D19004" t="str">
            <v>105,68</v>
          </cell>
        </row>
        <row r="19005">
          <cell r="A19005" t="str">
            <v>1M.13.050.0110.h</v>
          </cell>
          <cell r="B19005" t="str">
            <v>- DN80</v>
          </cell>
          <cell r="C19005" t="str">
            <v>cad</v>
          </cell>
          <cell r="D19005" t="str">
            <v>142,25</v>
          </cell>
        </row>
        <row r="19006">
          <cell r="A19006" t="str">
            <v>1M.13.050.0110.i</v>
          </cell>
          <cell r="B19006" t="str">
            <v>- DN100</v>
          </cell>
          <cell r="C19006" t="str">
            <v>cad</v>
          </cell>
          <cell r="D19006" t="str">
            <v>259,77</v>
          </cell>
        </row>
        <row r="19007">
          <cell r="A19007" t="str">
            <v>1M.13.060</v>
          </cell>
          <cell r="B19007" t="str">
            <v>VALVOLE A GLOBO</v>
          </cell>
          <cell r="C19007"/>
          <cell r="D19007"/>
        </row>
        <row r="19008">
          <cell r="A19008" t="str">
            <v>1M.13.060.0010</v>
          </cell>
          <cell r="B19008" t="str">
            <v>Valvole a globo in bronzo, di regolazione con otturatore a spillo, con attacchi filettati tipo gas - PN16</v>
          </cell>
          <cell r="C19008"/>
          <cell r="D19008"/>
        </row>
        <row r="19009">
          <cell r="A19009" t="str">
            <v>1M.13.060.0010.a</v>
          </cell>
          <cell r="B19009" t="str">
            <v>- DN15</v>
          </cell>
          <cell r="C19009" t="str">
            <v>cad</v>
          </cell>
          <cell r="D19009" t="str">
            <v>15,20</v>
          </cell>
        </row>
        <row r="19010">
          <cell r="A19010" t="str">
            <v>1M.13.060.0010.b</v>
          </cell>
          <cell r="B19010" t="str">
            <v>- DN20</v>
          </cell>
          <cell r="C19010" t="str">
            <v>cad</v>
          </cell>
          <cell r="D19010" t="str">
            <v>18,52</v>
          </cell>
        </row>
        <row r="19011">
          <cell r="A19011" t="str">
            <v>1M.13.060.0010.c</v>
          </cell>
          <cell r="B19011" t="str">
            <v>- DN25</v>
          </cell>
          <cell r="C19011" t="str">
            <v>cad</v>
          </cell>
          <cell r="D19011" t="str">
            <v>32,11</v>
          </cell>
        </row>
        <row r="19012">
          <cell r="A19012" t="str">
            <v>1M.13.060.0010.d</v>
          </cell>
          <cell r="B19012" t="str">
            <v>- DN32</v>
          </cell>
          <cell r="C19012" t="str">
            <v>cad</v>
          </cell>
          <cell r="D19012" t="str">
            <v>40,00</v>
          </cell>
        </row>
        <row r="19013">
          <cell r="A19013" t="str">
            <v>1M.13.060.0010.e</v>
          </cell>
          <cell r="B19013" t="str">
            <v>- DN40</v>
          </cell>
          <cell r="C19013" t="str">
            <v>cad</v>
          </cell>
          <cell r="D19013" t="str">
            <v>50,85</v>
          </cell>
        </row>
        <row r="19014">
          <cell r="A19014" t="str">
            <v>1M.13.060.0010.f</v>
          </cell>
          <cell r="B19014" t="str">
            <v>- DN50</v>
          </cell>
          <cell r="C19014" t="str">
            <v>cad</v>
          </cell>
          <cell r="D19014" t="str">
            <v>80,98</v>
          </cell>
        </row>
        <row r="19015">
          <cell r="A19015" t="str">
            <v>1M.13.060.0010.g</v>
          </cell>
          <cell r="B19015" t="str">
            <v>- DN65</v>
          </cell>
          <cell r="C19015" t="str">
            <v>cad</v>
          </cell>
          <cell r="D19015" t="str">
            <v>139,79</v>
          </cell>
        </row>
        <row r="19016">
          <cell r="A19016" t="str">
            <v>1M.13.060.0010.h</v>
          </cell>
          <cell r="B19016" t="str">
            <v>- DN80</v>
          </cell>
          <cell r="C19016" t="str">
            <v>cad</v>
          </cell>
          <cell r="D19016" t="str">
            <v>188,68</v>
          </cell>
        </row>
        <row r="19017">
          <cell r="A19017" t="str">
            <v>1M.13.060.0020</v>
          </cell>
          <cell r="B19017" t="str">
            <v>Valvole a globo in bronzo, con attacchi filettati tipo gas o NPT - PN25</v>
          </cell>
          <cell r="C19017"/>
          <cell r="D19017"/>
        </row>
        <row r="19018">
          <cell r="A19018" t="str">
            <v>1M.13.060.0020.a</v>
          </cell>
          <cell r="B19018" t="str">
            <v>- DN15</v>
          </cell>
          <cell r="C19018" t="str">
            <v>cad</v>
          </cell>
          <cell r="D19018" t="str">
            <v>16,84</v>
          </cell>
        </row>
        <row r="19019">
          <cell r="A19019" t="str">
            <v>1M.13.060.0020.b</v>
          </cell>
          <cell r="B19019" t="str">
            <v>- DN20</v>
          </cell>
          <cell r="C19019" t="str">
            <v>cad</v>
          </cell>
          <cell r="D19019" t="str">
            <v>21,48</v>
          </cell>
        </row>
        <row r="19020">
          <cell r="A19020" t="str">
            <v>1M.13.060.0020.c</v>
          </cell>
          <cell r="B19020" t="str">
            <v>- DN25</v>
          </cell>
          <cell r="C19020" t="str">
            <v>cad</v>
          </cell>
          <cell r="D19020" t="str">
            <v>34,57</v>
          </cell>
        </row>
        <row r="19021">
          <cell r="A19021" t="str">
            <v>1M.13.060.0020.d</v>
          </cell>
          <cell r="B19021" t="str">
            <v>- DN32</v>
          </cell>
          <cell r="C19021" t="str">
            <v>cad</v>
          </cell>
          <cell r="D19021" t="str">
            <v>40,99</v>
          </cell>
        </row>
        <row r="19022">
          <cell r="A19022" t="str">
            <v>1M.13.060.0020.e</v>
          </cell>
          <cell r="B19022" t="str">
            <v>- DN40</v>
          </cell>
          <cell r="C19022" t="str">
            <v>cad</v>
          </cell>
          <cell r="D19022" t="str">
            <v>50,37</v>
          </cell>
        </row>
        <row r="19023">
          <cell r="A19023" t="str">
            <v>1M.13.060.0020.f</v>
          </cell>
          <cell r="B19023" t="str">
            <v>- DN50</v>
          </cell>
          <cell r="C19023" t="str">
            <v>cad</v>
          </cell>
          <cell r="D19023" t="str">
            <v>83,97</v>
          </cell>
        </row>
        <row r="19024">
          <cell r="A19024" t="str">
            <v>1M.13.060.0030</v>
          </cell>
          <cell r="B19024" t="str">
            <v>Valvole a globo in bronzo, con attacchi filettati tipo gas o NPT - PN40</v>
          </cell>
          <cell r="C19024"/>
          <cell r="D19024"/>
        </row>
        <row r="19025">
          <cell r="A19025" t="str">
            <v>1M.13.060.0030.a</v>
          </cell>
          <cell r="B19025" t="str">
            <v>- DN15</v>
          </cell>
          <cell r="C19025" t="str">
            <v>cad</v>
          </cell>
          <cell r="D19025" t="str">
            <v>30,36</v>
          </cell>
        </row>
        <row r="19026">
          <cell r="A19026" t="str">
            <v>1M.13.060.0030.b</v>
          </cell>
          <cell r="B19026" t="str">
            <v>- DN20</v>
          </cell>
          <cell r="C19026" t="str">
            <v>cad</v>
          </cell>
          <cell r="D19026" t="str">
            <v>43,70</v>
          </cell>
        </row>
        <row r="19027">
          <cell r="A19027" t="str">
            <v>1M.13.060.0030.c</v>
          </cell>
          <cell r="B19027" t="str">
            <v>- DN25</v>
          </cell>
          <cell r="C19027" t="str">
            <v>cad</v>
          </cell>
          <cell r="D19027" t="str">
            <v>64,70</v>
          </cell>
        </row>
        <row r="19028">
          <cell r="A19028" t="str">
            <v>1M.13.060.0030.d</v>
          </cell>
          <cell r="B19028" t="str">
            <v>- DN32</v>
          </cell>
          <cell r="C19028" t="str">
            <v>cad</v>
          </cell>
          <cell r="D19028" t="str">
            <v>87,89</v>
          </cell>
        </row>
        <row r="19029">
          <cell r="A19029" t="str">
            <v>1M.13.060.0030.e</v>
          </cell>
          <cell r="B19029" t="str">
            <v>- DN40</v>
          </cell>
          <cell r="C19029" t="str">
            <v>cad</v>
          </cell>
          <cell r="D19029" t="str">
            <v>105,19</v>
          </cell>
        </row>
        <row r="19030">
          <cell r="A19030" t="str">
            <v>1M.13.060.0030.f</v>
          </cell>
          <cell r="B19030" t="str">
            <v>- DN50</v>
          </cell>
          <cell r="C19030" t="str">
            <v>cad</v>
          </cell>
          <cell r="D19030" t="str">
            <v>171,88</v>
          </cell>
        </row>
        <row r="19031">
          <cell r="A19031" t="str">
            <v>1M.13.060.0030.g</v>
          </cell>
          <cell r="B19031" t="str">
            <v>- DN65</v>
          </cell>
          <cell r="C19031" t="str">
            <v>cad</v>
          </cell>
          <cell r="D19031" t="str">
            <v>220,79</v>
          </cell>
        </row>
        <row r="19032">
          <cell r="A19032" t="str">
            <v>1M.13.060.0030.h</v>
          </cell>
          <cell r="B19032" t="str">
            <v>- DN80</v>
          </cell>
          <cell r="C19032" t="str">
            <v>cad</v>
          </cell>
          <cell r="D19032" t="str">
            <v>321,06</v>
          </cell>
        </row>
        <row r="19033">
          <cell r="A19033" t="str">
            <v>1M.13.060.0030.i</v>
          </cell>
          <cell r="B19033" t="str">
            <v>- DN100</v>
          </cell>
          <cell r="C19033" t="str">
            <v>cad</v>
          </cell>
          <cell r="D19033" t="str">
            <v>556,13</v>
          </cell>
        </row>
        <row r="19034">
          <cell r="A19034" t="str">
            <v>1M.13.070</v>
          </cell>
          <cell r="B19034" t="str">
            <v>VALVOLE A FLUSSO LIBERO</v>
          </cell>
          <cell r="C19034"/>
          <cell r="D19034"/>
        </row>
        <row r="19035">
          <cell r="A19035" t="str">
            <v>1M.13.070.0010</v>
          </cell>
          <cell r="B19035" t="str">
            <v>Valvole a flusso libero in bronzo con otturatore in PTFE, attacchi filettati tipo gas - PN16</v>
          </cell>
          <cell r="C19035"/>
          <cell r="D19035"/>
        </row>
        <row r="19036">
          <cell r="A19036" t="str">
            <v>1M.13.070.0010.a</v>
          </cell>
          <cell r="B19036" t="str">
            <v>- DN15</v>
          </cell>
          <cell r="C19036" t="str">
            <v>cad</v>
          </cell>
          <cell r="D19036" t="str">
            <v>14,32</v>
          </cell>
        </row>
        <row r="19037">
          <cell r="A19037" t="str">
            <v>1M.13.070.0010.b</v>
          </cell>
          <cell r="B19037" t="str">
            <v>- DN20</v>
          </cell>
          <cell r="C19037" t="str">
            <v>cad</v>
          </cell>
          <cell r="D19037" t="str">
            <v>16,79</v>
          </cell>
        </row>
        <row r="19038">
          <cell r="A19038" t="str">
            <v>1M.13.070.0010.c</v>
          </cell>
          <cell r="B19038" t="str">
            <v>- DN25</v>
          </cell>
          <cell r="C19038" t="str">
            <v>cad</v>
          </cell>
          <cell r="D19038" t="str">
            <v>25,87</v>
          </cell>
        </row>
        <row r="19039">
          <cell r="A19039" t="str">
            <v>1M.13.070.0010.d</v>
          </cell>
          <cell r="B19039" t="str">
            <v>- DN32</v>
          </cell>
          <cell r="C19039" t="str">
            <v>cad</v>
          </cell>
          <cell r="D19039" t="str">
            <v>32,11</v>
          </cell>
        </row>
        <row r="19040">
          <cell r="A19040" t="str">
            <v>1M.13.070.0010.e</v>
          </cell>
          <cell r="B19040" t="str">
            <v>- DN40</v>
          </cell>
          <cell r="C19040" t="str">
            <v>cad</v>
          </cell>
          <cell r="D19040" t="str">
            <v>34,58</v>
          </cell>
        </row>
        <row r="19041">
          <cell r="A19041" t="str">
            <v>1M.13.070.0010.f</v>
          </cell>
          <cell r="B19041" t="str">
            <v>- DN50</v>
          </cell>
          <cell r="C19041" t="str">
            <v>cad</v>
          </cell>
          <cell r="D19041" t="str">
            <v>61,73</v>
          </cell>
        </row>
        <row r="19042">
          <cell r="A19042" t="str">
            <v>1M.13.070.0010.g</v>
          </cell>
          <cell r="B19042" t="str">
            <v>- DN65</v>
          </cell>
          <cell r="C19042" t="str">
            <v>cad</v>
          </cell>
          <cell r="D19042" t="str">
            <v>82,48</v>
          </cell>
        </row>
        <row r="19043">
          <cell r="A19043" t="str">
            <v>1M.13.080</v>
          </cell>
          <cell r="B19043" t="str">
            <v>VALVOLE A DISCO</v>
          </cell>
          <cell r="C19043"/>
          <cell r="D19043"/>
        </row>
        <row r="19044">
          <cell r="A19044" t="str">
            <v>1M.13.080.0010</v>
          </cell>
          <cell r="B19044" t="str">
            <v>Valvole a disco in acciaio</v>
          </cell>
          <cell r="C19044"/>
          <cell r="D19044"/>
        </row>
        <row r="19045">
          <cell r="A19045" t="str">
            <v>1M.13.080.0010.a</v>
          </cell>
          <cell r="B19045" t="str">
            <v>- DN50</v>
          </cell>
          <cell r="C19045" t="str">
            <v>cad</v>
          </cell>
          <cell r="D19045" t="str">
            <v>258,31</v>
          </cell>
        </row>
        <row r="19046">
          <cell r="A19046" t="str">
            <v>1M.13.080.0010.b</v>
          </cell>
          <cell r="B19046" t="str">
            <v>- DN65</v>
          </cell>
          <cell r="C19046" t="str">
            <v>cad</v>
          </cell>
          <cell r="D19046" t="str">
            <v>342,02</v>
          </cell>
        </row>
        <row r="19047">
          <cell r="A19047" t="str">
            <v>1M.13.080.0010.c</v>
          </cell>
          <cell r="B19047" t="str">
            <v>- DN80</v>
          </cell>
          <cell r="C19047" t="str">
            <v>cad</v>
          </cell>
          <cell r="D19047" t="str">
            <v>407,95</v>
          </cell>
        </row>
        <row r="19048">
          <cell r="A19048" t="str">
            <v>1M.13.080.0010.d</v>
          </cell>
          <cell r="B19048" t="str">
            <v>- DN100</v>
          </cell>
          <cell r="C19048" t="str">
            <v>cad</v>
          </cell>
          <cell r="D19048" t="str">
            <v>522,54</v>
          </cell>
        </row>
        <row r="19049">
          <cell r="A19049" t="str">
            <v>1M.13.080.0010.e</v>
          </cell>
          <cell r="B19049" t="str">
            <v>- DN125</v>
          </cell>
          <cell r="C19049" t="str">
            <v>cad</v>
          </cell>
          <cell r="D19049" t="str">
            <v>712,20</v>
          </cell>
        </row>
        <row r="19050">
          <cell r="A19050" t="str">
            <v>1M.13.080.0010.f</v>
          </cell>
          <cell r="B19050" t="str">
            <v>- DN150</v>
          </cell>
          <cell r="C19050" t="str">
            <v>cad</v>
          </cell>
          <cell r="D19050" t="str">
            <v>870,75</v>
          </cell>
        </row>
        <row r="19051">
          <cell r="A19051" t="str">
            <v>1M.13.080.0010.g</v>
          </cell>
          <cell r="B19051" t="str">
            <v>- DN200</v>
          </cell>
          <cell r="C19051" t="str">
            <v>cad</v>
          </cell>
          <cell r="D19051" t="str">
            <v>1.389,33</v>
          </cell>
        </row>
        <row r="19052">
          <cell r="A19052" t="str">
            <v>1M.13.080.0010.h</v>
          </cell>
          <cell r="B19052" t="str">
            <v>- DN250</v>
          </cell>
          <cell r="C19052" t="str">
            <v>cad</v>
          </cell>
          <cell r="D19052" t="str">
            <v>2.216,68</v>
          </cell>
        </row>
        <row r="19053">
          <cell r="A19053" t="str">
            <v>1M.13.080.0010.i</v>
          </cell>
          <cell r="B19053" t="str">
            <v>- DN300</v>
          </cell>
          <cell r="C19053" t="str">
            <v>cad</v>
          </cell>
          <cell r="D19053" t="str">
            <v>2.626,59</v>
          </cell>
        </row>
        <row r="19054">
          <cell r="A19054" t="str">
            <v>1M.13.090</v>
          </cell>
          <cell r="B19054" t="str">
            <v>RUBINETTI A MASCHIO</v>
          </cell>
          <cell r="C19054"/>
          <cell r="D19054"/>
        </row>
        <row r="19055">
          <cell r="A19055" t="str">
            <v>1M.13.090.0010</v>
          </cell>
          <cell r="B19055" t="str">
            <v>Rubinetti a maschio in ghisa, a due vie con premistoppa, con attacchi filettati tipo gas - PN10</v>
          </cell>
          <cell r="C19055"/>
          <cell r="D19055"/>
        </row>
        <row r="19056">
          <cell r="A19056" t="str">
            <v>1M.13.090.0010.a</v>
          </cell>
          <cell r="B19056" t="str">
            <v>- DN15</v>
          </cell>
          <cell r="C19056" t="str">
            <v>cad</v>
          </cell>
          <cell r="D19056" t="str">
            <v>65,68</v>
          </cell>
        </row>
        <row r="19057">
          <cell r="A19057" t="str">
            <v>1M.13.090.0010.b</v>
          </cell>
          <cell r="B19057" t="str">
            <v>- DN20</v>
          </cell>
          <cell r="C19057" t="str">
            <v>cad</v>
          </cell>
          <cell r="D19057" t="str">
            <v>72,12</v>
          </cell>
        </row>
        <row r="19058">
          <cell r="A19058" t="str">
            <v>1M.13.090.0010.c</v>
          </cell>
          <cell r="B19058" t="str">
            <v>- DN25</v>
          </cell>
          <cell r="C19058" t="str">
            <v>cad</v>
          </cell>
          <cell r="D19058" t="str">
            <v>78,03</v>
          </cell>
        </row>
        <row r="19059">
          <cell r="A19059" t="str">
            <v>1M.13.090.0010.d</v>
          </cell>
          <cell r="B19059" t="str">
            <v>- DN32</v>
          </cell>
          <cell r="C19059" t="str">
            <v>cad</v>
          </cell>
          <cell r="D19059" t="str">
            <v>88,91</v>
          </cell>
        </row>
        <row r="19060">
          <cell r="A19060" t="str">
            <v>1M.13.090.0010.e</v>
          </cell>
          <cell r="B19060" t="str">
            <v>- DN40</v>
          </cell>
          <cell r="C19060" t="str">
            <v>cad</v>
          </cell>
          <cell r="D19060" t="str">
            <v>98,30</v>
          </cell>
        </row>
        <row r="19061">
          <cell r="A19061" t="str">
            <v>1M.13.090.0010.f</v>
          </cell>
          <cell r="B19061" t="str">
            <v>- DN50</v>
          </cell>
          <cell r="C19061" t="str">
            <v>cad</v>
          </cell>
          <cell r="D19061" t="str">
            <v>113,59</v>
          </cell>
        </row>
        <row r="19062">
          <cell r="A19062" t="str">
            <v>1M.13.090.0010.g</v>
          </cell>
          <cell r="B19062" t="str">
            <v>- DN65</v>
          </cell>
          <cell r="C19062" t="str">
            <v>cad</v>
          </cell>
          <cell r="D19062" t="str">
            <v>176,79</v>
          </cell>
        </row>
        <row r="19063">
          <cell r="A19063" t="str">
            <v>1M.13.090.0010.h</v>
          </cell>
          <cell r="B19063" t="str">
            <v>- DN80</v>
          </cell>
          <cell r="C19063" t="str">
            <v>cad</v>
          </cell>
          <cell r="D19063" t="str">
            <v>205,93</v>
          </cell>
        </row>
        <row r="19064">
          <cell r="A19064" t="str">
            <v>1M.13.090.0010.i</v>
          </cell>
          <cell r="B19064" t="str">
            <v>- DN100</v>
          </cell>
          <cell r="C19064" t="str">
            <v>cad</v>
          </cell>
          <cell r="D19064" t="str">
            <v>306,70</v>
          </cell>
        </row>
        <row r="19065">
          <cell r="A19065" t="str">
            <v>1M.13.090.0020</v>
          </cell>
          <cell r="B19065" t="str">
            <v>Rubinetti a maschio in bronzo con premistoppa, attacchi filettati tipo gas - PN10</v>
          </cell>
          <cell r="C19065"/>
          <cell r="D19065"/>
        </row>
        <row r="19066">
          <cell r="A19066" t="str">
            <v>1M.13.090.0020.a</v>
          </cell>
          <cell r="B19066" t="str">
            <v>- DN15</v>
          </cell>
          <cell r="C19066" t="str">
            <v>cad</v>
          </cell>
          <cell r="D19066" t="str">
            <v>15,08</v>
          </cell>
        </row>
        <row r="19067">
          <cell r="A19067" t="str">
            <v>1M.13.090.0020.b</v>
          </cell>
          <cell r="B19067" t="str">
            <v>- DN20</v>
          </cell>
          <cell r="C19067" t="str">
            <v>cad</v>
          </cell>
          <cell r="D19067" t="str">
            <v>19,03</v>
          </cell>
        </row>
        <row r="19068">
          <cell r="A19068" t="str">
            <v>1M.13.090.0020.c</v>
          </cell>
          <cell r="B19068" t="str">
            <v>- DN25</v>
          </cell>
          <cell r="C19068" t="str">
            <v>cad</v>
          </cell>
          <cell r="D19068" t="str">
            <v>32,11</v>
          </cell>
        </row>
        <row r="19069">
          <cell r="A19069" t="str">
            <v>1M.13.090.0020.d</v>
          </cell>
          <cell r="B19069" t="str">
            <v>- DN32</v>
          </cell>
          <cell r="C19069" t="str">
            <v>cad</v>
          </cell>
          <cell r="D19069" t="str">
            <v>39,02</v>
          </cell>
        </row>
        <row r="19070">
          <cell r="A19070" t="str">
            <v>1M.13.090.0020.e</v>
          </cell>
          <cell r="B19070" t="str">
            <v>- DN40</v>
          </cell>
          <cell r="C19070" t="str">
            <v>cad</v>
          </cell>
          <cell r="D19070" t="str">
            <v>48,90</v>
          </cell>
        </row>
        <row r="19071">
          <cell r="A19071" t="str">
            <v>1M.13.090.0020.f</v>
          </cell>
          <cell r="B19071" t="str">
            <v>- DN50</v>
          </cell>
          <cell r="C19071" t="str">
            <v>cad</v>
          </cell>
          <cell r="D19071" t="str">
            <v>81,98</v>
          </cell>
        </row>
        <row r="19072">
          <cell r="A19072" t="str">
            <v>1M.13.100</v>
          </cell>
          <cell r="B19072" t="str">
            <v>VALVOLE DI SICUREZZA</v>
          </cell>
          <cell r="C19072"/>
          <cell r="D19072"/>
        </row>
        <row r="19073">
          <cell r="A19073" t="str">
            <v>1M.13.100.0010</v>
          </cell>
          <cell r="B19073" t="str">
            <v>Valvole di sicurezza per acqua, in ottone, qualificata e tarata I.S.P.E.S.L. - PN10</v>
          </cell>
          <cell r="C19073"/>
          <cell r="D19073"/>
        </row>
        <row r="19074">
          <cell r="A19074" t="str">
            <v>1M.13.100.0010.a</v>
          </cell>
          <cell r="B19074" t="str">
            <v>- DN15</v>
          </cell>
          <cell r="C19074" t="str">
            <v>cad</v>
          </cell>
          <cell r="D19074" t="str">
            <v>36,59</v>
          </cell>
        </row>
        <row r="19075">
          <cell r="A19075" t="str">
            <v>1M.13.100.0010.b</v>
          </cell>
          <cell r="B19075" t="str">
            <v>- DN20</v>
          </cell>
          <cell r="C19075" t="str">
            <v>cad</v>
          </cell>
          <cell r="D19075" t="str">
            <v>49,43</v>
          </cell>
        </row>
        <row r="19076">
          <cell r="A19076" t="str">
            <v>1M.13.100.0010.c</v>
          </cell>
          <cell r="B19076" t="str">
            <v>- DN25</v>
          </cell>
          <cell r="C19076" t="str">
            <v>cad</v>
          </cell>
          <cell r="D19076" t="str">
            <v>99,14</v>
          </cell>
        </row>
        <row r="19077">
          <cell r="A19077" t="str">
            <v>1M.13.100.0010.d</v>
          </cell>
          <cell r="B19077" t="str">
            <v>- DN32</v>
          </cell>
          <cell r="C19077" t="str">
            <v>cad</v>
          </cell>
          <cell r="D19077" t="str">
            <v>124,53</v>
          </cell>
        </row>
        <row r="19078">
          <cell r="A19078" t="str">
            <v>1M.13.100.0020</v>
          </cell>
          <cell r="B19078" t="str">
            <v>Valvole di sicurezza per acqua, in acciaio, qualificata, con cappuccio e leva chiusi - PN25</v>
          </cell>
          <cell r="C19078"/>
          <cell r="D19078"/>
        </row>
        <row r="19079">
          <cell r="A19079" t="str">
            <v>1M.13.100.0020.a</v>
          </cell>
          <cell r="B19079" t="str">
            <v>- DN25</v>
          </cell>
          <cell r="C19079" t="str">
            <v>cad</v>
          </cell>
          <cell r="D19079" t="str">
            <v>592,70</v>
          </cell>
        </row>
        <row r="19080">
          <cell r="A19080" t="str">
            <v>1M.13.100.0020.b</v>
          </cell>
          <cell r="B19080" t="str">
            <v>- DN32</v>
          </cell>
          <cell r="C19080" t="str">
            <v>cad</v>
          </cell>
          <cell r="D19080" t="str">
            <v>666,77</v>
          </cell>
        </row>
        <row r="19081">
          <cell r="A19081" t="str">
            <v>1M.13.100.0020.c</v>
          </cell>
          <cell r="B19081" t="str">
            <v>- DN40</v>
          </cell>
          <cell r="C19081" t="str">
            <v>cad</v>
          </cell>
          <cell r="D19081" t="str">
            <v>769,03</v>
          </cell>
        </row>
        <row r="19082">
          <cell r="A19082" t="str">
            <v>1M.13.100.0020.d</v>
          </cell>
          <cell r="B19082" t="str">
            <v>- DN50</v>
          </cell>
          <cell r="C19082" t="str">
            <v>cad</v>
          </cell>
          <cell r="D19082" t="str">
            <v>901,38</v>
          </cell>
        </row>
        <row r="19083">
          <cell r="A19083" t="str">
            <v>1M.13.100.0020.e</v>
          </cell>
          <cell r="B19083" t="str">
            <v>- DN65</v>
          </cell>
          <cell r="C19083" t="str">
            <v>cad</v>
          </cell>
          <cell r="D19083" t="str">
            <v>1.218,00</v>
          </cell>
        </row>
        <row r="19084">
          <cell r="A19084" t="str">
            <v>1M.13.100.0020.f</v>
          </cell>
          <cell r="B19084" t="str">
            <v>- DN80</v>
          </cell>
          <cell r="C19084" t="str">
            <v>cad</v>
          </cell>
          <cell r="D19084" t="str">
            <v>1.456,55</v>
          </cell>
        </row>
        <row r="19085">
          <cell r="A19085" t="str">
            <v>1M.13.100.0020.g</v>
          </cell>
          <cell r="B19085" t="str">
            <v>- DN100</v>
          </cell>
          <cell r="C19085" t="str">
            <v>cad</v>
          </cell>
          <cell r="D19085" t="str">
            <v>1.869,47</v>
          </cell>
        </row>
        <row r="19086">
          <cell r="A19086" t="str">
            <v>1M.13.100.0030</v>
          </cell>
          <cell r="B19086" t="str">
            <v>Valvole di sicurezza per acqua, in acciaio, ordinaria - PN25</v>
          </cell>
          <cell r="C19086"/>
          <cell r="D19086"/>
        </row>
        <row r="19087">
          <cell r="A19087" t="str">
            <v>1M.13.100.0030.a</v>
          </cell>
          <cell r="B19087" t="str">
            <v>- DN25</v>
          </cell>
          <cell r="C19087" t="str">
            <v>cad</v>
          </cell>
          <cell r="D19087" t="str">
            <v>348,71</v>
          </cell>
        </row>
        <row r="19088">
          <cell r="A19088" t="str">
            <v>1M.13.100.0030.b</v>
          </cell>
          <cell r="B19088" t="str">
            <v>- DN32</v>
          </cell>
          <cell r="C19088" t="str">
            <v>cad</v>
          </cell>
          <cell r="D19088" t="str">
            <v>422,77</v>
          </cell>
        </row>
        <row r="19089">
          <cell r="A19089" t="str">
            <v>1M.13.100.0030.c</v>
          </cell>
          <cell r="B19089" t="str">
            <v>- DN40</v>
          </cell>
          <cell r="C19089" t="str">
            <v>cad</v>
          </cell>
          <cell r="D19089" t="str">
            <v>474,14</v>
          </cell>
        </row>
        <row r="19090">
          <cell r="A19090" t="str">
            <v>1M.13.100.0030.d</v>
          </cell>
          <cell r="B19090" t="str">
            <v>- DN50</v>
          </cell>
          <cell r="C19090" t="str">
            <v>cad</v>
          </cell>
          <cell r="D19090" t="str">
            <v>532,44</v>
          </cell>
        </row>
        <row r="19091">
          <cell r="A19091" t="str">
            <v>1M.13.100.0030.e</v>
          </cell>
          <cell r="B19091" t="str">
            <v>- DN65</v>
          </cell>
          <cell r="C19091" t="str">
            <v>cad</v>
          </cell>
          <cell r="D19091" t="str">
            <v>744,32</v>
          </cell>
        </row>
        <row r="19092">
          <cell r="A19092" t="str">
            <v>1M.13.100.0030.f</v>
          </cell>
          <cell r="B19092" t="str">
            <v>- DN80</v>
          </cell>
          <cell r="C19092" t="str">
            <v>cad</v>
          </cell>
          <cell r="D19092" t="str">
            <v>922,61</v>
          </cell>
        </row>
        <row r="19093">
          <cell r="A19093" t="str">
            <v>1M.13.100.0030.g</v>
          </cell>
          <cell r="B19093" t="str">
            <v>- DN100</v>
          </cell>
          <cell r="C19093" t="str">
            <v>cad</v>
          </cell>
          <cell r="D19093" t="str">
            <v>1.057,45</v>
          </cell>
        </row>
        <row r="19094">
          <cell r="A19094" t="str">
            <v>1M.13.100.0030.h</v>
          </cell>
          <cell r="B19094" t="str">
            <v>- DN125</v>
          </cell>
          <cell r="C19094" t="str">
            <v>cad</v>
          </cell>
          <cell r="D19094" t="str">
            <v>1.971,70</v>
          </cell>
        </row>
        <row r="19095">
          <cell r="A19095" t="str">
            <v>1M.13.100.0030.i</v>
          </cell>
          <cell r="B19095" t="str">
            <v>- DN150</v>
          </cell>
          <cell r="C19095" t="str">
            <v>cad</v>
          </cell>
          <cell r="D19095" t="str">
            <v>2.282,38</v>
          </cell>
        </row>
        <row r="19096">
          <cell r="A19096" t="str">
            <v>1M.13.100.0040</v>
          </cell>
          <cell r="B19096" t="str">
            <v>Valvole di sicurezza, per acqua, in bronzo verticale a scarico libero tipo molla - PN16</v>
          </cell>
          <cell r="C19096"/>
          <cell r="D19096"/>
        </row>
        <row r="19097">
          <cell r="A19097" t="str">
            <v>1M.13.100.0040.a</v>
          </cell>
          <cell r="B19097" t="str">
            <v>- DN15</v>
          </cell>
          <cell r="C19097" t="str">
            <v>cad</v>
          </cell>
          <cell r="D19097" t="str">
            <v>17,52</v>
          </cell>
        </row>
        <row r="19098">
          <cell r="A19098" t="str">
            <v>1M.13.100.0040.b</v>
          </cell>
          <cell r="B19098" t="str">
            <v>- DN20</v>
          </cell>
          <cell r="C19098" t="str">
            <v>cad</v>
          </cell>
          <cell r="D19098" t="str">
            <v>22,46</v>
          </cell>
        </row>
        <row r="19099">
          <cell r="A19099" t="str">
            <v>1M.13.100.0040.c</v>
          </cell>
          <cell r="B19099" t="str">
            <v>- DN25</v>
          </cell>
          <cell r="C19099" t="str">
            <v>cad</v>
          </cell>
          <cell r="D19099" t="str">
            <v>33,09</v>
          </cell>
        </row>
        <row r="19100">
          <cell r="A19100" t="str">
            <v>1M.13.100.0040.d</v>
          </cell>
          <cell r="B19100" t="str">
            <v>- DN32</v>
          </cell>
          <cell r="C19100" t="str">
            <v>cad</v>
          </cell>
          <cell r="D19100" t="str">
            <v>44,94</v>
          </cell>
        </row>
        <row r="19101">
          <cell r="A19101" t="str">
            <v>1M.13.100.0040.e</v>
          </cell>
          <cell r="B19101" t="str">
            <v>- DN40</v>
          </cell>
          <cell r="C19101" t="str">
            <v>cad</v>
          </cell>
          <cell r="D19101" t="str">
            <v>50,37</v>
          </cell>
        </row>
        <row r="19102">
          <cell r="A19102" t="str">
            <v>1M.13.100.0040.f</v>
          </cell>
          <cell r="B19102" t="str">
            <v>- DN50</v>
          </cell>
          <cell r="C19102" t="str">
            <v>cad</v>
          </cell>
          <cell r="D19102" t="str">
            <v>71,61</v>
          </cell>
        </row>
        <row r="19103">
          <cell r="A19103" t="str">
            <v>1M.13.100.0050</v>
          </cell>
          <cell r="B19103" t="str">
            <v>Valvole di sicurezza, per acqua, in bronzo verticale a scarico libero tipo molla - PN10</v>
          </cell>
          <cell r="C19103"/>
          <cell r="D19103"/>
        </row>
        <row r="19104">
          <cell r="A19104" t="str">
            <v>1M.13.100.0050.a</v>
          </cell>
          <cell r="B19104" t="str">
            <v>- DN15</v>
          </cell>
          <cell r="C19104" t="str">
            <v>cad</v>
          </cell>
          <cell r="D19104" t="str">
            <v>19,51</v>
          </cell>
        </row>
        <row r="19105">
          <cell r="A19105" t="str">
            <v>1M.13.100.0050.b</v>
          </cell>
          <cell r="B19105" t="str">
            <v>- DN20</v>
          </cell>
          <cell r="C19105" t="str">
            <v>cad</v>
          </cell>
          <cell r="D19105" t="str">
            <v>23,96</v>
          </cell>
        </row>
        <row r="19106">
          <cell r="A19106" t="str">
            <v>1M.13.100.0050.c</v>
          </cell>
          <cell r="B19106" t="str">
            <v>- DN25</v>
          </cell>
          <cell r="C19106" t="str">
            <v>cad</v>
          </cell>
          <cell r="D19106" t="str">
            <v>36,07</v>
          </cell>
        </row>
        <row r="19107">
          <cell r="A19107" t="str">
            <v>1M.13.100.0050.d</v>
          </cell>
          <cell r="B19107" t="str">
            <v>- DN32</v>
          </cell>
          <cell r="C19107" t="str">
            <v>cad</v>
          </cell>
          <cell r="D19107" t="str">
            <v>51,36</v>
          </cell>
        </row>
        <row r="19108">
          <cell r="A19108" t="str">
            <v>1M.13.100.0050.e</v>
          </cell>
          <cell r="B19108" t="str">
            <v>- DN40</v>
          </cell>
          <cell r="C19108" t="str">
            <v>cad</v>
          </cell>
          <cell r="D19108" t="str">
            <v>59,27</v>
          </cell>
        </row>
        <row r="19109">
          <cell r="A19109" t="str">
            <v>1M.13.100.0050.f</v>
          </cell>
          <cell r="B19109" t="str">
            <v>- DN50</v>
          </cell>
          <cell r="C19109" t="str">
            <v>cad</v>
          </cell>
          <cell r="D19109" t="str">
            <v>100,75</v>
          </cell>
        </row>
        <row r="19110">
          <cell r="A19110" t="str">
            <v>1M.13.100.0050.g</v>
          </cell>
          <cell r="B19110" t="str">
            <v>- DN65</v>
          </cell>
          <cell r="C19110" t="str">
            <v>cad</v>
          </cell>
          <cell r="D19110" t="str">
            <v>164,96</v>
          </cell>
        </row>
        <row r="19111">
          <cell r="A19111" t="str">
            <v>1M.13.100.0050.h</v>
          </cell>
          <cell r="B19111" t="str">
            <v>- DN80</v>
          </cell>
          <cell r="C19111" t="str">
            <v>cad</v>
          </cell>
          <cell r="D19111" t="str">
            <v>209,91</v>
          </cell>
        </row>
        <row r="19112">
          <cell r="A19112" t="str">
            <v>1M.13.100.0050.i</v>
          </cell>
          <cell r="B19112" t="str">
            <v>- DN100</v>
          </cell>
          <cell r="C19112" t="str">
            <v>cad</v>
          </cell>
          <cell r="D19112" t="str">
            <v>388,20</v>
          </cell>
        </row>
        <row r="19113">
          <cell r="A19113" t="str">
            <v>1M.13.110</v>
          </cell>
          <cell r="B19113" t="str">
            <v>VALVOLE SPECIALI</v>
          </cell>
          <cell r="C19113"/>
          <cell r="D19113"/>
        </row>
        <row r="19114">
          <cell r="A19114" t="str">
            <v>1M.13.110.0010</v>
          </cell>
          <cell r="B19114" t="str">
            <v>Valvole a galleggiante in ghisa, con galleggiante in acciaio inox, tipo a squadra - PN16</v>
          </cell>
          <cell r="C19114"/>
          <cell r="D19114"/>
        </row>
        <row r="19115">
          <cell r="A19115" t="str">
            <v>1M.13.110.0010.a</v>
          </cell>
          <cell r="B19115" t="str">
            <v>- DN50</v>
          </cell>
          <cell r="C19115" t="str">
            <v>cad</v>
          </cell>
          <cell r="D19115" t="str">
            <v>411,94</v>
          </cell>
        </row>
        <row r="19116">
          <cell r="A19116" t="str">
            <v>1M.13.110.0010.b</v>
          </cell>
          <cell r="B19116" t="str">
            <v>- DN65</v>
          </cell>
          <cell r="C19116" t="str">
            <v>cad</v>
          </cell>
          <cell r="D19116" t="str">
            <v>526,02</v>
          </cell>
        </row>
        <row r="19117">
          <cell r="A19117" t="str">
            <v>1M.13.110.0010.c</v>
          </cell>
          <cell r="B19117" t="str">
            <v>- DN80</v>
          </cell>
          <cell r="C19117" t="str">
            <v>cad</v>
          </cell>
          <cell r="D19117" t="str">
            <v>675,16</v>
          </cell>
        </row>
        <row r="19118">
          <cell r="A19118" t="str">
            <v>1M.13.110.0010.d</v>
          </cell>
          <cell r="B19118" t="str">
            <v>- DN100</v>
          </cell>
          <cell r="C19118" t="str">
            <v>cad</v>
          </cell>
          <cell r="D19118" t="str">
            <v>954,23</v>
          </cell>
        </row>
        <row r="19119">
          <cell r="A19119" t="str">
            <v>1M.13.110.0010.e</v>
          </cell>
          <cell r="B19119" t="str">
            <v>- DN125</v>
          </cell>
          <cell r="C19119" t="str">
            <v>cad</v>
          </cell>
          <cell r="D19119" t="str">
            <v>1.264,41</v>
          </cell>
        </row>
        <row r="19120">
          <cell r="A19120" t="str">
            <v>1M.13.110.0010.f</v>
          </cell>
          <cell r="B19120" t="str">
            <v>- DN150</v>
          </cell>
          <cell r="C19120" t="str">
            <v>cad</v>
          </cell>
          <cell r="D19120" t="str">
            <v>1.573,12</v>
          </cell>
        </row>
        <row r="19121">
          <cell r="A19121" t="str">
            <v>1M.13.110.0010.g</v>
          </cell>
          <cell r="B19121" t="str">
            <v>- DN200</v>
          </cell>
          <cell r="C19121" t="str">
            <v>cad</v>
          </cell>
          <cell r="D19121" t="str">
            <v>2.775,81</v>
          </cell>
        </row>
        <row r="19122">
          <cell r="A19122" t="str">
            <v>1M.13.110.0010.h</v>
          </cell>
          <cell r="B19122" t="str">
            <v>- DN250</v>
          </cell>
          <cell r="C19122" t="str">
            <v>cad</v>
          </cell>
          <cell r="D19122" t="str">
            <v>4.245,20</v>
          </cell>
        </row>
        <row r="19123">
          <cell r="A19123" t="str">
            <v>1M.13.110.0010.i</v>
          </cell>
          <cell r="B19123" t="str">
            <v>- DN300</v>
          </cell>
          <cell r="C19123" t="str">
            <v>cad</v>
          </cell>
          <cell r="D19123" t="str">
            <v>5.371,36</v>
          </cell>
        </row>
        <row r="19124">
          <cell r="A19124" t="str">
            <v>1M.13.110.0010.l</v>
          </cell>
          <cell r="B19124" t="str">
            <v>- DN350</v>
          </cell>
          <cell r="C19124" t="str">
            <v>cad</v>
          </cell>
          <cell r="D19124" t="str">
            <v>7.132,18</v>
          </cell>
        </row>
        <row r="19125">
          <cell r="A19125" t="str">
            <v>1M.13.110.0010.m</v>
          </cell>
          <cell r="B19125" t="str">
            <v>- DN400</v>
          </cell>
          <cell r="C19125" t="str">
            <v>cad</v>
          </cell>
          <cell r="D19125" t="str">
            <v>7.231,92</v>
          </cell>
        </row>
        <row r="19126">
          <cell r="A19126" t="str">
            <v>1M.13.110.0020</v>
          </cell>
          <cell r="B19126" t="str">
            <v>Valvole automatiche di sfogo aria in ottone.</v>
          </cell>
          <cell r="C19126"/>
          <cell r="D19126"/>
        </row>
        <row r="19127">
          <cell r="A19127" t="str">
            <v>1M.13.110.0020.a</v>
          </cell>
          <cell r="B19127" t="str">
            <v>- DN20</v>
          </cell>
          <cell r="C19127" t="str">
            <v>cad</v>
          </cell>
          <cell r="D19127" t="str">
            <v>16,79</v>
          </cell>
        </row>
        <row r="19128">
          <cell r="A19128" t="str">
            <v>1M.13.110.0020.b</v>
          </cell>
          <cell r="B19128" t="str">
            <v>- DN25</v>
          </cell>
          <cell r="C19128" t="str">
            <v>cad</v>
          </cell>
          <cell r="D19128" t="str">
            <v>24,02</v>
          </cell>
        </row>
        <row r="19129">
          <cell r="A19129" t="str">
            <v>1M.13.110.0030</v>
          </cell>
          <cell r="B19129" t="str">
            <v>Disaeratore automatico in ottone per impianti di riscaldamento</v>
          </cell>
          <cell r="C19129" t="str">
            <v>cad</v>
          </cell>
          <cell r="D19129" t="str">
            <v>141,37</v>
          </cell>
        </row>
        <row r="19130">
          <cell r="A19130" t="str">
            <v>1M.13.110.0040</v>
          </cell>
          <cell r="B19130" t="str">
            <v>Gruppo di riempimento, completo di: rubinetto, filtro, valvola di non ritorno, manometro.</v>
          </cell>
          <cell r="C19130" t="str">
            <v>cad</v>
          </cell>
          <cell r="D19130" t="str">
            <v>44,28</v>
          </cell>
        </row>
        <row r="19131">
          <cell r="A19131" t="str">
            <v>1M.13.110.0050</v>
          </cell>
          <cell r="B19131" t="str">
            <v>Valvole di riduzione di pressione in bronzo per vapore, con attacchi filettati tipo gas</v>
          </cell>
          <cell r="C19131"/>
          <cell r="D19131"/>
        </row>
        <row r="19132">
          <cell r="A19132" t="str">
            <v>1M.13.110.0050.a</v>
          </cell>
          <cell r="B19132" t="str">
            <v>- DN15</v>
          </cell>
          <cell r="C19132" t="str">
            <v>cad</v>
          </cell>
          <cell r="D19132" t="str">
            <v>56,07</v>
          </cell>
        </row>
        <row r="19133">
          <cell r="A19133" t="str">
            <v>1M.13.110.0050.b</v>
          </cell>
          <cell r="B19133" t="str">
            <v>- DN20</v>
          </cell>
          <cell r="C19133" t="str">
            <v>cad</v>
          </cell>
          <cell r="D19133" t="str">
            <v>83,22</v>
          </cell>
        </row>
        <row r="19134">
          <cell r="A19134" t="str">
            <v>1M.13.110.0050.c</v>
          </cell>
          <cell r="B19134" t="str">
            <v>- DN25</v>
          </cell>
          <cell r="C19134" t="str">
            <v>cad</v>
          </cell>
          <cell r="D19134" t="str">
            <v>106,67</v>
          </cell>
        </row>
        <row r="19135">
          <cell r="A19135" t="str">
            <v>1M.13.110.0050.d</v>
          </cell>
          <cell r="B19135" t="str">
            <v>- DN32</v>
          </cell>
          <cell r="C19135" t="str">
            <v>cad</v>
          </cell>
          <cell r="D19135" t="str">
            <v>191,13</v>
          </cell>
        </row>
        <row r="19136">
          <cell r="A19136" t="str">
            <v>1M.13.110.0050.e</v>
          </cell>
          <cell r="B19136" t="str">
            <v>- DN40</v>
          </cell>
          <cell r="C19136" t="str">
            <v>cad</v>
          </cell>
          <cell r="D19136" t="str">
            <v>315,62</v>
          </cell>
        </row>
        <row r="19137">
          <cell r="A19137" t="str">
            <v>1M.13.110.0050.f</v>
          </cell>
          <cell r="B19137" t="str">
            <v>- DN50</v>
          </cell>
          <cell r="C19137" t="str">
            <v>cad</v>
          </cell>
          <cell r="D19137" t="str">
            <v>394,15</v>
          </cell>
        </row>
        <row r="19138">
          <cell r="A19138" t="str">
            <v>1M.13.110.0050.g</v>
          </cell>
          <cell r="B19138" t="str">
            <v>- DN65</v>
          </cell>
          <cell r="C19138" t="str">
            <v>cad</v>
          </cell>
          <cell r="D19138" t="str">
            <v>510,71</v>
          </cell>
        </row>
        <row r="19139">
          <cell r="A19139" t="str">
            <v>1M.13.110.0050.h</v>
          </cell>
          <cell r="B19139" t="str">
            <v>- DN80</v>
          </cell>
          <cell r="C19139" t="str">
            <v>cad</v>
          </cell>
          <cell r="D19139" t="str">
            <v>681,13</v>
          </cell>
        </row>
        <row r="19140">
          <cell r="A19140" t="str">
            <v>1M.13.110.0050.i</v>
          </cell>
          <cell r="B19140" t="str">
            <v>- DN100</v>
          </cell>
          <cell r="C19140" t="str">
            <v>cad</v>
          </cell>
          <cell r="D19140" t="str">
            <v>1.211,08</v>
          </cell>
        </row>
        <row r="19141">
          <cell r="A19141" t="str">
            <v>1M.13.110.0060</v>
          </cell>
          <cell r="B19141" t="str">
            <v>Valvole di riduzione di pressione in ottone per acqua, con attacchi filettati - PN25</v>
          </cell>
          <cell r="C19141"/>
          <cell r="D19141"/>
        </row>
        <row r="19142">
          <cell r="A19142" t="str">
            <v>1M.13.110.0060.a</v>
          </cell>
          <cell r="B19142" t="str">
            <v>- DN15</v>
          </cell>
          <cell r="C19142" t="str">
            <v>cad</v>
          </cell>
          <cell r="D19142" t="str">
            <v>52,17</v>
          </cell>
        </row>
        <row r="19143">
          <cell r="A19143" t="str">
            <v>1M.13.110.0060.b</v>
          </cell>
          <cell r="B19143" t="str">
            <v>- DN20</v>
          </cell>
          <cell r="C19143" t="str">
            <v>cad</v>
          </cell>
          <cell r="D19143" t="str">
            <v>69,76</v>
          </cell>
        </row>
        <row r="19144">
          <cell r="A19144" t="str">
            <v>1M.13.110.0060.c</v>
          </cell>
          <cell r="B19144" t="str">
            <v>- DN25</v>
          </cell>
          <cell r="C19144" t="str">
            <v>cad</v>
          </cell>
          <cell r="D19144" t="str">
            <v>93,74</v>
          </cell>
        </row>
        <row r="19145">
          <cell r="A19145" t="str">
            <v>1M.13.110.0070</v>
          </cell>
          <cell r="B19145" t="str">
            <v>Valvola di riduzione di pressione in ottone per acqua, con attacchi filettati - PN16</v>
          </cell>
          <cell r="C19145"/>
          <cell r="D19145"/>
        </row>
        <row r="19146">
          <cell r="A19146" t="str">
            <v>1M.13.110.0070.a</v>
          </cell>
          <cell r="B19146" t="str">
            <v>- DN15</v>
          </cell>
          <cell r="C19146" t="str">
            <v>cad</v>
          </cell>
          <cell r="D19146" t="str">
            <v>24,87</v>
          </cell>
        </row>
        <row r="19147">
          <cell r="A19147" t="str">
            <v>1M.13.110.0070.b</v>
          </cell>
          <cell r="B19147" t="str">
            <v>- DN20</v>
          </cell>
          <cell r="C19147" t="str">
            <v>cad</v>
          </cell>
          <cell r="D19147" t="str">
            <v>27,56</v>
          </cell>
        </row>
        <row r="19148">
          <cell r="A19148" t="str">
            <v>1M.13.110.0080</v>
          </cell>
          <cell r="B19148" t="str">
            <v>Valvole di riduzione di pressione in ghisa per acqua - PN25</v>
          </cell>
          <cell r="C19148"/>
          <cell r="D19148"/>
        </row>
        <row r="19149">
          <cell r="A19149" t="str">
            <v>1M.13.110.0080.a</v>
          </cell>
          <cell r="B19149" t="str">
            <v>- DN65</v>
          </cell>
          <cell r="C19149" t="str">
            <v>cad</v>
          </cell>
          <cell r="D19149" t="str">
            <v>2.264,54</v>
          </cell>
        </row>
        <row r="19150">
          <cell r="A19150" t="str">
            <v>1M.13.110.0080.b</v>
          </cell>
          <cell r="B19150" t="str">
            <v>- DN80</v>
          </cell>
          <cell r="C19150" t="str">
            <v>cad</v>
          </cell>
          <cell r="D19150" t="str">
            <v>3.117,07</v>
          </cell>
        </row>
        <row r="19151">
          <cell r="A19151" t="str">
            <v>1M.13.110.0080.c</v>
          </cell>
          <cell r="B19151" t="str">
            <v>- DN100</v>
          </cell>
          <cell r="C19151" t="str">
            <v>cad</v>
          </cell>
          <cell r="D19151" t="str">
            <v>3.969,63</v>
          </cell>
        </row>
        <row r="19152">
          <cell r="A19152" t="str">
            <v>1M.13.110.0080.d</v>
          </cell>
          <cell r="B19152" t="str">
            <v>- DN125</v>
          </cell>
          <cell r="C19152" t="str">
            <v>cad</v>
          </cell>
          <cell r="D19152" t="str">
            <v>5.217,36</v>
          </cell>
        </row>
        <row r="19153">
          <cell r="A19153" t="str">
            <v>1M.13.110.0080.e</v>
          </cell>
          <cell r="B19153" t="str">
            <v>- DN150</v>
          </cell>
          <cell r="C19153" t="str">
            <v>cad</v>
          </cell>
          <cell r="D19153" t="str">
            <v>5.838,99</v>
          </cell>
        </row>
        <row r="19154">
          <cell r="A19154" t="str">
            <v>1M.13.110.0080.f</v>
          </cell>
          <cell r="B19154" t="str">
            <v>- DN200</v>
          </cell>
          <cell r="C19154" t="str">
            <v>cad</v>
          </cell>
          <cell r="D19154" t="str">
            <v>8.791,77</v>
          </cell>
        </row>
        <row r="19155">
          <cell r="A19155" t="str">
            <v>1M.13.110.0080.g</v>
          </cell>
          <cell r="B19155" t="str">
            <v>- DN250</v>
          </cell>
          <cell r="C19155" t="str">
            <v>cad</v>
          </cell>
          <cell r="D19155" t="str">
            <v>11.544,74</v>
          </cell>
        </row>
        <row r="19156">
          <cell r="A19156" t="str">
            <v>1M.13.110.0080.h</v>
          </cell>
          <cell r="B19156" t="str">
            <v>- DN300</v>
          </cell>
          <cell r="C19156" t="str">
            <v>cad</v>
          </cell>
          <cell r="D19156" t="str">
            <v>14.386,53</v>
          </cell>
        </row>
        <row r="19157">
          <cell r="A19157" t="str">
            <v>1M.13.110.0090</v>
          </cell>
          <cell r="B19157" t="str">
            <v>Valvole di riduzione di pressione in ghisa per acqua - PN16</v>
          </cell>
          <cell r="C19157"/>
          <cell r="D19157"/>
        </row>
        <row r="19158">
          <cell r="A19158" t="str">
            <v>1M.13.110.0090.a</v>
          </cell>
          <cell r="B19158" t="str">
            <v>- DN80</v>
          </cell>
          <cell r="C19158" t="str">
            <v>cad</v>
          </cell>
          <cell r="D19158" t="str">
            <v>1.474,20</v>
          </cell>
        </row>
        <row r="19159">
          <cell r="A19159" t="str">
            <v>1M.13.110.0090.b</v>
          </cell>
          <cell r="B19159" t="str">
            <v>- DN100</v>
          </cell>
          <cell r="C19159" t="str">
            <v>cad</v>
          </cell>
          <cell r="D19159" t="str">
            <v>2.166,87</v>
          </cell>
        </row>
        <row r="19160">
          <cell r="A19160" t="str">
            <v>1M.13.110.0090.c</v>
          </cell>
          <cell r="B19160" t="str">
            <v>- DN125</v>
          </cell>
          <cell r="C19160" t="str">
            <v>cad</v>
          </cell>
          <cell r="D19160" t="str">
            <v>3.405,72</v>
          </cell>
        </row>
        <row r="19161">
          <cell r="A19161" t="str">
            <v>1M.13.110.0090.d</v>
          </cell>
          <cell r="B19161" t="str">
            <v>- DN150</v>
          </cell>
          <cell r="C19161" t="str">
            <v>cad</v>
          </cell>
          <cell r="D19161" t="str">
            <v>3.805,35</v>
          </cell>
        </row>
        <row r="19162">
          <cell r="A19162" t="str">
            <v>1M.13.110.0100</v>
          </cell>
          <cell r="B19162" t="str">
            <v>Valvola di riduzione di pressione in bronzo per acqua, con cartuccia estraibile - PN16.</v>
          </cell>
          <cell r="C19162" t="str">
            <v>cad</v>
          </cell>
          <cell r="D19162" t="str">
            <v>932,47</v>
          </cell>
        </row>
        <row r="19163">
          <cell r="A19163" t="str">
            <v>1M.13.110.0110</v>
          </cell>
          <cell r="B19163" t="str">
            <v>Disconnettori a zona di pressione ridotta controllabile - PN10</v>
          </cell>
          <cell r="C19163"/>
          <cell r="D19163"/>
        </row>
        <row r="19164">
          <cell r="A19164" t="str">
            <v>1M.13.110.0110.a</v>
          </cell>
          <cell r="B19164" t="str">
            <v>- DN150</v>
          </cell>
          <cell r="C19164" t="str">
            <v>cad</v>
          </cell>
          <cell r="D19164" t="str">
            <v>5.252,87</v>
          </cell>
        </row>
        <row r="19165">
          <cell r="A19165" t="str">
            <v>1M.13.110.0110.b</v>
          </cell>
          <cell r="B19165" t="str">
            <v>- DN200</v>
          </cell>
          <cell r="C19165" t="str">
            <v>cad</v>
          </cell>
          <cell r="D19165" t="str">
            <v>10.994,15</v>
          </cell>
        </row>
        <row r="19166">
          <cell r="A19166" t="str">
            <v>1M.13.110.0110.c</v>
          </cell>
          <cell r="B19166" t="str">
            <v>- DN250</v>
          </cell>
          <cell r="C19166" t="str">
            <v>cad</v>
          </cell>
          <cell r="D19166" t="str">
            <v>13.809,28</v>
          </cell>
        </row>
        <row r="19167">
          <cell r="A19167" t="str">
            <v>1M.13.110.0120</v>
          </cell>
          <cell r="B19167" t="str">
            <v>Disconnettori in bronzo a zona di pressione ridotta controllabile - PN10</v>
          </cell>
          <cell r="C19167"/>
          <cell r="D19167"/>
        </row>
        <row r="19168">
          <cell r="A19168" t="str">
            <v>1M.13.110.0120.a</v>
          </cell>
          <cell r="B19168" t="str">
            <v>- DN50</v>
          </cell>
          <cell r="C19168" t="str">
            <v>cad</v>
          </cell>
          <cell r="D19168" t="str">
            <v>1.216,66</v>
          </cell>
        </row>
        <row r="19169">
          <cell r="A19169" t="str">
            <v>1M.13.110.0120.b</v>
          </cell>
          <cell r="B19169" t="str">
            <v>- DN65</v>
          </cell>
          <cell r="C19169" t="str">
            <v>cad</v>
          </cell>
          <cell r="D19169" t="str">
            <v>1.297,46</v>
          </cell>
        </row>
        <row r="19170">
          <cell r="A19170" t="str">
            <v>1M.13.110.0120.c</v>
          </cell>
          <cell r="B19170" t="str">
            <v>- DN80</v>
          </cell>
          <cell r="C19170" t="str">
            <v>cad</v>
          </cell>
          <cell r="D19170" t="str">
            <v>1.388,92</v>
          </cell>
        </row>
        <row r="19171">
          <cell r="A19171" t="str">
            <v>1M.13.110.0120.d</v>
          </cell>
          <cell r="B19171" t="str">
            <v>- DN100</v>
          </cell>
          <cell r="C19171" t="str">
            <v>cad</v>
          </cell>
          <cell r="D19171" t="str">
            <v>2.238,80</v>
          </cell>
        </row>
        <row r="19172">
          <cell r="A19172" t="str">
            <v>1M.13.110.0130</v>
          </cell>
          <cell r="B19172" t="str">
            <v>Disconnettori in ottone a zona di pressione ridotta controllabile - PN10</v>
          </cell>
          <cell r="C19172"/>
          <cell r="D19172"/>
        </row>
        <row r="19173">
          <cell r="A19173" t="str">
            <v>1M.13.110.0130.a</v>
          </cell>
          <cell r="B19173" t="str">
            <v>- DN15</v>
          </cell>
          <cell r="C19173" t="str">
            <v>cad</v>
          </cell>
          <cell r="D19173" t="str">
            <v>216,34</v>
          </cell>
        </row>
        <row r="19174">
          <cell r="A19174" t="str">
            <v>1M.13.110.0130.b</v>
          </cell>
          <cell r="B19174" t="str">
            <v>- DN20</v>
          </cell>
          <cell r="C19174" t="str">
            <v>cad</v>
          </cell>
          <cell r="D19174" t="str">
            <v>228,15</v>
          </cell>
        </row>
        <row r="19175">
          <cell r="A19175" t="str">
            <v>1M.13.110.0130.c</v>
          </cell>
          <cell r="B19175" t="str">
            <v>- DN25</v>
          </cell>
          <cell r="C19175" t="str">
            <v>cad</v>
          </cell>
          <cell r="D19175" t="str">
            <v>316,94</v>
          </cell>
        </row>
        <row r="19176">
          <cell r="A19176" t="str">
            <v>1M.13.110.0130.d</v>
          </cell>
          <cell r="B19176" t="str">
            <v>- DN32</v>
          </cell>
          <cell r="C19176" t="str">
            <v>cad</v>
          </cell>
          <cell r="D19176" t="str">
            <v>351,59</v>
          </cell>
        </row>
        <row r="19177">
          <cell r="A19177" t="str">
            <v>1M.13.110.0130.e</v>
          </cell>
          <cell r="B19177" t="str">
            <v>- DN40</v>
          </cell>
          <cell r="C19177" t="str">
            <v>cad</v>
          </cell>
          <cell r="D19177" t="str">
            <v>630,97</v>
          </cell>
        </row>
        <row r="19178">
          <cell r="A19178" t="str">
            <v>1M.13.110.0130.f</v>
          </cell>
          <cell r="B19178" t="str">
            <v>- DN50</v>
          </cell>
          <cell r="C19178" t="str">
            <v>cad</v>
          </cell>
          <cell r="D19178" t="str">
            <v>668,02</v>
          </cell>
        </row>
        <row r="19179">
          <cell r="A19179" t="str">
            <v>1M.13.110.0140</v>
          </cell>
          <cell r="B19179" t="str">
            <v>Disconnettori in ottone a zone di pressione differenti non controllabili - PN10</v>
          </cell>
          <cell r="C19179"/>
          <cell r="D19179"/>
        </row>
        <row r="19180">
          <cell r="A19180" t="str">
            <v>1M.13.110.0140.a</v>
          </cell>
          <cell r="B19180" t="str">
            <v>- DN15</v>
          </cell>
          <cell r="C19180" t="str">
            <v>cad</v>
          </cell>
          <cell r="D19180" t="str">
            <v>67,41</v>
          </cell>
        </row>
        <row r="19181">
          <cell r="A19181" t="str">
            <v>1M.13.110.0140.b</v>
          </cell>
          <cell r="B19181" t="str">
            <v>- DN20</v>
          </cell>
          <cell r="C19181" t="str">
            <v>cad</v>
          </cell>
          <cell r="D19181" t="str">
            <v>67,41</v>
          </cell>
        </row>
        <row r="19182">
          <cell r="A19182" t="str">
            <v>1M.13.110.0150</v>
          </cell>
          <cell r="B19182" t="str">
            <v>Miscelatori termostatici in ottone per bollitori, con attacchi filettati, con cartuccia intercambiabile.</v>
          </cell>
          <cell r="C19182"/>
          <cell r="D19182"/>
        </row>
        <row r="19183">
          <cell r="A19183" t="str">
            <v>1M.13.110.0150.a</v>
          </cell>
          <cell r="B19183" t="str">
            <v>- DN15</v>
          </cell>
          <cell r="C19183" t="str">
            <v>cad</v>
          </cell>
          <cell r="D19183" t="str">
            <v>244,06</v>
          </cell>
        </row>
        <row r="19184">
          <cell r="A19184" t="str">
            <v>1M.13.110.0150.b</v>
          </cell>
          <cell r="B19184" t="str">
            <v>- DN20</v>
          </cell>
          <cell r="C19184" t="str">
            <v>cad</v>
          </cell>
          <cell r="D19184" t="str">
            <v>270,36</v>
          </cell>
        </row>
        <row r="19185">
          <cell r="A19185" t="str">
            <v>1M.13.110.0150.c</v>
          </cell>
          <cell r="B19185" t="str">
            <v>- DN25</v>
          </cell>
          <cell r="C19185" t="str">
            <v>cad</v>
          </cell>
          <cell r="D19185" t="str">
            <v>333,38</v>
          </cell>
        </row>
        <row r="19186">
          <cell r="A19186" t="str">
            <v>1M.13.110.0150.d</v>
          </cell>
          <cell r="B19186" t="str">
            <v>- DN32</v>
          </cell>
          <cell r="C19186" t="str">
            <v>cad</v>
          </cell>
          <cell r="D19186" t="str">
            <v>366,69</v>
          </cell>
        </row>
        <row r="19187">
          <cell r="A19187" t="str">
            <v>1M.13.110.0150.e</v>
          </cell>
          <cell r="B19187" t="str">
            <v>- DN40</v>
          </cell>
          <cell r="C19187" t="str">
            <v>cad</v>
          </cell>
          <cell r="D19187" t="str">
            <v>559,48</v>
          </cell>
        </row>
        <row r="19188">
          <cell r="A19188" t="str">
            <v>1M.13.110.0150.f</v>
          </cell>
          <cell r="B19188" t="str">
            <v>- DN50</v>
          </cell>
          <cell r="C19188" t="str">
            <v>cad</v>
          </cell>
          <cell r="D19188" t="str">
            <v>665,02</v>
          </cell>
        </row>
        <row r="19189">
          <cell r="A19189" t="str">
            <v>1M.13.110.0160</v>
          </cell>
          <cell r="B19189" t="str">
            <v>Miscelatori termostatici in bronzo per bollitori,con attacchi flangiati, completi di controflange.</v>
          </cell>
          <cell r="C19189"/>
          <cell r="D19189"/>
        </row>
        <row r="19190">
          <cell r="A19190" t="str">
            <v>1M.13.110.0160.a</v>
          </cell>
          <cell r="B19190" t="str">
            <v>- DN65</v>
          </cell>
          <cell r="C19190" t="str">
            <v>cad</v>
          </cell>
          <cell r="D19190" t="str">
            <v>2.655,30</v>
          </cell>
        </row>
        <row r="19191">
          <cell r="A19191" t="str">
            <v>1M.13.110.0160.b</v>
          </cell>
          <cell r="B19191" t="str">
            <v>- DN80</v>
          </cell>
          <cell r="C19191" t="str">
            <v>cad</v>
          </cell>
          <cell r="D19191" t="str">
            <v>3.083,34</v>
          </cell>
        </row>
        <row r="19192">
          <cell r="A19192" t="str">
            <v>1M.13.110.0170</v>
          </cell>
          <cell r="B19192" t="str">
            <v>Valvole a sfera a 3 vie, in acciaio, passaggio totale, manovra a leva, attacchi flangiati.</v>
          </cell>
          <cell r="C19192"/>
          <cell r="D19192"/>
        </row>
        <row r="19193">
          <cell r="A19193" t="str">
            <v>1M.13.110.0170.a</v>
          </cell>
          <cell r="B19193" t="str">
            <v>- DN25</v>
          </cell>
          <cell r="C19193" t="str">
            <v>cad</v>
          </cell>
          <cell r="D19193" t="str">
            <v>439,82</v>
          </cell>
        </row>
        <row r="19194">
          <cell r="A19194" t="str">
            <v>1M.13.110.0170.b</v>
          </cell>
          <cell r="B19194" t="str">
            <v>- DN32</v>
          </cell>
          <cell r="C19194" t="str">
            <v>cad</v>
          </cell>
          <cell r="D19194" t="str">
            <v>597,16</v>
          </cell>
        </row>
        <row r="19195">
          <cell r="A19195" t="str">
            <v>1M.13.110.0170.c</v>
          </cell>
          <cell r="B19195" t="str">
            <v>- DN40</v>
          </cell>
          <cell r="C19195" t="str">
            <v>cad</v>
          </cell>
          <cell r="D19195" t="str">
            <v>700,88</v>
          </cell>
        </row>
        <row r="19196">
          <cell r="A19196" t="str">
            <v>1M.13.110.0170.d</v>
          </cell>
          <cell r="B19196" t="str">
            <v>- DN50</v>
          </cell>
          <cell r="C19196" t="str">
            <v>cad</v>
          </cell>
          <cell r="D19196" t="str">
            <v>965,12</v>
          </cell>
        </row>
        <row r="19197">
          <cell r="A19197" t="str">
            <v>1M.13.110.0170.e</v>
          </cell>
          <cell r="B19197" t="str">
            <v>- DN65</v>
          </cell>
          <cell r="C19197" t="str">
            <v>cad</v>
          </cell>
          <cell r="D19197" t="str">
            <v>1.090,54</v>
          </cell>
        </row>
        <row r="19198">
          <cell r="A19198" t="str">
            <v>1M.13.110.0170.f</v>
          </cell>
          <cell r="B19198" t="str">
            <v>- DN80</v>
          </cell>
          <cell r="C19198" t="str">
            <v>cad</v>
          </cell>
          <cell r="D19198" t="str">
            <v>1.349,85</v>
          </cell>
        </row>
        <row r="19199">
          <cell r="A19199" t="str">
            <v>1M.13.110.0170.g</v>
          </cell>
          <cell r="B19199" t="str">
            <v>- DN100</v>
          </cell>
          <cell r="C19199" t="str">
            <v>cad</v>
          </cell>
          <cell r="D19199" t="str">
            <v>1.749,77</v>
          </cell>
        </row>
        <row r="19200">
          <cell r="A19200" t="str">
            <v>1M.13.110.0170.h</v>
          </cell>
          <cell r="B19200" t="str">
            <v>- DN125</v>
          </cell>
          <cell r="C19200" t="str">
            <v>cad</v>
          </cell>
          <cell r="D19200" t="str">
            <v>2.673,08</v>
          </cell>
        </row>
        <row r="19201">
          <cell r="A19201" t="str">
            <v>1M.13.130</v>
          </cell>
          <cell r="B19201" t="str">
            <v>FILTRI RACCOGLITORI DI IMPURITA'</v>
          </cell>
          <cell r="C19201"/>
          <cell r="D19201"/>
        </row>
        <row r="19202">
          <cell r="A19202" t="str">
            <v>1M.13.130.0010</v>
          </cell>
          <cell r="B19202" t="str">
            <v>Filtri in ghisa con cestello in acciaio inox intercambiabile, con tappo di scarico sul coperchio - PN16</v>
          </cell>
          <cell r="C19202"/>
          <cell r="D19202"/>
        </row>
        <row r="19203">
          <cell r="A19203" t="str">
            <v>1M.13.130.0010.a</v>
          </cell>
          <cell r="B19203" t="str">
            <v>- DN15</v>
          </cell>
          <cell r="C19203" t="str">
            <v>cad</v>
          </cell>
          <cell r="D19203" t="str">
            <v>34,57</v>
          </cell>
        </row>
        <row r="19204">
          <cell r="A19204" t="str">
            <v>1M.13.130.0010.b</v>
          </cell>
          <cell r="B19204" t="str">
            <v>- DN20</v>
          </cell>
          <cell r="C19204" t="str">
            <v>cad</v>
          </cell>
          <cell r="D19204" t="str">
            <v>37,03</v>
          </cell>
        </row>
        <row r="19205">
          <cell r="A19205" t="str">
            <v>1M.13.130.0010.c</v>
          </cell>
          <cell r="B19205" t="str">
            <v>- DN25</v>
          </cell>
          <cell r="C19205" t="str">
            <v>cad</v>
          </cell>
          <cell r="D19205" t="str">
            <v>40,49</v>
          </cell>
        </row>
        <row r="19206">
          <cell r="A19206" t="str">
            <v>1M.13.130.0010.d</v>
          </cell>
          <cell r="B19206" t="str">
            <v>- DN32</v>
          </cell>
          <cell r="C19206" t="str">
            <v>cad</v>
          </cell>
          <cell r="D19206" t="str">
            <v>49,37</v>
          </cell>
        </row>
        <row r="19207">
          <cell r="A19207" t="str">
            <v>1M.13.130.0010.e</v>
          </cell>
          <cell r="B19207" t="str">
            <v>- DN40</v>
          </cell>
          <cell r="C19207" t="str">
            <v>cad</v>
          </cell>
          <cell r="D19207" t="str">
            <v>56,80</v>
          </cell>
        </row>
        <row r="19208">
          <cell r="A19208" t="str">
            <v>1M.13.130.0010.f</v>
          </cell>
          <cell r="B19208" t="str">
            <v>- DN50</v>
          </cell>
          <cell r="C19208" t="str">
            <v>cad</v>
          </cell>
          <cell r="D19208" t="str">
            <v>58,27</v>
          </cell>
        </row>
        <row r="19209">
          <cell r="A19209" t="str">
            <v>1M.13.130.0010.g</v>
          </cell>
          <cell r="B19209" t="str">
            <v>- DN65</v>
          </cell>
          <cell r="C19209" t="str">
            <v>cad</v>
          </cell>
          <cell r="D19209" t="str">
            <v>83,93</v>
          </cell>
        </row>
        <row r="19210">
          <cell r="A19210" t="str">
            <v>1M.13.130.0010.h</v>
          </cell>
          <cell r="B19210" t="str">
            <v>- DN80</v>
          </cell>
          <cell r="C19210" t="str">
            <v>cad</v>
          </cell>
          <cell r="D19210" t="str">
            <v>94,80</v>
          </cell>
        </row>
        <row r="19211">
          <cell r="A19211" t="str">
            <v>1M.13.130.0010.i</v>
          </cell>
          <cell r="B19211" t="str">
            <v>- DN100</v>
          </cell>
          <cell r="C19211" t="str">
            <v>cad</v>
          </cell>
          <cell r="D19211" t="str">
            <v>121,46</v>
          </cell>
        </row>
        <row r="19212">
          <cell r="A19212" t="str">
            <v>1M.13.130.0010.l</v>
          </cell>
          <cell r="B19212" t="str">
            <v>- DN125</v>
          </cell>
          <cell r="C19212" t="str">
            <v>cad</v>
          </cell>
          <cell r="D19212" t="str">
            <v>196,04</v>
          </cell>
        </row>
        <row r="19213">
          <cell r="A19213" t="str">
            <v>1M.13.130.0010.m</v>
          </cell>
          <cell r="B19213" t="str">
            <v>- DN150</v>
          </cell>
          <cell r="C19213" t="str">
            <v>cad</v>
          </cell>
          <cell r="D19213" t="str">
            <v>251,36</v>
          </cell>
        </row>
        <row r="19214">
          <cell r="A19214" t="str">
            <v>1M.13.130.0010.n</v>
          </cell>
          <cell r="B19214" t="str">
            <v>- DN200</v>
          </cell>
          <cell r="C19214" t="str">
            <v>cad</v>
          </cell>
          <cell r="D19214" t="str">
            <v>447,44</v>
          </cell>
        </row>
        <row r="19215">
          <cell r="A19215" t="str">
            <v>1M.13.130.0010.o</v>
          </cell>
          <cell r="B19215" t="str">
            <v>- DN250</v>
          </cell>
          <cell r="C19215" t="str">
            <v>cad</v>
          </cell>
          <cell r="D19215" t="str">
            <v>902,35</v>
          </cell>
        </row>
        <row r="19216">
          <cell r="A19216" t="str">
            <v>1M.13.130.0010.p</v>
          </cell>
          <cell r="B19216" t="str">
            <v>- DN300</v>
          </cell>
          <cell r="C19216" t="str">
            <v>cad</v>
          </cell>
          <cell r="D19216" t="str">
            <v>1.321,69</v>
          </cell>
        </row>
        <row r="19217">
          <cell r="A19217" t="str">
            <v>1M.13.130.0020</v>
          </cell>
          <cell r="B19217" t="str">
            <v>Filtri in ghisa sferoidale con cestello in acciaio inox estraibile - PN16</v>
          </cell>
          <cell r="C19217"/>
          <cell r="D19217"/>
        </row>
        <row r="19218">
          <cell r="A19218" t="str">
            <v>1M.13.130.0020.a</v>
          </cell>
          <cell r="B19218" t="str">
            <v>- DN15</v>
          </cell>
          <cell r="C19218" t="str">
            <v>cad</v>
          </cell>
          <cell r="D19218" t="str">
            <v>85,44</v>
          </cell>
        </row>
        <row r="19219">
          <cell r="A19219" t="str">
            <v>1M.13.130.0020.b</v>
          </cell>
          <cell r="B19219" t="str">
            <v>- DN20</v>
          </cell>
          <cell r="C19219" t="str">
            <v>cad</v>
          </cell>
          <cell r="D19219" t="str">
            <v>87,42</v>
          </cell>
        </row>
        <row r="19220">
          <cell r="A19220" t="str">
            <v>1M.13.130.0020.c</v>
          </cell>
          <cell r="B19220" t="str">
            <v>- DN25</v>
          </cell>
          <cell r="C19220" t="str">
            <v>cad</v>
          </cell>
          <cell r="D19220" t="str">
            <v>107,68</v>
          </cell>
        </row>
        <row r="19221">
          <cell r="A19221" t="str">
            <v>1M.13.130.0020.d</v>
          </cell>
          <cell r="B19221" t="str">
            <v>- DN32</v>
          </cell>
          <cell r="C19221" t="str">
            <v>cad</v>
          </cell>
          <cell r="D19221" t="str">
            <v>125,94</v>
          </cell>
        </row>
        <row r="19222">
          <cell r="A19222" t="str">
            <v>1M.13.130.0020.e</v>
          </cell>
          <cell r="B19222" t="str">
            <v>- DN40</v>
          </cell>
          <cell r="C19222" t="str">
            <v>cad</v>
          </cell>
          <cell r="D19222" t="str">
            <v>143,23</v>
          </cell>
        </row>
        <row r="19223">
          <cell r="A19223" t="str">
            <v>1M.13.130.0020.f</v>
          </cell>
          <cell r="B19223" t="str">
            <v>- DN50</v>
          </cell>
          <cell r="C19223" t="str">
            <v>cad</v>
          </cell>
          <cell r="D19223" t="str">
            <v>151,62</v>
          </cell>
        </row>
        <row r="19224">
          <cell r="A19224" t="str">
            <v>1M.13.130.0020.g</v>
          </cell>
          <cell r="B19224" t="str">
            <v>- DN65</v>
          </cell>
          <cell r="C19224" t="str">
            <v>cad</v>
          </cell>
          <cell r="D19224" t="str">
            <v>258,29</v>
          </cell>
        </row>
        <row r="19225">
          <cell r="A19225" t="str">
            <v>1M.13.130.0020.h</v>
          </cell>
          <cell r="B19225" t="str">
            <v>- DN80</v>
          </cell>
          <cell r="C19225" t="str">
            <v>cad</v>
          </cell>
          <cell r="D19225" t="str">
            <v>268,17</v>
          </cell>
        </row>
        <row r="19226">
          <cell r="A19226" t="str">
            <v>1M.13.130.0020.i</v>
          </cell>
          <cell r="B19226" t="str">
            <v>- DN100</v>
          </cell>
          <cell r="C19226" t="str">
            <v>cad</v>
          </cell>
          <cell r="D19226" t="str">
            <v>331,40</v>
          </cell>
        </row>
        <row r="19227">
          <cell r="A19227" t="str">
            <v>1M.13.130.0020.l</v>
          </cell>
          <cell r="B19227" t="str">
            <v>- DN125</v>
          </cell>
          <cell r="C19227" t="str">
            <v>cad</v>
          </cell>
          <cell r="D19227" t="str">
            <v>497,84</v>
          </cell>
        </row>
        <row r="19228">
          <cell r="A19228" t="str">
            <v>1M.13.130.0020.m</v>
          </cell>
          <cell r="B19228" t="str">
            <v>- DN150</v>
          </cell>
          <cell r="C19228" t="str">
            <v>cad</v>
          </cell>
          <cell r="D19228" t="str">
            <v>671,21</v>
          </cell>
        </row>
        <row r="19229">
          <cell r="A19229" t="str">
            <v>1M.13.130.0020.n</v>
          </cell>
          <cell r="B19229" t="str">
            <v>- DN200</v>
          </cell>
          <cell r="C19229" t="str">
            <v>cad</v>
          </cell>
          <cell r="D19229" t="str">
            <v>1.051,49</v>
          </cell>
        </row>
        <row r="19230">
          <cell r="A19230" t="str">
            <v>1M.13.130.0020.o</v>
          </cell>
          <cell r="B19230" t="str">
            <v>- DN250</v>
          </cell>
          <cell r="C19230" t="str">
            <v>cad</v>
          </cell>
          <cell r="D19230" t="str">
            <v>1.433,31</v>
          </cell>
        </row>
        <row r="19231">
          <cell r="A19231" t="str">
            <v>1M.13.130.0020.p</v>
          </cell>
          <cell r="B19231" t="str">
            <v>- DN300</v>
          </cell>
          <cell r="C19231" t="str">
            <v>cad</v>
          </cell>
          <cell r="D19231" t="str">
            <v>2.317,91</v>
          </cell>
        </row>
        <row r="19232">
          <cell r="A19232" t="str">
            <v>1M.13.130.0030</v>
          </cell>
          <cell r="B19232" t="str">
            <v>Filtri in ghisa sferoidale con cestello in acciaio inox estraibile - PN25</v>
          </cell>
          <cell r="C19232"/>
          <cell r="D19232"/>
        </row>
        <row r="19233">
          <cell r="A19233" t="str">
            <v>1M.13.130.0030.a</v>
          </cell>
          <cell r="B19233" t="str">
            <v>- DN15</v>
          </cell>
          <cell r="C19233" t="str">
            <v>cad</v>
          </cell>
          <cell r="D19233" t="str">
            <v>95,81</v>
          </cell>
        </row>
        <row r="19234">
          <cell r="A19234" t="str">
            <v>1M.13.130.0030.b</v>
          </cell>
          <cell r="B19234" t="str">
            <v>- DN20</v>
          </cell>
          <cell r="C19234" t="str">
            <v>cad</v>
          </cell>
          <cell r="D19234" t="str">
            <v>97,80</v>
          </cell>
        </row>
        <row r="19235">
          <cell r="A19235" t="str">
            <v>1M.13.130.0030.c</v>
          </cell>
          <cell r="B19235" t="str">
            <v>- DN25</v>
          </cell>
          <cell r="C19235" t="str">
            <v>cad</v>
          </cell>
          <cell r="D19235" t="str">
            <v>122,51</v>
          </cell>
        </row>
        <row r="19236">
          <cell r="A19236" t="str">
            <v>1M.13.130.0030.d</v>
          </cell>
          <cell r="B19236" t="str">
            <v>- DN32</v>
          </cell>
          <cell r="C19236" t="str">
            <v>cad</v>
          </cell>
          <cell r="D19236" t="str">
            <v>141,24</v>
          </cell>
        </row>
        <row r="19237">
          <cell r="A19237" t="str">
            <v>1M.13.130.0030.e</v>
          </cell>
          <cell r="B19237" t="str">
            <v>- DN40</v>
          </cell>
          <cell r="C19237" t="str">
            <v>cad</v>
          </cell>
          <cell r="D19237" t="str">
            <v>162,49</v>
          </cell>
        </row>
        <row r="19238">
          <cell r="A19238" t="str">
            <v>1M.13.130.0030.f</v>
          </cell>
          <cell r="B19238" t="str">
            <v>- DN50</v>
          </cell>
          <cell r="C19238" t="str">
            <v>cad</v>
          </cell>
          <cell r="D19238" t="str">
            <v>171,38</v>
          </cell>
        </row>
        <row r="19239">
          <cell r="A19239" t="str">
            <v>1M.13.130.0030.g</v>
          </cell>
          <cell r="B19239" t="str">
            <v>- DN65</v>
          </cell>
          <cell r="C19239" t="str">
            <v>cad</v>
          </cell>
          <cell r="D19239" t="str">
            <v>290,90</v>
          </cell>
        </row>
        <row r="19240">
          <cell r="A19240" t="str">
            <v>1M.13.130.0030.h</v>
          </cell>
          <cell r="B19240" t="str">
            <v>- DN80</v>
          </cell>
          <cell r="C19240" t="str">
            <v>cad</v>
          </cell>
          <cell r="D19240" t="str">
            <v>295,82</v>
          </cell>
        </row>
        <row r="19241">
          <cell r="A19241" t="str">
            <v>1M.13.130.0030.i</v>
          </cell>
          <cell r="B19241" t="str">
            <v>- DN100</v>
          </cell>
          <cell r="C19241" t="str">
            <v>cad</v>
          </cell>
          <cell r="D19241" t="str">
            <v>366,96</v>
          </cell>
        </row>
        <row r="19242">
          <cell r="A19242" t="str">
            <v>1M.13.130.0030.l</v>
          </cell>
          <cell r="B19242" t="str">
            <v>- DN125</v>
          </cell>
          <cell r="C19242" t="str">
            <v>cad</v>
          </cell>
          <cell r="D19242" t="str">
            <v>550,20</v>
          </cell>
        </row>
        <row r="19243">
          <cell r="A19243" t="str">
            <v>1M.13.130.0030.m</v>
          </cell>
          <cell r="B19243" t="str">
            <v>- DN150</v>
          </cell>
          <cell r="C19243" t="str">
            <v>cad</v>
          </cell>
          <cell r="D19243" t="str">
            <v>732,45</v>
          </cell>
        </row>
        <row r="19244">
          <cell r="A19244" t="str">
            <v>1M.13.130.0040</v>
          </cell>
          <cell r="B19244" t="str">
            <v>Filtri in acciaio, cestello intercambiabile in acciaio inox - PN25</v>
          </cell>
          <cell r="C19244"/>
          <cell r="D19244"/>
        </row>
        <row r="19245">
          <cell r="A19245" t="str">
            <v>1M.13.130.0040.a</v>
          </cell>
          <cell r="B19245" t="str">
            <v>- DN15</v>
          </cell>
          <cell r="C19245" t="str">
            <v>cad</v>
          </cell>
          <cell r="D19245" t="str">
            <v>24,45</v>
          </cell>
        </row>
        <row r="19246">
          <cell r="A19246" t="str">
            <v>1M.13.130.0040.b</v>
          </cell>
          <cell r="B19246" t="str">
            <v>- DN20</v>
          </cell>
          <cell r="C19246" t="str">
            <v>cad</v>
          </cell>
          <cell r="D19246" t="str">
            <v>31,87</v>
          </cell>
        </row>
        <row r="19247">
          <cell r="A19247" t="str">
            <v>1M.13.130.0040.c</v>
          </cell>
          <cell r="B19247" t="str">
            <v>- DN25</v>
          </cell>
          <cell r="C19247" t="str">
            <v>cad</v>
          </cell>
          <cell r="D19247" t="str">
            <v>52,36</v>
          </cell>
        </row>
        <row r="19248">
          <cell r="A19248" t="str">
            <v>1M.13.130.0040.d</v>
          </cell>
          <cell r="B19248" t="str">
            <v>- DN32</v>
          </cell>
          <cell r="C19248" t="str">
            <v>cad</v>
          </cell>
          <cell r="D19248" t="str">
            <v>99,26</v>
          </cell>
        </row>
        <row r="19249">
          <cell r="A19249" t="str">
            <v>1M.13.130.0040.e</v>
          </cell>
          <cell r="B19249" t="str">
            <v>- DN40</v>
          </cell>
          <cell r="C19249" t="str">
            <v>cad</v>
          </cell>
          <cell r="D19249" t="str">
            <v>124,22</v>
          </cell>
        </row>
        <row r="19250">
          <cell r="A19250" t="str">
            <v>1M.13.130.0040.f</v>
          </cell>
          <cell r="B19250" t="str">
            <v>- DN50</v>
          </cell>
          <cell r="C19250" t="str">
            <v>cad</v>
          </cell>
          <cell r="D19250" t="str">
            <v>162,50</v>
          </cell>
        </row>
        <row r="19251">
          <cell r="A19251" t="str">
            <v>1M.13.130.0050</v>
          </cell>
          <cell r="B19251" t="str">
            <v>Filtri in acciaio, cestello intercambiabile in acciaio inox - PN40</v>
          </cell>
          <cell r="C19251"/>
          <cell r="D19251"/>
        </row>
        <row r="19252">
          <cell r="A19252" t="str">
            <v>1M.13.130.0050.a</v>
          </cell>
          <cell r="B19252" t="str">
            <v>- DN15</v>
          </cell>
          <cell r="C19252" t="str">
            <v>cad</v>
          </cell>
          <cell r="D19252" t="str">
            <v>99,14</v>
          </cell>
        </row>
        <row r="19253">
          <cell r="A19253" t="str">
            <v>1M.13.130.0050.b</v>
          </cell>
          <cell r="B19253" t="str">
            <v>- DN20</v>
          </cell>
          <cell r="C19253" t="str">
            <v>cad</v>
          </cell>
          <cell r="D19253" t="str">
            <v>109,86</v>
          </cell>
        </row>
        <row r="19254">
          <cell r="A19254" t="str">
            <v>1M.13.130.0050.c</v>
          </cell>
          <cell r="B19254" t="str">
            <v>- DN25</v>
          </cell>
          <cell r="C19254" t="str">
            <v>cad</v>
          </cell>
          <cell r="D19254" t="str">
            <v>120,59</v>
          </cell>
        </row>
        <row r="19255">
          <cell r="A19255" t="str">
            <v>1M.13.130.0050.d</v>
          </cell>
          <cell r="B19255" t="str">
            <v>- DN32</v>
          </cell>
          <cell r="C19255" t="str">
            <v>cad</v>
          </cell>
          <cell r="D19255" t="str">
            <v>142,53</v>
          </cell>
        </row>
        <row r="19256">
          <cell r="A19256" t="str">
            <v>1M.13.130.0050.e</v>
          </cell>
          <cell r="B19256" t="str">
            <v>- DN40</v>
          </cell>
          <cell r="C19256" t="str">
            <v>cad</v>
          </cell>
          <cell r="D19256" t="str">
            <v>156,54</v>
          </cell>
        </row>
        <row r="19257">
          <cell r="A19257" t="str">
            <v>1M.13.130.0050.f</v>
          </cell>
          <cell r="B19257" t="str">
            <v>- DN50</v>
          </cell>
          <cell r="C19257" t="str">
            <v>cad</v>
          </cell>
          <cell r="D19257" t="str">
            <v>194,11</v>
          </cell>
        </row>
        <row r="19258">
          <cell r="A19258" t="str">
            <v>1M.13.130.0050.g</v>
          </cell>
          <cell r="B19258" t="str">
            <v>- DN65</v>
          </cell>
          <cell r="C19258" t="str">
            <v>cad</v>
          </cell>
          <cell r="D19258" t="str">
            <v>276,08</v>
          </cell>
        </row>
        <row r="19259">
          <cell r="A19259" t="str">
            <v>1M.13.130.0050.h</v>
          </cell>
          <cell r="B19259" t="str">
            <v>- DN80</v>
          </cell>
          <cell r="C19259" t="str">
            <v>cad</v>
          </cell>
          <cell r="D19259" t="str">
            <v>317,06</v>
          </cell>
        </row>
        <row r="19260">
          <cell r="A19260" t="str">
            <v>1M.13.130.0050.i</v>
          </cell>
          <cell r="B19260" t="str">
            <v>- DN100</v>
          </cell>
          <cell r="C19260" t="str">
            <v>cad</v>
          </cell>
          <cell r="D19260" t="str">
            <v>422,28</v>
          </cell>
        </row>
        <row r="19261">
          <cell r="A19261" t="str">
            <v>1M.13.130.0050.l</v>
          </cell>
          <cell r="B19261" t="str">
            <v>- DN125</v>
          </cell>
          <cell r="C19261" t="str">
            <v>cad</v>
          </cell>
          <cell r="D19261" t="str">
            <v>610,93</v>
          </cell>
        </row>
        <row r="19262">
          <cell r="A19262" t="str">
            <v>1M.13.130.0050.m</v>
          </cell>
          <cell r="B19262" t="str">
            <v>- DN150</v>
          </cell>
          <cell r="C19262" t="str">
            <v>cad</v>
          </cell>
          <cell r="D19262" t="str">
            <v>817,41</v>
          </cell>
        </row>
        <row r="19263">
          <cell r="A19263" t="str">
            <v>1M.13.130.0050.n</v>
          </cell>
          <cell r="B19263" t="str">
            <v>- DN200</v>
          </cell>
          <cell r="C19263" t="str">
            <v>cad</v>
          </cell>
          <cell r="D19263" t="str">
            <v>1.383,91</v>
          </cell>
        </row>
        <row r="19264">
          <cell r="A19264" t="str">
            <v>1M.13.130.0050.o</v>
          </cell>
          <cell r="B19264" t="str">
            <v>- DN250</v>
          </cell>
          <cell r="C19264" t="str">
            <v>cad</v>
          </cell>
          <cell r="D19264" t="str">
            <v>2.209,77</v>
          </cell>
        </row>
        <row r="19265">
          <cell r="A19265" t="str">
            <v>1M.13.130.0050.p</v>
          </cell>
          <cell r="B19265" t="str">
            <v>- DN300</v>
          </cell>
          <cell r="C19265" t="str">
            <v>cad</v>
          </cell>
          <cell r="D19265" t="str">
            <v>2.904,20</v>
          </cell>
        </row>
        <row r="19266">
          <cell r="A19266" t="str">
            <v>1M.13.130.0060</v>
          </cell>
          <cell r="B19266" t="str">
            <v>Filtri in bronzo, cestello intercambiabile in acciaio inox, con attacchi filettati tipo gas - PN16</v>
          </cell>
          <cell r="C19266"/>
          <cell r="D19266"/>
        </row>
        <row r="19267">
          <cell r="A19267" t="str">
            <v>1M.13.130.0060.a</v>
          </cell>
          <cell r="B19267" t="str">
            <v>- DN15</v>
          </cell>
          <cell r="C19267" t="str">
            <v>cad</v>
          </cell>
          <cell r="D19267" t="str">
            <v>10,86</v>
          </cell>
        </row>
        <row r="19268">
          <cell r="A19268" t="str">
            <v>1M.13.130.0060.b</v>
          </cell>
          <cell r="B19268" t="str">
            <v>- DN20</v>
          </cell>
          <cell r="C19268" t="str">
            <v>cad</v>
          </cell>
          <cell r="D19268" t="str">
            <v>12,71</v>
          </cell>
        </row>
        <row r="19269">
          <cell r="A19269" t="str">
            <v>1M.13.130.0060.c</v>
          </cell>
          <cell r="B19269" t="str">
            <v>- DN25</v>
          </cell>
          <cell r="C19269" t="str">
            <v>cad</v>
          </cell>
          <cell r="D19269" t="str">
            <v>21,52</v>
          </cell>
        </row>
        <row r="19270">
          <cell r="A19270" t="str">
            <v>1M.13.130.0060.d</v>
          </cell>
          <cell r="B19270" t="str">
            <v>- DN32</v>
          </cell>
          <cell r="C19270" t="str">
            <v>cad</v>
          </cell>
          <cell r="D19270" t="str">
            <v>25,41</v>
          </cell>
        </row>
        <row r="19271">
          <cell r="A19271" t="str">
            <v>1M.13.130.0060.e</v>
          </cell>
          <cell r="B19271" t="str">
            <v>- DN40</v>
          </cell>
          <cell r="C19271" t="str">
            <v>cad</v>
          </cell>
          <cell r="D19271" t="str">
            <v>27,91</v>
          </cell>
        </row>
        <row r="19272">
          <cell r="A19272" t="str">
            <v>1M.13.130.0060.f</v>
          </cell>
          <cell r="B19272" t="str">
            <v>- DN50</v>
          </cell>
          <cell r="C19272" t="str">
            <v>cad</v>
          </cell>
          <cell r="D19272" t="str">
            <v>51,35</v>
          </cell>
        </row>
        <row r="19273">
          <cell r="A19273" t="str">
            <v>1M.13.130.0060.g</v>
          </cell>
          <cell r="B19273" t="str">
            <v>- DN65</v>
          </cell>
          <cell r="C19273" t="str">
            <v>cad</v>
          </cell>
          <cell r="D19273" t="str">
            <v>63,70</v>
          </cell>
        </row>
        <row r="19274">
          <cell r="A19274" t="str">
            <v>1M.13.130.0060.h</v>
          </cell>
          <cell r="B19274" t="str">
            <v>- DN80</v>
          </cell>
          <cell r="C19274" t="str">
            <v>cad</v>
          </cell>
          <cell r="D19274" t="str">
            <v>83,97</v>
          </cell>
        </row>
        <row r="19275">
          <cell r="A19275" t="str">
            <v>1M.13.130.0060.i</v>
          </cell>
          <cell r="B19275" t="str">
            <v>- DN100</v>
          </cell>
          <cell r="C19275" t="str">
            <v>cad</v>
          </cell>
          <cell r="D19275" t="str">
            <v>148,65</v>
          </cell>
        </row>
        <row r="19276">
          <cell r="A19276" t="str">
            <v>1M.13.130.0070</v>
          </cell>
          <cell r="B19276" t="str">
            <v>Filtri in bronzo, cestello intercambiabile in acciaio inox, flangiati - PN16</v>
          </cell>
          <cell r="C19276"/>
          <cell r="D19276"/>
        </row>
        <row r="19277">
          <cell r="A19277" t="str">
            <v>1M.13.130.0070.a</v>
          </cell>
          <cell r="B19277" t="str">
            <v>- DN15</v>
          </cell>
          <cell r="C19277" t="str">
            <v>cad</v>
          </cell>
          <cell r="D19277" t="str">
            <v>43,95</v>
          </cell>
        </row>
        <row r="19278">
          <cell r="A19278" t="str">
            <v>1M.13.130.0070.b</v>
          </cell>
          <cell r="B19278" t="str">
            <v>- DN20</v>
          </cell>
          <cell r="C19278" t="str">
            <v>cad</v>
          </cell>
          <cell r="D19278" t="str">
            <v>55,32</v>
          </cell>
        </row>
        <row r="19279">
          <cell r="A19279" t="str">
            <v>1M.13.130.0070.c</v>
          </cell>
          <cell r="B19279" t="str">
            <v>- DN25</v>
          </cell>
          <cell r="C19279" t="str">
            <v>cad</v>
          </cell>
          <cell r="D19279" t="str">
            <v>65,68</v>
          </cell>
        </row>
        <row r="19280">
          <cell r="A19280" t="str">
            <v>1M.13.130.0070.d</v>
          </cell>
          <cell r="B19280" t="str">
            <v>- DN32</v>
          </cell>
          <cell r="C19280" t="str">
            <v>cad</v>
          </cell>
          <cell r="D19280" t="str">
            <v>88,91</v>
          </cell>
        </row>
        <row r="19281">
          <cell r="A19281" t="str">
            <v>1M.13.130.0070.e</v>
          </cell>
          <cell r="B19281" t="str">
            <v>- DN40</v>
          </cell>
          <cell r="C19281" t="str">
            <v>cad</v>
          </cell>
          <cell r="D19281" t="str">
            <v>107,68</v>
          </cell>
        </row>
        <row r="19282">
          <cell r="A19282" t="str">
            <v>1M.13.130.0070.f</v>
          </cell>
          <cell r="B19282" t="str">
            <v>- DN50</v>
          </cell>
          <cell r="C19282" t="str">
            <v>cad</v>
          </cell>
          <cell r="D19282" t="str">
            <v>129,92</v>
          </cell>
        </row>
        <row r="19283">
          <cell r="A19283" t="str">
            <v>1M.13.130.0070.g</v>
          </cell>
          <cell r="B19283" t="str">
            <v>- DN65</v>
          </cell>
          <cell r="C19283" t="str">
            <v>cad</v>
          </cell>
          <cell r="D19283" t="str">
            <v>164,93</v>
          </cell>
        </row>
        <row r="19284">
          <cell r="A19284" t="str">
            <v>1M.13.130.0070.h</v>
          </cell>
          <cell r="B19284" t="str">
            <v>- DN80</v>
          </cell>
          <cell r="C19284" t="str">
            <v>cad</v>
          </cell>
          <cell r="D19284" t="str">
            <v>223,72</v>
          </cell>
        </row>
        <row r="19285">
          <cell r="A19285" t="str">
            <v>1M.13.130.0070.i</v>
          </cell>
          <cell r="B19285" t="str">
            <v>- DN100</v>
          </cell>
          <cell r="C19285" t="str">
            <v>cad</v>
          </cell>
          <cell r="D19285" t="str">
            <v>293,36</v>
          </cell>
        </row>
        <row r="19286">
          <cell r="A19286" t="str">
            <v>1M.13.140</v>
          </cell>
          <cell r="B19286" t="str">
            <v>COMPENSATORI E ANTIVIBRANTI</v>
          </cell>
          <cell r="C19286"/>
          <cell r="D19286"/>
        </row>
        <row r="19287">
          <cell r="A19287" t="str">
            <v>1M.13.140.0010</v>
          </cell>
          <cell r="B19287" t="str">
            <v>Compensatori in acciaio inox, flangiati - PN16</v>
          </cell>
          <cell r="C19287"/>
          <cell r="D19287"/>
        </row>
        <row r="19288">
          <cell r="A19288" t="str">
            <v>1M.13.140.0010.a</v>
          </cell>
          <cell r="B19288" t="str">
            <v>- DN25</v>
          </cell>
          <cell r="C19288" t="str">
            <v>cad</v>
          </cell>
          <cell r="D19288" t="str">
            <v>90,86</v>
          </cell>
        </row>
        <row r="19289">
          <cell r="A19289" t="str">
            <v>1M.13.140.0010.b</v>
          </cell>
          <cell r="B19289" t="str">
            <v>- DN32</v>
          </cell>
          <cell r="C19289" t="str">
            <v>cad</v>
          </cell>
          <cell r="D19289" t="str">
            <v>107,68</v>
          </cell>
        </row>
        <row r="19290">
          <cell r="A19290" t="str">
            <v>1M.13.140.0010.c</v>
          </cell>
          <cell r="B19290" t="str">
            <v>- DN40</v>
          </cell>
          <cell r="C19290" t="str">
            <v>cad</v>
          </cell>
          <cell r="D19290" t="str">
            <v>123,46</v>
          </cell>
        </row>
        <row r="19291">
          <cell r="A19291" t="str">
            <v>1M.13.140.0010.d</v>
          </cell>
          <cell r="B19291" t="str">
            <v>- DN50</v>
          </cell>
          <cell r="C19291" t="str">
            <v>cad</v>
          </cell>
          <cell r="D19291" t="str">
            <v>134,35</v>
          </cell>
        </row>
        <row r="19292">
          <cell r="A19292" t="str">
            <v>1M.13.140.0010.e</v>
          </cell>
          <cell r="B19292" t="str">
            <v>- DN65</v>
          </cell>
          <cell r="C19292" t="str">
            <v>cad</v>
          </cell>
          <cell r="D19292" t="str">
            <v>171,37</v>
          </cell>
        </row>
        <row r="19293">
          <cell r="A19293" t="str">
            <v>1M.13.140.0010.f</v>
          </cell>
          <cell r="B19293" t="str">
            <v>- DN80</v>
          </cell>
          <cell r="C19293" t="str">
            <v>cad</v>
          </cell>
          <cell r="D19293" t="str">
            <v>193,11</v>
          </cell>
        </row>
        <row r="19294">
          <cell r="A19294" t="str">
            <v>1M.13.140.0010.g</v>
          </cell>
          <cell r="B19294" t="str">
            <v>- DN100</v>
          </cell>
          <cell r="C19294" t="str">
            <v>cad</v>
          </cell>
          <cell r="D19294" t="str">
            <v>224,21</v>
          </cell>
        </row>
        <row r="19295">
          <cell r="A19295" t="str">
            <v>1M.13.140.0010.h</v>
          </cell>
          <cell r="B19295" t="str">
            <v>- DN125</v>
          </cell>
          <cell r="C19295" t="str">
            <v>cad</v>
          </cell>
          <cell r="D19295" t="str">
            <v>321,02</v>
          </cell>
        </row>
        <row r="19296">
          <cell r="A19296" t="str">
            <v>1M.13.140.0010.i</v>
          </cell>
          <cell r="B19296" t="str">
            <v>- DN150</v>
          </cell>
          <cell r="C19296" t="str">
            <v>cad</v>
          </cell>
          <cell r="D19296" t="str">
            <v>367,94</v>
          </cell>
        </row>
        <row r="19297">
          <cell r="A19297" t="str">
            <v>1M.13.140.0010.l</v>
          </cell>
          <cell r="B19297" t="str">
            <v>- DN200</v>
          </cell>
          <cell r="C19297" t="str">
            <v>cad</v>
          </cell>
          <cell r="D19297" t="str">
            <v>502,74</v>
          </cell>
        </row>
        <row r="19298">
          <cell r="A19298" t="str">
            <v>1M.13.140.0010.m</v>
          </cell>
          <cell r="B19298" t="str">
            <v>- DN250</v>
          </cell>
          <cell r="C19298" t="str">
            <v>cad</v>
          </cell>
          <cell r="D19298" t="str">
            <v>694,89</v>
          </cell>
        </row>
        <row r="19299">
          <cell r="A19299" t="str">
            <v>1M.13.140.0020</v>
          </cell>
          <cell r="B19299" t="str">
            <v>Giunti antivibranti in gomma, attacchi flangiati - PN10</v>
          </cell>
          <cell r="C19299"/>
          <cell r="D19299"/>
        </row>
        <row r="19300">
          <cell r="A19300" t="str">
            <v>1M.13.140.0020.a</v>
          </cell>
          <cell r="B19300" t="str">
            <v>- DN20</v>
          </cell>
          <cell r="C19300" t="str">
            <v>cad</v>
          </cell>
          <cell r="D19300" t="str">
            <v>79,02</v>
          </cell>
        </row>
        <row r="19301">
          <cell r="A19301" t="str">
            <v>1M.13.140.0020.b</v>
          </cell>
          <cell r="B19301" t="str">
            <v>- DN25</v>
          </cell>
          <cell r="C19301" t="str">
            <v>cad</v>
          </cell>
          <cell r="D19301" t="str">
            <v>83,94</v>
          </cell>
        </row>
        <row r="19302">
          <cell r="A19302" t="str">
            <v>1M.13.140.0020.c</v>
          </cell>
          <cell r="B19302" t="str">
            <v>- DN32</v>
          </cell>
          <cell r="C19302" t="str">
            <v>cad</v>
          </cell>
          <cell r="D19302" t="str">
            <v>97,80</v>
          </cell>
        </row>
        <row r="19303">
          <cell r="A19303" t="str">
            <v>1M.13.140.0020.d</v>
          </cell>
          <cell r="B19303" t="str">
            <v>- DN40</v>
          </cell>
          <cell r="C19303" t="str">
            <v>cad</v>
          </cell>
          <cell r="D19303" t="str">
            <v>102,23</v>
          </cell>
        </row>
        <row r="19304">
          <cell r="A19304" t="str">
            <v>1M.13.140.0020.e</v>
          </cell>
          <cell r="B19304" t="str">
            <v>- DN50</v>
          </cell>
          <cell r="C19304" t="str">
            <v>cad</v>
          </cell>
          <cell r="D19304" t="str">
            <v>111,64</v>
          </cell>
        </row>
        <row r="19305">
          <cell r="A19305" t="str">
            <v>1M.13.140.0020.f</v>
          </cell>
          <cell r="B19305" t="str">
            <v>- DN65</v>
          </cell>
          <cell r="C19305" t="str">
            <v>cad</v>
          </cell>
          <cell r="D19305" t="str">
            <v>138,78</v>
          </cell>
        </row>
        <row r="19306">
          <cell r="A19306" t="str">
            <v>1M.13.140.0020.g</v>
          </cell>
          <cell r="B19306" t="str">
            <v>- DN80</v>
          </cell>
          <cell r="C19306" t="str">
            <v>cad</v>
          </cell>
          <cell r="D19306" t="str">
            <v>157,52</v>
          </cell>
        </row>
        <row r="19307">
          <cell r="A19307" t="str">
            <v>1M.13.140.0020.h</v>
          </cell>
          <cell r="B19307" t="str">
            <v>- DN100</v>
          </cell>
          <cell r="C19307" t="str">
            <v>cad</v>
          </cell>
          <cell r="D19307" t="str">
            <v>164,45</v>
          </cell>
        </row>
        <row r="19308">
          <cell r="A19308" t="str">
            <v>1M.13.140.0020.i</v>
          </cell>
          <cell r="B19308" t="str">
            <v>- DN125</v>
          </cell>
          <cell r="C19308" t="str">
            <v>cad</v>
          </cell>
          <cell r="D19308" t="str">
            <v>212,34</v>
          </cell>
        </row>
        <row r="19309">
          <cell r="A19309" t="str">
            <v>1M.13.140.0020.l</v>
          </cell>
          <cell r="B19309" t="str">
            <v>- DN150</v>
          </cell>
          <cell r="C19309" t="str">
            <v>cad</v>
          </cell>
          <cell r="D19309" t="str">
            <v>226,18</v>
          </cell>
        </row>
        <row r="19310">
          <cell r="A19310" t="str">
            <v>1M.13.140.0020.m</v>
          </cell>
          <cell r="B19310" t="str">
            <v>- DN200</v>
          </cell>
          <cell r="C19310" t="str">
            <v>cad</v>
          </cell>
          <cell r="D19310" t="str">
            <v>295,31</v>
          </cell>
        </row>
        <row r="19311">
          <cell r="A19311" t="str">
            <v>1M.13.140.0030</v>
          </cell>
          <cell r="B19311" t="str">
            <v>Giunti antivibranti in gomma, attacchi flangiati - PN16</v>
          </cell>
          <cell r="C19311"/>
          <cell r="D19311"/>
        </row>
        <row r="19312">
          <cell r="A19312" t="str">
            <v>1M.13.140.0030.a</v>
          </cell>
          <cell r="B19312" t="str">
            <v>- DN32</v>
          </cell>
          <cell r="C19312" t="str">
            <v>cad</v>
          </cell>
          <cell r="D19312" t="str">
            <v>46,40</v>
          </cell>
        </row>
        <row r="19313">
          <cell r="A19313" t="str">
            <v>1M.13.140.0030.b</v>
          </cell>
          <cell r="B19313" t="str">
            <v>- DN40</v>
          </cell>
          <cell r="C19313" t="str">
            <v>cad</v>
          </cell>
          <cell r="D19313" t="str">
            <v>47,91</v>
          </cell>
        </row>
        <row r="19314">
          <cell r="A19314" t="str">
            <v>1M.13.140.0030.c</v>
          </cell>
          <cell r="B19314" t="str">
            <v>- DN50</v>
          </cell>
          <cell r="C19314" t="str">
            <v>cad</v>
          </cell>
          <cell r="D19314" t="str">
            <v>52,35</v>
          </cell>
        </row>
        <row r="19315">
          <cell r="A19315" t="str">
            <v>1M.13.140.0030.d</v>
          </cell>
          <cell r="B19315" t="str">
            <v>- DN65</v>
          </cell>
          <cell r="C19315" t="str">
            <v>cad</v>
          </cell>
          <cell r="D19315" t="str">
            <v>76,03</v>
          </cell>
        </row>
        <row r="19316">
          <cell r="A19316" t="str">
            <v>1M.13.140.0030.e</v>
          </cell>
          <cell r="B19316" t="str">
            <v>- DN80</v>
          </cell>
          <cell r="C19316" t="str">
            <v>cad</v>
          </cell>
          <cell r="D19316" t="str">
            <v>79,62</v>
          </cell>
        </row>
        <row r="19317">
          <cell r="A19317" t="str">
            <v>1M.13.140.0030.f</v>
          </cell>
          <cell r="B19317" t="str">
            <v>- DN100</v>
          </cell>
          <cell r="C19317" t="str">
            <v>cad</v>
          </cell>
          <cell r="D19317" t="str">
            <v>88,39</v>
          </cell>
        </row>
        <row r="19318">
          <cell r="A19318" t="str">
            <v>1M.13.140.0030.g</v>
          </cell>
          <cell r="B19318" t="str">
            <v>- DN125</v>
          </cell>
          <cell r="C19318" t="str">
            <v>cad</v>
          </cell>
          <cell r="D19318" t="str">
            <v>134,82</v>
          </cell>
        </row>
        <row r="19319">
          <cell r="A19319" t="str">
            <v>1M.13.140.0030.h</v>
          </cell>
          <cell r="B19319" t="str">
            <v>- DN150</v>
          </cell>
          <cell r="C19319" t="str">
            <v>cad</v>
          </cell>
          <cell r="D19319" t="str">
            <v>157,52</v>
          </cell>
        </row>
        <row r="19320">
          <cell r="A19320" t="str">
            <v>1M.13.140.0030.i</v>
          </cell>
          <cell r="B19320" t="str">
            <v>- DN200</v>
          </cell>
          <cell r="C19320" t="str">
            <v>cad</v>
          </cell>
          <cell r="D19320" t="str">
            <v>222,71</v>
          </cell>
        </row>
        <row r="19321">
          <cell r="A19321" t="str">
            <v>1M.13.140.0030.l</v>
          </cell>
          <cell r="B19321" t="str">
            <v>- DN250</v>
          </cell>
          <cell r="C19321" t="str">
            <v>cad</v>
          </cell>
          <cell r="D19321" t="str">
            <v>281,97</v>
          </cell>
        </row>
        <row r="19322">
          <cell r="A19322" t="str">
            <v>1M.13.140.0030.m</v>
          </cell>
          <cell r="B19322" t="str">
            <v>- DN300</v>
          </cell>
          <cell r="C19322" t="str">
            <v>cad</v>
          </cell>
          <cell r="D19322" t="str">
            <v>333,36</v>
          </cell>
        </row>
        <row r="19323">
          <cell r="A19323" t="str">
            <v>1M.13.140.0030.n</v>
          </cell>
          <cell r="B19323" t="str">
            <v>- DN350</v>
          </cell>
          <cell r="C19323" t="str">
            <v>cad</v>
          </cell>
          <cell r="D19323" t="str">
            <v>539,31</v>
          </cell>
        </row>
        <row r="19324">
          <cell r="A19324" t="str">
            <v>1M.13.140.0030.o</v>
          </cell>
          <cell r="B19324" t="str">
            <v>- DN400</v>
          </cell>
          <cell r="C19324" t="str">
            <v>cad</v>
          </cell>
          <cell r="D19324" t="str">
            <v>663,78</v>
          </cell>
        </row>
        <row r="19325">
          <cell r="A19325" t="str">
            <v>1M.13.150</v>
          </cell>
          <cell r="B19325" t="str">
            <v>VALVOLE PER ANTINCENDIO</v>
          </cell>
          <cell r="C19325"/>
          <cell r="D19325"/>
        </row>
        <row r="19326">
          <cell r="A19326" t="str">
            <v>1M.13.150.0010</v>
          </cell>
          <cell r="B19326" t="str">
            <v>Saracinesche a vite esterna, flangiate PN16.</v>
          </cell>
          <cell r="C19326"/>
          <cell r="D19326"/>
        </row>
        <row r="19327">
          <cell r="A19327" t="str">
            <v>1M.13.150.0010.a</v>
          </cell>
          <cell r="B19327" t="str">
            <v>- DN80</v>
          </cell>
          <cell r="C19327" t="str">
            <v>cad</v>
          </cell>
          <cell r="D19327" t="str">
            <v>371,68</v>
          </cell>
        </row>
        <row r="19328">
          <cell r="A19328" t="str">
            <v>1M.13.150.0010.b</v>
          </cell>
          <cell r="B19328" t="str">
            <v>- DN100</v>
          </cell>
          <cell r="C19328" t="str">
            <v>cad</v>
          </cell>
          <cell r="D19328" t="str">
            <v>424,97</v>
          </cell>
        </row>
        <row r="19329">
          <cell r="A19329" t="str">
            <v>1M.13.150.0010.c</v>
          </cell>
          <cell r="B19329" t="str">
            <v>- DN150</v>
          </cell>
          <cell r="C19329" t="str">
            <v>cad</v>
          </cell>
          <cell r="D19329" t="str">
            <v>633,94</v>
          </cell>
        </row>
        <row r="19330">
          <cell r="A19330" t="str">
            <v>1M.13.150.0010.d</v>
          </cell>
          <cell r="B19330" t="str">
            <v>- DN200</v>
          </cell>
          <cell r="C19330" t="str">
            <v>cad</v>
          </cell>
          <cell r="D19330" t="str">
            <v>1.018,44</v>
          </cell>
        </row>
        <row r="19331">
          <cell r="A19331" t="str">
            <v>1M.13.150.0010.e</v>
          </cell>
          <cell r="B19331" t="str">
            <v>- DN250</v>
          </cell>
          <cell r="C19331" t="str">
            <v>cad</v>
          </cell>
          <cell r="D19331" t="str">
            <v>1.609,85</v>
          </cell>
        </row>
        <row r="19332">
          <cell r="A19332" t="str">
            <v>1M.13.150.0010.f</v>
          </cell>
          <cell r="B19332" t="str">
            <v>- DN300</v>
          </cell>
          <cell r="C19332" t="str">
            <v>cad</v>
          </cell>
          <cell r="D19332" t="str">
            <v>2.058,18</v>
          </cell>
        </row>
        <row r="19333">
          <cell r="A19333" t="str">
            <v>1M.13.150.0020</v>
          </cell>
          <cell r="B19333" t="str">
            <v>Saracinesche a vite interna, flangiate PN16.</v>
          </cell>
          <cell r="C19333"/>
          <cell r="D19333"/>
        </row>
        <row r="19334">
          <cell r="A19334" t="str">
            <v>1M.13.150.0020.a</v>
          </cell>
          <cell r="B19334" t="str">
            <v>- DN80</v>
          </cell>
          <cell r="C19334" t="str">
            <v>cad</v>
          </cell>
          <cell r="D19334" t="str">
            <v>387,60</v>
          </cell>
        </row>
        <row r="19335">
          <cell r="A19335" t="str">
            <v>1M.13.150.0020.b</v>
          </cell>
          <cell r="B19335" t="str">
            <v>- DN100</v>
          </cell>
          <cell r="C19335" t="str">
            <v>cad</v>
          </cell>
          <cell r="D19335" t="str">
            <v>485,90</v>
          </cell>
        </row>
        <row r="19336">
          <cell r="A19336" t="str">
            <v>1M.13.150.0020.c</v>
          </cell>
          <cell r="B19336" t="str">
            <v>- DN150</v>
          </cell>
          <cell r="C19336" t="str">
            <v>cad</v>
          </cell>
          <cell r="D19336" t="str">
            <v>615,30</v>
          </cell>
        </row>
        <row r="19337">
          <cell r="A19337" t="str">
            <v>1M.13.150.0020.d</v>
          </cell>
          <cell r="B19337" t="str">
            <v>- DN200</v>
          </cell>
          <cell r="C19337" t="str">
            <v>cad</v>
          </cell>
          <cell r="D19337" t="str">
            <v>1.009,66</v>
          </cell>
        </row>
        <row r="19338">
          <cell r="A19338" t="str">
            <v>1M.13.150.0020.e</v>
          </cell>
          <cell r="B19338" t="str">
            <v>- DN250</v>
          </cell>
          <cell r="C19338" t="str">
            <v>cad</v>
          </cell>
          <cell r="D19338" t="str">
            <v>1.605,92</v>
          </cell>
        </row>
        <row r="19339">
          <cell r="A19339" t="str">
            <v>1M.13.150.0020.f</v>
          </cell>
          <cell r="B19339" t="str">
            <v>- DN300</v>
          </cell>
          <cell r="C19339" t="str">
            <v>cad</v>
          </cell>
          <cell r="D19339" t="str">
            <v>2.530,85</v>
          </cell>
        </row>
        <row r="19340">
          <cell r="A19340" t="str">
            <v>1M.13.150.0030</v>
          </cell>
          <cell r="B19340" t="str">
            <v>Saracinesche in bronzo, filettate.</v>
          </cell>
          <cell r="C19340"/>
          <cell r="D19340"/>
        </row>
        <row r="19341">
          <cell r="A19341" t="str">
            <v>1M.13.150.0030.a</v>
          </cell>
          <cell r="B19341" t="str">
            <v>- DN20</v>
          </cell>
          <cell r="C19341" t="str">
            <v>cad</v>
          </cell>
          <cell r="D19341" t="str">
            <v>185,42</v>
          </cell>
        </row>
        <row r="19342">
          <cell r="A19342" t="str">
            <v>1M.13.150.0030.b</v>
          </cell>
          <cell r="B19342" t="str">
            <v>- DN25</v>
          </cell>
          <cell r="C19342" t="str">
            <v>cad</v>
          </cell>
          <cell r="D19342" t="str">
            <v>188,34</v>
          </cell>
        </row>
        <row r="19343">
          <cell r="A19343" t="str">
            <v>1M.13.150.0030.c</v>
          </cell>
          <cell r="B19343" t="str">
            <v>- DN32</v>
          </cell>
          <cell r="C19343" t="str">
            <v>cad</v>
          </cell>
          <cell r="D19343" t="str">
            <v>219,03</v>
          </cell>
        </row>
        <row r="19344">
          <cell r="A19344" t="str">
            <v>1M.13.150.0030.d</v>
          </cell>
          <cell r="B19344" t="str">
            <v>- DN40</v>
          </cell>
          <cell r="C19344" t="str">
            <v>cad</v>
          </cell>
          <cell r="D19344" t="str">
            <v>237,56</v>
          </cell>
        </row>
        <row r="19345">
          <cell r="A19345" t="str">
            <v>1M.13.150.0030.e</v>
          </cell>
          <cell r="B19345" t="str">
            <v>- DN50</v>
          </cell>
          <cell r="C19345" t="str">
            <v>cad</v>
          </cell>
          <cell r="D19345" t="str">
            <v>356,11</v>
          </cell>
        </row>
        <row r="19346">
          <cell r="A19346" t="str">
            <v>1M.13.150.0040</v>
          </cell>
          <cell r="B19346" t="str">
            <v>Valvole a globo in bronzo, filettate.</v>
          </cell>
          <cell r="C19346"/>
          <cell r="D19346"/>
        </row>
        <row r="19347">
          <cell r="A19347" t="str">
            <v>1M.13.150.0040.a</v>
          </cell>
          <cell r="B19347" t="str">
            <v>- DN20</v>
          </cell>
          <cell r="C19347" t="str">
            <v>cad</v>
          </cell>
          <cell r="D19347" t="str">
            <v>36,25</v>
          </cell>
        </row>
        <row r="19348">
          <cell r="A19348" t="str">
            <v>1M.13.150.0040.b</v>
          </cell>
          <cell r="B19348" t="str">
            <v>- DN25</v>
          </cell>
          <cell r="C19348" t="str">
            <v>cad</v>
          </cell>
          <cell r="D19348" t="str">
            <v>46,87</v>
          </cell>
        </row>
        <row r="19349">
          <cell r="A19349" t="str">
            <v>1M.13.150.0040.c</v>
          </cell>
          <cell r="B19349" t="str">
            <v>- DN32</v>
          </cell>
          <cell r="C19349" t="str">
            <v>cad</v>
          </cell>
          <cell r="D19349" t="str">
            <v>71,75</v>
          </cell>
        </row>
        <row r="19350">
          <cell r="A19350" t="str">
            <v>1M.13.150.0040.d</v>
          </cell>
          <cell r="B19350" t="str">
            <v>- DN40</v>
          </cell>
          <cell r="C19350" t="str">
            <v>cad</v>
          </cell>
          <cell r="D19350" t="str">
            <v>101,09</v>
          </cell>
        </row>
        <row r="19351">
          <cell r="A19351" t="str">
            <v>1M.13.150.0040.e</v>
          </cell>
          <cell r="B19351" t="str">
            <v>- DN50</v>
          </cell>
          <cell r="C19351" t="str">
            <v>cad</v>
          </cell>
          <cell r="D19351" t="str">
            <v>111,74</v>
          </cell>
        </row>
        <row r="19352">
          <cell r="A19352" t="str">
            <v>1M.13.150.0050</v>
          </cell>
          <cell r="B19352" t="str">
            <v>Valvole a farfalla con microinterruttore, flangiate.</v>
          </cell>
          <cell r="C19352"/>
          <cell r="D19352"/>
        </row>
        <row r="19353">
          <cell r="A19353" t="str">
            <v>1M.13.150.0050.a</v>
          </cell>
          <cell r="B19353" t="str">
            <v>- DN80</v>
          </cell>
          <cell r="C19353" t="str">
            <v>cad</v>
          </cell>
          <cell r="D19353" t="str">
            <v>278,03</v>
          </cell>
        </row>
        <row r="19354">
          <cell r="A19354" t="str">
            <v>1M.13.150.0050.b</v>
          </cell>
          <cell r="B19354" t="str">
            <v>- DN100</v>
          </cell>
          <cell r="C19354" t="str">
            <v>cad</v>
          </cell>
          <cell r="D19354" t="str">
            <v>283,27</v>
          </cell>
        </row>
        <row r="19355">
          <cell r="A19355" t="str">
            <v>1M.13.150.0050.c</v>
          </cell>
          <cell r="B19355" t="str">
            <v>- DN125</v>
          </cell>
          <cell r="C19355" t="str">
            <v>cad</v>
          </cell>
          <cell r="D19355" t="str">
            <v>386,98</v>
          </cell>
        </row>
        <row r="19356">
          <cell r="A19356" t="str">
            <v>1M.13.150.0050.d</v>
          </cell>
          <cell r="B19356" t="str">
            <v>- DN150</v>
          </cell>
          <cell r="C19356" t="str">
            <v>cad</v>
          </cell>
          <cell r="D19356" t="str">
            <v>423,47</v>
          </cell>
        </row>
        <row r="19357">
          <cell r="A19357" t="str">
            <v>1M.13.150.0050.e</v>
          </cell>
          <cell r="B19357" t="str">
            <v>- DN200</v>
          </cell>
          <cell r="C19357" t="str">
            <v>cad</v>
          </cell>
          <cell r="D19357" t="str">
            <v>575,81</v>
          </cell>
        </row>
        <row r="19358">
          <cell r="A19358" t="str">
            <v>1M.13.150.0060</v>
          </cell>
          <cell r="B19358" t="str">
            <v>Valvole di ritegno WAFER.</v>
          </cell>
          <cell r="C19358"/>
          <cell r="D19358"/>
        </row>
        <row r="19359">
          <cell r="A19359" t="str">
            <v>1M.13.150.0060.a</v>
          </cell>
          <cell r="B19359" t="str">
            <v>- DN100</v>
          </cell>
          <cell r="C19359" t="str">
            <v>cad</v>
          </cell>
          <cell r="D19359" t="str">
            <v>407,01</v>
          </cell>
        </row>
        <row r="19360">
          <cell r="A19360" t="str">
            <v>1M.13.150.0060.b</v>
          </cell>
          <cell r="B19360" t="str">
            <v>- DN150</v>
          </cell>
          <cell r="C19360" t="str">
            <v>cad</v>
          </cell>
          <cell r="D19360" t="str">
            <v>591,32</v>
          </cell>
        </row>
        <row r="19361">
          <cell r="A19361" t="str">
            <v>1M.13.150.0060.c</v>
          </cell>
          <cell r="B19361" t="str">
            <v>- DN200</v>
          </cell>
          <cell r="C19361" t="str">
            <v>cad</v>
          </cell>
          <cell r="D19361" t="str">
            <v>900,25</v>
          </cell>
        </row>
        <row r="19362">
          <cell r="A19362" t="str">
            <v>1M.13.150.0060.d</v>
          </cell>
          <cell r="B19362" t="str">
            <v>- DN250</v>
          </cell>
          <cell r="C19362" t="str">
            <v>cad</v>
          </cell>
          <cell r="D19362" t="str">
            <v>1.401,40</v>
          </cell>
        </row>
        <row r="19363">
          <cell r="A19363" t="str">
            <v>1M.13.150.0060.e</v>
          </cell>
          <cell r="B19363" t="str">
            <v>- DN300</v>
          </cell>
          <cell r="C19363" t="str">
            <v>cad</v>
          </cell>
          <cell r="D19363" t="str">
            <v>1.903,85</v>
          </cell>
        </row>
        <row r="19364">
          <cell r="A19364" t="str">
            <v>1M.13.150.0070</v>
          </cell>
          <cell r="B19364" t="str">
            <v>Valvole di ritegno a CLAPET, flangiate.</v>
          </cell>
          <cell r="C19364"/>
          <cell r="D19364"/>
        </row>
        <row r="19365">
          <cell r="A19365" t="str">
            <v>1M.13.150.0070.a</v>
          </cell>
          <cell r="B19365" t="str">
            <v>- DN80</v>
          </cell>
          <cell r="C19365" t="str">
            <v>cad</v>
          </cell>
          <cell r="D19365" t="str">
            <v>473,97</v>
          </cell>
        </row>
        <row r="19366">
          <cell r="A19366" t="str">
            <v>1M.13.150.0070.b</v>
          </cell>
          <cell r="B19366" t="str">
            <v>- DN100</v>
          </cell>
          <cell r="C19366" t="str">
            <v>cad</v>
          </cell>
          <cell r="D19366" t="str">
            <v>616,99</v>
          </cell>
        </row>
        <row r="19367">
          <cell r="A19367" t="str">
            <v>1M.13.150.0070.c</v>
          </cell>
          <cell r="B19367" t="str">
            <v>- DN150</v>
          </cell>
          <cell r="C19367" t="str">
            <v>cad</v>
          </cell>
          <cell r="D19367" t="str">
            <v>995,83</v>
          </cell>
        </row>
        <row r="19368">
          <cell r="A19368" t="str">
            <v>1M.13.150.0070.d</v>
          </cell>
          <cell r="B19368" t="str">
            <v>- DN200</v>
          </cell>
          <cell r="C19368" t="str">
            <v>cad</v>
          </cell>
          <cell r="D19368" t="str">
            <v>1.614,14</v>
          </cell>
        </row>
        <row r="19369">
          <cell r="A19369" t="str">
            <v>1M.13.150.0070.e</v>
          </cell>
          <cell r="B19369" t="str">
            <v>- DN250</v>
          </cell>
          <cell r="C19369" t="str">
            <v>cad</v>
          </cell>
          <cell r="D19369" t="str">
            <v>2.685,19</v>
          </cell>
        </row>
        <row r="19370">
          <cell r="A19370" t="str">
            <v>1M.13.150.0070.f</v>
          </cell>
          <cell r="B19370" t="str">
            <v>- DN300</v>
          </cell>
          <cell r="C19370" t="str">
            <v>cad</v>
          </cell>
          <cell r="D19370" t="str">
            <v>3.761,34</v>
          </cell>
        </row>
        <row r="19371">
          <cell r="A19371" t="str">
            <v>1M.13.150.0080</v>
          </cell>
          <cell r="B19371" t="str">
            <v>Accessori per valvole antincendio:</v>
          </cell>
          <cell r="C19371"/>
          <cell r="D19371"/>
        </row>
        <row r="19372">
          <cell r="A19372" t="str">
            <v>1M.13.150.0080.a</v>
          </cell>
          <cell r="B19372" t="str">
            <v>- indicatore di posizione verticale</v>
          </cell>
          <cell r="C19372" t="str">
            <v>cad</v>
          </cell>
          <cell r="D19372" t="str">
            <v>688,08</v>
          </cell>
        </row>
        <row r="19373">
          <cell r="A19373" t="str">
            <v>1M.13.150.0080.b</v>
          </cell>
          <cell r="B19373" t="str">
            <v>- indicatore di posizione orizzontale</v>
          </cell>
          <cell r="C19373" t="str">
            <v>cad</v>
          </cell>
          <cell r="D19373" t="str">
            <v>451,66</v>
          </cell>
        </row>
        <row r="19374">
          <cell r="A19374" t="str">
            <v>1M.13.150.0080.c</v>
          </cell>
          <cell r="B19374" t="str">
            <v>- microinterruttore per saracinesca</v>
          </cell>
          <cell r="C19374" t="str">
            <v>cad</v>
          </cell>
          <cell r="D19374" t="str">
            <v>93,49</v>
          </cell>
        </row>
        <row r="19375">
          <cell r="A19375" t="str">
            <v>1M.13.160</v>
          </cell>
          <cell r="B19375" t="str">
            <v>VALVOLE PER RADIATORI</v>
          </cell>
          <cell r="C19375"/>
          <cell r="D19375"/>
        </row>
        <row r="19376">
          <cell r="A19376" t="str">
            <v>1M.13.160.0010</v>
          </cell>
          <cell r="B19376" t="str">
            <v>Valvole termostatizzabili predisposte per comandi termostatici e elettrotermici</v>
          </cell>
          <cell r="C19376"/>
          <cell r="D19376"/>
        </row>
        <row r="19377">
          <cell r="A19377" t="str">
            <v>1M.13.160.0010.a</v>
          </cell>
          <cell r="B19377" t="str">
            <v>- DN15</v>
          </cell>
          <cell r="C19377" t="str">
            <v>cad</v>
          </cell>
          <cell r="D19377" t="str">
            <v>12,87</v>
          </cell>
        </row>
        <row r="19378">
          <cell r="A19378" t="str">
            <v>1M.13.160.0010.b</v>
          </cell>
          <cell r="B19378" t="str">
            <v>- DN20</v>
          </cell>
          <cell r="C19378" t="str">
            <v>cad</v>
          </cell>
          <cell r="D19378" t="str">
            <v>13,63</v>
          </cell>
        </row>
        <row r="19379">
          <cell r="A19379" t="str">
            <v>1M.13.160.0020</v>
          </cell>
          <cell r="B19379" t="str">
            <v>Detentori cromati.</v>
          </cell>
          <cell r="C19379"/>
          <cell r="D19379"/>
        </row>
        <row r="19380">
          <cell r="A19380" t="str">
            <v>1M.13.160.0020.a</v>
          </cell>
          <cell r="B19380" t="str">
            <v>- DN15</v>
          </cell>
          <cell r="C19380" t="str">
            <v>cad</v>
          </cell>
          <cell r="D19380" t="str">
            <v>11,26</v>
          </cell>
        </row>
        <row r="19381">
          <cell r="A19381" t="str">
            <v>1M.13.160.0020.b</v>
          </cell>
          <cell r="B19381" t="str">
            <v>- DN20</v>
          </cell>
          <cell r="C19381" t="str">
            <v>cad</v>
          </cell>
          <cell r="D19381" t="str">
            <v>11,72</v>
          </cell>
        </row>
        <row r="19382">
          <cell r="A19382" t="str">
            <v>1M.13.160.0030</v>
          </cell>
          <cell r="B19382" t="str">
            <v>Valvole automatiche di sfogo aria</v>
          </cell>
          <cell r="C19382"/>
          <cell r="D19382"/>
        </row>
        <row r="19383">
          <cell r="A19383" t="str">
            <v>1M.13.160.0030.a</v>
          </cell>
          <cell r="B19383" t="str">
            <v>- DN15</v>
          </cell>
          <cell r="C19383" t="str">
            <v>cad</v>
          </cell>
          <cell r="D19383" t="str">
            <v>12,08</v>
          </cell>
        </row>
        <row r="19384">
          <cell r="A19384" t="str">
            <v>1M.13.160.0030.b</v>
          </cell>
          <cell r="B19384" t="str">
            <v>- DN20</v>
          </cell>
          <cell r="C19384" t="str">
            <v>cad</v>
          </cell>
          <cell r="D19384" t="str">
            <v>13,52</v>
          </cell>
        </row>
        <row r="19385">
          <cell r="A19385" t="str">
            <v>1M.13.160.0040</v>
          </cell>
          <cell r="B19385" t="str">
            <v>Comando termostatico per valvole radiatori termostatiche e termostatizzabili.</v>
          </cell>
          <cell r="C19385" t="str">
            <v>cad</v>
          </cell>
          <cell r="D19385" t="str">
            <v>24,78</v>
          </cell>
        </row>
        <row r="19386">
          <cell r="A19386" t="str">
            <v>1M.13.170</v>
          </cell>
          <cell r="B19386" t="str">
            <v>VALVOLE PER METANO</v>
          </cell>
          <cell r="C19386"/>
          <cell r="D19386"/>
        </row>
        <row r="19387">
          <cell r="A19387" t="str">
            <v>1M.13.170.0010</v>
          </cell>
          <cell r="B19387" t="str">
            <v>Stabilizzatori di pressione per gas a doppia membrana (regolazione e sicurezza per evitare l'installazione del tubo di sfiato dall'esterno).</v>
          </cell>
          <cell r="C19387"/>
          <cell r="D19387"/>
        </row>
        <row r="19388">
          <cell r="A19388" t="str">
            <v>1M.13.170.0010.a</v>
          </cell>
          <cell r="B19388" t="str">
            <v>- DN20</v>
          </cell>
          <cell r="C19388" t="str">
            <v>cad</v>
          </cell>
          <cell r="D19388" t="str">
            <v>32,42</v>
          </cell>
        </row>
        <row r="19389">
          <cell r="A19389" t="str">
            <v>1M.13.170.0010.b</v>
          </cell>
          <cell r="B19389" t="str">
            <v>- DN25</v>
          </cell>
          <cell r="C19389" t="str">
            <v>cad</v>
          </cell>
          <cell r="D19389" t="str">
            <v>43,54</v>
          </cell>
        </row>
        <row r="19390">
          <cell r="A19390" t="str">
            <v>1M.13.170.0010.c</v>
          </cell>
          <cell r="B19390" t="str">
            <v>- DN32</v>
          </cell>
          <cell r="C19390" t="str">
            <v>cad</v>
          </cell>
          <cell r="D19390" t="str">
            <v>81,71</v>
          </cell>
        </row>
        <row r="19391">
          <cell r="A19391" t="str">
            <v>1M.13.170.0010.d</v>
          </cell>
          <cell r="B19391" t="str">
            <v>- DN40</v>
          </cell>
          <cell r="C19391" t="str">
            <v>cad</v>
          </cell>
          <cell r="D19391" t="str">
            <v>84,36</v>
          </cell>
        </row>
        <row r="19392">
          <cell r="A19392" t="str">
            <v>1M.13.170.0010.e</v>
          </cell>
          <cell r="B19392" t="str">
            <v>- DN50</v>
          </cell>
          <cell r="C19392" t="str">
            <v>cad</v>
          </cell>
          <cell r="D19392" t="str">
            <v>150,99</v>
          </cell>
        </row>
        <row r="19393">
          <cell r="A19393" t="str">
            <v>1M.13.170.0010.f</v>
          </cell>
          <cell r="B19393" t="str">
            <v>- DN65</v>
          </cell>
          <cell r="C19393" t="str">
            <v>cad</v>
          </cell>
          <cell r="D19393" t="str">
            <v>390,76</v>
          </cell>
        </row>
        <row r="19394">
          <cell r="A19394" t="str">
            <v>1M.13.170.0010.g</v>
          </cell>
          <cell r="B19394" t="str">
            <v>- DN80</v>
          </cell>
          <cell r="C19394" t="str">
            <v>cad</v>
          </cell>
          <cell r="D19394" t="str">
            <v>426,28</v>
          </cell>
        </row>
        <row r="19395">
          <cell r="A19395" t="str">
            <v>1M.13.170.0010.h</v>
          </cell>
          <cell r="B19395" t="str">
            <v>- DN100</v>
          </cell>
          <cell r="C19395" t="str">
            <v>cad</v>
          </cell>
          <cell r="D19395" t="str">
            <v>1.021,27</v>
          </cell>
        </row>
        <row r="19396">
          <cell r="A19396" t="str">
            <v>1M.13.170.0020</v>
          </cell>
          <cell r="B19396" t="str">
            <v>Filtri in linea per gas; corpo e coperchio in alluminio, o-ring di tenuta in NBR.</v>
          </cell>
          <cell r="C19396"/>
          <cell r="D19396"/>
        </row>
        <row r="19397">
          <cell r="A19397" t="str">
            <v>1M.13.170.0020.a</v>
          </cell>
          <cell r="B19397" t="str">
            <v>- DN20</v>
          </cell>
          <cell r="C19397" t="str">
            <v>cad</v>
          </cell>
          <cell r="D19397" t="str">
            <v>20,88</v>
          </cell>
        </row>
        <row r="19398">
          <cell r="A19398" t="str">
            <v>1M.13.170.0020.b</v>
          </cell>
          <cell r="B19398" t="str">
            <v>- DN25</v>
          </cell>
          <cell r="C19398" t="str">
            <v>cad</v>
          </cell>
          <cell r="D19398" t="str">
            <v>28,42</v>
          </cell>
        </row>
        <row r="19399">
          <cell r="A19399" t="str">
            <v>1M.13.170.0020.c</v>
          </cell>
          <cell r="B19399" t="str">
            <v>- DN32</v>
          </cell>
          <cell r="C19399" t="str">
            <v>cad</v>
          </cell>
          <cell r="D19399" t="str">
            <v>37,32</v>
          </cell>
        </row>
        <row r="19400">
          <cell r="A19400" t="str">
            <v>1M.13.170.0020.d</v>
          </cell>
          <cell r="B19400" t="str">
            <v>- DN40</v>
          </cell>
          <cell r="C19400" t="str">
            <v>cad</v>
          </cell>
          <cell r="D19400" t="str">
            <v>43,54</v>
          </cell>
        </row>
        <row r="19401">
          <cell r="A19401" t="str">
            <v>1M.13.170.0020.e</v>
          </cell>
          <cell r="B19401" t="str">
            <v>- DN50</v>
          </cell>
          <cell r="C19401" t="str">
            <v>cad</v>
          </cell>
          <cell r="D19401" t="str">
            <v>63,09</v>
          </cell>
        </row>
        <row r="19402">
          <cell r="A19402" t="str">
            <v>1M.13.170.0020.f</v>
          </cell>
          <cell r="B19402" t="str">
            <v>- DN65</v>
          </cell>
          <cell r="C19402" t="str">
            <v>cad</v>
          </cell>
          <cell r="D19402" t="str">
            <v>199,84</v>
          </cell>
        </row>
        <row r="19403">
          <cell r="A19403" t="str">
            <v>1M.13.170.0020.g</v>
          </cell>
          <cell r="B19403" t="str">
            <v>- DN80</v>
          </cell>
          <cell r="C19403" t="str">
            <v>cad</v>
          </cell>
          <cell r="D19403" t="str">
            <v>222,04</v>
          </cell>
        </row>
        <row r="19404">
          <cell r="A19404" t="str">
            <v>1M.13.170.0020.h</v>
          </cell>
          <cell r="B19404" t="str">
            <v>- DN100</v>
          </cell>
          <cell r="C19404" t="str">
            <v>cad</v>
          </cell>
          <cell r="D19404" t="str">
            <v>408,52</v>
          </cell>
        </row>
        <row r="19405">
          <cell r="A19405" t="str">
            <v>1M.13.170.0030</v>
          </cell>
          <cell r="B19405" t="str">
            <v>Giunti di dilatazione antivibrante per impianti a gas.</v>
          </cell>
          <cell r="C19405"/>
          <cell r="D19405"/>
        </row>
        <row r="19406">
          <cell r="A19406" t="str">
            <v>1M.13.170.0030.a</v>
          </cell>
          <cell r="B19406" t="str">
            <v>- DN20</v>
          </cell>
          <cell r="C19406" t="str">
            <v>cad</v>
          </cell>
          <cell r="D19406" t="str">
            <v>23,54</v>
          </cell>
        </row>
        <row r="19407">
          <cell r="A19407" t="str">
            <v>1M.13.170.0030.b</v>
          </cell>
          <cell r="B19407" t="str">
            <v>- DN25</v>
          </cell>
          <cell r="C19407" t="str">
            <v>cad</v>
          </cell>
          <cell r="D19407" t="str">
            <v>32,87</v>
          </cell>
        </row>
        <row r="19408">
          <cell r="A19408" t="str">
            <v>1M.13.170.0030.c</v>
          </cell>
          <cell r="B19408" t="str">
            <v>- DN32</v>
          </cell>
          <cell r="C19408" t="str">
            <v>cad</v>
          </cell>
          <cell r="D19408" t="str">
            <v>42,65</v>
          </cell>
        </row>
        <row r="19409">
          <cell r="A19409" t="str">
            <v>1M.13.170.0030.d</v>
          </cell>
          <cell r="B19409" t="str">
            <v>- DN40</v>
          </cell>
          <cell r="C19409" t="str">
            <v>cad</v>
          </cell>
          <cell r="D19409" t="str">
            <v>50,63</v>
          </cell>
        </row>
        <row r="19410">
          <cell r="A19410" t="str">
            <v>1M.13.170.0030.e</v>
          </cell>
          <cell r="B19410" t="str">
            <v>- DN50</v>
          </cell>
          <cell r="C19410" t="str">
            <v>cad</v>
          </cell>
          <cell r="D19410" t="str">
            <v>78,18</v>
          </cell>
        </row>
        <row r="19411">
          <cell r="A19411" t="str">
            <v>1M.13.170.0030.f</v>
          </cell>
          <cell r="B19411" t="str">
            <v>- DN65</v>
          </cell>
          <cell r="C19411" t="str">
            <v>cad</v>
          </cell>
          <cell r="D19411" t="str">
            <v>133,22</v>
          </cell>
        </row>
        <row r="19412">
          <cell r="A19412" t="str">
            <v>1M.13.170.0030.g</v>
          </cell>
          <cell r="B19412" t="str">
            <v>- DN80</v>
          </cell>
          <cell r="C19412" t="str">
            <v>cad</v>
          </cell>
          <cell r="D19412" t="str">
            <v>155,42</v>
          </cell>
        </row>
        <row r="19413">
          <cell r="A19413" t="str">
            <v>1M.13.170.0030.h</v>
          </cell>
          <cell r="B19413" t="str">
            <v>- DN100</v>
          </cell>
          <cell r="C19413" t="str">
            <v>cad</v>
          </cell>
          <cell r="D19413" t="str">
            <v>199,84</v>
          </cell>
        </row>
        <row r="19414">
          <cell r="A19414" t="str">
            <v>1M.13.170.0040</v>
          </cell>
          <cell r="B19414" t="str">
            <v>Valvole a farfalla in ghisa sferoidale per gas, tipo WAFER LUG PN16.</v>
          </cell>
          <cell r="C19414"/>
          <cell r="D19414"/>
        </row>
        <row r="19415">
          <cell r="A19415" t="str">
            <v>1M.13.170.0040.a</v>
          </cell>
          <cell r="B19415" t="str">
            <v>- DN50</v>
          </cell>
          <cell r="C19415" t="str">
            <v>cad</v>
          </cell>
          <cell r="D19415" t="str">
            <v>107,12</v>
          </cell>
        </row>
        <row r="19416">
          <cell r="A19416" t="str">
            <v>1M.13.170.0040.b</v>
          </cell>
          <cell r="B19416" t="str">
            <v>- DN65</v>
          </cell>
          <cell r="C19416" t="str">
            <v>cad</v>
          </cell>
          <cell r="D19416" t="str">
            <v>123,02</v>
          </cell>
        </row>
        <row r="19417">
          <cell r="A19417" t="str">
            <v>1M.13.170.0040.c</v>
          </cell>
          <cell r="B19417" t="str">
            <v>- DN80</v>
          </cell>
          <cell r="C19417" t="str">
            <v>cad</v>
          </cell>
          <cell r="D19417" t="str">
            <v>136,42</v>
          </cell>
        </row>
        <row r="19418">
          <cell r="A19418" t="str">
            <v>1M.13.170.0040.d</v>
          </cell>
          <cell r="B19418" t="str">
            <v>- DN100</v>
          </cell>
          <cell r="C19418" t="str">
            <v>cad</v>
          </cell>
          <cell r="D19418" t="str">
            <v>151,95</v>
          </cell>
        </row>
        <row r="19419">
          <cell r="A19419" t="str">
            <v>1M.13.170.0040.e</v>
          </cell>
          <cell r="B19419" t="str">
            <v>- DN125</v>
          </cell>
          <cell r="C19419" t="str">
            <v>cad</v>
          </cell>
          <cell r="D19419" t="str">
            <v>209,88</v>
          </cell>
        </row>
        <row r="19420">
          <cell r="A19420" t="str">
            <v>1M.13.170.0040.f</v>
          </cell>
          <cell r="B19420" t="str">
            <v>- DN150</v>
          </cell>
          <cell r="C19420" t="str">
            <v>cad</v>
          </cell>
          <cell r="D19420" t="str">
            <v>229,64</v>
          </cell>
        </row>
        <row r="19421">
          <cell r="A19421" t="str">
            <v>1M.13.170.0040.g</v>
          </cell>
          <cell r="B19421" t="str">
            <v>- DN200</v>
          </cell>
          <cell r="C19421" t="str">
            <v>cad</v>
          </cell>
          <cell r="D19421" t="str">
            <v>306,89</v>
          </cell>
        </row>
        <row r="19422">
          <cell r="A19422" t="str">
            <v>1M.13.170.0040.h</v>
          </cell>
          <cell r="B19422" t="str">
            <v>- DN250</v>
          </cell>
          <cell r="C19422" t="str">
            <v>cad</v>
          </cell>
          <cell r="D19422" t="str">
            <v>594,07</v>
          </cell>
        </row>
        <row r="19423">
          <cell r="A19423" t="str">
            <v>1M.13.170.0040.i</v>
          </cell>
          <cell r="B19423" t="str">
            <v>- DN300</v>
          </cell>
          <cell r="C19423" t="str">
            <v>cad</v>
          </cell>
          <cell r="D19423" t="str">
            <v>763,40</v>
          </cell>
        </row>
        <row r="19424">
          <cell r="A19424" t="str">
            <v>1M.13.170.0040.j</v>
          </cell>
          <cell r="B19424" t="str">
            <v>- DN350</v>
          </cell>
          <cell r="C19424" t="str">
            <v>cad</v>
          </cell>
          <cell r="D19424" t="str">
            <v>1.152,91</v>
          </cell>
        </row>
        <row r="19425">
          <cell r="A19425" t="str">
            <v>1M.13.170.0040.k</v>
          </cell>
          <cell r="B19425" t="str">
            <v>- DN400</v>
          </cell>
          <cell r="C19425" t="str">
            <v>cad</v>
          </cell>
          <cell r="D19425" t="str">
            <v>1.447,84</v>
          </cell>
        </row>
        <row r="19426">
          <cell r="A19426" t="str">
            <v>1M.13.170.0050</v>
          </cell>
          <cell r="B19426" t="str">
            <v>Valvole a sfera in ghisa per gas, flangiate a passaggio totale - PN16.</v>
          </cell>
          <cell r="C19426"/>
          <cell r="D19426"/>
        </row>
        <row r="19427">
          <cell r="A19427" t="str">
            <v>1M.13.170.0050.a</v>
          </cell>
          <cell r="B19427" t="str">
            <v>- DN20</v>
          </cell>
          <cell r="C19427" t="str">
            <v>cad</v>
          </cell>
          <cell r="D19427" t="str">
            <v>59,59</v>
          </cell>
        </row>
        <row r="19428">
          <cell r="A19428" t="str">
            <v>1M.13.170.0050.b</v>
          </cell>
          <cell r="B19428" t="str">
            <v>- DN25</v>
          </cell>
          <cell r="C19428" t="str">
            <v>cad</v>
          </cell>
          <cell r="D19428" t="str">
            <v>76,84</v>
          </cell>
        </row>
        <row r="19429">
          <cell r="A19429" t="str">
            <v>1M.13.170.0050.c</v>
          </cell>
          <cell r="B19429" t="str">
            <v>- DN32</v>
          </cell>
          <cell r="C19429" t="str">
            <v>cad</v>
          </cell>
          <cell r="D19429" t="str">
            <v>83,90</v>
          </cell>
        </row>
        <row r="19430">
          <cell r="A19430" t="str">
            <v>1M.13.170.0050.d</v>
          </cell>
          <cell r="B19430" t="str">
            <v>- DN40</v>
          </cell>
          <cell r="C19430" t="str">
            <v>cad</v>
          </cell>
          <cell r="D19430" t="str">
            <v>95,19</v>
          </cell>
        </row>
        <row r="19431">
          <cell r="A19431" t="str">
            <v>1M.13.170.0050.e</v>
          </cell>
          <cell r="B19431" t="str">
            <v>- DN50</v>
          </cell>
          <cell r="C19431" t="str">
            <v>cad</v>
          </cell>
          <cell r="D19431" t="str">
            <v>116,28</v>
          </cell>
        </row>
        <row r="19432">
          <cell r="A19432" t="str">
            <v>1M.13.170.0050.f</v>
          </cell>
          <cell r="B19432" t="str">
            <v>- DN65</v>
          </cell>
          <cell r="C19432" t="str">
            <v>cad</v>
          </cell>
          <cell r="D19432" t="str">
            <v>146,31</v>
          </cell>
        </row>
        <row r="19433">
          <cell r="A19433" t="str">
            <v>1M.13.170.0050.g</v>
          </cell>
          <cell r="B19433" t="str">
            <v>- DN80</v>
          </cell>
          <cell r="C19433" t="str">
            <v>cad</v>
          </cell>
          <cell r="D19433" t="str">
            <v>180,19</v>
          </cell>
        </row>
        <row r="19434">
          <cell r="A19434" t="str">
            <v>1M.13.170.0050.h</v>
          </cell>
          <cell r="B19434" t="str">
            <v>- DN100</v>
          </cell>
          <cell r="C19434" t="str">
            <v>cad</v>
          </cell>
          <cell r="D19434" t="str">
            <v>226,06</v>
          </cell>
        </row>
        <row r="19435">
          <cell r="A19435" t="str">
            <v>1M.13.170.0050.i</v>
          </cell>
          <cell r="B19435" t="str">
            <v>- DN125</v>
          </cell>
          <cell r="C19435" t="str">
            <v>cad</v>
          </cell>
          <cell r="D19435" t="str">
            <v>404,61</v>
          </cell>
        </row>
        <row r="19436">
          <cell r="A19436" t="str">
            <v>1M.13.170.0050.j</v>
          </cell>
          <cell r="B19436" t="str">
            <v>- DN150</v>
          </cell>
          <cell r="C19436" t="str">
            <v>cad</v>
          </cell>
          <cell r="D19436" t="str">
            <v>531,65</v>
          </cell>
        </row>
        <row r="19437">
          <cell r="A19437" t="str">
            <v>1M.13.170.0050.k</v>
          </cell>
          <cell r="B19437" t="str">
            <v>- DN200</v>
          </cell>
          <cell r="C19437" t="str">
            <v>cad</v>
          </cell>
          <cell r="D19437" t="str">
            <v>1.385,75</v>
          </cell>
        </row>
        <row r="19438">
          <cell r="A19438" t="str">
            <v>1M.13.170.0060</v>
          </cell>
          <cell r="B19438" t="str">
            <v>Valvola a sfera serie GAS, in ottone cromato, a passaggio totale, filettature F/F o M/F, PN 5, a norma UNI EN 331 MOP 5-20, con maniglia a farfalla o a leva di colore giallo. Grandezze:</v>
          </cell>
          <cell r="C19438"/>
          <cell r="D19438"/>
        </row>
        <row r="19439">
          <cell r="A19439" t="str">
            <v>1M.13.170.0060.a</v>
          </cell>
          <cell r="B19439" t="str">
            <v>- ½"</v>
          </cell>
          <cell r="C19439" t="str">
            <v>cad</v>
          </cell>
          <cell r="D19439" t="str">
            <v>11,04</v>
          </cell>
        </row>
        <row r="19440">
          <cell r="A19440" t="str">
            <v>1M.13.170.0060.b</v>
          </cell>
          <cell r="B19440" t="str">
            <v>- ¾"</v>
          </cell>
          <cell r="C19440" t="str">
            <v>cad</v>
          </cell>
          <cell r="D19440" t="str">
            <v>15,10</v>
          </cell>
        </row>
        <row r="19441">
          <cell r="A19441" t="str">
            <v>1M.13.170.0060.c</v>
          </cell>
          <cell r="B19441" t="str">
            <v>- 1"</v>
          </cell>
          <cell r="C19441" t="str">
            <v>cad</v>
          </cell>
          <cell r="D19441" t="str">
            <v>26,08</v>
          </cell>
        </row>
        <row r="19442">
          <cell r="A19442" t="str">
            <v>1M.13.170.0060.d</v>
          </cell>
          <cell r="B19442" t="str">
            <v>- 1 ¼"</v>
          </cell>
          <cell r="C19442" t="str">
            <v>cad</v>
          </cell>
          <cell r="D19442" t="str">
            <v>34,85</v>
          </cell>
        </row>
        <row r="19443">
          <cell r="A19443" t="str">
            <v>1M.13.170.0060.e</v>
          </cell>
          <cell r="B19443" t="str">
            <v>- 1 ½"</v>
          </cell>
          <cell r="C19443" t="str">
            <v>cad</v>
          </cell>
          <cell r="D19443" t="str">
            <v>42,19</v>
          </cell>
        </row>
        <row r="19444">
          <cell r="A19444" t="str">
            <v>1M.13.170.0060.f</v>
          </cell>
          <cell r="B19444" t="str">
            <v>- 2"</v>
          </cell>
          <cell r="C19444" t="str">
            <v>cad</v>
          </cell>
          <cell r="D19444" t="str">
            <v>70,60</v>
          </cell>
        </row>
        <row r="19445">
          <cell r="A19445" t="str">
            <v>1M.13.170.0060.g</v>
          </cell>
          <cell r="B19445" t="str">
            <v>- 2 ½"</v>
          </cell>
          <cell r="C19445" t="str">
            <v>cad</v>
          </cell>
          <cell r="D19445" t="str">
            <v>139,80</v>
          </cell>
        </row>
        <row r="19446">
          <cell r="A19446" t="str">
            <v>1M.13.170.0060.h</v>
          </cell>
          <cell r="B19446" t="str">
            <v>- 3"</v>
          </cell>
          <cell r="C19446" t="str">
            <v>cad</v>
          </cell>
          <cell r="D19446" t="str">
            <v>180,87</v>
          </cell>
        </row>
        <row r="19447">
          <cell r="A19447" t="str">
            <v>1M.13.170.0060.i</v>
          </cell>
          <cell r="B19447" t="str">
            <v>- 4"</v>
          </cell>
          <cell r="C19447" t="str">
            <v>cad</v>
          </cell>
          <cell r="D19447" t="str">
            <v>311,26</v>
          </cell>
        </row>
        <row r="19448">
          <cell r="A19448" t="str">
            <v>1M.14 - TUBAZIONI NUDE E RIVESTITE</v>
          </cell>
          <cell r="B19448"/>
          <cell r="C19448"/>
          <cell r="D19448"/>
        </row>
        <row r="19449">
          <cell r="A19449" t="str">
            <v>1M</v>
          </cell>
          <cell r="B19449" t="str">
            <v>OPERE COMPIUTE IMPIANTI MECCANICI</v>
          </cell>
          <cell r="C19449"/>
          <cell r="D19449"/>
        </row>
        <row r="19450">
          <cell r="A19450" t="str">
            <v>1M.14</v>
          </cell>
          <cell r="B19450" t="str">
            <v>TUBAZIONI NUDE E RIVESTITE</v>
          </cell>
          <cell r="C19450"/>
          <cell r="D19450"/>
        </row>
        <row r="19451">
          <cell r="A19451" t="str">
            <v>1M.14.010</v>
          </cell>
          <cell r="B19451" t="str">
            <v>TUBAZIONI IN ACCIAIO NERO</v>
          </cell>
          <cell r="C19451"/>
          <cell r="D19451"/>
        </row>
        <row r="19452">
          <cell r="A19452" t="str">
            <v>1M.14.010.0010</v>
          </cell>
          <cell r="B19452" t="str">
            <v>Tubazioni in acciaio nero senza saldatura filettabili UNI 10255 serie leggera complete di raccorderia, pezzi speciali, giunzioni con saldatura o con raccordi filettati o con raccordi scanalati tipo VICTAULIC, guarnizioni e staffaggi.</v>
          </cell>
          <cell r="C19452"/>
          <cell r="D19452"/>
        </row>
        <row r="19453">
          <cell r="A19453" t="str">
            <v>1M.14.010.0010.a</v>
          </cell>
          <cell r="B19453" t="str">
            <v>- DN15 x 2,3 mm</v>
          </cell>
          <cell r="C19453" t="str">
            <v>m</v>
          </cell>
          <cell r="D19453" t="str">
            <v>9,64</v>
          </cell>
        </row>
        <row r="19454">
          <cell r="A19454" t="str">
            <v>1M.14.010.0010.b</v>
          </cell>
          <cell r="B19454" t="str">
            <v>- DN20 x 2,3 mm</v>
          </cell>
          <cell r="C19454" t="str">
            <v>m</v>
          </cell>
          <cell r="D19454" t="str">
            <v>10,62</v>
          </cell>
        </row>
        <row r="19455">
          <cell r="A19455" t="str">
            <v>1M.14.010.0010.c</v>
          </cell>
          <cell r="B19455" t="str">
            <v>- DN25 x 2,9 mm</v>
          </cell>
          <cell r="C19455" t="str">
            <v>m</v>
          </cell>
          <cell r="D19455" t="str">
            <v>16,23</v>
          </cell>
        </row>
        <row r="19456">
          <cell r="A19456" t="str">
            <v>1M.14.010.0010.d</v>
          </cell>
          <cell r="B19456" t="str">
            <v>- DN32 x 2,9 mm</v>
          </cell>
          <cell r="C19456" t="str">
            <v>m</v>
          </cell>
          <cell r="D19456" t="str">
            <v>18,81</v>
          </cell>
        </row>
        <row r="19457">
          <cell r="A19457" t="str">
            <v>1M.14.010.0010.e</v>
          </cell>
          <cell r="B19457" t="str">
            <v>- DN40 x 2,9 mm</v>
          </cell>
          <cell r="C19457" t="str">
            <v>m</v>
          </cell>
          <cell r="D19457" t="str">
            <v>21,65</v>
          </cell>
        </row>
        <row r="19458">
          <cell r="A19458" t="str">
            <v>1M.14.010.0010.f</v>
          </cell>
          <cell r="B19458" t="str">
            <v>- DN50 x 3,2 mm</v>
          </cell>
          <cell r="C19458" t="str">
            <v>m</v>
          </cell>
          <cell r="D19458" t="str">
            <v>29,69</v>
          </cell>
        </row>
        <row r="19459">
          <cell r="A19459" t="str">
            <v>1M.14.010.0010.g</v>
          </cell>
          <cell r="B19459" t="str">
            <v>- DN65 x 3,2 mm</v>
          </cell>
          <cell r="C19459" t="str">
            <v>m</v>
          </cell>
          <cell r="D19459" t="str">
            <v>34,88</v>
          </cell>
        </row>
        <row r="19460">
          <cell r="A19460" t="str">
            <v>1M.14.010.0010.h</v>
          </cell>
          <cell r="B19460" t="str">
            <v>- DN80 x 3,6 mm</v>
          </cell>
          <cell r="C19460" t="str">
            <v>m</v>
          </cell>
          <cell r="D19460" t="str">
            <v>45,62</v>
          </cell>
        </row>
        <row r="19461">
          <cell r="A19461" t="str">
            <v>1M.14.010.0010.i</v>
          </cell>
          <cell r="B19461" t="str">
            <v>- DN100 x 4,0 mm</v>
          </cell>
          <cell r="C19461" t="str">
            <v>m</v>
          </cell>
          <cell r="D19461" t="str">
            <v>67,40</v>
          </cell>
        </row>
        <row r="19462">
          <cell r="A19462" t="str">
            <v>1M.14.010.0020</v>
          </cell>
          <cell r="B19462" t="str">
            <v>Tubazioni in acciaio nero senza saldatura UNI EN 10216 complete di raccorderia, pezzi speciali, giunzioni con saldatura o con raccordi filettati o con raccordi scanalati tipo VICTAULIC, guarnizioni e staffaggi.</v>
          </cell>
          <cell r="C19462"/>
          <cell r="D19462"/>
        </row>
        <row r="19463">
          <cell r="A19463" t="str">
            <v>1M.14.010.0020.a</v>
          </cell>
          <cell r="B19463" t="str">
            <v>- DN25 x 2,3 mm</v>
          </cell>
          <cell r="C19463" t="str">
            <v>m</v>
          </cell>
          <cell r="D19463" t="str">
            <v>13,52</v>
          </cell>
        </row>
        <row r="19464">
          <cell r="A19464" t="str">
            <v>1M.14.010.0020.b</v>
          </cell>
          <cell r="B19464" t="str">
            <v>- DN32 x 2,6 mm</v>
          </cell>
          <cell r="C19464" t="str">
            <v>m</v>
          </cell>
          <cell r="D19464" t="str">
            <v>17,44</v>
          </cell>
        </row>
        <row r="19465">
          <cell r="A19465" t="str">
            <v>1M.14.010.0020.c</v>
          </cell>
          <cell r="B19465" t="str">
            <v>- DN40 x 2,6 mm</v>
          </cell>
          <cell r="C19465" t="str">
            <v>m</v>
          </cell>
          <cell r="D19465" t="str">
            <v>19,83</v>
          </cell>
        </row>
        <row r="19466">
          <cell r="A19466" t="str">
            <v>1M.14.010.0020.d</v>
          </cell>
          <cell r="B19466" t="str">
            <v>- DN50 x 2,9 mm</v>
          </cell>
          <cell r="C19466" t="str">
            <v>m</v>
          </cell>
          <cell r="D19466" t="str">
            <v>27,49</v>
          </cell>
        </row>
        <row r="19467">
          <cell r="A19467" t="str">
            <v>1M.14.010.0020.e</v>
          </cell>
          <cell r="B19467" t="str">
            <v>- DN65 x 2,9 mm</v>
          </cell>
          <cell r="C19467" t="str">
            <v>m</v>
          </cell>
          <cell r="D19467" t="str">
            <v>31,35</v>
          </cell>
        </row>
        <row r="19468">
          <cell r="A19468" t="str">
            <v>1M.14.010.0020.f</v>
          </cell>
          <cell r="B19468" t="str">
            <v>- DN80 x 3,2 mm</v>
          </cell>
          <cell r="C19468" t="str">
            <v>m</v>
          </cell>
          <cell r="D19468" t="str">
            <v>40,33</v>
          </cell>
        </row>
        <row r="19469">
          <cell r="A19469" t="str">
            <v>1M.14.010.0020.g</v>
          </cell>
          <cell r="B19469" t="str">
            <v>- DN100 x 3,6 mm</v>
          </cell>
          <cell r="C19469" t="str">
            <v>m</v>
          </cell>
          <cell r="D19469" t="str">
            <v>65,71</v>
          </cell>
        </row>
        <row r="19470">
          <cell r="A19470" t="str">
            <v>1M.14.010.0020.h</v>
          </cell>
          <cell r="B19470" t="str">
            <v>- DN125 x 4,0 mm</v>
          </cell>
          <cell r="C19470" t="str">
            <v>m</v>
          </cell>
          <cell r="D19470" t="str">
            <v>73,76</v>
          </cell>
        </row>
        <row r="19471">
          <cell r="A19471" t="str">
            <v>1M.14.010.0020.i</v>
          </cell>
          <cell r="B19471" t="str">
            <v>- DN150 x 4,5 mm</v>
          </cell>
          <cell r="C19471" t="str">
            <v>m</v>
          </cell>
          <cell r="D19471" t="str">
            <v>102,64</v>
          </cell>
        </row>
        <row r="19472">
          <cell r="A19472" t="str">
            <v>1M.14.010.0020.j</v>
          </cell>
          <cell r="B19472" t="str">
            <v>- DN200 x 6,3 mm</v>
          </cell>
          <cell r="C19472" t="str">
            <v>m</v>
          </cell>
          <cell r="D19472" t="str">
            <v>168,93</v>
          </cell>
        </row>
        <row r="19473">
          <cell r="A19473" t="str">
            <v>1M.14.010.0020.k</v>
          </cell>
          <cell r="B19473" t="str">
            <v>- DN250 x 6,3 mm</v>
          </cell>
          <cell r="C19473" t="str">
            <v>m</v>
          </cell>
          <cell r="D19473" t="str">
            <v>210,77</v>
          </cell>
        </row>
        <row r="19474">
          <cell r="A19474" t="str">
            <v>1M.14.010.0020.l</v>
          </cell>
          <cell r="B19474" t="str">
            <v>- DN300 x 8,0 mm</v>
          </cell>
          <cell r="C19474" t="str">
            <v>m</v>
          </cell>
          <cell r="D19474" t="str">
            <v>327,06</v>
          </cell>
        </row>
        <row r="19475">
          <cell r="A19475" t="str">
            <v>1M.14.010.0020.m</v>
          </cell>
          <cell r="B19475" t="str">
            <v>- DN350 x 8,0 mm</v>
          </cell>
          <cell r="C19475" t="str">
            <v>m</v>
          </cell>
          <cell r="D19475" t="str">
            <v>360,25</v>
          </cell>
        </row>
        <row r="19476">
          <cell r="A19476" t="str">
            <v>1M.14.010.0020.n</v>
          </cell>
          <cell r="B19476" t="str">
            <v>- DN400 x 8,8 mm</v>
          </cell>
          <cell r="C19476" t="str">
            <v>m</v>
          </cell>
          <cell r="D19476" t="str">
            <v>478,98</v>
          </cell>
        </row>
        <row r="19477">
          <cell r="A19477" t="str">
            <v>1M.14.010.0020.o</v>
          </cell>
          <cell r="B19477" t="str">
            <v>- DN500 x 11,0 mm</v>
          </cell>
          <cell r="C19477" t="str">
            <v>m</v>
          </cell>
          <cell r="D19477" t="str">
            <v>674,16</v>
          </cell>
        </row>
        <row r="19478">
          <cell r="A19478" t="str">
            <v>1M.14.010.0020.p</v>
          </cell>
          <cell r="B19478" t="str">
            <v>- DN600 x 12,5 mm</v>
          </cell>
          <cell r="C19478" t="str">
            <v>m</v>
          </cell>
          <cell r="D19478" t="str">
            <v>918,81</v>
          </cell>
        </row>
        <row r="19479">
          <cell r="A19479" t="str">
            <v>1M.14.010.0020.q</v>
          </cell>
          <cell r="B19479" t="str">
            <v>- collettore</v>
          </cell>
          <cell r="C19479" t="str">
            <v>kg</v>
          </cell>
          <cell r="D19479" t="str">
            <v>8,44</v>
          </cell>
        </row>
        <row r="19480">
          <cell r="A19480" t="str">
            <v>1M.14.010.0030</v>
          </cell>
          <cell r="B19480" t="str">
            <v>Tubazioni per metano da interrare conformi a D.M. 24/12/1984 - 4° specie in acciaio nero senza saldatura UNI EN ISO 3183 serie media con rivestimento esterno in polietilene in triplo strato rinforzato secondo UNI 9099, complete di raccorderia, pezzi speciali, giunzioni, guarnizioni e staffaggi.</v>
          </cell>
          <cell r="C19480"/>
          <cell r="D19480"/>
        </row>
        <row r="19481">
          <cell r="A19481" t="str">
            <v>1M.14.010.0030.a</v>
          </cell>
          <cell r="B19481" t="str">
            <v>- DN20 x 2,6 mm</v>
          </cell>
          <cell r="C19481" t="str">
            <v>m</v>
          </cell>
          <cell r="D19481" t="str">
            <v>14,71</v>
          </cell>
        </row>
        <row r="19482">
          <cell r="A19482" t="str">
            <v>1M.14.010.0030.b</v>
          </cell>
          <cell r="B19482" t="str">
            <v>- DN25 x 3,2 mm</v>
          </cell>
          <cell r="C19482" t="str">
            <v>m</v>
          </cell>
          <cell r="D19482" t="str">
            <v>20,55</v>
          </cell>
        </row>
        <row r="19483">
          <cell r="A19483" t="str">
            <v>1M.14.010.0030.c</v>
          </cell>
          <cell r="B19483" t="str">
            <v>- DN32 x 3,2 mm</v>
          </cell>
          <cell r="C19483" t="str">
            <v>m</v>
          </cell>
          <cell r="D19483" t="str">
            <v>24,02</v>
          </cell>
        </row>
        <row r="19484">
          <cell r="A19484" t="str">
            <v>1M.14.010.0030.d</v>
          </cell>
          <cell r="B19484" t="str">
            <v>- DN40 x 3,2 mm</v>
          </cell>
          <cell r="C19484" t="str">
            <v>m</v>
          </cell>
          <cell r="D19484" t="str">
            <v>27,34</v>
          </cell>
        </row>
        <row r="19485">
          <cell r="A19485" t="str">
            <v>1M.14.010.0030.e</v>
          </cell>
          <cell r="B19485" t="str">
            <v>- DN50 x 3,6 mm</v>
          </cell>
          <cell r="C19485" t="str">
            <v>m</v>
          </cell>
          <cell r="D19485" t="str">
            <v>37,76</v>
          </cell>
        </row>
        <row r="19486">
          <cell r="A19486" t="str">
            <v>1M.14.010.0030.f</v>
          </cell>
          <cell r="B19486" t="str">
            <v>- DN65 x 3,6 mm</v>
          </cell>
          <cell r="C19486" t="str">
            <v>m</v>
          </cell>
          <cell r="D19486" t="str">
            <v>43,82</v>
          </cell>
        </row>
        <row r="19487">
          <cell r="A19487" t="str">
            <v>1M.14.010.0030.g</v>
          </cell>
          <cell r="B19487" t="str">
            <v>- DN80 x 4,0 mm</v>
          </cell>
          <cell r="C19487" t="str">
            <v>m</v>
          </cell>
          <cell r="D19487" t="str">
            <v>55,61</v>
          </cell>
        </row>
        <row r="19488">
          <cell r="A19488" t="str">
            <v>1M.14.010.0030.h</v>
          </cell>
          <cell r="B19488" t="str">
            <v>- DN100 x 4,5 mm</v>
          </cell>
          <cell r="C19488" t="str">
            <v>m</v>
          </cell>
          <cell r="D19488" t="str">
            <v>81,48</v>
          </cell>
        </row>
        <row r="19489">
          <cell r="A19489" t="str">
            <v>1M.14.010.0030.i</v>
          </cell>
          <cell r="B19489" t="str">
            <v>- DN125 x 4,5 mm</v>
          </cell>
          <cell r="C19489" t="str">
            <v>m</v>
          </cell>
          <cell r="D19489" t="str">
            <v>88,12</v>
          </cell>
        </row>
        <row r="19490">
          <cell r="A19490" t="str">
            <v>1M.14.010.0030.j</v>
          </cell>
          <cell r="B19490" t="str">
            <v>- DN150 x 4,5 mm</v>
          </cell>
          <cell r="C19490" t="str">
            <v>m</v>
          </cell>
          <cell r="D19490" t="str">
            <v>108,53</v>
          </cell>
        </row>
        <row r="19491">
          <cell r="A19491" t="str">
            <v>1M.14.010.0030.k</v>
          </cell>
          <cell r="B19491" t="str">
            <v>- DN200 x 5,9 mm</v>
          </cell>
          <cell r="C19491" t="str">
            <v>m</v>
          </cell>
          <cell r="D19491" t="str">
            <v>159,80</v>
          </cell>
        </row>
        <row r="19492">
          <cell r="A19492" t="str">
            <v>1M.14.010.0040</v>
          </cell>
          <cell r="B19492" t="str">
            <v>Tubazioni in acciaio al carbonio tipo pressfitting rivestite in polipropilene, (spessore 1 mm) in barre.</v>
          </cell>
          <cell r="C19492"/>
          <cell r="D19492"/>
        </row>
        <row r="19493">
          <cell r="A19493" t="str">
            <v>1M.14.010.0040.a</v>
          </cell>
          <cell r="B19493" t="str">
            <v>- De12 x 1,2 mm</v>
          </cell>
          <cell r="C19493" t="str">
            <v>m</v>
          </cell>
          <cell r="D19493" t="str">
            <v>6,36</v>
          </cell>
        </row>
        <row r="19494">
          <cell r="A19494" t="str">
            <v>1M.14.010.0040.b</v>
          </cell>
          <cell r="B19494" t="str">
            <v>- De15 x 1,2 mm</v>
          </cell>
          <cell r="C19494" t="str">
            <v>m</v>
          </cell>
          <cell r="D19494" t="str">
            <v>7,39</v>
          </cell>
        </row>
        <row r="19495">
          <cell r="A19495" t="str">
            <v>1M.14.010.0040.c</v>
          </cell>
          <cell r="B19495" t="str">
            <v>- De18 x 1,2 mm</v>
          </cell>
          <cell r="C19495" t="str">
            <v>m</v>
          </cell>
          <cell r="D19495" t="str">
            <v>8,62</v>
          </cell>
        </row>
        <row r="19496">
          <cell r="A19496" t="str">
            <v>1M.14.010.0040.d</v>
          </cell>
          <cell r="B19496" t="str">
            <v>- De22 x 1,5 mm</v>
          </cell>
          <cell r="C19496" t="str">
            <v>m</v>
          </cell>
          <cell r="D19496" t="str">
            <v>11,97</v>
          </cell>
        </row>
        <row r="19497">
          <cell r="A19497" t="str">
            <v>1M.14.010.0040.e</v>
          </cell>
          <cell r="B19497" t="str">
            <v>- De28 x 1,5 mm</v>
          </cell>
          <cell r="C19497" t="str">
            <v>m</v>
          </cell>
          <cell r="D19497" t="str">
            <v>15,61</v>
          </cell>
        </row>
        <row r="19498">
          <cell r="A19498" t="str">
            <v>1M.14.010.0040.f</v>
          </cell>
          <cell r="B19498" t="str">
            <v>- De35 x 1,5 mm</v>
          </cell>
          <cell r="C19498" t="str">
            <v>m</v>
          </cell>
          <cell r="D19498" t="str">
            <v>19,62</v>
          </cell>
        </row>
        <row r="19499">
          <cell r="A19499" t="str">
            <v>1M.14.010.0040.g</v>
          </cell>
          <cell r="B19499" t="str">
            <v>- De42 x 1,5 mm</v>
          </cell>
          <cell r="C19499" t="str">
            <v>m</v>
          </cell>
          <cell r="D19499" t="str">
            <v>24,74</v>
          </cell>
        </row>
        <row r="19500">
          <cell r="A19500" t="str">
            <v>1M.14.010.0040.h</v>
          </cell>
          <cell r="B19500" t="str">
            <v>- De54 x 1,5 mm</v>
          </cell>
          <cell r="C19500" t="str">
            <v>m</v>
          </cell>
          <cell r="D19500" t="str">
            <v>31,96</v>
          </cell>
        </row>
        <row r="19501">
          <cell r="A19501" t="str">
            <v>1M.14.020</v>
          </cell>
          <cell r="B19501" t="str">
            <v>TUBAZIONI IN ACCIAIO ZINCATO</v>
          </cell>
          <cell r="C19501"/>
          <cell r="D19501"/>
        </row>
        <row r="19502">
          <cell r="A19502" t="str">
            <v>1M.14.020.0010</v>
          </cell>
          <cell r="B19502" t="str">
            <v>Tubazioni in acciaio zincato senza saldatura filettate UNI 10255 serie leggera, complete di raccorderia, pezzi speciali, giunzioni con raccordi filettati o con raccordi scanalati tipo VICTAULIC, guarnizioni e staffaggi.</v>
          </cell>
          <cell r="C19502"/>
          <cell r="D19502"/>
        </row>
        <row r="19503">
          <cell r="A19503" t="str">
            <v>1M.14.020.0010.a</v>
          </cell>
          <cell r="B19503" t="str">
            <v>- DN15 x 2,3 mm</v>
          </cell>
          <cell r="C19503" t="str">
            <v>m</v>
          </cell>
          <cell r="D19503" t="str">
            <v>11,58</v>
          </cell>
        </row>
        <row r="19504">
          <cell r="A19504" t="str">
            <v>1M.14.020.0010.b</v>
          </cell>
          <cell r="B19504" t="str">
            <v>- DN20 x 2,3 mm</v>
          </cell>
          <cell r="C19504" t="str">
            <v>m</v>
          </cell>
          <cell r="D19504" t="str">
            <v>13,81</v>
          </cell>
        </row>
        <row r="19505">
          <cell r="A19505" t="str">
            <v>1M.14.020.0010.c</v>
          </cell>
          <cell r="B19505" t="str">
            <v>- DN25 x 2,9 mm</v>
          </cell>
          <cell r="C19505" t="str">
            <v>m</v>
          </cell>
          <cell r="D19505" t="str">
            <v>20,88</v>
          </cell>
        </row>
        <row r="19506">
          <cell r="A19506" t="str">
            <v>1M.14.020.0010.d</v>
          </cell>
          <cell r="B19506" t="str">
            <v>- DN32 x 2,9 mm</v>
          </cell>
          <cell r="C19506" t="str">
            <v>m</v>
          </cell>
          <cell r="D19506" t="str">
            <v>25,96</v>
          </cell>
        </row>
        <row r="19507">
          <cell r="A19507" t="str">
            <v>1M.14.020.0010.e</v>
          </cell>
          <cell r="B19507" t="str">
            <v>- DN40 x 2,9 mm</v>
          </cell>
          <cell r="C19507" t="str">
            <v>m</v>
          </cell>
          <cell r="D19507" t="str">
            <v>26,25</v>
          </cell>
        </row>
        <row r="19508">
          <cell r="A19508" t="str">
            <v>1M.14.020.0010.f</v>
          </cell>
          <cell r="B19508" t="str">
            <v>- DN50 x 3,2 mm</v>
          </cell>
          <cell r="C19508" t="str">
            <v>m</v>
          </cell>
          <cell r="D19508" t="str">
            <v>35,99</v>
          </cell>
        </row>
        <row r="19509">
          <cell r="A19509" t="str">
            <v>1M.14.020.0010.g</v>
          </cell>
          <cell r="B19509" t="str">
            <v>- DN65 x 3,2 mm</v>
          </cell>
          <cell r="C19509" t="str">
            <v>m</v>
          </cell>
          <cell r="D19509" t="str">
            <v>42,38</v>
          </cell>
        </row>
        <row r="19510">
          <cell r="A19510" t="str">
            <v>1M.14.020.0010.h</v>
          </cell>
          <cell r="B19510" t="str">
            <v>- DN80 x 3,6 mm</v>
          </cell>
          <cell r="C19510" t="str">
            <v>m</v>
          </cell>
          <cell r="D19510" t="str">
            <v>55,68</v>
          </cell>
        </row>
        <row r="19511">
          <cell r="A19511" t="str">
            <v>1M.14.020.0010.i</v>
          </cell>
          <cell r="B19511" t="str">
            <v>- DN100 x 4,0 mm</v>
          </cell>
          <cell r="C19511" t="str">
            <v>m</v>
          </cell>
          <cell r="D19511" t="str">
            <v>82,53</v>
          </cell>
        </row>
        <row r="19512">
          <cell r="A19512" t="str">
            <v>1M.14.020.0020</v>
          </cell>
          <cell r="B19512" t="str">
            <v>Tubazioni per acqua potabile da interrare in acciaio zincato senza saldatura filettate UNI 10255 serie leggera con rivestimento esterno in polietilene in triplo strato rinforzato secondo UNI 9099, complete di raccorderia, pezzi speciali, giunzioni, guarnizioni e staffaggi.</v>
          </cell>
          <cell r="C19512"/>
          <cell r="D19512"/>
        </row>
        <row r="19513">
          <cell r="A19513" t="str">
            <v>1M.14.020.0020.a</v>
          </cell>
          <cell r="B19513" t="str">
            <v>- DN15 x 2,3 mm</v>
          </cell>
          <cell r="C19513" t="str">
            <v>m</v>
          </cell>
          <cell r="D19513" t="str">
            <v>12,25</v>
          </cell>
        </row>
        <row r="19514">
          <cell r="A19514" t="str">
            <v>1M.14.020.0020.b</v>
          </cell>
          <cell r="B19514" t="str">
            <v>- DN20 x 2,3 mm</v>
          </cell>
          <cell r="C19514" t="str">
            <v>m</v>
          </cell>
          <cell r="D19514" t="str">
            <v>15,16</v>
          </cell>
        </row>
        <row r="19515">
          <cell r="A19515" t="str">
            <v>1M.14.020.0020.c</v>
          </cell>
          <cell r="B19515" t="str">
            <v>- DN25 x 2,9 mm</v>
          </cell>
          <cell r="C19515" t="str">
            <v>m</v>
          </cell>
          <cell r="D19515" t="str">
            <v>22,54</v>
          </cell>
        </row>
        <row r="19516">
          <cell r="A19516" t="str">
            <v>1M.14.020.0020.d</v>
          </cell>
          <cell r="B19516" t="str">
            <v>- DN32 x 2,9 mm</v>
          </cell>
          <cell r="C19516" t="str">
            <v>m</v>
          </cell>
          <cell r="D19516" t="str">
            <v>27,90</v>
          </cell>
        </row>
        <row r="19517">
          <cell r="A19517" t="str">
            <v>1M.14.020.0020.e</v>
          </cell>
          <cell r="B19517" t="str">
            <v>- DN40 x 2,9 mm</v>
          </cell>
          <cell r="C19517" t="str">
            <v>m</v>
          </cell>
          <cell r="D19517" t="str">
            <v>29,84</v>
          </cell>
        </row>
        <row r="19518">
          <cell r="A19518" t="str">
            <v>1M.14.020.0020.f</v>
          </cell>
          <cell r="B19518" t="str">
            <v>- DN50 x 3,2 mm</v>
          </cell>
          <cell r="C19518" t="str">
            <v>m</v>
          </cell>
          <cell r="D19518" t="str">
            <v>38,49</v>
          </cell>
        </row>
        <row r="19519">
          <cell r="A19519" t="str">
            <v>1M.14.020.0020.g</v>
          </cell>
          <cell r="B19519" t="str">
            <v>- DN65 x 3,2 mm</v>
          </cell>
          <cell r="C19519" t="str">
            <v>m</v>
          </cell>
          <cell r="D19519" t="str">
            <v>45,40</v>
          </cell>
        </row>
        <row r="19520">
          <cell r="A19520" t="str">
            <v>1M.14.020.0020.h</v>
          </cell>
          <cell r="B19520" t="str">
            <v>- DN80 x 3,6 mm</v>
          </cell>
          <cell r="C19520" t="str">
            <v>m</v>
          </cell>
          <cell r="D19520" t="str">
            <v>59,11</v>
          </cell>
        </row>
        <row r="19521">
          <cell r="A19521" t="str">
            <v>1M.14.020.0020.i</v>
          </cell>
          <cell r="B19521" t="str">
            <v>- DN100 x 4,0 mm</v>
          </cell>
          <cell r="C19521" t="str">
            <v>m</v>
          </cell>
          <cell r="D19521" t="str">
            <v>86,83</v>
          </cell>
        </row>
        <row r="19522">
          <cell r="A19522" t="str">
            <v>1M.14.030</v>
          </cell>
          <cell r="B19522" t="str">
            <v>TUBAZIONI IN ACCIAIO INOX</v>
          </cell>
          <cell r="C19522"/>
          <cell r="D19522"/>
        </row>
        <row r="19523">
          <cell r="A19523" t="str">
            <v>1M.14.030.0010</v>
          </cell>
          <cell r="B19523" t="str">
            <v>Tubazioni in acciaio inox AISI 304 elettrounite, complete di raccorderia, pezzi speciali, giunzioni, guarnizioni e staffaggi.</v>
          </cell>
          <cell r="C19523"/>
          <cell r="D19523"/>
        </row>
        <row r="19524">
          <cell r="A19524" t="str">
            <v>1M.14.030.0010.a</v>
          </cell>
          <cell r="B19524" t="str">
            <v>- DN15 x 2,0 mm</v>
          </cell>
          <cell r="C19524" t="str">
            <v>m</v>
          </cell>
          <cell r="D19524" t="str">
            <v>19,67</v>
          </cell>
        </row>
        <row r="19525">
          <cell r="A19525" t="str">
            <v>1M.14.030.0010.b</v>
          </cell>
          <cell r="B19525" t="str">
            <v>- DN15 x 2,5 mm</v>
          </cell>
          <cell r="C19525" t="str">
            <v>m</v>
          </cell>
          <cell r="D19525" t="str">
            <v>24,31</v>
          </cell>
        </row>
        <row r="19526">
          <cell r="A19526" t="str">
            <v>1M.14.030.0010.c</v>
          </cell>
          <cell r="B19526" t="str">
            <v>- DN20 x 2,0 mm</v>
          </cell>
          <cell r="C19526" t="str">
            <v>m</v>
          </cell>
          <cell r="D19526" t="str">
            <v>25,07</v>
          </cell>
        </row>
        <row r="19527">
          <cell r="A19527" t="str">
            <v>1M.14.030.0010.d</v>
          </cell>
          <cell r="B19527" t="str">
            <v>- DN20 x 2,5 mm</v>
          </cell>
          <cell r="C19527" t="str">
            <v>m</v>
          </cell>
          <cell r="D19527" t="str">
            <v>30,45</v>
          </cell>
        </row>
        <row r="19528">
          <cell r="A19528" t="str">
            <v>1M.14.030.0010.e</v>
          </cell>
          <cell r="B19528" t="str">
            <v>- DN25 x 2,0 mm</v>
          </cell>
          <cell r="C19528" t="str">
            <v>m</v>
          </cell>
          <cell r="D19528" t="str">
            <v>30,62</v>
          </cell>
        </row>
        <row r="19529">
          <cell r="A19529" t="str">
            <v>1M.14.030.0010.f</v>
          </cell>
          <cell r="B19529" t="str">
            <v>- DN25 x 3,0 mm</v>
          </cell>
          <cell r="C19529" t="str">
            <v>m</v>
          </cell>
          <cell r="D19529" t="str">
            <v>44,22</v>
          </cell>
        </row>
        <row r="19530">
          <cell r="A19530" t="str">
            <v>1M.14.030.0010.g</v>
          </cell>
          <cell r="B19530" t="str">
            <v>- DN32 x 2,0 mm</v>
          </cell>
          <cell r="C19530" t="str">
            <v>m</v>
          </cell>
          <cell r="D19530" t="str">
            <v>38,64</v>
          </cell>
        </row>
        <row r="19531">
          <cell r="A19531" t="str">
            <v>1M.14.030.0010.h</v>
          </cell>
          <cell r="B19531" t="str">
            <v>- DN32 x 3,0 mm</v>
          </cell>
          <cell r="C19531" t="str">
            <v>m</v>
          </cell>
          <cell r="D19531" t="str">
            <v>55,17</v>
          </cell>
        </row>
        <row r="19532">
          <cell r="A19532" t="str">
            <v>1M.14.030.0010.i</v>
          </cell>
          <cell r="B19532" t="str">
            <v>- DN40 x 2,0 mm</v>
          </cell>
          <cell r="C19532" t="str">
            <v>m</v>
          </cell>
          <cell r="D19532" t="str">
            <v>43,60</v>
          </cell>
        </row>
        <row r="19533">
          <cell r="A19533" t="str">
            <v>1M.14.030.0010.j</v>
          </cell>
          <cell r="B19533" t="str">
            <v>- DN40 x 3,0 mm</v>
          </cell>
          <cell r="C19533" t="str">
            <v>m</v>
          </cell>
          <cell r="D19533" t="str">
            <v>62,84</v>
          </cell>
        </row>
        <row r="19534">
          <cell r="A19534" t="str">
            <v>1M.14.030.0010.k</v>
          </cell>
          <cell r="B19534" t="str">
            <v>- DN50 x 2,0 mm</v>
          </cell>
          <cell r="C19534" t="str">
            <v>m</v>
          </cell>
          <cell r="D19534" t="str">
            <v>54,57</v>
          </cell>
        </row>
        <row r="19535">
          <cell r="A19535" t="str">
            <v>1M.14.030.0010.l</v>
          </cell>
          <cell r="B19535" t="str">
            <v>- DN50 x 3,0 mm</v>
          </cell>
          <cell r="C19535" t="str">
            <v>m</v>
          </cell>
          <cell r="D19535" t="str">
            <v>79,29</v>
          </cell>
        </row>
        <row r="19536">
          <cell r="A19536" t="str">
            <v>1M.14.030.0010.m</v>
          </cell>
          <cell r="B19536" t="str">
            <v>- DN65 x 2,0 mm</v>
          </cell>
          <cell r="C19536" t="str">
            <v>m</v>
          </cell>
          <cell r="D19536" t="str">
            <v>69,00</v>
          </cell>
        </row>
        <row r="19537">
          <cell r="A19537" t="str">
            <v>1M.14.030.0010.n</v>
          </cell>
          <cell r="B19537" t="str">
            <v>- DN65 x 3,0 mm</v>
          </cell>
          <cell r="C19537" t="str">
            <v>m</v>
          </cell>
          <cell r="D19537" t="str">
            <v>100,33</v>
          </cell>
        </row>
        <row r="19538">
          <cell r="A19538" t="str">
            <v>1M.14.030.0010.o</v>
          </cell>
          <cell r="B19538" t="str">
            <v>- DN80 x 2,0 mm</v>
          </cell>
          <cell r="C19538" t="str">
            <v>m</v>
          </cell>
          <cell r="D19538" t="str">
            <v>81,21</v>
          </cell>
        </row>
        <row r="19539">
          <cell r="A19539" t="str">
            <v>1M.14.030.0010.p</v>
          </cell>
          <cell r="B19539" t="str">
            <v>- DN80 x 3,0 mm</v>
          </cell>
          <cell r="C19539" t="str">
            <v>m</v>
          </cell>
          <cell r="D19539" t="str">
            <v>118,56</v>
          </cell>
        </row>
        <row r="19540">
          <cell r="A19540" t="str">
            <v>1M.14.030.0010.q</v>
          </cell>
          <cell r="B19540" t="str">
            <v>- DN100 x 2,0 mm</v>
          </cell>
          <cell r="C19540" t="str">
            <v>m</v>
          </cell>
          <cell r="D19540" t="str">
            <v>104,92</v>
          </cell>
        </row>
        <row r="19541">
          <cell r="A19541" t="str">
            <v>1M.14.030.0010.r</v>
          </cell>
          <cell r="B19541" t="str">
            <v>- DN100 x 3,0 mm</v>
          </cell>
          <cell r="C19541" t="str">
            <v>m</v>
          </cell>
          <cell r="D19541" t="str">
            <v>153,30</v>
          </cell>
        </row>
        <row r="19542">
          <cell r="A19542" t="str">
            <v>1M.14.030.0020</v>
          </cell>
          <cell r="B19542" t="str">
            <v>Tubazioni in acciaio inox AISI 316L elettrounite, complete di raccorderia, pezzi speciali, giunzioni, guarnizioni e staffaggi.</v>
          </cell>
          <cell r="C19542"/>
          <cell r="D19542"/>
        </row>
        <row r="19543">
          <cell r="A19543" t="str">
            <v>1M.14.030.0020.a</v>
          </cell>
          <cell r="B19543" t="str">
            <v>- DN15 x 2,0 mm</v>
          </cell>
          <cell r="C19543" t="str">
            <v>m</v>
          </cell>
          <cell r="D19543" t="str">
            <v>23,93</v>
          </cell>
        </row>
        <row r="19544">
          <cell r="A19544" t="str">
            <v>1M.14.030.0020.b</v>
          </cell>
          <cell r="B19544" t="str">
            <v>- DN15 x 2,5 mm</v>
          </cell>
          <cell r="C19544" t="str">
            <v>m</v>
          </cell>
          <cell r="D19544" t="str">
            <v>29,24</v>
          </cell>
        </row>
        <row r="19545">
          <cell r="A19545" t="str">
            <v>1M.14.030.0020.c</v>
          </cell>
          <cell r="B19545" t="str">
            <v>- DN20 x 2,0 mm</v>
          </cell>
          <cell r="C19545" t="str">
            <v>m</v>
          </cell>
          <cell r="D19545" t="str">
            <v>31,56</v>
          </cell>
        </row>
        <row r="19546">
          <cell r="A19546" t="str">
            <v>1M.14.030.0020.d</v>
          </cell>
          <cell r="B19546" t="str">
            <v>- DN20 x 2,5 mm</v>
          </cell>
          <cell r="C19546" t="str">
            <v>m</v>
          </cell>
          <cell r="D19546" t="str">
            <v>38,35</v>
          </cell>
        </row>
        <row r="19547">
          <cell r="A19547" t="str">
            <v>1M.14.030.0020.e</v>
          </cell>
          <cell r="B19547" t="str">
            <v>- DN25 x 2,0 mm</v>
          </cell>
          <cell r="C19547" t="str">
            <v>m</v>
          </cell>
          <cell r="D19547" t="str">
            <v>38,74</v>
          </cell>
        </row>
        <row r="19548">
          <cell r="A19548" t="str">
            <v>1M.14.030.0020.f</v>
          </cell>
          <cell r="B19548" t="str">
            <v>- DN25 x 3,0 mm</v>
          </cell>
          <cell r="C19548" t="str">
            <v>m</v>
          </cell>
          <cell r="D19548" t="str">
            <v>56,02</v>
          </cell>
        </row>
        <row r="19549">
          <cell r="A19549" t="str">
            <v>1M.14.030.0020.g</v>
          </cell>
          <cell r="B19549" t="str">
            <v>- DN32 x 2,0 mm</v>
          </cell>
          <cell r="C19549" t="str">
            <v>m</v>
          </cell>
          <cell r="D19549" t="str">
            <v>49,16</v>
          </cell>
        </row>
        <row r="19550">
          <cell r="A19550" t="str">
            <v>1M.14.030.0020.h</v>
          </cell>
          <cell r="B19550" t="str">
            <v>- DN32 x 3,0 mm</v>
          </cell>
          <cell r="C19550" t="str">
            <v>m</v>
          </cell>
          <cell r="D19550" t="str">
            <v>70,24</v>
          </cell>
        </row>
        <row r="19551">
          <cell r="A19551" t="str">
            <v>1M.14.030.0020.i</v>
          </cell>
          <cell r="B19551" t="str">
            <v>- DN40 x 2,0 mm</v>
          </cell>
          <cell r="C19551" t="str">
            <v>m</v>
          </cell>
          <cell r="D19551" t="str">
            <v>55,63</v>
          </cell>
        </row>
        <row r="19552">
          <cell r="A19552" t="str">
            <v>1M.14.030.0020.j</v>
          </cell>
          <cell r="B19552" t="str">
            <v>- DN40 x 3,0 mm</v>
          </cell>
          <cell r="C19552" t="str">
            <v>m</v>
          </cell>
          <cell r="D19552" t="str">
            <v>80,10</v>
          </cell>
        </row>
        <row r="19553">
          <cell r="A19553" t="str">
            <v>1M.14.030.0020.k</v>
          </cell>
          <cell r="B19553" t="str">
            <v>- DN50 x 2,0 mm</v>
          </cell>
          <cell r="C19553" t="str">
            <v>m</v>
          </cell>
          <cell r="D19553" t="str">
            <v>69,61</v>
          </cell>
        </row>
        <row r="19554">
          <cell r="A19554" t="str">
            <v>1M.14.030.0020.l</v>
          </cell>
          <cell r="B19554" t="str">
            <v>- DN50 x 3,0 mm</v>
          </cell>
          <cell r="C19554" t="str">
            <v>m</v>
          </cell>
          <cell r="D19554" t="str">
            <v>101,10</v>
          </cell>
        </row>
        <row r="19555">
          <cell r="A19555" t="str">
            <v>1M.14.030.0020.m</v>
          </cell>
          <cell r="B19555" t="str">
            <v>- DN65 x 2,0 mm</v>
          </cell>
          <cell r="C19555" t="str">
            <v>m</v>
          </cell>
          <cell r="D19555" t="str">
            <v>88,18</v>
          </cell>
        </row>
        <row r="19556">
          <cell r="A19556" t="str">
            <v>1M.14.030.0020.n</v>
          </cell>
          <cell r="B19556" t="str">
            <v>- DN65 x 3,0 mm</v>
          </cell>
          <cell r="C19556" t="str">
            <v>m</v>
          </cell>
          <cell r="D19556" t="str">
            <v>128,13</v>
          </cell>
        </row>
        <row r="19557">
          <cell r="A19557" t="str">
            <v>1M.14.030.0020.o</v>
          </cell>
          <cell r="B19557" t="str">
            <v>- DN80 x 2,0 mm</v>
          </cell>
          <cell r="C19557" t="str">
            <v>m</v>
          </cell>
          <cell r="D19557" t="str">
            <v>103,70</v>
          </cell>
        </row>
        <row r="19558">
          <cell r="A19558" t="str">
            <v>1M.14.030.0020.p</v>
          </cell>
          <cell r="B19558" t="str">
            <v>- DN80 x 3,0 mm</v>
          </cell>
          <cell r="C19558" t="str">
            <v>m</v>
          </cell>
          <cell r="D19558" t="str">
            <v>151,24</v>
          </cell>
        </row>
        <row r="19559">
          <cell r="A19559" t="str">
            <v>1M.14.030.0020.q</v>
          </cell>
          <cell r="B19559" t="str">
            <v>- DN100 x 2,0 mm</v>
          </cell>
          <cell r="C19559" t="str">
            <v>m</v>
          </cell>
          <cell r="D19559" t="str">
            <v>133,97</v>
          </cell>
        </row>
        <row r="19560">
          <cell r="A19560" t="str">
            <v>1M.14.030.0020.r</v>
          </cell>
          <cell r="B19560" t="str">
            <v>- DN100 x 3,0 mm</v>
          </cell>
          <cell r="C19560" t="str">
            <v>m</v>
          </cell>
          <cell r="D19560" t="str">
            <v>195,57</v>
          </cell>
        </row>
        <row r="19561">
          <cell r="A19561" t="str">
            <v>1M.14.030.0030</v>
          </cell>
          <cell r="B19561" t="str">
            <v>Tubazioni in acciaio inox AISI 304 SS senza saldatura, complete di raccorderia, pezzi speciali, giunzioni, guarnizioni e staffaggi.</v>
          </cell>
          <cell r="C19561"/>
          <cell r="D19561"/>
        </row>
        <row r="19562">
          <cell r="A19562" t="str">
            <v>1M.14.030.0030.a</v>
          </cell>
          <cell r="B19562" t="str">
            <v>- schedula 10 - DN15 x 2,11 mm</v>
          </cell>
          <cell r="C19562" t="str">
            <v>m</v>
          </cell>
          <cell r="D19562" t="str">
            <v>40,15</v>
          </cell>
        </row>
        <row r="19563">
          <cell r="A19563" t="str">
            <v>1M.14.030.0030.b</v>
          </cell>
          <cell r="B19563" t="str">
            <v>- schedula 10 - DN20 x 2,11 mm</v>
          </cell>
          <cell r="C19563" t="str">
            <v>m</v>
          </cell>
          <cell r="D19563" t="str">
            <v>49,86</v>
          </cell>
        </row>
        <row r="19564">
          <cell r="A19564" t="str">
            <v>1M.14.030.0030.c</v>
          </cell>
          <cell r="B19564" t="str">
            <v>- schedula 10 - DN25 x 2,77 mm</v>
          </cell>
          <cell r="C19564" t="str">
            <v>m</v>
          </cell>
          <cell r="D19564" t="str">
            <v>73,55</v>
          </cell>
        </row>
        <row r="19565">
          <cell r="A19565" t="str">
            <v>1M.14.030.0030.d</v>
          </cell>
          <cell r="B19565" t="str">
            <v>- schedula 10 - DN32 x 2,77 mm</v>
          </cell>
          <cell r="C19565" t="str">
            <v>m</v>
          </cell>
          <cell r="D19565" t="str">
            <v>96,11</v>
          </cell>
        </row>
        <row r="19566">
          <cell r="A19566" t="str">
            <v>1M.14.030.0030.e</v>
          </cell>
          <cell r="B19566" t="str">
            <v>- schedula 10 - DN40 x 2,77 mm</v>
          </cell>
          <cell r="C19566" t="str">
            <v>m</v>
          </cell>
          <cell r="D19566" t="str">
            <v>110,48</v>
          </cell>
        </row>
        <row r="19567">
          <cell r="A19567" t="str">
            <v>1M.14.030.0030.f</v>
          </cell>
          <cell r="B19567" t="str">
            <v>- schedula 10 - DN50 x 2,77 mm</v>
          </cell>
          <cell r="C19567" t="str">
            <v>m</v>
          </cell>
          <cell r="D19567" t="str">
            <v>128,13</v>
          </cell>
        </row>
        <row r="19568">
          <cell r="A19568" t="str">
            <v>1M.14.030.0030.g</v>
          </cell>
          <cell r="B19568" t="str">
            <v>- schedula 10 - DN65 x 3,05 mm</v>
          </cell>
          <cell r="C19568" t="str">
            <v>m</v>
          </cell>
          <cell r="D19568" t="str">
            <v>166,49</v>
          </cell>
        </row>
        <row r="19569">
          <cell r="A19569" t="str">
            <v>1M.14.030.0030.h</v>
          </cell>
          <cell r="B19569" t="str">
            <v>- schedula 10 - DN80 x 3,05 mm</v>
          </cell>
          <cell r="C19569" t="str">
            <v>m</v>
          </cell>
          <cell r="D19569" t="str">
            <v>207,57</v>
          </cell>
        </row>
        <row r="19570">
          <cell r="A19570" t="str">
            <v>1M.14.030.0030.i</v>
          </cell>
          <cell r="B19570" t="str">
            <v>- schedula 10 - DN100 x 3,05 mm</v>
          </cell>
          <cell r="C19570" t="str">
            <v>m</v>
          </cell>
          <cell r="D19570" t="str">
            <v>273,58</v>
          </cell>
        </row>
        <row r="19571">
          <cell r="A19571" t="str">
            <v>1M.14.030.0030.j</v>
          </cell>
          <cell r="B19571" t="str">
            <v>- schedula 40 - DN15 x 2,77 mm</v>
          </cell>
          <cell r="C19571" t="str">
            <v>m</v>
          </cell>
          <cell r="D19571" t="str">
            <v>49,18</v>
          </cell>
        </row>
        <row r="19572">
          <cell r="A19572" t="str">
            <v>1M.14.030.0030.k</v>
          </cell>
          <cell r="B19572" t="str">
            <v>- schedula 40 - DN20 x 2,87 mm</v>
          </cell>
          <cell r="C19572" t="str">
            <v>m</v>
          </cell>
          <cell r="D19572" t="str">
            <v>60,57</v>
          </cell>
        </row>
        <row r="19573">
          <cell r="A19573" t="str">
            <v>1M.14.030.0030.l</v>
          </cell>
          <cell r="B19573" t="str">
            <v>- schedula 40 - DN25 x 3,38 mm</v>
          </cell>
          <cell r="C19573" t="str">
            <v>m</v>
          </cell>
          <cell r="D19573" t="str">
            <v>82,63</v>
          </cell>
        </row>
        <row r="19574">
          <cell r="A19574" t="str">
            <v>1M.14.030.0030.m</v>
          </cell>
          <cell r="B19574" t="str">
            <v>- schedula 40 - DN32 x 3,56 mm</v>
          </cell>
          <cell r="C19574" t="str">
            <v>m</v>
          </cell>
          <cell r="D19574" t="str">
            <v>109,44</v>
          </cell>
        </row>
        <row r="19575">
          <cell r="A19575" t="str">
            <v>1M.14.030.0030.n</v>
          </cell>
          <cell r="B19575" t="str">
            <v>- schedula 40 - DN40 x 3,68 mm</v>
          </cell>
          <cell r="C19575" t="str">
            <v>m</v>
          </cell>
          <cell r="D19575" t="str">
            <v>130,82</v>
          </cell>
        </row>
        <row r="19576">
          <cell r="A19576" t="str">
            <v>1M.14.030.0030.o</v>
          </cell>
          <cell r="B19576" t="str">
            <v>- schedula 40 - DN50 x 3,91 mm</v>
          </cell>
          <cell r="C19576" t="str">
            <v>m</v>
          </cell>
          <cell r="D19576" t="str">
            <v>169,48</v>
          </cell>
        </row>
        <row r="19577">
          <cell r="A19577" t="str">
            <v>1M.14.030.0030.p</v>
          </cell>
          <cell r="B19577" t="str">
            <v>- schedula 40 - DN65 x 5,16 mm</v>
          </cell>
          <cell r="C19577" t="str">
            <v>m</v>
          </cell>
          <cell r="D19577" t="str">
            <v>246,17</v>
          </cell>
        </row>
        <row r="19578">
          <cell r="A19578" t="str">
            <v>1M.14.030.0030.q</v>
          </cell>
          <cell r="B19578" t="str">
            <v>- schedula 40 - DN80 x 5,49 mm</v>
          </cell>
          <cell r="C19578" t="str">
            <v>m</v>
          </cell>
          <cell r="D19578" t="str">
            <v>322,86</v>
          </cell>
        </row>
        <row r="19579">
          <cell r="A19579" t="str">
            <v>1M.14.030.0030.r</v>
          </cell>
          <cell r="B19579" t="str">
            <v>- schedula 40 - DN100 x 6,02 mm</v>
          </cell>
          <cell r="C19579" t="str">
            <v>m</v>
          </cell>
          <cell r="D19579" t="str">
            <v>453,13</v>
          </cell>
        </row>
        <row r="19580">
          <cell r="A19580" t="str">
            <v>1M.14.030.0040</v>
          </cell>
          <cell r="B19580" t="str">
            <v>Tubazioni in acciaio inox AISI 316 senza saldatura, complete di raccorderia, pezzi speciali, giunzioni, guarnizioni e staffaggi.</v>
          </cell>
          <cell r="C19580"/>
          <cell r="D19580"/>
        </row>
        <row r="19581">
          <cell r="A19581" t="str">
            <v>1M.14.030.0040.a</v>
          </cell>
          <cell r="B19581" t="str">
            <v>- schedula 10 - DN15 x 2,11 mm</v>
          </cell>
          <cell r="C19581" t="str">
            <v>m</v>
          </cell>
          <cell r="D19581" t="str">
            <v>46,16</v>
          </cell>
        </row>
        <row r="19582">
          <cell r="A19582" t="str">
            <v>1M.14.030.0040.b</v>
          </cell>
          <cell r="B19582" t="str">
            <v>- schedula 10 - DN20 x 2,11 mm</v>
          </cell>
          <cell r="C19582" t="str">
            <v>m</v>
          </cell>
          <cell r="D19582" t="str">
            <v>57,17</v>
          </cell>
        </row>
        <row r="19583">
          <cell r="A19583" t="str">
            <v>1M.14.030.0040.c</v>
          </cell>
          <cell r="B19583" t="str">
            <v>- schedula 10 - DN25 x 2,77 mm</v>
          </cell>
          <cell r="C19583" t="str">
            <v>m</v>
          </cell>
          <cell r="D19583" t="str">
            <v>84,54</v>
          </cell>
        </row>
        <row r="19584">
          <cell r="A19584" t="str">
            <v>1M.14.030.0040.d</v>
          </cell>
          <cell r="B19584" t="str">
            <v>- schedula 10 - DN32 x 2,77 mm</v>
          </cell>
          <cell r="C19584" t="str">
            <v>m</v>
          </cell>
          <cell r="D19584" t="str">
            <v>111,38</v>
          </cell>
        </row>
        <row r="19585">
          <cell r="A19585" t="str">
            <v>1M.14.030.0040.e</v>
          </cell>
          <cell r="B19585" t="str">
            <v>- schedula 10 - DN40 x 2,77 mm</v>
          </cell>
          <cell r="C19585" t="str">
            <v>m</v>
          </cell>
          <cell r="D19585" t="str">
            <v>128,19</v>
          </cell>
        </row>
        <row r="19586">
          <cell r="A19586" t="str">
            <v>1M.14.030.0040.f</v>
          </cell>
          <cell r="B19586" t="str">
            <v>- schedula 10 - DN50 x 2,77 mm</v>
          </cell>
          <cell r="C19586" t="str">
            <v>m</v>
          </cell>
          <cell r="D19586" t="str">
            <v>148,71</v>
          </cell>
        </row>
        <row r="19587">
          <cell r="A19587" t="str">
            <v>1M.14.030.0040.g</v>
          </cell>
          <cell r="B19587" t="str">
            <v>- schedula 10 - DN65 x 3,05 mm</v>
          </cell>
          <cell r="C19587" t="str">
            <v>m</v>
          </cell>
          <cell r="D19587" t="str">
            <v>192,70</v>
          </cell>
        </row>
        <row r="19588">
          <cell r="A19588" t="str">
            <v>1M.14.030.0040.h</v>
          </cell>
          <cell r="B19588" t="str">
            <v>- schedula 10 - DN80 x 3,05 mm</v>
          </cell>
          <cell r="C19588" t="str">
            <v>m</v>
          </cell>
          <cell r="D19588" t="str">
            <v>240,26</v>
          </cell>
        </row>
        <row r="19589">
          <cell r="A19589" t="str">
            <v>1M.14.030.0040.i</v>
          </cell>
          <cell r="B19589" t="str">
            <v>- schedula 10 - DN100 x 3,05 mm</v>
          </cell>
          <cell r="C19589" t="str">
            <v>m</v>
          </cell>
          <cell r="D19589" t="str">
            <v>313,43</v>
          </cell>
        </row>
        <row r="19590">
          <cell r="A19590" t="str">
            <v>1M.14.030.0040.j</v>
          </cell>
          <cell r="B19590" t="str">
            <v>- schedula 40 - DN15 x 2,77 mm</v>
          </cell>
          <cell r="C19590" t="str">
            <v>m</v>
          </cell>
          <cell r="D19590" t="str">
            <v>56,49</v>
          </cell>
        </row>
        <row r="19591">
          <cell r="A19591" t="str">
            <v>1M.14.030.0040.k</v>
          </cell>
          <cell r="B19591" t="str">
            <v>- schedula 40 - DN20 x 2,87 mm</v>
          </cell>
          <cell r="C19591" t="str">
            <v>m</v>
          </cell>
          <cell r="D19591" t="str">
            <v>73,01</v>
          </cell>
        </row>
        <row r="19592">
          <cell r="A19592" t="str">
            <v>1M.14.030.0040.l</v>
          </cell>
          <cell r="B19592" t="str">
            <v>- schedula 40 - DN25 x 3,38 mm</v>
          </cell>
          <cell r="C19592" t="str">
            <v>m</v>
          </cell>
          <cell r="D19592" t="str">
            <v>94,64</v>
          </cell>
        </row>
        <row r="19593">
          <cell r="A19593" t="str">
            <v>1M.14.030.0040.m</v>
          </cell>
          <cell r="B19593" t="str">
            <v>- schedula 40 - DN32 x 3,56 mm</v>
          </cell>
          <cell r="C19593" t="str">
            <v>m</v>
          </cell>
          <cell r="D19593" t="str">
            <v>120,67</v>
          </cell>
        </row>
        <row r="19594">
          <cell r="A19594" t="str">
            <v>1M.14.030.0040.n</v>
          </cell>
          <cell r="B19594" t="str">
            <v>- schedula 40 - DN40 x 3,68 mm</v>
          </cell>
          <cell r="C19594" t="str">
            <v>m</v>
          </cell>
          <cell r="D19594" t="str">
            <v>151,44</v>
          </cell>
        </row>
        <row r="19595">
          <cell r="A19595" t="str">
            <v>1M.14.030.0040.o</v>
          </cell>
          <cell r="B19595" t="str">
            <v>- schedula 40 - DN50 x 3,91 mm</v>
          </cell>
          <cell r="C19595" t="str">
            <v>m</v>
          </cell>
          <cell r="D19595" t="str">
            <v>196,10</v>
          </cell>
        </row>
        <row r="19596">
          <cell r="A19596" t="str">
            <v>1M.14.030.0040.p</v>
          </cell>
          <cell r="B19596" t="str">
            <v>- schedula 40 - DN65 x 5,16 mm</v>
          </cell>
          <cell r="C19596" t="str">
            <v>m</v>
          </cell>
          <cell r="D19596" t="str">
            <v>284,57</v>
          </cell>
        </row>
        <row r="19597">
          <cell r="A19597" t="str">
            <v>1M.14.030.0040.q</v>
          </cell>
          <cell r="B19597" t="str">
            <v>- schedula 40 - DN80 x 5,49 mm</v>
          </cell>
          <cell r="C19597" t="str">
            <v>m</v>
          </cell>
          <cell r="D19597" t="str">
            <v>373,21</v>
          </cell>
        </row>
        <row r="19598">
          <cell r="A19598" t="str">
            <v>1M.14.030.0040.r</v>
          </cell>
          <cell r="B19598" t="str">
            <v>- schedula 40 - DN100 x 6,02 mm</v>
          </cell>
          <cell r="C19598" t="str">
            <v>m</v>
          </cell>
          <cell r="D19598" t="str">
            <v>523,60</v>
          </cell>
        </row>
        <row r="19599">
          <cell r="A19599" t="str">
            <v>1M.14.040</v>
          </cell>
          <cell r="B19599" t="str">
            <v>TUBAZIONI IN RAME</v>
          </cell>
          <cell r="C19599"/>
          <cell r="D19599"/>
        </row>
        <row r="19600">
          <cell r="A19600" t="str">
            <v>1M.14.040.0010</v>
          </cell>
          <cell r="B19600" t="str">
            <v>Tubazioni in rame ricotto in rotoli UNI EN 1057 - serie pesante, complete di raccorderia, pezzi speciali, giunzioni, guarnizioni e staffaggi.</v>
          </cell>
          <cell r="C19600"/>
          <cell r="D19600"/>
        </row>
        <row r="19601">
          <cell r="A19601" t="str">
            <v>1M.14.040.0010.a</v>
          </cell>
          <cell r="B19601" t="str">
            <v>- De10 x 1 mm</v>
          </cell>
          <cell r="C19601" t="str">
            <v>m</v>
          </cell>
          <cell r="D19601" t="str">
            <v>5,53</v>
          </cell>
        </row>
        <row r="19602">
          <cell r="A19602" t="str">
            <v>1M.14.040.0010.b</v>
          </cell>
          <cell r="B19602" t="str">
            <v>- De12 x 1 mm</v>
          </cell>
          <cell r="C19602" t="str">
            <v>m</v>
          </cell>
          <cell r="D19602" t="str">
            <v>6,14</v>
          </cell>
        </row>
        <row r="19603">
          <cell r="A19603" t="str">
            <v>1M.14.040.0010.c</v>
          </cell>
          <cell r="B19603" t="str">
            <v>- De14 x 1 mm</v>
          </cell>
          <cell r="C19603" t="str">
            <v>m</v>
          </cell>
          <cell r="D19603" t="str">
            <v>7,49</v>
          </cell>
        </row>
        <row r="19604">
          <cell r="A19604" t="str">
            <v>1M.14.040.0010.d</v>
          </cell>
          <cell r="B19604" t="str">
            <v>- De16 x 1 mm</v>
          </cell>
          <cell r="C19604" t="str">
            <v>m</v>
          </cell>
          <cell r="D19604" t="str">
            <v>8,32</v>
          </cell>
        </row>
        <row r="19605">
          <cell r="A19605" t="str">
            <v>1M.14.040.0010.e</v>
          </cell>
          <cell r="B19605" t="str">
            <v>- De18 x 1 mm</v>
          </cell>
          <cell r="C19605" t="str">
            <v>m</v>
          </cell>
          <cell r="D19605" t="str">
            <v>9,69</v>
          </cell>
        </row>
        <row r="19606">
          <cell r="A19606" t="str">
            <v>1M.14.040.0010.f</v>
          </cell>
          <cell r="B19606" t="str">
            <v>- De22 x 1,5 mm</v>
          </cell>
          <cell r="C19606" t="str">
            <v>m</v>
          </cell>
          <cell r="D19606" t="str">
            <v>17,60</v>
          </cell>
        </row>
        <row r="19607">
          <cell r="A19607" t="str">
            <v>1M.14.040.0020</v>
          </cell>
          <cell r="B19607" t="str">
            <v>Tubazioni in rame crudo in barre UNI EN 1057 - serie pesante, complete di raccorderia, pezzi speciali, giunzioni, guarnizioni e staffaggi.</v>
          </cell>
          <cell r="C19607"/>
          <cell r="D19607"/>
        </row>
        <row r="19608">
          <cell r="A19608" t="str">
            <v>1M.14.040.0020.a</v>
          </cell>
          <cell r="B19608" t="str">
            <v>- De10 x 1 mm</v>
          </cell>
          <cell r="C19608" t="str">
            <v>m</v>
          </cell>
          <cell r="D19608" t="str">
            <v>6,09</v>
          </cell>
        </row>
        <row r="19609">
          <cell r="A19609" t="str">
            <v>1M.14.040.0020.b</v>
          </cell>
          <cell r="B19609" t="str">
            <v>- De12 x 1 mm</v>
          </cell>
          <cell r="C19609" t="str">
            <v>m</v>
          </cell>
          <cell r="D19609" t="str">
            <v>7,25</v>
          </cell>
        </row>
        <row r="19610">
          <cell r="A19610" t="str">
            <v>1M.14.040.0020.c</v>
          </cell>
          <cell r="B19610" t="str">
            <v>- De14 x 1 mm</v>
          </cell>
          <cell r="C19610" t="str">
            <v>m</v>
          </cell>
          <cell r="D19610" t="str">
            <v>8,03</v>
          </cell>
        </row>
        <row r="19611">
          <cell r="A19611" t="str">
            <v>1M.14.040.0020.d</v>
          </cell>
          <cell r="B19611" t="str">
            <v>- De16 x 1 mm</v>
          </cell>
          <cell r="C19611" t="str">
            <v>m</v>
          </cell>
          <cell r="D19611" t="str">
            <v>9,42</v>
          </cell>
        </row>
        <row r="19612">
          <cell r="A19612" t="str">
            <v>1M.14.040.0020.e</v>
          </cell>
          <cell r="B19612" t="str">
            <v>- De18 x 1 mm</v>
          </cell>
          <cell r="C19612" t="str">
            <v>m</v>
          </cell>
          <cell r="D19612" t="str">
            <v>10,80</v>
          </cell>
        </row>
        <row r="19613">
          <cell r="A19613" t="str">
            <v>1M.14.040.0020.f</v>
          </cell>
          <cell r="B19613" t="str">
            <v>- De22 x 1,5 mm</v>
          </cell>
          <cell r="C19613" t="str">
            <v>m</v>
          </cell>
          <cell r="D19613" t="str">
            <v>19,81</v>
          </cell>
        </row>
        <row r="19614">
          <cell r="A19614" t="str">
            <v>1M.14.040.0020.g</v>
          </cell>
          <cell r="B19614" t="str">
            <v>- De28 x 1,5 mm</v>
          </cell>
          <cell r="C19614" t="str">
            <v>m</v>
          </cell>
          <cell r="D19614" t="str">
            <v>25,71</v>
          </cell>
        </row>
        <row r="19615">
          <cell r="A19615" t="str">
            <v>1M.14.040.0020.h</v>
          </cell>
          <cell r="B19615" t="str">
            <v>- De35 x 1,5 mm</v>
          </cell>
          <cell r="C19615" t="str">
            <v>m</v>
          </cell>
          <cell r="D19615" t="str">
            <v>33,37</v>
          </cell>
        </row>
        <row r="19616">
          <cell r="A19616" t="str">
            <v>1M.14.040.0020.i</v>
          </cell>
          <cell r="B19616" t="str">
            <v>- De42 x 1,5 mm</v>
          </cell>
          <cell r="C19616" t="str">
            <v>m</v>
          </cell>
          <cell r="D19616" t="str">
            <v>40,65</v>
          </cell>
        </row>
        <row r="19617">
          <cell r="A19617" t="str">
            <v>1M.14.040.0020.j</v>
          </cell>
          <cell r="B19617" t="str">
            <v>- De54 x 1,5 mm</v>
          </cell>
          <cell r="C19617" t="str">
            <v>m</v>
          </cell>
          <cell r="D19617" t="str">
            <v>53,71</v>
          </cell>
        </row>
        <row r="19618">
          <cell r="A19618" t="str">
            <v>1M.14.040.0020.k</v>
          </cell>
          <cell r="B19618" t="str">
            <v>- De64 x 2 mm</v>
          </cell>
          <cell r="C19618" t="str">
            <v>m</v>
          </cell>
          <cell r="D19618" t="str">
            <v>104,56</v>
          </cell>
        </row>
        <row r="19619">
          <cell r="A19619" t="str">
            <v>1M.14.040.0020.l</v>
          </cell>
          <cell r="B19619" t="str">
            <v>- De76,1 x 2 mm</v>
          </cell>
          <cell r="C19619" t="str">
            <v>m</v>
          </cell>
          <cell r="D19619" t="str">
            <v>142,53</v>
          </cell>
        </row>
        <row r="19620">
          <cell r="A19620" t="str">
            <v>1M.14.040.0020.m</v>
          </cell>
          <cell r="B19620" t="str">
            <v>- De88,9 x 2 mm</v>
          </cell>
          <cell r="C19620" t="str">
            <v>m</v>
          </cell>
          <cell r="D19620" t="str">
            <v>182,36</v>
          </cell>
        </row>
        <row r="19621">
          <cell r="A19621" t="str">
            <v>1M.14.040.0030</v>
          </cell>
          <cell r="B19621" t="str">
            <v>Tubazioni in rame ricotto in rotoli con rivestimento esterno in PVC, complete di raccorderia, pezzi speciali, giunzioni, guarnizioni e staffaggi.</v>
          </cell>
          <cell r="C19621"/>
          <cell r="D19621"/>
        </row>
        <row r="19622">
          <cell r="A19622" t="str">
            <v>1M.14.040.0030.a</v>
          </cell>
          <cell r="B19622" t="str">
            <v>- De10 x 1 mm</v>
          </cell>
          <cell r="C19622" t="str">
            <v>m</v>
          </cell>
          <cell r="D19622" t="str">
            <v>6,14</v>
          </cell>
        </row>
        <row r="19623">
          <cell r="A19623" t="str">
            <v>1M.14.040.0030.b</v>
          </cell>
          <cell r="B19623" t="str">
            <v>- De12 x 1 mm</v>
          </cell>
          <cell r="C19623" t="str">
            <v>m</v>
          </cell>
          <cell r="D19623" t="str">
            <v>6,69</v>
          </cell>
        </row>
        <row r="19624">
          <cell r="A19624" t="str">
            <v>1M.14.040.0030.c</v>
          </cell>
          <cell r="B19624" t="str">
            <v>- De14 x 1 mm</v>
          </cell>
          <cell r="C19624" t="str">
            <v>m</v>
          </cell>
          <cell r="D19624" t="str">
            <v>8,44</v>
          </cell>
        </row>
        <row r="19625">
          <cell r="A19625" t="str">
            <v>1M.14.040.0030.d</v>
          </cell>
          <cell r="B19625" t="str">
            <v>- De16 x 1 mm</v>
          </cell>
          <cell r="C19625" t="str">
            <v>m</v>
          </cell>
          <cell r="D19625" t="str">
            <v>9,47</v>
          </cell>
        </row>
        <row r="19626">
          <cell r="A19626" t="str">
            <v>1M.14.040.0030.e</v>
          </cell>
          <cell r="B19626" t="str">
            <v>- De18 x 1 mm</v>
          </cell>
          <cell r="C19626" t="str">
            <v>m</v>
          </cell>
          <cell r="D19626" t="str">
            <v>11,20</v>
          </cell>
        </row>
        <row r="19627">
          <cell r="A19627" t="str">
            <v>1M.14.040.0030.f</v>
          </cell>
          <cell r="B19627" t="str">
            <v>- De22 x 1,5 mm</v>
          </cell>
          <cell r="C19627" t="str">
            <v>m</v>
          </cell>
          <cell r="D19627" t="str">
            <v>16,20</v>
          </cell>
        </row>
        <row r="19628">
          <cell r="A19628" t="str">
            <v>1M.14.040.0040</v>
          </cell>
          <cell r="B19628" t="str">
            <v>Tubazioni in rame ricotto in rotoli con rivestimento esterno in guaina isolante, complete di raccorderia, pezzi speciali, giunzioni, guarnizioni e staffaggi.</v>
          </cell>
          <cell r="C19628"/>
          <cell r="D19628"/>
        </row>
        <row r="19629">
          <cell r="A19629" t="str">
            <v>1M.14.040.0040.a</v>
          </cell>
          <cell r="B19629" t="str">
            <v>- De10 x 1 mm</v>
          </cell>
          <cell r="C19629" t="str">
            <v>m</v>
          </cell>
          <cell r="D19629" t="str">
            <v>8,53</v>
          </cell>
        </row>
        <row r="19630">
          <cell r="A19630" t="str">
            <v>1M.14.040.0040.b</v>
          </cell>
          <cell r="B19630" t="str">
            <v>- De12 x 1 mm</v>
          </cell>
          <cell r="C19630" t="str">
            <v>m</v>
          </cell>
          <cell r="D19630" t="str">
            <v>9,70</v>
          </cell>
        </row>
        <row r="19631">
          <cell r="A19631" t="str">
            <v>1M.14.040.0040.c</v>
          </cell>
          <cell r="B19631" t="str">
            <v>- De14 x 1 mm</v>
          </cell>
          <cell r="C19631" t="str">
            <v>m</v>
          </cell>
          <cell r="D19631" t="str">
            <v>11,86</v>
          </cell>
        </row>
        <row r="19632">
          <cell r="A19632" t="str">
            <v>1M.14.040.0040.d</v>
          </cell>
          <cell r="B19632" t="str">
            <v>- De16 x 1 mm</v>
          </cell>
          <cell r="C19632" t="str">
            <v>m</v>
          </cell>
          <cell r="D19632" t="str">
            <v>13,60</v>
          </cell>
        </row>
        <row r="19633">
          <cell r="A19633" t="str">
            <v>1M.14.040.0040.e</v>
          </cell>
          <cell r="B19633" t="str">
            <v>- De18 x 1 mm</v>
          </cell>
          <cell r="C19633" t="str">
            <v>m</v>
          </cell>
          <cell r="D19633" t="str">
            <v>15,70</v>
          </cell>
        </row>
        <row r="19634">
          <cell r="A19634" t="str">
            <v>1M.14.050</v>
          </cell>
          <cell r="B19634" t="str">
            <v>TUBAZIONI IN POLIETILENE AD ALTA DENSITA' (PEAD)</v>
          </cell>
          <cell r="C19634"/>
          <cell r="D19634"/>
        </row>
        <row r="19635">
          <cell r="A19635" t="str">
            <v>1M.14.050.0010</v>
          </cell>
          <cell r="B19635" t="str">
            <v>Tubazioni in pead per acqua potabile PE 80 UNI EN 12201 PN 8 - SDR 17, complete di raccorderia, pezzi speciali, giunzioni, guarnizioni e staffaggi.</v>
          </cell>
          <cell r="C19635"/>
          <cell r="D19635"/>
        </row>
        <row r="19636">
          <cell r="A19636" t="str">
            <v>1M.14.050.0010.a</v>
          </cell>
          <cell r="B19636" t="str">
            <v>- De50 x 3 mm</v>
          </cell>
          <cell r="C19636" t="str">
            <v>m</v>
          </cell>
          <cell r="D19636" t="str">
            <v>9,39</v>
          </cell>
        </row>
        <row r="19637">
          <cell r="A19637" t="str">
            <v>1M.14.050.0010.b</v>
          </cell>
          <cell r="B19637" t="str">
            <v>- De63 x 3,8 mm</v>
          </cell>
          <cell r="C19637" t="str">
            <v>m</v>
          </cell>
          <cell r="D19637" t="str">
            <v>10,32</v>
          </cell>
        </row>
        <row r="19638">
          <cell r="A19638" t="str">
            <v>1M.14.050.0010.c</v>
          </cell>
          <cell r="B19638" t="str">
            <v>- De75 x 4,5 mm</v>
          </cell>
          <cell r="C19638" t="str">
            <v>m</v>
          </cell>
          <cell r="D19638" t="str">
            <v>17,46</v>
          </cell>
        </row>
        <row r="19639">
          <cell r="A19639" t="str">
            <v>1M.14.050.0010.d</v>
          </cell>
          <cell r="B19639" t="str">
            <v>- De90 x 5,4 mm</v>
          </cell>
          <cell r="C19639" t="str">
            <v>m</v>
          </cell>
          <cell r="D19639" t="str">
            <v>19,03</v>
          </cell>
        </row>
        <row r="19640">
          <cell r="A19640" t="str">
            <v>1M.14.050.0010.e</v>
          </cell>
          <cell r="B19640" t="str">
            <v>- De110 x 6,6 mm</v>
          </cell>
          <cell r="C19640" t="str">
            <v>m</v>
          </cell>
          <cell r="D19640" t="str">
            <v>21,57</v>
          </cell>
        </row>
        <row r="19641">
          <cell r="A19641" t="str">
            <v>1M.14.050.0010.f</v>
          </cell>
          <cell r="B19641" t="str">
            <v>- De125 x 7,4 mm</v>
          </cell>
          <cell r="C19641" t="str">
            <v>m</v>
          </cell>
          <cell r="D19641" t="str">
            <v>26,15</v>
          </cell>
        </row>
        <row r="19642">
          <cell r="A19642" t="str">
            <v>1M.14.050.0010.g</v>
          </cell>
          <cell r="B19642" t="str">
            <v>- De140 x 8,3 mm</v>
          </cell>
          <cell r="C19642" t="str">
            <v>m</v>
          </cell>
          <cell r="D19642" t="str">
            <v>28,56</v>
          </cell>
        </row>
        <row r="19643">
          <cell r="A19643" t="str">
            <v>1M.14.050.0010.h</v>
          </cell>
          <cell r="B19643" t="str">
            <v>- De160 x 9,5 mm</v>
          </cell>
          <cell r="C19643" t="str">
            <v>m</v>
          </cell>
          <cell r="D19643" t="str">
            <v>32,20</v>
          </cell>
        </row>
        <row r="19644">
          <cell r="A19644" t="str">
            <v>1M.14.050.0010.i</v>
          </cell>
          <cell r="B19644" t="str">
            <v>- De180 x 10,5 mm</v>
          </cell>
          <cell r="C19644" t="str">
            <v>m</v>
          </cell>
          <cell r="D19644" t="str">
            <v>39,07</v>
          </cell>
        </row>
        <row r="19645">
          <cell r="A19645" t="str">
            <v>1M.14.050.0010.j</v>
          </cell>
          <cell r="B19645" t="str">
            <v>- De200 x 11,9 mm</v>
          </cell>
          <cell r="C19645" t="str">
            <v>m</v>
          </cell>
          <cell r="D19645" t="str">
            <v>43,74</v>
          </cell>
        </row>
        <row r="19646">
          <cell r="A19646" t="str">
            <v>1M.14.050.0010.k</v>
          </cell>
          <cell r="B19646" t="str">
            <v>- De225 x 13,4 mm</v>
          </cell>
          <cell r="C19646" t="str">
            <v>m</v>
          </cell>
          <cell r="D19646" t="str">
            <v>50,24</v>
          </cell>
        </row>
        <row r="19647">
          <cell r="A19647" t="str">
            <v>1M.14.050.0010.l</v>
          </cell>
          <cell r="B19647" t="str">
            <v>- De250 x 14,8 mm</v>
          </cell>
          <cell r="C19647" t="str">
            <v>m</v>
          </cell>
          <cell r="D19647" t="str">
            <v>59,99</v>
          </cell>
        </row>
        <row r="19648">
          <cell r="A19648" t="str">
            <v>1M.14.050.0010.m</v>
          </cell>
          <cell r="B19648" t="str">
            <v>- De280 x 16,6 mm</v>
          </cell>
          <cell r="C19648" t="str">
            <v>m</v>
          </cell>
          <cell r="D19648" t="str">
            <v>69,65</v>
          </cell>
        </row>
        <row r="19649">
          <cell r="A19649" t="str">
            <v>1M.14.050.0010.n</v>
          </cell>
          <cell r="B19649" t="str">
            <v>- De315 x 18,7 mm</v>
          </cell>
          <cell r="C19649" t="str">
            <v>m</v>
          </cell>
          <cell r="D19649" t="str">
            <v>82,34</v>
          </cell>
        </row>
        <row r="19650">
          <cell r="A19650" t="str">
            <v>1M.14.050.0020</v>
          </cell>
          <cell r="B19650" t="str">
            <v>Tubazioni in pead per acqua potabile PE 80 UNI EN 12201 PN 12,5 - SDR 11, complete di raccorderia, pezzi speciali, giunzioni, guarnizioni e staffaggi.</v>
          </cell>
          <cell r="C19650"/>
          <cell r="D19650"/>
        </row>
        <row r="19651">
          <cell r="A19651" t="str">
            <v>1M.14.050.0020.a</v>
          </cell>
          <cell r="B19651" t="str">
            <v>- De32 x 3,0 mm</v>
          </cell>
          <cell r="C19651" t="str">
            <v>m</v>
          </cell>
          <cell r="D19651" t="str">
            <v>8,82</v>
          </cell>
        </row>
        <row r="19652">
          <cell r="A19652" t="str">
            <v>1M.14.050.0020.b</v>
          </cell>
          <cell r="B19652" t="str">
            <v>- De40 x 3,7 mm</v>
          </cell>
          <cell r="C19652" t="str">
            <v>m</v>
          </cell>
          <cell r="D19652" t="str">
            <v>9,38</v>
          </cell>
        </row>
        <row r="19653">
          <cell r="A19653" t="str">
            <v>1M.14.050.0020.c</v>
          </cell>
          <cell r="B19653" t="str">
            <v>- De50 x 4,6 mm</v>
          </cell>
          <cell r="C19653" t="str">
            <v>m</v>
          </cell>
          <cell r="D19653" t="str">
            <v>10,13</v>
          </cell>
        </row>
        <row r="19654">
          <cell r="A19654" t="str">
            <v>1M.14.050.0020.d</v>
          </cell>
          <cell r="B19654" t="str">
            <v>- De63 x 5,8 mm</v>
          </cell>
          <cell r="C19654" t="str">
            <v>m</v>
          </cell>
          <cell r="D19654" t="str">
            <v>11,55</v>
          </cell>
        </row>
        <row r="19655">
          <cell r="A19655" t="str">
            <v>1M.14.050.0020.e</v>
          </cell>
          <cell r="B19655" t="str">
            <v>- De75 x 6,8 mm</v>
          </cell>
          <cell r="C19655" t="str">
            <v>m</v>
          </cell>
          <cell r="D19655" t="str">
            <v>19,13</v>
          </cell>
        </row>
        <row r="19656">
          <cell r="A19656" t="str">
            <v>1M.14.050.0020.f</v>
          </cell>
          <cell r="B19656" t="str">
            <v>- De90 x 8,2 mm</v>
          </cell>
          <cell r="C19656" t="str">
            <v>m</v>
          </cell>
          <cell r="D19656" t="str">
            <v>21,47</v>
          </cell>
        </row>
        <row r="19657">
          <cell r="A19657" t="str">
            <v>1M.14.050.0020.g</v>
          </cell>
          <cell r="B19657" t="str">
            <v>- De110 x 10,0 mm</v>
          </cell>
          <cell r="C19657" t="str">
            <v>m</v>
          </cell>
          <cell r="D19657" t="str">
            <v>25,20</v>
          </cell>
        </row>
        <row r="19658">
          <cell r="A19658" t="str">
            <v>1M.14.050.0020.h</v>
          </cell>
          <cell r="B19658" t="str">
            <v>- De125 x 11,4 mm</v>
          </cell>
          <cell r="C19658" t="str">
            <v>m</v>
          </cell>
          <cell r="D19658" t="str">
            <v>30,70</v>
          </cell>
        </row>
        <row r="19659">
          <cell r="A19659" t="str">
            <v>1M.14.050.0020.i</v>
          </cell>
          <cell r="B19659" t="str">
            <v>- De140 x 12,7 mm</v>
          </cell>
          <cell r="C19659" t="str">
            <v>m</v>
          </cell>
          <cell r="D19659" t="str">
            <v>34,23</v>
          </cell>
        </row>
        <row r="19660">
          <cell r="A19660" t="str">
            <v>1M.14.050.0020.j</v>
          </cell>
          <cell r="B19660" t="str">
            <v>- De160 x 14,6 mm</v>
          </cell>
          <cell r="C19660" t="str">
            <v>m</v>
          </cell>
          <cell r="D19660" t="str">
            <v>39,71</v>
          </cell>
        </row>
        <row r="19661">
          <cell r="A19661" t="str">
            <v>1M.14.050.0020.k</v>
          </cell>
          <cell r="B19661" t="str">
            <v>- De180 x 16,8 mm</v>
          </cell>
          <cell r="C19661" t="str">
            <v>m</v>
          </cell>
          <cell r="D19661" t="str">
            <v>48,57</v>
          </cell>
        </row>
        <row r="19662">
          <cell r="A19662" t="str">
            <v>1M.14.050.0020.l</v>
          </cell>
          <cell r="B19662" t="str">
            <v>- De200 x 18,2 mm</v>
          </cell>
          <cell r="C19662" t="str">
            <v>m</v>
          </cell>
          <cell r="D19662" t="str">
            <v>55,37</v>
          </cell>
        </row>
        <row r="19663">
          <cell r="A19663" t="str">
            <v>1M.14.050.0020.m</v>
          </cell>
          <cell r="B19663" t="str">
            <v>- De225 x 20,5 mm</v>
          </cell>
          <cell r="C19663" t="str">
            <v>m</v>
          </cell>
          <cell r="D19663" t="str">
            <v>64,92</v>
          </cell>
        </row>
        <row r="19664">
          <cell r="A19664" t="str">
            <v>1M.14.050.0020.n</v>
          </cell>
          <cell r="B19664" t="str">
            <v>- De250 x 22,7 mm</v>
          </cell>
          <cell r="C19664" t="str">
            <v>m</v>
          </cell>
          <cell r="D19664" t="str">
            <v>78,20</v>
          </cell>
        </row>
        <row r="19665">
          <cell r="A19665" t="str">
            <v>1M.14.050.0020.o</v>
          </cell>
          <cell r="B19665" t="str">
            <v>- De280 x 25,4 mm</v>
          </cell>
          <cell r="C19665" t="str">
            <v>m</v>
          </cell>
          <cell r="D19665" t="str">
            <v>92,40</v>
          </cell>
        </row>
        <row r="19666">
          <cell r="A19666" t="str">
            <v>1M.14.050.0020.p</v>
          </cell>
          <cell r="B19666" t="str">
            <v>- De315 x 28,6 mm</v>
          </cell>
          <cell r="C19666" t="str">
            <v>m</v>
          </cell>
          <cell r="D19666" t="str">
            <v>111,08</v>
          </cell>
        </row>
        <row r="19667">
          <cell r="A19667" t="str">
            <v>1M.14.050.0030</v>
          </cell>
          <cell r="B19667" t="str">
            <v>Tubazioni in pead per acqua potabile PE 80 UNI EN 12201 PN 20 - SDR 7,4, complete di raccorderia, pezzi speciali, giunzioni, guarnizioni e staffaggi.</v>
          </cell>
          <cell r="C19667"/>
          <cell r="D19667"/>
        </row>
        <row r="19668">
          <cell r="A19668" t="str">
            <v>1M.14.050.0030.a</v>
          </cell>
          <cell r="B19668" t="str">
            <v>- De20 x 3,0 mm</v>
          </cell>
          <cell r="C19668" t="str">
            <v>m</v>
          </cell>
          <cell r="D19668" t="str">
            <v>8,43</v>
          </cell>
        </row>
        <row r="19669">
          <cell r="A19669" t="str">
            <v>1M.14.050.0030.b</v>
          </cell>
          <cell r="B19669" t="str">
            <v>- De25 x 3,5 mm</v>
          </cell>
          <cell r="C19669" t="str">
            <v>m</v>
          </cell>
          <cell r="D19669" t="str">
            <v>8,68</v>
          </cell>
        </row>
        <row r="19670">
          <cell r="A19670" t="str">
            <v>1M.14.050.0030.c</v>
          </cell>
          <cell r="B19670" t="str">
            <v>- De32 x 4,4 mm</v>
          </cell>
          <cell r="C19670" t="str">
            <v>m</v>
          </cell>
          <cell r="D19670" t="str">
            <v>9,21</v>
          </cell>
        </row>
        <row r="19671">
          <cell r="A19671" t="str">
            <v>1M.14.050.0030.d</v>
          </cell>
          <cell r="B19671" t="str">
            <v>- De40 x 5,5 mm</v>
          </cell>
          <cell r="C19671" t="str">
            <v>m</v>
          </cell>
          <cell r="D19671" t="str">
            <v>10,01</v>
          </cell>
        </row>
        <row r="19672">
          <cell r="A19672" t="str">
            <v>1M.14.050.0030.e</v>
          </cell>
          <cell r="B19672" t="str">
            <v>- De50 x 6,9 mm</v>
          </cell>
          <cell r="C19672" t="str">
            <v>m</v>
          </cell>
          <cell r="D19672" t="str">
            <v>11,14</v>
          </cell>
        </row>
        <row r="19673">
          <cell r="A19673" t="str">
            <v>1M.14.050.0030.f</v>
          </cell>
          <cell r="B19673" t="str">
            <v>- De63 x 8,6 mm</v>
          </cell>
          <cell r="C19673" t="str">
            <v>m</v>
          </cell>
          <cell r="D19673" t="str">
            <v>13,08</v>
          </cell>
        </row>
        <row r="19674">
          <cell r="A19674" t="str">
            <v>1M.14.050.0030.g</v>
          </cell>
          <cell r="B19674" t="str">
            <v>- De75 x 10,3 mm</v>
          </cell>
          <cell r="C19674" t="str">
            <v>m</v>
          </cell>
          <cell r="D19674" t="str">
            <v>21,41</v>
          </cell>
        </row>
        <row r="19675">
          <cell r="A19675" t="str">
            <v>1M.14.050.0030.h</v>
          </cell>
          <cell r="B19675" t="str">
            <v>- De90 x 12,3 mm</v>
          </cell>
          <cell r="C19675" t="str">
            <v>m</v>
          </cell>
          <cell r="D19675" t="str">
            <v>24,67</v>
          </cell>
        </row>
        <row r="19676">
          <cell r="A19676" t="str">
            <v>1M.14.050.0030.i</v>
          </cell>
          <cell r="B19676" t="str">
            <v>- De110 x 15,1 mm</v>
          </cell>
          <cell r="C19676" t="str">
            <v>m</v>
          </cell>
          <cell r="D19676" t="str">
            <v>30,05</v>
          </cell>
        </row>
        <row r="19677">
          <cell r="A19677" t="str">
            <v>1M.14.050.0030.j</v>
          </cell>
          <cell r="B19677" t="str">
            <v>- De125 x 17,1 mm</v>
          </cell>
          <cell r="C19677" t="str">
            <v>m</v>
          </cell>
          <cell r="D19677" t="str">
            <v>37,50</v>
          </cell>
        </row>
        <row r="19678">
          <cell r="A19678" t="str">
            <v>1M.14.050.0030.k</v>
          </cell>
          <cell r="B19678" t="str">
            <v>- De140 x 19,2 mm</v>
          </cell>
          <cell r="C19678" t="str">
            <v>m</v>
          </cell>
          <cell r="D19678" t="str">
            <v>42,86</v>
          </cell>
        </row>
        <row r="19679">
          <cell r="A19679" t="str">
            <v>1M.14.050.0030.l</v>
          </cell>
          <cell r="B19679" t="str">
            <v>- De160 x 21,9 mm</v>
          </cell>
          <cell r="C19679" t="str">
            <v>m</v>
          </cell>
          <cell r="D19679" t="str">
            <v>50,79</v>
          </cell>
        </row>
        <row r="19680">
          <cell r="A19680" t="str">
            <v>1M.14.050.0030.m</v>
          </cell>
          <cell r="B19680" t="str">
            <v>- De180 x 24,6 mm</v>
          </cell>
          <cell r="C19680" t="str">
            <v>m</v>
          </cell>
          <cell r="D19680" t="str">
            <v>62,58</v>
          </cell>
        </row>
        <row r="19681">
          <cell r="A19681" t="str">
            <v>1M.14.050.0030.n</v>
          </cell>
          <cell r="B19681" t="str">
            <v>- De200 x 27,4 mm</v>
          </cell>
          <cell r="C19681" t="str">
            <v>m</v>
          </cell>
          <cell r="D19681" t="str">
            <v>72,78</v>
          </cell>
        </row>
        <row r="19682">
          <cell r="A19682" t="str">
            <v>1M.14.050.0030.o</v>
          </cell>
          <cell r="B19682" t="str">
            <v>- De225 x 30,8 mm</v>
          </cell>
          <cell r="C19682" t="str">
            <v>m</v>
          </cell>
          <cell r="D19682" t="str">
            <v>86,96</v>
          </cell>
        </row>
        <row r="19683">
          <cell r="A19683" t="str">
            <v>1M.14.050.0030.p</v>
          </cell>
          <cell r="B19683" t="str">
            <v>- De250 x 34,2 mm</v>
          </cell>
          <cell r="C19683" t="str">
            <v>m</v>
          </cell>
          <cell r="D19683" t="str">
            <v>105,45</v>
          </cell>
        </row>
        <row r="19684">
          <cell r="A19684" t="str">
            <v>1M.14.050.0030.q</v>
          </cell>
          <cell r="B19684" t="str">
            <v>- De280 x 38,3 mm</v>
          </cell>
          <cell r="C19684" t="str">
            <v>m</v>
          </cell>
          <cell r="D19684" t="str">
            <v>126,67</v>
          </cell>
        </row>
        <row r="19685">
          <cell r="A19685" t="str">
            <v>1M.14.050.0030.r</v>
          </cell>
          <cell r="B19685" t="str">
            <v>- De315 x 43,1 mm</v>
          </cell>
          <cell r="C19685" t="str">
            <v>m</v>
          </cell>
          <cell r="D19685" t="str">
            <v>154,41</v>
          </cell>
        </row>
        <row r="19686">
          <cell r="A19686" t="str">
            <v>1M.14.050.0040</v>
          </cell>
          <cell r="B19686" t="str">
            <v>Tubazioni in pead per acqua potabile PE 100 UNI EN 12201 PN 10 - SDR 17, complete di raccorderia, pezzi speciali, giunzioni, guarnizioni e staffaggi.</v>
          </cell>
          <cell r="C19686"/>
          <cell r="D19686"/>
        </row>
        <row r="19687">
          <cell r="A19687" t="str">
            <v>1M.14.050.0040.a</v>
          </cell>
          <cell r="B19687" t="str">
            <v>- De50 x 3,0 mm</v>
          </cell>
          <cell r="C19687" t="str">
            <v>m</v>
          </cell>
          <cell r="D19687" t="str">
            <v>9,50</v>
          </cell>
        </row>
        <row r="19688">
          <cell r="A19688" t="str">
            <v>1M.14.050.0040.b</v>
          </cell>
          <cell r="B19688" t="str">
            <v>- De63 x 3,8 mm</v>
          </cell>
          <cell r="C19688" t="str">
            <v>m</v>
          </cell>
          <cell r="D19688" t="str">
            <v>10,52</v>
          </cell>
        </row>
        <row r="19689">
          <cell r="A19689" t="str">
            <v>1M.14.050.0040.c</v>
          </cell>
          <cell r="B19689" t="str">
            <v>- De75 x 4,5 mm</v>
          </cell>
          <cell r="C19689" t="str">
            <v>m</v>
          </cell>
          <cell r="D19689" t="str">
            <v>17,72</v>
          </cell>
        </row>
        <row r="19690">
          <cell r="A19690" t="str">
            <v>1M.14.050.0040.d</v>
          </cell>
          <cell r="B19690" t="str">
            <v>- De90 x 5,4 mm</v>
          </cell>
          <cell r="C19690" t="str">
            <v>m</v>
          </cell>
          <cell r="D19690" t="str">
            <v>19,38</v>
          </cell>
        </row>
        <row r="19691">
          <cell r="A19691" t="str">
            <v>1M.14.050.0040.e</v>
          </cell>
          <cell r="B19691" t="str">
            <v>- De110 x 6,6 mm</v>
          </cell>
          <cell r="C19691" t="str">
            <v>m</v>
          </cell>
          <cell r="D19691" t="str">
            <v>22,10</v>
          </cell>
        </row>
        <row r="19692">
          <cell r="A19692" t="str">
            <v>1M.14.050.0040.f</v>
          </cell>
          <cell r="B19692" t="str">
            <v>- De125 x 7,4 mm</v>
          </cell>
          <cell r="C19692" t="str">
            <v>m</v>
          </cell>
          <cell r="D19692" t="str">
            <v>26,73</v>
          </cell>
        </row>
        <row r="19693">
          <cell r="A19693" t="str">
            <v>1M.14.050.0040.g</v>
          </cell>
          <cell r="B19693" t="str">
            <v>- De140 x 8,3 mm</v>
          </cell>
          <cell r="C19693" t="str">
            <v>m</v>
          </cell>
          <cell r="D19693" t="str">
            <v>29,34</v>
          </cell>
        </row>
        <row r="19694">
          <cell r="A19694" t="str">
            <v>1M.14.050.0040.h</v>
          </cell>
          <cell r="B19694" t="str">
            <v>- De160 x 9,5 mm</v>
          </cell>
          <cell r="C19694" t="str">
            <v>m</v>
          </cell>
          <cell r="D19694" t="str">
            <v>33,21</v>
          </cell>
        </row>
        <row r="19695">
          <cell r="A19695" t="str">
            <v>1M.14.050.0040.i</v>
          </cell>
          <cell r="B19695" t="str">
            <v>- De180 x 10,7 mm</v>
          </cell>
          <cell r="C19695" t="str">
            <v>m</v>
          </cell>
          <cell r="D19695" t="str">
            <v>40,39</v>
          </cell>
        </row>
        <row r="19696">
          <cell r="A19696" t="str">
            <v>1M.14.050.0040.j</v>
          </cell>
          <cell r="B19696" t="str">
            <v>- De200 x 11,9 mm</v>
          </cell>
          <cell r="C19696" t="str">
            <v>m</v>
          </cell>
          <cell r="D19696" t="str">
            <v>45,31</v>
          </cell>
        </row>
        <row r="19697">
          <cell r="A19697" t="str">
            <v>1M.14.050.0040.k</v>
          </cell>
          <cell r="B19697" t="str">
            <v>- De225 x 13,4 mm</v>
          </cell>
          <cell r="C19697" t="str">
            <v>m</v>
          </cell>
          <cell r="D19697" t="str">
            <v>52,22</v>
          </cell>
        </row>
        <row r="19698">
          <cell r="A19698" t="str">
            <v>1M.14.050.0040.l</v>
          </cell>
          <cell r="B19698" t="str">
            <v>- De250 x 14,8 mm</v>
          </cell>
          <cell r="C19698" t="str">
            <v>m</v>
          </cell>
          <cell r="D19698" t="str">
            <v>62,47</v>
          </cell>
        </row>
        <row r="19699">
          <cell r="A19699" t="str">
            <v>1M.14.050.0040.m</v>
          </cell>
          <cell r="B19699" t="str">
            <v>- De280 x 16,6 mm</v>
          </cell>
          <cell r="C19699" t="str">
            <v>m</v>
          </cell>
          <cell r="D19699" t="str">
            <v>72,77</v>
          </cell>
        </row>
        <row r="19700">
          <cell r="A19700" t="str">
            <v>1M.14.050.0040.n</v>
          </cell>
          <cell r="B19700" t="str">
            <v>- De315 x 18,7 mm</v>
          </cell>
          <cell r="C19700" t="str">
            <v>m</v>
          </cell>
          <cell r="D19700" t="str">
            <v>86,30</v>
          </cell>
        </row>
        <row r="19701">
          <cell r="A19701" t="str">
            <v>1M.14.050.0050</v>
          </cell>
          <cell r="B19701" t="str">
            <v>Tubazioni in pead per acqua potabile PE 100 UNI EN 12201 PN 16 - SDR 11, complete di raccorderia, pezzi speciali, giunzioni, guarnizioni e staffaggi.</v>
          </cell>
          <cell r="C19701"/>
          <cell r="D19701"/>
        </row>
        <row r="19702">
          <cell r="A19702" t="str">
            <v>1M.14.050.0050.a</v>
          </cell>
          <cell r="B19702" t="str">
            <v>- De32 x 3,0 mm</v>
          </cell>
          <cell r="C19702" t="str">
            <v>m</v>
          </cell>
          <cell r="D19702" t="str">
            <v>8,88</v>
          </cell>
        </row>
        <row r="19703">
          <cell r="A19703" t="str">
            <v>1M.14.050.0050.b</v>
          </cell>
          <cell r="B19703" t="str">
            <v>- De40 x 3,7 mm</v>
          </cell>
          <cell r="C19703" t="str">
            <v>m</v>
          </cell>
          <cell r="D19703" t="str">
            <v>9,49</v>
          </cell>
        </row>
        <row r="19704">
          <cell r="A19704" t="str">
            <v>1M.14.050.0050.c</v>
          </cell>
          <cell r="B19704" t="str">
            <v>- De50 x 4,6 mm</v>
          </cell>
          <cell r="C19704" t="str">
            <v>m</v>
          </cell>
          <cell r="D19704" t="str">
            <v>10,32</v>
          </cell>
        </row>
        <row r="19705">
          <cell r="A19705" t="str">
            <v>1M.14.050.0050.d</v>
          </cell>
          <cell r="B19705" t="str">
            <v>- De63 x 5,8 mm</v>
          </cell>
          <cell r="C19705" t="str">
            <v>m</v>
          </cell>
          <cell r="D19705" t="str">
            <v>11,81</v>
          </cell>
        </row>
        <row r="19706">
          <cell r="A19706" t="str">
            <v>1M.14.050.0050.e</v>
          </cell>
          <cell r="B19706" t="str">
            <v>- De75 x 6,8 mm</v>
          </cell>
          <cell r="C19706" t="str">
            <v>m</v>
          </cell>
          <cell r="D19706" t="str">
            <v>19,47</v>
          </cell>
        </row>
        <row r="19707">
          <cell r="A19707" t="str">
            <v>1M.14.050.0050.f</v>
          </cell>
          <cell r="B19707" t="str">
            <v>- De90 x 8,2 mm</v>
          </cell>
          <cell r="C19707" t="str">
            <v>m</v>
          </cell>
          <cell r="D19707" t="str">
            <v>21,93</v>
          </cell>
        </row>
        <row r="19708">
          <cell r="A19708" t="str">
            <v>1M.14.050.0050.g</v>
          </cell>
          <cell r="B19708" t="str">
            <v>- De110 x 10,0 mm</v>
          </cell>
          <cell r="C19708" t="str">
            <v>m</v>
          </cell>
          <cell r="D19708" t="str">
            <v>25,88</v>
          </cell>
        </row>
        <row r="19709">
          <cell r="A19709" t="str">
            <v>1M.14.050.0050.h</v>
          </cell>
          <cell r="B19709" t="str">
            <v>- De125 x 11,4 mm</v>
          </cell>
          <cell r="C19709" t="str">
            <v>m</v>
          </cell>
          <cell r="D19709" t="str">
            <v>31,68</v>
          </cell>
        </row>
        <row r="19710">
          <cell r="A19710" t="str">
            <v>1M.14.050.0050.i</v>
          </cell>
          <cell r="B19710" t="str">
            <v>- De140 x 12,7 mm</v>
          </cell>
          <cell r="C19710" t="str">
            <v>m</v>
          </cell>
          <cell r="D19710" t="str">
            <v>35,35</v>
          </cell>
        </row>
        <row r="19711">
          <cell r="A19711" t="str">
            <v>1M.14.050.0050.j</v>
          </cell>
          <cell r="B19711" t="str">
            <v>- De160 x 14,6 mm</v>
          </cell>
          <cell r="C19711" t="str">
            <v>m</v>
          </cell>
          <cell r="D19711" t="str">
            <v>41,22</v>
          </cell>
        </row>
        <row r="19712">
          <cell r="A19712" t="str">
            <v>1M.14.050.0050.k</v>
          </cell>
          <cell r="B19712" t="str">
            <v>- De180 x 16,4 mm</v>
          </cell>
          <cell r="C19712" t="str">
            <v>m</v>
          </cell>
          <cell r="D19712" t="str">
            <v>50,45</v>
          </cell>
        </row>
        <row r="19713">
          <cell r="A19713" t="str">
            <v>1M.14.050.0050.l</v>
          </cell>
          <cell r="B19713" t="str">
            <v>- De200 x 18,2 mm</v>
          </cell>
          <cell r="C19713" t="str">
            <v>m</v>
          </cell>
          <cell r="D19713" t="str">
            <v>57,71</v>
          </cell>
        </row>
        <row r="19714">
          <cell r="A19714" t="str">
            <v>1M.14.050.0050.m</v>
          </cell>
          <cell r="B19714" t="str">
            <v>- De225 x 20,5 mm</v>
          </cell>
          <cell r="C19714" t="str">
            <v>m</v>
          </cell>
          <cell r="D19714" t="str">
            <v>67,89</v>
          </cell>
        </row>
        <row r="19715">
          <cell r="A19715" t="str">
            <v>1M.14.050.0050.n</v>
          </cell>
          <cell r="B19715" t="str">
            <v>- De250 x 22,7 mm</v>
          </cell>
          <cell r="C19715" t="str">
            <v>m</v>
          </cell>
          <cell r="D19715" t="str">
            <v>81,86</v>
          </cell>
        </row>
        <row r="19716">
          <cell r="A19716" t="str">
            <v>1M.14.050.0050.o</v>
          </cell>
          <cell r="B19716" t="str">
            <v>- De280 x 25,4 mm</v>
          </cell>
          <cell r="C19716" t="str">
            <v>m</v>
          </cell>
          <cell r="D19716" t="str">
            <v>96,98</v>
          </cell>
        </row>
        <row r="19717">
          <cell r="A19717" t="str">
            <v>1M.14.050.0050.p</v>
          </cell>
          <cell r="B19717" t="str">
            <v>- De315 x 28,6 mm</v>
          </cell>
          <cell r="C19717" t="str">
            <v>m</v>
          </cell>
          <cell r="D19717" t="str">
            <v>116,89</v>
          </cell>
        </row>
        <row r="19718">
          <cell r="A19718" t="str">
            <v>1M.14.050.0060</v>
          </cell>
          <cell r="B19718" t="str">
            <v>Tubazioni in pead per acqua potabile PE 100 UNI EN 12201 PN 25 - SDR 7,4, complete di raccorderia, pezzi speciali, giunzioni, guarnizioni e staffaggi.</v>
          </cell>
          <cell r="C19718"/>
          <cell r="D19718"/>
        </row>
        <row r="19719">
          <cell r="A19719" t="str">
            <v>1M.14.050.0060.a</v>
          </cell>
          <cell r="B19719" t="str">
            <v>- De20 x 3,0 mm</v>
          </cell>
          <cell r="C19719" t="str">
            <v>m</v>
          </cell>
          <cell r="D19719" t="str">
            <v>8,45</v>
          </cell>
        </row>
        <row r="19720">
          <cell r="A19720" t="str">
            <v>1M.14.050.0060.b</v>
          </cell>
          <cell r="B19720" t="str">
            <v>- De25 x 3,5 mm</v>
          </cell>
          <cell r="C19720" t="str">
            <v>m</v>
          </cell>
          <cell r="D19720" t="str">
            <v>8,71</v>
          </cell>
        </row>
        <row r="19721">
          <cell r="A19721" t="str">
            <v>1M.14.050.0060.c</v>
          </cell>
          <cell r="B19721" t="str">
            <v>- De32 x 4,4 mm</v>
          </cell>
          <cell r="C19721" t="str">
            <v>m</v>
          </cell>
          <cell r="D19721" t="str">
            <v>9,33</v>
          </cell>
        </row>
        <row r="19722">
          <cell r="A19722" t="str">
            <v>1M.14.050.0060.d</v>
          </cell>
          <cell r="B19722" t="str">
            <v>- De40 x 5,5 mm</v>
          </cell>
          <cell r="C19722" t="str">
            <v>m</v>
          </cell>
          <cell r="D19722" t="str">
            <v>10,14</v>
          </cell>
        </row>
        <row r="19723">
          <cell r="A19723" t="str">
            <v>1M.14.050.0060.e</v>
          </cell>
          <cell r="B19723" t="str">
            <v>- De50 x 6,9 mm</v>
          </cell>
          <cell r="C19723" t="str">
            <v>m</v>
          </cell>
          <cell r="D19723" t="str">
            <v>11,39</v>
          </cell>
        </row>
        <row r="19724">
          <cell r="A19724" t="str">
            <v>1M.14.050.0060.f</v>
          </cell>
          <cell r="B19724" t="str">
            <v>- De63 x 8,6 mm</v>
          </cell>
          <cell r="C19724" t="str">
            <v>m</v>
          </cell>
          <cell r="D19724" t="str">
            <v>13,46</v>
          </cell>
        </row>
        <row r="19725">
          <cell r="A19725" t="str">
            <v>1M.14.050.0060.g</v>
          </cell>
          <cell r="B19725" t="str">
            <v>- De75 x 10,3 mm</v>
          </cell>
          <cell r="C19725" t="str">
            <v>m</v>
          </cell>
          <cell r="D19725" t="str">
            <v>21,91</v>
          </cell>
        </row>
        <row r="19726">
          <cell r="A19726" t="str">
            <v>1M.14.050.0060.h</v>
          </cell>
          <cell r="B19726" t="str">
            <v>- De90 x 12,3 mm</v>
          </cell>
          <cell r="C19726" t="str">
            <v>m</v>
          </cell>
          <cell r="D19726" t="str">
            <v>25,33</v>
          </cell>
        </row>
        <row r="19727">
          <cell r="A19727" t="str">
            <v>1M.14.050.0060.i</v>
          </cell>
          <cell r="B19727" t="str">
            <v>- De110 x 15,1 mm</v>
          </cell>
          <cell r="C19727" t="str">
            <v>m</v>
          </cell>
          <cell r="D19727" t="str">
            <v>31,09</v>
          </cell>
        </row>
        <row r="19728">
          <cell r="A19728" t="str">
            <v>1M.14.050.0060.j</v>
          </cell>
          <cell r="B19728" t="str">
            <v>- De125 x 17,1 mm</v>
          </cell>
          <cell r="C19728" t="str">
            <v>m</v>
          </cell>
          <cell r="D19728" t="str">
            <v>38,84</v>
          </cell>
        </row>
        <row r="19729">
          <cell r="A19729" t="str">
            <v>1M.14.050.0060.k</v>
          </cell>
          <cell r="B19729" t="str">
            <v>- De140 x 19,2 mm</v>
          </cell>
          <cell r="C19729" t="str">
            <v>m</v>
          </cell>
          <cell r="D19729" t="str">
            <v>44,52</v>
          </cell>
        </row>
        <row r="19730">
          <cell r="A19730" t="str">
            <v>1M.14.050.0060.l</v>
          </cell>
          <cell r="B19730" t="str">
            <v>- De160 x 21,9 mm</v>
          </cell>
          <cell r="C19730" t="str">
            <v>m</v>
          </cell>
          <cell r="D19730" t="str">
            <v>52,95</v>
          </cell>
        </row>
        <row r="19731">
          <cell r="A19731" t="str">
            <v>1M.14.050.0060.m</v>
          </cell>
          <cell r="B19731" t="str">
            <v>- De180 x 24,6 mm</v>
          </cell>
          <cell r="C19731" t="str">
            <v>m</v>
          </cell>
          <cell r="D19731" t="str">
            <v>65,33</v>
          </cell>
        </row>
        <row r="19732">
          <cell r="A19732" t="str">
            <v>1M.14.050.0060.n</v>
          </cell>
          <cell r="B19732" t="str">
            <v>- De200 x 27,4 mm</v>
          </cell>
          <cell r="C19732" t="str">
            <v>m</v>
          </cell>
          <cell r="D19732" t="str">
            <v>76,19</v>
          </cell>
        </row>
        <row r="19733">
          <cell r="A19733" t="str">
            <v>1M.14.050.0060.o</v>
          </cell>
          <cell r="B19733" t="str">
            <v>- De225 x 30,8 mm</v>
          </cell>
          <cell r="C19733" t="str">
            <v>m</v>
          </cell>
          <cell r="D19733" t="str">
            <v>91,22</v>
          </cell>
        </row>
        <row r="19734">
          <cell r="A19734" t="str">
            <v>1M.14.050.0060.p</v>
          </cell>
          <cell r="B19734" t="str">
            <v>- De250 x 34,2 mm</v>
          </cell>
          <cell r="C19734" t="str">
            <v>m</v>
          </cell>
          <cell r="D19734" t="str">
            <v>110,79</v>
          </cell>
        </row>
        <row r="19735">
          <cell r="A19735" t="str">
            <v>1M.14.050.0060.q</v>
          </cell>
          <cell r="B19735" t="str">
            <v>- De280 x 38,3 mm</v>
          </cell>
          <cell r="C19735" t="str">
            <v>m</v>
          </cell>
          <cell r="D19735" t="str">
            <v>133,25</v>
          </cell>
        </row>
        <row r="19736">
          <cell r="A19736" t="str">
            <v>1M.14.050.0060.r</v>
          </cell>
          <cell r="B19736" t="str">
            <v>- De315 x 43,1 mm</v>
          </cell>
          <cell r="C19736" t="str">
            <v>m</v>
          </cell>
          <cell r="D19736" t="str">
            <v>162,82</v>
          </cell>
        </row>
        <row r="19737">
          <cell r="A19737" t="str">
            <v>1M.14.050.0070</v>
          </cell>
          <cell r="B19737" t="str">
            <v>Tubazioni in pead per metano PE 80 UNI EN 1555 tipo 316 S 8 - SDR 17,6 MOP 3 (massima pressione operativa in bar), complete di raccorderia, pezzi speciali, giunzioni, guarnizioni e staffaggi.</v>
          </cell>
          <cell r="C19737"/>
          <cell r="D19737"/>
        </row>
        <row r="19738">
          <cell r="A19738" t="str">
            <v>1M.14.050.0070.a</v>
          </cell>
          <cell r="B19738" t="str">
            <v>- De40 x 3,0 mm</v>
          </cell>
          <cell r="C19738" t="str">
            <v>m</v>
          </cell>
          <cell r="D19738" t="str">
            <v>9,13</v>
          </cell>
        </row>
        <row r="19739">
          <cell r="A19739" t="str">
            <v>1M.14.050.0070.b</v>
          </cell>
          <cell r="B19739" t="str">
            <v>- De50 x 3,0 mm</v>
          </cell>
          <cell r="C19739" t="str">
            <v>m</v>
          </cell>
          <cell r="D19739" t="str">
            <v>9,54</v>
          </cell>
        </row>
        <row r="19740">
          <cell r="A19740" t="str">
            <v>1M.14.050.0070.c</v>
          </cell>
          <cell r="B19740" t="str">
            <v>- De63 x 3,6 mm</v>
          </cell>
          <cell r="C19740" t="str">
            <v>m</v>
          </cell>
          <cell r="D19740" t="str">
            <v>10,46</v>
          </cell>
        </row>
        <row r="19741">
          <cell r="A19741" t="str">
            <v>1M.14.050.0070.d</v>
          </cell>
          <cell r="B19741" t="str">
            <v>- De75 x 4,3 mm</v>
          </cell>
          <cell r="C19741" t="str">
            <v>m</v>
          </cell>
          <cell r="D19741" t="str">
            <v>11,56</v>
          </cell>
        </row>
        <row r="19742">
          <cell r="A19742" t="str">
            <v>1M.14.050.0070.e</v>
          </cell>
          <cell r="B19742" t="str">
            <v>- De90 x 5,2 mm</v>
          </cell>
          <cell r="C19742" t="str">
            <v>m</v>
          </cell>
          <cell r="D19742" t="str">
            <v>19,34</v>
          </cell>
        </row>
        <row r="19743">
          <cell r="A19743" t="str">
            <v>1M.14.050.0070.f</v>
          </cell>
          <cell r="B19743" t="str">
            <v>- De110 x 6,3 mm</v>
          </cell>
          <cell r="C19743" t="str">
            <v>m</v>
          </cell>
          <cell r="D19743" t="str">
            <v>21,96</v>
          </cell>
        </row>
        <row r="19744">
          <cell r="A19744" t="str">
            <v>1M.14.050.0070.g</v>
          </cell>
          <cell r="B19744" t="str">
            <v>- De125 x 7,1 mm</v>
          </cell>
          <cell r="C19744" t="str">
            <v>m</v>
          </cell>
          <cell r="D19744" t="str">
            <v>24,05</v>
          </cell>
        </row>
        <row r="19745">
          <cell r="A19745" t="str">
            <v>1M.14.050.0070.h</v>
          </cell>
          <cell r="B19745" t="str">
            <v>- De140 x 8,0 mm</v>
          </cell>
          <cell r="C19745" t="str">
            <v>m</v>
          </cell>
          <cell r="D19745" t="str">
            <v>29,27</v>
          </cell>
        </row>
        <row r="19746">
          <cell r="A19746" t="str">
            <v>1M.14.050.0070.i</v>
          </cell>
          <cell r="B19746" t="str">
            <v>- De160 x 9,1 mm</v>
          </cell>
          <cell r="C19746" t="str">
            <v>m</v>
          </cell>
          <cell r="D19746" t="str">
            <v>33,24</v>
          </cell>
        </row>
        <row r="19747">
          <cell r="A19747" t="str">
            <v>1M.14.050.0070.j</v>
          </cell>
          <cell r="B19747" t="str">
            <v>- De180 x 10,3 mm</v>
          </cell>
          <cell r="C19747" t="str">
            <v>m</v>
          </cell>
          <cell r="D19747" t="str">
            <v>37,53</v>
          </cell>
        </row>
        <row r="19748">
          <cell r="A19748" t="str">
            <v>1M.14.050.0070.k</v>
          </cell>
          <cell r="B19748" t="str">
            <v>- De200 x 11,4 mm</v>
          </cell>
          <cell r="C19748" t="str">
            <v>m</v>
          </cell>
          <cell r="D19748" t="str">
            <v>45,31</v>
          </cell>
        </row>
        <row r="19749">
          <cell r="A19749" t="str">
            <v>1M.14.050.0070.l</v>
          </cell>
          <cell r="B19749" t="str">
            <v>- De225 x 12,9 mm</v>
          </cell>
          <cell r="C19749" t="str">
            <v>m</v>
          </cell>
          <cell r="D19749" t="str">
            <v>52,09</v>
          </cell>
        </row>
        <row r="19750">
          <cell r="A19750" t="str">
            <v>1M.14.050.0070.m</v>
          </cell>
          <cell r="B19750" t="str">
            <v>- De250 x 14,2 mm</v>
          </cell>
          <cell r="C19750" t="str">
            <v>m</v>
          </cell>
          <cell r="D19750" t="str">
            <v>59,95</v>
          </cell>
        </row>
        <row r="19751">
          <cell r="A19751" t="str">
            <v>1M.14.050.0070.n</v>
          </cell>
          <cell r="B19751" t="str">
            <v>- De280 x 16,0 mm</v>
          </cell>
          <cell r="C19751" t="str">
            <v>m</v>
          </cell>
          <cell r="D19751" t="str">
            <v>72,93</v>
          </cell>
        </row>
        <row r="19752">
          <cell r="A19752" t="str">
            <v>1M.14.050.0070.o</v>
          </cell>
          <cell r="B19752" t="str">
            <v>- De315 x 17,9 mm</v>
          </cell>
          <cell r="C19752" t="str">
            <v>m</v>
          </cell>
          <cell r="D19752" t="str">
            <v>86,34</v>
          </cell>
        </row>
        <row r="19753">
          <cell r="A19753" t="str">
            <v>1M.14.050.0080</v>
          </cell>
          <cell r="B19753" t="str">
            <v>Tubazioni in pead per metano PE 80 UNI EN 1555 tipo 316 S 5 - SDR 11 MOP 5 (massima pressione operativa in bar), complete di raccorderia, pezzi speciali, giunzioni, guarnizioni e staffaggi.</v>
          </cell>
          <cell r="C19753"/>
          <cell r="D19753"/>
        </row>
        <row r="19754">
          <cell r="A19754" t="str">
            <v>1M.14.050.0080.a</v>
          </cell>
          <cell r="B19754" t="str">
            <v>- De20 x 3,0 mm</v>
          </cell>
          <cell r="C19754" t="str">
            <v>m</v>
          </cell>
          <cell r="D19754" t="str">
            <v>8,45</v>
          </cell>
        </row>
        <row r="19755">
          <cell r="A19755" t="str">
            <v>1M.14.050.0080.b</v>
          </cell>
          <cell r="B19755" t="str">
            <v>- De25 x 3,0 mm</v>
          </cell>
          <cell r="C19755" t="str">
            <v>m</v>
          </cell>
          <cell r="D19755" t="str">
            <v>8,59</v>
          </cell>
        </row>
        <row r="19756">
          <cell r="A19756" t="str">
            <v>1M.14.050.0080.c</v>
          </cell>
          <cell r="B19756" t="str">
            <v>- De32 x 3,6 mm</v>
          </cell>
          <cell r="C19756" t="str">
            <v>m</v>
          </cell>
          <cell r="D19756" t="str">
            <v>8,88</v>
          </cell>
        </row>
        <row r="19757">
          <cell r="A19757" t="str">
            <v>1M.14.050.0080.d</v>
          </cell>
          <cell r="B19757" t="str">
            <v>- De40 x 3,7 mm</v>
          </cell>
          <cell r="C19757" t="str">
            <v>m</v>
          </cell>
          <cell r="D19757" t="str">
            <v>9,49</v>
          </cell>
        </row>
        <row r="19758">
          <cell r="A19758" t="str">
            <v>1M.14.050.0080.e</v>
          </cell>
          <cell r="B19758" t="str">
            <v>- De50 x 4,6 mm</v>
          </cell>
          <cell r="C19758" t="str">
            <v>m</v>
          </cell>
          <cell r="D19758" t="str">
            <v>10,29</v>
          </cell>
        </row>
        <row r="19759">
          <cell r="A19759" t="str">
            <v>1M.14.050.0080.f</v>
          </cell>
          <cell r="B19759" t="str">
            <v>- De63 x 5,8 mm</v>
          </cell>
          <cell r="C19759" t="str">
            <v>m</v>
          </cell>
          <cell r="D19759" t="str">
            <v>11,77</v>
          </cell>
        </row>
        <row r="19760">
          <cell r="A19760" t="str">
            <v>1M.14.050.0080.g</v>
          </cell>
          <cell r="B19760" t="str">
            <v>- De75 x 6,8 mm</v>
          </cell>
          <cell r="C19760" t="str">
            <v>m</v>
          </cell>
          <cell r="D19760" t="str">
            <v>13,46</v>
          </cell>
        </row>
        <row r="19761">
          <cell r="A19761" t="str">
            <v>1M.14.050.0080.h</v>
          </cell>
          <cell r="B19761" t="str">
            <v>- De90 x 8,2 mm</v>
          </cell>
          <cell r="C19761" t="str">
            <v>m</v>
          </cell>
          <cell r="D19761" t="str">
            <v>21,99</v>
          </cell>
        </row>
        <row r="19762">
          <cell r="A19762" t="str">
            <v>1M.14.050.0080.i</v>
          </cell>
          <cell r="B19762" t="str">
            <v>- De110 x 10,0 mm</v>
          </cell>
          <cell r="C19762" t="str">
            <v>m</v>
          </cell>
          <cell r="D19762" t="str">
            <v>25,96</v>
          </cell>
        </row>
        <row r="19763">
          <cell r="A19763" t="str">
            <v>1M.14.050.0080.j</v>
          </cell>
          <cell r="B19763" t="str">
            <v>- De125 x 11,4 mm</v>
          </cell>
          <cell r="C19763" t="str">
            <v>m</v>
          </cell>
          <cell r="D19763" t="str">
            <v>28,92</v>
          </cell>
        </row>
        <row r="19764">
          <cell r="A19764" t="str">
            <v>1M.14.050.0080.k</v>
          </cell>
          <cell r="B19764" t="str">
            <v>- De140 x 12,7 mm</v>
          </cell>
          <cell r="C19764" t="str">
            <v>m</v>
          </cell>
          <cell r="D19764" t="str">
            <v>35,56</v>
          </cell>
        </row>
        <row r="19765">
          <cell r="A19765" t="str">
            <v>1M.14.050.0080.l</v>
          </cell>
          <cell r="B19765" t="str">
            <v>- De160 x 14,6 mm</v>
          </cell>
          <cell r="C19765" t="str">
            <v>m</v>
          </cell>
          <cell r="D19765" t="str">
            <v>41,38</v>
          </cell>
        </row>
        <row r="19766">
          <cell r="A19766" t="str">
            <v>1M.14.050.0080.m</v>
          </cell>
          <cell r="B19766" t="str">
            <v>- De180 x 16,4 mm</v>
          </cell>
          <cell r="C19766" t="str">
            <v>m</v>
          </cell>
          <cell r="D19766" t="str">
            <v>47,87</v>
          </cell>
        </row>
        <row r="19767">
          <cell r="A19767" t="str">
            <v>1M.14.050.0080.n</v>
          </cell>
          <cell r="B19767" t="str">
            <v>- De200 x 18,2 mm</v>
          </cell>
          <cell r="C19767" t="str">
            <v>m</v>
          </cell>
          <cell r="D19767" t="str">
            <v>57,86</v>
          </cell>
        </row>
        <row r="19768">
          <cell r="A19768" t="str">
            <v>1M.14.050.0080.o</v>
          </cell>
          <cell r="B19768" t="str">
            <v>- De225 x 20,5 mm</v>
          </cell>
          <cell r="C19768" t="str">
            <v>m</v>
          </cell>
          <cell r="D19768" t="str">
            <v>65,33</v>
          </cell>
        </row>
        <row r="19769">
          <cell r="A19769" t="str">
            <v>1M.14.050.0080.p</v>
          </cell>
          <cell r="B19769" t="str">
            <v>- De250 x 22,7 mm</v>
          </cell>
          <cell r="C19769" t="str">
            <v>m</v>
          </cell>
          <cell r="D19769" t="str">
            <v>79,46</v>
          </cell>
        </row>
        <row r="19770">
          <cell r="A19770" t="str">
            <v>1M.14.050.0080.q</v>
          </cell>
          <cell r="B19770" t="str">
            <v>- De280 x 25,4 mm</v>
          </cell>
          <cell r="C19770" t="str">
            <v>m</v>
          </cell>
          <cell r="D19770" t="str">
            <v>97,67</v>
          </cell>
        </row>
        <row r="19771">
          <cell r="A19771" t="str">
            <v>1M.14.050.0080.r</v>
          </cell>
          <cell r="B19771" t="str">
            <v>- De315 x 28,6 mm</v>
          </cell>
          <cell r="C19771" t="str">
            <v>m</v>
          </cell>
          <cell r="D19771" t="str">
            <v>117,58</v>
          </cell>
        </row>
        <row r="19772">
          <cell r="A19772" t="str">
            <v>1M.14.060</v>
          </cell>
          <cell r="B19772" t="str">
            <v>TUBAZIONI IN POLIETILENE RETICOLATO (PE-X)</v>
          </cell>
          <cell r="C19772"/>
          <cell r="D19772"/>
        </row>
        <row r="19773">
          <cell r="A19773" t="str">
            <v>1M.14.060.0010</v>
          </cell>
          <cell r="B19773" t="str">
            <v>Tubazioni in pe reticolato secondo UNI EN ISO 15875 in rotoli, complete di raccorderia, pezzi speciali, giunzioni, guarnizioni e staffaggi.</v>
          </cell>
          <cell r="C19773"/>
          <cell r="D19773"/>
        </row>
        <row r="19774">
          <cell r="A19774" t="str">
            <v>1M.14.060.0010.a</v>
          </cell>
          <cell r="B19774" t="str">
            <v>- De16 x 2,2 mm</v>
          </cell>
          <cell r="C19774" t="str">
            <v>m</v>
          </cell>
          <cell r="D19774" t="str">
            <v>3,93</v>
          </cell>
        </row>
        <row r="19775">
          <cell r="A19775" t="str">
            <v>1M.14.060.0010.b</v>
          </cell>
          <cell r="B19775" t="str">
            <v>- De18 x 2,5 mm</v>
          </cell>
          <cell r="C19775" t="str">
            <v>m</v>
          </cell>
          <cell r="D19775" t="str">
            <v>4,22</v>
          </cell>
        </row>
        <row r="19776">
          <cell r="A19776" t="str">
            <v>1M.14.060.0010.c</v>
          </cell>
          <cell r="B19776" t="str">
            <v>- De20 x 2,8 mm</v>
          </cell>
          <cell r="C19776" t="str">
            <v>m</v>
          </cell>
          <cell r="D19776" t="str">
            <v>4,80</v>
          </cell>
        </row>
        <row r="19777">
          <cell r="A19777" t="str">
            <v>1M.14.060.0010.d</v>
          </cell>
          <cell r="B19777" t="str">
            <v>- De22 x 3,0 mm</v>
          </cell>
          <cell r="C19777" t="str">
            <v>m</v>
          </cell>
          <cell r="D19777" t="str">
            <v>5,12</v>
          </cell>
        </row>
        <row r="19778">
          <cell r="A19778" t="str">
            <v>1M.14.060.0010.e</v>
          </cell>
          <cell r="B19778" t="str">
            <v>- De25 x 3,5 mm</v>
          </cell>
          <cell r="C19778" t="str">
            <v>m</v>
          </cell>
          <cell r="D19778" t="str">
            <v>7,74</v>
          </cell>
        </row>
        <row r="19779">
          <cell r="A19779" t="str">
            <v>1M.14.060.0010.f</v>
          </cell>
          <cell r="B19779" t="str">
            <v>- De28 x 4,0 mm</v>
          </cell>
          <cell r="C19779" t="str">
            <v>m</v>
          </cell>
          <cell r="D19779" t="str">
            <v>8,94</v>
          </cell>
        </row>
        <row r="19780">
          <cell r="A19780" t="str">
            <v>1M.14.060.0010.g</v>
          </cell>
          <cell r="B19780" t="str">
            <v>- De32 x 4,4 mm</v>
          </cell>
          <cell r="C19780" t="str">
            <v>m</v>
          </cell>
          <cell r="D19780" t="str">
            <v>11,58</v>
          </cell>
        </row>
        <row r="19781">
          <cell r="A19781" t="str">
            <v>1M.14.060.0020</v>
          </cell>
          <cell r="B19781" t="str">
            <v>Tubazioni in pe reticolato secondo UNI EN ISO 15875 in barre, complete di raccorderia, pezzi speciali, giunzioni, guarnizioni e staffaggi.</v>
          </cell>
          <cell r="C19781"/>
          <cell r="D19781"/>
        </row>
        <row r="19782">
          <cell r="A19782" t="str">
            <v>1M.14.060.0020.a</v>
          </cell>
          <cell r="B19782" t="str">
            <v>- De16 x 2,2 mm</v>
          </cell>
          <cell r="C19782" t="str">
            <v>m</v>
          </cell>
          <cell r="D19782" t="str">
            <v>4,70</v>
          </cell>
        </row>
        <row r="19783">
          <cell r="A19783" t="str">
            <v>1M.14.060.0020.b</v>
          </cell>
          <cell r="B19783" t="str">
            <v>- De20 x 2,8 mm</v>
          </cell>
          <cell r="C19783" t="str">
            <v>m</v>
          </cell>
          <cell r="D19783" t="str">
            <v>5,65</v>
          </cell>
        </row>
        <row r="19784">
          <cell r="A19784" t="str">
            <v>1M.14.060.0020.c</v>
          </cell>
          <cell r="B19784" t="str">
            <v>- De25 x 3,5 mm</v>
          </cell>
          <cell r="C19784" t="str">
            <v>m</v>
          </cell>
          <cell r="D19784" t="str">
            <v>8,27</v>
          </cell>
        </row>
        <row r="19785">
          <cell r="A19785" t="str">
            <v>1M.14.060.0020.d</v>
          </cell>
          <cell r="B19785" t="str">
            <v>- De32 x 4,4 mm</v>
          </cell>
          <cell r="C19785" t="str">
            <v>m</v>
          </cell>
          <cell r="D19785" t="str">
            <v>12,33</v>
          </cell>
        </row>
        <row r="19786">
          <cell r="A19786" t="str">
            <v>1M.14.060.0030</v>
          </cell>
          <cell r="B19786" t="str">
            <v>Tubazioni in pe reticolato secondo UNI EN ISO 15875 in rotoli con guaina isolante, complete di raccorderia, pezzi speciali, giunzioni, guarnizioni e staffaggi.</v>
          </cell>
          <cell r="C19786"/>
          <cell r="D19786"/>
        </row>
        <row r="19787">
          <cell r="A19787" t="str">
            <v>1M.14.060.0030.a</v>
          </cell>
          <cell r="B19787" t="str">
            <v>- De16 x 2,2 mm</v>
          </cell>
          <cell r="C19787" t="str">
            <v>m</v>
          </cell>
          <cell r="D19787" t="str">
            <v>5,26</v>
          </cell>
        </row>
        <row r="19788">
          <cell r="A19788" t="str">
            <v>1M.14.060.0030.b</v>
          </cell>
          <cell r="B19788" t="str">
            <v>- De20 x 2,8 mm</v>
          </cell>
          <cell r="C19788" t="str">
            <v>m</v>
          </cell>
          <cell r="D19788" t="str">
            <v>6,29</v>
          </cell>
        </row>
        <row r="19789">
          <cell r="A19789" t="str">
            <v>1M.14.060.0030.c</v>
          </cell>
          <cell r="B19789" t="str">
            <v>- De25 x 3,5 mm</v>
          </cell>
          <cell r="C19789" t="str">
            <v>m</v>
          </cell>
          <cell r="D19789" t="str">
            <v>10,78</v>
          </cell>
        </row>
        <row r="19790">
          <cell r="A19790" t="str">
            <v>1M.14.060.0040</v>
          </cell>
          <cell r="B19790" t="str">
            <v>Tubazioni in PE reticolato secondo UNI EN ISO 15875 in rotoli con guaina in pvc, complete di raccorderia, pezzi speciali, giunzioni, guarnizioni e staffaggi.</v>
          </cell>
          <cell r="C19790"/>
          <cell r="D19790"/>
        </row>
        <row r="19791">
          <cell r="A19791" t="str">
            <v>1M.14.060.0040.a</v>
          </cell>
          <cell r="B19791" t="str">
            <v>- De16 x 2,2 mm</v>
          </cell>
          <cell r="C19791" t="str">
            <v>m</v>
          </cell>
          <cell r="D19791" t="str">
            <v>5,67</v>
          </cell>
        </row>
        <row r="19792">
          <cell r="A19792" t="str">
            <v>1M.14.060.0040.b</v>
          </cell>
          <cell r="B19792" t="str">
            <v>- De20 x 2,8 mm</v>
          </cell>
          <cell r="C19792" t="str">
            <v>m</v>
          </cell>
          <cell r="D19792" t="str">
            <v>6,71</v>
          </cell>
        </row>
        <row r="19793">
          <cell r="A19793" t="str">
            <v>1M.14.060.0050</v>
          </cell>
          <cell r="B19793" t="str">
            <v>Tubazioni in pe reticolato con barriera anti-ossigeno secondo UNI EN ISO 15875 in rotoli con guaina isolante, complete di raccorderia, pezzi speciali, giunzioni, guarnizioni e staffaggi.</v>
          </cell>
          <cell r="C19793"/>
          <cell r="D19793"/>
        </row>
        <row r="19794">
          <cell r="A19794" t="str">
            <v>1M.14.060.0050.a</v>
          </cell>
          <cell r="B19794" t="str">
            <v>- De16 x 2,2 mm</v>
          </cell>
          <cell r="C19794" t="str">
            <v>m</v>
          </cell>
          <cell r="D19794" t="str">
            <v>5,58</v>
          </cell>
        </row>
        <row r="19795">
          <cell r="A19795" t="str">
            <v>1M.14.060.0050.b</v>
          </cell>
          <cell r="B19795" t="str">
            <v>- De20 x 2,8 mm</v>
          </cell>
          <cell r="C19795" t="str">
            <v>m</v>
          </cell>
          <cell r="D19795" t="str">
            <v>6,75</v>
          </cell>
        </row>
        <row r="19796">
          <cell r="A19796" t="str">
            <v>1M.14.060.0050.c</v>
          </cell>
          <cell r="B19796" t="str">
            <v>- De25 x 3,5 mm</v>
          </cell>
          <cell r="C19796" t="str">
            <v>m</v>
          </cell>
          <cell r="D19796" t="str">
            <v>11,15</v>
          </cell>
        </row>
        <row r="19797">
          <cell r="A19797" t="str">
            <v>1M.14.060.0060</v>
          </cell>
          <cell r="B19797" t="str">
            <v>Tubazioni in pe reticolato con barriera anti-ossigeno secondo UNI EN ISO 15875 in rotoli, complete di raccorderia, pezzi speciali, giunzioni, guarnizioni e staffaggi.</v>
          </cell>
          <cell r="C19797"/>
          <cell r="D19797"/>
        </row>
        <row r="19798">
          <cell r="A19798" t="str">
            <v>1M.14.060.0060.a</v>
          </cell>
          <cell r="B19798" t="str">
            <v>- De32 x 2,9 mm</v>
          </cell>
          <cell r="C19798" t="str">
            <v>m</v>
          </cell>
          <cell r="D19798" t="str">
            <v>10,55</v>
          </cell>
        </row>
        <row r="19799">
          <cell r="A19799" t="str">
            <v>1M.14.060.0060.b</v>
          </cell>
          <cell r="B19799" t="str">
            <v>- De40 x 3,7 mm</v>
          </cell>
          <cell r="C19799" t="str">
            <v>m</v>
          </cell>
          <cell r="D19799" t="str">
            <v>14,55</v>
          </cell>
        </row>
        <row r="19800">
          <cell r="A19800" t="str">
            <v>1M.14.060.0060.c</v>
          </cell>
          <cell r="B19800" t="str">
            <v>- De50 x 4,6 mm</v>
          </cell>
          <cell r="C19800" t="str">
            <v>m</v>
          </cell>
          <cell r="D19800" t="str">
            <v>20,78</v>
          </cell>
        </row>
        <row r="19801">
          <cell r="A19801" t="str">
            <v>1M.14.060.0060.d</v>
          </cell>
          <cell r="B19801" t="str">
            <v>- De63 x 5,8 mm</v>
          </cell>
          <cell r="C19801" t="str">
            <v>m</v>
          </cell>
          <cell r="D19801" t="str">
            <v>29,67</v>
          </cell>
        </row>
        <row r="19802">
          <cell r="A19802" t="str">
            <v>1M.14.060.0060.e</v>
          </cell>
          <cell r="B19802" t="str">
            <v>- De75 x 6,8 mm</v>
          </cell>
          <cell r="C19802" t="str">
            <v>m</v>
          </cell>
          <cell r="D19802" t="str">
            <v>37,83</v>
          </cell>
        </row>
        <row r="19803">
          <cell r="A19803" t="str">
            <v>1M.14.060.0060.f</v>
          </cell>
          <cell r="B19803" t="str">
            <v>- De90 x 8,2 mm</v>
          </cell>
          <cell r="C19803" t="str">
            <v>m</v>
          </cell>
          <cell r="D19803" t="str">
            <v>49,69</v>
          </cell>
        </row>
        <row r="19804">
          <cell r="A19804" t="str">
            <v>1M.14.060.0060.g</v>
          </cell>
          <cell r="B19804" t="str">
            <v>- De110 x 10,0 mm</v>
          </cell>
          <cell r="C19804" t="str">
            <v>m</v>
          </cell>
          <cell r="D19804" t="str">
            <v>73,44</v>
          </cell>
        </row>
        <row r="19805">
          <cell r="A19805" t="str">
            <v>1M.14.060.0070</v>
          </cell>
          <cell r="B19805" t="str">
            <v>Tubazioni in pe reticolato con barriera anti-ossigeno secondo UNI EN ISO 15875 in barre.</v>
          </cell>
          <cell r="C19805"/>
          <cell r="D19805"/>
        </row>
        <row r="19806">
          <cell r="A19806" t="str">
            <v>1M.14.060.0070.a</v>
          </cell>
          <cell r="B19806" t="str">
            <v>- De32 x 2,9 mm</v>
          </cell>
          <cell r="C19806" t="str">
            <v>m</v>
          </cell>
          <cell r="D19806" t="str">
            <v>11,35</v>
          </cell>
        </row>
        <row r="19807">
          <cell r="A19807" t="str">
            <v>1M.14.060.0070.b</v>
          </cell>
          <cell r="B19807" t="str">
            <v>- De40 x 3,7 mm</v>
          </cell>
          <cell r="C19807" t="str">
            <v>m</v>
          </cell>
          <cell r="D19807" t="str">
            <v>15,58</v>
          </cell>
        </row>
        <row r="19808">
          <cell r="A19808" t="str">
            <v>1M.14.060.0070.c</v>
          </cell>
          <cell r="B19808" t="str">
            <v>- De50 x 4,6 mm</v>
          </cell>
          <cell r="C19808" t="str">
            <v>m</v>
          </cell>
          <cell r="D19808" t="str">
            <v>21,93</v>
          </cell>
        </row>
        <row r="19809">
          <cell r="A19809" t="str">
            <v>1M.14.060.0070.d</v>
          </cell>
          <cell r="B19809" t="str">
            <v>- De63 x 5,8 mm</v>
          </cell>
          <cell r="C19809" t="str">
            <v>m</v>
          </cell>
          <cell r="D19809" t="str">
            <v>30,93</v>
          </cell>
        </row>
        <row r="19810">
          <cell r="A19810" t="str">
            <v>1M.14.060.0070.e</v>
          </cell>
          <cell r="B19810" t="str">
            <v>- De75 x 6,8 mm</v>
          </cell>
          <cell r="C19810" t="str">
            <v>m</v>
          </cell>
          <cell r="D19810" t="str">
            <v>41,34</v>
          </cell>
        </row>
        <row r="19811">
          <cell r="A19811" t="str">
            <v>1M.14.060.0070.f</v>
          </cell>
          <cell r="B19811" t="str">
            <v>- De90 x 8,2 mm</v>
          </cell>
          <cell r="C19811" t="str">
            <v>m</v>
          </cell>
          <cell r="D19811" t="str">
            <v>54,55</v>
          </cell>
        </row>
        <row r="19812">
          <cell r="A19812" t="str">
            <v>1M.14.060.0070.g</v>
          </cell>
          <cell r="B19812" t="str">
            <v>- De110 x 10,0 mm</v>
          </cell>
          <cell r="C19812" t="str">
            <v>m</v>
          </cell>
          <cell r="D19812" t="str">
            <v>78,28</v>
          </cell>
        </row>
        <row r="19813">
          <cell r="A19813" t="str">
            <v>1M.14.070</v>
          </cell>
          <cell r="B19813" t="str">
            <v>TUBAZIONI IN C-PVC</v>
          </cell>
          <cell r="C19813"/>
          <cell r="D19813"/>
        </row>
        <row r="19814">
          <cell r="A19814" t="str">
            <v>1M.14.070.0010</v>
          </cell>
          <cell r="B19814" t="str">
            <v>Fornitura e posa in opera di tubazioni in C-PVC, di colore arancione, per la distribuzione dell'acqua fredda, resistenti ai trattamenti chimici e termici previsti dalle Linee Guide Europee in tema di prevenzione e trattamento chimico da batterio della legionella, PN16, compresa la raccorderia, i pezzi speciali, le giunzioni, le guarnizioni, la saldatura a freddo con specifico polimero di colore arancione, gli staffaggi e qualsivoglia operazione per renderle in opera complete delle certificazioni attestanti il rispetto della normativa vigente in materia comune di:</v>
          </cell>
          <cell r="C19814"/>
          <cell r="D19814"/>
        </row>
        <row r="19815">
          <cell r="A19815" t="str">
            <v>1M.14.070.0010.a</v>
          </cell>
          <cell r="B19815" t="str">
            <v>- DN16, s=1,8 mm</v>
          </cell>
          <cell r="C19815" t="str">
            <v>m</v>
          </cell>
          <cell r="D19815" t="str">
            <v>18,23</v>
          </cell>
        </row>
        <row r="19816">
          <cell r="A19816" t="str">
            <v>1M.14.070.0010.b</v>
          </cell>
          <cell r="B19816" t="str">
            <v>- DN20, s=2,3 mm</v>
          </cell>
          <cell r="C19816" t="str">
            <v>m</v>
          </cell>
          <cell r="D19816" t="str">
            <v>20,27</v>
          </cell>
        </row>
        <row r="19817">
          <cell r="A19817" t="str">
            <v>1M.14.070.0010.c</v>
          </cell>
          <cell r="B19817" t="str">
            <v>- DN25, s=2,8 mm</v>
          </cell>
          <cell r="C19817" t="str">
            <v>m</v>
          </cell>
          <cell r="D19817" t="str">
            <v>24,77</v>
          </cell>
        </row>
        <row r="19818">
          <cell r="A19818" t="str">
            <v>1M.14.070.0010.d</v>
          </cell>
          <cell r="B19818" t="str">
            <v>- DN32, s=2,4 mm</v>
          </cell>
          <cell r="C19818" t="str">
            <v>m</v>
          </cell>
          <cell r="D19818" t="str">
            <v>27,61</v>
          </cell>
        </row>
        <row r="19819">
          <cell r="A19819" t="str">
            <v>1M.14.070.0010.e</v>
          </cell>
          <cell r="B19819" t="str">
            <v>- DN40, s=3 mm</v>
          </cell>
          <cell r="C19819" t="str">
            <v>m</v>
          </cell>
          <cell r="D19819" t="str">
            <v>38,18</v>
          </cell>
        </row>
        <row r="19820">
          <cell r="A19820" t="str">
            <v>1M.14.070.0010.f</v>
          </cell>
          <cell r="B19820" t="str">
            <v>- DN50, s=3,7 mm</v>
          </cell>
          <cell r="C19820" t="str">
            <v>m</v>
          </cell>
          <cell r="D19820" t="str">
            <v>50,73</v>
          </cell>
        </row>
        <row r="19821">
          <cell r="A19821" t="str">
            <v>1M.14.070.0010.g</v>
          </cell>
          <cell r="B19821" t="str">
            <v>- DN63, s=4,7 mm</v>
          </cell>
          <cell r="C19821" t="str">
            <v>m</v>
          </cell>
          <cell r="D19821" t="str">
            <v>66,65</v>
          </cell>
        </row>
        <row r="19822">
          <cell r="A19822" t="str">
            <v>1M.14.070.0010.h</v>
          </cell>
          <cell r="B19822" t="str">
            <v>- DN75, s=5,5 mm</v>
          </cell>
          <cell r="C19822" t="str">
            <v>m</v>
          </cell>
          <cell r="D19822" t="str">
            <v>111,97</v>
          </cell>
        </row>
        <row r="19823">
          <cell r="A19823" t="str">
            <v>1M.14.070.0010.i</v>
          </cell>
          <cell r="B19823" t="str">
            <v>- DN90, s=6,6 mm</v>
          </cell>
          <cell r="C19823" t="str">
            <v>m</v>
          </cell>
          <cell r="D19823" t="str">
            <v>168,61</v>
          </cell>
        </row>
        <row r="19824">
          <cell r="A19824" t="str">
            <v>1M.14.070.0010.j</v>
          </cell>
          <cell r="B19824" t="str">
            <v>- DN110, s=8,1 mm</v>
          </cell>
          <cell r="C19824" t="str">
            <v>m</v>
          </cell>
          <cell r="D19824" t="str">
            <v>227,02</v>
          </cell>
        </row>
        <row r="19825">
          <cell r="A19825" t="str">
            <v>1M.14.070.0010.k</v>
          </cell>
          <cell r="B19825" t="str">
            <v>- DN125, s=9,2 mm</v>
          </cell>
          <cell r="C19825" t="str">
            <v>m</v>
          </cell>
          <cell r="D19825" t="str">
            <v>332,22</v>
          </cell>
        </row>
        <row r="19826">
          <cell r="A19826" t="str">
            <v>1M.14.070.0010.l</v>
          </cell>
          <cell r="B19826" t="str">
            <v>- DN160, s=11,8 mm</v>
          </cell>
          <cell r="C19826" t="str">
            <v>m</v>
          </cell>
          <cell r="D19826" t="str">
            <v>498,95</v>
          </cell>
        </row>
        <row r="19827">
          <cell r="A19827" t="str">
            <v>1M.14.070.0020</v>
          </cell>
          <cell r="B19827" t="str">
            <v>Fornitura e posa in opera di tubazioni in C-PVC, di colore marrone, per la distribuzione dell'acqua calda, resistenti ai trattamenti chimici e termici previsti dalle Linee Guide Europee in tema di prevenzione e trattamento chimico da batterio della legionella, PN16, compresa la raccorderia, i pezzi speciali, le giunzioni, le guarnizioni, la saldatura a freddo con specifico polimero di colore arancione, gli staffaggi e qualsivoglia operazione per renderle in opera complete delle certificazioni attestanti il rispetto della normativa vigente in materia comune di:</v>
          </cell>
          <cell r="C19827"/>
          <cell r="D19827"/>
        </row>
        <row r="19828">
          <cell r="A19828" t="str">
            <v>1M.14.070.0020.a</v>
          </cell>
          <cell r="B19828" t="str">
            <v>- DN32, s=2,4 mm</v>
          </cell>
          <cell r="C19828" t="str">
            <v>m</v>
          </cell>
          <cell r="D19828" t="str">
            <v>31,97</v>
          </cell>
        </row>
        <row r="19829">
          <cell r="A19829" t="str">
            <v>1M.14.070.0020.b</v>
          </cell>
          <cell r="B19829" t="str">
            <v>- DN40, s=3 mm</v>
          </cell>
          <cell r="C19829" t="str">
            <v>m</v>
          </cell>
          <cell r="D19829" t="str">
            <v>44,69</v>
          </cell>
        </row>
        <row r="19830">
          <cell r="A19830" t="str">
            <v>1M.14.070.0020.c</v>
          </cell>
          <cell r="B19830" t="str">
            <v>- DN50, s=3,7 mm</v>
          </cell>
          <cell r="C19830" t="str">
            <v>m</v>
          </cell>
          <cell r="D19830" t="str">
            <v>60,53</v>
          </cell>
        </row>
        <row r="19831">
          <cell r="A19831" t="str">
            <v>1M.14.070.0020.d</v>
          </cell>
          <cell r="B19831" t="str">
            <v>- DN63, s=4,7 mm</v>
          </cell>
          <cell r="C19831" t="str">
            <v>m</v>
          </cell>
          <cell r="D19831" t="str">
            <v>80,20</v>
          </cell>
        </row>
        <row r="19832">
          <cell r="A19832" t="str">
            <v>1M.14.070.0020.e</v>
          </cell>
          <cell r="B19832" t="str">
            <v>- DN75, s=5,6 mm</v>
          </cell>
          <cell r="C19832" t="str">
            <v>m</v>
          </cell>
          <cell r="D19832" t="str">
            <v>133,99</v>
          </cell>
        </row>
        <row r="19833">
          <cell r="A19833" t="str">
            <v>1M.14.070.0020.f</v>
          </cell>
          <cell r="B19833" t="str">
            <v>- DN90, s=6,7 mm</v>
          </cell>
          <cell r="C19833" t="str">
            <v>m</v>
          </cell>
          <cell r="D19833" t="str">
            <v>210,86</v>
          </cell>
        </row>
        <row r="19834">
          <cell r="A19834" t="str">
            <v>1M.14.070.0020.g</v>
          </cell>
          <cell r="B19834" t="str">
            <v>- DN110, s=8,1 mm</v>
          </cell>
          <cell r="C19834" t="str">
            <v>m</v>
          </cell>
          <cell r="D19834" t="str">
            <v>274,89</v>
          </cell>
        </row>
        <row r="19835">
          <cell r="A19835" t="str">
            <v>1M.14.070.0020.h</v>
          </cell>
          <cell r="B19835" t="str">
            <v>- DN125, s=9,2 mm</v>
          </cell>
          <cell r="C19835" t="str">
            <v>m</v>
          </cell>
          <cell r="D19835" t="str">
            <v>391,84</v>
          </cell>
        </row>
        <row r="19836">
          <cell r="A19836" t="str">
            <v>1M.14.070.0020.i</v>
          </cell>
          <cell r="B19836" t="str">
            <v>- DN160, s=11,8 mm</v>
          </cell>
          <cell r="C19836" t="str">
            <v>m</v>
          </cell>
          <cell r="D19836" t="str">
            <v>586,06</v>
          </cell>
        </row>
        <row r="19837">
          <cell r="A19837" t="str">
            <v>1M.14.070.0030</v>
          </cell>
          <cell r="B19837" t="str">
            <v>Fornitura e posa in opera di tubazioni in C-PVC, di colore marrone, per la distribuzione dell'acqua calda, resistenti ai trattamenti chimici e termici previsti dalle Linee Guide Europee in tema di prevenzione e trattamento chimico da batterio della legionella, PN25, compresa la raccorderia, i pezzi speciali, le giunzioni, le guarnizioni, la saldatura a freddo con specifico polimero di colore arancione, gli staffaggi e qualsivoglia operazione per renderle in opera complete delle certificazioni attestanti il rispetto della normativa vigente in materia comune di:</v>
          </cell>
          <cell r="C19837"/>
          <cell r="D19837"/>
        </row>
        <row r="19838">
          <cell r="A19838" t="str">
            <v>1M.14.070.0030.a</v>
          </cell>
          <cell r="B19838" t="str">
            <v>- DN16, s=1,8 mm</v>
          </cell>
          <cell r="C19838" t="str">
            <v>m</v>
          </cell>
          <cell r="D19838" t="str">
            <v>20,57</v>
          </cell>
        </row>
        <row r="19839">
          <cell r="A19839" t="str">
            <v>1M.14.070.0030.b</v>
          </cell>
          <cell r="B19839" t="str">
            <v>- DN20, s=2,3 mm</v>
          </cell>
          <cell r="C19839" t="str">
            <v>m</v>
          </cell>
          <cell r="D19839" t="str">
            <v>23,25</v>
          </cell>
        </row>
        <row r="19840">
          <cell r="A19840" t="str">
            <v>1M.14.070.0030.c</v>
          </cell>
          <cell r="B19840" t="str">
            <v>- DN25, s=2,8 mm</v>
          </cell>
          <cell r="C19840" t="str">
            <v>m</v>
          </cell>
          <cell r="D19840" t="str">
            <v>28,81</v>
          </cell>
        </row>
        <row r="19841">
          <cell r="A19841" t="str">
            <v>1M.14.070.0030.d</v>
          </cell>
          <cell r="B19841" t="str">
            <v>- DN32, s=2,4 mm</v>
          </cell>
          <cell r="C19841" t="str">
            <v>m</v>
          </cell>
          <cell r="D19841" t="str">
            <v>36,49</v>
          </cell>
        </row>
        <row r="19842">
          <cell r="A19842" t="str">
            <v>1M.14.070.0030.e</v>
          </cell>
          <cell r="B19842" t="str">
            <v>- DN40, s=3 mm</v>
          </cell>
          <cell r="C19842" t="str">
            <v>m</v>
          </cell>
          <cell r="D19842" t="str">
            <v>51,76</v>
          </cell>
        </row>
        <row r="19843">
          <cell r="A19843" t="str">
            <v>1M.14.070.0030.f</v>
          </cell>
          <cell r="B19843" t="str">
            <v>- DN50, s=3,7 mm</v>
          </cell>
          <cell r="C19843" t="str">
            <v>m</v>
          </cell>
          <cell r="D19843" t="str">
            <v>70,55</v>
          </cell>
        </row>
        <row r="19844">
          <cell r="A19844" t="str">
            <v>1M.14.070.0030.g</v>
          </cell>
          <cell r="B19844" t="str">
            <v>- DN63, s=4,7 mm</v>
          </cell>
          <cell r="C19844" t="str">
            <v>m</v>
          </cell>
          <cell r="D19844" t="str">
            <v>98,59</v>
          </cell>
        </row>
        <row r="19845">
          <cell r="A19845" t="str">
            <v>1M.15 - TUBAZIONI PRE-ISOLATE</v>
          </cell>
          <cell r="B19845"/>
          <cell r="C19845"/>
          <cell r="D19845"/>
        </row>
        <row r="19846">
          <cell r="A19846" t="str">
            <v>1M</v>
          </cell>
          <cell r="B19846" t="str">
            <v>OPERE COMPIUTE IMPIANTI MECCANICI</v>
          </cell>
          <cell r="C19846"/>
          <cell r="D19846"/>
        </row>
        <row r="19847">
          <cell r="A19847" t="str">
            <v>1M.15</v>
          </cell>
          <cell r="B19847" t="str">
            <v>TUBAZIONI PRE-ISOLATE</v>
          </cell>
          <cell r="C19847"/>
          <cell r="D19847"/>
        </row>
        <row r="19848">
          <cell r="A19848" t="str">
            <v>1M.15.010</v>
          </cell>
          <cell r="B19848" t="str">
            <v>TUBAZIONI PRE-ISOLATE IN ACCIAIO NERO</v>
          </cell>
          <cell r="C19848"/>
          <cell r="D19848"/>
        </row>
        <row r="19849">
          <cell r="A19849" t="str">
            <v>1M.15.010.0010</v>
          </cell>
          <cell r="B19849" t="str">
            <v>Tubazioni pre-isolati in acciaio nero a saldatura longitudinale DIN 2458, isolamento secondo UNI EN 253 in schiuma di poliuretano con guaina in pead e cavo in rame per sistema d'allarme, completi di raccorderia (salvo quella in seguito indicata, da computare a parte), giunzioni, guarnizioni, staffaggi e accessori vari di montaggio (salvo kit ripristino, da computare a parte).</v>
          </cell>
          <cell r="C19849"/>
          <cell r="D19849"/>
        </row>
        <row r="19850">
          <cell r="A19850" t="str">
            <v>1M.15.010.0010.a</v>
          </cell>
          <cell r="B19850" t="str">
            <v>- DN 25 - 90 mm</v>
          </cell>
          <cell r="C19850" t="str">
            <v>m</v>
          </cell>
          <cell r="D19850" t="str">
            <v>23,96</v>
          </cell>
        </row>
        <row r="19851">
          <cell r="A19851" t="str">
            <v>1M.15.010.0010.b</v>
          </cell>
          <cell r="B19851" t="str">
            <v>- DN 32 - 110 mm</v>
          </cell>
          <cell r="C19851" t="str">
            <v>m</v>
          </cell>
          <cell r="D19851" t="str">
            <v>28,36</v>
          </cell>
        </row>
        <row r="19852">
          <cell r="A19852" t="str">
            <v>1M.15.010.0010.c</v>
          </cell>
          <cell r="B19852" t="str">
            <v>- DN 40 - 110 mm</v>
          </cell>
          <cell r="C19852" t="str">
            <v>m</v>
          </cell>
          <cell r="D19852" t="str">
            <v>31,05</v>
          </cell>
        </row>
        <row r="19853">
          <cell r="A19853" t="str">
            <v>1M.15.010.0010.d</v>
          </cell>
          <cell r="B19853" t="str">
            <v>- DN 50 - 125 mm</v>
          </cell>
          <cell r="C19853" t="str">
            <v>m</v>
          </cell>
          <cell r="D19853" t="str">
            <v>39,81</v>
          </cell>
        </row>
        <row r="19854">
          <cell r="A19854" t="str">
            <v>1M.15.010.0010.e</v>
          </cell>
          <cell r="B19854" t="str">
            <v>- DN 65 - 140 mm</v>
          </cell>
          <cell r="C19854" t="str">
            <v>m</v>
          </cell>
          <cell r="D19854" t="str">
            <v>45,93</v>
          </cell>
        </row>
        <row r="19855">
          <cell r="A19855" t="str">
            <v>1M.15.010.0010.f</v>
          </cell>
          <cell r="B19855" t="str">
            <v>- DN 80 - 160 mm</v>
          </cell>
          <cell r="C19855" t="str">
            <v>m</v>
          </cell>
          <cell r="D19855" t="str">
            <v>51,92</v>
          </cell>
        </row>
        <row r="19856">
          <cell r="A19856" t="str">
            <v>1M.15.010.0010.g</v>
          </cell>
          <cell r="B19856" t="str">
            <v>- DN 100 - 200 mm</v>
          </cell>
          <cell r="C19856" t="str">
            <v>m</v>
          </cell>
          <cell r="D19856" t="str">
            <v>73,50</v>
          </cell>
        </row>
        <row r="19857">
          <cell r="A19857" t="str">
            <v>1M.15.010.0010.h</v>
          </cell>
          <cell r="B19857" t="str">
            <v>- DN 125 - 225 mm</v>
          </cell>
          <cell r="C19857" t="str">
            <v>m</v>
          </cell>
          <cell r="D19857" t="str">
            <v>81,72</v>
          </cell>
        </row>
        <row r="19858">
          <cell r="A19858" t="str">
            <v>1M.15.010.0010.i</v>
          </cell>
          <cell r="B19858" t="str">
            <v>- DN 150 - 250 mm</v>
          </cell>
          <cell r="C19858" t="str">
            <v>m</v>
          </cell>
          <cell r="D19858" t="str">
            <v>103,54</v>
          </cell>
        </row>
        <row r="19859">
          <cell r="A19859" t="str">
            <v>1M.15.010.0010.j</v>
          </cell>
          <cell r="B19859" t="str">
            <v>- DN 200 - 315 mm</v>
          </cell>
          <cell r="C19859" t="str">
            <v>m</v>
          </cell>
          <cell r="D19859" t="str">
            <v>136,95</v>
          </cell>
        </row>
        <row r="19860">
          <cell r="A19860" t="str">
            <v>1M.15.010.0010.k</v>
          </cell>
          <cell r="B19860" t="str">
            <v>- DN 250 - 400 mm</v>
          </cell>
          <cell r="C19860" t="str">
            <v>m</v>
          </cell>
          <cell r="D19860" t="str">
            <v>199,62</v>
          </cell>
        </row>
        <row r="19861">
          <cell r="A19861" t="str">
            <v>1M.15.010.0020</v>
          </cell>
          <cell r="B19861" t="str">
            <v>Curve fino a 90° pre-isolate in acciaio nero a saldatura longitudinale DIN 2458, isolamento secondo UNI EN 253 in schiuma di poliuretano con guaina in pead e cavo in rame per sistema d'allarme, complete di giunzioni, guarnizioni, staffaggi e accessori vari di montaggio.</v>
          </cell>
          <cell r="C19861"/>
          <cell r="D19861"/>
        </row>
        <row r="19862">
          <cell r="A19862" t="str">
            <v>1M.15.010.0020.a</v>
          </cell>
          <cell r="B19862" t="str">
            <v>- DN25 - 90 mm</v>
          </cell>
          <cell r="C19862" t="str">
            <v>cad</v>
          </cell>
          <cell r="D19862" t="str">
            <v>71,16</v>
          </cell>
        </row>
        <row r="19863">
          <cell r="A19863" t="str">
            <v>1M.15.010.0020.b</v>
          </cell>
          <cell r="B19863" t="str">
            <v>- DN32 - 110 mm</v>
          </cell>
          <cell r="C19863" t="str">
            <v>cad</v>
          </cell>
          <cell r="D19863" t="str">
            <v>82,38</v>
          </cell>
        </row>
        <row r="19864">
          <cell r="A19864" t="str">
            <v>1M.15.010.0020.c</v>
          </cell>
          <cell r="B19864" t="str">
            <v>- DN40 - 110 mm</v>
          </cell>
          <cell r="C19864" t="str">
            <v>cad</v>
          </cell>
          <cell r="D19864" t="str">
            <v>85,70</v>
          </cell>
        </row>
        <row r="19865">
          <cell r="A19865" t="str">
            <v>1M.15.010.0020.d</v>
          </cell>
          <cell r="B19865" t="str">
            <v>- DN50 - 125 mm</v>
          </cell>
          <cell r="C19865" t="str">
            <v>cad</v>
          </cell>
          <cell r="D19865" t="str">
            <v>101,35</v>
          </cell>
        </row>
        <row r="19866">
          <cell r="A19866" t="str">
            <v>1M.15.010.0020.e</v>
          </cell>
          <cell r="B19866" t="str">
            <v>- DN65 - 140 mm</v>
          </cell>
          <cell r="C19866" t="str">
            <v>cad</v>
          </cell>
          <cell r="D19866" t="str">
            <v>111,82</v>
          </cell>
        </row>
        <row r="19867">
          <cell r="A19867" t="str">
            <v>1M.15.010.0020.f</v>
          </cell>
          <cell r="B19867" t="str">
            <v>- DN80 - 160 mm</v>
          </cell>
          <cell r="C19867" t="str">
            <v>cad</v>
          </cell>
          <cell r="D19867" t="str">
            <v>128,47</v>
          </cell>
        </row>
        <row r="19868">
          <cell r="A19868" t="str">
            <v>1M.15.010.0020.g</v>
          </cell>
          <cell r="B19868" t="str">
            <v>- DN100 - 200 mm</v>
          </cell>
          <cell r="C19868" t="str">
            <v>cad</v>
          </cell>
          <cell r="D19868" t="str">
            <v>177,99</v>
          </cell>
        </row>
        <row r="19869">
          <cell r="A19869" t="str">
            <v>1M.15.010.0020.h</v>
          </cell>
          <cell r="B19869" t="str">
            <v>- DN125 - 225 mm</v>
          </cell>
          <cell r="C19869" t="str">
            <v>cad</v>
          </cell>
          <cell r="D19869" t="str">
            <v>198,41</v>
          </cell>
        </row>
        <row r="19870">
          <cell r="A19870" t="str">
            <v>1M.15.010.0020.i</v>
          </cell>
          <cell r="B19870" t="str">
            <v>- DN150 - 250 mm</v>
          </cell>
          <cell r="C19870" t="str">
            <v>cad</v>
          </cell>
          <cell r="D19870" t="str">
            <v>305,71</v>
          </cell>
        </row>
        <row r="19871">
          <cell r="A19871" t="str">
            <v>1M.15.010.0020.j</v>
          </cell>
          <cell r="B19871" t="str">
            <v>- DN200 - 315 mm</v>
          </cell>
          <cell r="C19871" t="str">
            <v>cad</v>
          </cell>
          <cell r="D19871" t="str">
            <v>410,77</v>
          </cell>
        </row>
        <row r="19872">
          <cell r="A19872" t="str">
            <v>1M.15.010.0020.k</v>
          </cell>
          <cell r="B19872" t="str">
            <v>- DN250 - 400 mm</v>
          </cell>
          <cell r="C19872" t="str">
            <v>cad</v>
          </cell>
          <cell r="D19872" t="str">
            <v>535,91</v>
          </cell>
        </row>
        <row r="19873">
          <cell r="A19873" t="str">
            <v>1M.15.010.0030</v>
          </cell>
          <cell r="B19873" t="str">
            <v>Tee pre-isolati in acciaio nero a saldatura longitudinale DIN 2458, isolamento secondo UNI EN 253 in schiuma di poliuretano con guaina in pead e cavo in rame per sistema d'allarme, completi di giunzioni, guarnizioni, staffaggi e accessori vari di montaggio.</v>
          </cell>
          <cell r="C19873"/>
          <cell r="D19873"/>
        </row>
        <row r="19874">
          <cell r="A19874" t="str">
            <v>1M.15.010.0030.a</v>
          </cell>
          <cell r="B19874" t="str">
            <v>- DN25 - 90 mm</v>
          </cell>
          <cell r="C19874" t="str">
            <v>cad</v>
          </cell>
          <cell r="D19874" t="str">
            <v>93,74</v>
          </cell>
        </row>
        <row r="19875">
          <cell r="A19875" t="str">
            <v>1M.15.010.0030.b</v>
          </cell>
          <cell r="B19875" t="str">
            <v>- DN32 - 110 mm, con derivazioni di vari diametri</v>
          </cell>
          <cell r="C19875" t="str">
            <v>cad</v>
          </cell>
          <cell r="D19875" t="str">
            <v>113,18</v>
          </cell>
        </row>
        <row r="19876">
          <cell r="A19876" t="str">
            <v>1M.15.010.0030.c</v>
          </cell>
          <cell r="B19876" t="str">
            <v>- DN40 - 110 mm, con derivazioni di vari diametri</v>
          </cell>
          <cell r="C19876" t="str">
            <v>cad</v>
          </cell>
          <cell r="D19876" t="str">
            <v>122,71</v>
          </cell>
        </row>
        <row r="19877">
          <cell r="A19877" t="str">
            <v>1M.15.010.0030.d</v>
          </cell>
          <cell r="B19877" t="str">
            <v>- DN50 - 125 mm, con derivazioni di vari diametri</v>
          </cell>
          <cell r="C19877" t="str">
            <v>cad</v>
          </cell>
          <cell r="D19877" t="str">
            <v>147,07</v>
          </cell>
        </row>
        <row r="19878">
          <cell r="A19878" t="str">
            <v>1M.15.010.0030.e</v>
          </cell>
          <cell r="B19878" t="str">
            <v>- DN65 - 140 mm, con derivazioni di vari diametri</v>
          </cell>
          <cell r="C19878" t="str">
            <v>cad</v>
          </cell>
          <cell r="D19878" t="str">
            <v>159,42</v>
          </cell>
        </row>
        <row r="19879">
          <cell r="A19879" t="str">
            <v>1M.15.010.0030.f</v>
          </cell>
          <cell r="B19879" t="str">
            <v>- DN80 - 160 mm, con derivazioni di vari diametri</v>
          </cell>
          <cell r="C19879" t="str">
            <v>cad</v>
          </cell>
          <cell r="D19879" t="str">
            <v>185,09</v>
          </cell>
        </row>
        <row r="19880">
          <cell r="A19880" t="str">
            <v>1M.15.010.0030.g</v>
          </cell>
          <cell r="B19880" t="str">
            <v>- DN100 - 200 mm, con derivazioni di vari diametri</v>
          </cell>
          <cell r="C19880" t="str">
            <v>cad</v>
          </cell>
          <cell r="D19880" t="str">
            <v>230,40</v>
          </cell>
        </row>
        <row r="19881">
          <cell r="A19881" t="str">
            <v>1M.15.010.0030.h</v>
          </cell>
          <cell r="B19881" t="str">
            <v>- DN125 - 225 mm, con derivazioni di vari diametri</v>
          </cell>
          <cell r="C19881" t="str">
            <v>cad</v>
          </cell>
          <cell r="D19881" t="str">
            <v>259,24</v>
          </cell>
        </row>
        <row r="19882">
          <cell r="A19882" t="str">
            <v>1M.15.010.0030.i</v>
          </cell>
          <cell r="B19882" t="str">
            <v>- DN150 - 250 mm, con derivazioni di vari diametri</v>
          </cell>
          <cell r="C19882" t="str">
            <v>cad</v>
          </cell>
          <cell r="D19882" t="str">
            <v>297,37</v>
          </cell>
        </row>
        <row r="19883">
          <cell r="A19883" t="str">
            <v>1M.15.010.0030.j</v>
          </cell>
          <cell r="B19883" t="str">
            <v>- DN200 - 315 mm, con derivazioni di vari diametri</v>
          </cell>
          <cell r="C19883" t="str">
            <v>cad</v>
          </cell>
          <cell r="D19883" t="str">
            <v>354,86</v>
          </cell>
        </row>
        <row r="19884">
          <cell r="A19884" t="str">
            <v>1M.15.010.0030.k</v>
          </cell>
          <cell r="B19884" t="str">
            <v>- DN250 - 400 mm, con derivazioni di vari diametri</v>
          </cell>
          <cell r="C19884" t="str">
            <v>cad</v>
          </cell>
          <cell r="D19884" t="str">
            <v>438,97</v>
          </cell>
        </row>
        <row r="19885">
          <cell r="A19885" t="str">
            <v>1M.15.010.0040</v>
          </cell>
          <cell r="B19885" t="str">
            <v>Riduzioni pre-isolate in acciaio nero a saldatura longitudinale DIN 2458, isolamento secondo UNI EN 253 in schiuma di poliuretano con guaina in pead e cavo in rame per sistema d'allarme, complete di giunzioni, guarnizioni, staffaggi e accessori vari di montaggio.</v>
          </cell>
          <cell r="C19885"/>
          <cell r="D19885"/>
        </row>
        <row r="19886">
          <cell r="A19886" t="str">
            <v>1M.15.010.0040.a</v>
          </cell>
          <cell r="B19886" t="str">
            <v>- DN32 - 110 mm</v>
          </cell>
          <cell r="C19886" t="str">
            <v>cad</v>
          </cell>
          <cell r="D19886" t="str">
            <v>146,99</v>
          </cell>
        </row>
        <row r="19887">
          <cell r="A19887" t="str">
            <v>1M.15.010.0040.b</v>
          </cell>
          <cell r="B19887" t="str">
            <v>- DN40 - 110 mm, con riduzioni a vari diametri</v>
          </cell>
          <cell r="C19887" t="str">
            <v>cad</v>
          </cell>
          <cell r="D19887" t="str">
            <v>150,32</v>
          </cell>
        </row>
        <row r="19888">
          <cell r="A19888" t="str">
            <v>1M.15.010.0040.c</v>
          </cell>
          <cell r="B19888" t="str">
            <v>- DN50 - 125 mm, con riduzioni a vari diametri</v>
          </cell>
          <cell r="C19888" t="str">
            <v>cad</v>
          </cell>
          <cell r="D19888" t="str">
            <v>180,65</v>
          </cell>
        </row>
        <row r="19889">
          <cell r="A19889" t="str">
            <v>1M.15.010.0040.d</v>
          </cell>
          <cell r="B19889" t="str">
            <v>- DN60 - 140 mm, con riduzioni a vari diametri</v>
          </cell>
          <cell r="C19889" t="str">
            <v>cad</v>
          </cell>
          <cell r="D19889" t="str">
            <v>185,10</v>
          </cell>
        </row>
        <row r="19890">
          <cell r="A19890" t="str">
            <v>1M.15.010.0040.e</v>
          </cell>
          <cell r="B19890" t="str">
            <v>- DN80 - 160 mm, con riduzioni a vari diametri</v>
          </cell>
          <cell r="C19890" t="str">
            <v>cad</v>
          </cell>
          <cell r="D19890" t="str">
            <v>211,50</v>
          </cell>
        </row>
        <row r="19891">
          <cell r="A19891" t="str">
            <v>1M.15.010.0040.f</v>
          </cell>
          <cell r="B19891" t="str">
            <v>- DN100 - 200 mm, con riduzioni a vari diametri</v>
          </cell>
          <cell r="C19891" t="str">
            <v>cad</v>
          </cell>
          <cell r="D19891" t="str">
            <v>273,21</v>
          </cell>
        </row>
        <row r="19892">
          <cell r="A19892" t="str">
            <v>1M.15.010.0040.g</v>
          </cell>
          <cell r="B19892" t="str">
            <v>- DN125 - 225 mm, con riduzioni a vari diametri</v>
          </cell>
          <cell r="C19892" t="str">
            <v>cad</v>
          </cell>
          <cell r="D19892" t="str">
            <v>342,46</v>
          </cell>
        </row>
        <row r="19893">
          <cell r="A19893" t="str">
            <v>1M.15.010.0040.h</v>
          </cell>
          <cell r="B19893" t="str">
            <v>- DN150 - 250 mm, con riduzioni a vari diametri</v>
          </cell>
          <cell r="C19893" t="str">
            <v>cad</v>
          </cell>
          <cell r="D19893" t="str">
            <v>438,69</v>
          </cell>
        </row>
        <row r="19894">
          <cell r="A19894" t="str">
            <v>1M.15.010.0040.i</v>
          </cell>
          <cell r="B19894" t="str">
            <v>- DN200 - 315 mm, con riduzioni a vari diametri</v>
          </cell>
          <cell r="C19894" t="str">
            <v>cad</v>
          </cell>
          <cell r="D19894" t="str">
            <v>532,71</v>
          </cell>
        </row>
        <row r="19895">
          <cell r="A19895" t="str">
            <v>1M.15.010.0040.j</v>
          </cell>
          <cell r="B19895" t="str">
            <v>- DN250 - 400 mm, con riduzioni a vari diametri</v>
          </cell>
          <cell r="C19895" t="str">
            <v>cad</v>
          </cell>
          <cell r="D19895" t="str">
            <v>646,75</v>
          </cell>
        </row>
        <row r="19896">
          <cell r="A19896" t="str">
            <v>1M.15.010.0050</v>
          </cell>
          <cell r="B19896" t="str">
            <v>Valvole a sfera PN25 pre-isolate su tronchetti di tubo in acciaio nero a saldatura longitudinale DIN 2458, isolamento secondo UNI EN 253 in schiuma di poliuretano con guaina in pead e cavo in rame per sistema d'allarme, complete di giunzioni, guarnizioni, staffaggi e accessori vari di montaggio.</v>
          </cell>
          <cell r="C19896"/>
          <cell r="D19896"/>
        </row>
        <row r="19897">
          <cell r="A19897" t="str">
            <v>1M.15.010.0050.a</v>
          </cell>
          <cell r="B19897" t="str">
            <v>- DN25 - 90 mm</v>
          </cell>
          <cell r="C19897" t="str">
            <v>cad</v>
          </cell>
          <cell r="D19897" t="str">
            <v>270,30</v>
          </cell>
        </row>
        <row r="19898">
          <cell r="A19898" t="str">
            <v>1M.15.010.0050.b</v>
          </cell>
          <cell r="B19898" t="str">
            <v>- DN32 - 110 mm</v>
          </cell>
          <cell r="C19898" t="str">
            <v>cad</v>
          </cell>
          <cell r="D19898" t="str">
            <v>308,72</v>
          </cell>
        </row>
        <row r="19899">
          <cell r="A19899" t="str">
            <v>1M.15.010.0050.c</v>
          </cell>
          <cell r="B19899" t="str">
            <v>- DN40 - 110 mm</v>
          </cell>
          <cell r="C19899" t="str">
            <v>cad</v>
          </cell>
          <cell r="D19899" t="str">
            <v>312,04</v>
          </cell>
        </row>
        <row r="19900">
          <cell r="A19900" t="str">
            <v>1M.15.010.0050.d</v>
          </cell>
          <cell r="B19900" t="str">
            <v>- DN50 - 125 mm</v>
          </cell>
          <cell r="C19900" t="str">
            <v>cad</v>
          </cell>
          <cell r="D19900" t="str">
            <v>354,85</v>
          </cell>
        </row>
        <row r="19901">
          <cell r="A19901" t="str">
            <v>1M.15.010.0050.e</v>
          </cell>
          <cell r="B19901" t="str">
            <v>- DN65 - 140 mm</v>
          </cell>
          <cell r="C19901" t="str">
            <v>cad</v>
          </cell>
          <cell r="D19901" t="str">
            <v>476,74</v>
          </cell>
        </row>
        <row r="19902">
          <cell r="A19902" t="str">
            <v>1M.15.010.0050.f</v>
          </cell>
          <cell r="B19902" t="str">
            <v>- DN80 - 160 mm</v>
          </cell>
          <cell r="C19902" t="str">
            <v>cad</v>
          </cell>
          <cell r="D19902" t="str">
            <v>598,63</v>
          </cell>
        </row>
        <row r="19903">
          <cell r="A19903" t="str">
            <v>1M.15.010.0050.g</v>
          </cell>
          <cell r="B19903" t="str">
            <v>- DN100 - 200 mm</v>
          </cell>
          <cell r="C19903" t="str">
            <v>cad</v>
          </cell>
          <cell r="D19903" t="str">
            <v>747,87</v>
          </cell>
        </row>
        <row r="19904">
          <cell r="A19904" t="str">
            <v>1M.15.010.0050.h</v>
          </cell>
          <cell r="B19904" t="str">
            <v>- DN125 - 225 mm</v>
          </cell>
          <cell r="C19904" t="str">
            <v>cad</v>
          </cell>
          <cell r="D19904" t="str">
            <v>994,73</v>
          </cell>
        </row>
        <row r="19905">
          <cell r="A19905" t="str">
            <v>1M.15.010.0050.i</v>
          </cell>
          <cell r="B19905" t="str">
            <v>- DN150 - 250 mm</v>
          </cell>
          <cell r="C19905" t="str">
            <v>cad</v>
          </cell>
          <cell r="D19905" t="str">
            <v>1.258,83</v>
          </cell>
        </row>
        <row r="19906">
          <cell r="A19906" t="str">
            <v>1M.15.010.0050.j</v>
          </cell>
          <cell r="B19906" t="str">
            <v>- DN200 - 315 mm</v>
          </cell>
          <cell r="C19906" t="str">
            <v>cad</v>
          </cell>
          <cell r="D19906" t="str">
            <v>1.519,01</v>
          </cell>
        </row>
        <row r="19907">
          <cell r="A19907" t="str">
            <v>1M.15.010.0050.k</v>
          </cell>
          <cell r="B19907" t="str">
            <v>- DN250 - 400 mm</v>
          </cell>
          <cell r="C19907" t="str">
            <v>cad</v>
          </cell>
          <cell r="D19907" t="str">
            <v>1.802,55</v>
          </cell>
        </row>
        <row r="19908">
          <cell r="A19908" t="str">
            <v>1M.15.010.0060</v>
          </cell>
          <cell r="B19908" t="str">
            <v>Compensatori PN16 pre-isolati su tronchetti di tubo in acciaio nero a saldatura longitudinale DIN 2458, isolamento secondo UNI EN 253 in schiuma di poliuretano con guaina in pead e cavo in rame per sistema d'allarme, complete di giunzioni, guarnizioni, staffaggi e accessori vari di montaggio.</v>
          </cell>
          <cell r="C19908"/>
          <cell r="D19908"/>
        </row>
        <row r="19909">
          <cell r="A19909" t="str">
            <v>1M.15.010.0060.a</v>
          </cell>
          <cell r="B19909" t="str">
            <v>- DN25 - 90 mm</v>
          </cell>
          <cell r="C19909" t="str">
            <v>cad</v>
          </cell>
          <cell r="D19909" t="str">
            <v>157,98</v>
          </cell>
        </row>
        <row r="19910">
          <cell r="A19910" t="str">
            <v>1M.15.010.0060.b</v>
          </cell>
          <cell r="B19910" t="str">
            <v>- DN32 - 110 mm</v>
          </cell>
          <cell r="C19910" t="str">
            <v>cad</v>
          </cell>
          <cell r="D19910" t="str">
            <v>188,34</v>
          </cell>
        </row>
        <row r="19911">
          <cell r="A19911" t="str">
            <v>1M.15.010.0060.c</v>
          </cell>
          <cell r="B19911" t="str">
            <v>- DN40 - 110 mm</v>
          </cell>
          <cell r="C19911" t="str">
            <v>cad</v>
          </cell>
          <cell r="D19911" t="str">
            <v>192,25</v>
          </cell>
        </row>
        <row r="19912">
          <cell r="A19912" t="str">
            <v>1M.15.010.0060.d</v>
          </cell>
          <cell r="B19912" t="str">
            <v>- DN50 - 125 mm</v>
          </cell>
          <cell r="C19912" t="str">
            <v>cad</v>
          </cell>
          <cell r="D19912" t="str">
            <v>229,30</v>
          </cell>
        </row>
        <row r="19913">
          <cell r="A19913" t="str">
            <v>1M.15.010.0060.e</v>
          </cell>
          <cell r="B19913" t="str">
            <v>- DN65 - 140 mm</v>
          </cell>
          <cell r="C19913" t="str">
            <v>cad</v>
          </cell>
          <cell r="D19913" t="str">
            <v>235,40</v>
          </cell>
        </row>
        <row r="19914">
          <cell r="A19914" t="str">
            <v>1M.15.010.0060.f</v>
          </cell>
          <cell r="B19914" t="str">
            <v>- DN80 - 160 mm</v>
          </cell>
          <cell r="C19914" t="str">
            <v>cad</v>
          </cell>
          <cell r="D19914" t="str">
            <v>265,75</v>
          </cell>
        </row>
        <row r="19915">
          <cell r="A19915" t="str">
            <v>1M.15.010.0060.g</v>
          </cell>
          <cell r="B19915" t="str">
            <v>- DN100 - 200 mm</v>
          </cell>
          <cell r="C19915" t="str">
            <v>cad</v>
          </cell>
          <cell r="D19915" t="str">
            <v>316,69</v>
          </cell>
        </row>
        <row r="19916">
          <cell r="A19916" t="str">
            <v>1M.15.010.0060.h</v>
          </cell>
          <cell r="B19916" t="str">
            <v>- DN125 - 225 mm</v>
          </cell>
          <cell r="C19916" t="str">
            <v>cad</v>
          </cell>
          <cell r="D19916" t="str">
            <v>364,23</v>
          </cell>
        </row>
        <row r="19917">
          <cell r="A19917" t="str">
            <v>1M.15.010.0060.i</v>
          </cell>
          <cell r="B19917" t="str">
            <v>- DN150 - 250 mm</v>
          </cell>
          <cell r="C19917" t="str">
            <v>cad</v>
          </cell>
          <cell r="D19917" t="str">
            <v>462,14</v>
          </cell>
        </row>
        <row r="19918">
          <cell r="A19918" t="str">
            <v>1M.15.010.0060.j</v>
          </cell>
          <cell r="B19918" t="str">
            <v>- DN200 - 315 mm</v>
          </cell>
          <cell r="C19918" t="str">
            <v>cad</v>
          </cell>
          <cell r="D19918" t="str">
            <v>679,00</v>
          </cell>
        </row>
        <row r="19919">
          <cell r="A19919" t="str">
            <v>1M.15.010.0060.k</v>
          </cell>
          <cell r="B19919" t="str">
            <v>- DN250 - 400 mm</v>
          </cell>
          <cell r="C19919" t="str">
            <v>cad</v>
          </cell>
          <cell r="D19919" t="str">
            <v>952,80</v>
          </cell>
        </row>
        <row r="19920">
          <cell r="A19920" t="str">
            <v>1M.15.010.0070</v>
          </cell>
          <cell r="B19920" t="str">
            <v>Kit ripristino giunti in coppelle di poliuretano con guaina in pead e cavo in rame per sistema d'allarme.</v>
          </cell>
          <cell r="C19920"/>
          <cell r="D19920"/>
        </row>
        <row r="19921">
          <cell r="A19921" t="str">
            <v>1M.15.010.0070.a</v>
          </cell>
          <cell r="B19921" t="str">
            <v>- DN25 - 90 mm</v>
          </cell>
          <cell r="C19921" t="str">
            <v>cad</v>
          </cell>
          <cell r="D19921" t="str">
            <v>24,43</v>
          </cell>
        </row>
        <row r="19922">
          <cell r="A19922" t="str">
            <v>1M.15.010.0070.b</v>
          </cell>
          <cell r="B19922" t="str">
            <v>- DN32 - 110 mm</v>
          </cell>
          <cell r="C19922" t="str">
            <v>cad</v>
          </cell>
          <cell r="D19922" t="str">
            <v>27,61</v>
          </cell>
        </row>
        <row r="19923">
          <cell r="A19923" t="str">
            <v>1M.15.010.0070.c</v>
          </cell>
          <cell r="B19923" t="str">
            <v>- DN40 - 110 mm</v>
          </cell>
          <cell r="C19923" t="str">
            <v>cad</v>
          </cell>
          <cell r="D19923" t="str">
            <v>30,28</v>
          </cell>
        </row>
        <row r="19924">
          <cell r="A19924" t="str">
            <v>1M.15.010.0070.d</v>
          </cell>
          <cell r="B19924" t="str">
            <v>- DN50 - 125 mm</v>
          </cell>
          <cell r="C19924" t="str">
            <v>cad</v>
          </cell>
          <cell r="D19924" t="str">
            <v>34,06</v>
          </cell>
        </row>
        <row r="19925">
          <cell r="A19925" t="str">
            <v>1M.15.010.0070.e</v>
          </cell>
          <cell r="B19925" t="str">
            <v>- DN65 - 140 mm</v>
          </cell>
          <cell r="C19925" t="str">
            <v>cad</v>
          </cell>
          <cell r="D19925" t="str">
            <v>35,76</v>
          </cell>
        </row>
        <row r="19926">
          <cell r="A19926" t="str">
            <v>1M.15.010.0070.f</v>
          </cell>
          <cell r="B19926" t="str">
            <v>- DN80 - 160 mm</v>
          </cell>
          <cell r="C19926" t="str">
            <v>cad</v>
          </cell>
          <cell r="D19926" t="str">
            <v>38,47</v>
          </cell>
        </row>
        <row r="19927">
          <cell r="A19927" t="str">
            <v>1M.15.010.0070.g</v>
          </cell>
          <cell r="B19927" t="str">
            <v>- DN100 - 200 mm</v>
          </cell>
          <cell r="C19927" t="str">
            <v>cad</v>
          </cell>
          <cell r="D19927" t="str">
            <v>48,73</v>
          </cell>
        </row>
        <row r="19928">
          <cell r="A19928" t="str">
            <v>1M.15.010.0070.h</v>
          </cell>
          <cell r="B19928" t="str">
            <v>- DN125 - 225 mm</v>
          </cell>
          <cell r="C19928" t="str">
            <v>cad</v>
          </cell>
          <cell r="D19928" t="str">
            <v>57,34</v>
          </cell>
        </row>
        <row r="19929">
          <cell r="A19929" t="str">
            <v>1M.15.010.0070.i</v>
          </cell>
          <cell r="B19929" t="str">
            <v>- DN150 - 250 mm</v>
          </cell>
          <cell r="C19929" t="str">
            <v>cad</v>
          </cell>
          <cell r="D19929" t="str">
            <v>63,42</v>
          </cell>
        </row>
        <row r="19930">
          <cell r="A19930" t="str">
            <v>1M.15.010.0070.j</v>
          </cell>
          <cell r="B19930" t="str">
            <v>- DN200 - 315 mm</v>
          </cell>
          <cell r="C19930" t="str">
            <v>cad</v>
          </cell>
          <cell r="D19930" t="str">
            <v>82,30</v>
          </cell>
        </row>
        <row r="19931">
          <cell r="A19931" t="str">
            <v>1M.15.010.0070.k</v>
          </cell>
          <cell r="B19931" t="str">
            <v>- DN250 - 400 mm</v>
          </cell>
          <cell r="C19931" t="str">
            <v>cad</v>
          </cell>
          <cell r="D19931" t="str">
            <v>237,15</v>
          </cell>
        </row>
        <row r="19932">
          <cell r="A19932" t="str">
            <v>1M.16 - VERNICIATURE, ISOLAMENTI E COIBENTAZIONI</v>
          </cell>
          <cell r="B19932"/>
          <cell r="C19932"/>
          <cell r="D19932"/>
        </row>
        <row r="19933">
          <cell r="A19933" t="str">
            <v>1M</v>
          </cell>
          <cell r="B19933" t="str">
            <v>OPERE COMPIUTE IMPIANTI MECCANICI</v>
          </cell>
          <cell r="C19933"/>
          <cell r="D19933"/>
        </row>
        <row r="19934">
          <cell r="A19934" t="str">
            <v>1M.16</v>
          </cell>
          <cell r="B19934" t="str">
            <v>VERNICIATURE, ISOLAMENTI E COIBENTAZIONI</v>
          </cell>
          <cell r="C19934"/>
          <cell r="D19934"/>
        </row>
        <row r="19935">
          <cell r="A19935" t="str">
            <v>1M.16.010</v>
          </cell>
          <cell r="B19935" t="str">
            <v>VERNICIATURE Vedi Listino delle Opere Compiute Civili, codice: 1C.24.350</v>
          </cell>
          <cell r="C19935"/>
          <cell r="D19935"/>
        </row>
        <row r="19936">
          <cell r="A19936" t="str">
            <v>1M.16.020</v>
          </cell>
          <cell r="B19936" t="str">
            <v>ISOLAMENTI ACUSTICI</v>
          </cell>
          <cell r="C19936"/>
          <cell r="D19936"/>
        </row>
        <row r="19937">
          <cell r="A19937" t="str">
            <v>1M.16.020.0010</v>
          </cell>
          <cell r="B19937" t="str">
            <v>Isolamento acustico con pannelli fono-assorbenti in poliuretano, bugnati, resistenza alla fiamma classe 2, incollati all'interno di canali o macchine.</v>
          </cell>
          <cell r="C19937"/>
          <cell r="D19937"/>
        </row>
        <row r="19938">
          <cell r="A19938" t="str">
            <v>1M.16.020.0010.a</v>
          </cell>
          <cell r="B19938" t="str">
            <v>- bugnato, a profilo piramidale - sp. 50 mm</v>
          </cell>
          <cell r="C19938" t="str">
            <v>m²</v>
          </cell>
          <cell r="D19938" t="str">
            <v>41,40</v>
          </cell>
        </row>
        <row r="19939">
          <cell r="A19939" t="str">
            <v>1M.16.020.0010.b</v>
          </cell>
          <cell r="B19939" t="str">
            <v>- bugnato, a profilo piramidale - sp. 70 mm</v>
          </cell>
          <cell r="C19939" t="str">
            <v>m²</v>
          </cell>
          <cell r="D19939" t="str">
            <v>49,40</v>
          </cell>
        </row>
        <row r="19940">
          <cell r="A19940" t="str">
            <v>1M.16.020.0010.c</v>
          </cell>
          <cell r="B19940" t="str">
            <v>- bugnato, a profilo piramidale - sp. 100 mm</v>
          </cell>
          <cell r="C19940" t="str">
            <v>m²</v>
          </cell>
          <cell r="D19940" t="str">
            <v>58,29</v>
          </cell>
        </row>
        <row r="19941">
          <cell r="A19941" t="str">
            <v>1M.16.020.0010.d</v>
          </cell>
          <cell r="B19941" t="str">
            <v>- bugnato, a profilo trapezoidale - sp. 50 mm</v>
          </cell>
          <cell r="C19941" t="str">
            <v>m²</v>
          </cell>
          <cell r="D19941" t="str">
            <v>25,43</v>
          </cell>
        </row>
        <row r="19942">
          <cell r="A19942" t="str">
            <v>1M.16.020.0010.e</v>
          </cell>
          <cell r="B19942" t="str">
            <v>- bugnato, a profilo trapezoidale - sp. 70 mm</v>
          </cell>
          <cell r="C19942" t="str">
            <v>m²</v>
          </cell>
          <cell r="D19942" t="str">
            <v>32,53</v>
          </cell>
        </row>
        <row r="19943">
          <cell r="A19943" t="str">
            <v>1M.16.020.0010.f</v>
          </cell>
          <cell r="B19943" t="str">
            <v>- bugnato, a profilo trapezoidale - sp. 100 mm</v>
          </cell>
          <cell r="C19943" t="str">
            <v>m²</v>
          </cell>
          <cell r="D19943" t="str">
            <v>39,63</v>
          </cell>
        </row>
        <row r="19944">
          <cell r="A19944" t="str">
            <v>1M.16.020.0020</v>
          </cell>
          <cell r="B19944" t="str">
            <v>Isolamento acustico con pannelli fono-assorbenti in poliuretano con lamina di piombo, resistenza alla fiamma classe 2, incollati a tubi, canali o macchine.</v>
          </cell>
          <cell r="C19944"/>
          <cell r="D19944"/>
        </row>
        <row r="19945">
          <cell r="A19945" t="str">
            <v>1M.16.020.0020.a</v>
          </cell>
          <cell r="B19945" t="str">
            <v>- sp. 8 mm</v>
          </cell>
          <cell r="C19945" t="str">
            <v>m²</v>
          </cell>
          <cell r="D19945" t="str">
            <v>21,59</v>
          </cell>
        </row>
        <row r="19946">
          <cell r="A19946" t="str">
            <v>1M.16.020.0020.b</v>
          </cell>
          <cell r="B19946" t="str">
            <v>- sp. 10 mm</v>
          </cell>
          <cell r="C19946" t="str">
            <v>m²</v>
          </cell>
          <cell r="D19946" t="str">
            <v>22,41</v>
          </cell>
        </row>
        <row r="19947">
          <cell r="A19947" t="str">
            <v>1M.16.020.0020.c</v>
          </cell>
          <cell r="B19947" t="str">
            <v>- sp. 12 mm</v>
          </cell>
          <cell r="C19947" t="str">
            <v>m²</v>
          </cell>
          <cell r="D19947" t="str">
            <v>23,29</v>
          </cell>
        </row>
        <row r="19948">
          <cell r="A19948" t="str">
            <v>1M.16.020.0020.d</v>
          </cell>
          <cell r="B19948" t="str">
            <v>- sp. 14 mm</v>
          </cell>
          <cell r="C19948" t="str">
            <v>m²</v>
          </cell>
          <cell r="D19948" t="str">
            <v>24,09</v>
          </cell>
        </row>
        <row r="19949">
          <cell r="A19949" t="str">
            <v>1M.16.020.0020.e</v>
          </cell>
          <cell r="B19949" t="str">
            <v>- sp. 20 mm</v>
          </cell>
          <cell r="C19949" t="str">
            <v>m²</v>
          </cell>
          <cell r="D19949" t="str">
            <v>26,24</v>
          </cell>
        </row>
        <row r="19950">
          <cell r="A19950" t="str">
            <v>1M.16.020.0020.f</v>
          </cell>
          <cell r="B19950" t="str">
            <v>- sp. 25 mm</v>
          </cell>
          <cell r="C19950" t="str">
            <v>m²</v>
          </cell>
          <cell r="D19950" t="str">
            <v>28,35</v>
          </cell>
        </row>
        <row r="19951">
          <cell r="A19951" t="str">
            <v>1M.16.020.0020.g</v>
          </cell>
          <cell r="B19951" t="str">
            <v>- sp. 30 mm</v>
          </cell>
          <cell r="C19951" t="str">
            <v>m²</v>
          </cell>
          <cell r="D19951" t="str">
            <v>30,49</v>
          </cell>
        </row>
        <row r="19952">
          <cell r="A19952" t="str">
            <v>1M.16.020.0030</v>
          </cell>
          <cell r="B19952" t="str">
            <v>Isolamento acustico con pannelli fono-assorbenti in poliuretano con lamina di piombo, resistenza alla fiamma classe 2, incollati a tubi, canali o macchine.</v>
          </cell>
          <cell r="C19952"/>
          <cell r="D19952"/>
        </row>
        <row r="19953">
          <cell r="A19953" t="str">
            <v>1M.16.020.0030.a</v>
          </cell>
          <cell r="B19953" t="str">
            <v>- sp. 21 mm</v>
          </cell>
          <cell r="C19953" t="str">
            <v>m²</v>
          </cell>
          <cell r="D19953" t="str">
            <v>62,94</v>
          </cell>
        </row>
        <row r="19954">
          <cell r="A19954" t="str">
            <v>1M.16.020.0030.b</v>
          </cell>
          <cell r="B19954" t="str">
            <v>- sp. 26 mm</v>
          </cell>
          <cell r="C19954" t="str">
            <v>m²</v>
          </cell>
          <cell r="D19954" t="str">
            <v>68,29</v>
          </cell>
        </row>
        <row r="19955">
          <cell r="A19955" t="str">
            <v>1M.16.020.0030.c</v>
          </cell>
          <cell r="B19955" t="str">
            <v>- sp. 31 mm</v>
          </cell>
          <cell r="C19955" t="str">
            <v>m²</v>
          </cell>
          <cell r="D19955" t="str">
            <v>71,83</v>
          </cell>
        </row>
        <row r="19956">
          <cell r="A19956" t="str">
            <v>1M.16.020.0030.d</v>
          </cell>
          <cell r="B19956" t="str">
            <v>- sp. 46 mm</v>
          </cell>
          <cell r="C19956" t="str">
            <v>m²</v>
          </cell>
          <cell r="D19956" t="str">
            <v>77,17</v>
          </cell>
        </row>
        <row r="19957">
          <cell r="A19957" t="str">
            <v>1M.16.030</v>
          </cell>
          <cell r="B19957" t="str">
            <v>COIBENTAZIONI PER CANALI</v>
          </cell>
          <cell r="C19957"/>
          <cell r="D19957"/>
        </row>
        <row r="19958">
          <cell r="A19958" t="str">
            <v>1M.16.030.0010</v>
          </cell>
          <cell r="B19958" t="str">
            <v>Coibentazione per canali con materassino in lana di vetro densità minima 20 kg/m³ su carta alluminio e rete metallica zincata.</v>
          </cell>
          <cell r="C19958"/>
          <cell r="D19958"/>
        </row>
        <row r="19959">
          <cell r="A19959" t="str">
            <v>1M.16.030.0010.a</v>
          </cell>
          <cell r="B19959" t="str">
            <v>- sp. 25 mm</v>
          </cell>
          <cell r="C19959" t="str">
            <v>m²</v>
          </cell>
          <cell r="D19959" t="str">
            <v>13,31</v>
          </cell>
        </row>
        <row r="19960">
          <cell r="A19960" t="str">
            <v>1M.16.030.0010.b</v>
          </cell>
          <cell r="B19960" t="str">
            <v>- sp. 30 mm</v>
          </cell>
          <cell r="C19960" t="str">
            <v>m²</v>
          </cell>
          <cell r="D19960" t="str">
            <v>13,54</v>
          </cell>
        </row>
        <row r="19961">
          <cell r="A19961" t="str">
            <v>1M.16.030.0010.c</v>
          </cell>
          <cell r="B19961" t="str">
            <v>- sp. 40 mm</v>
          </cell>
          <cell r="C19961" t="str">
            <v>m²</v>
          </cell>
          <cell r="D19961" t="str">
            <v>13,77</v>
          </cell>
        </row>
        <row r="19962">
          <cell r="A19962" t="str">
            <v>1M.16.030.0010.d</v>
          </cell>
          <cell r="B19962" t="str">
            <v>- sp. 50 mm</v>
          </cell>
          <cell r="C19962" t="str">
            <v>m²</v>
          </cell>
          <cell r="D19962" t="str">
            <v>14,00</v>
          </cell>
        </row>
        <row r="19963">
          <cell r="A19963" t="str">
            <v>1M.16.030.0020</v>
          </cell>
          <cell r="B19963" t="str">
            <v>Coibentazione per canali con lastra incollata in elastomero espanso a cellule chiuse senza alogeni nè pvc, resistenza alla fiamma classe 1, fattore di permeabilità µ minimo 4.000.</v>
          </cell>
          <cell r="C19963"/>
          <cell r="D19963"/>
        </row>
        <row r="19964">
          <cell r="A19964" t="str">
            <v>1M.16.030.0020.a</v>
          </cell>
          <cell r="B19964" t="str">
            <v>- sp. 13 mm</v>
          </cell>
          <cell r="C19964" t="str">
            <v>m²</v>
          </cell>
          <cell r="D19964" t="str">
            <v>50,74</v>
          </cell>
        </row>
        <row r="19965">
          <cell r="A19965" t="str">
            <v>1M.16.030.0020.b</v>
          </cell>
          <cell r="B19965" t="str">
            <v>- sp. 19 mm</v>
          </cell>
          <cell r="C19965" t="str">
            <v>m²</v>
          </cell>
          <cell r="D19965" t="str">
            <v>64,63</v>
          </cell>
        </row>
        <row r="19966">
          <cell r="A19966" t="str">
            <v>1M.16.030.0020.c</v>
          </cell>
          <cell r="B19966" t="str">
            <v>- sp. 25 mm</v>
          </cell>
          <cell r="C19966" t="str">
            <v>m²</v>
          </cell>
          <cell r="D19966" t="str">
            <v>79,01</v>
          </cell>
        </row>
        <row r="19967">
          <cell r="A19967" t="str">
            <v>1M.16.030.0020.d</v>
          </cell>
          <cell r="B19967" t="str">
            <v>- sp. 32 mm</v>
          </cell>
          <cell r="C19967" t="str">
            <v>m²</v>
          </cell>
          <cell r="D19967" t="str">
            <v>96,89</v>
          </cell>
        </row>
        <row r="19968">
          <cell r="A19968" t="str">
            <v>1M.16.030.0030</v>
          </cell>
          <cell r="B19968" t="str">
            <v>Coibentazione per canali con lastra incollata in elastomero espanso a cellule chiuse, resistenza alla fiamma classe 1, fattore di permeabilità µ minimo 5.000.</v>
          </cell>
          <cell r="C19968"/>
          <cell r="D19968"/>
        </row>
        <row r="19969">
          <cell r="A19969" t="str">
            <v>1M.16.030.0030.a</v>
          </cell>
          <cell r="B19969" t="str">
            <v>- sp. 13 mm</v>
          </cell>
          <cell r="C19969" t="str">
            <v>m²</v>
          </cell>
          <cell r="D19969" t="str">
            <v>29,15</v>
          </cell>
        </row>
        <row r="19970">
          <cell r="A19970" t="str">
            <v>1M.16.030.0030.b</v>
          </cell>
          <cell r="B19970" t="str">
            <v>- sp. 19 mm</v>
          </cell>
          <cell r="C19970" t="str">
            <v>m²</v>
          </cell>
          <cell r="D19970" t="str">
            <v>34,14</v>
          </cell>
        </row>
        <row r="19971">
          <cell r="A19971" t="str">
            <v>1M.16.030.0030.c</v>
          </cell>
          <cell r="B19971" t="str">
            <v>- sp. 25 mm</v>
          </cell>
          <cell r="C19971" t="str">
            <v>m²</v>
          </cell>
          <cell r="D19971" t="str">
            <v>39,07</v>
          </cell>
        </row>
        <row r="19972">
          <cell r="A19972" t="str">
            <v>1M.16.030.0030.d</v>
          </cell>
          <cell r="B19972" t="str">
            <v>- sp. 32 mm</v>
          </cell>
          <cell r="C19972" t="str">
            <v>m²</v>
          </cell>
          <cell r="D19972" t="str">
            <v>42,64</v>
          </cell>
        </row>
        <row r="19973">
          <cell r="A19973" t="str">
            <v>1M.16.030.0040</v>
          </cell>
          <cell r="B19973" t="str">
            <v>Aumenti di prezzo per finiture a coibentazioni per canali.</v>
          </cell>
          <cell r="C19973"/>
          <cell r="D19973"/>
        </row>
        <row r="19974">
          <cell r="A19974" t="str">
            <v>1M.16.030.0040.a</v>
          </cell>
          <cell r="B19974" t="str">
            <v>- lamierino in alluminio, sp. 0,6 mm</v>
          </cell>
          <cell r="C19974" t="str">
            <v>m²</v>
          </cell>
          <cell r="D19974" t="str">
            <v>33,36</v>
          </cell>
        </row>
        <row r="19975">
          <cell r="A19975" t="str">
            <v>1M.16.030.0040.b</v>
          </cell>
          <cell r="B19975" t="str">
            <v>- lamierino in alluminio, sp. 0,7 mm</v>
          </cell>
          <cell r="C19975" t="str">
            <v>m²</v>
          </cell>
          <cell r="D19975" t="str">
            <v>34,80</v>
          </cell>
        </row>
        <row r="19976">
          <cell r="A19976" t="str">
            <v>1M.16.030.0040.c</v>
          </cell>
          <cell r="B19976" t="str">
            <v>- lamierino in alluminio, sp. 0,8 mm</v>
          </cell>
          <cell r="C19976" t="str">
            <v>m²</v>
          </cell>
          <cell r="D19976" t="str">
            <v>36,60</v>
          </cell>
        </row>
        <row r="19977">
          <cell r="A19977" t="str">
            <v>1M.16.040</v>
          </cell>
          <cell r="B19977" t="str">
            <v>COIBENTAZIONI PER TUBAZIONI CON ELASTOMERO SENZA ALOGENI NE' PVC</v>
          </cell>
          <cell r="C19977"/>
          <cell r="D19977"/>
        </row>
        <row r="19978">
          <cell r="A19978" t="str">
            <v>1M.16.040.0010</v>
          </cell>
          <cell r="B19978" t="str">
            <v>Coibentazione per tubazioni con elastomero espanso a cellule chiuse senza alogeni nè pvc, resistenza alla fiamma classe 1, fattore di permeabilità µ minimo 4.000, in guaine o lastre spessore minimo 9 mm.</v>
          </cell>
          <cell r="C19978"/>
          <cell r="D19978"/>
        </row>
        <row r="19979">
          <cell r="A19979" t="str">
            <v>1M.16.040.0010.a</v>
          </cell>
          <cell r="B19979" t="str">
            <v>- 9 x 22 mm - DN15</v>
          </cell>
          <cell r="C19979" t="str">
            <v>m</v>
          </cell>
          <cell r="D19979" t="str">
            <v>7,92</v>
          </cell>
        </row>
        <row r="19980">
          <cell r="A19980" t="str">
            <v>1M.16.040.0010.b</v>
          </cell>
          <cell r="B19980" t="str">
            <v>- 9 x 28 mm - DN20</v>
          </cell>
          <cell r="C19980" t="str">
            <v>m</v>
          </cell>
          <cell r="D19980" t="str">
            <v>9,09</v>
          </cell>
        </row>
        <row r="19981">
          <cell r="A19981" t="str">
            <v>1M.16.040.0010.c</v>
          </cell>
          <cell r="B19981" t="str">
            <v>- 9 x 35 mm - DN25</v>
          </cell>
          <cell r="C19981" t="str">
            <v>m</v>
          </cell>
          <cell r="D19981" t="str">
            <v>9,46</v>
          </cell>
        </row>
        <row r="19982">
          <cell r="A19982" t="str">
            <v>1M.16.040.0010.d</v>
          </cell>
          <cell r="B19982" t="str">
            <v>- 9 x 42 mm - DN32</v>
          </cell>
          <cell r="C19982" t="str">
            <v>m</v>
          </cell>
          <cell r="D19982" t="str">
            <v>10,25</v>
          </cell>
        </row>
        <row r="19983">
          <cell r="A19983" t="str">
            <v>1M.16.040.0010.e</v>
          </cell>
          <cell r="B19983" t="str">
            <v>- 9 x 48 mm - DN40</v>
          </cell>
          <cell r="C19983" t="str">
            <v>m</v>
          </cell>
          <cell r="D19983" t="str">
            <v>10,73</v>
          </cell>
        </row>
        <row r="19984">
          <cell r="A19984" t="str">
            <v>1M.16.040.0010.f</v>
          </cell>
          <cell r="B19984" t="str">
            <v>- 9 x 60 mm - DN50</v>
          </cell>
          <cell r="C19984" t="str">
            <v>m</v>
          </cell>
          <cell r="D19984" t="str">
            <v>12,24</v>
          </cell>
        </row>
        <row r="19985">
          <cell r="A19985" t="str">
            <v>1M.16.040.0010.g</v>
          </cell>
          <cell r="B19985" t="str">
            <v>- 9 x 76 mm - DN65</v>
          </cell>
          <cell r="C19985" t="str">
            <v>m</v>
          </cell>
          <cell r="D19985" t="str">
            <v>13,84</v>
          </cell>
        </row>
        <row r="19986">
          <cell r="A19986" t="str">
            <v>1M.16.040.0010.h</v>
          </cell>
          <cell r="B19986" t="str">
            <v>- 9 x 89 mm - DN80</v>
          </cell>
          <cell r="C19986" t="str">
            <v>m</v>
          </cell>
          <cell r="D19986" t="str">
            <v>15,84</v>
          </cell>
        </row>
        <row r="19987">
          <cell r="A19987" t="str">
            <v>1M.16.040.0010.i</v>
          </cell>
          <cell r="B19987" t="str">
            <v>- 9 mm, oltre DN80</v>
          </cell>
          <cell r="C19987" t="str">
            <v>m²</v>
          </cell>
          <cell r="D19987" t="str">
            <v>47,92</v>
          </cell>
        </row>
        <row r="19988">
          <cell r="A19988" t="str">
            <v>1M.16.040.0020</v>
          </cell>
          <cell r="B19988" t="str">
            <v>Coibentazione per tubazioni con elastomero espanso a cellule chiuse senza alogeni nè pvc, resistenza alla fiamma classe 1, fattore di permeabilità µ minimo 4.000, in guaine o lastre spessore minimo 13 mm.</v>
          </cell>
          <cell r="C19988"/>
          <cell r="D19988"/>
        </row>
        <row r="19989">
          <cell r="A19989" t="str">
            <v>1M.16.040.0020.a</v>
          </cell>
          <cell r="B19989" t="str">
            <v>- 13 x 22 mm - DN15</v>
          </cell>
          <cell r="C19989" t="str">
            <v>m</v>
          </cell>
          <cell r="D19989" t="str">
            <v>9,27</v>
          </cell>
        </row>
        <row r="19990">
          <cell r="A19990" t="str">
            <v>1M.16.040.0020.b</v>
          </cell>
          <cell r="B19990" t="str">
            <v>- 13 x 28 mm - DN20</v>
          </cell>
          <cell r="C19990" t="str">
            <v>m</v>
          </cell>
          <cell r="D19990" t="str">
            <v>9,81</v>
          </cell>
        </row>
        <row r="19991">
          <cell r="A19991" t="str">
            <v>1M.16.040.0020.c</v>
          </cell>
          <cell r="B19991" t="str">
            <v>- 13 x 35 mm - DN25</v>
          </cell>
          <cell r="C19991" t="str">
            <v>m</v>
          </cell>
          <cell r="D19991" t="str">
            <v>10,57</v>
          </cell>
        </row>
        <row r="19992">
          <cell r="A19992" t="str">
            <v>1M.16.040.0020.d</v>
          </cell>
          <cell r="B19992" t="str">
            <v>- 13 x 42 mm - DN32</v>
          </cell>
          <cell r="C19992" t="str">
            <v>m</v>
          </cell>
          <cell r="D19992" t="str">
            <v>11,39</v>
          </cell>
        </row>
        <row r="19993">
          <cell r="A19993" t="str">
            <v>1M.16.040.0020.e</v>
          </cell>
          <cell r="B19993" t="str">
            <v>- 13 x 48 mm - DN40</v>
          </cell>
          <cell r="C19993" t="str">
            <v>m</v>
          </cell>
          <cell r="D19993" t="str">
            <v>11,97</v>
          </cell>
        </row>
        <row r="19994">
          <cell r="A19994" t="str">
            <v>1M.16.040.0020.f</v>
          </cell>
          <cell r="B19994" t="str">
            <v>- 13 x 60 mm - DN50</v>
          </cell>
          <cell r="C19994" t="str">
            <v>m</v>
          </cell>
          <cell r="D19994" t="str">
            <v>14,87</v>
          </cell>
        </row>
        <row r="19995">
          <cell r="A19995" t="str">
            <v>1M.16.040.0020.g</v>
          </cell>
          <cell r="B19995" t="str">
            <v>- 13 x 76 mm - DN65</v>
          </cell>
          <cell r="C19995" t="str">
            <v>m</v>
          </cell>
          <cell r="D19995" t="str">
            <v>16,72</v>
          </cell>
        </row>
        <row r="19996">
          <cell r="A19996" t="str">
            <v>1M.16.040.0020.h</v>
          </cell>
          <cell r="B19996" t="str">
            <v>- 13 x 89 mm - DN80</v>
          </cell>
          <cell r="C19996" t="str">
            <v>m</v>
          </cell>
          <cell r="D19996" t="str">
            <v>19,05</v>
          </cell>
        </row>
        <row r="19997">
          <cell r="A19997" t="str">
            <v>1M.16.040.0020.i</v>
          </cell>
          <cell r="B19997" t="str">
            <v>- 13 mm, oltre DN80</v>
          </cell>
          <cell r="C19997" t="str">
            <v>m²</v>
          </cell>
          <cell r="D19997" t="str">
            <v>53,70</v>
          </cell>
        </row>
        <row r="19998">
          <cell r="A19998" t="str">
            <v>1M.16.040.0030</v>
          </cell>
          <cell r="B19998" t="str">
            <v>Coibentazione per tubazioni con elastomero espanso a cellule chiuse senza alogeni nè pvc, resistenza alla fiamma classe 1, fattore di permeabilità µ minimo 4.000, in guaine o lastre spessore minimo 19 mm.</v>
          </cell>
          <cell r="C19998"/>
          <cell r="D19998"/>
        </row>
        <row r="19999">
          <cell r="A19999" t="str">
            <v>1M.16.040.0030.a</v>
          </cell>
          <cell r="B19999" t="str">
            <v>- 19 x 22 mm - DN15</v>
          </cell>
          <cell r="C19999" t="str">
            <v>m</v>
          </cell>
          <cell r="D19999" t="str">
            <v>12,97</v>
          </cell>
        </row>
        <row r="20000">
          <cell r="A20000" t="str">
            <v>1M.16.040.0030.b</v>
          </cell>
          <cell r="B20000" t="str">
            <v>- 19 x 28 mm - DN20</v>
          </cell>
          <cell r="C20000" t="str">
            <v>m</v>
          </cell>
          <cell r="D20000" t="str">
            <v>13,76</v>
          </cell>
        </row>
        <row r="20001">
          <cell r="A20001" t="str">
            <v>1M.16.040.0030.c</v>
          </cell>
          <cell r="B20001" t="str">
            <v>- 19 x 35 mm - DN25</v>
          </cell>
          <cell r="C20001" t="str">
            <v>m</v>
          </cell>
          <cell r="D20001" t="str">
            <v>15,16</v>
          </cell>
        </row>
        <row r="20002">
          <cell r="A20002" t="str">
            <v>1M.16.040.0030.d</v>
          </cell>
          <cell r="B20002" t="str">
            <v>- 19 x 42 mm - DN32</v>
          </cell>
          <cell r="C20002" t="str">
            <v>m</v>
          </cell>
          <cell r="D20002" t="str">
            <v>18,24</v>
          </cell>
        </row>
        <row r="20003">
          <cell r="A20003" t="str">
            <v>1M.16.040.0030.e</v>
          </cell>
          <cell r="B20003" t="str">
            <v>- 19 x 48 mm - DN40</v>
          </cell>
          <cell r="C20003" t="str">
            <v>m</v>
          </cell>
          <cell r="D20003" t="str">
            <v>19,65</v>
          </cell>
        </row>
        <row r="20004">
          <cell r="A20004" t="str">
            <v>1M.16.040.0030.f</v>
          </cell>
          <cell r="B20004" t="str">
            <v>- 19 x 60 mm - DN50</v>
          </cell>
          <cell r="C20004" t="str">
            <v>m</v>
          </cell>
          <cell r="D20004" t="str">
            <v>23,24</v>
          </cell>
        </row>
        <row r="20005">
          <cell r="A20005" t="str">
            <v>1M.16.040.0030.g</v>
          </cell>
          <cell r="B20005" t="str">
            <v>- 19 x 76 mm - DN65</v>
          </cell>
          <cell r="C20005" t="str">
            <v>m</v>
          </cell>
          <cell r="D20005" t="str">
            <v>28,11</v>
          </cell>
        </row>
        <row r="20006">
          <cell r="A20006" t="str">
            <v>1M.16.040.0030.h</v>
          </cell>
          <cell r="B20006" t="str">
            <v>- 19 x 89 mm - DN80</v>
          </cell>
          <cell r="C20006" t="str">
            <v>m</v>
          </cell>
          <cell r="D20006" t="str">
            <v>30,16</v>
          </cell>
        </row>
        <row r="20007">
          <cell r="A20007" t="str">
            <v>1M.16.040.0030.i</v>
          </cell>
          <cell r="B20007" t="str">
            <v>- 19 mm, oltre DN80</v>
          </cell>
          <cell r="C20007" t="str">
            <v>m²</v>
          </cell>
          <cell r="D20007" t="str">
            <v>66,23</v>
          </cell>
        </row>
        <row r="20008">
          <cell r="A20008" t="str">
            <v>1M.16.040.0040</v>
          </cell>
          <cell r="B20008" t="str">
            <v>Coibentazione per tubazioni con elastomero espanso a cellule chiuse senza alogeni nè pvc, resistenza alla fiamma classe 1, fattore di permeabilità µ minimo 4.000, in guaine o lastre spessore minimo 25 mm.</v>
          </cell>
          <cell r="C20008"/>
          <cell r="D20008"/>
        </row>
        <row r="20009">
          <cell r="A20009" t="str">
            <v>1M.16.040.0040.a</v>
          </cell>
          <cell r="B20009" t="str">
            <v>- 25 x 22 mm - DN15</v>
          </cell>
          <cell r="C20009" t="str">
            <v>m</v>
          </cell>
          <cell r="D20009" t="str">
            <v>18,92</v>
          </cell>
        </row>
        <row r="20010">
          <cell r="A20010" t="str">
            <v>1M.16.040.0040.b</v>
          </cell>
          <cell r="B20010" t="str">
            <v>- 25 x 28 mm - DN20</v>
          </cell>
          <cell r="C20010" t="str">
            <v>m</v>
          </cell>
          <cell r="D20010" t="str">
            <v>19,58</v>
          </cell>
        </row>
        <row r="20011">
          <cell r="A20011" t="str">
            <v>1M.16.040.0040.c</v>
          </cell>
          <cell r="B20011" t="str">
            <v>- 25 x 35 mm - DN25</v>
          </cell>
          <cell r="C20011" t="str">
            <v>m</v>
          </cell>
          <cell r="D20011" t="str">
            <v>21,16</v>
          </cell>
        </row>
        <row r="20012">
          <cell r="A20012" t="str">
            <v>1M.16.040.0040.d</v>
          </cell>
          <cell r="B20012" t="str">
            <v>- 25 x 42 mm - DN32</v>
          </cell>
          <cell r="C20012" t="str">
            <v>m</v>
          </cell>
          <cell r="D20012" t="str">
            <v>25,45</v>
          </cell>
        </row>
        <row r="20013">
          <cell r="A20013" t="str">
            <v>1M.16.040.0040.e</v>
          </cell>
          <cell r="B20013" t="str">
            <v>- 25 x 48 mm - DN40</v>
          </cell>
          <cell r="C20013" t="str">
            <v>m</v>
          </cell>
          <cell r="D20013" t="str">
            <v>27,56</v>
          </cell>
        </row>
        <row r="20014">
          <cell r="A20014" t="str">
            <v>1M.16.040.0040.f</v>
          </cell>
          <cell r="B20014" t="str">
            <v>- 25 x 60 mm - DN50</v>
          </cell>
          <cell r="C20014" t="str">
            <v>m</v>
          </cell>
          <cell r="D20014" t="str">
            <v>32,08</v>
          </cell>
        </row>
        <row r="20015">
          <cell r="A20015" t="str">
            <v>1M.16.040.0040.g</v>
          </cell>
          <cell r="B20015" t="str">
            <v>- 25 x 76 mm - DN65</v>
          </cell>
          <cell r="C20015" t="str">
            <v>m</v>
          </cell>
          <cell r="D20015" t="str">
            <v>42,23</v>
          </cell>
        </row>
        <row r="20016">
          <cell r="A20016" t="str">
            <v>1M.16.040.0040.h</v>
          </cell>
          <cell r="B20016" t="str">
            <v>- 25 x 89 mm - DN80</v>
          </cell>
          <cell r="C20016" t="str">
            <v>m</v>
          </cell>
          <cell r="D20016" t="str">
            <v>49,84</v>
          </cell>
        </row>
        <row r="20017">
          <cell r="A20017" t="str">
            <v>1M.16.040.0040.i</v>
          </cell>
          <cell r="B20017" t="str">
            <v>- 25 mm, oltre DN80</v>
          </cell>
          <cell r="C20017" t="str">
            <v>m²</v>
          </cell>
          <cell r="D20017" t="str">
            <v>81,02</v>
          </cell>
        </row>
        <row r="20018">
          <cell r="A20018" t="str">
            <v>1M.16.040.0050</v>
          </cell>
          <cell r="B20018" t="str">
            <v>Coibentazione per tubazioni con elastomero espanso a cellule chiuse senza alogeni nè pvc, resistenza alla fiamma classe 1, fattore di permeabilità µ minimo 4.000, in guaine o lastre spessore minimo 32 mm.</v>
          </cell>
          <cell r="C20018"/>
          <cell r="D20018"/>
        </row>
        <row r="20019">
          <cell r="A20019" t="str">
            <v>1M.16.040.0050.a</v>
          </cell>
          <cell r="B20019" t="str">
            <v>- 32 x 22 mm - DN15</v>
          </cell>
          <cell r="C20019" t="str">
            <v>m</v>
          </cell>
          <cell r="D20019" t="str">
            <v>22,11</v>
          </cell>
        </row>
        <row r="20020">
          <cell r="A20020" t="str">
            <v>1M.16.040.0050.b</v>
          </cell>
          <cell r="B20020" t="str">
            <v>- 32 x 28 mm - DN20</v>
          </cell>
          <cell r="C20020" t="str">
            <v>m</v>
          </cell>
          <cell r="D20020" t="str">
            <v>23,50</v>
          </cell>
        </row>
        <row r="20021">
          <cell r="A20021" t="str">
            <v>1M.16.040.0050.c</v>
          </cell>
          <cell r="B20021" t="str">
            <v>- 32 x 35 mm - DN25</v>
          </cell>
          <cell r="C20021" t="str">
            <v>m</v>
          </cell>
          <cell r="D20021" t="str">
            <v>25,23</v>
          </cell>
        </row>
        <row r="20022">
          <cell r="A20022" t="str">
            <v>1M.16.040.0050.d</v>
          </cell>
          <cell r="B20022" t="str">
            <v>- 32 x 42 mm - DN32</v>
          </cell>
          <cell r="C20022" t="str">
            <v>m</v>
          </cell>
          <cell r="D20022" t="str">
            <v>30,34</v>
          </cell>
        </row>
        <row r="20023">
          <cell r="A20023" t="str">
            <v>1M.16.040.0050.e</v>
          </cell>
          <cell r="B20023" t="str">
            <v>- 32 x 48 mm - DN40</v>
          </cell>
          <cell r="C20023" t="str">
            <v>m</v>
          </cell>
          <cell r="D20023" t="str">
            <v>32,77</v>
          </cell>
        </row>
        <row r="20024">
          <cell r="A20024" t="str">
            <v>1M.16.040.0050.f</v>
          </cell>
          <cell r="B20024" t="str">
            <v>- 32 x 60 mm - DN50</v>
          </cell>
          <cell r="C20024" t="str">
            <v>m</v>
          </cell>
          <cell r="D20024" t="str">
            <v>39,55</v>
          </cell>
        </row>
        <row r="20025">
          <cell r="A20025" t="str">
            <v>1M.16.040.0050.g</v>
          </cell>
          <cell r="B20025" t="str">
            <v>- 32 x 76 mm - DN65</v>
          </cell>
          <cell r="C20025" t="str">
            <v>m</v>
          </cell>
          <cell r="D20025" t="str">
            <v>47,06</v>
          </cell>
        </row>
        <row r="20026">
          <cell r="A20026" t="str">
            <v>1M.16.040.0050.h</v>
          </cell>
          <cell r="B20026" t="str">
            <v>- 32 x 89 mm - DN80</v>
          </cell>
          <cell r="C20026" t="str">
            <v>m</v>
          </cell>
          <cell r="D20026" t="str">
            <v>51,52</v>
          </cell>
        </row>
        <row r="20027">
          <cell r="A20027" t="str">
            <v>1M.16.040.0050.i</v>
          </cell>
          <cell r="B20027" t="str">
            <v>- 32 mm, oltre DN80</v>
          </cell>
          <cell r="C20027" t="str">
            <v>m²</v>
          </cell>
          <cell r="D20027" t="str">
            <v>99,62</v>
          </cell>
        </row>
        <row r="20028">
          <cell r="A20028" t="str">
            <v>1M.16.050</v>
          </cell>
          <cell r="B20028" t="str">
            <v>COIBENTAZIONI PER TUBAZIONI CON ELASTOMERO µ 3000</v>
          </cell>
          <cell r="C20028"/>
          <cell r="D20028"/>
        </row>
        <row r="20029">
          <cell r="A20029" t="str">
            <v>1M.16.050.0010</v>
          </cell>
          <cell r="B20029" t="str">
            <v>Coibentazione per tubazioni con elastomero espanso a cellule chiuse, resistenza alla fiamma classe 1, fattore di permeabilità µ minimo 3.000, in guaine o lastre spessore minimo 6 mm.</v>
          </cell>
          <cell r="C20029"/>
          <cell r="D20029"/>
        </row>
        <row r="20030">
          <cell r="A20030" t="str">
            <v>1M.16.050.0010.a</v>
          </cell>
          <cell r="B20030" t="str">
            <v>- 6 x 22 mm - DN15</v>
          </cell>
          <cell r="C20030" t="str">
            <v>m</v>
          </cell>
          <cell r="D20030" t="str">
            <v>6,83</v>
          </cell>
        </row>
        <row r="20031">
          <cell r="A20031" t="str">
            <v>1M.16.050.0010.b</v>
          </cell>
          <cell r="B20031" t="str">
            <v>- 6 x 28 mm - DN20</v>
          </cell>
          <cell r="C20031" t="str">
            <v>m</v>
          </cell>
          <cell r="D20031" t="str">
            <v>7,01</v>
          </cell>
        </row>
        <row r="20032">
          <cell r="A20032" t="str">
            <v>1M.16.050.0010.c</v>
          </cell>
          <cell r="B20032" t="str">
            <v>- 6 x 35 mm - DN25</v>
          </cell>
          <cell r="C20032" t="str">
            <v>m</v>
          </cell>
          <cell r="D20032" t="str">
            <v>7,22</v>
          </cell>
        </row>
        <row r="20033">
          <cell r="A20033" t="str">
            <v>1M.16.050.0010.d</v>
          </cell>
          <cell r="B20033" t="str">
            <v>- 6 x 42 mm - DN32</v>
          </cell>
          <cell r="C20033" t="str">
            <v>m</v>
          </cell>
          <cell r="D20033" t="str">
            <v>7,40</v>
          </cell>
        </row>
        <row r="20034">
          <cell r="A20034" t="str">
            <v>1M.16.050.0020</v>
          </cell>
          <cell r="B20034" t="str">
            <v>Coibentazione per tubazioni con elastomero espanso a cellule chiuse, resistenza alla fiamma classe 1, fattore di permeabilità µ minimo 3.000, in guaine o lastre spessore minimo 9 mm.</v>
          </cell>
          <cell r="C20034"/>
          <cell r="D20034"/>
        </row>
        <row r="20035">
          <cell r="A20035" t="str">
            <v>1M.16.050.0020.a</v>
          </cell>
          <cell r="B20035" t="str">
            <v>- 9 x 22 mm - DN15</v>
          </cell>
          <cell r="C20035" t="str">
            <v>m</v>
          </cell>
          <cell r="D20035" t="str">
            <v>7,00</v>
          </cell>
        </row>
        <row r="20036">
          <cell r="A20036" t="str">
            <v>1M.16.050.0020.b</v>
          </cell>
          <cell r="B20036" t="str">
            <v>- 9 x 28 mm - DN20</v>
          </cell>
          <cell r="C20036" t="str">
            <v>m</v>
          </cell>
          <cell r="D20036" t="str">
            <v>7,30</v>
          </cell>
        </row>
        <row r="20037">
          <cell r="A20037" t="str">
            <v>1M.16.050.0020.c</v>
          </cell>
          <cell r="B20037" t="str">
            <v>- 9 x 35 mm - DN25</v>
          </cell>
          <cell r="C20037" t="str">
            <v>m</v>
          </cell>
          <cell r="D20037" t="str">
            <v>7,44</v>
          </cell>
        </row>
        <row r="20038">
          <cell r="A20038" t="str">
            <v>1M.16.050.0020.d</v>
          </cell>
          <cell r="B20038" t="str">
            <v>- 9 x 42 mm - DN32</v>
          </cell>
          <cell r="C20038" t="str">
            <v>m</v>
          </cell>
          <cell r="D20038" t="str">
            <v>8,18</v>
          </cell>
        </row>
        <row r="20039">
          <cell r="A20039" t="str">
            <v>1M.16.050.0020.e</v>
          </cell>
          <cell r="B20039" t="str">
            <v>- 9 x 48 mm - DN40</v>
          </cell>
          <cell r="C20039" t="str">
            <v>m</v>
          </cell>
          <cell r="D20039" t="str">
            <v>8,37</v>
          </cell>
        </row>
        <row r="20040">
          <cell r="A20040" t="str">
            <v>1M.16.050.0020.f</v>
          </cell>
          <cell r="B20040" t="str">
            <v>- 9 x 60 mm - DN50</v>
          </cell>
          <cell r="C20040" t="str">
            <v>m</v>
          </cell>
          <cell r="D20040" t="str">
            <v>9,49</v>
          </cell>
        </row>
        <row r="20041">
          <cell r="A20041" t="str">
            <v>1M.16.050.0020.g</v>
          </cell>
          <cell r="B20041" t="str">
            <v>- 9 x 76 mm - DN65</v>
          </cell>
          <cell r="C20041" t="str">
            <v>m</v>
          </cell>
          <cell r="D20041" t="str">
            <v>10,78</v>
          </cell>
        </row>
        <row r="20042">
          <cell r="A20042" t="str">
            <v>1M.16.050.0020.h</v>
          </cell>
          <cell r="B20042" t="str">
            <v>- 9 x 89 mm - DN80</v>
          </cell>
          <cell r="C20042" t="str">
            <v>m</v>
          </cell>
          <cell r="D20042" t="str">
            <v>11,52</v>
          </cell>
        </row>
        <row r="20043">
          <cell r="A20043" t="str">
            <v>1M.16.050.0020.i</v>
          </cell>
          <cell r="B20043" t="str">
            <v>- 9 x 114 mm - DN100</v>
          </cell>
          <cell r="C20043" t="str">
            <v>m</v>
          </cell>
          <cell r="D20043" t="str">
            <v>14,42</v>
          </cell>
        </row>
        <row r="20044">
          <cell r="A20044" t="str">
            <v>1M.16.050.0020.j</v>
          </cell>
          <cell r="B20044" t="str">
            <v>- 9 x 140 mm - DN125</v>
          </cell>
          <cell r="C20044" t="str">
            <v>m</v>
          </cell>
          <cell r="D20044" t="str">
            <v>18,54</v>
          </cell>
        </row>
        <row r="20045">
          <cell r="A20045" t="str">
            <v>1M.16.050.0030</v>
          </cell>
          <cell r="B20045" t="str">
            <v>Coibentazione per tubazioni con elastomero espanso a cellule chiuse, resistenza alla fiamma classe 1, fattore di permeabilità µ minimo 3.000, in guaine o lastre spessore minimo 13 mm.</v>
          </cell>
          <cell r="C20045"/>
          <cell r="D20045"/>
        </row>
        <row r="20046">
          <cell r="A20046" t="str">
            <v>1M.16.050.0030.a</v>
          </cell>
          <cell r="B20046" t="str">
            <v>- 13 x 22 mm - DN15</v>
          </cell>
          <cell r="C20046" t="str">
            <v>m</v>
          </cell>
          <cell r="D20046" t="str">
            <v>7,33</v>
          </cell>
        </row>
        <row r="20047">
          <cell r="A20047" t="str">
            <v>1M.16.050.0030.b</v>
          </cell>
          <cell r="B20047" t="str">
            <v>- 13 x 28 mm - DN20</v>
          </cell>
          <cell r="C20047" t="str">
            <v>m</v>
          </cell>
          <cell r="D20047" t="str">
            <v>7,61</v>
          </cell>
        </row>
        <row r="20048">
          <cell r="A20048" t="str">
            <v>1M.16.050.0030.c</v>
          </cell>
          <cell r="B20048" t="str">
            <v>- 13 x 35 mm - DN25</v>
          </cell>
          <cell r="C20048" t="str">
            <v>m</v>
          </cell>
          <cell r="D20048" t="str">
            <v>7,87</v>
          </cell>
        </row>
        <row r="20049">
          <cell r="A20049" t="str">
            <v>1M.16.050.0030.d</v>
          </cell>
          <cell r="B20049" t="str">
            <v>- 13 x 42 mm - DN32</v>
          </cell>
          <cell r="C20049" t="str">
            <v>m</v>
          </cell>
          <cell r="D20049" t="str">
            <v>8,70</v>
          </cell>
        </row>
        <row r="20050">
          <cell r="A20050" t="str">
            <v>1M.16.050.0030.e</v>
          </cell>
          <cell r="B20050" t="str">
            <v>- 13 x 48 mm - DN40</v>
          </cell>
          <cell r="C20050" t="str">
            <v>m</v>
          </cell>
          <cell r="D20050" t="str">
            <v>8,95</v>
          </cell>
        </row>
        <row r="20051">
          <cell r="A20051" t="str">
            <v>1M.16.050.0030.f</v>
          </cell>
          <cell r="B20051" t="str">
            <v>- 13 x 60 mm - DN50</v>
          </cell>
          <cell r="C20051" t="str">
            <v>m</v>
          </cell>
          <cell r="D20051" t="str">
            <v>10,38</v>
          </cell>
        </row>
        <row r="20052">
          <cell r="A20052" t="str">
            <v>1M.16.050.0030.g</v>
          </cell>
          <cell r="B20052" t="str">
            <v>- 13 x 76 mm - DN65</v>
          </cell>
          <cell r="C20052" t="str">
            <v>m</v>
          </cell>
          <cell r="D20052" t="str">
            <v>11,64</v>
          </cell>
        </row>
        <row r="20053">
          <cell r="A20053" t="str">
            <v>1M.16.050.0030.h</v>
          </cell>
          <cell r="B20053" t="str">
            <v>- 13 x 89 mm - DN80</v>
          </cell>
          <cell r="C20053" t="str">
            <v>m</v>
          </cell>
          <cell r="D20053" t="str">
            <v>12,71</v>
          </cell>
        </row>
        <row r="20054">
          <cell r="A20054" t="str">
            <v>1M.16.050.0030.i</v>
          </cell>
          <cell r="B20054" t="str">
            <v>- 13 x 114 mm - DN100</v>
          </cell>
          <cell r="C20054" t="str">
            <v>m</v>
          </cell>
          <cell r="D20054" t="str">
            <v>15,51</v>
          </cell>
        </row>
        <row r="20055">
          <cell r="A20055" t="str">
            <v>1M.16.050.0030.j</v>
          </cell>
          <cell r="B20055" t="str">
            <v>- 13 x 140 mm - DN125</v>
          </cell>
          <cell r="C20055" t="str">
            <v>m</v>
          </cell>
          <cell r="D20055" t="str">
            <v>20,78</v>
          </cell>
        </row>
        <row r="20056">
          <cell r="A20056" t="str">
            <v>1M.16.050.0040</v>
          </cell>
          <cell r="B20056" t="str">
            <v>Coibentazione per tubazioni con elastomero espanso a cellule chiuse, resistenza alla fiamma classe 1, fattore di permeabilità µ minimo 3.000, in guaine o lastre spessore minimo 19 mm.</v>
          </cell>
          <cell r="C20056"/>
          <cell r="D20056"/>
        </row>
        <row r="20057">
          <cell r="A20057" t="str">
            <v>1M.16.050.0040.a</v>
          </cell>
          <cell r="B20057" t="str">
            <v>- 19 x 22 mm - DN15</v>
          </cell>
          <cell r="C20057" t="str">
            <v>m</v>
          </cell>
          <cell r="D20057" t="str">
            <v>8,80</v>
          </cell>
        </row>
        <row r="20058">
          <cell r="A20058" t="str">
            <v>1M.16.050.0040.b</v>
          </cell>
          <cell r="B20058" t="str">
            <v>- 19 x 28 mm - DN20</v>
          </cell>
          <cell r="C20058" t="str">
            <v>m</v>
          </cell>
          <cell r="D20058" t="str">
            <v>9,22</v>
          </cell>
        </row>
        <row r="20059">
          <cell r="A20059" t="str">
            <v>1M.16.050.0040.c</v>
          </cell>
          <cell r="B20059" t="str">
            <v>- 19 x 35 mm - DN25</v>
          </cell>
          <cell r="C20059" t="str">
            <v>m</v>
          </cell>
          <cell r="D20059" t="str">
            <v>9,96</v>
          </cell>
        </row>
        <row r="20060">
          <cell r="A20060" t="str">
            <v>1M.16.050.0040.d</v>
          </cell>
          <cell r="B20060" t="str">
            <v>- 19 x 42 mm - DN32</v>
          </cell>
          <cell r="C20060" t="str">
            <v>m</v>
          </cell>
          <cell r="D20060" t="str">
            <v>11,23</v>
          </cell>
        </row>
        <row r="20061">
          <cell r="A20061" t="str">
            <v>1M.16.050.0040.e</v>
          </cell>
          <cell r="B20061" t="str">
            <v>- 19 x 48 mm - DN40</v>
          </cell>
          <cell r="C20061" t="str">
            <v>m</v>
          </cell>
          <cell r="D20061" t="str">
            <v>11,73</v>
          </cell>
        </row>
        <row r="20062">
          <cell r="A20062" t="str">
            <v>1M.16.050.0040.f</v>
          </cell>
          <cell r="B20062" t="str">
            <v>- 19 x 60 mm - DN50</v>
          </cell>
          <cell r="C20062" t="str">
            <v>m</v>
          </cell>
          <cell r="D20062" t="str">
            <v>13,48</v>
          </cell>
        </row>
        <row r="20063">
          <cell r="A20063" t="str">
            <v>1M.16.050.0040.g</v>
          </cell>
          <cell r="B20063" t="str">
            <v>- 19 x 76 mm - DN65</v>
          </cell>
          <cell r="C20063" t="str">
            <v>m</v>
          </cell>
          <cell r="D20063" t="str">
            <v>15,72</v>
          </cell>
        </row>
        <row r="20064">
          <cell r="A20064" t="str">
            <v>1M.16.050.0040.h</v>
          </cell>
          <cell r="B20064" t="str">
            <v>- 19 x 89 mm - DN80</v>
          </cell>
          <cell r="C20064" t="str">
            <v>m</v>
          </cell>
          <cell r="D20064" t="str">
            <v>16,43</v>
          </cell>
        </row>
        <row r="20065">
          <cell r="A20065" t="str">
            <v>1M.16.050.0040.i</v>
          </cell>
          <cell r="B20065" t="str">
            <v>- 19 x 114 mm - DN100</v>
          </cell>
          <cell r="C20065" t="str">
            <v>m</v>
          </cell>
          <cell r="D20065" t="str">
            <v>21,24</v>
          </cell>
        </row>
        <row r="20066">
          <cell r="A20066" t="str">
            <v>1M.16.050.0040.j</v>
          </cell>
          <cell r="B20066" t="str">
            <v>- 19 x 140 mm - DN125</v>
          </cell>
          <cell r="C20066" t="str">
            <v>m</v>
          </cell>
          <cell r="D20066" t="str">
            <v>26,35</v>
          </cell>
        </row>
        <row r="20067">
          <cell r="A20067" t="str">
            <v>1M.16.060</v>
          </cell>
          <cell r="B20067" t="str">
            <v>COIBENTAZIONI PER TUBAZIONI CON ELASTOMERO µ 5000</v>
          </cell>
          <cell r="C20067"/>
          <cell r="D20067"/>
        </row>
        <row r="20068">
          <cell r="A20068" t="str">
            <v>1M.16.060.0010</v>
          </cell>
          <cell r="B20068" t="str">
            <v>Coibentazione per tubazioni con elastomero espanso a cellule chiuse, resistenza alla fiamma classe 1, fattore di permeabilità µ minimo 5.000, in guaine o lastre spessore minimo 6 mm.</v>
          </cell>
          <cell r="C20068"/>
          <cell r="D20068"/>
        </row>
        <row r="20069">
          <cell r="A20069" t="str">
            <v>1M.16.060.0010.a</v>
          </cell>
          <cell r="B20069" t="str">
            <v>- 6 x 22 mm - DN15</v>
          </cell>
          <cell r="C20069" t="str">
            <v>m</v>
          </cell>
          <cell r="D20069" t="str">
            <v>7,40</v>
          </cell>
        </row>
        <row r="20070">
          <cell r="A20070" t="str">
            <v>1M.16.060.0010.b</v>
          </cell>
          <cell r="B20070" t="str">
            <v>- 6 x 28 mm - DN20</v>
          </cell>
          <cell r="C20070" t="str">
            <v>m</v>
          </cell>
          <cell r="D20070" t="str">
            <v>7,73</v>
          </cell>
        </row>
        <row r="20071">
          <cell r="A20071" t="str">
            <v>1M.16.060.0010.c</v>
          </cell>
          <cell r="B20071" t="str">
            <v>- 6 x 35 mm - DN25</v>
          </cell>
          <cell r="C20071" t="str">
            <v>m</v>
          </cell>
          <cell r="D20071" t="str">
            <v>7,98</v>
          </cell>
        </row>
        <row r="20072">
          <cell r="A20072" t="str">
            <v>1M.16.060.0020</v>
          </cell>
          <cell r="B20072" t="str">
            <v>Coibentazione per tubazioni con elastomero espanso a cellule chiuse, resistenza alla fiamma classe 1, fattore di permeabilità µ minimo 5.000, in guaine o lastre spessore minimo 9 mm.</v>
          </cell>
          <cell r="C20072"/>
          <cell r="D20072"/>
        </row>
        <row r="20073">
          <cell r="A20073" t="str">
            <v>1M.16.060.0020.a</v>
          </cell>
          <cell r="B20073" t="str">
            <v>- 9 x 22 mm - DN15</v>
          </cell>
          <cell r="C20073" t="str">
            <v>m</v>
          </cell>
          <cell r="D20073" t="str">
            <v>7,65</v>
          </cell>
        </row>
        <row r="20074">
          <cell r="A20074" t="str">
            <v>1M.16.060.0020.b</v>
          </cell>
          <cell r="B20074" t="str">
            <v>- 9 x 28 mm - DN20</v>
          </cell>
          <cell r="C20074" t="str">
            <v>m</v>
          </cell>
          <cell r="D20074" t="str">
            <v>8,26</v>
          </cell>
        </row>
        <row r="20075">
          <cell r="A20075" t="str">
            <v>1M.16.060.0020.c</v>
          </cell>
          <cell r="B20075" t="str">
            <v>- 9 x 35 mm - DN25</v>
          </cell>
          <cell r="C20075" t="str">
            <v>m</v>
          </cell>
          <cell r="D20075" t="str">
            <v>8,29</v>
          </cell>
        </row>
        <row r="20076">
          <cell r="A20076" t="str">
            <v>1M.16.060.0020.d</v>
          </cell>
          <cell r="B20076" t="str">
            <v>- 9 x 42 mm - DN32</v>
          </cell>
          <cell r="C20076" t="str">
            <v>m</v>
          </cell>
          <cell r="D20076" t="str">
            <v>9,35</v>
          </cell>
        </row>
        <row r="20077">
          <cell r="A20077" t="str">
            <v>1M.16.060.0020.e</v>
          </cell>
          <cell r="B20077" t="str">
            <v>- 9 x 48 mm - DN40</v>
          </cell>
          <cell r="C20077" t="str">
            <v>m</v>
          </cell>
          <cell r="D20077" t="str">
            <v>9,69</v>
          </cell>
        </row>
        <row r="20078">
          <cell r="A20078" t="str">
            <v>1M.16.060.0020.f</v>
          </cell>
          <cell r="B20078" t="str">
            <v>- 9 x 60 mm - DN50</v>
          </cell>
          <cell r="C20078" t="str">
            <v>m</v>
          </cell>
          <cell r="D20078" t="str">
            <v>11,20</v>
          </cell>
        </row>
        <row r="20079">
          <cell r="A20079" t="str">
            <v>1M.16.060.0020.g</v>
          </cell>
          <cell r="B20079" t="str">
            <v>- 9 x 76 mm - DN65</v>
          </cell>
          <cell r="C20079" t="str">
            <v>m</v>
          </cell>
          <cell r="D20079" t="str">
            <v>13,17</v>
          </cell>
        </row>
        <row r="20080">
          <cell r="A20080" t="str">
            <v>1M.16.060.0020.h</v>
          </cell>
          <cell r="B20080" t="str">
            <v>- 9 x 89 mm - DN80</v>
          </cell>
          <cell r="C20080" t="str">
            <v>m</v>
          </cell>
          <cell r="D20080" t="str">
            <v>14,48</v>
          </cell>
        </row>
        <row r="20081">
          <cell r="A20081" t="str">
            <v>1M.16.060.0020.i</v>
          </cell>
          <cell r="B20081" t="str">
            <v>- 9 mm, oltre DN80</v>
          </cell>
          <cell r="C20081" t="str">
            <v>m²</v>
          </cell>
          <cell r="D20081" t="str">
            <v>38,89</v>
          </cell>
        </row>
        <row r="20082">
          <cell r="A20082" t="str">
            <v>1M.16.060.0030</v>
          </cell>
          <cell r="B20082" t="str">
            <v>Coibentazione per tubazioni con elastomero espanso a cellule chiuse, resistenza alla fiamma classe 1, fattore di permeabilità µ minimo 5.000, in guaine o lastre spessore minimo 13 mm.</v>
          </cell>
          <cell r="C20082"/>
          <cell r="D20082"/>
        </row>
        <row r="20083">
          <cell r="A20083" t="str">
            <v>1M.16.060.0030.a</v>
          </cell>
          <cell r="B20083" t="str">
            <v>- 13 x 22 mm - DN15</v>
          </cell>
          <cell r="C20083" t="str">
            <v>m</v>
          </cell>
          <cell r="D20083" t="str">
            <v>8,17</v>
          </cell>
        </row>
        <row r="20084">
          <cell r="A20084" t="str">
            <v>1M.16.060.0030.b</v>
          </cell>
          <cell r="B20084" t="str">
            <v>- 13 x 28 mm - DN20</v>
          </cell>
          <cell r="C20084" t="str">
            <v>m</v>
          </cell>
          <cell r="D20084" t="str">
            <v>8,53</v>
          </cell>
        </row>
        <row r="20085">
          <cell r="A20085" t="str">
            <v>1M.16.060.0030.c</v>
          </cell>
          <cell r="B20085" t="str">
            <v>- 13 x 35 mm - DN25</v>
          </cell>
          <cell r="C20085" t="str">
            <v>m</v>
          </cell>
          <cell r="D20085" t="str">
            <v>9,03</v>
          </cell>
        </row>
        <row r="20086">
          <cell r="A20086" t="str">
            <v>1M.16.060.0030.d</v>
          </cell>
          <cell r="B20086" t="str">
            <v>- 13 x 42 mm - DN32</v>
          </cell>
          <cell r="C20086" t="str">
            <v>m</v>
          </cell>
          <cell r="D20086" t="str">
            <v>10,12</v>
          </cell>
        </row>
        <row r="20087">
          <cell r="A20087" t="str">
            <v>1M.16.060.0030.e</v>
          </cell>
          <cell r="B20087" t="str">
            <v>- 13 x 48 mm - DN40</v>
          </cell>
          <cell r="C20087" t="str">
            <v>m</v>
          </cell>
          <cell r="D20087" t="str">
            <v>10,48</v>
          </cell>
        </row>
        <row r="20088">
          <cell r="A20088" t="str">
            <v>1M.16.060.0030.f</v>
          </cell>
          <cell r="B20088" t="str">
            <v>- 13 x 60 mm - DN50</v>
          </cell>
          <cell r="C20088" t="str">
            <v>m</v>
          </cell>
          <cell r="D20088" t="str">
            <v>12,57</v>
          </cell>
        </row>
        <row r="20089">
          <cell r="A20089" t="str">
            <v>1M.16.060.0030.g</v>
          </cell>
          <cell r="B20089" t="str">
            <v>- 13 x 76 mm - DN65</v>
          </cell>
          <cell r="C20089" t="str">
            <v>m</v>
          </cell>
          <cell r="D20089" t="str">
            <v>14,34</v>
          </cell>
        </row>
        <row r="20090">
          <cell r="A20090" t="str">
            <v>1M.16.060.0030.h</v>
          </cell>
          <cell r="B20090" t="str">
            <v>- 13 x 89 mm - DN80</v>
          </cell>
          <cell r="C20090" t="str">
            <v>m</v>
          </cell>
          <cell r="D20090" t="str">
            <v>15,84</v>
          </cell>
        </row>
        <row r="20091">
          <cell r="A20091" t="str">
            <v>1M.16.060.0030.i</v>
          </cell>
          <cell r="B20091" t="str">
            <v>- 13 mm, oltre DN80</v>
          </cell>
          <cell r="C20091" t="str">
            <v>m²</v>
          </cell>
          <cell r="D20091" t="str">
            <v>42,98</v>
          </cell>
        </row>
        <row r="20092">
          <cell r="A20092" t="str">
            <v>1M.16.060.0040</v>
          </cell>
          <cell r="B20092" t="str">
            <v>Coibentazione per tubazioni con elastomero espanso a cellule chiuse, resistenza alla fiamma classe 1, fattore di permeabilità µ minimo 5.000, in guaine o lastre spessore minimo 19 mm.</v>
          </cell>
          <cell r="C20092"/>
          <cell r="D20092"/>
        </row>
        <row r="20093">
          <cell r="A20093" t="str">
            <v>1M.16.060.0040.a</v>
          </cell>
          <cell r="B20093" t="str">
            <v>- 19 x 22 mm - DN15</v>
          </cell>
          <cell r="C20093" t="str">
            <v>m</v>
          </cell>
          <cell r="D20093" t="str">
            <v>10,57</v>
          </cell>
        </row>
        <row r="20094">
          <cell r="A20094" t="str">
            <v>1M.16.060.0040.b</v>
          </cell>
          <cell r="B20094" t="str">
            <v>- 19 x 28 mm - DN20</v>
          </cell>
          <cell r="C20094" t="str">
            <v>m</v>
          </cell>
          <cell r="D20094" t="str">
            <v>11,11</v>
          </cell>
        </row>
        <row r="20095">
          <cell r="A20095" t="str">
            <v>1M.16.060.0040.c</v>
          </cell>
          <cell r="B20095" t="str">
            <v>- 19 x 35 mm - DN25</v>
          </cell>
          <cell r="C20095" t="str">
            <v>m</v>
          </cell>
          <cell r="D20095" t="str">
            <v>11,99</v>
          </cell>
        </row>
        <row r="20096">
          <cell r="A20096" t="str">
            <v>1M.16.060.0040.d</v>
          </cell>
          <cell r="B20096" t="str">
            <v>- 19 x 42 mm - DN32</v>
          </cell>
          <cell r="C20096" t="str">
            <v>m</v>
          </cell>
          <cell r="D20096" t="str">
            <v>14,20</v>
          </cell>
        </row>
        <row r="20097">
          <cell r="A20097" t="str">
            <v>1M.16.060.0040.e</v>
          </cell>
          <cell r="B20097" t="str">
            <v>- 19 x 48 mm - DN40</v>
          </cell>
          <cell r="C20097" t="str">
            <v>m</v>
          </cell>
          <cell r="D20097" t="str">
            <v>15,13</v>
          </cell>
        </row>
        <row r="20098">
          <cell r="A20098" t="str">
            <v>1M.16.060.0040.f</v>
          </cell>
          <cell r="B20098" t="str">
            <v>- 19 x 60 mm - DN50</v>
          </cell>
          <cell r="C20098" t="str">
            <v>m</v>
          </cell>
          <cell r="D20098" t="str">
            <v>17,64</v>
          </cell>
        </row>
        <row r="20099">
          <cell r="A20099" t="str">
            <v>1M.16.060.0040.g</v>
          </cell>
          <cell r="B20099" t="str">
            <v>- 19 x 76 mm - DN65</v>
          </cell>
          <cell r="C20099" t="str">
            <v>m</v>
          </cell>
          <cell r="D20099" t="str">
            <v>21,02</v>
          </cell>
        </row>
        <row r="20100">
          <cell r="A20100" t="str">
            <v>1M.16.060.0040.h</v>
          </cell>
          <cell r="B20100" t="str">
            <v>- 19 x 89 mm - DN80</v>
          </cell>
          <cell r="C20100" t="str">
            <v>m</v>
          </cell>
          <cell r="D20100" t="str">
            <v>22,34</v>
          </cell>
        </row>
        <row r="20101">
          <cell r="A20101" t="str">
            <v>1M.16.060.0040.i</v>
          </cell>
          <cell r="B20101" t="str">
            <v>- 19 mm, DN80</v>
          </cell>
          <cell r="C20101" t="str">
            <v>m²</v>
          </cell>
          <cell r="D20101" t="str">
            <v>51,98</v>
          </cell>
        </row>
        <row r="20102">
          <cell r="A20102" t="str">
            <v>1M.16.060.0050</v>
          </cell>
          <cell r="B20102" t="str">
            <v>Coibentazione per tubazioni con elastomero espanso a cellule chiuse, resistenza alla fiamma classe 1, fattore di permeabilità µ minimo 5.000, in guaine o lastre spessore minimo 25 mm.</v>
          </cell>
          <cell r="C20102"/>
          <cell r="D20102"/>
        </row>
        <row r="20103">
          <cell r="A20103" t="str">
            <v>1M.16.060.0050.a</v>
          </cell>
          <cell r="B20103" t="str">
            <v>- 25 x 22 mm - DN15</v>
          </cell>
          <cell r="C20103" t="str">
            <v>m</v>
          </cell>
          <cell r="D20103" t="str">
            <v>12,88</v>
          </cell>
        </row>
        <row r="20104">
          <cell r="A20104" t="str">
            <v>1M.16.060.0050.b</v>
          </cell>
          <cell r="B20104" t="str">
            <v>- 25 x 28 mm - DN20</v>
          </cell>
          <cell r="C20104" t="str">
            <v>m</v>
          </cell>
          <cell r="D20104" t="str">
            <v>13,86</v>
          </cell>
        </row>
        <row r="20105">
          <cell r="A20105" t="str">
            <v>1M.16.060.0050.c</v>
          </cell>
          <cell r="B20105" t="str">
            <v>- 25 x 35 mm - DN25</v>
          </cell>
          <cell r="C20105" t="str">
            <v>m</v>
          </cell>
          <cell r="D20105" t="str">
            <v>15,60</v>
          </cell>
        </row>
        <row r="20106">
          <cell r="A20106" t="str">
            <v>1M.16.060.0050.d</v>
          </cell>
          <cell r="B20106" t="str">
            <v>- 25 x 42 mm - DN32</v>
          </cell>
          <cell r="C20106" t="str">
            <v>m</v>
          </cell>
          <cell r="D20106" t="str">
            <v>18,07</v>
          </cell>
        </row>
        <row r="20107">
          <cell r="A20107" t="str">
            <v>1M.16.060.0050.e</v>
          </cell>
          <cell r="B20107" t="str">
            <v>- 25 x 48 mm - DN42</v>
          </cell>
          <cell r="C20107" t="str">
            <v>m</v>
          </cell>
          <cell r="D20107" t="str">
            <v>19,49</v>
          </cell>
        </row>
        <row r="20108">
          <cell r="A20108" t="str">
            <v>1M.16.060.0050.f</v>
          </cell>
          <cell r="B20108" t="str">
            <v>- 25 x 60 mm - DN50</v>
          </cell>
          <cell r="C20108" t="str">
            <v>m</v>
          </cell>
          <cell r="D20108" t="str">
            <v>23,02</v>
          </cell>
        </row>
        <row r="20109">
          <cell r="A20109" t="str">
            <v>1M.16.060.0050.g</v>
          </cell>
          <cell r="B20109" t="str">
            <v>- 25 x 76 mm - DN65</v>
          </cell>
          <cell r="C20109" t="str">
            <v>m</v>
          </cell>
          <cell r="D20109" t="str">
            <v>27,83</v>
          </cell>
        </row>
        <row r="20110">
          <cell r="A20110" t="str">
            <v>1M.16.060.0050.h</v>
          </cell>
          <cell r="B20110" t="str">
            <v>- 25 x 89 mm - DN80</v>
          </cell>
          <cell r="C20110" t="str">
            <v>m</v>
          </cell>
          <cell r="D20110" t="str">
            <v>29,87</v>
          </cell>
        </row>
        <row r="20111">
          <cell r="A20111" t="str">
            <v>1M.16.060.0050.i</v>
          </cell>
          <cell r="B20111" t="str">
            <v>- 25 mm, oltre DN80</v>
          </cell>
          <cell r="C20111" t="str">
            <v>m²</v>
          </cell>
          <cell r="D20111" t="str">
            <v>61,28</v>
          </cell>
        </row>
        <row r="20112">
          <cell r="A20112" t="str">
            <v>1M.16.060.0060</v>
          </cell>
          <cell r="B20112" t="str">
            <v>Coibentazione per tubazioni con elastomero espanso a cellule chiuse, resistenza alla fiamma classe 1, fattore di permeabilità µ minimo 5.000, in guaine o lastre spessore minimo 32 mm.</v>
          </cell>
          <cell r="C20112"/>
          <cell r="D20112"/>
        </row>
        <row r="20113">
          <cell r="A20113" t="str">
            <v>1M.16.060.0060.a</v>
          </cell>
          <cell r="B20113" t="str">
            <v>- 32 x 22 mm - DN15</v>
          </cell>
          <cell r="C20113" t="str">
            <v>m</v>
          </cell>
          <cell r="D20113" t="str">
            <v>16,52</v>
          </cell>
        </row>
        <row r="20114">
          <cell r="A20114" t="str">
            <v>1M.16.060.0060.b</v>
          </cell>
          <cell r="B20114" t="str">
            <v>- 32 x 28 mm - DN20</v>
          </cell>
          <cell r="C20114" t="str">
            <v>m</v>
          </cell>
          <cell r="D20114" t="str">
            <v>17,39</v>
          </cell>
        </row>
        <row r="20115">
          <cell r="A20115" t="str">
            <v>1M.16.060.0060.c</v>
          </cell>
          <cell r="B20115" t="str">
            <v>- 32 x 35 mm - DN25</v>
          </cell>
          <cell r="C20115" t="str">
            <v>m</v>
          </cell>
          <cell r="D20115" t="str">
            <v>18,55</v>
          </cell>
        </row>
        <row r="20116">
          <cell r="A20116" t="str">
            <v>1M.16.060.0060.d</v>
          </cell>
          <cell r="B20116" t="str">
            <v>- 32 x 42 mm - DN32</v>
          </cell>
          <cell r="C20116" t="str">
            <v>m</v>
          </cell>
          <cell r="D20116" t="str">
            <v>22,04</v>
          </cell>
        </row>
        <row r="20117">
          <cell r="A20117" t="str">
            <v>1M.16.060.0060.e</v>
          </cell>
          <cell r="B20117" t="str">
            <v>- 32 x 48 mm - DN40</v>
          </cell>
          <cell r="C20117" t="str">
            <v>m</v>
          </cell>
          <cell r="D20117" t="str">
            <v>23,68</v>
          </cell>
        </row>
        <row r="20118">
          <cell r="A20118" t="str">
            <v>1M.16.060.0060.f</v>
          </cell>
          <cell r="B20118" t="str">
            <v>- 32 x 60 mm - DN50</v>
          </cell>
          <cell r="C20118" t="str">
            <v>m</v>
          </cell>
          <cell r="D20118" t="str">
            <v>28,30</v>
          </cell>
        </row>
        <row r="20119">
          <cell r="A20119" t="str">
            <v>1M.16.060.0060.g</v>
          </cell>
          <cell r="B20119" t="str">
            <v>- 32 x 76 mm - DN65</v>
          </cell>
          <cell r="C20119" t="str">
            <v>m</v>
          </cell>
          <cell r="D20119" t="str">
            <v>33,31</v>
          </cell>
        </row>
        <row r="20120">
          <cell r="A20120" t="str">
            <v>1M.16.060.0060.h</v>
          </cell>
          <cell r="B20120" t="str">
            <v>- 32 x 89 mm - DN80</v>
          </cell>
          <cell r="C20120" t="str">
            <v>m</v>
          </cell>
          <cell r="D20120" t="str">
            <v>36,36</v>
          </cell>
        </row>
        <row r="20121">
          <cell r="A20121" t="str">
            <v>1M.16.060.0060.i</v>
          </cell>
          <cell r="B20121" t="str">
            <v>- 32 mm, oltre DN80</v>
          </cell>
          <cell r="C20121" t="str">
            <v>m²</v>
          </cell>
          <cell r="D20121" t="str">
            <v>70,41</v>
          </cell>
        </row>
        <row r="20122">
          <cell r="A20122" t="str">
            <v>1M.16.070</v>
          </cell>
          <cell r="B20122" t="str">
            <v>COIBENTAZIONI PER TUBAZIONI CON ELASTOMERO µ 7000</v>
          </cell>
          <cell r="C20122"/>
          <cell r="D20122"/>
        </row>
        <row r="20123">
          <cell r="A20123" t="str">
            <v>1M.16.070.0010</v>
          </cell>
          <cell r="B20123" t="str">
            <v>Coibentazione per tubazioni con elastomero espanso a cellule chiuse, resistenza alla fiamma classe 1, fattore di permeabilità µ minimo 7.000, in guaine o lastre spessore minimo 6 mm.</v>
          </cell>
          <cell r="C20123"/>
          <cell r="D20123"/>
        </row>
        <row r="20124">
          <cell r="A20124" t="str">
            <v>1M.16.070.0010.a</v>
          </cell>
          <cell r="B20124" t="str">
            <v>- 6 x 22 mm - DN15</v>
          </cell>
          <cell r="C20124" t="str">
            <v>m</v>
          </cell>
          <cell r="D20124" t="str">
            <v>8,03</v>
          </cell>
        </row>
        <row r="20125">
          <cell r="A20125" t="str">
            <v>1M.16.070.0010.b</v>
          </cell>
          <cell r="B20125" t="str">
            <v>- 6 x 28 mm - DN20</v>
          </cell>
          <cell r="C20125" t="str">
            <v>m</v>
          </cell>
          <cell r="D20125" t="str">
            <v>8,54</v>
          </cell>
        </row>
        <row r="20126">
          <cell r="A20126" t="str">
            <v>1M.16.070.0010.c</v>
          </cell>
          <cell r="B20126" t="str">
            <v>- 6 x 35 mm - DN25</v>
          </cell>
          <cell r="C20126" t="str">
            <v>m</v>
          </cell>
          <cell r="D20126" t="str">
            <v>8,92</v>
          </cell>
        </row>
        <row r="20127">
          <cell r="A20127" t="str">
            <v>1M.16.070.0020</v>
          </cell>
          <cell r="B20127" t="str">
            <v>Coibentazione per tubazioni con elastomero espanso a cellule chiuse, resistenza alla fiamma classe 1, fattore di permeabilità µ minimo 7.000, in guaine o lastre spessore minimo 9 mm.</v>
          </cell>
          <cell r="C20127"/>
          <cell r="D20127"/>
        </row>
        <row r="20128">
          <cell r="A20128" t="str">
            <v>1M.16.070.0020.a</v>
          </cell>
          <cell r="B20128" t="str">
            <v>- 9 x 22 mm - DN15</v>
          </cell>
          <cell r="C20128" t="str">
            <v>m</v>
          </cell>
          <cell r="D20128" t="str">
            <v>8,48</v>
          </cell>
        </row>
        <row r="20129">
          <cell r="A20129" t="str">
            <v>1M.16.070.0020.b</v>
          </cell>
          <cell r="B20129" t="str">
            <v>- 9 x 28 mm - DN20</v>
          </cell>
          <cell r="C20129" t="str">
            <v>m</v>
          </cell>
          <cell r="D20129" t="str">
            <v>9,09</v>
          </cell>
        </row>
        <row r="20130">
          <cell r="A20130" t="str">
            <v>1M.16.070.0020.c</v>
          </cell>
          <cell r="B20130" t="str">
            <v>- 9 x 35 mm - DN25</v>
          </cell>
          <cell r="C20130" t="str">
            <v>m</v>
          </cell>
          <cell r="D20130" t="str">
            <v>9,46</v>
          </cell>
        </row>
        <row r="20131">
          <cell r="A20131" t="str">
            <v>1M.16.070.0020.d</v>
          </cell>
          <cell r="B20131" t="str">
            <v>- 9 x 42 mm - DN32</v>
          </cell>
          <cell r="C20131" t="str">
            <v>m</v>
          </cell>
          <cell r="D20131" t="str">
            <v>10,80</v>
          </cell>
        </row>
        <row r="20132">
          <cell r="A20132" t="str">
            <v>1M.16.070.0020.e</v>
          </cell>
          <cell r="B20132" t="str">
            <v>- 9 x 48 mm - DN40</v>
          </cell>
          <cell r="C20132" t="str">
            <v>m</v>
          </cell>
          <cell r="D20132" t="str">
            <v>11,29</v>
          </cell>
        </row>
        <row r="20133">
          <cell r="A20133" t="str">
            <v>1M.16.070.0020.f</v>
          </cell>
          <cell r="B20133" t="str">
            <v>- 9 x 60 mm - DN50</v>
          </cell>
          <cell r="C20133" t="str">
            <v>m</v>
          </cell>
          <cell r="D20133" t="str">
            <v>13,30</v>
          </cell>
        </row>
        <row r="20134">
          <cell r="A20134" t="str">
            <v>1M.16.070.0020.g</v>
          </cell>
          <cell r="B20134" t="str">
            <v>- 9 x 76 mm - DN65</v>
          </cell>
          <cell r="C20134" t="str">
            <v>m</v>
          </cell>
          <cell r="D20134" t="str">
            <v>16,07</v>
          </cell>
        </row>
        <row r="20135">
          <cell r="A20135" t="str">
            <v>1M.16.070.0020.h</v>
          </cell>
          <cell r="B20135" t="str">
            <v>- 9 x 89 mm - DN80</v>
          </cell>
          <cell r="C20135" t="str">
            <v>m</v>
          </cell>
          <cell r="D20135" t="str">
            <v>18,06</v>
          </cell>
        </row>
        <row r="20136">
          <cell r="A20136" t="str">
            <v>1M.16.070.0020.i</v>
          </cell>
          <cell r="B20136" t="str">
            <v>- 9 mm, DN80</v>
          </cell>
          <cell r="C20136" t="str">
            <v>m²</v>
          </cell>
          <cell r="D20136" t="str">
            <v>42,60</v>
          </cell>
        </row>
        <row r="20137">
          <cell r="A20137" t="str">
            <v>1M.16.070.0030</v>
          </cell>
          <cell r="B20137" t="str">
            <v>Coibentazione per tubazioni con elastomero espanso a cellule chiuse, resistenza alla fiamma classe 1, fattore di permeabilità µ minimo 7.000, in guaine o lastre spessore minimo 13 mm.</v>
          </cell>
          <cell r="C20137"/>
          <cell r="D20137"/>
        </row>
        <row r="20138">
          <cell r="A20138" t="str">
            <v>1M.16.070.0030.a</v>
          </cell>
          <cell r="B20138" t="str">
            <v>- 13 x 22 mm - DN15</v>
          </cell>
          <cell r="C20138" t="str">
            <v>m</v>
          </cell>
          <cell r="D20138" t="str">
            <v>9,27</v>
          </cell>
        </row>
        <row r="20139">
          <cell r="A20139" t="str">
            <v>1M.16.070.0030.b</v>
          </cell>
          <cell r="B20139" t="str">
            <v>- 13 x 28 mm - DN20</v>
          </cell>
          <cell r="C20139" t="str">
            <v>m</v>
          </cell>
          <cell r="D20139" t="str">
            <v>9,81</v>
          </cell>
        </row>
        <row r="20140">
          <cell r="A20140" t="str">
            <v>1M.16.070.0030.c</v>
          </cell>
          <cell r="B20140" t="str">
            <v>- 13 x 35 mm - DN25</v>
          </cell>
          <cell r="C20140" t="str">
            <v>m</v>
          </cell>
          <cell r="D20140" t="str">
            <v>10,57</v>
          </cell>
        </row>
        <row r="20141">
          <cell r="A20141" t="str">
            <v>1M.16.070.0030.d</v>
          </cell>
          <cell r="B20141" t="str">
            <v>- 13 x 42 mm - DN32</v>
          </cell>
          <cell r="C20141" t="str">
            <v>m</v>
          </cell>
          <cell r="D20141" t="str">
            <v>11,95</v>
          </cell>
        </row>
        <row r="20142">
          <cell r="A20142" t="str">
            <v>1M.16.070.0030.e</v>
          </cell>
          <cell r="B20142" t="str">
            <v>- 13 x 48 mm - DN40</v>
          </cell>
          <cell r="C20142" t="str">
            <v>m</v>
          </cell>
          <cell r="D20142" t="str">
            <v>12,53</v>
          </cell>
        </row>
        <row r="20143">
          <cell r="A20143" t="str">
            <v>1M.16.070.0030.f</v>
          </cell>
          <cell r="B20143" t="str">
            <v>- 13 x 60 mm - DN50</v>
          </cell>
          <cell r="C20143" t="str">
            <v>m</v>
          </cell>
          <cell r="D20143" t="str">
            <v>15,40</v>
          </cell>
        </row>
        <row r="20144">
          <cell r="A20144" t="str">
            <v>1M.16.070.0030.g</v>
          </cell>
          <cell r="B20144" t="str">
            <v>- 13 x 76 mm - DN65</v>
          </cell>
          <cell r="C20144" t="str">
            <v>m</v>
          </cell>
          <cell r="D20144" t="str">
            <v>17,84</v>
          </cell>
        </row>
        <row r="20145">
          <cell r="A20145" t="str">
            <v>1M.16.070.0030.h</v>
          </cell>
          <cell r="B20145" t="str">
            <v>- 13 x 89 mm - DN80</v>
          </cell>
          <cell r="C20145" t="str">
            <v>m</v>
          </cell>
          <cell r="D20145" t="str">
            <v>20,16</v>
          </cell>
        </row>
        <row r="20146">
          <cell r="A20146" t="str">
            <v>1M.16.070.0030.i</v>
          </cell>
          <cell r="B20146" t="str">
            <v>- 13 mm, oltre DN80</v>
          </cell>
          <cell r="C20146" t="str">
            <v>m²</v>
          </cell>
          <cell r="D20146" t="str">
            <v>48,48</v>
          </cell>
        </row>
        <row r="20147">
          <cell r="A20147" t="str">
            <v>1M.16.070.0040</v>
          </cell>
          <cell r="B20147" t="str">
            <v>Coibentazione per tubazioni con elastomero espanso a cellule chiuse, resistenza alla fiamma classe 1, fattore di permeabilità µ minimo 7.000, in guaine o lastre spessore minimo 19 mm.</v>
          </cell>
          <cell r="C20147"/>
          <cell r="D20147"/>
        </row>
        <row r="20148">
          <cell r="A20148" t="str">
            <v>1M.16.070.0040.a</v>
          </cell>
          <cell r="B20148" t="str">
            <v>- 19 x 22 mm - DN15</v>
          </cell>
          <cell r="C20148" t="str">
            <v>m</v>
          </cell>
          <cell r="D20148" t="str">
            <v>12,97</v>
          </cell>
        </row>
        <row r="20149">
          <cell r="A20149" t="str">
            <v>1M.16.070.0040.b</v>
          </cell>
          <cell r="B20149" t="str">
            <v>- 19 x 28 mm - DN20</v>
          </cell>
          <cell r="C20149" t="str">
            <v>m</v>
          </cell>
          <cell r="D20149" t="str">
            <v>13,76</v>
          </cell>
        </row>
        <row r="20150">
          <cell r="A20150" t="str">
            <v>1M.16.070.0040.c</v>
          </cell>
          <cell r="B20150" t="str">
            <v>- 19 x 35 mm - DN25</v>
          </cell>
          <cell r="C20150" t="str">
            <v>m</v>
          </cell>
          <cell r="D20150" t="str">
            <v>15,16</v>
          </cell>
        </row>
        <row r="20151">
          <cell r="A20151" t="str">
            <v>1M.16.070.0040.d</v>
          </cell>
          <cell r="B20151" t="str">
            <v>- 19 x 42 mm - DN32</v>
          </cell>
          <cell r="C20151" t="str">
            <v>m</v>
          </cell>
          <cell r="D20151" t="str">
            <v>18,24</v>
          </cell>
        </row>
        <row r="20152">
          <cell r="A20152" t="str">
            <v>1M.16.070.0040.e</v>
          </cell>
          <cell r="B20152" t="str">
            <v>- 19 x 48 mm - DN40</v>
          </cell>
          <cell r="C20152" t="str">
            <v>m</v>
          </cell>
          <cell r="D20152" t="str">
            <v>19,65</v>
          </cell>
        </row>
        <row r="20153">
          <cell r="A20153" t="str">
            <v>1M.16.070.0040.f</v>
          </cell>
          <cell r="B20153" t="str">
            <v>- 19 x 60 mm - DN50</v>
          </cell>
          <cell r="C20153" t="str">
            <v>m</v>
          </cell>
          <cell r="D20153" t="str">
            <v>23,20</v>
          </cell>
        </row>
        <row r="20154">
          <cell r="A20154" t="str">
            <v>1M.16.070.0040.g</v>
          </cell>
          <cell r="B20154" t="str">
            <v>- 19 x 76 mm - DN65</v>
          </cell>
          <cell r="C20154" t="str">
            <v>m</v>
          </cell>
          <cell r="D20154" t="str">
            <v>28,11</v>
          </cell>
        </row>
        <row r="20155">
          <cell r="A20155" t="str">
            <v>1M.16.070.0040.h</v>
          </cell>
          <cell r="B20155" t="str">
            <v>- 19 x 89 mm - DN80</v>
          </cell>
          <cell r="C20155" t="str">
            <v>m</v>
          </cell>
          <cell r="D20155" t="str">
            <v>30,16</v>
          </cell>
        </row>
        <row r="20156">
          <cell r="A20156" t="str">
            <v>1M.16.070.0040.i</v>
          </cell>
          <cell r="B20156" t="str">
            <v>- 19 mm, oltre DN80</v>
          </cell>
          <cell r="C20156" t="str">
            <v>m²</v>
          </cell>
          <cell r="D20156" t="str">
            <v>61,71</v>
          </cell>
        </row>
        <row r="20157">
          <cell r="A20157" t="str">
            <v>1M.16.070.0050</v>
          </cell>
          <cell r="B20157" t="str">
            <v>Coibentazione per tubazioni con elastomero espanso a cellule chiuse, resistenza alla fiamma classe 1, fattore di permeabilità µ minimo 7.000, in guaine o lastre spessore minimo 25 mm.</v>
          </cell>
          <cell r="C20157"/>
          <cell r="D20157"/>
        </row>
        <row r="20158">
          <cell r="A20158" t="str">
            <v>1M.16.070.0050.a</v>
          </cell>
          <cell r="B20158" t="str">
            <v>- 25 x 22 mm - DN15</v>
          </cell>
          <cell r="C20158" t="str">
            <v>m</v>
          </cell>
          <cell r="D20158" t="str">
            <v>18,92</v>
          </cell>
        </row>
        <row r="20159">
          <cell r="A20159" t="str">
            <v>1M.16.070.0050.b</v>
          </cell>
          <cell r="B20159" t="str">
            <v>- 25 x 28 mm - DN20</v>
          </cell>
          <cell r="C20159" t="str">
            <v>m</v>
          </cell>
          <cell r="D20159" t="str">
            <v>19,58</v>
          </cell>
        </row>
        <row r="20160">
          <cell r="A20160" t="str">
            <v>1M.16.070.0050.c</v>
          </cell>
          <cell r="B20160" t="str">
            <v>- 25 x 35 mm - DN25</v>
          </cell>
          <cell r="C20160" t="str">
            <v>m</v>
          </cell>
          <cell r="D20160" t="str">
            <v>21,16</v>
          </cell>
        </row>
        <row r="20161">
          <cell r="A20161" t="str">
            <v>1M.16.070.0050.d</v>
          </cell>
          <cell r="B20161" t="str">
            <v>- 25 x 42 mm - DN32</v>
          </cell>
          <cell r="C20161" t="str">
            <v>m</v>
          </cell>
          <cell r="D20161" t="str">
            <v>25,45</v>
          </cell>
        </row>
        <row r="20162">
          <cell r="A20162" t="str">
            <v>1M.16.070.0050.e</v>
          </cell>
          <cell r="B20162" t="str">
            <v>- 25 x 48 mm - DN40</v>
          </cell>
          <cell r="C20162" t="str">
            <v>m</v>
          </cell>
          <cell r="D20162" t="str">
            <v>27,56</v>
          </cell>
        </row>
        <row r="20163">
          <cell r="A20163" t="str">
            <v>1M.16.070.0050.f</v>
          </cell>
          <cell r="B20163" t="str">
            <v>- 25 x 60 mm - DN50</v>
          </cell>
          <cell r="C20163" t="str">
            <v>m</v>
          </cell>
          <cell r="D20163" t="str">
            <v>32,08</v>
          </cell>
        </row>
        <row r="20164">
          <cell r="A20164" t="str">
            <v>1M.16.070.0050.g</v>
          </cell>
          <cell r="B20164" t="str">
            <v>- 25 x 76 mm - DN65</v>
          </cell>
          <cell r="C20164" t="str">
            <v>m</v>
          </cell>
          <cell r="D20164" t="str">
            <v>42,23</v>
          </cell>
        </row>
        <row r="20165">
          <cell r="A20165" t="str">
            <v>1M.16.070.0050.h</v>
          </cell>
          <cell r="B20165" t="str">
            <v>- 25 x 89 mm - DN80</v>
          </cell>
          <cell r="C20165" t="str">
            <v>m</v>
          </cell>
          <cell r="D20165" t="str">
            <v>49,84</v>
          </cell>
        </row>
        <row r="20166">
          <cell r="A20166" t="str">
            <v>1M.16.070.0050.i</v>
          </cell>
          <cell r="B20166" t="str">
            <v>- 25 mm, oltre DN80</v>
          </cell>
          <cell r="C20166" t="str">
            <v>m²</v>
          </cell>
          <cell r="D20166" t="str">
            <v>75,24</v>
          </cell>
        </row>
        <row r="20167">
          <cell r="A20167" t="str">
            <v>1M.16.070.0060</v>
          </cell>
          <cell r="B20167" t="str">
            <v>Coibentazione per tubazioni con elastomero espanso a cellule chiuse, resistenza alla fiamma classe 1, fattore di permeabilità µ minimo 7.000, in guaine o lastre spessore minimo 32 mm.</v>
          </cell>
          <cell r="C20167"/>
          <cell r="D20167"/>
        </row>
        <row r="20168">
          <cell r="A20168" t="str">
            <v>1M.16.070.0060.a</v>
          </cell>
          <cell r="B20168" t="str">
            <v>- 32 x 22 mm - DN15</v>
          </cell>
          <cell r="C20168" t="str">
            <v>m</v>
          </cell>
          <cell r="D20168" t="str">
            <v>22,10</v>
          </cell>
        </row>
        <row r="20169">
          <cell r="A20169" t="str">
            <v>1M.16.070.0060.b</v>
          </cell>
          <cell r="B20169" t="str">
            <v>- 32 x 28 mm - DN20</v>
          </cell>
          <cell r="C20169" t="str">
            <v>m</v>
          </cell>
          <cell r="D20169" t="str">
            <v>23,45</v>
          </cell>
        </row>
        <row r="20170">
          <cell r="A20170" t="str">
            <v>1M.16.070.0060.c</v>
          </cell>
          <cell r="B20170" t="str">
            <v>- 32 x 35 mm - DN25</v>
          </cell>
          <cell r="C20170" t="str">
            <v>m</v>
          </cell>
          <cell r="D20170" t="str">
            <v>25,19</v>
          </cell>
        </row>
        <row r="20171">
          <cell r="A20171" t="str">
            <v>1M.16.070.0060.d</v>
          </cell>
          <cell r="B20171" t="str">
            <v>- 32 x 42 mm - DN32</v>
          </cell>
          <cell r="C20171" t="str">
            <v>m</v>
          </cell>
          <cell r="D20171" t="str">
            <v>30,27</v>
          </cell>
        </row>
        <row r="20172">
          <cell r="A20172" t="str">
            <v>1M.16.070.0060.e</v>
          </cell>
          <cell r="B20172" t="str">
            <v>- 32 x 48 mm - DN40</v>
          </cell>
          <cell r="C20172" t="str">
            <v>m</v>
          </cell>
          <cell r="D20172" t="str">
            <v>32,80</v>
          </cell>
        </row>
        <row r="20173">
          <cell r="A20173" t="str">
            <v>1M.16.070.0060.f</v>
          </cell>
          <cell r="B20173" t="str">
            <v>- 32 x 60 mm - DN50</v>
          </cell>
          <cell r="C20173" t="str">
            <v>m</v>
          </cell>
          <cell r="D20173" t="str">
            <v>37,97</v>
          </cell>
        </row>
        <row r="20174">
          <cell r="A20174" t="str">
            <v>1M.16.070.0060.g</v>
          </cell>
          <cell r="B20174" t="str">
            <v>- 32 x 76 mm - DN65</v>
          </cell>
          <cell r="C20174" t="str">
            <v>m</v>
          </cell>
          <cell r="D20174" t="str">
            <v>46,99</v>
          </cell>
        </row>
        <row r="20175">
          <cell r="A20175" t="str">
            <v>1M.16.070.0060.h</v>
          </cell>
          <cell r="B20175" t="str">
            <v>- 32 x 89 mm - DN80</v>
          </cell>
          <cell r="C20175" t="str">
            <v>m</v>
          </cell>
          <cell r="D20175" t="str">
            <v>51,69</v>
          </cell>
        </row>
        <row r="20176">
          <cell r="A20176" t="str">
            <v>1M.16.070.0060.i</v>
          </cell>
          <cell r="B20176" t="str">
            <v>- 32 mm, oltre DN80</v>
          </cell>
          <cell r="C20176" t="str">
            <v>m²</v>
          </cell>
          <cell r="D20176" t="str">
            <v>85,57</v>
          </cell>
        </row>
        <row r="20177">
          <cell r="A20177" t="str">
            <v>1M.16.080</v>
          </cell>
          <cell r="B20177" t="str">
            <v>COIBENTAZIONI PER TUBAZIONI CON ALTRI MATERIALI</v>
          </cell>
          <cell r="C20177"/>
          <cell r="D20177"/>
        </row>
        <row r="20178">
          <cell r="A20178" t="str">
            <v>1M.16.080.0010</v>
          </cell>
          <cell r="B20178" t="str">
            <v>Coibentazione per tubazioni con lana di vetro densità minima 60 kg/m³ in coppelle legate con filo zincato</v>
          </cell>
          <cell r="C20178"/>
          <cell r="D20178"/>
        </row>
        <row r="20179">
          <cell r="A20179" t="str">
            <v>1M.16.080.0010.a</v>
          </cell>
          <cell r="B20179" t="str">
            <v>- sp. 20 mm</v>
          </cell>
          <cell r="C20179" t="str">
            <v>m²</v>
          </cell>
          <cell r="D20179" t="str">
            <v>22,37</v>
          </cell>
        </row>
        <row r="20180">
          <cell r="A20180" t="str">
            <v>1M.16.080.0010.b</v>
          </cell>
          <cell r="B20180" t="str">
            <v>- sp. 30 mm</v>
          </cell>
          <cell r="C20180" t="str">
            <v>m²</v>
          </cell>
          <cell r="D20180" t="str">
            <v>24,86</v>
          </cell>
        </row>
        <row r="20181">
          <cell r="A20181" t="str">
            <v>1M.16.080.0010.c</v>
          </cell>
          <cell r="B20181" t="str">
            <v>- sp. 40 mm</v>
          </cell>
          <cell r="C20181" t="str">
            <v>m²</v>
          </cell>
          <cell r="D20181" t="str">
            <v>26,50</v>
          </cell>
        </row>
        <row r="20182">
          <cell r="A20182" t="str">
            <v>1M.16.080.0010.d</v>
          </cell>
          <cell r="B20182" t="str">
            <v>- sp. 50 mm</v>
          </cell>
          <cell r="C20182" t="str">
            <v>m²</v>
          </cell>
          <cell r="D20182" t="str">
            <v>29,08</v>
          </cell>
        </row>
        <row r="20183">
          <cell r="A20183" t="str">
            <v>1M.16.080.0010.e</v>
          </cell>
          <cell r="B20183" t="str">
            <v>- sp. 60 mm</v>
          </cell>
          <cell r="C20183" t="str">
            <v>m²</v>
          </cell>
          <cell r="D20183" t="str">
            <v>33,37</v>
          </cell>
        </row>
        <row r="20184">
          <cell r="A20184" t="str">
            <v>1M.16.080.0020</v>
          </cell>
          <cell r="B20184" t="str">
            <v>Coibentazione e barriera vapore per tubazioni con lana di vetro densità minima 60 kg/m³ in coppelle legate con filo zincato.</v>
          </cell>
          <cell r="C20184"/>
          <cell r="D20184"/>
        </row>
        <row r="20185">
          <cell r="A20185" t="str">
            <v>1M.16.080.0020.a</v>
          </cell>
          <cell r="B20185" t="str">
            <v>- sp. 20 mm</v>
          </cell>
          <cell r="C20185" t="str">
            <v>m²</v>
          </cell>
          <cell r="D20185" t="str">
            <v>31,23</v>
          </cell>
        </row>
        <row r="20186">
          <cell r="A20186" t="str">
            <v>1M.16.080.0020.b</v>
          </cell>
          <cell r="B20186" t="str">
            <v>- sp. 30 mm</v>
          </cell>
          <cell r="C20186" t="str">
            <v>m²</v>
          </cell>
          <cell r="D20186" t="str">
            <v>33,72</v>
          </cell>
        </row>
        <row r="20187">
          <cell r="A20187" t="str">
            <v>1M.16.080.0020.c</v>
          </cell>
          <cell r="B20187" t="str">
            <v>- sp. 40 mm</v>
          </cell>
          <cell r="C20187" t="str">
            <v>m²</v>
          </cell>
          <cell r="D20187" t="str">
            <v>35,35</v>
          </cell>
        </row>
        <row r="20188">
          <cell r="A20188" t="str">
            <v>1M.16.080.0020.d</v>
          </cell>
          <cell r="B20188" t="str">
            <v>- sp. 50 mm</v>
          </cell>
          <cell r="C20188" t="str">
            <v>m²</v>
          </cell>
          <cell r="D20188" t="str">
            <v>37,38</v>
          </cell>
        </row>
        <row r="20189">
          <cell r="A20189" t="str">
            <v>1M.16.080.0020.e</v>
          </cell>
          <cell r="B20189" t="str">
            <v>- sp. 60 mm</v>
          </cell>
          <cell r="C20189" t="str">
            <v>m²</v>
          </cell>
          <cell r="D20189" t="str">
            <v>42,22</v>
          </cell>
        </row>
        <row r="20190">
          <cell r="A20190" t="str">
            <v>1M.16.080.0030</v>
          </cell>
          <cell r="B20190" t="str">
            <v>Coibentazione e barriera vapore per tubazioni con polistirolo densità minima 20 kg/m³ in coppelle legate con filo zincato.</v>
          </cell>
          <cell r="C20190"/>
          <cell r="D20190"/>
        </row>
        <row r="20191">
          <cell r="A20191" t="str">
            <v>1M.16.080.0030.a</v>
          </cell>
          <cell r="B20191" t="str">
            <v>- sp. 20 mm</v>
          </cell>
          <cell r="C20191" t="str">
            <v>m²</v>
          </cell>
          <cell r="D20191" t="str">
            <v>18,92</v>
          </cell>
        </row>
        <row r="20192">
          <cell r="A20192" t="str">
            <v>1M.16.080.0030.b</v>
          </cell>
          <cell r="B20192" t="str">
            <v>- sp. 30 mm</v>
          </cell>
          <cell r="C20192" t="str">
            <v>m²</v>
          </cell>
          <cell r="D20192" t="str">
            <v>20,25</v>
          </cell>
        </row>
        <row r="20193">
          <cell r="A20193" t="str">
            <v>1M.16.080.0030.c</v>
          </cell>
          <cell r="B20193" t="str">
            <v>- sp. 40 mm</v>
          </cell>
          <cell r="C20193" t="str">
            <v>m²</v>
          </cell>
          <cell r="D20193" t="str">
            <v>23,39</v>
          </cell>
        </row>
        <row r="20194">
          <cell r="A20194" t="str">
            <v>1M.16.080.0030.d</v>
          </cell>
          <cell r="B20194" t="str">
            <v>- sp. 50 mm</v>
          </cell>
          <cell r="C20194" t="str">
            <v>m²</v>
          </cell>
          <cell r="D20194" t="str">
            <v>26,51</v>
          </cell>
        </row>
        <row r="20195">
          <cell r="A20195" t="str">
            <v>1M.16.080.0030.e</v>
          </cell>
          <cell r="B20195" t="str">
            <v>- sp. 60 mm</v>
          </cell>
          <cell r="C20195" t="str">
            <v>m²</v>
          </cell>
          <cell r="D20195" t="str">
            <v>30,53</v>
          </cell>
        </row>
        <row r="20196">
          <cell r="A20196" t="str">
            <v>1M.16.090</v>
          </cell>
          <cell r="B20196" t="str">
            <v>FINITURE A COIBENTAZIONE PER TUBAZIONI</v>
          </cell>
          <cell r="C20196"/>
          <cell r="D20196"/>
        </row>
        <row r="20197">
          <cell r="A20197" t="str">
            <v>1M.16.090.0010</v>
          </cell>
          <cell r="B20197" t="str">
            <v>Aumenti di prezzo per finiture a coibentazioni per tubazioni.</v>
          </cell>
          <cell r="C20197"/>
          <cell r="D20197"/>
        </row>
        <row r="20198">
          <cell r="A20198" t="str">
            <v>1M.16.090.0010.a</v>
          </cell>
          <cell r="B20198" t="str">
            <v>- gusci o lamine in pvc</v>
          </cell>
          <cell r="C20198" t="str">
            <v>m²</v>
          </cell>
          <cell r="D20198" t="str">
            <v>8,17</v>
          </cell>
        </row>
        <row r="20199">
          <cell r="A20199" t="str">
            <v>1M.16.090.0010.b</v>
          </cell>
          <cell r="B20199" t="str">
            <v>- lamierino in alluminio 6/10</v>
          </cell>
          <cell r="C20199" t="str">
            <v>m²</v>
          </cell>
          <cell r="D20199" t="str">
            <v>29,18</v>
          </cell>
        </row>
        <row r="20200">
          <cell r="A20200" t="str">
            <v>1M.16.090.0010.c</v>
          </cell>
          <cell r="B20200" t="str">
            <v>- lamierino in alluminio 7/10</v>
          </cell>
          <cell r="C20200" t="str">
            <v>m²</v>
          </cell>
          <cell r="D20200" t="str">
            <v>30,62</v>
          </cell>
        </row>
        <row r="20201">
          <cell r="A20201" t="str">
            <v>1M.16.090.0010.d</v>
          </cell>
          <cell r="B20201" t="str">
            <v>- lamierino in alluminio 8/10</v>
          </cell>
          <cell r="C20201" t="str">
            <v>m²</v>
          </cell>
          <cell r="D20201" t="str">
            <v>32,44</v>
          </cell>
        </row>
        <row r="20202">
          <cell r="A20202" t="str">
            <v>1M.16.100</v>
          </cell>
          <cell r="B20202" t="str">
            <v>COIBENTAZIONI PER APPARECCHI E COMPONENTI VARI</v>
          </cell>
          <cell r="C20202"/>
          <cell r="D20202"/>
        </row>
        <row r="20203">
          <cell r="A20203" t="str">
            <v>1M.16.100.0010</v>
          </cell>
          <cell r="B20203" t="str">
            <v>Scatole in alluminio smontabili con cerniere, coibentate con lo stesso materiale della tubazione relativa.</v>
          </cell>
          <cell r="C20203"/>
          <cell r="D20203"/>
        </row>
        <row r="20204">
          <cell r="A20204" t="str">
            <v>1M.16.100.0010.a</v>
          </cell>
          <cell r="B20204" t="str">
            <v>- valvole fino a DN100</v>
          </cell>
          <cell r="C20204" t="str">
            <v>cad</v>
          </cell>
          <cell r="D20204" t="str">
            <v>102,63</v>
          </cell>
        </row>
        <row r="20205">
          <cell r="A20205" t="str">
            <v>1M.16.100.0010.b</v>
          </cell>
          <cell r="B20205" t="str">
            <v>- valvole oltre DN100 fino a DN200</v>
          </cell>
          <cell r="C20205" t="str">
            <v>cad</v>
          </cell>
          <cell r="D20205" t="str">
            <v>116,49</v>
          </cell>
        </row>
        <row r="20206">
          <cell r="A20206" t="str">
            <v>1M.16.100.0010.c</v>
          </cell>
          <cell r="B20206" t="str">
            <v>- valvole oltre DN200</v>
          </cell>
          <cell r="C20206" t="str">
            <v>cad</v>
          </cell>
          <cell r="D20206" t="str">
            <v>138,66</v>
          </cell>
        </row>
        <row r="20207">
          <cell r="A20207" t="str">
            <v>1M.16.100.0010.d</v>
          </cell>
          <cell r="B20207" t="str">
            <v>- pompe</v>
          </cell>
          <cell r="C20207" t="str">
            <v>cad</v>
          </cell>
          <cell r="D20207" t="str">
            <v>206,84</v>
          </cell>
        </row>
        <row r="20208">
          <cell r="A20208" t="str">
            <v>1M.16.100.0020</v>
          </cell>
          <cell r="B20208" t="str">
            <v>Coibentazione per serbatoi con materassino in lana di vetro densità minima 65 kg/m³ su rete metallica zincata e lamierino in alluminio, spessore 0,8 mm, calandrato.</v>
          </cell>
          <cell r="C20208"/>
          <cell r="D20208"/>
        </row>
        <row r="20209">
          <cell r="A20209" t="str">
            <v>1M.16.100.0020.a</v>
          </cell>
          <cell r="B20209" t="str">
            <v>- sp. 40 mm</v>
          </cell>
          <cell r="C20209" t="str">
            <v>m²</v>
          </cell>
          <cell r="D20209" t="str">
            <v>160,35</v>
          </cell>
        </row>
        <row r="20210">
          <cell r="A20210" t="str">
            <v>1M.16.100.0020.b</v>
          </cell>
          <cell r="B20210" t="str">
            <v>- sp. 50 mm</v>
          </cell>
          <cell r="C20210" t="str">
            <v>m²</v>
          </cell>
          <cell r="D20210" t="str">
            <v>163,88</v>
          </cell>
        </row>
        <row r="20211">
          <cell r="A20211" t="str">
            <v>1M.16.100.0020.c</v>
          </cell>
          <cell r="B20211" t="str">
            <v>- sp. 60 mm</v>
          </cell>
          <cell r="C20211" t="str">
            <v>m²</v>
          </cell>
          <cell r="D20211" t="str">
            <v>167,42</v>
          </cell>
        </row>
        <row r="20212">
          <cell r="A20212" t="str">
            <v>1M.16.100.0020.d</v>
          </cell>
          <cell r="B20212" t="str">
            <v>- sp. 80 mm</v>
          </cell>
          <cell r="C20212" t="str">
            <v>m²</v>
          </cell>
          <cell r="D20212" t="str">
            <v>173,44</v>
          </cell>
        </row>
        <row r="20213">
          <cell r="A20213" t="str">
            <v>1M.16.100.0020.e</v>
          </cell>
          <cell r="B20213" t="str">
            <v>- sp. 100 mm</v>
          </cell>
          <cell r="C20213" t="str">
            <v>m²</v>
          </cell>
          <cell r="D20213" t="str">
            <v>179,43</v>
          </cell>
        </row>
        <row r="20214">
          <cell r="A20214" t="str">
            <v>1M.16.100.0030</v>
          </cell>
          <cell r="B20214" t="str">
            <v>Coibentazione e barriera vapore per serbatoi con lastra in elastomero espanso a cellule chiuse incollata, materassino in lana di vetro spessore 25 mm su carta alluminio per protezione elastomero e lamierino in alluminio, spessore 0,8 mm, calandrato.</v>
          </cell>
          <cell r="C20214"/>
          <cell r="D20214"/>
        </row>
        <row r="20215">
          <cell r="A20215" t="str">
            <v>1M.16.100.0030.a</v>
          </cell>
          <cell r="B20215" t="str">
            <v>- sp. 19 mm</v>
          </cell>
          <cell r="C20215" t="str">
            <v>m²</v>
          </cell>
          <cell r="D20215" t="str">
            <v>157,21</v>
          </cell>
        </row>
        <row r="20216">
          <cell r="A20216" t="str">
            <v>1M.16.100.0030.b</v>
          </cell>
          <cell r="B20216" t="str">
            <v>- sp. 25 mm</v>
          </cell>
          <cell r="C20216" t="str">
            <v>m²</v>
          </cell>
          <cell r="D20216" t="str">
            <v>162,88</v>
          </cell>
        </row>
        <row r="20217">
          <cell r="A20217" t="str">
            <v>1M.16.100.0030.c</v>
          </cell>
          <cell r="B20217" t="str">
            <v>- sp. 32 mm</v>
          </cell>
          <cell r="C20217" t="str">
            <v>m²</v>
          </cell>
          <cell r="D20217" t="str">
            <v>168,81</v>
          </cell>
        </row>
        <row r="20218">
          <cell r="A20218" t="str">
            <v>1M.16.100.0030.d</v>
          </cell>
          <cell r="B20218" t="str">
            <v>- sp. 50 mm</v>
          </cell>
          <cell r="C20218" t="str">
            <v>m²</v>
          </cell>
          <cell r="D20218" t="str">
            <v>185,28</v>
          </cell>
        </row>
        <row r="20219">
          <cell r="A20219" t="str">
            <v>1M.16.110</v>
          </cell>
          <cell r="B20219" t="str">
            <v>COMPLETAMENTI PER COIBENTAZIONI</v>
          </cell>
          <cell r="C20219"/>
          <cell r="D20219"/>
        </row>
        <row r="20220">
          <cell r="A20220" t="str">
            <v>1M.16.110.0010</v>
          </cell>
          <cell r="B20220" t="str">
            <v>Cavi scaldanti per protezione antigelo di tubazioni, completi di scatole d'alimentazione, giunzioni, derivazioni, terminali, termostato di consenso, nastri adesivi, fascette, raccordi passaggio isolamento, etichette di segnalazione e accessori vari.</v>
          </cell>
          <cell r="C20220"/>
          <cell r="D20220"/>
        </row>
        <row r="20221">
          <cell r="A20221" t="str">
            <v>1M.16.110.0010.a</v>
          </cell>
          <cell r="B20221" t="str">
            <v>- fino a 10 W/m</v>
          </cell>
          <cell r="C20221" t="str">
            <v>m</v>
          </cell>
          <cell r="D20221" t="str">
            <v>64,48</v>
          </cell>
        </row>
        <row r="20222">
          <cell r="A20222" t="str">
            <v>1M.16.110.0010.b</v>
          </cell>
          <cell r="B20222" t="str">
            <v>- oltre 10 fino a 26 W/m</v>
          </cell>
          <cell r="C20222" t="str">
            <v>m</v>
          </cell>
          <cell r="D20222" t="str">
            <v>69,12</v>
          </cell>
        </row>
        <row r="20223">
          <cell r="A20223" t="str">
            <v>1M.16.110.0010.c</v>
          </cell>
          <cell r="B20223" t="str">
            <v>- oltre 26 fino a 31 W/m</v>
          </cell>
          <cell r="C20223" t="str">
            <v>m</v>
          </cell>
          <cell r="D20223" t="str">
            <v>78,41</v>
          </cell>
        </row>
        <row r="20224">
          <cell r="A20224" t="str">
            <v>1M.16.120</v>
          </cell>
          <cell r="B20224" t="str">
            <v>PROTEZIONI ANTINCENDIO CANALIZZAZIONI</v>
          </cell>
          <cell r="C20224"/>
          <cell r="D20224"/>
        </row>
        <row r="20225">
          <cell r="A20225" t="str">
            <v>1M.16.120.0010</v>
          </cell>
          <cell r="B20225" t="str">
            <v>Materassino per il rivestimento di canalizzazioni di servizio per tubi e cavi in modo da conferirne una resistenza al fuoco EI 120, costituito da:</v>
          </cell>
          <cell r="C20225"/>
          <cell r="D20225"/>
        </row>
        <row r="20226">
          <cell r="A20226" t="str">
            <v>1M.16.120.0010.a</v>
          </cell>
          <cell r="B20226" t="str">
            <v>- 3,60 kg/m² - 30 mm</v>
          </cell>
          <cell r="C20226" t="str">
            <v>m²</v>
          </cell>
          <cell r="D20226" t="str">
            <v>62,29</v>
          </cell>
        </row>
        <row r="20227">
          <cell r="A20227" t="str">
            <v>1M.16.120.0010.b</v>
          </cell>
          <cell r="B20227" t="str">
            <v>- 4,20 kg/m² - 50 mm</v>
          </cell>
          <cell r="C20227" t="str">
            <v>m²</v>
          </cell>
          <cell r="D20227" t="str">
            <v>73,78</v>
          </cell>
        </row>
        <row r="20228">
          <cell r="A20228" t="str">
            <v>1M.17 - REGOLAZIONE AUTOMATICA</v>
          </cell>
          <cell r="B20228"/>
          <cell r="C20228"/>
          <cell r="D20228"/>
        </row>
        <row r="20229">
          <cell r="A20229" t="str">
            <v>1M</v>
          </cell>
          <cell r="B20229" t="str">
            <v>OPERE COMPIUTE IMPIANTI MECCANICI</v>
          </cell>
          <cell r="C20229"/>
          <cell r="D20229"/>
        </row>
        <row r="20230">
          <cell r="A20230" t="str">
            <v>1M.17</v>
          </cell>
          <cell r="B20230" t="str">
            <v>REGOLAZIONE AUTOMATICA</v>
          </cell>
          <cell r="C20230"/>
          <cell r="D20230"/>
        </row>
        <row r="20231">
          <cell r="A20231" t="str">
            <v>1M.17.010</v>
          </cell>
          <cell r="B20231" t="str">
            <v>VALVOLE PER TERMINALI E DI ZONA</v>
          </cell>
          <cell r="C20231"/>
          <cell r="D20231"/>
        </row>
        <row r="20232">
          <cell r="A20232" t="str">
            <v>1M.17.010.0010</v>
          </cell>
          <cell r="B20232" t="str">
            <v>Valvole per terminali con servocomando on-off o modulante 24 V o 220 V, micro-interruttore e comando manuale.</v>
          </cell>
          <cell r="C20232"/>
          <cell r="D20232"/>
        </row>
        <row r="20233">
          <cell r="A20233" t="str">
            <v>1M.17.010.0010.a</v>
          </cell>
          <cell r="B20233" t="str">
            <v>- a 2 vie - DN15</v>
          </cell>
          <cell r="C20233" t="str">
            <v>cad</v>
          </cell>
          <cell r="D20233" t="str">
            <v>174,72</v>
          </cell>
        </row>
        <row r="20234">
          <cell r="A20234" t="str">
            <v>1M.17.010.0010.b</v>
          </cell>
          <cell r="B20234" t="str">
            <v>- a 2 vie - DN20</v>
          </cell>
          <cell r="C20234" t="str">
            <v>cad</v>
          </cell>
          <cell r="D20234" t="str">
            <v>195,22</v>
          </cell>
        </row>
        <row r="20235">
          <cell r="A20235" t="str">
            <v>1M.17.010.0010.c</v>
          </cell>
          <cell r="B20235" t="str">
            <v>- a 2 vie - DN25</v>
          </cell>
          <cell r="C20235" t="str">
            <v>cad</v>
          </cell>
          <cell r="D20235" t="str">
            <v>282,48</v>
          </cell>
        </row>
        <row r="20236">
          <cell r="A20236" t="str">
            <v>1M.17.010.0010.d</v>
          </cell>
          <cell r="B20236" t="str">
            <v>- a 3 vie - DN15</v>
          </cell>
          <cell r="C20236" t="str">
            <v>cad</v>
          </cell>
          <cell r="D20236" t="str">
            <v>198,54</v>
          </cell>
        </row>
        <row r="20237">
          <cell r="A20237" t="str">
            <v>1M.17.010.0010.e</v>
          </cell>
          <cell r="B20237" t="str">
            <v>- a 3 vie - DN20</v>
          </cell>
          <cell r="C20237" t="str">
            <v>cad</v>
          </cell>
          <cell r="D20237" t="str">
            <v>216,29</v>
          </cell>
        </row>
        <row r="20238">
          <cell r="A20238" t="str">
            <v>1M.17.010.0010.f</v>
          </cell>
          <cell r="B20238" t="str">
            <v>- a 3 vie - DN25</v>
          </cell>
          <cell r="C20238" t="str">
            <v>cad</v>
          </cell>
          <cell r="D20238" t="str">
            <v>279,59</v>
          </cell>
        </row>
        <row r="20239">
          <cell r="A20239" t="str">
            <v>1M.17.010.0010.g</v>
          </cell>
          <cell r="B20239" t="str">
            <v>- a 3 vie 4 attacchi - DN15</v>
          </cell>
          <cell r="C20239" t="str">
            <v>cad</v>
          </cell>
          <cell r="D20239" t="str">
            <v>202,63</v>
          </cell>
        </row>
        <row r="20240">
          <cell r="A20240" t="str">
            <v>1M.17.010.0010.h</v>
          </cell>
          <cell r="B20240" t="str">
            <v>- a 3 vie 4 attacchi - DN20</v>
          </cell>
          <cell r="C20240" t="str">
            <v>cad</v>
          </cell>
          <cell r="D20240" t="str">
            <v>237,40</v>
          </cell>
        </row>
        <row r="20241">
          <cell r="A20241" t="str">
            <v>1M.17.010.0020</v>
          </cell>
          <cell r="B20241" t="str">
            <v>Valvole di zona con servocomando on-off o modulante V 24 o 220, micro-interruttore e comando manuale.</v>
          </cell>
          <cell r="C20241"/>
          <cell r="D20241"/>
        </row>
        <row r="20242">
          <cell r="A20242" t="str">
            <v>1M.17.010.0020.a</v>
          </cell>
          <cell r="B20242" t="str">
            <v>- a 2 vie - DN20</v>
          </cell>
          <cell r="C20242" t="str">
            <v>cad</v>
          </cell>
          <cell r="D20242" t="str">
            <v>195,22</v>
          </cell>
        </row>
        <row r="20243">
          <cell r="A20243" t="str">
            <v>1M.17.010.0020.b</v>
          </cell>
          <cell r="B20243" t="str">
            <v>- a 2 vie - DN25</v>
          </cell>
          <cell r="C20243" t="str">
            <v>cad</v>
          </cell>
          <cell r="D20243" t="str">
            <v>282,48</v>
          </cell>
        </row>
        <row r="20244">
          <cell r="A20244" t="str">
            <v>1M.17.010.0020.c</v>
          </cell>
          <cell r="B20244" t="str">
            <v>- a 2 vie - DN32</v>
          </cell>
          <cell r="C20244" t="str">
            <v>cad</v>
          </cell>
          <cell r="D20244" t="str">
            <v>326,21</v>
          </cell>
        </row>
        <row r="20245">
          <cell r="A20245" t="str">
            <v>1M.17.010.0020.d</v>
          </cell>
          <cell r="B20245" t="str">
            <v>- a 2 vie - DN40</v>
          </cell>
          <cell r="C20245" t="str">
            <v>cad</v>
          </cell>
          <cell r="D20245" t="str">
            <v>328,92</v>
          </cell>
        </row>
        <row r="20246">
          <cell r="A20246" t="str">
            <v>1M.17.010.0020.e</v>
          </cell>
          <cell r="B20246" t="str">
            <v>- a 2 vie - DN50</v>
          </cell>
          <cell r="C20246" t="str">
            <v>cad</v>
          </cell>
          <cell r="D20246" t="str">
            <v>1.018,56</v>
          </cell>
        </row>
        <row r="20247">
          <cell r="A20247" t="str">
            <v>1M.17.010.0020.f</v>
          </cell>
          <cell r="B20247" t="str">
            <v>- a 3 vie - DN20</v>
          </cell>
          <cell r="C20247" t="str">
            <v>cad</v>
          </cell>
          <cell r="D20247" t="str">
            <v>216,29</v>
          </cell>
        </row>
        <row r="20248">
          <cell r="A20248" t="str">
            <v>1M.17.010.0020.g</v>
          </cell>
          <cell r="B20248" t="str">
            <v>- a 3 vie - DN25</v>
          </cell>
          <cell r="C20248" t="str">
            <v>cad</v>
          </cell>
          <cell r="D20248" t="str">
            <v>279,59</v>
          </cell>
        </row>
        <row r="20249">
          <cell r="A20249" t="str">
            <v>1M.17.010.0020.h</v>
          </cell>
          <cell r="B20249" t="str">
            <v>- a 3 vie - DN32</v>
          </cell>
          <cell r="C20249" t="str">
            <v>cad</v>
          </cell>
          <cell r="D20249" t="str">
            <v>353,36</v>
          </cell>
        </row>
        <row r="20250">
          <cell r="A20250" t="str">
            <v>1M.17.010.0020.i</v>
          </cell>
          <cell r="B20250" t="str">
            <v>- a 3 vie - DN40</v>
          </cell>
          <cell r="C20250" t="str">
            <v>cad</v>
          </cell>
          <cell r="D20250" t="str">
            <v>365,66</v>
          </cell>
        </row>
        <row r="20251">
          <cell r="A20251" t="str">
            <v>1M.17.010.0020.j</v>
          </cell>
          <cell r="B20251" t="str">
            <v>- a 3 vie - DN50</v>
          </cell>
          <cell r="C20251" t="str">
            <v>cad</v>
          </cell>
          <cell r="D20251" t="str">
            <v>1.031,88</v>
          </cell>
        </row>
        <row r="20252">
          <cell r="A20252" t="str">
            <v>1M.17.020</v>
          </cell>
          <cell r="B20252" t="str">
            <v>VALVOLE DI REGOLAZIONE A 2 VIE</v>
          </cell>
          <cell r="C20252"/>
          <cell r="D20252"/>
        </row>
        <row r="20253">
          <cell r="A20253" t="str">
            <v>1M.17.020.0010</v>
          </cell>
          <cell r="B20253" t="str">
            <v>Valvole a farfalla PN 16 a tenuta con corpo in ghisa, servocomando on-off elettrico, contatto ausiliario, comando manuale e indicatore di posizione.</v>
          </cell>
          <cell r="C20253"/>
          <cell r="D20253"/>
        </row>
        <row r="20254">
          <cell r="A20254" t="str">
            <v>1M.17.020.0010.a</v>
          </cell>
          <cell r="B20254" t="str">
            <v>- attacchi flangiati - DN25</v>
          </cell>
          <cell r="C20254" t="str">
            <v>cad</v>
          </cell>
          <cell r="D20254" t="str">
            <v>722,40</v>
          </cell>
        </row>
        <row r="20255">
          <cell r="A20255" t="str">
            <v>1M.17.020.0010.b</v>
          </cell>
          <cell r="B20255" t="str">
            <v>- attacchi flangiati - DN32</v>
          </cell>
          <cell r="C20255" t="str">
            <v>cad</v>
          </cell>
          <cell r="D20255" t="str">
            <v>726,85</v>
          </cell>
        </row>
        <row r="20256">
          <cell r="A20256" t="str">
            <v>1M.17.020.0010.c</v>
          </cell>
          <cell r="B20256" t="str">
            <v>- attacchi flangiati - DN40</v>
          </cell>
          <cell r="C20256" t="str">
            <v>cad</v>
          </cell>
          <cell r="D20256" t="str">
            <v>740,52</v>
          </cell>
        </row>
        <row r="20257">
          <cell r="A20257" t="str">
            <v>1M.17.020.0010.d</v>
          </cell>
          <cell r="B20257" t="str">
            <v>- attacchi flangiati - DN50</v>
          </cell>
          <cell r="C20257" t="str">
            <v>cad</v>
          </cell>
          <cell r="D20257" t="str">
            <v>762,38</v>
          </cell>
        </row>
        <row r="20258">
          <cell r="A20258" t="str">
            <v>1M.17.020.0010.e</v>
          </cell>
          <cell r="B20258" t="str">
            <v>- attacchi flangiati - DN65</v>
          </cell>
          <cell r="C20258" t="str">
            <v>cad</v>
          </cell>
          <cell r="D20258" t="str">
            <v>780,14</v>
          </cell>
        </row>
        <row r="20259">
          <cell r="A20259" t="str">
            <v>1M.17.020.0010.f</v>
          </cell>
          <cell r="B20259" t="str">
            <v>- attacchi flangiati - DN80</v>
          </cell>
          <cell r="C20259" t="str">
            <v>cad</v>
          </cell>
          <cell r="D20259" t="str">
            <v>840,25</v>
          </cell>
        </row>
        <row r="20260">
          <cell r="A20260" t="str">
            <v>1M.17.020.0010.g</v>
          </cell>
          <cell r="B20260" t="str">
            <v>- attacchi flangiati - DN100</v>
          </cell>
          <cell r="C20260" t="str">
            <v>cad</v>
          </cell>
          <cell r="D20260" t="str">
            <v>882,61</v>
          </cell>
        </row>
        <row r="20261">
          <cell r="A20261" t="str">
            <v>1M.17.020.0010.h</v>
          </cell>
          <cell r="B20261" t="str">
            <v>- attacchi flangiati - DN125</v>
          </cell>
          <cell r="C20261" t="str">
            <v>cad</v>
          </cell>
          <cell r="D20261" t="str">
            <v>956,07</v>
          </cell>
        </row>
        <row r="20262">
          <cell r="A20262" t="str">
            <v>1M.17.020.0010.i</v>
          </cell>
          <cell r="B20262" t="str">
            <v>- attacchi flangiati - DN150</v>
          </cell>
          <cell r="C20262" t="str">
            <v>cad</v>
          </cell>
          <cell r="D20262" t="str">
            <v>1.051,70</v>
          </cell>
        </row>
        <row r="20263">
          <cell r="A20263" t="str">
            <v>1M.17.020.0010.j</v>
          </cell>
          <cell r="B20263" t="str">
            <v>- attacchi flangiati - DN200</v>
          </cell>
          <cell r="C20263" t="str">
            <v>cad</v>
          </cell>
          <cell r="D20263" t="str">
            <v>1.276,11</v>
          </cell>
        </row>
        <row r="20264">
          <cell r="A20264" t="str">
            <v>1M.17.020.0020</v>
          </cell>
          <cell r="B20264" t="str">
            <v>Valvole a 2 vie a otturatore PN 16 con corpo in bronzo o acciaio, servocomando modulante magnetico o elettrico e comando manuale.</v>
          </cell>
          <cell r="C20264"/>
          <cell r="D20264"/>
        </row>
        <row r="20265">
          <cell r="A20265" t="str">
            <v>1M.17.020.0020.a</v>
          </cell>
          <cell r="B20265" t="str">
            <v>- attacchi filettati - DN15</v>
          </cell>
          <cell r="C20265" t="str">
            <v>cad</v>
          </cell>
          <cell r="D20265" t="str">
            <v>513,52</v>
          </cell>
        </row>
        <row r="20266">
          <cell r="A20266" t="str">
            <v>1M.17.020.0020.b</v>
          </cell>
          <cell r="B20266" t="str">
            <v>- attacchi filettati - DN20</v>
          </cell>
          <cell r="C20266" t="str">
            <v>cad</v>
          </cell>
          <cell r="D20266" t="str">
            <v>527,20</v>
          </cell>
        </row>
        <row r="20267">
          <cell r="A20267" t="str">
            <v>1M.17.020.0020.c</v>
          </cell>
          <cell r="B20267" t="str">
            <v>- attacchi filettati - DN25</v>
          </cell>
          <cell r="C20267" t="str">
            <v>cad</v>
          </cell>
          <cell r="D20267" t="str">
            <v>547,53</v>
          </cell>
        </row>
        <row r="20268">
          <cell r="A20268" t="str">
            <v>1M.17.020.0020.d</v>
          </cell>
          <cell r="B20268" t="str">
            <v>- attacchi filettati - DN32</v>
          </cell>
          <cell r="C20268" t="str">
            <v>cad</v>
          </cell>
          <cell r="D20268" t="str">
            <v>574,85</v>
          </cell>
        </row>
        <row r="20269">
          <cell r="A20269" t="str">
            <v>1M.17.020.0020.e</v>
          </cell>
          <cell r="B20269" t="str">
            <v>- attacchi filettati - DN40</v>
          </cell>
          <cell r="C20269" t="str">
            <v>cad</v>
          </cell>
          <cell r="D20269" t="str">
            <v>621,30</v>
          </cell>
        </row>
        <row r="20270">
          <cell r="A20270" t="str">
            <v>1M.17.020.0020.f</v>
          </cell>
          <cell r="B20270" t="str">
            <v>- attacchi filettati - DN50</v>
          </cell>
          <cell r="C20270" t="str">
            <v>cad</v>
          </cell>
          <cell r="D20270" t="str">
            <v>712,51</v>
          </cell>
        </row>
        <row r="20271">
          <cell r="A20271" t="str">
            <v>1M.17.020.0020.g</v>
          </cell>
          <cell r="B20271" t="str">
            <v>- attacchi filettati - DN65</v>
          </cell>
          <cell r="C20271" t="str">
            <v>cad</v>
          </cell>
          <cell r="D20271" t="str">
            <v>1.205,03</v>
          </cell>
        </row>
        <row r="20272">
          <cell r="A20272" t="str">
            <v>1M.17.020.0020.h</v>
          </cell>
          <cell r="B20272" t="str">
            <v>- attacchi filettati - DN80</v>
          </cell>
          <cell r="C20272" t="str">
            <v>cad</v>
          </cell>
          <cell r="D20272" t="str">
            <v>1.578,03</v>
          </cell>
        </row>
        <row r="20273">
          <cell r="A20273" t="str">
            <v>1M.17.020.0020.i</v>
          </cell>
          <cell r="B20273" t="str">
            <v>- attacchi filettati - DN100</v>
          </cell>
          <cell r="C20273" t="str">
            <v>cad</v>
          </cell>
          <cell r="D20273" t="str">
            <v>2.703,80</v>
          </cell>
        </row>
        <row r="20274">
          <cell r="A20274" t="str">
            <v>1M.17.020.0020.j</v>
          </cell>
          <cell r="B20274" t="str">
            <v>- attacchi filettati - DN125</v>
          </cell>
          <cell r="C20274" t="str">
            <v>cad</v>
          </cell>
          <cell r="D20274" t="str">
            <v>3.725,43</v>
          </cell>
        </row>
        <row r="20275">
          <cell r="A20275" t="str">
            <v>1M.17.020.0020.k</v>
          </cell>
          <cell r="B20275" t="str">
            <v>- attacchi filettati - DN150</v>
          </cell>
          <cell r="C20275" t="str">
            <v>cad</v>
          </cell>
          <cell r="D20275" t="str">
            <v>3.888,01</v>
          </cell>
        </row>
        <row r="20276">
          <cell r="A20276" t="str">
            <v>1M.17.020.0030</v>
          </cell>
          <cell r="B20276" t="str">
            <v>Valvole a 2 vie a otturatore PN 25 con corpo in bronzo o ghisa sferoidale, servocomando modulante magnetico o elettrico e comando manuale.</v>
          </cell>
          <cell r="C20276"/>
          <cell r="D20276"/>
        </row>
        <row r="20277">
          <cell r="A20277" t="str">
            <v>1M.17.020.0030.a</v>
          </cell>
          <cell r="B20277" t="str">
            <v>- attacchi flangiati - DN15</v>
          </cell>
          <cell r="C20277" t="str">
            <v>cad</v>
          </cell>
          <cell r="D20277" t="str">
            <v>909,57</v>
          </cell>
        </row>
        <row r="20278">
          <cell r="A20278" t="str">
            <v>1M.17.020.0030.b</v>
          </cell>
          <cell r="B20278" t="str">
            <v>- attacchi flangiati - DN20</v>
          </cell>
          <cell r="C20278" t="str">
            <v>cad</v>
          </cell>
          <cell r="D20278" t="str">
            <v>950,58</v>
          </cell>
        </row>
        <row r="20279">
          <cell r="A20279" t="str">
            <v>1M.17.020.0030.c</v>
          </cell>
          <cell r="B20279" t="str">
            <v>- attacchi flangiati - DN25</v>
          </cell>
          <cell r="C20279" t="str">
            <v>cad</v>
          </cell>
          <cell r="D20279" t="str">
            <v>971,07</v>
          </cell>
        </row>
        <row r="20280">
          <cell r="A20280" t="str">
            <v>1M.17.020.0030.d</v>
          </cell>
          <cell r="B20280" t="str">
            <v>- attacchi flangiati - DN32</v>
          </cell>
          <cell r="C20280" t="str">
            <v>cad</v>
          </cell>
          <cell r="D20280" t="str">
            <v>1.023,32</v>
          </cell>
        </row>
        <row r="20281">
          <cell r="A20281" t="str">
            <v>1M.17.020.0030.e</v>
          </cell>
          <cell r="B20281" t="str">
            <v>- attacchi flangiati - DN40</v>
          </cell>
          <cell r="C20281" t="str">
            <v>cad</v>
          </cell>
          <cell r="D20281" t="str">
            <v>1.265,15</v>
          </cell>
        </row>
        <row r="20282">
          <cell r="A20282" t="str">
            <v>1M.17.020.0030.f</v>
          </cell>
          <cell r="B20282" t="str">
            <v>- attacchi flangiati - DN50</v>
          </cell>
          <cell r="C20282" t="str">
            <v>cad</v>
          </cell>
          <cell r="D20282" t="str">
            <v>1.315,70</v>
          </cell>
        </row>
        <row r="20283">
          <cell r="A20283" t="str">
            <v>1M.17.020.0030.g</v>
          </cell>
          <cell r="B20283" t="str">
            <v>- attacchi flangiati - DN65</v>
          </cell>
          <cell r="C20283" t="str">
            <v>cad</v>
          </cell>
          <cell r="D20283" t="str">
            <v>1.616,26</v>
          </cell>
        </row>
        <row r="20284">
          <cell r="A20284" t="str">
            <v>1M.17.020.0030.h</v>
          </cell>
          <cell r="B20284" t="str">
            <v>- attacchi flangiati - DN80</v>
          </cell>
          <cell r="C20284" t="str">
            <v>cad</v>
          </cell>
          <cell r="D20284" t="str">
            <v>2.001,55</v>
          </cell>
        </row>
        <row r="20285">
          <cell r="A20285" t="str">
            <v>1M.17.020.0030.i</v>
          </cell>
          <cell r="B20285" t="str">
            <v>- attacchi flangiati - DN100</v>
          </cell>
          <cell r="C20285" t="str">
            <v>cad</v>
          </cell>
          <cell r="D20285" t="str">
            <v>2.440,11</v>
          </cell>
        </row>
        <row r="20286">
          <cell r="A20286" t="str">
            <v>1M.17.020.0030.j</v>
          </cell>
          <cell r="B20286" t="str">
            <v>- attacchi flangiati - DN125</v>
          </cell>
          <cell r="C20286" t="str">
            <v>cad</v>
          </cell>
          <cell r="D20286" t="str">
            <v>2.577,78</v>
          </cell>
        </row>
        <row r="20287">
          <cell r="A20287" t="str">
            <v>1M.17.020.0030.k</v>
          </cell>
          <cell r="B20287" t="str">
            <v>- attacchi flangiati - DN150</v>
          </cell>
          <cell r="C20287" t="str">
            <v>cad</v>
          </cell>
          <cell r="D20287" t="str">
            <v>3.714,49</v>
          </cell>
        </row>
        <row r="20288">
          <cell r="A20288" t="str">
            <v>1M.17.030</v>
          </cell>
          <cell r="B20288" t="str">
            <v>VALVOLE DI REGOLAZIONE A 3 VIE</v>
          </cell>
          <cell r="C20288"/>
          <cell r="D20288"/>
        </row>
        <row r="20289">
          <cell r="A20289" t="str">
            <v>1M.17.030.0010</v>
          </cell>
          <cell r="B20289" t="str">
            <v>Valvole a 3 vie a otturatore PN 16 con corpo in bronzo o acciaio, servocomando modulante magnetico o elettrico e comando manuale.</v>
          </cell>
          <cell r="C20289"/>
          <cell r="D20289"/>
        </row>
        <row r="20290">
          <cell r="A20290" t="str">
            <v>1M.17.030.0010.a</v>
          </cell>
          <cell r="B20290" t="str">
            <v>- attacchi filettati - DN15</v>
          </cell>
          <cell r="C20290" t="str">
            <v>cad</v>
          </cell>
          <cell r="D20290" t="str">
            <v>516,86</v>
          </cell>
        </row>
        <row r="20291">
          <cell r="A20291" t="str">
            <v>1M.17.030.0010.b</v>
          </cell>
          <cell r="B20291" t="str">
            <v>- attacchi filettati - DN20</v>
          </cell>
          <cell r="C20291" t="str">
            <v>cad</v>
          </cell>
          <cell r="D20291" t="str">
            <v>525,48</v>
          </cell>
        </row>
        <row r="20292">
          <cell r="A20292" t="str">
            <v>1M.17.030.0010.c</v>
          </cell>
          <cell r="B20292" t="str">
            <v>- attacchi filettati - DN25</v>
          </cell>
          <cell r="C20292" t="str">
            <v>cad</v>
          </cell>
          <cell r="D20292" t="str">
            <v>547,92</v>
          </cell>
        </row>
        <row r="20293">
          <cell r="A20293" t="str">
            <v>1M.17.030.0010.d</v>
          </cell>
          <cell r="B20293" t="str">
            <v>- attacchi filettati - DN32</v>
          </cell>
          <cell r="C20293" t="str">
            <v>cad</v>
          </cell>
          <cell r="D20293" t="str">
            <v>582,07</v>
          </cell>
        </row>
        <row r="20294">
          <cell r="A20294" t="str">
            <v>1M.17.030.0010.e</v>
          </cell>
          <cell r="B20294" t="str">
            <v>- attacchi filettati - DN40</v>
          </cell>
          <cell r="C20294" t="str">
            <v>cad</v>
          </cell>
          <cell r="D20294" t="str">
            <v>629,20</v>
          </cell>
        </row>
        <row r="20295">
          <cell r="A20295" t="str">
            <v>1M.17.030.0010.f</v>
          </cell>
          <cell r="B20295" t="str">
            <v>- attacchi filettati - DN50</v>
          </cell>
          <cell r="C20295" t="str">
            <v>cad</v>
          </cell>
          <cell r="D20295" t="str">
            <v>726,67</v>
          </cell>
        </row>
        <row r="20296">
          <cell r="A20296" t="str">
            <v>1M.17.030.0010.g</v>
          </cell>
          <cell r="B20296" t="str">
            <v>- attacchi filettati - DN65</v>
          </cell>
          <cell r="C20296" t="str">
            <v>cad</v>
          </cell>
          <cell r="D20296" t="str">
            <v>1.254,23</v>
          </cell>
        </row>
        <row r="20297">
          <cell r="A20297" t="str">
            <v>1M.17.030.0010.h</v>
          </cell>
          <cell r="B20297" t="str">
            <v>- attacchi filettati - DN80</v>
          </cell>
          <cell r="C20297" t="str">
            <v>cad</v>
          </cell>
          <cell r="D20297" t="str">
            <v>1.851,28</v>
          </cell>
        </row>
        <row r="20298">
          <cell r="A20298" t="str">
            <v>1M.17.030.0010.i</v>
          </cell>
          <cell r="B20298" t="str">
            <v>- attacchi filettati - DN100</v>
          </cell>
          <cell r="C20298" t="str">
            <v>cad</v>
          </cell>
          <cell r="D20298" t="str">
            <v>3.336,39</v>
          </cell>
        </row>
        <row r="20299">
          <cell r="A20299" t="str">
            <v>1M.17.030.0010.j</v>
          </cell>
          <cell r="B20299" t="str">
            <v>- attacchi filettati - DN100</v>
          </cell>
          <cell r="C20299" t="str">
            <v>cad</v>
          </cell>
          <cell r="D20299" t="str">
            <v>4.617,91</v>
          </cell>
        </row>
        <row r="20300">
          <cell r="A20300" t="str">
            <v>1M.17.030.0010.k</v>
          </cell>
          <cell r="B20300" t="str">
            <v>- attacchi filettati - DN150</v>
          </cell>
          <cell r="C20300" t="str">
            <v>cad</v>
          </cell>
          <cell r="D20300" t="str">
            <v>5.339,98</v>
          </cell>
        </row>
        <row r="20301">
          <cell r="A20301" t="str">
            <v>1M.17.030.0020</v>
          </cell>
          <cell r="B20301" t="str">
            <v>Valvole a 3 vie a otturatore PN 25 con corpo in bronzo o ghisa sferoidale, servocomando modulante magnetico o elettrico e comando manuale.</v>
          </cell>
          <cell r="C20301"/>
          <cell r="D20301"/>
        </row>
        <row r="20302">
          <cell r="A20302" t="str">
            <v>1M.17.030.0020.a</v>
          </cell>
          <cell r="B20302" t="str">
            <v>- attacchi flangiati - DN15</v>
          </cell>
          <cell r="C20302" t="str">
            <v>cad</v>
          </cell>
          <cell r="D20302" t="str">
            <v>1.699,26</v>
          </cell>
        </row>
        <row r="20303">
          <cell r="A20303" t="str">
            <v>1M.17.030.0020.b</v>
          </cell>
          <cell r="B20303" t="str">
            <v>- attacchi flangiati - DN20</v>
          </cell>
          <cell r="C20303" t="str">
            <v>cad</v>
          </cell>
          <cell r="D20303" t="str">
            <v>1.740,24</v>
          </cell>
        </row>
        <row r="20304">
          <cell r="A20304" t="str">
            <v>1M.17.030.0020.c</v>
          </cell>
          <cell r="B20304" t="str">
            <v>- attacchi flangiati - DN25</v>
          </cell>
          <cell r="C20304" t="str">
            <v>cad</v>
          </cell>
          <cell r="D20304" t="str">
            <v>1.794,91</v>
          </cell>
        </row>
        <row r="20305">
          <cell r="A20305" t="str">
            <v>1M.17.030.0020.d</v>
          </cell>
          <cell r="B20305" t="str">
            <v>- attacchi flangiati - DN32</v>
          </cell>
          <cell r="C20305" t="str">
            <v>cad</v>
          </cell>
          <cell r="D20305" t="str">
            <v>1.825,31</v>
          </cell>
        </row>
        <row r="20306">
          <cell r="A20306" t="str">
            <v>1M.17.030.0020.e</v>
          </cell>
          <cell r="B20306" t="str">
            <v>- attacchi flangiati - DN40</v>
          </cell>
          <cell r="C20306" t="str">
            <v>cad</v>
          </cell>
          <cell r="D20306" t="str">
            <v>2.257,04</v>
          </cell>
        </row>
        <row r="20307">
          <cell r="A20307" t="str">
            <v>1M.17.030.0020.f</v>
          </cell>
          <cell r="B20307" t="str">
            <v>- attacchi flangiati - DN50</v>
          </cell>
          <cell r="C20307" t="str">
            <v>cad</v>
          </cell>
          <cell r="D20307" t="str">
            <v>2.619,09</v>
          </cell>
        </row>
        <row r="20308">
          <cell r="A20308" t="str">
            <v>1M.17.030.0020.g</v>
          </cell>
          <cell r="B20308" t="str">
            <v>- attacchi flangiati - DN65</v>
          </cell>
          <cell r="C20308" t="str">
            <v>cad</v>
          </cell>
          <cell r="D20308" t="str">
            <v>2.636,85</v>
          </cell>
        </row>
        <row r="20309">
          <cell r="A20309" t="str">
            <v>1M.17.030.0020.h</v>
          </cell>
          <cell r="B20309" t="str">
            <v>- attacchi flangiati - DN80</v>
          </cell>
          <cell r="C20309" t="str">
            <v>cad</v>
          </cell>
          <cell r="D20309" t="str">
            <v>4.900,70</v>
          </cell>
        </row>
        <row r="20310">
          <cell r="A20310" t="str">
            <v>1M.17.030.0020.i</v>
          </cell>
          <cell r="B20310" t="str">
            <v>- attacchi flangiati - DN100</v>
          </cell>
          <cell r="C20310" t="str">
            <v>cad</v>
          </cell>
          <cell r="D20310" t="str">
            <v>6.891,31</v>
          </cell>
        </row>
        <row r="20311">
          <cell r="A20311" t="str">
            <v>1M.17.040</v>
          </cell>
          <cell r="B20311" t="str">
            <v>VALVOLE DI REGOLAZIONE A 4 VIE</v>
          </cell>
          <cell r="C20311"/>
          <cell r="D20311"/>
        </row>
        <row r="20312">
          <cell r="A20312" t="str">
            <v>1M.17.040.0010</v>
          </cell>
          <cell r="B20312" t="str">
            <v>Valvole a 4 vie a settore PN 6 con corpo in ghisa, servocomando modulante elettrico, contatto ausiliario, comando manuale e indicatore di posizione.</v>
          </cell>
          <cell r="C20312"/>
          <cell r="D20312"/>
        </row>
        <row r="20313">
          <cell r="A20313" t="str">
            <v>1M.17.040.0010.a</v>
          </cell>
          <cell r="B20313" t="str">
            <v>- attacchi flangiati - DN40</v>
          </cell>
          <cell r="C20313" t="str">
            <v>cad</v>
          </cell>
          <cell r="D20313" t="str">
            <v>683,12</v>
          </cell>
        </row>
        <row r="20314">
          <cell r="A20314" t="str">
            <v>1M.17.040.0010.b</v>
          </cell>
          <cell r="B20314" t="str">
            <v>- attacchi flangiati - DN50</v>
          </cell>
          <cell r="C20314" t="str">
            <v>cad</v>
          </cell>
          <cell r="D20314" t="str">
            <v>788,88</v>
          </cell>
        </row>
        <row r="20315">
          <cell r="A20315" t="str">
            <v>1M.17.040.0010.c</v>
          </cell>
          <cell r="B20315" t="str">
            <v>- attacchi flangiati - DN65</v>
          </cell>
          <cell r="C20315" t="str">
            <v>cad</v>
          </cell>
          <cell r="D20315" t="str">
            <v>825,78</v>
          </cell>
        </row>
        <row r="20316">
          <cell r="A20316" t="str">
            <v>1M.17.040.0010.d</v>
          </cell>
          <cell r="B20316" t="str">
            <v>- attacchi flangiati - DN80</v>
          </cell>
          <cell r="C20316" t="str">
            <v>cad</v>
          </cell>
          <cell r="D20316" t="str">
            <v>900,77</v>
          </cell>
        </row>
        <row r="20317">
          <cell r="A20317" t="str">
            <v>1M.17.040.0010.e</v>
          </cell>
          <cell r="B20317" t="str">
            <v>- attacchi flangiati - DN100</v>
          </cell>
          <cell r="C20317" t="str">
            <v>cad</v>
          </cell>
          <cell r="D20317" t="str">
            <v>1.008,85</v>
          </cell>
        </row>
        <row r="20318">
          <cell r="A20318" t="str">
            <v>1M.17.050</v>
          </cell>
          <cell r="B20318" t="str">
            <v>SERVOCOMANDI PER SERRANDE</v>
          </cell>
          <cell r="C20318"/>
          <cell r="D20318"/>
        </row>
        <row r="20319">
          <cell r="A20319" t="str">
            <v>1M.17.050.0010</v>
          </cell>
          <cell r="B20319" t="str">
            <v>Servocomandi per serrande senza ritorno a molla con indicatore di posizione e comando manuale, completi di leverismi:</v>
          </cell>
          <cell r="C20319"/>
          <cell r="D20319"/>
        </row>
        <row r="20320">
          <cell r="A20320" t="str">
            <v>1M.17.050.0010.a</v>
          </cell>
          <cell r="B20320" t="str">
            <v>- tipo on-off per serrande - fino a 0,8 m²</v>
          </cell>
          <cell r="C20320" t="str">
            <v>cad</v>
          </cell>
          <cell r="D20320" t="str">
            <v>107,26</v>
          </cell>
        </row>
        <row r="20321">
          <cell r="A20321" t="str">
            <v>1M.17.050.0010.b</v>
          </cell>
          <cell r="B20321" t="str">
            <v>- tipo on-off per serrande - oltre 0,8 fino a 1,5 m²</v>
          </cell>
          <cell r="C20321" t="str">
            <v>cad</v>
          </cell>
          <cell r="D20321" t="str">
            <v>135,96</v>
          </cell>
        </row>
        <row r="20322">
          <cell r="A20322" t="str">
            <v>1M.17.050.0010.c</v>
          </cell>
          <cell r="B20322" t="str">
            <v>- tipo on-off per serrande - oltre 1,5 fino a 3,0 m²</v>
          </cell>
          <cell r="C20322" t="str">
            <v>cad</v>
          </cell>
          <cell r="D20322" t="str">
            <v>179,66</v>
          </cell>
        </row>
        <row r="20323">
          <cell r="A20323" t="str">
            <v>1M.17.050.0010.d</v>
          </cell>
          <cell r="B20323" t="str">
            <v>- tipo on-off per serrande - oltre 3,0 fino a 5,0 m²</v>
          </cell>
          <cell r="C20323" t="str">
            <v>cad</v>
          </cell>
          <cell r="D20323" t="str">
            <v>267,10</v>
          </cell>
        </row>
        <row r="20324">
          <cell r="A20324" t="str">
            <v>1M.17.050.0010.e</v>
          </cell>
          <cell r="B20324" t="str">
            <v>- tipo modulante per serrande fino a 0,8 m²</v>
          </cell>
          <cell r="C20324" t="str">
            <v>cad</v>
          </cell>
          <cell r="D20324" t="str">
            <v>174,21</v>
          </cell>
        </row>
        <row r="20325">
          <cell r="A20325" t="str">
            <v>1M.17.050.0010.f</v>
          </cell>
          <cell r="B20325" t="str">
            <v>- tipo modulante per serrande oltre 0,8 fino a 1,5 m²</v>
          </cell>
          <cell r="C20325" t="str">
            <v>cad</v>
          </cell>
          <cell r="D20325" t="str">
            <v>205,63</v>
          </cell>
        </row>
        <row r="20326">
          <cell r="A20326" t="str">
            <v>1M.17.050.0010.g</v>
          </cell>
          <cell r="B20326" t="str">
            <v>- tipo modulante per serrande oltre 1,5 fino a 3,0 m²</v>
          </cell>
          <cell r="C20326" t="str">
            <v>cad</v>
          </cell>
          <cell r="D20326" t="str">
            <v>248,00</v>
          </cell>
        </row>
        <row r="20327">
          <cell r="A20327" t="str">
            <v>1M.17.050.0010.h</v>
          </cell>
          <cell r="B20327" t="str">
            <v>- tipo modulante per serrande oltre 3,0 fino a 5,0 m²</v>
          </cell>
          <cell r="C20327" t="str">
            <v>cad</v>
          </cell>
          <cell r="D20327" t="str">
            <v>316,31</v>
          </cell>
        </row>
        <row r="20328">
          <cell r="A20328" t="str">
            <v>1M.17.050.0010.i</v>
          </cell>
          <cell r="B20328" t="str">
            <v>- aumento di prezzo per aggiunta di 1÷2 contatti ausiliari</v>
          </cell>
          <cell r="C20328" t="str">
            <v>cad</v>
          </cell>
          <cell r="D20328" t="str">
            <v>93,60</v>
          </cell>
        </row>
        <row r="20329">
          <cell r="A20329" t="str">
            <v>1M.17.050.0020</v>
          </cell>
          <cell r="B20329" t="str">
            <v>Servocomandi per serrande con ritorno a molla con indicatore di posizione e comando manuale, completi di leverismi:</v>
          </cell>
          <cell r="C20329"/>
          <cell r="D20329"/>
        </row>
        <row r="20330">
          <cell r="A20330" t="str">
            <v>1M.17.050.0020.a</v>
          </cell>
          <cell r="B20330" t="str">
            <v>- tipo on-off per serrande fino a 1 m²</v>
          </cell>
          <cell r="C20330" t="str">
            <v>cad</v>
          </cell>
          <cell r="D20330" t="str">
            <v>246,61</v>
          </cell>
        </row>
        <row r="20331">
          <cell r="A20331" t="str">
            <v>1M.17.050.0020.b</v>
          </cell>
          <cell r="B20331" t="str">
            <v>- tipo on-off per serrande oltre 1 fino a 3 m²</v>
          </cell>
          <cell r="C20331" t="str">
            <v>cad</v>
          </cell>
          <cell r="D20331" t="str">
            <v>273,94</v>
          </cell>
        </row>
        <row r="20332">
          <cell r="A20332" t="str">
            <v>1M.17.050.0020.c</v>
          </cell>
          <cell r="B20332" t="str">
            <v>- tipo modulante per serrande fino a 1 m²</v>
          </cell>
          <cell r="C20332" t="str">
            <v>cad</v>
          </cell>
          <cell r="D20332" t="str">
            <v>320,40</v>
          </cell>
        </row>
        <row r="20333">
          <cell r="A20333" t="str">
            <v>1M.17.050.0020.d</v>
          </cell>
          <cell r="B20333" t="str">
            <v>- tipo modulante per serrande oltre 1 fino a 3 m²</v>
          </cell>
          <cell r="C20333" t="str">
            <v>cad</v>
          </cell>
          <cell r="D20333" t="str">
            <v>347,72</v>
          </cell>
        </row>
        <row r="20334">
          <cell r="A20334" t="str">
            <v>1M.17.050.0020.e</v>
          </cell>
          <cell r="B20334" t="str">
            <v>- aumento di prezzo per aggiunta di 1÷2 contatti ausiliari</v>
          </cell>
          <cell r="C20334" t="str">
            <v>cad</v>
          </cell>
          <cell r="D20334" t="str">
            <v>237,72</v>
          </cell>
        </row>
        <row r="20335">
          <cell r="A20335" t="str">
            <v>1M.17.060</v>
          </cell>
          <cell r="B20335" t="str">
            <v>STRUMENTAZIONE</v>
          </cell>
          <cell r="C20335"/>
          <cell r="D20335"/>
        </row>
        <row r="20336">
          <cell r="A20336" t="str">
            <v>1M.17.060.0010</v>
          </cell>
          <cell r="B20336" t="str">
            <v>Strumentazione per temperatura:</v>
          </cell>
          <cell r="C20336"/>
          <cell r="D20336"/>
        </row>
        <row r="20337">
          <cell r="A20337" t="str">
            <v>1M.17.060.0010.a</v>
          </cell>
          <cell r="B20337" t="str">
            <v>- termostato ambiente</v>
          </cell>
          <cell r="C20337" t="str">
            <v>cad</v>
          </cell>
          <cell r="D20337" t="str">
            <v>32,12</v>
          </cell>
        </row>
        <row r="20338">
          <cell r="A20338" t="str">
            <v>1M.17.060.0010.b</v>
          </cell>
          <cell r="B20338" t="str">
            <v>- termostato ambiente con commutatore estate/inverno</v>
          </cell>
          <cell r="C20338" t="str">
            <v>cad</v>
          </cell>
          <cell r="D20338" t="str">
            <v>38,94</v>
          </cell>
        </row>
        <row r="20339">
          <cell r="A20339" t="str">
            <v>1M.17.060.0010.c</v>
          </cell>
          <cell r="B20339" t="str">
            <v>- termostato ambiente a 2 stadi</v>
          </cell>
          <cell r="C20339" t="str">
            <v>cad</v>
          </cell>
          <cell r="D20339" t="str">
            <v>103,17</v>
          </cell>
        </row>
        <row r="20340">
          <cell r="A20340" t="str">
            <v>1M.17.060.0010.d</v>
          </cell>
          <cell r="B20340" t="str">
            <v>- crono-termostato ambiente giornaliero a display digitale con batteria</v>
          </cell>
          <cell r="C20340" t="str">
            <v>cad</v>
          </cell>
          <cell r="D20340" t="str">
            <v>138,68</v>
          </cell>
        </row>
        <row r="20341">
          <cell r="A20341" t="str">
            <v>1M.17.060.0010.e</v>
          </cell>
          <cell r="B20341" t="str">
            <v>- crono-termostato ambiente settimanale con 3 regimi predisposto per comando remoto a display digitale con batteria</v>
          </cell>
          <cell r="C20341" t="str">
            <v>cad</v>
          </cell>
          <cell r="D20341" t="str">
            <v>186,52</v>
          </cell>
        </row>
        <row r="20342">
          <cell r="A20342" t="str">
            <v>1M.17.060.0010.g</v>
          </cell>
          <cell r="B20342" t="str">
            <v>- termostato da caldaia di regolazione omologato ISPESL con guaina</v>
          </cell>
          <cell r="C20342" t="str">
            <v>cad</v>
          </cell>
          <cell r="D20342" t="str">
            <v>159,17</v>
          </cell>
        </row>
        <row r="20343">
          <cell r="A20343" t="str">
            <v>1M.17.060.0010.h</v>
          </cell>
          <cell r="B20343" t="str">
            <v>- termostato da caldaia di sicurezza a riarmo manuale omologato ISPESL con guaina</v>
          </cell>
          <cell r="C20343" t="str">
            <v>cad</v>
          </cell>
          <cell r="D20343" t="str">
            <v>193,33</v>
          </cell>
        </row>
        <row r="20344">
          <cell r="A20344" t="str">
            <v>1M.17.060.0010.i</v>
          </cell>
          <cell r="B20344" t="str">
            <v>- termostato da tubazione on-off con guaina</v>
          </cell>
          <cell r="C20344" t="str">
            <v>cad</v>
          </cell>
          <cell r="D20344" t="str">
            <v>67,65</v>
          </cell>
        </row>
        <row r="20345">
          <cell r="A20345" t="str">
            <v>1M.17.060.0010.j</v>
          </cell>
          <cell r="B20345" t="str">
            <v>- termostato da tubazione on-off a riarmo manuale con guaina</v>
          </cell>
          <cell r="C20345" t="str">
            <v>cad</v>
          </cell>
          <cell r="D20345" t="str">
            <v>59,43</v>
          </cell>
        </row>
        <row r="20346">
          <cell r="A20346" t="str">
            <v>1M.17.060.0010.k</v>
          </cell>
          <cell r="B20346" t="str">
            <v>- termostato da canale on-off con supporto</v>
          </cell>
          <cell r="C20346" t="str">
            <v>cad</v>
          </cell>
          <cell r="D20346" t="str">
            <v>79,93</v>
          </cell>
        </row>
        <row r="20347">
          <cell r="A20347" t="str">
            <v>1M.17.060.0010.l</v>
          </cell>
          <cell r="B20347" t="str">
            <v>- termostato da canale antigelo a riarmo manuale con supporto</v>
          </cell>
          <cell r="C20347" t="str">
            <v>cad</v>
          </cell>
          <cell r="D20347" t="str">
            <v>96,33</v>
          </cell>
        </row>
        <row r="20348">
          <cell r="A20348" t="str">
            <v>1M.17.060.0010.m</v>
          </cell>
          <cell r="B20348" t="str">
            <v>- sonda temperatura da esterno</v>
          </cell>
          <cell r="C20348" t="str">
            <v>cad</v>
          </cell>
          <cell r="D20348" t="str">
            <v>66,28</v>
          </cell>
        </row>
        <row r="20349">
          <cell r="A20349" t="str">
            <v>1M.17.060.0010.n</v>
          </cell>
          <cell r="B20349" t="str">
            <v>- sonda temperatura da ambiente</v>
          </cell>
          <cell r="C20349" t="str">
            <v>cad</v>
          </cell>
          <cell r="D20349" t="str">
            <v>74,47</v>
          </cell>
        </row>
        <row r="20350">
          <cell r="A20350" t="str">
            <v>1M.17.060.0010.o</v>
          </cell>
          <cell r="B20350" t="str">
            <v>- sonda temperatura da tubazione con pozzetto</v>
          </cell>
          <cell r="C20350" t="str">
            <v>cad</v>
          </cell>
          <cell r="D20350" t="str">
            <v>73,11</v>
          </cell>
        </row>
        <row r="20351">
          <cell r="A20351" t="str">
            <v>1M.17.060.0010.p</v>
          </cell>
          <cell r="B20351" t="str">
            <v>- sonda temperatura da canale con supporto</v>
          </cell>
          <cell r="C20351" t="str">
            <v>cad</v>
          </cell>
          <cell r="D20351" t="str">
            <v>79,93</v>
          </cell>
        </row>
        <row r="20352">
          <cell r="A20352" t="str">
            <v>1M.17.060.0010.q</v>
          </cell>
          <cell r="B20352" t="str">
            <v>- sonda temperatura per unità terminale a cavo universale</v>
          </cell>
          <cell r="C20352" t="str">
            <v>cad</v>
          </cell>
          <cell r="D20352" t="str">
            <v>38,94</v>
          </cell>
        </row>
        <row r="20353">
          <cell r="A20353" t="str">
            <v>1M.17.060.0020</v>
          </cell>
          <cell r="B20353" t="str">
            <v>Strumentazione per umidità relativa</v>
          </cell>
          <cell r="C20353"/>
          <cell r="D20353"/>
        </row>
        <row r="20354">
          <cell r="A20354" t="str">
            <v>1M.17.060.0020.a</v>
          </cell>
          <cell r="B20354" t="str">
            <v>- umidostato ambiente</v>
          </cell>
          <cell r="C20354" t="str">
            <v>cad</v>
          </cell>
          <cell r="D20354" t="str">
            <v>96,33</v>
          </cell>
        </row>
        <row r="20355">
          <cell r="A20355" t="str">
            <v>1M.17.060.0020.b</v>
          </cell>
          <cell r="B20355" t="str">
            <v>- umidostato da canale con supporto</v>
          </cell>
          <cell r="C20355" t="str">
            <v>cad</v>
          </cell>
          <cell r="D20355" t="str">
            <v>194,70</v>
          </cell>
        </row>
        <row r="20356">
          <cell r="A20356" t="str">
            <v>1M.17.060.0020.c</v>
          </cell>
          <cell r="B20356" t="str">
            <v>- sonda umidità da ambiente</v>
          </cell>
          <cell r="C20356" t="str">
            <v>cad</v>
          </cell>
          <cell r="D20356" t="str">
            <v>178,30</v>
          </cell>
        </row>
        <row r="20357">
          <cell r="A20357" t="str">
            <v>1M.17.060.0020.d</v>
          </cell>
          <cell r="B20357" t="str">
            <v>- sonda umidità da canale</v>
          </cell>
          <cell r="C20357" t="str">
            <v>cad</v>
          </cell>
          <cell r="D20357" t="str">
            <v>183,77</v>
          </cell>
        </row>
        <row r="20358">
          <cell r="A20358" t="str">
            <v>1M.17.060.0030</v>
          </cell>
          <cell r="B20358" t="str">
            <v>Strumentazione per pressione e flusso</v>
          </cell>
          <cell r="C20358"/>
          <cell r="D20358"/>
        </row>
        <row r="20359">
          <cell r="A20359" t="str">
            <v>1M.17.060.0030.a</v>
          </cell>
          <cell r="B20359" t="str">
            <v>- pressostato da tubazione</v>
          </cell>
          <cell r="C20359" t="str">
            <v>cad</v>
          </cell>
          <cell r="D20359" t="str">
            <v>302,62</v>
          </cell>
        </row>
        <row r="20360">
          <cell r="A20360" t="str">
            <v>1M.17.060.0030.b</v>
          </cell>
          <cell r="B20360" t="str">
            <v>- pressostato da tubazione a riarmo manuale</v>
          </cell>
          <cell r="C20360" t="str">
            <v>cad</v>
          </cell>
          <cell r="D20360" t="str">
            <v>377,78</v>
          </cell>
        </row>
        <row r="20361">
          <cell r="A20361" t="str">
            <v>1M.17.060.0030.c</v>
          </cell>
          <cell r="B20361" t="str">
            <v>- pressostato differenziale per aria</v>
          </cell>
          <cell r="C20361" t="str">
            <v>cad</v>
          </cell>
          <cell r="D20361" t="str">
            <v>51,25</v>
          </cell>
        </row>
        <row r="20362">
          <cell r="A20362" t="str">
            <v>1M.17.060.0030.d</v>
          </cell>
          <cell r="B20362" t="str">
            <v>- flussostato da canale</v>
          </cell>
          <cell r="C20362" t="str">
            <v>cad</v>
          </cell>
          <cell r="D20362" t="str">
            <v>84,05</v>
          </cell>
        </row>
        <row r="20363">
          <cell r="A20363" t="str">
            <v>1M.17.060.0030.e</v>
          </cell>
          <cell r="B20363" t="str">
            <v>- flussostato da tubazione</v>
          </cell>
          <cell r="C20363" t="str">
            <v>cad</v>
          </cell>
          <cell r="D20363" t="str">
            <v>99,07</v>
          </cell>
        </row>
        <row r="20364">
          <cell r="A20364" t="str">
            <v>1M.17.060.0030.f</v>
          </cell>
          <cell r="B20364" t="str">
            <v>- sonda pressione differenziale per aria</v>
          </cell>
          <cell r="C20364" t="str">
            <v>cad</v>
          </cell>
          <cell r="D20364" t="str">
            <v>528,07</v>
          </cell>
        </row>
        <row r="20365">
          <cell r="A20365" t="str">
            <v>1M.17.060.0030.g</v>
          </cell>
          <cell r="B20365" t="str">
            <v>- sonda pressione differenziale da ambiente</v>
          </cell>
          <cell r="C20365" t="str">
            <v>cad</v>
          </cell>
          <cell r="D20365" t="str">
            <v>581,36</v>
          </cell>
        </row>
        <row r="20366">
          <cell r="A20366" t="str">
            <v>1M.17.060.0030.h</v>
          </cell>
          <cell r="B20366" t="str">
            <v>- sonda velocità da canale</v>
          </cell>
          <cell r="C20366" t="str">
            <v>cad</v>
          </cell>
          <cell r="D20366" t="str">
            <v>269,85</v>
          </cell>
        </row>
        <row r="20367">
          <cell r="A20367" t="str">
            <v>1M.17.060.0040</v>
          </cell>
          <cell r="B20367" t="str">
            <v>Strumentazione per altri controlli:</v>
          </cell>
          <cell r="C20367"/>
          <cell r="D20367"/>
        </row>
        <row r="20368">
          <cell r="A20368" t="str">
            <v>1M.17.060.0040.a</v>
          </cell>
          <cell r="B20368" t="str">
            <v>- variatore di taratura a distanza</v>
          </cell>
          <cell r="C20368" t="str">
            <v>cad</v>
          </cell>
          <cell r="D20368" t="str">
            <v>58,08</v>
          </cell>
        </row>
        <row r="20369">
          <cell r="A20369" t="str">
            <v>1M.17.060.0040.b</v>
          </cell>
          <cell r="B20369" t="str">
            <v>- trasmettitore d'entalpia</v>
          </cell>
          <cell r="C20369" t="str">
            <v>cad</v>
          </cell>
          <cell r="D20369" t="str">
            <v>586,82</v>
          </cell>
        </row>
        <row r="20370">
          <cell r="A20370" t="str">
            <v>1M.17.060.0040.c</v>
          </cell>
          <cell r="B20370" t="str">
            <v>- rivelatore di condensazione per soffitti</v>
          </cell>
          <cell r="C20370" t="str">
            <v>cad</v>
          </cell>
          <cell r="D20370" t="str">
            <v>178,30</v>
          </cell>
        </row>
        <row r="20371">
          <cell r="A20371" t="str">
            <v>1M.17.060.0040.d</v>
          </cell>
          <cell r="B20371" t="str">
            <v>- sonda qualità aria da canale, indicazione di temperatura e livello biossido di carbonio</v>
          </cell>
          <cell r="C20371" t="str">
            <v>cad</v>
          </cell>
          <cell r="D20371" t="str">
            <v>659,22</v>
          </cell>
        </row>
        <row r="20372">
          <cell r="A20372" t="str">
            <v>1M.17.060.0040.e</v>
          </cell>
          <cell r="B20372" t="str">
            <v>- sonda qualità aria da ambiente, indicazione di temperatura e livello biossido di carbonio</v>
          </cell>
          <cell r="C20372" t="str">
            <v>cad</v>
          </cell>
          <cell r="D20372" t="str">
            <v>898,32</v>
          </cell>
        </row>
        <row r="20373">
          <cell r="A20373" t="str">
            <v>1M.17.060.0040.f</v>
          </cell>
          <cell r="B20373" t="str">
            <v>- sonda qualità aria da ambiente, indicazione livello monossido di carbonio</v>
          </cell>
          <cell r="C20373" t="str">
            <v>cad</v>
          </cell>
          <cell r="D20373" t="str">
            <v>381,88</v>
          </cell>
        </row>
        <row r="20374">
          <cell r="A20374" t="str">
            <v>1M.17.060.0040.g</v>
          </cell>
          <cell r="B20374" t="str">
            <v>- sonda qualità aria da ambiente, indicazione livelli di: fumo, vapore, ecc..</v>
          </cell>
          <cell r="C20374" t="str">
            <v>cad</v>
          </cell>
          <cell r="D20374" t="str">
            <v>936,57</v>
          </cell>
        </row>
        <row r="20375">
          <cell r="A20375" t="str">
            <v>1M.17.060.0040.h</v>
          </cell>
          <cell r="B20375" t="str">
            <v>- interruttore di livello a bulbo di mercurio da serbatoio</v>
          </cell>
          <cell r="C20375" t="str">
            <v>cad</v>
          </cell>
          <cell r="D20375" t="str">
            <v>85,40</v>
          </cell>
        </row>
        <row r="20376">
          <cell r="A20376" t="str">
            <v>1M.17.060.0040.i</v>
          </cell>
          <cell r="B20376" t="str">
            <v>- potenziometro max/min, posizionamento 0÷50% o 50÷0%</v>
          </cell>
          <cell r="C20376" t="str">
            <v>cad</v>
          </cell>
          <cell r="D20376" t="str">
            <v>130,49</v>
          </cell>
        </row>
        <row r="20377">
          <cell r="A20377" t="str">
            <v>1M.17.070</v>
          </cell>
          <cell r="B20377" t="str">
            <v>REGOLATORI</v>
          </cell>
          <cell r="C20377"/>
          <cell r="D20377"/>
        </row>
        <row r="20378">
          <cell r="A20378" t="str">
            <v>1M.17.070.0010</v>
          </cell>
          <cell r="B20378" t="str">
            <v>Regolatori senza supervisione</v>
          </cell>
          <cell r="C20378"/>
          <cell r="D20378"/>
        </row>
        <row r="20379">
          <cell r="A20379" t="str">
            <v>1M.17.070.0010.a</v>
          </cell>
          <cell r="B20379" t="str">
            <v>- per ventilconvettore a 2 batterie con sonda temperatura da ricircolo</v>
          </cell>
          <cell r="C20379" t="str">
            <v>cad</v>
          </cell>
          <cell r="D20379" t="str">
            <v>146,45</v>
          </cell>
        </row>
        <row r="20380">
          <cell r="A20380" t="str">
            <v>1M.17.070.0010.b</v>
          </cell>
          <cell r="B20380" t="str">
            <v>- per trave fredda a 2 batterie con sonda temperatura ambiente e sonde anticondensa</v>
          </cell>
          <cell r="C20380" t="str">
            <v>cad</v>
          </cell>
          <cell r="D20380" t="str">
            <v>180,61</v>
          </cell>
        </row>
        <row r="20381">
          <cell r="A20381" t="str">
            <v>1M.17.070.0010.c</v>
          </cell>
          <cell r="B20381" t="str">
            <v>- per cassetta VAV con sonda temperatura da canale</v>
          </cell>
          <cell r="C20381" t="str">
            <v>cad</v>
          </cell>
          <cell r="D20381" t="str">
            <v>146,45</v>
          </cell>
        </row>
        <row r="20382">
          <cell r="A20382" t="str">
            <v>1M.17.070.0010.d</v>
          </cell>
          <cell r="B20382" t="str">
            <v>- di temperatura modulante da tubazione</v>
          </cell>
          <cell r="C20382" t="str">
            <v>cad</v>
          </cell>
          <cell r="D20382" t="str">
            <v>360,95</v>
          </cell>
        </row>
        <row r="20383">
          <cell r="A20383" t="str">
            <v>1M.17.070.0010.e</v>
          </cell>
          <cell r="B20383" t="str">
            <v>- di temperatura modulante con limite di minima o massima da tubazione</v>
          </cell>
          <cell r="C20383" t="str">
            <v>cad</v>
          </cell>
          <cell r="D20383" t="str">
            <v>388,27</v>
          </cell>
        </row>
        <row r="20384">
          <cell r="A20384" t="str">
            <v>1M.17.070.0010.f</v>
          </cell>
          <cell r="B20384" t="str">
            <v>- di temperatura con compensazione esterna e programmazione giornaliera/settimanale da quadro o da parete</v>
          </cell>
          <cell r="C20384" t="str">
            <v>cad</v>
          </cell>
          <cell r="D20384" t="str">
            <v>580,91</v>
          </cell>
        </row>
        <row r="20385">
          <cell r="A20385" t="str">
            <v>1M.17.070.0010.g</v>
          </cell>
          <cell r="B20385" t="str">
            <v>- di temperatura modulante da canale</v>
          </cell>
          <cell r="C20385" t="str">
            <v>cad</v>
          </cell>
          <cell r="D20385" t="str">
            <v>501,68</v>
          </cell>
        </row>
        <row r="20386">
          <cell r="A20386" t="str">
            <v>1M.17.070.0010.h</v>
          </cell>
          <cell r="B20386" t="str">
            <v>- di temperatura modulante con limite di minima o massima da canale</v>
          </cell>
          <cell r="C20386" t="str">
            <v>cad</v>
          </cell>
          <cell r="D20386" t="str">
            <v>515,34</v>
          </cell>
        </row>
        <row r="20387">
          <cell r="A20387" t="str">
            <v>1M.17.070.0010.i</v>
          </cell>
          <cell r="B20387" t="str">
            <v>- universale modulante da quadro o da parete</v>
          </cell>
          <cell r="C20387" t="str">
            <v>cad</v>
          </cell>
          <cell r="D20387" t="str">
            <v>474,35</v>
          </cell>
        </row>
        <row r="20388">
          <cell r="A20388" t="str">
            <v>1M.17.070.0010.j</v>
          </cell>
          <cell r="B20388" t="str">
            <v>- universale modulante con limite di minima o massima da quadro o da parete</v>
          </cell>
          <cell r="C20388" t="str">
            <v>cad</v>
          </cell>
          <cell r="D20388" t="str">
            <v>488,02</v>
          </cell>
        </row>
        <row r="20389">
          <cell r="A20389" t="str">
            <v>1M.17.070.0010.k</v>
          </cell>
          <cell r="B20389" t="str">
            <v>- per controllo in sequenza fino a 4 stadi da quadro o da parete</v>
          </cell>
          <cell r="C20389" t="str">
            <v>cad</v>
          </cell>
          <cell r="D20389" t="str">
            <v>1.041,35</v>
          </cell>
        </row>
        <row r="20390">
          <cell r="A20390" t="str">
            <v>1M.17.070.0020</v>
          </cell>
          <cell r="B20390" t="str">
            <v>Regolatori con supervisione:</v>
          </cell>
          <cell r="C20390"/>
          <cell r="D20390"/>
        </row>
        <row r="20391">
          <cell r="A20391" t="str">
            <v>1M.17.070.0020.a</v>
          </cell>
          <cell r="B20391" t="str">
            <v>- per ventilconvettore a 2 batterie con sonda temperatura da ricircolo</v>
          </cell>
          <cell r="C20391" t="str">
            <v>cad</v>
          </cell>
          <cell r="D20391" t="str">
            <v>303,58</v>
          </cell>
        </row>
        <row r="20392">
          <cell r="A20392" t="str">
            <v>1M.17.070.0020.b</v>
          </cell>
          <cell r="B20392" t="str">
            <v>- per trave fredda a 2 batterie con sonda temperatura ambiente e sonde anticondensa</v>
          </cell>
          <cell r="C20392" t="str">
            <v>cad</v>
          </cell>
          <cell r="D20392" t="str">
            <v>537,20</v>
          </cell>
        </row>
        <row r="20393">
          <cell r="A20393" t="str">
            <v>1M.17.070.0020.c</v>
          </cell>
          <cell r="B20393" t="str">
            <v>- per cassetta VAV con sonda temperatura da canale</v>
          </cell>
          <cell r="C20393" t="str">
            <v>cad</v>
          </cell>
          <cell r="D20393" t="str">
            <v>333,62</v>
          </cell>
        </row>
        <row r="20394">
          <cell r="A20394" t="str">
            <v>1M.17.070.0020.d</v>
          </cell>
          <cell r="B20394" t="str">
            <v>- multiregolatore digitale a microprocessore per regolazione sia indipendente sia da sistema di supervisione via cavo bus e/o via telefono, completo di quadro elettro-strumentale, compresi software, messa in servizio, collaudo, documentazione e istruzione in campo del personale di manutenzione.</v>
          </cell>
          <cell r="C20394" t="str">
            <v>punto reg.</v>
          </cell>
          <cell r="D20394" t="str">
            <v>193,49</v>
          </cell>
        </row>
        <row r="20395">
          <cell r="A20395" t="str">
            <v>1M.17.080</v>
          </cell>
          <cell r="B20395" t="str">
            <v>SISTEMI DI SUPERVISIONE</v>
          </cell>
          <cell r="C20395"/>
          <cell r="D20395"/>
        </row>
        <row r="20396">
          <cell r="A20396" t="str">
            <v>1M.17.080.0010</v>
          </cell>
          <cell r="B20396" t="str">
            <v>Unità centrale di supervisione, completa di quadro elettro-strumentale, compresi software, messa in servizio, collaudo, documentazione e istruzione in campo del personale di manutenzione inclusi software e quadro elettro-strumentale, nonchè (per tutto il sistema) start up, manuali d'uso e manutenzione, addestramento del personale, ecc.</v>
          </cell>
          <cell r="C20396"/>
          <cell r="D20396"/>
        </row>
        <row r="20397">
          <cell r="A20397" t="str">
            <v>1M.17.080.0010.a</v>
          </cell>
          <cell r="B20397" t="str">
            <v>- fino a 500 punti di regolazione</v>
          </cell>
          <cell r="C20397" t="str">
            <v>punto reg.</v>
          </cell>
          <cell r="D20397" t="str">
            <v>149,79</v>
          </cell>
        </row>
        <row r="20398">
          <cell r="A20398" t="str">
            <v>1M.17.080.0010.b</v>
          </cell>
          <cell r="B20398" t="str">
            <v>- oltre 500 : aggiunta per ogni punto di regolazione</v>
          </cell>
          <cell r="C20398" t="str">
            <v>punto reg.</v>
          </cell>
          <cell r="D20398" t="str">
            <v>87,19</v>
          </cell>
        </row>
        <row r="20399">
          <cell r="A20399" t="str">
            <v>1M.17.080.0020</v>
          </cell>
          <cell r="B20399" t="str">
            <v>Accessori vari per sistemi di supervisione:</v>
          </cell>
          <cell r="C20399"/>
          <cell r="D20399"/>
        </row>
        <row r="20400">
          <cell r="A20400" t="str">
            <v>1M.17.080.0020.a</v>
          </cell>
          <cell r="B20400" t="str">
            <v>- personal computer, completo di: scheda audio, scheda video, lettore Cd-DVD, modem interno, software di gestione sistema operativo</v>
          </cell>
          <cell r="C20400" t="str">
            <v>cad</v>
          </cell>
          <cell r="D20400" t="str">
            <v>1.656,14</v>
          </cell>
        </row>
        <row r="20401">
          <cell r="A20401" t="str">
            <v>1M.17.080.0020.b</v>
          </cell>
          <cell r="B20401" t="str">
            <v>- monitor 15" a cristalli liquidi</v>
          </cell>
          <cell r="C20401" t="str">
            <v>cad</v>
          </cell>
          <cell r="D20401" t="str">
            <v>699,78</v>
          </cell>
        </row>
        <row r="20402">
          <cell r="A20402" t="str">
            <v>1M.17.080.0020.c</v>
          </cell>
          <cell r="B20402" t="str">
            <v>- stampante b/n e colori a getto di inchiostro, multifunzione (stampante, fax, fotocopiatrice) , completa di software per gestione immagini, manuale d'installazione, cavo di alimentazione</v>
          </cell>
          <cell r="C20402" t="str">
            <v>cad</v>
          </cell>
          <cell r="D20402" t="str">
            <v>426,54</v>
          </cell>
        </row>
        <row r="20403">
          <cell r="A20403" t="str">
            <v>1M.17.080.0020.d</v>
          </cell>
          <cell r="B20403" t="str">
            <v>- tastiera e mouse ergonomici wireless</v>
          </cell>
          <cell r="C20403" t="str">
            <v>cad</v>
          </cell>
          <cell r="D20403" t="str">
            <v>289,91</v>
          </cell>
        </row>
        <row r="20404">
          <cell r="A20404" t="str">
            <v>1M.17.080.0020.e</v>
          </cell>
          <cell r="B20404" t="str">
            <v>- personal computer portatile, completo di: scheda audio, scheda video, lettore Cd-DVD, modem interno, batteria, software di gestione sistema operativo</v>
          </cell>
          <cell r="C20404" t="str">
            <v>cad</v>
          </cell>
          <cell r="D20404" t="str">
            <v>2.339,26</v>
          </cell>
        </row>
        <row r="20405">
          <cell r="A20405" t="str">
            <v>1M.18 - APPARECCHIATURE PER CUCINE E LAVANDERIE</v>
          </cell>
          <cell r="B20405"/>
          <cell r="C20405"/>
          <cell r="D20405"/>
        </row>
        <row r="20406">
          <cell r="A20406" t="str">
            <v>1M</v>
          </cell>
          <cell r="B20406" t="str">
            <v>OPERE COMPIUTE IMPIANTI MECCANICI</v>
          </cell>
          <cell r="C20406"/>
          <cell r="D20406"/>
        </row>
        <row r="20407">
          <cell r="A20407" t="str">
            <v>1M.18</v>
          </cell>
          <cell r="B20407" t="str">
            <v>APPARECCHIATURE PER CUCINE E LAVANDERIE</v>
          </cell>
          <cell r="C20407"/>
          <cell r="D20407"/>
        </row>
        <row r="20408">
          <cell r="A20408" t="str">
            <v>1M.18.010</v>
          </cell>
          <cell r="B20408" t="str">
            <v>APPARECCHIATURE PER CUCINE</v>
          </cell>
          <cell r="C20408"/>
          <cell r="D20408"/>
        </row>
        <row r="20409">
          <cell r="A20409" t="str">
            <v>1M.18.010.0020</v>
          </cell>
          <cell r="B20409" t="str">
            <v>Armadi in acciaio inox AISI 304, tipo e dimensioni:</v>
          </cell>
          <cell r="C20409"/>
          <cell r="D20409"/>
        </row>
        <row r="20410">
          <cell r="A20410" t="str">
            <v>1M.18.010.0020.a</v>
          </cell>
          <cell r="B20410" t="str">
            <v>- con 4 cassetti da 0,6 x 0,6 x 0,66 m</v>
          </cell>
          <cell r="C20410" t="str">
            <v>cad</v>
          </cell>
          <cell r="D20410" t="str">
            <v>973,21</v>
          </cell>
        </row>
        <row r="20411">
          <cell r="A20411" t="str">
            <v>1M.18.010.0020.b</v>
          </cell>
          <cell r="B20411" t="str">
            <v>- per stoviglie con 2 ripiani e 4 porte scorrevoli, da 1,4 m</v>
          </cell>
          <cell r="C20411" t="str">
            <v>cad</v>
          </cell>
          <cell r="D20411" t="str">
            <v>2.997,97</v>
          </cell>
        </row>
        <row r="20412">
          <cell r="A20412" t="str">
            <v>1M.18.010.0020.c</v>
          </cell>
          <cell r="B20412" t="str">
            <v>- per stoviglie con 2 ripiani e 4 porte scorrevoli da 2,0 m</v>
          </cell>
          <cell r="C20412" t="str">
            <v>cad</v>
          </cell>
          <cell r="D20412" t="str">
            <v>4.017,20</v>
          </cell>
        </row>
        <row r="20413">
          <cell r="A20413" t="str">
            <v>1M.18.010.0030</v>
          </cell>
          <cell r="B20413" t="str">
            <v>Mobili pensili in acciaio inox AISI 304, tipo e dimensioni:</v>
          </cell>
          <cell r="C20413"/>
          <cell r="D20413"/>
        </row>
        <row r="20414">
          <cell r="A20414" t="str">
            <v>1M.18.010.0030.a</v>
          </cell>
          <cell r="B20414" t="str">
            <v>- a vano aperto con ripiano, da 0,6 x 0,38 x 0,6 m</v>
          </cell>
          <cell r="C20414" t="str">
            <v>cad</v>
          </cell>
          <cell r="D20414" t="str">
            <v>456,78</v>
          </cell>
        </row>
        <row r="20415">
          <cell r="A20415" t="str">
            <v>1M.18.010.0030.b</v>
          </cell>
          <cell r="B20415" t="str">
            <v>- a vano aperto con ripiano, da 1,2 x 0,38 x 0,6 m</v>
          </cell>
          <cell r="C20415" t="str">
            <v>cad</v>
          </cell>
          <cell r="D20415" t="str">
            <v>634,38</v>
          </cell>
        </row>
        <row r="20416">
          <cell r="A20416" t="str">
            <v>1M.18.010.0030.c</v>
          </cell>
          <cell r="B20416" t="str">
            <v>- a vano aperto con ripiano, da 1,8 x 0,38 x 0,6 m</v>
          </cell>
          <cell r="C20416" t="str">
            <v>cad</v>
          </cell>
          <cell r="D20416" t="str">
            <v>812,01</v>
          </cell>
        </row>
        <row r="20417">
          <cell r="A20417" t="str">
            <v>1M.18.010.0030.d</v>
          </cell>
          <cell r="B20417" t="str">
            <v>- a porte scorrevoli con ripiano, da 1,2 x 0,38 x 0,6 m</v>
          </cell>
          <cell r="C20417" t="str">
            <v>cad</v>
          </cell>
          <cell r="D20417" t="str">
            <v>929,50</v>
          </cell>
        </row>
        <row r="20418">
          <cell r="A20418" t="str">
            <v>1M.18.010.0030.e</v>
          </cell>
          <cell r="B20418" t="str">
            <v>- a porte scorrevoli con ripiano da 1,8 x 0,38 x 0,6 m</v>
          </cell>
          <cell r="C20418" t="str">
            <v>cad</v>
          </cell>
          <cell r="D20418" t="str">
            <v>1.209,57</v>
          </cell>
        </row>
        <row r="20419">
          <cell r="A20419" t="str">
            <v>1M.18.010.0040</v>
          </cell>
          <cell r="B20419" t="str">
            <v>Apparecchi di lavaggio in acciaio inox AISI 304 su gambe con paraspruzzi, tipo e dimensioni:</v>
          </cell>
          <cell r="C20419"/>
          <cell r="D20419"/>
        </row>
        <row r="20420">
          <cell r="A20420" t="str">
            <v>1M.18.010.0040.a</v>
          </cell>
          <cell r="B20420" t="str">
            <v>- lavatoio a 1 bacino da 0,7 m</v>
          </cell>
          <cell r="C20420" t="str">
            <v>cad</v>
          </cell>
          <cell r="D20420" t="str">
            <v>1.031,98</v>
          </cell>
        </row>
        <row r="20421">
          <cell r="A20421" t="str">
            <v>1M.18.010.0040.b</v>
          </cell>
          <cell r="B20421" t="str">
            <v>- lavatoio a 1 bacino + 1 gocciolatoio da 1,2 m</v>
          </cell>
          <cell r="C20421" t="str">
            <v>cad</v>
          </cell>
          <cell r="D20421" t="str">
            <v>1.150,82</v>
          </cell>
        </row>
        <row r="20422">
          <cell r="A20422" t="str">
            <v>1M.18.010.0040.c</v>
          </cell>
          <cell r="B20422" t="str">
            <v>- lavatoio a 1 bacino + 1 gocciolatoio da 1,4 m</v>
          </cell>
          <cell r="C20422" t="str">
            <v>cad</v>
          </cell>
          <cell r="D20422" t="str">
            <v>1.284,72</v>
          </cell>
        </row>
        <row r="20423">
          <cell r="A20423" t="str">
            <v>1M.18.010.0040.d</v>
          </cell>
          <cell r="B20423" t="str">
            <v>- lavatoio a 2 bacini da 1,2 m</v>
          </cell>
          <cell r="C20423" t="str">
            <v>cad</v>
          </cell>
          <cell r="D20423" t="str">
            <v>1.491,02</v>
          </cell>
        </row>
        <row r="20424">
          <cell r="A20424" t="str">
            <v>1M.18.010.0040.e</v>
          </cell>
          <cell r="B20424" t="str">
            <v>- lavatoio a 2 bacini + 1 gocciolatoio da 1,8 m</v>
          </cell>
          <cell r="C20424" t="str">
            <v>cad</v>
          </cell>
          <cell r="D20424" t="str">
            <v>1.698,70</v>
          </cell>
        </row>
        <row r="20425">
          <cell r="A20425" t="str">
            <v>1M.18.010.0040.f</v>
          </cell>
          <cell r="B20425" t="str">
            <v>- lavatoio a 2 bacini + 1 gocciolatoio da 2,1 m</v>
          </cell>
          <cell r="C20425" t="str">
            <v>cad</v>
          </cell>
          <cell r="D20425" t="str">
            <v>1.829,85</v>
          </cell>
        </row>
        <row r="20426">
          <cell r="A20426" t="str">
            <v>1M.18.010.0040.g</v>
          </cell>
          <cell r="B20426" t="str">
            <v>- lavatoio a 2 bacini + 2 gocciolatoi da 2,8 m</v>
          </cell>
          <cell r="C20426" t="str">
            <v>cad</v>
          </cell>
          <cell r="D20426" t="str">
            <v>2.273,89</v>
          </cell>
        </row>
        <row r="20427">
          <cell r="A20427" t="str">
            <v>1M.18.010.0040.h</v>
          </cell>
          <cell r="B20427" t="str">
            <v>- lavapentole a 1 bacino da 1,4 m</v>
          </cell>
          <cell r="C20427" t="str">
            <v>cad</v>
          </cell>
          <cell r="D20427" t="str">
            <v>2.407,77</v>
          </cell>
        </row>
        <row r="20428">
          <cell r="A20428" t="str">
            <v>1M.18.010.0040.i</v>
          </cell>
          <cell r="B20428" t="str">
            <v>- lavapentole a 2 bacini da 1,8 m</v>
          </cell>
          <cell r="C20428" t="str">
            <v>cad</v>
          </cell>
          <cell r="D20428" t="str">
            <v>3.116,84</v>
          </cell>
        </row>
        <row r="20429">
          <cell r="A20429" t="str">
            <v>1M.18.010.0040.j</v>
          </cell>
          <cell r="B20429" t="str">
            <v>- lavamani con armadio e comando a pedale</v>
          </cell>
          <cell r="C20429" t="str">
            <v>cad</v>
          </cell>
          <cell r="D20429" t="str">
            <v>1.313,40</v>
          </cell>
        </row>
        <row r="20430">
          <cell r="A20430" t="str">
            <v>1M.18.010.0050</v>
          </cell>
          <cell r="B20430" t="str">
            <v>Cucina a gas.</v>
          </cell>
          <cell r="C20430"/>
          <cell r="D20430"/>
        </row>
        <row r="20431">
          <cell r="A20431" t="str">
            <v>1M.18.010.0050.a</v>
          </cell>
          <cell r="B20431" t="str">
            <v>- n° 2 piastre</v>
          </cell>
          <cell r="C20431" t="str">
            <v>cad</v>
          </cell>
          <cell r="D20431" t="str">
            <v>2.158,20</v>
          </cell>
        </row>
        <row r="20432">
          <cell r="A20432" t="str">
            <v>1M.18.010.0050.b</v>
          </cell>
          <cell r="B20432" t="str">
            <v>- n° 4 piastre</v>
          </cell>
          <cell r="C20432" t="str">
            <v>cad</v>
          </cell>
          <cell r="D20432" t="str">
            <v>2.434,09</v>
          </cell>
        </row>
        <row r="20433">
          <cell r="A20433" t="str">
            <v>1M.18.010.0060</v>
          </cell>
          <cell r="B20433" t="str">
            <v>Frigorifero digitale a 1 porta, capacità 600 l.</v>
          </cell>
          <cell r="C20433" t="str">
            <v>cad</v>
          </cell>
          <cell r="D20433" t="str">
            <v>2.948,95</v>
          </cell>
        </row>
        <row r="20434">
          <cell r="A20434" t="str">
            <v>1M.18.010.0070</v>
          </cell>
          <cell r="B20434" t="str">
            <v>Freezer digitale a 1 porta, capacità 600 l.</v>
          </cell>
          <cell r="C20434" t="str">
            <v>cad</v>
          </cell>
          <cell r="D20434" t="str">
            <v>2.988,50</v>
          </cell>
        </row>
        <row r="20435">
          <cell r="A20435" t="str">
            <v>1M.18.020</v>
          </cell>
          <cell r="B20435" t="str">
            <v>APPARECCHIATURE PER LAVANDERIE</v>
          </cell>
          <cell r="C20435"/>
          <cell r="D20435"/>
        </row>
        <row r="20436">
          <cell r="A20436" t="str">
            <v>1M.18.020.0010</v>
          </cell>
          <cell r="B20436" t="str">
            <v>Lavatrici centrifughe elettriche programmabili, alimentazione 380 V - 3f - 50 Hz, capacità di carico:</v>
          </cell>
          <cell r="C20436"/>
          <cell r="D20436"/>
        </row>
        <row r="20437">
          <cell r="A20437" t="str">
            <v>1M.18.020.0010.a</v>
          </cell>
          <cell r="B20437" t="str">
            <v>- 7,5 kg</v>
          </cell>
          <cell r="C20437" t="str">
            <v>cad</v>
          </cell>
          <cell r="D20437" t="str">
            <v>7.575,36</v>
          </cell>
        </row>
        <row r="20438">
          <cell r="A20438" t="str">
            <v>1M.18.020.0010.b</v>
          </cell>
          <cell r="B20438" t="str">
            <v>- 13 kg</v>
          </cell>
          <cell r="C20438" t="str">
            <v>cad</v>
          </cell>
          <cell r="D20438" t="str">
            <v>18.251,96</v>
          </cell>
        </row>
        <row r="20439">
          <cell r="A20439" t="str">
            <v>1M.18.020.0010.c</v>
          </cell>
          <cell r="B20439" t="str">
            <v>- 18 kg</v>
          </cell>
          <cell r="C20439" t="str">
            <v>cad</v>
          </cell>
          <cell r="D20439" t="str">
            <v>21.481,74</v>
          </cell>
        </row>
        <row r="20440">
          <cell r="A20440" t="str">
            <v>1M.18.020.0010.d</v>
          </cell>
          <cell r="B20440" t="str">
            <v>- 24 kg</v>
          </cell>
          <cell r="C20440" t="str">
            <v>cad</v>
          </cell>
          <cell r="D20440" t="str">
            <v>31.856,95</v>
          </cell>
        </row>
        <row r="20441">
          <cell r="A20441" t="str">
            <v>1M.18.020.0010.e</v>
          </cell>
          <cell r="B20441" t="str">
            <v>- 40 kg</v>
          </cell>
          <cell r="C20441" t="str">
            <v>cad</v>
          </cell>
          <cell r="D20441" t="str">
            <v>62.664,23</v>
          </cell>
        </row>
        <row r="20442">
          <cell r="A20442" t="str">
            <v>1M.18.020.0020</v>
          </cell>
          <cell r="B20442" t="str">
            <v>Essicatori elettrici con cesto inox e invertitore di rotazione, alimentazione 380 V - 3f - 50 Hz, capacità di carico:</v>
          </cell>
          <cell r="C20442"/>
          <cell r="D20442"/>
        </row>
        <row r="20443">
          <cell r="A20443" t="str">
            <v>1M.18.020.0020.a</v>
          </cell>
          <cell r="B20443" t="str">
            <v>- 7,5 kg</v>
          </cell>
          <cell r="C20443" t="str">
            <v>cad</v>
          </cell>
          <cell r="D20443" t="str">
            <v>4.623,31</v>
          </cell>
        </row>
        <row r="20444">
          <cell r="A20444" t="str">
            <v>1M.18.020.0020.b</v>
          </cell>
          <cell r="B20444" t="str">
            <v>- 16 kg</v>
          </cell>
          <cell r="C20444" t="str">
            <v>cad</v>
          </cell>
          <cell r="D20444" t="str">
            <v>9.717,13</v>
          </cell>
        </row>
        <row r="20445">
          <cell r="A20445" t="str">
            <v>1M.18.020.0020.c</v>
          </cell>
          <cell r="B20445" t="str">
            <v>- 23 kg</v>
          </cell>
          <cell r="C20445" t="str">
            <v>cad</v>
          </cell>
          <cell r="D20445" t="str">
            <v>12.277,46</v>
          </cell>
        </row>
        <row r="20446">
          <cell r="A20446" t="str">
            <v>1M.18.020.0020.d</v>
          </cell>
          <cell r="B20446" t="str">
            <v>- 34 kg</v>
          </cell>
          <cell r="C20446" t="str">
            <v>cad</v>
          </cell>
          <cell r="D20446" t="str">
            <v>13.418,27</v>
          </cell>
        </row>
        <row r="20447">
          <cell r="A20447" t="str">
            <v>1M.18.020.0020.e</v>
          </cell>
          <cell r="B20447" t="str">
            <v>- 45 kg</v>
          </cell>
          <cell r="C20447" t="str">
            <v>cad</v>
          </cell>
          <cell r="D20447" t="str">
            <v>18.321,69</v>
          </cell>
        </row>
        <row r="20448">
          <cell r="A20448" t="str">
            <v>1S.00 - MISURE DI COORDINAMENTO</v>
          </cell>
          <cell r="B20448"/>
          <cell r="C20448"/>
          <cell r="D20448"/>
        </row>
        <row r="20449">
          <cell r="A20449" t="str">
            <v>1S</v>
          </cell>
          <cell r="B20449" t="str">
            <v>COSTI DELLA SICUREZZA</v>
          </cell>
          <cell r="C20449"/>
          <cell r="D20449"/>
        </row>
        <row r="20450">
          <cell r="A20450" t="str">
            <v>1S.00</v>
          </cell>
          <cell r="B20450" t="str">
            <v>MISURE DI COORDINAMENTO</v>
          </cell>
          <cell r="C20450"/>
          <cell r="D20450"/>
        </row>
        <row r="20451">
          <cell r="A20451" t="str">
            <v>1S.00.010</v>
          </cell>
          <cell r="B20451" t="str">
            <v>RIUNIONI DI COORDINAMENTO</v>
          </cell>
          <cell r="C20451"/>
          <cell r="D20451"/>
        </row>
        <row r="20452">
          <cell r="A20452" t="str">
            <v>1S.00.010.0010</v>
          </cell>
          <cell r="B20452" t="str">
            <v>Riunioni di coordinamento, secondo quanto previsto dal dlgs 81/08 e s.m.i. allegato XV, convocate dal Coordinatore della Sicurezza in fase di esecuzione, per particolari e delicate lavorazioni, che non rientrano nell’ordinarietà, atte a risolvere le interferenze. In questa voce vanno computati solo i costi necessari ad attuare le specifiche procedure di coordinamento, derivanti dal contesto ambientale o da interferenze presenti nello specifico cantiere, necessarie per eliminare o ridurre al minimo i rischi per gli addetti ai lavori. Non vanno computati come costi della sicurezza le normali riunioni di coordinamento, riconducibili a modalità standard di esecuzione. Il numero delle riunioni potrà variare secondo le esigenze riscontrate in fase esecutiva dal CSE, ma devono essere previste indicativamente in fase di progettazione dal CSP. Trattandosi di costo per la sicurezza non soggetto - per legge - a ribasso d’asta in sede di offerta, sottratto alla logica concorrenziale di mercato non è stato previsto l’utile d’impresa. Da riconoscere per ogni impresa presente in riunione, coinvolta in fase di esecuzione per delicate lavorazioni interferenti.</v>
          </cell>
          <cell r="C20452" t="str">
            <v>cad</v>
          </cell>
          <cell r="D20452" t="str">
            <v>46,76</v>
          </cell>
        </row>
        <row r="20453">
          <cell r="A20453" t="str">
            <v>1U.01 - OPERE DI FOGNATURA</v>
          </cell>
          <cell r="B20453"/>
          <cell r="C20453"/>
          <cell r="D20453"/>
        </row>
        <row r="20454">
          <cell r="A20454" t="str">
            <v>1U</v>
          </cell>
          <cell r="B20454" t="str">
            <v>OPERE COMPIUTE URBANIZZAZIONE</v>
          </cell>
          <cell r="C20454"/>
          <cell r="D20454"/>
        </row>
        <row r="20455">
          <cell r="A20455" t="str">
            <v>1U.01</v>
          </cell>
          <cell r="B20455" t="str">
            <v>OPERE DI FOGNATURA</v>
          </cell>
          <cell r="C20455"/>
          <cell r="D20455"/>
        </row>
        <row r="20456">
          <cell r="A20456" t="str">
            <v>1U.01.000</v>
          </cell>
          <cell r="B20456" t="str">
            <v>NOTE DI CONSULTAZIONE</v>
          </cell>
          <cell r="C20456"/>
          <cell r="D20456"/>
        </row>
        <row r="20457">
          <cell r="A20457" t="str">
            <v>1U.01.010</v>
          </cell>
          <cell r="B20457" t="str">
            <v>DEMOLIZIONI - RIMOZIONI - OPERE PRELIMINARI</v>
          </cell>
          <cell r="C20457"/>
          <cell r="D20457"/>
        </row>
        <row r="20458">
          <cell r="A20458" t="str">
            <v>1U.01.010.0010</v>
          </cell>
          <cell r="B20458" t="str">
            <v>Formazione di ture con sacchi di juta riempiti di terra:</v>
          </cell>
          <cell r="C20458"/>
          <cell r="D20458"/>
        </row>
        <row r="20459">
          <cell r="A20459" t="str">
            <v>1U.01.010.0010.a</v>
          </cell>
          <cell r="B20459" t="str">
            <v>- in trincea</v>
          </cell>
          <cell r="C20459" t="str">
            <v>m³</v>
          </cell>
          <cell r="D20459">
            <v>150.82</v>
          </cell>
        </row>
        <row r="20460">
          <cell r="A20460" t="str">
            <v>1U.01.010.0010.b</v>
          </cell>
          <cell r="B20460" t="str">
            <v>- in galleria</v>
          </cell>
          <cell r="C20460" t="str">
            <v>m³</v>
          </cell>
          <cell r="D20460">
            <v>210.16</v>
          </cell>
        </row>
        <row r="20461">
          <cell r="A20461" t="str">
            <v>1U.01.010.0020</v>
          </cell>
          <cell r="B20461" t="str">
            <v>Rimozione di ture, compresa la movimentazione ed il carico, meccanico o manuale, dei materiali di risulta ed il trasporto alle discariche autorizzate; esclusi gli oneri di smaltimento:</v>
          </cell>
          <cell r="C20461"/>
          <cell r="D20461"/>
        </row>
        <row r="20462">
          <cell r="A20462" t="str">
            <v>1U.01.010.0020.a</v>
          </cell>
          <cell r="B20462" t="str">
            <v>- in trincea</v>
          </cell>
          <cell r="C20462" t="str">
            <v>m³</v>
          </cell>
          <cell r="D20462">
            <v>105.66</v>
          </cell>
        </row>
        <row r="20463">
          <cell r="A20463" t="str">
            <v>1U.01.010.0020.b</v>
          </cell>
          <cell r="B20463" t="str">
            <v>- in galleria</v>
          </cell>
          <cell r="C20463" t="str">
            <v>m³</v>
          </cell>
          <cell r="D20463">
            <v>138.88999999999999</v>
          </cell>
        </row>
        <row r="20464">
          <cell r="A20464" t="str">
            <v>1U.01.010.0030</v>
          </cell>
          <cell r="B20464" t="str">
            <v>Formazione di puntellazione e casserature di protezione delle ture, all'interno di canali e tombinature, compreso il disarmo.</v>
          </cell>
          <cell r="C20464" t="str">
            <v>m²</v>
          </cell>
          <cell r="D20464">
            <v>73.61</v>
          </cell>
        </row>
        <row r="20465">
          <cell r="A20465" t="str">
            <v>1U.01.010.0040</v>
          </cell>
          <cell r="B20465" t="str">
            <v>Tubazioni provvisorie in PVC, fino a DN 400, all'interno di collettori di fognatura, per consentire il deflusso delle acque durante l'esecuzione dei lavori; compresa la posa dei tubi ed il recupero per il successivo reimpiego</v>
          </cell>
          <cell r="C20465" t="str">
            <v>m</v>
          </cell>
          <cell r="D20465">
            <v>26.64</v>
          </cell>
        </row>
        <row r="20466">
          <cell r="A20466" t="str">
            <v>1U.01.010.0090</v>
          </cell>
          <cell r="B20466" t="str">
            <v>Fornitura e posa di lastre in beola, di qualsiasi dimensione e con spessore sino a 5 cm, all'interno di canali e tombinature attivi. Compresi: il carico e movimentazione nell'ambito del cantiere, la cernita, il trasporto dall'esterno.</v>
          </cell>
          <cell r="C20466" t="str">
            <v>m²</v>
          </cell>
          <cell r="D20466">
            <v>248.04</v>
          </cell>
        </row>
        <row r="20467">
          <cell r="A20467" t="str">
            <v>1U.01.010.0100</v>
          </cell>
          <cell r="B20467" t="str">
            <v>Posa di lastre in beola, di qualsiasi dimensione e spessore, all'interno di canali e tombinature attivi.</v>
          </cell>
          <cell r="C20467" t="str">
            <v>m²</v>
          </cell>
          <cell r="D20467">
            <v>57.15</v>
          </cell>
        </row>
        <row r="20468">
          <cell r="A20468" t="str">
            <v>1U.01.010.0110</v>
          </cell>
          <cell r="B20468" t="str">
            <v>Rimozione di lastre in beola, di qualsiasi dimensione e spessore, dalle banchine o dal fondo, all'interno di canali e tombinature attivi. Compresi: il trasporto all'esterno, la cernita, il carico e movimentazione nell'ambito del cantiere degli elementi riutilizzabili, il trasporto agli impianti di stoccaggio e di recupero delle macerie.</v>
          </cell>
          <cell r="C20468" t="str">
            <v>m²</v>
          </cell>
          <cell r="D20468">
            <v>38.89</v>
          </cell>
        </row>
        <row r="20469">
          <cell r="A20469" t="str">
            <v>1U.01.010.0120</v>
          </cell>
          <cell r="B20469" t="str">
            <v>Rimozione del cunicolo di fondo in granito all'interno di canali e tombinature, in elementi di qualsiasi dimensione e spessore. Compresi: il trasporto all'esterno, la cernita, il carico e trasporto ai depositi comunali degli elementi riutilizzabili, agli impianti di stoccaggio e di recupero delle macerie.</v>
          </cell>
          <cell r="C20469" t="str">
            <v>m²</v>
          </cell>
          <cell r="D20469">
            <v>125.49</v>
          </cell>
        </row>
        <row r="20470">
          <cell r="A20470" t="str">
            <v>1U.01.010.0150</v>
          </cell>
          <cell r="B20470" t="str">
            <v>Rimozione di botola in ferro e posa di nuova botola fornita dal Committente. Compresi: predisposizione della segnaletica occorrente, taglio e demolizione della massicciata stradale, rimozione del telaio, carico e trasporto della botola al deposito comunale, carico e trasporto della nuova botola alla zincatura, ritiro e trasporto in cantiere e relativa posa; ripristino della sede stradale con qualsiasi materiale;</v>
          </cell>
          <cell r="C20470" t="str">
            <v>m²</v>
          </cell>
          <cell r="D20470">
            <v>325.83999999999997</v>
          </cell>
        </row>
        <row r="20471">
          <cell r="A20471" t="str">
            <v>1U.01.010.0200</v>
          </cell>
          <cell r="B20471" t="str">
            <v>Demolizione dell'intonaco e del calcestruzzo della superficie interna dei collettori da ripristinare, eseguito manualmente con l'impiego di martello demolitore, per uno spessore minimo di cm 2. Compresi: i piani di lavoro, il carico e trasporto delle macerie ad impianti di stoccaggio, di recupero.</v>
          </cell>
          <cell r="C20471" t="str">
            <v>m²</v>
          </cell>
          <cell r="D20471">
            <v>30.51</v>
          </cell>
        </row>
        <row r="20472">
          <cell r="A20472" t="str">
            <v>1U.01.010.0250</v>
          </cell>
          <cell r="B20472" t="str">
            <v>Taglio di radici all'interno di condotti fognari attivi, senza demolizione della struttura e interruzione del servizio.</v>
          </cell>
          <cell r="C20472" t="str">
            <v>ora</v>
          </cell>
          <cell r="D20472">
            <v>120.6</v>
          </cell>
        </row>
        <row r="20473">
          <cell r="A20473" t="str">
            <v>1U.01.010.0300</v>
          </cell>
          <cell r="B20473" t="str">
            <v>Videoispezione all'interno di condotti fognari, su condotte circolari o sezione equivalente preventivamente pulite.</v>
          </cell>
          <cell r="C20473"/>
          <cell r="D20473"/>
        </row>
        <row r="20474">
          <cell r="A20474" t="str">
            <v>1U.01.010.0300.a</v>
          </cell>
          <cell r="B20474" t="str">
            <v>- fino a DN 150 mm</v>
          </cell>
          <cell r="C20474" t="str">
            <v>ora</v>
          </cell>
          <cell r="D20474">
            <v>169.75</v>
          </cell>
        </row>
        <row r="20475">
          <cell r="A20475" t="str">
            <v>1U.01.010.0300.b</v>
          </cell>
          <cell r="B20475" t="str">
            <v>- da DN 150 a DN 300 mm</v>
          </cell>
          <cell r="C20475" t="str">
            <v>ora</v>
          </cell>
          <cell r="D20475">
            <v>176.09</v>
          </cell>
        </row>
        <row r="20476">
          <cell r="A20476" t="str">
            <v>1U.01.010.0300.c</v>
          </cell>
          <cell r="B20476" t="str">
            <v>- da DN 300 a DN 600 mm</v>
          </cell>
          <cell r="C20476" t="str">
            <v>ora</v>
          </cell>
          <cell r="D20476">
            <v>185.13</v>
          </cell>
        </row>
        <row r="20477">
          <cell r="A20477" t="str">
            <v>1U.01.010.0300.d</v>
          </cell>
          <cell r="B20477" t="str">
            <v>- da DN 600 a DN 1000 mm</v>
          </cell>
          <cell r="C20477" t="str">
            <v>ora</v>
          </cell>
          <cell r="D20477">
            <v>186.93</v>
          </cell>
        </row>
        <row r="20478">
          <cell r="A20478" t="str">
            <v>1U.01.010.0300.e</v>
          </cell>
          <cell r="B20478" t="str">
            <v>- oltre DN 1000 mm</v>
          </cell>
          <cell r="C20478" t="str">
            <v>ora</v>
          </cell>
          <cell r="D20478">
            <v>200.63</v>
          </cell>
        </row>
        <row r="20479">
          <cell r="A20479" t="str">
            <v>1U.01.010.0350</v>
          </cell>
          <cell r="B20479" t="str">
            <v>Perforazioni eseguite con idonea attrezzatura a rotopercussione a velocità ridotta.</v>
          </cell>
          <cell r="C20479"/>
          <cell r="D20479"/>
        </row>
        <row r="20480">
          <cell r="A20480" t="str">
            <v>1U.01.010.0350.a</v>
          </cell>
          <cell r="B20480" t="str">
            <v>- su terreni a granulometria media</v>
          </cell>
          <cell r="C20480" t="str">
            <v>m</v>
          </cell>
          <cell r="D20480">
            <v>38.57</v>
          </cell>
        </row>
        <row r="20481">
          <cell r="A20481" t="str">
            <v>1U.01.010.0350.b</v>
          </cell>
          <cell r="B20481" t="str">
            <v>- su conglomerati cementizi e/o murature</v>
          </cell>
          <cell r="C20481" t="str">
            <v>m</v>
          </cell>
          <cell r="D20481">
            <v>60.25</v>
          </cell>
        </row>
        <row r="20482">
          <cell r="A20482" t="str">
            <v>1U.01.030</v>
          </cell>
          <cell r="B20482" t="str">
            <v>MURATURE - MANUFATTI - CAMERETTE GETTATE IN OPERA</v>
          </cell>
          <cell r="C20482"/>
          <cell r="D20482"/>
        </row>
        <row r="20483">
          <cell r="A20483" t="str">
            <v>1U.01.030.0010</v>
          </cell>
          <cell r="B20483" t="str">
            <v>Impalcato realizzato con travi prefabbricate poste in opera con l'impiego di autogru e idoneo a sopportare un sovraccarico permanente fino a 3 m di terra per m²; per luce:</v>
          </cell>
          <cell r="C20483"/>
          <cell r="D20483"/>
        </row>
        <row r="20484">
          <cell r="A20484" t="str">
            <v>1U.01.030.0010.a</v>
          </cell>
          <cell r="B20484" t="str">
            <v>- fino a 8,00 m</v>
          </cell>
          <cell r="C20484" t="str">
            <v>m²</v>
          </cell>
          <cell r="D20484">
            <v>322.07</v>
          </cell>
        </row>
        <row r="20485">
          <cell r="A20485" t="str">
            <v>1U.01.030.0010.b</v>
          </cell>
          <cell r="B20485" t="str">
            <v>- da 8,01 m a 10,00 m</v>
          </cell>
          <cell r="C20485" t="str">
            <v>m²</v>
          </cell>
          <cell r="D20485">
            <v>365.06</v>
          </cell>
        </row>
        <row r="20486">
          <cell r="A20486" t="str">
            <v>1U.01.030.0010.c</v>
          </cell>
          <cell r="B20486" t="str">
            <v>- da 10,01 m a 12,00 m</v>
          </cell>
          <cell r="C20486" t="str">
            <v>m²</v>
          </cell>
          <cell r="D20486">
            <v>406.04</v>
          </cell>
        </row>
        <row r="20487">
          <cell r="A20487" t="str">
            <v>1U.01.030.0010.d</v>
          </cell>
          <cell r="B20487" t="str">
            <v>- da 12,01 m a 16,00 m</v>
          </cell>
          <cell r="C20487" t="str">
            <v>m²</v>
          </cell>
          <cell r="D20487">
            <v>483.75</v>
          </cell>
        </row>
        <row r="20488">
          <cell r="A20488" t="str">
            <v>1U.01.030.0030</v>
          </cell>
          <cell r="B20488" t="str">
            <v>Muratura in mattoni pieni, comunque sagomata, con malta di cemento, dosaggio 400 Kg/m³, eseguita in galleria, condotti coperti e attivi.</v>
          </cell>
          <cell r="C20488" t="str">
            <v>m³</v>
          </cell>
          <cell r="D20488">
            <v>620.32000000000005</v>
          </cell>
        </row>
        <row r="20489">
          <cell r="A20489" t="str">
            <v>1U.01.030.0050</v>
          </cell>
          <cell r="B20489" t="str">
            <v>Camerette, manufatti d'ispezione realizzate in cemento armato. Compresi: platea e muri in cemento armato e giunto bentonitico per le eventuali riprese di getto, soletta in cemento armato; l'esecuzione di eventuali salti di fondo, scivoli, raccordi; banchine in beola dello spessore di 5 cm. Rivestimento del fondo con mattoni di gres o con canali semicircolari in gres per le fognature, con intonaco e lisciatura con malta cementizia per le tombinature di rogge. Finitura delle altre parti in vista con intonaco rustico e intonaco lisciato in malta di cemento, oppure con verniciatura protettiva ed impermeabilizzante. Cappa protettiva sulla soletta con malta cementizia lisciata spess. cm 5; Esclusi: scavo, torrini e chiusino. Misurazioni: a metro cubo vuoto per pieno con riferimento alle dimensioni esterne di progetto.</v>
          </cell>
          <cell r="C20489"/>
          <cell r="D20489"/>
        </row>
        <row r="20490">
          <cell r="A20490" t="str">
            <v>1U.01.030.0050.a</v>
          </cell>
          <cell r="B20490" t="str">
            <v>- per fognature con fondo in gres, per tubi con diametro interno fino a 1000 mm</v>
          </cell>
          <cell r="C20490" t="str">
            <v>m³</v>
          </cell>
          <cell r="D20490">
            <v>348.3</v>
          </cell>
        </row>
        <row r="20491">
          <cell r="A20491" t="str">
            <v>1U.01.030.0050.b</v>
          </cell>
          <cell r="B20491" t="str">
            <v>- per fognature, con fondo in gres, per tubi con diametro interno oltre 1000 mm</v>
          </cell>
          <cell r="C20491" t="str">
            <v>m³</v>
          </cell>
          <cell r="D20491">
            <v>286.75</v>
          </cell>
        </row>
        <row r="20492">
          <cell r="A20492" t="str">
            <v>1U.01.030.0050.c</v>
          </cell>
          <cell r="B20492" t="str">
            <v>- per roggie, con fondo in cemento lisciato, per tubi con diametro interno fino a 1000 mm</v>
          </cell>
          <cell r="C20492" t="str">
            <v>m³</v>
          </cell>
          <cell r="D20492">
            <v>316.86</v>
          </cell>
        </row>
        <row r="20493">
          <cell r="A20493" t="str">
            <v>1U.01.030.0050.d</v>
          </cell>
          <cell r="B20493" t="str">
            <v>- per roggie, con fondo in cemento lisciato, per tubi con diametro interno oltre 1000 mm</v>
          </cell>
          <cell r="C20493" t="str">
            <v>m³</v>
          </cell>
          <cell r="D20493">
            <v>252.48</v>
          </cell>
        </row>
        <row r="20494">
          <cell r="A20494" t="str">
            <v>1U.01.030.0060</v>
          </cell>
          <cell r="B20494" t="str">
            <v>Camerette, manufatti d'ispezione realizzate in cemento armato su condotto di fognatura esistente. Compresi: demolizione del condotto esistente con carico e trasporto delle macerie ad impianti di stoccaggio o di recupero; opere provvisionali per deviazione provvisoria, aggottamenti e spurghi; platea, muri e soletta in cemento armato con l'esecuzione di salti di fondo, scivoli, raccordi; banchine in beola dello spessore di 5 cm; rivestimento del fondo con mattoni di gres o con canali semicircolari in gres; intonaco e lisciatura con malta cementizia per le tombinature di rogge; intonaco rustico e intonaco lisciato in malta di cemento per tutte le parti in vista, cappa protettiva della soletta con malta cementizia lisciata; Esclusi: scavo, torrini, chiusino.Misurazioni: a metro cubo vuoto per pieno con riferimento alle dimensioni esterne di progetto.</v>
          </cell>
          <cell r="C20494"/>
          <cell r="D20494"/>
        </row>
        <row r="20495">
          <cell r="A20495" t="str">
            <v>1U.01.030.0060.a</v>
          </cell>
          <cell r="B20495" t="str">
            <v>- per fognature con fondo in gres, per tubi con diametro interno fino a 1000 mm</v>
          </cell>
          <cell r="C20495" t="str">
            <v>m³</v>
          </cell>
          <cell r="D20495">
            <v>458.34</v>
          </cell>
        </row>
        <row r="20496">
          <cell r="A20496" t="str">
            <v>1U.01.030.0060.b</v>
          </cell>
          <cell r="B20496" t="str">
            <v>- per fognature, con fondo in gres, per tubi con diametro interno oltre 1000 mm</v>
          </cell>
          <cell r="C20496" t="str">
            <v>m³</v>
          </cell>
          <cell r="D20496">
            <v>386.52</v>
          </cell>
        </row>
        <row r="20497">
          <cell r="A20497" t="str">
            <v>1U.01.030.0060.c</v>
          </cell>
          <cell r="B20497" t="str">
            <v>- per roggie, con fondo in cemento lisciato, per tubi con diametro interno fino a 1000 mm</v>
          </cell>
          <cell r="C20497" t="str">
            <v>m³</v>
          </cell>
          <cell r="D20497">
            <v>426.89</v>
          </cell>
        </row>
        <row r="20498">
          <cell r="A20498" t="str">
            <v>1U.01.030.0060.d</v>
          </cell>
          <cell r="B20498" t="str">
            <v>- per roggie, con fondo in cemento lisciato, per tubi con diametro interno oltre 1000 mm</v>
          </cell>
          <cell r="C20498" t="str">
            <v>m³</v>
          </cell>
          <cell r="D20498">
            <v>352.25</v>
          </cell>
        </row>
        <row r="20499">
          <cell r="A20499" t="str">
            <v>1U.01.030.0070</v>
          </cell>
          <cell r="B20499" t="str">
            <v>Torrino d'ispezione realizzato in conglomerato cementizio armato o in muratura di mattoni pieni a due teste, con diametro interno di 70 cm.</v>
          </cell>
          <cell r="C20499" t="str">
            <v>m</v>
          </cell>
          <cell r="D20499">
            <v>569.33000000000004</v>
          </cell>
        </row>
        <row r="20500">
          <cell r="A20500" t="str">
            <v>1U.01.030.0080</v>
          </cell>
          <cell r="B20500" t="str">
            <v>Torrino d'ispezione, dimensione interne DN 800 mm altezza cm 150, realizzato in conglomerato cementizio armato con muri dello spessore di cm 25, con l'impiego di anelli prefabbricati in calcestruzzo spess. cm 10 come cassero interno, e getto di una parete in calcestruzzo C16/20 spess.cm 15 di contorno, armata sui due lati con rete Ø 6 mm maglia cm 15x15. Compresi: casseratura esterna, intonaco di cemento lisciato all'interno, il ferro tondino di armatura e quanto altro necessario a dare l'opera finita.</v>
          </cell>
          <cell r="C20500" t="str">
            <v>m</v>
          </cell>
          <cell r="D20500">
            <v>616.57000000000005</v>
          </cell>
        </row>
        <row r="20501">
          <cell r="A20501" t="str">
            <v>1U.01.030.0090</v>
          </cell>
          <cell r="B20501" t="str">
            <v>Irruvidimento preliminare all'applicazione di intonaci strutturali, eseguito sulle superfici di condotti fi fognatura mediante idroscarifica ad alta pressione, per uno spessore di 10 mm, comprese le operazioni di idrolavaggio finale.</v>
          </cell>
          <cell r="C20501" t="str">
            <v>m²</v>
          </cell>
          <cell r="D20501">
            <v>68.39</v>
          </cell>
        </row>
        <row r="20502">
          <cell r="A20502" t="str">
            <v>1U.01.030.0100</v>
          </cell>
          <cell r="B20502" t="str">
            <v>Ricostruzione di piedritti ammalorati dei collettori fognari realizzato, previa demolizione delle parti incoerenti, mediante:</v>
          </cell>
          <cell r="C20502" t="str">
            <v>m²</v>
          </cell>
          <cell r="D20502">
            <v>317.85000000000002</v>
          </cell>
        </row>
        <row r="20503">
          <cell r="A20503" t="str">
            <v>1U.01.040</v>
          </cell>
          <cell r="B20503" t="str">
            <v>CAMERETTE PREFABBRICATE</v>
          </cell>
          <cell r="C20503"/>
          <cell r="D20503"/>
        </row>
        <row r="20504">
          <cell r="A20504" t="str">
            <v>1U.01.040.0010</v>
          </cell>
          <cell r="B20504" t="str">
            <v>Cameretta prefabbricata d'ispezione diametro interno 1500 mm per innesto tubazioni con diametro sino a 500 mm ( sino a altezza massima quota fondo tubazione 2,00 m ) Cameretta d'ispezione circolare in C.A.V. DN 1500 interno DIN 4034-1/UNI EN 1917, elemento di fondo con vasca in polipropilene o PRFV resistente alle acque reflue secondo norme " DIN " e " O-NORM " inserita sin dalla fase di produzione. Sagomatura idraulica interna sin sopra l'estradosso del tubo innestato. Compreso: Prolunga e Soletta DN 1500, Anello raggiungi quota DN 800 e conseguente Chiusino in G.S. diametro 800 peso non inferiore a 121 kg .Tutte le guarnizioni a norma DIN 4060/UNI EN 681-1</v>
          </cell>
          <cell r="C20504" t="str">
            <v>cad</v>
          </cell>
          <cell r="D20504">
            <v>3560.23</v>
          </cell>
        </row>
        <row r="20505">
          <cell r="A20505" t="str">
            <v>1U.01.040.0020</v>
          </cell>
          <cell r="B20505" t="str">
            <v>Cameretta prefabbricata d'ispezione diametro interno 1500 mm per innesto tubazioni con diametro dal 600 al 800 mm ( sino a altezza massima quota fondo tubazione 2,10 m ) Cameretta d'ispezione circolare in C.A.V. DN 1500 interno DIN 4034-1/UNI EN 1917, elemento di fondo con vasca in polipropilene o PRFV resistente alle acque reflue secondo norme " DIN " e " O-NORM " inserita sin dalla fase di produzione. Sagomatura idraulica interna sin sopra l'estradosso del tubo innestato. Compreso: Prolunga e Soletta DN 1500, Anello raggiungi quota DN 800 e conseguente Chiusino in G.S. diametro 800 peso non inferiore a 121 kg .Tutte le guarnizioni a norma DIN 4060/UNI EN 681-1</v>
          </cell>
          <cell r="C20505" t="str">
            <v>cad</v>
          </cell>
          <cell r="D20505">
            <v>3997.03</v>
          </cell>
        </row>
        <row r="20506">
          <cell r="A20506" t="str">
            <v>1U.01.100</v>
          </cell>
          <cell r="B20506" t="str">
            <v>IMMISSIONI</v>
          </cell>
          <cell r="C20506"/>
          <cell r="D20506"/>
        </row>
        <row r="20507">
          <cell r="A20507" t="str">
            <v>1U.01.100.0010</v>
          </cell>
          <cell r="B20507" t="str">
            <v>Immissione nei condotti di fognatura esistenti realizzata con elementi in gres DN 200 completi di guarnizione di tenuta, compresa esecuzione di foro nella fognatura esistente mediante l'uso di carotatrice, sigillatura con malta premiscelata antiritiro a base di leganti speciali, inerti silicei selezionati e additivi.</v>
          </cell>
          <cell r="C20507" t="str">
            <v>cad</v>
          </cell>
          <cell r="D20507">
            <v>115.12</v>
          </cell>
        </row>
        <row r="20508">
          <cell r="A20508" t="str">
            <v>1U.01.100.0020</v>
          </cell>
          <cell r="B20508" t="str">
            <v>Dispositivo di innesto ad ancoraggio meccanico.</v>
          </cell>
          <cell r="C20508"/>
          <cell r="D20508"/>
        </row>
        <row r="20509">
          <cell r="A20509" t="str">
            <v>1U.01.110</v>
          </cell>
          <cell r="B20509" t="str">
            <v>TUBAZIONI SIGILLATURE - RINFIANCHI - INNESTI</v>
          </cell>
          <cell r="C20509"/>
          <cell r="D20509"/>
        </row>
        <row r="20510">
          <cell r="A20510" t="str">
            <v>1U.01.110.0010</v>
          </cell>
          <cell r="B20510" t="str">
            <v>Sovrapprezzo curva fondo DN mm 1500 / 500-600-700-800 per cameretta d'ispezione circolare in c.a.v. DN 1500 interno DIN 4034-1/UNI EN 1917.Tutte le guarnizioni DIN 4060/UNI EN 681-1</v>
          </cell>
          <cell r="C20510" t="str">
            <v>m</v>
          </cell>
          <cell r="D20510">
            <v>85.55</v>
          </cell>
        </row>
        <row r="20511">
          <cell r="A20511" t="str">
            <v>1U.01.110.0015</v>
          </cell>
          <cell r="B20511" t="str">
            <v>Sovrapprezzo per innesto salto di quota DN 160/350 per cameretta d'ispezione circolare in c.a.v. DN 1500 interno DIN 4034-1/UNI EN 1917. Tutte le guarnizioni DIN 4060/UNI EN 681-1</v>
          </cell>
          <cell r="C20511" t="str">
            <v>m</v>
          </cell>
          <cell r="D20511">
            <v>85.55</v>
          </cell>
        </row>
        <row r="20512">
          <cell r="A20512" t="str">
            <v>1U.01.110.0020</v>
          </cell>
          <cell r="B20512" t="str">
            <v>Sovrapprezzo per innesto supplementare fondo 1500/500 per cameretta d'ispezione circolare in c.a.v. DN 1500 interno DIN 4034-1/UNI EN 1917. Tutte le guarnizioni DIN 4060/UNI EN 681-1</v>
          </cell>
          <cell r="C20512" t="str">
            <v>m</v>
          </cell>
          <cell r="D20512">
            <v>252.58</v>
          </cell>
        </row>
        <row r="20513">
          <cell r="A20513" t="str">
            <v>1U.01.110.0030</v>
          </cell>
          <cell r="B20513" t="str">
            <v>Sovrapprezzo per innesto supplementare fondo 1500/200-300 per cameretta d'ispezione circolare in c.a.v. DN 1500 interno DIN 4034-1/UNI EN 1917. Tutte le guarnizioni DIN 4060/UNI EN 681-1</v>
          </cell>
          <cell r="C20513" t="str">
            <v>m</v>
          </cell>
          <cell r="D20513">
            <v>193.63</v>
          </cell>
        </row>
        <row r="20514">
          <cell r="A20514" t="str">
            <v>1U.01.110.0035</v>
          </cell>
          <cell r="B20514" t="str">
            <v>Sigillatura dei giunti a bicchiere dei tubi in cemento armato prefabbricato realizzata mediante tondo polietilenico Ø 3 cm a celle chiuse, applicazione di primer e di sigillante a base di elastomeri poliuretanici. Compresi: la rimozione delle parti ammalorate, la pulizia accurata delle connessioni.</v>
          </cell>
          <cell r="C20514" t="str">
            <v>m</v>
          </cell>
          <cell r="D20514">
            <v>11.2</v>
          </cell>
        </row>
        <row r="20515">
          <cell r="A20515" t="str">
            <v>1U.01.110.0040</v>
          </cell>
          <cell r="B20515" t="str">
            <v>Sigillatura dei giunti a bicchiere dei tubi in cemento armato prefabbricati realizzata mediante stuccatura con malta reoplastica a base di leganti speciali, inerti silicei selezionati, additivi, applicazione di fondo tricomponente a base di resine epossidiche in emulsione acquosa, applicazione di due mani di finitura di impermeabilizzazione autovulcanizzante a base di elastomeri poliuretanici e catrame.</v>
          </cell>
          <cell r="C20515" t="str">
            <v>m</v>
          </cell>
          <cell r="D20515">
            <v>20.309999999999999</v>
          </cell>
        </row>
        <row r="20516">
          <cell r="A20516" t="str">
            <v>1U.01.110.0060</v>
          </cell>
          <cell r="B20516" t="str">
            <v>Riempimento fondo scavo e rinfianco tubazioni realizzato con calcestruzzo, composto da miscele cementizie autolivellanti con aggiunta di additivi schiumogeni, con R'CK = 1 -2 N/mm²; eseguito:</v>
          </cell>
          <cell r="C20516"/>
          <cell r="D20516"/>
        </row>
        <row r="20517">
          <cell r="A20517" t="str">
            <v>1U.01.110.0060.a</v>
          </cell>
          <cell r="B20517" t="str">
            <v>- in galleria</v>
          </cell>
          <cell r="C20517" t="str">
            <v>m³</v>
          </cell>
          <cell r="D20517">
            <v>169.58</v>
          </cell>
        </row>
        <row r="20518">
          <cell r="A20518" t="str">
            <v>1U.01.110.0060.b</v>
          </cell>
          <cell r="B20518" t="str">
            <v>- in trincea</v>
          </cell>
          <cell r="C20518" t="str">
            <v>m³</v>
          </cell>
          <cell r="D20518">
            <v>127.42</v>
          </cell>
        </row>
        <row r="20519">
          <cell r="A20519" t="str">
            <v>1U.01.120</v>
          </cell>
          <cell r="B20519" t="str">
            <v>PROLUNGHE</v>
          </cell>
          <cell r="C20519"/>
          <cell r="D20519"/>
        </row>
        <row r="20520">
          <cell r="A20520" t="str">
            <v>1U.01.120.0010</v>
          </cell>
          <cell r="B20520" t="str">
            <v>Fornitura e posa di prolunga in cls DN mm 1500 h. 500 per cameretta d'ispezione circolare in c.a.v. DN 1500 interno DIN 4034-1/UNI EN 1917. Con profondità maggiore di 2,00 m. comprese tutte le guarnizioni DIN 4060/UNI EN 681-1.</v>
          </cell>
          <cell r="C20520" t="str">
            <v>cad</v>
          </cell>
          <cell r="D20520">
            <v>223.98</v>
          </cell>
        </row>
        <row r="20521">
          <cell r="A20521" t="str">
            <v>1U.01.120.0020</v>
          </cell>
          <cell r="B20521" t="str">
            <v>Fornitura e posa di prolunga in cls DN mm 1500 h. 750 per cameretta d'ispezione circolare in c.a.v. DN 1500 interno DIN 4034-1/UNI EN 1917. Con profondità maggiore di 2,00 m. comprese tutte le guarnizioni DIN 4060/UNI EN 681-1.</v>
          </cell>
          <cell r="C20521" t="str">
            <v>cad</v>
          </cell>
          <cell r="D20521">
            <v>279.98</v>
          </cell>
        </row>
        <row r="20522">
          <cell r="A20522" t="str">
            <v>1U.01.120.0030</v>
          </cell>
          <cell r="B20522" t="str">
            <v>Fornitura e posa di prolunga in cls DN mm 1500 h. 1000 per cameretta d'ispezione circolare in c.a.v. DN 1500 interno DIN 4034-1/UNI EN 1917. Con profondità maggiore di 2,00 m. comprese tutte le guarnizioni DIN 4060/UNI EN 681-1.</v>
          </cell>
          <cell r="C20522" t="str">
            <v>cad</v>
          </cell>
          <cell r="D20522">
            <v>344.83</v>
          </cell>
        </row>
        <row r="20523">
          <cell r="A20523" t="str">
            <v>1U.01.120.0040</v>
          </cell>
          <cell r="B20523" t="str">
            <v>Fornitura e posa di prolunga in cls DN mm 1500 h. 1500 per cameretta d'ispezione circolare in c.a.v. DN 1500 interno DIN 4034-1/UNI EN 1917. Con profondità maggiore di 2,00 m. comprese tutte le guarnizioni DIN 4060/UNI EN 681-1.</v>
          </cell>
          <cell r="C20523" t="str">
            <v>cad</v>
          </cell>
          <cell r="D20523">
            <v>369.96</v>
          </cell>
        </row>
        <row r="20524">
          <cell r="A20524" t="str">
            <v>1U.01.150</v>
          </cell>
          <cell r="B20524" t="str">
            <v>RIVESTIMENTI</v>
          </cell>
          <cell r="C20524"/>
          <cell r="D20524"/>
        </row>
        <row r="20525">
          <cell r="A20525" t="str">
            <v>1U.01.150.0010</v>
          </cell>
          <cell r="B20525" t="str">
            <v>Rivestimento in resine epossidiche catramose su strutture orizzontali e verticali, all'interno di tombinature e dei collettori di fognatura, applicato in due mani o a spruzzo, spessore non inferiore a 350 micron, compresi piani di lavoro.</v>
          </cell>
          <cell r="C20525" t="str">
            <v>m²</v>
          </cell>
          <cell r="D20525">
            <v>12.78</v>
          </cell>
        </row>
        <row r="20526">
          <cell r="A20526" t="str">
            <v>1U.01.150.0020</v>
          </cell>
          <cell r="B20526" t="str">
            <v>Rivestimento impermeabilizzante di strutture in condotti o tombinature anche attive realizzato con formulato a base di elastomeri epossipoliuretanici, applicato a spatola o a spruzzo in ragione di 2 kg/m², spessore non inferiore ad 1 mm.</v>
          </cell>
          <cell r="C20526" t="str">
            <v>m²</v>
          </cell>
          <cell r="D20526">
            <v>26.7</v>
          </cell>
        </row>
        <row r="20527">
          <cell r="A20527" t="str">
            <v>1U.01.150.0030</v>
          </cell>
          <cell r="B20527" t="str">
            <v>Rivestimento impermeabilizzante di strutture in condotti o tombinature anche attive realizzato con formulato tricomponente a base di resine epossidiche in emulsione acquosa, spessore medio di 2 mm.</v>
          </cell>
          <cell r="C20527" t="str">
            <v>m²</v>
          </cell>
          <cell r="D20527">
            <v>39.229999999999997</v>
          </cell>
        </row>
        <row r="20528">
          <cell r="A20528" t="str">
            <v>1U.01.150.0050</v>
          </cell>
          <cell r="B20528" t="str">
            <v>Rivestimento in malta epossidica dell'intradosso dei solai in cemento armato di canali, tombinature, compresa mano di primer, per uno spessore minimo di 10 mm. Compresi i normali piani di lavoro, esclusi eventuali ponteggi o trabatelli.</v>
          </cell>
          <cell r="C20528" t="str">
            <v>m²</v>
          </cell>
          <cell r="D20528">
            <v>66.34</v>
          </cell>
        </row>
        <row r="20529">
          <cell r="A20529" t="str">
            <v>1U.01.150.0060</v>
          </cell>
          <cell r="B20529" t="str">
            <v>Fornitura e posa del rivestimento del fondo dei collettori con mattoni in gres ceramico dimensione cm 7,5 x 25,0, spessore cm 6,5 conformi alla norma UNI 9459; compresa movimentazione dei materiali, malta speciale di allettamento, accurata stilatura dei giunti e pulizia finale.</v>
          </cell>
          <cell r="C20529" t="str">
            <v>m²</v>
          </cell>
          <cell r="D20529">
            <v>214.57</v>
          </cell>
        </row>
        <row r="20530">
          <cell r="A20530" t="str">
            <v>1U.01.150.0070</v>
          </cell>
          <cell r="B20530" t="str">
            <v>Fornitura e posa di rivestimento per collettori con mattonelle in gres ceramico conformi alla norma UNI 9459, posate con malta, compresa movimentazione dei materiali, accurata stilatura dei giunti e pulizia finale, del tipo:</v>
          </cell>
          <cell r="C20530"/>
          <cell r="D20530"/>
        </row>
        <row r="20531">
          <cell r="A20531" t="str">
            <v>1U.01.150.0070.a</v>
          </cell>
          <cell r="B20531" t="str">
            <v>- 240 x120 x 15 mm</v>
          </cell>
          <cell r="C20531" t="str">
            <v>m²</v>
          </cell>
          <cell r="D20531">
            <v>69.72</v>
          </cell>
        </row>
        <row r="20532">
          <cell r="A20532" t="str">
            <v>1U.01.150.0070.b</v>
          </cell>
          <cell r="B20532" t="str">
            <v>- 240 x120 x 20 mm</v>
          </cell>
          <cell r="C20532" t="str">
            <v>m²</v>
          </cell>
          <cell r="D20532">
            <v>114.35</v>
          </cell>
        </row>
        <row r="20533">
          <cell r="A20533" t="str">
            <v>1U.01.150.0100</v>
          </cell>
          <cell r="B20533" t="str">
            <v>Fornitura e posa in galleria di pavimento in lastre di Beola grigia, spessore 5 cm, bocciardate sulle parti in vista , posate su letto di malta, comprese tutte le movimentazioni e assistenze murarie.</v>
          </cell>
          <cell r="C20533" t="str">
            <v>m²</v>
          </cell>
          <cell r="D20533">
            <v>195.83</v>
          </cell>
        </row>
        <row r="20534">
          <cell r="A20534" t="str">
            <v>1U.01.150.0110</v>
          </cell>
          <cell r="B20534" t="str">
            <v>Protezione ed impregnazione consolidante di mattoncini di rivestimento, di piedritti, di volte in mattoni con resina epossidica alifatica applicata a pennello o a spruzzo in ragione di almeno 0,500 kg/m².</v>
          </cell>
          <cell r="C20534" t="str">
            <v>m²</v>
          </cell>
          <cell r="D20534">
            <v>18.489999999999998</v>
          </cell>
        </row>
        <row r="20535">
          <cell r="A20535" t="str">
            <v>1U.01.200</v>
          </cell>
          <cell r="B20535" t="str">
            <v>CONSOLIDAMENTI - RIPRISTINI</v>
          </cell>
          <cell r="C20535"/>
          <cell r="D20535"/>
        </row>
        <row r="20536">
          <cell r="A20536" t="str">
            <v>1U.01.200.0010</v>
          </cell>
          <cell r="B20536" t="str">
            <v>Idrolavaggio di condotti di fognatura, tombinature, su pareti e volte in cemento e/o mattoni pieni.</v>
          </cell>
          <cell r="C20536" t="str">
            <v>m²</v>
          </cell>
          <cell r="D20536">
            <v>22.78</v>
          </cell>
        </row>
        <row r="20537">
          <cell r="A20537" t="str">
            <v>1U.01.200.0020</v>
          </cell>
          <cell r="B20537" t="str">
            <v>Rete metallica elettrosaldata Ø 6 mm, maglia 10x10 cm, rispondente ai Criteri Ambientali Minimi di cui al Decreto 23 giugno 2022 del Ministero della Transizione Ecologica, fornita e posata in opera all'intradosso delle volte o sul fondo delle fognature, anche in presenza di acque. Compresi: il trasporto all'interno dei collettori, il taglio, lo sfrido, le legature alle spinottature, già predisposte e computate a parte.</v>
          </cell>
          <cell r="C20537" t="str">
            <v>m²</v>
          </cell>
          <cell r="D20537">
            <v>21.33</v>
          </cell>
        </row>
        <row r="20538">
          <cell r="A20538" t="str">
            <v>1U.01.200.0030</v>
          </cell>
          <cell r="B20538" t="str">
            <v>Esecuzione di spinottatura per ancoraggio rete elettrosaldata, all'interno di collettori di fognatura, con esecuzione dei fori, inserimento di barre di acciaio B450C Ø 16 mm lunghezza 200 mm circa, intasamento dei fori con resine epossidiche senza solventi. Compreso ogni onere per dare l'opera finita.</v>
          </cell>
          <cell r="C20538" t="str">
            <v>cad</v>
          </cell>
          <cell r="D20538">
            <v>6.27</v>
          </cell>
        </row>
        <row r="20539">
          <cell r="A20539" t="str">
            <v>1U.01.200.0040</v>
          </cell>
          <cell r="B20539" t="str">
            <v>Rivestimento della superficie interna dei collettori eseguito con mezzi manuali.</v>
          </cell>
          <cell r="C20539"/>
          <cell r="D20539"/>
        </row>
        <row r="20540">
          <cell r="A20540" t="str">
            <v>1U.01.200.0040.a</v>
          </cell>
          <cell r="B20540" t="str">
            <v>- minimo non inferiore a 1,5 cm</v>
          </cell>
          <cell r="C20540" t="str">
            <v>m²</v>
          </cell>
          <cell r="D20540">
            <v>74.61</v>
          </cell>
        </row>
        <row r="20541">
          <cell r="A20541" t="str">
            <v>1U.01.200.0040.b</v>
          </cell>
          <cell r="B20541" t="str">
            <v>- medio di 3 cm</v>
          </cell>
          <cell r="C20541" t="str">
            <v>m²</v>
          </cell>
          <cell r="D20541">
            <v>131.47999999999999</v>
          </cell>
        </row>
        <row r="20542">
          <cell r="A20542" t="str">
            <v>1U.01.200.0040.c</v>
          </cell>
          <cell r="B20542" t="str">
            <v>- medio di 4 cm</v>
          </cell>
          <cell r="C20542" t="str">
            <v>m²</v>
          </cell>
          <cell r="D20542">
            <v>163.35</v>
          </cell>
        </row>
        <row r="20543">
          <cell r="A20543" t="str">
            <v>1U.01.200.0040.d</v>
          </cell>
          <cell r="B20543" t="str">
            <v>- medio di 5 cm</v>
          </cell>
          <cell r="C20543" t="str">
            <v>m²</v>
          </cell>
          <cell r="D20543">
            <v>195.17</v>
          </cell>
        </row>
        <row r="20544">
          <cell r="A20544" t="str">
            <v>1U.01.200.0040.e</v>
          </cell>
          <cell r="B20544" t="str">
            <v>- per ogni cm in più oltre 5 cm</v>
          </cell>
          <cell r="C20544" t="str">
            <v>m²</v>
          </cell>
          <cell r="D20544">
            <v>28.62</v>
          </cell>
        </row>
        <row r="20545">
          <cell r="A20545" t="str">
            <v>1U.01.200.0045</v>
          </cell>
          <cell r="B20545" t="str">
            <v>Rivestimento della superficie interna dei collettori eseguito con mezzi manuali.</v>
          </cell>
          <cell r="C20545"/>
          <cell r="D20545"/>
        </row>
        <row r="20546">
          <cell r="A20546" t="str">
            <v>1U.01.200.0045.a</v>
          </cell>
          <cell r="B20546" t="str">
            <v>- minimo non inferiore a 1,5 cm</v>
          </cell>
          <cell r="C20546" t="str">
            <v>m²</v>
          </cell>
          <cell r="D20546">
            <v>56.75</v>
          </cell>
        </row>
        <row r="20547">
          <cell r="A20547" t="str">
            <v>1U.01.200.0045.b</v>
          </cell>
          <cell r="B20547" t="str">
            <v>- medio di 3 cm</v>
          </cell>
          <cell r="C20547" t="str">
            <v>m²</v>
          </cell>
          <cell r="D20547">
            <v>104.71</v>
          </cell>
        </row>
        <row r="20548">
          <cell r="A20548" t="str">
            <v>1U.01.200.0045.c</v>
          </cell>
          <cell r="B20548" t="str">
            <v>- medio di 4 cm</v>
          </cell>
          <cell r="C20548" t="str">
            <v>m²</v>
          </cell>
          <cell r="D20548">
            <v>133.62</v>
          </cell>
        </row>
        <row r="20549">
          <cell r="A20549" t="str">
            <v>1U.01.200.0045.d</v>
          </cell>
          <cell r="B20549" t="str">
            <v>- medio di 5 cm</v>
          </cell>
          <cell r="C20549" t="str">
            <v>m²</v>
          </cell>
          <cell r="D20549">
            <v>162.53</v>
          </cell>
        </row>
        <row r="20550">
          <cell r="A20550" t="str">
            <v>1U.01.200.0045.e</v>
          </cell>
          <cell r="B20550" t="str">
            <v>- per ogni cm in più oltre 5 cm</v>
          </cell>
          <cell r="C20550" t="str">
            <v>m²</v>
          </cell>
          <cell r="D20550">
            <v>25.73</v>
          </cell>
        </row>
        <row r="20551">
          <cell r="A20551" t="str">
            <v>1U.01.200.0050</v>
          </cell>
          <cell r="B20551" t="str">
            <v>Rivestimento della superficie interna dei collettori eseguito con impianto di spruzzatura.</v>
          </cell>
          <cell r="C20551"/>
          <cell r="D20551"/>
        </row>
        <row r="20552">
          <cell r="A20552" t="str">
            <v>1U.01.200.0050.a</v>
          </cell>
          <cell r="B20552" t="str">
            <v>- minimo non inferiore a 1,5 cm</v>
          </cell>
          <cell r="C20552" t="str">
            <v>m²</v>
          </cell>
          <cell r="D20552">
            <v>47.98</v>
          </cell>
        </row>
        <row r="20553">
          <cell r="A20553" t="str">
            <v>1U.01.200.0050.b</v>
          </cell>
          <cell r="B20553" t="str">
            <v>- medio di 3 cm</v>
          </cell>
          <cell r="C20553" t="str">
            <v>m²</v>
          </cell>
          <cell r="D20553">
            <v>90.12</v>
          </cell>
        </row>
        <row r="20554">
          <cell r="A20554" t="str">
            <v>1U.01.200.0050.c</v>
          </cell>
          <cell r="B20554" t="str">
            <v>- medio di 4 cm</v>
          </cell>
          <cell r="C20554" t="str">
            <v>m²</v>
          </cell>
          <cell r="D20554">
            <v>117.12</v>
          </cell>
        </row>
        <row r="20555">
          <cell r="A20555" t="str">
            <v>1U.01.200.0050.d</v>
          </cell>
          <cell r="B20555" t="str">
            <v>- medio di 5 cm</v>
          </cell>
          <cell r="C20555" t="str">
            <v>m²</v>
          </cell>
          <cell r="D20555">
            <v>144.11000000000001</v>
          </cell>
        </row>
        <row r="20556">
          <cell r="A20556" t="str">
            <v>1U.01.200.0050.e</v>
          </cell>
          <cell r="B20556" t="str">
            <v>- per ogni cm in più oltre 5 cm</v>
          </cell>
          <cell r="C20556" t="str">
            <v>m²</v>
          </cell>
          <cell r="D20556">
            <v>26.32</v>
          </cell>
        </row>
        <row r="20557">
          <cell r="A20557" t="str">
            <v>1U.01.200.0055</v>
          </cell>
          <cell r="B20557" t="str">
            <v>Rivestimento della superficie interna dei collettori eseguito con impianto di spruzzatura.</v>
          </cell>
          <cell r="C20557"/>
          <cell r="D20557"/>
        </row>
        <row r="20558">
          <cell r="A20558" t="str">
            <v>1U.01.200.0055.a</v>
          </cell>
          <cell r="B20558" t="str">
            <v>- minimo non inferiore a 1,5 cm</v>
          </cell>
          <cell r="C20558" t="str">
            <v>m²</v>
          </cell>
          <cell r="D20558">
            <v>41.16</v>
          </cell>
        </row>
        <row r="20559">
          <cell r="A20559" t="str">
            <v>1U.01.200.0055.b</v>
          </cell>
          <cell r="B20559" t="str">
            <v>- medio di 3 cm</v>
          </cell>
          <cell r="C20559" t="str">
            <v>m²</v>
          </cell>
          <cell r="D20559">
            <v>73.900000000000006</v>
          </cell>
        </row>
        <row r="20560">
          <cell r="A20560" t="str">
            <v>1U.01.200.0055.c</v>
          </cell>
          <cell r="B20560" t="str">
            <v>- medio di 4 cm</v>
          </cell>
          <cell r="C20560" t="str">
            <v>m²</v>
          </cell>
          <cell r="D20560">
            <v>105.11</v>
          </cell>
        </row>
        <row r="20561">
          <cell r="A20561" t="str">
            <v>1U.01.200.0055.d</v>
          </cell>
          <cell r="B20561" t="str">
            <v>- medio di 5 cm</v>
          </cell>
          <cell r="C20561" t="str">
            <v>m²</v>
          </cell>
          <cell r="D20561">
            <v>131.81</v>
          </cell>
        </row>
        <row r="20562">
          <cell r="A20562" t="str">
            <v>1U.01.200.0055.e</v>
          </cell>
          <cell r="B20562" t="str">
            <v>- per ogni cm in più oltre 5 cm</v>
          </cell>
          <cell r="C20562" t="str">
            <v>m²</v>
          </cell>
          <cell r="D20562">
            <v>24.55</v>
          </cell>
        </row>
        <row r="20563">
          <cell r="A20563" t="str">
            <v>1U.01.200.0070</v>
          </cell>
          <cell r="B20563" t="str">
            <v>Risanamento di macrolesioni in galleria realizzato mediante iniezioni di cemento reoplastico a ritiro compensato. Compresi: l'allargamento della lesione, la pulizia, la posa di tubetti in PVC, le sigillature.</v>
          </cell>
          <cell r="C20563" t="str">
            <v>m</v>
          </cell>
          <cell r="D20563">
            <v>106.12</v>
          </cell>
        </row>
        <row r="20564">
          <cell r="A20564" t="str">
            <v>1U.01.200.0080</v>
          </cell>
          <cell r="B20564" t="str">
            <v>Fornitura e posa di iniettori in acciaio zincato, forati a raggiera, completi di filetti, racordi e punta conica a perdere, compresa battitura del terminale e sigillatura.</v>
          </cell>
          <cell r="C20564" t="str">
            <v>m</v>
          </cell>
          <cell r="D20564">
            <v>20.99</v>
          </cell>
        </row>
        <row r="20565">
          <cell r="A20565" t="str">
            <v>1U.01.200.0100</v>
          </cell>
          <cell r="B20565" t="str">
            <v>Iniezione in pressione di miscela di acqua e cemento additivato antiritiro per il consolidamento di collettori di fognatura . Compreso ogni onere connesso alla esecuzione dell'opera. Il prezzo è riferito al peso a secco del cemento utilizzato.</v>
          </cell>
          <cell r="C20565" t="str">
            <v>100 kg</v>
          </cell>
          <cell r="D20565">
            <v>68.17</v>
          </cell>
        </row>
        <row r="20566">
          <cell r="A20566" t="str">
            <v>1U.01.250</v>
          </cell>
          <cell r="B20566" t="str">
            <v>ALLACCIAMENTI</v>
          </cell>
          <cell r="C20566"/>
          <cell r="D20566"/>
        </row>
        <row r="20567">
          <cell r="A20567" t="str">
            <v>1U.01.250.0010</v>
          </cell>
          <cell r="B20567" t="str">
            <v>Allacciamento di nuovo condotto fognario a cameretta esistente.</v>
          </cell>
          <cell r="C20567"/>
          <cell r="D20567"/>
        </row>
        <row r="20568">
          <cell r="A20568" t="str">
            <v>1U.01.250.0010.a</v>
          </cell>
          <cell r="B20568" t="str">
            <v>- per tubi con sezione interna fino a 0,10 m²</v>
          </cell>
          <cell r="C20568" t="str">
            <v>cad</v>
          </cell>
          <cell r="D20568">
            <v>538.14</v>
          </cell>
        </row>
        <row r="20569">
          <cell r="A20569" t="str">
            <v>1U.01.250.0010.b</v>
          </cell>
          <cell r="B20569" t="str">
            <v>- per tubi con sezione interna da 0,11 a 0,55 m²</v>
          </cell>
          <cell r="C20569" t="str">
            <v>cad</v>
          </cell>
          <cell r="D20569">
            <v>668.91</v>
          </cell>
        </row>
        <row r="20570">
          <cell r="A20570" t="str">
            <v>1U.01.250.0010.c</v>
          </cell>
          <cell r="B20570" t="str">
            <v>- per tubi con sezione interna da 0,551 a 0,95 m²</v>
          </cell>
          <cell r="C20570" t="str">
            <v>cad</v>
          </cell>
          <cell r="D20570">
            <v>920.23</v>
          </cell>
        </row>
        <row r="20571">
          <cell r="A20571" t="str">
            <v>1U.01.250.0010.d</v>
          </cell>
          <cell r="B20571" t="str">
            <v>- per tubi con sezione interna da 0,951 a 1,80 m²</v>
          </cell>
          <cell r="C20571" t="str">
            <v>cad</v>
          </cell>
          <cell r="D20571">
            <v>1022.47</v>
          </cell>
        </row>
        <row r="20572">
          <cell r="A20572" t="str">
            <v>1U.01.250.0010.e</v>
          </cell>
          <cell r="B20572" t="str">
            <v>- per tubi con sezione interna oltre 1,80 m²</v>
          </cell>
          <cell r="C20572" t="str">
            <v>cad</v>
          </cell>
          <cell r="D20572">
            <v>1271.6300000000001</v>
          </cell>
        </row>
        <row r="20573">
          <cell r="A20573" t="str">
            <v>1U.01.250.0050</v>
          </cell>
          <cell r="B20573" t="str">
            <v>Sigillatura di sghembi, già posti in opera in rottura, all'interno di condotti di fognatura praticabili, anche in presenza di acqua, da eseguirsi con malta antiritiro e mattoni pieni, e finitura della superficie con intonaco premiscelato a base di cemento, inerti, additivi e fibre sintetiche per ripristino di strutture.</v>
          </cell>
          <cell r="C20573" t="str">
            <v>cad</v>
          </cell>
          <cell r="D20573">
            <v>109.81</v>
          </cell>
        </row>
        <row r="20574">
          <cell r="A20574" t="str">
            <v>1U.01.250.0100</v>
          </cell>
          <cell r="B20574" t="str">
            <v>Allacciamento dei pozzetti stradali, comprendente tutte le opere necessarie, quali taglio e disfacimento della sovrastruttura stradale, scavo armato e trasporto alle discariche autorizzate, fornitura e posa calcestruzzo per platea e rinfianco tubazione, fornitura e posa tubi e relativi pezzi speciali, rinterro scavi con misto cementato o misto granulare stabilizzato, formazione manto in binder, fino allo spessore di 60 mm; compreso comunque qualsiasi intervento necessario, anche se non descritto, per dare l'opera finita in ogni sua parte.</v>
          </cell>
          <cell r="C20574"/>
          <cell r="D20574"/>
        </row>
        <row r="20575">
          <cell r="A20575" t="str">
            <v>1U.01.250.0100.a</v>
          </cell>
          <cell r="B20575" t="str">
            <v>- PVC De 160 s = 4,0</v>
          </cell>
          <cell r="C20575" t="str">
            <v>m</v>
          </cell>
          <cell r="D20575">
            <v>411.55</v>
          </cell>
        </row>
        <row r="20576">
          <cell r="A20576" t="str">
            <v>1U.01.250.0100.b</v>
          </cell>
          <cell r="B20576" t="str">
            <v>- gres DN 150, FN = 40 kN/m</v>
          </cell>
          <cell r="C20576" t="str">
            <v>m</v>
          </cell>
          <cell r="D20576">
            <v>431.48</v>
          </cell>
        </row>
        <row r="20577">
          <cell r="A20577" t="str">
            <v>1U.01.300</v>
          </cell>
          <cell r="B20577" t="str">
            <v>SPURGHI</v>
          </cell>
          <cell r="C20577"/>
          <cell r="D20577"/>
        </row>
        <row r="20578">
          <cell r="A20578" t="str">
            <v>1U.01.300.0010</v>
          </cell>
          <cell r="B20578" t="str">
            <v>Rimozione di materiali grossolani di qualsiasi natura e consistenza giacenti in tombinature e canali coperti, anche in presenza d'acqua. Compreso il trasporto all'esterno, il carico e il trasporto a discarica autorizzata. Esclusi solo gli oneri di smaltimento. Eseguita:</v>
          </cell>
          <cell r="C20578"/>
          <cell r="D20578"/>
        </row>
        <row r="20579">
          <cell r="A20579" t="str">
            <v>1U.01.300.0010.a</v>
          </cell>
          <cell r="B20579" t="str">
            <v>- con mezzi meccanici</v>
          </cell>
          <cell r="C20579" t="str">
            <v>m³</v>
          </cell>
          <cell r="D20579">
            <v>108.7</v>
          </cell>
        </row>
        <row r="20580">
          <cell r="A20580" t="str">
            <v>1U.01.300.0010.b</v>
          </cell>
          <cell r="B20580" t="str">
            <v>- a mano</v>
          </cell>
          <cell r="C20580" t="str">
            <v>m³</v>
          </cell>
          <cell r="D20580">
            <v>276</v>
          </cell>
        </row>
        <row r="20581">
          <cell r="A20581" t="str">
            <v>1U.01.300.0030</v>
          </cell>
          <cell r="B20581" t="str">
            <v>Rimozione con mezzi meccanici di materiale solido giacente nell'alveo di fognature, tombinature, rogge, sgrigliatori e simili a cielo aperto. Compreso il trasporto alle discariche autorizzate. Esclusi solo gli oneri di smaltimento.</v>
          </cell>
          <cell r="C20581" t="str">
            <v>m³</v>
          </cell>
          <cell r="D20581">
            <v>36.06</v>
          </cell>
        </row>
        <row r="20582">
          <cell r="A20582" t="str">
            <v>1U.01.300.0100</v>
          </cell>
          <cell r="B20582" t="str">
            <v>Spurgo di pozzetti stradali con l'impiego di macchina autocarrata tipo "combinata". Compresi: gli operai addetti, il lavaggio con acqua ad alta pressione, il trasporto dei liquami solidi e liquidi ad impianti di depurazione. Esclusi solo gli oneri di smaltimento.</v>
          </cell>
          <cell r="C20582" t="str">
            <v>cad</v>
          </cell>
          <cell r="D20582">
            <v>34.520000000000003</v>
          </cell>
        </row>
        <row r="20583">
          <cell r="A20583" t="str">
            <v>1U.01.300.0110</v>
          </cell>
          <cell r="B20583" t="str">
            <v>Spurgo di materiale fluido o semifluido da condotti fognari, tombinature, canali effettuato esclusivamente con l'impiego di macchina autocarrata tipo "combinata" con autista ed operai addetti alle operazioni, le segnalazioni per la deviazione del traffico, compreso il trasporto a discariche autorizzate. Esclusi solo gli oneri di smaltimento dei rifiuti.</v>
          </cell>
          <cell r="C20583" t="str">
            <v>m³</v>
          </cell>
          <cell r="D20583">
            <v>48.65</v>
          </cell>
        </row>
        <row r="20584">
          <cell r="A20584" t="str">
            <v>1U.01.300.0120</v>
          </cell>
          <cell r="B20584" t="str">
            <v>Disostruzione della tubazione di scarico dei pozzetti mediante l'impiego di macchina dosotturatrice, mediante iniezioni di acqua ad alta pressione.</v>
          </cell>
          <cell r="C20584" t="str">
            <v>cad</v>
          </cell>
          <cell r="D20584">
            <v>111.83</v>
          </cell>
        </row>
        <row r="20585">
          <cell r="A20585" t="str">
            <v>1U.01.400</v>
          </cell>
          <cell r="B20585" t="str">
            <v>ACCESSORI</v>
          </cell>
          <cell r="C20585"/>
          <cell r="D20585"/>
        </row>
        <row r="20586">
          <cell r="A20586" t="str">
            <v>1U.01.400.0010</v>
          </cell>
          <cell r="B20586" t="str">
            <v>Posa di scala di accesso ai manufatti speciali (vasche, vasche di laminazione/sollevamento, o camerette con quota banchina superiore a -5,50 m dal piano strada) dei condotti di fognatura e/o tombinature, fornita dal Committente e/o fornita dall'Appaltatore, compresi trasporti, tagli, adattamenti, fissaggi con tasselli ad espansione o con tiranti filettati in acciaio inox e fialetta chimica.</v>
          </cell>
          <cell r="C20586" t="str">
            <v>m</v>
          </cell>
          <cell r="D20586">
            <v>15.11</v>
          </cell>
        </row>
        <row r="20587">
          <cell r="A20587" t="str">
            <v>1U.01.400.0020</v>
          </cell>
          <cell r="B20587" t="str">
            <v>Solo fornitura di scala in acciaio inox AISI 304 di accesso ai manufatti dei condotti e tombinature</v>
          </cell>
          <cell r="C20587" t="str">
            <v>kg</v>
          </cell>
          <cell r="D20587">
            <v>18.57</v>
          </cell>
        </row>
        <row r="20588">
          <cell r="A20588" t="str">
            <v>1U.01.600</v>
          </cell>
          <cell r="B20588" t="str">
            <v>INTERVENTI SU RETE FOGNARIA</v>
          </cell>
          <cell r="C20588"/>
          <cell r="D20588"/>
        </row>
        <row r="20589">
          <cell r="A20589" t="str">
            <v>1U.01.600.0010</v>
          </cell>
          <cell r="B20589" t="str">
            <v>Interventi puntuali di rimozione di sedimenti compatti in cls eseguito in collettori di fognatura in esercizio, mediante idrodemolizione ad alta pressione, fino al completo ripristino della sezione di scarico originaria.</v>
          </cell>
          <cell r="C20589" t="str">
            <v>ora</v>
          </cell>
          <cell r="D20589">
            <v>505.74</v>
          </cell>
        </row>
        <row r="20590">
          <cell r="A20590" t="str">
            <v>1U.01.600.0020</v>
          </cell>
          <cell r="B20590" t="str">
            <v>Intervento di riapertura delle immissioni laterali dei collettori di fognatura oggetto di relining, eseguito mediante apposita attrezzatura robotizzata.</v>
          </cell>
          <cell r="C20590" t="str">
            <v>cad</v>
          </cell>
          <cell r="D20590">
            <v>412.13</v>
          </cell>
        </row>
        <row r="20591">
          <cell r="A20591" t="str">
            <v>1U.01.600.0030</v>
          </cell>
          <cell r="B20591" t="str">
            <v>Intervento di riapertura delle immissioni laterali dei collettori di fognatura, anche in esercizio, oggetto di relining, eseguito con operatore. Per collettori di sezione &gt; 0,51 m²</v>
          </cell>
          <cell r="C20591" t="str">
            <v>cad</v>
          </cell>
          <cell r="D20591">
            <v>161.47999999999999</v>
          </cell>
        </row>
        <row r="20592">
          <cell r="A20592" t="str">
            <v>1U.01.600.0040</v>
          </cell>
          <cell r="B20592" t="str">
            <v>Interventi di rimozione di sedimenti in cls, effettuato sul fondo di tratti di collettori fognari in esercizio, eseguito con mezzi meccanici e/o manuali, compreso carico e trasporto delle risulte alle DD. AA.Esclusi gli oneri di smaltimento.</v>
          </cell>
          <cell r="C20592"/>
          <cell r="D20592"/>
        </row>
        <row r="20593">
          <cell r="A20593" t="str">
            <v>1U.01.600.0040.a</v>
          </cell>
          <cell r="B20593" t="str">
            <v>Per interventi di materiale asportato fino a m³ 4,00</v>
          </cell>
          <cell r="C20593" t="str">
            <v>cad</v>
          </cell>
          <cell r="D20593">
            <v>6861.81</v>
          </cell>
        </row>
        <row r="20594">
          <cell r="A20594" t="str">
            <v>1U.01.600.0040.b</v>
          </cell>
          <cell r="B20594" t="str">
            <v>Per ogni ulteriore m³ di materiale rimosso oltre i 4,00</v>
          </cell>
          <cell r="C20594" t="str">
            <v>cad</v>
          </cell>
          <cell r="D20594">
            <v>1663.42</v>
          </cell>
        </row>
        <row r="20595">
          <cell r="A20595" t="str">
            <v>1U.04 - OPERE STRADALI</v>
          </cell>
          <cell r="B20595"/>
          <cell r="C20595"/>
          <cell r="D20595"/>
        </row>
        <row r="20596">
          <cell r="A20596" t="str">
            <v>1U</v>
          </cell>
          <cell r="B20596" t="str">
            <v>OPERE COMPIUTE URBANIZZAZIONE</v>
          </cell>
          <cell r="C20596"/>
          <cell r="D20596"/>
        </row>
        <row r="20597">
          <cell r="A20597" t="str">
            <v>1U.04</v>
          </cell>
          <cell r="B20597" t="str">
            <v>OPERE STRADALI</v>
          </cell>
          <cell r="C20597"/>
          <cell r="D20597"/>
        </row>
        <row r="20598">
          <cell r="A20598" t="str">
            <v>1U.04.000</v>
          </cell>
          <cell r="B20598" t="str">
            <v>NOTE DI CONSULTAZIONE</v>
          </cell>
          <cell r="C20598"/>
          <cell r="D20598"/>
        </row>
        <row r="20599">
          <cell r="A20599" t="str">
            <v>1U.04.010</v>
          </cell>
          <cell r="B20599" t="str">
            <v>DEMOLIZIONI MANTI STRADALI</v>
          </cell>
          <cell r="C20599"/>
          <cell r="D20599"/>
        </row>
        <row r="20600">
          <cell r="A20600" t="str">
            <v>1U.04.010.0010</v>
          </cell>
          <cell r="B20600" t="str">
            <v>Scarificazione per la demolizione di manti stradali in conglomerato bituminoso con fresatura a freddo, compresa pulizia con macchina scopatrice, movimentazione, carico e trasporto delle macerie a discarica e/o a stoccaggio. Per spessore sino a 6 cm:</v>
          </cell>
          <cell r="C20600"/>
          <cell r="D20600"/>
        </row>
        <row r="20601">
          <cell r="A20601" t="str">
            <v>1U.04.010.0010.a</v>
          </cell>
          <cell r="B20601" t="str">
            <v>- in sede stradale</v>
          </cell>
          <cell r="C20601" t="str">
            <v>m²</v>
          </cell>
          <cell r="D20601">
            <v>2.77</v>
          </cell>
        </row>
        <row r="20602">
          <cell r="A20602" t="str">
            <v>1U.04.010.0010.b</v>
          </cell>
          <cell r="B20602" t="str">
            <v>- in sede tram</v>
          </cell>
          <cell r="C20602" t="str">
            <v>m²</v>
          </cell>
          <cell r="D20602">
            <v>4.37</v>
          </cell>
        </row>
        <row r="20603">
          <cell r="A20603" t="str">
            <v>1U.04.010.0010.c</v>
          </cell>
          <cell r="B20603" t="str">
            <v>- sovrapprezzo per ogni cm in più rispetto ai 6 cm, in sede stradale</v>
          </cell>
          <cell r="C20603" t="str">
            <v>m² x cm</v>
          </cell>
          <cell r="D20603">
            <v>0.34</v>
          </cell>
        </row>
        <row r="20604">
          <cell r="A20604" t="str">
            <v>1U.04.010.0010.d</v>
          </cell>
          <cell r="B20604" t="str">
            <v>- sovrapprezzo per ogni cm in più rispetto ai 6 cm, in sede tram</v>
          </cell>
          <cell r="C20604" t="str">
            <v>m² x cm</v>
          </cell>
          <cell r="D20604">
            <v>0.42</v>
          </cell>
        </row>
        <row r="20605">
          <cell r="A20605" t="str">
            <v>1U.04.010.0020</v>
          </cell>
          <cell r="B20605" t="str">
            <v>Disfacimento di sovrastruttura stradale in conglomerato bituminoso, con mezzi meccanici, compreso movimentazione, carico e trasporto delle macerie a discarica e/o a stoccaggio.</v>
          </cell>
          <cell r="C20605" t="str">
            <v>m³</v>
          </cell>
          <cell r="D20605">
            <v>12.58</v>
          </cell>
        </row>
        <row r="20606">
          <cell r="A20606" t="str">
            <v>1U.04.010.0030</v>
          </cell>
          <cell r="B20606" t="str">
            <v>Demolizione di massicciata stradale, con mezzi meccanici, compresa movimentazione, carico e trasporto delle macerie a discarica e/o a stoccaggio.</v>
          </cell>
          <cell r="C20606"/>
          <cell r="D20606"/>
        </row>
        <row r="20607">
          <cell r="A20607" t="str">
            <v>1U.04.010.0030.a</v>
          </cell>
          <cell r="B20607" t="str">
            <v>- in sede stradale</v>
          </cell>
          <cell r="C20607" t="str">
            <v>m³</v>
          </cell>
          <cell r="D20607">
            <v>13.73</v>
          </cell>
        </row>
        <row r="20608">
          <cell r="A20608" t="str">
            <v>1U.04.010.0030.b</v>
          </cell>
          <cell r="B20608" t="str">
            <v>- in sede tram</v>
          </cell>
          <cell r="C20608" t="str">
            <v>m³</v>
          </cell>
          <cell r="D20608">
            <v>14.7</v>
          </cell>
        </row>
        <row r="20609">
          <cell r="A20609" t="str">
            <v>1U.04.010.0040</v>
          </cell>
          <cell r="B20609" t="str">
            <v>Taglio di pavimentazione bitumata eseguito con fresa a disco, fino a 5 cm di spessore.</v>
          </cell>
          <cell r="C20609" t="str">
            <v>m</v>
          </cell>
          <cell r="D20609">
            <v>1.42</v>
          </cell>
        </row>
        <row r="20610">
          <cell r="A20610" t="str">
            <v>1U.04.010.0050</v>
          </cell>
          <cell r="B20610" t="str">
            <v>Disfacimento di manto in asfalto colato, in sede stradale, eseguito a macchina, compreso movimentazione, carico e trasporto delle macerie a discarica e/o a stoccaggio.</v>
          </cell>
          <cell r="C20610" t="str">
            <v>m²</v>
          </cell>
          <cell r="D20610">
            <v>0.56000000000000005</v>
          </cell>
        </row>
        <row r="20611">
          <cell r="A20611" t="str">
            <v>1U.04.010.0060</v>
          </cell>
          <cell r="B20611" t="str">
            <v>Disfacimento di manto in asfalto colato su marciapiede, compreso movimentazione, carico e trasporto delle macerie a discarica e/o a stoccaggio.</v>
          </cell>
          <cell r="C20611"/>
          <cell r="D20611"/>
        </row>
        <row r="20612">
          <cell r="A20612" t="str">
            <v>1U.04.010.0060.a</v>
          </cell>
          <cell r="B20612" t="str">
            <v>- eseguito a macchina</v>
          </cell>
          <cell r="C20612" t="str">
            <v>m²</v>
          </cell>
          <cell r="D20612">
            <v>1.5</v>
          </cell>
        </row>
        <row r="20613">
          <cell r="A20613" t="str">
            <v>1U.04.010.0060.b</v>
          </cell>
          <cell r="B20613" t="str">
            <v>- eseguito a mano</v>
          </cell>
          <cell r="C20613" t="str">
            <v>m²</v>
          </cell>
          <cell r="D20613">
            <v>3.4</v>
          </cell>
        </row>
        <row r="20614">
          <cell r="A20614" t="str">
            <v>1U.04.010.0100</v>
          </cell>
          <cell r="B20614" t="str">
            <v>Demolizione di massetti e sottofondi in conglomerato cementizio per pavimentazioni esterne e marciapiedi, eseguito con l'ausilio di mezzi meccanici, compresa movimentazione, carico e trasporto delle macerie a discarica e/o a stoccaggio:</v>
          </cell>
          <cell r="C20614"/>
          <cell r="D20614"/>
        </row>
        <row r="20615">
          <cell r="A20615" t="str">
            <v>1U.04.010.0100.a</v>
          </cell>
          <cell r="B20615" t="str">
            <v>- fino a 12 cm</v>
          </cell>
          <cell r="C20615" t="str">
            <v>m²</v>
          </cell>
          <cell r="D20615">
            <v>8.84</v>
          </cell>
        </row>
        <row r="20616">
          <cell r="A20616" t="str">
            <v>1U.04.010.0100.b</v>
          </cell>
          <cell r="B20616" t="str">
            <v>- per ogni cm in più da 12,1 a 18 cm</v>
          </cell>
          <cell r="C20616" t="str">
            <v>m² x cm</v>
          </cell>
          <cell r="D20616">
            <v>0.9</v>
          </cell>
        </row>
        <row r="20617">
          <cell r="A20617" t="str">
            <v>1U.04.010.0100.c</v>
          </cell>
          <cell r="B20617" t="str">
            <v>- per spessori oltre 18 cm, da valutare sullo spessore complessivo</v>
          </cell>
          <cell r="C20617" t="str">
            <v>m³</v>
          </cell>
          <cell r="D20617">
            <v>73.19</v>
          </cell>
        </row>
        <row r="20618">
          <cell r="A20618" t="str">
            <v>1U.04.020</v>
          </cell>
          <cell r="B20618" t="str">
            <v>DEMOLIZIONI PAVIMENTI IN PIETRA E CORDONATURE</v>
          </cell>
          <cell r="C20618"/>
          <cell r="D20618"/>
        </row>
        <row r="20619">
          <cell r="A20619" t="str">
            <v>1U.04.020.0010</v>
          </cell>
          <cell r="B20619" t="str">
            <v>Rimozione - in zona periferica - di pavimenti in masselli di pietra naturale, spessore cm 16 circa, con giunti sigillati oppure no. Compreso cernita e accatastamento nell'ambito del cantiere dei materiali da recuperare, movimentazione, carico e trasporto delle macerie a discarica e/o a stoccaggio; opere di protezione e segnaletica. In orario normale:</v>
          </cell>
          <cell r="C20619"/>
          <cell r="D20619"/>
        </row>
        <row r="20620">
          <cell r="A20620" t="str">
            <v>1U.04.020.0010.a</v>
          </cell>
          <cell r="B20620" t="str">
            <v>- in sede stradale</v>
          </cell>
          <cell r="C20620" t="str">
            <v>m²</v>
          </cell>
          <cell r="D20620">
            <v>19.21</v>
          </cell>
        </row>
        <row r="20621">
          <cell r="A20621" t="str">
            <v>1U.04.020.0010.b</v>
          </cell>
          <cell r="B20621" t="str">
            <v>- in sede tram</v>
          </cell>
          <cell r="C20621" t="str">
            <v>m²</v>
          </cell>
          <cell r="D20621">
            <v>25.27</v>
          </cell>
        </row>
        <row r="20622">
          <cell r="A20622" t="str">
            <v>1U.04.020.0020</v>
          </cell>
          <cell r="B20622" t="str">
            <v>Rimozione - in zona centrale - di pavimenti in masselli di pietra naturale, spessore cm 16 circa, con giunti sigillati oppure no. Compreso cernita e accatastamento nell'ambito del cantiere dei materiali da recuperare, movimentazione, carico e trasporto delle macerie a discarica e/o a stoccaggio; opere di protezione e segnaletica. In orario normale:</v>
          </cell>
          <cell r="C20622"/>
          <cell r="D20622"/>
        </row>
        <row r="20623">
          <cell r="A20623" t="str">
            <v>1U.04.020.0020.a</v>
          </cell>
          <cell r="B20623" t="str">
            <v>- in sede stradale</v>
          </cell>
          <cell r="C20623" t="str">
            <v>m²</v>
          </cell>
          <cell r="D20623">
            <v>20.55</v>
          </cell>
        </row>
        <row r="20624">
          <cell r="A20624" t="str">
            <v>1U.04.020.0020.b</v>
          </cell>
          <cell r="B20624" t="str">
            <v>- in sede tram</v>
          </cell>
          <cell r="C20624" t="str">
            <v>m²</v>
          </cell>
          <cell r="D20624">
            <v>28.62</v>
          </cell>
        </row>
        <row r="20625">
          <cell r="A20625" t="str">
            <v>1U.04.020.0030</v>
          </cell>
          <cell r="B20625" t="str">
            <v>Rimozione di pavimenti in lastre di pietra naturale, più eventuale malta di allettamento, di qualsiasi dimensione.Compreso cernita e accatastamento nell'ambito del cantiere dei materiali da recuperare, movimentazione, carico e trasporto delle macerie a discarica e/o a stoccaggio; opere di protezione e segnaletica. In orario normale, per gli spessori:</v>
          </cell>
          <cell r="C20625"/>
          <cell r="D20625"/>
        </row>
        <row r="20626">
          <cell r="A20626" t="str">
            <v>1U.04.020.0030.a</v>
          </cell>
          <cell r="B20626" t="str">
            <v>- fino a 6 cm più malta allettamento</v>
          </cell>
          <cell r="C20626" t="str">
            <v>m²</v>
          </cell>
          <cell r="D20626">
            <v>11.92</v>
          </cell>
        </row>
        <row r="20627">
          <cell r="A20627" t="str">
            <v>1U.04.020.0030.b</v>
          </cell>
          <cell r="B20627" t="str">
            <v>- da 6,1 a 9 cm più malta allettamento</v>
          </cell>
          <cell r="C20627" t="str">
            <v>m²</v>
          </cell>
          <cell r="D20627">
            <v>14.17</v>
          </cell>
        </row>
        <row r="20628">
          <cell r="A20628" t="str">
            <v>1U.04.020.0030.c</v>
          </cell>
          <cell r="B20628" t="str">
            <v>- da 9,1 a 12 cm più malta allettamento</v>
          </cell>
          <cell r="C20628" t="str">
            <v>m²</v>
          </cell>
          <cell r="D20628">
            <v>16.829999999999998</v>
          </cell>
        </row>
        <row r="20629">
          <cell r="A20629" t="str">
            <v>1U.04.020.0030.d</v>
          </cell>
          <cell r="B20629" t="str">
            <v>- oltre 12,1 cm più malta allettamento</v>
          </cell>
          <cell r="C20629" t="str">
            <v>m²</v>
          </cell>
          <cell r="D20629">
            <v>19.03</v>
          </cell>
        </row>
        <row r="20630">
          <cell r="A20630" t="str">
            <v>1U.04.020.0040</v>
          </cell>
          <cell r="B20630" t="str">
            <v>Rimozione di pavimenti in lastre di pietra naturale e della eventuale malta di allettamento, di qualsiasi dimensione. Compreso cernita, accatastamento carico e trasporto a deposito dei materiali da recuperare; movimentazione, carico e trasporto delle macerie a discarica e/o a stoccaggio; opere di protezione e segnaletica. In orario normale, per gli spessori:</v>
          </cell>
          <cell r="C20630"/>
          <cell r="D20630"/>
        </row>
        <row r="20631">
          <cell r="A20631" t="str">
            <v>1U.04.020.0040.a</v>
          </cell>
          <cell r="B20631" t="str">
            <v>- fino a 6 cm più malta allettamento</v>
          </cell>
          <cell r="C20631" t="str">
            <v>m²</v>
          </cell>
          <cell r="D20631">
            <v>14.49</v>
          </cell>
        </row>
        <row r="20632">
          <cell r="A20632" t="str">
            <v>1U.04.020.0040.b</v>
          </cell>
          <cell r="B20632" t="str">
            <v>- da 6,1 a 9 cm più malta allettamento</v>
          </cell>
          <cell r="C20632" t="str">
            <v>m²</v>
          </cell>
          <cell r="D20632">
            <v>17.3</v>
          </cell>
        </row>
        <row r="20633">
          <cell r="A20633" t="str">
            <v>1U.04.020.0040.c</v>
          </cell>
          <cell r="B20633" t="str">
            <v>- da 9,1 a 12 cm più malta allettamento</v>
          </cell>
          <cell r="C20633" t="str">
            <v>m²</v>
          </cell>
          <cell r="D20633">
            <v>19.920000000000002</v>
          </cell>
        </row>
        <row r="20634">
          <cell r="A20634" t="str">
            <v>1U.04.020.0040.d</v>
          </cell>
          <cell r="B20634" t="str">
            <v>- oltre 12,1 cm più malta allettamento</v>
          </cell>
          <cell r="C20634" t="str">
            <v>m²</v>
          </cell>
          <cell r="D20634">
            <v>22.59</v>
          </cell>
        </row>
        <row r="20635">
          <cell r="A20635" t="str">
            <v>1U.04.020.0050</v>
          </cell>
          <cell r="B20635" t="str">
            <v>Disfacimento di pavimenti in ciottoli e del relativo sottofondo in sabbia.</v>
          </cell>
          <cell r="C20635" t="str">
            <v>m²</v>
          </cell>
          <cell r="D20635">
            <v>7.65</v>
          </cell>
        </row>
        <row r="20636">
          <cell r="A20636" t="str">
            <v>1U.04.020.0060</v>
          </cell>
          <cell r="B20636" t="str">
            <v>Disfacimento di pavimenti in ciottoli, coperti da tappeto bituminoso, e del relativo sottofondo in sabbia. Compresa cernita e accatastamento nell'ambito del cantiere dei materiali da recuperare, movimentazione, carico e trasporto delle macerie a discarica e/o a stoccaggio; opere di protezione e segnaletica. In orario normale.</v>
          </cell>
          <cell r="C20636" t="str">
            <v>m²</v>
          </cell>
          <cell r="D20636">
            <v>9.5399999999999991</v>
          </cell>
        </row>
        <row r="20637">
          <cell r="A20637" t="str">
            <v>1U.04.020.0100</v>
          </cell>
          <cell r="B20637" t="str">
            <v>Rimozione, in zona periferica, di pavimentazione in cubetti, con giunti sigillati oppure no, di qualsiasi dimensione.Compreso cernita e accatastamento nell'ambito del cantiere dei materiali da recuperare, movimentazione, carico e trasporto delle macerie a discarica e/o a stoccaggio; opere di protezione e segnaletica. In orario normale:</v>
          </cell>
          <cell r="C20637"/>
          <cell r="D20637"/>
        </row>
        <row r="20638">
          <cell r="A20638" t="str">
            <v>1U.04.020.0100.a</v>
          </cell>
          <cell r="B20638" t="str">
            <v>- in sede stradale</v>
          </cell>
          <cell r="C20638" t="str">
            <v>m²</v>
          </cell>
          <cell r="D20638">
            <v>13.82</v>
          </cell>
        </row>
        <row r="20639">
          <cell r="A20639" t="str">
            <v>1U.04.020.0100.b</v>
          </cell>
          <cell r="B20639" t="str">
            <v>- in sede tram</v>
          </cell>
          <cell r="C20639" t="str">
            <v>m²</v>
          </cell>
          <cell r="D20639">
            <v>17.850000000000001</v>
          </cell>
        </row>
        <row r="20640">
          <cell r="A20640" t="str">
            <v>1U.04.020.0110</v>
          </cell>
          <cell r="B20640" t="str">
            <v>Rimozione, in zona centrale, di pavimentazione in cubetti, con giunti sigillati oppure no, di qualsiasi dimensione. Compreso cernita e accatastamento nell'ambito del cantiere dei materiali da recuperare, movimentazione, carico e trasporto delle macerie a discarica e/o a stoccaggio; opere di protezione e segnaletica. In orario normale:</v>
          </cell>
          <cell r="C20640"/>
          <cell r="D20640"/>
        </row>
        <row r="20641">
          <cell r="A20641" t="str">
            <v>1U.04.020.0110.a</v>
          </cell>
          <cell r="B20641" t="str">
            <v>- in sede stradale</v>
          </cell>
          <cell r="C20641" t="str">
            <v>m²</v>
          </cell>
          <cell r="D20641">
            <v>15.16</v>
          </cell>
        </row>
        <row r="20642">
          <cell r="A20642" t="str">
            <v>1U.04.020.0110.b</v>
          </cell>
          <cell r="B20642" t="str">
            <v>- in sede tram</v>
          </cell>
          <cell r="C20642" t="str">
            <v>m²</v>
          </cell>
          <cell r="D20642">
            <v>21.9</v>
          </cell>
        </row>
        <row r="20643">
          <cell r="A20643" t="str">
            <v>1U.04.020.0150</v>
          </cell>
          <cell r="B20643" t="str">
            <v>Rimozione cordonatura in pietra naturale tipo A (sez. cm 40-45x25) e del relativo letto di posa, compresa la necessaria pavimentazione adiacente. Compreso cernita e accatastamento nell'ambito del cantiere dei materiali da recuperare, movimentazione, carico e trasporto delle macerie a discarica e/o a stoccaggio; opere di protezione e segnaletica. In orario normale.</v>
          </cell>
          <cell r="C20643" t="str">
            <v>m</v>
          </cell>
          <cell r="D20643">
            <v>15.26</v>
          </cell>
        </row>
        <row r="20644">
          <cell r="A20644" t="str">
            <v>1U.04.020.0160</v>
          </cell>
          <cell r="B20644" t="str">
            <v>Rimozione cordonatura in pietra naturale tipo B (sez. cm 30-35x25) e tipo C (sez. cm 20-25x25) e del relativo letto di posa, compresa la necessaria pavimentazione adiacente. Compreso cernita e accatastamento nell'ambito del cantiere dei materiali da recuperare, movimentazione, carico e trasporto delle macerie a discarica e/o a stoccaggio; opere di protezione e segnaletica. In orario normale.</v>
          </cell>
          <cell r="C20644" t="str">
            <v>m</v>
          </cell>
          <cell r="D20644">
            <v>13.39</v>
          </cell>
        </row>
        <row r="20645">
          <cell r="A20645" t="str">
            <v>1U.04.020.0170</v>
          </cell>
          <cell r="B20645" t="str">
            <v>Rimozione cordonatura in pietra naturale tipo D (sez. cm 15-20,4x27), tipo E (sez. cm 15-19x25-27), tipo F (sez. cm 12x25), tipo G (sez. cm 15x25) e del relativo letto di posa, compresa la necessaria pavimentazione adiacente. Compreso cernita e accatastamento nell'ambito del cantiere dei materiali da recuperare, movimentazione, carico e trasporto delle macerie a discarica e/o a stoccaggio; opere di protezione e segnaletica. In orario normale.</v>
          </cell>
          <cell r="C20645" t="str">
            <v>m</v>
          </cell>
          <cell r="D20645">
            <v>12.24</v>
          </cell>
        </row>
        <row r="20646">
          <cell r="A20646" t="str">
            <v>1U.04.020.0200</v>
          </cell>
          <cell r="B20646" t="str">
            <v>Rimozione di risvolte in masselli di granito per accessi carrai, spessore 20 - 25 cm, compreso lo scavo laterale necessario per la rimozione. Compreso cernita e accatastamento nell'ambito del cantiere dei materiali da recuperare, movimentazione, carico e trasporto delle macerie a discarica e/o a stoccaggio; opere di protezione e segnaletica. In orario normale.</v>
          </cell>
          <cell r="C20646"/>
          <cell r="D20646"/>
        </row>
        <row r="20647">
          <cell r="A20647" t="str">
            <v>1U.04.020.0200.a</v>
          </cell>
          <cell r="B20647" t="str">
            <v>- dimensioni 40 x 40 cm</v>
          </cell>
          <cell r="C20647" t="str">
            <v>cad</v>
          </cell>
          <cell r="D20647">
            <v>13.4</v>
          </cell>
        </row>
        <row r="20648">
          <cell r="A20648" t="str">
            <v>1U.04.020.0200.b</v>
          </cell>
          <cell r="B20648" t="str">
            <v>- dimensioni 50 x 50 cm</v>
          </cell>
          <cell r="C20648" t="str">
            <v>cad</v>
          </cell>
          <cell r="D20648">
            <v>15.37</v>
          </cell>
        </row>
        <row r="20649">
          <cell r="A20649" t="str">
            <v>1U.04.020.0200.c</v>
          </cell>
          <cell r="B20649" t="str">
            <v>- dimensioni 60 x 60 cm</v>
          </cell>
          <cell r="C20649" t="str">
            <v>cad</v>
          </cell>
          <cell r="D20649">
            <v>17.53</v>
          </cell>
        </row>
        <row r="20650">
          <cell r="A20650" t="str">
            <v>1U.04.020.0250</v>
          </cell>
          <cell r="B20650" t="str">
            <v>Rimozione cordoni in conglomerato cementizio e del relativo rinfianco in calcestruzzo. Compresa movimentazione carico e trasporto delle macerie a discarica e/o a stoccaggio; opere di protezione e segnaletica. In orario normale</v>
          </cell>
          <cell r="C20650" t="str">
            <v>m</v>
          </cell>
          <cell r="D20650">
            <v>7.39</v>
          </cell>
        </row>
        <row r="20651">
          <cell r="A20651" t="str">
            <v>1U.04.020.0260</v>
          </cell>
          <cell r="B20651" t="str">
            <v>Rimozione di sigillatura esistente tra la pavimentazione, eseguita con attrezzatura idonea anche con l'ausilio di fiamma fino alla definitiva eliminazione. Compreso il carico ed il trasporto alle discariche autorizzate.</v>
          </cell>
          <cell r="C20651"/>
          <cell r="D20651"/>
        </row>
        <row r="20652">
          <cell r="A20652" t="str">
            <v>1U.04.020.0260.a</v>
          </cell>
          <cell r="B20652" t="str">
            <v>- in masselli di granito</v>
          </cell>
          <cell r="C20652" t="str">
            <v>m²</v>
          </cell>
          <cell r="D20652">
            <v>3.89</v>
          </cell>
        </row>
        <row r="20653">
          <cell r="A20653" t="str">
            <v>1U.04.020.0260.b</v>
          </cell>
          <cell r="B20653" t="str">
            <v>- in cubetti di porfido</v>
          </cell>
          <cell r="C20653" t="str">
            <v>m²</v>
          </cell>
          <cell r="D20653">
            <v>10.3</v>
          </cell>
        </row>
        <row r="20654">
          <cell r="A20654" t="str">
            <v>1U.04.020.0260.c</v>
          </cell>
          <cell r="B20654" t="str">
            <v>- in getto/lastre di calcestruzzo</v>
          </cell>
          <cell r="C20654" t="str">
            <v>m</v>
          </cell>
          <cell r="D20654">
            <v>1.44</v>
          </cell>
        </row>
        <row r="20655">
          <cell r="A20655" t="str">
            <v>1U.04.030</v>
          </cell>
          <cell r="B20655" t="str">
            <v>RIMOZIONE BARRIERE STRADALI</v>
          </cell>
          <cell r="C20655"/>
          <cell r="D20655"/>
        </row>
        <row r="20656">
          <cell r="A20656" t="str">
            <v>1U.04.030.0010</v>
          </cell>
          <cell r="B20656" t="str">
            <v>Rimozione di barriera elastica di qualunque classe, compreso smontaggio, demolizione dei basamenti, ripristino delle sedi, movimentazione carico e trasporto delle macerie a discarica e/o a stoccaggio; opere di protezione e segnaletica. In orario normale:</v>
          </cell>
          <cell r="C20656" t="str">
            <v>m</v>
          </cell>
          <cell r="D20656">
            <v>17.28</v>
          </cell>
        </row>
        <row r="20657">
          <cell r="A20657" t="str">
            <v>1U.04.030.0020</v>
          </cell>
          <cell r="B20657" t="str">
            <v>Riparazione di barriera elastica con sostituzione delle fasce danneggiate, messa in quota dei montanti, allineamenti. Compresa la fornitura delle fasce di tipo uguale a quelle esistenti, gli accessori di fissaggio, le demolizioni e rifacimenti delle parti murarie, la movimentazione carico e trasporto delle macerie a discarica e/o a stoccaggio; opere di protezione e segnaletica. In orario normale:</v>
          </cell>
          <cell r="C20657" t="str">
            <v>m</v>
          </cell>
          <cell r="D20657">
            <v>110.29</v>
          </cell>
        </row>
        <row r="20658">
          <cell r="A20658" t="str">
            <v>1U.04.040</v>
          </cell>
          <cell r="B20658" t="str">
            <v>RIMOZIONE ARREDI</v>
          </cell>
          <cell r="C20658"/>
          <cell r="D20658"/>
        </row>
        <row r="20659">
          <cell r="A20659" t="str">
            <v>1U.04.040.0010</v>
          </cell>
          <cell r="B20659" t="str">
            <v>Rimozione di paracarri in pietra naturale di qualsiasi tipo. Compreso lo scavo, la demolizione del rinfianco, la fornitura e posa di ghiaia o di mista per il riempimento dello scavo, il carico, trasporto e scarico ai depositi comunali dei manufatti riutilizzabili, la movimentazione carico e trasporto delle macerie a discarica e/o a stoccaggio; opere di protezione e segnaletica. In orario normale:</v>
          </cell>
          <cell r="C20659" t="str">
            <v>cad</v>
          </cell>
          <cell r="D20659">
            <v>25.07</v>
          </cell>
        </row>
        <row r="20660">
          <cell r="A20660" t="str">
            <v>1U.04.040.0020</v>
          </cell>
          <cell r="B20660" t="str">
            <v>Rimozione di segnalimiti, dissuasori e paletti di qualsiasi natura e dimensione. Compreso lo scavo, la demolizione del rinfianco, la fornitura e posa di ghiaia o di mista per il riempimento dello scavo, il carico e trasporto e scarico dei manufatti riutilizzabili ai depositi comunali, la movimentazione carico e trasporto delle macerie a discarica e/o a stoccaggio; opere di protezione e segnaletica. In orario normale:</v>
          </cell>
          <cell r="C20660" t="str">
            <v>cad</v>
          </cell>
          <cell r="D20660">
            <v>19.309999999999999</v>
          </cell>
        </row>
        <row r="20661">
          <cell r="A20661" t="str">
            <v>1U.04.040.0030</v>
          </cell>
          <cell r="B20661" t="str">
            <v>Rimozione di archetti metallici ad U rovescia di qualsiasi dimensione e dei relativi basamenti. Compreso il carico, trasporto a deposito comunale dei manufatti riutilizzabili, il ripristino della pavimentazione, la movimentazione carico e trasporto delle macerie a discarica e/o a stoccaggio; opere di protezione e segnaletica. In orario normale:</v>
          </cell>
          <cell r="C20661" t="str">
            <v>cad</v>
          </cell>
          <cell r="D20661">
            <v>17.03</v>
          </cell>
        </row>
        <row r="20662">
          <cell r="A20662" t="str">
            <v>1U.04.040.0040</v>
          </cell>
          <cell r="B20662" t="str">
            <v>Rimozione di transenne in profilati di ferro e dei relativi basamenti, sia rettilinee che in curva, di qualsiasi tipo e dimensione. Compreso il carico e trasporto a deposito comunale dei manufatti riutilizzabili, il ripristino della pavimentazione, la movimentazione carico e trasporto delle macerie a discarica e/o a stoccaggio; opere di protezione e segnaletica. In orario normale:</v>
          </cell>
          <cell r="C20662" t="str">
            <v>m</v>
          </cell>
          <cell r="D20662">
            <v>20.309999999999999</v>
          </cell>
        </row>
        <row r="20663">
          <cell r="A20663" t="str">
            <v>1U.04.040.0050</v>
          </cell>
          <cell r="B20663" t="str">
            <v>Rimozione di rastrelliere per deposito biciclette e dei relativi basamenti.</v>
          </cell>
          <cell r="C20663" t="str">
            <v>cad</v>
          </cell>
          <cell r="D20663">
            <v>22.99</v>
          </cell>
        </row>
        <row r="20664">
          <cell r="A20664" t="str">
            <v>1U.04.040.0060</v>
          </cell>
          <cell r="B20664" t="str">
            <v>Rimozione di fioriera e del relativo cartello pubblicitario, di qualsiasi natura e dimensione, compreso carico e trasporto a deposito comunale dei materiali da riutilizzare, la movimentazione carico e trasporto delle macerie a discarica e/o a stoccaggio; opere di protezione e segnaletica. In orario normale.</v>
          </cell>
          <cell r="C20664" t="str">
            <v>cad</v>
          </cell>
          <cell r="D20664">
            <v>60.29</v>
          </cell>
        </row>
        <row r="20665">
          <cell r="A20665" t="str">
            <v>1U.04.040.0070</v>
          </cell>
          <cell r="B20665" t="str">
            <v>Rimozione di cartelli, quadri pubblicitari di qualsiasi natura e dimensione e dei relativi supporti, compreso carico, trasporto e scarico ai depositi comunali dei materiali da riutilizzare, la movimentazione carico e trasporto delle macerie a discarica e/o a stoccaggio; opere di protezione e segnaletica. In orario normale.</v>
          </cell>
          <cell r="C20665" t="str">
            <v>m²</v>
          </cell>
          <cell r="D20665">
            <v>24.2</v>
          </cell>
        </row>
        <row r="20666">
          <cell r="A20666" t="str">
            <v>1U.04.040.0080</v>
          </cell>
          <cell r="B20666" t="str">
            <v>Rimozione di pozzetti di tabelloni elettorali e dei relativi rinfianchi. Compreso il ripristino della pavimentazione, il carico e trasporto a deposito comunale dei manufatti riutilizzabili, la movimentazione carico e trasporto delle macerie a discarica e/o a stoccaggio; opere di protezione e segnaletica. In orario normale.</v>
          </cell>
          <cell r="C20666" t="str">
            <v>cad</v>
          </cell>
          <cell r="D20666">
            <v>17.88</v>
          </cell>
        </row>
        <row r="20667">
          <cell r="A20667" t="str">
            <v>1U.04.050</v>
          </cell>
          <cell r="B20667" t="str">
            <v>RIMOZIONE CHIUSINI - POZZETTI</v>
          </cell>
          <cell r="C20667"/>
          <cell r="D20667"/>
        </row>
        <row r="20668">
          <cell r="A20668" t="str">
            <v>1U.04.050.0010</v>
          </cell>
          <cell r="B20668" t="str">
            <v>Rimozione di chiusini in cemento e del relativo telaio, compresa la movimentazione carico e trasporto delle macerie a discarica e/o a stoccaggio; opere di protezione e segnaletica. In orario normale.</v>
          </cell>
          <cell r="C20668" t="str">
            <v>cad</v>
          </cell>
          <cell r="D20668">
            <v>16.760000000000002</v>
          </cell>
        </row>
        <row r="20669">
          <cell r="A20669" t="str">
            <v>1U.04.050.0020</v>
          </cell>
          <cell r="B20669" t="str">
            <v>Rimozione di chiusini in ghisa, griglie, botole e dei relativi telai in ferro, comprese opere di protezione e segnaletica. In orario normale:</v>
          </cell>
          <cell r="C20669"/>
          <cell r="D20669"/>
        </row>
        <row r="20670">
          <cell r="A20670" t="str">
            <v>1U.04.050.0020.a</v>
          </cell>
          <cell r="B20670" t="str">
            <v>- con deposito nell'ambito del cantiere dei materiali riutilizzabili, compresa la movimentazione carico e trasporto delle macerie a discarica e/o a stoccaggio;</v>
          </cell>
          <cell r="C20670" t="str">
            <v>cad</v>
          </cell>
          <cell r="D20670">
            <v>29.68</v>
          </cell>
        </row>
        <row r="20671">
          <cell r="A20671" t="str">
            <v>1U.04.050.0020.b</v>
          </cell>
          <cell r="B20671" t="str">
            <v>- con trasporto a deposito comunale dei materiali riutilizzabili, compresa la movimentazione carico e trasporto delle macerie a discarica e/o a stoccaggio.</v>
          </cell>
          <cell r="C20671" t="str">
            <v>cad</v>
          </cell>
          <cell r="D20671">
            <v>31.78</v>
          </cell>
        </row>
        <row r="20672">
          <cell r="A20672" t="str">
            <v>1U.04.050.0030</v>
          </cell>
          <cell r="B20672" t="str">
            <v>Rimozione di elementi di pozzetti in conglomerato cementizio di qualsiasi dimensione. Compresa l'intercettazione dei condotti di afflusso, la movimentazione, carico e trasporto delle macerie a discarica e/o a stoccaggio; opere di protezione e segnaletica. Esclusi disfacimenti di pavimenti, scavi. Per ogni anello.</v>
          </cell>
          <cell r="C20672" t="str">
            <v>cad</v>
          </cell>
          <cell r="D20672">
            <v>7.11</v>
          </cell>
        </row>
        <row r="20673">
          <cell r="A20673" t="str">
            <v>1U.04.050.0100</v>
          </cell>
          <cell r="B20673" t="str">
            <v>Rimozione di scivolo prefabbricato in calcestruzzo per abbattimento barriere architettoniche, del relativo letto di posa e pavimentazione adiacente. Compreso carico e trasporto a deposito comunale dei materiali da riutilizzare, la movimentazione, carico e trasporto delle macerie a discarica e/o a stoccaggio; opere di protezione e segnaletica. In orario normale.</v>
          </cell>
          <cell r="C20673" t="str">
            <v>m²</v>
          </cell>
          <cell r="D20673">
            <v>43.57</v>
          </cell>
        </row>
        <row r="20674">
          <cell r="A20674" t="str">
            <v>1U.04.110</v>
          </cell>
          <cell r="B20674" t="str">
            <v>MASSICCIATE - SOTTOFONDI - RINFORZI E DRENAGGI</v>
          </cell>
          <cell r="C20674"/>
          <cell r="D20674"/>
        </row>
        <row r="20675">
          <cell r="A20675" t="str">
            <v>1U.04.110.0010</v>
          </cell>
          <cell r="B20675" t="str">
            <v>Preparazione del piano di posa dei rilevati, compreso lo scavo di scoticamento per una profondità media di cm 20, previo taglio di alberi e cespugli, estirpazione ceppaie, carico, trasporto alle discariche autorizzate o di reimpiego delle materie di risulta, anche con eventuale deposito e ripresa; fornitura dei materiali necessari alla realizzazione dell'opera, comprensiva di trasporto fino a km 5 dal luogo di estrazione, compattamento del fondo dello scavo fino a raggiungere la densità prescritta; riempimento dello scavo e compattamento dei materiali impiegati, fino a raggiungere le quote del terreno preesistente ed il compattamento prescritto, compreso ogni onere:</v>
          </cell>
          <cell r="C20675"/>
          <cell r="D20675"/>
        </row>
        <row r="20676">
          <cell r="A20676" t="str">
            <v>1U.04.110.0010.a</v>
          </cell>
          <cell r="B20676" t="str">
            <v>- con fornitura di materiali idonei per la formazione di rilevati appartenenti ai gruppi A1, A2-4, A2-5, A3</v>
          </cell>
          <cell r="C20676" t="str">
            <v>m²</v>
          </cell>
          <cell r="D20676">
            <v>2.85</v>
          </cell>
        </row>
        <row r="20677">
          <cell r="A20677" t="str">
            <v>1U.04.110.0010.b</v>
          </cell>
          <cell r="B20677" t="str">
            <v>- con l'impiego di materiali provenienti dagli scavi, appartenenti ai gruppi A1, A2-4, A2-5, A3</v>
          </cell>
          <cell r="C20677" t="str">
            <v>m²</v>
          </cell>
          <cell r="D20677">
            <v>1.1399999999999999</v>
          </cell>
        </row>
        <row r="20678">
          <cell r="A20678" t="str">
            <v>1U.04.110.0020</v>
          </cell>
          <cell r="B20678" t="str">
            <v>Preparazione con compattazione del piano di posa per appoggio di rilevati, anche stradali, con taglio di alberi e cespugli, estirpazione ceppaie, carico, trasporto alle discariche autorizzate o di reimpiego delle materie di risulta, su strati superficiali di terreno tipo A1, A2-4, A2-5, A3 per i quali non è necessario sostituire lo strato superficiale, compreso eventuale materiale di conguaglio:</v>
          </cell>
          <cell r="C20678"/>
          <cell r="D20678"/>
        </row>
        <row r="20679">
          <cell r="A20679" t="str">
            <v>1U.04.110.0020.a</v>
          </cell>
          <cell r="B20679" t="str">
            <v>- con l'impiego di materiali provenienti dagli scavi, appartenenti ai gruppi A1, A2-4, A2-5, A3</v>
          </cell>
          <cell r="C20679" t="str">
            <v>m²</v>
          </cell>
          <cell r="D20679">
            <v>1.1399999999999999</v>
          </cell>
        </row>
        <row r="20680">
          <cell r="A20680" t="str">
            <v>1U.04.110.0020.b</v>
          </cell>
          <cell r="B20680" t="str">
            <v>- su strati di terreno A4, A5, A2-6, A2-7, senza asportazione o sostituzione, ma con eventuale correzione dei materiali in sito per una profondità di cm 20, con terreni aridi da contabilizzare a parte.</v>
          </cell>
          <cell r="C20680" t="str">
            <v>m²</v>
          </cell>
          <cell r="D20680">
            <v>2.08</v>
          </cell>
        </row>
        <row r="20681">
          <cell r="A20681" t="str">
            <v>1U.04.110.0030</v>
          </cell>
          <cell r="B20681" t="str">
            <v>Scavo di preparazione del piano di posa di nuovi rilevati su scarpate esistenti, attraverso la gradonatura profonda delle scarpate con scavo di sbancamento in materie di qualsiasi natura e consistenza, gradonatura da estendere per uno spessore medio non inferiore a m 0,80; compreso l'onere della formazione dei gradoni ad inclinazione verso l'interno del rilevato, a spigoli netti, di profondità massima non inferiore a m 1,30, e minima non inferiore a m 0,30, compreso ogni onere elencato per gli scavi di sbancamento; compresa la fornitura e posa di materiale da cava di tipo idoneo per la formazione del rilevato stradale, la sua stesa e compattazione ed ogni altro onere. Misurato a superficie effettiva della scarpata lungo il piano inclinato.</v>
          </cell>
          <cell r="C20681" t="str">
            <v>m²</v>
          </cell>
          <cell r="D20681">
            <v>12.57</v>
          </cell>
        </row>
        <row r="20682">
          <cell r="A20682" t="str">
            <v>1U.04.110.0040</v>
          </cell>
          <cell r="B20682" t="str">
            <v>Compattazione del piano di posa della fondazione stradale, nei tratti in trincea, fino a raggiungere in ogni punto un valore della densità non minore del 95% di quella massima della prova AASHO modificata, ed un valore del modulo di compressibilità ME non minore di 50 N/mm², compresi gli eventuali inumidimenti o essicamenti necessari nei tratti in trincea:</v>
          </cell>
          <cell r="C20682"/>
          <cell r="D20682"/>
        </row>
        <row r="20683">
          <cell r="A20683" t="str">
            <v>1U.04.110.0040.a</v>
          </cell>
          <cell r="B20683" t="str">
            <v>- su terreni appartenenti ai gruppi A1, A2-4, A2-5, A3</v>
          </cell>
          <cell r="C20683" t="str">
            <v>100 m²</v>
          </cell>
          <cell r="D20683">
            <v>20.77</v>
          </cell>
        </row>
        <row r="20684">
          <cell r="A20684" t="str">
            <v>1U.04.110.0040.b</v>
          </cell>
          <cell r="B20684" t="str">
            <v>- su strati di terreno A4, A5, A2-6, A2-7, senza asportazione o sostituzione, ma con eventuale correzione dei materiali in sito per una profondità di cm 20, con terreni aridi da contabilizzare a parte.</v>
          </cell>
          <cell r="C20684" t="str">
            <v>m²</v>
          </cell>
          <cell r="D20684">
            <v>1.6</v>
          </cell>
        </row>
        <row r="20685">
          <cell r="A20685" t="str">
            <v>1U.04.110.0050</v>
          </cell>
          <cell r="B20685" t="str">
            <v>Sistemazione in rilevato od in riempimento di materiali idonei provenienti anche dagli scavi, compreso il compattamento a strati fino a raggiungere le densità prescritte, compreso l'eventuale inumidimento, la sagomatura e la profilatura dei cigli delle banchine e delle scarpate rivestite con terre vegetali, esclusa la fornitura del materiale da compensare con l'apposita voce di elenco:</v>
          </cell>
          <cell r="C20685"/>
          <cell r="D20685"/>
        </row>
        <row r="20686">
          <cell r="A20686" t="str">
            <v>1U.04.110.0050.a</v>
          </cell>
          <cell r="B20686" t="str">
            <v>- appartenenti ai gruppi A1, A2-4, A2-5, A3, ovvero di frantumati di roccia o smarino di galleria</v>
          </cell>
          <cell r="C20686" t="str">
            <v>m³</v>
          </cell>
          <cell r="D20686">
            <v>1.9</v>
          </cell>
        </row>
        <row r="20687">
          <cell r="A20687" t="str">
            <v>1U.04.110.0050.b</v>
          </cell>
          <cell r="B20687" t="str">
            <v>- per materiali appartenenti ai gruppi A2-6, A2-7</v>
          </cell>
          <cell r="C20687" t="str">
            <v>m³</v>
          </cell>
          <cell r="D20687">
            <v>2.29</v>
          </cell>
        </row>
        <row r="20688">
          <cell r="A20688" t="str">
            <v>1U.04.110.0060</v>
          </cell>
          <cell r="B20688" t="str">
            <v>Sovrapprezzo alla sistemazione in rilevato di miscele terrose da stabilizzare a cemento o calce, anche in zone limitate del rilevato ed in prossimità delle spalle dei manufatti, realizzata previa opportuna miscelazione con qualsiasi mezzo dei leganti (calce e/o cemento) con le terre da stabilizzare in sito, compreso l'onere della fornitura del legante da dosare, secondo le esigenze di stabilizzazione, in quantità secche comprese tra i 40 ed i 100 kg/m³ finito, ed ogni altro onere per la completa posa in opera del materiale stabilizzato.</v>
          </cell>
          <cell r="C20688" t="str">
            <v>m³</v>
          </cell>
          <cell r="D20688">
            <v>15.59</v>
          </cell>
        </row>
        <row r="20689">
          <cell r="A20689" t="str">
            <v>1U.04.110.0070</v>
          </cell>
          <cell r="B20689" t="str">
            <v>Fornitura e posa in opera, al di sotto dei rilevati o della sovrastruttura, di materiali aventi funzione di filtro per i terreni sottostanti, disposti su una granulometria da porre in relazione con quella dello strato nei confronti del quale disporsi a protezione secondo la regola del Terzaghi per D.85% - D.15%, compreso ogni onere di fornitura da qualsiasi distanza, la vagliatura per ottenere la necessaria granulometria, la stesa a superfici piane e livellate, il compattamento meccanico secondo le norme per i rilevati, ed ogni altro magistero.</v>
          </cell>
          <cell r="C20689" t="str">
            <v>m³</v>
          </cell>
          <cell r="D20689">
            <v>15.11</v>
          </cell>
        </row>
        <row r="20690">
          <cell r="A20690" t="str">
            <v>1U.04.110.0080</v>
          </cell>
          <cell r="B20690" t="str">
            <v>Sistemazione in rilevato od in riempimento di cavi od a precarica di rilevati, senza compattamento meccanico di materiali di ogni categoria, esclusi solo quelli appartenenti ai gruppi A.7 ed A.8, sia provenienti dalle cave di prestito che dagli scavi, deposti in strati di densità uniforme, compreso gli oneri eventuali di allontanamento od accantonamento del materiale inidoneo (elementi oltre dimensione, terreno ed elementi vegetali ecc.) ed ogni altro onere:</v>
          </cell>
          <cell r="C20690"/>
          <cell r="D20690"/>
        </row>
        <row r="20691">
          <cell r="A20691" t="str">
            <v>1U.04.110.0080.a</v>
          </cell>
          <cell r="B20691" t="str">
            <v>- solo stesa strati</v>
          </cell>
          <cell r="C20691" t="str">
            <v>m³</v>
          </cell>
          <cell r="D20691">
            <v>0.99</v>
          </cell>
        </row>
        <row r="20692">
          <cell r="A20692" t="str">
            <v>1U.04.110.0080.b</v>
          </cell>
          <cell r="B20692" t="str">
            <v>- stesa strati, configurazione delle scarpate e profilatura dei cigli</v>
          </cell>
          <cell r="C20692" t="str">
            <v>m³</v>
          </cell>
          <cell r="D20692">
            <v>1.27</v>
          </cell>
        </row>
        <row r="20693">
          <cell r="A20693" t="str">
            <v>1U.04.110.0090</v>
          </cell>
          <cell r="B20693" t="str">
            <v>Fornitura e stesa di terreno vegetale per formazione aiuole verde e per rivestimento scarpate in trincea, proveniente sia da depositi di proprietà dell'amministrazione che direttamente fornito dall'impresa da qualsiasi distanza, pronto per la stesa anche in scarpata. Il terreno vegetale potrà provenire dagli scavi di scoticamento, qualora non sia stato possibile il diretto trasferimento dallo scavo al sito di collocazione definitiva:</v>
          </cell>
          <cell r="C20693"/>
          <cell r="D20693"/>
        </row>
        <row r="20694">
          <cell r="A20694" t="str">
            <v>1U.04.110.0090.a</v>
          </cell>
          <cell r="B20694" t="str">
            <v>- terreno vegetale fornito dall'impresa</v>
          </cell>
          <cell r="C20694" t="str">
            <v>m³</v>
          </cell>
          <cell r="D20694">
            <v>22.95</v>
          </cell>
        </row>
        <row r="20695">
          <cell r="A20695" t="str">
            <v>1U.04.110.0090.b</v>
          </cell>
          <cell r="B20695" t="str">
            <v>- terreno vegetale fornito dalla Amministrazione</v>
          </cell>
          <cell r="C20695" t="str">
            <v>m³</v>
          </cell>
          <cell r="D20695">
            <v>3.52</v>
          </cell>
        </row>
        <row r="20696">
          <cell r="A20696" t="str">
            <v>1U.04.110.0100</v>
          </cell>
          <cell r="B20696" t="str">
            <v>RINFORZO - DRENAGGIO</v>
          </cell>
          <cell r="C20696"/>
          <cell r="D20696"/>
        </row>
        <row r="20697">
          <cell r="A20697" t="str">
            <v>1U.04.110.0110</v>
          </cell>
          <cell r="B20697" t="str">
            <v>Fornitura e posa in opera di georete dreno-protettiva in Polietilene ad alta densità (HDPE), a maglia romboidale, accoppiata, per termosaldatura, ad un geotessile non tessuto in Polipropilene (PP) da 120 g/m², per la realizzazione di un geocomposito filtro-drenante, con caratteristiche:</v>
          </cell>
          <cell r="C20697"/>
          <cell r="D20697"/>
        </row>
        <row r="20698">
          <cell r="A20698" t="str">
            <v>1U.04.110.0110.a</v>
          </cell>
          <cell r="B20698" t="str">
            <v>- resistenza a trazione &gt; 10,5 kN/m; portata idraulica a 100 kPa non inferiore a 0,94 l/ m s.</v>
          </cell>
          <cell r="C20698" t="str">
            <v>m²</v>
          </cell>
          <cell r="D20698">
            <v>6.33</v>
          </cell>
        </row>
        <row r="20699">
          <cell r="A20699" t="str">
            <v>1U.04.110.0110.b</v>
          </cell>
          <cell r="B20699" t="str">
            <v>- resistenza a trazione &gt; 15 kN/m; portata idraulica a 100 kPa non inferiore a 1,00 l/ m s.</v>
          </cell>
          <cell r="C20699" t="str">
            <v>m²</v>
          </cell>
          <cell r="D20699">
            <v>8.3699999999999992</v>
          </cell>
        </row>
        <row r="20700">
          <cell r="A20700" t="str">
            <v>1U.04.110.0115</v>
          </cell>
          <cell r="B20700" t="str">
            <v>Fornitura e posa in opera di georete dreno-protettiva in Polietilene ad alta densità (HDPE), a maglia romboidale, accoppiata, per termosaldatura, a due geotessili non tessuti in Polipropilene (PP) da 120 g/m² e 140 g/m², per la realizzazione di un geocomposito filtro-drenante, con resistenza a trazione &gt;15,5 kN/m e peso complessivo non inferiore a 710 g/m²</v>
          </cell>
          <cell r="C20700"/>
          <cell r="D20700"/>
        </row>
        <row r="20701">
          <cell r="A20701" t="str">
            <v>1U.04.110.0115.a</v>
          </cell>
          <cell r="B20701" t="str">
            <v>- resistenza a trazione &gt;15,5 kN/m; portata idraulica a 100 kPa non inferiore a 0,39 l/m s.</v>
          </cell>
          <cell r="C20701" t="str">
            <v>m²</v>
          </cell>
          <cell r="D20701">
            <v>7.66</v>
          </cell>
        </row>
        <row r="20702">
          <cell r="A20702" t="str">
            <v>1U.04.110.0115.b</v>
          </cell>
          <cell r="B20702" t="str">
            <v>- resistenza a trazione &gt;18 kN/m; portata idraulica a 100 kPa non inferiore a 0,43 l/m s.</v>
          </cell>
          <cell r="C20702" t="str">
            <v>m²</v>
          </cell>
          <cell r="D20702">
            <v>10.29</v>
          </cell>
        </row>
        <row r="20703">
          <cell r="A20703" t="str">
            <v>1U.04.110.0120</v>
          </cell>
          <cell r="B20703" t="str">
            <v>Fornitura e posa in opera di georete dreno-protettiva in Polietilene ad alta densità (HDPE), a struttura tridimensionale a 3 ordini di fili paralleli, sovrapposti e incrociati, accoppiata, per termosaldatura, a due geotessili non tessuti in Polipropilene (PP) da 120 g/m² e 140 g/m², per la realizzazione di un geocomposito filtro-drenante, con caratteristiche:</v>
          </cell>
          <cell r="C20703"/>
          <cell r="D20703"/>
        </row>
        <row r="20704">
          <cell r="A20704" t="str">
            <v>1U.04.110.0120.a</v>
          </cell>
          <cell r="B20704" t="str">
            <v>- resistenza a trazione &gt; 20 kN/m; portata idraulica a 100 kPa non inferiore a 1,10 l/m s.</v>
          </cell>
          <cell r="C20704" t="str">
            <v>m²</v>
          </cell>
          <cell r="D20704">
            <v>10.18</v>
          </cell>
        </row>
        <row r="20705">
          <cell r="A20705" t="str">
            <v>1U.04.110.0120.b</v>
          </cell>
          <cell r="B20705" t="str">
            <v>- resistenza a trazione &gt; 25 kN/m; portata idraulica a 100 kPa non inferiore a 1,20 l/m s.</v>
          </cell>
          <cell r="C20705" t="str">
            <v>m²</v>
          </cell>
          <cell r="D20705">
            <v>12.36</v>
          </cell>
        </row>
        <row r="20706">
          <cell r="A20706" t="str">
            <v>1U.04.110.0120.c</v>
          </cell>
          <cell r="B20706" t="str">
            <v>- resistenza a trazione &gt; 28 kN/m; portata idraulica a 100 kPa non inferiore a 1,30 l/m s.</v>
          </cell>
          <cell r="C20706" t="str">
            <v>m²</v>
          </cell>
          <cell r="D20706">
            <v>14.87</v>
          </cell>
        </row>
        <row r="20707">
          <cell r="A20707" t="str">
            <v>1U.04.110.0125</v>
          </cell>
          <cell r="B20707" t="str">
            <v>Fornitura e posa in opera di una membrana impermeabile cuspidata in Polietilene ad alta densità (HDPE), con resistenza a trazione &gt; 17 kN/m, accoppiata per termosaldatura ad un geotessile non tessuto in Polipropilene (PP) da 180 g/m², per la realizzazione di un geocomposito filtro/dreno/impermeabile, del peso complessivo di 1400 g/m²</v>
          </cell>
          <cell r="C20707" t="str">
            <v>m²</v>
          </cell>
          <cell r="D20707">
            <v>14.42</v>
          </cell>
        </row>
        <row r="20708">
          <cell r="A20708" t="str">
            <v>1U.04.110.0130</v>
          </cell>
          <cell r="B20708" t="str">
            <v>Fornitura e posa in opera di geogriglia bi-orientata, realizzata in Polipropilene (PP) mediante estrusione continua senza successive saldature, costituita da struttura piana monolitica, con caratteristiche:</v>
          </cell>
          <cell r="C20708"/>
          <cell r="D20708"/>
        </row>
        <row r="20709">
          <cell r="A20709" t="str">
            <v>1U.04.110.0130.a</v>
          </cell>
          <cell r="B20709" t="str">
            <v>- resistenza massima a trazione &gt; 20 kN/m; peso complessivo non inferiore a 250 g/m²</v>
          </cell>
          <cell r="C20709" t="str">
            <v>m²</v>
          </cell>
          <cell r="D20709">
            <v>5.01</v>
          </cell>
        </row>
        <row r="20710">
          <cell r="A20710" t="str">
            <v>1U.04.110.0130.b</v>
          </cell>
          <cell r="B20710" t="str">
            <v>- resistenza massima a trazione &gt; 30 kN/m; peso complessivo non inferiore a 370 g/m²</v>
          </cell>
          <cell r="C20710" t="str">
            <v>m²</v>
          </cell>
          <cell r="D20710">
            <v>6.56</v>
          </cell>
        </row>
        <row r="20711">
          <cell r="A20711" t="str">
            <v>1U.04.110.0135</v>
          </cell>
          <cell r="B20711" t="str">
            <v>Fornitura e posa in opera di geogriglia bi-orientata multistrato, realizzata in Polipropilene (PP) mediante estrusione continua senza successive saldature, costituita da diversi strati di geogriglie, avvolti e cuciti insieme senza sovrapposizione nelle maglie, con resistenza massima a trazione &gt; 35kN/m in entrambe le direzioni e peso complessivo non inferiore a 315 g/m²</v>
          </cell>
          <cell r="C20711" t="str">
            <v>m²</v>
          </cell>
          <cell r="D20711">
            <v>6.77</v>
          </cell>
        </row>
        <row r="20712">
          <cell r="A20712" t="str">
            <v>1U.04.110.0140</v>
          </cell>
          <cell r="B20712" t="str">
            <v>Fornitura e posa in opera di geocomposito costituito da una geogriglia bi-orientata realizzata in Polipropilene (PP) mediante estrusione continua senza successive saldature, accoppiata per termosaldatura ad un geotessile in Polipropilene (PP) da 140 g/m², con caratteristiche:</v>
          </cell>
          <cell r="C20712"/>
          <cell r="D20712"/>
        </row>
        <row r="20713">
          <cell r="A20713" t="str">
            <v>1U.04.110.0140.a</v>
          </cell>
          <cell r="B20713" t="str">
            <v>- resistenza massima a trazione &gt; 20 kN/m; peso complessivo non inferiore a 410 g/m²</v>
          </cell>
          <cell r="C20713" t="str">
            <v>m²</v>
          </cell>
          <cell r="D20713">
            <v>6.55</v>
          </cell>
        </row>
        <row r="20714">
          <cell r="A20714" t="str">
            <v>1U.04.110.0140.b</v>
          </cell>
          <cell r="B20714" t="str">
            <v>- resistenza massima a trazione &gt; 30 kN/m; peso complessivo non inferiore a 560 g/m²</v>
          </cell>
          <cell r="C20714" t="str">
            <v>m²</v>
          </cell>
          <cell r="D20714">
            <v>8.58</v>
          </cell>
        </row>
        <row r="20715">
          <cell r="A20715" t="str">
            <v>1U.04.110.0145</v>
          </cell>
          <cell r="B20715" t="str">
            <v>Fornitura e posa in opera di geocomposito di spessore 2,5 mm (EN 1849-1), costituito da una geomembrana prefabbricata elastomerica auto termoadesiva antipumping per il rinforzo e la impermeabilizzazione di pavimentazione stradale da posare all’interfaccia tra strati di conglomerato bituminoso. L’adesione della geomembrana viene attivata dal calore dello strato superiore di conglomerato bituminoso steso a caldo, è a base di bitume distillato e polimeri elastomerici SBS, con armatura composita costituita da una geogriglia tessuta in fibra di vetro (maglia massima 12,5×12,5 mm) e tessuto non tessuto di poliestere ad alta resistenza, con faccia inferiore spalmata di un ulteriore strato di mescola autotermoadesiva protetta da film siliconato e faccia superiore ricoperta con un fine strato minerale, tranne una striscia laterale di sovrapposizione protetta da film siliconato. Resistenza alla compattazione del conglomerato bituminoso (EN 14692), impermeabilità dinamica ad una pressione di 500 kPa (EN 14694), resistenza a trazione L/T di 40 kN/m (EN 12311-1), allungamento a rottura L/T del 4% (EN 12311-1), resistenza allo scorrimento a 100°C (EN 1110), flessibilità a freddo di -25°C (EN 1109), resistenza al taglio su conglomerato misurata con prova ASTRA (UNI/TS 11214/2007) peak ≥0,30 MPa (T = 20°C; sforzo normale = 0,2 MPa), resistenza alla propagazione delle fessure di riflessione Anti-reflective Cracking Test (520 N a 30 °C ) &gt; 12.600 cicli, resistenza alla prova dinamica flessionale su 4 punti (4PB) superiore a 32600 cicli con carico di 0,8 kN, resistenza alla spellatura su lamina di acciaio (UEAtc technical guide) ≥120 N/5 cm. Giunzioni di testa e lateriali con impermeabilità dinamica ad una pressione di 500 kPa (EN 14694) e impermeabilità all’aria al Vacuum test (EN 12730).</v>
          </cell>
          <cell r="C20715" t="str">
            <v>m²</v>
          </cell>
          <cell r="D20715">
            <v>15.53</v>
          </cell>
        </row>
        <row r="20716">
          <cell r="A20716" t="str">
            <v>1U.04.110.0150</v>
          </cell>
          <cell r="B20716" t="str">
            <v>Fondazione stradale in misto granulare stabilizzato con legante naturale, compresa la eventuale fornitura dei materiali di apporto o la vagliatura per raggiungere la idonea granulometria, acqua, prove di laboratorio, lavorazioni e costipamento dello strato con idonee macchine. Compresa ogni fornitura, lavorazione ed onere per dare il lavoro compiuto secondo le modalità prescritte, misurato in opera dopo costipamento.</v>
          </cell>
          <cell r="C20716" t="str">
            <v>m³</v>
          </cell>
          <cell r="D20716">
            <v>26.39</v>
          </cell>
        </row>
        <row r="20717">
          <cell r="A20717" t="str">
            <v>1U.04.110.0160</v>
          </cell>
          <cell r="B20717" t="str">
            <v>Strato di fondazione in misto cementato, di qualsiasi spessore, costituito da una miscela di inerti di dimensione massima di 30 mm (peso specifico medio asciutto 1.500 Kg/m³), acqua e cemento tipo CEM II/A-L, classe 32.5 (norma UNI EN 197-1) nella misura del 5% sul peso degli inerti asciutti, compreso l'onere del successivo spandimento, sulla superficie dello strato, di una mano di emulsione bituminosa nella misura di kg. 1 per m², saturata da uno strato di sabbia. Compresa la fornitura dei materiali, le prove in laboratorio ed in sito, lavorazioni e costipamento dello strato con idonee macchine, ed ogni altro onere per dare il lavoro compiuto secondo le modalità prescritte, misurato in opera dopo compressione.</v>
          </cell>
          <cell r="C20717" t="str">
            <v>m³</v>
          </cell>
          <cell r="D20717">
            <v>42.28</v>
          </cell>
        </row>
        <row r="20718">
          <cell r="A20718" t="str">
            <v>1U.04.110.0200</v>
          </cell>
          <cell r="B20718" t="str">
            <v>Massicciata stradale formata da strato di pietrisco, pezzatura da 40 - 60 mm; compreso lo spandimento, la cilindratura, il primo trattamento superficiale con emulsione bituminosa a semipenetrazione, dosaggio 3 kg/m², e graniglia pezzatura 1 - 1,5 cm, dosaggio 12 l/m²; il secondo trattamento con 2 kg/m² di emulsione e 10 l/m² di graniglia da 0,5 - 1 cm; per spessore finito:</v>
          </cell>
          <cell r="C20718"/>
          <cell r="D20718"/>
        </row>
        <row r="20719">
          <cell r="A20719" t="str">
            <v>1U.04.110.0200.a</v>
          </cell>
          <cell r="B20719" t="str">
            <v>- 10 cm</v>
          </cell>
          <cell r="C20719" t="str">
            <v>m²</v>
          </cell>
          <cell r="D20719">
            <v>8.68</v>
          </cell>
        </row>
        <row r="20720">
          <cell r="A20720" t="str">
            <v>1U.04.110.0200.b</v>
          </cell>
          <cell r="B20720" t="str">
            <v>- 12 cm</v>
          </cell>
          <cell r="C20720" t="str">
            <v>m²</v>
          </cell>
          <cell r="D20720">
            <v>9.11</v>
          </cell>
        </row>
        <row r="20721">
          <cell r="A20721" t="str">
            <v>1U.04.110.0200.c</v>
          </cell>
          <cell r="B20721" t="str">
            <v>- 14 cm</v>
          </cell>
          <cell r="C20721" t="str">
            <v>m²</v>
          </cell>
          <cell r="D20721">
            <v>9.81</v>
          </cell>
        </row>
        <row r="20722">
          <cell r="A20722" t="str">
            <v>1U.04.110.0210</v>
          </cell>
          <cell r="B20722" t="str">
            <v>Massicciata stradale formata da strato di pietrisco siliceo, pezzatura da 20-40 mm; compreso lo spandimento, la cilindratura, il primo trattamento superficiale con emulsione bituminosa a semipenetrazione, dosaggio 3 kg/m², e graniglia pezzatura 0,7-1,2 cm; il secondo trattamento con 2 kg/m² di emulsione e 10 l/m² di graniglia da 0,5-1 cm; per spessore finito:</v>
          </cell>
          <cell r="C20722"/>
          <cell r="D20722"/>
        </row>
        <row r="20723">
          <cell r="A20723" t="str">
            <v>1U.04.110.0210.a</v>
          </cell>
          <cell r="B20723" t="str">
            <v>- 3,5 cm</v>
          </cell>
          <cell r="C20723" t="str">
            <v>m²</v>
          </cell>
          <cell r="D20723">
            <v>6.58</v>
          </cell>
        </row>
        <row r="20724">
          <cell r="A20724" t="str">
            <v>1U.04.110.0210.b</v>
          </cell>
          <cell r="B20724" t="str">
            <v>- 5 cm</v>
          </cell>
          <cell r="C20724" t="str">
            <v>m²</v>
          </cell>
          <cell r="D20724">
            <v>7.72</v>
          </cell>
        </row>
        <row r="20725">
          <cell r="A20725" t="str">
            <v>1U.04.110.0220</v>
          </cell>
          <cell r="B20725" t="str">
            <v>Barriera fonoassorbente in terra rinforzata di forma trapezoidale e avente larghezza in sommità non superiore a 3,00 m, con paramento a vista inclinato di 65° rispetto all'orizzontale, costituita da strati di geogriglie monorientate in Polietilene ad alta densità (HDPE), prodotte per estrusione continua,senza successive saldature, di resistenza a trazione dipendente dalle caratteristiche geometriche del rilevato. Le geogriglie saranno contenute in un cassero di guida e di appoggio "a perdere" in rete eletrosaldata e rivestite internamente in facciata con stuoia vegetale idroseminata.</v>
          </cell>
          <cell r="C20725"/>
          <cell r="D20725"/>
        </row>
        <row r="20726">
          <cell r="A20726" t="str">
            <v>1U.04.110.0220.a</v>
          </cell>
          <cell r="B20726" t="str">
            <v>- fino a 3,00 m con resistenza massima a trazione da 45 a 60 kN/m</v>
          </cell>
          <cell r="C20726" t="str">
            <v>m²</v>
          </cell>
          <cell r="D20726">
            <v>109.55</v>
          </cell>
        </row>
        <row r="20727">
          <cell r="A20727" t="str">
            <v>1U.04.110.0220.b</v>
          </cell>
          <cell r="B20727" t="str">
            <v>- da 3,01 fino a 6,00 m con resistenza massima a trazione da 45 a 90 kN/m</v>
          </cell>
          <cell r="C20727" t="str">
            <v>m²</v>
          </cell>
          <cell r="D20727">
            <v>127.9</v>
          </cell>
        </row>
        <row r="20728">
          <cell r="A20728" t="str">
            <v>1U.04.110.0220.c</v>
          </cell>
          <cell r="B20728" t="str">
            <v>- da 6,01 fino a 9,00 m con resistenza massima a trazione da 45 a 120 kN/m</v>
          </cell>
          <cell r="C20728" t="str">
            <v>m²</v>
          </cell>
          <cell r="D20728">
            <v>146.38999999999999</v>
          </cell>
        </row>
        <row r="20729">
          <cell r="A20729" t="str">
            <v>1U.04.110.0230</v>
          </cell>
          <cell r="B20729" t="str">
            <v>Rilevato paramassi in terra rinforzata di forma trapezoidale e avente larghezza in sommità non superiore a 3,00 m, con paramento a vista inclinato di 65° rispetto all'orizzontale, costituito da strati di geogriglie monorientate in Polietilene ad alta densità (HDPE), prodotte per estrusione continua,senza successive saldature, di resistenza a trazione dipendente dalle caratteristiche geometriche del rilevato. Le geogriglie saranno contenute in un cassero di guida e di appoggio "a perdere" in rete eletrosaldata e rivestite internamente in facciata con stoia vegetale idroseminata.</v>
          </cell>
          <cell r="C20729"/>
          <cell r="D20729"/>
        </row>
        <row r="20730">
          <cell r="A20730" t="str">
            <v>1U.04.110.0230.a</v>
          </cell>
          <cell r="B20730" t="str">
            <v>- fino a 3,00 m con resistenza massima a trazione da 45 a 60 kN/m</v>
          </cell>
          <cell r="C20730" t="str">
            <v>m²</v>
          </cell>
          <cell r="D20730">
            <v>91.28</v>
          </cell>
        </row>
        <row r="20731">
          <cell r="A20731" t="str">
            <v>1U.04.110.0230.b</v>
          </cell>
          <cell r="B20731" t="str">
            <v>- da 3,01 fino a 6,00 m con resistenza massima a trazione da 45 a 90 kN/m</v>
          </cell>
          <cell r="C20731" t="str">
            <v>m²</v>
          </cell>
          <cell r="D20731">
            <v>127.9</v>
          </cell>
        </row>
        <row r="20732">
          <cell r="A20732" t="str">
            <v>1U.04.110.0230.c</v>
          </cell>
          <cell r="B20732" t="str">
            <v>- da 6,01 fino a 9,00 m con resistenza massima a trazione da 45 a 120 kN/m</v>
          </cell>
          <cell r="C20732" t="str">
            <v>m²</v>
          </cell>
          <cell r="D20732">
            <v>146.38999999999999</v>
          </cell>
        </row>
        <row r="20733">
          <cell r="A20733" t="str">
            <v>1U.04.110.0240</v>
          </cell>
          <cell r="B20733" t="str">
            <v>Strutture di sostegno o sottoscarpa in terra rinforzata, con paramento a vista inclinato di 65° rispetto all'orizzontale, costituito da strati di geogriglie monorientate in Polietilene ad alta densità (HDPE), prodotte per estrusione continua,senza successive saldature, di resistenza a trazione dipendente dalle caratteristiche geometriche del rilevato. Le geogriglie saranno contenute in un cassero di guida e di appoggio "a perdere" in rete eletrosaldata e rivestite internamente in facciata con stoia vegetale idroseminata.</v>
          </cell>
          <cell r="C20733"/>
          <cell r="D20733"/>
        </row>
        <row r="20734">
          <cell r="A20734" t="str">
            <v>1U.04.110.0240.a</v>
          </cell>
          <cell r="B20734" t="str">
            <v>- fino a 3,00 m con resistenza massima a trazione da 45 a 60 kN/m</v>
          </cell>
          <cell r="C20734" t="str">
            <v>m²</v>
          </cell>
          <cell r="D20734">
            <v>106.95</v>
          </cell>
        </row>
        <row r="20735">
          <cell r="A20735" t="str">
            <v>1U.04.110.0240.b</v>
          </cell>
          <cell r="B20735" t="str">
            <v>- da 3,01 fino a 6,00 m con resistenza massima a trazione da 45 a 90 kN/m</v>
          </cell>
          <cell r="C20735" t="str">
            <v>m²</v>
          </cell>
          <cell r="D20735">
            <v>136.79</v>
          </cell>
        </row>
        <row r="20736">
          <cell r="A20736" t="str">
            <v>1U.04.110.0240.c</v>
          </cell>
          <cell r="B20736" t="str">
            <v>- da 6,01 fino a 9,00 m con resistenza massima a trazione da 45 a 120 kN/m</v>
          </cell>
          <cell r="C20736" t="str">
            <v>m²</v>
          </cell>
          <cell r="D20736">
            <v>173.29</v>
          </cell>
        </row>
        <row r="20737">
          <cell r="A20737" t="str">
            <v>1U.04.110.0240.d</v>
          </cell>
          <cell r="B20737" t="str">
            <v>- da 9,01 fino a 12,00 m con resistenza massima a trazione da 45 a 160 kN/m</v>
          </cell>
          <cell r="C20737" t="str">
            <v>m²</v>
          </cell>
          <cell r="D20737">
            <v>218.98</v>
          </cell>
        </row>
        <row r="20738">
          <cell r="A20738" t="str">
            <v>1U.04.110.0240.e</v>
          </cell>
          <cell r="B20738" t="str">
            <v>- sovrapprezzo per ogni 2,00 m di incremento di altezza oltre 12,00 m</v>
          </cell>
          <cell r="C20738" t="str">
            <v>m²</v>
          </cell>
          <cell r="D20738">
            <v>41.84</v>
          </cell>
        </row>
        <row r="20739">
          <cell r="A20739" t="str">
            <v>1U.04.110.0250</v>
          </cell>
          <cell r="B20739" t="str">
            <v>Strutture di sostegno o sottoscarpa in terra rinforzata, con paramento a vista in blocchi di cls splittati, inclinato di 87° rispetto all'orizzontale, costituito da strati di geogriglie monorientate in Polietilene ad alta densità (HDPE), prodotte per estrusione continua,senza successive saldature, di resistenza a trazione dipendente dalle caratteristiche geometriche del rilevato. Le geogriglie saranno contenute in un cassero di guida e di appoggio "a perdere" in rete elettrosaldata.</v>
          </cell>
          <cell r="C20739"/>
          <cell r="D20739"/>
        </row>
        <row r="20740">
          <cell r="A20740" t="str">
            <v>1U.04.110.0250.a</v>
          </cell>
          <cell r="B20740" t="str">
            <v>- fino a 3,00 m con resistenza massima a trazione da 45 a 60 kN/m</v>
          </cell>
          <cell r="C20740" t="str">
            <v>m²</v>
          </cell>
          <cell r="D20740">
            <v>171.48</v>
          </cell>
        </row>
        <row r="20741">
          <cell r="A20741" t="str">
            <v>1U.04.110.0250.b</v>
          </cell>
          <cell r="B20741" t="str">
            <v>- da 3,01 fino a 6,00 m con resistenza massima a trazione da 45 a 90 kN/m</v>
          </cell>
          <cell r="C20741" t="str">
            <v>m²</v>
          </cell>
          <cell r="D20741">
            <v>204.35</v>
          </cell>
        </row>
        <row r="20742">
          <cell r="A20742" t="str">
            <v>1U.04.110.0250.c</v>
          </cell>
          <cell r="B20742" t="str">
            <v>- da 6,01 fino a 9,00 m con resistenza massima a trazione da 45 a 120 kN/m</v>
          </cell>
          <cell r="C20742" t="str">
            <v>m²</v>
          </cell>
          <cell r="D20742">
            <v>251.8</v>
          </cell>
        </row>
        <row r="20743">
          <cell r="A20743" t="str">
            <v>1U.04.110.0250.d</v>
          </cell>
          <cell r="B20743" t="str">
            <v>- da 9,01 fino a 12,00 m con resistenza massima a trazione da 45 a 160 kN/m</v>
          </cell>
          <cell r="C20743" t="str">
            <v>m²</v>
          </cell>
          <cell r="D20743">
            <v>314.70999999999998</v>
          </cell>
        </row>
        <row r="20744">
          <cell r="A20744" t="str">
            <v>1U.04.110.0250.e</v>
          </cell>
          <cell r="B20744" t="str">
            <v>- sovrapprezzo per ogni per ogni 2,00 m di incremento di altezza oltre 12,00 m</v>
          </cell>
          <cell r="C20744" t="str">
            <v>m²</v>
          </cell>
          <cell r="D20744">
            <v>52.98</v>
          </cell>
        </row>
        <row r="20745">
          <cell r="A20745" t="str">
            <v>1U.04.115</v>
          </cell>
          <cell r="B20745" t="str">
            <v>PAVIMENTAZIONI IN CONGLOMERATO ECOLOGICO</v>
          </cell>
          <cell r="C20745"/>
          <cell r="D20745"/>
        </row>
        <row r="20746">
          <cell r="A20746" t="str">
            <v>1U.04.115.0010</v>
          </cell>
          <cell r="B20746" t="str">
            <v>Fornitura e posa in opera di conglomerato ecologico certificato per la realizzazione di massetti stradali sostenibili, inorganici ed ecocompatibili, privi di etichettatura di pericolosità, di rischio e totalmente privo di materie plastiche in qualsiasi forma a tutela dell'eco sistema ambientale.</v>
          </cell>
          <cell r="C20746"/>
          <cell r="D20746"/>
        </row>
        <row r="20747">
          <cell r="A20747" t="str">
            <v>1U.04.115.0010.a</v>
          </cell>
          <cell r="B20747" t="str">
            <v>- stesa mediante finitrice - spessore 5 cm</v>
          </cell>
          <cell r="C20747" t="str">
            <v>m²</v>
          </cell>
          <cell r="D20747">
            <v>29.24</v>
          </cell>
        </row>
        <row r="20748">
          <cell r="A20748" t="str">
            <v>1U.04.115.0010.b</v>
          </cell>
          <cell r="B20748" t="str">
            <v>- stesa mediante finitrice - sovrapprezzo per ogni cm in più</v>
          </cell>
          <cell r="C20748" t="str">
            <v>m²</v>
          </cell>
          <cell r="D20748">
            <v>4.21</v>
          </cell>
        </row>
        <row r="20749">
          <cell r="A20749" t="str">
            <v>1U.04.115.0010.c</v>
          </cell>
          <cell r="B20749" t="str">
            <v>- stesa a mano - spessore 5 cm</v>
          </cell>
          <cell r="C20749" t="str">
            <v>m²</v>
          </cell>
          <cell r="D20749">
            <v>31.28</v>
          </cell>
        </row>
        <row r="20750">
          <cell r="A20750" t="str">
            <v>1U.04.115.0010.d</v>
          </cell>
          <cell r="B20750" t="str">
            <v>- stesa a mano - sovrapprezzo per ogni cm in più</v>
          </cell>
          <cell r="C20750" t="str">
            <v>m²</v>
          </cell>
          <cell r="D20750">
            <v>5.24</v>
          </cell>
        </row>
        <row r="20751">
          <cell r="A20751" t="str">
            <v>1U.04.120</v>
          </cell>
          <cell r="B20751" t="str">
            <v>PAVIMENTAZIONI BITUMINOSE</v>
          </cell>
          <cell r="C20751"/>
          <cell r="D20751"/>
        </row>
        <row r="20752">
          <cell r="A20752" t="str">
            <v>1U.04.120.0005</v>
          </cell>
          <cell r="B20752" t="str">
            <v>Prelievo (campionatura) di conglomerati bituminosi con carotatrice diametro mm 100 e mm 150 cadauno, per l'effettuazione della prova secondo le norme CNR B.U. n. 61, esclusa dal presente prezzo. E' compreso quanto occorre per dare il prelievo completo.</v>
          </cell>
          <cell r="C20752" t="str">
            <v>cad</v>
          </cell>
          <cell r="D20752">
            <v>40.14</v>
          </cell>
        </row>
        <row r="20753">
          <cell r="A20753" t="str">
            <v>1U.04.120.0010</v>
          </cell>
          <cell r="B20753" t="str">
            <v>Strato di base in conglomerato bituminoso costituito da inerti sabbio-ghiaiosi (tout-venant), Dmax 20 mm,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con percentuale dei vuoti in opera compreso tra il 3% e 6%. Compresa la pulizia della sede, l'applicazione di emulsione bituminosa al 55%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753"/>
          <cell r="D20753"/>
        </row>
        <row r="20754">
          <cell r="A20754" t="str">
            <v>1U.04.120.0010.a</v>
          </cell>
          <cell r="B20754" t="str">
            <v>- 8 cm</v>
          </cell>
          <cell r="C20754" t="str">
            <v>m²</v>
          </cell>
          <cell r="D20754">
            <v>14.7</v>
          </cell>
        </row>
        <row r="20755">
          <cell r="A20755" t="str">
            <v>1U.04.120.0010.b</v>
          </cell>
          <cell r="B20755" t="str">
            <v>- 10 cm</v>
          </cell>
          <cell r="C20755" t="str">
            <v>m²</v>
          </cell>
          <cell r="D20755">
            <v>18.059999999999999</v>
          </cell>
        </row>
        <row r="20756">
          <cell r="A20756" t="str">
            <v>1U.04.120.0010.c</v>
          </cell>
          <cell r="B20756" t="str">
            <v>- 12 cm, in due strati</v>
          </cell>
          <cell r="C20756" t="str">
            <v>m²</v>
          </cell>
          <cell r="D20756">
            <v>22.12</v>
          </cell>
        </row>
        <row r="20757">
          <cell r="A20757" t="str">
            <v>1U.04.120.0010.d</v>
          </cell>
          <cell r="B20757" t="str">
            <v>- 15 cm, in due strati</v>
          </cell>
          <cell r="C20757" t="str">
            <v>m²</v>
          </cell>
          <cell r="D20757">
            <v>27.16</v>
          </cell>
        </row>
        <row r="20758">
          <cell r="A20758" t="str">
            <v>1U.04.120.0015</v>
          </cell>
          <cell r="B20758" t="str">
            <v>Strato di base in conglomerato bituminoso eseguito in sede tram, costituito da inerti sabbio-ghiaiosi (tout-venant), Dmax 20 mm,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con percentuale dei vuoti in opera compreso tra il 3% e 6%. Compresa la pulizia della sede, l'applicazione di emulsione bituminosa al 55%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758"/>
          <cell r="D20758"/>
        </row>
        <row r="20759">
          <cell r="A20759" t="str">
            <v>1U.04.120.0015.a</v>
          </cell>
          <cell r="B20759" t="str">
            <v>- 8 cm</v>
          </cell>
          <cell r="C20759" t="str">
            <v>m²</v>
          </cell>
          <cell r="D20759">
            <v>16.53</v>
          </cell>
        </row>
        <row r="20760">
          <cell r="A20760" t="str">
            <v>1U.04.120.0015.b</v>
          </cell>
          <cell r="B20760" t="str">
            <v>- 10 cm</v>
          </cell>
          <cell r="C20760" t="str">
            <v>m²</v>
          </cell>
          <cell r="D20760">
            <v>19.899999999999999</v>
          </cell>
        </row>
        <row r="20761">
          <cell r="A20761" t="str">
            <v>1U.04.120.0015.c</v>
          </cell>
          <cell r="B20761" t="str">
            <v>- 12 cm</v>
          </cell>
          <cell r="C20761" t="str">
            <v>m²</v>
          </cell>
          <cell r="D20761">
            <v>23.27</v>
          </cell>
        </row>
        <row r="20762">
          <cell r="A20762" t="str">
            <v>1U.04.120.0020</v>
          </cell>
          <cell r="B20762" t="str">
            <v>Strato di base in conglomerato bituminoso modificato costituito da inerti sabbio-ghiaiosi (tout-venant), Dmax 20 mm, resistenza alla frammentazione LA ≤ 25 , compreso fino ad un massimo di 30% di fresato rigenerato con attivanti chimici funzionali (rigeneranti), impastati a caldo con bitume modificato penetrazione 45-80 (classe 4) punto di rammollimento ≥ 70 (classe 4) e ritorno elastico ≥ 80 (classe 2), dosaggio minimo di bitume totale del 3,8% su miscela con l'aggiunta di additivo attivante l'adesione ("dopes" di adesività);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762"/>
          <cell r="D20762"/>
        </row>
        <row r="20763">
          <cell r="A20763" t="str">
            <v>1U.04.120.0020.a</v>
          </cell>
          <cell r="B20763" t="str">
            <v>- 8 cm</v>
          </cell>
          <cell r="C20763" t="str">
            <v>m²</v>
          </cell>
          <cell r="D20763">
            <v>15.87</v>
          </cell>
        </row>
        <row r="20764">
          <cell r="A20764" t="str">
            <v>1U.04.120.0020.b</v>
          </cell>
          <cell r="B20764" t="str">
            <v>- 10 cm</v>
          </cell>
          <cell r="C20764" t="str">
            <v>m²</v>
          </cell>
          <cell r="D20764">
            <v>19.54</v>
          </cell>
        </row>
        <row r="20765">
          <cell r="A20765" t="str">
            <v>1U.04.120.0020.c</v>
          </cell>
          <cell r="B20765" t="str">
            <v>- 12 cm, in due strati</v>
          </cell>
          <cell r="C20765" t="str">
            <v>m²</v>
          </cell>
          <cell r="D20765">
            <v>23.87</v>
          </cell>
        </row>
        <row r="20766">
          <cell r="A20766" t="str">
            <v>1U.04.120.0020.d</v>
          </cell>
          <cell r="B20766" t="str">
            <v>- 15 cm, in due strati</v>
          </cell>
          <cell r="C20766" t="str">
            <v>m²</v>
          </cell>
          <cell r="D20766">
            <v>29.51</v>
          </cell>
        </row>
        <row r="20767">
          <cell r="A20767" t="str">
            <v>1U.04.120.0025</v>
          </cell>
          <cell r="B20767" t="str">
            <v>Strato di base in conglomerato bituminoso modificato in sede tram costituito da inerti sabbio-ghiaiosi (tout-venant), Dmax 20 mm, resistenza alla frammentazione LA ≤ 25 , compreso fino ad un massimo di 30% di fresato rigenerato con attivanti chimici funzionali (rigeneranti), impastati a caldo con bitume modificato penetrazione 45-80 (classe 4) punto di rammollimento ≥ 70 (classe 4) e ritorno elastico ≥ 80 (classe 2), dosaggio minimo di bitume totale del 3,8% su miscela con l'aggiunta di additivo attivante l'adesione ("dopes" di adesività);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767"/>
          <cell r="D20767"/>
        </row>
        <row r="20768">
          <cell r="A20768" t="str">
            <v>1U.04.120.0025.a</v>
          </cell>
          <cell r="B20768" t="str">
            <v>- 8 cm</v>
          </cell>
          <cell r="C20768" t="str">
            <v>m²</v>
          </cell>
          <cell r="D20768">
            <v>17.420000000000002</v>
          </cell>
        </row>
        <row r="20769">
          <cell r="A20769" t="str">
            <v>1U.04.120.0025.b</v>
          </cell>
          <cell r="B20769" t="str">
            <v>- 10 cm</v>
          </cell>
          <cell r="C20769" t="str">
            <v>m²</v>
          </cell>
          <cell r="D20769">
            <v>21.36</v>
          </cell>
        </row>
        <row r="20770">
          <cell r="A20770" t="str">
            <v>1U.04.120.0025.c</v>
          </cell>
          <cell r="B20770" t="str">
            <v>- 12 cm</v>
          </cell>
          <cell r="C20770" t="str">
            <v>m²</v>
          </cell>
          <cell r="D20770">
            <v>25.01</v>
          </cell>
        </row>
        <row r="20771">
          <cell r="A20771" t="str">
            <v>1U.04.120.0030</v>
          </cell>
          <cell r="B20771" t="str">
            <v>Strato di base a elevate prestazioni in conglomerato bituminoso costituito da inerti sabbio-ghiaiosi (tout-venant),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moderata additivazione con compound polimerico a basso peso molecolare e medio punto di fusione aggiunto direttamente durante la fase produttiva nel mescolatore (dosaggio 2,0%-4,0% sul peso del bitume totale);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771"/>
          <cell r="D20771"/>
        </row>
        <row r="20772">
          <cell r="A20772" t="str">
            <v>1U.04.120.0030.a</v>
          </cell>
          <cell r="B20772" t="str">
            <v>- 8 cm</v>
          </cell>
          <cell r="C20772" t="str">
            <v>m²</v>
          </cell>
          <cell r="D20772">
            <v>15.49</v>
          </cell>
        </row>
        <row r="20773">
          <cell r="A20773" t="str">
            <v>1U.04.120.0030.b</v>
          </cell>
          <cell r="B20773" t="str">
            <v>- 10 cm</v>
          </cell>
          <cell r="C20773" t="str">
            <v>m²</v>
          </cell>
          <cell r="D20773">
            <v>19.04</v>
          </cell>
        </row>
        <row r="20774">
          <cell r="A20774" t="str">
            <v>1U.04.120.0030.c</v>
          </cell>
          <cell r="B20774" t="str">
            <v>- 12 cm, in due strati</v>
          </cell>
          <cell r="C20774" t="str">
            <v>m²</v>
          </cell>
          <cell r="D20774">
            <v>23.29</v>
          </cell>
        </row>
        <row r="20775">
          <cell r="A20775" t="str">
            <v>1U.04.120.0030.d</v>
          </cell>
          <cell r="B20775" t="str">
            <v>- 15 cm, in due strati</v>
          </cell>
          <cell r="C20775" t="str">
            <v>m²</v>
          </cell>
          <cell r="D20775">
            <v>28.62</v>
          </cell>
        </row>
        <row r="20776">
          <cell r="A20776" t="str">
            <v>1U.04.120.0035</v>
          </cell>
          <cell r="B20776" t="str">
            <v>Strato di base a elevate prestazioni in conglomerato bituminoso in sede tram costituito da inerti sabbio-ghiaiosi (tout-venant),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moderata additivazione con compound polimerico a basso peso molecolare e medio punto di fusione aggiunto direttamente durante la fase produttiva nel mescolatore (dosaggio 2,0%-4,0% sul peso del bitume totale);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776"/>
          <cell r="D20776"/>
        </row>
        <row r="20777">
          <cell r="A20777" t="str">
            <v>1U.04.120.0035.a</v>
          </cell>
          <cell r="B20777" t="str">
            <v>- 8 cm</v>
          </cell>
          <cell r="C20777" t="str">
            <v>m²</v>
          </cell>
          <cell r="D20777">
            <v>17.309999999999999</v>
          </cell>
        </row>
        <row r="20778">
          <cell r="A20778" t="str">
            <v>1U.04.120.0035.b</v>
          </cell>
          <cell r="B20778" t="str">
            <v>- 10 cm</v>
          </cell>
          <cell r="C20778" t="str">
            <v>m²</v>
          </cell>
          <cell r="D20778">
            <v>20.88</v>
          </cell>
        </row>
        <row r="20779">
          <cell r="A20779" t="str">
            <v>1U.04.120.0035.c</v>
          </cell>
          <cell r="B20779" t="str">
            <v>- 12 cm</v>
          </cell>
          <cell r="C20779" t="str">
            <v>m²</v>
          </cell>
          <cell r="D20779">
            <v>24.43</v>
          </cell>
        </row>
        <row r="20780">
          <cell r="A20780" t="str">
            <v>1U.04.120.0040</v>
          </cell>
          <cell r="B20780" t="str">
            <v>Strato di base a elevate prestazioni in conglomerato bituminoso costituito da inerti sabbio-ghiaiosi (tout-venant),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elevata additivazione con compound polimerico a basso peso molecolare e medio punto di fusione aggiunto direttamente durante la fase produttiva nel mescolatore (dosaggio 4,0%-6,0% sul peso del bitume totale);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780"/>
          <cell r="D20780"/>
        </row>
        <row r="20781">
          <cell r="A20781" t="str">
            <v>1U.04.120.0040.a</v>
          </cell>
          <cell r="B20781" t="str">
            <v>- 8 cm</v>
          </cell>
          <cell r="C20781" t="str">
            <v>m²</v>
          </cell>
          <cell r="D20781">
            <v>15.99</v>
          </cell>
        </row>
        <row r="20782">
          <cell r="A20782" t="str">
            <v>1U.04.120.0040.b</v>
          </cell>
          <cell r="B20782" t="str">
            <v>- 10 cm</v>
          </cell>
          <cell r="C20782" t="str">
            <v>m²</v>
          </cell>
          <cell r="D20782">
            <v>19.66</v>
          </cell>
        </row>
        <row r="20783">
          <cell r="A20783" t="str">
            <v>1U.04.120.0040.c</v>
          </cell>
          <cell r="B20783" t="str">
            <v>- 12 cm, in due strati</v>
          </cell>
          <cell r="C20783" t="str">
            <v>m²</v>
          </cell>
          <cell r="D20783">
            <v>24.04</v>
          </cell>
        </row>
        <row r="20784">
          <cell r="A20784" t="str">
            <v>1U.04.120.0040.d</v>
          </cell>
          <cell r="B20784" t="str">
            <v>- 15 cm, in due strati</v>
          </cell>
          <cell r="C20784" t="str">
            <v>m²</v>
          </cell>
          <cell r="D20784">
            <v>29.57</v>
          </cell>
        </row>
        <row r="20785">
          <cell r="A20785" t="str">
            <v>1U.04.120.0045</v>
          </cell>
          <cell r="B20785" t="str">
            <v>Strato di base a elevate prestazioni in conglomerato bituminoso in sede tram costituito da inerti sabbio-ghiaiosi (tout-venant),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elevata additivazione con compound polimerico a basso peso molecolare e medio punto di fusione aggiunto direttamente durante la fase produttiva nel mescolatore (dosaggio 4,0%-6,0% sul peso del bitume totale);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785"/>
          <cell r="D20785"/>
        </row>
        <row r="20786">
          <cell r="A20786" t="str">
            <v>1U.04.120.0045.a</v>
          </cell>
          <cell r="B20786" t="str">
            <v>- 8 cm</v>
          </cell>
          <cell r="C20786" t="str">
            <v>m²</v>
          </cell>
          <cell r="D20786">
            <v>17.82</v>
          </cell>
        </row>
        <row r="20787">
          <cell r="A20787" t="str">
            <v>1U.04.120.0045.b</v>
          </cell>
          <cell r="B20787" t="str">
            <v>- 10 cm</v>
          </cell>
          <cell r="C20787" t="str">
            <v>m²</v>
          </cell>
          <cell r="D20787">
            <v>21.49</v>
          </cell>
        </row>
        <row r="20788">
          <cell r="A20788" t="str">
            <v>1U.04.120.0045.c</v>
          </cell>
          <cell r="B20788" t="str">
            <v>- 12 cm</v>
          </cell>
          <cell r="C20788" t="str">
            <v>m²</v>
          </cell>
          <cell r="D20788">
            <v>25.18</v>
          </cell>
        </row>
        <row r="20789">
          <cell r="A20789" t="str">
            <v>1U.04.120.0050</v>
          </cell>
          <cell r="B20789" t="str">
            <v>Strato di base alto modulo in conglomerato bituminoso, con polimeri e bitumi normale confezionato con aggregati lapidei calcarei di primo impiego provenienti da processo di frantumazione, Dmax 20 mm,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additivato con compound polimerico a basso peso molecolare e medio punto di fusione (dosaggio 6,0%-10,0% sul peso del bitume totale) aggiunto direttamente durante la fase produttiva nel mescolatore; con percentuale dei vuoti in opera compreso tra il 3% e 6%. Compresa la pulizia della sede, l'applicazione di emulsione bituminosa cationica al 60% modificata in ragione di 0,60-0,80 kg/m², la stesa mediante finitrice meccanica, la compattazione con rulli di idoneo peso. La miscela bituminosa potrà essere prodotta a tiepido, con qualsiasi tecnologia o additivo, purché siano soddisfatte le medesime prestazioni di quella prodotta a caldo. Per spessore medio compattato - 15 cm</v>
          </cell>
          <cell r="C20789" t="str">
            <v>m²</v>
          </cell>
          <cell r="D20789">
            <v>31.06</v>
          </cell>
        </row>
        <row r="20790">
          <cell r="A20790" t="str">
            <v>1U.04.120.0100</v>
          </cell>
          <cell r="B20790" t="str">
            <v>Strato di basebinder a elevate prestazioni in conglomerato bituminoso costituito da inerti graniglie e pietrischi, Dmax 20 mm, resistenza alla frammentazione LA ≤ 25, compreso fino ad un massimo di 30% di fresato rigenerato con attivanti chimici funzionali (rigeneranti), impastati a caldo con bitume normale classe 50/70 o 70/100, dosaggio minimo di bitume totale del 4,0% su miscela con l'aggiunta di additivo attivante l'adesione ("dopes" di adesività) e moderata additivazione con compound polimerico a basso peso molecolare e medio punto di fusione aggiunto direttamente durante la fase produttiva nel mescolatore (dosaggio 2,0%-4,0% sul peso del bitume totale);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 cm. 5 :</v>
          </cell>
          <cell r="C20790"/>
          <cell r="D20790"/>
        </row>
        <row r="20791">
          <cell r="A20791" t="str">
            <v>1U.04.120.0100.a</v>
          </cell>
          <cell r="B20791" t="str">
            <v>- in sede stradale</v>
          </cell>
          <cell r="C20791" t="str">
            <v>m²</v>
          </cell>
          <cell r="D20791">
            <v>10.76</v>
          </cell>
        </row>
        <row r="20792">
          <cell r="A20792" t="str">
            <v>1U.04.120.0100.b</v>
          </cell>
          <cell r="B20792" t="str">
            <v>- in sede tram</v>
          </cell>
          <cell r="C20792" t="str">
            <v>m²</v>
          </cell>
          <cell r="D20792">
            <v>12.58</v>
          </cell>
        </row>
        <row r="20793">
          <cell r="A20793" t="str">
            <v>1U.04.120.0100.c</v>
          </cell>
          <cell r="B20793" t="str">
            <v>- sovrapprezzo/detrazione per ogni cm in più o in meno rispetto ai 5 cm, in sede stradale o in sede tram</v>
          </cell>
          <cell r="C20793" t="str">
            <v>m² x cm</v>
          </cell>
          <cell r="D20793">
            <v>1.9</v>
          </cell>
        </row>
        <row r="20794">
          <cell r="A20794" t="str">
            <v>1U.04.120.0110</v>
          </cell>
          <cell r="B20794" t="str">
            <v>Strato di basebinder a elevate prestazioni in conglomerato bituminoso costituito da inerti graniglie e pietrischi, Dmax 20 mm, resistenza alla frammentazione LA ≤ 25, compreso fino ad un massimo di 30% di fresato rigenerato con attivanti chimici funzionali (rigeneranti), impastati a caldo con bitume normale classe 50/70 o 70/100, dosaggio minimo di bitume totale del 4,0% su miscela con l'aggiunta di additivo attivante l'adesione ("dopes" di adesività) e elevata additivazione con compound polimerico a basso peso molecolare e medio punto di fusione aggiunto direttamente durante la fase produttiva nel mescolatore (dosaggio 4,0%-6,0% sul peso del bitume totale);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 cm. 5 :</v>
          </cell>
          <cell r="C20794"/>
          <cell r="D20794"/>
        </row>
        <row r="20795">
          <cell r="A20795" t="str">
            <v>1U.04.120.0110.a</v>
          </cell>
          <cell r="B20795" t="str">
            <v>- in sede stradale</v>
          </cell>
          <cell r="C20795" t="str">
            <v>m²</v>
          </cell>
          <cell r="D20795">
            <v>11.11</v>
          </cell>
        </row>
        <row r="20796">
          <cell r="A20796" t="str">
            <v>1U.04.120.0110.b</v>
          </cell>
          <cell r="B20796" t="str">
            <v>- in sede tram</v>
          </cell>
          <cell r="C20796" t="str">
            <v>m²</v>
          </cell>
          <cell r="D20796">
            <v>12.94</v>
          </cell>
        </row>
        <row r="20797">
          <cell r="A20797" t="str">
            <v>1U.04.120.0110.c</v>
          </cell>
          <cell r="B20797" t="str">
            <v>- sovrapprezzo/detrazione per ogni cm in più o in meno rispetto ai 5 cm, in sede stradale o in sede tram</v>
          </cell>
          <cell r="C20797" t="str">
            <v>m² x cm</v>
          </cell>
          <cell r="D20797">
            <v>1.97</v>
          </cell>
        </row>
        <row r="20798">
          <cell r="A20798" t="str">
            <v>1U.04.120.0200</v>
          </cell>
          <cell r="B20798" t="str">
            <v>Strato di collegamento (binder) in conglomerato bituminoso costituito da inerti graniglie e pietrischi, Dmax 16 mm, resistenza alla frammentazione LA ≤ 25 , compreso fino ad un massimo di 30% di fresato rigenerato con attivanti chimici funzionali (rigeneranti), impastati a caldo con bitume normale classe 50/70 o 70/100, dosaggio minimo di bitume totale del 4,2% su miscela con l'aggiunta di additivo attivante l'adesione ("dopes" di adesività); con percentuale dei vuoti in opera compreso tra il 3% e 6%. Compresa la pulizia della sede, l'applicazione di emulsione bituminosa al 55%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 cm. 5 :</v>
          </cell>
          <cell r="C20798"/>
          <cell r="D20798"/>
        </row>
        <row r="20799">
          <cell r="A20799" t="str">
            <v>1U.04.120.0200.a</v>
          </cell>
          <cell r="B20799" t="str">
            <v>- in sede stradale</v>
          </cell>
          <cell r="C20799" t="str">
            <v>m²</v>
          </cell>
          <cell r="D20799">
            <v>10.37</v>
          </cell>
        </row>
        <row r="20800">
          <cell r="A20800" t="str">
            <v>1U.04.120.0200.b</v>
          </cell>
          <cell r="B20800" t="str">
            <v>- in sede tram</v>
          </cell>
          <cell r="C20800" t="str">
            <v>m²</v>
          </cell>
          <cell r="D20800">
            <v>12.21</v>
          </cell>
        </row>
        <row r="20801">
          <cell r="A20801" t="str">
            <v>1U.04.120.0200.c</v>
          </cell>
          <cell r="B20801" t="str">
            <v>- sovrapprezzo/detrazione per ogni cm in più o in meno rispetto ai 5 cm, in sede stradale o in sede tram</v>
          </cell>
          <cell r="C20801" t="str">
            <v>m² x cm</v>
          </cell>
          <cell r="D20801">
            <v>1.83</v>
          </cell>
        </row>
        <row r="20802">
          <cell r="A20802" t="str">
            <v>1U.04.120.0210</v>
          </cell>
          <cell r="B20802" t="str">
            <v>Strato di binder in conglomerato bituminoso modificato costituito da inerti graniglie e pietrischi, Dmax 16 mm, resistenza alla frammentazione LA ≤ 25 , compreso fino ad un massimo di 30% di fresato rigenerato con attivanti chimici funzionali (rigeneranti), impastati a caldo con bitume modificato penetrazione 45-80 (classe 4) punto di rammollimento ≥ 70 (classe 4) e ritorno elastico ≥ 80 (classe 2), dosaggio minimo di bitume totale del 4,2% su miscela con l'aggiunta di additivo attivante l'adesione ("dopes" di adesività);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 cm. 5 :</v>
          </cell>
          <cell r="C20802"/>
          <cell r="D20802"/>
        </row>
        <row r="20803">
          <cell r="A20803" t="str">
            <v>1U.04.120.0210.a</v>
          </cell>
          <cell r="B20803" t="str">
            <v>- in sede stradale</v>
          </cell>
          <cell r="C20803" t="str">
            <v>m²</v>
          </cell>
          <cell r="D20803">
            <v>11.22</v>
          </cell>
        </row>
        <row r="20804">
          <cell r="A20804" t="str">
            <v>1U.04.120.0210.b</v>
          </cell>
          <cell r="B20804" t="str">
            <v>- in sede tram</v>
          </cell>
          <cell r="C20804" t="str">
            <v>m²</v>
          </cell>
          <cell r="D20804">
            <v>13.06</v>
          </cell>
        </row>
        <row r="20805">
          <cell r="A20805" t="str">
            <v>1U.04.120.0210.c</v>
          </cell>
          <cell r="B20805" t="str">
            <v>- sovrapprezzo/detrazione per ogni cm in più o in meno rispetto ai 5 cm, in sede stradale o in sede tram</v>
          </cell>
          <cell r="C20805" t="str">
            <v>m² x cm</v>
          </cell>
          <cell r="D20805">
            <v>1.99</v>
          </cell>
        </row>
        <row r="20806">
          <cell r="A20806" t="str">
            <v>1U.04.120.0220</v>
          </cell>
          <cell r="B20806" t="str">
            <v>Strato di binder a elevate prestazioni in conglomerato bituminoso costituito da inerti graniglie e pietrischi, Dmax 16 mm, resistenza alla frammentazione LA ≤ 25, compreso fino ad un massimo di 30% di fresato rigenerato con attivanti chimici funzionali (rigeneranti), impastati a caldo con bitume normale classe 50/70 o 70/100, dosaggio minimo di bitume totale del 4,20% su miscela con l'aggiunta di additivo attivante l'adesione ("dopes" di adesività) e moderata additivazione con compound polimerico a basso peso molecolare e medio punto di fusione aggiunto direttamente durante la fase produttiva nel mescolatore (dosaggio 2,0%-4,0% sul peso del bitume totale);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 cm. 5 :</v>
          </cell>
          <cell r="C20806"/>
          <cell r="D20806"/>
        </row>
        <row r="20807">
          <cell r="A20807" t="str">
            <v>1U.04.120.0220.a</v>
          </cell>
          <cell r="B20807" t="str">
            <v>- in sede stradale</v>
          </cell>
          <cell r="C20807" t="str">
            <v>m²</v>
          </cell>
          <cell r="D20807">
            <v>10.95</v>
          </cell>
        </row>
        <row r="20808">
          <cell r="A20808" t="str">
            <v>1U.04.120.0220.b</v>
          </cell>
          <cell r="B20808" t="str">
            <v>- in sede tram</v>
          </cell>
          <cell r="C20808" t="str">
            <v>m²</v>
          </cell>
          <cell r="D20808">
            <v>12.78</v>
          </cell>
        </row>
        <row r="20809">
          <cell r="A20809" t="str">
            <v>1U.04.120.0220.c</v>
          </cell>
          <cell r="B20809" t="str">
            <v>- sovrapprezzo/detrazione per ogni cm in più o in meno rispetto ai 5 cm, in sede stradale o in sede tram</v>
          </cell>
          <cell r="C20809" t="str">
            <v>m² x cm</v>
          </cell>
          <cell r="D20809">
            <v>1.94</v>
          </cell>
        </row>
        <row r="20810">
          <cell r="A20810" t="str">
            <v>1U.04.120.0230</v>
          </cell>
          <cell r="B20810" t="str">
            <v>Strato di binder a elevate prestazioni in conglomerato bituminoso costituito da inerti graniglie e pietrischi, Dmax 16 mm, resistenza alla frammentazione LA ≤ 25, compreso fino ad un massimo di 30% di fresato rigenerato con attivanti chimici funzionali (rigeneranti), impastati a caldo con bitume normale classe 50/70 o 70/100, dosaggio minimo di bitume totale del 4,20% su miscela con l'aggiunta di additivo attivante l'adesione ("dopes" di adesività) e elevata additivazione con compound polimerico a basso peso molecolare e medio punto di fusione aggiunto direttamente durante la fase produttiva nel mescolatore (dosaggio 4,0%-6,0% sul peso del bitume totale); con percentuale dei vuoti in opera compreso tra il 3% e 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 cm. 5 :</v>
          </cell>
          <cell r="C20810"/>
          <cell r="D20810"/>
        </row>
        <row r="20811">
          <cell r="A20811" t="str">
            <v>1U.04.120.0230.a</v>
          </cell>
          <cell r="B20811" t="str">
            <v>- in sede stradale</v>
          </cell>
          <cell r="C20811" t="str">
            <v>m²</v>
          </cell>
          <cell r="D20811">
            <v>11.31</v>
          </cell>
        </row>
        <row r="20812">
          <cell r="A20812" t="str">
            <v>1U.04.120.0230.b</v>
          </cell>
          <cell r="B20812" t="str">
            <v>- in sede tram</v>
          </cell>
          <cell r="C20812" t="str">
            <v>m²</v>
          </cell>
          <cell r="D20812">
            <v>13.15</v>
          </cell>
        </row>
        <row r="20813">
          <cell r="A20813" t="str">
            <v>1U.04.120.0230.c</v>
          </cell>
          <cell r="B20813" t="str">
            <v>- sovrapprezzo/detrazione per ogni cm in più o in meno rispetto ai 5 cm, in sede stradale o in sede tram</v>
          </cell>
          <cell r="C20813" t="str">
            <v>m² x cm</v>
          </cell>
          <cell r="D20813">
            <v>2.0099999999999998</v>
          </cell>
        </row>
        <row r="20814">
          <cell r="A20814" t="str">
            <v>1U.04.120.0300</v>
          </cell>
          <cell r="B20814" t="str">
            <v>Strato di usura in conglomerato bituminoso costituito da inerti graniglie e pietrischi, Dmax 10,00 mm, resistenza alla frammentazione LA ≤ 20 e resistenza alla levigazione PSV ≥ 44, compreso fino ad un massimo di 20% di fresato rigenerato con attivanti chimici funzionali (rigeneranti), impastati a caldo con bitume normale classe 50/70 o 70/100, dosaggio minimo di bitume totale del 4,8% su miscela con l'aggiunta di additivo attivante l'adesione ("dopes" di adesività); con percentuale dei vuoti in opera compreso tra il 3% e 6%, valore di aderenza superficiale BPN ≥ 62. Compresa la pulizia della sede, l'applicazione di emulsione bituminosa al 55%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v>
          </cell>
          <cell r="C20814"/>
          <cell r="D20814"/>
        </row>
        <row r="20815">
          <cell r="A20815" t="str">
            <v>1U.04.120.0300.a</v>
          </cell>
          <cell r="B20815" t="str">
            <v>- 20 mm</v>
          </cell>
          <cell r="C20815" t="str">
            <v>m²</v>
          </cell>
          <cell r="D20815">
            <v>5.46</v>
          </cell>
        </row>
        <row r="20816">
          <cell r="A20816" t="str">
            <v>1U.04.120.0300.b</v>
          </cell>
          <cell r="B20816" t="str">
            <v>- 30 mm</v>
          </cell>
          <cell r="C20816" t="str">
            <v>m²</v>
          </cell>
          <cell r="D20816">
            <v>7.54</v>
          </cell>
        </row>
        <row r="20817">
          <cell r="A20817" t="str">
            <v>1U.04.120.0300.c</v>
          </cell>
          <cell r="B20817" t="str">
            <v>- 40 mm</v>
          </cell>
          <cell r="C20817" t="str">
            <v>m²</v>
          </cell>
          <cell r="D20817">
            <v>9.64</v>
          </cell>
        </row>
        <row r="20818">
          <cell r="A20818" t="str">
            <v>1U.04.120.0300.d</v>
          </cell>
          <cell r="B20818" t="str">
            <v>- 50 mm</v>
          </cell>
          <cell r="C20818" t="str">
            <v>m²</v>
          </cell>
          <cell r="D20818">
            <v>11.73</v>
          </cell>
        </row>
        <row r="20819">
          <cell r="A20819" t="str">
            <v>1U.04.120.0300.e</v>
          </cell>
          <cell r="B20819" t="str">
            <v>- 60 mm</v>
          </cell>
          <cell r="C20819" t="str">
            <v>m²</v>
          </cell>
          <cell r="D20819">
            <v>13.83</v>
          </cell>
        </row>
        <row r="20820">
          <cell r="A20820" t="str">
            <v>1U.04.120.0300.f</v>
          </cell>
          <cell r="B20820" t="str">
            <v>- sovrapprezzo per ogni 10 mm in più oltre i 60 mm</v>
          </cell>
          <cell r="C20820" t="str">
            <v>m²</v>
          </cell>
          <cell r="D20820">
            <v>2.09</v>
          </cell>
        </row>
        <row r="20821">
          <cell r="A20821" t="str">
            <v>1U.04.120.0305</v>
          </cell>
          <cell r="B20821" t="str">
            <v>Strato di usura in conglomerato bituminoso in sede tram costituito da inerti graniglie e pietrischi, Dmax 10,00 mm, resistenza alla frammentazione LA ≤ 20 e resistenza alla levigazione PSV ≥ 44, compreso fino ad un massimo di 20% di fresato rigenerato con attivanti chimici funzionali (rigeneranti), impastati a caldo con bitume normale classe 50/70 o 70/100, dosaggio minimo di bitume totale del 4,8% su miscela con l'aggiunta di additivo attivante l'adesione ("dopes" di adesività); con percentuale dei vuoti in opera compreso tra il 3% e 6%, valore di aderenza superficiale BPN ≥ 62. Compresa la pulizia della sede, l'applicazione di emulsione bituminosa al 55%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v>
          </cell>
          <cell r="C20821"/>
          <cell r="D20821"/>
        </row>
        <row r="20822">
          <cell r="A20822" t="str">
            <v>1U.04.120.0305.a</v>
          </cell>
          <cell r="B20822" t="str">
            <v>- 20 mm</v>
          </cell>
          <cell r="C20822" t="str">
            <v>m²</v>
          </cell>
          <cell r="D20822">
            <v>7.28</v>
          </cell>
        </row>
        <row r="20823">
          <cell r="A20823" t="str">
            <v>1U.04.120.0305.b</v>
          </cell>
          <cell r="B20823" t="str">
            <v>- 30 mm</v>
          </cell>
          <cell r="C20823" t="str">
            <v>m²</v>
          </cell>
          <cell r="D20823">
            <v>9.3699999999999992</v>
          </cell>
        </row>
        <row r="20824">
          <cell r="A20824" t="str">
            <v>1U.04.120.0305.c</v>
          </cell>
          <cell r="B20824" t="str">
            <v>- 40 mm</v>
          </cell>
          <cell r="C20824" t="str">
            <v>m²</v>
          </cell>
          <cell r="D20824">
            <v>11.47</v>
          </cell>
        </row>
        <row r="20825">
          <cell r="A20825" t="str">
            <v>1U.04.120.0305.d</v>
          </cell>
          <cell r="B20825" t="str">
            <v>- 50 mm</v>
          </cell>
          <cell r="C20825" t="str">
            <v>m²</v>
          </cell>
          <cell r="D20825">
            <v>13.56</v>
          </cell>
        </row>
        <row r="20826">
          <cell r="A20826" t="str">
            <v>1U.04.120.0305.e</v>
          </cell>
          <cell r="B20826" t="str">
            <v>- 60 mm</v>
          </cell>
          <cell r="C20826" t="str">
            <v>m²</v>
          </cell>
          <cell r="D20826">
            <v>15.66</v>
          </cell>
        </row>
        <row r="20827">
          <cell r="A20827" t="str">
            <v>1U.04.120.0305.f</v>
          </cell>
          <cell r="B20827" t="str">
            <v>- sovrapprezzo per ogni 10 mm in più oltre i 60 mm</v>
          </cell>
          <cell r="C20827" t="str">
            <v>m²</v>
          </cell>
          <cell r="D20827">
            <v>2.09</v>
          </cell>
        </row>
        <row r="20828">
          <cell r="A20828" t="str">
            <v>1U.04.120.0310</v>
          </cell>
          <cell r="B20828" t="str">
            <v>Strato di usura in conglomerato bituminoso costituito da inerti graniglie e pietrischi, Dmax 10,00 mm, resistenza alla frammentazione LA ≤ 20 e resistenza alla levigazione PSV ≥ 44, compreso fino ad un massimo di 20% di fresato rigenerato con attivanti chimici funzionali (rigeneranti), impastati a caldo con bitume modificato penetrazione 45-80 (classe 4) punto di rammollimento ≥ 70 (classe 4) e ritorno elastico ≥ 80 (classe 2), dosaggio minimo di bitume totale del 4,8% su miscela con l'aggiunta di additivo attivante l'adesione ("dopes" di adesività); con percentuale dei vuoti in opera compreso tra il 3% e 6%, valore di aderenza superficiale BPN ≥ 62.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v>
          </cell>
          <cell r="C20828"/>
          <cell r="D20828"/>
        </row>
        <row r="20829">
          <cell r="A20829" t="str">
            <v>1U.04.120.0310.a</v>
          </cell>
          <cell r="B20829" t="str">
            <v>- 20 mm</v>
          </cell>
          <cell r="C20829" t="str">
            <v>m²</v>
          </cell>
          <cell r="D20829">
            <v>5.91</v>
          </cell>
        </row>
        <row r="20830">
          <cell r="A20830" t="str">
            <v>1U.04.120.0310.b</v>
          </cell>
          <cell r="B20830" t="str">
            <v>- 30 mm</v>
          </cell>
          <cell r="C20830" t="str">
            <v>m²</v>
          </cell>
          <cell r="D20830">
            <v>8.23</v>
          </cell>
        </row>
        <row r="20831">
          <cell r="A20831" t="str">
            <v>1U.04.120.0310.c</v>
          </cell>
          <cell r="B20831" t="str">
            <v>- 40 mm</v>
          </cell>
          <cell r="C20831" t="str">
            <v>m²</v>
          </cell>
          <cell r="D20831">
            <v>10.55</v>
          </cell>
        </row>
        <row r="20832">
          <cell r="A20832" t="str">
            <v>1U.04.120.0310.d</v>
          </cell>
          <cell r="B20832" t="str">
            <v>- 50 mm</v>
          </cell>
          <cell r="C20832" t="str">
            <v>m²</v>
          </cell>
          <cell r="D20832">
            <v>12.87</v>
          </cell>
        </row>
        <row r="20833">
          <cell r="A20833" t="str">
            <v>1U.04.120.0310.e</v>
          </cell>
          <cell r="B20833" t="str">
            <v>- 60 mm</v>
          </cell>
          <cell r="C20833" t="str">
            <v>m²</v>
          </cell>
          <cell r="D20833">
            <v>15.19</v>
          </cell>
        </row>
        <row r="20834">
          <cell r="A20834" t="str">
            <v>1U.04.120.0310.f</v>
          </cell>
          <cell r="B20834" t="str">
            <v>- sovrapprezzo per ogni 10 mm in più oltre i 60 mm</v>
          </cell>
          <cell r="C20834" t="str">
            <v>m²</v>
          </cell>
          <cell r="D20834">
            <v>2.31</v>
          </cell>
        </row>
        <row r="20835">
          <cell r="A20835" t="str">
            <v>1U.04.120.0315</v>
          </cell>
          <cell r="B20835" t="str">
            <v>Strato di usura a elevate prestazioni eseguito in sede tram in conglomerato bituminoso costituito da inerti graniglie e pietrischi, Dmax 12,50 mm, resistenza alla frammentazione LA ≤ 20 e resistenza alla levigazione PSV ≥ 44, compreso fino ad un massimo di 10% di fresato rigenerato con attivanti chimici funzionali (rigeneranti), impastati a caldo con bitume normale classe 50/70 o 70/100, dosaggio minimo di bitume totale del 5,8% su miscela con l'aggiunta di additivo attivante l'adesione ("dopes" di adesività) e compound di polimeri e fibre in pellets immessi direttamente nel mescolatore durante la fase produttiva in percentuale pari a 0,2-0,6% sul peso degli aggregati; con percentuale dei vuoti in opera compreso tra il 3% e 5%, valore di aderenza superficiale BPN ≥ 60.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v>
          </cell>
          <cell r="C20835"/>
          <cell r="D20835"/>
        </row>
        <row r="20836">
          <cell r="A20836" t="str">
            <v>1U.04.120.0315.a</v>
          </cell>
          <cell r="B20836" t="str">
            <v>- 20 mm</v>
          </cell>
          <cell r="C20836" t="str">
            <v>m²</v>
          </cell>
          <cell r="D20836">
            <v>8.75</v>
          </cell>
        </row>
        <row r="20837">
          <cell r="A20837" t="str">
            <v>1U.04.120.0315.b</v>
          </cell>
          <cell r="B20837" t="str">
            <v>- 30 mm</v>
          </cell>
          <cell r="C20837" t="str">
            <v>m²</v>
          </cell>
          <cell r="D20837">
            <v>11.57</v>
          </cell>
        </row>
        <row r="20838">
          <cell r="A20838" t="str">
            <v>1U.04.120.0315.c</v>
          </cell>
          <cell r="B20838" t="str">
            <v>- 40 mm</v>
          </cell>
          <cell r="C20838" t="str">
            <v>m²</v>
          </cell>
          <cell r="D20838">
            <v>14.4</v>
          </cell>
        </row>
        <row r="20839">
          <cell r="A20839" t="str">
            <v>1U.04.120.0315.d</v>
          </cell>
          <cell r="B20839" t="str">
            <v>- 50 mm</v>
          </cell>
          <cell r="C20839" t="str">
            <v>m²</v>
          </cell>
          <cell r="D20839">
            <v>17.22</v>
          </cell>
        </row>
        <row r="20840">
          <cell r="A20840" t="str">
            <v>1U.04.120.0315.e</v>
          </cell>
          <cell r="B20840" t="str">
            <v>- 60 mm</v>
          </cell>
          <cell r="C20840" t="str">
            <v>m²</v>
          </cell>
          <cell r="D20840">
            <v>20.04</v>
          </cell>
        </row>
        <row r="20841">
          <cell r="A20841" t="str">
            <v>1U.04.120.0315.f</v>
          </cell>
          <cell r="B20841" t="str">
            <v>- per ogni 10 mm in più oltre i 60 mm</v>
          </cell>
          <cell r="C20841" t="str">
            <v>m²</v>
          </cell>
          <cell r="D20841">
            <v>2.82</v>
          </cell>
        </row>
        <row r="20842">
          <cell r="A20842" t="str">
            <v>1U.04.120.0320</v>
          </cell>
          <cell r="B20842" t="str">
            <v>Strato di usura a elevate prestazioni in conglomerato bituminoso costituito da inerti graniglie e pietrischi, Dmax 10 mm, resistenza alla frammentazione LA ≤ 20 e resistenza alla levigazione PSV ≥ 44, compreso fino ad un massimo di 20% di fresato rigenerato con attivanti chimici funzionali (rigeneranti), impastati a caldo con bitume normale classe 50/70 o 70/100, dosaggio minimo di bitume totale del 4,80% su miscela con l'aggiunta di additivo attivante l'adesione ("dopes" di adesività) e moderata additivazione con compound polimerico a basso peso molecolare e medio punto di fusione aggiunto direttamente durante la fase produttiva nel mescolatore (dosaggio 2,0%-4,0% sul peso del bitume totale); con percentuale dei vuoti in opera compreso tra il 3% e 6%, valore di aderenza superficiale BPN ≥ 62.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842"/>
          <cell r="D20842"/>
        </row>
        <row r="20843">
          <cell r="A20843" t="str">
            <v>1U.04.120.0320.a</v>
          </cell>
          <cell r="B20843" t="str">
            <v>- 20 mm</v>
          </cell>
          <cell r="C20843" t="str">
            <v>m²</v>
          </cell>
          <cell r="D20843">
            <v>5.72</v>
          </cell>
        </row>
        <row r="20844">
          <cell r="A20844" t="str">
            <v>1U.04.120.0320.b</v>
          </cell>
          <cell r="B20844" t="str">
            <v>- 30 mm</v>
          </cell>
          <cell r="C20844" t="str">
            <v>m²</v>
          </cell>
          <cell r="D20844">
            <v>7.94</v>
          </cell>
        </row>
        <row r="20845">
          <cell r="A20845" t="str">
            <v>1U.04.120.0320.c</v>
          </cell>
          <cell r="B20845" t="str">
            <v>- 40 mm</v>
          </cell>
          <cell r="C20845" t="str">
            <v>m²</v>
          </cell>
          <cell r="D20845">
            <v>10.18</v>
          </cell>
        </row>
        <row r="20846">
          <cell r="A20846" t="str">
            <v>1U.04.120.0320.d</v>
          </cell>
          <cell r="B20846" t="str">
            <v>- 50 mm</v>
          </cell>
          <cell r="C20846" t="str">
            <v>m²</v>
          </cell>
          <cell r="D20846">
            <v>12.4</v>
          </cell>
        </row>
        <row r="20847">
          <cell r="A20847" t="str">
            <v>1U.04.120.0320.e</v>
          </cell>
          <cell r="B20847" t="str">
            <v>- 60 mm</v>
          </cell>
          <cell r="C20847" t="str">
            <v>m²</v>
          </cell>
          <cell r="D20847">
            <v>14.62</v>
          </cell>
        </row>
        <row r="20848">
          <cell r="A20848" t="str">
            <v>1U.04.120.0320.f</v>
          </cell>
          <cell r="B20848" t="str">
            <v>- per ogni 10 mm in più oltre i 60 mm</v>
          </cell>
          <cell r="C20848" t="str">
            <v>m²</v>
          </cell>
          <cell r="D20848">
            <v>2.2200000000000002</v>
          </cell>
        </row>
        <row r="20849">
          <cell r="A20849" t="str">
            <v>1U.04.120.0325</v>
          </cell>
          <cell r="B20849" t="str">
            <v>Strato di usura a elevate prestazioni in conglomerato bituminoso costituito da inerti graniglie e pietrischi, Dmax 10 mm, resistenza alla frammentazione LA ≤ 20 e resistenza alla levigazione PSV ≥ 44, compreso fino ad un massimo di 20% di fresato rigenerato con attivanti chimici funzionali (rigeneranti), impastati a caldo con bitume normale classe 50/70 o 70/100, dosaggio minimo di bitume totale del 4,80% su miscela con l'aggiunta di additivo attivante l'adesione ("dopes" di adesività) e elevata additivazione con compound polimerico a basso peso molecolare e medio punto di fusione aggiunto direttamente durante la fase produttiva nel mescolatore (dosaggio 4,0%-6,0% sul peso del bitume totale); con percentuale dei vuoti in opera compreso tra il 3% e 6%, valore di aderenza superficiale BPN ≥ 62.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v>
          </cell>
          <cell r="C20849"/>
          <cell r="D20849"/>
        </row>
        <row r="20850">
          <cell r="A20850" t="str">
            <v>1U.04.120.0325.a</v>
          </cell>
          <cell r="B20850" t="str">
            <v>- 20 mm</v>
          </cell>
          <cell r="C20850" t="str">
            <v>m²</v>
          </cell>
          <cell r="D20850">
            <v>5.9</v>
          </cell>
        </row>
        <row r="20851">
          <cell r="A20851" t="str">
            <v>1U.04.120.0325.b</v>
          </cell>
          <cell r="B20851" t="str">
            <v>- 30 mm</v>
          </cell>
          <cell r="C20851" t="str">
            <v>m²</v>
          </cell>
          <cell r="D20851">
            <v>8.2100000000000009</v>
          </cell>
        </row>
        <row r="20852">
          <cell r="A20852" t="str">
            <v>1U.04.120.0325.c</v>
          </cell>
          <cell r="B20852" t="str">
            <v>- 40 mm</v>
          </cell>
          <cell r="C20852" t="str">
            <v>m²</v>
          </cell>
          <cell r="D20852">
            <v>10.53</v>
          </cell>
        </row>
        <row r="20853">
          <cell r="A20853" t="str">
            <v>1U.04.120.0325.d</v>
          </cell>
          <cell r="B20853" t="str">
            <v>- 50 mm</v>
          </cell>
          <cell r="C20853" t="str">
            <v>m²</v>
          </cell>
          <cell r="D20853">
            <v>12.84</v>
          </cell>
        </row>
        <row r="20854">
          <cell r="A20854" t="str">
            <v>1U.04.120.0325.e</v>
          </cell>
          <cell r="B20854" t="str">
            <v>- 60 mm</v>
          </cell>
          <cell r="C20854" t="str">
            <v>m²</v>
          </cell>
          <cell r="D20854">
            <v>15.16</v>
          </cell>
        </row>
        <row r="20855">
          <cell r="A20855" t="str">
            <v>1U.04.120.0325.f</v>
          </cell>
          <cell r="B20855" t="str">
            <v>- per ogni 10 mm in più oltre i 60 mm</v>
          </cell>
          <cell r="C20855" t="str">
            <v>m²</v>
          </cell>
          <cell r="D20855">
            <v>2.31</v>
          </cell>
        </row>
        <row r="20856">
          <cell r="A20856" t="str">
            <v>1U.04.120.0330</v>
          </cell>
          <cell r="B20856" t="str">
            <v>Strato di usura a elevata aderenza in conglomerato bituminoso costituito da inerti graniglie e pietrischi, Dmax 10,00 mm, resistenza alla frammentazione LA ≤ 20 e resistenza alla levigazione PSV ≥ 44, compreso fino ad un massimo di 10% di fresato rigenerato con attivanti chimici funzionali (rigeneranti), impastati a caldo con bitume normale classe 50/70 o 70/100, dosaggio minimo di bitume totale del 5,4% su miscela con l'aggiunta di additivo attivante l'adesione ("dopes" di adesività) e compound di polimeri e fibre in pellets immessi direttamente nel mescolatore durante la fase produttiva in percentuale pari a 0,2-0,6% sul peso degli aggregati; con percentuale dei vuoti in opera compreso tra il 3% e 6%, valore di aderenza superficiale BPN ≥ 66.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 - 40 mm</v>
          </cell>
          <cell r="C20856" t="str">
            <v>m²</v>
          </cell>
          <cell r="D20856">
            <v>12.07</v>
          </cell>
        </row>
        <row r="20857">
          <cell r="A20857" t="str">
            <v>1U.04.120.0340</v>
          </cell>
          <cell r="B20857" t="str">
            <v>Strato di usura a elevate prestazioni a tessitura ottimizzata in conglomerato bituminoso costituito da inerti graniglie e pietrischi, Dmax 10,00 mm, resistenza alla frammentazione LA ≤ 20 e resistenza alla levigazione PSV ≥ 44, compreso fino ad un massimo di 10% di fresato rigenerato con attivanti chimici funzionali (rigeneranti), impastati a caldo con bitume normale classe 50/70 o 70/100, dosaggio minimo di bitume totale del 5,6% su miscela con l'aggiunta di additivo attivante l'adesione ("dopes" di adesività) e compound di polimeri e fibre in pellets immessi direttamente nel mescolatore durante la fase produttiva in percentuale pari a 0,2-0,6% sul peso degli aggregati; con percentuale dei vuoti in opera compreso tra il 3% e 6%, valore di aderenza superficiale BPN ≥ 60. Compresa la pulizia della sede, l'applicazione di emulsione bituminosa modificata al 60%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 - 30 mm</v>
          </cell>
          <cell r="C20857" t="str">
            <v>m²</v>
          </cell>
          <cell r="D20857">
            <v>9.65</v>
          </cell>
        </row>
        <row r="20858">
          <cell r="A20858" t="str">
            <v>1U.04.120.0350</v>
          </cell>
          <cell r="B20858" t="str">
            <v>Strato di usura in conglomerato bituminoso costituito da inerti graniglie e pietrischi, Dmax 10,00 mm, impastati a caldo con legante sintetico chiaro, dosaggio 5%-6% su miscela; con percentuale dei vuoti in opera compreso tra il 3% e 6%. Compresa la pulizia della sede, l'applicazione di emulsione bituminosa ottenuta con il legante sintetico chiaro, onde evitare risalite di bitume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v>
          </cell>
          <cell r="C20858"/>
          <cell r="D20858"/>
        </row>
        <row r="20859">
          <cell r="A20859" t="str">
            <v>1U.04.120.0350.a</v>
          </cell>
          <cell r="B20859" t="str">
            <v>- 30 mm</v>
          </cell>
          <cell r="C20859" t="str">
            <v>m²</v>
          </cell>
          <cell r="D20859">
            <v>42.79</v>
          </cell>
        </row>
        <row r="20860">
          <cell r="A20860" t="str">
            <v>1U.04.120.0350.b</v>
          </cell>
          <cell r="B20860" t="str">
            <v>- 40 mm</v>
          </cell>
          <cell r="C20860" t="str">
            <v>m²</v>
          </cell>
          <cell r="D20860">
            <v>55.5</v>
          </cell>
        </row>
        <row r="20861">
          <cell r="A20861" t="str">
            <v>1U.04.120.0350.c</v>
          </cell>
          <cell r="B20861" t="str">
            <v>- sovrapprezzo/detrazione per ogni 5 mm in più o in meno rispetto ai 40 mm</v>
          </cell>
          <cell r="C20861" t="str">
            <v>m²</v>
          </cell>
          <cell r="D20861">
            <v>6.35</v>
          </cell>
        </row>
        <row r="20862">
          <cell r="A20862" t="str">
            <v>1U.04.120.0400</v>
          </cell>
          <cell r="B20862" t="str">
            <v>Strato di usura drenante-fonoassorbente a elevata percentuale di vuoti in conglomerato bituminoso, costituito da inerti graniglie e pietrischi, Dmax 14,00 mm, resistenza alla frammentazione LA ≤ 20 e resistenza alla levigazione PSV ≥ 44, impastati a caldo con bitume modificato penetrazione 45-80 (classe 4) punto di rammollimento ≥ 70 (classe 4) e ritorno elastico ≥ 80 (classe 2), dosaggio minimo di bitume totale del 4,0% su miscela con l'aggiunta di additivo attivante l'adesione ("dopes" di adesività) e con l'aggiunta di additivi stabilizzanti e addensanti costituiti da fibre di cellulosa e vetro, oppure strutturali, con dosaggio pari a 0,2-0,8% sul peso degli aggregati; con percentuale dei vuoti in opera ≥ 18%, perdita di particelle (Cantabro) ≤ 20 e valore di aderenza superficiale BPN ≥ 62. Compresa la pulizia della sede, l'applicazione di emulsione bituminosa modificata al 60% in ragione di 1,60-1,80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v>
          </cell>
          <cell r="C20862"/>
          <cell r="D20862"/>
        </row>
        <row r="20863">
          <cell r="A20863" t="str">
            <v>1U.04.120.0400.a</v>
          </cell>
          <cell r="B20863" t="str">
            <v>- 40 mm</v>
          </cell>
          <cell r="C20863" t="str">
            <v>m²</v>
          </cell>
          <cell r="D20863">
            <v>12.38</v>
          </cell>
        </row>
        <row r="20864">
          <cell r="A20864" t="str">
            <v>1U.04.120.0400.b</v>
          </cell>
          <cell r="B20864" t="str">
            <v>- 50 mm</v>
          </cell>
          <cell r="C20864" t="str">
            <v>m²</v>
          </cell>
          <cell r="D20864">
            <v>14.95</v>
          </cell>
        </row>
        <row r="20865">
          <cell r="A20865" t="str">
            <v>1U.04.120.0410</v>
          </cell>
          <cell r="B20865" t="str">
            <v>Strato di usura semidrenante-fonoassorbente a moderata percentuale di vuoti in conglomerato bituminoso, costituito da inerti graniglie e pietrischi, Dmax 16,00 mm, resistenza alla frammentazione LA ≤ 20 e resistenza alla levigazione PSV ≥ 44, impastati a caldo con bitume modificato penetrazione 45-80 (classe 4) punto di rammollimento ≥ 70 (classe 4) e ritorno elastico ≥ 80 (classe 2), dosaggio minimo di bitume totale del 4,5% su miscela con l'aggiunta di additivo attivante l'adesione ("dopes" di adesività) e con l'aggiunta di additivi stabilizzanti e addensanti costituiti da fibre di cellulosa e vetro, oppure strutturali, con dosaggio pari a 0,2-0,8% sul peso degli aggregati; con percentuale dei vuoti in opera ≥ 16%, perdita di particelle (Cantabro) ≤ 20 e valore di aderenza superficiale BPN ≥ 64. Compresa la pulizia della sede, l'applicazione di emulsione bituminosa modificata al 60% in ragione di 1,60-1,80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compattato: - 50 mm:</v>
          </cell>
          <cell r="C20865" t="str">
            <v>m²</v>
          </cell>
          <cell r="D20865">
            <v>15.84</v>
          </cell>
        </row>
        <row r="20866">
          <cell r="A20866" t="str">
            <v>1U.04.120.0415</v>
          </cell>
          <cell r="B20866" t="str">
            <v>Conglomerato bituminoso freddo ad alte prestazioni per la realizzazione di piste ciclabili, composto unicamente da granulato di conglomerato bituminoso, opportunamente frantumato, vagliato e stoccato adeguatamente per garantire le prestazioni della miscela finale e additivi composti da rigeneranti, derivati idrocarburici e plastificanti. La miscela, costipata a 50 colpi per faccia, deve avere valori di stabilità Marshall dopo 7 gg &gt; 4kN (a 25°C), resistenza a trazione indiretta dopo 7gg&gt; 50kPa (a 25°C), perdita in peso prova Cantabro &lt; 10%. Additivo per la produzione di conglomerati bituminosi a freddo, dosaggio al 2,0 - 2,5% sul peso del granulato. Con aggiunta di cemento dosaggio al 1,0 - 2,0% sul peso del granulato. Compresa la pulizia della sede, l'applicazione di emulsione bituminosa cationica al 55% in ragione di 0,60-0,80 kg/m², la stesa mediante finitrice meccanica e la costipazione a mezzo di rulli di idoneo peso. Per spessore compresso:</v>
          </cell>
          <cell r="C20866"/>
          <cell r="D20866"/>
        </row>
        <row r="20867">
          <cell r="A20867" t="str">
            <v>1U.04.120.0415.a</v>
          </cell>
          <cell r="B20867" t="str">
            <v>- 30 mm</v>
          </cell>
          <cell r="C20867" t="str">
            <v>m²</v>
          </cell>
          <cell r="D20867">
            <v>10.27</v>
          </cell>
        </row>
        <row r="20868">
          <cell r="A20868" t="str">
            <v>1U.04.120.0415.b</v>
          </cell>
          <cell r="B20868" t="str">
            <v>- 40 mm</v>
          </cell>
          <cell r="C20868" t="str">
            <v>m²</v>
          </cell>
          <cell r="D20868">
            <v>12.97</v>
          </cell>
        </row>
        <row r="20869">
          <cell r="A20869" t="str">
            <v>1U.04.120.0415.c</v>
          </cell>
          <cell r="B20869" t="str">
            <v>- 50 mm</v>
          </cell>
          <cell r="C20869" t="str">
            <v>m²</v>
          </cell>
          <cell r="D20869">
            <v>15.63</v>
          </cell>
        </row>
        <row r="20870">
          <cell r="A20870" t="str">
            <v>1U.04.120.0415.d</v>
          </cell>
          <cell r="B20870" t="str">
            <v>- 60 mm</v>
          </cell>
          <cell r="C20870" t="str">
            <v>m²</v>
          </cell>
          <cell r="D20870">
            <v>18.3</v>
          </cell>
        </row>
        <row r="20871">
          <cell r="A20871" t="str">
            <v>1U.04.120.0415.e</v>
          </cell>
          <cell r="B20871" t="str">
            <v>- sovrapprezzo per ogni 10 mm in più oltre i 60 mm</v>
          </cell>
          <cell r="C20871" t="str">
            <v>m²</v>
          </cell>
          <cell r="D20871">
            <v>2.67</v>
          </cell>
        </row>
        <row r="20872">
          <cell r="A20872" t="str">
            <v>1U.04.120.0420</v>
          </cell>
          <cell r="B20872" t="str">
            <v>Sovrapprezzo allo strato di usura, chiuso o semiaperto, per l’utilizzo della tecnologia antighiaccio, costituita da prodotto con componenti organici ed inorganici (contiene cloruri) ed additivi specifici, in grado di abbassare la temperatura di congelamento dell’acqua presente sul manto stradale e rallentare la formazione dei cristalli di ghiaccio, impedendone l’adesione al piano viario o facilitandone la rimozione; dosato al 4%-5% sul peso degli aggregati, il prodotto aggiunto direttamente nel mescolatore durante la produzione del conglomerato bituminoso dovrà garantire le prestazioni meccaniche dello strato di usura di riferimento.</v>
          </cell>
          <cell r="C20872" t="str">
            <v>m² x cm</v>
          </cell>
          <cell r="D20872">
            <v>3.37</v>
          </cell>
        </row>
        <row r="20873">
          <cell r="A20873" t="str">
            <v>1U.04.120.0430</v>
          </cell>
          <cell r="B20873" t="str">
            <v>Sovrapprezzo per colorazione dello strato di usura:</v>
          </cell>
          <cell r="C20873"/>
          <cell r="D20873"/>
        </row>
        <row r="20874">
          <cell r="A20874" t="str">
            <v>1U.04.120.0430.a</v>
          </cell>
          <cell r="B20874" t="str">
            <v>- tramite l’utilizzo di additivi per la colorazione a base di ossido, con dosaggio pari a 2-6% sul peso degli aggregati; l’additivo dovrà garantire le prestazioni meccaniche dello strato di usura di riferimento. Colore rosso</v>
          </cell>
          <cell r="C20874" t="str">
            <v>m² x cm</v>
          </cell>
          <cell r="D20874">
            <v>3.23</v>
          </cell>
        </row>
        <row r="20875">
          <cell r="A20875" t="str">
            <v>1U.04.120.0430.b</v>
          </cell>
          <cell r="B20875" t="str">
            <v>- tramite l’utilizzo di aggregati di idoneo colore (porfidi, porferiti, o altre rocce quarzifere di colore rosso o rosato);</v>
          </cell>
          <cell r="C20875" t="str">
            <v>m² x cm</v>
          </cell>
          <cell r="D20875">
            <v>3.05</v>
          </cell>
        </row>
        <row r="20876">
          <cell r="A20876" t="str">
            <v>1U.04.120.0430.c</v>
          </cell>
          <cell r="B20876" t="str">
            <v>- tramite l’utilizzo di additivi per la colorazione a base di ossido, con dosaggio pari a 2-6% sul peso degli aggregati; l’additivo dovrà garantire le prestazioni meccaniche dello strato di usura di riferimento. Colore giallo</v>
          </cell>
          <cell r="C20876" t="str">
            <v>m² x cm</v>
          </cell>
          <cell r="D20876">
            <v>4.53</v>
          </cell>
        </row>
        <row r="20877">
          <cell r="A20877" t="str">
            <v>1U.04.120.0430.d</v>
          </cell>
          <cell r="B20877" t="str">
            <v>- tramite l’utilizzo di additivi per la colorazione a base di ossido, con dosaggio pari a 2-6% sul peso degli aggregati; l’additivo dovrà garantire le prestazioni meccaniche dello strato di usura di riferimento. Colore bianco</v>
          </cell>
          <cell r="C20877" t="str">
            <v>m² x cm</v>
          </cell>
          <cell r="D20877">
            <v>5.05</v>
          </cell>
        </row>
        <row r="20878">
          <cell r="A20878" t="str">
            <v>1U.04.120.0430.e</v>
          </cell>
          <cell r="B20878" t="str">
            <v>- tramite l’utilizzo di additivi per la colorazione a base di ossido, con dosaggio pari a 2-6% sul peso degli aggregati; l’additivo dovrà garantire le prestazioni meccaniche dello strato di usura di riferimento. Colore verde</v>
          </cell>
          <cell r="C20878" t="str">
            <v>m² x cm</v>
          </cell>
          <cell r="D20878">
            <v>7.23</v>
          </cell>
        </row>
        <row r="20879">
          <cell r="A20879" t="str">
            <v>1U.04.120.0435</v>
          </cell>
          <cell r="B20879" t="str">
            <v>Manto colorato realizzato con malta premiscelata a base di resine versatili polivalenti, coloranti inorganici, polveri di quarzo selezionate, applicata su superfici in conglomerato bituminoso chiuso, spessore medio 2 mm.</v>
          </cell>
          <cell r="C20879" t="str">
            <v>m²</v>
          </cell>
          <cell r="D20879">
            <v>15.09</v>
          </cell>
        </row>
        <row r="20880">
          <cell r="A20880" t="str">
            <v>1U.04.120.0450</v>
          </cell>
          <cell r="B20880" t="str">
            <v>Rigenerazione in sito della pavimentazione esistente, costituita da strato di stabilizzato o in conglomerato bituminoso, tramite unità articolata computerizzata di riciclaggio/stabilizzazione, che permetta la fresatura del pacchetto stradale, e il dosaggio in completa assenza di polveri di ct 325 R in misura che va da 40 a 80 kg/m³, sotto forma di slurry prodotto da apposito mescolatore computerizzato e del bitume schiumato, nel campo di misura che và da 50 a 80 kg/m³ e del grado di umidità ottimale della miscela; l'omogeneizzazione e la posa della miscela direttamente in sito; regolazione seguita con motograder e compattazione effettuata con rullo liscio vibrante a diverse ampiezze, con energia minima di 450 kn, dotato di sistema di controllo computerizzato della compattazione per raggiungere il corretto grado di densità isolato tramite test preventivi in laboratorio; finitura superficiale eseguita da rullo liscio tandem da 14 t. vibrante a diverse ampiezze, dotato di sistema di controllo della compattazione; compresa ogni lavorazione e fornitura di tutti i materiali leganti, la perfetta pulizia del piano viabile prima di iniziare la fresatura, con asportazione, raccolta e trasporto alle discariche di terriccio, erbacce ed ogni altro tipo di materiale inquinante, nonchè ogni altro onere e magistero per fornire la pavimentazione perfettamente ripristinata nelle sagome e nella struttura.</v>
          </cell>
          <cell r="C20880" t="str">
            <v>m³</v>
          </cell>
          <cell r="D20880">
            <v>146.77000000000001</v>
          </cell>
        </row>
        <row r="20881">
          <cell r="A20881" t="str">
            <v>1U.04.120.0460</v>
          </cell>
          <cell r="B20881" t="str">
            <v>Fornitura e posa in opera di geocomposito tipo costitutito da un geotessile nontessuto a filo continuo 100% polipropilene o poliestere, agugliato meccanicamente, accoppiato ad una griglia a maglia quadrata di lato minimo mm 30 in fibra di vetro, poliestere o altre sintetiche ad elevato modulo elastico. Compresi sfridi, sovrapposizioni, accessori e mezzi d'opera necessari all'esecuzione.</v>
          </cell>
          <cell r="C20881" t="str">
            <v>m²</v>
          </cell>
          <cell r="D20881">
            <v>7.15</v>
          </cell>
        </row>
        <row r="20882">
          <cell r="A20882" t="str">
            <v>1U.04.120.0510</v>
          </cell>
          <cell r="B20882" t="str">
            <v>Sovrapprezzo per l’utilizzo di aggregato di qualsiasi natura con resistenza alla frantumazione LA ≤ 18%, per tutte le voci relative allo strato di usura, sia chiuso sia drenante.</v>
          </cell>
          <cell r="C20882" t="str">
            <v>m² x cm</v>
          </cell>
          <cell r="D20882">
            <v>1.1399999999999999</v>
          </cell>
        </row>
        <row r="20883">
          <cell r="A20883" t="str">
            <v>1U.04.120.0520</v>
          </cell>
          <cell r="B20883" t="str">
            <v>Sovrapprezzo per tutte le lavorazioni dall'articolo 1U.04.010.0010 all'articolo 1U.04.010.0030 e dall'articolo 1U.04.120.0010 all'articolo 1U.04.120.0410 eseguite in "zona centrale".</v>
          </cell>
          <cell r="C20883" t="str">
            <v>%</v>
          </cell>
          <cell r="D20883">
            <v>6</v>
          </cell>
        </row>
        <row r="20884">
          <cell r="A20884" t="str">
            <v>1U.04.120.0530</v>
          </cell>
          <cell r="B20884" t="str">
            <v>Operazioni di movieraggio, in prossimità di cantieri stradali, per la gestione del traffico veicolare e/o pedonale interferente con le attività di cantiere, da utilizzare qualora non sia sufficiente la sola segnaletica stradale obbligatoria e non sia possibile ricorrere all'utilizzo della coppia semafori mobili di cui all'art. NC.30.300.0110 del L.P.. Le operazioni di movieraggio saranno svolte da due movieri muniti di apposito segnalatore rifrangente o luminoso (es. bandierina, paletta bicolore rosso/verde, torcia elettrica luminescente, ecc.), posti a ciascuna estremità della strada. Il coordinamento dei movieri potrà essere stabilito a vista o in base alla distanza con apparecchi radio ricetrasmittenti o tramite un terzo moviere intermedio munito anch'esso di apposito segnalatore.</v>
          </cell>
          <cell r="C20884" t="str">
            <v>m²</v>
          </cell>
          <cell r="D20884">
            <v>0.15</v>
          </cell>
        </row>
        <row r="20885">
          <cell r="A20885" t="str">
            <v>1U.04.120.0600</v>
          </cell>
          <cell r="B20885" t="str">
            <v>ASFALTI COLATI</v>
          </cell>
          <cell r="C20885"/>
          <cell r="D20885"/>
        </row>
        <row r="20886">
          <cell r="A20886" t="str">
            <v>1U.04.120.0610</v>
          </cell>
          <cell r="B20886" t="str">
            <v>Formazione di pavimentazione in asfalto colato carrabile, conforme alla normativa UNI EN 13108-6:2016, per aree di sosta e per strade a lento scorrimento o controviali spessore cm 2,5 con spargimento superficiale di graniglia nera. La miscela è ottenuta attraverso mescolamento a caldo di inerti e filler con l'aggiunta di bitume con penetrazione 35/50, dosaggio minimo 8% su miscela, miscelato con bitumi naturali a bassa penetrazione o modificati comprese le difese delle aree di lavoro, la pulizia del fondo ed ogni altro onere relativo.</v>
          </cell>
          <cell r="C20886" t="str">
            <v>m²</v>
          </cell>
          <cell r="D20886">
            <v>14.33</v>
          </cell>
        </row>
        <row r="20887">
          <cell r="A20887" t="str">
            <v>1U.04.120.0620</v>
          </cell>
          <cell r="B20887" t="str">
            <v>Formazione pavimentazione in asfalto colato granigliato tipo asfalto rosso, conforme alla normativa UNI EN 13108-6:2016, particolarmente consigliato per piste ciclabili e viali pedonali nelle dovute proporzioni con bitumi con penetrazione 35/50, dosaggio minimo 9,50% su miscela, filler ed inerti di adeguata granulometria con aggiunta di ossido di ferro, compreso fino ad un massimo di 10% di fresato rigenerato con attivanti chimici funzionali (rigeneranti), posto in un solo strato di cm. 2 comprese le difese delle aree di lavoro e la segnaletica stradale, la pulizia del fondo lo spargimento di graniglia in pietra naturale di colore rosso sulla superficie finita ed altro onere relativo.</v>
          </cell>
          <cell r="C20887" t="str">
            <v>m²</v>
          </cell>
          <cell r="D20887">
            <v>21.4</v>
          </cell>
        </row>
        <row r="20888">
          <cell r="A20888" t="str">
            <v>1U.04.120.0630</v>
          </cell>
          <cell r="B20888" t="str">
            <v>Formazione pavimentazione in asfalto colato carrabile di colore rosso, conforme alla normativa UNI EN 13108-6:2016, per attraversamenti pedonali, indicato per sicurezza stradale, scivolosità e della visibilità degli attraversamenti pedonali, in granigliato nelle dovute proporzioni con bitumi penetrazione 35/50, dosaggio minimo 9,50% su miscela,filler ed inerti di adeguata granulometria con aggiunta di ossido di ferro, compreso fino ad un massimo di 10% di fresato rigenerato con attivanti chimici funzionali (rigeneranti), posto in un solo strato di cm. 2 comprese le difese delle aree di lavoro e la segnaletica stradale, la pulizia del fondo lo spargimento un mix di graniglia rossa ed autoriflettente sulla superficie finita ed altro onere relativo.</v>
          </cell>
          <cell r="C20888" t="str">
            <v>m²</v>
          </cell>
          <cell r="D20888">
            <v>26.64</v>
          </cell>
        </row>
        <row r="20889">
          <cell r="A20889" t="str">
            <v>1U.04.125</v>
          </cell>
          <cell r="B20889" t="str">
            <v>PAVIMENTAZIONI BITUMINOSE A BASE GRAFENE</v>
          </cell>
          <cell r="C20889"/>
          <cell r="D20889"/>
        </row>
        <row r="20890">
          <cell r="A20890" t="str">
            <v>1U.04.125.0010</v>
          </cell>
          <cell r="B20890" t="str">
            <v>Strato di base in conglomerato bituminoso costituito da inerti sabbio-ghiaiosi (tout-venant), Dmax 20 mm,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moderata additivazione con compound polimerico supermodificante a base di nanotecnologie al grafene aggiunto direttamente durante la fase produttiva nel mescolatore (dosaggio 3,0-4,9% sul peso del bitume totale); con percentuale dei vuoti in opera compreso tra il 3% e 6%. Compresa la pulizia della sede, l'applicazione di emulsione bituminosa al 55% in ragione di 0,60-0,80 kg/m², la stesa mediante finitrice meccanica e la costipazione a mezzo di rulli di idoneo peso. Per spessore compresso:</v>
          </cell>
          <cell r="C20890"/>
          <cell r="D20890"/>
        </row>
        <row r="20891">
          <cell r="A20891" t="str">
            <v>1U.04.125.0010.a</v>
          </cell>
          <cell r="B20891" t="str">
            <v>- 8 cm</v>
          </cell>
          <cell r="C20891" t="str">
            <v>m²</v>
          </cell>
          <cell r="D20891">
            <v>17.03</v>
          </cell>
        </row>
        <row r="20892">
          <cell r="A20892" t="str">
            <v>1U.04.125.0010.b</v>
          </cell>
          <cell r="B20892" t="str">
            <v>- 10 cm</v>
          </cell>
          <cell r="C20892" t="str">
            <v>m²</v>
          </cell>
          <cell r="D20892">
            <v>20.97</v>
          </cell>
        </row>
        <row r="20893">
          <cell r="A20893" t="str">
            <v>1U.04.125.0010.c</v>
          </cell>
          <cell r="B20893" t="str">
            <v>- 12 cm in due strati</v>
          </cell>
          <cell r="C20893" t="str">
            <v>m²</v>
          </cell>
          <cell r="D20893">
            <v>25.61</v>
          </cell>
        </row>
        <row r="20894">
          <cell r="A20894" t="str">
            <v>1U.04.125.0010.d</v>
          </cell>
          <cell r="B20894" t="str">
            <v>- 15 cm in due strati</v>
          </cell>
          <cell r="C20894" t="str">
            <v>m²</v>
          </cell>
          <cell r="D20894">
            <v>31.52</v>
          </cell>
        </row>
        <row r="20895">
          <cell r="A20895" t="str">
            <v>1U.04.125.0015</v>
          </cell>
          <cell r="B20895" t="str">
            <v>Strato di base in conglomerato bituminoso costituito da inerti sabbio-ghiaiosi (tout-venant), Dmax 20 mm,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ed elevata additivazione con compound polimerico supermodificante a base di nanotecnologie al grafene aggiunto direttamente durante la fase produttiva nel mescolatore (dosaggio 5,0-7,0% sul peso del bitume totale); con percentuale dei vuoti in opera compreso tra il 3% e 6%. Compresa la pulizia della sede, l'applicazione di emulsione bituminosa al 55% in ragione di 0,60-0,80 kg/m², la stesa mediante finitrice meccanica e la costipazione a mezzo di rulli di idoneo peso. Per spessore compresso:</v>
          </cell>
          <cell r="C20895"/>
          <cell r="D20895"/>
        </row>
        <row r="20896">
          <cell r="A20896" t="str">
            <v>1U.04.125.0015.a</v>
          </cell>
          <cell r="B20896" t="str">
            <v>- 8 cm</v>
          </cell>
          <cell r="C20896" t="str">
            <v>m²</v>
          </cell>
          <cell r="D20896">
            <v>18.239999999999998</v>
          </cell>
        </row>
        <row r="20897">
          <cell r="A20897" t="str">
            <v>1U.04.125.0015.b</v>
          </cell>
          <cell r="B20897" t="str">
            <v>- 10 cm</v>
          </cell>
          <cell r="C20897" t="str">
            <v>m²</v>
          </cell>
          <cell r="D20897">
            <v>22.48</v>
          </cell>
        </row>
        <row r="20898">
          <cell r="A20898" t="str">
            <v>1U.04.125.0015.c</v>
          </cell>
          <cell r="B20898" t="str">
            <v>- 12 cm in due strati</v>
          </cell>
          <cell r="C20898" t="str">
            <v>m²</v>
          </cell>
          <cell r="D20898">
            <v>27.42</v>
          </cell>
        </row>
        <row r="20899">
          <cell r="A20899" t="str">
            <v>1U.04.125.0015.d</v>
          </cell>
          <cell r="B20899" t="str">
            <v>- 15 cm in due strati</v>
          </cell>
          <cell r="C20899" t="str">
            <v>m²</v>
          </cell>
          <cell r="D20899">
            <v>33.79</v>
          </cell>
        </row>
        <row r="20900">
          <cell r="A20900" t="str">
            <v>1U.04.125.0020</v>
          </cell>
          <cell r="B20900" t="str">
            <v>Strato di collegamento (binder) in conglomerato bituminoso costituito da inerti graniglie e pietrischi, Dmax 16 mm, resistenza alla frammentazione LA ≤ 25 , compreso fino ad un massimo di 30% di fresato rigenerato con attivanti chimici funzionali (rigeneranti), impastati a caldo con bitume normale classe 50/70 o 70/100, dosaggio minimo di bitume totale del 4,2% su miscela con l'aggiunta di additivo attivante l'adesione ("dopes" di adesività) e moderata additivazione con compound polimerico supermodificante a base di nanotecnologie al grafene aggiunto direttamente durante la fase produttiva nel mescolatore (dosaggio 3,0-4,9% sul peso del bitume totale); con percentuale dei vuoti in opera compreso tra il 3% e 6%. Compresa la pulizia della sede, l'applicazione di emulsione bituminosa al 55%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 cm. 5:</v>
          </cell>
          <cell r="C20900"/>
          <cell r="D20900"/>
        </row>
        <row r="20901">
          <cell r="A20901" t="str">
            <v>1U.04.125.0020.a</v>
          </cell>
          <cell r="B20901" t="str">
            <v>- in sede stradale</v>
          </cell>
          <cell r="C20901" t="str">
            <v>m²</v>
          </cell>
          <cell r="D20901">
            <v>12.66</v>
          </cell>
        </row>
        <row r="20902">
          <cell r="A20902" t="str">
            <v>1U.04.125.0020.b</v>
          </cell>
          <cell r="B20902" t="str">
            <v>- sovrapprezzo/detrazione per ogni cm in più o in meno rispetto ai 5 cm</v>
          </cell>
          <cell r="C20902" t="str">
            <v>m² x cm</v>
          </cell>
          <cell r="D20902">
            <v>2.2799999999999998</v>
          </cell>
        </row>
        <row r="20903">
          <cell r="A20903" t="str">
            <v>1U.04.125.0025</v>
          </cell>
          <cell r="B20903" t="str">
            <v>Strato di collegamento (binder) in conglomerato bituminoso costituito da inerti graniglie e pietrischi, Dmax 16 mm, resistenza alla frammentazione LA ≤ 25 , compreso fino ad un massimo di 30% di fresato rigenerato con attivanti chimici funzionali (rigeneranti), impastati a caldo con bitume normale classe 50/70 o 70/100, dosaggio minimo di bitume totale del 4,2% su miscela con l'aggiunta di additivo attivante l'adesione ("dopes" di adesività) ed elevata additivazione con compound polimerico supermodificante a base di nanotecnologie al grafene aggiunto direttamente durante la fase produttiva nel mescolatore (dosaggio 5,0-7,0% sul peso del bitume totale); con percentuale dei vuoti in opera compreso tra il 3% e 6%. Compresa la pulizia della sede, l'applicazione di emulsione bituminosa al 55%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compresso cm. 5 :</v>
          </cell>
          <cell r="C20903"/>
          <cell r="D20903"/>
        </row>
        <row r="20904">
          <cell r="A20904" t="str">
            <v>1U.04.125.0025.a</v>
          </cell>
          <cell r="B20904" t="str">
            <v>- in sede stradale</v>
          </cell>
          <cell r="C20904" t="str">
            <v>m²</v>
          </cell>
          <cell r="D20904">
            <v>13.84</v>
          </cell>
        </row>
        <row r="20905">
          <cell r="A20905" t="str">
            <v>1U.04.125.0025.b</v>
          </cell>
          <cell r="B20905" t="str">
            <v>- sovrapprezzo/detrazione per ogni cm in più o in meno rispetto ai 5 cm</v>
          </cell>
          <cell r="C20905" t="str">
            <v>m² x cm</v>
          </cell>
          <cell r="D20905">
            <v>2.52</v>
          </cell>
        </row>
        <row r="20906">
          <cell r="A20906" t="str">
            <v>1U.04.125.0030</v>
          </cell>
          <cell r="B20906" t="str">
            <v>Strato di usura in conglomerato bituminoso costituito da inerti graniglie e pietrischi, Dmax 10,00 mm, resistenza alla frammentazione LA ≤ 20 e resistenza alla levigazione PSV ≥ 44, compreso fino ad un massimo di 20% di fresato rigenerato con attivanti chimici funzionali (rigeneranti), impastati a caldo con bitume normale classe 50/70 o 70/100, dosaggio minimo di bitume totale del 4,8% su miscela con l'aggiunta di additivo attivante l'adesione ("dopes" di adesività) e moderata additivazione con compound polimerico supermodificante a base di nanotecnologie al grafene aggiunto direttamente durante la fase produttiva nel mescolatore (dosaggio 3,0-4,9% sul peso del bitume totale); con percentuale dei vuoti in opera compreso tra il 3% e 6%, valore di aderenza superficiale BPN ≥ 62. Compresa la pulizia della sede, l'applicazione di emulsione bituminosa al 55%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v>
          </cell>
          <cell r="C20906"/>
          <cell r="D20906"/>
        </row>
        <row r="20907">
          <cell r="A20907" t="str">
            <v>1U.04.125.0030.a</v>
          </cell>
          <cell r="B20907" t="str">
            <v>- 20 mm</v>
          </cell>
          <cell r="C20907" t="str">
            <v>m²</v>
          </cell>
          <cell r="D20907">
            <v>6.55</v>
          </cell>
        </row>
        <row r="20908">
          <cell r="A20908" t="str">
            <v>1U.04.125.0030.b</v>
          </cell>
          <cell r="B20908" t="str">
            <v>- 30 mm</v>
          </cell>
          <cell r="C20908" t="str">
            <v>m²</v>
          </cell>
          <cell r="D20908">
            <v>9.17</v>
          </cell>
        </row>
        <row r="20909">
          <cell r="A20909" t="str">
            <v>1U.04.125.0030.c</v>
          </cell>
          <cell r="B20909" t="str">
            <v>- 40 mm</v>
          </cell>
          <cell r="C20909" t="str">
            <v>m²</v>
          </cell>
          <cell r="D20909">
            <v>11.81</v>
          </cell>
        </row>
        <row r="20910">
          <cell r="A20910" t="str">
            <v>1U.04.125.0030.d</v>
          </cell>
          <cell r="B20910" t="str">
            <v>- 50 mm</v>
          </cell>
          <cell r="C20910" t="str">
            <v>m²</v>
          </cell>
          <cell r="D20910">
            <v>14.44</v>
          </cell>
        </row>
        <row r="20911">
          <cell r="A20911" t="str">
            <v>1U.04.125.0030.e</v>
          </cell>
          <cell r="B20911" t="str">
            <v>- 60 mm</v>
          </cell>
          <cell r="C20911" t="str">
            <v>m²</v>
          </cell>
          <cell r="D20911">
            <v>17.09</v>
          </cell>
        </row>
        <row r="20912">
          <cell r="A20912" t="str">
            <v>1U.04.125.0030.f</v>
          </cell>
          <cell r="B20912" t="str">
            <v>- sovrapprezzo per ogni 10 mm in più oltre i 60 mm</v>
          </cell>
          <cell r="C20912" t="str">
            <v>m²</v>
          </cell>
          <cell r="D20912">
            <v>2.63</v>
          </cell>
        </row>
        <row r="20913">
          <cell r="A20913" t="str">
            <v>1U.04.125.0035</v>
          </cell>
          <cell r="B20913" t="str">
            <v>Strato di usura in conglomerato bituminoso costituito da inerti graniglie e pietrischi, Dmax 10,00 mm, resistenza alla frammentazione LA ≤ 20 e resistenza alla levigazione PSV ≥ 44, compreso fino ad un massimo di 20% di fresato rigenerato con attivanti chimici funzionali (rigeneranti), impastati a caldo con bitume normale classe 50/70 o 70/100, dosaggio minimo di bitume totale del 4,8% su miscela con l'aggiunta di additivo attivante l'adesione ("dopes" di adesività) ed elevata additivazione con compound polimerico supermodificante a base di nanotecnologie al grafene aggiunto direttamente durante la fase produttiva nel mescolatore (dosaggio 5,0-7,0% sul peso del bitume totale); con percentuale dei vuoti in opera compreso tra il 3% e 6%, valore di aderenza superficiale BPN ≥ 62. Compresa la pulizia della sede, l'applicazione di emulsione bituminosa al 55% in ragione di 0,60-0,80 kg/m², la stesa mediante finitrice meccanica e la costipazione a mezzo di rulli di idoneo peso. La miscela bituminosa potrà essere prodotta a tiepido, con qualsiasi tecnologia o additivo, purché siano soddisfatte le medesime prestazioni di quella prodotta a caldo. Per spessore medio compattato:</v>
          </cell>
          <cell r="C20913"/>
          <cell r="D20913"/>
        </row>
        <row r="20914">
          <cell r="A20914" t="str">
            <v>1U.04.125.0035.a</v>
          </cell>
          <cell r="B20914" t="str">
            <v>- 20 mm</v>
          </cell>
          <cell r="C20914" t="str">
            <v>m²</v>
          </cell>
          <cell r="D20914">
            <v>7.37</v>
          </cell>
        </row>
        <row r="20915">
          <cell r="A20915" t="str">
            <v>1U.04.125.0035.b</v>
          </cell>
          <cell r="B20915" t="str">
            <v>- 30 mm</v>
          </cell>
          <cell r="C20915" t="str">
            <v>m²</v>
          </cell>
          <cell r="D20915">
            <v>10.43</v>
          </cell>
        </row>
        <row r="20916">
          <cell r="A20916" t="str">
            <v>1U.04.125.0035.c</v>
          </cell>
          <cell r="B20916" t="str">
            <v>- 40 mm</v>
          </cell>
          <cell r="C20916" t="str">
            <v>m²</v>
          </cell>
          <cell r="D20916">
            <v>13.49</v>
          </cell>
        </row>
        <row r="20917">
          <cell r="A20917" t="str">
            <v>1U.04.125.0035.d</v>
          </cell>
          <cell r="B20917" t="str">
            <v>- 50 mm</v>
          </cell>
          <cell r="C20917" t="str">
            <v>m²</v>
          </cell>
          <cell r="D20917">
            <v>16.53</v>
          </cell>
        </row>
        <row r="20918">
          <cell r="A20918" t="str">
            <v>1U.04.125.0035.e</v>
          </cell>
          <cell r="B20918" t="str">
            <v>- 60 mm</v>
          </cell>
          <cell r="C20918" t="str">
            <v>m²</v>
          </cell>
          <cell r="D20918">
            <v>19.59</v>
          </cell>
        </row>
        <row r="20919">
          <cell r="A20919" t="str">
            <v>1U.04.125.0035.f</v>
          </cell>
          <cell r="B20919" t="str">
            <v>- sovrapprezzo per ogni 10 mm in più oltre i 60 mm</v>
          </cell>
          <cell r="C20919" t="str">
            <v>m²</v>
          </cell>
          <cell r="D20919">
            <v>3.05</v>
          </cell>
        </row>
        <row r="20920">
          <cell r="A20920" t="str">
            <v>1U.04.130</v>
          </cell>
          <cell r="B20920" t="str">
            <v>MARCIAPIEDI</v>
          </cell>
          <cell r="C20920"/>
          <cell r="D20920"/>
        </row>
        <row r="20921">
          <cell r="A20921" t="str">
            <v>1U.04.130.0010</v>
          </cell>
          <cell r="B20921" t="str">
            <v>Sottofondo di marciapiede eseguito con mista naturale di sabbia e ghiaia stabilizzata con il 6% in peso di cemento 32,5 R, compreso spandimento e rullatura. Spessore finito 10 cm</v>
          </cell>
          <cell r="C20921" t="str">
            <v>m²</v>
          </cell>
          <cell r="D20921">
            <v>9.8800000000000008</v>
          </cell>
        </row>
        <row r="20922">
          <cell r="A20922" t="str">
            <v>1U.04.130.0020</v>
          </cell>
          <cell r="B20922" t="str">
            <v>Massetto di sottofondo per marciapiedi eseguito con calcestruzzo, dosaggio a 150 kg di cemento, spessore fino a 12 cm:</v>
          </cell>
          <cell r="C20922"/>
          <cell r="D20922"/>
        </row>
        <row r="20923">
          <cell r="A20923" t="str">
            <v>1U.04.130.0020.a</v>
          </cell>
          <cell r="B20923" t="str">
            <v>- con calcestruzzo preconfezionato</v>
          </cell>
          <cell r="C20923" t="str">
            <v>m² x cm</v>
          </cell>
          <cell r="D20923">
            <v>1.17</v>
          </cell>
        </row>
        <row r="20924">
          <cell r="A20924" t="str">
            <v>1U.04.130.0020.b</v>
          </cell>
          <cell r="B20924" t="str">
            <v>- con calcestruzzo confezionato in betoniera</v>
          </cell>
          <cell r="C20924" t="str">
            <v>m² x cm</v>
          </cell>
          <cell r="D20924">
            <v>2.04</v>
          </cell>
        </row>
        <row r="20925">
          <cell r="A20925" t="str">
            <v>1U.04.130.0030</v>
          </cell>
          <cell r="B20925" t="str">
            <v>Manto in asfalto colato per marciapiedi su sottofondo in calcestruzzo, conforme alla normativa UNI EN 13108-6:2016, nelle dovute proporzioni con bitumi penetrazione 35/50, dosaggio minimo 9,50% su miscela, filler ed inerti di adeguata granulometria, completamente impermeabile, resistente all'usura, compreso fino ad un massimo di 10% di fresato rigenerato con attivanti chimici funzionali (rigeneranti), compresa sabbia, graniglia, lo spargimento manuale della graniglia, le difese delle aree di lavoro, la pulizia del fondo ed ogni altro onere relativo, spessore medio di 2 cm</v>
          </cell>
          <cell r="C20925" t="str">
            <v>m²</v>
          </cell>
          <cell r="D20925">
            <v>11.14</v>
          </cell>
        </row>
        <row r="20926">
          <cell r="A20926" t="str">
            <v>1U.04.130.0040</v>
          </cell>
          <cell r="B20926" t="str">
            <v>Conglomerato bituminoso freddo ad alte prestazioni per la realizzazione di marciapiedi, composto unicamente da granulato di conglomerato bituminoso, opportunamente frantumato, vagliato e stoccato adeguatamente per garantire le prestazioni della miscela finale e additivi composti da rigeneranti, derivati idrocarburici e plastificanti. La miscela, costipata a 50 colpi per faccia, deve avere valori di stabilità Marshall dopo 7 gg &gt; 4kN (a 25°C), resistenza a trazione indiretta dopo 7gg&gt; 50kPa (a 25°C), perdita in peso prova Cantabro &lt; 10%. Additivo per la produzione di conglomerati bituminosi a freddo, dosaggio al 2,0 - 2,5% sul peso del granulato. Con aggiunta di cemento dosaggio al 1,0 - 2,0% sul peso del granulato. Compresa le difese delle aree di lavoro, la pulizia della sede, l'applicazione di emulsione bituminosa cationica al 55% in ragione di 0,60-0,80 kg/m², la stesa manuale e la costipazione a mezzo di rulli/piastra di idoneo peso, spessore medio:</v>
          </cell>
          <cell r="C20926"/>
          <cell r="D20926"/>
        </row>
        <row r="20927">
          <cell r="A20927" t="str">
            <v>1U.04.130.0040.a</v>
          </cell>
          <cell r="B20927" t="str">
            <v>- 20 mm</v>
          </cell>
          <cell r="C20927" t="str">
            <v>m²</v>
          </cell>
          <cell r="D20927">
            <v>11.62</v>
          </cell>
        </row>
        <row r="20928">
          <cell r="A20928" t="str">
            <v>1U.04.130.0040.b</v>
          </cell>
          <cell r="B20928" t="str">
            <v>- sovrapprezzo per ogni 10 mm in più oltre i 20 mm</v>
          </cell>
          <cell r="C20928" t="str">
            <v>m²</v>
          </cell>
          <cell r="D20928">
            <v>2.67</v>
          </cell>
        </row>
        <row r="20929">
          <cell r="A20929" t="str">
            <v>1U.04.135</v>
          </cell>
          <cell r="B20929" t="str">
            <v>MICROTAPPETI A FREDDO</v>
          </cell>
          <cell r="C20929"/>
          <cell r="D20929"/>
        </row>
        <row r="20930">
          <cell r="A20930" t="str">
            <v>1U.04.135.0010</v>
          </cell>
          <cell r="B20930" t="str">
            <v>Produzione e posa in opera di microtappeto a freddo, costituito da strato di malta bituminosa formata da una miscela di inerti frantumati di cava di natura basaltica, pezzatura 0/6-0/8 mm con perdita “Los Angeles” LA &lt; 18% e levigabilità CLA &gt; 45% sulla massima pezzatura che dovrà essere passante al n.10 UNI e valore al test blu di metilene non superiore a 0,8, legata da emulsione bituminosa cationica al 60-65% di bitume, modificata con lattice, ai sensi della UNI EN 13808:2013, in ragione dal 11% al 13% sul peso dell’inerte, cemento Portland 32,5 R in ragione dal 1% al 2% sul peso dell’inerte . Il microtappeto a freddo sarà realizzato con apposito impianto mobile di produzione e stesa, costituito da macchina montata su autocarro o semirimorchio, dotata di silo per inerte, serbatoi per l’acqua e il legante bituminoso, silo per il cemento, nastro di estrazione, mescolatore a doppio albero con palette e sistema di pompaggio e dosaggio dei componenti. La macchina dovrà poi essere dotata di banco abbinabile con doppio albero di distribuzione e miscelazione, oltre che di sistema di regolarizzazione della stesa della malta. La pavimentazione dovrà avere un coefficiente di attrito trasversale (C.A.T.) misurato con l'apparecchio SCRIM non inferiore a 0,60 tra il 90° ed il 120° giorno dalla stesa; inoltre la tessitura geometrica intesa come macrorugosità superficiale, misurata con il sistema dell'altezza in sabbia "HS" dovrà essere superiore a 0,5 mm nello stesso arco di tempo.</v>
          </cell>
          <cell r="C20930"/>
          <cell r="D20930"/>
        </row>
        <row r="20931">
          <cell r="A20931" t="str">
            <v>1U.04.135.0010.a</v>
          </cell>
          <cell r="B20931" t="str">
            <v>- 7 mm in uno strato, in opera dopo l'apertura al traffico</v>
          </cell>
          <cell r="C20931" t="str">
            <v>m²</v>
          </cell>
          <cell r="D20931">
            <v>3.67</v>
          </cell>
        </row>
        <row r="20932">
          <cell r="A20932" t="str">
            <v>1U.04.135.0010.b</v>
          </cell>
          <cell r="B20932" t="str">
            <v>- 14 mm in due strati, in opera dopo l'apertura al traffico</v>
          </cell>
          <cell r="C20932" t="str">
            <v>m²</v>
          </cell>
          <cell r="D20932">
            <v>7.17</v>
          </cell>
        </row>
        <row r="20933">
          <cell r="A20933" t="str">
            <v>1U.04.135.0010.c</v>
          </cell>
          <cell r="B20933" t="str">
            <v>- sovrapprezzo/detrazione per ogni mm in più o in meno, in opera dopo l'apertura al traffico</v>
          </cell>
          <cell r="C20933" t="str">
            <v>m² x mm</v>
          </cell>
          <cell r="D20933">
            <v>0.34</v>
          </cell>
        </row>
        <row r="20934">
          <cell r="A20934" t="str">
            <v>1U.04.140</v>
          </cell>
          <cell r="B20934" t="str">
            <v>CORDONATURE - PARACARRI - IN PIETRA</v>
          </cell>
          <cell r="C20934"/>
          <cell r="D20934"/>
        </row>
        <row r="20935">
          <cell r="A20935" t="str">
            <v>1U.04.140.0010</v>
          </cell>
          <cell r="B20935" t="str">
            <v>Fornitura e posa in orario normale di cordonatura rettilinea con cordoni in granito di Montorfano o Sanfedelino con sezione, caratteristiche e lavorazione delle parti in vista come indicato nelle Norme Tecniche. Compreso lo scarico e la movimentazione nell'ambito del cantiere; lo scavo, la fondazione ed il rinfianco in calcestruzzo C12/15, gli adattamenti, la posa a disegno; la pulizia con carico e trasporto delle macerie a discarica e/o a stoccaggio:</v>
          </cell>
          <cell r="C20935"/>
          <cell r="D20935"/>
        </row>
        <row r="20936">
          <cell r="A20936" t="str">
            <v>1U.04.140.0010.a</v>
          </cell>
          <cell r="B20936" t="str">
            <v>- tipo A (sez. 40-45x25 cm), retti, a vista - calcestruzzo ÷0,055 m³/ml;</v>
          </cell>
          <cell r="C20936" t="str">
            <v>m</v>
          </cell>
          <cell r="D20936">
            <v>137.72</v>
          </cell>
        </row>
        <row r="20937">
          <cell r="A20937" t="str">
            <v>1U.04.140.0010.b</v>
          </cell>
          <cell r="B20937" t="str">
            <v>- tipi B (sez. 30-35x25 cm), retti, a vista - calcestruzzo ÷0,045 m³/ml;</v>
          </cell>
          <cell r="C20937" t="str">
            <v>m</v>
          </cell>
          <cell r="D20937">
            <v>88.35</v>
          </cell>
        </row>
        <row r="20938">
          <cell r="A20938" t="str">
            <v>1U.04.140.0010.c</v>
          </cell>
          <cell r="B20938" t="str">
            <v>- tipi C (sez. 20-25x25 cm), retti, a vista - calcestruzzo ÷0,045 m³/ml;</v>
          </cell>
          <cell r="C20938" t="str">
            <v>m</v>
          </cell>
          <cell r="D20938">
            <v>65.489999999999995</v>
          </cell>
        </row>
        <row r="20939">
          <cell r="A20939" t="str">
            <v>1U.04.140.0010.d</v>
          </cell>
          <cell r="B20939" t="str">
            <v>- tipi D (sez. 15-20,4x27 cm), retti, a vista - calcestruzzo ÷0,03 m³/ml;</v>
          </cell>
          <cell r="C20939" t="str">
            <v>m</v>
          </cell>
          <cell r="D20939">
            <v>60.5</v>
          </cell>
        </row>
        <row r="20940">
          <cell r="A20940" t="str">
            <v>1U.04.140.0010.e</v>
          </cell>
          <cell r="B20940" t="str">
            <v>- tipi E (sez. 15-19x25-27 cm), retti, a vista - calcestruzzo ÷0,03 m³/ml;</v>
          </cell>
          <cell r="C20940" t="str">
            <v>m</v>
          </cell>
          <cell r="D20940">
            <v>67.84</v>
          </cell>
        </row>
        <row r="20941">
          <cell r="A20941" t="str">
            <v>1U.04.140.0010.f</v>
          </cell>
          <cell r="B20941" t="str">
            <v>- tipi F (sez. 12x25 cm), retti, a raso - calcestruzzo ÷0,025 m³/ml;</v>
          </cell>
          <cell r="C20941" t="str">
            <v>m</v>
          </cell>
          <cell r="D20941">
            <v>35.71</v>
          </cell>
        </row>
        <row r="20942">
          <cell r="A20942" t="str">
            <v>1U.04.140.0010.g</v>
          </cell>
          <cell r="B20942" t="str">
            <v>- tipi G (sez. 15x25 cm), retti, a raso - calcestruzzo ÷0,025 m³/ml;</v>
          </cell>
          <cell r="C20942" t="str">
            <v>m</v>
          </cell>
          <cell r="D20942">
            <v>47.7</v>
          </cell>
        </row>
        <row r="20943">
          <cell r="A20943" t="str">
            <v>1U.04.140.0010.h</v>
          </cell>
          <cell r="B20943" t="str">
            <v>- tipi H sezione 15x15 cm, retti, a raso - calcestruzzo ÷0,018 m³/ml;</v>
          </cell>
          <cell r="C20943" t="str">
            <v>m</v>
          </cell>
          <cell r="D20943">
            <v>32.729999999999997</v>
          </cell>
        </row>
        <row r="20944">
          <cell r="A20944" t="str">
            <v>1U.04.140.0010.i</v>
          </cell>
          <cell r="B20944" t="str">
            <v>- tipi I sezione 12x15 cm, retti, a raso - calcestruzzo ÷0,018 m³/ml;</v>
          </cell>
          <cell r="C20944" t="str">
            <v>m</v>
          </cell>
          <cell r="D20944">
            <v>28.39</v>
          </cell>
        </row>
        <row r="20945">
          <cell r="A20945" t="str">
            <v>1U.04.140.0010.l</v>
          </cell>
          <cell r="B20945" t="str">
            <v>- valutazione a volume per misure e formati vari</v>
          </cell>
          <cell r="C20945" t="str">
            <v>m³</v>
          </cell>
          <cell r="D20945">
            <v>1153.79</v>
          </cell>
        </row>
        <row r="20946">
          <cell r="A20946" t="str">
            <v>1U.04.140.0020</v>
          </cell>
          <cell r="B20946" t="str">
            <v>Fornitura e posa in orario normale di cordonatura rettilinea con cordoni in granito di provenienza certificata approvata dalla DL, anche d'importazione, con sezione, caratteristiche e lavorazione delle parti in vista come indicato nelle Norme Tecniche. Compresi: lo scarico e la movimentazione nell'ambito del cantiere; lo scavo, la fondazione ed il rinfianco in calcestruzzo C12/15, gli adattamenti, la posa a disegno; la pulizia con carico e trasporto delle macerie a discarica e/o a stoccaggio:</v>
          </cell>
          <cell r="C20946"/>
          <cell r="D20946"/>
        </row>
        <row r="20947">
          <cell r="A20947" t="str">
            <v>1U.04.140.0020.a</v>
          </cell>
          <cell r="B20947" t="str">
            <v>- tipo A (sez. 40-45x25 cm), retti, a vista - calcestruzzo ÷0,055 m³/ml;</v>
          </cell>
          <cell r="C20947" t="str">
            <v>m</v>
          </cell>
          <cell r="D20947">
            <v>108.42</v>
          </cell>
        </row>
        <row r="20948">
          <cell r="A20948" t="str">
            <v>1U.04.140.0020.b</v>
          </cell>
          <cell r="B20948" t="str">
            <v>- tipi B (sez. 30-35x25 cm), retti, a vista - calcestruzzo ÷0,045 m³/ml;</v>
          </cell>
          <cell r="C20948" t="str">
            <v>m</v>
          </cell>
          <cell r="D20948">
            <v>69.959999999999994</v>
          </cell>
        </row>
        <row r="20949">
          <cell r="A20949" t="str">
            <v>1U.04.140.0020.c</v>
          </cell>
          <cell r="B20949" t="str">
            <v>- tipi C (sez. 20-25x25 cm), retti, a vista - calcestruzzo ÷0,045 m³/ml;</v>
          </cell>
          <cell r="C20949" t="str">
            <v>m</v>
          </cell>
          <cell r="D20949">
            <v>59.65</v>
          </cell>
        </row>
        <row r="20950">
          <cell r="A20950" t="str">
            <v>1U.04.140.0020.d</v>
          </cell>
          <cell r="B20950" t="str">
            <v>- tipi D (sez. 15-20,4x27 cm), retti, a vista - calcestruzzo ÷0,03 m³/ml;</v>
          </cell>
          <cell r="C20950" t="str">
            <v>m</v>
          </cell>
          <cell r="D20950">
            <v>43.82</v>
          </cell>
        </row>
        <row r="20951">
          <cell r="A20951" t="str">
            <v>1U.04.140.0020.e</v>
          </cell>
          <cell r="B20951" t="str">
            <v>- tipi E (sez. 15-19x25-27 cm), retti, a vista - calcestruzzo ÷0,03 m³/ml;</v>
          </cell>
          <cell r="C20951" t="str">
            <v>m</v>
          </cell>
          <cell r="D20951">
            <v>39.659999999999997</v>
          </cell>
        </row>
        <row r="20952">
          <cell r="A20952" t="str">
            <v>1U.04.140.0020.f</v>
          </cell>
          <cell r="B20952" t="str">
            <v>- tipi F (sez. 12x25 cm), retti, a raso- calcestruzzo ÷0,025 m³/ml;</v>
          </cell>
          <cell r="C20952" t="str">
            <v>m</v>
          </cell>
          <cell r="D20952">
            <v>27.6</v>
          </cell>
        </row>
        <row r="20953">
          <cell r="A20953" t="str">
            <v>1U.04.140.0020.g</v>
          </cell>
          <cell r="B20953" t="str">
            <v>- tipi G (sez. 15x25 cm), retti, a vista - calcestruzzo ÷0,025 m³/ml;</v>
          </cell>
          <cell r="C20953" t="str">
            <v>m</v>
          </cell>
          <cell r="D20953">
            <v>33.409999999999997</v>
          </cell>
        </row>
        <row r="20954">
          <cell r="A20954" t="str">
            <v>1U.04.140.0020.h</v>
          </cell>
          <cell r="B20954" t="str">
            <v>- sezione 15x15 cm, retti, a raso - calcestruzzo ÷0,018 m³/ml;</v>
          </cell>
          <cell r="C20954" t="str">
            <v>m</v>
          </cell>
          <cell r="D20954">
            <v>20.66</v>
          </cell>
        </row>
        <row r="20955">
          <cell r="A20955" t="str">
            <v>1U.04.140.0020.i</v>
          </cell>
          <cell r="B20955" t="str">
            <v>- sezione 12x15 cm, retti, a raso - calcestruzzo ÷0,018 m³/ml;</v>
          </cell>
          <cell r="C20955" t="str">
            <v>m</v>
          </cell>
          <cell r="D20955">
            <v>17.45</v>
          </cell>
        </row>
        <row r="20956">
          <cell r="A20956" t="str">
            <v>1U.04.140.0020.l</v>
          </cell>
          <cell r="B20956" t="str">
            <v>- valutazione a volume per misure varie intermedie</v>
          </cell>
          <cell r="C20956" t="str">
            <v>m³</v>
          </cell>
          <cell r="D20956">
            <v>931.49</v>
          </cell>
        </row>
        <row r="20957">
          <cell r="A20957" t="str">
            <v>1U.04.140.0030</v>
          </cell>
          <cell r="B20957" t="str">
            <v>Fornitura e posa in orario normale di cordonatura rettilinea con cordoni in serizzo o granitello con sezione, caratteristiche e lavorazione delle parti in vista come indicato nelle Norme Tecniche. Compresi: lo scarico e la movimentazione nell'ambito del cantiere; lo scavo, la fondazione ed il rinfianco in calcestruzzo C16/20, gli adattamenti, la posa a disegno; la pulizia con carico e trasporto delle macerie a discarica e/o a stoccaggio:</v>
          </cell>
          <cell r="C20957"/>
          <cell r="D20957"/>
        </row>
        <row r="20958">
          <cell r="A20958" t="str">
            <v>1U.04.140.0030.a</v>
          </cell>
          <cell r="B20958" t="str">
            <v>- tipo A (sez. 40-45x25 cm), retti, a vista - calcestruzzo ÷0,055 m³/ml;</v>
          </cell>
          <cell r="C20958" t="str">
            <v>m</v>
          </cell>
          <cell r="D20958">
            <v>92.83</v>
          </cell>
        </row>
        <row r="20959">
          <cell r="A20959" t="str">
            <v>1U.04.140.0030.b</v>
          </cell>
          <cell r="B20959" t="str">
            <v>- tipi B (sez. 30-35x25 cm), retti, a vista - calcestruzzo ÷0,045 m³/ml;</v>
          </cell>
          <cell r="C20959" t="str">
            <v>m</v>
          </cell>
          <cell r="D20959">
            <v>73.45</v>
          </cell>
        </row>
        <row r="20960">
          <cell r="A20960" t="str">
            <v>1U.04.140.0030.c</v>
          </cell>
          <cell r="B20960" t="str">
            <v>- tipi C (sez. 20-25x25 cm), retti, a vista - calcestruzzo ÷0,045 m³/ml;</v>
          </cell>
          <cell r="C20960" t="str">
            <v>m</v>
          </cell>
          <cell r="D20960">
            <v>50.59</v>
          </cell>
        </row>
        <row r="20961">
          <cell r="A20961" t="str">
            <v>1U.04.140.0030.d</v>
          </cell>
          <cell r="B20961" t="str">
            <v>- tipi D (sez. 15-20,4x27 cm), retti, a vista - calcestruzzo ÷0,03 m³/ml;</v>
          </cell>
          <cell r="C20961" t="str">
            <v>m</v>
          </cell>
          <cell r="D20961">
            <v>39.200000000000003</v>
          </cell>
        </row>
        <row r="20962">
          <cell r="A20962" t="str">
            <v>1U.04.140.0030.e</v>
          </cell>
          <cell r="B20962" t="str">
            <v>- tipi E (sez. 15-19x25-27 cm), retti, a vista - calcestruzzo ÷0,03 m³/ml;</v>
          </cell>
          <cell r="C20962" t="str">
            <v>m</v>
          </cell>
          <cell r="D20962">
            <v>36.369999999999997</v>
          </cell>
        </row>
        <row r="20963">
          <cell r="A20963" t="str">
            <v>1U.04.140.0030.f</v>
          </cell>
          <cell r="B20963" t="str">
            <v>- tipi F (sez. 12x25 cm), retti, a raso - calcestruzzo ÷0,025 m³/ml;</v>
          </cell>
          <cell r="C20963" t="str">
            <v>m</v>
          </cell>
          <cell r="D20963">
            <v>25.55</v>
          </cell>
        </row>
        <row r="20964">
          <cell r="A20964" t="str">
            <v>1U.04.140.0030.g</v>
          </cell>
          <cell r="B20964" t="str">
            <v>- tipi G (sez. 15x25 cm), retti, raso - calcestruzzo ÷0,025 m³/ml;</v>
          </cell>
          <cell r="C20964" t="str">
            <v>m</v>
          </cell>
          <cell r="D20964">
            <v>38.46</v>
          </cell>
        </row>
        <row r="20965">
          <cell r="A20965" t="str">
            <v>1U.04.140.0030.h</v>
          </cell>
          <cell r="B20965" t="str">
            <v>- tipi H sezione 15x15 cm, retti, a raso - calcestruzzo ÷0,018 m³/ml;</v>
          </cell>
          <cell r="C20965" t="str">
            <v>m</v>
          </cell>
          <cell r="D20965">
            <v>24.82</v>
          </cell>
        </row>
        <row r="20966">
          <cell r="A20966" t="str">
            <v>1U.04.140.0030.i</v>
          </cell>
          <cell r="B20966" t="str">
            <v>- tipi I sezione 12x15 cm, retti, a raso - calcestruzzo ÷0,018 m³/ml;</v>
          </cell>
          <cell r="C20966" t="str">
            <v>m</v>
          </cell>
          <cell r="D20966">
            <v>21.35</v>
          </cell>
        </row>
        <row r="20967">
          <cell r="A20967" t="str">
            <v>1U.04.140.0030.l</v>
          </cell>
          <cell r="B20967" t="str">
            <v>- valutazione a volume per misure varie intermedie</v>
          </cell>
          <cell r="C20967" t="str">
            <v>m³</v>
          </cell>
          <cell r="D20967">
            <v>780.16</v>
          </cell>
        </row>
        <row r="20968">
          <cell r="A20968" t="str">
            <v>1U.04.140.0040</v>
          </cell>
          <cell r="B20968" t="str">
            <v>Sovrapprezzo alle cordonature di qualsiasi dimensione in granito o altro tipo di pietra dura, per fornitura e posa di cordoni realizzati con raggio di curvatura variabile. La lavorazione in curva può essere limitata alla parte esterna vista, mentre il bordo interno che viene interrato può essere realizzato diritto o a poligonale. Questo sovrapprezzo non è applicabile alle "curve" realizzate con la parte vista a poligonale con pezzi diritti. La misurazione dei pezzi in curva è riferita allo sviluppo della parte in curva visibile. Per raggio di curvatura:</v>
          </cell>
          <cell r="C20968"/>
          <cell r="D20968"/>
        </row>
        <row r="20969">
          <cell r="A20969" t="str">
            <v>1U.04.140.0040.a</v>
          </cell>
          <cell r="B20969" t="str">
            <v>- da 0,10 a 1,50 ml</v>
          </cell>
          <cell r="C20969" t="str">
            <v>%</v>
          </cell>
          <cell r="D20969">
            <v>150</v>
          </cell>
        </row>
        <row r="20970">
          <cell r="A20970" t="str">
            <v>1U.04.140.0040.b</v>
          </cell>
          <cell r="B20970" t="str">
            <v>- da 1,51 a 3,00 ml</v>
          </cell>
          <cell r="C20970" t="str">
            <v>%</v>
          </cell>
          <cell r="D20970">
            <v>120</v>
          </cell>
        </row>
        <row r="20971">
          <cell r="A20971" t="str">
            <v>1U.04.140.0040.c</v>
          </cell>
          <cell r="B20971" t="str">
            <v>- da 3,01 a 12,00 ml</v>
          </cell>
          <cell r="C20971" t="str">
            <v>%</v>
          </cell>
          <cell r="D20971">
            <v>80</v>
          </cell>
        </row>
        <row r="20972">
          <cell r="A20972" t="str">
            <v>1U.04.140.0040.d</v>
          </cell>
          <cell r="B20972" t="str">
            <v>- oltre 12,00 ml</v>
          </cell>
          <cell r="C20972" t="str">
            <v>%</v>
          </cell>
          <cell r="D20972">
            <v>60</v>
          </cell>
        </row>
        <row r="20973">
          <cell r="A20973" t="str">
            <v>1U.04.140.0060</v>
          </cell>
          <cell r="B20973" t="str">
            <v>Fornitura e posa di risvolte in masselli di granito per accessi carrai, spessore 20 - 25 cm, compreso lo scarico e la movimentazione nell'ambito del cantiere; lo scavo, la fondazione ed il rinfianco in calcestruzzo C12/15, gli adattamenti, la posa a disegno; la pulizia con carico e trasporto delle macerie a discarica e/o a stoccaggio.</v>
          </cell>
          <cell r="C20973"/>
          <cell r="D20973"/>
        </row>
        <row r="20974">
          <cell r="A20974" t="str">
            <v>1U.04.140.0060.a</v>
          </cell>
          <cell r="B20974" t="str">
            <v>- dimensioni 40 x 40 cm</v>
          </cell>
          <cell r="C20974" t="str">
            <v>cad</v>
          </cell>
          <cell r="D20974">
            <v>120.77</v>
          </cell>
        </row>
        <row r="20975">
          <cell r="A20975" t="str">
            <v>1U.04.140.0060.b</v>
          </cell>
          <cell r="B20975" t="str">
            <v>- dimensioni 50 x 50 cm</v>
          </cell>
          <cell r="C20975" t="str">
            <v>cad</v>
          </cell>
          <cell r="D20975">
            <v>129.18</v>
          </cell>
        </row>
        <row r="20976">
          <cell r="A20976" t="str">
            <v>1U.04.140.0060.c</v>
          </cell>
          <cell r="B20976" t="str">
            <v>- dimensioni 60 x 60 cm</v>
          </cell>
          <cell r="C20976" t="str">
            <v>cad</v>
          </cell>
          <cell r="D20976">
            <v>136.69</v>
          </cell>
        </row>
        <row r="20977">
          <cell r="A20977" t="str">
            <v>1U.04.140.0070</v>
          </cell>
          <cell r="B20977" t="str">
            <v>Fornitura e posa accessi carrai realizzati con lastre di granito, spessore 15 - 20 cm, larghezza da 40 a 60 cm, lavorate a punta, compreso lo scarico e la movimentazione nell'ambito del cantiere; lo scavo, la fondazione ed il rinfianco in calcestruzzo C12/15, gli adattamenti, la posa a disegno; la pulizia con carico e trasporto delle macerie a discarica e/o a stoccaggio.</v>
          </cell>
          <cell r="C20977" t="str">
            <v>m²</v>
          </cell>
          <cell r="D20977">
            <v>208.42</v>
          </cell>
        </row>
        <row r="20978">
          <cell r="A20978" t="str">
            <v>1U.04.140.0090</v>
          </cell>
          <cell r="B20978" t="str">
            <v>Fornitura e posa binderi in porfido, sezione 10x12/12x12 cm, compreso lo scarico e la movimentazione nell'ambito del cantiere; lo scavo, la fondazione ed il rinfianco in calcestruzzo C12/15, gli adattamenti, la posa a disegno; la pulizia con carico e trasporto delle macerie a discarica e/o a stoccaggio.</v>
          </cell>
          <cell r="C20978" t="str">
            <v>m</v>
          </cell>
          <cell r="D20978">
            <v>18.54</v>
          </cell>
        </row>
        <row r="20979">
          <cell r="A20979" t="str">
            <v>1U.04.140.0100</v>
          </cell>
          <cell r="B20979" t="str">
            <v>Fornitura e posa di paracarro in granito Ø 30 cm, di forma e dimensioni come da disegni dell'Amministrazione. Compreso lo scarico e la movimentazione nell'ambito del cantiere; lo scavo, la fondazione ed il rinfianco in calcestruzzo C12/15, gli adattamenti, la posa a disegno; la pulizia con carico e trasporto delle macerie a discarica e/o a stoccaggio:</v>
          </cell>
          <cell r="C20979"/>
          <cell r="D20979"/>
        </row>
        <row r="20980">
          <cell r="A20980" t="str">
            <v>1U.04.140.0100.a</v>
          </cell>
          <cell r="B20980" t="str">
            <v>- altezza 110 cm, fuori terra 80 cm</v>
          </cell>
          <cell r="C20980" t="str">
            <v>cad</v>
          </cell>
          <cell r="D20980">
            <v>261.75</v>
          </cell>
        </row>
        <row r="20981">
          <cell r="A20981" t="str">
            <v>1U.04.140.0100.b</v>
          </cell>
          <cell r="B20981" t="str">
            <v>- altezza 60 cm, fuori terra 40 cm</v>
          </cell>
          <cell r="C20981" t="str">
            <v>cad</v>
          </cell>
          <cell r="D20981">
            <v>218.76</v>
          </cell>
        </row>
        <row r="20982">
          <cell r="A20982" t="str">
            <v>1U.04.145</v>
          </cell>
          <cell r="B20982" t="str">
            <v>CORDONATURE IN CALCESTRUZZO</v>
          </cell>
          <cell r="C20982"/>
          <cell r="D20982"/>
        </row>
        <row r="20983">
          <cell r="A20983" t="str">
            <v>1U.04.145.0010</v>
          </cell>
          <cell r="B20983" t="str">
            <v>Fornitura e posa cordonatura realizzata con cordoli in calcestruzzo vibrocompresso con superficie liscia. Compreso lo scarico e la movimentazione nell'ambito del cantiere; lo scavo, la fondazione ed il rinfianco in calcestruzzo C12/15, gli adattamenti, la posa a disegno; la pulizia con carico e trasporto delle macerie a discarica e/o a stoccaggio:</v>
          </cell>
          <cell r="C20983"/>
          <cell r="D20983"/>
        </row>
        <row r="20984">
          <cell r="A20984" t="str">
            <v>1U.04.145.0010.a</v>
          </cell>
          <cell r="B20984" t="str">
            <v>- sezione 12/15 x 25 cm - calcestruzzo ÷0,025 m³/ml;</v>
          </cell>
          <cell r="C20984" t="str">
            <v>m</v>
          </cell>
          <cell r="D20984">
            <v>23.8</v>
          </cell>
        </row>
        <row r="20985">
          <cell r="A20985" t="str">
            <v>1U.04.145.0010.b</v>
          </cell>
          <cell r="B20985" t="str">
            <v>- sezione 6/10 x 25 cm - calcestruzzo ÷0,02 m³/ml;</v>
          </cell>
          <cell r="C20985" t="str">
            <v>m</v>
          </cell>
          <cell r="D20985">
            <v>19.8</v>
          </cell>
        </row>
        <row r="20986">
          <cell r="A20986" t="str">
            <v>1U.04.145.0020</v>
          </cell>
          <cell r="B20986" t="str">
            <v>Sovrapprezzo alle cordonature in cordoli di calcestruzzo per fornitura e posa di elementi con qualsiasi tipo di curvatura:</v>
          </cell>
          <cell r="C20986"/>
          <cell r="D20986"/>
        </row>
        <row r="20987">
          <cell r="A20987" t="str">
            <v>1U.04.145.0020.a</v>
          </cell>
          <cell r="B20987" t="str">
            <v>- sezione 12/15 x 25 cm</v>
          </cell>
          <cell r="C20987" t="str">
            <v>m</v>
          </cell>
          <cell r="D20987">
            <v>2.42</v>
          </cell>
        </row>
        <row r="20988">
          <cell r="A20988" t="str">
            <v>1U.04.145.0020.b</v>
          </cell>
          <cell r="B20988" t="str">
            <v>- sezione 6/10 x 25 cm</v>
          </cell>
          <cell r="C20988" t="str">
            <v>m</v>
          </cell>
          <cell r="D20988">
            <v>2.1800000000000002</v>
          </cell>
        </row>
        <row r="20989">
          <cell r="A20989" t="str">
            <v>1U.04.145.0050</v>
          </cell>
          <cell r="B20989" t="str">
            <v>Fornitura e posa cordoni in conglomerato vibrocompresso, con superficie liscia, retti o con qualsiasi raggio di curvatura, di qualsiasi dimensione, del tipo sormontabile, per aiuola spartitraffico. Compreso lo scarico e la movimentazione nell'ambito del cantiere; lo scavo, la fondazione ed il rinfianco in calcestruzzo C12/15, gli adattamenti, la posa a disegno; la pulizia con carico e trasporto delle macerie a discarica e/o a stoccaggio.</v>
          </cell>
          <cell r="C20989" t="str">
            <v>m</v>
          </cell>
          <cell r="D20989">
            <v>29.96</v>
          </cell>
        </row>
        <row r="20990">
          <cell r="A20990" t="str">
            <v>1U.04.150</v>
          </cell>
          <cell r="B20990" t="str">
            <v>SCIVOLI - BARRIERE STRADALI</v>
          </cell>
          <cell r="C20990"/>
          <cell r="D20990"/>
        </row>
        <row r="20991">
          <cell r="A20991" t="str">
            <v>1U.04.150.0010</v>
          </cell>
          <cell r="B20991" t="str">
            <v>Fornitura e posa di scivolo per abbattimento barriere architettoniche costituito da elementi prefabbricati. Compreso lo scarico e la movimentazione nell'ambito del cantiere; lo scavo, la fondazione ed il rinfianco in calcestruzzo C12/15, gli adattamenti, la posa a disegno, i raccordi e ripristini delle pavimentazioni adiacenti; la pulizia con carico e trasporto delle macerie a discarica e/o a stoccaggio:</v>
          </cell>
          <cell r="C20991"/>
          <cell r="D20991"/>
        </row>
        <row r="20992">
          <cell r="A20992" t="str">
            <v>1U.04.150.0010.a</v>
          </cell>
          <cell r="B20992" t="str">
            <v>- tipo trapezoidale in quattro elementi, in cemento colore grigio</v>
          </cell>
          <cell r="C20992" t="str">
            <v>cad</v>
          </cell>
          <cell r="D20992">
            <v>697.41</v>
          </cell>
        </row>
        <row r="20993">
          <cell r="A20993" t="str">
            <v>1U.04.150.0010.b</v>
          </cell>
          <cell r="B20993" t="str">
            <v>- tipo trapezoidale in quattro elementi, in cemento colore bianco</v>
          </cell>
          <cell r="C20993" t="str">
            <v>cad</v>
          </cell>
          <cell r="D20993">
            <v>733.23</v>
          </cell>
        </row>
        <row r="20994">
          <cell r="A20994" t="str">
            <v>1U.04.150.0020</v>
          </cell>
          <cell r="B20994" t="str">
            <v>Fornitura e posa di barriera stradale in cemento armato vibrato tipo new jersey da spartitraffico, eseguita con calcestruzzo C35/45 con idonea armatura in barre ad aderenza migliorata B450C, altezza 100 cm, larghezza alla base 62 cm, completa di piastre di collegamento in acciaio zincato e barre filettate con dadi e rondelle.</v>
          </cell>
          <cell r="C20994" t="str">
            <v>m</v>
          </cell>
          <cell r="D20994">
            <v>135.30000000000001</v>
          </cell>
        </row>
        <row r="20995">
          <cell r="A20995" t="str">
            <v>1U.04.150.0030</v>
          </cell>
          <cell r="B20995" t="str">
            <v>Fornitura e posa di barriera stradale in cemento armato vibrato tipo New Jersey da viadotto, eseguita con calcestruzzo C35/45 con idonea armatura in barre ad aderenza migliorata B450C, completa di ancoraggi per i montanti del mancorrente in acciaio, piastre di collegamento in acciaio zincato a caldo con bulloni, collegamenti con barra Diwidag orizzontale Ø 20 mm, con manicotto di compensazione, ancoraggi alla base costituiti da piastre in acciaio zincato a caldo e imbullonate, formazione di camera di espansione e fissaggio chimico con tasselli.</v>
          </cell>
          <cell r="C20995" t="str">
            <v>m</v>
          </cell>
          <cell r="D20995">
            <v>331.76</v>
          </cell>
        </row>
        <row r="20996">
          <cell r="A20996" t="str">
            <v>1U.04.150.0035</v>
          </cell>
          <cell r="B20996" t="str">
            <v>Fornitura e posa di barriera stradale di sicurezza da posizionare su bordo ponte, livello di contenimento H4b secondo la normativa EN 1317-5:2007+A2:2012/AC:2012. La barriera è costituita da un mantello esterno sagomato in lamiera S355J2 spessore mm. 3 saldato ad una costolatura interna di sostegno in lamiera S355J2 EN 10025-2 spessore mm. 3; zincati per immersione a caldo in conformità a EN 1461. Le barriere sono collegate tra loro mediante perni verticali e il tutto è reso solidale al cordolo di fondazione tramite piastre ortotrope poste ad interasse di mm. 3000, provviste di quattro connettori ciascuna. Nella parte superiore sono predisposti i montanti che sostengono il tubo mancorrente del diametro di almeno 130 mm e dello spessore di almeno 8 mm. Entrambi i componenti sono realizzati in acciaio S355JR zincati a caldo in conformità a EN 1461. Tutti i giunti saldati sono eseguiti con sistema di controllo del processo speciale certiﬁcato in accordo alla norma EN ISO 383 4-3 con impiego di saldatori certiﬁcati in accordo a EN 287-1 e procedure di saldatura certiﬁcate in accordo a EN ISO 15614-1. I controlli non distruttivi sono condotti da personale certiﬁcato al livello 2 della norma EN ISO 9712. La bulloneria di collegamento e di ﬁssaggio è in acciaio 8.8 zincata a caldo in conformità a EN 1461. Altezza totale della barriera completa di montante e mancorrente, maggiore o uguale a mm. 1620.</v>
          </cell>
          <cell r="C20996" t="str">
            <v>m</v>
          </cell>
          <cell r="D20996">
            <v>1613.3</v>
          </cell>
        </row>
        <row r="20997">
          <cell r="A20997" t="str">
            <v>1U.04.150.0040</v>
          </cell>
          <cell r="B20997" t="str">
            <v>Fornitura e posa in opera di barriera metallica di sicurezza, retta o curva, da posizionare su banchina in terra. Costituita da fasce orizzontali, pali di sostegno, pezzi speciali in acciaio zincato a caldo, dispositivi rifrangenti; compresa l'incidenza degli elementi terminali e degli elementi per i collegamenti con barriere di classe o tipologie diverse; compreso il nolo dell'attrezzatura per l'infissione dei pali di sostegno ed ogni altro onere per dare il lavoro finito secondo le norme in vigore:</v>
          </cell>
          <cell r="C20997"/>
          <cell r="D20997"/>
        </row>
        <row r="20998">
          <cell r="A20998" t="str">
            <v>1U.04.150.0040.a</v>
          </cell>
          <cell r="B20998" t="str">
            <v>- classe N1, profondità banchina normale all'asse stradale non superiore a 20 cm, Lc ≥ 44 kj</v>
          </cell>
          <cell r="C20998" t="str">
            <v>m</v>
          </cell>
          <cell r="D20998">
            <v>70.69</v>
          </cell>
        </row>
        <row r="20999">
          <cell r="A20999" t="str">
            <v>1U.04.150.0040.b</v>
          </cell>
          <cell r="B20999" t="str">
            <v>- classe N2, profondità banchina normale all'asse stradale non superiore a 20 cm, Lc ≥ 82 kj</v>
          </cell>
          <cell r="C20999" t="str">
            <v>m</v>
          </cell>
          <cell r="D20999">
            <v>70.69</v>
          </cell>
        </row>
        <row r="21000">
          <cell r="A21000" t="str">
            <v>1U.04.150.0040.c</v>
          </cell>
          <cell r="B21000" t="str">
            <v>- classe H1, profondità banchina normale all'asse stradale non superiore a 50 cm, Lc ≥ 127 kj</v>
          </cell>
          <cell r="C21000" t="str">
            <v>m</v>
          </cell>
          <cell r="D21000">
            <v>96.24</v>
          </cell>
        </row>
        <row r="21001">
          <cell r="A21001" t="str">
            <v>1U.04.150.0040.d</v>
          </cell>
          <cell r="B21001" t="str">
            <v>- classe H2, profondità banchina normale all'asse stradale non superiore a 65 cm, Lc ≥ 288 kj</v>
          </cell>
          <cell r="C21001" t="str">
            <v>m</v>
          </cell>
          <cell r="D21001">
            <v>169.37</v>
          </cell>
        </row>
        <row r="21002">
          <cell r="A21002" t="str">
            <v>1U.04.150.0040.e</v>
          </cell>
          <cell r="B21002" t="str">
            <v>- classe H3, profondità normale all'asse stradale non superiore a 65 cm, Lc ≥ 463 kj</v>
          </cell>
          <cell r="C21002" t="str">
            <v>m</v>
          </cell>
          <cell r="D21002">
            <v>233.66</v>
          </cell>
        </row>
        <row r="21003">
          <cell r="A21003" t="str">
            <v>1U.04.150.0040.f</v>
          </cell>
          <cell r="B21003" t="str">
            <v>- classe H4, profondità normale all'asse stradale non superiore a 65 cm, Lc ≥ 572 kj</v>
          </cell>
          <cell r="C21003" t="str">
            <v>m</v>
          </cell>
          <cell r="D21003">
            <v>237.83</v>
          </cell>
        </row>
        <row r="21004">
          <cell r="A21004" t="str">
            <v>1U.04.150.0050</v>
          </cell>
          <cell r="B21004" t="str">
            <v>Fornitura e posa in opera di barriera metallica di sicurezza, retta o curva, da posizionare su bordo ponte. Costituita da fasce orizzontali, pali di sostegno, pezzi speciali in acciaio zincato a caldo, dispositivi rifrangenti; compresa l'incidenza degli elementi terminali e degli elementi per i collegamenti con barriere di classe o tipologie diverse; ed ogni altro onere per dare il lavoro finito secondo le norme in vigore:</v>
          </cell>
          <cell r="C21004"/>
          <cell r="D21004"/>
        </row>
        <row r="21005">
          <cell r="A21005" t="str">
            <v>1U.04.150.0050.a</v>
          </cell>
          <cell r="B21005" t="str">
            <v>- classe H2, profondità bordo ponte normale all'asse stradale non superiore a 40 cm, Lc ≥ 288 kj</v>
          </cell>
          <cell r="C21005" t="str">
            <v>m</v>
          </cell>
          <cell r="D21005">
            <v>240.66</v>
          </cell>
        </row>
        <row r="21006">
          <cell r="A21006" t="str">
            <v>1U.04.150.0050.b</v>
          </cell>
          <cell r="B21006" t="str">
            <v>- classe H3, profondità bordo ponte normale all'asse stradale non superiore a 40 cm, Lc ≥ 463 kj</v>
          </cell>
          <cell r="C21006" t="str">
            <v>m</v>
          </cell>
          <cell r="D21006">
            <v>349.4</v>
          </cell>
        </row>
        <row r="21007">
          <cell r="A21007" t="str">
            <v>1U.04.150.0050.c</v>
          </cell>
          <cell r="B21007" t="str">
            <v>- classe H4, profondità bordo ponte normale all'asse stradale non superiore a 45 cm, Lc ≥ 572 kj</v>
          </cell>
          <cell r="C21007" t="str">
            <v>m</v>
          </cell>
          <cell r="D21007">
            <v>428.69</v>
          </cell>
        </row>
        <row r="21008">
          <cell r="A21008" t="str">
            <v>1U.04.150.0060</v>
          </cell>
          <cell r="B21008" t="str">
            <v>Fornitura e posa in opera di barriera stradale di sicurezza a due fasce composta da elementi in legno lamellare di conifera certificata secondo le norme UNI EN 1317:2010 per destinazione bordo laterale in classe di contenimento elevato H2 (livello di contenimento Lc= 288 Kj), indice ASI &lt; 1, classe W6 in conformità con il D.M. del Ministero Infrastrutture e trasporti del 21/06/04 e già omologata per destinazione bordo laterale nella stessa classe di contenimento in conformità con il D.M. del Ministero LLPP del 18/02/92 e successivi; compreso il nolo dell'attrezzatura per l'infissione dei pali di sostegno ed ogni altro onere per dare il lavoro finito secondo le norme in vigore.</v>
          </cell>
          <cell r="C21008"/>
          <cell r="D21008"/>
        </row>
        <row r="21009">
          <cell r="A21009" t="str">
            <v>1U.04.150.0060.a</v>
          </cell>
          <cell r="B21009" t="str">
            <v>- barriera stradale completa di montanti e accessori, escluso elementi terminali</v>
          </cell>
          <cell r="C21009" t="str">
            <v>m</v>
          </cell>
          <cell r="D21009">
            <v>321.06</v>
          </cell>
        </row>
        <row r="21010">
          <cell r="A21010" t="str">
            <v>1U.04.150.0060.b</v>
          </cell>
          <cell r="B21010" t="str">
            <v>- pezzo speciale terminale diritto (lunghezza elemento mm 310)</v>
          </cell>
          <cell r="C21010" t="str">
            <v>cad</v>
          </cell>
          <cell r="D21010">
            <v>284.72000000000003</v>
          </cell>
        </row>
        <row r="21011">
          <cell r="A21011" t="str">
            <v>1U.04.150.0060.c</v>
          </cell>
          <cell r="B21011" t="str">
            <v>- pezzo speciale terminale curvo (lunghezza elemento mm 675)</v>
          </cell>
          <cell r="C21011" t="str">
            <v>cad</v>
          </cell>
          <cell r="D21011">
            <v>786.98</v>
          </cell>
        </row>
        <row r="21012">
          <cell r="A21012" t="str">
            <v>1U.04.150.0070</v>
          </cell>
          <cell r="B21012" t="str">
            <v>Fornitura e posa di barriera stradale di sicurezza ad una fascia composta da elementi in legno lamellare di conifera e da elementi metallici realizzati in acciaio per impieghi strutturali a resistenza migliorata alla corrosione atmosferica S355J0WP tipo "corten" grado B; certificata secondo le norme UNI EN 10025-5, derivata dalla versione certificata per la classe N2 Bordo Laterale secondo le norme UNI EN 1317:2010 omologata in classe N2 Bordo Laterale, Livello di contenimento Lc=82 KJ, Indice ASI minore di 1 e larghezza utile minore o uguale alla classe W4.</v>
          </cell>
          <cell r="C21012"/>
          <cell r="D21012"/>
        </row>
        <row r="21013">
          <cell r="A21013" t="str">
            <v>1U.04.150.0070.a</v>
          </cell>
          <cell r="B21013" t="str">
            <v>- barriera stradale completa di montanti e accessori, escluso elementi terminali</v>
          </cell>
          <cell r="C21013" t="str">
            <v>m</v>
          </cell>
          <cell r="D21013">
            <v>220.54</v>
          </cell>
        </row>
        <row r="21014">
          <cell r="A21014" t="str">
            <v>1U.04.150.0070.b</v>
          </cell>
          <cell r="B21014" t="str">
            <v>- pezzo speciale terminale diritto (lunghezza elemento mm 310)</v>
          </cell>
          <cell r="C21014" t="str">
            <v>cad</v>
          </cell>
          <cell r="D21014">
            <v>234.06</v>
          </cell>
        </row>
        <row r="21015">
          <cell r="A21015" t="str">
            <v>1U.04.150.0070.c</v>
          </cell>
          <cell r="B21015" t="str">
            <v>- pezzo speciale terminale curvo (lunghezza elemento mm 660)</v>
          </cell>
          <cell r="C21015" t="str">
            <v>cad</v>
          </cell>
          <cell r="D21015">
            <v>647.99</v>
          </cell>
        </row>
        <row r="21016">
          <cell r="A21016" t="str">
            <v>1U.04.150.0080</v>
          </cell>
          <cell r="B21016" t="str">
            <v>Pavimento in pietra artificiale, con colorazione simile alle pietre naturali (grigio ardesia, porfido rosa, marrone sanpietrino, ecc.), strato a vista composto da polveri e graniglie macinate finemente di quarzo sferoidale tedesco, graniti e porfidi nazionali, uniti a cementi ad altissima resistenza; qualsiasi formato, spessore minimo 4 cm, posate su letto di malta di cemento; in grado di guidare ipo e non vedenti.</v>
          </cell>
          <cell r="C21016" t="str">
            <v>m²</v>
          </cell>
          <cell r="D21016">
            <v>81.81</v>
          </cell>
        </row>
        <row r="21017">
          <cell r="A21017" t="str">
            <v>1U.04.150.0090</v>
          </cell>
          <cell r="B21017" t="str">
            <v>Fornitura e posa in opera di elementi di barriere new jersey in polietilene di colore bianco e/o rosso per delimitazioni o deviazioni stradali, con giunti e fori di riempimento/svuotamento, di dimensioni minime 100x40 cm, h= 70 cm.</v>
          </cell>
          <cell r="C21017" t="str">
            <v>m</v>
          </cell>
          <cell r="D21017">
            <v>51.92</v>
          </cell>
        </row>
        <row r="21018">
          <cell r="A21018" t="str">
            <v>1U.04.150.0100</v>
          </cell>
          <cell r="B21018" t="str">
            <v>Pavimento in lastre in quarzo-cemento, antisdrucciolevoli e antigelivi, per percorso tattilo-plantare con rilievi aventi un altezza non inferiore a 3 mm, strato a vista composto da scaglie di pietre naturali e cemento Portland 42,5, la parte inferiore composta da sabbie basaltiche, sabbie calcaree e cemento Portland 42,5. Le lastre di spessore medio non inferiore a 32 mm, avranno una colorazione superficiale a scelta della Committente ed atta ad ottenere un coefficiente di contrasto di luminanza non inferiore a 0,4 con la pavimentazione circostante. Integrate con transpoder passivo a radiofrequenza, idoneo alla realizzazione di percorsi intelligenti. Conformi alla normativa vigente D.P.R. 503/1996, D.M. 236/1989, ed in accordo con le tabelle 3-“WT6” e 1-“S9” della CEN/TS 15209, posate su letto di malta di cemento:</v>
          </cell>
          <cell r="C21018"/>
          <cell r="D21018"/>
        </row>
        <row r="21019">
          <cell r="A21019" t="str">
            <v>1U.04.150.0100.a</v>
          </cell>
          <cell r="B21019" t="str">
            <v>- indicazione direzione rettilinea larghezza cm. 60</v>
          </cell>
          <cell r="C21019" t="str">
            <v>m</v>
          </cell>
          <cell r="D21019">
            <v>43.4</v>
          </cell>
        </row>
        <row r="21020">
          <cell r="A21020" t="str">
            <v>1U.04.150.0100.b</v>
          </cell>
          <cell r="B21020" t="str">
            <v>- indicazione di attenzione/servizio/pericolo valicabile larghezza cm. 40</v>
          </cell>
          <cell r="C21020" t="str">
            <v>m</v>
          </cell>
          <cell r="D21020">
            <v>33.200000000000003</v>
          </cell>
        </row>
        <row r="21021">
          <cell r="A21021" t="str">
            <v>1U.04.150.0100.c</v>
          </cell>
          <cell r="B21021" t="str">
            <v>- indicazione di arresto pericolo larghezza cm. 40</v>
          </cell>
          <cell r="C21021" t="str">
            <v>m</v>
          </cell>
          <cell r="D21021">
            <v>29.99</v>
          </cell>
        </row>
        <row r="21022">
          <cell r="A21022" t="str">
            <v>1U.04.150.0100.d</v>
          </cell>
          <cell r="B21022" t="str">
            <v>- indicazione di incrocio/ svolta ad angolo dimensioni cm. 60x80</v>
          </cell>
          <cell r="C21022" t="str">
            <v>cad</v>
          </cell>
          <cell r="D21022">
            <v>36.229999999999997</v>
          </cell>
        </row>
        <row r="21023">
          <cell r="A21023" t="str">
            <v>1U.04.150.0150</v>
          </cell>
          <cell r="B21023" t="str">
            <v>Pavimento in masselli in quarzo-cemento, antisdrucciolevoli e antigelivi, per percorso tattilo-plantare con rilievi aventi un altezza non inferiore a 3 mm, strato a vista composto da scaglie di pietre naturali e cemento Portland 42,5, la parte inferiore composta da sabbie basaltiche, sabbie calcaree e cemento Portland 42,5. Le lastre di spessore medio non inferiore a 55 mm, avranno una colorazione superficiale a scelta della Committente ed atta ad ottenere un coefficiente di contrasto di luminanza non inferiore a 0,4 con la pavimentazione circostante. Integrate con transpoder passivo a radiofrequenza, idoneo alla realizzazione di percorsi intelligenti. Conformi alla normativa vigente D.P.R. 503/1996, D.M. 236/1989, ed in accordo con le tabelle 3-“WT6” e 1-“S9” della CEN/TS 15209, posate su letto di malta di cemento:</v>
          </cell>
          <cell r="C21023"/>
          <cell r="D21023"/>
        </row>
        <row r="21024">
          <cell r="A21024" t="str">
            <v>1U.04.150.0150.a</v>
          </cell>
          <cell r="B21024" t="str">
            <v>- indicazione direzione rettilinea larghezza cm. 60</v>
          </cell>
          <cell r="C21024" t="str">
            <v>m</v>
          </cell>
          <cell r="D21024">
            <v>49.98</v>
          </cell>
        </row>
        <row r="21025">
          <cell r="A21025" t="str">
            <v>1U.04.150.0150.b</v>
          </cell>
          <cell r="B21025" t="str">
            <v>- indicazione di attenzione/servizio/pericolo valicabile larghezza cm. 40</v>
          </cell>
          <cell r="C21025" t="str">
            <v>m</v>
          </cell>
          <cell r="D21025">
            <v>37.130000000000003</v>
          </cell>
        </row>
        <row r="21026">
          <cell r="A21026" t="str">
            <v>1U.04.150.0150.c</v>
          </cell>
          <cell r="B21026" t="str">
            <v>- indicazione di arresto pericolo larghezza cm. 40</v>
          </cell>
          <cell r="C21026" t="str">
            <v>m</v>
          </cell>
          <cell r="D21026">
            <v>34.119999999999997</v>
          </cell>
        </row>
        <row r="21027">
          <cell r="A21027" t="str">
            <v>1U.04.150.0150.d</v>
          </cell>
          <cell r="B21027" t="str">
            <v>- indicazione di incrocio/ svolta ad angolo in masselli dimensioni cm. 60x80</v>
          </cell>
          <cell r="C21027" t="str">
            <v>cad</v>
          </cell>
          <cell r="D21027">
            <v>39.950000000000003</v>
          </cell>
        </row>
        <row r="21028">
          <cell r="A21028" t="str">
            <v>1U.04.150.0200</v>
          </cell>
          <cell r="B21028" t="str">
            <v>Rilevazione della sequenza al suolo di TAG - RFG con conseguente assegnazione di messaggi in banca dati relativi al ruolo del percorso. Inserimento di messaggi in banca dati relative alla sicurezza del percorso con conseguente Test del percorso nei vari sensi di marcia. Inserimento del percorso in banca dati Europea:</v>
          </cell>
          <cell r="C21028"/>
          <cell r="D21028"/>
        </row>
        <row r="21029">
          <cell r="A21029" t="str">
            <v>1U.04.150.0200.a</v>
          </cell>
          <cell r="B21029" t="str">
            <v>- in lingua Italiana</v>
          </cell>
          <cell r="C21029" t="str">
            <v>m</v>
          </cell>
          <cell r="D21029">
            <v>29.88</v>
          </cell>
        </row>
        <row r="21030">
          <cell r="A21030" t="str">
            <v>1U.04.150.0200.b</v>
          </cell>
          <cell r="B21030" t="str">
            <v>- sovrapprezzo per ulteriore messaggistica in lingua straniera</v>
          </cell>
          <cell r="C21030" t="str">
            <v>m</v>
          </cell>
          <cell r="D21030">
            <v>4.9800000000000004</v>
          </cell>
        </row>
        <row r="21031">
          <cell r="A21031" t="str">
            <v>1U.04.155</v>
          </cell>
          <cell r="B21031" t="str">
            <v>ATTENUATORI D'URTO REDIRETTIVI</v>
          </cell>
          <cell r="C21031"/>
          <cell r="D21031"/>
        </row>
        <row r="21032">
          <cell r="A21032" t="str">
            <v>1U.04.155.0005</v>
          </cell>
          <cell r="B21032" t="str">
            <v>Rimozione totale di attenuatore d'urto redirettivo di qualsiasi tipologia e classe di velocità, a seguito di incidente e/o danneggiamento, mediante lo smontaggio delle parti danneggiate. È compreso altresì l'onere del carico, trasporto e scarico dei materiali di risulta che restano di proprietà dell'impresa</v>
          </cell>
          <cell r="C21032" t="str">
            <v>cad</v>
          </cell>
          <cell r="D21032">
            <v>704.96</v>
          </cell>
        </row>
        <row r="21033">
          <cell r="A21033" t="str">
            <v>1U.04.155.0010</v>
          </cell>
          <cell r="B21033" t="str">
            <v>Attenuatore d'urto redirettivo, conforme alla normativa UNI EN 1317, marcato CE, ripristinabile in caso di urto, costituito da elementi metallici in doppia/tripla onda, piastra metallica di ancoraggio alla pavimentazione, con assorbitori di energia comunque realizzati, protezione frontale in polietilene o altro colorato completo di frecce rinfrangenti. Compresa la fornitura di elementi di collegamento, bulloneria varia, supporti di ancoraggio al suolo e/o di blocco del movimento ed ogni parte speciale metallica, così come riportato nei rapporti di prova redatti da centri prova certificati in qualità ISO 17025; in opera comprese assistenze murarie con esclusione delle opere di fondazione:</v>
          </cell>
          <cell r="C21033"/>
          <cell r="D21033"/>
        </row>
        <row r="21034">
          <cell r="A21034" t="str">
            <v>1U.04.155.0010.a</v>
          </cell>
          <cell r="B21034" t="str">
            <v>- tipo parallelo classe di velocità 80 km/h</v>
          </cell>
          <cell r="C21034" t="str">
            <v>cad</v>
          </cell>
          <cell r="D21034">
            <v>14041.26</v>
          </cell>
        </row>
        <row r="21035">
          <cell r="A21035" t="str">
            <v>1U.04.155.0010.b</v>
          </cell>
          <cell r="B21035" t="str">
            <v>- tipo parallelo classe di velocità 100 km/h</v>
          </cell>
          <cell r="C21035" t="str">
            <v>cad</v>
          </cell>
          <cell r="D21035">
            <v>17158.150000000001</v>
          </cell>
        </row>
        <row r="21036">
          <cell r="A21036" t="str">
            <v>1U.04.155.0010.c</v>
          </cell>
          <cell r="B21036" t="str">
            <v>- tipo non parallelo classe di velocità 80 km/h</v>
          </cell>
          <cell r="C21036" t="str">
            <v>cad</v>
          </cell>
          <cell r="D21036">
            <v>15019.11</v>
          </cell>
        </row>
        <row r="21037">
          <cell r="A21037" t="str">
            <v>1U.04.155.0010.d</v>
          </cell>
          <cell r="B21037" t="str">
            <v>- tipo non parallelo classe di velocità 100 km/h</v>
          </cell>
          <cell r="C21037" t="str">
            <v>cad</v>
          </cell>
          <cell r="D21037">
            <v>18136.02</v>
          </cell>
        </row>
        <row r="21038">
          <cell r="A21038" t="str">
            <v>1U.04.155.0020</v>
          </cell>
          <cell r="B21038" t="str">
            <v>Ripristino attenuatore d'urto redirettivo, a seguito di incidente e/o danneggiamento, mediante lo smontaggio delle parti danneggiate e fornitura in opera di nuovo elemento della stessa tipologia di quella da sostituire, compresa la bulloneria necessaria per il montaggio, gli elementi di collegamento e ogni pezzo speciale utile al funzionamento e collaudo dell'attenuatore, così come riportato nei rapporti di prova e nella relativa certificazione CE che ne autorizzano l'impiego. Compreso il riallinemento del sistema, la verifica della corretta funzionalità, la pulizia degli elementi assorbitori e del piano di scorrimento, la verifica del corretto tensionamento delle funi, e quant'altro necessario ai fini del rilascio del certificato di corretto funzionamento dell'intera struttura. È compreso altresì l'onere del carico, trasporto e scarico dei materiali di risulta che restano di proprietà dell'impresa:</v>
          </cell>
          <cell r="C21038"/>
          <cell r="D21038"/>
        </row>
        <row r="21039">
          <cell r="A21039" t="str">
            <v>1U.04.155.0020.a</v>
          </cell>
          <cell r="B21039" t="str">
            <v>- frontale di testata colorato in pasta completo di frecce rinfrangenti realizzate con pellicola al alta rinfrangenza</v>
          </cell>
          <cell r="C21039" t="str">
            <v>cad</v>
          </cell>
          <cell r="D21039">
            <v>335.7</v>
          </cell>
        </row>
        <row r="21040">
          <cell r="A21040" t="str">
            <v>1U.04.155.0020.b</v>
          </cell>
          <cell r="B21040" t="str">
            <v>- supporto anteriore/intermedio per attenuatore parallelo</v>
          </cell>
          <cell r="C21040" t="str">
            <v>cad</v>
          </cell>
          <cell r="D21040">
            <v>311.26</v>
          </cell>
        </row>
        <row r="21041">
          <cell r="A21041" t="str">
            <v>1U.04.155.0020.c</v>
          </cell>
          <cell r="B21041" t="str">
            <v>- supporto anteriore/intermedio per attenuatore non parallelo</v>
          </cell>
          <cell r="C21041" t="str">
            <v>cad</v>
          </cell>
          <cell r="D21041">
            <v>437.88</v>
          </cell>
        </row>
        <row r="21042">
          <cell r="A21042" t="str">
            <v>1U.04.155.0020.d</v>
          </cell>
          <cell r="B21042" t="str">
            <v>- lama a doppia/tripla onda, asolata spessore 3,2 mm e lunghezza mm 1250 o comunque della stessa tipologia di quella danneggiata</v>
          </cell>
          <cell r="C21042" t="str">
            <v>cad</v>
          </cell>
          <cell r="D21042">
            <v>222.61</v>
          </cell>
        </row>
        <row r="21043">
          <cell r="A21043" t="str">
            <v>1U.04.155.0020.e</v>
          </cell>
          <cell r="B21043" t="str">
            <v>- elemento assorbitore d'urto comunque realizzato</v>
          </cell>
          <cell r="C21043" t="str">
            <v>cad</v>
          </cell>
          <cell r="D21043">
            <v>842.99</v>
          </cell>
        </row>
        <row r="21044">
          <cell r="A21044" t="str">
            <v>1U.04.160</v>
          </cell>
          <cell r="B21044" t="str">
            <v>FORNITURA E POSA CHIUSINI IN GHISA SFEROIDALE</v>
          </cell>
          <cell r="C21044"/>
          <cell r="D21044"/>
        </row>
        <row r="21045">
          <cell r="A21045" t="str">
            <v>1U.04.160.0010</v>
          </cell>
          <cell r="B21045" t="str">
            <v>Fornitura e posa in opera di chiusini rotondi in ghisa sferoidale da carreggiata a traffico intenso, rispondenti ai Criteri Ambientali Minimi di cui al Decreto 23 giugno 2022 del Ministero della Transizione Ecologica, con coperchio articolato su telaio apribile a 130° e con blocco di sicurezza a 90°, guarnizione in elastomero antiodore e antirumore, classe D 400, a norma UNI EN 124, altezza totale non inferiore 100 mm, non ventilato. Compresa la movimentazione, la formazione del piano di posa con idonea malta anche a presa rapida, la posa del telaio e del relativo coperchio, gli sbarramenti, la segnaletica, e qualsiasi altra attività necessaria per il completamento dell'opera. Nei seguenti tipi:</v>
          </cell>
          <cell r="C21045"/>
          <cell r="D21045"/>
        </row>
        <row r="21046">
          <cell r="A21046" t="str">
            <v>1U.04.160.0010.a</v>
          </cell>
          <cell r="B21046" t="str">
            <v>- con telaio quadrato non inferiore a 85x85 cm , luce netta non inferiore a Ø 610 mm, peso non inferiore a 95 kg</v>
          </cell>
          <cell r="C21046" t="str">
            <v>cad</v>
          </cell>
          <cell r="D21046">
            <v>507.9</v>
          </cell>
        </row>
        <row r="21047">
          <cell r="A21047" t="str">
            <v>1U.04.160.0010.b</v>
          </cell>
          <cell r="B21047" t="str">
            <v>- con telaio rotondo non inferiore a Ø 85 cm , luce netta non inferiore a Ø 610 mm, peso non inferiore a 84 kg</v>
          </cell>
          <cell r="C21047" t="str">
            <v>cad</v>
          </cell>
          <cell r="D21047">
            <v>451.33</v>
          </cell>
        </row>
        <row r="21048">
          <cell r="A21048" t="str">
            <v>1U.04.160.0010.c</v>
          </cell>
          <cell r="B21048" t="str">
            <v>- con telaio quadrato non inferiore a 85x85 cm a vista adatto per posa su pavimentazioni in pietra, luce netta non inferiore a Ø 610 mm, peso non inferiore a 156 kg</v>
          </cell>
          <cell r="C21048" t="str">
            <v>cad</v>
          </cell>
          <cell r="D21048">
            <v>902.46</v>
          </cell>
        </row>
        <row r="21049">
          <cell r="A21049" t="str">
            <v>1U.04.160.0010.d</v>
          </cell>
          <cell r="B21049" t="str">
            <v>- con telaio quadrato non inferiore a 94x94 cm , luce netta non inferiore a Ø 700 mm, peso non inferiore a 117 kg</v>
          </cell>
          <cell r="C21049" t="str">
            <v>cad</v>
          </cell>
          <cell r="D21049">
            <v>720.12</v>
          </cell>
        </row>
        <row r="21050">
          <cell r="A21050" t="str">
            <v>1U.04.160.0010.e</v>
          </cell>
          <cell r="B21050" t="str">
            <v>- con telaio rotondo non inferiore a Ø 90 cm, luce netta non inferiore a Ø 700 mm, peso non inferiore a 104 kg</v>
          </cell>
          <cell r="C21050" t="str">
            <v>cad</v>
          </cell>
          <cell r="D21050">
            <v>697.02</v>
          </cell>
        </row>
        <row r="21051">
          <cell r="A21051" t="str">
            <v>1U.04.160.0010.f</v>
          </cell>
          <cell r="B21051" t="str">
            <v>- con telaio quadrato non inferiore a 81x81 cm, luce netta non inferiore a Ø 600 mm, peso non inferiore a 69 kg, autobloccante</v>
          </cell>
          <cell r="C21051" t="str">
            <v>cad</v>
          </cell>
          <cell r="D21051">
            <v>335.3</v>
          </cell>
        </row>
        <row r="21052">
          <cell r="A21052" t="str">
            <v>1U.04.160.0010.g</v>
          </cell>
          <cell r="B21052" t="str">
            <v>- con telaio rotondo non inferiore a Ø 84 cm, luce netta non inferiore a Ø 600 mm, peso non inferiore a 61 kg, autobloccante</v>
          </cell>
          <cell r="C21052" t="str">
            <v>cad</v>
          </cell>
          <cell r="D21052">
            <v>321.54000000000002</v>
          </cell>
        </row>
        <row r="21053">
          <cell r="A21053" t="str">
            <v>1U.04.160.0010.h</v>
          </cell>
          <cell r="B21053" t="str">
            <v>- con telaio quadrato non inferiore a 100 X100 cm, luce netta non inferiore a Ø 800 mm, peso non inferiore a 131 kg</v>
          </cell>
          <cell r="C21053" t="str">
            <v>cad</v>
          </cell>
          <cell r="D21053">
            <v>1166.31</v>
          </cell>
        </row>
        <row r="21054">
          <cell r="A21054" t="str">
            <v>1U.04.160.0030</v>
          </cell>
          <cell r="B21054" t="str">
            <v>Fornitura e posa in opera di chiusini modulari in ghisa sferoidale da carreggiata a traffico intenso, rispondenti ai Criteri Ambientali Minimi di cui al Decreto 23 giugno 2022 del Ministero della Transizione Ecologica, classe D400, a norma UNI EN 124, con coperchi a doppio triangolo, compresi telai. Inclusa la movimentazione, la formazione del piano di posa con idonea malta anche a presa rapida, la posa del telaio e del relativo coperchio, gli sbarramenti e la segnaletica, e qualsiasi altra attività necessaria per il completamento dell'opera. Nei seguenti tipi:</v>
          </cell>
          <cell r="C21054"/>
          <cell r="D21054"/>
        </row>
        <row r="21055">
          <cell r="A21055" t="str">
            <v>1U.04.160.0030.a</v>
          </cell>
          <cell r="B21055" t="str">
            <v>- luce 750 x 750 mm, due coperchi, peso 123 kg</v>
          </cell>
          <cell r="C21055" t="str">
            <v>cad</v>
          </cell>
          <cell r="D21055">
            <v>1001.37</v>
          </cell>
        </row>
        <row r="21056">
          <cell r="A21056" t="str">
            <v>1U.04.160.0030.b</v>
          </cell>
          <cell r="B21056" t="str">
            <v>- luce 1500 x 750 mm, quattro coperchi, peso 227 kg</v>
          </cell>
          <cell r="C21056" t="str">
            <v>cad</v>
          </cell>
          <cell r="D21056">
            <v>1818.6</v>
          </cell>
        </row>
        <row r="21057">
          <cell r="A21057" t="str">
            <v>1U.04.160.0030.c</v>
          </cell>
          <cell r="B21057" t="str">
            <v>- luce 2250 x 750 mm, sei coperchi, peso 331 kg</v>
          </cell>
          <cell r="C21057" t="str">
            <v>cad</v>
          </cell>
          <cell r="D21057">
            <v>2556.58</v>
          </cell>
        </row>
        <row r="21058">
          <cell r="A21058" t="str">
            <v>1U.04.160.0040</v>
          </cell>
          <cell r="B21058" t="str">
            <v>Fornitura e posa in opera di chiusini rotondi in ghisa sferoidale da carreggiata a traffico medio, rispondenti ai Criteri Ambientali Minimi di cui al Decreto 23 giugno 2022 del Ministero della Transizione Ecologica, classe D400, a norma UNI EN 124, con guarnizione in elastomero, coperchio incernierato, altezza 100 mm. Compresi: la movimentazione, la formazione del piano di posa con idonea malta anche a presa rapida, la posa del telaio e del relativo coperchio, gli sbarramenti e la segnaletica, e qualsiasi altra attività necessaria per il completamento dell'opera. Nei seguenti tipi:</v>
          </cell>
          <cell r="C21058"/>
          <cell r="D21058"/>
        </row>
        <row r="21059">
          <cell r="A21059" t="str">
            <v>1U.04.160.0040.a</v>
          </cell>
          <cell r="B21059" t="str">
            <v>- telaio rotondo, luce netta Ø 600 mm. peso 56 kg</v>
          </cell>
          <cell r="C21059" t="str">
            <v>cad</v>
          </cell>
          <cell r="D21059">
            <v>245.85</v>
          </cell>
        </row>
        <row r="21060">
          <cell r="A21060" t="str">
            <v>1U.04.160.0040.b</v>
          </cell>
          <cell r="B21060" t="str">
            <v>- telaio rotondo, luce netta Ø 600 mm. peso 56 kg, tipo ventilato</v>
          </cell>
          <cell r="C21060" t="str">
            <v>cad</v>
          </cell>
          <cell r="D21060">
            <v>338.18</v>
          </cell>
        </row>
        <row r="21061">
          <cell r="A21061" t="str">
            <v>1U.04.160.0040.c</v>
          </cell>
          <cell r="B21061" t="str">
            <v>- telaio quadrato, luce netta Ø 600 mm. peso 65 kg</v>
          </cell>
          <cell r="C21061" t="str">
            <v>cad</v>
          </cell>
          <cell r="D21061">
            <v>273.74</v>
          </cell>
        </row>
        <row r="21062">
          <cell r="A21062" t="str">
            <v>1U.04.160.0040.d</v>
          </cell>
          <cell r="B21062" t="str">
            <v>- luce netta 600 x 600 mm, peso 80 kg, con coperchio in due triangoli</v>
          </cell>
          <cell r="C21062" t="str">
            <v>cad</v>
          </cell>
          <cell r="D21062">
            <v>588.5</v>
          </cell>
        </row>
        <row r="21063">
          <cell r="A21063" t="str">
            <v>1U.04.160.0040.e</v>
          </cell>
          <cell r="B21063" t="str">
            <v>- luce netta 430 x 280 mm, peso 40 kg, con coperchio a due triangoli</v>
          </cell>
          <cell r="C21063" t="str">
            <v>cad</v>
          </cell>
          <cell r="D21063">
            <v>161.55000000000001</v>
          </cell>
        </row>
        <row r="21064">
          <cell r="A21064" t="str">
            <v>1U.04.160.0060</v>
          </cell>
          <cell r="B21064" t="str">
            <v>Fornitura e posa in opera di chiusini quadrati, rettangolari, in ghisa sferoidale da parcheggio, rispondenti ai Criteri Ambientali Minimi di cui al Decreto 23 giugno 2022 del Ministero della Transizione Ecologica, classe C250, a norma UNI EN 124. Inclusa la movimentazione, la formazione del piano di posa con idonea malta anche a presa rapida, la posa del telaio e del relativo coperchio, gli sbarramenti e la segnaletica, e qualsiasi altra attività necessaria per il completamento dell'opera. Nei seguenti tipi:</v>
          </cell>
          <cell r="C21064"/>
          <cell r="D21064"/>
        </row>
        <row r="21065">
          <cell r="A21065" t="str">
            <v>1U.04.160.0060.a</v>
          </cell>
          <cell r="B21065" t="str">
            <v>- luce 300 x 300 mm, altezza 40 mm, peso 21,5 kg</v>
          </cell>
          <cell r="C21065" t="str">
            <v>cad</v>
          </cell>
          <cell r="D21065">
            <v>97.93</v>
          </cell>
        </row>
        <row r="21066">
          <cell r="A21066" t="str">
            <v>1U.04.160.0060.b</v>
          </cell>
          <cell r="B21066" t="str">
            <v>- luce 440 x 440 mm, altezza 45 mm, peso 36 kg</v>
          </cell>
          <cell r="C21066" t="str">
            <v>cad</v>
          </cell>
          <cell r="D21066">
            <v>203.82</v>
          </cell>
        </row>
        <row r="21067">
          <cell r="A21067" t="str">
            <v>1U.04.160.0060.c</v>
          </cell>
          <cell r="B21067" t="str">
            <v>- luce 600 x 400 mm, altezza 60 mm, peso 43 kg</v>
          </cell>
          <cell r="C21067" t="str">
            <v>cad</v>
          </cell>
          <cell r="D21067">
            <v>270.45</v>
          </cell>
        </row>
        <row r="21068">
          <cell r="A21068" t="str">
            <v>1U.04.160.0060.d</v>
          </cell>
          <cell r="B21068" t="str">
            <v>- luce 600 x 450 mm, altezza 75 mm, peso 65 kg</v>
          </cell>
          <cell r="C21068" t="str">
            <v>cad</v>
          </cell>
          <cell r="D21068">
            <v>373.71</v>
          </cell>
        </row>
        <row r="21069">
          <cell r="A21069" t="str">
            <v>1U.04.160.0100</v>
          </cell>
          <cell r="B21069" t="str">
            <v>Fornitura e posa in opera di chiusino rettangolare in ghisa sferoidale, da carreggiata a traffico intenso, classe D 400, a norme UNI EN 124, con telaio rettangolare non inferiore a 84x64 cm, luce netta non inferiore a 700x500 mm, peso non inferiore a 73 kg, altezza totale non inferiore a 100 mm, non ventilato, con coperchio e guarnizione in elastomero antiodore e antirumore. Compresa la movimentazione, la formazione del piano di posa con idonea malta anche a presa rapida, la posa del telaio e del relativo coperchio, gli sbarramenti, la segnaletica, e qualsiasi altra attività necessaria per il completamento dell'opera.</v>
          </cell>
          <cell r="C21069" t="str">
            <v>cad</v>
          </cell>
          <cell r="D21069">
            <v>314.55</v>
          </cell>
        </row>
        <row r="21070">
          <cell r="A21070" t="str">
            <v>1U.04.170</v>
          </cell>
          <cell r="B21070" t="str">
            <v>FORNITURA E POSA CHIUSINI IN GHISA LAMELLARE PERLITICA</v>
          </cell>
          <cell r="C21070"/>
          <cell r="D21070"/>
        </row>
        <row r="21071">
          <cell r="A21071" t="str">
            <v>1U.04.170.0010</v>
          </cell>
          <cell r="B21071" t="str">
            <v>Fornitura e posa in opera di chiusini con coperchi rotondi in ghisa lamellare perlitica, da carreggiata con traffico intenso, classe D 400, certificati a norma UNI EN 124, con marchio qualità UNI, coperchio incernierato, guarnizione in poliuretano, apertura con piccone, sistema anti-ristagno acqua e sistema di sicurezza contro la chiusura accidentale durante la manutenzione. Inclusa la movimentazione, la formazione del piano di posa con idonea malta anche a presa rapida, la posa del telaio e del relativo coperchio, gli sbarramenti e la segnaletica, e qualsiasi altra attività necessaria per il completamento dell'opera. Nei seguenti tipi:</v>
          </cell>
          <cell r="C21071"/>
          <cell r="D21071"/>
        </row>
        <row r="21072">
          <cell r="A21072" t="str">
            <v>1U.04.170.0010.a</v>
          </cell>
          <cell r="B21072" t="str">
            <v>- con telaio quadrato 750 mm, luce Ø 600 mm, altezza 75 mm, peso 93 kg</v>
          </cell>
          <cell r="C21072" t="str">
            <v>cad</v>
          </cell>
          <cell r="D21072">
            <v>244.12</v>
          </cell>
        </row>
        <row r="21073">
          <cell r="A21073" t="str">
            <v>1U.04.170.0010.b</v>
          </cell>
          <cell r="B21073" t="str">
            <v>- con telaio rotondo 750 mm, luce Ø 600 mm, altezza 75 mm, peso 81 kg</v>
          </cell>
          <cell r="C21073" t="str">
            <v>cad</v>
          </cell>
          <cell r="D21073">
            <v>237.89</v>
          </cell>
        </row>
        <row r="21074">
          <cell r="A21074" t="str">
            <v>1U.04.170.0010.c</v>
          </cell>
          <cell r="B21074" t="str">
            <v>- con telaio quadrato 850 mm, luce Ø 600 mm, altezza 75 mm, peso 99 kg</v>
          </cell>
          <cell r="C21074" t="str">
            <v>cad</v>
          </cell>
          <cell r="D21074">
            <v>264.14999999999998</v>
          </cell>
        </row>
        <row r="21075">
          <cell r="A21075" t="str">
            <v>1U.04.170.0010.d</v>
          </cell>
          <cell r="B21075" t="str">
            <v>- con telaio ottagonale 850 mm, luce Ø 600 mm, altezza 75 mm, peso 87 kg</v>
          </cell>
          <cell r="C21075" t="str">
            <v>cad</v>
          </cell>
          <cell r="D21075">
            <v>252.09</v>
          </cell>
        </row>
        <row r="21076">
          <cell r="A21076" t="str">
            <v>1U.04.170.0010.e</v>
          </cell>
          <cell r="B21076" t="str">
            <v>- con telaio rotondo 850 mm, luce Ø 600 mm, altezza 75 mm, peso 90 kg</v>
          </cell>
          <cell r="C21076" t="str">
            <v>cad</v>
          </cell>
          <cell r="D21076">
            <v>255.98</v>
          </cell>
        </row>
        <row r="21077">
          <cell r="A21077" t="str">
            <v>1U.04.170.0013</v>
          </cell>
          <cell r="B21077" t="str">
            <v>Fornitura e posa in opera di chiusini con coperchi rotondi in ghisa lamellare perlitica, da carreggiata con traffico intenso, classe D 400, certificati a norma UNI EN 124, con marchio qualità UNI, coperchio incernierato, guarnizione in poliuretano, apertura con piccone, sistema anti-ristagno acqua, sistema di sicurezza contro la chiusura accidentale durante la manutenzione, serratura antieffrazione e chiave da chiusini per apertura. Inclusa la movimentazione, la formazione del piano di posa con idonea malta anche a presa rapida, la posa del telaio e del relativo coperchio, gli sbarramenti e la segnaletica, e qualsiasi altra attività necessaria per il completamento dell'opera. Nei seguenti tipi:</v>
          </cell>
          <cell r="C21077"/>
          <cell r="D21077"/>
        </row>
        <row r="21078">
          <cell r="A21078" t="str">
            <v>1U.04.170.0013.a</v>
          </cell>
          <cell r="B21078" t="str">
            <v>- con telaio quadrato 750 mm, luce Ø 600 mm, altezza 75 mm, peso 93 kg</v>
          </cell>
          <cell r="C21078" t="str">
            <v>cad</v>
          </cell>
          <cell r="D21078">
            <v>279.58</v>
          </cell>
        </row>
        <row r="21079">
          <cell r="A21079" t="str">
            <v>1U.04.170.0013.b</v>
          </cell>
          <cell r="B21079" t="str">
            <v>- con telaio rotondo 750 mm, luce Ø 600 mm, altezza 75 mm, peso 81 kg</v>
          </cell>
          <cell r="C21079" t="str">
            <v>cad</v>
          </cell>
          <cell r="D21079">
            <v>263.52</v>
          </cell>
        </row>
        <row r="21080">
          <cell r="A21080" t="str">
            <v>1U.04.170.0013.c</v>
          </cell>
          <cell r="B21080" t="str">
            <v>- con telaio quadrato 850 mm, luce Ø 600 mm, altezza 75 mm, peso 99 kg</v>
          </cell>
          <cell r="C21080" t="str">
            <v>cad</v>
          </cell>
          <cell r="D21080">
            <v>300.14999999999998</v>
          </cell>
        </row>
        <row r="21081">
          <cell r="A21081" t="str">
            <v>1U.04.170.0013.d</v>
          </cell>
          <cell r="B21081" t="str">
            <v>- con telaio ottagonale 850 mm, luce Ø 600 mm, altezza 75 mm, peso 87 kg</v>
          </cell>
          <cell r="C21081" t="str">
            <v>cad</v>
          </cell>
          <cell r="D21081">
            <v>277.7</v>
          </cell>
        </row>
        <row r="21082">
          <cell r="A21082" t="str">
            <v>1U.04.170.0013.e</v>
          </cell>
          <cell r="B21082" t="str">
            <v>- con telaio rotondo 850 mm, luce Ø 600 mm, altezza 75 mm, peso 90 kg</v>
          </cell>
          <cell r="C21082" t="str">
            <v>cad</v>
          </cell>
          <cell r="D21082">
            <v>281.60000000000002</v>
          </cell>
        </row>
        <row r="21083">
          <cell r="A21083" t="str">
            <v>1U.04.170.0017</v>
          </cell>
          <cell r="B21083" t="str">
            <v>Fornitura e posa in opera di chiusini rotondi da riempirsi con pavimento, come da indicazioni del progettista, in ghisa lamellare perlitica, da carreggiata con traffico intenso, in classe D 400, certificati a norma UNI EN 124, coperchio antirotazione, con telaio rotondo Ø 840 mm , luce Ø 600 mm, altezza 100 mm, peso 91 kg.Inclusa la movimentazione, la formazione del piano di posa con idonea malta anche a presa rapida, la posa del telaio e del relativo coperchio, gli sbarramenti e la segnaletica, e qualsiasi altra attività necessaria per il completamento dell'opera.</v>
          </cell>
          <cell r="C21083" t="str">
            <v>cad</v>
          </cell>
          <cell r="D21083">
            <v>240.52</v>
          </cell>
        </row>
        <row r="21084">
          <cell r="A21084" t="str">
            <v>1U.04.170.0020</v>
          </cell>
          <cell r="B21084" t="str">
            <v>Fornitura e posa in opera di chiusini quadrati in ghisa lamellare perlitica, da carreggiata con traffico intenso, classe D 400, certificati a norma UNI EN 124, con marchio qualità UNI, coperchio con sistema anti-ristagno acqua. Inclusa la movimentazione, la formazione del piano di posa con idonea malta anche a presa rapida, la posa del telaio e del relativo coperchio, gli sbarramenti e la segnaletica, e qualsiasi altra attività necessaria per il completamento dell'opera. Nei seguenti tipi:</v>
          </cell>
          <cell r="C21084"/>
          <cell r="D21084"/>
        </row>
        <row r="21085">
          <cell r="A21085" t="str">
            <v>1U.04.170.0020.a</v>
          </cell>
          <cell r="B21085" t="str">
            <v>- luce 500 x 500 mm, altezza 75 mm, peso 64 kg</v>
          </cell>
          <cell r="C21085" t="str">
            <v>cad</v>
          </cell>
          <cell r="D21085">
            <v>226.13</v>
          </cell>
        </row>
        <row r="21086">
          <cell r="A21086" t="str">
            <v>1U.04.170.0020.b</v>
          </cell>
          <cell r="B21086" t="str">
            <v>- luce 600 x 600 mm, altezza 75 mm, peso 80 kg</v>
          </cell>
          <cell r="C21086" t="str">
            <v>cad</v>
          </cell>
          <cell r="D21086">
            <v>295.89</v>
          </cell>
        </row>
        <row r="21087">
          <cell r="A21087" t="str">
            <v>1U.04.170.0020.c</v>
          </cell>
          <cell r="B21087" t="str">
            <v>- luce 690 x 690 mm, altezza 75 mm, peso 142 kg</v>
          </cell>
          <cell r="C21087" t="str">
            <v>cad</v>
          </cell>
          <cell r="D21087">
            <v>422.17</v>
          </cell>
        </row>
        <row r="21088">
          <cell r="A21088" t="str">
            <v>1U.04.170.0020.d</v>
          </cell>
          <cell r="B21088" t="str">
            <v>- luce 790 x 790 mm, altezza 75 mm, peso 179 kg</v>
          </cell>
          <cell r="C21088" t="str">
            <v>cad</v>
          </cell>
          <cell r="D21088">
            <v>549.35</v>
          </cell>
        </row>
        <row r="21089">
          <cell r="A21089" t="str">
            <v>1U.04.170.0030</v>
          </cell>
          <cell r="B21089" t="str">
            <v>Fornitura e posa in opera di chiusini rettangolari in ghisa lamellare perlitica, luce 685 x 500 mm, esterno 800 x 600 mm, altezza 75 mm, peso 87 kg, da carreggiata, classe D 400, certificati a norma UNI EN 124, con marchio qualità UNI, coperchio con sistema anti-ristagno acqua. Inclusa la movimentazione, la formazione del piano di posa con idonea malta anche a presa rapida, la posa del telaio e del relativo coperchio, gli sbarramenti e la segnaletica, e qualsiasi altra attività necessaria per il completamento dell'opera.</v>
          </cell>
          <cell r="C21089" t="str">
            <v>cad</v>
          </cell>
          <cell r="D21089">
            <v>311.63</v>
          </cell>
        </row>
        <row r="21090">
          <cell r="A21090" t="str">
            <v>1U.04.170.0040</v>
          </cell>
          <cell r="B21090" t="str">
            <v>Fornitura e posa in opera di chiusini quadrati in ghisa lamellare perlitica, da parcheggio e bordo strada, classe C 250, certificati a norma UNI EN 124, con marchio qualità UNI, coperchio con sistema anti-ristagno acqua. Inclusa la movimentazione, la formazione del piano di posa con idonea malta anche a presa rapida, la posa del telaio e del relativo coperchio, gli sbarramenti e la segnaletica, e qualsiasi altra attività necessaria per il completamento dell'opera. Nei seguenti tipi:</v>
          </cell>
          <cell r="C21090"/>
          <cell r="D21090"/>
        </row>
        <row r="21091">
          <cell r="A21091" t="str">
            <v>1U.04.170.0040.a</v>
          </cell>
          <cell r="B21091" t="str">
            <v>- luce 200 x 200 mm, altezza 50 mm, peso 13 kg</v>
          </cell>
          <cell r="C21091" t="str">
            <v>cad</v>
          </cell>
          <cell r="D21091">
            <v>47.64</v>
          </cell>
        </row>
        <row r="21092">
          <cell r="A21092" t="str">
            <v>1U.04.170.0040.b</v>
          </cell>
          <cell r="B21092" t="str">
            <v>- luce 300 x 300 mm, altezza 50 mm, peso 23 kg</v>
          </cell>
          <cell r="C21092" t="str">
            <v>cad</v>
          </cell>
          <cell r="D21092">
            <v>68.400000000000006</v>
          </cell>
        </row>
        <row r="21093">
          <cell r="A21093" t="str">
            <v>1U.04.170.0040.c</v>
          </cell>
          <cell r="B21093" t="str">
            <v>- luce 400 x 400 mm, altezza 70 mm, peso 39 kg</v>
          </cell>
          <cell r="C21093" t="str">
            <v>cad</v>
          </cell>
          <cell r="D21093">
            <v>111.49</v>
          </cell>
        </row>
        <row r="21094">
          <cell r="A21094" t="str">
            <v>1U.04.170.0040.d</v>
          </cell>
          <cell r="B21094" t="str">
            <v>- luce 450 x 450 mm, altezza 75 mm, peso 48 kg</v>
          </cell>
          <cell r="C21094" t="str">
            <v>cad</v>
          </cell>
          <cell r="D21094">
            <v>142.62</v>
          </cell>
        </row>
        <row r="21095">
          <cell r="A21095" t="str">
            <v>1U.04.170.0040.e</v>
          </cell>
          <cell r="B21095" t="str">
            <v>- luce 500 x 500 mm, altezza 75 mm, peso 57 kg</v>
          </cell>
          <cell r="C21095" t="str">
            <v>cad</v>
          </cell>
          <cell r="D21095">
            <v>162.26</v>
          </cell>
        </row>
        <row r="21096">
          <cell r="A21096" t="str">
            <v>1U.04.170.0040.f</v>
          </cell>
          <cell r="B21096" t="str">
            <v>- luce 600 x 600 mm, altezza 75 mm, peso 74 kg</v>
          </cell>
          <cell r="C21096" t="str">
            <v>cad</v>
          </cell>
          <cell r="D21096">
            <v>239.01</v>
          </cell>
        </row>
        <row r="21097">
          <cell r="A21097" t="str">
            <v>1U.04.170.0045</v>
          </cell>
          <cell r="B21097" t="str">
            <v>Fornitura e posa in opera di chiusini rettangolari in ghisa lamellare perlitica, da parcheggio e bordo strada , classe C 250, certificati a norma UNI EN 124, con marchio qualità UNI, coperchio con sistema anti-ristagno acqua. Inclusa la movimentazione, la formazione del piano di posa con idonea malta anche a presa rapida, la posa del telaio e del relativo coperchio, gli sbarramenti e la segnaletica, e qualsiasi altra attività necessaria per il completamento dell'opera. Nei seguenti tipi:</v>
          </cell>
          <cell r="C21097"/>
          <cell r="D21097"/>
        </row>
        <row r="21098">
          <cell r="A21098" t="str">
            <v>1U.04.170.0045.a</v>
          </cell>
          <cell r="B21098" t="str">
            <v>- luce 600 x 400 mm, esterno 700 x 500 mm, altezza 70 mm, peso 59 kg</v>
          </cell>
          <cell r="C21098" t="str">
            <v>cad</v>
          </cell>
          <cell r="D21098">
            <v>205.22</v>
          </cell>
        </row>
        <row r="21099">
          <cell r="A21099" t="str">
            <v>1U.04.170.0045.b</v>
          </cell>
          <cell r="B21099" t="str">
            <v>- luce 685 x 500 mm, esterno 800 x 600 mm, altezza 75 mm, peso 80 kg</v>
          </cell>
          <cell r="C21099" t="str">
            <v>cad</v>
          </cell>
          <cell r="D21099">
            <v>260.02999999999997</v>
          </cell>
        </row>
        <row r="21100">
          <cell r="A21100" t="str">
            <v>1U.04.180</v>
          </cell>
          <cell r="B21100" t="str">
            <v>FORNITURA E POSA GRIGLIE IN GHISA SFEROIDALE</v>
          </cell>
          <cell r="C21100"/>
          <cell r="D21100"/>
        </row>
        <row r="21101">
          <cell r="A21101" t="str">
            <v>1U.04.180.0040</v>
          </cell>
          <cell r="B21101" t="str">
            <v>Fornitura e posa in opera di griglie quadrate piane in ghisa sferoidale, da parcheggio, classe C250, a norme UNI EN124. Inclusa la movimentazione, la formazione del piano di posa con idonea malta anche a presa rapida, la posa del telaio e del relativo coperchio, gli sbarramenti e la segnaletica, e qualsiasi altra attività necessaria per il completamento dell'opera. Nei tipi:</v>
          </cell>
          <cell r="C21101"/>
          <cell r="D21101"/>
        </row>
        <row r="21102">
          <cell r="A21102" t="str">
            <v>1U.04.180.0040.a</v>
          </cell>
          <cell r="B21102" t="str">
            <v>- luce 450 x 450 mm, altezza 38 mm, peso 32,70 kg</v>
          </cell>
          <cell r="C21102" t="str">
            <v>cad</v>
          </cell>
          <cell r="D21102">
            <v>147.07</v>
          </cell>
        </row>
        <row r="21103">
          <cell r="A21103" t="str">
            <v>1U.04.180.0040.b</v>
          </cell>
          <cell r="B21103" t="str">
            <v>- luce 550 x 550 mm, altezza 38 mm, peso 48 kg</v>
          </cell>
          <cell r="C21103" t="str">
            <v>cad</v>
          </cell>
          <cell r="D21103">
            <v>235.54</v>
          </cell>
        </row>
        <row r="21104">
          <cell r="A21104" t="str">
            <v>1U.04.180.0040.c</v>
          </cell>
          <cell r="B21104" t="str">
            <v>- luce 650 x 650 mm, altezza 41 mm, peso 77 kg</v>
          </cell>
          <cell r="C21104" t="str">
            <v>cad</v>
          </cell>
          <cell r="D21104">
            <v>347.81</v>
          </cell>
        </row>
        <row r="21105">
          <cell r="A21105" t="str">
            <v>1U.04.180.0040.d</v>
          </cell>
          <cell r="B21105" t="str">
            <v>- luce 750 x 750 mm, altezza 43 mm, peso 95 kg</v>
          </cell>
          <cell r="C21105" t="str">
            <v>cad</v>
          </cell>
          <cell r="D21105">
            <v>437.98</v>
          </cell>
        </row>
        <row r="21106">
          <cell r="A21106" t="str">
            <v>1U.04.180.0050</v>
          </cell>
          <cell r="B21106" t="str">
            <v>Fornitura e posa in opera di griglie quadrate concave, in ghisa sferoidale, da parcheggio, classe C250, luce 450 x 450 mm, altezza 38 mm, peso 34,10 kg, a norme UNI EN124. Inclusa la movimentazione, la formazione del piano di posa con idonea malta anche a presa rapida, la posa del telaio e del relativo coperchio, gli sbarramenti e la segnaletica, e qualsiasi altra attività necessaria per il completamento dell'opera.</v>
          </cell>
          <cell r="C21106" t="str">
            <v>cad</v>
          </cell>
          <cell r="D21106">
            <v>147.07</v>
          </cell>
        </row>
        <row r="21107">
          <cell r="A21107" t="str">
            <v>1U.04.180.0060</v>
          </cell>
          <cell r="B21107" t="str">
            <v>Fornitura e posa in opera di longheroni in ghisa, rispondenti ai Criteri Ambientali Minimi di cui al Decreto 23 giugno 2022 del Ministero della Transizione Ecologica, sui due bordi delle canalette, come telaio per griglie in ghisa sferoidale. Inclusa la movimentazione, la formazione del piano di posa con idonea malta anche a presa rapida, gli sbarramenti e la segnaletica, e qualsiasi altra attività necessaria per il completamento dell'opera. Esclusa fornitura e posa griglie prevista ai n. 1U.04.180.0070 e 0080. Per la coppia di longheroni:</v>
          </cell>
          <cell r="C21107"/>
          <cell r="D21107"/>
        </row>
        <row r="21108">
          <cell r="A21108" t="str">
            <v>1U.04.180.0060.a</v>
          </cell>
          <cell r="B21108" t="str">
            <v>- classe C250, a norma UNI EN 124 - peso non inferiore a 10,50 kg/m la coppia, altezza 36 mm</v>
          </cell>
          <cell r="C21108" t="str">
            <v>m</v>
          </cell>
          <cell r="D21108">
            <v>107.27</v>
          </cell>
        </row>
        <row r="21109">
          <cell r="A21109" t="str">
            <v>1U.04.180.0060.b</v>
          </cell>
          <cell r="B21109" t="str">
            <v>- classe D400, a norma UNI EN 124 - peso non inferiore a 26,50 kg/m la coppia, altezza 100 mm</v>
          </cell>
          <cell r="C21109" t="str">
            <v>m</v>
          </cell>
          <cell r="D21109">
            <v>155.24</v>
          </cell>
        </row>
        <row r="21110">
          <cell r="A21110" t="str">
            <v>1U.04.180.0070</v>
          </cell>
          <cell r="B21110" t="str">
            <v>Fornitura e posa in opera di griglie per canalette in ghisa sferoidale, rispondenti ai Criteri Ambientali Minimi di cui al Decreto 23 giugno 2022 del Ministero della Transizione Ecologica, classe D400 a norma UNI EN 124, con bloccaggio degli elementi a mezzo di barra elastica, spessore griglia 35 mm. Inclusa la movimentazione, la posa sul telaio già predisposto e valutato a parte, gli sbarramenti e la segnaletica, e qualsiasi altra attività necessaria per il completamento dell'opera. Nei tipi:</v>
          </cell>
          <cell r="C21110"/>
          <cell r="D21110"/>
        </row>
        <row r="21111">
          <cell r="A21111" t="str">
            <v>1U.04.180.0070.a</v>
          </cell>
          <cell r="B21111" t="str">
            <v>- larghezza 300 mm, peso non inferiore a 32 kg/m - superficie drenante non inferiore a 10 dm²</v>
          </cell>
          <cell r="C21111" t="str">
            <v>m</v>
          </cell>
          <cell r="D21111">
            <v>209.18</v>
          </cell>
        </row>
        <row r="21112">
          <cell r="A21112" t="str">
            <v>1U.04.180.0070.b</v>
          </cell>
          <cell r="B21112" t="str">
            <v>- larghezza 400 mm, peso non inferiore a 44,00 kg/m - superficie drenante non inferiore a 15 dm²</v>
          </cell>
          <cell r="C21112" t="str">
            <v>m</v>
          </cell>
          <cell r="D21112">
            <v>255.86</v>
          </cell>
        </row>
        <row r="21113">
          <cell r="A21113" t="str">
            <v>1U.04.180.0080</v>
          </cell>
          <cell r="B21113" t="str">
            <v>Fornitura e posa in opera di griglie per canalette in ghisa sferoidale, rispondenti ai Criteri Ambientali Minimi di cui al Decreto 23 giugno 2022 del Ministero della Transizione Ecologica, classe C250, a norma UNI EN 124, con bloccaggio degli elementi a mezzo di barra elastica, spessore griglia 30 mm. Inclusa la movimentazione, la posa sul telaio già predisposto e valutato a parte, gli sbarramenti e la segnaletica, e qualsiasi altra attività necessaria per il completamento dell'opera. Nei tipi:</v>
          </cell>
          <cell r="C21113"/>
          <cell r="D21113"/>
        </row>
        <row r="21114">
          <cell r="A21114" t="str">
            <v>1U.04.180.0080.a</v>
          </cell>
          <cell r="B21114" t="str">
            <v>- larghezza 200 mm, peso non inferiore a 15,50 kg/m - superficie drenante non inferiore a 7,50 dm²</v>
          </cell>
          <cell r="C21114" t="str">
            <v>m</v>
          </cell>
          <cell r="D21114">
            <v>144.9</v>
          </cell>
        </row>
        <row r="21115">
          <cell r="A21115" t="str">
            <v>1U.04.180.0080.b</v>
          </cell>
          <cell r="B21115" t="str">
            <v>- larghezza 250 mm, peso non inferiore a 24,00 kg/m - superficie drenante non inferiore a 9,00 dm²</v>
          </cell>
          <cell r="C21115" t="str">
            <v>m</v>
          </cell>
          <cell r="D21115">
            <v>160.38999999999999</v>
          </cell>
        </row>
        <row r="21116">
          <cell r="A21116" t="str">
            <v>1U.04.180.0080.c</v>
          </cell>
          <cell r="B21116" t="str">
            <v>- larghezza 300 mm, peso non inferiore a 29,00 kg/m - superficie drenante non inferiore a 11,00 dm²</v>
          </cell>
          <cell r="C21116" t="str">
            <v>m</v>
          </cell>
          <cell r="D21116">
            <v>171.31</v>
          </cell>
        </row>
        <row r="21117">
          <cell r="A21117" t="str">
            <v>1U.04.180.0080.d</v>
          </cell>
          <cell r="B21117" t="str">
            <v>- larghezza 400 mm, peso non infriore a 33,00 kg/m - superficie drenante non inferiore a 15,00 dm²</v>
          </cell>
          <cell r="C21117" t="str">
            <v>m</v>
          </cell>
          <cell r="D21117">
            <v>215.34</v>
          </cell>
        </row>
        <row r="21118">
          <cell r="A21118" t="str">
            <v>1U.04.180.0090</v>
          </cell>
          <cell r="B21118" t="str">
            <v>Fornitura e posa in opera di griglie per canalette in ghisa sferoidale, rispondenti ai Criteri Ambientali Minimi di cui al Decreto 23 giugno 2022 del Ministero della Transizione Ecologica, complete di telaio in acciaio saldato, classe C250, a norma UNI EN 124, con bloccaggio degli elementi a mezzo di barra elastica, spessore griglia 30 mm. Inclusa la movimentazione, la posa sul telaio già predisposto e valutato a parte, gli sbarramenti e la segnaletica, e qualsiasi altra attività necessaria per il completamento dell'opera. Nei tipi:</v>
          </cell>
          <cell r="C21118"/>
          <cell r="D21118"/>
        </row>
        <row r="21119">
          <cell r="A21119" t="str">
            <v>1U.04.180.0090.a</v>
          </cell>
          <cell r="B21119" t="str">
            <v>- larghezza 200 mm, luce 150 mm</v>
          </cell>
          <cell r="C21119" t="str">
            <v>m</v>
          </cell>
          <cell r="D21119">
            <v>208.69</v>
          </cell>
        </row>
        <row r="21120">
          <cell r="A21120" t="str">
            <v>1U.04.180.0090.b</v>
          </cell>
          <cell r="B21120" t="str">
            <v>- larghezza 250 mm, luce 200 mm</v>
          </cell>
          <cell r="C21120" t="str">
            <v>m</v>
          </cell>
          <cell r="D21120">
            <v>225.46</v>
          </cell>
        </row>
        <row r="21121">
          <cell r="A21121" t="str">
            <v>1U.04.180.0090.c</v>
          </cell>
          <cell r="B21121" t="str">
            <v>- larghezza 300 mm, luce 250 mm</v>
          </cell>
          <cell r="C21121" t="str">
            <v>m</v>
          </cell>
          <cell r="D21121">
            <v>254.3</v>
          </cell>
        </row>
        <row r="21122">
          <cell r="A21122" t="str">
            <v>1U.04.180.0090.d</v>
          </cell>
          <cell r="B21122" t="str">
            <v>- larghezza 400 mm, luce 350 mm</v>
          </cell>
          <cell r="C21122" t="str">
            <v>m</v>
          </cell>
          <cell r="D21122">
            <v>329.46</v>
          </cell>
        </row>
        <row r="21123">
          <cell r="A21123" t="str">
            <v>1U.04.180.0100</v>
          </cell>
          <cell r="B21123" t="str">
            <v>Fornitura e posa in opera di griglia rettangolare piana in ghisa sferoidale per pozzetti o camerette, rispondente ai Criteri Ambientali Minimi di cui al Decreto 23 giugno 2022 del Ministero della Transizione Ecologica. Compresi: la movimentazione, la formazione del piano di posa con malta fibrorinforzata o similare, la posa del telaio e del relativo coperchio, gli sbarramenti, la segnaletica e qualsiasi altra attività necessaria per il completamento dell'opera. Tipo da parcheggio classe C250, impiegabile su piste ciclabili, certificata a Norma UNI EN 124. Telaio rinforzato e resistente alla rottura di 400 kN, luce 550 x 300 mm, altezza 77 mm, peso non inferiore a 37,00 Kg, incernierata, superficie drenante non inferiore a 9 dm²</v>
          </cell>
          <cell r="C21123" t="str">
            <v>cad</v>
          </cell>
          <cell r="D21123">
            <v>344.56</v>
          </cell>
        </row>
        <row r="21124">
          <cell r="A21124" t="str">
            <v>1U.04.180.0110</v>
          </cell>
          <cell r="B21124" t="str">
            <v>Fornitura e posa in opera di griglia piana in ghisa sferoidale a norma UNI EN 1563, rispondente ai Criteri Ambientali Minimi di cui al Decreto 23 giugno 2022 del Ministero della Transizione Ecologica, conforme alla norma UNI EN 124, classe C250, prodotta in stabilimenti certificati ISO 9001, rivestita con vernice protettiva, marcatura EN 124 C250 e marchio dell'ente di certificazione internazionalmente riconosciuto, altezza del telaio non inferiore a 39 mm. Griglia a sagoma quadrata con rilievo antisdrucciolo e autobloccante sul telaio mediante incastro elastico privo di elementi meccanici quali viti o bulloni. Il sistema d'incastro elastico dovrà essere tale da consentire indifferentemente la rotazione di 90 gradi della griglia rispetto al telaio, così da poter essere riposizionata nel modo migliore per favorire il deflusso delle acque o per aumentare la sicurezza del traffico ciclistico.Inclusa la movimentazione, la formazione del piano di posa con idonea malta anche a presa rapida, gli sbarramenti e la segnaletica, e qualsiasi altra attività necessaria per il completamento dell'opera. In conformità al DM dei lavori pubblici n. 236 del 14/06/1989, la maglia del grigliato non deve essere attraversabile da una sfera di 2 cm di diametro. Nei tipi:</v>
          </cell>
          <cell r="C21124"/>
          <cell r="D21124"/>
        </row>
        <row r="21125">
          <cell r="A21125" t="str">
            <v>1U.04.180.0110.a</v>
          </cell>
          <cell r="B21125" t="str">
            <v>- luce 250x250 mm;</v>
          </cell>
          <cell r="C21125" t="str">
            <v>cad</v>
          </cell>
          <cell r="D21125">
            <v>89.84</v>
          </cell>
        </row>
        <row r="21126">
          <cell r="A21126" t="str">
            <v>1U.04.180.0110.b</v>
          </cell>
          <cell r="B21126" t="str">
            <v>- luce 300x300 mm;</v>
          </cell>
          <cell r="C21126" t="str">
            <v>cad</v>
          </cell>
          <cell r="D21126">
            <v>110.69</v>
          </cell>
        </row>
        <row r="21127">
          <cell r="A21127" t="str">
            <v>1U.04.180.0110.c</v>
          </cell>
          <cell r="B21127" t="str">
            <v>- luce 400x400 mm;</v>
          </cell>
          <cell r="C21127" t="str">
            <v>cad</v>
          </cell>
          <cell r="D21127">
            <v>146.66</v>
          </cell>
        </row>
        <row r="21128">
          <cell r="A21128" t="str">
            <v>1U.04.180.0110.d</v>
          </cell>
          <cell r="B21128" t="str">
            <v>- luce 500x500 mm;</v>
          </cell>
          <cell r="C21128" t="str">
            <v>cad</v>
          </cell>
          <cell r="D21128">
            <v>227.96</v>
          </cell>
        </row>
        <row r="21129">
          <cell r="A21129" t="str">
            <v>1U.04.180.0110.e</v>
          </cell>
          <cell r="B21129" t="str">
            <v>- luce 600x600 mm;</v>
          </cell>
          <cell r="C21129" t="str">
            <v>cad</v>
          </cell>
          <cell r="D21129">
            <v>338.21</v>
          </cell>
        </row>
        <row r="21130">
          <cell r="A21130" t="str">
            <v>1U.04.180.0110.f</v>
          </cell>
          <cell r="B21130" t="str">
            <v>- luce 700x700 mm;</v>
          </cell>
          <cell r="C21130" t="str">
            <v>cad</v>
          </cell>
          <cell r="D21130">
            <v>467.72</v>
          </cell>
        </row>
        <row r="21131">
          <cell r="A21131" t="str">
            <v>1U.04.180.0120</v>
          </cell>
          <cell r="B21131" t="str">
            <v>Fornitura e posa in opera di griglia piana in ghisa sferoidale a norma UNI EN 1563, conforme alla norma UNI EN 124, classe C250, prodotta in stabilimenti certificati ISO 9001, rivestita con vernice protettiva, marcatura EN 124 C250 e marchio dell'ente di certificazione internazionalmente riconosciuto, altezza del telaio non inferiore a 100 mm. Griglia a sagoma quadrata con rilievo antisdrucciolo e autobloccante sul telaio mediante incastro elastico privo di elementi meccanici quali viti o bulloni. Il sistema d'incastro elastico dovrà essere tale da consentire indifferentemente la rotazione di 90 gradi della griglia rispetto al telaio, così da poter essere riposizionata nel modo migliore per favorire il deflusso delle acque o per aumentare la sicurezza del traffico ciclistico. Inclusa la movimentazione, la formazione del piano di posa con idonea malta anche a presa rapida, gli sbarramenti e la segnaletica, e qualsiasi altra attività necessaria per il completamento dell'opera. In conformità al DM dei lavori pubblici n. 236 del 14/06/1989, la maglia del grigliato non deve essere attraversabile da una sfera di 2 cm di diametro. Nei tipi:</v>
          </cell>
          <cell r="C21131"/>
          <cell r="D21131"/>
        </row>
        <row r="21132">
          <cell r="A21132" t="str">
            <v>1U.04.180.0120.a</v>
          </cell>
          <cell r="B21132" t="str">
            <v>- luce 350x350 mm;</v>
          </cell>
          <cell r="C21132" t="str">
            <v>cad</v>
          </cell>
          <cell r="D21132">
            <v>205.41</v>
          </cell>
        </row>
        <row r="21133">
          <cell r="A21133" t="str">
            <v>1U.04.190</v>
          </cell>
          <cell r="B21133" t="str">
            <v>FORNITURA E POSA GRIGLIE IN GHISA LAMELLARE PERLITICA</v>
          </cell>
          <cell r="C21133"/>
          <cell r="D21133"/>
        </row>
        <row r="21134">
          <cell r="A21134" t="str">
            <v>1U.04.190.0020</v>
          </cell>
          <cell r="B21134" t="str">
            <v>Fornitura e posa in opera di griglie per canalette, in ghisa lamellare, classe C250, senza telaio, in elementi da 50 cm. Inclusa la movimentazione, la posa sul telaio già predisposto e valutato a parte, gli sbarramenti e la segnaletica, e qualsiasi altra attività necessaria per il completamento dell'opera. Nei tipi:</v>
          </cell>
          <cell r="C21134"/>
          <cell r="D21134"/>
        </row>
        <row r="21135">
          <cell r="A21135" t="str">
            <v>1U.04.190.0020.a</v>
          </cell>
          <cell r="B21135" t="str">
            <v>- ad asole, concave, larghezza 135 mm, altezza 48 mm</v>
          </cell>
          <cell r="C21135" t="str">
            <v>m</v>
          </cell>
          <cell r="D21135">
            <v>49.49</v>
          </cell>
        </row>
        <row r="21136">
          <cell r="A21136" t="str">
            <v>1U.04.190.0020.b</v>
          </cell>
          <cell r="B21136" t="str">
            <v>- ad asole, concave, larghezza 210 mm, altezza 40 mm</v>
          </cell>
          <cell r="C21136" t="str">
            <v>m</v>
          </cell>
          <cell r="D21136">
            <v>53.81</v>
          </cell>
        </row>
        <row r="21137">
          <cell r="A21137" t="str">
            <v>1U.04.190.0020.c</v>
          </cell>
          <cell r="B21137" t="str">
            <v>- ad asole, concave, larghezza 210 mm, altezza 48 mm</v>
          </cell>
          <cell r="C21137" t="str">
            <v>m</v>
          </cell>
          <cell r="D21137">
            <v>85.35</v>
          </cell>
        </row>
        <row r="21138">
          <cell r="A21138" t="str">
            <v>1U.04.190.0020.d</v>
          </cell>
          <cell r="B21138" t="str">
            <v>- ad asole, concave, larghezza 270 mm, altezza 40 mm</v>
          </cell>
          <cell r="C21138" t="str">
            <v>m</v>
          </cell>
          <cell r="D21138">
            <v>85.35</v>
          </cell>
        </row>
        <row r="21139">
          <cell r="A21139" t="str">
            <v>1U.04.190.0030</v>
          </cell>
          <cell r="B21139" t="str">
            <v>Fornitura e posa in opera di griglie quadrate piane in ghisa lamellare perlitica, da parcheggio e bordo strada, classe C250, certificate a norma UNI EN 124 e di fabbricazione CEE, con marchio qualità UNI, ad ampia superficie di deflusso, con fessure ad asola e la possibilità di montare sifone in plastica. Inclusa la movimentazione, la formazione del piano di posa con idonea malta anche a presa rapida, la posa del telaio, gli sbarramenti e la segnaletica, e qualsiasi altra attività necessaria per il completamento dell'opera. Nei seguenti tipi:</v>
          </cell>
          <cell r="C21139"/>
          <cell r="D21139"/>
        </row>
        <row r="21140">
          <cell r="A21140" t="str">
            <v>1U.04.190.0030.a</v>
          </cell>
          <cell r="B21140" t="str">
            <v>- luce 500 x 500 mm, altezza 75 mm, peso 56 kg</v>
          </cell>
          <cell r="C21140" t="str">
            <v>cad</v>
          </cell>
          <cell r="D21140">
            <v>173.24</v>
          </cell>
        </row>
        <row r="21141">
          <cell r="A21141" t="str">
            <v>1U.04.190.0030.b</v>
          </cell>
          <cell r="B21141" t="str">
            <v>- luce 600 x 600 mm, altezza 75 mm, peso 69 kg</v>
          </cell>
          <cell r="C21141" t="str">
            <v>cad</v>
          </cell>
          <cell r="D21141">
            <v>243.49</v>
          </cell>
        </row>
        <row r="21142">
          <cell r="A21142" t="str">
            <v>1U.04.190.0040</v>
          </cell>
          <cell r="B21142" t="str">
            <v>Fornitura e posa in opera di griglie quadrate concave in ghisa lamellare perlitica, da parcheggio e bordo strada, classe C250, certificate a norma UNI EN 124 e di fabbricazione CEE, con marchio qualità UNI, con fessure ad asola e la possibilità di montare sifone in plastica. Inclusa la movimentazione, la formazione del piano di posa con idonea malta anche a presa rapida, la posa del telaio, gli sbarramenti e la segnaletica, e qualsiasi altra attività necessaria per il completamento dell'opera. Nei seguenti tipi:</v>
          </cell>
          <cell r="C21142"/>
          <cell r="D21142"/>
        </row>
        <row r="21143">
          <cell r="A21143" t="str">
            <v>1U.04.190.0040.a</v>
          </cell>
          <cell r="B21143" t="str">
            <v>- luce 500 x 500 mm, altezza 80 mm, peso 60 kg</v>
          </cell>
          <cell r="C21143" t="str">
            <v>cad</v>
          </cell>
          <cell r="D21143">
            <v>174.23</v>
          </cell>
        </row>
        <row r="21144">
          <cell r="A21144" t="str">
            <v>1U.04.190.0040.b</v>
          </cell>
          <cell r="B21144" t="str">
            <v>- luce 600 x 600 mm, altezza 80 mm, peso 76 kg</v>
          </cell>
          <cell r="C21144" t="str">
            <v>cad</v>
          </cell>
          <cell r="D21144">
            <v>225.4</v>
          </cell>
        </row>
        <row r="21145">
          <cell r="A21145" t="str">
            <v>1U.04.190.0045</v>
          </cell>
          <cell r="B21145" t="str">
            <v>Fornitura e posa in opera di griglie rettangolari concave in ghisa lamellare perlitica, da parcheggio e bordo strada, classe C250, certificate a norma UNI EN 124 e di fabbricazione CEE, incernierate e con fessure ad asola, luce 405 x 325 mm, altezza 60 mm, peso 40kg. Inclusa la movimentazione, la formazione del piano di posa con idonea malta anche a presa rapida, la posa del telaio, gli sbarramenti e la segnaletica, e qualsiasi altra attività necessaria per il completamento dell'opera</v>
          </cell>
          <cell r="C21145" t="str">
            <v>cad</v>
          </cell>
          <cell r="D21145">
            <v>130.43</v>
          </cell>
        </row>
        <row r="21146">
          <cell r="A21146" t="str">
            <v>1U.04.200</v>
          </cell>
          <cell r="B21146" t="str">
            <v>SIGILLI IN GHISA LAMELLARE PERLITICA E SFEROIDALE</v>
          </cell>
          <cell r="C21146"/>
          <cell r="D21146"/>
        </row>
        <row r="21147">
          <cell r="A21147" t="str">
            <v>1U.04.200.0005</v>
          </cell>
          <cell r="B21147" t="str">
            <v>Fornitura e posa in opera di sigilli quadrati in ghisa lamellare perlitica da riempire con pavimenti, come da indicazioni della direzione lavori, classe C250, certificati a norma UNI EN 124 e di fabbricazione CEE, altezza 115 mm. Inclusa la movimentazione, la formazione del piano di posa con idonea malta anche a presa rapida, la posa del telaio e del relativo coperchio, gli sbarramenti e la segnaletica, e qualsiasi altra attività necessaria per il completamento dell'opera. Nei seguenti tipi:</v>
          </cell>
          <cell r="C21147"/>
          <cell r="D21147"/>
        </row>
        <row r="21148">
          <cell r="A21148" t="str">
            <v>1U.04.200.0005.a</v>
          </cell>
          <cell r="B21148" t="str">
            <v>- luce 395 x 395 mm, peso 58 kg</v>
          </cell>
          <cell r="C21148" t="str">
            <v>cad</v>
          </cell>
          <cell r="D21148">
            <v>190.27</v>
          </cell>
        </row>
        <row r="21149">
          <cell r="A21149" t="str">
            <v>1U.04.200.0005.b</v>
          </cell>
          <cell r="B21149" t="str">
            <v>- luce 495 x 495 mm, peso 79 kg</v>
          </cell>
          <cell r="C21149" t="str">
            <v>cad</v>
          </cell>
          <cell r="D21149">
            <v>245.04</v>
          </cell>
        </row>
        <row r="21150">
          <cell r="A21150" t="str">
            <v>1U.04.200.0005.c</v>
          </cell>
          <cell r="B21150" t="str">
            <v>- luce 595 x 595 mm, peso 107 kg</v>
          </cell>
          <cell r="C21150" t="str">
            <v>cad</v>
          </cell>
          <cell r="D21150">
            <v>304.33999999999997</v>
          </cell>
        </row>
        <row r="21151">
          <cell r="A21151" t="str">
            <v>1U.04.200.0010</v>
          </cell>
          <cell r="B21151" t="str">
            <v>Fornitura e posa in opera di sigilli rotondi in ghisa sferoidale da riempire con pavimenti, classe D400, a norme UNI EN 124. Inclusa la movimentazione, la formazione del piano di posa con idonea malta anche a presa rapida, la posa del telaio e del relativo coperchio, gli sbarramenti e la segnaletica, e qualsiasi altra attività necessaria per il completamento dell'opera. Nei tipi:</v>
          </cell>
          <cell r="C21151"/>
          <cell r="D21151"/>
        </row>
        <row r="21152">
          <cell r="A21152" t="str">
            <v>1U.04.200.0010.a</v>
          </cell>
          <cell r="B21152" t="str">
            <v>- con telaio rotondo, luce Ø 410 mm, altezza 130 mm, peso 58 kg</v>
          </cell>
          <cell r="C21152" t="str">
            <v>cad</v>
          </cell>
          <cell r="D21152">
            <v>380.25</v>
          </cell>
        </row>
        <row r="21153">
          <cell r="A21153" t="str">
            <v>1U.04.200.0010.b</v>
          </cell>
          <cell r="B21153" t="str">
            <v>- con telaio rotondo, luce Ø 610 mm, altezza 130 mm, peso 101 kg</v>
          </cell>
          <cell r="C21153" t="str">
            <v>cad</v>
          </cell>
          <cell r="D21153">
            <v>639.23</v>
          </cell>
        </row>
        <row r="21154">
          <cell r="A21154" t="str">
            <v>1U.04.200.0020</v>
          </cell>
          <cell r="B21154" t="str">
            <v>Fornitura e posa in opera di sigilli rotondi in ghisa sferoidale da riempire con pavimenti, classe C250, a norme UNI EN 124, altezza 100 mm. Inclusa la movimentazione, la formazione del piano di posa con idonea malta anche a presa rapida, la posa del telaio e del relativo coperchio, gli sbarramenti e la segnaletica, e qualsiasi altra attività necessaria per il completamento dell'opera. Nei tipi:</v>
          </cell>
          <cell r="C21154"/>
          <cell r="D21154"/>
        </row>
        <row r="21155">
          <cell r="A21155" t="str">
            <v>1U.04.200.0020.a</v>
          </cell>
          <cell r="B21155" t="str">
            <v>- con telaio rotondo, luce Ø 600 mm, peso 61 kg</v>
          </cell>
          <cell r="C21155" t="str">
            <v>cad</v>
          </cell>
          <cell r="D21155">
            <v>272.57</v>
          </cell>
        </row>
        <row r="21156">
          <cell r="A21156" t="str">
            <v>1U.04.200.0020.b</v>
          </cell>
          <cell r="B21156" t="str">
            <v>- con telaio quadrato, luce Ø 600 mm, peso 69 kg</v>
          </cell>
          <cell r="C21156" t="str">
            <v>cad</v>
          </cell>
          <cell r="D21156">
            <v>294.48</v>
          </cell>
        </row>
        <row r="21157">
          <cell r="A21157" t="str">
            <v>1U.04.200.0030</v>
          </cell>
          <cell r="B21157" t="str">
            <v>Fornitura e posa in opera di sigilli quadrati in ghisa sferoidale da riempire con pavimenti, classe C250, a norme UNI EN 124, altezza 100 mm. Inclusa la movimentazione, la formazione del piano di posa con idonea malta anche a presa rapida, la posa del telaio e del relativo coperchio, gli sbarramenti e la segnaletica, e qualsiasi altra attività necessaria per il completamento dell'opera. Nei tipi:</v>
          </cell>
          <cell r="C21157"/>
          <cell r="D21157"/>
        </row>
        <row r="21158">
          <cell r="A21158" t="str">
            <v>1U.04.200.0030.a</v>
          </cell>
          <cell r="B21158" t="str">
            <v>- luce 270 x 270 mm</v>
          </cell>
          <cell r="C21158" t="str">
            <v>cad</v>
          </cell>
          <cell r="D21158">
            <v>130.94</v>
          </cell>
        </row>
        <row r="21159">
          <cell r="A21159" t="str">
            <v>1U.04.200.0030.b</v>
          </cell>
          <cell r="B21159" t="str">
            <v>- luce 400 x 400 mm</v>
          </cell>
          <cell r="C21159" t="str">
            <v>cad</v>
          </cell>
          <cell r="D21159">
            <v>174.7</v>
          </cell>
        </row>
        <row r="21160">
          <cell r="A21160" t="str">
            <v>1U.04.200.0030.c</v>
          </cell>
          <cell r="B21160" t="str">
            <v>- luce 520 x 520 mm</v>
          </cell>
          <cell r="C21160" t="str">
            <v>cad</v>
          </cell>
          <cell r="D21160">
            <v>215.67</v>
          </cell>
        </row>
        <row r="21161">
          <cell r="A21161" t="str">
            <v>1U.04.200.0030.d</v>
          </cell>
          <cell r="B21161" t="str">
            <v>- luce 590 x 590 mm</v>
          </cell>
          <cell r="C21161" t="str">
            <v>cad</v>
          </cell>
          <cell r="D21161">
            <v>250.69</v>
          </cell>
        </row>
        <row r="21162">
          <cell r="A21162" t="str">
            <v>1U.04.210</v>
          </cell>
          <cell r="B21162" t="str">
            <v>SIGILLI E BOTOLE IN FERRO</v>
          </cell>
          <cell r="C21162"/>
          <cell r="D21162"/>
        </row>
        <row r="21163">
          <cell r="A21163" t="str">
            <v>1U.04.210.0010</v>
          </cell>
          <cell r="B21163" t="str">
            <v>Fornitura e posa in opera di sigilli o botole in lamiera di ferro zincato, di qualsiasi tipo, completi di telaio e accessori per la posa, inclusa la movimentazione, la formazione del piano di posa con idonea malta anche a presa rapida, la posa del telaio e del relativo coperchio, gli sbarramenti e la segnaletica, e qualsiasi altra attività necessaria per il completamento dell'opera:</v>
          </cell>
          <cell r="C21163"/>
          <cell r="D21163"/>
        </row>
        <row r="21164">
          <cell r="A21164" t="str">
            <v>1U.04.210.0010.a</v>
          </cell>
          <cell r="B21164" t="str">
            <v>- superficie sigillo o botola fino a 0,30 m²</v>
          </cell>
          <cell r="C21164" t="str">
            <v>kg</v>
          </cell>
          <cell r="D21164">
            <v>13.92</v>
          </cell>
        </row>
        <row r="21165">
          <cell r="A21165" t="str">
            <v>1U.04.210.0010.b</v>
          </cell>
          <cell r="B21165" t="str">
            <v>- superficie sigillo o botola maggiore di 0,301 m²</v>
          </cell>
          <cell r="C21165" t="str">
            <v>kg</v>
          </cell>
          <cell r="D21165">
            <v>10.43</v>
          </cell>
        </row>
        <row r="21166">
          <cell r="A21166" t="str">
            <v>1U.04.220</v>
          </cell>
          <cell r="B21166" t="str">
            <v>GRIGLIE E GRIGLIATI</v>
          </cell>
          <cell r="C21166"/>
          <cell r="D21166"/>
        </row>
        <row r="21167">
          <cell r="A21167" t="str">
            <v>1U.04.220.0010</v>
          </cell>
          <cell r="B21167" t="str">
            <v>Fornitura e posa in opera di griglie in ferro per intercapedini, anche con parti apribili, complete di telaio. Inclusa la movimentazione, la formazione del piano di posa con idonea malta anche a presa rapida, la posa del telaio e del relativo coperchio, gli sbarramenti e la segnaletica, e qualsiasi altra attività necessaria per il completamento dell'opera.</v>
          </cell>
          <cell r="C21167" t="str">
            <v>m²</v>
          </cell>
          <cell r="D21167">
            <v>565.51</v>
          </cell>
        </row>
        <row r="21168">
          <cell r="A21168" t="str">
            <v>1U.04.220.0020</v>
          </cell>
          <cell r="B21168" t="str">
            <v>Fornitura e posa in opera di grigliato tipo pressato in acciaio zincato a caldo in pannelli bordati completi di telaio, per pozzetti, bocche di lupo, intercapedini, canalette e simili. Inclusa la movimentazione, la formazione del piano di posa con idonea malta anche a presa rapida, la posa del telaio e del relativo coperchio, gli sbarramenti e la segnaletica, e qualsiasi altra attività necessaria per il completamento dell'opera.</v>
          </cell>
          <cell r="C21168" t="str">
            <v>m²</v>
          </cell>
          <cell r="D21168">
            <v>707.95</v>
          </cell>
        </row>
        <row r="21169">
          <cell r="A21169" t="str">
            <v>1U.04.230</v>
          </cell>
          <cell r="B21169" t="str">
            <v>SIGILLATURE - PULIZIE</v>
          </cell>
          <cell r="C21169"/>
          <cell r="D21169"/>
        </row>
        <row r="21170">
          <cell r="A21170" t="str">
            <v>1U.04.230.0010</v>
          </cell>
          <cell r="B21170" t="str">
            <v>Sigillatura dei giunti dei masselli di pietra naturale, con mastice bituminoso arricchito con elastomeri, per una profondità di cm. 3, compresa la pulizia del giunto con idonei mezzi, fino alla profondità da sigillare.</v>
          </cell>
          <cell r="C21170" t="str">
            <v>m²</v>
          </cell>
          <cell r="D21170">
            <v>23.73</v>
          </cell>
        </row>
        <row r="21171">
          <cell r="A21171" t="str">
            <v>1U.04.230.0015</v>
          </cell>
          <cell r="B21171" t="str">
            <v>Sigillatura dei giunti dei masselli di pietra naturale, con sigillante poliuretanico mono o bicomponente, rispondente ai Criteri Ambientali Minimi di cui al Decreto 23 giugno 2022 del Ministero della Transizione Ecologica, di sezione adeguata alle caratteristiche del materiale e del supporto, compresa la pulizia del giunto con idonei mezzi, l'imprimitura con mano di primer e quant'altro occorrente per dare l'opera compiuta a regola d'arte.</v>
          </cell>
          <cell r="C21171" t="str">
            <v>m²</v>
          </cell>
          <cell r="D21171">
            <v>28.75</v>
          </cell>
        </row>
        <row r="21172">
          <cell r="A21172" t="str">
            <v>1U.04.230.0020</v>
          </cell>
          <cell r="B21172" t="str">
            <v>Sigillatura dei giunti dei cubetti di porfido, con mastice bituminoso arricchito con elastomeri, per una profondità di cm. 2, compresa la pulizia del giunto con idonei mezzi, fino alla profondità da sigillare.</v>
          </cell>
          <cell r="C21172" t="str">
            <v>m²</v>
          </cell>
          <cell r="D21172">
            <v>26.24</v>
          </cell>
        </row>
        <row r="21173">
          <cell r="A21173" t="str">
            <v>1U.04.230.0030</v>
          </cell>
          <cell r="B21173" t="str">
            <v>Irruvidimento e pulizia di pavimenti lapidei mediante pallinatura meccanica eseguita con idonea apparecchiatura a circuito chiuso compreso il lavaggio finale:</v>
          </cell>
          <cell r="C21173"/>
          <cell r="D21173"/>
        </row>
        <row r="21174">
          <cell r="A21174" t="str">
            <v>1U.04.230.0030.a</v>
          </cell>
          <cell r="B21174" t="str">
            <v>- per la prima passata</v>
          </cell>
          <cell r="C21174" t="str">
            <v>m²</v>
          </cell>
          <cell r="D21174">
            <v>7.02</v>
          </cell>
        </row>
        <row r="21175">
          <cell r="A21175" t="str">
            <v>1U.04.230.0030.b</v>
          </cell>
          <cell r="B21175" t="str">
            <v>- per ogni passata supplementare</v>
          </cell>
          <cell r="C21175" t="str">
            <v>m²</v>
          </cell>
          <cell r="D21175">
            <v>4.9800000000000004</v>
          </cell>
        </row>
        <row r="21176">
          <cell r="A21176" t="str">
            <v>1U.04.230.0040</v>
          </cell>
          <cell r="B21176" t="str">
            <v>Sigillatura di ogni tipo di giunto della pavimentazione stradale compreso le lastre di calcestruzzo ed il conglomerato bituminoso da sigillare a caldo, comprendente la pulizia dei giunti, la fornitura e posa di pietrischetto bitumato ed il completamento con asfalto colato o con mastice bituminoso arricchito con elastomeri</v>
          </cell>
          <cell r="C21176" t="str">
            <v>m²</v>
          </cell>
          <cell r="D21176">
            <v>4.1900000000000004</v>
          </cell>
        </row>
        <row r="21177">
          <cell r="A21177" t="str">
            <v>1U.04.230.0050</v>
          </cell>
          <cell r="B21177" t="str">
            <v>Sigillatura dei giunti delle pavimentazioni in cubetti di porfido con boiacca di cemento R32,5 fluida eseguita per una profondità non inferiore a 3 cm, compresi: la pulizia preliminare delle fughe, la stesa con idonei attrezzi, la pulizia finale con spazzole e segatura della boiacca in eccesso.</v>
          </cell>
          <cell r="C21177" t="str">
            <v>m²</v>
          </cell>
          <cell r="D21177">
            <v>10.66</v>
          </cell>
        </row>
        <row r="21178">
          <cell r="A21178" t="str">
            <v>1U.04.230.0060</v>
          </cell>
          <cell r="B21178" t="str">
            <v>Sigillatura dei giunti delle pavimentazioni in cubetti di porfido con malta premiscelata per stuccature di pavimentazioni, con resistenza meccanica C45/55 e resistenza alla flessione pari a 8 Mpa, realizzata con leganti e aggregati di prima qualità, in curva granulometrica diam. max 2 mm, classe esposizione ambientale XF4, resistente ai cicli di gelo e disgelo ed ai sali disgelanti, rispondente alle norme UNI EN 206 - 1:2016. Per una profondità non inferiore a 4 cm, compresi: la pulizia preliminare delle fughe, la stesa con idonei attrezzi e la pulizia finale.</v>
          </cell>
          <cell r="C21178" t="str">
            <v>m²</v>
          </cell>
          <cell r="D21178">
            <v>20.32</v>
          </cell>
        </row>
        <row r="21179">
          <cell r="A21179" t="str">
            <v>1U.04.250</v>
          </cell>
          <cell r="B21179" t="str">
            <v>ARCHETTI - TRANSENNE - DISSUASORI - POZZETTI</v>
          </cell>
          <cell r="C21179"/>
          <cell r="D21179"/>
        </row>
        <row r="21180">
          <cell r="A21180" t="str">
            <v>1U.04.250.0010</v>
          </cell>
          <cell r="B21180" t="str">
            <v>Fornitura e posa archetti ad U rovescia in tubi di acciaio inox realizzati come da disegni dell' Amministrazione, compresa demolizione, scavetti, basamento in calcestruzzo, ripristini delle pavimentazioni, pulizia della sede dei lavori e allontanamento delle macerie, sbarramenti e segnaletica:</v>
          </cell>
          <cell r="C21180"/>
          <cell r="D21180"/>
        </row>
        <row r="21181">
          <cell r="A21181" t="str">
            <v>1U.04.250.0010.a</v>
          </cell>
          <cell r="B21181" t="str">
            <v>- tipo da 50 cm di larghezza</v>
          </cell>
          <cell r="C21181" t="str">
            <v>cad</v>
          </cell>
          <cell r="D21181">
            <v>97.91</v>
          </cell>
        </row>
        <row r="21182">
          <cell r="A21182" t="str">
            <v>1U.04.250.0010.b</v>
          </cell>
          <cell r="B21182" t="str">
            <v>- tipo da 100 cm di larghezza</v>
          </cell>
          <cell r="C21182" t="str">
            <v>cad</v>
          </cell>
          <cell r="D21182">
            <v>139.05000000000001</v>
          </cell>
        </row>
        <row r="21183">
          <cell r="A21183" t="str">
            <v>1U.04.250.0010.c</v>
          </cell>
          <cell r="B21183" t="str">
            <v>- diam. 60.3 mm larghezza 200 cm x h 60 cm</v>
          </cell>
          <cell r="C21183" t="str">
            <v>cad</v>
          </cell>
          <cell r="D21183">
            <v>195.89</v>
          </cell>
        </row>
        <row r="21184">
          <cell r="A21184" t="str">
            <v>1U.04.250.0020</v>
          </cell>
          <cell r="B21184" t="str">
            <v>Fornitura e posa di transenne formate da pannelli retti e/o curvi, come da disegni dell'Amministrazione. In opera comprese demolizioni, scavi, basamenti in calcestruzzo, ripristini delle pavimentazioni, pulizia della sede dei lavori e allontanamento delle macerie, sbarramenti e segnaletica:</v>
          </cell>
          <cell r="C21184"/>
          <cell r="D21184"/>
        </row>
        <row r="21185">
          <cell r="A21185" t="str">
            <v>1U.04.250.0020.a</v>
          </cell>
          <cell r="B21185" t="str">
            <v>- in profilati d'acciaio cor-ten, con scavo a macchina</v>
          </cell>
          <cell r="C21185" t="str">
            <v>m</v>
          </cell>
          <cell r="D21185">
            <v>151.12</v>
          </cell>
        </row>
        <row r="21186">
          <cell r="A21186" t="str">
            <v>1U.04.250.0020.b</v>
          </cell>
          <cell r="B21186" t="str">
            <v>- in profilati di acciaio cor-ten, con scavo a mano</v>
          </cell>
          <cell r="C21186" t="str">
            <v>m</v>
          </cell>
          <cell r="D21186">
            <v>164.56</v>
          </cell>
        </row>
        <row r="21187">
          <cell r="A21187" t="str">
            <v>1U.04.250.0020.c</v>
          </cell>
          <cell r="B21187" t="str">
            <v>- in tubolari d'acciaio inox</v>
          </cell>
          <cell r="C21187" t="str">
            <v>m</v>
          </cell>
          <cell r="D21187">
            <v>200.77</v>
          </cell>
        </row>
        <row r="21188">
          <cell r="A21188" t="str">
            <v>1U.04.250.0020.d</v>
          </cell>
          <cell r="B21188" t="str">
            <v>- in pannelli di cor-ten per posa in sede tram.</v>
          </cell>
          <cell r="C21188" t="str">
            <v>m</v>
          </cell>
          <cell r="D21188">
            <v>191.05</v>
          </cell>
        </row>
        <row r="21189">
          <cell r="A21189" t="str">
            <v>1U.04.250.0030</v>
          </cell>
          <cell r="B21189" t="str">
            <v>Fornitura e posa in opera di transenna a protezione dei muri spondali dei Navigli come da disegni dell'Amministrazione, compresa la verniciatura con una mano di antiruggine a base di resine alchidiche con pigmento anticorrosivo e promotori d'adesione, due mani di smalto acrilico per esterni con pigmenti inalterabili, predisposizione dei fori di ancoraggio al muro spondale, pulizia della sede dei lavori e allontanamento delle macerie, sbarramenti e segnaletica. Altezza transenna cm. 110 (peso 27,50 kg/ml)</v>
          </cell>
          <cell r="C21189" t="str">
            <v>m</v>
          </cell>
          <cell r="D21189">
            <v>352.59</v>
          </cell>
        </row>
        <row r="21190">
          <cell r="A21190" t="str">
            <v>1U.04.250.0070</v>
          </cell>
          <cell r="B21190" t="str">
            <v>Paletti dissuasori in acciaio inox AISI 304, finitura spazzolato, diametro 100 mm, spessore 3 mm, peso indicativo circa kg 9, con flangia a filo terreno diametro 150 mm, altezza cm 80 fuori terra + 30 cm interrati; compresa predisposizione del foro di alloggiamento, sigillatura con idoneo impasto di calcestruzzo, ripristini delle pavimentazioni, pulizia della sede dei lavori, raccolta macerie e trasporto a discarica e/o a stoccaggio, sbarramenti e segnaletica.</v>
          </cell>
          <cell r="C21190" t="str">
            <v>cad</v>
          </cell>
          <cell r="D21190">
            <v>120.31</v>
          </cell>
        </row>
        <row r="21191">
          <cell r="A21191" t="str">
            <v>1U.04.250.0080</v>
          </cell>
          <cell r="B21191" t="str">
            <v>Dissuasore di transito di forma sferica, Ø 300 mm, in fusione di ghisa sabbiata e verniciata con polveri termoindurenti, peso indicativo circa kg 21, con prolunga in acciaio per l'inghisaggio, altezza 420 mm fuori terra</v>
          </cell>
          <cell r="C21191" t="str">
            <v>cad</v>
          </cell>
          <cell r="D21191">
            <v>153.77000000000001</v>
          </cell>
        </row>
        <row r="21192">
          <cell r="A21192" t="str">
            <v>1U.04.250.0090</v>
          </cell>
          <cell r="B21192" t="str">
            <v>Paletto dissuasore con movimentazione tramite pistone a gas che consente la scomparsa sotto filo strada; dotato di scatola di contenimento per l'interramento dimensione circa 330 x 420 mm, altezza circa 830 mm, in acciaio zincato spessore 3-5 mm e coperchio in ghisa sabbiata e verniciata. Tutta la viteria in acciaio inox, dotato di serratura con chiave per il blocco in posizione. Altezza mm 500 fuori terra, nei tipi:</v>
          </cell>
          <cell r="C21192"/>
          <cell r="D21192"/>
        </row>
        <row r="21193">
          <cell r="A21193" t="str">
            <v>1U.04.250.0090.a</v>
          </cell>
          <cell r="B21193" t="str">
            <v>- in acciaio zincato Ø 159 mm, spess. 3 mm, verniciato con polveri termoindurenti</v>
          </cell>
          <cell r="C21193" t="str">
            <v>cad</v>
          </cell>
          <cell r="D21193">
            <v>1538.41</v>
          </cell>
        </row>
        <row r="21194">
          <cell r="A21194" t="str">
            <v>1U.04.250.0090.b</v>
          </cell>
          <cell r="B21194" t="str">
            <v>- in acciaio inox Ø 154 mm, spess. 3 mm</v>
          </cell>
          <cell r="C21194" t="str">
            <v>cad</v>
          </cell>
          <cell r="D21194">
            <v>1904.14</v>
          </cell>
        </row>
        <row r="21195">
          <cell r="A21195" t="str">
            <v>1U.04.250.0100</v>
          </cell>
          <cell r="B21195" t="str">
            <v>Fornitura e Posa di dissuasore di transito in fusione di ghisa sabbiata, altezza 1000 mm circa fuori terra, con innesto di 180 mm per il fissaggio, peso di circa 25-27 kg e base di mm 200x200. Finitura con verniciatura con polveri termoindurenti, tutte le viterie sono in acciaio inox.</v>
          </cell>
          <cell r="C21195" t="str">
            <v>cad</v>
          </cell>
          <cell r="D21195">
            <v>203.38</v>
          </cell>
        </row>
        <row r="21196">
          <cell r="A21196" t="str">
            <v>1U.04.250.0120</v>
          </cell>
          <cell r="B21196" t="str">
            <v>Dissuasore di transito in fusione di ghisa sabbiata, altezza 850-900 mm circa fuori terra, con innesto di 180 mm per il fissaggio, peso indicativo di circa 32 kg. e base di circa 200x200 mm . Finitura con verniciatura con polveri termoindurenti, tutte le viterie sono in acciaio inox.</v>
          </cell>
          <cell r="C21196" t="str">
            <v>cad</v>
          </cell>
          <cell r="D21196">
            <v>237.81</v>
          </cell>
        </row>
        <row r="21197">
          <cell r="A21197" t="str">
            <v>1U.04.250.0130</v>
          </cell>
          <cell r="B21197" t="str">
            <v>Dissuasore stradale (Parigina), altezza cm 93, diametro base cm 10,2, in ghisa sferoidale UNI EN 1563, verniciatura e protezione con:</v>
          </cell>
          <cell r="C21197"/>
          <cell r="D21197"/>
        </row>
        <row r="21198">
          <cell r="A21198" t="str">
            <v>1U.04.250.0130.a</v>
          </cell>
          <cell r="B21198" t="str">
            <v>- fisso</v>
          </cell>
          <cell r="C21198" t="str">
            <v>cad</v>
          </cell>
          <cell r="D21198">
            <v>215.63</v>
          </cell>
        </row>
        <row r="21199">
          <cell r="A21199" t="str">
            <v>1U.04.250.0130.b</v>
          </cell>
          <cell r="B21199" t="str">
            <v>- mobile</v>
          </cell>
          <cell r="C21199" t="str">
            <v>cad</v>
          </cell>
          <cell r="D21199">
            <v>232.13</v>
          </cell>
        </row>
        <row r="21200">
          <cell r="A21200" t="str">
            <v>1U.04.250.0140</v>
          </cell>
          <cell r="B21200" t="str">
            <v>Dissuasore stradale (Parigina), altezza cm 90, diametro base cm 10, in lega di alluminio fusa in conchiglia, finitura con sabbiatura grado Sa2, verniciatura ferromicacea a due mani, con corpo di fissaggio a terra comprensivo di perno di fissaggio e zanca.</v>
          </cell>
          <cell r="C21200" t="str">
            <v>cad</v>
          </cell>
          <cell r="D21200">
            <v>169.27</v>
          </cell>
        </row>
        <row r="21201">
          <cell r="A21201" t="str">
            <v>1U.04.270</v>
          </cell>
          <cell r="B21201" t="str">
            <v>GIUNTI STRUTTURALI</v>
          </cell>
          <cell r="C21201"/>
          <cell r="D21201"/>
        </row>
        <row r="21202">
          <cell r="A21202" t="str">
            <v>1U.04.270.0010</v>
          </cell>
          <cell r="B21202" t="str">
            <v>Fornitura e posa di giunti di dilatazione impermeabile per impalcati di ponti e viadotti, costituiti da elementi in gomma rinforzati con inserti metallici vulcanizzati, compresi fissaggi ed ogni onere per dare l'opera finita:</v>
          </cell>
          <cell r="C21202"/>
          <cell r="D21202"/>
        </row>
        <row r="21203">
          <cell r="A21203" t="str">
            <v>1U.04.270.0010.a</v>
          </cell>
          <cell r="B21203" t="str">
            <v>- con escursione fino a 50 mm</v>
          </cell>
          <cell r="C21203" t="str">
            <v>m</v>
          </cell>
          <cell r="D21203">
            <v>579.87</v>
          </cell>
        </row>
        <row r="21204">
          <cell r="A21204" t="str">
            <v>1U.04.270.0010.b</v>
          </cell>
          <cell r="B21204" t="str">
            <v>- con escursione fino a 70 mm</v>
          </cell>
          <cell r="C21204" t="str">
            <v>m</v>
          </cell>
          <cell r="D21204">
            <v>745.17</v>
          </cell>
        </row>
        <row r="21205">
          <cell r="A21205" t="str">
            <v>1U.04.270.0010.c</v>
          </cell>
          <cell r="B21205" t="str">
            <v>- con escursione fino a 100 mm</v>
          </cell>
          <cell r="C21205" t="str">
            <v>m</v>
          </cell>
          <cell r="D21205">
            <v>1020.75</v>
          </cell>
        </row>
        <row r="21206">
          <cell r="A21206" t="str">
            <v>1U.04.270.0010.d</v>
          </cell>
          <cell r="B21206" t="str">
            <v>- con escursione fino a 120 mm</v>
          </cell>
          <cell r="C21206" t="str">
            <v>m</v>
          </cell>
          <cell r="D21206">
            <v>1158.51</v>
          </cell>
        </row>
        <row r="21207">
          <cell r="A21207" t="str">
            <v>1U.04.270.0010.e</v>
          </cell>
          <cell r="B21207" t="str">
            <v>- con escursione fino a 150 mm</v>
          </cell>
          <cell r="C21207" t="str">
            <v>m</v>
          </cell>
          <cell r="D21207">
            <v>1464.85</v>
          </cell>
        </row>
        <row r="21208">
          <cell r="A21208" t="str">
            <v>1U.04.270.0010.f</v>
          </cell>
          <cell r="B21208" t="str">
            <v>- con escursione fino a 250 mm</v>
          </cell>
          <cell r="C21208" t="str">
            <v>m</v>
          </cell>
          <cell r="D21208">
            <v>2317.46</v>
          </cell>
        </row>
        <row r="21209">
          <cell r="A21209" t="str">
            <v>1U.04.310</v>
          </cell>
          <cell r="B21209" t="str">
            <v>SOLA POSA PAVIMENTI (forniti in cantiere dal Committente)</v>
          </cell>
          <cell r="C21209"/>
          <cell r="D21209"/>
        </row>
        <row r="21210">
          <cell r="A21210" t="str">
            <v>1U.04.310.0010</v>
          </cell>
          <cell r="B21210" t="str">
            <v>Posa, in zona periferica, di pavimenti in masselli di granito (spessore cm 16 circa) forniti in cantiere dal Committente. Compresi: lo scarico in cantiere e la movimentazione per la posa; il letto di sabbia dello spessore compresso di 8 - 10 cm; la selezione in cantiere dei masselli, gli adattamenti, le intestature; la battitura con pestelli, la bagnatura, l'intasamento dei giunti con sabbia. In orario normale:</v>
          </cell>
          <cell r="C21210"/>
          <cell r="D21210"/>
        </row>
        <row r="21211">
          <cell r="A21211" t="str">
            <v>1U.04.310.0010.a</v>
          </cell>
          <cell r="B21211" t="str">
            <v>- in sede stradale</v>
          </cell>
          <cell r="C21211" t="str">
            <v>m²</v>
          </cell>
          <cell r="D21211">
            <v>37.11</v>
          </cell>
        </row>
        <row r="21212">
          <cell r="A21212" t="str">
            <v>1U.04.310.0010.b</v>
          </cell>
          <cell r="B21212" t="str">
            <v>- in sede tram</v>
          </cell>
          <cell r="C21212" t="str">
            <v>m²</v>
          </cell>
          <cell r="D21212">
            <v>45.64</v>
          </cell>
        </row>
        <row r="21213">
          <cell r="A21213" t="str">
            <v>1U.04.310.0020</v>
          </cell>
          <cell r="B21213" t="str">
            <v>Posa, in zona centrale, di pavimenti in masselli di granito (spessore cm 16 circa) forniti in cantiere dal Committente. Compresi: lo scarico in cantiere e la movimentazione per la posa; il letto di sabbia dello spessore compresso di 8 - 10 cm; la selezione in cantiere dei masselli, gli adattamenti, le intestature; la battitura con pestelli, la bagnatura, l'intasamento dei giunti con sabbia. In orario normale:</v>
          </cell>
          <cell r="C21213"/>
          <cell r="D21213"/>
        </row>
        <row r="21214">
          <cell r="A21214" t="str">
            <v>1U.04.310.0020.a</v>
          </cell>
          <cell r="B21214" t="str">
            <v>- in sede stradale</v>
          </cell>
          <cell r="C21214" t="str">
            <v>m²</v>
          </cell>
          <cell r="D21214">
            <v>40.299999999999997</v>
          </cell>
        </row>
        <row r="21215">
          <cell r="A21215" t="str">
            <v>1U.04.310.0020.b</v>
          </cell>
          <cell r="B21215" t="str">
            <v>- in sede tram</v>
          </cell>
          <cell r="C21215" t="str">
            <v>m²</v>
          </cell>
          <cell r="D21215">
            <v>56.18</v>
          </cell>
        </row>
        <row r="21216">
          <cell r="A21216" t="str">
            <v>1U.04.310.0030</v>
          </cell>
          <cell r="B21216" t="str">
            <v>Posa su sabbia, in zona periferica, di pavimenti in cubetti di porfido da cm 4-6 e cm 6-8, forniti in cantiere dal Committente. Compresi: lo scarico e la movimentazione nell'ambito del cantiere; il letto di sabbia dello spessore soffice di 10 cm; la cernita dei cubetti, gli adattamenti, la posa a disegno; la battitura, la bagnatura, l'intasamento con sabbia delle connessure. In orario normale:</v>
          </cell>
          <cell r="C21216"/>
          <cell r="D21216"/>
        </row>
        <row r="21217">
          <cell r="A21217" t="str">
            <v>1U.04.310.0030.a</v>
          </cell>
          <cell r="B21217" t="str">
            <v>- in sede stradale</v>
          </cell>
          <cell r="C21217" t="str">
            <v>m²</v>
          </cell>
          <cell r="D21217">
            <v>32.520000000000003</v>
          </cell>
        </row>
        <row r="21218">
          <cell r="A21218" t="str">
            <v>1U.04.310.0030.b</v>
          </cell>
          <cell r="B21218" t="str">
            <v>- in sede tram</v>
          </cell>
          <cell r="C21218" t="str">
            <v>m²</v>
          </cell>
          <cell r="D21218">
            <v>36.83</v>
          </cell>
        </row>
        <row r="21219">
          <cell r="A21219" t="str">
            <v>1U.04.310.0040</v>
          </cell>
          <cell r="B21219" t="str">
            <v>Posa su sabbia, in zona periferica, di pavimenti in cubetti di porfido da cm 8-10 e cm 10-12, forniti in cantiere dal Committente. Compresi: lo scarico e la movimentazione nell'ambito del cantiere; il letto di sabbia dello spessore soffice di 10 cm; la cernita dei cubetti, gli adattamenti, la posa a disegno; la battitura, la bagnatura, l'intasamento con sabbia delle connessure. In orario normale:</v>
          </cell>
          <cell r="C21219"/>
          <cell r="D21219"/>
        </row>
        <row r="21220">
          <cell r="A21220" t="str">
            <v>1U.04.310.0040.a</v>
          </cell>
          <cell r="B21220" t="str">
            <v>- in sede stradale</v>
          </cell>
          <cell r="C21220" t="str">
            <v>m²</v>
          </cell>
          <cell r="D21220">
            <v>34.659999999999997</v>
          </cell>
        </row>
        <row r="21221">
          <cell r="A21221" t="str">
            <v>1U.04.310.0040.b</v>
          </cell>
          <cell r="B21221" t="str">
            <v>- in sede tram</v>
          </cell>
          <cell r="C21221" t="str">
            <v>m²</v>
          </cell>
          <cell r="D21221">
            <v>38.979999999999997</v>
          </cell>
        </row>
        <row r="21222">
          <cell r="A21222" t="str">
            <v>1U.04.310.0050</v>
          </cell>
          <cell r="B21222" t="str">
            <v>Posa su sabbia, in zona centrale, di pavimenti in cubetti di porfido da cm 4-6 e cm 6-8, forniti in cantiere dal Committente. Compresi: lo scarico e la movimentazione nell'ambito del cantiere; il letto di sabbia dello spessore soffice di 10 cm; la cernita dei cubetti, gli adattamenti, la posa a disegno; la battitura, la bagnatura, l'intasamento con sabbia delle connessure. In orario normale:</v>
          </cell>
          <cell r="C21222"/>
          <cell r="D21222"/>
        </row>
        <row r="21223">
          <cell r="A21223" t="str">
            <v>1U.04.310.0050.a</v>
          </cell>
          <cell r="B21223" t="str">
            <v>- in sede stradale</v>
          </cell>
          <cell r="C21223" t="str">
            <v>m²</v>
          </cell>
          <cell r="D21223">
            <v>34.659999999999997</v>
          </cell>
        </row>
        <row r="21224">
          <cell r="A21224" t="str">
            <v>1U.04.310.0050.b</v>
          </cell>
          <cell r="B21224" t="str">
            <v>- in sede tram</v>
          </cell>
          <cell r="C21224" t="str">
            <v>m²</v>
          </cell>
          <cell r="D21224">
            <v>41.14</v>
          </cell>
        </row>
        <row r="21225">
          <cell r="A21225" t="str">
            <v>1U.04.310.0060</v>
          </cell>
          <cell r="B21225" t="str">
            <v>Posa su sabbia, in zona centrale, di pavimenti in cubetti di porfido da cm 8-10 e cm 10-12, forniti in cantiere dal Committente. Compresi: lo scarico e la movimentazione nell'ambito del cantiere; il letto di sabbia dello spessore soffice di 10 cm; la cernita dei cubetti, gli adattamenti, la posa a disegno; la battitura, la bagnatura, l'intasamento con sabbia delle connessure. In orario normale:</v>
          </cell>
          <cell r="C21225"/>
          <cell r="D21225"/>
        </row>
        <row r="21226">
          <cell r="A21226" t="str">
            <v>1U.04.310.0060.a</v>
          </cell>
          <cell r="B21226" t="str">
            <v>- in sede stradale</v>
          </cell>
          <cell r="C21226" t="str">
            <v>m²</v>
          </cell>
          <cell r="D21226">
            <v>36.83</v>
          </cell>
        </row>
        <row r="21227">
          <cell r="A21227" t="str">
            <v>1U.04.310.0060.b</v>
          </cell>
          <cell r="B21227" t="str">
            <v>- in sede tram</v>
          </cell>
          <cell r="C21227" t="str">
            <v>m²</v>
          </cell>
          <cell r="D21227">
            <v>44.02</v>
          </cell>
        </row>
        <row r="21228">
          <cell r="A21228" t="str">
            <v>1U.04.310.0070</v>
          </cell>
          <cell r="B21228" t="str">
            <v>Posa su sabbia e cemento o su malta, in zona periferica, di pavimenti in cubetti di porfido da cm 4-6 e cm 6-8, forniti in cantiere dal Committente. Compresi: lo scarico e la movimentazione nell'ambito del cantiere; il letto di sabbia dello spessore soffice di 10 cm con 400 kg/m³ di cemento tipo 32,5 R; la cernita dei cubetti, gli adattamenti, la posa a disegno; la battitura, la bagnatura, l'intasamento con sabbia delle connessure. In orario normale:</v>
          </cell>
          <cell r="C21228"/>
          <cell r="D21228"/>
        </row>
        <row r="21229">
          <cell r="A21229" t="str">
            <v>1U.04.310.0070.a</v>
          </cell>
          <cell r="B21229" t="str">
            <v>- in sede stradale</v>
          </cell>
          <cell r="C21229" t="str">
            <v>m²</v>
          </cell>
          <cell r="D21229">
            <v>42.05</v>
          </cell>
        </row>
        <row r="21230">
          <cell r="A21230" t="str">
            <v>1U.04.310.0070.b</v>
          </cell>
          <cell r="B21230" t="str">
            <v>- in sede tram</v>
          </cell>
          <cell r="C21230" t="str">
            <v>m²</v>
          </cell>
          <cell r="D21230">
            <v>45.65</v>
          </cell>
        </row>
        <row r="21231">
          <cell r="A21231" t="str">
            <v>1U.04.310.0080</v>
          </cell>
          <cell r="B21231" t="str">
            <v>Posa su sabbia e cemento o su malta, in zona periferica, di pavimenti in cubetti di porfido a cm 8-10 e cm 10-12, forniti in cantiere dal Committente. Compresi: lo scarico e la movimentazione nell'ambito del cantiere; il letto di sabbia dello spessore soffice di 10 cm con 400 kg/m³ di cemento tipo 32,5 R oppure la malta di allettamento; la cernita dei cubetti, gli adattamenti, la posa a disegno; la battitura, la bagnatura, l'intasamento con sabbia delle connessure. In orario normale:</v>
          </cell>
          <cell r="C21231"/>
          <cell r="D21231"/>
        </row>
        <row r="21232">
          <cell r="A21232" t="str">
            <v>1U.04.310.0080.a</v>
          </cell>
          <cell r="B21232" t="str">
            <v>- in sede stradale</v>
          </cell>
          <cell r="C21232" t="str">
            <v>m²</v>
          </cell>
          <cell r="D21232">
            <v>43.49</v>
          </cell>
        </row>
        <row r="21233">
          <cell r="A21233" t="str">
            <v>1U.04.310.0080.b</v>
          </cell>
          <cell r="B21233" t="str">
            <v>- in sede tram</v>
          </cell>
          <cell r="C21233" t="str">
            <v>m²</v>
          </cell>
          <cell r="D21233">
            <v>47.82</v>
          </cell>
        </row>
        <row r="21234">
          <cell r="A21234" t="str">
            <v>1U.04.310.0090</v>
          </cell>
          <cell r="B21234" t="str">
            <v>Posa su sabbia e cemento o su malta, in zona centrale, di pavimenti in cubetti di porfido da cm 4-6 e cm 6-8, forniti in cantiere dal Committente. Compresi: lo scarico e la movimentazione nell'ambito del cantiere; il letto di sabbia dello spessore soffice di 10 cm con 400 kg/m³ di cemento tipo 32,5 R oppure la malta di allettamento; la cernita dei cubetti, gli adattamenti, la posa a disegno; la battitura, la bagnatura, l'intasamento con sabbia delle connessure. In orario normale:</v>
          </cell>
          <cell r="C21234"/>
          <cell r="D21234"/>
        </row>
        <row r="21235">
          <cell r="A21235" t="str">
            <v>1U.04.310.0090.a</v>
          </cell>
          <cell r="B21235" t="str">
            <v>- in sede stradale</v>
          </cell>
          <cell r="C21235" t="str">
            <v>m²</v>
          </cell>
          <cell r="D21235">
            <v>43.49</v>
          </cell>
        </row>
        <row r="21236">
          <cell r="A21236" t="str">
            <v>1U.04.310.0090.b</v>
          </cell>
          <cell r="B21236" t="str">
            <v>- in sede tram</v>
          </cell>
          <cell r="C21236" t="str">
            <v>m²</v>
          </cell>
          <cell r="D21236">
            <v>49.97</v>
          </cell>
        </row>
        <row r="21237">
          <cell r="A21237" t="str">
            <v>1U.04.310.0100</v>
          </cell>
          <cell r="B21237" t="str">
            <v>Posa su sabbia e cemento o su malta, in zona centrale, di pavimenti in cubetti di porfido da cm 8-10 e cm 10-12, forniti in cantiere dal Committente. Compresi: lo scarico e la movimentazione nell'ambito del cantiere; il letto di sabbia dello spessore soffice di 10 cm con 400 kg/m³ di cemento tipo 32,5 R oppure la malta di allettamento; la cernita dei cubetti, gli adattamenti, la posa a disegno; la battitura, la bagnatura, l'intasamento con sabbia delle connessure. In orario normale:</v>
          </cell>
          <cell r="C21237"/>
          <cell r="D21237"/>
        </row>
        <row r="21238">
          <cell r="A21238" t="str">
            <v>1U.04.310.0100.a</v>
          </cell>
          <cell r="B21238" t="str">
            <v>- in sede stradale</v>
          </cell>
          <cell r="C21238" t="str">
            <v>m²</v>
          </cell>
          <cell r="D21238">
            <v>45.65</v>
          </cell>
        </row>
        <row r="21239">
          <cell r="A21239" t="str">
            <v>1U.04.310.0100.b</v>
          </cell>
          <cell r="B21239" t="str">
            <v>- in sede tram</v>
          </cell>
          <cell r="C21239" t="str">
            <v>m²</v>
          </cell>
          <cell r="D21239">
            <v>52.13</v>
          </cell>
        </row>
        <row r="21240">
          <cell r="A21240" t="str">
            <v>1U.04.310.0150</v>
          </cell>
          <cell r="B21240" t="str">
            <v>Posa su sabbia, in zona periferica, di pavimenti in ciotoli di fiume da carreggiata, da cm 6-8 a cm 7-10, forniti in cantiere dal Committente. Compresi: lo scarico e la movimentazione nell'ambito del cantiere; il letto di sabbia dello spessore soffice di 10 cm; la cernita dei ciotoli, gli adattamenti, la posa a disegno; la battitura, la bagnatura, l'intasamento con sabbia delle connessure. In orario normale:</v>
          </cell>
          <cell r="C21240"/>
          <cell r="D21240"/>
        </row>
        <row r="21241">
          <cell r="A21241" t="str">
            <v>1U.04.310.0150.a</v>
          </cell>
          <cell r="B21241" t="str">
            <v>- in sede stradale</v>
          </cell>
          <cell r="C21241" t="str">
            <v>m²</v>
          </cell>
          <cell r="D21241">
            <v>33.22</v>
          </cell>
        </row>
        <row r="21242">
          <cell r="A21242" t="str">
            <v>1U.04.310.0150.b</v>
          </cell>
          <cell r="B21242" t="str">
            <v>- in sede tram</v>
          </cell>
          <cell r="C21242" t="str">
            <v>m²</v>
          </cell>
          <cell r="D21242">
            <v>38.979999999999997</v>
          </cell>
        </row>
        <row r="21243">
          <cell r="A21243" t="str">
            <v>1U.04.310.0160</v>
          </cell>
          <cell r="B21243" t="str">
            <v>Posa su sabbia, in zona centrale, di pavimenti in ciotoli di fiume da carreggiata, da cm 6-8 a cm 7-10, forniti in cantiere dal Committente. Compresi: lo scarico e la movimentazione nell'ambito del cantiere; il letto di sabbia dello spessore soffice di 10 cm; la cernita dei ciotoli, gli adattamenti, la posa a disegno; la battitura, la bagnatura, l'intasamento con sabbia delle connessure. In orario normale:</v>
          </cell>
          <cell r="C21243"/>
          <cell r="D21243"/>
        </row>
        <row r="21244">
          <cell r="A21244" t="str">
            <v>1U.04.310.0160.a</v>
          </cell>
          <cell r="B21244" t="str">
            <v>- in sede stradale</v>
          </cell>
          <cell r="C21244" t="str">
            <v>m²</v>
          </cell>
          <cell r="D21244">
            <v>34.659999999999997</v>
          </cell>
        </row>
        <row r="21245">
          <cell r="A21245" t="str">
            <v>1U.04.310.0160.b</v>
          </cell>
          <cell r="B21245" t="str">
            <v>- in sede tram</v>
          </cell>
          <cell r="C21245" t="str">
            <v>m²</v>
          </cell>
          <cell r="D21245">
            <v>43.3</v>
          </cell>
        </row>
        <row r="21246">
          <cell r="A21246" t="str">
            <v>1U.04.310.0170</v>
          </cell>
          <cell r="B21246" t="str">
            <v>Posa su sabbia e cemento o su malta, in zona periferica, di pavimenti in ciotoli di fiume da carreggiata, da cm 6-8 a cm 7-10, forniti in cantiere dal Committente. Compresi: lo scarico e la movimentazione nell'ambito del cantiere; il letto di sabbia dello spessore soffice di 10 cm con 400 kg/m³ di cemento tipo 32,5 R oppure la malta di allettamento; la cernita dei ciotoli, gli adattamenti, la posa a disegno; la battitura, la bagnatura, l'intasamento con sabbia delle connessure. In orario normale:</v>
          </cell>
          <cell r="C21246"/>
          <cell r="D21246"/>
        </row>
        <row r="21247">
          <cell r="A21247" t="str">
            <v>1U.04.310.0170.a</v>
          </cell>
          <cell r="B21247" t="str">
            <v>- in sede stradale</v>
          </cell>
          <cell r="C21247" t="str">
            <v>m²</v>
          </cell>
          <cell r="D21247">
            <v>42.05</v>
          </cell>
        </row>
        <row r="21248">
          <cell r="A21248" t="str">
            <v>1U.04.310.0170.b</v>
          </cell>
          <cell r="B21248" t="str">
            <v>- in sede tram</v>
          </cell>
          <cell r="C21248" t="str">
            <v>m²</v>
          </cell>
          <cell r="D21248">
            <v>49.25</v>
          </cell>
        </row>
        <row r="21249">
          <cell r="A21249" t="str">
            <v>1U.04.310.0180</v>
          </cell>
          <cell r="B21249" t="str">
            <v>Posa su sabbia e cemento o su malta, in zona centrale, di pavimenti in ciotoli di fiume da carreggiata, da cm 6-8 a cm 7-10, forniti in cantiere dal Committente. Compresi: lo scarico e la movimentazione nell'ambito del cantiere; il letto di sabbia dello spessore soffice di 10 cm con 400 kg/m³ di cemento tipo 32,5 R oppure la malta di allettamento; la cernita dei ciotoli, gli adattamenti, la posa a disegno; la battitura, la bagnatura, l'intasamento con sabbia delle connessure. In orario normale:</v>
          </cell>
          <cell r="C21249"/>
          <cell r="D21249"/>
        </row>
        <row r="21250">
          <cell r="A21250" t="str">
            <v>1U.04.310.0180.a</v>
          </cell>
          <cell r="B21250" t="str">
            <v>- in sede stradale</v>
          </cell>
          <cell r="C21250" t="str">
            <v>m²</v>
          </cell>
          <cell r="D21250">
            <v>43.49</v>
          </cell>
        </row>
        <row r="21251">
          <cell r="A21251" t="str">
            <v>1U.04.310.0180.b</v>
          </cell>
          <cell r="B21251" t="str">
            <v>- in sede tram</v>
          </cell>
          <cell r="C21251" t="str">
            <v>m²</v>
          </cell>
          <cell r="D21251">
            <v>52.13</v>
          </cell>
        </row>
        <row r="21252">
          <cell r="A21252" t="str">
            <v>1U.04.310.0200</v>
          </cell>
          <cell r="B21252" t="str">
            <v>Posa su malta, in zona centrale o periferica, di pavimenti in lastrine o piastrelle regolari di porfido spess. da 4 a 6 cm, forniti in cantiere dal Committente. Compresi: lo scarico e la movimentazione nell'ambito del cantiere; il letto di malta dello spessore di 2 cm con 400 kg/m³ di cemento tipo 32,5 R; la cernita del materiale, gli adattamenti, la posa a disegno; la battitura, la bagnatura, la sigillatura dei giunti con boiacca di cemento; in orario normale.</v>
          </cell>
          <cell r="C21252" t="str">
            <v>m²</v>
          </cell>
          <cell r="D21252">
            <v>30.92</v>
          </cell>
        </row>
        <row r="21253">
          <cell r="A21253" t="str">
            <v>1U.04.310.0250</v>
          </cell>
          <cell r="B21253" t="str">
            <v>Posa su malta, in zona centrale o periferica, di pavimenti in lastre di calcestruzzo vibrocompresso o lastrine prefabbricate, dimensione cm 50x50 o similari, spess. da 4 a 6 cm, fornite in cantiere dal Committente. Compresi: lo scarico e la movimentazione nell'ambito del cantiere; il letto di malta dello spessore di 3 cm con 400 kg/m³ di cemento tipo 32,5 R; gli adattamenti, la posa a disegno; la battitura, la bagnatura, la sigillatura dei giunti con boiacca di cemento; in orario normale.</v>
          </cell>
          <cell r="C21253" t="str">
            <v>m²</v>
          </cell>
          <cell r="D21253">
            <v>18.82</v>
          </cell>
        </row>
        <row r="21254">
          <cell r="A21254" t="str">
            <v>1U.04.310.0300</v>
          </cell>
          <cell r="B21254" t="str">
            <v>Posa su sabbia, in zona centrale o periferica, di pavimenti in masselli autobloccanti con spessore da cm 4 a cm 10, forniti in cantiere dal Committente. Compresi: lo scarico e la movimentazione nell'ambito del cantiere; il letto di sabbia dello spessore soffice di 8 cm; gli adattamenti, la posa a disegno; la costipazione con piastra vibrante. In orario normale. In orario normale:</v>
          </cell>
          <cell r="C21254" t="str">
            <v>m²</v>
          </cell>
          <cell r="D21254">
            <v>10.18</v>
          </cell>
        </row>
        <row r="21255">
          <cell r="A21255" t="str">
            <v>1U.04.315</v>
          </cell>
          <cell r="B21255" t="str">
            <v>SOLA POSA PAVIMENTI (forniti dal Committente ma con prelievo da depositi comunali o siti indicati dalla Direzione dei Lavori)</v>
          </cell>
          <cell r="C21255"/>
          <cell r="D21255"/>
        </row>
        <row r="21256">
          <cell r="A21256" t="str">
            <v>1U.04.315.0010</v>
          </cell>
          <cell r="B21256" t="str">
            <v>Posa, in zona periferica, di pavimenti in masselli di granito (spessore cm 16 circa) forniti dal Committente. Compresi: il prelievo (carico) dai depositi comunali e/o siti indicati dalla D.L., il trasporto, lo scarico in cantiere e la movimentazione per la posa; il letto di sabbia dello spessore compresso di 8 - 10 cm; la selezione in cantiere dei masselli, gli adattamenti, le intestature; la battitura con pestelli, la bagnatura, l'intasamento dei giunti con sabbia. In orario normale:</v>
          </cell>
          <cell r="C21256"/>
          <cell r="D21256"/>
        </row>
        <row r="21257">
          <cell r="A21257" t="str">
            <v>1U.04.315.0010.a</v>
          </cell>
          <cell r="B21257" t="str">
            <v>- in sede stradale</v>
          </cell>
          <cell r="C21257" t="str">
            <v>m²</v>
          </cell>
          <cell r="D21257">
            <v>50.53</v>
          </cell>
        </row>
        <row r="21258">
          <cell r="A21258" t="str">
            <v>1U.04.315.0010.b</v>
          </cell>
          <cell r="B21258" t="str">
            <v>- in sede tram</v>
          </cell>
          <cell r="C21258" t="str">
            <v>m²</v>
          </cell>
          <cell r="D21258">
            <v>58.93</v>
          </cell>
        </row>
        <row r="21259">
          <cell r="A21259" t="str">
            <v>1U.04.315.0020</v>
          </cell>
          <cell r="B21259" t="str">
            <v>Posa, in zona centrale, di pavimenti in masselli di granito (spessore cm 16 circa) forniti dal Committente. Compresi: il prelievo (carico) dai depositi comunali e/o siti indicati dalla D.L., il trasporto, lo scarico in cantiere e la movimentazione per la posa; il letto di sabbia dello spessore compresso di 8 - 10 cm; la selezione in cantiere dei masselli, gli adattamenti, le intestature; la battitura con pestelli, la bagnatura, l'intasamento dei giunti con sabbia. In orario normale:</v>
          </cell>
          <cell r="C21259"/>
          <cell r="D21259"/>
        </row>
        <row r="21260">
          <cell r="A21260" t="str">
            <v>1U.04.315.0020.a</v>
          </cell>
          <cell r="B21260" t="str">
            <v>- in sede stradale</v>
          </cell>
          <cell r="C21260" t="str">
            <v>m²</v>
          </cell>
          <cell r="D21260">
            <v>51.39</v>
          </cell>
        </row>
        <row r="21261">
          <cell r="A21261" t="str">
            <v>1U.04.315.0020.b</v>
          </cell>
          <cell r="B21261" t="str">
            <v>- in sede tram</v>
          </cell>
          <cell r="C21261" t="str">
            <v>m²</v>
          </cell>
          <cell r="D21261">
            <v>59.79</v>
          </cell>
        </row>
        <row r="21262">
          <cell r="A21262" t="str">
            <v>1U.04.315.0030</v>
          </cell>
          <cell r="B21262" t="str">
            <v>Posa su sabbia, in zona periferica, di pavimenti in cubetti di porfido da cm 4-6 e cm 6-8, forniti dal Committente. Compresi: il prelievo (carico) dai depositi comunali e/o siti indicati dalla D.L., il trasporto, lo scarico in cantiere e la movimentazione nell'ambito del cantiere; il letto di sabbia dello spessore soffice di 10 cm; la cernita dei cubetti, gli adattamenti, la posa a disegno; la battitura, la bagnatura, l'intasamento con sabbia delle connessure. In orario normale:</v>
          </cell>
          <cell r="C21262"/>
          <cell r="D21262"/>
        </row>
        <row r="21263">
          <cell r="A21263" t="str">
            <v>1U.04.315.0030.a</v>
          </cell>
          <cell r="B21263" t="str">
            <v>- in sede stradale</v>
          </cell>
          <cell r="C21263" t="str">
            <v>m²</v>
          </cell>
          <cell r="D21263">
            <v>46.23</v>
          </cell>
        </row>
        <row r="21264">
          <cell r="A21264" t="str">
            <v>1U.04.315.0030.b</v>
          </cell>
          <cell r="B21264" t="str">
            <v>- in sede tram</v>
          </cell>
          <cell r="C21264" t="str">
            <v>m²</v>
          </cell>
          <cell r="D21264">
            <v>50.55</v>
          </cell>
        </row>
        <row r="21265">
          <cell r="A21265" t="str">
            <v>1U.04.315.0040</v>
          </cell>
          <cell r="B21265" t="str">
            <v>Posa su sabbia, in zona periferica, di pavimenti in cubetti di porfido da cm 8-10 e cm 10-12, forniti dal Committente. Compresi: il prelievo (carico) dai depositi comunali e/o siti indicati dalla D.L., il trasporto, lo scarico in cantiere e la movimentazione nell'ambito del cantiere; il letto di sabbia dello spessore soffice di 10 cm; la cernita dei cubetti, gli adattamenti, la posa a disegno; la battitura, la bagnatura, l'intasamento con sabbia delle connessure. In orario normale:</v>
          </cell>
          <cell r="C21265"/>
          <cell r="D21265"/>
        </row>
        <row r="21266">
          <cell r="A21266" t="str">
            <v>1U.04.315.0040.a</v>
          </cell>
          <cell r="B21266" t="str">
            <v>- in sede stradale</v>
          </cell>
          <cell r="C21266" t="str">
            <v>m²</v>
          </cell>
          <cell r="D21266">
            <v>48.39</v>
          </cell>
        </row>
        <row r="21267">
          <cell r="A21267" t="str">
            <v>1U.04.315.0040.b</v>
          </cell>
          <cell r="B21267" t="str">
            <v>- in sede tram</v>
          </cell>
          <cell r="C21267" t="str">
            <v>m²</v>
          </cell>
          <cell r="D21267">
            <v>52.71</v>
          </cell>
        </row>
        <row r="21268">
          <cell r="A21268" t="str">
            <v>1U.04.315.0050</v>
          </cell>
          <cell r="B21268" t="str">
            <v>Posa su sabbia, in zona centrale, di pavimenti in cubetti di porfido da cm 4-6 e cm 6-8, forniti dal Committente. Compresi: il prelievo (carico) dai depositi comunali e/o siti indicati dalla D.L., il trasporto, lo scarico in cantiere e la movimentazione nell'ambito del cantiere; il letto di sabbia dello spessore soffice di 10 cm; la cernita dei cubetti, gli adattamenti, la posa a disegno; la battitura, la bagnatura, l'intasamento con sabbia delle connessure. In orario normale:</v>
          </cell>
          <cell r="C21268"/>
          <cell r="D21268"/>
        </row>
        <row r="21269">
          <cell r="A21269" t="str">
            <v>1U.04.315.0050.a</v>
          </cell>
          <cell r="B21269" t="str">
            <v>- in sede stradale</v>
          </cell>
          <cell r="C21269" t="str">
            <v>m²</v>
          </cell>
          <cell r="D21269">
            <v>49.25</v>
          </cell>
        </row>
        <row r="21270">
          <cell r="A21270" t="str">
            <v>1U.04.315.0050.b</v>
          </cell>
          <cell r="B21270" t="str">
            <v>- in sede tram</v>
          </cell>
          <cell r="C21270" t="str">
            <v>m²</v>
          </cell>
          <cell r="D21270">
            <v>55.73</v>
          </cell>
        </row>
        <row r="21271">
          <cell r="A21271" t="str">
            <v>1U.04.315.0060</v>
          </cell>
          <cell r="B21271" t="str">
            <v>Posa su sabbia, in zona centrale, di pavimenti in cubetti di porfido da cm 8-10 e cm 10-12, forniti dal Committente. Compresi: il prelievo (carico) dai depositi comunali e/o siti indicati dalla D.L., il trasporto, lo scarico in cantiere e la movimentazione nell'ambito del cantiere; il letto di sabbia dello spessore soffice di 10 cm; la cernita dei cubetti, gli adattamenti, la posa a disegno; la battitura, la bagnatura, l'intasamento con sabbia delle connessure. In orario normale:</v>
          </cell>
          <cell r="C21271"/>
          <cell r="D21271"/>
        </row>
        <row r="21272">
          <cell r="A21272" t="str">
            <v>1U.04.315.0060.a</v>
          </cell>
          <cell r="B21272" t="str">
            <v>- in sede stradale</v>
          </cell>
          <cell r="C21272" t="str">
            <v>m²</v>
          </cell>
          <cell r="D21272">
            <v>51.41</v>
          </cell>
        </row>
        <row r="21273">
          <cell r="A21273" t="str">
            <v>1U.04.315.0060.b</v>
          </cell>
          <cell r="B21273" t="str">
            <v>- in sede tram</v>
          </cell>
          <cell r="C21273" t="str">
            <v>m²</v>
          </cell>
          <cell r="D21273">
            <v>58.61</v>
          </cell>
        </row>
        <row r="21274">
          <cell r="A21274" t="str">
            <v>1U.04.315.0070</v>
          </cell>
          <cell r="B21274" t="str">
            <v>Posa su sabbia e cemento o su malta, in zona periferica, di pavimenti in cubetti di porfido da cm 4-6 e cm 6-8, forniti dal Committente. Compresi: il prelievo (carico) dai depositi comunali e/o siti indicati dalla D.L., il trasporto, lo scarico in cantiere e la movimentazione nell'ambito del cantiere; il letto di sabbia dello spessore soffice di 10 cm con 400 kg/m³ di cemento tipo 32,5 R; la cernita dei cubetti, gli adattamenti, la posa a disegno; la battitura, la bagnatura, l'intasamento con sabbia delle connessure. In orario normale:</v>
          </cell>
          <cell r="C21274"/>
          <cell r="D21274"/>
        </row>
        <row r="21275">
          <cell r="A21275" t="str">
            <v>1U.04.315.0070.a</v>
          </cell>
          <cell r="B21275" t="str">
            <v>- in sede stradale</v>
          </cell>
          <cell r="C21275" t="str">
            <v>m²</v>
          </cell>
          <cell r="D21275">
            <v>55.77</v>
          </cell>
        </row>
        <row r="21276">
          <cell r="A21276" t="str">
            <v>1U.04.315.0070.b</v>
          </cell>
          <cell r="B21276" t="str">
            <v>- in sede tram</v>
          </cell>
          <cell r="C21276" t="str">
            <v>m²</v>
          </cell>
          <cell r="D21276">
            <v>59.38</v>
          </cell>
        </row>
        <row r="21277">
          <cell r="A21277" t="str">
            <v>1U.04.315.0080</v>
          </cell>
          <cell r="B21277" t="str">
            <v>Posa su sabbia e cemento o su malta, in zona periferica, di pavimenti in cubetti di porfido da cm 8-10 e cm 10-12, forniti dal Committente. Compresi: il prelievo (carico) dai depositi comunali e/o siti indicati dalla D.L., il trasporto, lo scarico in cantiere e la movimentazione nell'ambito del cantiere; il letto di sabbia dello spessore soffice di 10 cm con 400 kg/m³ di cemento tipo 32,5 R; la cernita dei cubetti, gli adattamenti, la posa a disegno; la battitura, la bagnatura, l'intasamento con sabbia delle connessure. In orario normale:</v>
          </cell>
          <cell r="C21277"/>
          <cell r="D21277"/>
        </row>
        <row r="21278">
          <cell r="A21278" t="str">
            <v>1U.04.315.0080.a</v>
          </cell>
          <cell r="B21278" t="str">
            <v>- in sede stradale</v>
          </cell>
          <cell r="C21278" t="str">
            <v>m²</v>
          </cell>
          <cell r="D21278">
            <v>57.21</v>
          </cell>
        </row>
        <row r="21279">
          <cell r="A21279" t="str">
            <v>1U.04.315.0080.b</v>
          </cell>
          <cell r="B21279" t="str">
            <v>- in sede tram</v>
          </cell>
          <cell r="C21279" t="str">
            <v>m²</v>
          </cell>
          <cell r="D21279">
            <v>61.55</v>
          </cell>
        </row>
        <row r="21280">
          <cell r="A21280" t="str">
            <v>1U.04.315.0090</v>
          </cell>
          <cell r="B21280" t="str">
            <v>Posa su sabbia e cemento o su malta, in zona centrale, di pavimenti in cubetti di porfido da cm 4-6 e cm 6-8, forniti dal Committente. Compresi: il prelievo (carico) dai depositi comunali e/o siti indicati dalla D.L., il trasporto, lo scarico in cantiere e la movimentazione nell'ambito del cantiere; il letto di sabbia dello spessore soffice di 10 cm con 400 kg/m³ di cemento tipo 32,5 R; la cernita dei cubetti, gli adattamenti, la posa a disegno; la battitura, la bagnatura, l'intasamento con sabbia delle connessure. In orario normale:</v>
          </cell>
          <cell r="C21280"/>
          <cell r="D21280"/>
        </row>
        <row r="21281">
          <cell r="A21281" t="str">
            <v>1U.04.315.0090.a</v>
          </cell>
          <cell r="B21281" t="str">
            <v>- in sede stradale</v>
          </cell>
          <cell r="C21281" t="str">
            <v>m²</v>
          </cell>
          <cell r="D21281">
            <v>58.08</v>
          </cell>
        </row>
        <row r="21282">
          <cell r="A21282" t="str">
            <v>1U.04.315.0090.b</v>
          </cell>
          <cell r="B21282" t="str">
            <v>- in sede tram</v>
          </cell>
          <cell r="C21282" t="str">
            <v>m²</v>
          </cell>
          <cell r="D21282">
            <v>64.55</v>
          </cell>
        </row>
        <row r="21283">
          <cell r="A21283" t="str">
            <v>1U.04.315.0100</v>
          </cell>
          <cell r="B21283" t="str">
            <v>Posa su sabbia e cemento o su malta, in zona centrale, di pavimenti in cubetti di porfido da cm 8-10 e cm 10-12, forniti dal Committente. Compresi: il prelievo (carico) dai depositi comunali e/o siti indicati dalla D.L., il trasporto, lo scarico in cantiere e la movimentazione nell'ambito del cantiere; il letto di sabbia dello spessore soffice di 10 cm con 400 kg/m³ di cemento tipo 32,5 R; la cernita dei cubetti, gli adattamenti, la posa a disegno; la battitura, la bagnatura, l'intasamento con sabbia delle connessure. In orario normale:</v>
          </cell>
          <cell r="C21283"/>
          <cell r="D21283"/>
        </row>
        <row r="21284">
          <cell r="A21284" t="str">
            <v>1U.04.315.0100.a</v>
          </cell>
          <cell r="B21284" t="str">
            <v>- in sede stradale</v>
          </cell>
          <cell r="C21284" t="str">
            <v>m²</v>
          </cell>
          <cell r="D21284">
            <v>60.24</v>
          </cell>
        </row>
        <row r="21285">
          <cell r="A21285" t="str">
            <v>1U.04.315.0100.b</v>
          </cell>
          <cell r="B21285" t="str">
            <v>- in sede tram</v>
          </cell>
          <cell r="C21285" t="str">
            <v>m²</v>
          </cell>
          <cell r="D21285">
            <v>66.72</v>
          </cell>
        </row>
        <row r="21286">
          <cell r="A21286" t="str">
            <v>1U.04.315.0150</v>
          </cell>
          <cell r="B21286" t="str">
            <v>Posa su sabbia, in zona periferica, di pavimenti in ciotoli di fiume da carreggiata, da cm 6-8 a cm 7-10, forniti dal Committente. Compresi: il prelievo (carico) dai depositi comunali e/o siti indicati dalla D.L., il trasporto, lo scarico in cantiere e la movimentazione nell'ambito del cantiere; il letto di sabbia dello spessore soffice di 10 cm; la cernita dei ciotoli, gli adattamenti, la posa a disegno; la battitura, la bagnatura, l'intasamento con sabbia delle connessure. In orario normale:</v>
          </cell>
          <cell r="C21286"/>
          <cell r="D21286"/>
        </row>
        <row r="21287">
          <cell r="A21287" t="str">
            <v>1U.04.315.0150.a</v>
          </cell>
          <cell r="B21287" t="str">
            <v>- in sede stradale</v>
          </cell>
          <cell r="C21287" t="str">
            <v>m²</v>
          </cell>
          <cell r="D21287">
            <v>46.95</v>
          </cell>
        </row>
        <row r="21288">
          <cell r="A21288" t="str">
            <v>1U.04.315.0150.b</v>
          </cell>
          <cell r="B21288" t="str">
            <v>- in sede tram</v>
          </cell>
          <cell r="C21288" t="str">
            <v>m²</v>
          </cell>
          <cell r="D21288">
            <v>52.71</v>
          </cell>
        </row>
        <row r="21289">
          <cell r="A21289" t="str">
            <v>1U.04.315.0160</v>
          </cell>
          <cell r="B21289" t="str">
            <v>Posa su sabbia, in zona centrale, di pavimenti in ciotoli di fiume da carreggiata, da cm 6-8 a cm 7-10, forniti dal Committente. Compresi: il prelievo (carico) dai depositi comunali e/o siti indicati dalla D.L., il trasporto, lo scarico in cantiere e la movimentazione nell'ambito del cantiere; il letto di sabbia dello spessore soffice di 10 cm; la cernita dei ciotoli, gli adattamenti, la posa a disegno; la battitura, la bagnatura, l'intasamento con sabbia delle connessure. In orario normale:</v>
          </cell>
          <cell r="C21289"/>
          <cell r="D21289"/>
        </row>
        <row r="21290">
          <cell r="A21290" t="str">
            <v>1U.04.315.0160.a</v>
          </cell>
          <cell r="B21290" t="str">
            <v>- in sede stradale</v>
          </cell>
          <cell r="C21290" t="str">
            <v>m²</v>
          </cell>
          <cell r="D21290">
            <v>49.25</v>
          </cell>
        </row>
        <row r="21291">
          <cell r="A21291" t="str">
            <v>1U.04.315.0160.b</v>
          </cell>
          <cell r="B21291" t="str">
            <v>- in sede tram</v>
          </cell>
          <cell r="C21291" t="str">
            <v>m²</v>
          </cell>
          <cell r="D21291">
            <v>57.88</v>
          </cell>
        </row>
        <row r="21292">
          <cell r="A21292" t="str">
            <v>1U.04.315.0170</v>
          </cell>
          <cell r="B21292" t="str">
            <v>Posa su sabbia e cemento o su malta, in zona periferica, di pavimenti in ciotoli di fiume da carreggiata, da cm 6-8 a cm 7-10, forniti dal Committente. Compresi: il prelievo (carico) dai depositi comunali e/o siti indicati dalla D.L., il trasporto, lo scarico in cantiere e la movimentazione nell'ambito del cantiere; il letto di sabbia dello spessore soffice di 10 cm con 400 kg/m³ di cemento tipo 32,5 R oppure la malta di allettamento; la cernita dei ciotoli, gli adattamenti, la posa a disegno; la battitura, la bagnatura, l'intasamento con sabbia delle connessure. In orario normale:</v>
          </cell>
          <cell r="C21292"/>
          <cell r="D21292"/>
        </row>
        <row r="21293">
          <cell r="A21293" t="str">
            <v>1U.04.315.0170.a</v>
          </cell>
          <cell r="B21293" t="str">
            <v>- in sede stradale</v>
          </cell>
          <cell r="C21293" t="str">
            <v>m²</v>
          </cell>
          <cell r="D21293">
            <v>55.77</v>
          </cell>
        </row>
        <row r="21294">
          <cell r="A21294" t="str">
            <v>1U.04.315.0170.b</v>
          </cell>
          <cell r="B21294" t="str">
            <v>- in sede tram</v>
          </cell>
          <cell r="C21294" t="str">
            <v>m²</v>
          </cell>
          <cell r="D21294">
            <v>62.98</v>
          </cell>
        </row>
        <row r="21295">
          <cell r="A21295" t="str">
            <v>1U.04.315.0180</v>
          </cell>
          <cell r="B21295" t="str">
            <v>Posa su sabbia e cemento o su malta, in zona centrale, di pavimenti in ciotoli di fiume da carreggiata, da cm 6-8 a cm 7-10, forniti dal Committente. Compresi: il prelievo (carico) dai depositi comunali e/o siti indicati dalla D.L., il trasporto, lo scarico in cantiere e la movimentazione nell'ambito del cantiere; il letto di sabbia dello spessore soffice di 10 cm con 400 kg/m³ di cemento tipo 32,5 R oppure la malta di allettamento; la cernita dei ciotoli, gli adattamenti, la posa a disegno; la battitura, la bagnatura, l'intasamento con sabbia delle connessure. In orario normale:</v>
          </cell>
          <cell r="C21295"/>
          <cell r="D21295"/>
        </row>
        <row r="21296">
          <cell r="A21296" t="str">
            <v>1U.04.315.0180.a</v>
          </cell>
          <cell r="B21296" t="str">
            <v>- in sede stradale</v>
          </cell>
          <cell r="C21296" t="str">
            <v>m²</v>
          </cell>
          <cell r="D21296">
            <v>58.08</v>
          </cell>
        </row>
        <row r="21297">
          <cell r="A21297" t="str">
            <v>1U.04.315.0180.b</v>
          </cell>
          <cell r="B21297" t="str">
            <v>- in sede tram</v>
          </cell>
          <cell r="C21297" t="str">
            <v>m²</v>
          </cell>
          <cell r="D21297">
            <v>66.72</v>
          </cell>
        </row>
        <row r="21298">
          <cell r="A21298" t="str">
            <v>1U.04.320</v>
          </cell>
          <cell r="B21298" t="str">
            <v>SOLA POSA CORDONATURE</v>
          </cell>
          <cell r="C21298"/>
          <cell r="D21298"/>
        </row>
        <row r="21299">
          <cell r="A21299" t="str">
            <v>1U.04.320.0010</v>
          </cell>
          <cell r="B21299" t="str">
            <v>Posa di cordonatura con cordoni in pietra naturale tipo A (sez. cm 40-45x25) forniti in cantiere dal Committente. Compresi: lo scarico e la movimentazione nell'ambito del cantiere; lo scavo, la fondazione ed il rinfianco in calcestruzzo C12/15, ÷ 0,055 m³/ml; gli adattamenti, la posa a disegno; la pulizia con carico e trasporto delle macerie ad impianti di stoccaggio, di recupero. In orario normale:</v>
          </cell>
          <cell r="C21299"/>
          <cell r="D21299"/>
        </row>
        <row r="21300">
          <cell r="A21300" t="str">
            <v>1U.04.320.0010.a</v>
          </cell>
          <cell r="B21300" t="str">
            <v>- rettilineo</v>
          </cell>
          <cell r="C21300" t="str">
            <v>m</v>
          </cell>
          <cell r="D21300">
            <v>24.77</v>
          </cell>
        </row>
        <row r="21301">
          <cell r="A21301" t="str">
            <v>1U.04.320.0010.b</v>
          </cell>
          <cell r="B21301" t="str">
            <v>- in curva</v>
          </cell>
          <cell r="C21301" t="str">
            <v>m</v>
          </cell>
          <cell r="D21301">
            <v>29.35</v>
          </cell>
        </row>
        <row r="21302">
          <cell r="A21302" t="str">
            <v>1U.04.320.0020</v>
          </cell>
          <cell r="B21302" t="str">
            <v>Posa di cordonatura con cordoni in pietra naturale tipo B (sez. cm 30-35x25) e C (sez. cm 20-25x25) forniti in cantiere dal Committente. Compresi: lo scarico e la movimentazione nell'ambito del cantiere; lo scavo, la fondazione ed il rinfianco in calcestruzzo C12/15, non inferiore a 0,045 m³/ml; gli adattamenti, la posa a disegno; la</v>
          </cell>
          <cell r="C21302"/>
          <cell r="D21302"/>
        </row>
        <row r="21303">
          <cell r="A21303" t="str">
            <v>1U.04.320.0020.a</v>
          </cell>
          <cell r="B21303" t="str">
            <v>- rettilineo</v>
          </cell>
          <cell r="C21303" t="str">
            <v>m</v>
          </cell>
          <cell r="D21303">
            <v>21.09</v>
          </cell>
        </row>
        <row r="21304">
          <cell r="A21304" t="str">
            <v>1U.04.320.0020.b</v>
          </cell>
          <cell r="B21304" t="str">
            <v>- in curva</v>
          </cell>
          <cell r="C21304" t="str">
            <v>m</v>
          </cell>
          <cell r="D21304">
            <v>25.04</v>
          </cell>
        </row>
        <row r="21305">
          <cell r="A21305" t="str">
            <v>1U.04.320.0030</v>
          </cell>
          <cell r="B21305" t="str">
            <v>Posa di cordonatura con cordoni in pietra naturale tipo D (sez. cm 15-20,4x27) ed E (sez. cm 15-19x25) forniti in cantiere dal Committente. Compresi: lo scarico e la movimentazione nell'ambito del cantiere; lo scavo, la fondazione ed il rinfianco in calcestruzzo C12/15, non inferiore a 0,03 m³/ml; gli adattamenti, la posa a disegno; la pulizia con carico e trasporto delle macerie ad impianti di stoccaggio, di recupero. In orario normale:</v>
          </cell>
          <cell r="C21305"/>
          <cell r="D21305"/>
        </row>
        <row r="21306">
          <cell r="A21306" t="str">
            <v>1U.04.320.0030.a</v>
          </cell>
          <cell r="B21306" t="str">
            <v>- rettilineo</v>
          </cell>
          <cell r="C21306" t="str">
            <v>m</v>
          </cell>
          <cell r="D21306">
            <v>18.760000000000002</v>
          </cell>
        </row>
        <row r="21307">
          <cell r="A21307" t="str">
            <v>1U.04.320.0030.b</v>
          </cell>
          <cell r="B21307" t="str">
            <v>- in curva</v>
          </cell>
          <cell r="C21307" t="str">
            <v>m</v>
          </cell>
          <cell r="D21307">
            <v>22.25</v>
          </cell>
        </row>
        <row r="21308">
          <cell r="A21308" t="str">
            <v>1U.04.320.0040</v>
          </cell>
          <cell r="B21308" t="str">
            <v>Posa di cordonatura a raso con cordoni in pietra naturale sez. cm 15x15 e cm 12x15, forniti in cantiere dal Committente. Compresi: lo scarico e la movimentazione nell'ambito del cantiere; lo scavo, la fondazione ed il rinfianco in calcestruzzo C12/15, non inferiore a 0,015 m³/ml; gli adattamenti, la posa a disegno; la pulizia con carico e trasporto delle macerie ad impianti di stoccaggio, di recupero. In orario normale:</v>
          </cell>
          <cell r="C21308"/>
          <cell r="D21308"/>
        </row>
        <row r="21309">
          <cell r="A21309" t="str">
            <v>1U.04.320.0040.a</v>
          </cell>
          <cell r="B21309" t="str">
            <v>- rettilineo</v>
          </cell>
          <cell r="C21309" t="str">
            <v>m</v>
          </cell>
          <cell r="D21309">
            <v>14.06</v>
          </cell>
        </row>
        <row r="21310">
          <cell r="A21310" t="str">
            <v>1U.04.320.0040.b</v>
          </cell>
          <cell r="B21310" t="str">
            <v>- in curva</v>
          </cell>
          <cell r="C21310" t="str">
            <v>m</v>
          </cell>
          <cell r="D21310">
            <v>17.23</v>
          </cell>
        </row>
        <row r="21311">
          <cell r="A21311" t="str">
            <v>1U.04.320.0050</v>
          </cell>
          <cell r="B21311" t="str">
            <v>Posa di risvolte in masselli di granito per accessi carrai, spessore 20 - 25 cm, compreso lo scarico e la movimentazione nell'ambito del cantiere; lo scavo, la fondazione ed il rinfianco in calcestruzzo C12/15, gli adattamenti, la posa a disegno; la pulizia con carico e trasporto delle macerie a discarica e/o a stoccaggio. In orario normale:</v>
          </cell>
          <cell r="C21311"/>
          <cell r="D21311"/>
        </row>
        <row r="21312">
          <cell r="A21312" t="str">
            <v>1U.04.320.0050.a</v>
          </cell>
          <cell r="B21312" t="str">
            <v>- dimensioni 40 x 40 cm</v>
          </cell>
          <cell r="C21312" t="str">
            <v>cad</v>
          </cell>
          <cell r="D21312">
            <v>24.7</v>
          </cell>
        </row>
        <row r="21313">
          <cell r="A21313" t="str">
            <v>1U.04.320.0050.b</v>
          </cell>
          <cell r="B21313" t="str">
            <v>- dimensioni 50 x 50 cm</v>
          </cell>
          <cell r="C21313" t="str">
            <v>cad</v>
          </cell>
          <cell r="D21313">
            <v>27.18</v>
          </cell>
        </row>
        <row r="21314">
          <cell r="A21314" t="str">
            <v>1U.04.320.0050.c</v>
          </cell>
          <cell r="B21314" t="str">
            <v>- dimensioni 60 x 60 cm</v>
          </cell>
          <cell r="C21314" t="str">
            <v>cad</v>
          </cell>
          <cell r="D21314">
            <v>31.36</v>
          </cell>
        </row>
        <row r="21315">
          <cell r="A21315" t="str">
            <v>1U.04.320.0060</v>
          </cell>
          <cell r="B21315" t="str">
            <v>Posa di pavimentazioni in lastre di granito o pietra similare. Compreso lo scarico e la movimentazione nell'ambito del cantiere; il calcestruzzo C12/15 di allettamento, oppure la sabbia, la selezione in cantiere dei masselli, la posa a disegno, gli adattamenti, le intestature; la battitura con pestelli, la bagnatura; la pulizia con carico e trasporto delle macerie a discarica e/o a stoccaggio. In orario normale. Per i seguenti spessori:</v>
          </cell>
          <cell r="C21315"/>
          <cell r="D21315"/>
        </row>
        <row r="21316">
          <cell r="A21316" t="str">
            <v>1U.04.320.0060.a</v>
          </cell>
          <cell r="B21316" t="str">
            <v>- fino a 8 cm</v>
          </cell>
          <cell r="C21316" t="str">
            <v>m²</v>
          </cell>
          <cell r="D21316">
            <v>38.64</v>
          </cell>
        </row>
        <row r="21317">
          <cell r="A21317" t="str">
            <v>1U.04.320.0060.b</v>
          </cell>
          <cell r="B21317" t="str">
            <v>- da 8,01 a 12 cm</v>
          </cell>
          <cell r="C21317" t="str">
            <v>m²</v>
          </cell>
          <cell r="D21317">
            <v>41.38</v>
          </cell>
        </row>
        <row r="21318">
          <cell r="A21318" t="str">
            <v>1U.04.320.0060.c</v>
          </cell>
          <cell r="B21318" t="str">
            <v>- da 12,01 a 16 cm</v>
          </cell>
          <cell r="C21318" t="str">
            <v>m²</v>
          </cell>
          <cell r="D21318">
            <v>44.11</v>
          </cell>
        </row>
        <row r="21319">
          <cell r="A21319" t="str">
            <v>1U.04.320.0060.d</v>
          </cell>
          <cell r="B21319" t="str">
            <v>- oltre 16 cm</v>
          </cell>
          <cell r="C21319" t="str">
            <v>m²</v>
          </cell>
          <cell r="D21319">
            <v>46.82</v>
          </cell>
        </row>
        <row r="21320">
          <cell r="A21320" t="str">
            <v>1U.04.320.0100</v>
          </cell>
          <cell r="B21320" t="str">
            <v>Posa cordonatura realizzata con cordoli in calcestruzzo vibrocompresso con superficie liscia. Compreso lo scarico e la movimentazione nell'ambito del cantiere; lo scavo, la fondazione ed il rinfianco in calcestruzzo C12/15, gli adattamenti, la posa a disegno; la pulizia con carico e trasporto delle macerie a discarica e/o a stoccaggio:</v>
          </cell>
          <cell r="C21320"/>
          <cell r="D21320"/>
        </row>
        <row r="21321">
          <cell r="A21321" t="str">
            <v>1U.04.320.0100.a</v>
          </cell>
          <cell r="B21321" t="str">
            <v>- sezione 12/15 x 25 cm - calcestruzzo ÷0,025 m³/ml;</v>
          </cell>
          <cell r="C21321" t="str">
            <v>m</v>
          </cell>
          <cell r="D21321">
            <v>17.3</v>
          </cell>
        </row>
        <row r="21322">
          <cell r="A21322" t="str">
            <v>1U.04.320.0100.b</v>
          </cell>
          <cell r="B21322" t="str">
            <v>- sezione 6/10 x 25 cm - calcestruzzo ÷0,02 m³/ml;</v>
          </cell>
          <cell r="C21322" t="str">
            <v>m</v>
          </cell>
          <cell r="D21322">
            <v>14.89</v>
          </cell>
        </row>
        <row r="21323">
          <cell r="A21323" t="str">
            <v>1U.04.330</v>
          </cell>
          <cell r="B21323" t="str">
            <v>SOLA POSA CHIUSINI - GRIGLIE - POZZETTI ELETTORALI</v>
          </cell>
          <cell r="C21323"/>
          <cell r="D21323"/>
        </row>
        <row r="21324">
          <cell r="A21324" t="str">
            <v>1U.04.330.0010</v>
          </cell>
          <cell r="B21324" t="str">
            <v>Posa in opera di chiusini, di griglie, sigilli da riempire, botole ed elementi similari, in ghisa, lamiera di ferro o altro metallo, di qualunque forma e dimensione, su pozzetti o camerette. Compresi: la movimentazione, la formazione del piano di posa con malta fibrorinforzata o similare, la posa del telaio e del relativo coperchio, gli sbarramenti e la segnaletica, e qualsiasi altra attività necessaria per il completamento dell'opera. Nei seguenti tipi:</v>
          </cell>
          <cell r="C21324"/>
          <cell r="D21324"/>
        </row>
        <row r="21325">
          <cell r="A21325" t="str">
            <v>1U.04.330.0010.a</v>
          </cell>
          <cell r="B21325" t="str">
            <v>- fino al peso di 40 kg</v>
          </cell>
          <cell r="C21325" t="str">
            <v>cad</v>
          </cell>
          <cell r="D21325">
            <v>17.899999999999999</v>
          </cell>
        </row>
        <row r="21326">
          <cell r="A21326" t="str">
            <v>1U.04.330.0010.b</v>
          </cell>
          <cell r="B21326" t="str">
            <v>- con peso da 41 a 70 kg</v>
          </cell>
          <cell r="C21326" t="str">
            <v>cad</v>
          </cell>
          <cell r="D21326">
            <v>38.35</v>
          </cell>
        </row>
        <row r="21327">
          <cell r="A21327" t="str">
            <v>1U.04.330.0010.c</v>
          </cell>
          <cell r="B21327" t="str">
            <v>- con peso da 71 a 120 kg</v>
          </cell>
          <cell r="C21327" t="str">
            <v>cad</v>
          </cell>
          <cell r="D21327">
            <v>56.07</v>
          </cell>
        </row>
        <row r="21328">
          <cell r="A21328" t="str">
            <v>1U.04.330.0010.d</v>
          </cell>
          <cell r="B21328" t="str">
            <v>- con peso da 121 a 170 kg</v>
          </cell>
          <cell r="C21328" t="str">
            <v>cad</v>
          </cell>
          <cell r="D21328">
            <v>76.48</v>
          </cell>
        </row>
        <row r="21329">
          <cell r="A21329" t="str">
            <v>1U.04.330.0010.e</v>
          </cell>
          <cell r="B21329" t="str">
            <v>- con peso da 171 a 300 kg</v>
          </cell>
          <cell r="C21329" t="str">
            <v>cad</v>
          </cell>
          <cell r="D21329">
            <v>110.09</v>
          </cell>
        </row>
        <row r="21330">
          <cell r="A21330" t="str">
            <v>1U.04.330.0010.f</v>
          </cell>
          <cell r="B21330" t="str">
            <v>- con peso da 301 a 500 kg</v>
          </cell>
          <cell r="C21330" t="str">
            <v>cad</v>
          </cell>
          <cell r="D21330">
            <v>160.53</v>
          </cell>
        </row>
        <row r="21331">
          <cell r="A21331" t="str">
            <v>1U.04.330.0030</v>
          </cell>
          <cell r="B21331" t="str">
            <v>Posa in opera di chiusini, di griglie, sigilli da riempire, botole ed elementi similari, in ghisa, lamiera di ferro o altro metallo, di qualunque forma e dimensione, su pozzetti o camerette. Compresi: la movimentazione, la formazione del piano di posa con malta fibrorinforzata o similare, la posa del telaio e del relativo coperchio, gli sbarramenti e la segnaletica, e qualsiasi altra attività necessaria per il completamento dell'opera.</v>
          </cell>
          <cell r="C21331" t="str">
            <v>kg</v>
          </cell>
          <cell r="D21331">
            <v>0.56000000000000005</v>
          </cell>
        </row>
        <row r="21332">
          <cell r="A21332" t="str">
            <v>1U.04.330.0040</v>
          </cell>
          <cell r="B21332" t="str">
            <v>Posa in opera di griglie e grigliati in pannelli, su struttura portante o alloggiamenti perimetrali già predisposti, compreso lo scarico e la movimentazione in cantiere.</v>
          </cell>
          <cell r="C21332" t="str">
            <v>m²</v>
          </cell>
          <cell r="D21332">
            <v>1.79</v>
          </cell>
        </row>
        <row r="21333">
          <cell r="A21333" t="str">
            <v>1U.04.330.0100</v>
          </cell>
          <cell r="B21333" t="str">
            <v>Posa in opera di pozzetti per tabelloni elettorali, con prelievo dai magazzini comunali e trasporto a piè d'opera; esecuzione del foro di alloggiamento su qualsiasi tipo di pavimentazione; sigillatura con malta cementizia; raccolta macerie e trasporto ad impianti di stoccaggio o discarica autorizzata, ripristino della pavimentazione, sbarramenti e segnaletica.</v>
          </cell>
          <cell r="C21333" t="str">
            <v>cad</v>
          </cell>
          <cell r="D21333">
            <v>27.52</v>
          </cell>
        </row>
        <row r="21334">
          <cell r="A21334" t="str">
            <v>1U.04.330.0200</v>
          </cell>
          <cell r="B21334" t="str">
            <v>Posa in opera di colonnotti dissuasori di sosta di qualsiasi tipo, compreso il trasporto, scarico e movimentazione in cantiere e collocazione in carreggiata secondo le disposizioni della Direzione Lavori, comprensivo di ogni onere per la posa e lo sgombero del cantiere.</v>
          </cell>
          <cell r="C21334" t="str">
            <v>cad</v>
          </cell>
          <cell r="D21334">
            <v>29.07</v>
          </cell>
        </row>
        <row r="21335">
          <cell r="A21335" t="str">
            <v>1U.04.340</v>
          </cell>
          <cell r="B21335" t="str">
            <v>LAVORAZIONE PIETRE</v>
          </cell>
          <cell r="C21335"/>
          <cell r="D21335"/>
        </row>
        <row r="21336">
          <cell r="A21336" t="str">
            <v>1U.04.340.0010</v>
          </cell>
          <cell r="B21336" t="str">
            <v>Intestatura di cordoni in pietra naturale, sia nuovi che usati, eseguita a tutto spessore, per cordoni tipo A (sez. cm 40-45x25)</v>
          </cell>
          <cell r="C21336" t="str">
            <v>cad</v>
          </cell>
          <cell r="D21336">
            <v>11.52</v>
          </cell>
        </row>
        <row r="21337">
          <cell r="A21337" t="str">
            <v>1U.04.340.0020</v>
          </cell>
          <cell r="B21337" t="str">
            <v>Intestatura di cordoni in pietra naturale, sia nuovi che usati, eseguita a tutto spessore, per cordoni tipo B (sez. cm 30-35x25)</v>
          </cell>
          <cell r="C21337" t="str">
            <v>cad</v>
          </cell>
          <cell r="D21337">
            <v>8.6199999999999992</v>
          </cell>
        </row>
        <row r="21338">
          <cell r="A21338" t="str">
            <v>1U.04.340.0030</v>
          </cell>
          <cell r="B21338" t="str">
            <v>Intestatura di cordoni in pietra naturale, sia nuovi che usati, eseguita a tutto spessore, per cordoni tipo C, D ed E</v>
          </cell>
          <cell r="C21338" t="str">
            <v>cad</v>
          </cell>
          <cell r="D21338">
            <v>7.49</v>
          </cell>
        </row>
        <row r="21339">
          <cell r="A21339" t="str">
            <v>1U.04.340.0040</v>
          </cell>
          <cell r="B21339" t="str">
            <v>Intestatura di cordoni in pietra naturale, sia nuovi che usati, eseguita a tutto spessore, per cordoni tipo F e G</v>
          </cell>
          <cell r="C21339" t="str">
            <v>cad</v>
          </cell>
          <cell r="D21339">
            <v>6.77</v>
          </cell>
        </row>
        <row r="21340">
          <cell r="A21340" t="str">
            <v>1U.04.340.0050</v>
          </cell>
          <cell r="B21340" t="str">
            <v>Formazione di bocca di lupo nei cordoni in pietra naturale tipo A (sez. cm 40x25) e B (sez. cm 30x25)</v>
          </cell>
          <cell r="C21340" t="str">
            <v>cad</v>
          </cell>
          <cell r="D21340">
            <v>50.38</v>
          </cell>
        </row>
        <row r="21341">
          <cell r="A21341" t="str">
            <v>1U.04.340.0060</v>
          </cell>
          <cell r="B21341" t="str">
            <v>Formazione di bocca di lupo nei cordoni in pietra naturale tipo C, D ed E</v>
          </cell>
          <cell r="C21341" t="str">
            <v>cad</v>
          </cell>
          <cell r="D21341">
            <v>38.14</v>
          </cell>
        </row>
        <row r="21342">
          <cell r="A21342" t="str">
            <v>1U.04.340.0100</v>
          </cell>
          <cell r="B21342" t="str">
            <v>Taglio, refilamento, intestatura a filo vivo e a tutto spessore di masselli e lastre in pietra naturale, sia nuovi che usati, retti o in curva, di qualsiasi dimensione, di spessore:</v>
          </cell>
          <cell r="C21342"/>
          <cell r="D21342"/>
        </row>
        <row r="21343">
          <cell r="A21343" t="str">
            <v>1U.04.340.0100.a</v>
          </cell>
          <cell r="B21343" t="str">
            <v>- fino a 5 cm</v>
          </cell>
          <cell r="C21343" t="str">
            <v>m</v>
          </cell>
          <cell r="D21343">
            <v>4.32</v>
          </cell>
        </row>
        <row r="21344">
          <cell r="A21344" t="str">
            <v>1U.04.340.0100.b</v>
          </cell>
          <cell r="B21344" t="str">
            <v>- da 5,01 fino a 10 cm</v>
          </cell>
          <cell r="C21344" t="str">
            <v>m</v>
          </cell>
          <cell r="D21344">
            <v>8.6199999999999992</v>
          </cell>
        </row>
        <row r="21345">
          <cell r="A21345" t="str">
            <v>1U.04.340.0100.c</v>
          </cell>
          <cell r="B21345" t="str">
            <v>- da 10,01 fino a 15 cm</v>
          </cell>
          <cell r="C21345" t="str">
            <v>m</v>
          </cell>
          <cell r="D21345">
            <v>13.67</v>
          </cell>
        </row>
        <row r="21346">
          <cell r="A21346" t="str">
            <v>1U.04.340.0100.d</v>
          </cell>
          <cell r="B21346" t="str">
            <v>- da 15,01 fino a 20 cm</v>
          </cell>
          <cell r="C21346" t="str">
            <v>m</v>
          </cell>
          <cell r="D21346">
            <v>18.71</v>
          </cell>
        </row>
        <row r="21347">
          <cell r="A21347" t="str">
            <v>1U.04.340.0250</v>
          </cell>
          <cell r="B21347" t="str">
            <v>Pulizia di cubetti di qualsiasi dimensione, bitumati, provenienti dal disfacimento di pavimentazioni.</v>
          </cell>
          <cell r="C21347" t="str">
            <v>m²</v>
          </cell>
          <cell r="D21347">
            <v>8.23</v>
          </cell>
        </row>
        <row r="21348">
          <cell r="A21348" t="str">
            <v>1U.04.430</v>
          </cell>
          <cell r="B21348" t="str">
            <v>RIPRISTINI PAVIMENTI VARI</v>
          </cell>
          <cell r="C21348"/>
          <cell r="D21348"/>
        </row>
        <row r="21349">
          <cell r="A21349" t="str">
            <v>1U.04.430.0010</v>
          </cell>
          <cell r="B21349" t="str">
            <v>Ripristino in zona periferica di pavimenti in masselli in pietra naturale sconnessi, comprendente la rimozione degli elementi, la rettifica del piano di posa con fornitura di sabbia, la ricollocazione in opera, la bagnatura ed intasamento dei giunti, la pulizia con raccolta ed allontanamento dei detriti, trasporti, sbarramenti, segnaletica;</v>
          </cell>
          <cell r="C21349"/>
          <cell r="D21349"/>
        </row>
        <row r="21350">
          <cell r="A21350" t="str">
            <v>1U.04.430.0010.a</v>
          </cell>
          <cell r="B21350" t="str">
            <v>- in sede stradale</v>
          </cell>
          <cell r="C21350" t="str">
            <v>m²</v>
          </cell>
          <cell r="D21350">
            <v>37.36</v>
          </cell>
        </row>
        <row r="21351">
          <cell r="A21351" t="str">
            <v>1U.04.430.0010.b</v>
          </cell>
          <cell r="B21351" t="str">
            <v>- in sede tram</v>
          </cell>
          <cell r="C21351" t="str">
            <v>m²</v>
          </cell>
          <cell r="D21351">
            <v>54.09</v>
          </cell>
        </row>
        <row r="21352">
          <cell r="A21352" t="str">
            <v>1U.04.430.0020</v>
          </cell>
          <cell r="B21352" t="str">
            <v>Ripristino in zona centrale di pavimenti in masselli in pietra naturale sconnessi, comprendente la rimozione degli elementi, la rettifica del piano di posa con fornitura di sabbia, la ricollocazione in opera, la bagnatura ed intasamento dei giunti, la puliziala con raccolta ed allontanamento dei detriti, trasporti, sbarramenti, segnaletica;</v>
          </cell>
          <cell r="C21352"/>
          <cell r="D21352"/>
        </row>
        <row r="21353">
          <cell r="A21353" t="str">
            <v>1U.04.430.0020.a</v>
          </cell>
          <cell r="B21353" t="str">
            <v>- in sede stradale</v>
          </cell>
          <cell r="C21353" t="str">
            <v>m²</v>
          </cell>
          <cell r="D21353">
            <v>39.729999999999997</v>
          </cell>
        </row>
        <row r="21354">
          <cell r="A21354" t="str">
            <v>1U.04.430.0020.b</v>
          </cell>
          <cell r="B21354" t="str">
            <v>- in sede tram</v>
          </cell>
          <cell r="C21354" t="str">
            <v>m²</v>
          </cell>
          <cell r="D21354">
            <v>61.28</v>
          </cell>
        </row>
        <row r="21355">
          <cell r="A21355" t="str">
            <v>1U.04.430.0030</v>
          </cell>
          <cell r="B21355" t="str">
            <v>Riassetto in zona periferica di pavimenti in masselli in pietra naturale sconnessi per la rettifica dei piani, con fornitura di sabbia, bagnatura ed intasamento dei giunti, la pulizia con raccolta ed allontanamento dei detriti, trasporti, sbarramenti, segnaletica;</v>
          </cell>
          <cell r="C21355"/>
          <cell r="D21355"/>
        </row>
        <row r="21356">
          <cell r="A21356" t="str">
            <v>1U.04.430.0030.a</v>
          </cell>
          <cell r="B21356" t="str">
            <v>- in sede stradale</v>
          </cell>
          <cell r="C21356" t="str">
            <v>m²</v>
          </cell>
          <cell r="D21356">
            <v>20.21</v>
          </cell>
        </row>
        <row r="21357">
          <cell r="A21357" t="str">
            <v>1U.04.430.0030.b</v>
          </cell>
          <cell r="B21357" t="str">
            <v>- in sede tram</v>
          </cell>
          <cell r="C21357" t="str">
            <v>m²</v>
          </cell>
          <cell r="D21357">
            <v>25.96</v>
          </cell>
        </row>
        <row r="21358">
          <cell r="A21358" t="str">
            <v>1U.04.430.0040</v>
          </cell>
          <cell r="B21358" t="str">
            <v>Riassetto in zona centrale di pavimenti in masselli in pietra naturale sconnessi per la rettifica dei piani, con fornitura di sabbia, la bagnatura ed intasamento dei giunti, la pulizia con raccolta ed allontanamento dei detriti, trasporti, sbarramenti, segnaletica;</v>
          </cell>
          <cell r="C21358"/>
          <cell r="D21358"/>
        </row>
        <row r="21359">
          <cell r="A21359" t="str">
            <v>1U.04.430.0040.a</v>
          </cell>
          <cell r="B21359" t="str">
            <v>- in sede stradale</v>
          </cell>
          <cell r="C21359" t="str">
            <v>m²</v>
          </cell>
          <cell r="D21359">
            <v>20.92</v>
          </cell>
        </row>
        <row r="21360">
          <cell r="A21360" t="str">
            <v>1U.04.430.0040.b</v>
          </cell>
          <cell r="B21360" t="str">
            <v>- in sede tram</v>
          </cell>
          <cell r="C21360" t="str">
            <v>m²</v>
          </cell>
          <cell r="D21360">
            <v>30.28</v>
          </cell>
        </row>
        <row r="21361">
          <cell r="A21361" t="str">
            <v>1U.04.430.0050</v>
          </cell>
          <cell r="B21361" t="str">
            <v>Ripristino in zona periferica di pavimenti in cubetti di porfido sconnessi, di qualsiasi dimensione, posati su sabbia, comprendente la rimozione dei cubetti, la rettifica del piano di posa con fornitura di sabbia, la ricollocazione in opera, la bagnatura ed intasamento dei giunti, la pulizia con raccolta ed allontanamento dei detriti, trasporti, sbarramenti, segnaletica;</v>
          </cell>
          <cell r="C21361"/>
          <cell r="D21361"/>
        </row>
        <row r="21362">
          <cell r="A21362" t="str">
            <v>1U.04.430.0050.a</v>
          </cell>
          <cell r="B21362" t="str">
            <v>- in sede stradale</v>
          </cell>
          <cell r="C21362" t="str">
            <v>m²</v>
          </cell>
          <cell r="D21362">
            <v>53.36</v>
          </cell>
        </row>
        <row r="21363">
          <cell r="A21363" t="str">
            <v>1U.04.430.0050.b</v>
          </cell>
          <cell r="B21363" t="str">
            <v>- in sede tram</v>
          </cell>
          <cell r="C21363" t="str">
            <v>m²</v>
          </cell>
          <cell r="D21363">
            <v>66.099999999999994</v>
          </cell>
        </row>
        <row r="21364">
          <cell r="A21364" t="str">
            <v>1U.04.430.0060</v>
          </cell>
          <cell r="B21364" t="str">
            <v>Ripristino in zona centrale di pavimenti in cubetti di porfido sconnessi, di qualsiasi dimensione, posati su sabbia, comprendente la rimozione dei cubetti, la rettifica del piano di posa con fornitura di sabbia, la ricollocazione in opera, la bagnatura ed intasamento dei giunti, la pulizia con raccolta ed allontanamento dei detriti, trasporti, sbarramenti, segnaletica;</v>
          </cell>
          <cell r="C21364"/>
          <cell r="D21364"/>
        </row>
        <row r="21365">
          <cell r="A21365" t="str">
            <v>1U.04.430.0060.a</v>
          </cell>
          <cell r="B21365" t="str">
            <v>- in sede stradale</v>
          </cell>
          <cell r="C21365" t="str">
            <v>m²</v>
          </cell>
          <cell r="D21365">
            <v>57.28</v>
          </cell>
        </row>
        <row r="21366">
          <cell r="A21366" t="str">
            <v>1U.04.430.0060.b</v>
          </cell>
          <cell r="B21366" t="str">
            <v>- in sede tram</v>
          </cell>
          <cell r="C21366" t="str">
            <v>m²</v>
          </cell>
          <cell r="D21366">
            <v>71.959999999999994</v>
          </cell>
        </row>
        <row r="21367">
          <cell r="A21367" t="str">
            <v>1U.04.430.0070</v>
          </cell>
          <cell r="B21367" t="str">
            <v>Ripristino in zona periferica di pavimenti in cubetti di porfido sconnessi, di qualsiasi dimensione, posati su sabbia e cemento, comprendente la rimozione dei cubetti, la rettifica del piano di posa con fornitura di sabbia e cemento, la ricollocazione in opera, la bagnatura ed intasamento dei giunti, la pulizia con raccolta ed allontanamento dei detriti, trasporti, sbarramenti, segnaletica;</v>
          </cell>
          <cell r="C21367"/>
          <cell r="D21367"/>
        </row>
        <row r="21368">
          <cell r="A21368" t="str">
            <v>1U.04.430.0070.a</v>
          </cell>
          <cell r="B21368" t="str">
            <v>- in sede stradale</v>
          </cell>
          <cell r="C21368" t="str">
            <v>m²</v>
          </cell>
          <cell r="D21368">
            <v>57.77</v>
          </cell>
        </row>
        <row r="21369">
          <cell r="A21369" t="str">
            <v>1U.04.430.0070.b</v>
          </cell>
          <cell r="B21369" t="str">
            <v>- in sede tram</v>
          </cell>
          <cell r="C21369" t="str">
            <v>m²</v>
          </cell>
          <cell r="D21369">
            <v>70.510000000000005</v>
          </cell>
        </row>
        <row r="21370">
          <cell r="A21370" t="str">
            <v>1U.04.430.0080</v>
          </cell>
          <cell r="B21370" t="str">
            <v>Ripristino in zona centrale di pavimenti in cubetti di porfido sconnessi, di qualsiasi dimensione, posati su sabbia e cemento, comprendente la rimozione dei cubetti, la rettifica del piano di posa con fornitura di sabbia e cemento, la ricollocazione in opera, la bagnatura ed intasamento dei giunti, la pulizia con raccolta ed allontanamento dei detriti, trasporti, sbarramenti, segnaletica;</v>
          </cell>
          <cell r="C21370"/>
          <cell r="D21370"/>
        </row>
        <row r="21371">
          <cell r="A21371" t="str">
            <v>1U.04.430.0080.a</v>
          </cell>
          <cell r="B21371" t="str">
            <v>- in sede stradale</v>
          </cell>
          <cell r="C21371" t="str">
            <v>m²</v>
          </cell>
          <cell r="D21371">
            <v>61.7</v>
          </cell>
        </row>
        <row r="21372">
          <cell r="A21372" t="str">
            <v>1U.04.430.0080.b</v>
          </cell>
          <cell r="B21372" t="str">
            <v>- in sede tram</v>
          </cell>
          <cell r="C21372" t="str">
            <v>m²</v>
          </cell>
          <cell r="D21372">
            <v>76.38</v>
          </cell>
        </row>
        <row r="21373">
          <cell r="A21373" t="str">
            <v>1U.04.430.0100</v>
          </cell>
          <cell r="B21373" t="str">
            <v>Ripristino in zona periferica di pavimenti in ciotoli di fiume sconnessi, di qualsiasi dimensione, posati su sabbia, comprendente la rimozione dei ciotoli, la rettifica del piano di posa con fornitura di sabbia, la ricollocazione in opera, la bagnatura ed intasamento dei giunti, la pulizia con raccolta ed allontanamento dei detriti, trasporti, sbarramenti, segnaletica;</v>
          </cell>
          <cell r="C21373"/>
          <cell r="D21373"/>
        </row>
        <row r="21374">
          <cell r="A21374" t="str">
            <v>1U.04.430.0100.a</v>
          </cell>
          <cell r="B21374" t="str">
            <v>- in sede stradale</v>
          </cell>
          <cell r="C21374" t="str">
            <v>m²</v>
          </cell>
          <cell r="D21374">
            <v>53.36</v>
          </cell>
        </row>
        <row r="21375">
          <cell r="A21375" t="str">
            <v>1U.04.430.0100.b</v>
          </cell>
          <cell r="B21375" t="str">
            <v>- in sede tram</v>
          </cell>
          <cell r="C21375" t="str">
            <v>m²</v>
          </cell>
          <cell r="D21375">
            <v>66.099999999999994</v>
          </cell>
        </row>
        <row r="21376">
          <cell r="A21376" t="str">
            <v>1U.04.430.0110</v>
          </cell>
          <cell r="B21376" t="str">
            <v>Ripristino in zona centrale di pavimenti in ciotoli di fiume sconnessi, di qualsiasi dimensione, posati su sabbia, comprendente la rimozione dei ciotoli, la rettifica del piano di posa con fornitura di sabbia, la ricollocazione in opera, la bagnatura ed intasamento dei giunti, la pulizia con raccolta ed allontanamento dei detriti, trasporti, sbarramenti, segnaletica;</v>
          </cell>
          <cell r="C21376"/>
          <cell r="D21376"/>
        </row>
        <row r="21377">
          <cell r="A21377" t="str">
            <v>1U.04.430.0110.a</v>
          </cell>
          <cell r="B21377" t="str">
            <v>- in sede stradale</v>
          </cell>
          <cell r="C21377" t="str">
            <v>m²</v>
          </cell>
          <cell r="D21377">
            <v>57.28</v>
          </cell>
        </row>
        <row r="21378">
          <cell r="A21378" t="str">
            <v>1U.04.430.0110.b</v>
          </cell>
          <cell r="B21378" t="str">
            <v>- in sede tram</v>
          </cell>
          <cell r="C21378" t="str">
            <v>m²</v>
          </cell>
          <cell r="D21378">
            <v>71.959999999999994</v>
          </cell>
        </row>
        <row r="21379">
          <cell r="A21379" t="str">
            <v>1U.04.430.0120</v>
          </cell>
          <cell r="B21379" t="str">
            <v>Ripristino in zona periferica di pavimenti in ciotoli di fiume sconnessi, di qualsiasi dimensione, posati su sabbia e cemento, comprendente la rimozione dei ciotoli, la rettifica del piano di posa con fornitura di sabbia e cemento, la ricollocazione in opera, la bagnatura ed intasamento dei giunti, la pulizia con raccolta ed allontanamento dei detriti, trasporti, sbarramenti, segnaletica;</v>
          </cell>
          <cell r="C21379"/>
          <cell r="D21379"/>
        </row>
        <row r="21380">
          <cell r="A21380" t="str">
            <v>1U.04.430.0120.a</v>
          </cell>
          <cell r="B21380" t="str">
            <v>- in sede stradale</v>
          </cell>
          <cell r="C21380" t="str">
            <v>m²</v>
          </cell>
          <cell r="D21380">
            <v>57.77</v>
          </cell>
        </row>
        <row r="21381">
          <cell r="A21381" t="str">
            <v>1U.04.430.0120.b</v>
          </cell>
          <cell r="B21381" t="str">
            <v>- in sede tram</v>
          </cell>
          <cell r="C21381" t="str">
            <v>m²</v>
          </cell>
          <cell r="D21381">
            <v>70.510000000000005</v>
          </cell>
        </row>
        <row r="21382">
          <cell r="A21382" t="str">
            <v>1U.04.430.0130</v>
          </cell>
          <cell r="B21382" t="str">
            <v>Ripristino in zona centrale di pavimenti in ciotoli di fiume sconnessi, di qualsiasi dimensione, posati su sabbia e cemento, comprendente la rimozione dei ciotoli, la rettifica del piano di posa con fornitura di sabbia e cemento, la ricollocazione in opera, la bagnatura ed intasamento dei giunti, la pulizia con raccolta ed allontanamento dei detriti, trasporti, sbarramenti, segnaletica;</v>
          </cell>
          <cell r="C21382"/>
          <cell r="D21382"/>
        </row>
        <row r="21383">
          <cell r="A21383" t="str">
            <v>1U.04.430.0130.a</v>
          </cell>
          <cell r="B21383" t="str">
            <v>- in sede stradale</v>
          </cell>
          <cell r="C21383" t="str">
            <v>m²</v>
          </cell>
          <cell r="D21383">
            <v>61.7</v>
          </cell>
        </row>
        <row r="21384">
          <cell r="A21384" t="str">
            <v>1U.04.430.0130.b</v>
          </cell>
          <cell r="B21384" t="str">
            <v>- in sede tram</v>
          </cell>
          <cell r="C21384" t="str">
            <v>m²</v>
          </cell>
          <cell r="D21384">
            <v>76.38</v>
          </cell>
        </row>
        <row r="21385">
          <cell r="A21385" t="str">
            <v>1U.04.430.0150</v>
          </cell>
          <cell r="B21385" t="str">
            <v>Ripristino di pavimenti in lastre di qualsiasi tipo, a base di cemento, sabbie silicee, granulati di quarzi, porfidi, graniti, marmi, sconnessi, di qualsiasi dimensione, posati su malta, comprendente la rimozione dei masselli, la rettifica del piano di posa e la ricollocazione in opera con fornitura della malta, la pulizia con raccolta ed allontanamento dei detriti, trasporti, sbarramenti, segnaletica;</v>
          </cell>
          <cell r="C21385" t="str">
            <v>m²</v>
          </cell>
          <cell r="D21385">
            <v>55.86</v>
          </cell>
        </row>
        <row r="21386">
          <cell r="A21386" t="str">
            <v>1U.04.430.0200</v>
          </cell>
          <cell r="B21386" t="str">
            <v>Ripristino di pavimenti in masselli autobloccanti in conglomerato cementizio vibrocompresso sconnessi, di qualsiasi dimensione, posati su sabbia, comprendente la rimozione dei masselli, la rettifica del piano di posa con fornitura di sabbia, la ricollocazione in opera, la bagnatura ed intasamento dei giunti, la pulizia con raccolta ed allontanamento dei detriti, trasporti, sbarramenti, segnaletica;</v>
          </cell>
          <cell r="C21386"/>
          <cell r="D21386"/>
        </row>
        <row r="21387">
          <cell r="A21387" t="str">
            <v>1U.04.430.0200.a</v>
          </cell>
          <cell r="B21387" t="str">
            <v>- spessore 60 mm</v>
          </cell>
          <cell r="C21387" t="str">
            <v>m²</v>
          </cell>
          <cell r="D21387">
            <v>21.08</v>
          </cell>
        </row>
        <row r="21388">
          <cell r="A21388" t="str">
            <v>1U.04.430.0200.b</v>
          </cell>
          <cell r="B21388" t="str">
            <v>- spessore 80 mm</v>
          </cell>
          <cell r="C21388" t="str">
            <v>m²</v>
          </cell>
          <cell r="D21388">
            <v>23.03</v>
          </cell>
        </row>
        <row r="21389">
          <cell r="A21389" t="str">
            <v>1U.04.440</v>
          </cell>
          <cell r="B21389" t="str">
            <v>RIPRISTINI CORDONATURE</v>
          </cell>
          <cell r="C21389"/>
          <cell r="D21389"/>
        </row>
        <row r="21390">
          <cell r="A21390" t="str">
            <v>1U.04.440.0010</v>
          </cell>
          <cell r="B21390" t="str">
            <v>Ripristino di cordonature in pietra naturale sconnesse, del tipo A (sez. cm 40-45x25), tipo B (sez. cm 30-35x25) e tipo C (sez. cm 20-25x25), comprendente la rimozione dei cordoni, la rettifica del piano di posa con fornitura di malta, la ricollocazione in opera, la pulizia con raccolta ed allontanamento dei detriti, trasporti, sbarramenti, segnaletica.</v>
          </cell>
          <cell r="C21390" t="str">
            <v>m</v>
          </cell>
          <cell r="D21390">
            <v>16.579999999999998</v>
          </cell>
        </row>
        <row r="21391">
          <cell r="A21391" t="str">
            <v>1U.04.440.0020</v>
          </cell>
          <cell r="B21391" t="str">
            <v>Ripristino di cordonature in pietra naturale sconnesse, del tipo D (sez. cm 15-20,4x27) e tipo E (sez. cm 15-19x25-27), comprendente la rimozione dei cordoni, la rettifica del piano di posa con fornitura di malta, la ricollocazione in opera, la pulizia con raccolta ed allontanamento dei detriti, trasporti, sbarramenti, segnaletica.</v>
          </cell>
          <cell r="C21391" t="str">
            <v>m</v>
          </cell>
          <cell r="D21391">
            <v>15.33</v>
          </cell>
        </row>
        <row r="21392">
          <cell r="A21392" t="str">
            <v>1U.04.440.0025</v>
          </cell>
          <cell r="B21392" t="str">
            <v>Ripristino di cordonature in pietra naturale sconnesse, del tipo F (sez. cm 12x25) e tipo G (sez. cm 15x25), comprendente la rimozione dei cordoni, la rettifica del piano di posa con fornitura di malta, la ricollocazione in opera, la pulizia con raccolta ed allontanamento dei detriti, trasporti, sbarramenti, segnaletica.</v>
          </cell>
          <cell r="C21392" t="str">
            <v>m</v>
          </cell>
          <cell r="D21392">
            <v>14.22</v>
          </cell>
        </row>
        <row r="21393">
          <cell r="A21393" t="str">
            <v>1U.04.440.0030</v>
          </cell>
          <cell r="B21393" t="str">
            <v>Ripristino di lastre e/o risvolte in pietra naturale, sia carreggiabili che pedonabili, comprendente la rimozione delle lastre, la rettifica del piano di posa con aggiunta di sabbia, la ricollocazione in opera, la pulizia con raccolta ed allontanamento dei detriti, trasporti, sbarramenti, segnaletica.</v>
          </cell>
          <cell r="C21393" t="str">
            <v>m²</v>
          </cell>
          <cell r="D21393">
            <v>32.840000000000003</v>
          </cell>
        </row>
        <row r="21394">
          <cell r="A21394" t="str">
            <v>1U.04.450</v>
          </cell>
          <cell r="B21394" t="str">
            <v>RIPRISTINI CHIUSINI E VARIE</v>
          </cell>
          <cell r="C21394"/>
          <cell r="D21394"/>
        </row>
        <row r="21395">
          <cell r="A21395" t="str">
            <v>1U.04.450.0010</v>
          </cell>
          <cell r="B21395" t="str">
            <v>Messa in quota di chiusini, griglie. Compresi: rimozione del telaio, formazione del nuovo piano di posa, posa del telaio e del coperchio, sigillature perimetrali con malta per ripristini strutturali fibrorinforzata, reoplastica, tixotropica e antiritiro; carico e trasporto macerie ad impianti di stoccaggio, di recupero, sbarramenti e segnaletica. Misurazione luce netta chiusino. Per superfici:</v>
          </cell>
          <cell r="C21395"/>
          <cell r="D21395"/>
        </row>
        <row r="21396">
          <cell r="A21396" t="str">
            <v>1U.04.450.0010.a</v>
          </cell>
          <cell r="B21396" t="str">
            <v>- fino a 0,25 m²</v>
          </cell>
          <cell r="C21396" t="str">
            <v>cad</v>
          </cell>
          <cell r="D21396">
            <v>47.58</v>
          </cell>
        </row>
        <row r="21397">
          <cell r="A21397" t="str">
            <v>1U.04.450.0010.b</v>
          </cell>
          <cell r="B21397" t="str">
            <v>- oltre a 0,25 m²</v>
          </cell>
          <cell r="C21397" t="str">
            <v>cad</v>
          </cell>
          <cell r="D21397">
            <v>106.16</v>
          </cell>
        </row>
        <row r="21398">
          <cell r="A21398" t="str">
            <v>1U.04.450.0020</v>
          </cell>
          <cell r="B21398" t="str">
            <v>Sollevamento del chiusino metallico per ispezione della cameretta, in sede di carreggiata stradale; compresi sbarramenti e segnaletica.</v>
          </cell>
          <cell r="C21398" t="str">
            <v>cad</v>
          </cell>
          <cell r="D21398">
            <v>7.4</v>
          </cell>
        </row>
        <row r="21399">
          <cell r="A21399" t="str">
            <v>1U.04.450.0030</v>
          </cell>
          <cell r="B21399" t="str">
            <v>Fornitura e posa piattina in ferro zincata a caldo, compreso: carico e scarico, trasporto, movimentazione in cantiere ed eventuali lavorazioni di adeguamento sul posto (tagli, piegature, ecc.). Dimensione piattina: 6000 mm x 200 mm x 5 mm. La posa viene effettuata con 10 cm di sormonto tra una piattina e l'altra, il fissaggio al terreno con tondini diam. 10 mm lunghi 50 cm a una distanza di 100 cm uno dall'altro.</v>
          </cell>
          <cell r="C21399" t="str">
            <v>m</v>
          </cell>
          <cell r="D21399">
            <v>39.270000000000003</v>
          </cell>
        </row>
        <row r="21400">
          <cell r="A21400" t="str">
            <v>1U.04.450.0040</v>
          </cell>
          <cell r="B21400" t="str">
            <v>Ripristino in luogo di dissuasori di sosta di qualsiasi tipo, comprensivo di ogni onere per la posa, sigillature perimetrali con malta di cemento, lo sgombero del cantiere, carico e trasporto macerie ad impianti di stoccaggio, di recupero, sbarramenti e segnaletica</v>
          </cell>
          <cell r="C21400" t="str">
            <v>cad</v>
          </cell>
          <cell r="D21400">
            <v>21.68</v>
          </cell>
        </row>
        <row r="21401">
          <cell r="A21401" t="str">
            <v>1U.04.450.0050</v>
          </cell>
          <cell r="B21401" t="str">
            <v>Rimozione temporanea di palo per lampione da giardino da ml. 3,60 per consentire l'esecuzione dei lavori di scavo ed impermeabilizzazione, rimozione del pozzetto e disconnessione della linea elettrica, demolizione del blocco di fondazione, e ripristino a fine lavori</v>
          </cell>
          <cell r="C21401" t="str">
            <v>cad</v>
          </cell>
          <cell r="D21401">
            <v>820.14</v>
          </cell>
        </row>
        <row r="21402">
          <cell r="A21402" t="str">
            <v>1U.04.460</v>
          </cell>
          <cell r="B21402" t="str">
            <v>RIPRISTINI STRADALI DEFINITIVI</v>
          </cell>
          <cell r="C21402"/>
          <cell r="D21402"/>
        </row>
        <row r="21403">
          <cell r="A21403" t="str">
            <v>1U.04.460.0010</v>
          </cell>
          <cell r="B21403" t="str">
            <v>Ripristino stradale definitivo, comprendente tutte le opere necessarie quali scarificazione con fresatura a freddo e trasporto alle discariche autorizzate (esclusi gli oneri di smaltimento), applicazione di un geocomposito con griglia tessuta in poliestere ad alta densità con funzione antirisalita, fornitura e posa in opera di cordolino preformato per la sigillatura dei giunti verticali tra strato di usura della pavimentazione esistente e nuova, fornitura e stesa dello strato di usura in conglomerato bituminoso per uno spessore finito di cm 6 e costipamento con piastra o rullo vibrante; compreso comunque qualsiasi intervento necessario, anche se non descritto, per dare l'opera finita in ogni sua parte.</v>
          </cell>
          <cell r="C21403" t="str">
            <v>m²</v>
          </cell>
          <cell r="D21403">
            <v>53.15</v>
          </cell>
        </row>
        <row r="21404">
          <cell r="A21404" t="str">
            <v>1U.04.500</v>
          </cell>
          <cell r="B21404" t="str">
            <v>PAVIMENTAZIONI COMPLETE</v>
          </cell>
          <cell r="C21404"/>
          <cell r="D21404"/>
        </row>
        <row r="21405">
          <cell r="A21405" t="str">
            <v>1U.04.500.0010</v>
          </cell>
          <cell r="B21405" t="str">
            <v>Fornitura in cantiere e posa su sabbia, di pavimenti in ciotoli di fiume da carreggiata, da cm 6-8 a cm 7-10. Compreso lo scarico e la movimentazione, il letto di sabbia dello spessore soffice di 10 cm, la cernita dei ciotoli, gli adattamenti, la posa a disegno; la battitura, la bagnatura, l'intasamento con sabbia delle connessure.</v>
          </cell>
          <cell r="C21405" t="str">
            <v>m²</v>
          </cell>
          <cell r="D21405">
            <v>85.67</v>
          </cell>
        </row>
        <row r="21406">
          <cell r="A21406" t="str">
            <v>1U.04.500.0020</v>
          </cell>
          <cell r="B21406" t="str">
            <v>Fornitura in cantiere e posa su sabbia e cemento, in zona centrale, di pavimenti in ciotoli di fiume da carreggiata, da cm 6-8 a cm 7-10. Compreso lo scarico e la movimentazione, il letto di sabbia dello spessore soffice di 10 cm con 400 kg/m³ di cemento tipo 32,5 R, la cernita dei ciotoli, gli adattamenti, la posa a disegno; la battitura, la bagnatura, l'intasamento con sabbia delle connessure:</v>
          </cell>
          <cell r="C21406" t="str">
            <v>m²</v>
          </cell>
          <cell r="D21406">
            <v>94.5</v>
          </cell>
        </row>
        <row r="21407">
          <cell r="A21407" t="str">
            <v>1U.05 - SEGNALETICA STRADALE</v>
          </cell>
          <cell r="B21407"/>
          <cell r="C21407"/>
          <cell r="D21407"/>
        </row>
        <row r="21408">
          <cell r="A21408" t="str">
            <v>1U</v>
          </cell>
          <cell r="B21408" t="str">
            <v>OPERE COMPIUTE URBANIZZAZIONE</v>
          </cell>
          <cell r="C21408"/>
          <cell r="D21408"/>
        </row>
        <row r="21409">
          <cell r="A21409" t="str">
            <v>1U.05</v>
          </cell>
          <cell r="B21409" t="str">
            <v>SEGNALETICA STRADALE</v>
          </cell>
          <cell r="C21409"/>
          <cell r="D21409"/>
        </row>
        <row r="21410">
          <cell r="A21410" t="str">
            <v>1U.05.000</v>
          </cell>
          <cell r="B21410" t="str">
            <v>NOTE DI CONSULTAZIONE</v>
          </cell>
          <cell r="C21410"/>
          <cell r="D21410"/>
        </row>
        <row r="21411">
          <cell r="A21411" t="str">
            <v>1U.05.010</v>
          </cell>
          <cell r="B21411" t="str">
            <v>RIMOZIONI - CANCELLATURE</v>
          </cell>
          <cell r="C21411"/>
          <cell r="D21411"/>
        </row>
        <row r="21412">
          <cell r="A21412" t="str">
            <v>1U.05.010.0010</v>
          </cell>
          <cell r="B21412" t="str">
            <v>Cancellatura segnaletica orizzontale esistente mediante asportazione meccanica di qualsiasi tipo del segnale e trasporto dei rifiuti alle discariche autorizzate, esclusi oneri di smaltimento</v>
          </cell>
          <cell r="C21412" t="str">
            <v>m²</v>
          </cell>
          <cell r="D21412">
            <v>6.77</v>
          </cell>
        </row>
        <row r="21413">
          <cell r="A21413" t="str">
            <v>1U.05.010.0030</v>
          </cell>
          <cell r="B21413" t="str">
            <v>Rimozione di sbraccio semaforico, di qualsiasi forma e tipo, da palina semaforica di qualsiasi tipo.</v>
          </cell>
          <cell r="C21413" t="str">
            <v>cad</v>
          </cell>
          <cell r="D21413">
            <v>44.53</v>
          </cell>
        </row>
        <row r="21414">
          <cell r="A21414" t="str">
            <v>1U.05.010.0050</v>
          </cell>
          <cell r="B21414" t="str">
            <v>Rimozione di sostegno da sbraccio semaforico, di qualsiasi forma e tipo.</v>
          </cell>
          <cell r="C21414" t="str">
            <v>cad</v>
          </cell>
          <cell r="D21414">
            <v>38.53</v>
          </cell>
        </row>
        <row r="21415">
          <cell r="A21415" t="str">
            <v>1U.05.010.0070</v>
          </cell>
          <cell r="B21415" t="str">
            <v>Rimozione di complesso costituito da sostegno di qualsiasi tipo (esclusi i portali) e di tutti i segnali e targhe su esso apposti, compreso l'eventuale trasporto nei magazzini comunali, la rimozione del blocco di fondazione e le spese di smaltimento dei materiali di risulta, la sistemazione del vuoto con materiale idoneo, il ripristino della pavimentazione con prodotti di tinta uguale alla superficie circostante:</v>
          </cell>
          <cell r="C21415" t="str">
            <v>cad</v>
          </cell>
          <cell r="D21415">
            <v>49.73</v>
          </cell>
        </row>
        <row r="21416">
          <cell r="A21416" t="str">
            <v>1U.05.010.0090</v>
          </cell>
          <cell r="B21416" t="str">
            <v>Asportazione di portale di qualsiasi tipo e dimensione compreso il trasporto al magazzino comunale.</v>
          </cell>
          <cell r="C21416" t="str">
            <v>cad</v>
          </cell>
          <cell r="D21416">
            <v>2954.25</v>
          </cell>
        </row>
        <row r="21417">
          <cell r="A21417" t="str">
            <v>1U.05.010.0110</v>
          </cell>
          <cell r="B21417" t="str">
            <v>Rimozione di segnali e targhe di qualsiasi tipo e misura su portale da lasciare in sito.</v>
          </cell>
          <cell r="C21417" t="str">
            <v>cad</v>
          </cell>
          <cell r="D21417">
            <v>213.75</v>
          </cell>
        </row>
        <row r="21418">
          <cell r="A21418" t="str">
            <v>1U.05.010.0130</v>
          </cell>
          <cell r="B21418" t="str">
            <v>Rimozione di segnali, targhe e specchi parabolici di qualsiasi tipo e dimensione</v>
          </cell>
          <cell r="C21418" t="str">
            <v>cad</v>
          </cell>
          <cell r="D21418">
            <v>11.83</v>
          </cell>
        </row>
        <row r="21419">
          <cell r="A21419" t="str">
            <v>1U.05.010.0150</v>
          </cell>
          <cell r="B21419" t="str">
            <v>Rimozione di delineatori di corsia, comprensivi di ogni onere per fornire l'opera eseguita a regola d'arte, e di trasporto ai magazzini comunali o alle discariche autorizzate.</v>
          </cell>
          <cell r="C21419" t="str">
            <v>m</v>
          </cell>
          <cell r="D21419">
            <v>21.86</v>
          </cell>
        </row>
        <row r="21420">
          <cell r="A21420" t="str">
            <v>1U.05.010.0200</v>
          </cell>
          <cell r="B21420" t="str">
            <v>Rimozione di dossi artificiali comprese le opere per la rimozione dei tasselli di fissaggio, sigillatura dei fori con prodotti idonei di ogni onere per fornire l'opera eseguita a regola d'arte, compreso il trasporto ai magazzini comunali o alle discariche autorizzate.</v>
          </cell>
          <cell r="C21420" t="str">
            <v>m</v>
          </cell>
          <cell r="D21420">
            <v>22.51</v>
          </cell>
        </row>
        <row r="21421">
          <cell r="A21421" t="str">
            <v>1U.05.010.0210</v>
          </cell>
          <cell r="B21421" t="str">
            <v>Rimozione di serpentone stradale di qualsiasi natura, compreso carico e trasporto dei manufatti riutilizzabili ai depositi comunali, ripristini delle pavimentazioni, movimentazione carico e trasporto delle macerie a discarica e/o a stoccaggio; opere di protezione e segnaletica. In orario normale:</v>
          </cell>
          <cell r="C21421" t="str">
            <v>m</v>
          </cell>
          <cell r="D21421">
            <v>12.45</v>
          </cell>
        </row>
        <row r="21422">
          <cell r="A21422" t="str">
            <v>1U.05.010.0250</v>
          </cell>
          <cell r="B21422" t="str">
            <v>Rimozione di cartello con diciture "passo carraio" o " divieto di sosta" non regolamentare, di qualsiasi forma. dimensione e materiale; fissato su qualsiasi tipo di supporto e indipendentemente dal tipo di ancoraggio, anche ad altezza che renda necessario l'uso di scala, compresa la riconsegna al magazzino comunale indicato.</v>
          </cell>
          <cell r="C21422" t="str">
            <v>cad</v>
          </cell>
          <cell r="D21422">
            <v>1.84</v>
          </cell>
        </row>
        <row r="21423">
          <cell r="A21423" t="str">
            <v>1U.05.020</v>
          </cell>
          <cell r="B21423" t="str">
            <v>COPERTURA TEMPORANEA DI SEGNALETICA STRADALE</v>
          </cell>
          <cell r="C21423"/>
          <cell r="D21423"/>
        </row>
        <row r="21424">
          <cell r="A21424" t="str">
            <v>1U.05.020.0010</v>
          </cell>
          <cell r="B21424" t="str">
            <v>Fornitura e posa in opera di nastro autoadesivo per la copertura temporanea di segnali stradali, colore arancio/nero, larghezza mm 100, con elevata resistenza ai raggi UV ed agli agenti atmosferici per un periodo non inferiore a 90 giorni. Compreso ogni onere per dare l'opera compiuta a regola d'arte. Per lavorazione eseguita:</v>
          </cell>
          <cell r="C21424"/>
          <cell r="D21424"/>
        </row>
        <row r="21425">
          <cell r="A21425" t="str">
            <v>1U.05.020.0010.a</v>
          </cell>
          <cell r="B21425" t="str">
            <v>- contestualmente alla posa della segnaletica</v>
          </cell>
          <cell r="C21425" t="str">
            <v>m</v>
          </cell>
          <cell r="D21425">
            <v>3.38</v>
          </cell>
        </row>
        <row r="21426">
          <cell r="A21426" t="str">
            <v>1U.05.020.0010.b</v>
          </cell>
          <cell r="B21426" t="str">
            <v>- su segnaletica posta ad un altezza fino a 4,00 m</v>
          </cell>
          <cell r="C21426" t="str">
            <v>m</v>
          </cell>
          <cell r="D21426">
            <v>3.62</v>
          </cell>
        </row>
        <row r="21427">
          <cell r="A21427" t="str">
            <v>1U.05.020.0010.c</v>
          </cell>
          <cell r="B21427" t="str">
            <v>- su segnaletica posta ad un altezza oltre i 4,00 m</v>
          </cell>
          <cell r="C21427" t="str">
            <v>m</v>
          </cell>
          <cell r="D21427">
            <v>4.96</v>
          </cell>
        </row>
        <row r="21428">
          <cell r="A21428" t="str">
            <v>1U.05.020.0020</v>
          </cell>
          <cell r="B21428" t="str">
            <v>Fornitura e posa in opera di tessuto spalmato pvc, particolarmente resistente agli agenti atmosferici e con un peso non inferiore a 325 g/m², per la copertura temporanea di segnali stradali. Il tessuto verrà calzato sopra il segnale e opportunamente fissato. Compreso ogni onere per dare l'opera compiuta a regola d'arte. Misurazione della superficie su una faccia sola del cartello. Misura minima dell'impianto segnaletico 1,00 m². Per lavorazione eseguita:</v>
          </cell>
          <cell r="C21428"/>
          <cell r="D21428"/>
        </row>
        <row r="21429">
          <cell r="A21429" t="str">
            <v>1U.05.020.0020.a</v>
          </cell>
          <cell r="B21429" t="str">
            <v>- su segnaletica posta ad un altezza fino a 4,00 m</v>
          </cell>
          <cell r="C21429" t="str">
            <v>m²</v>
          </cell>
          <cell r="D21429">
            <v>4.8099999999999996</v>
          </cell>
        </row>
        <row r="21430">
          <cell r="A21430" t="str">
            <v>1U.05.020.0020.b</v>
          </cell>
          <cell r="B21430" t="str">
            <v>- su segnaletica posta ad un altezza oltre i 4,00 m</v>
          </cell>
          <cell r="C21430" t="str">
            <v>m²</v>
          </cell>
          <cell r="D21430">
            <v>6.82</v>
          </cell>
        </row>
        <row r="21431">
          <cell r="A21431" t="str">
            <v>1U.05.020.0030</v>
          </cell>
          <cell r="B21431" t="str">
            <v>Rimozione di copertura temporanea di segnali stradali di qualsiasi tipo, compreso ogni onere per dare l'opera compiuta a regola d'arte ed il trasporto dei materiali a discarica autorizzata. Misurazione della superficie su una faccia sola del cartello. Per rimozione:</v>
          </cell>
          <cell r="C21431"/>
          <cell r="D21431"/>
        </row>
        <row r="21432">
          <cell r="A21432" t="str">
            <v>1U.05.020.0030.a</v>
          </cell>
          <cell r="B21432" t="str">
            <v>- telo su segnaletica posta ad un altezza fino a 4,00 m</v>
          </cell>
          <cell r="C21432" t="str">
            <v>m²</v>
          </cell>
          <cell r="D21432">
            <v>2.41</v>
          </cell>
        </row>
        <row r="21433">
          <cell r="A21433" t="str">
            <v>1U.05.020.0030.b</v>
          </cell>
          <cell r="B21433" t="str">
            <v>- telo su segnaletica posta ad un altezza oltre i 4,00 m</v>
          </cell>
          <cell r="C21433" t="str">
            <v>m²</v>
          </cell>
          <cell r="D21433">
            <v>4.41</v>
          </cell>
        </row>
        <row r="21434">
          <cell r="A21434" t="str">
            <v>1U.05.020.0030.c</v>
          </cell>
          <cell r="B21434" t="str">
            <v>- nastro su segnaletica posta ad un altezza fino a 4,00 m</v>
          </cell>
          <cell r="C21434" t="str">
            <v>m</v>
          </cell>
          <cell r="D21434">
            <v>1.01</v>
          </cell>
        </row>
        <row r="21435">
          <cell r="A21435" t="str">
            <v>1U.05.020.0030.d</v>
          </cell>
          <cell r="B21435" t="str">
            <v>- nastro su segnaletica posta ad un altezza oltre i 4,00 m</v>
          </cell>
          <cell r="C21435" t="str">
            <v>m</v>
          </cell>
          <cell r="D21435">
            <v>1.84</v>
          </cell>
        </row>
        <row r="21436">
          <cell r="A21436" t="str">
            <v>1U.05.050</v>
          </cell>
          <cell r="B21436" t="str">
            <v>DELIMITAZIONE DI CANTIERI STRADALI IN CASO DI FRAMMENTAZIONE DELLE AREE D'INTERVENTO</v>
          </cell>
          <cell r="C21436"/>
          <cell r="D21436"/>
        </row>
        <row r="21437">
          <cell r="A21437" t="str">
            <v>1U.05.050.0050</v>
          </cell>
          <cell r="B21437" t="str">
            <v>Carico, trasporto, scarico e posizionamento di transenne metalliche o di sbarramenti stradali in tubolari metallici forniti dall'Amministrazione.</v>
          </cell>
          <cell r="C21437"/>
          <cell r="D21437"/>
        </row>
        <row r="21438">
          <cell r="A21438" t="str">
            <v>1U.05.050.0050.a</v>
          </cell>
          <cell r="B21438" t="str">
            <v>- interventi ordinati con almeno 24 ore di preavviso ed eseguiti in qualsiasi orario o giorno</v>
          </cell>
          <cell r="C21438" t="str">
            <v>m</v>
          </cell>
          <cell r="D21438">
            <v>2.61</v>
          </cell>
        </row>
        <row r="21439">
          <cell r="A21439" t="str">
            <v>1U.05.050.0050.b</v>
          </cell>
          <cell r="B21439" t="str">
            <v>- interventi ordinati con meno di 24 ore di preavviso ed eseguiti in qualsiasi orario o giorno</v>
          </cell>
          <cell r="C21439" t="str">
            <v>m</v>
          </cell>
          <cell r="D21439">
            <v>5.21</v>
          </cell>
        </row>
        <row r="21440">
          <cell r="A21440" t="str">
            <v>1U.05.050.0060</v>
          </cell>
          <cell r="B21440" t="str">
            <v>Movimentazione e assistenza in luogo di transenne metalliche o di sbarramenti metallici in tubolari metallici, precedentemente posizionati in qualsiasi località indicata dalla D.L.</v>
          </cell>
          <cell r="C21440" t="str">
            <v>m</v>
          </cell>
          <cell r="D21440">
            <v>2.92</v>
          </cell>
        </row>
        <row r="21441">
          <cell r="A21441" t="str">
            <v>1U.05.100</v>
          </cell>
          <cell r="B21441" t="str">
            <v>SEGNALETICA ORIZZONTALE</v>
          </cell>
          <cell r="C21441"/>
          <cell r="D21441"/>
        </row>
        <row r="21442">
          <cell r="A21442" t="str">
            <v>1U.05.100.0010</v>
          </cell>
          <cell r="B21442" t="str">
            <v>Segnaletica orizzontale, eseguita con pittura spartitraffico fornita dall'impresa, del tipo premiscelata, rifrangente, antisdrucciolevole, nei colori previsti dal Regolamento d'attuazione del Codice della Strada, compreso ogni onere per attrezzature e pulizia delle zone di impianto</v>
          </cell>
          <cell r="C21442" t="str">
            <v>m²</v>
          </cell>
          <cell r="D21442">
            <v>6.52</v>
          </cell>
        </row>
        <row r="21443">
          <cell r="A21443" t="str">
            <v>1U.05.100.0020</v>
          </cell>
          <cell r="B21443" t="str">
            <v>Segnaletica orizzontale eseguita con prodotti permanenti forniti dall'impresa, rifrangenti, antisdrucciolevoli, dotata di elementi in rilievo che producono un effetto sonoro o vibrazione sul veicolo, compreso ogni onere per attrezzature e pulizia delle zone di impianto</v>
          </cell>
          <cell r="C21443" t="str">
            <v>m²</v>
          </cell>
          <cell r="D21443">
            <v>27.86</v>
          </cell>
        </row>
        <row r="21444">
          <cell r="A21444" t="str">
            <v>1U.05.100.0030</v>
          </cell>
          <cell r="B21444" t="str">
            <v>Segnaletica orizzontale, eseguita con prodotti permanenti di qualsiasi tipo forniti dall'impresa, rifrangenti, antisdrucciolevoli, nei colori previsti dal Regolamento d'attuazione del Codice della Strada, compreso ogni onere per attrezzature, pulizia delle zone di impianto, con garanzia di perfetta efficienza per anni tre</v>
          </cell>
          <cell r="C21444" t="str">
            <v>m²</v>
          </cell>
          <cell r="D21444">
            <v>22.21</v>
          </cell>
        </row>
        <row r="21445">
          <cell r="A21445" t="str">
            <v>1U.05.150</v>
          </cell>
          <cell r="B21445" t="str">
            <v>SEGNALETICA VERTICALE</v>
          </cell>
          <cell r="C21445"/>
          <cell r="D21445"/>
        </row>
        <row r="21446">
          <cell r="A21446" t="str">
            <v>1U.05.150.0010</v>
          </cell>
          <cell r="B21446" t="str">
            <v>Segnale di qualsiasi forma e dimensione con supporto in alluminio estruso; in opera, compresi elementi di fissaggio al sostegno:</v>
          </cell>
          <cell r="C21446"/>
          <cell r="D21446"/>
        </row>
        <row r="21447">
          <cell r="A21447" t="str">
            <v>1U.05.150.0010.a</v>
          </cell>
          <cell r="B21447" t="str">
            <v>- in pellicola di classe 1</v>
          </cell>
          <cell r="C21447" t="str">
            <v>m²</v>
          </cell>
          <cell r="D21447">
            <v>214.37</v>
          </cell>
        </row>
        <row r="21448">
          <cell r="A21448" t="str">
            <v>1U.05.150.0010.b</v>
          </cell>
          <cell r="B21448" t="str">
            <v>- in pellicola di classe 2</v>
          </cell>
          <cell r="C21448" t="str">
            <v>m²</v>
          </cell>
          <cell r="D21448">
            <v>247.52</v>
          </cell>
        </row>
        <row r="21449">
          <cell r="A21449" t="str">
            <v>1U.05.150.0050</v>
          </cell>
          <cell r="B21449" t="str">
            <v>Segnale di qualsiasi forma e dimensione con supporto in alluminio scatolato spess. 2,5 mm; in opera compreso elementi di fissaggio al sostegno:</v>
          </cell>
          <cell r="C21449"/>
          <cell r="D21449"/>
        </row>
        <row r="21450">
          <cell r="A21450" t="str">
            <v>1U.05.150.0050.a</v>
          </cell>
          <cell r="B21450" t="str">
            <v>- in pellicola di classe 1</v>
          </cell>
          <cell r="C21450" t="str">
            <v>m²</v>
          </cell>
          <cell r="D21450">
            <v>203.75</v>
          </cell>
        </row>
        <row r="21451">
          <cell r="A21451" t="str">
            <v>1U.05.150.0050.b</v>
          </cell>
          <cell r="B21451" t="str">
            <v>- in pellicola di classe 2</v>
          </cell>
          <cell r="C21451" t="str">
            <v>m²</v>
          </cell>
          <cell r="D21451">
            <v>242.22</v>
          </cell>
        </row>
        <row r="21452">
          <cell r="A21452" t="str">
            <v>1U.05.180</v>
          </cell>
          <cell r="B21452" t="str">
            <v>SEGNALETICA ELETTRONICA A LED</v>
          </cell>
          <cell r="C21452"/>
          <cell r="D21452"/>
        </row>
        <row r="21453">
          <cell r="A21453" t="str">
            <v>1U.05.180.0010</v>
          </cell>
          <cell r="B21453" t="str">
            <v>Misuratore di velocità a sensore radar interno, con display luminoso a 3 caratteri numerici. Adatto per applicazioni fisse o provvisorie, con pannello frontale in alluminio 25/10 di mm 960x650x220, con pellicola in classe 2 ad alta rifrangenza colore giallo. Dotato di software con memoria non inferiore ad 1 MB per la registrazione dei dati. funzionamento con batteria ricaricabile a 12 V. Completo di sostegno pieghevole in acciaio zincato e di palo da 60 mm e lunghezza 1,5 m; in opera</v>
          </cell>
          <cell r="C21453" t="str">
            <v>cad</v>
          </cell>
          <cell r="D21453">
            <v>6382.41</v>
          </cell>
        </row>
        <row r="21454">
          <cell r="A21454" t="str">
            <v>1U.05.180.0030</v>
          </cell>
          <cell r="B21454" t="str">
            <v>Misuratore di velocità a sensore radar interno. Pannello frontale in alluminio IP 54, con visualizzatore Led a 2 o 3 cifre, altezza 280 mm a due colori. Dotato di software per la registrazione dei dati con scheda di memoria di 32 MB. Funzionamento con batteria ricaricabile a 12 V, e accumulatore di riserva, o collegamento alla linea o a pannello solare. Completo di sostegno pieghevole in acciaio zincato e di palo da 60 mm e lunghezza 1,5 m.; in opera</v>
          </cell>
          <cell r="C21454"/>
          <cell r="D21454"/>
        </row>
        <row r="21455">
          <cell r="A21455" t="str">
            <v>1U.05.180.0030.a</v>
          </cell>
          <cell r="B21455" t="str">
            <v>- con display luminoso a 2 caratteri numerici, rilevazione velocità da 5 a 99 km/h, dimensione contenitore mm 580x750x120</v>
          </cell>
          <cell r="C21455" t="str">
            <v>cad</v>
          </cell>
          <cell r="D21455">
            <v>9353.64</v>
          </cell>
        </row>
        <row r="21456">
          <cell r="A21456" t="str">
            <v>1U.05.180.0030.b</v>
          </cell>
          <cell r="B21456" t="str">
            <v>- con display luminoso a 3 caratteri numerici, rilevazione velocità da 5 a 250 km/h, dimensione contenitore mm 580x950x120</v>
          </cell>
          <cell r="C21456" t="str">
            <v>cad</v>
          </cell>
          <cell r="D21456">
            <v>10162.77</v>
          </cell>
        </row>
        <row r="21457">
          <cell r="A21457" t="str">
            <v>1U.05.180.0050</v>
          </cell>
          <cell r="B21457" t="str">
            <v>Impianto sequenziale a led composto da 5 proiettori in polietilene alta densità con ottica costituita da 45 chip Led con potenza totale di 2000 Lux, con lente in policarbonato colore giallo. Ogni proiettore è dotato di scheda elettronica per la gestione, di cavo precablato da 20 m. e di adattatore per il fissaggio ai delineatori in pvc; delineatori in polietilene flessibile colore nero. Dimensione proiettori mm 800x400x120, peso 28 kg, dotati di due maniglie per il trasporto. Per impianto composto da 5 proiettori:</v>
          </cell>
          <cell r="C21457"/>
          <cell r="D21457"/>
        </row>
        <row r="21458">
          <cell r="A21458" t="str">
            <v>1U.05.180.0050.a</v>
          </cell>
          <cell r="B21458" t="str">
            <v>- funzionamento a 12 V</v>
          </cell>
          <cell r="C21458" t="str">
            <v>cad</v>
          </cell>
          <cell r="D21458">
            <v>2137.7800000000002</v>
          </cell>
        </row>
        <row r="21459">
          <cell r="A21459" t="str">
            <v>1U.05.180.0050.b</v>
          </cell>
          <cell r="B21459" t="str">
            <v>- funzionamento a 12/230 V</v>
          </cell>
          <cell r="C21459" t="str">
            <v>cad</v>
          </cell>
          <cell r="D21459">
            <v>2482.66</v>
          </cell>
        </row>
        <row r="21460">
          <cell r="A21460" t="str">
            <v>1U.05.180.0100</v>
          </cell>
          <cell r="B21460" t="str">
            <v>Cartelli in alluminio estruso spessore 80 mm, con finitura in pellicola rifrangente classe 2, con perimetro della figura formato da un numero variabile (da 26 a 52 circa) di Led con potenza di 10.5 lux ciascuno. Alimentazione a 12 volt in corrente continua, con pannelli fotovoltaici o con riduttore di tensione 230 VAC/12VDC. La gestione e l'accumulatore sono alloggiati in armadio stagno in vetroresina IP65, l'accensione è automatica; completo di staffe di ancoraggio, nei tipi::</v>
          </cell>
          <cell r="C21460"/>
          <cell r="D21460"/>
        </row>
        <row r="21461">
          <cell r="A21461" t="str">
            <v>1U.05.180.0100.a</v>
          </cell>
          <cell r="B21461" t="str">
            <v>- triangolari lato 90 cm e quadrati 60x60 cm, a 12 V</v>
          </cell>
          <cell r="C21461" t="str">
            <v>m²</v>
          </cell>
          <cell r="D21461">
            <v>2535.7199999999998</v>
          </cell>
        </row>
        <row r="21462">
          <cell r="A21462" t="str">
            <v>1U.05.180.0100.b</v>
          </cell>
          <cell r="B21462" t="str">
            <v>- a disco Ø 90 cm e quadrati 90x90 cm, a 12 V</v>
          </cell>
          <cell r="C21462" t="str">
            <v>m²</v>
          </cell>
          <cell r="D21462">
            <v>1739.85</v>
          </cell>
        </row>
        <row r="21463">
          <cell r="A21463" t="str">
            <v>1U.05.180.0100.c</v>
          </cell>
          <cell r="B21463" t="str">
            <v>- a disco Ø 60 cm, a 12 V</v>
          </cell>
          <cell r="C21463" t="str">
            <v>m²</v>
          </cell>
          <cell r="D21463">
            <v>2880.59</v>
          </cell>
        </row>
        <row r="21464">
          <cell r="A21464" t="str">
            <v>1U.05.180.0100.d</v>
          </cell>
          <cell r="B21464" t="str">
            <v>- maggior costo per riduttore di tensione da 230 a 12 V</v>
          </cell>
          <cell r="C21464" t="str">
            <v>cad</v>
          </cell>
          <cell r="D21464">
            <v>320.55</v>
          </cell>
        </row>
        <row r="21465">
          <cell r="A21465" t="str">
            <v>1U.05.180.0150</v>
          </cell>
          <cell r="B21465" t="str">
            <v>Impianto fotovoltaico per la produzione di energia elettrica con pannello solare a cellule di silicio monocristallino ad alta efficienza. Dotato di regolatore di carica con circuito salva batterie, ripristino uso batterie e protezione dai sovraccarichi; batteria a tampone di potenza adeguata al modello, accensione automatica o manuale; completo di quadro in vetroresina IP 65 e staffe di montaggio; in opera:</v>
          </cell>
          <cell r="C21465"/>
          <cell r="D21465"/>
        </row>
        <row r="21466">
          <cell r="A21466" t="str">
            <v>1U.05.180.0150.a</v>
          </cell>
          <cell r="B21466" t="str">
            <v>- impianto da 55 W</v>
          </cell>
          <cell r="C21466" t="str">
            <v>cad</v>
          </cell>
          <cell r="D21466">
            <v>2336.7399999999998</v>
          </cell>
        </row>
        <row r="21467">
          <cell r="A21467" t="str">
            <v>1U.05.180.0150.b</v>
          </cell>
          <cell r="B21467" t="str">
            <v>- impianto da 110 W</v>
          </cell>
          <cell r="C21467" t="str">
            <v>cad</v>
          </cell>
          <cell r="D21467">
            <v>1739.85</v>
          </cell>
        </row>
        <row r="21468">
          <cell r="A21468" t="str">
            <v>1U.05.180.0170</v>
          </cell>
          <cell r="B21468" t="str">
            <v>Impianto di alimentazione solare con potenza 5-10 watt, con pannello solare a cellule silicee pluricristalline a 12 volts in corrente continua. Dotato di scheda elettronica per caricamento energia, lampeggio ed accensione crepuscolar. Accumulatore ermetico da 27 Ah. Completo di contenitore in plastica, supporti in acciaio inox per fissaggio al sostegno, sostegno tubolare zincato diam. 60 o 90 mm, altezza 4.50 m; in opera:</v>
          </cell>
          <cell r="C21468" t="str">
            <v>cad</v>
          </cell>
          <cell r="D21468">
            <v>1514.36</v>
          </cell>
        </row>
        <row r="21469">
          <cell r="A21469" t="str">
            <v>1U.05.200</v>
          </cell>
          <cell r="B21469" t="str">
            <v>RALLENTATORI IN OPERA</v>
          </cell>
          <cell r="C21469"/>
          <cell r="D21469"/>
        </row>
        <row r="21470">
          <cell r="A21470" t="str">
            <v>1U.05.200.0010</v>
          </cell>
          <cell r="B21470" t="str">
            <v>Dossi artificiali costituiti da elementi in rilievo prefabbricati a profilo convesso, modulari, in gomma o in materiale plastico, colorati con zebrature gialle e nere di uguale larghezza e parallele alla direzione di marcia. I moduli, facilmente rimovibili in caso di necessità, saranno completi di ancoraggi alla pavimentazione tali da impedire spostamenti o distacchi dei singoli elementi o di parte di essi; in opera</v>
          </cell>
          <cell r="C21470"/>
          <cell r="D21470"/>
        </row>
        <row r="21471">
          <cell r="A21471" t="str">
            <v>1U.05.200.0010.a</v>
          </cell>
          <cell r="B21471" t="str">
            <v>- modulo di lunghezza 60 cm minimo, nella direzione di marcia, per metro lineare di larghezza, spessore minimo 3 cm</v>
          </cell>
          <cell r="C21471" t="str">
            <v>m</v>
          </cell>
          <cell r="D21471">
            <v>150.54</v>
          </cell>
        </row>
        <row r="21472">
          <cell r="A21472" t="str">
            <v>1U.05.200.0010.b</v>
          </cell>
          <cell r="B21472" t="str">
            <v>- modulo di lunghezza 90 cm minimo, nella direzione di marcia, per metro lineare di larghezza, spessore minimo 5 cm</v>
          </cell>
          <cell r="C21472" t="str">
            <v>m</v>
          </cell>
          <cell r="D21472">
            <v>210.61</v>
          </cell>
        </row>
        <row r="21473">
          <cell r="A21473" t="str">
            <v>1U.05.200.0010.c</v>
          </cell>
          <cell r="B21473" t="str">
            <v>- modulo di lunghezza 120 cm minimo, nella direzione di marcia, per metro lineare di larghezza, spessore minimo 7 cm</v>
          </cell>
          <cell r="C21473" t="str">
            <v>m</v>
          </cell>
          <cell r="D21473">
            <v>350.58</v>
          </cell>
        </row>
        <row r="21474">
          <cell r="A21474" t="str">
            <v>1U.05.210</v>
          </cell>
          <cell r="B21474" t="str">
            <v>DELINEATORI IN OPERA</v>
          </cell>
          <cell r="C21474"/>
          <cell r="D21474"/>
        </row>
        <row r="21475">
          <cell r="A21475" t="str">
            <v>1U.05.210.0010</v>
          </cell>
          <cell r="B21475" t="str">
            <v>Cordoli delineatori di corsia in materiale plastico o gomma di colore giallo, comrpensivi di solido sistema di fissaggio alla pavimentazione tale da impedire lo spostamento e il distacco per effetto delle sollecitazioni derivanti dal traffico. La larghezza sarà compresa fra i 1 5 e i 30 cm, l'altezza tra i 3 e 10 cm, con un profilo tale da consentire il sormonto in caso di necessità. I cordoli saranno inoltre completi di delineatore rifrangente di corsia, di attacchi per i medesimi e di quant'altro necessario per la messa in opera a regola d'arte del manufatto, compresa perforazione per elementi di fissaggio; in opera</v>
          </cell>
          <cell r="C21475" t="str">
            <v>m</v>
          </cell>
          <cell r="D21475">
            <v>167</v>
          </cell>
        </row>
        <row r="21476">
          <cell r="A21476" t="str">
            <v>1U.05.220</v>
          </cell>
          <cell r="B21476" t="str">
            <v>SOSTEGNI E SBRACCI IN OPERA</v>
          </cell>
          <cell r="C21476"/>
          <cell r="D21476"/>
        </row>
        <row r="21477">
          <cell r="A21477" t="str">
            <v>1U.05.220.0010</v>
          </cell>
          <cell r="B21477" t="str">
            <v>Fornitura e posa in opera di pali di sostegno in acciaio zincato completi di tappo in resina, di qualsiasi altezza fino a 4,50 m., compreso la formazione dello scavo per la fondazione, la fornitura ed il getto del calcestruzzo, la posa del palo, il ripristino della zona interessata e la pulizia ed allontanamento di tutti i materiali di risulta:</v>
          </cell>
          <cell r="C21477"/>
          <cell r="D21477"/>
        </row>
        <row r="21478">
          <cell r="A21478" t="str">
            <v>1U.05.220.0010.a</v>
          </cell>
          <cell r="B21478" t="str">
            <v>- palo antirotazione diametro 48 mm</v>
          </cell>
          <cell r="C21478" t="str">
            <v>cad</v>
          </cell>
          <cell r="D21478">
            <v>88.53</v>
          </cell>
        </row>
        <row r="21479">
          <cell r="A21479" t="str">
            <v>1U.05.220.0010.b</v>
          </cell>
          <cell r="B21479" t="str">
            <v>- palo antirotazione diametro 60 mm</v>
          </cell>
          <cell r="C21479" t="str">
            <v>cad</v>
          </cell>
          <cell r="D21479">
            <v>91.11</v>
          </cell>
        </row>
        <row r="21480">
          <cell r="A21480" t="str">
            <v>1U.05.220.0010.c</v>
          </cell>
          <cell r="B21480" t="str">
            <v>- palo diametro 90 mm</v>
          </cell>
          <cell r="C21480" t="str">
            <v>cad</v>
          </cell>
          <cell r="D21480">
            <v>119.41</v>
          </cell>
        </row>
        <row r="21481">
          <cell r="A21481" t="str">
            <v>1U.05.220.0020</v>
          </cell>
          <cell r="B21481" t="str">
            <v>Fornitura e posa in opera di pali in acciaio zincato completi di tappo in resina, compresa la formazione dello scavo di fondazione, la fornitura ed il getto di calcestruzzo, la posa del palo, il ripristino della zona interessata alla posa, la pulizia e l'allontanamento dei materiali di risulta, per pali di altezza superiore a 4,51 m da contabilizzare a m., misurazione fuori terra del palo:</v>
          </cell>
          <cell r="C21481"/>
          <cell r="D21481"/>
        </row>
        <row r="21482">
          <cell r="A21482" t="str">
            <v>1U.05.220.0020.a</v>
          </cell>
          <cell r="B21482" t="str">
            <v>- palo antirotazione diametro 48 mm</v>
          </cell>
          <cell r="C21482" t="str">
            <v>m</v>
          </cell>
          <cell r="D21482">
            <v>23.35</v>
          </cell>
        </row>
        <row r="21483">
          <cell r="A21483" t="str">
            <v>1U.05.220.0020.b</v>
          </cell>
          <cell r="B21483" t="str">
            <v>- palo antirotazione diametro 60 mm</v>
          </cell>
          <cell r="C21483" t="str">
            <v>m</v>
          </cell>
          <cell r="D21483">
            <v>24.13</v>
          </cell>
        </row>
        <row r="21484">
          <cell r="A21484" t="str">
            <v>1U.05.220.0020.c</v>
          </cell>
          <cell r="B21484" t="str">
            <v>- palo liscio diametro 90 mm</v>
          </cell>
          <cell r="C21484" t="str">
            <v>m</v>
          </cell>
          <cell r="D21484">
            <v>29.02</v>
          </cell>
        </row>
        <row r="21485">
          <cell r="A21485" t="str">
            <v>1U.05.220.0050</v>
          </cell>
          <cell r="B21485" t="str">
            <v>Sbraccio semaforico, in acciaio zincato, completo di staffe e di elementi di fissaggio, di qualsiasi forma e tipo; in opera</v>
          </cell>
          <cell r="C21485" t="str">
            <v>kg</v>
          </cell>
          <cell r="D21485">
            <v>7.48</v>
          </cell>
        </row>
        <row r="21486">
          <cell r="A21486" t="str">
            <v>1U.05.250</v>
          </cell>
          <cell r="B21486" t="str">
            <v>ACCESSORI VARI IN OPERA</v>
          </cell>
          <cell r="C21486"/>
          <cell r="D21486"/>
        </row>
        <row r="21487">
          <cell r="A21487" t="str">
            <v>1U.05.250.0010</v>
          </cell>
          <cell r="B21487" t="str">
            <v>Retroriflettori catadiottrici da pavimentazione, in materiale plastico, di tipo omologato o autorizzato dal Min, dei LL.PP., con corpo e riflettori in qualsiasi colore previsto dal codice della strada, comprensivo di elementi o collanti di fissaggio: in opera</v>
          </cell>
          <cell r="C21487" t="str">
            <v>cad</v>
          </cell>
          <cell r="D21487">
            <v>18.920000000000002</v>
          </cell>
        </row>
        <row r="21488">
          <cell r="A21488" t="str">
            <v>1U.05.250.0020</v>
          </cell>
          <cell r="B21488" t="str">
            <v>Specchio stradale circolare convesso completo di attacchi a snodo in acciaio zincato per l'orientamento dello stesso, su supporto in materiale infrangibile, completo di bulloni, rondelle in acciaio inox e quant'altro necessario per l'esecuzione del manufatto a regola d'arte. La superficie riflettente dovrà essere tale da garantire la sicurezza di eventuali passanti in caso di urto accidentali e la durata nel tempo delle proprie caratteristiche.</v>
          </cell>
          <cell r="C21488"/>
          <cell r="D21488"/>
        </row>
        <row r="21489">
          <cell r="A21489" t="str">
            <v>1U.05.250.0020.a</v>
          </cell>
          <cell r="B21489" t="str">
            <v>- diametro 60 cm</v>
          </cell>
          <cell r="C21489" t="str">
            <v>cad</v>
          </cell>
          <cell r="D21489">
            <v>117.72</v>
          </cell>
        </row>
        <row r="21490">
          <cell r="A21490" t="str">
            <v>1U.05.250.0020.b</v>
          </cell>
          <cell r="B21490" t="str">
            <v>- diametro 90 cm</v>
          </cell>
          <cell r="C21490" t="str">
            <v>cad</v>
          </cell>
          <cell r="D21490">
            <v>153.32</v>
          </cell>
        </row>
        <row r="21491">
          <cell r="A21491" t="str">
            <v>1U.05.250.0050</v>
          </cell>
          <cell r="B21491" t="str">
            <v>Fornitura e posa in opera, per ogni singola posa e su qualsiasi supporto, anche cancelli e cancellate, con i sistemi più idonei per ogni caso (viti, dadi, bulloni, staffette, ecc.) e che comunque garantiscano la visibilità e stabilità della segnalazione, di cartello in alluminio dim. 60x40 cm, spess. 10/10, con spigoli arrotondati, con l'indicazione "Comune di .......... Passo Carrabile N. Aut. .........." ed il simbolo divieto di sosta, nonchè ogni altra opportuna indicazione prevista dai regolamentie norme tecniche vigenti.</v>
          </cell>
          <cell r="C21491" t="str">
            <v>cad</v>
          </cell>
          <cell r="D21491">
            <v>33.04</v>
          </cell>
        </row>
        <row r="21492">
          <cell r="A21492" t="str">
            <v>1U.05.310</v>
          </cell>
          <cell r="B21492" t="str">
            <v>SOLA POSA SEGNALI</v>
          </cell>
          <cell r="C21492"/>
          <cell r="D21492"/>
        </row>
        <row r="21493">
          <cell r="A21493" t="str">
            <v>1U.05.310.0010</v>
          </cell>
          <cell r="B21493" t="str">
            <v>Posa in opera di segnali e targhe di qualsiasi superficie e dimensione, su portale, compreso ogni onere per dare il lavoro compiuto a regola d'arte:</v>
          </cell>
          <cell r="C21493" t="str">
            <v>cad</v>
          </cell>
          <cell r="D21493">
            <v>213.75</v>
          </cell>
        </row>
        <row r="21494">
          <cell r="A21494" t="str">
            <v>1U.05.310.0020</v>
          </cell>
          <cell r="B21494" t="str">
            <v>Posa in opera di segnali e targhe di qualsiasi superficie e dimensione, su sostegno diverso dal portale, compreso ogni onere per dare il lavoro compiuto a regola d'arte:</v>
          </cell>
          <cell r="C21494" t="str">
            <v>cad</v>
          </cell>
          <cell r="D21494">
            <v>27.54</v>
          </cell>
        </row>
        <row r="21495">
          <cell r="A21495" t="str">
            <v>1U.05.320</v>
          </cell>
          <cell r="B21495" t="str">
            <v>SOLA POSA RALLENTATORI</v>
          </cell>
          <cell r="C21495"/>
          <cell r="D21495"/>
        </row>
        <row r="21496">
          <cell r="A21496" t="str">
            <v>1U.05.320.0010</v>
          </cell>
          <cell r="B21496" t="str">
            <v>Posa in opera di dossi artificiali comprensiva di ogni onere per fornire l'opera eseguita a regola d'arte, con formazione fori per ancoraggio nella pavimentazione.</v>
          </cell>
          <cell r="C21496" t="str">
            <v>m</v>
          </cell>
          <cell r="D21496">
            <v>44.41</v>
          </cell>
        </row>
        <row r="21497">
          <cell r="A21497" t="str">
            <v>1U.05.330</v>
          </cell>
          <cell r="B21497" t="str">
            <v>SOLA POSA DELINEATORI</v>
          </cell>
          <cell r="C21497"/>
          <cell r="D21497"/>
        </row>
        <row r="21498">
          <cell r="A21498" t="str">
            <v>1U.05.330.0010</v>
          </cell>
          <cell r="B21498" t="str">
            <v>Posa in opera di delineatori di corsia comprensivo di ogni onere per fornire l'opera eseguita a regola d'arte, con formazione fori per ancoraggio nella pavimentazione.</v>
          </cell>
          <cell r="C21498" t="str">
            <v>m</v>
          </cell>
          <cell r="D21498">
            <v>31.39</v>
          </cell>
        </row>
        <row r="21499">
          <cell r="A21499" t="str">
            <v>1U.05.340</v>
          </cell>
          <cell r="B21499" t="str">
            <v>SOLA POSA SOSTEGNI E SBRACCI</v>
          </cell>
          <cell r="C21499"/>
          <cell r="D21499"/>
        </row>
        <row r="21500">
          <cell r="A21500" t="str">
            <v>1U.05.340.0010</v>
          </cell>
          <cell r="B21500" t="str">
            <v>Fondazione in calcestruzzo per sostegni tubolari idonea a garantire la perfetta stabilità del segnale in relazione alla natura del terreno. Compresi: demolizioni, scavi, rinterri, ripristini della pavimentazione, posa sostegni.</v>
          </cell>
          <cell r="C21500" t="str">
            <v>cad</v>
          </cell>
          <cell r="D21500">
            <v>45.23</v>
          </cell>
        </row>
        <row r="21501">
          <cell r="A21501" t="str">
            <v>1U.05.340.0020</v>
          </cell>
          <cell r="B21501" t="str">
            <v>Posa in opera di portali di qualsiasi tipo e dimensione.</v>
          </cell>
          <cell r="C21501" t="str">
            <v>cad</v>
          </cell>
          <cell r="D21501">
            <v>2712.39</v>
          </cell>
        </row>
        <row r="21502">
          <cell r="A21502" t="str">
            <v>1U.05.340.0060</v>
          </cell>
          <cell r="B21502" t="str">
            <v>Installazione di sbraccio semaforico, di qualsiasi forma e tipo su palina semaforica di qualsiasi tipo.</v>
          </cell>
          <cell r="C21502" t="str">
            <v>kg</v>
          </cell>
          <cell r="D21502">
            <v>2.1800000000000002</v>
          </cell>
        </row>
        <row r="21503">
          <cell r="A21503" t="str">
            <v>1U.05.340.0070</v>
          </cell>
          <cell r="B21503" t="str">
            <v>Installazione di sostegno su sbraccio semaforico, di qualsiasi forma e tipo.</v>
          </cell>
          <cell r="C21503" t="str">
            <v>cad</v>
          </cell>
          <cell r="D21503">
            <v>40.409999999999997</v>
          </cell>
        </row>
        <row r="21504">
          <cell r="A21504" t="str">
            <v>1U.05.340.0080</v>
          </cell>
          <cell r="B21504" t="str">
            <v>Applicazione di sbraccio orizzontale su palo verticale (mediante saldatura, piegatura o attacchi bullonati) in aggiunta al prezzo corrispondente del palo.</v>
          </cell>
          <cell r="C21504" t="str">
            <v>cad</v>
          </cell>
          <cell r="D21504">
            <v>23.34</v>
          </cell>
        </row>
        <row r="21505">
          <cell r="A21505" t="str">
            <v>1U.05.350</v>
          </cell>
          <cell r="B21505" t="str">
            <v>SOLA POSA ACCESSORI VARI</v>
          </cell>
          <cell r="C21505"/>
          <cell r="D21505"/>
        </row>
        <row r="21506">
          <cell r="A21506" t="str">
            <v>1U.05.350.0020</v>
          </cell>
          <cell r="B21506" t="str">
            <v>Posa in opera di retroriflettori catadiottrici da pavimentazione compreso ogni onere per attrezzature, pulitura delle zone di impianto.</v>
          </cell>
          <cell r="C21506" t="str">
            <v>cad</v>
          </cell>
          <cell r="D21506">
            <v>8.25</v>
          </cell>
        </row>
        <row r="21507">
          <cell r="A21507" t="str">
            <v>1U.05.350.0030</v>
          </cell>
          <cell r="B21507" t="str">
            <v>Posa in opera di specchio stradale circolare convesso comprensivo di ogni onere per fornire l'opera eseguita a regola d'arte. Compresa la fornitura degli attacchi:</v>
          </cell>
          <cell r="C21507"/>
          <cell r="D21507"/>
        </row>
        <row r="21508">
          <cell r="A21508" t="str">
            <v>1U.05.350.0030.a</v>
          </cell>
          <cell r="B21508" t="str">
            <v>- diametro 60 cm</v>
          </cell>
          <cell r="C21508" t="str">
            <v>cad</v>
          </cell>
          <cell r="D21508">
            <v>21.56</v>
          </cell>
        </row>
        <row r="21509">
          <cell r="A21509" t="str">
            <v>1U.05.350.0030.b</v>
          </cell>
          <cell r="B21509" t="str">
            <v>- diametro 90 cm</v>
          </cell>
          <cell r="C21509" t="str">
            <v>cad</v>
          </cell>
          <cell r="D21509">
            <v>25.48</v>
          </cell>
        </row>
        <row r="21510">
          <cell r="A21510" t="str">
            <v>1U.06 - OPERE A VERDE - ARREDO URBANO</v>
          </cell>
          <cell r="B21510"/>
          <cell r="C21510"/>
          <cell r="D21510"/>
        </row>
        <row r="21511">
          <cell r="A21511" t="str">
            <v>1U</v>
          </cell>
          <cell r="B21511" t="str">
            <v>OPERE COMPIUTE URBANIZZAZIONE</v>
          </cell>
          <cell r="C21511"/>
          <cell r="D21511"/>
        </row>
        <row r="21512">
          <cell r="A21512" t="str">
            <v>1U.06</v>
          </cell>
          <cell r="B21512" t="str">
            <v>OPERE A VERDE - ARREDO URBANO</v>
          </cell>
          <cell r="C21512"/>
          <cell r="D21512"/>
        </row>
        <row r="21513">
          <cell r="A21513" t="str">
            <v>1U.06.010</v>
          </cell>
          <cell r="B21513" t="str">
            <v>PREPARAZIONE DEL TERRENO</v>
          </cell>
          <cell r="C21513"/>
          <cell r="D21513"/>
        </row>
        <row r="21514">
          <cell r="A21514" t="str">
            <v>1U.06.000.0000</v>
          </cell>
          <cell r="B21514" t="str">
            <v>NOTE DI CONSULTAZIONE</v>
          </cell>
          <cell r="C21514"/>
          <cell r="D21514"/>
        </row>
        <row r="21515">
          <cell r="A21515" t="str">
            <v>1U.06.010.0010</v>
          </cell>
          <cell r="B21515" t="str">
            <v>Stesa e rullatura dei terricciati, eseguita a mano o a macchina in modo omogeneo su tutta la superficie, escluso il prodotto. Spessore medio cm. 10.</v>
          </cell>
          <cell r="C21515"/>
          <cell r="D21515"/>
        </row>
        <row r="21516">
          <cell r="A21516" t="str">
            <v>1U.06.010.0010.a</v>
          </cell>
          <cell r="B21516" t="str">
            <v>- manuale</v>
          </cell>
          <cell r="C21516" t="str">
            <v>100 m²</v>
          </cell>
          <cell r="D21516">
            <v>226.97</v>
          </cell>
        </row>
        <row r="21517">
          <cell r="A21517" t="str">
            <v>1U.06.010.0010.b</v>
          </cell>
          <cell r="B21517" t="str">
            <v>- meccanica, con i necessari completamenti a mano</v>
          </cell>
          <cell r="C21517" t="str">
            <v>100 m²</v>
          </cell>
          <cell r="D21517">
            <v>60.28</v>
          </cell>
        </row>
        <row r="21518">
          <cell r="A21518" t="str">
            <v>1U.06.010.0020</v>
          </cell>
          <cell r="B21518" t="str">
            <v>Stesa e modellazione di terra di coltivo con adattamento dei piani, compresa la fornitura della terra: [la terra da coltivo franco cantiere con le seguenti caratteristiche: - buona dotazione di elementi nutritivi, in proporzione e forma idonea, si prescrive in particolare una presenza di sostanze organiche superiore all'1,5% (peso secco); - assenza di frazione granulometriche superiore ai 30 mm; - scheletro (frazione &gt;2 mm) inferiore al 5% in volume; - rapporto C/N compreso fra 3/15;</v>
          </cell>
          <cell r="C21518"/>
          <cell r="D21518"/>
        </row>
        <row r="21519">
          <cell r="A21519" t="str">
            <v>1U.06.010.0020.a</v>
          </cell>
          <cell r="B21519" t="str">
            <v>- manuale</v>
          </cell>
          <cell r="C21519" t="str">
            <v>m³</v>
          </cell>
          <cell r="D21519">
            <v>42.61</v>
          </cell>
        </row>
        <row r="21520">
          <cell r="A21520" t="str">
            <v>1U.06.010.0020.b</v>
          </cell>
          <cell r="B21520" t="str">
            <v>- meccanica, con i necessari completamenti a mano</v>
          </cell>
          <cell r="C21520" t="str">
            <v>m³</v>
          </cell>
          <cell r="D21520">
            <v>25.95</v>
          </cell>
        </row>
        <row r="21521">
          <cell r="A21521" t="str">
            <v>1U.06.010.0030</v>
          </cell>
          <cell r="B21521" t="str">
            <v>Stesa e modellazione di terre, inerti e corteccia di pino; escluso il prodotto:</v>
          </cell>
          <cell r="C21521"/>
          <cell r="D21521"/>
        </row>
        <row r="21522">
          <cell r="A21522" t="str">
            <v>1U.06.010.0030.a</v>
          </cell>
          <cell r="B21522" t="str">
            <v>- manuale</v>
          </cell>
          <cell r="C21522" t="str">
            <v>m³</v>
          </cell>
          <cell r="D21522">
            <v>22.7</v>
          </cell>
        </row>
        <row r="21523">
          <cell r="A21523" t="str">
            <v>1U.06.010.0030.b</v>
          </cell>
          <cell r="B21523" t="str">
            <v>- meccanica, con i necessari completamenti a mano</v>
          </cell>
          <cell r="C21523" t="str">
            <v>m³</v>
          </cell>
          <cell r="D21523">
            <v>6.04</v>
          </cell>
        </row>
        <row r="21524">
          <cell r="A21524" t="str">
            <v>1U.06.010.0040</v>
          </cell>
          <cell r="B21524" t="str">
            <v>Preparazione del terreno alla semina mediante lavorazione meccanica del terreno fino a 15 cm e successivi passaggi di affinamento meccanico e manuale, eliminazione di ciottoli, sassi ed erbe, completamento a mano nelle parti non raggiungibili dalla macchina:</v>
          </cell>
          <cell r="C21524"/>
          <cell r="D21524"/>
        </row>
        <row r="21525">
          <cell r="A21525" t="str">
            <v>1U.06.010.0040.a</v>
          </cell>
          <cell r="B21525" t="str">
            <v>- per singole superfici fino a 1000 m².</v>
          </cell>
          <cell r="C21525" t="str">
            <v>100 m²</v>
          </cell>
          <cell r="D21525">
            <v>135.25</v>
          </cell>
        </row>
        <row r="21526">
          <cell r="A21526" t="str">
            <v>1U.06.010.0040.b</v>
          </cell>
          <cell r="B21526" t="str">
            <v>- per singole superfici oltre 1001 m².</v>
          </cell>
          <cell r="C21526" t="str">
            <v>100 m²</v>
          </cell>
          <cell r="D21526">
            <v>92.79</v>
          </cell>
        </row>
        <row r="21527">
          <cell r="A21527" t="str">
            <v>1U.06.010.0060</v>
          </cell>
          <cell r="B21527" t="str">
            <v>Aratura meccanica, profondità fino a 40 cm, seguita da sminuzzamento ed erpicatura.</v>
          </cell>
          <cell r="C21527" t="str">
            <v>100 m²</v>
          </cell>
          <cell r="D21527">
            <v>44.43</v>
          </cell>
        </row>
        <row r="21528">
          <cell r="A21528" t="str">
            <v>1U.06.010.0070</v>
          </cell>
          <cell r="B21528" t="str">
            <v>Vangatura meccanica del terreno da coltivo, con i necessari completamenti a mano (profondità di lavoro fino a 30 cm circa).</v>
          </cell>
          <cell r="C21528" t="str">
            <v>100 m²</v>
          </cell>
          <cell r="D21528">
            <v>39.96</v>
          </cell>
        </row>
        <row r="21529">
          <cell r="A21529" t="str">
            <v>1U.06.010.0080</v>
          </cell>
          <cell r="B21529" t="str">
            <v>Vangatura manuale del terreno da coltivo fino a cm 25 di profondità, compresa eliminazione erbacee e arboree infestanti.</v>
          </cell>
          <cell r="C21529" t="str">
            <v>100 m²</v>
          </cell>
          <cell r="D21529">
            <v>305.45999999999998</v>
          </cell>
        </row>
        <row r="21530">
          <cell r="A21530" t="str">
            <v>1U.06.010.0090</v>
          </cell>
          <cell r="B21530" t="str">
            <v>Scasso a buche nel terreno per posa a dimora di pianta, eseguito con qualunque mezzo meccanico, compresa la pulizia dell'area con raccolta e deposito in luogo del materiale di risulta, eseguito in:</v>
          </cell>
          <cell r="C21530"/>
          <cell r="D21530"/>
        </row>
        <row r="21531">
          <cell r="A21531" t="str">
            <v>1U.06.010.0090.a</v>
          </cell>
          <cell r="B21531" t="str">
            <v>- vie alberate con parcheggio autovetture</v>
          </cell>
          <cell r="C21531" t="str">
            <v>m³</v>
          </cell>
          <cell r="D21531">
            <v>9.6999999999999993</v>
          </cell>
        </row>
        <row r="21532">
          <cell r="A21532" t="str">
            <v>1U.06.010.0090.b</v>
          </cell>
          <cell r="B21532" t="str">
            <v>- vie alberate con sosta di autovetture limitata o nulla</v>
          </cell>
          <cell r="C21532" t="str">
            <v>m³</v>
          </cell>
          <cell r="D21532">
            <v>9.25</v>
          </cell>
        </row>
        <row r="21533">
          <cell r="A21533" t="str">
            <v>1U.06.010.0090.c</v>
          </cell>
          <cell r="B21533" t="str">
            <v>- superfici a verde</v>
          </cell>
          <cell r="C21533" t="str">
            <v>m³</v>
          </cell>
          <cell r="D21533">
            <v>8.7899999999999991</v>
          </cell>
        </row>
        <row r="21534">
          <cell r="A21534" t="str">
            <v>1U.06.010.0100</v>
          </cell>
          <cell r="B21534" t="str">
            <v>Scavo a canaletto continuo per siepi, eseguito con mezzo meccanico e con i necessari completamenti manuali, con deposito della terra lungo il bordo dello scavo, per sezioni da 40 x 40 cm a 40 x 60 cm.</v>
          </cell>
          <cell r="C21534" t="str">
            <v>m</v>
          </cell>
          <cell r="D21534">
            <v>3.96</v>
          </cell>
        </row>
        <row r="21535">
          <cell r="A21535" t="str">
            <v>1U.06.020</v>
          </cell>
          <cell r="B21535" t="str">
            <v>DRENAGGI</v>
          </cell>
          <cell r="C21535"/>
          <cell r="D21535"/>
        </row>
        <row r="21536">
          <cell r="A21536" t="str">
            <v>1U.06.020.0010</v>
          </cell>
          <cell r="B21536" t="str">
            <v>Drenaggio realizzato con tubi in PVC o PE, fessurati, a base piatta di appoggio e sommità corrugata a forma di tunnel, lunghezza tubo 6 m, compreso lo sfrido e il manicotto ad incastro per la giunzione; in opera, escluso scavo e rinterro; diametro tubo:</v>
          </cell>
          <cell r="C21536"/>
          <cell r="D21536"/>
        </row>
        <row r="21537">
          <cell r="A21537" t="str">
            <v>1U.06.020.0010.a</v>
          </cell>
          <cell r="B21537" t="str">
            <v>- DN 100-110 mm</v>
          </cell>
          <cell r="C21537" t="str">
            <v>m</v>
          </cell>
          <cell r="D21537">
            <v>6.38</v>
          </cell>
        </row>
        <row r="21538">
          <cell r="A21538" t="str">
            <v>1U.06.020.0010.b</v>
          </cell>
          <cell r="B21538" t="str">
            <v>- DN 150-160 mm</v>
          </cell>
          <cell r="C21538" t="str">
            <v>m</v>
          </cell>
          <cell r="D21538">
            <v>9.9</v>
          </cell>
        </row>
        <row r="21539">
          <cell r="A21539" t="str">
            <v>1U.06.020.0020</v>
          </cell>
          <cell r="B21539" t="str">
            <v>Drenaggio con tubi in PVC fessurati, a base piatta di appoggio e sommità corrugata a forma di tunnel e con protezione di strato di tessuto non tessuto lunghezza tubo 6 m; in opera; diametro tubo:</v>
          </cell>
          <cell r="C21539"/>
          <cell r="D21539"/>
        </row>
        <row r="21540">
          <cell r="A21540" t="str">
            <v>1U.06.020.0020.a</v>
          </cell>
          <cell r="B21540" t="str">
            <v>- DN 100-110 mm</v>
          </cell>
          <cell r="C21540" t="str">
            <v>m</v>
          </cell>
          <cell r="D21540">
            <v>8.11</v>
          </cell>
        </row>
        <row r="21541">
          <cell r="A21541" t="str">
            <v>1U.06.020.0020.b</v>
          </cell>
          <cell r="B21541" t="str">
            <v>- DN 150-160 mm</v>
          </cell>
          <cell r="C21541" t="str">
            <v>m</v>
          </cell>
          <cell r="D21541">
            <v>13.21</v>
          </cell>
        </row>
        <row r="21542">
          <cell r="A21542" t="str">
            <v>1U.06.020.0100</v>
          </cell>
          <cell r="B21542" t="str">
            <v>Fornitura e posa in opera di elementi modulari parallelepipedi sovrapponibili in PP, PVC, per la formazione di un bacino interrato drenante con capacità di accumulo del 96%, la conformazione degli elementi è tale da consentirne l’ispezione a mezzo di telecamere robotizzate, la manutenzione e la pulizia a mezzo spurghi ad alta pressione. Il bacino, una volta ricoperto, dovrà garantire una resistenza ad un carico massimo da traffico SLW 60 secondo DIN 1072. Sono compresi l’assemblaggio e la posa dei singoli moduli, il collegamento dei moduli con connettori, le chiusure superiori e laterali con griglie in PP - PVC predisposti con sagome per forometrie per facilitarne il taglio, e quant’altro occorrente per dare l’opera compiuta a regola d’arte, con la sola esclusione degli scavi e del tessuto geotessile da contabilizzare a parte:</v>
          </cell>
          <cell r="C21542"/>
          <cell r="D21542"/>
        </row>
        <row r="21543">
          <cell r="A21543" t="str">
            <v>1U.06.020.0100.a</v>
          </cell>
          <cell r="B21543" t="str">
            <v>- elementi modulari</v>
          </cell>
          <cell r="C21543" t="str">
            <v>m³</v>
          </cell>
          <cell r="D21543">
            <v>204.3</v>
          </cell>
        </row>
        <row r="21544">
          <cell r="A21544" t="str">
            <v>1U.06.020.0100.b</v>
          </cell>
          <cell r="B21544" t="str">
            <v>- griglie laterali</v>
          </cell>
          <cell r="C21544" t="str">
            <v>m²</v>
          </cell>
          <cell r="D21544">
            <v>28.48</v>
          </cell>
        </row>
        <row r="21545">
          <cell r="A21545" t="str">
            <v>1U.06.020.0100.c</v>
          </cell>
          <cell r="B21545" t="str">
            <v>- griglie superiori</v>
          </cell>
          <cell r="C21545" t="str">
            <v>m²</v>
          </cell>
          <cell r="D21545">
            <v>18.79</v>
          </cell>
        </row>
        <row r="21546">
          <cell r="A21546" t="str">
            <v>1U.06.020.0100.d</v>
          </cell>
          <cell r="B21546" t="str">
            <v>- sovrapprezzo agli elementi modulari per formazione pozzetto di ispezione con coperchio D400</v>
          </cell>
          <cell r="C21546" t="str">
            <v>m³</v>
          </cell>
          <cell r="D21546">
            <v>167.85</v>
          </cell>
        </row>
        <row r="21547">
          <cell r="A21547" t="str">
            <v>1U.06.030</v>
          </cell>
          <cell r="B21547" t="str">
            <v>PACCIAMATURA - ORGANICO NATURALE - GRANULATO VULCANICO</v>
          </cell>
          <cell r="C21547"/>
          <cell r="D21547"/>
        </row>
        <row r="21548">
          <cell r="A21548" t="str">
            <v>1U.06.030.0010</v>
          </cell>
          <cell r="B21548" t="str">
            <v>Pacciamatura con corteccia di pino, priva di impurità, trattata con prodotti fungicidi, compresa stesa e modellazione, con pezzatura:</v>
          </cell>
          <cell r="C21548"/>
          <cell r="D21548"/>
        </row>
        <row r="21549">
          <cell r="A21549" t="str">
            <v>1U.06.030.0010.a</v>
          </cell>
          <cell r="B21549" t="str">
            <v>- stesa manuale - Ø 0,8 ÷ 2 cm</v>
          </cell>
          <cell r="C21549" t="str">
            <v>m³</v>
          </cell>
          <cell r="D21549">
            <v>80.61</v>
          </cell>
        </row>
        <row r="21550">
          <cell r="A21550" t="str">
            <v>1U.06.030.0010.b</v>
          </cell>
          <cell r="B21550" t="str">
            <v>- stesa manuale - Ø 2 ÷ 4 cm</v>
          </cell>
          <cell r="C21550" t="str">
            <v>m³</v>
          </cell>
          <cell r="D21550">
            <v>88.83</v>
          </cell>
        </row>
        <row r="21551">
          <cell r="A21551" t="str">
            <v>1U.06.030.0010.c</v>
          </cell>
          <cell r="B21551" t="str">
            <v>- stesa meccanica, con i necessari completamenti a mano - Ø 0,8 ÷ 2 cm</v>
          </cell>
          <cell r="C21551" t="str">
            <v>m³</v>
          </cell>
          <cell r="D21551">
            <v>63.93</v>
          </cell>
        </row>
        <row r="21552">
          <cell r="A21552" t="str">
            <v>1U.06.030.0010.d</v>
          </cell>
          <cell r="B21552" t="str">
            <v>- stesa meccanica, con i necessari completamenti a mano - Ø 2 ÷ 4 cm</v>
          </cell>
          <cell r="C21552" t="str">
            <v>m³</v>
          </cell>
          <cell r="D21552">
            <v>72.16</v>
          </cell>
        </row>
        <row r="21553">
          <cell r="A21553" t="str">
            <v>1U.06.030.0020</v>
          </cell>
          <cell r="B21553" t="str">
            <v>Pacciamatura con Lapillo vulcanico avente le seguenti proprietà fisiche e chimiche: Ph 7; punto di fusione 800-900°C; non infiammabile; solido; di colore rossastro; inodore; insolubile; compresa stesa e modellazione, di dimensioni:</v>
          </cell>
          <cell r="C21553"/>
          <cell r="D21553"/>
        </row>
        <row r="21554">
          <cell r="A21554" t="str">
            <v>1U.06.030.0020.a</v>
          </cell>
          <cell r="B21554" t="str">
            <v>- stesa manuale - mm 5-10</v>
          </cell>
          <cell r="C21554" t="str">
            <v>m³</v>
          </cell>
          <cell r="D21554">
            <v>67.180000000000007</v>
          </cell>
        </row>
        <row r="21555">
          <cell r="A21555" t="str">
            <v>1U.06.030.0020.b</v>
          </cell>
          <cell r="B21555" t="str">
            <v>- stesa manuale - mm 10-18</v>
          </cell>
          <cell r="C21555" t="str">
            <v>m³</v>
          </cell>
          <cell r="D21555">
            <v>67.89</v>
          </cell>
        </row>
        <row r="21556">
          <cell r="A21556" t="str">
            <v>1U.06.030.0020.c</v>
          </cell>
          <cell r="B21556" t="str">
            <v>- stesa meccanica, con i necessari completamenti a mano - mm 5-10</v>
          </cell>
          <cell r="C21556" t="str">
            <v>m³</v>
          </cell>
          <cell r="D21556">
            <v>50.5</v>
          </cell>
        </row>
        <row r="21557">
          <cell r="A21557" t="str">
            <v>1U.06.030.0020.d</v>
          </cell>
          <cell r="B21557" t="str">
            <v>- stesa meccanica, con i necessari completamenti a mano - mm 10-18</v>
          </cell>
          <cell r="C21557" t="str">
            <v>m³</v>
          </cell>
          <cell r="D21557">
            <v>51.22</v>
          </cell>
        </row>
        <row r="21558">
          <cell r="A21558" t="str">
            <v>1U.06.040</v>
          </cell>
          <cell r="B21558" t="str">
            <v>PACCIAMATURA - STUOIE ANTIEROSIONE</v>
          </cell>
          <cell r="C21558"/>
          <cell r="D21558"/>
        </row>
        <row r="21559">
          <cell r="A21559" t="str">
            <v>1U.06.040.0010</v>
          </cell>
          <cell r="B21559" t="str">
            <v>Pacciamatura con teli in polietilene coestruso peso 46 gr/m², bianco e nero, spessore 0,2 mm, per uso forestale; compreso il fissaggio tra telo e telo con sormonto di 10 cm, il fissaggio al terreno con cucitrice di fermi a "U", gli sfridi e i tagli per la posa delle piante; in opera.</v>
          </cell>
          <cell r="C21559" t="str">
            <v>m²</v>
          </cell>
          <cell r="D21559">
            <v>0.99</v>
          </cell>
        </row>
        <row r="21560">
          <cell r="A21560" t="str">
            <v>1U.06.040.0020</v>
          </cell>
          <cell r="B21560" t="str">
            <v>Pacciamatura arbusti con iuta; compreso il fissaggio tra telo e telo con sormonto di 10 cm, il fissaggio al terreno con cucitrice di fermi a "U", gli sfridi e i tagli per la posa delle piante; in opera.</v>
          </cell>
          <cell r="C21560" t="str">
            <v>m²</v>
          </cell>
          <cell r="D21560">
            <v>2.61</v>
          </cell>
        </row>
        <row r="21561">
          <cell r="A21561" t="str">
            <v>1U.06.040.0030</v>
          </cell>
          <cell r="B21561" t="str">
            <v>Biostuoia antierosione biodegradabile costituita da fibre vegetali confinate da due microreti di polipropilene fotossidabili trapuntate, in opera, compresi tagli e sfridi;</v>
          </cell>
          <cell r="C21561"/>
          <cell r="D21561"/>
        </row>
        <row r="21562">
          <cell r="A21562" t="str">
            <v>1U.06.040.0030.a</v>
          </cell>
          <cell r="B21562" t="str">
            <v>- solo paglia, con sormonto 10 cm</v>
          </cell>
          <cell r="C21562" t="str">
            <v>m²</v>
          </cell>
          <cell r="D21562">
            <v>2.81</v>
          </cell>
        </row>
        <row r="21563">
          <cell r="A21563" t="str">
            <v>1U.06.040.0030.b</v>
          </cell>
          <cell r="B21563" t="str">
            <v>- 50% paglia e 50% cocco con sormonto 10 cm</v>
          </cell>
          <cell r="C21563" t="str">
            <v>m²</v>
          </cell>
          <cell r="D21563">
            <v>3.3</v>
          </cell>
        </row>
        <row r="21564">
          <cell r="A21564" t="str">
            <v>1U.06.040.0030.c</v>
          </cell>
          <cell r="B21564" t="str">
            <v>- fibre vegetali naturali intrecciate (juta, cocco, lino, cotone) con sormonto 20 cm</v>
          </cell>
          <cell r="C21564" t="str">
            <v>m²</v>
          </cell>
          <cell r="D21564">
            <v>4.28</v>
          </cell>
        </row>
        <row r="21565">
          <cell r="A21565" t="str">
            <v>1U.06.040.0040</v>
          </cell>
          <cell r="B21565" t="str">
            <v>Biostuoia antierosione biodegradabile costituita da fibre vegetali confinate da due microreti di polipropilene fotossidabili trapuntate, preseminate con miscuglio standard, in opera, compresi tagli e sfridi, con sormonto di 10 cm; nella versione:</v>
          </cell>
          <cell r="C21565"/>
          <cell r="D21565"/>
        </row>
        <row r="21566">
          <cell r="A21566" t="str">
            <v>1U.06.040.0040.a</v>
          </cell>
          <cell r="B21566" t="str">
            <v>- solo paglia</v>
          </cell>
          <cell r="C21566" t="str">
            <v>m²</v>
          </cell>
          <cell r="D21566">
            <v>5.47</v>
          </cell>
        </row>
        <row r="21567">
          <cell r="A21567" t="str">
            <v>1U.06.040.0040.b</v>
          </cell>
          <cell r="B21567" t="str">
            <v>- 50% paglia e 50% cocco</v>
          </cell>
          <cell r="C21567" t="str">
            <v>m²</v>
          </cell>
          <cell r="D21567">
            <v>6.3</v>
          </cell>
        </row>
        <row r="21568">
          <cell r="A21568" t="str">
            <v>1U.06.040.0050</v>
          </cell>
          <cell r="B21568" t="str">
            <v>Geostuoia tridimensionale antierosione formata da monofilamenti di polipropilene (PP) o di poliammide (PA) termosaldati nei punti di contatto; strutture con base a maglia piatta e/o a cuspidi, spessore 20 mm, per rivestimenti antierosivi di sponde e scarpate, compreso tagli, sfridi e picchetti, con sormonto di 10 cm; in opera.</v>
          </cell>
          <cell r="C21568" t="str">
            <v>m²</v>
          </cell>
          <cell r="D21568">
            <v>8.6999999999999993</v>
          </cell>
        </row>
        <row r="21569">
          <cell r="A21569" t="str">
            <v>1U.06.040.0060</v>
          </cell>
          <cell r="B21569" t="str">
            <v>Geostuoia tridimensionale antierosione formata da monofilamenti di polipropilene (PP) o di poliammide (PA), rinforzata con geogriglia in poliestere (PES) ad alta tenacità 55 KN/m, rivestita in PVC, per forti pendenze, compreso tagli, sfridi e picchetti, con sormonto di 10 cm; in opera.</v>
          </cell>
          <cell r="C21569" t="str">
            <v>m²</v>
          </cell>
          <cell r="D21569">
            <v>15.97</v>
          </cell>
        </row>
        <row r="21570">
          <cell r="A21570" t="str">
            <v>1U.06.040.0070</v>
          </cell>
          <cell r="B21570" t="str">
            <v>Fornitura e posa di geostuoia grippante e tridimensionale, per la protezione superficiale contro l'erosione, costituita da 3 strati di geogriglie bi-orientate in Polipropilene (PP) collegati tra loro mediante cucitura con fili di polipropilene, dello spessore di circa 20 mm; con caratteristiche:</v>
          </cell>
          <cell r="C21570"/>
          <cell r="D21570"/>
        </row>
        <row r="21571">
          <cell r="A21571" t="str">
            <v>1U.06.040.0070.a</v>
          </cell>
          <cell r="B21571" t="str">
            <v>- resistenza massima a trazione &gt; 10 kN/m; peso complessivo non inferiore a 320 g/m²</v>
          </cell>
          <cell r="C21571" t="str">
            <v>m²</v>
          </cell>
          <cell r="D21571">
            <v>13.81</v>
          </cell>
        </row>
        <row r="21572">
          <cell r="A21572" t="str">
            <v>1U.06.040.0070.b</v>
          </cell>
          <cell r="B21572" t="str">
            <v>- geostuoia accoppiata ad un feltro preseminato con resistenza massima a trazione &gt; 10 kN/m; peso complessivo non inferiore a 470 g/m²</v>
          </cell>
          <cell r="C21572" t="str">
            <v>m²</v>
          </cell>
          <cell r="D21572">
            <v>18.66</v>
          </cell>
        </row>
        <row r="21573">
          <cell r="A21573" t="str">
            <v>1U.06.040.0080</v>
          </cell>
          <cell r="B21573" t="str">
            <v>Confinamento del terreno su scarpate aride, rocciose o impermeabilizzate per la protezione dall'erosione e successivo inerbimento, mediante l'impiego di mantellata di geocelle, costituita da strutture alveolari a nido d'ape realizzate in Polietilene (PE) mediante estrusione continua senza successive saldature, con resistenza a taglio delle giunzioni 0,8 kN e a sbucciatura di 0,35 kN;</v>
          </cell>
          <cell r="C21573"/>
          <cell r="D21573"/>
        </row>
        <row r="21574">
          <cell r="A21574" t="str">
            <v>1U.06.040.0080.a</v>
          </cell>
          <cell r="B21574" t="str">
            <v>- diametro medio delle celle 300 mm e altezza delle celle 75 mm; peso complessivo non inferiore a 800 g/m²</v>
          </cell>
          <cell r="C21574" t="str">
            <v>m²</v>
          </cell>
          <cell r="D21574">
            <v>21.59</v>
          </cell>
        </row>
        <row r="21575">
          <cell r="A21575" t="str">
            <v>1U.06.040.0080.b</v>
          </cell>
          <cell r="B21575" t="str">
            <v>- diametro medio delle celle 300 mm e altezza delle celle 100 mm; peso complessivo non inferiore a 1100 g/m²</v>
          </cell>
          <cell r="C21575" t="str">
            <v>m²</v>
          </cell>
          <cell r="D21575">
            <v>23.93</v>
          </cell>
        </row>
        <row r="21576">
          <cell r="A21576" t="str">
            <v>1U.06.040.0080.c</v>
          </cell>
          <cell r="B21576" t="str">
            <v>- diametro medio delle celle 200 mm e altezza delle celle 75 mm; peso complessivo non inferiore a 1150 g/m²</v>
          </cell>
          <cell r="C21576" t="str">
            <v>m²</v>
          </cell>
          <cell r="D21576">
            <v>24.31</v>
          </cell>
        </row>
        <row r="21577">
          <cell r="A21577" t="str">
            <v>1U.06.040.0080.d</v>
          </cell>
          <cell r="B21577" t="str">
            <v>- diametro medio delle celle 200 mm e altezza delle celle 100 mm; peso complessivo non inferiore a 1600 g/m²</v>
          </cell>
          <cell r="C21577" t="str">
            <v>m²</v>
          </cell>
          <cell r="D21577">
            <v>27.86</v>
          </cell>
        </row>
        <row r="21578">
          <cell r="A21578" t="str">
            <v>1U.06.040.0090</v>
          </cell>
          <cell r="B21578" t="str">
            <v>Geostuoia tridimensionale antierosione in opera, costituita da monofilamenti in nylon (poliammide 6, densità non inferiore a 1140 kg/m³, temperatura di fusione non inferiore a 214°C) aggrovigliati e termosaldati nei punti di contatto, con porosità non inferiore al 95% .</v>
          </cell>
          <cell r="C21578" t="str">
            <v>m²</v>
          </cell>
          <cell r="D21578">
            <v>12.25</v>
          </cell>
        </row>
        <row r="21579">
          <cell r="A21579" t="str">
            <v>1U.06.050</v>
          </cell>
          <cell r="B21579" t="str">
            <v>ROCCAGLIE</v>
          </cell>
          <cell r="C21579"/>
          <cell r="D21579"/>
        </row>
        <row r="21580">
          <cell r="A21580" t="str">
            <v>1U.06.050.0010</v>
          </cell>
          <cell r="B21580" t="str">
            <v>Fornitura e posa di roccaglie in ceppo d'Iseo o di Poltragno, dimensioni e pezzature variabili da 0,10 m³ a 1 m³ in relazione all'opera da eseguire, posate con malta di cemento colorata in pasta, compresa qualsiasi lavorazione necessaria alla messa in opera per la realizzazione delle roccaglie e gli adattamenti richiesti, trasporto dalla cava al cantiere, accatastamento e movimentazioni varie e quant'altro necessario per la perfetta esecuzione dell'opera; (1 m³ = 1.700 kg; 100 kg = 0,06 m³).</v>
          </cell>
          <cell r="C21580" t="str">
            <v>100 kg</v>
          </cell>
          <cell r="D21580">
            <v>26.8</v>
          </cell>
        </row>
        <row r="21581">
          <cell r="A21581" t="str">
            <v>1U.06.050.0020</v>
          </cell>
          <cell r="B21581" t="str">
            <v>Posa di roccaglie in ceppo d'Iseo o di Poltragno, esclusa la fornitura, dimensioni e pezzature variabili da 0,10 m³ a 1 m³ in relazione all'opera da eseguire, posate con malta di cemento colorata in pasta, compresa qualsiasi lavorazione necessaria alla messa in opera per la realizzazione delle roccaglie e gli adattamenti richiesti, trasporto dal punto di accatastamento alla zona di posa, movimentazioni varie e quant'altro necessario per la perfetta esecuzione dell'opera; (1 m³ = 1.700 kg; 100 kg = 0,06 m³).</v>
          </cell>
          <cell r="C21581" t="str">
            <v>100 kg</v>
          </cell>
          <cell r="D21581">
            <v>17.809999999999999</v>
          </cell>
        </row>
        <row r="21582">
          <cell r="A21582" t="str">
            <v>1U.06.050.0030</v>
          </cell>
          <cell r="B21582" t="str">
            <v>Rimozione delle roccaglie in ceppo o cemento decorativo, di qualsiasi forma e dimensione, senza danneggiare l'intorno, compreso trasporto e accatastamento nell'ambito del cantiere; (1 m³ = 1.700 kg; 100 kg = 0,06 m³).</v>
          </cell>
          <cell r="C21582" t="str">
            <v>100 kg</v>
          </cell>
          <cell r="D21582">
            <v>15.33</v>
          </cell>
        </row>
        <row r="21583">
          <cell r="A21583" t="str">
            <v>1U.06.070</v>
          </cell>
          <cell r="B21583" t="str">
            <v>PAVIMENTI IN TERRA STABILIZZATA</v>
          </cell>
          <cell r="C21583"/>
          <cell r="D21583"/>
        </row>
        <row r="21584">
          <cell r="A21584" t="str">
            <v>1U.06.070.0010</v>
          </cell>
          <cell r="B21584" t="str">
            <v>Tappeto in terra stabilizzata realizzato mediante stesa, con vibrofinitrice e rullatura finale, di impasto confezionato in impianto di betonaggio con 150 kg/m³ di cemento 32,5 R ed 1,00 kg/m³ di prodotto chimico a base di sali. E' esclusa la rullatura del fondo o la formazione di sottofondo; con terra del sito:</v>
          </cell>
          <cell r="C21584"/>
          <cell r="D21584"/>
        </row>
        <row r="21585">
          <cell r="A21585" t="str">
            <v>1U.06.070.0010.a</v>
          </cell>
          <cell r="B21585" t="str">
            <v>- fino a 5 cm</v>
          </cell>
          <cell r="C21585" t="str">
            <v>m²</v>
          </cell>
          <cell r="D21585">
            <v>5.56</v>
          </cell>
        </row>
        <row r="21586">
          <cell r="A21586" t="str">
            <v>1U.06.070.0010.b</v>
          </cell>
          <cell r="B21586" t="str">
            <v>- per ogni cm in più</v>
          </cell>
          <cell r="C21586" t="str">
            <v>m² x cm</v>
          </cell>
          <cell r="D21586">
            <v>1.17</v>
          </cell>
        </row>
        <row r="21587">
          <cell r="A21587" t="str">
            <v>1U.06.070.0020</v>
          </cell>
          <cell r="B21587" t="str">
            <v>Tappeto in terra stabilizzata realizzato mediante stesa, con vibrofinitrice e rullatura finale, di impasto confezionato in impianto di betonaggio con 150 kg/m³ di cemento 32,5 R ed 1,00 kg/m³ di prodotto chimico a base di sali. E' esclusa la rullatura del fondo o la formazione di sottofondo; con terra del sito corretta con misto granulometrico:</v>
          </cell>
          <cell r="C21587"/>
          <cell r="D21587"/>
        </row>
        <row r="21588">
          <cell r="A21588" t="str">
            <v>1U.06.070.0020.a</v>
          </cell>
          <cell r="B21588" t="str">
            <v>- fino a 5 cm</v>
          </cell>
          <cell r="C21588" t="str">
            <v>m²</v>
          </cell>
          <cell r="D21588">
            <v>5.95</v>
          </cell>
        </row>
        <row r="21589">
          <cell r="A21589" t="str">
            <v>1U.06.070.0020.b</v>
          </cell>
          <cell r="B21589" t="str">
            <v>- per ogni cm in più</v>
          </cell>
          <cell r="C21589" t="str">
            <v>m² x cm</v>
          </cell>
          <cell r="D21589">
            <v>1.25</v>
          </cell>
        </row>
        <row r="21590">
          <cell r="A21590" t="str">
            <v>1U.06.070.0030</v>
          </cell>
          <cell r="B21590" t="str">
            <v>Tappeto in terra stabilizzata realizzato mediante stesa, con vibrofinitrice e rullatura finale, di impasto confezionato in impianto di betonaggio con 150 kg/m³ di cemento 32,5 R ed 1,00 kg/m³ di prodotto chimico a base di sali. E' esclusa la rullatura del fondo o la formazione di sottofondo; con misto granulometrico:</v>
          </cell>
          <cell r="C21590"/>
          <cell r="D21590"/>
        </row>
        <row r="21591">
          <cell r="A21591" t="str">
            <v>1U.06.070.0030.a</v>
          </cell>
          <cell r="B21591" t="str">
            <v>- fino a 5 cm</v>
          </cell>
          <cell r="C21591" t="str">
            <v>m²</v>
          </cell>
          <cell r="D21591">
            <v>6.26</v>
          </cell>
        </row>
        <row r="21592">
          <cell r="A21592" t="str">
            <v>1U.06.070.0030.b</v>
          </cell>
          <cell r="B21592" t="str">
            <v>- per ogni cm in più</v>
          </cell>
          <cell r="C21592" t="str">
            <v>m² x cm</v>
          </cell>
          <cell r="D21592">
            <v>1.24</v>
          </cell>
        </row>
        <row r="21593">
          <cell r="A21593" t="str">
            <v>1U.06.070.0040</v>
          </cell>
          <cell r="B21593" t="str">
            <v>Tappeto in terra stabilizzata realizzato mediante stesa e compattazione meccanica di miscela, confezionata con betoniera in cantiere, con 150 kg/m³ di cemento 32,5 R, 1,00 kg/m³ di prodotto chimico a base di sali; con terra del sito: E' esclusa la rullatura del fondo o la formazione di sottofondo; con terra del sito:</v>
          </cell>
          <cell r="C21593"/>
          <cell r="D21593"/>
        </row>
        <row r="21594">
          <cell r="A21594" t="str">
            <v>1U.06.070.0040.a</v>
          </cell>
          <cell r="B21594" t="str">
            <v>- fino a 5 cm</v>
          </cell>
          <cell r="C21594" t="str">
            <v>m²</v>
          </cell>
          <cell r="D21594">
            <v>5.31</v>
          </cell>
        </row>
        <row r="21595">
          <cell r="A21595" t="str">
            <v>1U.06.070.0040.b</v>
          </cell>
          <cell r="B21595" t="str">
            <v>- per ogni cm in più</v>
          </cell>
          <cell r="C21595" t="str">
            <v>m² x cm</v>
          </cell>
          <cell r="D21595">
            <v>1.1000000000000001</v>
          </cell>
        </row>
        <row r="21596">
          <cell r="A21596" t="str">
            <v>1U.06.070.0050</v>
          </cell>
          <cell r="B21596" t="str">
            <v>Tappeto in terra stabilizzata realizzato mediante stesa e compattazione meccanica di miscela, confezionata con betoniera in cantiere, con 150 kg/m³ di cemento 32,5 R, 1,00 kg/m³ di prodotto chimico a base di sali. E' esclusa la rullatura del fondo o la formazione di sottofondo; con terra del sito corretta con misto granulometrico:</v>
          </cell>
          <cell r="C21596"/>
          <cell r="D21596"/>
        </row>
        <row r="21597">
          <cell r="A21597" t="str">
            <v>1U.06.070.0050.a</v>
          </cell>
          <cell r="B21597" t="str">
            <v>- fino a 5 cm</v>
          </cell>
          <cell r="C21597" t="str">
            <v>m²</v>
          </cell>
          <cell r="D21597">
            <v>5.85</v>
          </cell>
        </row>
        <row r="21598">
          <cell r="A21598" t="str">
            <v>1U.06.070.0050.b</v>
          </cell>
          <cell r="B21598" t="str">
            <v>- per ogni cm in più</v>
          </cell>
          <cell r="C21598" t="str">
            <v>m² x cm</v>
          </cell>
          <cell r="D21598">
            <v>1.21</v>
          </cell>
        </row>
        <row r="21599">
          <cell r="A21599" t="str">
            <v>1U.06.070.0060</v>
          </cell>
          <cell r="B21599" t="str">
            <v>Tappeto in terra stabilizzata realizzato mediante stesa e compattazione meccanica di miscela, confezionata con betoniera in cantiere con 150 kg/m³ di cemento 32,5 R, 1,00 kg/m³ di prodotto chimico a base di sali. E' esclusa la rullatura del fondo o la formazione di sottofondo; con misto granulometrico:</v>
          </cell>
          <cell r="C21599"/>
          <cell r="D21599"/>
        </row>
        <row r="21600">
          <cell r="A21600" t="str">
            <v>1U.06.070.0060.a</v>
          </cell>
          <cell r="B21600" t="str">
            <v>- fino a 5 cm</v>
          </cell>
          <cell r="C21600" t="str">
            <v>m²</v>
          </cell>
          <cell r="D21600">
            <v>6.4</v>
          </cell>
        </row>
        <row r="21601">
          <cell r="A21601" t="str">
            <v>1U.06.070.0060.b</v>
          </cell>
          <cell r="B21601" t="str">
            <v>- per ogni cm in più</v>
          </cell>
          <cell r="C21601" t="str">
            <v>m² x cm</v>
          </cell>
          <cell r="D21601">
            <v>1.33</v>
          </cell>
        </row>
        <row r="21602">
          <cell r="A21602" t="str">
            <v>1U.06.100</v>
          </cell>
          <cell r="B21602" t="str">
            <v>PAVIMENTO CARRABILE</v>
          </cell>
          <cell r="C21602"/>
          <cell r="D21602"/>
        </row>
        <row r="21603">
          <cell r="A21603" t="str">
            <v>1U.06.100.0110</v>
          </cell>
          <cell r="B21603" t="str">
            <v>Formazione di pavimentazioni carrabili in graniglia calcarea (calcestre) tipo Maccadam all'acqua spessore 10 cm, compresso. La quantità di calcare presente deve essere superiore all'85%. Compreso lo scavo per formazione cassonetto spessore 30 cm e trasporto alla discariche del materiale di risulta o eventuale stesa del materiale nell'ambito del cantiere; fornitura di mista naturale di cava con stesa, cilindratura e sagomatura della stessa per lo smaltimento delle acque meteoriche, spessore 20 cm; fornitura e posa calcestre disposto in strati successivi secondo una delle seguenti modalità:</v>
          </cell>
          <cell r="C21603" t="str">
            <v>m²</v>
          </cell>
          <cell r="D21603">
            <v>32.11</v>
          </cell>
        </row>
        <row r="21604">
          <cell r="A21604" t="str">
            <v>1U.06.100.0120</v>
          </cell>
          <cell r="B21604" t="str">
            <v>Ripristini di pavimentazione in graniglia calcarea (calcestre) tipo Maccadam all'acqua, spessore 10 cm, compresso. Compreso la fresatura/frantumazione, la bagnatura della pavimentazione da ripristinare, il livellamento e la costipazione del fondo e la fornitura e posa calcestre disposto in strati successivi secondo una delle seguenti modalità:</v>
          </cell>
          <cell r="C21604" t="str">
            <v>m²</v>
          </cell>
          <cell r="D21604">
            <v>17.39</v>
          </cell>
        </row>
        <row r="21605">
          <cell r="A21605" t="str">
            <v>1U.06.100.0130</v>
          </cell>
          <cell r="B21605" t="str">
            <v>Ricarica per uno spessore medio di 2 cm di pavimentazione in graniglia calcarea (calcestre) tipo Maccadam all'acqua. Compresa la fresatura superficiale, il livellamento e il compattamento, la fornitura e posa del calcestre con pezzatura 1/3 mm bagnato e costipato secondo una delle seguenti modalità:</v>
          </cell>
          <cell r="C21605" t="str">
            <v>m²</v>
          </cell>
          <cell r="D21605">
            <v>4.6100000000000003</v>
          </cell>
        </row>
        <row r="21606">
          <cell r="A21606" t="str">
            <v>1U.06.100.0150</v>
          </cell>
          <cell r="B21606" t="str">
            <v>Fornitura e posa in opera di pavimentazione architettonica effetto ghiaia a vista, eseguita mediante l’impiego di calcestruzzo C 32/40 min., classe di esposizione XF3 min., colorato o versione neutra in base alla tipologia degli aggregati, gettato in opera, spessore finito cm 8. Lo strato architettonico dovrà essere posato su sottofondo di terreno perfettamente stabilizzato, o su soletta in calcestruzzo calcolata in funzione dell’utilizzo finale. Posizionamento di giunti di dilatazione e/o eventuali inserti che costituiscono il motivo architettonico secondo le prescrizioni della D.L. Applicazione con pennellessa di idoneo trattamento protettivo temporaneo su cordoli, zoccolature e ogni altro elemento all’interno o a ridosso della pavimentazione da realizzare che potrebbe sporcarsi durante il getto della pavimentazione. Confezionamento del calcestruzzo corticale progettato con caratteristiche di mix- design, natura e colorazione degli aggregati e della matrice cementizia che dovranno essere accettati dalla D.L. previa realizzazione di campionatura, con l’aggiunta di un additivo multifunzionale in polvere specifico per la realizzazione di pavimentazioni effetto ghiaia a vista. Il dosaggio dell’additivo in polvere, fornito in confezioni idrosolubili, dovrà essere pari a 25 kg/m³, e dovrà determinare la riduzione del rapporto A/C, un aumento della resistenza ai cicli di gelo/disgelo, all’abrasione, la riduzione di fessure da ritiro plastico, una colorazione uniforme della matrice del calcestruzzo garantendo la stabilità del colore ed una riduzione delle efflorescenze. L’additivo deve essere miscelato al calcestruzzo di consistenza S2 in autobetoniera e, l’aggiunta dell’additivo in polvere, lo dovrà portare in consistenza S3 in modo da permetterne la corretta lavorazione. Scaricato l’impasto negli appositi campi precedentemente predisposti si procederà con la staggiatura ed una eventuale lisciatura con spatola al fine di rendere la superficie perfettamente chiusa e liscia. Applicazione con polverizzatore a bassa pressione di uno strato uniforme di liquido ritardante di presa superficiale a base vegetale completamente ecologico, in ragione di 3,5 m²/l. Il prodotto, oltre a rallentare la presa superficiale del cls, dovrà fungere da protettivo anti-evaporante, ed essere resistente alle piogge ed al vento. La sua applicazione dovrà avvenire immediatamente dopo le operazioni di staggiatura su cls fresco. Dopo circa 24 ore (variabili in funzione delle temperature, quantità e classe del cemento impiegato, umidità, ecc.), dovrà essere effettuato il lavaggio della superficie con abbondante acqua fredda a pressione, per rimuovere lo strato superficiale non indurito e portare a vista gli aggregati. Applicazione di trattamento idro-oleo repellente al fine di ridurre l’assorbimento di sporco superficiale ed incrementare la durabilità dell’opera realizzata. Versione:</v>
          </cell>
          <cell r="C21606"/>
          <cell r="D21606"/>
        </row>
        <row r="21607">
          <cell r="A21607" t="str">
            <v>1U.06.100.0150.a</v>
          </cell>
          <cell r="B21607" t="str">
            <v>- neutra</v>
          </cell>
          <cell r="C21607" t="str">
            <v>m²</v>
          </cell>
          <cell r="D21607">
            <v>65.459999999999994</v>
          </cell>
        </row>
        <row r="21608">
          <cell r="A21608" t="str">
            <v>1U.06.100.0150.b</v>
          </cell>
          <cell r="B21608" t="str">
            <v>- colorata (rosso, giallo, sabbia)</v>
          </cell>
          <cell r="C21608" t="str">
            <v>m²</v>
          </cell>
          <cell r="D21608">
            <v>71.59</v>
          </cell>
        </row>
        <row r="21609">
          <cell r="A21609" t="str">
            <v>1U.06.120</v>
          </cell>
          <cell r="B21609" t="str">
            <v>PAVIMENTI ERBOSI ARMATI</v>
          </cell>
          <cell r="C21609"/>
          <cell r="D21609"/>
        </row>
        <row r="21610">
          <cell r="A21610" t="str">
            <v>1U.06.120.0010</v>
          </cell>
          <cell r="B21610" t="str">
            <v>Prato carrabile costituito da griglie quadrate ad incastro, spess. cm 5 circa, in materiale plastico PP/ PEHD, formate da elementi cilindrici ed ottagonali collegati, con fondo aperto, ancorate al sottofondo in sabbia mediante spuntoni e riempimento con terriccio speciale per prati. Compreso il sottofondo in sabbia steso e rullato secondo le livellette prescritte, dello spessore non inferiore a 6 cm, la fornitura e la stesa a raso del terreno vegetale e le relative ricariche. Sono esclusi: il sottofondo in ghiaia, l'eventuale tessuto non tessuto, la semina del prato.</v>
          </cell>
          <cell r="C21610" t="str">
            <v>m²</v>
          </cell>
          <cell r="D21610">
            <v>30.9</v>
          </cell>
        </row>
        <row r="21611">
          <cell r="A21611" t="str">
            <v>1U.06.120.0020</v>
          </cell>
          <cell r="B21611" t="str">
            <v>Pavimento con manufatti plastici modulari a celle di forma quadrata, spessore 3,75 cm circa, realizzato in Moplen copolimero ad alta densità di colore verde, Compreso il sottofondo in sabbia steso e rullato secondo le livellette prescritte, dello spessore non inferiore a 6 cm, la fornitura e la stesa a raso del terreno vegetale e le relative ricariche. Sono esclusi: il sottofondo in ghiaia, l'eventuale tessuto non tessuto, la semina del prato.</v>
          </cell>
          <cell r="C21611" t="str">
            <v>m²</v>
          </cell>
          <cell r="D21611">
            <v>22.7</v>
          </cell>
        </row>
        <row r="21612">
          <cell r="A21612" t="str">
            <v>1U.06.140</v>
          </cell>
          <cell r="B21612" t="str">
            <v>PAVIMENTI IN LEGNO</v>
          </cell>
          <cell r="C21612"/>
          <cell r="D21612"/>
        </row>
        <row r="21613">
          <cell r="A21613" t="str">
            <v>1U.06.140.0010</v>
          </cell>
          <cell r="B21613" t="str">
            <v>Pavimento in opera in listoni di legno di sezione 10 x 4 cm, lunghezza 2 m, trattato per esterno, composta da tavole con sagomatura antisdrucciolo con spigoli smussati, distanziate di 5 mm, fissate su traversi in profili di lamiera zincata a caldo piegata con sezione a omega, 70 cm di interasse, assemblate con viteria autofilettante in acciaio inox lunghezza minima 50 mm, compreso trattamento in autoclave antitarlo e antimuffa, compresa la formazione del piano e il getto in calcestruzzo per i profilati a omega.</v>
          </cell>
          <cell r="C21613" t="str">
            <v>m²</v>
          </cell>
          <cell r="D21613">
            <v>101.42</v>
          </cell>
        </row>
        <row r="21614">
          <cell r="A21614" t="str">
            <v>1U.06.140.0020</v>
          </cell>
          <cell r="B21614" t="str">
            <v>Tavole in pino essiccato, impregnate in autoclave; dimensioni 14,5 x 4,5 x 215 cm; in opera, compreso il fissaggio al sottofondo con 4 viti per tavola.</v>
          </cell>
          <cell r="C21614" t="str">
            <v>m²</v>
          </cell>
          <cell r="D21614">
            <v>73.94</v>
          </cell>
        </row>
        <row r="21615">
          <cell r="A21615" t="str">
            <v>1U.06.150</v>
          </cell>
          <cell r="B21615" t="str">
            <v>PAVIMENTI IN GOMMA</v>
          </cell>
          <cell r="C21615"/>
          <cell r="D21615"/>
        </row>
        <row r="21616">
          <cell r="A21616" t="str">
            <v>1U.06.150.0010</v>
          </cell>
          <cell r="B21616" t="str">
            <v>Fornitura e posa di pavimentazioni in gomma riciclata 100% EPDM.</v>
          </cell>
          <cell r="C21616"/>
          <cell r="D21616"/>
        </row>
        <row r="21617">
          <cell r="A21617" t="str">
            <v>1U.06.150.0010.a</v>
          </cell>
          <cell r="B21617" t="str">
            <v>- da 0,00 a 1,00 m</v>
          </cell>
          <cell r="C21617" t="str">
            <v>m²</v>
          </cell>
          <cell r="D21617">
            <v>112.26</v>
          </cell>
        </row>
        <row r="21618">
          <cell r="A21618" t="str">
            <v>1U.06.150.0010.b</v>
          </cell>
          <cell r="B21618" t="str">
            <v>- da 0,00 a 1,50 m</v>
          </cell>
          <cell r="C21618" t="str">
            <v>m²</v>
          </cell>
          <cell r="D21618">
            <v>117.45</v>
          </cell>
        </row>
        <row r="21619">
          <cell r="A21619" t="str">
            <v>1U.06.150.0010.c</v>
          </cell>
          <cell r="B21619" t="str">
            <v>- da 0,00 a 2,00 m</v>
          </cell>
          <cell r="C21619" t="str">
            <v>m²</v>
          </cell>
          <cell r="D21619">
            <v>125.52</v>
          </cell>
        </row>
        <row r="21620">
          <cell r="A21620" t="str">
            <v>1U.06.150.0010.d</v>
          </cell>
          <cell r="B21620" t="str">
            <v>- da 0,00 a 2,50 m</v>
          </cell>
          <cell r="C21620" t="str">
            <v>m²</v>
          </cell>
          <cell r="D21620">
            <v>133.5</v>
          </cell>
        </row>
        <row r="21621">
          <cell r="A21621" t="str">
            <v>1U.06.150.0010.e</v>
          </cell>
          <cell r="B21621" t="str">
            <v>- da 0,00 a 3,00 m</v>
          </cell>
          <cell r="C21621" t="str">
            <v>m²</v>
          </cell>
          <cell r="D21621">
            <v>151.69</v>
          </cell>
        </row>
        <row r="21622">
          <cell r="A21622" t="str">
            <v>1U.06.150.0020</v>
          </cell>
          <cell r="B21622" t="str">
            <v>Fornitura e posa di pavimentazioni in gomma riciclata melange (70% EPDM 30% nero).</v>
          </cell>
          <cell r="C21622"/>
          <cell r="D21622"/>
        </row>
        <row r="21623">
          <cell r="A21623" t="str">
            <v>1U.06.150.0020.a</v>
          </cell>
          <cell r="B21623" t="str">
            <v>- da 0,00 a 1,00 m</v>
          </cell>
          <cell r="C21623" t="str">
            <v>m²</v>
          </cell>
          <cell r="D21623">
            <v>99</v>
          </cell>
        </row>
        <row r="21624">
          <cell r="A21624" t="str">
            <v>1U.06.150.0020.b</v>
          </cell>
          <cell r="B21624" t="str">
            <v>- da 0,00 a 1,50 m</v>
          </cell>
          <cell r="C21624" t="str">
            <v>m²</v>
          </cell>
          <cell r="D21624">
            <v>103.64</v>
          </cell>
        </row>
        <row r="21625">
          <cell r="A21625" t="str">
            <v>1U.06.150.0020.c</v>
          </cell>
          <cell r="B21625" t="str">
            <v>- da 0,00 a 2,00 m</v>
          </cell>
          <cell r="C21625" t="str">
            <v>m²</v>
          </cell>
          <cell r="D21625">
            <v>112.26</v>
          </cell>
        </row>
        <row r="21626">
          <cell r="A21626" t="str">
            <v>1U.06.150.0020.d</v>
          </cell>
          <cell r="B21626" t="str">
            <v>- da 0,00 a 2,50 m</v>
          </cell>
          <cell r="C21626" t="str">
            <v>m²</v>
          </cell>
          <cell r="D21626">
            <v>120.23</v>
          </cell>
        </row>
        <row r="21627">
          <cell r="A21627" t="str">
            <v>1U.06.150.0020.e</v>
          </cell>
          <cell r="B21627" t="str">
            <v>- da 0,00 a 3,00 m</v>
          </cell>
          <cell r="C21627" t="str">
            <v>m²</v>
          </cell>
          <cell r="D21627">
            <v>145.72</v>
          </cell>
        </row>
        <row r="21628">
          <cell r="A21628" t="str">
            <v>1U.06.150.0030</v>
          </cell>
          <cell r="B21628" t="str">
            <v>Fornitura e posa di pavimentazione in piastrelle in gomma riciclata melange (70% EPDM 30% nero).</v>
          </cell>
          <cell r="C21628"/>
          <cell r="D21628"/>
        </row>
        <row r="21629">
          <cell r="A21629" t="str">
            <v>1U.06.150.0030.a</v>
          </cell>
          <cell r="B21629" t="str">
            <v>- da 0,00 a 1,00 m</v>
          </cell>
          <cell r="C21629" t="str">
            <v>m²</v>
          </cell>
          <cell r="D21629">
            <v>66.23</v>
          </cell>
        </row>
        <row r="21630">
          <cell r="A21630" t="str">
            <v>1U.06.150.0030.b</v>
          </cell>
          <cell r="B21630" t="str">
            <v>- da 0,00 a 1,50 m</v>
          </cell>
          <cell r="C21630" t="str">
            <v>m²</v>
          </cell>
          <cell r="D21630">
            <v>83.48</v>
          </cell>
        </row>
        <row r="21631">
          <cell r="A21631" t="str">
            <v>1U.06.150.0030.c</v>
          </cell>
          <cell r="B21631" t="str">
            <v>- da 0,00 a 2,00 m</v>
          </cell>
          <cell r="C21631" t="str">
            <v>m²</v>
          </cell>
          <cell r="D21631">
            <v>129.25</v>
          </cell>
        </row>
        <row r="21632">
          <cell r="A21632" t="str">
            <v>1U.06.150.0030.d</v>
          </cell>
          <cell r="B21632" t="str">
            <v>- da 0,00 a 3,00 m</v>
          </cell>
          <cell r="C21632" t="str">
            <v>m²</v>
          </cell>
          <cell r="D21632">
            <v>198.77</v>
          </cell>
        </row>
        <row r="21633">
          <cell r="A21633" t="str">
            <v>1U.06.150.0040</v>
          </cell>
          <cell r="B21633" t="str">
            <v>Riparazione di pavimentazioni in gomma riciclata 100% EPDM.</v>
          </cell>
          <cell r="C21633"/>
          <cell r="D21633"/>
        </row>
        <row r="21634">
          <cell r="A21634" t="str">
            <v>1U.06.150.0040.a</v>
          </cell>
          <cell r="B21634" t="str">
            <v>- da 0,00 a 1,00 m</v>
          </cell>
          <cell r="C21634" t="str">
            <v>m²</v>
          </cell>
          <cell r="D21634">
            <v>282.57</v>
          </cell>
        </row>
        <row r="21635">
          <cell r="A21635" t="str">
            <v>1U.06.150.0040.b</v>
          </cell>
          <cell r="B21635" t="str">
            <v>- da 0,00 a 1,50 m</v>
          </cell>
          <cell r="C21635" t="str">
            <v>m²</v>
          </cell>
          <cell r="D21635">
            <v>287.75</v>
          </cell>
        </row>
        <row r="21636">
          <cell r="A21636" t="str">
            <v>1U.06.150.0040.c</v>
          </cell>
          <cell r="B21636" t="str">
            <v>- da 0,00 a 2,00 m</v>
          </cell>
          <cell r="C21636" t="str">
            <v>m²</v>
          </cell>
          <cell r="D21636">
            <v>309.68</v>
          </cell>
        </row>
        <row r="21637">
          <cell r="A21637" t="str">
            <v>1U.06.150.0040.d</v>
          </cell>
          <cell r="B21637" t="str">
            <v>- da 0,00 a 2,50 m</v>
          </cell>
          <cell r="C21637" t="str">
            <v>m²</v>
          </cell>
          <cell r="D21637">
            <v>325.27</v>
          </cell>
        </row>
        <row r="21638">
          <cell r="A21638" t="str">
            <v>1U.06.150.0040.e</v>
          </cell>
          <cell r="B21638" t="str">
            <v>- da 0,00 a 3,00 m</v>
          </cell>
          <cell r="C21638" t="str">
            <v>m²</v>
          </cell>
          <cell r="D21638">
            <v>373.77</v>
          </cell>
        </row>
        <row r="21639">
          <cell r="A21639" t="str">
            <v>1U.06.150.0050</v>
          </cell>
          <cell r="B21639" t="str">
            <v>Riparazione di pavimentazione in gomma a getto melange (70% EPDM 30% nero).</v>
          </cell>
          <cell r="C21639"/>
          <cell r="D21639"/>
        </row>
        <row r="21640">
          <cell r="A21640" t="str">
            <v>1U.06.150.0050.a</v>
          </cell>
          <cell r="B21640" t="str">
            <v>- da 0,00 a 1,00 m</v>
          </cell>
          <cell r="C21640" t="str">
            <v>m²</v>
          </cell>
          <cell r="D21640">
            <v>255.45</v>
          </cell>
        </row>
        <row r="21641">
          <cell r="A21641" t="str">
            <v>1U.06.150.0050.b</v>
          </cell>
          <cell r="B21641" t="str">
            <v>- da 0,00 a 1,50 m</v>
          </cell>
          <cell r="C21641" t="str">
            <v>m²</v>
          </cell>
          <cell r="D21641">
            <v>260.10000000000002</v>
          </cell>
        </row>
        <row r="21642">
          <cell r="A21642" t="str">
            <v>1U.06.150.0050.c</v>
          </cell>
          <cell r="B21642" t="str">
            <v>- da 0,00 a 2,00 m</v>
          </cell>
          <cell r="C21642" t="str">
            <v>m²</v>
          </cell>
          <cell r="D21642">
            <v>282.57</v>
          </cell>
        </row>
        <row r="21643">
          <cell r="A21643" t="str">
            <v>1U.06.150.0050.d</v>
          </cell>
          <cell r="B21643" t="str">
            <v>- da 0,00 a 2,50 m</v>
          </cell>
          <cell r="C21643" t="str">
            <v>m²</v>
          </cell>
          <cell r="D21643">
            <v>297.45999999999998</v>
          </cell>
        </row>
        <row r="21644">
          <cell r="A21644" t="str">
            <v>1U.06.150.0050.e</v>
          </cell>
          <cell r="B21644" t="str">
            <v>- da 0,00 a 3,00 m</v>
          </cell>
          <cell r="C21644" t="str">
            <v>m²</v>
          </cell>
          <cell r="D21644">
            <v>360.89</v>
          </cell>
        </row>
        <row r="21645">
          <cell r="A21645" t="str">
            <v>1U.06.150.0060</v>
          </cell>
          <cell r="B21645" t="str">
            <v>Riparazione di pavimentazione in piastrelle di gomma antitrauma.</v>
          </cell>
          <cell r="C21645"/>
          <cell r="D21645"/>
        </row>
        <row r="21646">
          <cell r="A21646" t="str">
            <v>1U.06.150.0060.a</v>
          </cell>
          <cell r="B21646" t="str">
            <v>- da 0,00 a 1,00 m</v>
          </cell>
          <cell r="C21646" t="str">
            <v>m²</v>
          </cell>
          <cell r="D21646">
            <v>127.18</v>
          </cell>
        </row>
        <row r="21647">
          <cell r="A21647" t="str">
            <v>1U.06.150.0060.b</v>
          </cell>
          <cell r="B21647" t="str">
            <v>- da 0,00 a 1,50 m</v>
          </cell>
          <cell r="C21647" t="str">
            <v>m²</v>
          </cell>
          <cell r="D21647">
            <v>152.03</v>
          </cell>
        </row>
        <row r="21648">
          <cell r="A21648" t="str">
            <v>1U.06.150.0060.c</v>
          </cell>
          <cell r="B21648" t="str">
            <v>- da 0,00 a 2,00 m</v>
          </cell>
          <cell r="C21648" t="str">
            <v>m²</v>
          </cell>
          <cell r="D21648">
            <v>215.8</v>
          </cell>
        </row>
        <row r="21649">
          <cell r="A21649" t="str">
            <v>1U.06.150.0060.d</v>
          </cell>
          <cell r="B21649" t="str">
            <v>- da 0,00 a 3,00 m</v>
          </cell>
          <cell r="C21649" t="str">
            <v>m²</v>
          </cell>
          <cell r="D21649">
            <v>230.66</v>
          </cell>
        </row>
        <row r="21650">
          <cell r="A21650" t="str">
            <v>1U.06.150.0070</v>
          </cell>
          <cell r="B21650" t="str">
            <v>Demolizione di pavimentazione antitrauma in granuli di gomma riciclata o di pavimentazione in piastrelle di gomma, di qualsiasi spessore, con mezzo meccanico e finiture manuali.</v>
          </cell>
          <cell r="C21650" t="str">
            <v>m²</v>
          </cell>
          <cell r="D21650">
            <v>4.37</v>
          </cell>
        </row>
        <row r="21651">
          <cell r="A21651" t="str">
            <v>1U.06.180</v>
          </cell>
          <cell r="B21651" t="str">
            <v>FORMAZIONE NUOVI TAPPETI ERBOSI</v>
          </cell>
          <cell r="C21651"/>
          <cell r="D21651"/>
        </row>
        <row r="21652">
          <cell r="A21652" t="str">
            <v>1U.06.180.0010</v>
          </cell>
          <cell r="B21652" t="str">
            <v>Diserbo chimico totale o selettivo con prodotti sistemici e/o antigerminativi, secondo legge, ad uso civile, incluso il prodotto.</v>
          </cell>
          <cell r="C21652" t="str">
            <v>100 m²</v>
          </cell>
          <cell r="D21652">
            <v>12.14</v>
          </cell>
        </row>
        <row r="21653">
          <cell r="A21653" t="str">
            <v>1U.06.180.0020</v>
          </cell>
          <cell r="B21653" t="str">
            <v>Distribuzione o stesa meccanica con i necessari completamenti a mano di concimi, escluso il prodotto.</v>
          </cell>
          <cell r="C21653" t="str">
            <v>100 m²</v>
          </cell>
          <cell r="D21653">
            <v>9.14</v>
          </cell>
        </row>
        <row r="21654">
          <cell r="A21654" t="str">
            <v>1U.06.180.0030</v>
          </cell>
          <cell r="B21654" t="str">
            <v>Semina e rullatura di miscuglio di semi per tappeto erboso e prato fiorito, eseguita a mano o con mezzo meccanico, escluso il seme.</v>
          </cell>
          <cell r="C21654" t="str">
            <v>100 m²</v>
          </cell>
          <cell r="D21654">
            <v>21.68</v>
          </cell>
        </row>
        <row r="21655">
          <cell r="A21655" t="str">
            <v>1U.06.180.0040</v>
          </cell>
          <cell r="B21655" t="str">
            <v>Formazione di tappeto erboso e prato fiorito, inclusa la preparazione del terreno mediante lavorazione meccanica fino a 15 cm, con eliminazione di ciottoli, sassi ed erbe, il miscuglio di sementi per la formazione del prato con 0,03 kg/m² e la semina del miscuglio di semi eseguita a spaglio o con mezzo semovente e la successiva rullatura; per singole superfici:</v>
          </cell>
          <cell r="C21655"/>
          <cell r="D21655"/>
        </row>
        <row r="21656">
          <cell r="A21656" t="str">
            <v>1U.06.180.0040.a</v>
          </cell>
          <cell r="B21656" t="str">
            <v>- tappeto erboso per singole superfici fino a 1000 m².</v>
          </cell>
          <cell r="C21656" t="str">
            <v>100 m²</v>
          </cell>
          <cell r="D21656">
            <v>174.55</v>
          </cell>
        </row>
        <row r="21657">
          <cell r="A21657" t="str">
            <v>1U.06.180.0040.b</v>
          </cell>
          <cell r="B21657" t="str">
            <v>- tappeto erboso per singole superfici oltre i 1000 m².</v>
          </cell>
          <cell r="C21657" t="str">
            <v>100 m²</v>
          </cell>
          <cell r="D21657">
            <v>132.09</v>
          </cell>
        </row>
        <row r="21658">
          <cell r="A21658" t="str">
            <v>1U.06.180.0040.c</v>
          </cell>
          <cell r="B21658" t="str">
            <v>- prato fiorito per singole superfici fino a 1000 m².</v>
          </cell>
          <cell r="C21658" t="str">
            <v>100 m²</v>
          </cell>
          <cell r="D21658">
            <v>191.1</v>
          </cell>
        </row>
        <row r="21659">
          <cell r="A21659" t="str">
            <v>1U.06.180.0040.d</v>
          </cell>
          <cell r="B21659" t="str">
            <v>- prato fiorito per singole superfici oltre i 1000 m².</v>
          </cell>
          <cell r="C21659" t="str">
            <v>100 m²</v>
          </cell>
          <cell r="D21659">
            <v>148.65</v>
          </cell>
        </row>
        <row r="21660">
          <cell r="A21660" t="str">
            <v>1U.06.180.0050</v>
          </cell>
          <cell r="B21660" t="str">
            <v>Formazione di tappeto erboso in zolla, spessore 5 cm, per inerbimento a pronto effetto, compresi tutti i lavori, anche preparatori, necessari, inclusa la prima bagnatura; per singole superfici fino a 1000 m².</v>
          </cell>
          <cell r="C21660"/>
          <cell r="D21660"/>
        </row>
        <row r="21661">
          <cell r="A21661" t="str">
            <v>1U.06.180.0050.a</v>
          </cell>
          <cell r="B21661" t="str">
            <v>- per singole superfici fino a 1000 m².</v>
          </cell>
          <cell r="C21661" t="str">
            <v>100 m²</v>
          </cell>
          <cell r="D21661">
            <v>2097.6799999999998</v>
          </cell>
        </row>
        <row r="21662">
          <cell r="A21662" t="str">
            <v>1U.06.180.0050.b</v>
          </cell>
          <cell r="B21662" t="str">
            <v>- per singole superfici oltre i 1000 m².</v>
          </cell>
          <cell r="C21662" t="str">
            <v>100 m²</v>
          </cell>
          <cell r="D21662">
            <v>1521.99</v>
          </cell>
        </row>
        <row r="21663">
          <cell r="A21663" t="str">
            <v>1U.06.180.0060</v>
          </cell>
          <cell r="B21663" t="str">
            <v>Primo taglio eseguito a macchina e triturazione di erbe infestanti e vegetazione spontanea. Compresi: la refilatura delle erbe debordanti dai cordoni, sulla pavimentazione adiacente ai cordoni, negli spazi ove non è possibile l'uso di macchinari; la raccolta del materiale di risulta e trasporto alle discariche, esclusi oneri di smaltimento. Valutazione per singole superfici:</v>
          </cell>
          <cell r="C21663"/>
          <cell r="D21663"/>
        </row>
        <row r="21664">
          <cell r="A21664" t="str">
            <v>1U.06.180.0060.a</v>
          </cell>
          <cell r="B21664" t="str">
            <v>- aiuole fino a 500 m²</v>
          </cell>
          <cell r="C21664" t="str">
            <v>100 m²</v>
          </cell>
          <cell r="D21664">
            <v>39.18</v>
          </cell>
        </row>
        <row r="21665">
          <cell r="A21665" t="str">
            <v>1U.06.180.0060.b</v>
          </cell>
          <cell r="B21665" t="str">
            <v>- località fino a 10000 m²</v>
          </cell>
          <cell r="C21665" t="str">
            <v>100 m²</v>
          </cell>
          <cell r="D21665">
            <v>22.37</v>
          </cell>
        </row>
        <row r="21666">
          <cell r="A21666" t="str">
            <v>1U.06.180.0060.c</v>
          </cell>
          <cell r="B21666" t="str">
            <v>- località oltre a 10000 m²</v>
          </cell>
          <cell r="C21666" t="str">
            <v>100 m²</v>
          </cell>
          <cell r="D21666">
            <v>19.03</v>
          </cell>
        </row>
        <row r="21667">
          <cell r="A21667" t="str">
            <v>1U.06.200</v>
          </cell>
          <cell r="B21667" t="str">
            <v>OPERE DI PIANTAGIONE, SOSTEGNO, PROTEZIONE</v>
          </cell>
          <cell r="C21667"/>
          <cell r="D21667"/>
        </row>
        <row r="21668">
          <cell r="A21668" t="str">
            <v>1U.06.200.0005</v>
          </cell>
          <cell r="B21668" t="str">
            <v>Realizzazione di un rimboschimento in zona pianeggiante, consistente in operazioni di tracciamento meccanico e/o manuale, curvilineo e/o rettilineo, apertura meccanica delle buche di adeguate dimensioni, posa delle piantine, rincalzamento. Parametri di riferimento: densità 2.000 piante ad ettaro, sesto di impianto m. 2,00 X 2,50, materiale vivaistico di partenza in contenitore, protezione individuale al rimboschimento, bacchetta segnalatrice in bambù. Piante in vaso di diametro - età minima:</v>
          </cell>
          <cell r="C21668"/>
          <cell r="D21668"/>
        </row>
        <row r="21669">
          <cell r="A21669" t="str">
            <v>1U.06.200.0005.a</v>
          </cell>
          <cell r="B21669" t="str">
            <v>10/12 cm - S1T1</v>
          </cell>
          <cell r="C21669" t="str">
            <v>ha</v>
          </cell>
          <cell r="D21669">
            <v>10907.14</v>
          </cell>
        </row>
        <row r="21670">
          <cell r="A21670" t="str">
            <v>1U.06.200.0005.b</v>
          </cell>
          <cell r="B21670" t="str">
            <v>14/16 cm - S1T1</v>
          </cell>
          <cell r="C21670" t="str">
            <v>ha</v>
          </cell>
          <cell r="D21670">
            <v>12526.34</v>
          </cell>
        </row>
        <row r="21671">
          <cell r="A21671" t="str">
            <v>1U.06.200.0005.c</v>
          </cell>
          <cell r="B21671" t="str">
            <v>18/20 cm - S1T2</v>
          </cell>
          <cell r="C21671" t="str">
            <v>ha</v>
          </cell>
          <cell r="D21671">
            <v>20647.64</v>
          </cell>
        </row>
        <row r="21672">
          <cell r="A21672" t="str">
            <v>1U.06.200.0010</v>
          </cell>
          <cell r="B21672" t="str">
            <v>Formazione di siepe con scavo meccanico, piantumazione, rinterro, carico e trasporto del materiale di risulta, la fornitura e la distribuzione di 40 l/m di ammendante organico, bagnatura all'impianto con 30 l/m di acqua, esclusa la fornitura di piante, per siepi costituite da:</v>
          </cell>
          <cell r="C21672"/>
          <cell r="D21672"/>
        </row>
        <row r="21673">
          <cell r="A21673" t="str">
            <v>1U.06.200.0010.a</v>
          </cell>
          <cell r="B21673" t="str">
            <v>- 5/6 piante per m, disposte in fila semplice</v>
          </cell>
          <cell r="C21673" t="str">
            <v>m</v>
          </cell>
          <cell r="D21673">
            <v>10.85</v>
          </cell>
        </row>
        <row r="21674">
          <cell r="A21674" t="str">
            <v>1U.06.200.0010.b</v>
          </cell>
          <cell r="B21674" t="str">
            <v>- 10/11 piante per m, disposte in fila doppia</v>
          </cell>
          <cell r="C21674" t="str">
            <v>m</v>
          </cell>
          <cell r="D21674">
            <v>11.99</v>
          </cell>
        </row>
        <row r="21675">
          <cell r="A21675" t="str">
            <v>1U.06.200.0010.c</v>
          </cell>
          <cell r="B21675" t="str">
            <v>- 2 piante per m</v>
          </cell>
          <cell r="C21675" t="str">
            <v>m</v>
          </cell>
          <cell r="D21675">
            <v>8.86</v>
          </cell>
        </row>
        <row r="21676">
          <cell r="A21676" t="str">
            <v>1U.06.200.0020</v>
          </cell>
          <cell r="B21676" t="str">
            <v>Messa a dimora di bulbi, con formazione di buca, posa e reinterro, con fornitura e distribuzione di ammendante organico, esclusa la fornitura di bulbi e la pacciamatura.</v>
          </cell>
          <cell r="C21676" t="str">
            <v>100 pz</v>
          </cell>
          <cell r="D21676">
            <v>24.54</v>
          </cell>
        </row>
        <row r="21677">
          <cell r="A21677" t="str">
            <v>1U.06.200.0030</v>
          </cell>
          <cell r="B21677" t="str">
            <v>Messa a dimora di specie erbacee, arbusti, cespugli, rampicanti ecc., forniti in vaso o a radice nuda, con formazione di buca, piantumazione, rinterro, fornitura e distribuzione di ammendante organico 30 l/m², bagnatura con 30 l/m² di acqua, esclusa la fornitura delle piantine e la pacciamatura.</v>
          </cell>
          <cell r="C21677"/>
          <cell r="D21677"/>
        </row>
        <row r="21678">
          <cell r="A21678" t="str">
            <v>1U.06.200.0030.a</v>
          </cell>
          <cell r="B21678" t="str">
            <v>- dimensioni vaso 9 ÷ 12 cm, buca da 15 x 15 x 15 cm,</v>
          </cell>
          <cell r="C21678" t="str">
            <v>cad</v>
          </cell>
          <cell r="D21678">
            <v>0.68</v>
          </cell>
        </row>
        <row r="21679">
          <cell r="A21679" t="str">
            <v>1U.06.200.0030.b</v>
          </cell>
          <cell r="B21679" t="str">
            <v>- dimensioni vaso 13 ÷ 17 cm, buca da 22 x 22 x 22 cm,</v>
          </cell>
          <cell r="C21679" t="str">
            <v>cad</v>
          </cell>
          <cell r="D21679">
            <v>2.6</v>
          </cell>
        </row>
        <row r="21680">
          <cell r="A21680" t="str">
            <v>1U.06.200.0030.c</v>
          </cell>
          <cell r="B21680" t="str">
            <v>- dimensioni vaso 18 ÷ 24 cm, buca da 28 x 28 x 28 cm - altezza arbusti fino a 80 cm</v>
          </cell>
          <cell r="C21680" t="str">
            <v>cad</v>
          </cell>
          <cell r="D21680">
            <v>5.83</v>
          </cell>
        </row>
        <row r="21681">
          <cell r="A21681" t="str">
            <v>1U.06.200.0030.d</v>
          </cell>
          <cell r="B21681" t="str">
            <v>- dimensioni vaso 25 ÷ 30 cm, buca da 35 x 35 x 35 cm - altezza arbusti da 81 a 110 cm</v>
          </cell>
          <cell r="C21681" t="str">
            <v>cad</v>
          </cell>
          <cell r="D21681">
            <v>9.59</v>
          </cell>
        </row>
        <row r="21682">
          <cell r="A21682" t="str">
            <v>1U.06.200.0030.e</v>
          </cell>
          <cell r="B21682" t="str">
            <v>- dimensioni vaso 31 ÷ 35 cm, buca da 45 x 45 x 45 cm - altezza arbusti da 111 a 130 cm</v>
          </cell>
          <cell r="C21682" t="str">
            <v>cad</v>
          </cell>
          <cell r="D21682">
            <v>13.83</v>
          </cell>
        </row>
        <row r="21683">
          <cell r="A21683" t="str">
            <v>1U.06.200.0030.f</v>
          </cell>
          <cell r="B21683" t="str">
            <v>- dimensioni vaso a partire da 36 cm, buca da 60 x 60 x 60 cm - altezza arbusti oltre 131 cm</v>
          </cell>
          <cell r="C21683" t="str">
            <v>cad</v>
          </cell>
          <cell r="D21683">
            <v>20.69</v>
          </cell>
        </row>
        <row r="21684">
          <cell r="A21684" t="str">
            <v>1U.06.200.0050</v>
          </cell>
          <cell r="B21684" t="str">
            <v>Contenitore privo di fori, adatto per invasare ninfee, piante palustri, alghe ossigenanti; sono incluse: composto di terra, sabbia fine e concime organico invecchiato, fissaggio; in opera.</v>
          </cell>
          <cell r="C21684"/>
          <cell r="D21684"/>
        </row>
        <row r="21685">
          <cell r="A21685" t="str">
            <v>1U.06.200.0050.a</v>
          </cell>
          <cell r="B21685" t="str">
            <v>- ø 30 cm, h 30 cm</v>
          </cell>
          <cell r="C21685" t="str">
            <v>cad</v>
          </cell>
          <cell r="D21685">
            <v>16.53</v>
          </cell>
        </row>
        <row r="21686">
          <cell r="A21686" t="str">
            <v>1U.06.200.0050.b</v>
          </cell>
          <cell r="B21686" t="str">
            <v>- ø 60 cm, h 32 cm</v>
          </cell>
          <cell r="C21686" t="str">
            <v>cad</v>
          </cell>
          <cell r="D21686">
            <v>24.81</v>
          </cell>
        </row>
        <row r="21687">
          <cell r="A21687" t="str">
            <v>1U.06.200.0100</v>
          </cell>
          <cell r="B21687" t="str">
            <v>Messa a dimora di alberi a foglia caduca o persistente, a filare o in gruppo, con scavo, piantumazione, rinterro, formazione di tornello, fornitura e distribuzione di concimi o ammendanti 50 l/pianta, bagnatura con 150-200 l di acqua; esclusa la fornitura delle piante delle seguenti dimensioni:</v>
          </cell>
          <cell r="C21687"/>
          <cell r="D21687"/>
        </row>
        <row r="21688">
          <cell r="A21688" t="str">
            <v>1U.06.200.0100.a</v>
          </cell>
          <cell r="B21688" t="str">
            <v>- circonferenza da 10 a 14 cm - altezza da 201 a 300 cm</v>
          </cell>
          <cell r="C21688" t="str">
            <v>cad</v>
          </cell>
          <cell r="D21688">
            <v>22.18</v>
          </cell>
        </row>
        <row r="21689">
          <cell r="A21689" t="str">
            <v>1U.06.200.0100.b</v>
          </cell>
          <cell r="B21689" t="str">
            <v>- circonferenza da 15 a 20 cm - altezza da 301 a 350 cm</v>
          </cell>
          <cell r="C21689" t="str">
            <v>cad</v>
          </cell>
          <cell r="D21689">
            <v>30.87</v>
          </cell>
        </row>
        <row r="21690">
          <cell r="A21690" t="str">
            <v>1U.06.200.0100.c</v>
          </cell>
          <cell r="B21690" t="str">
            <v>- circonferenza da 21 a 25 cm - altezza da 351 a 400 cm</v>
          </cell>
          <cell r="C21690" t="str">
            <v>cad</v>
          </cell>
          <cell r="D21690">
            <v>39.200000000000003</v>
          </cell>
        </row>
        <row r="21691">
          <cell r="A21691" t="str">
            <v>1U.06.200.0100.d</v>
          </cell>
          <cell r="B21691" t="str">
            <v>- circonferenza da 26 a 30 cm - altezza da 401 a 500 cm</v>
          </cell>
          <cell r="C21691" t="str">
            <v>cad</v>
          </cell>
          <cell r="D21691">
            <v>63.58</v>
          </cell>
        </row>
        <row r="21692">
          <cell r="A21692" t="str">
            <v>1U.06.200.0110</v>
          </cell>
          <cell r="B21692" t="str">
            <v>Operazioni complementari alla messa a dimora di alberi :</v>
          </cell>
          <cell r="C21692"/>
          <cell r="D21692"/>
        </row>
        <row r="21693">
          <cell r="A21693" t="str">
            <v>1U.06.200.0110.a</v>
          </cell>
          <cell r="B21693" t="str">
            <v>- fornitura e posa di tubo drenante Ø 125 mm per l'innaffiamento, compreso il raccordo a T, il gomito, il tappo di chiusura</v>
          </cell>
          <cell r="C21693" t="str">
            <v>cad</v>
          </cell>
          <cell r="D21693">
            <v>28.07</v>
          </cell>
        </row>
        <row r="21694">
          <cell r="A21694" t="str">
            <v>1U.06.200.0110.b</v>
          </cell>
          <cell r="B21694" t="str">
            <v>- fornitura e stesa di 1 m³ di terra di coltivo</v>
          </cell>
          <cell r="C21694" t="str">
            <v>cad</v>
          </cell>
          <cell r="D21694">
            <v>28.03</v>
          </cell>
        </row>
        <row r="21695">
          <cell r="A21695" t="str">
            <v>1U.06.200.0110.c</v>
          </cell>
          <cell r="B21695" t="str">
            <v>- fornitura e posa di due pali tutori trattati in autoclave contro la mercescienza, a sostegno delle piante, compresi i tagli, la fornitura dei legacci e la relativa legatura alla pianta</v>
          </cell>
          <cell r="C21695" t="str">
            <v>cad</v>
          </cell>
          <cell r="D21695">
            <v>20.38</v>
          </cell>
        </row>
        <row r="21696">
          <cell r="A21696" t="str">
            <v>1U.06.200.0110.d</v>
          </cell>
          <cell r="B21696" t="str">
            <v>- fornitura e formazione in opera sistema di incastellatura per sostegno piante, con pali di pino nordico Ø 8 cm, composto da 3 pali verticali altezza 2,50 m e traverso superiore;</v>
          </cell>
          <cell r="C21696" t="str">
            <v>cad</v>
          </cell>
          <cell r="D21696">
            <v>57.23</v>
          </cell>
        </row>
        <row r="21697">
          <cell r="A21697" t="str">
            <v>1U.06.200.0110.e</v>
          </cell>
          <cell r="B21697" t="str">
            <v>- fornitura e formazione in opera sistema di incastellatura per sostegno piante per viali alberati o zone parcheggio, con pali di pino nordico Ø 8 cm trattati in autoclave contro le marcescenze, composto da 3 pali verticali altezza 2,50 m, traverso superiore e traverso inferiore ad altezza paracarri automobili;</v>
          </cell>
          <cell r="C21697" t="str">
            <v>cad</v>
          </cell>
          <cell r="D21697">
            <v>64.709999999999994</v>
          </cell>
        </row>
        <row r="21698">
          <cell r="A21698" t="str">
            <v>1U.06.200.0110.f</v>
          </cell>
          <cell r="B21698" t="str">
            <v>- fornitura e posa sistema di ancoraggio sotterraneo delle alberature con circonferenza del tronco da 22,5 cm a 45 cm, realizzato con tre ancore metalliche collegate a cavi.</v>
          </cell>
          <cell r="C21698" t="str">
            <v>cad</v>
          </cell>
          <cell r="D21698">
            <v>83.02</v>
          </cell>
        </row>
        <row r="21699">
          <cell r="A21699" t="str">
            <v>1U.06.200.0150</v>
          </cell>
          <cell r="B21699" t="str">
            <v>Protezioni cilindriche Ø 9 cm e altezza 55 cm fotodegradabili per piante da rimboschimento; in opera.</v>
          </cell>
          <cell r="C21699" t="str">
            <v>cad</v>
          </cell>
          <cell r="D21699">
            <v>1.43</v>
          </cell>
        </row>
        <row r="21700">
          <cell r="A21700" t="str">
            <v>1U.06.200.0200</v>
          </cell>
          <cell r="B21700" t="str">
            <v>Posa di archetto in ferro tubolare a protezione albero, posizionato agli angoli di un quadrato di 2 x 2 m attorno all'albero, compreso lo scavo e la formazione del plinto di sezione 20 x 15 x 20 cm e il riempimento dello scavo, esclusa la fornitura dell'archetto.</v>
          </cell>
          <cell r="C21700" t="str">
            <v>cad</v>
          </cell>
          <cell r="D21700">
            <v>16.64</v>
          </cell>
        </row>
        <row r="21701">
          <cell r="A21701" t="str">
            <v>1U.06.200.0210</v>
          </cell>
          <cell r="B21701" t="str">
            <v>Griglia di ghisa sferoidale quadrata a 4 elementi, compresa una mano di vernice protettiva color ghisa e l'anello di fondazione in cls per il fissaggio del telaio; in opera:</v>
          </cell>
          <cell r="C21701"/>
          <cell r="D21701"/>
        </row>
        <row r="21702">
          <cell r="A21702" t="str">
            <v>1U.06.200.0210.a</v>
          </cell>
          <cell r="B21702" t="str">
            <v>- Ø interno 500 mm; Ø esterno 1200 mm</v>
          </cell>
          <cell r="C21702" t="str">
            <v>cad</v>
          </cell>
          <cell r="D21702">
            <v>690.84</v>
          </cell>
        </row>
        <row r="21703">
          <cell r="A21703" t="str">
            <v>1U.06.200.0210.b</v>
          </cell>
          <cell r="B21703" t="str">
            <v>- Ø interno 700 mm; Ø esterno 1500 mm</v>
          </cell>
          <cell r="C21703" t="str">
            <v>cad</v>
          </cell>
          <cell r="D21703">
            <v>1112.73</v>
          </cell>
        </row>
        <row r="21704">
          <cell r="A21704" t="str">
            <v>1U.06.200.0220</v>
          </cell>
          <cell r="B21704" t="str">
            <v>Griglia di ghisa sferoidale circolare a 8 elementi, comprensivo di una mano di vernice protettiva color ghisa e l'anello di fondazione in cls per il fissaggio del telaio; in opera:</v>
          </cell>
          <cell r="C21704"/>
          <cell r="D21704"/>
        </row>
        <row r="21705">
          <cell r="A21705" t="str">
            <v>1U.06.200.0220.a</v>
          </cell>
          <cell r="B21705" t="str">
            <v>- Ø interno 500 mm; Ø esterno 1000 mm</v>
          </cell>
          <cell r="C21705" t="str">
            <v>cad</v>
          </cell>
          <cell r="D21705">
            <v>340.37</v>
          </cell>
        </row>
        <row r="21706">
          <cell r="A21706" t="str">
            <v>1U.06.200.0220.b</v>
          </cell>
          <cell r="B21706" t="str">
            <v>- Ø interno 500 mm; Ø esterno 1200 mm</v>
          </cell>
          <cell r="C21706" t="str">
            <v>cad</v>
          </cell>
          <cell r="D21706">
            <v>552.02</v>
          </cell>
        </row>
        <row r="21707">
          <cell r="A21707" t="str">
            <v>1U.06.200.0220.c</v>
          </cell>
          <cell r="B21707" t="str">
            <v>- Ø interno 600 mm; Ø esterno 2000 mm</v>
          </cell>
          <cell r="C21707" t="str">
            <v>cad</v>
          </cell>
          <cell r="D21707">
            <v>1020</v>
          </cell>
        </row>
        <row r="21708">
          <cell r="A21708" t="str">
            <v>1U.06.200.0230</v>
          </cell>
          <cell r="B21708" t="str">
            <v>Griglia di ghisa sferoidale quadrata a 4-8-12 elementi componibili, compresa una mano di vernice protettiva color ghisa, l'anello di fondazione in cls per il fissaggio del telaio; in opera. Con telaio in ferro:</v>
          </cell>
          <cell r="C21708"/>
          <cell r="D21708"/>
        </row>
        <row r="21709">
          <cell r="A21709" t="str">
            <v>1U.06.200.0230.a</v>
          </cell>
          <cell r="B21709" t="str">
            <v>- dimensioni esterne mm. 1800 x 1800 - un foro interno Ø 1000 mm</v>
          </cell>
          <cell r="C21709" t="str">
            <v>cad</v>
          </cell>
          <cell r="D21709">
            <v>516.42999999999995</v>
          </cell>
        </row>
        <row r="21710">
          <cell r="A21710" t="str">
            <v>1U.06.200.0230.b</v>
          </cell>
          <cell r="B21710" t="str">
            <v>- dimensioni esterne mm. 1800 x 1800 - un foro interno Ø 1500 mm</v>
          </cell>
          <cell r="C21710" t="str">
            <v>cad</v>
          </cell>
          <cell r="D21710">
            <v>425.37</v>
          </cell>
        </row>
        <row r="21711">
          <cell r="A21711" t="str">
            <v>1U.06.210</v>
          </cell>
          <cell r="B21711" t="str">
            <v>PIANTE LATIFOGLIE</v>
          </cell>
          <cell r="C21711"/>
          <cell r="D21711"/>
        </row>
        <row r="21712">
          <cell r="A21712" t="str">
            <v>1U.06.210.0000</v>
          </cell>
          <cell r="B21712" t="str">
            <v>NOTE DI CONSULTAZIONE</v>
          </cell>
          <cell r="C21712"/>
          <cell r="D21712"/>
        </row>
        <row r="21713">
          <cell r="A21713" t="str">
            <v>1U.06.210.0010</v>
          </cell>
          <cell r="B21713" t="str">
            <v>Piante latifoglie con zolla della specie Populus nigra,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713"/>
          <cell r="D21713"/>
        </row>
        <row r="21714">
          <cell r="A21714" t="str">
            <v>1U.06.210.0010.a</v>
          </cell>
          <cell r="B21714" t="str">
            <v>- 8 ÷ 10 cm</v>
          </cell>
          <cell r="C21714" t="str">
            <v>cad</v>
          </cell>
          <cell r="D21714">
            <v>42.22</v>
          </cell>
        </row>
        <row r="21715">
          <cell r="A21715" t="str">
            <v>1U.06.210.0010.b</v>
          </cell>
          <cell r="B21715" t="str">
            <v>- 11 ÷ 12 cm</v>
          </cell>
          <cell r="C21715" t="str">
            <v>cad</v>
          </cell>
          <cell r="D21715">
            <v>49.09</v>
          </cell>
        </row>
        <row r="21716">
          <cell r="A21716" t="str">
            <v>1U.06.210.0010.c</v>
          </cell>
          <cell r="B21716" t="str">
            <v>- 13 ÷ 14 cm</v>
          </cell>
          <cell r="C21716" t="str">
            <v>cad</v>
          </cell>
          <cell r="D21716">
            <v>69.42</v>
          </cell>
        </row>
        <row r="21717">
          <cell r="A21717" t="str">
            <v>1U.06.210.0010.d</v>
          </cell>
          <cell r="B21717" t="str">
            <v>- 15 ÷ 16 cm</v>
          </cell>
          <cell r="C21717" t="str">
            <v>cad</v>
          </cell>
          <cell r="D21717">
            <v>104.85</v>
          </cell>
        </row>
        <row r="21718">
          <cell r="A21718" t="str">
            <v>1U.06.210.0010.e</v>
          </cell>
          <cell r="B21718" t="str">
            <v>- 17 ÷ 18 cm</v>
          </cell>
          <cell r="C21718" t="str">
            <v>cad</v>
          </cell>
          <cell r="D21718">
            <v>119.82</v>
          </cell>
        </row>
        <row r="21719">
          <cell r="A21719" t="str">
            <v>1U.06.210.0010.f</v>
          </cell>
          <cell r="B21719" t="str">
            <v>- 19 ÷ 20 cm</v>
          </cell>
          <cell r="C21719" t="str">
            <v>cad</v>
          </cell>
          <cell r="D21719">
            <v>141.79</v>
          </cell>
        </row>
        <row r="21720">
          <cell r="A21720" t="str">
            <v>1U.06.210.0010.g</v>
          </cell>
          <cell r="B21720" t="str">
            <v>- 21 ÷ 25 cm</v>
          </cell>
          <cell r="C21720" t="str">
            <v>cad</v>
          </cell>
          <cell r="D21720">
            <v>178.97</v>
          </cell>
        </row>
        <row r="21721">
          <cell r="A21721" t="str">
            <v>1U.06.210.0010.h</v>
          </cell>
          <cell r="B21721" t="str">
            <v>- 26 ÷ 30 cm</v>
          </cell>
          <cell r="C21721" t="str">
            <v>cad</v>
          </cell>
          <cell r="D21721">
            <v>280.02</v>
          </cell>
        </row>
        <row r="21722">
          <cell r="A21722" t="str">
            <v>1U.06.210.0020</v>
          </cell>
          <cell r="B21722" t="str">
            <v>Piante latifoglie con zolla della specie Broussonetia, Cedrela sinensis in varietà, Populus Alba in varietà, Salix spp,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722"/>
          <cell r="D21722"/>
        </row>
        <row r="21723">
          <cell r="A21723" t="str">
            <v>1U.06.210.0020.a</v>
          </cell>
          <cell r="B21723" t="str">
            <v>- 8 ÷ 10 cm</v>
          </cell>
          <cell r="C21723" t="str">
            <v>cad</v>
          </cell>
          <cell r="D21723">
            <v>49.07</v>
          </cell>
        </row>
        <row r="21724">
          <cell r="A21724" t="str">
            <v>1U.06.210.0020.b</v>
          </cell>
          <cell r="B21724" t="str">
            <v>- 11 ÷ 12 cm</v>
          </cell>
          <cell r="C21724" t="str">
            <v>cad</v>
          </cell>
          <cell r="D21724">
            <v>57.59</v>
          </cell>
        </row>
        <row r="21725">
          <cell r="A21725" t="str">
            <v>1U.06.210.0020.c</v>
          </cell>
          <cell r="B21725" t="str">
            <v>- 13 ÷ 14 cm</v>
          </cell>
          <cell r="C21725" t="str">
            <v>cad</v>
          </cell>
          <cell r="D21725">
            <v>74.319999999999993</v>
          </cell>
        </row>
        <row r="21726">
          <cell r="A21726" t="str">
            <v>1U.06.210.0020.d</v>
          </cell>
          <cell r="B21726" t="str">
            <v>- 15 ÷ 16 cm</v>
          </cell>
          <cell r="C21726" t="str">
            <v>cad</v>
          </cell>
          <cell r="D21726">
            <v>103.72</v>
          </cell>
        </row>
        <row r="21727">
          <cell r="A21727" t="str">
            <v>1U.06.210.0020.e</v>
          </cell>
          <cell r="B21727" t="str">
            <v>- 17 ÷ 18 cm</v>
          </cell>
          <cell r="C21727" t="str">
            <v>cad</v>
          </cell>
          <cell r="D21727">
            <v>124.17</v>
          </cell>
        </row>
        <row r="21728">
          <cell r="A21728" t="str">
            <v>1U.06.210.0020.f</v>
          </cell>
          <cell r="B21728" t="str">
            <v>- 19 ÷ 20 cm</v>
          </cell>
          <cell r="C21728" t="str">
            <v>cad</v>
          </cell>
          <cell r="D21728">
            <v>156.38999999999999</v>
          </cell>
        </row>
        <row r="21729">
          <cell r="A21729" t="str">
            <v>1U.06.210.0020.g</v>
          </cell>
          <cell r="B21729" t="str">
            <v>- 21 ÷ 25 cm</v>
          </cell>
          <cell r="C21729" t="str">
            <v>cad</v>
          </cell>
          <cell r="D21729">
            <v>197.88</v>
          </cell>
        </row>
        <row r="21730">
          <cell r="A21730" t="str">
            <v>1U.06.210.0020.h</v>
          </cell>
          <cell r="B21730" t="str">
            <v>- 26 ÷ 30 cm</v>
          </cell>
          <cell r="C21730" t="str">
            <v>cad</v>
          </cell>
          <cell r="D21730">
            <v>286</v>
          </cell>
        </row>
        <row r="21731">
          <cell r="A21731" t="str">
            <v>1U.06.210.0030</v>
          </cell>
          <cell r="B21731" t="str">
            <v>Piante latifoglie con zolla della specie Acer negundo in varietà, Morus spp, Paulownia tormentosa in varietà, Populus tremula,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731"/>
          <cell r="D21731"/>
        </row>
        <row r="21732">
          <cell r="A21732" t="str">
            <v>1U.06.210.0030.a</v>
          </cell>
          <cell r="B21732" t="str">
            <v>- 8 ÷ 10 cm</v>
          </cell>
          <cell r="C21732" t="str">
            <v>cad</v>
          </cell>
          <cell r="D21732">
            <v>50.34</v>
          </cell>
        </row>
        <row r="21733">
          <cell r="A21733" t="str">
            <v>1U.06.210.0030.b</v>
          </cell>
          <cell r="B21733" t="str">
            <v>- 11 ÷ 12 cm</v>
          </cell>
          <cell r="C21733" t="str">
            <v>cad</v>
          </cell>
          <cell r="D21733">
            <v>61.96</v>
          </cell>
        </row>
        <row r="21734">
          <cell r="A21734" t="str">
            <v>1U.06.210.0030.c</v>
          </cell>
          <cell r="B21734" t="str">
            <v>- 13 ÷ 14 cm</v>
          </cell>
          <cell r="C21734" t="str">
            <v>cad</v>
          </cell>
          <cell r="D21734">
            <v>78.069999999999993</v>
          </cell>
        </row>
        <row r="21735">
          <cell r="A21735" t="str">
            <v>1U.06.210.0030.d</v>
          </cell>
          <cell r="B21735" t="str">
            <v>- 15 ÷ 16 cm</v>
          </cell>
          <cell r="C21735" t="str">
            <v>cad</v>
          </cell>
          <cell r="D21735">
            <v>109.05</v>
          </cell>
        </row>
        <row r="21736">
          <cell r="A21736" t="str">
            <v>1U.06.210.0030.e</v>
          </cell>
          <cell r="B21736" t="str">
            <v>- 17 ÷ 18 cm</v>
          </cell>
          <cell r="C21736" t="str">
            <v>cad</v>
          </cell>
          <cell r="D21736">
            <v>135.03</v>
          </cell>
        </row>
        <row r="21737">
          <cell r="A21737" t="str">
            <v>1U.06.210.0030.f</v>
          </cell>
          <cell r="B21737" t="str">
            <v>- 19 ÷ 20 cm</v>
          </cell>
          <cell r="C21737" t="str">
            <v>cad</v>
          </cell>
          <cell r="D21737">
            <v>169.6</v>
          </cell>
        </row>
        <row r="21738">
          <cell r="A21738" t="str">
            <v>1U.06.210.0030.g</v>
          </cell>
          <cell r="B21738" t="str">
            <v>- 21 ÷ 25 cm</v>
          </cell>
          <cell r="C21738" t="str">
            <v>cad</v>
          </cell>
          <cell r="D21738">
            <v>217.14</v>
          </cell>
        </row>
        <row r="21739">
          <cell r="A21739" t="str">
            <v>1U.06.210.0030.h</v>
          </cell>
          <cell r="B21739" t="str">
            <v>- 26 ÷ 30 cm</v>
          </cell>
          <cell r="C21739" t="str">
            <v>cad</v>
          </cell>
          <cell r="D21739">
            <v>307.14999999999998</v>
          </cell>
        </row>
        <row r="21740">
          <cell r="A21740" t="str">
            <v>1U.06.210.0040</v>
          </cell>
          <cell r="B21740" t="str">
            <v>Piante latifoglie con zolla della specie Ailanthus altissima in varietà, Catalpa spp, Platanus spp, Prunus avium in varietà, Pterocarya spp, Robinia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740"/>
          <cell r="D21740"/>
        </row>
        <row r="21741">
          <cell r="A21741" t="str">
            <v>1U.06.210.0040.a</v>
          </cell>
          <cell r="B21741" t="str">
            <v>- 8 ÷ 10 cm</v>
          </cell>
          <cell r="C21741" t="str">
            <v>cad</v>
          </cell>
          <cell r="D21741">
            <v>50.62</v>
          </cell>
        </row>
        <row r="21742">
          <cell r="A21742" t="str">
            <v>1U.06.210.0040.b</v>
          </cell>
          <cell r="B21742" t="str">
            <v>- 11 ÷ 12 cm</v>
          </cell>
          <cell r="C21742" t="str">
            <v>cad</v>
          </cell>
          <cell r="D21742">
            <v>61.57</v>
          </cell>
        </row>
        <row r="21743">
          <cell r="A21743" t="str">
            <v>1U.06.210.0040.c</v>
          </cell>
          <cell r="B21743" t="str">
            <v>- 13 ÷ 14 cm</v>
          </cell>
          <cell r="C21743" t="str">
            <v>cad</v>
          </cell>
          <cell r="D21743">
            <v>79.64</v>
          </cell>
        </row>
        <row r="21744">
          <cell r="A21744" t="str">
            <v>1U.06.210.0040.d</v>
          </cell>
          <cell r="B21744" t="str">
            <v>- 15 ÷ 16 cm</v>
          </cell>
          <cell r="C21744" t="str">
            <v>cad</v>
          </cell>
          <cell r="D21744">
            <v>113.04</v>
          </cell>
        </row>
        <row r="21745">
          <cell r="A21745" t="str">
            <v>1U.06.210.0040.e</v>
          </cell>
          <cell r="B21745" t="str">
            <v>- 17 ÷ 18 cm</v>
          </cell>
          <cell r="C21745" t="str">
            <v>cad</v>
          </cell>
          <cell r="D21745">
            <v>139.72999999999999</v>
          </cell>
        </row>
        <row r="21746">
          <cell r="A21746" t="str">
            <v>1U.06.210.0040.f</v>
          </cell>
          <cell r="B21746" t="str">
            <v>- 19 ÷ 20 cm</v>
          </cell>
          <cell r="C21746" t="str">
            <v>cad</v>
          </cell>
          <cell r="D21746">
            <v>173.98</v>
          </cell>
        </row>
        <row r="21747">
          <cell r="A21747" t="str">
            <v>1U.06.210.0040.g</v>
          </cell>
          <cell r="B21747" t="str">
            <v>- 21 ÷ 25 cm</v>
          </cell>
          <cell r="C21747" t="str">
            <v>cad</v>
          </cell>
          <cell r="D21747">
            <v>232.49</v>
          </cell>
        </row>
        <row r="21748">
          <cell r="A21748" t="str">
            <v>1U.06.210.0040.h</v>
          </cell>
          <cell r="B21748" t="str">
            <v>- 26 ÷ 30 cm</v>
          </cell>
          <cell r="C21748" t="str">
            <v>cad</v>
          </cell>
          <cell r="D21748">
            <v>332.32</v>
          </cell>
        </row>
        <row r="21749">
          <cell r="A21749" t="str">
            <v>1U.06.210.0050</v>
          </cell>
          <cell r="B21749" t="str">
            <v>Piante latifoglie con zolla della specie Acer ginnala, Acer negundo in varietà, Acer saccarinum, Acer saccarinum in varietà, Albizia spp, Alnus cordata glutinosa, Alnus spp, Celtis spp, Juglans nigra spp, Prunus padus, Sterculia platanifolia (o Firmiana), Tilia spp, Ulmus spp,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749"/>
          <cell r="D21749"/>
        </row>
        <row r="21750">
          <cell r="A21750" t="str">
            <v>1U.06.210.0050.a</v>
          </cell>
          <cell r="B21750" t="str">
            <v>- 8 ÷ 10 cm</v>
          </cell>
          <cell r="C21750" t="str">
            <v>cad</v>
          </cell>
          <cell r="D21750">
            <v>55.83</v>
          </cell>
        </row>
        <row r="21751">
          <cell r="A21751" t="str">
            <v>1U.06.210.0050.b</v>
          </cell>
          <cell r="B21751" t="str">
            <v>- 11 ÷ 12 cm</v>
          </cell>
          <cell r="C21751" t="str">
            <v>cad</v>
          </cell>
          <cell r="D21751">
            <v>68.84</v>
          </cell>
        </row>
        <row r="21752">
          <cell r="A21752" t="str">
            <v>1U.06.210.0050.c</v>
          </cell>
          <cell r="B21752" t="str">
            <v>- 13 ÷ 14 cm</v>
          </cell>
          <cell r="C21752" t="str">
            <v>cad</v>
          </cell>
          <cell r="D21752">
            <v>87.93</v>
          </cell>
        </row>
        <row r="21753">
          <cell r="A21753" t="str">
            <v>1U.06.210.0050.d</v>
          </cell>
          <cell r="B21753" t="str">
            <v>- 15 ÷ 16 cm</v>
          </cell>
          <cell r="C21753" t="str">
            <v>cad</v>
          </cell>
          <cell r="D21753">
            <v>124.61</v>
          </cell>
        </row>
        <row r="21754">
          <cell r="A21754" t="str">
            <v>1U.06.210.0050.e</v>
          </cell>
          <cell r="B21754" t="str">
            <v>- 17 ÷ 18 cm</v>
          </cell>
          <cell r="C21754" t="str">
            <v>cad</v>
          </cell>
          <cell r="D21754">
            <v>157.62</v>
          </cell>
        </row>
        <row r="21755">
          <cell r="A21755" t="str">
            <v>1U.06.210.0050.f</v>
          </cell>
          <cell r="B21755" t="str">
            <v>- 19 ÷ 20 cm</v>
          </cell>
          <cell r="C21755" t="str">
            <v>cad</v>
          </cell>
          <cell r="D21755">
            <v>195.15</v>
          </cell>
        </row>
        <row r="21756">
          <cell r="A21756" t="str">
            <v>1U.06.210.0050.g</v>
          </cell>
          <cell r="B21756" t="str">
            <v>- 21 ÷ 25 cm</v>
          </cell>
          <cell r="C21756" t="str">
            <v>cad</v>
          </cell>
          <cell r="D21756">
            <v>252.76</v>
          </cell>
        </row>
        <row r="21757">
          <cell r="A21757" t="str">
            <v>1U.06.210.0050.h</v>
          </cell>
          <cell r="B21757" t="str">
            <v>- 26 ÷ 30 cm</v>
          </cell>
          <cell r="C21757" t="str">
            <v>cad</v>
          </cell>
          <cell r="D21757">
            <v>329.68</v>
          </cell>
        </row>
        <row r="21758">
          <cell r="A21758" t="str">
            <v>1U.06.210.0060</v>
          </cell>
          <cell r="B21758" t="str">
            <v>Piante latifoglie con zolla della specie Acer buergeranium, Acer platanoides, Acer pseudoplatanus, Corylus colurna in varietà, Fraxinus excelsior in varietà, Ostrya carpinifolia in varietà, Prunus accolade, Prunus cerasifera in varietà, Prunus fruticosa in varietà, Prunus serrulata in varietà, Prunus subhritella in varietà, Prunus viginiana in varietà, Sorbus spp, Tamarix spp, Zelkova serrata in varietà, con garanzia d'uso, di pronto effetto, prive di malattie, ben formate, senza capitozzature, lesioni al tronco e pane di terra con apparato radicale ben sviluppato, franco cantiere. Messe a dimora, a filare o in gruppo, con scavo, piantumazione, rinterro, formazione di tornello, fornitura e distribuzione di concimi o ammendanti 50 l/pianta, bagnatura con 150-200 l di acqua. Di circonferenza:</v>
          </cell>
          <cell r="C21758"/>
          <cell r="D21758"/>
        </row>
        <row r="21759">
          <cell r="A21759" t="str">
            <v>1U.06.210.0060.a</v>
          </cell>
          <cell r="B21759" t="str">
            <v>- 8 ÷ 10 cm</v>
          </cell>
          <cell r="C21759" t="str">
            <v>cad</v>
          </cell>
          <cell r="D21759">
            <v>62.66</v>
          </cell>
        </row>
        <row r="21760">
          <cell r="A21760" t="str">
            <v>1U.06.210.0060.b</v>
          </cell>
          <cell r="B21760" t="str">
            <v>- 11 ÷ 12 cm</v>
          </cell>
          <cell r="C21760" t="str">
            <v>cad</v>
          </cell>
          <cell r="D21760">
            <v>77.22</v>
          </cell>
        </row>
        <row r="21761">
          <cell r="A21761" t="str">
            <v>1U.06.210.0060.c</v>
          </cell>
          <cell r="B21761" t="str">
            <v>- 13 ÷ 14 cm</v>
          </cell>
          <cell r="C21761" t="str">
            <v>cad</v>
          </cell>
          <cell r="D21761">
            <v>104.82</v>
          </cell>
        </row>
        <row r="21762">
          <cell r="A21762" t="str">
            <v>1U.06.210.0060.d</v>
          </cell>
          <cell r="B21762" t="str">
            <v>- 15 ÷ 16 cm</v>
          </cell>
          <cell r="C21762" t="str">
            <v>cad</v>
          </cell>
          <cell r="D21762">
            <v>140.34</v>
          </cell>
        </row>
        <row r="21763">
          <cell r="A21763" t="str">
            <v>1U.06.210.0060.e</v>
          </cell>
          <cell r="B21763" t="str">
            <v>- 17 ÷ 18 cm</v>
          </cell>
          <cell r="C21763" t="str">
            <v>cad</v>
          </cell>
          <cell r="D21763">
            <v>172.56</v>
          </cell>
        </row>
        <row r="21764">
          <cell r="A21764" t="str">
            <v>1U.06.210.0060.f</v>
          </cell>
          <cell r="B21764" t="str">
            <v>- 19 ÷ 20 cm</v>
          </cell>
          <cell r="C21764" t="str">
            <v>cad</v>
          </cell>
          <cell r="D21764">
            <v>219.57</v>
          </cell>
        </row>
        <row r="21765">
          <cell r="A21765" t="str">
            <v>1U.06.210.0060.g</v>
          </cell>
          <cell r="B21765" t="str">
            <v>- 21 ÷ 25 cm</v>
          </cell>
          <cell r="C21765" t="str">
            <v>cad</v>
          </cell>
          <cell r="D21765">
            <v>283.24</v>
          </cell>
        </row>
        <row r="21766">
          <cell r="A21766" t="str">
            <v>1U.06.210.0060.h</v>
          </cell>
          <cell r="B21766" t="str">
            <v>- 26 ÷ 30 cm</v>
          </cell>
          <cell r="C21766" t="str">
            <v>cad</v>
          </cell>
          <cell r="D21766">
            <v>354.64</v>
          </cell>
        </row>
        <row r="21767">
          <cell r="A21767" t="str">
            <v>1U.06.210.0070</v>
          </cell>
          <cell r="B21767" t="str">
            <v>Piante latifoglie con zolla della specie Acer psudoplatanus in varietà, Acer rubrum, Acer rubrum in varietà, Betula alba in varietà, Clerodendron spp, Liriodendron spp, Prunus avium in varietà, Prunus maackii in varietà, Prunus padus in varietà, Quercus robur, Quercus suber,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767"/>
          <cell r="D21767"/>
        </row>
        <row r="21768">
          <cell r="A21768" t="str">
            <v>1U.06.210.0070.a</v>
          </cell>
          <cell r="B21768" t="str">
            <v>- 8 ÷ 10 cm</v>
          </cell>
          <cell r="C21768" t="str">
            <v>cad</v>
          </cell>
          <cell r="D21768">
            <v>65.09</v>
          </cell>
        </row>
        <row r="21769">
          <cell r="A21769" t="str">
            <v>1U.06.210.0070.b</v>
          </cell>
          <cell r="B21769" t="str">
            <v>- 11 ÷ 12 cm</v>
          </cell>
          <cell r="C21769" t="str">
            <v>cad</v>
          </cell>
          <cell r="D21769">
            <v>79.75</v>
          </cell>
        </row>
        <row r="21770">
          <cell r="A21770" t="str">
            <v>1U.06.210.0070.c</v>
          </cell>
          <cell r="B21770" t="str">
            <v>- 13 ÷ 14 cm</v>
          </cell>
          <cell r="C21770" t="str">
            <v>cad</v>
          </cell>
          <cell r="D21770">
            <v>105.72</v>
          </cell>
        </row>
        <row r="21771">
          <cell r="A21771" t="str">
            <v>1U.06.210.0070.d</v>
          </cell>
          <cell r="B21771" t="str">
            <v>- 15 ÷ 16 cm</v>
          </cell>
          <cell r="C21771" t="str">
            <v>cad</v>
          </cell>
          <cell r="D21771">
            <v>144.80000000000001</v>
          </cell>
        </row>
        <row r="21772">
          <cell r="A21772" t="str">
            <v>1U.06.210.0070.e</v>
          </cell>
          <cell r="B21772" t="str">
            <v>- 17 ÷ 18 cm</v>
          </cell>
          <cell r="C21772" t="str">
            <v>cad</v>
          </cell>
          <cell r="D21772">
            <v>184.2</v>
          </cell>
        </row>
        <row r="21773">
          <cell r="A21773" t="str">
            <v>1U.06.210.0070.f</v>
          </cell>
          <cell r="B21773" t="str">
            <v>- 19 ÷ 20 cm</v>
          </cell>
          <cell r="C21773" t="str">
            <v>cad</v>
          </cell>
          <cell r="D21773">
            <v>230.36</v>
          </cell>
        </row>
        <row r="21774">
          <cell r="A21774" t="str">
            <v>1U.06.210.0070.g</v>
          </cell>
          <cell r="B21774" t="str">
            <v>- 21 ÷ 25 cm</v>
          </cell>
          <cell r="C21774" t="str">
            <v>cad</v>
          </cell>
          <cell r="D21774">
            <v>306.45</v>
          </cell>
        </row>
        <row r="21775">
          <cell r="A21775" t="str">
            <v>1U.06.210.0070.h</v>
          </cell>
          <cell r="B21775" t="str">
            <v>- 26 ÷ 30 cm</v>
          </cell>
          <cell r="C21775" t="str">
            <v>cad</v>
          </cell>
          <cell r="D21775">
            <v>391.89</v>
          </cell>
        </row>
        <row r="21776">
          <cell r="A21776" t="str">
            <v>1U.06.210.0080</v>
          </cell>
          <cell r="B21776" t="str">
            <v>Piante latifoglie con zolla della specie Acer campestre, Acer campestre in varietà, Acer freemanii in varietà, Aesculus spp., Carpinus betulus in varietà, Cercis siliquastrum in varietà, Crataegus spp., Fraxinus ornus in varietà, Ginkgo spp., Gleditsia triacantohs in varietà, Koelreuteria spp, Liquidambar spp, Malus a fiore in varietà, Perrotia persica, Pyrus a fiore in varietà, Quercus cerris, Quercus rubra, con garanzia d'uso, di pronto effetto, prive di malattie, ben formate, senza capitozzature, lesioni al tronco e pane di terra con apparato radicale ben sviluppato, franco cantiere. Messe a dimora, a filare o in gruppo, con scavo, piantumazione, rinterro, formazione di tornello, fornitura e distribuzione di concimi o ammendanti 50 l/pianta, bagnatura con 150-200 l di acqua. Di circonferenza:</v>
          </cell>
          <cell r="C21776"/>
          <cell r="D21776"/>
        </row>
        <row r="21777">
          <cell r="A21777" t="str">
            <v>1U.06.210.0080.a</v>
          </cell>
          <cell r="B21777" t="str">
            <v>- 8 ÷ 10 cm</v>
          </cell>
          <cell r="C21777" t="str">
            <v>cad</v>
          </cell>
          <cell r="D21777">
            <v>66.22</v>
          </cell>
        </row>
        <row r="21778">
          <cell r="A21778" t="str">
            <v>1U.06.210.0080.b</v>
          </cell>
          <cell r="B21778" t="str">
            <v>- 11 ÷ 12 cm</v>
          </cell>
          <cell r="C21778" t="str">
            <v>cad</v>
          </cell>
          <cell r="D21778">
            <v>82.13</v>
          </cell>
        </row>
        <row r="21779">
          <cell r="A21779" t="str">
            <v>1U.06.210.0080.c</v>
          </cell>
          <cell r="B21779" t="str">
            <v>- 13 ÷ 14 cm</v>
          </cell>
          <cell r="C21779" t="str">
            <v>cad</v>
          </cell>
          <cell r="D21779">
            <v>109.58</v>
          </cell>
        </row>
        <row r="21780">
          <cell r="A21780" t="str">
            <v>1U.06.210.0080.d</v>
          </cell>
          <cell r="B21780" t="str">
            <v>- 15 ÷ 16 cm</v>
          </cell>
          <cell r="C21780" t="str">
            <v>cad</v>
          </cell>
          <cell r="D21780">
            <v>155.43</v>
          </cell>
        </row>
        <row r="21781">
          <cell r="A21781" t="str">
            <v>1U.06.210.0080.e</v>
          </cell>
          <cell r="B21781" t="str">
            <v>- 17 ÷ 18 cm</v>
          </cell>
          <cell r="C21781" t="str">
            <v>cad</v>
          </cell>
          <cell r="D21781">
            <v>200.12</v>
          </cell>
        </row>
        <row r="21782">
          <cell r="A21782" t="str">
            <v>1U.06.210.0080.f</v>
          </cell>
          <cell r="B21782" t="str">
            <v>- 19 ÷ 20 cm</v>
          </cell>
          <cell r="C21782" t="str">
            <v>cad</v>
          </cell>
          <cell r="D21782">
            <v>246.86</v>
          </cell>
        </row>
        <row r="21783">
          <cell r="A21783" t="str">
            <v>1U.06.210.0080.g</v>
          </cell>
          <cell r="B21783" t="str">
            <v>- 21 ÷ 25 cm</v>
          </cell>
          <cell r="C21783" t="str">
            <v>cad</v>
          </cell>
          <cell r="D21783">
            <v>320.79000000000002</v>
          </cell>
        </row>
        <row r="21784">
          <cell r="A21784" t="str">
            <v>1U.06.210.0080.h</v>
          </cell>
          <cell r="B21784" t="str">
            <v>- 26 ÷ 30 cm</v>
          </cell>
          <cell r="C21784" t="str">
            <v>cad</v>
          </cell>
          <cell r="D21784">
            <v>422.09</v>
          </cell>
        </row>
        <row r="21785">
          <cell r="A21785" t="str">
            <v>1U.06.210.0090</v>
          </cell>
          <cell r="B21785" t="str">
            <v>Piante latifoglie con zolla della specie Acer opulus in varietà, Acer platanoides in varietà, Laburnum Anagyroides, Quercus frainetto, Quercus palustris, Quercus pubescens,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785"/>
          <cell r="D21785"/>
        </row>
        <row r="21786">
          <cell r="A21786" t="str">
            <v>1U.06.210.0090.a</v>
          </cell>
          <cell r="B21786" t="str">
            <v>- 8 ÷ 10 cm</v>
          </cell>
          <cell r="C21786" t="str">
            <v>cad</v>
          </cell>
          <cell r="D21786">
            <v>69.55</v>
          </cell>
        </row>
        <row r="21787">
          <cell r="A21787" t="str">
            <v>1U.06.210.0090.b</v>
          </cell>
          <cell r="B21787" t="str">
            <v>- 11 ÷ 12 cm</v>
          </cell>
          <cell r="C21787" t="str">
            <v>cad</v>
          </cell>
          <cell r="D21787">
            <v>81.900000000000006</v>
          </cell>
        </row>
        <row r="21788">
          <cell r="A21788" t="str">
            <v>1U.06.210.0090.c</v>
          </cell>
          <cell r="B21788" t="str">
            <v>- 13 ÷ 14 cm</v>
          </cell>
          <cell r="C21788" t="str">
            <v>cad</v>
          </cell>
          <cell r="D21788">
            <v>109.35</v>
          </cell>
        </row>
        <row r="21789">
          <cell r="A21789" t="str">
            <v>1U.06.210.0090.d</v>
          </cell>
          <cell r="B21789" t="str">
            <v>- 15 ÷ 16 cm</v>
          </cell>
          <cell r="C21789" t="str">
            <v>cad</v>
          </cell>
          <cell r="D21789">
            <v>159.84</v>
          </cell>
        </row>
        <row r="21790">
          <cell r="A21790" t="str">
            <v>1U.06.210.0090.e</v>
          </cell>
          <cell r="B21790" t="str">
            <v>- 17 ÷ 18 cm</v>
          </cell>
          <cell r="C21790" t="str">
            <v>cad</v>
          </cell>
          <cell r="D21790">
            <v>202.99</v>
          </cell>
        </row>
        <row r="21791">
          <cell r="A21791" t="str">
            <v>1U.06.210.0090.f</v>
          </cell>
          <cell r="B21791" t="str">
            <v>- 19 ÷ 20 cm</v>
          </cell>
          <cell r="C21791" t="str">
            <v>cad</v>
          </cell>
          <cell r="D21791">
            <v>259.91000000000003</v>
          </cell>
        </row>
        <row r="21792">
          <cell r="A21792" t="str">
            <v>1U.06.210.0090.g</v>
          </cell>
          <cell r="B21792" t="str">
            <v>- 21 ÷ 25 cm</v>
          </cell>
          <cell r="C21792" t="str">
            <v>cad</v>
          </cell>
          <cell r="D21792">
            <v>332.55</v>
          </cell>
        </row>
        <row r="21793">
          <cell r="A21793" t="str">
            <v>1U.06.210.0090.h</v>
          </cell>
          <cell r="B21793" t="str">
            <v>- 26 ÷ 30 cm</v>
          </cell>
          <cell r="C21793" t="str">
            <v>cad</v>
          </cell>
          <cell r="D21793">
            <v>482</v>
          </cell>
        </row>
        <row r="21794">
          <cell r="A21794" t="str">
            <v>1U.06.210.0100</v>
          </cell>
          <cell r="B21794" t="str">
            <v>Piante latifoglie con zolla della specie Carpinus betulus fastigiata in varietà, Cercidiphyllum japonicum in varietà, Davidia involucrata in varietà, Fagus sylvatica in varietà, Fagus sylvatica purpurea, Hibiscus spp, Ligustrum (allevato ad alberello),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794"/>
          <cell r="D21794"/>
        </row>
        <row r="21795">
          <cell r="A21795" t="str">
            <v>1U.06.210.0100.a</v>
          </cell>
          <cell r="B21795" t="str">
            <v>- 8 ÷ 10 cm</v>
          </cell>
          <cell r="C21795" t="str">
            <v>cad</v>
          </cell>
          <cell r="D21795">
            <v>83.04</v>
          </cell>
        </row>
        <row r="21796">
          <cell r="A21796" t="str">
            <v>1U.06.210.0100.b</v>
          </cell>
          <cell r="B21796" t="str">
            <v>- 11 ÷ 12 cm</v>
          </cell>
          <cell r="C21796" t="str">
            <v>cad</v>
          </cell>
          <cell r="D21796">
            <v>105.64</v>
          </cell>
        </row>
        <row r="21797">
          <cell r="A21797" t="str">
            <v>1U.06.210.0100.c</v>
          </cell>
          <cell r="B21797" t="str">
            <v>- 13 ÷ 14 cm</v>
          </cell>
          <cell r="C21797" t="str">
            <v>cad</v>
          </cell>
          <cell r="D21797">
            <v>134.84</v>
          </cell>
        </row>
        <row r="21798">
          <cell r="A21798" t="str">
            <v>1U.06.210.0100.d</v>
          </cell>
          <cell r="B21798" t="str">
            <v>- 15 ÷ 16 cm</v>
          </cell>
          <cell r="C21798" t="str">
            <v>cad</v>
          </cell>
          <cell r="D21798">
            <v>187.39</v>
          </cell>
        </row>
        <row r="21799">
          <cell r="A21799" t="str">
            <v>1U.06.210.0100.e</v>
          </cell>
          <cell r="B21799" t="str">
            <v>- 17 ÷ 18 cm</v>
          </cell>
          <cell r="C21799" t="str">
            <v>cad</v>
          </cell>
          <cell r="D21799">
            <v>231.77</v>
          </cell>
        </row>
        <row r="21800">
          <cell r="A21800" t="str">
            <v>1U.06.210.0100.f</v>
          </cell>
          <cell r="B21800" t="str">
            <v>- 19 ÷ 20 cm</v>
          </cell>
          <cell r="C21800" t="str">
            <v>cad</v>
          </cell>
          <cell r="D21800">
            <v>291.13</v>
          </cell>
        </row>
        <row r="21801">
          <cell r="A21801" t="str">
            <v>1U.06.210.0100.g</v>
          </cell>
          <cell r="B21801" t="str">
            <v>- 21 ÷ 25 cm</v>
          </cell>
          <cell r="C21801" t="str">
            <v>cad</v>
          </cell>
          <cell r="D21801">
            <v>381.01</v>
          </cell>
        </row>
        <row r="21802">
          <cell r="A21802" t="str">
            <v>1U.06.210.0100.h</v>
          </cell>
          <cell r="B21802" t="str">
            <v>- 26 ÷ 30 cm</v>
          </cell>
          <cell r="C21802" t="str">
            <v>cad</v>
          </cell>
          <cell r="D21802">
            <v>517.84</v>
          </cell>
        </row>
        <row r="21803">
          <cell r="A21803" t="str">
            <v>1U.06.210.0110</v>
          </cell>
          <cell r="B21803" t="str">
            <v>Piante latifoglie con zolla della specie Amelanchier spp, Quercus coccinea,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803"/>
          <cell r="D21803"/>
        </row>
        <row r="21804">
          <cell r="A21804" t="str">
            <v>1U.06.210.0110.a</v>
          </cell>
          <cell r="B21804" t="str">
            <v>- 8 ÷ 10 cm</v>
          </cell>
          <cell r="C21804" t="str">
            <v>cad</v>
          </cell>
          <cell r="D21804">
            <v>95.29</v>
          </cell>
        </row>
        <row r="21805">
          <cell r="A21805" t="str">
            <v>1U.06.210.0110.b</v>
          </cell>
          <cell r="B21805" t="str">
            <v>- 11 ÷ 12 cm</v>
          </cell>
          <cell r="C21805" t="str">
            <v>cad</v>
          </cell>
          <cell r="D21805">
            <v>126.95</v>
          </cell>
        </row>
        <row r="21806">
          <cell r="A21806" t="str">
            <v>1U.06.210.0110.c</v>
          </cell>
          <cell r="B21806" t="str">
            <v>- 13 ÷ 14 cm</v>
          </cell>
          <cell r="C21806" t="str">
            <v>cad</v>
          </cell>
          <cell r="D21806">
            <v>150.36000000000001</v>
          </cell>
        </row>
        <row r="21807">
          <cell r="A21807" t="str">
            <v>1U.06.210.0110.d</v>
          </cell>
          <cell r="B21807" t="str">
            <v>- 15 ÷ 16 cm</v>
          </cell>
          <cell r="C21807" t="str">
            <v>cad</v>
          </cell>
          <cell r="D21807">
            <v>199.78</v>
          </cell>
        </row>
        <row r="21808">
          <cell r="A21808" t="str">
            <v>1U.06.210.0110.e</v>
          </cell>
          <cell r="B21808" t="str">
            <v>- 17 ÷ 18 cm</v>
          </cell>
          <cell r="C21808" t="str">
            <v>cad</v>
          </cell>
          <cell r="D21808">
            <v>243.05</v>
          </cell>
        </row>
        <row r="21809">
          <cell r="A21809" t="str">
            <v>1U.06.210.0110.f</v>
          </cell>
          <cell r="B21809" t="str">
            <v>- 19 ÷ 20 cm</v>
          </cell>
          <cell r="C21809" t="str">
            <v>cad</v>
          </cell>
          <cell r="D21809">
            <v>311.69</v>
          </cell>
        </row>
        <row r="21810">
          <cell r="A21810" t="str">
            <v>1U.06.210.0110.g</v>
          </cell>
          <cell r="B21810" t="str">
            <v>- 21 ÷ 25 cm</v>
          </cell>
          <cell r="C21810" t="str">
            <v>cad</v>
          </cell>
          <cell r="D21810">
            <v>415.23</v>
          </cell>
        </row>
        <row r="21811">
          <cell r="A21811" t="str">
            <v>1U.06.210.0120</v>
          </cell>
          <cell r="B21811" t="str">
            <v>Piante latifoglie con zolla della specie Quercus castanefolioa, Quercus robur in varietà, Lagerstroemia spp,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811"/>
          <cell r="D21811"/>
        </row>
        <row r="21812">
          <cell r="A21812" t="str">
            <v>1U.06.210.0120.a</v>
          </cell>
          <cell r="B21812" t="str">
            <v>- 8 ÷ 10 cm</v>
          </cell>
          <cell r="C21812" t="str">
            <v>cad</v>
          </cell>
          <cell r="D21812">
            <v>103.06</v>
          </cell>
        </row>
        <row r="21813">
          <cell r="A21813" t="str">
            <v>1U.06.210.0120.b</v>
          </cell>
          <cell r="B21813" t="str">
            <v>- 11 ÷ 12 cm</v>
          </cell>
          <cell r="C21813" t="str">
            <v>cad</v>
          </cell>
          <cell r="D21813">
            <v>129.13999999999999</v>
          </cell>
        </row>
        <row r="21814">
          <cell r="A21814" t="str">
            <v>1U.06.210.0120.c</v>
          </cell>
          <cell r="B21814" t="str">
            <v>- 13 ÷ 14 cm</v>
          </cell>
          <cell r="C21814" t="str">
            <v>cad</v>
          </cell>
          <cell r="D21814">
            <v>165.04</v>
          </cell>
        </row>
        <row r="21815">
          <cell r="A21815" t="str">
            <v>1U.06.210.0120.d</v>
          </cell>
          <cell r="B21815" t="str">
            <v>- 15 ÷ 16 cm</v>
          </cell>
          <cell r="C21815" t="str">
            <v>cad</v>
          </cell>
          <cell r="D21815">
            <v>227.02</v>
          </cell>
        </row>
        <row r="21816">
          <cell r="A21816" t="str">
            <v>1U.06.210.0120.e</v>
          </cell>
          <cell r="B21816" t="str">
            <v>- 17 ÷ 18 cm</v>
          </cell>
          <cell r="C21816" t="str">
            <v>cad</v>
          </cell>
          <cell r="D21816">
            <v>294.81</v>
          </cell>
        </row>
        <row r="21817">
          <cell r="A21817" t="str">
            <v>1U.06.210.0120.f</v>
          </cell>
          <cell r="B21817" t="str">
            <v>- 19 ÷ 20 cm</v>
          </cell>
          <cell r="C21817" t="str">
            <v>cad</v>
          </cell>
          <cell r="D21817">
            <v>362.58</v>
          </cell>
        </row>
        <row r="21818">
          <cell r="A21818" t="str">
            <v>1U.06.210.0120.g</v>
          </cell>
          <cell r="B21818" t="str">
            <v>- 21 ÷ 25 cm</v>
          </cell>
          <cell r="C21818" t="str">
            <v>cad</v>
          </cell>
          <cell r="D21818">
            <v>398.86</v>
          </cell>
        </row>
        <row r="21819">
          <cell r="A21819" t="str">
            <v>1U.06.210.0120.h</v>
          </cell>
          <cell r="B21819" t="str">
            <v>- 26 ÷ 30 cm</v>
          </cell>
          <cell r="C21819" t="str">
            <v>cad</v>
          </cell>
          <cell r="D21819">
            <v>588.59</v>
          </cell>
        </row>
        <row r="21820">
          <cell r="A21820" t="str">
            <v>1U.06.210.0130</v>
          </cell>
          <cell r="B21820" t="str">
            <v>Piante latifoglie con zolla della specie Magnolia a fiore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820"/>
          <cell r="D21820"/>
        </row>
        <row r="21821">
          <cell r="A21821" t="str">
            <v>1U.06.210.0130.a</v>
          </cell>
          <cell r="B21821" t="str">
            <v>- 8 ÷ 10 cm</v>
          </cell>
          <cell r="C21821" t="str">
            <v>cad</v>
          </cell>
          <cell r="D21821">
            <v>144.07</v>
          </cell>
        </row>
        <row r="21822">
          <cell r="A21822" t="str">
            <v>1U.06.210.0130.b</v>
          </cell>
          <cell r="B21822" t="str">
            <v>- 11 ÷ 12 cm</v>
          </cell>
          <cell r="C21822" t="str">
            <v>cad</v>
          </cell>
          <cell r="D21822">
            <v>166.39</v>
          </cell>
        </row>
        <row r="21823">
          <cell r="A21823" t="str">
            <v>1U.06.210.0130.c</v>
          </cell>
          <cell r="B21823" t="str">
            <v>- 13 ÷ 14 cm</v>
          </cell>
          <cell r="C21823" t="str">
            <v>cad</v>
          </cell>
          <cell r="D21823">
            <v>217.93</v>
          </cell>
        </row>
        <row r="21824">
          <cell r="A21824" t="str">
            <v>1U.06.210.0130.d</v>
          </cell>
          <cell r="B21824" t="str">
            <v>- 15 ÷ 16 cm</v>
          </cell>
          <cell r="C21824" t="str">
            <v>cad</v>
          </cell>
          <cell r="D21824">
            <v>280.98</v>
          </cell>
        </row>
        <row r="21825">
          <cell r="A21825" t="str">
            <v>1U.06.210.0130.e</v>
          </cell>
          <cell r="B21825" t="str">
            <v>- 17 ÷ 18 cm</v>
          </cell>
          <cell r="C21825" t="str">
            <v>cad</v>
          </cell>
          <cell r="D21825">
            <v>367.55</v>
          </cell>
        </row>
        <row r="21826">
          <cell r="A21826" t="str">
            <v>1U.06.210.0130.f</v>
          </cell>
          <cell r="B21826" t="str">
            <v>- 19 ÷ 20 cm</v>
          </cell>
          <cell r="C21826" t="str">
            <v>cad</v>
          </cell>
          <cell r="D21826">
            <v>464.48</v>
          </cell>
        </row>
        <row r="21827">
          <cell r="A21827" t="str">
            <v>1U.06.210.0130.g</v>
          </cell>
          <cell r="B21827" t="str">
            <v>- 21 ÷ 25 cm</v>
          </cell>
          <cell r="C21827" t="str">
            <v>cad</v>
          </cell>
          <cell r="D21827">
            <v>576.24</v>
          </cell>
        </row>
        <row r="21828">
          <cell r="A21828" t="str">
            <v>1U.06.210.0140</v>
          </cell>
          <cell r="B21828" t="str">
            <v>Piante latifoglie con zolla della specie Quercus ilex,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828"/>
          <cell r="D21828"/>
        </row>
        <row r="21829">
          <cell r="A21829" t="str">
            <v>1U.06.210.0140.a</v>
          </cell>
          <cell r="B21829" t="str">
            <v>- 11 ÷ 12 cm</v>
          </cell>
          <cell r="C21829" t="str">
            <v>cad</v>
          </cell>
          <cell r="D21829">
            <v>108.7</v>
          </cell>
        </row>
        <row r="21830">
          <cell r="A21830" t="str">
            <v>1U.06.210.0140.b</v>
          </cell>
          <cell r="B21830" t="str">
            <v>- 13 ÷ 14 cm</v>
          </cell>
          <cell r="C21830" t="str">
            <v>cad</v>
          </cell>
          <cell r="D21830">
            <v>159.24</v>
          </cell>
        </row>
        <row r="21831">
          <cell r="A21831" t="str">
            <v>1U.06.210.0140.c</v>
          </cell>
          <cell r="B21831" t="str">
            <v>- 15 ÷ 16 cm</v>
          </cell>
          <cell r="C21831" t="str">
            <v>cad</v>
          </cell>
          <cell r="D21831">
            <v>230.91</v>
          </cell>
        </row>
        <row r="21832">
          <cell r="A21832" t="str">
            <v>1U.06.210.0140.d</v>
          </cell>
          <cell r="B21832" t="str">
            <v>- 17 ÷ 18 cm</v>
          </cell>
          <cell r="C21832" t="str">
            <v>cad</v>
          </cell>
          <cell r="D21832">
            <v>321.95</v>
          </cell>
        </row>
        <row r="21833">
          <cell r="A21833" t="str">
            <v>1U.06.210.0140.e</v>
          </cell>
          <cell r="B21833" t="str">
            <v>- 19 ÷ 20 cm</v>
          </cell>
          <cell r="C21833" t="str">
            <v>cad</v>
          </cell>
          <cell r="D21833">
            <v>457.01</v>
          </cell>
        </row>
        <row r="21834">
          <cell r="A21834" t="str">
            <v>1U.06.210.0140.f</v>
          </cell>
          <cell r="B21834" t="str">
            <v>- 21 ÷ 25 cm</v>
          </cell>
          <cell r="C21834" t="str">
            <v>cad</v>
          </cell>
          <cell r="D21834">
            <v>611.66999999999996</v>
          </cell>
        </row>
        <row r="21835">
          <cell r="A21835" t="str">
            <v>1U.06.210.0140.g</v>
          </cell>
          <cell r="B21835" t="str">
            <v>- 26 ÷ 30 cm</v>
          </cell>
          <cell r="C21835" t="str">
            <v>cad</v>
          </cell>
          <cell r="D21835">
            <v>890.08</v>
          </cell>
        </row>
        <row r="21836">
          <cell r="A21836" t="str">
            <v>1U.06.210.0150</v>
          </cell>
          <cell r="B21836" t="str">
            <v>Piante latifoglie con zolla della specie Nyssa sylvatica in varietà, Prunus caroliniana,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836"/>
          <cell r="D21836"/>
        </row>
        <row r="21837">
          <cell r="A21837" t="str">
            <v>1U.06.210.0150.a</v>
          </cell>
          <cell r="B21837" t="str">
            <v>- 11 ÷ 12 cm</v>
          </cell>
          <cell r="C21837" t="str">
            <v>cad</v>
          </cell>
          <cell r="D21837">
            <v>145.82</v>
          </cell>
        </row>
        <row r="21838">
          <cell r="A21838" t="str">
            <v>1U.06.210.0150.b</v>
          </cell>
          <cell r="B21838" t="str">
            <v>- 13 ÷ 14 cm</v>
          </cell>
          <cell r="C21838" t="str">
            <v>cad</v>
          </cell>
          <cell r="D21838">
            <v>179.62</v>
          </cell>
        </row>
        <row r="21839">
          <cell r="A21839" t="str">
            <v>1U.06.210.0150.c</v>
          </cell>
          <cell r="B21839" t="str">
            <v>- 15 ÷ 16 cm</v>
          </cell>
          <cell r="C21839" t="str">
            <v>cad</v>
          </cell>
          <cell r="D21839">
            <v>249.88</v>
          </cell>
        </row>
        <row r="21840">
          <cell r="A21840" t="str">
            <v>1U.06.210.0150.d</v>
          </cell>
          <cell r="B21840" t="str">
            <v>- 17 ÷ 18 cm</v>
          </cell>
          <cell r="C21840" t="str">
            <v>cad</v>
          </cell>
          <cell r="D21840">
            <v>368.31</v>
          </cell>
        </row>
        <row r="21841">
          <cell r="A21841" t="str">
            <v>1U.06.210.0150.e</v>
          </cell>
          <cell r="B21841" t="str">
            <v>- 19 ÷ 20 cm</v>
          </cell>
          <cell r="C21841" t="str">
            <v>cad</v>
          </cell>
          <cell r="D21841">
            <v>511.08</v>
          </cell>
        </row>
        <row r="21842">
          <cell r="A21842" t="str">
            <v>1U.06.210.0150.f</v>
          </cell>
          <cell r="B21842" t="str">
            <v>- 21 ÷ 25 cm</v>
          </cell>
          <cell r="C21842" t="str">
            <v>cad</v>
          </cell>
          <cell r="D21842">
            <v>649.21</v>
          </cell>
        </row>
        <row r="21843">
          <cell r="A21843" t="str">
            <v>1U.06.210.0160</v>
          </cell>
          <cell r="B21843" t="str">
            <v>Piante latifoglie con zolla della specie Magnolia grandiflora,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843"/>
          <cell r="D21843"/>
        </row>
        <row r="21844">
          <cell r="A21844" t="str">
            <v>1U.06.210.0160.a</v>
          </cell>
          <cell r="B21844" t="str">
            <v>- 8 ÷ 10 cm</v>
          </cell>
          <cell r="C21844" t="str">
            <v>cad</v>
          </cell>
          <cell r="D21844">
            <v>112.4</v>
          </cell>
        </row>
        <row r="21845">
          <cell r="A21845" t="str">
            <v>1U.06.210.0160.b</v>
          </cell>
          <cell r="B21845" t="str">
            <v>- 11 ÷ 12 cm</v>
          </cell>
          <cell r="C21845" t="str">
            <v>cad</v>
          </cell>
          <cell r="D21845">
            <v>149.25</v>
          </cell>
        </row>
        <row r="21846">
          <cell r="A21846" t="str">
            <v>1U.06.210.0160.c</v>
          </cell>
          <cell r="B21846" t="str">
            <v>- 13 ÷ 14 cm</v>
          </cell>
          <cell r="C21846" t="str">
            <v>cad</v>
          </cell>
          <cell r="D21846">
            <v>237.82</v>
          </cell>
        </row>
        <row r="21847">
          <cell r="A21847" t="str">
            <v>1U.06.210.0160.d</v>
          </cell>
          <cell r="B21847" t="str">
            <v>- 15 ÷ 16 cm</v>
          </cell>
          <cell r="C21847" t="str">
            <v>cad</v>
          </cell>
          <cell r="D21847">
            <v>319.48</v>
          </cell>
        </row>
        <row r="21848">
          <cell r="A21848" t="str">
            <v>1U.06.210.0160.e</v>
          </cell>
          <cell r="B21848" t="str">
            <v>- 17 ÷ 18 cm</v>
          </cell>
          <cell r="C21848" t="str">
            <v>cad</v>
          </cell>
          <cell r="D21848">
            <v>385.14</v>
          </cell>
        </row>
        <row r="21849">
          <cell r="A21849" t="str">
            <v>1U.06.210.0160.f</v>
          </cell>
          <cell r="B21849" t="str">
            <v>- 19 ÷ 20 cm</v>
          </cell>
          <cell r="C21849" t="str">
            <v>cad</v>
          </cell>
          <cell r="D21849">
            <v>503.75</v>
          </cell>
        </row>
        <row r="21850">
          <cell r="A21850" t="str">
            <v>1U.06.210.0160.g</v>
          </cell>
          <cell r="B21850" t="str">
            <v>- 21 ÷ 25 cm</v>
          </cell>
          <cell r="C21850" t="str">
            <v>cad</v>
          </cell>
          <cell r="D21850">
            <v>755.44</v>
          </cell>
        </row>
        <row r="21851">
          <cell r="A21851" t="str">
            <v>1U.06.210.0160.h</v>
          </cell>
          <cell r="B21851" t="str">
            <v>- 26 ÷ 30 cm</v>
          </cell>
          <cell r="C21851" t="str">
            <v>cad</v>
          </cell>
          <cell r="D21851">
            <v>1171.42</v>
          </cell>
        </row>
        <row r="21852">
          <cell r="A21852" t="str">
            <v>1U.06.210.0170</v>
          </cell>
          <cell r="B21852" t="str">
            <v>Piante latifoglie con zolla della specie Platanus "Vallis Clausa",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852"/>
          <cell r="D21852"/>
        </row>
        <row r="21853">
          <cell r="A21853" t="str">
            <v>1U.06.210.0170.a</v>
          </cell>
          <cell r="B21853" t="str">
            <v>- 15 ÷ 16 cm</v>
          </cell>
          <cell r="C21853" t="str">
            <v>cad</v>
          </cell>
          <cell r="D21853">
            <v>300.83</v>
          </cell>
        </row>
        <row r="21854">
          <cell r="A21854" t="str">
            <v>1U.06.210.0170.b</v>
          </cell>
          <cell r="B21854" t="str">
            <v>- 17 ÷ 18 cm</v>
          </cell>
          <cell r="C21854" t="str">
            <v>cad</v>
          </cell>
          <cell r="D21854">
            <v>368.31</v>
          </cell>
        </row>
        <row r="21855">
          <cell r="A21855" t="str">
            <v>1U.06.210.0170.c</v>
          </cell>
          <cell r="B21855" t="str">
            <v>- 19 ÷ 20 cm</v>
          </cell>
          <cell r="C21855" t="str">
            <v>cad</v>
          </cell>
          <cell r="D21855">
            <v>446.19</v>
          </cell>
        </row>
        <row r="21856">
          <cell r="A21856" t="str">
            <v>1U.06.210.0170.d</v>
          </cell>
          <cell r="B21856" t="str">
            <v>- 21 ÷ 25 cm</v>
          </cell>
          <cell r="C21856" t="str">
            <v>cad</v>
          </cell>
          <cell r="D21856">
            <v>610.27</v>
          </cell>
        </row>
        <row r="21857">
          <cell r="A21857" t="str">
            <v>1U.06.210.0170.e</v>
          </cell>
          <cell r="B21857" t="str">
            <v>- 26 ÷ 30 cm</v>
          </cell>
          <cell r="C21857" t="str">
            <v>cad</v>
          </cell>
          <cell r="D21857">
            <v>822.84</v>
          </cell>
        </row>
        <row r="21858">
          <cell r="A21858" t="str">
            <v>1U.06.220</v>
          </cell>
          <cell r="B21858" t="str">
            <v>PIANTE CONIFERE</v>
          </cell>
          <cell r="C21858"/>
          <cell r="D21858"/>
        </row>
        <row r="21859">
          <cell r="A21859" t="str">
            <v>1U.06.220.0010</v>
          </cell>
          <cell r="B21859" t="str">
            <v>Conifere con zolla della specie Larix Decidua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altezza:</v>
          </cell>
          <cell r="C21859"/>
          <cell r="D21859"/>
        </row>
        <row r="21860">
          <cell r="A21860" t="str">
            <v>1U.06.220.0010.a</v>
          </cell>
          <cell r="B21860" t="str">
            <v>- 201 ÷ 250 cm</v>
          </cell>
          <cell r="C21860" t="str">
            <v>cad</v>
          </cell>
          <cell r="D21860">
            <v>47.38</v>
          </cell>
        </row>
        <row r="21861">
          <cell r="A21861" t="str">
            <v>1U.06.220.0010.b</v>
          </cell>
          <cell r="B21861" t="str">
            <v>- 251 ÷ 300 cm</v>
          </cell>
          <cell r="C21861" t="str">
            <v>cad</v>
          </cell>
          <cell r="D21861">
            <v>57.99</v>
          </cell>
        </row>
        <row r="21862">
          <cell r="A21862" t="str">
            <v>1U.06.220.0010.c</v>
          </cell>
          <cell r="B21862" t="str">
            <v>- 301 ÷ 350 cm</v>
          </cell>
          <cell r="C21862" t="str">
            <v>cad</v>
          </cell>
          <cell r="D21862">
            <v>107.8</v>
          </cell>
        </row>
        <row r="21863">
          <cell r="A21863" t="str">
            <v>1U.06.220.0010.d</v>
          </cell>
          <cell r="B21863" t="str">
            <v>- 351 ÷ 400 cm</v>
          </cell>
          <cell r="C21863" t="str">
            <v>cad</v>
          </cell>
          <cell r="D21863">
            <v>149.30000000000001</v>
          </cell>
        </row>
        <row r="21864">
          <cell r="A21864" t="str">
            <v>1U.06.220.0020</v>
          </cell>
          <cell r="B21864" t="str">
            <v>Conifere con zolla della specie Cupressus spp, Metasequoia Glyptostroboides in varietà, Chamaecyparis Lawsoniana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altezza:</v>
          </cell>
          <cell r="C21864"/>
          <cell r="D21864"/>
        </row>
        <row r="21865">
          <cell r="A21865" t="str">
            <v>1U.06.220.0020.a</v>
          </cell>
          <cell r="B21865" t="str">
            <v>- 201 ÷ 250 cm</v>
          </cell>
          <cell r="C21865" t="str">
            <v>cad</v>
          </cell>
          <cell r="D21865">
            <v>63.57</v>
          </cell>
        </row>
        <row r="21866">
          <cell r="A21866" t="str">
            <v>1U.06.220.0020.b</v>
          </cell>
          <cell r="B21866" t="str">
            <v>- 251 ÷ 300 cm</v>
          </cell>
          <cell r="C21866" t="str">
            <v>cad</v>
          </cell>
          <cell r="D21866">
            <v>80.08</v>
          </cell>
        </row>
        <row r="21867">
          <cell r="A21867" t="str">
            <v>1U.06.220.0020.c</v>
          </cell>
          <cell r="B21867" t="str">
            <v>- 301 ÷ 350 cm</v>
          </cell>
          <cell r="C21867" t="str">
            <v>cad</v>
          </cell>
          <cell r="D21867">
            <v>116.29</v>
          </cell>
        </row>
        <row r="21868">
          <cell r="A21868" t="str">
            <v>1U.06.220.0020.d</v>
          </cell>
          <cell r="B21868" t="str">
            <v>- 351 ÷ 400 cm</v>
          </cell>
          <cell r="C21868" t="str">
            <v>cad</v>
          </cell>
          <cell r="D21868">
            <v>149.44</v>
          </cell>
        </row>
        <row r="21869">
          <cell r="A21869" t="str">
            <v>1U.06.220.0030</v>
          </cell>
          <cell r="B21869" t="str">
            <v>Conifere con zolla della specie Abies Alba in varietà, Cedrus Deodara in varietà, Picea Abies in varietà, Sequoia Sempervirens in varietà, Taxodium Distichum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altezza:</v>
          </cell>
          <cell r="C21869"/>
          <cell r="D21869"/>
        </row>
        <row r="21870">
          <cell r="A21870" t="str">
            <v>1U.06.220.0030.a</v>
          </cell>
          <cell r="B21870" t="str">
            <v>- 201 ÷ 250 cm</v>
          </cell>
          <cell r="C21870" t="str">
            <v>cad</v>
          </cell>
          <cell r="D21870">
            <v>71.78</v>
          </cell>
        </row>
        <row r="21871">
          <cell r="A21871" t="str">
            <v>1U.06.220.0030.b</v>
          </cell>
          <cell r="B21871" t="str">
            <v>- 251 ÷ 300 cm</v>
          </cell>
          <cell r="C21871" t="str">
            <v>cad</v>
          </cell>
          <cell r="D21871">
            <v>88.37</v>
          </cell>
        </row>
        <row r="21872">
          <cell r="A21872" t="str">
            <v>1U.06.220.0030.c</v>
          </cell>
          <cell r="B21872" t="str">
            <v>- 301 ÷ 350 cm</v>
          </cell>
          <cell r="C21872" t="str">
            <v>cad</v>
          </cell>
          <cell r="D21872">
            <v>157.54</v>
          </cell>
        </row>
        <row r="21873">
          <cell r="A21873" t="str">
            <v>1U.06.220.0030.d</v>
          </cell>
          <cell r="B21873" t="str">
            <v>- 351 ÷ 400 cm</v>
          </cell>
          <cell r="C21873" t="str">
            <v>cad</v>
          </cell>
          <cell r="D21873">
            <v>204.48</v>
          </cell>
        </row>
        <row r="21874">
          <cell r="A21874" t="str">
            <v>1U.06.220.0040</v>
          </cell>
          <cell r="B21874" t="str">
            <v>Conifere con zolla della specie Cedrus Atlantica in varietà, Cedrus Libani in varietà, Cedrus Deodara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altezza:</v>
          </cell>
          <cell r="C21874"/>
          <cell r="D21874"/>
        </row>
        <row r="21875">
          <cell r="A21875" t="str">
            <v>1U.06.220.0040.a</v>
          </cell>
          <cell r="B21875" t="str">
            <v>- 201 ÷ 250 cm</v>
          </cell>
          <cell r="C21875" t="str">
            <v>cad</v>
          </cell>
          <cell r="D21875">
            <v>102.03</v>
          </cell>
        </row>
        <row r="21876">
          <cell r="A21876" t="str">
            <v>1U.06.220.0040.b</v>
          </cell>
          <cell r="B21876" t="str">
            <v>- 251 ÷ 300 cm</v>
          </cell>
          <cell r="C21876" t="str">
            <v>cad</v>
          </cell>
          <cell r="D21876">
            <v>132.41</v>
          </cell>
        </row>
        <row r="21877">
          <cell r="A21877" t="str">
            <v>1U.06.220.0040.c</v>
          </cell>
          <cell r="B21877" t="str">
            <v>- 301 ÷ 350 cm</v>
          </cell>
          <cell r="C21877" t="str">
            <v>cad</v>
          </cell>
          <cell r="D21877">
            <v>179.7</v>
          </cell>
        </row>
        <row r="21878">
          <cell r="A21878" t="str">
            <v>1U.06.220.0040.d</v>
          </cell>
          <cell r="B21878" t="str">
            <v>- 351 ÷ 400 cm</v>
          </cell>
          <cell r="C21878" t="str">
            <v>cad</v>
          </cell>
          <cell r="D21878">
            <v>237.64</v>
          </cell>
        </row>
        <row r="21879">
          <cell r="A21879" t="str">
            <v>1U.06.220.0050</v>
          </cell>
          <cell r="B21879" t="str">
            <v>Conifere con zolla della specie Cedrus Atlantica Glauca, Thuya Occidentalis in varietà, Thuya Orientalis in varietà, Cedrus Deodara Aurea, Pinus Nigra Austriaca,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altezza:</v>
          </cell>
          <cell r="C21879"/>
          <cell r="D21879"/>
        </row>
        <row r="21880">
          <cell r="A21880" t="str">
            <v>1U.06.220.0050.a</v>
          </cell>
          <cell r="B21880" t="str">
            <v>- 201 ÷ 250 cm</v>
          </cell>
          <cell r="C21880" t="str">
            <v>cad</v>
          </cell>
          <cell r="D21880">
            <v>115.82</v>
          </cell>
        </row>
        <row r="21881">
          <cell r="A21881" t="str">
            <v>1U.06.220.0050.b</v>
          </cell>
          <cell r="B21881" t="str">
            <v>- 251 ÷ 300 cm</v>
          </cell>
          <cell r="C21881" t="str">
            <v>cad</v>
          </cell>
          <cell r="D21881">
            <v>148.97999999999999</v>
          </cell>
        </row>
        <row r="21882">
          <cell r="A21882" t="str">
            <v>1U.06.220.0050.c</v>
          </cell>
          <cell r="B21882" t="str">
            <v>- 301 ÷ 350 cm</v>
          </cell>
          <cell r="C21882" t="str">
            <v>cad</v>
          </cell>
          <cell r="D21882">
            <v>201.71</v>
          </cell>
        </row>
        <row r="21883">
          <cell r="A21883" t="str">
            <v>1U.06.220.0050.d</v>
          </cell>
          <cell r="B21883" t="str">
            <v>- 351 ÷ 400 cm</v>
          </cell>
          <cell r="C21883" t="str">
            <v>cad</v>
          </cell>
          <cell r="D21883">
            <v>265.23</v>
          </cell>
        </row>
        <row r="21884">
          <cell r="A21884" t="str">
            <v>1U.06.220.0060</v>
          </cell>
          <cell r="B21884" t="str">
            <v>Conifere con zolla della specie Abies Concolor in varietà, Abies Cephalonica in varietà, Abies Nordmanniana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altezza:</v>
          </cell>
          <cell r="C21884"/>
          <cell r="D21884"/>
        </row>
        <row r="21885">
          <cell r="A21885" t="str">
            <v>1U.06.220.0060.a</v>
          </cell>
          <cell r="B21885" t="str">
            <v>- 201 ÷ 250 cm</v>
          </cell>
          <cell r="C21885" t="str">
            <v>cad</v>
          </cell>
          <cell r="D21885">
            <v>325.27</v>
          </cell>
        </row>
        <row r="21886">
          <cell r="A21886" t="str">
            <v>1U.06.220.0060.b</v>
          </cell>
          <cell r="B21886" t="str">
            <v>- 251 ÷ 300 cm</v>
          </cell>
          <cell r="C21886" t="str">
            <v>cad</v>
          </cell>
          <cell r="D21886">
            <v>385.89</v>
          </cell>
        </row>
        <row r="21887">
          <cell r="A21887" t="str">
            <v>1U.06.220.0060.c</v>
          </cell>
          <cell r="B21887" t="str">
            <v>- 301 ÷ 350 cm</v>
          </cell>
          <cell r="C21887" t="str">
            <v>cad</v>
          </cell>
          <cell r="D21887">
            <v>482.79</v>
          </cell>
        </row>
        <row r="21888">
          <cell r="A21888" t="str">
            <v>1U.06.220.0060.d</v>
          </cell>
          <cell r="B21888" t="str">
            <v>- 351 ÷ 400 cm</v>
          </cell>
          <cell r="C21888" t="str">
            <v>cad</v>
          </cell>
          <cell r="D21888">
            <v>590.34</v>
          </cell>
        </row>
        <row r="21889">
          <cell r="A21889" t="str">
            <v>1U.06.220.0070</v>
          </cell>
          <cell r="B21889" t="str">
            <v>Conifere con zolla della specie Taxus Baccata in varietà, di altezza 221 ÷ 240 cm,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v>
          </cell>
          <cell r="C21889" t="str">
            <v>cad</v>
          </cell>
          <cell r="D21889">
            <v>385.89</v>
          </cell>
        </row>
        <row r="21890">
          <cell r="A21890" t="str">
            <v>1U.06.230</v>
          </cell>
          <cell r="B21890" t="str">
            <v>PIANTE CONIFERE NANE</v>
          </cell>
          <cell r="C21890"/>
          <cell r="D21890"/>
        </row>
        <row r="21891">
          <cell r="A21891" t="str">
            <v>1U.06.230.0010</v>
          </cell>
          <cell r="B21891" t="str">
            <v>Conifere nane della specie Juniperus spp,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891"/>
          <cell r="D21891"/>
        </row>
        <row r="21892">
          <cell r="A21892" t="str">
            <v>1U.06.230.0010.a</v>
          </cell>
          <cell r="B21892" t="str">
            <v>- 15 cm</v>
          </cell>
          <cell r="C21892" t="str">
            <v>cad</v>
          </cell>
          <cell r="D21892">
            <v>6.05</v>
          </cell>
        </row>
        <row r="21893">
          <cell r="A21893" t="str">
            <v>1U.06.230.0010.b</v>
          </cell>
          <cell r="B21893" t="str">
            <v>- 18 cm</v>
          </cell>
          <cell r="C21893" t="str">
            <v>cad</v>
          </cell>
          <cell r="D21893">
            <v>9.98</v>
          </cell>
        </row>
        <row r="21894">
          <cell r="A21894" t="str">
            <v>1U.06.230.0010.c</v>
          </cell>
          <cell r="B21894" t="str">
            <v>- 24 cm</v>
          </cell>
          <cell r="C21894" t="str">
            <v>cad</v>
          </cell>
          <cell r="D21894">
            <v>12.99</v>
          </cell>
        </row>
        <row r="21895">
          <cell r="A21895" t="str">
            <v>1U.06.230.0020</v>
          </cell>
          <cell r="B21895" t="str">
            <v>Conifere nane della specie Juniperus Chinensis Blue Point, Chamaecyparis Pisifera Filifera Aurea, Juniperus Communis Green Carpet, Thuja spp, Pinus Mugo in varietà,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895"/>
          <cell r="D21895"/>
        </row>
        <row r="21896">
          <cell r="A21896" t="str">
            <v>1U.06.230.0020.a</v>
          </cell>
          <cell r="B21896" t="str">
            <v>- 15 cm</v>
          </cell>
          <cell r="C21896" t="str">
            <v>cad</v>
          </cell>
          <cell r="D21896">
            <v>6.74</v>
          </cell>
        </row>
        <row r="21897">
          <cell r="A21897" t="str">
            <v>1U.06.230.0020.b</v>
          </cell>
          <cell r="B21897" t="str">
            <v>- 18 cm</v>
          </cell>
          <cell r="C21897" t="str">
            <v>cad</v>
          </cell>
          <cell r="D21897">
            <v>11.3</v>
          </cell>
        </row>
        <row r="21898">
          <cell r="A21898" t="str">
            <v>1U.06.230.0020.c</v>
          </cell>
          <cell r="B21898" t="str">
            <v>- 24 cm</v>
          </cell>
          <cell r="C21898" t="str">
            <v>cad</v>
          </cell>
          <cell r="D21898">
            <v>15.43</v>
          </cell>
        </row>
        <row r="21899">
          <cell r="A21899" t="str">
            <v>1U.06.230.0030</v>
          </cell>
          <cell r="B21899" t="str">
            <v>Conifere nane della specie Taxus Media Hicksii, diametro vaso 35 cm,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899" t="str">
            <v>cad</v>
          </cell>
          <cell r="D21899">
            <v>30.27</v>
          </cell>
        </row>
        <row r="21900">
          <cell r="A21900" t="str">
            <v>1U.06.240</v>
          </cell>
          <cell r="B21900" t="str">
            <v>ARBUSTI</v>
          </cell>
          <cell r="C21900"/>
          <cell r="D21900"/>
        </row>
        <row r="21901">
          <cell r="A21901" t="str">
            <v>1U.06.240.0010</v>
          </cell>
          <cell r="B21901" t="str">
            <v>Arbusti della specie Abelia spp, Buddleia spp, Callicarpa Bodineri in varietà, Chaenomeles spp, Caryopteris Clandenensis in varietà, Ceanothus spp, Cornus Alba Elegantissima, Cornus Stolonifera in varietà, Hidrangea spp, Ilex Crenata Convexa, Kolkwitzia Amabilis in varietà, Mahonia Aquifolium in varietà, Perowskya Atriplicifolia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901"/>
          <cell r="D21901"/>
        </row>
        <row r="21902">
          <cell r="A21902" t="str">
            <v>1U.06.240.0010.a</v>
          </cell>
          <cell r="B21902" t="str">
            <v>- 15 cm</v>
          </cell>
          <cell r="C21902" t="str">
            <v>cad</v>
          </cell>
          <cell r="D21902">
            <v>5.48</v>
          </cell>
        </row>
        <row r="21903">
          <cell r="A21903" t="str">
            <v>1U.06.240.0010.b</v>
          </cell>
          <cell r="B21903" t="str">
            <v>- 18 cm</v>
          </cell>
          <cell r="C21903" t="str">
            <v>cad</v>
          </cell>
          <cell r="D21903">
            <v>9.98</v>
          </cell>
        </row>
        <row r="21904">
          <cell r="A21904" t="str">
            <v>1U.06.240.0010.c</v>
          </cell>
          <cell r="B21904" t="str">
            <v>- 24 cm</v>
          </cell>
          <cell r="C21904" t="str">
            <v>cad</v>
          </cell>
          <cell r="D21904">
            <v>12.99</v>
          </cell>
        </row>
        <row r="21905">
          <cell r="A21905" t="str">
            <v>1U.06.240.0020</v>
          </cell>
          <cell r="B21905" t="str">
            <v>Arbusti della specie Aronia Arbutifolia in varietà, Corylus Avellana in varietà, Cornus Mas in varietà, Cornus Sanguinea in varietà, Cotoneaster spp, Crataegus Monogyna in varietà, Deutzia spp, Escallonia spp, Forsythia spp, Kerria Japonica in varietà, Lespedeza Thunbergii in varietà, Ligustrum spp, Lonicera spp, Philadelphus Coronarius in varietà, Potentilla Fruticosa in varietà, Pyracantha spp, Rhamnus Frangula in varietà, Salix spp, Sambucus Nigra in varietà, Spartium Junceum in varietà, Spiraea spp, Symphoricarpos spp, Weigela spp;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905"/>
          <cell r="D21905"/>
        </row>
        <row r="21906">
          <cell r="A21906" t="str">
            <v>1U.06.240.0020.a</v>
          </cell>
          <cell r="B21906" t="str">
            <v>- 15 cm</v>
          </cell>
          <cell r="C21906" t="str">
            <v>cad</v>
          </cell>
          <cell r="D21906">
            <v>4.6399999999999997</v>
          </cell>
        </row>
        <row r="21907">
          <cell r="A21907" t="str">
            <v>1U.06.240.0020.b</v>
          </cell>
          <cell r="B21907" t="str">
            <v>- 18 cm</v>
          </cell>
          <cell r="C21907" t="str">
            <v>cad</v>
          </cell>
          <cell r="D21907">
            <v>9.42</v>
          </cell>
        </row>
        <row r="21908">
          <cell r="A21908" t="str">
            <v>1U.06.240.0020.c</v>
          </cell>
          <cell r="B21908" t="str">
            <v>- 24 cm</v>
          </cell>
          <cell r="C21908" t="str">
            <v>cad</v>
          </cell>
          <cell r="D21908">
            <v>12.33</v>
          </cell>
        </row>
        <row r="21909">
          <cell r="A21909" t="str">
            <v>1U.06.240.0030</v>
          </cell>
          <cell r="B21909" t="str">
            <v>Arbusti della specie Artemisia spp, Aucuba Japonica in varietà, Berberis spp, Calicanthus spp, Cornus Alba Ivory Halo, Cotinus Coggyria in varietà, Cytisus spp, Euphorbia spp, Eleagnus spp, Genista Lydia in varietà, Lagestroemia Indica in varietà, Nandina Domestica in varietà, Prunus Lusitanica Angustifolia, Punica Granatum in varietà, Syringa Vulgaris in varietà, Tamarix spp;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909"/>
          <cell r="D21909"/>
        </row>
        <row r="21910">
          <cell r="A21910" t="str">
            <v>1U.06.240.0030.a</v>
          </cell>
          <cell r="B21910" t="str">
            <v>- 15 cm</v>
          </cell>
          <cell r="C21910" t="str">
            <v>cad</v>
          </cell>
          <cell r="D21910">
            <v>6.02</v>
          </cell>
        </row>
        <row r="21911">
          <cell r="A21911" t="str">
            <v>1U.06.240.0030.b</v>
          </cell>
          <cell r="B21911" t="str">
            <v>- 18 cm</v>
          </cell>
          <cell r="C21911" t="str">
            <v>cad</v>
          </cell>
          <cell r="D21911">
            <v>10.3</v>
          </cell>
        </row>
        <row r="21912">
          <cell r="A21912" t="str">
            <v>1U.06.240.0030.c</v>
          </cell>
          <cell r="B21912" t="str">
            <v>- 24 cm</v>
          </cell>
          <cell r="C21912" t="str">
            <v>cad</v>
          </cell>
          <cell r="D21912">
            <v>15.76</v>
          </cell>
        </row>
        <row r="21913">
          <cell r="A21913" t="str">
            <v>1U.06.240.0040</v>
          </cell>
          <cell r="B21913" t="str">
            <v>Arbusti della specie Ceanothus Thyrsipholia Repens, Cornus Canadensis in varietà, Exocorda spp, Genista Hyspanica in varietà, Ilex Golden Ceum, Laurus Nobilis in varietà, Malus spp, Osmanthus spp, Photinia Fraseri in varietà, Pittosporum Tobira in varietà, Prunus a fiore in varietà, Rhus Typhina in varietà, Ruscus Aculeatus in varietà, Teucrium Fruticans in varietà, Viburnum spp;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913"/>
          <cell r="D21913"/>
        </row>
        <row r="21914">
          <cell r="A21914" t="str">
            <v>1U.06.240.0040.a</v>
          </cell>
          <cell r="B21914" t="str">
            <v>- 15 cm</v>
          </cell>
          <cell r="C21914" t="str">
            <v>cad</v>
          </cell>
          <cell r="D21914">
            <v>7.06</v>
          </cell>
        </row>
        <row r="21915">
          <cell r="A21915" t="str">
            <v>1U.06.240.0040.b</v>
          </cell>
          <cell r="B21915" t="str">
            <v>- 18 cm</v>
          </cell>
          <cell r="C21915" t="str">
            <v>cad</v>
          </cell>
          <cell r="D21915">
            <v>11.67</v>
          </cell>
        </row>
        <row r="21916">
          <cell r="A21916" t="str">
            <v>1U.06.240.0040.c</v>
          </cell>
          <cell r="B21916" t="str">
            <v>- 24 cm</v>
          </cell>
          <cell r="C21916" t="str">
            <v>cad</v>
          </cell>
          <cell r="D21916">
            <v>18.21</v>
          </cell>
        </row>
        <row r="21917">
          <cell r="A21917" t="str">
            <v>1U.06.240.0040.d</v>
          </cell>
          <cell r="B21917" t="str">
            <v>- 28 cm</v>
          </cell>
          <cell r="C21917" t="str">
            <v>cad</v>
          </cell>
          <cell r="D21917">
            <v>28.07</v>
          </cell>
        </row>
        <row r="21918">
          <cell r="A21918" t="str">
            <v>1U.06.240.0040.e</v>
          </cell>
          <cell r="B21918" t="str">
            <v>- 32 cm</v>
          </cell>
          <cell r="C21918" t="str">
            <v>cad</v>
          </cell>
          <cell r="D21918">
            <v>39.200000000000003</v>
          </cell>
        </row>
        <row r="21919">
          <cell r="A21919" t="str">
            <v>1U.06.240.0050</v>
          </cell>
          <cell r="B21919" t="str">
            <v>Arbusti della specie Amelanchier spp, Choisya Ternata in varietà, Corylopsis Pauciflora in varietà, Daphne spp, Crataegus Laevigata in varietà, Feijoa Sellowiana in varietà, Hibiscus Syriacus varietà selezionate, Ilex Aquifolium in varietà, Magnolia spp, Olearia spp, Osmarea spp, Prunus Laurocerarus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919"/>
          <cell r="D21919"/>
        </row>
        <row r="21920">
          <cell r="A21920" t="str">
            <v>1U.06.240.0050.a</v>
          </cell>
          <cell r="B21920" t="str">
            <v>- 15 cm</v>
          </cell>
          <cell r="C21920" t="str">
            <v>cad</v>
          </cell>
          <cell r="D21920">
            <v>8.44</v>
          </cell>
        </row>
        <row r="21921">
          <cell r="A21921" t="str">
            <v>1U.06.240.0050.b</v>
          </cell>
          <cell r="B21921" t="str">
            <v>- 18 cm</v>
          </cell>
          <cell r="C21921" t="str">
            <v>cad</v>
          </cell>
          <cell r="D21921">
            <v>14.06</v>
          </cell>
        </row>
        <row r="21922">
          <cell r="A21922" t="str">
            <v>1U.06.240.0050.c</v>
          </cell>
          <cell r="B21922" t="str">
            <v>- 24 cm</v>
          </cell>
          <cell r="C21922" t="str">
            <v>cad</v>
          </cell>
          <cell r="D21922">
            <v>22.28</v>
          </cell>
        </row>
        <row r="21923">
          <cell r="A21923" t="str">
            <v>1U.06.240.0050.d</v>
          </cell>
          <cell r="B21923" t="str">
            <v>- 28 cm</v>
          </cell>
          <cell r="C21923" t="str">
            <v>cad</v>
          </cell>
          <cell r="D21923">
            <v>30.14</v>
          </cell>
        </row>
        <row r="21924">
          <cell r="A21924" t="str">
            <v>1U.06.240.0050.e</v>
          </cell>
          <cell r="B21924" t="str">
            <v>- 32 cm</v>
          </cell>
          <cell r="C21924" t="str">
            <v>cad</v>
          </cell>
          <cell r="D21924">
            <v>44.67</v>
          </cell>
        </row>
        <row r="21925">
          <cell r="A21925" t="str">
            <v>1U.06.240.0060</v>
          </cell>
          <cell r="B21925" t="str">
            <v>Arbusti della specie Cornus Nuttali in varietà, Cornus Florida Rubra, Cornus Kousa in varietà, Edgeworthia spp, Euonymus Alatus in varietà, Hamamelis Mollis in varietà, Pernettya spp;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925"/>
          <cell r="D21925"/>
        </row>
        <row r="21926">
          <cell r="A21926" t="str">
            <v>1U.06.240.0060.a</v>
          </cell>
          <cell r="B21926" t="str">
            <v>- 24 cm</v>
          </cell>
          <cell r="C21926" t="str">
            <v>cad</v>
          </cell>
          <cell r="D21926">
            <v>34.630000000000003</v>
          </cell>
        </row>
        <row r="21927">
          <cell r="A21927" t="str">
            <v>1U.06.240.0060.b</v>
          </cell>
          <cell r="B21927" t="str">
            <v>- 28 cm</v>
          </cell>
          <cell r="C21927" t="str">
            <v>cad</v>
          </cell>
          <cell r="D21927">
            <v>50.7</v>
          </cell>
        </row>
        <row r="21928">
          <cell r="A21928" t="str">
            <v>1U.06.240.0060.c</v>
          </cell>
          <cell r="B21928" t="str">
            <v>- 32 cm</v>
          </cell>
          <cell r="C21928" t="str">
            <v>cad</v>
          </cell>
          <cell r="D21928">
            <v>82.14</v>
          </cell>
        </row>
        <row r="21929">
          <cell r="A21929" t="str">
            <v>1U.06.240.0070</v>
          </cell>
          <cell r="B21929" t="str">
            <v>Arbusti della specie Buxus Sempervirens in varietà, Buxus Piramidalis in varietà, Buxus a palla spp;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929"/>
          <cell r="D21929"/>
        </row>
        <row r="21930">
          <cell r="A21930" t="str">
            <v>1U.06.240.0070.a</v>
          </cell>
          <cell r="B21930" t="str">
            <v>- 12 cm</v>
          </cell>
          <cell r="C21930" t="str">
            <v>cad</v>
          </cell>
          <cell r="D21930">
            <v>7.32</v>
          </cell>
        </row>
        <row r="21931">
          <cell r="A21931" t="str">
            <v>1U.06.240.0070.b</v>
          </cell>
          <cell r="B21931" t="str">
            <v>- 28 cm</v>
          </cell>
          <cell r="C21931" t="str">
            <v>cad</v>
          </cell>
          <cell r="D21931">
            <v>38.76</v>
          </cell>
        </row>
        <row r="21932">
          <cell r="A21932" t="str">
            <v>1U.06.240.0070.c</v>
          </cell>
          <cell r="B21932" t="str">
            <v>- 35 cm</v>
          </cell>
          <cell r="C21932" t="str">
            <v>cad</v>
          </cell>
          <cell r="D21932">
            <v>53.63</v>
          </cell>
        </row>
        <row r="21933">
          <cell r="A21933" t="str">
            <v>1U.06.240.0080</v>
          </cell>
          <cell r="B21933" t="str">
            <v>Arbusti rampicanti della specie Clematis spp, Hedera Colchica Arborescens, Hedera spp, Hydrangea Petiolaris in varietà, Jasminum Nudiflorum in varietà, Parthenocissus Veichii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933"/>
          <cell r="D21933"/>
        </row>
        <row r="21934">
          <cell r="A21934" t="str">
            <v>1U.06.240.0080.a</v>
          </cell>
          <cell r="B21934" t="str">
            <v>- 18 cm</v>
          </cell>
          <cell r="C21934" t="str">
            <v>cad</v>
          </cell>
          <cell r="D21934">
            <v>12.33</v>
          </cell>
        </row>
        <row r="21935">
          <cell r="A21935" t="str">
            <v>1U.06.240.0080.b</v>
          </cell>
          <cell r="B21935" t="str">
            <v>- 24 cm</v>
          </cell>
          <cell r="C21935" t="str">
            <v>cad</v>
          </cell>
          <cell r="D21935">
            <v>21.29</v>
          </cell>
        </row>
        <row r="21936">
          <cell r="A21936" t="str">
            <v>1U.06.240.0080.c</v>
          </cell>
          <cell r="B21936" t="str">
            <v>- 28 cm</v>
          </cell>
          <cell r="C21936" t="str">
            <v>cad</v>
          </cell>
          <cell r="D21936">
            <v>30.14</v>
          </cell>
        </row>
        <row r="21937">
          <cell r="A21937" t="str">
            <v>1U.06.240.0090</v>
          </cell>
          <cell r="B21937" t="str">
            <v>Arbusti rampicanti della specie Ampelopsis Quinquefolia in varietà, Campsis Radicans in varietà, Bignonia spp, Trachelospermum Jasminoides in varietà, Wisteria Sinensis in varietà, Wisteria Floribunda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In vaso di diametro:</v>
          </cell>
          <cell r="C21937"/>
          <cell r="D21937"/>
        </row>
        <row r="21938">
          <cell r="A21938" t="str">
            <v>1U.06.240.0090.a</v>
          </cell>
          <cell r="B21938" t="str">
            <v>- 18 cm</v>
          </cell>
          <cell r="C21938" t="str">
            <v>cad</v>
          </cell>
          <cell r="D21938">
            <v>15.79</v>
          </cell>
        </row>
        <row r="21939">
          <cell r="A21939" t="str">
            <v>1U.06.240.0090.b</v>
          </cell>
          <cell r="B21939" t="str">
            <v>- 24 cm</v>
          </cell>
          <cell r="C21939" t="str">
            <v>cad</v>
          </cell>
          <cell r="D21939">
            <v>27.46</v>
          </cell>
        </row>
        <row r="21940">
          <cell r="A21940" t="str">
            <v>1U.06.240.0090.c</v>
          </cell>
          <cell r="B21940" t="str">
            <v>- 28 cm</v>
          </cell>
          <cell r="C21940" t="str">
            <v>cad</v>
          </cell>
          <cell r="D21940">
            <v>36.590000000000003</v>
          </cell>
        </row>
        <row r="21941">
          <cell r="A21941" t="str">
            <v>1U.06.250</v>
          </cell>
          <cell r="B21941" t="str">
            <v>SPECIE ERBACEE ANNUALI E PERENNI</v>
          </cell>
          <cell r="C21941"/>
          <cell r="D21941"/>
        </row>
        <row r="21942">
          <cell r="A21942" t="str">
            <v>1U.06.250.0010</v>
          </cell>
          <cell r="B21942" t="str">
            <v>Specie erbacee della specie Achillea spp, Aegopodium Podograria in varietà, Ajuga Reptans in varietà, Alchemilla Mollis spp, Alyssum Saxatile in varietà, Anemone spp, Aquilegia spp, Arabis Caucasica in varietà, Armeria Marittima in varietà, Arum Italicum in varietà, Aster spp, Astilbe spp, Aubrietia spp, Bergenia spp, Campanula spp, Cerastium Tomentosum in varietà, Chrysanthemum Crimson Robinson, Coreopsis spp, Delphinium spp, Dianthus spp, Digitalis spp, Echinacea spp, Gaillardia spp, Festuca Glauca in varietà, Geranium spp, Geum spp, Gypsophila spp, Helicrysum Petiolanum in varietà, Hepatica Triloba in varietà, Herniaria Glabra in varietà, Heuchera spp, Hypericum spp, Iberis spp, Kniphofia spp, Lamium spp, Leontopodium spp, Lobelia spp, Lupinus spp, Lychnis Viscaria in varietà, Lythrum Salicaria in varietà, Lysimachia Nummularia in varietà, Mesembryanthemum spp, Mombretia Crocosmiflora in varietà, Nepeta Faassenii in varietà, Oenothera spp, Oxalis spp, Papaver spp, Phlox spp, Plumbago spp, Potentilla spp, Primula spp, Polypodium Vulgare in varietà, Rudbeckia spp, Saponaria spp, Sedum spp, Silene Marittima in varietà, Solidago spp, Stachys spp, Leontopodium spp, Verbena spp, Vinca Minor in varietà, Vinca Major in varietà, Centranthus Ruber in varietà, diametro vaso 9 ÷ 12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42" t="str">
            <v>cad</v>
          </cell>
          <cell r="D21942">
            <v>1.51</v>
          </cell>
        </row>
        <row r="21943">
          <cell r="A21943" t="str">
            <v>1U.06.250.0020</v>
          </cell>
          <cell r="B21943" t="str">
            <v>Specie erbacee della specie Agapanthus spp, Aruncus Dioicus in varietà, Caltha Palustris in varietà, Eichhornia Crassipes in varietà, Gentiana Asclepiadea in varietà, Gunnera spp, Helleborus Niger in varietà, Helleborus Orientalis in varietà, Hemerocallis spp, Hosta spp, Lippia Citriodora in varietà, Smilacinia spp, Thalictrum spp, diametro vaso 9 ÷ 12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43" t="str">
            <v>cad</v>
          </cell>
          <cell r="D21943">
            <v>3.56</v>
          </cell>
        </row>
        <row r="21944">
          <cell r="A21944" t="str">
            <v>1U.06.250.0030</v>
          </cell>
          <cell r="B21944" t="str">
            <v>Specie erbacee della specie Ageratum spp, Begonia spp, Bellis spp, Cosmos spp, Impatiens spp, Petunia spp, Portulaca spp, Tagetes spp, Viola spp, diametro vaso 9 ÷ 12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44" t="str">
            <v>cad</v>
          </cell>
          <cell r="D21944">
            <v>1.1200000000000001</v>
          </cell>
        </row>
        <row r="21945">
          <cell r="A21945" t="str">
            <v>1U.06.250.0040</v>
          </cell>
          <cell r="B21945" t="str">
            <v>Specie erbacee della specie Asplenium Ruta in varietà, Blechnum Spicant in varietà, Borago Officinalis in varietà, Cheiranthus Cheiri in varietà, Eunoymus Fortunei Emerald Gold, Glechoma Hederacea in varietà, Heracleum Mantegazzianum in varietà, Mimulus spp, Muscari spp, Omphalodes Verna in varietà, Osmunda Regalis in varietà, Pelagornium spp, Polygonatum spp, Tradescantia spp, diametro vaso 9 ÷ 12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45" t="str">
            <v>cad</v>
          </cell>
          <cell r="D21945">
            <v>2.73</v>
          </cell>
        </row>
        <row r="21946">
          <cell r="A21946" t="str">
            <v>1U.06.250.0050</v>
          </cell>
          <cell r="B21946" t="str">
            <v>Specie erbacee della specie Paeonia spp, diametro vaso 22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46" t="str">
            <v>cad</v>
          </cell>
          <cell r="D21946">
            <v>20.89</v>
          </cell>
        </row>
        <row r="21947">
          <cell r="A21947" t="str">
            <v>1U.06.260</v>
          </cell>
          <cell r="B21947" t="str">
            <v>PIANTE FRUTTIFERE ARBUSTIVE E SARMENTOSE</v>
          </cell>
          <cell r="C21947"/>
          <cell r="D21947"/>
        </row>
        <row r="21948">
          <cell r="A21948" t="str">
            <v>1U.06.260.0010</v>
          </cell>
          <cell r="B21948" t="str">
            <v>Piante fruttifere della specie Actinidia Chinensis in varietà, Arbutus Unedo in varietà, Humulus Lulupus in varietà, Ribes spp, Ribes Uva-crispa in varietà, Rubus spp, Vaccinium Corymbosum in varietà, Vitis Vinifera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48"/>
          <cell r="D21948"/>
        </row>
        <row r="21949">
          <cell r="A21949" t="str">
            <v>1U.06.260.0010.a</v>
          </cell>
          <cell r="B21949" t="str">
            <v>- 15 cm</v>
          </cell>
          <cell r="C21949" t="str">
            <v>cad</v>
          </cell>
          <cell r="D21949">
            <v>8.44</v>
          </cell>
        </row>
        <row r="21950">
          <cell r="A21950" t="str">
            <v>1U.06.260.0010.b</v>
          </cell>
          <cell r="B21950" t="str">
            <v>- 18 cm</v>
          </cell>
          <cell r="C21950" t="str">
            <v>cad</v>
          </cell>
          <cell r="D21950">
            <v>12.99</v>
          </cell>
        </row>
        <row r="21951">
          <cell r="A21951" t="str">
            <v>1U.06.260.0010.c</v>
          </cell>
          <cell r="B21951" t="str">
            <v>- 24 cm</v>
          </cell>
          <cell r="C21951" t="str">
            <v>cad</v>
          </cell>
          <cell r="D21951">
            <v>19.23</v>
          </cell>
        </row>
        <row r="21952">
          <cell r="A21952" t="str">
            <v>1U.06.260.0020</v>
          </cell>
          <cell r="B21952" t="str">
            <v>Alberi da frutto con zolla della specie Mespilus Germanica in varietà, Cydonia Oblonga in varietà, Ficus Carica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952"/>
          <cell r="D21952"/>
        </row>
        <row r="21953">
          <cell r="A21953" t="str">
            <v>1U.06.260.0020.a</v>
          </cell>
          <cell r="B21953" t="str">
            <v>- 11 ÷ 12 cm</v>
          </cell>
          <cell r="C21953" t="str">
            <v>cad</v>
          </cell>
          <cell r="D21953">
            <v>46.45</v>
          </cell>
        </row>
        <row r="21954">
          <cell r="A21954" t="str">
            <v>1U.06.260.0020.b</v>
          </cell>
          <cell r="B21954" t="str">
            <v>- 13 ÷ 14 cm</v>
          </cell>
          <cell r="C21954" t="str">
            <v>cad</v>
          </cell>
          <cell r="D21954">
            <v>52.48</v>
          </cell>
        </row>
        <row r="21955">
          <cell r="A21955" t="str">
            <v>1U.06.260.0020.c</v>
          </cell>
          <cell r="B21955" t="str">
            <v>- 15 ÷ 16 cm</v>
          </cell>
          <cell r="C21955" t="str">
            <v>cad</v>
          </cell>
          <cell r="D21955">
            <v>77.69</v>
          </cell>
        </row>
        <row r="21956">
          <cell r="A21956" t="str">
            <v>1U.06.260.0030</v>
          </cell>
          <cell r="B21956" t="str">
            <v>Alberi da frutto con zolla della specie Malus Communis in varietà, Prunus Domestica in varietà, Prunus Avium in varietà, Pyrus Communis in varietà, Prunus Persica in varietà, Prunus Armeniaca in varietà, Diospyros Kaki in varietà, Prunus Amygdalus in varietà, Juglans Regia in varietà, Cornus Mas in varietà, Arbutus Unedo in varietà, Eriobotrya Japonica in varietà, Punica Granatum in varietà, Ziziphus Sativa in varietà, con garanzia d'uso, di pronto effetto, prive di malattie, ben formate, senza capitozzature, lesioni al tronco e pane di terra con apparato radicale ben sviluppato. Messe a dimora, a filare o in gruppo, con scavo, piantumazione, rinterro, formazione di tornello, fornitura e distribuzione di concimi o ammendanti 50 l/pianta, bagnatura con 150-200 l di acqua. Di circonferenza:</v>
          </cell>
          <cell r="C21956"/>
          <cell r="D21956"/>
        </row>
        <row r="21957">
          <cell r="A21957" t="str">
            <v>1U.06.260.0030.a</v>
          </cell>
          <cell r="B21957" t="str">
            <v>- 11 ÷ 12 cm</v>
          </cell>
          <cell r="C21957" t="str">
            <v>cad</v>
          </cell>
          <cell r="D21957">
            <v>51.35</v>
          </cell>
        </row>
        <row r="21958">
          <cell r="A21958" t="str">
            <v>1U.06.260.0030.b</v>
          </cell>
          <cell r="B21958" t="str">
            <v>- 13 ÷ 14 cm</v>
          </cell>
          <cell r="C21958" t="str">
            <v>cad</v>
          </cell>
          <cell r="D21958">
            <v>66.28</v>
          </cell>
        </row>
        <row r="21959">
          <cell r="A21959" t="str">
            <v>1U.06.260.0030.c</v>
          </cell>
          <cell r="B21959" t="str">
            <v>- 15 ÷ 16 cm</v>
          </cell>
          <cell r="C21959" t="str">
            <v>cad</v>
          </cell>
          <cell r="D21959">
            <v>113.51</v>
          </cell>
        </row>
        <row r="21960">
          <cell r="A21960" t="str">
            <v>1U.06.270</v>
          </cell>
          <cell r="B21960" t="str">
            <v>PIANTE DI BRUGHIERA</v>
          </cell>
          <cell r="C21960"/>
          <cell r="D21960"/>
        </row>
        <row r="21961">
          <cell r="A21961" t="str">
            <v>1U.06.270.0010</v>
          </cell>
          <cell r="B21961" t="str">
            <v>Piante di brughiera della specie Azalea spp, Leucothoe spp, Pieris spp, Skimmia Japonica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1961"/>
          <cell r="D21961"/>
        </row>
        <row r="21962">
          <cell r="A21962" t="str">
            <v>1U.06.270.0010.a</v>
          </cell>
          <cell r="B21962" t="str">
            <v>- 15 cm</v>
          </cell>
          <cell r="C21962" t="str">
            <v>cad</v>
          </cell>
          <cell r="D21962">
            <v>7.06</v>
          </cell>
        </row>
        <row r="21963">
          <cell r="A21963" t="str">
            <v>1U.06.270.0010.b</v>
          </cell>
          <cell r="B21963" t="str">
            <v>- 18 cm</v>
          </cell>
          <cell r="C21963" t="str">
            <v>cad</v>
          </cell>
          <cell r="D21963">
            <v>11.67</v>
          </cell>
        </row>
        <row r="21964">
          <cell r="A21964" t="str">
            <v>1U.06.270.0010.c</v>
          </cell>
          <cell r="B21964" t="str">
            <v>- 24 cm</v>
          </cell>
          <cell r="C21964" t="str">
            <v>cad</v>
          </cell>
          <cell r="D21964">
            <v>18.21</v>
          </cell>
        </row>
        <row r="21965">
          <cell r="A21965" t="str">
            <v>1U.06.270.0020</v>
          </cell>
          <cell r="B21965" t="str">
            <v>Piante di brughiera della specie Calluna spp, Erica spp;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1965"/>
          <cell r="D21965"/>
        </row>
        <row r="21966">
          <cell r="A21966" t="str">
            <v>1U.06.270.0020.a</v>
          </cell>
          <cell r="B21966" t="str">
            <v>- 15 cm</v>
          </cell>
          <cell r="C21966" t="str">
            <v>cad</v>
          </cell>
          <cell r="D21966">
            <v>4.6399999999999997</v>
          </cell>
        </row>
        <row r="21967">
          <cell r="A21967" t="str">
            <v>1U.06.270.0020.b</v>
          </cell>
          <cell r="B21967" t="str">
            <v>- 18 cm</v>
          </cell>
          <cell r="C21967" t="str">
            <v>cad</v>
          </cell>
          <cell r="D21967">
            <v>9.42</v>
          </cell>
        </row>
        <row r="21968">
          <cell r="A21968" t="str">
            <v>1U.06.270.0020.c</v>
          </cell>
          <cell r="B21968" t="str">
            <v>- 24 cm</v>
          </cell>
          <cell r="C21968" t="str">
            <v>cad</v>
          </cell>
          <cell r="D21968">
            <v>12.33</v>
          </cell>
        </row>
        <row r="21969">
          <cell r="A21969" t="str">
            <v>1U.06.270.0030</v>
          </cell>
          <cell r="B21969" t="str">
            <v>Piante di brughiera della specie Sarcococca Humilis in varietà, Sarcococca Ruscifolia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1969"/>
          <cell r="D21969"/>
        </row>
        <row r="21970">
          <cell r="A21970" t="str">
            <v>1U.06.270.0030.a</v>
          </cell>
          <cell r="B21970" t="str">
            <v>- 15 cm</v>
          </cell>
          <cell r="C21970" t="str">
            <v>cad</v>
          </cell>
          <cell r="D21970">
            <v>6.02</v>
          </cell>
        </row>
        <row r="21971">
          <cell r="A21971" t="str">
            <v>1U.06.270.0030.b</v>
          </cell>
          <cell r="B21971" t="str">
            <v>- 18 cm</v>
          </cell>
          <cell r="C21971" t="str">
            <v>cad</v>
          </cell>
          <cell r="D21971">
            <v>10.3</v>
          </cell>
        </row>
        <row r="21972">
          <cell r="A21972" t="str">
            <v>1U.06.270.0030.c</v>
          </cell>
          <cell r="B21972" t="str">
            <v>- 24 cm</v>
          </cell>
          <cell r="C21972" t="str">
            <v>cad</v>
          </cell>
          <cell r="D21972">
            <v>15.75</v>
          </cell>
        </row>
        <row r="21973">
          <cell r="A21973" t="str">
            <v>1U.06.270.0040</v>
          </cell>
          <cell r="B21973" t="str">
            <v>Piante di brughiera della specie Enkianthus Campanulatus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1973"/>
          <cell r="D21973"/>
        </row>
        <row r="21974">
          <cell r="A21974" t="str">
            <v>1U.06.270.0040.a</v>
          </cell>
          <cell r="B21974" t="str">
            <v>- 15 cm</v>
          </cell>
          <cell r="C21974" t="str">
            <v>cad</v>
          </cell>
          <cell r="D21974">
            <v>8.44</v>
          </cell>
        </row>
        <row r="21975">
          <cell r="A21975" t="str">
            <v>1U.06.270.0040.b</v>
          </cell>
          <cell r="B21975" t="str">
            <v>- 18 cm</v>
          </cell>
          <cell r="C21975" t="str">
            <v>cad</v>
          </cell>
          <cell r="D21975">
            <v>14.06</v>
          </cell>
        </row>
        <row r="21976">
          <cell r="A21976" t="str">
            <v>1U.06.270.0040.c</v>
          </cell>
          <cell r="B21976" t="str">
            <v>- 24 cm</v>
          </cell>
          <cell r="C21976" t="str">
            <v>cad</v>
          </cell>
          <cell r="D21976">
            <v>22.28</v>
          </cell>
        </row>
        <row r="21977">
          <cell r="A21977" t="str">
            <v>1U.06.270.0050</v>
          </cell>
          <cell r="B21977" t="str">
            <v>Piante di brughiera della specie Camelia Japonica in varietà, Rhododendron spp;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1977"/>
          <cell r="D21977"/>
        </row>
        <row r="21978">
          <cell r="A21978" t="str">
            <v>1U.06.270.0050.a</v>
          </cell>
          <cell r="B21978" t="str">
            <v>- 28 cm</v>
          </cell>
          <cell r="C21978" t="str">
            <v>cad</v>
          </cell>
          <cell r="D21978">
            <v>49.32</v>
          </cell>
        </row>
        <row r="21979">
          <cell r="A21979" t="str">
            <v>1U.06.270.0050.b</v>
          </cell>
          <cell r="B21979" t="str">
            <v>- 33 cm</v>
          </cell>
          <cell r="C21979" t="str">
            <v>cad</v>
          </cell>
          <cell r="D21979">
            <v>103.1</v>
          </cell>
        </row>
        <row r="21980">
          <cell r="A21980" t="str">
            <v>1U.06.280</v>
          </cell>
          <cell r="B21980" t="str">
            <v>ROSAI</v>
          </cell>
          <cell r="C21980"/>
          <cell r="D21980"/>
        </row>
        <row r="21981">
          <cell r="A21981" t="str">
            <v>1U.06.280.0010</v>
          </cell>
          <cell r="B21981" t="str">
            <v>Rosai ornamentali a cespuglio, diametro vaso 24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81" t="str">
            <v>cad</v>
          </cell>
          <cell r="D21981">
            <v>14.78</v>
          </cell>
        </row>
        <row r="21982">
          <cell r="A21982" t="str">
            <v>1U.06.280.0020</v>
          </cell>
          <cell r="B21982" t="str">
            <v>Rosai ornamentali ad alberello, diametro vaso 24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82" t="str">
            <v>cad</v>
          </cell>
          <cell r="D21982">
            <v>19.23</v>
          </cell>
        </row>
        <row r="21983">
          <cell r="A21983" t="str">
            <v>1U.06.280.0030</v>
          </cell>
          <cell r="B21983" t="str">
            <v>Rosai ornamentali rampicanti;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1983"/>
          <cell r="D21983"/>
        </row>
        <row r="21984">
          <cell r="A21984" t="str">
            <v>1U.06.280.0030.a</v>
          </cell>
          <cell r="B21984" t="str">
            <v>- 24 cm</v>
          </cell>
          <cell r="C21984" t="str">
            <v>cad</v>
          </cell>
          <cell r="D21984">
            <v>18.5</v>
          </cell>
        </row>
        <row r="21985">
          <cell r="A21985" t="str">
            <v>1U.06.280.0030.b</v>
          </cell>
          <cell r="B21985" t="str">
            <v>- 28 cm</v>
          </cell>
          <cell r="C21985" t="str">
            <v>cad</v>
          </cell>
          <cell r="D21985">
            <v>36.06</v>
          </cell>
        </row>
        <row r="21986">
          <cell r="A21986" t="str">
            <v>1U.06.280.0040</v>
          </cell>
          <cell r="B21986" t="str">
            <v>Rosa Canina in varietà, diametro vaso 9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86" t="str">
            <v>cad</v>
          </cell>
          <cell r="D21986">
            <v>2.08</v>
          </cell>
        </row>
        <row r="21987">
          <cell r="A21987" t="str">
            <v>1U.06.280.0050</v>
          </cell>
          <cell r="B21987" t="str">
            <v>Rosa Rugosa in varietà, diametro vaso 12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1987" t="str">
            <v>cad</v>
          </cell>
          <cell r="D21987">
            <v>2.81</v>
          </cell>
        </row>
        <row r="21988">
          <cell r="A21988" t="str">
            <v>1U.06.280.0060</v>
          </cell>
          <cell r="B21988" t="str">
            <v>Rose inglesi a radice nuda.</v>
          </cell>
          <cell r="C21988" t="str">
            <v>cad</v>
          </cell>
          <cell r="D21988">
            <v>13.34</v>
          </cell>
        </row>
        <row r="21989">
          <cell r="A21989" t="str">
            <v>1U.06.280.0070</v>
          </cell>
          <cell r="B21989" t="str">
            <v>Rosai ornamentali tappezzanti, diametro del vaso 15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Altezza dai 20 ai 60 cm.</v>
          </cell>
          <cell r="C21989" t="str">
            <v>cad</v>
          </cell>
          <cell r="D21989">
            <v>10.45</v>
          </cell>
        </row>
        <row r="21990">
          <cell r="A21990" t="str">
            <v>1U.06.280.0080</v>
          </cell>
          <cell r="B21990" t="str">
            <v>Rosai ornamentali a cespuglio, diametro vaso 15 cm; equivalente al vaso quadro 14 x 14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acqua.Altezza dai 20 ai 60 cm.</v>
          </cell>
          <cell r="C21990" t="str">
            <v>cad</v>
          </cell>
          <cell r="D21990">
            <v>10.130000000000001</v>
          </cell>
        </row>
        <row r="21991">
          <cell r="A21991" t="str">
            <v>1U.06.280.0100</v>
          </cell>
          <cell r="B21991" t="str">
            <v>Rosai ornamentali a cespuglio, diametro vaso 18 cm; equivalente al vaso quadro 14 x 14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Altezza dai 40 ai 60 cm circa.</v>
          </cell>
          <cell r="C21991" t="str">
            <v>cad</v>
          </cell>
          <cell r="D21991">
            <v>13.33</v>
          </cell>
        </row>
        <row r="21992">
          <cell r="A21992" t="str">
            <v>1U.06.280.0110</v>
          </cell>
          <cell r="B21992" t="str">
            <v>Rosai ornamentali a cespuglio rugose , diametro vaso 15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Altezza dai 50 ai 60 cm circa.</v>
          </cell>
          <cell r="C21992" t="str">
            <v>cad</v>
          </cell>
          <cell r="D21992">
            <v>9.1999999999999993</v>
          </cell>
        </row>
        <row r="21993">
          <cell r="A21993" t="str">
            <v>1U.06.290</v>
          </cell>
          <cell r="B21993" t="str">
            <v>GRAMINACEE - BAMBU</v>
          </cell>
          <cell r="C21993"/>
          <cell r="D21993"/>
        </row>
        <row r="21994">
          <cell r="A21994" t="str">
            <v>1U.06.290.0010</v>
          </cell>
          <cell r="B21994" t="str">
            <v>Graminacee della specie Carex Buchananii in varietà, Hakonechloa Macra in varietà, Miscanthus Sinensis in varietà, Phalaris Arundinacea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1994"/>
          <cell r="D21994"/>
        </row>
        <row r="21995">
          <cell r="A21995" t="str">
            <v>1U.06.290.0010.a</v>
          </cell>
          <cell r="B21995" t="str">
            <v>- 15 cm</v>
          </cell>
          <cell r="C21995" t="str">
            <v>cad</v>
          </cell>
          <cell r="D21995">
            <v>7.06</v>
          </cell>
        </row>
        <row r="21996">
          <cell r="A21996" t="str">
            <v>1U.06.290.0010.b</v>
          </cell>
          <cell r="B21996" t="str">
            <v>- 18 cm</v>
          </cell>
          <cell r="C21996" t="str">
            <v>cad</v>
          </cell>
          <cell r="D21996">
            <v>11.67</v>
          </cell>
        </row>
        <row r="21997">
          <cell r="A21997" t="str">
            <v>1U.06.290.0010.c</v>
          </cell>
          <cell r="B21997" t="str">
            <v>- 24 cm</v>
          </cell>
          <cell r="C21997" t="str">
            <v>cad</v>
          </cell>
          <cell r="D21997">
            <v>18.21</v>
          </cell>
        </row>
        <row r="21998">
          <cell r="A21998" t="str">
            <v>1U.06.290.0020</v>
          </cell>
          <cell r="B21998" t="str">
            <v>Graminacee della specie Carex Siderostica Variegata;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1998"/>
          <cell r="D21998"/>
        </row>
        <row r="21999">
          <cell r="A21999" t="str">
            <v>1U.06.290.0020.a</v>
          </cell>
          <cell r="B21999" t="str">
            <v>- 15 cm</v>
          </cell>
          <cell r="C21999" t="str">
            <v>cad</v>
          </cell>
          <cell r="D21999">
            <v>8.44</v>
          </cell>
        </row>
        <row r="22000">
          <cell r="A22000" t="str">
            <v>1U.06.290.0020.b</v>
          </cell>
          <cell r="B22000" t="str">
            <v>- 18 cm</v>
          </cell>
          <cell r="C22000" t="str">
            <v>cad</v>
          </cell>
          <cell r="D22000">
            <v>14.06</v>
          </cell>
        </row>
        <row r="22001">
          <cell r="A22001" t="str">
            <v>1U.06.290.0020.c</v>
          </cell>
          <cell r="B22001" t="str">
            <v>- 24 cm</v>
          </cell>
          <cell r="C22001" t="str">
            <v>cad</v>
          </cell>
          <cell r="D22001">
            <v>22.28</v>
          </cell>
        </row>
        <row r="22002">
          <cell r="A22002" t="str">
            <v>1U.06.290.0030</v>
          </cell>
          <cell r="B22002" t="str">
            <v>Graminacee della specie Cortaderia Selloana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2002"/>
          <cell r="D22002"/>
        </row>
        <row r="22003">
          <cell r="A22003" t="str">
            <v>1U.06.290.0030.a</v>
          </cell>
          <cell r="B22003" t="str">
            <v>- 15 cm</v>
          </cell>
          <cell r="C22003" t="str">
            <v>cad</v>
          </cell>
          <cell r="D22003">
            <v>6.02</v>
          </cell>
        </row>
        <row r="22004">
          <cell r="A22004" t="str">
            <v>1U.06.290.0030.b</v>
          </cell>
          <cell r="B22004" t="str">
            <v>- 18 cm</v>
          </cell>
          <cell r="C22004" t="str">
            <v>cad</v>
          </cell>
          <cell r="D22004">
            <v>11.67</v>
          </cell>
        </row>
        <row r="22005">
          <cell r="A22005" t="str">
            <v>1U.06.290.0030.c</v>
          </cell>
          <cell r="B22005" t="str">
            <v>- 24 cm</v>
          </cell>
          <cell r="C22005" t="str">
            <v>cad</v>
          </cell>
          <cell r="D22005">
            <v>15.79</v>
          </cell>
        </row>
        <row r="22006">
          <cell r="A22006" t="str">
            <v>1U.06.290.0040</v>
          </cell>
          <cell r="B22006" t="str">
            <v>Bambù della specie Phyllostachis Aurea in varietà, Phyllostachis Nigra in varietà, Pleiobatus Viridi Seriatus, Pseudosasa Japonica in varietà, Sasa Palmata in varietà, Shibatea Kumasasa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2006"/>
          <cell r="D22006"/>
        </row>
        <row r="22007">
          <cell r="A22007" t="str">
            <v>1U.06.290.0040.a</v>
          </cell>
          <cell r="B22007" t="str">
            <v>- 24 cm</v>
          </cell>
          <cell r="C22007" t="str">
            <v>cad</v>
          </cell>
          <cell r="D22007">
            <v>17.899999999999999</v>
          </cell>
        </row>
        <row r="22008">
          <cell r="A22008" t="str">
            <v>1U.06.290.0040.b</v>
          </cell>
          <cell r="B22008" t="str">
            <v>- 28 cm</v>
          </cell>
          <cell r="C22008" t="str">
            <v>cad</v>
          </cell>
          <cell r="D22008">
            <v>38.380000000000003</v>
          </cell>
        </row>
        <row r="22009">
          <cell r="A22009" t="str">
            <v>1U.06.290.0040.c</v>
          </cell>
          <cell r="B22009" t="str">
            <v>- 32 cm</v>
          </cell>
          <cell r="C22009" t="str">
            <v>cad</v>
          </cell>
          <cell r="D22009">
            <v>53.63</v>
          </cell>
        </row>
        <row r="22010">
          <cell r="A22010" t="str">
            <v>1U.06.300</v>
          </cell>
          <cell r="B22010" t="str">
            <v>PIANTE ACQUATICHE</v>
          </cell>
          <cell r="C22010"/>
          <cell r="D22010"/>
        </row>
        <row r="22011">
          <cell r="A22011" t="str">
            <v>1U.06.300.0010</v>
          </cell>
          <cell r="B22011" t="str">
            <v>Piante acquatiche della specie Butomus Umbellatus in varietà, Calla Palustris in varietà, Caltha Palustris in varietà, Eichornia Crassipes in varietà, Iris Pseudacorus in varietà, Potamogeton Amphibium in varietà, Ranunculus spp, diametro vaso 9 ÷ 12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2011" t="str">
            <v>cad</v>
          </cell>
          <cell r="D22011">
            <v>3.1</v>
          </cell>
        </row>
        <row r="22012">
          <cell r="A22012" t="str">
            <v>1U.06.300.0020</v>
          </cell>
          <cell r="B22012" t="str">
            <v>Piante acquatiche della specie Cimicifuga Simplex in varietà, Acorus Calamus in varietà, Phragmites spp, Pistia Straiotes in varietà, Sagittaria spp, diametro vaso 9 ÷ 12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2012" t="str">
            <v>cad</v>
          </cell>
          <cell r="D22012">
            <v>4.1100000000000003</v>
          </cell>
        </row>
        <row r="22013">
          <cell r="A22013" t="str">
            <v>1U.06.300.0030</v>
          </cell>
          <cell r="B22013" t="str">
            <v>Piante acquatiche della specie Nymphea in varietà, diametro vaso 9 ÷ 12 cm;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v>
          </cell>
          <cell r="C22013" t="str">
            <v>cad</v>
          </cell>
          <cell r="D22013">
            <v>14.08</v>
          </cell>
        </row>
        <row r="22014">
          <cell r="A22014" t="str">
            <v>1U.06.310</v>
          </cell>
          <cell r="B22014" t="str">
            <v>FELCI - PIANTE AROMATICHE</v>
          </cell>
          <cell r="C22014"/>
          <cell r="D22014"/>
        </row>
        <row r="22015">
          <cell r="A22015" t="str">
            <v>1U.06.310.0010</v>
          </cell>
          <cell r="B22015" t="str">
            <v>Felci della specie Atyrium spp, Cyrtorium Fortunei in varietà, Dryopteris ssp, Pteridium Aquilinum in varietà, Onocles Sensibilis in varietà, Polystichum spp;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2015"/>
          <cell r="D22015"/>
        </row>
        <row r="22016">
          <cell r="A22016" t="str">
            <v>1U.06.310.0010.a</v>
          </cell>
          <cell r="B22016" t="str">
            <v>- 9 cm</v>
          </cell>
          <cell r="C22016" t="str">
            <v>cad</v>
          </cell>
          <cell r="D22016">
            <v>2.08</v>
          </cell>
        </row>
        <row r="22017">
          <cell r="A22017" t="str">
            <v>1U.06.310.0010.b</v>
          </cell>
          <cell r="B22017" t="str">
            <v>- 15 cm</v>
          </cell>
          <cell r="C22017" t="str">
            <v>cad</v>
          </cell>
          <cell r="D22017">
            <v>5.51</v>
          </cell>
        </row>
        <row r="22018">
          <cell r="A22018" t="str">
            <v>1U.06.310.0020</v>
          </cell>
          <cell r="B22018" t="str">
            <v>Piante aromatiche della specie Lavandula spp, Lippia Citriodora in varietà, Matricaria Camomilla in varietà, Melissa Officinalis in varietà, Menta Glaciale in varietà, Myrtus Tarentina in varietà, Origanum Majorana in varietà, Origanum Vulgare in varietà, Rhem Rhabarbarum in varietà, Rosmarinus Officinalis in varietà, Ruta Graveolens in varietà, Salvia Officinalis in varietà, Santolina Camaecyparissus in varietà,Thymus spp, Valeriana Officinalis in varietà; le piante dovranno essere con garanzia d'uso, di pronto effetto, prive di malattie, ben accestite e con apparato radicale ben sviluppato; messa a dimora con formazione di buca adeguata, piantumazione, rinterro, fornitura e distribuzione di ammendante organico 30 l/m², bagnatura con 30 l/m² di acqua. diametro vaso:</v>
          </cell>
          <cell r="C22018"/>
          <cell r="D22018"/>
        </row>
        <row r="22019">
          <cell r="A22019" t="str">
            <v>1U.06.310.0020.a</v>
          </cell>
          <cell r="B22019" t="str">
            <v>- 14 cm</v>
          </cell>
          <cell r="C22019" t="str">
            <v>cad</v>
          </cell>
          <cell r="D22019">
            <v>4.54</v>
          </cell>
        </row>
        <row r="22020">
          <cell r="A22020" t="str">
            <v>1U.06.310.0020.b</v>
          </cell>
          <cell r="B22020" t="str">
            <v>- 18 cm</v>
          </cell>
          <cell r="C22020" t="str">
            <v>cad</v>
          </cell>
          <cell r="D22020">
            <v>11.67</v>
          </cell>
        </row>
        <row r="22021">
          <cell r="A22021" t="str">
            <v>1U.06.320</v>
          </cell>
          <cell r="B22021" t="str">
            <v>SPECIE BULBOSE</v>
          </cell>
          <cell r="C22021"/>
          <cell r="D22021"/>
        </row>
        <row r="22022">
          <cell r="A22022" t="str">
            <v>1U.06.320.0010</v>
          </cell>
          <cell r="B22022" t="str">
            <v>Bulbi della specie Convallaria Majalis in varietà, Convallaria Japonica in varietà, diametro vaso 9 cm; messa a dimora con formazione di buca adeguata, piantumazione, rinterro, fornitura e distribuzione di ammendante organico 30 l/m², bagnatura con 30 l/m² di acqua.</v>
          </cell>
          <cell r="C22022" t="str">
            <v>cad</v>
          </cell>
          <cell r="D22022">
            <v>1.51</v>
          </cell>
        </row>
        <row r="22023">
          <cell r="A22023" t="str">
            <v>1U.06.320.0020</v>
          </cell>
          <cell r="B22023" t="str">
            <v>Bulbi della specie Muscari spp, Hyacinthus spp, Iris spp, diametro vaso 9 cm; messa a dimora con formazione di buca adeguata, piantumazione, rinterro, fornitura e distribuzione di ammendante organico 30 l/m², bagnatura con 30 l/m² di acqua.</v>
          </cell>
          <cell r="C22023" t="str">
            <v>cad</v>
          </cell>
          <cell r="D22023">
            <v>2.73</v>
          </cell>
        </row>
        <row r="22024">
          <cell r="A22024" t="str">
            <v>1U.06.320.0030</v>
          </cell>
          <cell r="B22024" t="str">
            <v>Bulbi della specie Eranthis Hyemalis in varietà, Galanthus Nivalis in varietà, Leucojum Vernum in varietà, Narcissus spp, Ornithogalum Ombellatum in varietà, Scilla spp, Allium spp, Tulipa spp, Crocus spp, Fritillaria spp, diametro vaso 9 cm; messa a dimora con formazione di buca adeguata, piantumazione, rinterro, fornitura e distribuzione di ammendante organico 30 l/m², bagnatura con 30 l/m² di acqua.</v>
          </cell>
          <cell r="C22024" t="str">
            <v>cad</v>
          </cell>
          <cell r="D22024">
            <v>1.07</v>
          </cell>
        </row>
        <row r="22025">
          <cell r="A22025" t="str">
            <v>1U.06.360</v>
          </cell>
          <cell r="B22025" t="str">
            <v>RECINZIONI-OPERE IN LEGNO</v>
          </cell>
          <cell r="C22025"/>
          <cell r="D22025"/>
        </row>
        <row r="22026">
          <cell r="A22026" t="str">
            <v>1U.06.360.0010</v>
          </cell>
          <cell r="B22026" t="str">
            <v>Recinzione con grigliato romboidale in opera, in legno stagionato impregnata in autoclave con WOLMANI CX 10 senza cromo, completo di verniciature per legno in due mani colore verdone RAL 6005. Strutture omologate DIN 7926, marchio GS di sicurezza testata, certificata da TUV e con garanzia 10 (dieci) anni e da assicurazioni RC prodotti. Recinzione a moduli di grigliato diagonale di dimensioni 75x150 cm; cornice grigliato 7x12 cm; listelli grigliato 3x3 cm; passo 10 cm; montante sez. 10x12 cm h 120 cm. Fissaggio dei pannelli ai montanti con viti zincate a testa esagonale, dall'esterno della cornice.</v>
          </cell>
          <cell r="C22026" t="str">
            <v>m²</v>
          </cell>
          <cell r="D22026">
            <v>166.62</v>
          </cell>
        </row>
        <row r="22027">
          <cell r="A22027" t="str">
            <v>1U.06.360.0020</v>
          </cell>
          <cell r="B22027" t="str">
            <v>Cancello a a una o due ante in opera per recinzione con grigliato romboidale, in legno stagionato, con ferramenta zincata, cerniere, fermo di comando chiusura a scatto e maniglia per l'apertura, trattato in autoclave con WOLMANI CX 10 senza cromo, completo di verniciature per legno in due mani, colore verdone RAL 6005. Strutture omologate DIN 7926, marchio GS di sicurezza testata, certificati TUV e con garanzia 10 (dieci) anni e da assicurazioni RC prodotti. Le ante a moduli di grigliato diagonale di lunghezza 135 cm e altezza 75 cm, cornice grigliata 7x12 cm, listelli grigliati sez. 3x3 cm, passo 10 cm, montante sezione 10x12 cm h 120 cm. Fissaggio dei pannelli ai montanti con viti zincate a testa esagonale dall'esterno della cornice.</v>
          </cell>
          <cell r="C22027" t="str">
            <v>m²</v>
          </cell>
          <cell r="D22027">
            <v>272.32</v>
          </cell>
        </row>
        <row r="22028">
          <cell r="A22028" t="str">
            <v>1U.06.360.0030</v>
          </cell>
          <cell r="B22028" t="str">
            <v>Staccionata a Croce di Sant'Andrea in pali di pino torniti diametro 10 ÷ 12 cm impregnati in autoclave, costituita da corrimano e diagonali, interasse di 2 m, montanti verticali di sezione circolare, altezza fuori terra di 1,10 m, ferramenta di assemblaggio in acciaio zincato, intervento completo di plinti di fondazione di 30 x 30 x 30 cm; il prezzo comprende tutti i piccoli movimenti di terra di scavo e riporto, per la realizzazione dei plinti di fondazione, ogni onere e lavorazione, il materiale, le attrezzature.</v>
          </cell>
          <cell r="C22028" t="str">
            <v>m</v>
          </cell>
          <cell r="D22028">
            <v>59.21</v>
          </cell>
        </row>
        <row r="22029">
          <cell r="A22029" t="str">
            <v>1U.06.360.0040</v>
          </cell>
          <cell r="B22029" t="str">
            <v>Staccionata a doghe in opera, dimensione modulo passo 198 cm, altezza 95 cm. Struttura in legno impregnato costituita da tavole a sezione 14 x 2,5 cm, altezza 80 cm, fissate su due travi portanti a sezione 11 x 3,5 x 198 cm, formanti un pannello premontato che viene fissato agli appositi pali portanti a sezione 9 x 9 x 120 cm di altezza, di cui 40 cm da interrare.</v>
          </cell>
          <cell r="C22029" t="str">
            <v>m</v>
          </cell>
          <cell r="D22029">
            <v>114.26</v>
          </cell>
        </row>
        <row r="22030">
          <cell r="A22030" t="str">
            <v>1U.06.360.0050</v>
          </cell>
          <cell r="B22030" t="str">
            <v>Cancello pedonale in opera per staccionata a doghe, dimensione 80/100 cm. Struttura in legno impregnato costituita da tavole formanti un pannello premontato che viene fissato agli appositi pali portanti a sezione 9 x 9 x 120 cm di altezza, di cui 40 cm da interrare, corredato di cerniere, chiavistelli, bulloni.</v>
          </cell>
          <cell r="C22030" t="str">
            <v>cad</v>
          </cell>
          <cell r="D22030">
            <v>173.81</v>
          </cell>
        </row>
        <row r="22031">
          <cell r="A22031" t="str">
            <v>1U.06.360.0060</v>
          </cell>
          <cell r="B22031" t="str">
            <v>Cancello doppio per accesso mezzi manutenzione in opera per staccionata a doghe, dimensione 200/250 cm. Struttura in legno impregnato costituita da tavole formanti un pannello premontato che viene fissato agli appositi pali portanti a sezione 9 x 9 x 120 cm di altezza, di cui 40 cm da interrare, corredato di cerniere, chiavistelli, bulloni.</v>
          </cell>
          <cell r="C22031" t="str">
            <v>cad</v>
          </cell>
          <cell r="D22031">
            <v>449.38</v>
          </cell>
        </row>
        <row r="22032">
          <cell r="A22032" t="str">
            <v>1U.06.360.0070</v>
          </cell>
          <cell r="B22032" t="str">
            <v>Recinzione modulare in grigliato elettrofuso in opera, con pannelli monolitici non giuntati; compresa la zincatura a caldo e la verniciatura plastificante per immersione di colore RAL 6005. Dimensioni dei moduli a scelta, cornice di testa con bugne, complete di piantane e bulloni.</v>
          </cell>
          <cell r="C22032" t="str">
            <v>m²</v>
          </cell>
          <cell r="D22032">
            <v>104.42</v>
          </cell>
        </row>
        <row r="22033">
          <cell r="A22033" t="str">
            <v>1U.06.360.0080</v>
          </cell>
          <cell r="B22033" t="str">
            <v>Recinzione provvisoria per opere a verde.</v>
          </cell>
          <cell r="C22033" t="str">
            <v>m²</v>
          </cell>
          <cell r="D22033">
            <v>20.6</v>
          </cell>
        </row>
        <row r="22034">
          <cell r="A22034" t="str">
            <v>1U.06.360.0090</v>
          </cell>
          <cell r="B22034" t="str">
            <v>Recinzione h cm 100, realizzata secondo sistema di gestione qualità certificato ISO 9001 ed. 2000 (Vision) con certificazione ambiente ISO 14001, in pino nordico impregnato in autoclave (sottovuoto e in pressione) con sali antimuffa e antimarciume senza cromo classe A in conformità alle normative EN 351-1 (DIN 68800), di colore naturale.</v>
          </cell>
          <cell r="C22034" t="str">
            <v>m²</v>
          </cell>
          <cell r="D22034">
            <v>713.45</v>
          </cell>
        </row>
        <row r="22035">
          <cell r="A22035" t="str">
            <v>1U.06.360.0100</v>
          </cell>
          <cell r="B22035" t="str">
            <v>Cancelli per recinzione, h 100 cm, a due ante con luce netta cm 300 realizzato secondo sistema di gestione qualità certificato ISO 9001 ed. 2000 (Vision) con certificazione ambiente ISO 14001, in pino nordico impregnato in autoclave (sottovuoto e in pressione) con sali antimuffa e antimarciume senza cromo classe A in conformità alle normative EN 351-1 (DIN 68800), di colore naturale, con n.2 pannelli di tamponamento da cm 150x100 con cornice perimetrale rinforzata da cm 11,5x7 e listelli da cm 3x3, sovrapposti in modo da realizzare una maglia romboidale da cm 10x10, con cerniere zincate a caldo, chiavistello centrale, fermo di fondo; luce netta (cm150 + 150 altezza cm 100).</v>
          </cell>
          <cell r="C22035" t="str">
            <v>m²</v>
          </cell>
          <cell r="D22035">
            <v>527.47</v>
          </cell>
        </row>
        <row r="22036">
          <cell r="A22036" t="str">
            <v>1U.06.360.0150</v>
          </cell>
          <cell r="B22036" t="str">
            <v>Graticcio in legno da posare a ridosso di muratura; realizzato in legno stagionato impregnato in autoclave con Wolmani CX 10 senza cromo, completo di verniciature per legno due mani colore RAL. Strutture omologate DIN 7926, marchio GS di sicurezza testata, certificata daTUV con garanzia di 10 (dieci) anni e da assicurazione RC prodotti. Pannelli di dimensioni a scelta, cornice grigliato in lamellare completo di squadrette di rinforzo agli angoli ed eventuali traversi orizzontali ad altezza intermedia. Listelli grigliato sezione 3 x 3 cm; passo 10 cm. Fissaggio dei pannelli alla muratura con tasselli ad espansione; in opera.</v>
          </cell>
          <cell r="C22036" t="str">
            <v>m²</v>
          </cell>
          <cell r="D22036">
            <v>191.5</v>
          </cell>
        </row>
        <row r="22037">
          <cell r="A22037" t="str">
            <v>1U.06.360.0160</v>
          </cell>
          <cell r="B22037" t="str">
            <v>Pergola autoportante, dimensioni alla base cm 600 x 900, dimensione copertura cm 635 x 940 realizzata secondo sistema di gestione qualità certificato ISO 9001 ed. 2000 (Vision) con certificazione ambiente ISO 14001, in pino nordico impregnato in autoclave (sottovuoto e pressione) con sali antimuffa e antimarciume senza cromo classe A in conformità alle normative (EN 351-1 (DIN 68800), di colore naturale.</v>
          </cell>
          <cell r="C22037" t="str">
            <v>cad</v>
          </cell>
          <cell r="D22037">
            <v>3381.4</v>
          </cell>
        </row>
        <row r="22038">
          <cell r="A22038" t="str">
            <v>1U.06.360.0170</v>
          </cell>
          <cell r="B22038" t="str">
            <v>Tamponamento pergola realizzato con due montanti bilamellari da cm 11,5 x 11,5 x 260 h che dividono un lato della pergola in tre parti e sostengono tre grigliati da cm 181,30 x 200 a maglia romboidale da cm 10 x 10;</v>
          </cell>
          <cell r="C22038" t="str">
            <v>cad</v>
          </cell>
          <cell r="D22038">
            <v>1637.68</v>
          </cell>
        </row>
        <row r="22039">
          <cell r="A22039" t="str">
            <v>1U.06.380</v>
          </cell>
          <cell r="B22039" t="str">
            <v>PANCHE - PANCHINE - TAVOLI</v>
          </cell>
          <cell r="C22039"/>
          <cell r="D22039"/>
        </row>
        <row r="22040">
          <cell r="A22040" t="str">
            <v>1U.06.380.0010</v>
          </cell>
          <cell r="B22040" t="str">
            <v>Panchina in legno con schienale, tipo Milano, su armatura di ferro profilato, compresa la fornitura di viteria e/o staffe per il fissaggio a pavimento; in opera con la sola esclusione delle opere di scavo e plinti di fondazione, del tipo:</v>
          </cell>
          <cell r="C22040"/>
          <cell r="D22040"/>
        </row>
        <row r="22041">
          <cell r="A22041" t="str">
            <v>1U.06.380.0010.a</v>
          </cell>
          <cell r="B22041" t="str">
            <v>- a 4 listoni in Pino Nordico, dim. 190 x 14,5/15 x 4,5 cm, verniciato con colore RAL a scelta o impregnato a pressione in autoclave con sali ecologici in assenza di cromo, contro la marcescenza da agenti atmosferici.</v>
          </cell>
          <cell r="C22041" t="str">
            <v>cad</v>
          </cell>
          <cell r="D22041">
            <v>176.18</v>
          </cell>
        </row>
        <row r="22042">
          <cell r="A22042" t="str">
            <v>1U.06.380.0010.b</v>
          </cell>
          <cell r="B22042" t="str">
            <v>- a 4 listoni in legno di Rovere, dim. 190 x 14,5/15 x 4,5 cm, colore naturale con finitura impregnante atossica a base cerosa (2 mani) con pigmentati anti UV.</v>
          </cell>
          <cell r="C22042" t="str">
            <v>cad</v>
          </cell>
          <cell r="D22042">
            <v>217.51</v>
          </cell>
        </row>
        <row r="22043">
          <cell r="A22043" t="str">
            <v>1U.06.380.0010.c</v>
          </cell>
          <cell r="B22043" t="str">
            <v>- a 16 listelli in Pino Nordico, dim. 195 x 4,6 x 2,9 cm, verniciato con colore RAL a scelta o impregnato a pressione in autoclave con sali ecologici in assenza di cromo, contro la marcescenza da agenti atmosferici.</v>
          </cell>
          <cell r="C22043" t="str">
            <v>cad</v>
          </cell>
          <cell r="D22043">
            <v>187.19</v>
          </cell>
        </row>
        <row r="22044">
          <cell r="A22044" t="str">
            <v>1U.06.380.0010.d</v>
          </cell>
          <cell r="B22044" t="str">
            <v>- a 16 listelli in legno di Rovere, dim. 195 x 4,6 x 2,9 cm, colore naturale con finitura impregnante atossica a base cerosa (2 mani) con pigmentati anti UV.</v>
          </cell>
          <cell r="C22044" t="str">
            <v>cad</v>
          </cell>
          <cell r="D22044">
            <v>231.84</v>
          </cell>
        </row>
        <row r="22045">
          <cell r="A22045" t="str">
            <v>1U.06.380.0015</v>
          </cell>
          <cell r="B22045" t="str">
            <v>Panchina in legno senza schienale, a 10 listelli di dimensioni minime 195 x 4,6 x 2,9 cm, levigati e smussati antischeggia. Armatura in acciaio zincato profilato spessore 6 mm, predisposta per ancoraggio al suolo, bulloneria in acciaio zincato con dadi autobloccanti, conforme alla norma UNI EN ISO 1461, compresa la fornitura di viteria e/o staffe per il fissaggio a pavimento; in opera con la sola esclusione delle opere di scavo e plinti di fondazione, del tipo:</v>
          </cell>
          <cell r="C22045"/>
          <cell r="D22045"/>
        </row>
        <row r="22046">
          <cell r="A22046" t="str">
            <v>1U.06.380.0015.a</v>
          </cell>
          <cell r="B22046" t="str">
            <v>- in Pino Nordico verniciato con colore RAL a scelta o impregnato a pressione in autoclave con sali ecologici in assenza di cromo, contro la marcescenza da agenti atmosferici.</v>
          </cell>
          <cell r="C22046" t="str">
            <v>cad</v>
          </cell>
          <cell r="D22046">
            <v>140.88999999999999</v>
          </cell>
        </row>
        <row r="22047">
          <cell r="A22047" t="str">
            <v>1U.06.380.0015.b</v>
          </cell>
          <cell r="B22047" t="str">
            <v>- in legno di Rovere colore naturale con finitura impregnante atossica a base cerosa (2 mani) con pigmentati anti UV;</v>
          </cell>
          <cell r="C22047" t="str">
            <v>cad</v>
          </cell>
          <cell r="D22047">
            <v>162.16</v>
          </cell>
        </row>
        <row r="22048">
          <cell r="A22048" t="str">
            <v>1U.06.380.0020</v>
          </cell>
          <cell r="B22048" t="str">
            <v>Panchina, con schienale, in grigliato elettrofuso in profilati a C, piatti di irrigidimento, bulloneria antifurto, trattamento di protezione con zincatura a caldo e rivestimento in resina poliestere termoindurente applicata a polvere con procedimento elettrostatico. Dimensioni: lunghezza 180 cm, altezza 86 cm. Compresa la fornitura di viteria e/o staffe per il fissaggio a pavimento; in opera con la sola esclusione delle opere di scavo e plinti di fondazione, del tipo:</v>
          </cell>
          <cell r="C22048"/>
          <cell r="D22048"/>
        </row>
        <row r="22049">
          <cell r="A22049" t="str">
            <v>1U.06.380.0020.a</v>
          </cell>
          <cell r="B22049" t="str">
            <v>- con gambe in lega di alluminio e tirante di collegamento</v>
          </cell>
          <cell r="C22049" t="str">
            <v>cad</v>
          </cell>
          <cell r="D22049">
            <v>648.52</v>
          </cell>
        </row>
        <row r="22050">
          <cell r="A22050" t="str">
            <v>1U.06.380.0020.b</v>
          </cell>
          <cell r="B22050" t="str">
            <v>- con basi prefabbricate in calcestruzzo sabbiato 50 x 20 x 32 cm</v>
          </cell>
          <cell r="C22050" t="str">
            <v>cad</v>
          </cell>
          <cell r="D22050">
            <v>608.73</v>
          </cell>
        </row>
        <row r="22051">
          <cell r="A22051" t="str">
            <v>1U.06.380.0030</v>
          </cell>
          <cell r="B22051" t="str">
            <v>Panca, senza schienale, in grigliato elettrofuso in profilati a C, con bulloneria antifurto, trattamento di protezione con zincatura a caldo e rivestimento in resina poliestere termoindurente applicata a polvere con procedimento elettrostatico. Dimensioni: lunghezza 180 cm, larghezza 58 cm. Compresa la fornitura di viteria e/o staffe per il fissaggio a pavimento; in opera con la sola esclusione delle opere di scavo e plinti di fondazione, del tipo:</v>
          </cell>
          <cell r="C22051"/>
          <cell r="D22051"/>
        </row>
        <row r="22052">
          <cell r="A22052" t="str">
            <v>1U.06.380.0030.a</v>
          </cell>
          <cell r="B22052" t="str">
            <v>- con gambe in lega di alluminio e tirante di collegamento</v>
          </cell>
          <cell r="C22052" t="str">
            <v>cad</v>
          </cell>
          <cell r="D22052">
            <v>489.34</v>
          </cell>
        </row>
        <row r="22053">
          <cell r="A22053" t="str">
            <v>1U.06.380.0030.b</v>
          </cell>
          <cell r="B22053" t="str">
            <v>- con basi prefabbricate in calcestruzzo sabbiato da 50 x 20 x 32 cm</v>
          </cell>
          <cell r="C22053" t="str">
            <v>cad</v>
          </cell>
          <cell r="D22053">
            <v>436.28</v>
          </cell>
        </row>
        <row r="22054">
          <cell r="A22054" t="str">
            <v>1U.06.380.0040</v>
          </cell>
          <cell r="B22054" t="str">
            <v>Panchina con schienale, costituita da 3 spalle sagomate di supporto in acciaio s=6 mm, collegate da tubo orizzontale in acciaio Ø 60x2 mm. Supporti panca in fusione di ghisa sabbiata. Seduta e schienale formati con 29 profilati in tubo di acciaio Ø 16x2 mm. Tutte le parti metalliche sono zincate a caldo e verniciate con resina poliestere termoindurente applicata a polvere con procedimento elettrostatico. Dimensioni: lunghezza 2000 mm, altezza seduta 440 mm, peso 80 kg. circa. Compresa la fornitura di viteria e/o staffe per il fissaggio a pavimento; in opera con la sola esclusione delle opere di scavo e plinti di fondazione, del tipo:</v>
          </cell>
          <cell r="C22054"/>
          <cell r="D22054"/>
        </row>
        <row r="22055">
          <cell r="A22055" t="str">
            <v>1U.06.380.0040.a</v>
          </cell>
          <cell r="B22055" t="str">
            <v>- in acciaio zincato e verniciato, con supporti in ghisa</v>
          </cell>
          <cell r="C22055" t="str">
            <v>cad</v>
          </cell>
          <cell r="D22055">
            <v>639.24</v>
          </cell>
        </row>
        <row r="22056">
          <cell r="A22056" t="str">
            <v>1U.06.380.0040.b</v>
          </cell>
          <cell r="B22056" t="str">
            <v>- in acciaio inox Aisi 304 L elettrolucidato, con supporti in ghisa</v>
          </cell>
          <cell r="C22056" t="str">
            <v>cad</v>
          </cell>
          <cell r="D22056">
            <v>1748.14</v>
          </cell>
        </row>
        <row r="22057">
          <cell r="A22057" t="str">
            <v>1U.06.380.0100</v>
          </cell>
          <cell r="B22057" t="str">
            <v>Panca, senza schienale, in calcestruzzo, con sezione lenticolare, realizzata con inerti color grigio chiaro e bianco, finitura con sabbiatura e per la parte di seduta con levigatura; trattamento superficiale di protezione. Dimensioni: lunghezza 200 cm, larghezza 50 cm, spessore 20 cm, su basamenti da cm 50x40x13. Compresa la fornitura di viteria e/o staffe per il fissaggio a pavimento; in opera con la sola esclusione delle opere di scavo e plinti di fondazione.</v>
          </cell>
          <cell r="C22057" t="str">
            <v>cad</v>
          </cell>
          <cell r="D22057">
            <v>688.31</v>
          </cell>
        </row>
        <row r="22058">
          <cell r="A22058" t="str">
            <v>1U.06.380.0110</v>
          </cell>
          <cell r="B22058" t="str">
            <v>Tavolo in calcestruzzo, realizzato con inerti color grigio chiaro e bianco, finitura con sabbiatura e per la parte superiore con levigatura; trattamento superficiale di protezione. Dimensioni: lunghezza 200 cm, larghezza 90 cm, spessore 8 cm, su due basamenti da cm 40x15. Compresa la fornitura di viteria e/o staffe per il fissaggio a pavimento; in opera con la sola esclusione delle opere di scavo e plinti di fondazione.</v>
          </cell>
          <cell r="C22058" t="str">
            <v>cad</v>
          </cell>
          <cell r="D22058">
            <v>655.16</v>
          </cell>
        </row>
        <row r="22059">
          <cell r="A22059" t="str">
            <v>1U.06.380.0140</v>
          </cell>
          <cell r="B22059" t="str">
            <v>Tavolo in legno modello Milano, a 7 doghe di dimensioni minime cm 253x10x4, levigate e smussate antischeggia. Altezza minima del tavolo cm 72. Armatura a tre supporti in acciaio S235JR zincato a fuoco, conforme alla norma UNI EN ISO 1461, con profilato a U 25x60x6 mm, predisposto con fori per ancoraggio al suolo, bulloneria di fissaggio doghe “a scomparsa” in acciaio zincato. In opera con la sola esclusione delle opere di scavo e plinti di fondazione. Del tipo:</v>
          </cell>
          <cell r="C22059"/>
          <cell r="D22059"/>
        </row>
        <row r="22060">
          <cell r="A22060" t="str">
            <v>1U.06.380.0140.a</v>
          </cell>
          <cell r="B22060" t="str">
            <v>- in Pino Nordico con colore RAL a scelta o impregnato a pressione in autoclave con sali ecologici in assenza di cromo, contro la marcescenza da agenti atmosferici.</v>
          </cell>
          <cell r="C22060" t="str">
            <v>cad</v>
          </cell>
          <cell r="D22060">
            <v>387.06</v>
          </cell>
        </row>
        <row r="22061">
          <cell r="A22061" t="str">
            <v>1U.06.380.0140.b</v>
          </cell>
          <cell r="B22061" t="str">
            <v>- in legno di Rovere colore naturale con finitura atossica a base cerosa (due mani) con pigmentati anti UV.</v>
          </cell>
          <cell r="C22061" t="str">
            <v>cad</v>
          </cell>
          <cell r="D22061">
            <v>497.38</v>
          </cell>
        </row>
        <row r="22062">
          <cell r="A22062" t="str">
            <v>1U.06.380.0150</v>
          </cell>
          <cell r="B22062" t="str">
            <v>Tavolo da picnic con prolungamento su un lato per permettere lo stazionamento di una o due carrozzine per disabili, con due panche incorporate senza schienale, in legno di pino nordico, monoblocco, formato da tavole piallate con angolo smussato (misure minime 234 x 144 x h74; misure massime cm. 271x201x h 82). Il legno sarà impregnato in autoclave sottovuoto a pressione in assenza di cromo, a norma DIN 68800 contro la marcescenza da raggi UV, agenti atmosferici o patogeni del legno. Le assi saranno assemblate con bulloneria a testa tonda in acciaio zincato a fuoco completi di dadi e rondelle a completo incasso nel legno. Compresa la fornitura di viteria e/o staffe per il fissaggio a pavimento; in opera con la sola esclusione delle opere di scavo e plinti di fondazione.</v>
          </cell>
          <cell r="C22062" t="str">
            <v>cad</v>
          </cell>
          <cell r="D22062">
            <v>641.20000000000005</v>
          </cell>
        </row>
        <row r="22063">
          <cell r="A22063" t="str">
            <v>1U.06.380.0500</v>
          </cell>
          <cell r="B22063" t="str">
            <v>Plinti e/o basamenti di fondazione per panche, panchine, tavoli, realizzati con conglomerato cementizio preconfenzionato e/o confezionato in cantiere, compreso lo scavo eseguito manualmente e/o con l'ausilio di mezzi meccanici, rinterro e sgombero del materiale eccedente.</v>
          </cell>
          <cell r="C22063" t="str">
            <v>m³</v>
          </cell>
          <cell r="D22063">
            <v>217.31</v>
          </cell>
        </row>
        <row r="22064">
          <cell r="A22064" t="str">
            <v>1U.06.400</v>
          </cell>
          <cell r="B22064" t="str">
            <v>ARREDI - ACCESSORI</v>
          </cell>
          <cell r="C22064"/>
          <cell r="D22064"/>
        </row>
        <row r="22065">
          <cell r="A22065" t="str">
            <v>1U.06.400.0005</v>
          </cell>
          <cell r="B22065" t="str">
            <v>Fornitura e posa di cestino porta-rifiuti 100 l. (coperchio, fusto e basamento quadrato) in lamiera di acciaio elettro-zincato DC 01/04 - 2,5 micron su due lati a secco (UNI EN 10152) di mm. 2 di spessore, verniciato per intero (coperchio, fusto e basamento) in colore verde RAL 6009. Peso del cestino non inferiore a kg 31,5.</v>
          </cell>
          <cell r="C22065" t="str">
            <v>cad</v>
          </cell>
          <cell r="D22065">
            <v>340.26</v>
          </cell>
        </row>
        <row r="22066">
          <cell r="A22066" t="str">
            <v>1U.06.400.0010</v>
          </cell>
          <cell r="B22066" t="str">
            <v>Fornitura e posa di cestino porta-rifiuti 100 l. in lamiera di acciaio S235JR (UNI EN 10152), con trattamento di zincatura a caldo, peso del cestino (escluso contenitore interno) non inferiore a kg 36,00. Fusto a forma tronco conica costituito da doghe verticali sagomate di sezione rettangolare saldate su tubolari calandrati di forma circolare posizionati nella parte inferiore e superiore delle stesse. Le doghe sono posizionate tra loro ad intervalli regolari con interdistanza pari a 11° 25' e realizzano una superficie su base circolare. Nella parte superiore le doghe sono cinturate da piatto calandrato che conferisce rigidità alla struttura. Il basamento di forma tronco conico con profilo ad ampio raccordo e superficie esterna concava verso l'interno è realizzato collegando il piatto di base con il tubolare calandrato mediante la saldatura di doghe verticali sagomate di sezione rettangolare posizionate tra loro ad intervelli regolari con interdistanza paria 11° 25'. All'interno del basamento così composto per chiudere visivamente lo spazio esistente tra ciascun doga è inserito un elemento realizzato con lamiera calandrata e curvata. L'asse delle doghe componenti il basamento sarà perfettamente allineata con l'asse delle doghe componenti il fusto, per dare l'impressione che le stesse siano costituite da un unico elemento. Il cestone è dotato di coperchio incernierato con foro centrale per il conferimento dei rifiuti. La cerniera è realizzata da un elemento curvato, che ruota verso l'esterno del cestino e fissata al coperchio tramite ribattini. Il contenitore interno asportabile dedicato al conferimento dei rifiuti è realizzato in lamiera di acciaio S235JR (UNI EN 10152) di forma tronco conica e dotato di n. 4 asole utilizzabile come "maniglie" con bordi perfettamente ribattuti (da evitare che la superficie risulti tagliente). Inoltre sarà dotato di n. 4 lamelle reggi sacco. Peso del contenitore interno non inferiore a kg. 4,50. I manufatti, contenitore esterno e contenitore interno asportabile, saranno sottoposti a trattamento di zincatura a caldo secondo la norma UNI EN ISO 1461 (spessore minimo pari a 55 micron per il contenitore esterno e di 35 micron per il contenitore interno). Prima della verniciatura, si provvederà quindi alla pulizia delle superfici interne ed esterne per eliminare i residui di lavorazioni in eccedenza quali bave ed impurità:</v>
          </cell>
          <cell r="C22066"/>
          <cell r="D22066"/>
        </row>
        <row r="22067">
          <cell r="A22067" t="str">
            <v>1U.06.400.0010.a</v>
          </cell>
          <cell r="B22067" t="str">
            <v>- cestino senza posacenere</v>
          </cell>
          <cell r="C22067" t="str">
            <v>cad</v>
          </cell>
          <cell r="D22067">
            <v>645.34</v>
          </cell>
        </row>
        <row r="22068">
          <cell r="A22068" t="str">
            <v>1U.06.400.0010.b</v>
          </cell>
          <cell r="B22068" t="str">
            <v>- cestino con posacenere</v>
          </cell>
          <cell r="C22068" t="str">
            <v>cad</v>
          </cell>
          <cell r="D22068">
            <v>718.3</v>
          </cell>
        </row>
        <row r="22069">
          <cell r="A22069" t="str">
            <v>1U.06.400.0015</v>
          </cell>
          <cell r="B22069" t="str">
            <v>Fornitura e posa di cestino porta-rifiuti capacità 100 l, corpo cilindrico in lamiera di acciaio, basamento d'appoggio in piatto in acciaio pieno; piedini di drenaggio saldati al basamento, montanti verticali di struttura e cerchio di collegamento al basamento in profilato da mm 6 x 50; elemento superiore di copertura in piatto in acciaio pieno da mm 10 di spessore, cm 48 Ø e foro interno da mm 300 Ø; anta di apertura laterale con serratura a tavellino; anello porta-sacco interno provvisto di dispositivo di bloccaggio, fissato all'anta laterale (estrazione automatica del sacco). Dimensioni: mm 480 diam, mm 970 h, capacità 100 l. Compreso trattamento di zincatura a caldo. Finitura con vernice Ferro-Micacea bi-componente, colore a scelta della D.L. Trattamento protettivo trasparente anti spray, repellente ai componenti delle vernici.</v>
          </cell>
          <cell r="C22069" t="str">
            <v>cad</v>
          </cell>
          <cell r="D22069">
            <v>722.57</v>
          </cell>
        </row>
        <row r="22070">
          <cell r="A22070" t="str">
            <v>1U.06.400.0020</v>
          </cell>
          <cell r="B22070" t="str">
            <v>Fornitura e posa di cestino portarifiuti cilindrico, interamente realizzato in lamiera di acciaio sagomata, zincata e verniciata (RAL 6005); inclusi staffe e collarini; in opera su paletto o plinto prefabbricato in calcestruzzo, come da misure riportate nel disegno delle Specifiche Tecniche.</v>
          </cell>
          <cell r="C22070"/>
          <cell r="D22070"/>
        </row>
        <row r="22071">
          <cell r="A22071" t="str">
            <v>1U.06.400.0020.a</v>
          </cell>
          <cell r="B22071" t="str">
            <v>- su palo</v>
          </cell>
          <cell r="C22071" t="str">
            <v>cad</v>
          </cell>
          <cell r="D22071">
            <v>65.260000000000005</v>
          </cell>
        </row>
        <row r="22072">
          <cell r="A22072" t="str">
            <v>1U.06.400.0020.b</v>
          </cell>
          <cell r="B22072" t="str">
            <v>- su plinto</v>
          </cell>
          <cell r="C22072" t="str">
            <v>cad</v>
          </cell>
          <cell r="D22072">
            <v>77.91</v>
          </cell>
        </row>
        <row r="22073">
          <cell r="A22073" t="str">
            <v>1U.06.400.0030</v>
          </cell>
          <cell r="B22073" t="str">
            <v>Struttura per cartello informativo per aree verdi, in opera, costituito da:</v>
          </cell>
          <cell r="C22073"/>
          <cell r="D22073"/>
        </row>
        <row r="22074">
          <cell r="A22074" t="str">
            <v>1U.06.400.0030.a</v>
          </cell>
          <cell r="B22074" t="str">
            <v>- struttura grande - 162 x 255 cm (per cartello con planimetria, ecc. 120 x 80 cm); da collocare agli ingressi;</v>
          </cell>
          <cell r="C22074" t="str">
            <v>cad</v>
          </cell>
          <cell r="D22074">
            <v>1453.5</v>
          </cell>
        </row>
        <row r="22075">
          <cell r="A22075" t="str">
            <v>1U.06.400.0030.b</v>
          </cell>
          <cell r="B22075" t="str">
            <v>- struttura piccola - 92 x 255 cm (per cartello aggiuntivo per particolari necessità come dediche ecc. 50 x 80 cm); da collocare accanto a quelli grandi o isolati all'interno dell'area;</v>
          </cell>
          <cell r="C22075" t="str">
            <v>cad</v>
          </cell>
          <cell r="D22075">
            <v>1347.31</v>
          </cell>
        </row>
        <row r="22076">
          <cell r="A22076" t="str">
            <v>1U.06.400.0040</v>
          </cell>
          <cell r="B22076" t="str">
            <v>Distributore automatico di palette per cani completo di portarifiuti di dimensioni 49 x 44 x h 85 cm realizzato in calcestruzzo colore a scelta; in opera. La gettoniera per l'uso di moneta e l'apparato di distribuzione delle palette sarà in acciaio inox, protetti superiormente da un apposito coperchio inox completamente indipendente, provvisto di serrature tubolari a cifratura unica e di massima sicurezza, impermeabili e autopulenti dal quale dovrà essere facile accedere per il caricamento delle palette e il recupero delle monete.</v>
          </cell>
          <cell r="C22076" t="str">
            <v>cad</v>
          </cell>
          <cell r="D22076">
            <v>903.41</v>
          </cell>
        </row>
        <row r="22077">
          <cell r="A22077" t="str">
            <v>1U.06.400.0060</v>
          </cell>
          <cell r="B22077" t="str">
            <v>Portabiciclette costituito da telaio in di acciaio inox sagomato Ø 40x2 mm, con supporti semicircolari in acciaio inox Ø 60x2 mm ed elementi reggiruota formati da spirale circolare in tubo di acciaio inox Ø 15x2 mm. Piastre in acciaio inox s = 6 mm per il fissaggio al suolo con tasselli. Larghezza 550 mm, altezza 470 mm, lunghezza 3150 mm</v>
          </cell>
          <cell r="C22077" t="str">
            <v>cad</v>
          </cell>
          <cell r="D22077">
            <v>1113.22</v>
          </cell>
        </row>
        <row r="22078">
          <cell r="A22078" t="str">
            <v>1U.06.400.0070</v>
          </cell>
          <cell r="B22078" t="str">
            <v>Portabiciclette realizzato in tubolare di acciaio Ø 50x2 mm, calandrato con raggio 475 mm, con elemento in lamiera di acciaio s 5 mm per il fissaggio di biciclette o apposizione di targhe. Tutte le parti metalliche sono zincate a caldo e verniciate con polveri termoindurenti. Fissaggio con tasselli o innesti in acciaio.</v>
          </cell>
          <cell r="C22078" t="str">
            <v>cad</v>
          </cell>
          <cell r="D22078">
            <v>160.08000000000001</v>
          </cell>
        </row>
        <row r="22079">
          <cell r="A22079" t="str">
            <v>1U.06.400.0080</v>
          </cell>
          <cell r="B22079" t="str">
            <v>Rastrelliera modulare portabiciclette, universale, in acciaio zincato e verniciato a forno con polveri a base di resine sintetiche. La struttura portante è costituita da supporti laterali o eventualmente intermedi (nel caso di impianti multipli) con tubolari sagomati e saldati, nella parte bassa, ad una piastra preforata per il fissaggio a pavimento (base). I tubi orizzontali, ai quali saranno applicati i supporti per le biciclette, sono sostenuti da supporti laterali. Ai supporti porta biciclette sono saldati i supporti delle ruote e del telaio. Tutti questi ultimi supporti saranno infilati nei tubi di sostegno, orizzontalmente, e saranno posizionati secondo una distanza variabile tra le biciclette. Compreso il montaggio, la posa in opera e fissaggio chimico realizzato con tiranti filettati in acciaio zincato, nonché le prestazioni di assistenza muraria per movimentazioni, pulizia ed allontanamento dei materiali di risulta:</v>
          </cell>
          <cell r="C22079"/>
          <cell r="D22079"/>
        </row>
        <row r="22080">
          <cell r="A22080" t="str">
            <v>1U.06.400.0080.a</v>
          </cell>
          <cell r="B22080" t="str">
            <v>- rastrelliera modulare per n. 6 posti biciclette con angolazione a 90° o 45° dx/sx</v>
          </cell>
          <cell r="C22080" t="str">
            <v>cad</v>
          </cell>
          <cell r="D22080">
            <v>929.45</v>
          </cell>
        </row>
        <row r="22081">
          <cell r="A22081" t="str">
            <v>1U.06.400.0080.b</v>
          </cell>
          <cell r="B22081" t="str">
            <v>- per n. 1 posto bicicletta in più o meno</v>
          </cell>
          <cell r="C22081" t="str">
            <v>cad</v>
          </cell>
          <cell r="D22081">
            <v>102.61</v>
          </cell>
        </row>
        <row r="22082">
          <cell r="A22082" t="str">
            <v>1U.06.400.0080.c</v>
          </cell>
          <cell r="B22082" t="str">
            <v>- per n. 1 struttura portante in più o meno</v>
          </cell>
          <cell r="C22082" t="str">
            <v>cad</v>
          </cell>
          <cell r="D22082">
            <v>239.61</v>
          </cell>
        </row>
        <row r="22083">
          <cell r="A22083" t="str">
            <v>1U.06.400.0100</v>
          </cell>
          <cell r="B22083" t="str">
            <v>Casetta per orti, da cm 150x150x220 h. Costituita da montanti da 70x70 mm, travi tetto da 45x120/70 mm, tamponamenti laterali in tavole maschiate da 25 mm fissate al telaio in listelli da 45x45 mm. Copertura tetto in guaina bituminosa su assito in pannelli OSB spessore 20 mm. Completa di porta con chiavistello e spioncino in plexiglass. Trattamento protettivo eseguito a lavorazioni ultimate con impregnatura a pressione, in assenza di cromati a norma DIN 68800, contro la marcescenza da agenti patogeni ed atmosferici, con grado 4° di ritenzione previsto per il permanente contatto con il terriccio; tempo minimo di fissazione degli impregnanti pari a 15 giorni, prima dell'utilizzo. Compresi il preassemblaggio, il trasporto e l'assemblaggio sul luogo di utilizzo.</v>
          </cell>
          <cell r="C22083" t="str">
            <v>cad</v>
          </cell>
          <cell r="D22083">
            <v>883.59</v>
          </cell>
        </row>
        <row r="22084">
          <cell r="A22084" t="str">
            <v>1U.06.400.0200</v>
          </cell>
          <cell r="B22084" t="str">
            <v>Fornitura e posa di cordolo in plastica da giardinaggio per la separazione delle aiuole, in polietilene puro con 31-32% di concentrato di nerofumo aggiunto per la stabilizzazione ultravioletti, densità media con un fattore di fusione sotto il 2.</v>
          </cell>
          <cell r="C22084" t="str">
            <v>m</v>
          </cell>
          <cell r="D22084">
            <v>11.36</v>
          </cell>
        </row>
        <row r="22085">
          <cell r="A22085" t="str">
            <v>1U.06.400.0300</v>
          </cell>
          <cell r="B22085" t="str">
            <v>Fornitura e posa in opera di pennone alzabandiera in acciaio inox colore naturale satinato, dell'altezza di ml. 6,00 realizzato in forma cilindrica a sezione, completo di pomo di alluminio in sommità, carrucole inox in sommità e alla base, fune esterna e tenditore, escluse le opere murarie.</v>
          </cell>
          <cell r="C22085" t="str">
            <v>cad</v>
          </cell>
          <cell r="D22085">
            <v>3631.82</v>
          </cell>
        </row>
        <row r="22086">
          <cell r="A22086" t="str">
            <v>1U.06.400.0400</v>
          </cell>
          <cell r="B22086" t="str">
            <v>Fornitura e posa di griglie carrabili Classe B 125 ( carico di rottura KN 125 per zone pedonali aperte occasionalmente al traffico ), in fusione di ghisa grigia, complete di telaio in ferro zincato per fontanella tipo Milano. Compresi: la movimentazione, la formazione del piano di posa con malta fibrorinforzata o similare, la posa del telaio e del relativo coperchio, gli sbarramenti e la segnaletica, e qualsiasi altra attività necessaria per il completamento dell'opera.</v>
          </cell>
          <cell r="C22086"/>
          <cell r="D22086"/>
        </row>
        <row r="22087">
          <cell r="A22087" t="str">
            <v>1U.06.400.0400.a</v>
          </cell>
          <cell r="B22087" t="str">
            <v>- circolare per uno sviluppo medio di mm 200 x 690,80 a pezzo; mm. 4.144,80 in sei pezzi</v>
          </cell>
          <cell r="C22087" t="str">
            <v>cad</v>
          </cell>
          <cell r="D22087">
            <v>1604.09</v>
          </cell>
        </row>
        <row r="22088">
          <cell r="A22088" t="str">
            <v>1U.06.400.0400.b</v>
          </cell>
          <cell r="B22088" t="str">
            <v>- semicircolare per uno sviluppo medio di mm 200 x 690,80 a pezzo; mm. 2.072,40 in tre pezzi</v>
          </cell>
          <cell r="C22088" t="str">
            <v>cad</v>
          </cell>
          <cell r="D22088">
            <v>823.46</v>
          </cell>
        </row>
        <row r="22089">
          <cell r="A22089" t="str">
            <v>1U.06.450</v>
          </cell>
          <cell r="B22089" t="str">
            <v>GIOCHI</v>
          </cell>
          <cell r="C22089"/>
          <cell r="D22089"/>
        </row>
        <row r="22090">
          <cell r="A22090" t="str">
            <v>1U.06.450.0010</v>
          </cell>
          <cell r="B22090" t="str">
            <v>Fornitura, assemblaggio e posa in opera di altalena ruotante, conforme alla normativa UNI EN 1176 (da parte 1 a parte 7) e ai successivi aggiornamenti nonché ai riferimenti normativi in essa contenuti e per la quale sia stato emesso, da parte di Ente terzo, un certificato di collaudo, composta da:</v>
          </cell>
          <cell r="C22090" t="str">
            <v>cad</v>
          </cell>
          <cell r="D22090">
            <v>3193.04</v>
          </cell>
        </row>
        <row r="22091">
          <cell r="A22091" t="str">
            <v>1U.06.450.0015</v>
          </cell>
          <cell r="B22091" t="str">
            <v>Fornitura, assemblaggio e posa di altalena con cestone, struttura conforme alla normativa UNI EN 1176 certificata TUV.</v>
          </cell>
          <cell r="C22091"/>
          <cell r="D22091"/>
        </row>
        <row r="22092">
          <cell r="A22092" t="str">
            <v>1U.06.450.0015.a</v>
          </cell>
          <cell r="B22092" t="str">
            <v>- con montanti in alluminio EN AW 6060 verniciati con polveri epossidiche termoindurenti e cestone realizzato in polietilene a stampo rotazionale</v>
          </cell>
          <cell r="C22092" t="str">
            <v>cad</v>
          </cell>
          <cell r="D22092">
            <v>2378.08</v>
          </cell>
        </row>
        <row r="22093">
          <cell r="A22093" t="str">
            <v>1U.06.450.0015.b</v>
          </cell>
          <cell r="B22093" t="str">
            <v>- con montanti in alluminio EN AW 6060 verniciati con polveri epossidiche termoindurenti e cestone realizzato con una rete a maglia fitta in trefoli di acciaio rivestito in nylon/polipropilene</v>
          </cell>
          <cell r="C22093" t="str">
            <v>cad</v>
          </cell>
          <cell r="D22093">
            <v>2419.21</v>
          </cell>
        </row>
        <row r="22094">
          <cell r="A22094" t="str">
            <v>1U.06.450.0015.c</v>
          </cell>
          <cell r="B22094" t="str">
            <v>-con montanti in legno lamellare di pino nordico, impregnato in autoclave con sali atossici secondo la normativa vigente e cestone realizzato in polietilene a stampo rotazionale</v>
          </cell>
          <cell r="C22094" t="str">
            <v>cad</v>
          </cell>
          <cell r="D22094">
            <v>2091.65</v>
          </cell>
        </row>
        <row r="22095">
          <cell r="A22095" t="str">
            <v>1U.06.450.0015.d</v>
          </cell>
          <cell r="B22095" t="str">
            <v>-con montanti in legno lamellare di pino nordico, impregnato in autoclave con sali atossici secondo la normativa vigente e cestone realizzato con una rete a maglia fitta in trefoli di acciaio rivestito in nylon/polipropilene.</v>
          </cell>
          <cell r="C22095" t="str">
            <v>cad</v>
          </cell>
          <cell r="D22095">
            <v>2153.0100000000002</v>
          </cell>
        </row>
        <row r="22096">
          <cell r="A22096" t="str">
            <v>1U.06.450.0020</v>
          </cell>
          <cell r="B22096" t="str">
            <v>Fornitura, assemblaggio e posa in opera di altalena doppia con due seggiolini a tavoletta, a gabbia o promiscui struttura conforme alla normativa UNI EN 1176 (da parte 1 a parte 7) e ai successivi aggiornamenti nonché ai riferimenti normativi in essa contenuti e per la quale sia stato emesso, da parte di Ente terzo, un certificato di collaudo.</v>
          </cell>
          <cell r="C22096"/>
          <cell r="D22096"/>
        </row>
        <row r="22097">
          <cell r="A22097" t="str">
            <v>1U.06.450.0020.a</v>
          </cell>
          <cell r="B22097" t="str">
            <v>- altalena con struttura portante in legno (pino, larice, robinia, castagno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v>
          </cell>
          <cell r="C22097" t="str">
            <v>cad</v>
          </cell>
          <cell r="D22097">
            <v>1597.54</v>
          </cell>
        </row>
        <row r="22098">
          <cell r="A22098" t="str">
            <v>1U.06.450.0020.b</v>
          </cell>
          <cell r="B22098" t="str">
            <v>- altalena con montanti in acciaio zincato a caldo e verniciato con polveri epossidiche termoindurenti.</v>
          </cell>
          <cell r="C22098" t="str">
            <v>cad</v>
          </cell>
          <cell r="D22098">
            <v>1641.78</v>
          </cell>
        </row>
        <row r="22099">
          <cell r="A22099" t="str">
            <v>1U.06.450.0020.c</v>
          </cell>
          <cell r="B22099" t="str">
            <v>- altalena con montanti in alluminio/lega di alluminio verniciati con polveri epossidiche termoindurenti.</v>
          </cell>
          <cell r="C22099" t="str">
            <v>cad</v>
          </cell>
          <cell r="D22099">
            <v>2206.3000000000002</v>
          </cell>
        </row>
        <row r="22100">
          <cell r="A22100" t="str">
            <v>1U.06.450.0020.d</v>
          </cell>
          <cell r="B22100" t="str">
            <v>- sostituzione di montante in legno comprensivo di fornitura, trasporti, smontaggio dell'elemento da sostituire con trasporto a discarica e smaltimento, montaggio del nuovo pezzo.</v>
          </cell>
          <cell r="C22100" t="str">
            <v>cad</v>
          </cell>
          <cell r="D22100">
            <v>363.75</v>
          </cell>
        </row>
        <row r="22101">
          <cell r="A22101" t="str">
            <v>1U.06.450.0020.e</v>
          </cell>
          <cell r="B22101" t="str">
            <v>- sostituzione di montante in acciaio comprensivo di fornitura, trasporti, smontaggio dell'elemento da sostituire con trasporto a discarica e smaltimento, montaggio del nuovo pezzo.</v>
          </cell>
          <cell r="C22101" t="str">
            <v>cad</v>
          </cell>
          <cell r="D22101">
            <v>409.2</v>
          </cell>
        </row>
        <row r="22102">
          <cell r="A22102" t="str">
            <v>1U.06.450.0020.f</v>
          </cell>
          <cell r="B22102" t="str">
            <v>- sostituzione di montante in alluminio comprensivo di fornitura, trasporti, smontaggio dell'elemento da sostituire con trasporto a discarica e smaltimento, montaggio del nuovo pezzo.</v>
          </cell>
          <cell r="C22102" t="str">
            <v>cad</v>
          </cell>
          <cell r="D22102">
            <v>502.59</v>
          </cell>
        </row>
        <row r="22103">
          <cell r="A22103" t="str">
            <v>1U.06.450.0020.g</v>
          </cell>
          <cell r="B22103" t="str">
            <v>- sostituzione di seggiolino a tavoletta comprensivo di fornitura, trasporti, smontaggio dell'elemento da sostituire con trasporto a discarica e smaltimento, montaggio del nuovo pezzo.</v>
          </cell>
          <cell r="C22103" t="str">
            <v>cad</v>
          </cell>
          <cell r="D22103">
            <v>231.56</v>
          </cell>
        </row>
        <row r="22104">
          <cell r="A22104" t="str">
            <v>1U.06.450.0020.h</v>
          </cell>
          <cell r="B22104" t="str">
            <v>- sostituzione di seggiolino a gabbia comprensivo di fornitura, trasporti, smontaggio dell'elemento da sostituire con trasporto a discarica e smaltimento, montaggio del nuovo pezzo.</v>
          </cell>
          <cell r="C22104" t="str">
            <v>cad</v>
          </cell>
          <cell r="D22104">
            <v>338.87</v>
          </cell>
        </row>
        <row r="22105">
          <cell r="A22105" t="str">
            <v>1U.06.450.0020.i</v>
          </cell>
          <cell r="B22105" t="str">
            <v>- sostituzione di coppia catene comprensivo di fornitura, trasporti, smontaggio dell'elemento da sostituire con trasporto a discarica e smaltimento, montaggio del nuovo pezzo.</v>
          </cell>
          <cell r="C22105" t="str">
            <v>cad</v>
          </cell>
          <cell r="D22105">
            <v>137.91</v>
          </cell>
        </row>
        <row r="22106">
          <cell r="A22106" t="str">
            <v>1U.06.450.0020.l</v>
          </cell>
          <cell r="B22106" t="str">
            <v>- sostituzione di traversa in legno comprensivo di fornitura, trasporti, smontaggio dell'elemento da sostituire con trasporto a discarica e smaltimento, montaggio del nuovo pezzo.</v>
          </cell>
          <cell r="C22106" t="str">
            <v>cad</v>
          </cell>
          <cell r="D22106">
            <v>455.98</v>
          </cell>
        </row>
        <row r="22107">
          <cell r="A22107" t="str">
            <v>1U.06.450.0020.m</v>
          </cell>
          <cell r="B22107" t="str">
            <v>- sostituzione di traversa in acciaio comprensivo di fornitura, trasporti, smontaggio dell'elemento da sostituire con trasporto a discarica e smaltimento, montaggio del nuovo pezzo.</v>
          </cell>
          <cell r="C22107" t="str">
            <v>cad</v>
          </cell>
          <cell r="D22107">
            <v>537.69000000000005</v>
          </cell>
        </row>
        <row r="22108">
          <cell r="A22108" t="str">
            <v>1U.06.450.0020.n</v>
          </cell>
          <cell r="B22108" t="str">
            <v>- sostituzione di giunto di movimento comprensivo di fornitura, trasporti, smontaggio dell'elemento da sostituire con trasporto a discarica e smaltimento, montaggio del nuovo pezzo.</v>
          </cell>
          <cell r="C22108" t="str">
            <v>cad</v>
          </cell>
          <cell r="D22108">
            <v>130.33000000000001</v>
          </cell>
        </row>
        <row r="22109">
          <cell r="A22109" t="str">
            <v>1U.06.450.0030</v>
          </cell>
          <cell r="B22109" t="str">
            <v>Fornitura, assemblaggio e posa di gioco bilico/dondolo utilizzo per due, tre o quattro persone, struttura conforme alla normativa UNI EN 1176 (da parte 1 a parte 7) e ai successivi aggiornamenti nonché ai riferimenti normativi in essa contenuti e per la quale sia stato emesso, da parte di Ente terzo, un certificato di collaudo.</v>
          </cell>
          <cell r="C22109"/>
          <cell r="D22109"/>
        </row>
        <row r="22110">
          <cell r="A22110" t="str">
            <v>1U.06.450.0030.a</v>
          </cell>
          <cell r="B22110" t="str">
            <v>- bilico/dondolo, con trave/piano di bilancia in legno massello o lamellare</v>
          </cell>
          <cell r="C22110" t="str">
            <v>cad</v>
          </cell>
          <cell r="D22110">
            <v>1382.59</v>
          </cell>
        </row>
        <row r="22111">
          <cell r="A22111" t="str">
            <v>1U.06.450.0030.b</v>
          </cell>
          <cell r="B22111" t="str">
            <v>- bilico/dondolo, con trave/piano di bilancia in acciaio</v>
          </cell>
          <cell r="C22111" t="str">
            <v>cad</v>
          </cell>
          <cell r="D22111">
            <v>1981.85</v>
          </cell>
        </row>
        <row r="22112">
          <cell r="A22112" t="str">
            <v>1U.06.450.0030.c</v>
          </cell>
          <cell r="B22112" t="str">
            <v>- sostituzione di trave/piano di bilancia in legno massello o lamellare comprensivo di fornitura, trasporti, smontaggio dell'elemento da sostituire con trasporto a discarica e smaltimento, montaggio del nuovo pezzo.</v>
          </cell>
          <cell r="C22112" t="str">
            <v>cad</v>
          </cell>
          <cell r="D22112">
            <v>609.84</v>
          </cell>
        </row>
        <row r="22113">
          <cell r="A22113" t="str">
            <v>1U.06.450.0030.d</v>
          </cell>
          <cell r="B22113" t="str">
            <v>- sostituzione di trave/piano di bilancia in acciaio comprensivo di fornitura, trasporti, smontaggio dell'elemento da sostituire con trasporto a discarica e smaltimento, montaggio del nuovo pezzo.</v>
          </cell>
          <cell r="C22113" t="str">
            <v>cad</v>
          </cell>
          <cell r="D22113">
            <v>832.68</v>
          </cell>
        </row>
        <row r="22114">
          <cell r="A22114" t="str">
            <v>1U.06.450.0030.e</v>
          </cell>
          <cell r="B22114" t="str">
            <v>- sostituzione di maniglia con o senza sagoma comprensivo di fornitura, trasporti, smontaggio dell'elemento da sostituire con trasporto a discarica e smaltimento, montaggio del nuovo pezzo.</v>
          </cell>
          <cell r="C22114" t="str">
            <v>cad</v>
          </cell>
          <cell r="D22114">
            <v>177.68</v>
          </cell>
        </row>
        <row r="22115">
          <cell r="A22115" t="str">
            <v>1U.06.450.0030.f</v>
          </cell>
          <cell r="B22115" t="str">
            <v>- sostituzione di seduta con o senza sagoma comprensivo di fornitura, trasporti, smontaggio dell'elemento da sostituire con trasporto a discarica e smaltimento, montaggio del nuovo pezzo.</v>
          </cell>
          <cell r="C22115" t="str">
            <v>cad</v>
          </cell>
          <cell r="D22115">
            <v>109.7</v>
          </cell>
        </row>
        <row r="22116">
          <cell r="A22116" t="str">
            <v>1U.06.450.0030.g</v>
          </cell>
          <cell r="B22116" t="str">
            <v>- sostituzione di giunto/sistema di movimento con cuscinetti a sfera comprensivo di fornitura, trasporti, smontaggio dell'elemento da sostituire con trasporto a discarica e smaltimento, montaggio del nuovo pezzo.</v>
          </cell>
          <cell r="C22116" t="str">
            <v>cad</v>
          </cell>
          <cell r="D22116">
            <v>506.39</v>
          </cell>
        </row>
        <row r="22117">
          <cell r="A22117" t="str">
            <v>1U.06.450.0030.h</v>
          </cell>
          <cell r="B22117" t="str">
            <v>- sostituzione di giunto/sistema di movimento a molle comprensivo di fornitura, trasporti, smontaggio dell'elemento da sostituire con trasporto a discarica e smaltimento, montaggio del nuovo pezzo.</v>
          </cell>
          <cell r="C22117" t="str">
            <v>cad</v>
          </cell>
          <cell r="D22117">
            <v>900.21</v>
          </cell>
        </row>
        <row r="22118">
          <cell r="A22118" t="str">
            <v>1U.06.450.0030.i</v>
          </cell>
          <cell r="B22118" t="str">
            <v>- sostituzione di basamento comprensivo di fornitura, trasporti, smontaggio dell'elemento da sostituire con trasporto a discarica e smaltimento, montaggio del nuovo pezzo.</v>
          </cell>
          <cell r="C22118" t="str">
            <v>cad</v>
          </cell>
          <cell r="D22118">
            <v>438.97</v>
          </cell>
        </row>
        <row r="22119">
          <cell r="A22119" t="str">
            <v>1U.06.450.0040</v>
          </cell>
          <cell r="B22119" t="str">
            <v>Fornitura, assemblaggio e posa di gioco a molla utilizzo per una, due o quattro persone</v>
          </cell>
          <cell r="C22119"/>
          <cell r="D22119"/>
        </row>
        <row r="22120">
          <cell r="A22120" t="str">
            <v>1U.06.450.0040.a</v>
          </cell>
          <cell r="B22120" t="str">
            <v>- versione mono sagoma in legno lamellare per una persona</v>
          </cell>
          <cell r="C22120" t="str">
            <v>cad</v>
          </cell>
          <cell r="D22120">
            <v>1452.67</v>
          </cell>
        </row>
        <row r="22121">
          <cell r="A22121" t="str">
            <v>1U.06.450.0040.b</v>
          </cell>
          <cell r="B22121" t="str">
            <v>- versione mono/pluri sagoma in materiale plastico per una persona</v>
          </cell>
          <cell r="C22121" t="str">
            <v>cad</v>
          </cell>
          <cell r="D22121">
            <v>753.04</v>
          </cell>
        </row>
        <row r="22122">
          <cell r="A22122" t="str">
            <v>1U.06.450.0040.c</v>
          </cell>
          <cell r="B22122" t="str">
            <v>- versione mono/pluri sagoma in materiale plastico per due/quattro persone</v>
          </cell>
          <cell r="C22122" t="str">
            <v>cad</v>
          </cell>
          <cell r="D22122">
            <v>1202.29</v>
          </cell>
        </row>
        <row r="22123">
          <cell r="A22123" t="str">
            <v>1U.06.450.0040.d</v>
          </cell>
          <cell r="B22123" t="str">
            <v>- versione mono/pluri sagoma in HPL per una persona</v>
          </cell>
          <cell r="C22123" t="str">
            <v>cad</v>
          </cell>
          <cell r="D22123">
            <v>644.63</v>
          </cell>
        </row>
        <row r="22124">
          <cell r="A22124" t="str">
            <v>1U.06.450.0040.e</v>
          </cell>
          <cell r="B22124" t="str">
            <v>- versione mono/pluri sagoma in HPL per due persone</v>
          </cell>
          <cell r="C22124" t="str">
            <v>cad</v>
          </cell>
          <cell r="D22124">
            <v>933.63</v>
          </cell>
        </row>
        <row r="22125">
          <cell r="A22125" t="str">
            <v>1U.06.450.0040.f</v>
          </cell>
          <cell r="B22125" t="str">
            <v>- versione mono/pluri sagoma in HPL per quattro persone</v>
          </cell>
          <cell r="C22125" t="str">
            <v>cad</v>
          </cell>
          <cell r="D22125">
            <v>1868.67</v>
          </cell>
        </row>
        <row r="22126">
          <cell r="A22126" t="str">
            <v>1U.06.450.0040.g</v>
          </cell>
          <cell r="B22126" t="str">
            <v>- versione mono/pluri sagoma in multistrato per una persona</v>
          </cell>
          <cell r="C22126" t="str">
            <v>cad</v>
          </cell>
          <cell r="D22126">
            <v>821.83</v>
          </cell>
        </row>
        <row r="22127">
          <cell r="A22127" t="str">
            <v>1U.06.450.0040.h</v>
          </cell>
          <cell r="B22127" t="str">
            <v>- versione mono/pluri sagoma in multistrato per due persone</v>
          </cell>
          <cell r="C22127" t="str">
            <v>cad</v>
          </cell>
          <cell r="D22127">
            <v>909.76</v>
          </cell>
        </row>
        <row r="22128">
          <cell r="A22128" t="str">
            <v>1U.06.450.0040.i</v>
          </cell>
          <cell r="B22128" t="str">
            <v>- versione mono/pluri sagoma in multistrato per quattro persone</v>
          </cell>
          <cell r="C22128" t="str">
            <v>cad</v>
          </cell>
          <cell r="D22128">
            <v>1372.26</v>
          </cell>
        </row>
        <row r="22129">
          <cell r="A22129" t="str">
            <v>1U.06.450.0040.l</v>
          </cell>
          <cell r="B22129" t="str">
            <v>- sostituzione di mono sagoma in legno lamellare comprensivo di fornitura, trasporti, smontaggio dell'elemento da sostituire con trasporto a discarica e smaltimento, montaggio del nuovo pezzo.</v>
          </cell>
          <cell r="C22129" t="str">
            <v>cad</v>
          </cell>
          <cell r="D22129">
            <v>778.72</v>
          </cell>
        </row>
        <row r="22130">
          <cell r="A22130" t="str">
            <v>1U.06.450.0040.m</v>
          </cell>
          <cell r="B22130" t="str">
            <v>- sostituzione di mono/pluri sagoma in materiale plastico comprensivo di fornitura, trasporti, smontaggio dell'elemento da sostituire con trasporto a discarica e smaltimento, montaggio del nuovo pezzo.</v>
          </cell>
          <cell r="C22130" t="str">
            <v>cad</v>
          </cell>
          <cell r="D22130">
            <v>576.73</v>
          </cell>
        </row>
        <row r="22131">
          <cell r="A22131" t="str">
            <v>1U.06.450.0040.n</v>
          </cell>
          <cell r="B22131" t="str">
            <v>- sostituzione di mono/pluri sagoma in HPL comprensivo di fornitura, trasporti, smontaggio dell'elemento da sostituire con trasporto a discarica e smaltimento, montaggio del nuovo pezzo.</v>
          </cell>
          <cell r="C22131" t="str">
            <v>cad</v>
          </cell>
          <cell r="D22131">
            <v>607.37</v>
          </cell>
        </row>
        <row r="22132">
          <cell r="A22132" t="str">
            <v>1U.06.450.0040.o</v>
          </cell>
          <cell r="B22132" t="str">
            <v>- sostituzione di mono/pluri sagoma in multistrato comprensivo di fornitura, trasporti, smontaggio dell'elemento da sostituire con trasporto a discarica e smaltimento, montaggio del nuovo pezzo.</v>
          </cell>
          <cell r="C22132" t="str">
            <v>cad</v>
          </cell>
          <cell r="D22132">
            <v>651.92999999999995</v>
          </cell>
        </row>
        <row r="22133">
          <cell r="A22133" t="str">
            <v>1U.06.450.0040.p</v>
          </cell>
          <cell r="B22133" t="str">
            <v>- sostituzione di molla comprensivo di fornitura, trasporti, smontaggio dell'elemento da sostituire con trasporto a discarica e smaltimento, montaggio del nuovo pezzo.</v>
          </cell>
          <cell r="C22133" t="str">
            <v>cad</v>
          </cell>
          <cell r="D22133">
            <v>370.05</v>
          </cell>
        </row>
        <row r="22134">
          <cell r="A22134" t="str">
            <v>1U.06.450.0050</v>
          </cell>
          <cell r="B22134" t="str">
            <v>Fornitura, assemblaggio e posa di scivolo semplice - età di utilizzo: minimo 6 mesi</v>
          </cell>
          <cell r="C22134"/>
          <cell r="D22134"/>
        </row>
        <row r="22135">
          <cell r="A22135" t="str">
            <v>1U.06.450.0050.a</v>
          </cell>
          <cell r="B22135" t="str">
            <v>- struttura portante in legno (pino, larice, robinia, castagno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versione con uno scivolo lineare in materiale plastico</v>
          </cell>
          <cell r="C22135" t="str">
            <v>cad</v>
          </cell>
          <cell r="D22135">
            <v>2645.08</v>
          </cell>
        </row>
        <row r="22136">
          <cell r="A22136" t="str">
            <v>1U.06.450.0050.b</v>
          </cell>
          <cell r="B22136" t="str">
            <v>- struttura portante in legno (pino, larice, robinia, castagno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versione con uno scivolo lineare in acciaio</v>
          </cell>
          <cell r="C22136" t="str">
            <v>cad</v>
          </cell>
          <cell r="D22136">
            <v>3191.17</v>
          </cell>
        </row>
        <row r="22137">
          <cell r="A22137" t="str">
            <v>1U.06.450.0050.c</v>
          </cell>
          <cell r="B22137" t="str">
            <v>- struttura portante in alluminio/lega di alluminio verniciati con polveri epossidiche termoindurenti, versione con uno scivolo lineare in materiale plastico</v>
          </cell>
          <cell r="C22137" t="str">
            <v>cad</v>
          </cell>
          <cell r="D22137">
            <v>3536.82</v>
          </cell>
        </row>
        <row r="22138">
          <cell r="A22138" t="str">
            <v>1U.06.450.0050.d</v>
          </cell>
          <cell r="B22138" t="str">
            <v>- struttura portante in alluminio/lega di alluminio verniciati con polveri epossidiche termoindurenti, versione con uno scivolo lineare in acciaio</v>
          </cell>
          <cell r="C22138" t="str">
            <v>cad</v>
          </cell>
          <cell r="D22138">
            <v>4211.79</v>
          </cell>
        </row>
        <row r="22139">
          <cell r="A22139" t="str">
            <v>1U.06.450.0060</v>
          </cell>
          <cell r="B22139" t="str">
            <v>Fornitura, assemblaggio e posa di scivolo semplice - età di utilizzo minimo 3 anni</v>
          </cell>
          <cell r="C22139"/>
          <cell r="D22139"/>
        </row>
        <row r="22140">
          <cell r="A22140" t="str">
            <v>1U.06.450.0060.a</v>
          </cell>
          <cell r="B22140" t="str">
            <v>- struttura portante in legno (pino, larice, robinia, castagno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con scivolo lineare in materiale plastico</v>
          </cell>
          <cell r="C22140" t="str">
            <v>cad</v>
          </cell>
          <cell r="D22140">
            <v>3234.51</v>
          </cell>
        </row>
        <row r="22141">
          <cell r="A22141" t="str">
            <v>1U.06.450.0060.b</v>
          </cell>
          <cell r="B22141" t="str">
            <v>- struttura portante in legno (pino, larice, robinia, castagno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con scivolo lineare in acciaio</v>
          </cell>
          <cell r="C22141" t="str">
            <v>cad</v>
          </cell>
          <cell r="D22141">
            <v>4600.1899999999996</v>
          </cell>
        </row>
        <row r="22142">
          <cell r="A22142" t="str">
            <v>1U.06.450.0060.c</v>
          </cell>
          <cell r="B22142" t="str">
            <v>- struttura portante in acciaio zincato a caldo e verniciato con polveri epossidiche termoindurenti, con scivolo lineare in materiale plastico</v>
          </cell>
          <cell r="C22142" t="str">
            <v>cad</v>
          </cell>
          <cell r="D22142">
            <v>2519.09</v>
          </cell>
        </row>
        <row r="22143">
          <cell r="A22143" t="str">
            <v>1U.06.450.0060.d</v>
          </cell>
          <cell r="B22143" t="str">
            <v>- struttura portante in acciaio zincato a caldo e verniciato con polveri epossidiche termoindurenti, con scivolo lineare in acciaio</v>
          </cell>
          <cell r="C22143" t="str">
            <v>cad</v>
          </cell>
          <cell r="D22143">
            <v>2983.92</v>
          </cell>
        </row>
        <row r="22144">
          <cell r="A22144" t="str">
            <v>1U.06.450.0060.e</v>
          </cell>
          <cell r="B22144" t="str">
            <v>- sostituzione di montante in legno/acciaio comprensivo di fornitura, trasporti, smontaggio dell'elemento da sostituire con trasporto a discarica e smaltimento, montaggio del nuovo pezzo.</v>
          </cell>
          <cell r="C22144" t="str">
            <v>cad</v>
          </cell>
          <cell r="D22144">
            <v>361.81</v>
          </cell>
        </row>
        <row r="22145">
          <cell r="A22145" t="str">
            <v>1U.06.450.0060.f</v>
          </cell>
          <cell r="B22145" t="str">
            <v>- sostituzione di scivolo lineare in materiale plastico comprensivo di fornitura, trasporti, smontaggio dell'elemento da sostituire con trasporto a discarica e smaltimento, montaggio del nuovo pezzo.</v>
          </cell>
          <cell r="C22145" t="str">
            <v>cad</v>
          </cell>
          <cell r="D22145">
            <v>1438.4</v>
          </cell>
        </row>
        <row r="22146">
          <cell r="A22146" t="str">
            <v>1U.06.450.0060.g</v>
          </cell>
          <cell r="B22146" t="str">
            <v>- sostituzione di scivolo lineare in acciaio comprensivo di fornitura, trasporti, smontaggio dell'elemento da sostituire con trasporto a discarica e smaltimento, montaggio del nuovo pezzo.</v>
          </cell>
          <cell r="C22146" t="str">
            <v>cad</v>
          </cell>
          <cell r="D22146">
            <v>2151.9899999999998</v>
          </cell>
        </row>
        <row r="22147">
          <cell r="A22147" t="str">
            <v>1U.06.450.0060.h</v>
          </cell>
          <cell r="B22147" t="str">
            <v>- sostituzione di accesso/salita tipo scala a gradini, a pedane, a pioli, a doghe comprensivo di fornitura, trasporti, smontaggio dell'elemento da sostituire con trasporto a discarica e smaltimento, montaggio del nuovo pezzo.</v>
          </cell>
          <cell r="C22147" t="str">
            <v>cad</v>
          </cell>
          <cell r="D22147">
            <v>934.67</v>
          </cell>
        </row>
        <row r="22148">
          <cell r="A22148" t="str">
            <v>1U.06.450.0070</v>
          </cell>
          <cell r="B22148" t="str">
            <v>Fornitura, assemblaggio e posa di scivolo semplice - età di utilizzo: minimo 6 anni</v>
          </cell>
          <cell r="C22148"/>
          <cell r="D22148"/>
        </row>
        <row r="22149">
          <cell r="A22149" t="str">
            <v>1U.06.450.0070.a</v>
          </cell>
          <cell r="B22149" t="str">
            <v>- struttura portante in legno (pino, larice, robinia, castagno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con scivolo lineare in materiale plastico</v>
          </cell>
          <cell r="C22149" t="str">
            <v>cad</v>
          </cell>
          <cell r="D22149">
            <v>3988.51</v>
          </cell>
        </row>
        <row r="22150">
          <cell r="A22150" t="str">
            <v>1U.06.450.0070.b</v>
          </cell>
          <cell r="B22150" t="str">
            <v>- struttura portante in legno (pino, larice, robinia, castagno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con scivolo lineare in acciaio</v>
          </cell>
          <cell r="C22150" t="str">
            <v>cad</v>
          </cell>
          <cell r="D22150">
            <v>5003.6000000000004</v>
          </cell>
        </row>
        <row r="22151">
          <cell r="A22151" t="str">
            <v>1U.06.450.0070.c</v>
          </cell>
          <cell r="B22151" t="str">
            <v>- sostituzione di montante in legno comprensivo di fornitura, trasporti, smontaggio dell'elemento da sostituire con trasporto a discarica e smaltimento, montaggio del nuovo pezzo.</v>
          </cell>
          <cell r="C22151" t="str">
            <v>cad</v>
          </cell>
          <cell r="D22151">
            <v>320.18</v>
          </cell>
        </row>
        <row r="22152">
          <cell r="A22152" t="str">
            <v>1U.06.450.0070.d</v>
          </cell>
          <cell r="B22152" t="str">
            <v>- sostituzione di scivolo lineare in materiale plastico comprensivo di fornitura, trasporti, smontaggio dell'elemento da sostituire con trasporto a discarica e smaltimento, montaggio del nuovo pezzo.</v>
          </cell>
          <cell r="C22152" t="str">
            <v>cad</v>
          </cell>
          <cell r="D22152">
            <v>1628.02</v>
          </cell>
        </row>
        <row r="22153">
          <cell r="A22153" t="str">
            <v>1U.06.450.0070.e</v>
          </cell>
          <cell r="B22153" t="str">
            <v>- sostituzione di scivolo lineare in acciaio comprensivo di fornitura, trasporti, smontaggio dell'elemento da sostituire con trasporto a discarica e smaltimento, montaggio del nuovo pezzo.</v>
          </cell>
          <cell r="C22153" t="str">
            <v>cad</v>
          </cell>
          <cell r="D22153">
            <v>1981.75</v>
          </cell>
        </row>
        <row r="22154">
          <cell r="A22154" t="str">
            <v>1U.06.450.0070.f</v>
          </cell>
          <cell r="B22154" t="str">
            <v>- sostituzione di accesso/salita tipo scala a gradini, a pedane, a pioli, a doghe, arrampicata in rete comprensivo di fornitura, trasporti, smontaggio dell'elemento da sostituire con trasporto a discarica e smaltimento, montaggio del nuovo pezzo.</v>
          </cell>
          <cell r="C22154" t="str">
            <v>cad</v>
          </cell>
          <cell r="D22154">
            <v>859.3</v>
          </cell>
        </row>
        <row r="22155">
          <cell r="A22155" t="str">
            <v>1U.06.450.0080</v>
          </cell>
          <cell r="B22155" t="str">
            <v>Fornitura, assemblaggio e posa in opera di piramide con pilone centrale metallico e struttura tridimensionale di funi intrecciate, completa di tenditori a vite di sicurezza, raccordo pressofuso speciale, puntale.</v>
          </cell>
          <cell r="C22155"/>
          <cell r="D22155"/>
        </row>
        <row r="22156">
          <cell r="A22156" t="str">
            <v>1U.06.450.0080.a</v>
          </cell>
          <cell r="B22156" t="str">
            <v>- 6,00 x 6,00 m; h 3,80 m</v>
          </cell>
          <cell r="C22156" t="str">
            <v>cad</v>
          </cell>
          <cell r="D22156">
            <v>16100.14</v>
          </cell>
        </row>
        <row r="22157">
          <cell r="A22157" t="str">
            <v>1U.06.450.0080.b</v>
          </cell>
          <cell r="B22157" t="str">
            <v>- 9,00 x 9,00 m; h 5,80 m</v>
          </cell>
          <cell r="C22157" t="str">
            <v>cad</v>
          </cell>
          <cell r="D22157">
            <v>27522.87</v>
          </cell>
        </row>
        <row r="22158">
          <cell r="A22158" t="str">
            <v>1U.06.450.0080.c</v>
          </cell>
          <cell r="B22158" t="str">
            <v>- 11,00 x 11,00 m; h 7,40 m</v>
          </cell>
          <cell r="C22158" t="str">
            <v>cad</v>
          </cell>
          <cell r="D22158">
            <v>35909.300000000003</v>
          </cell>
        </row>
        <row r="22159">
          <cell r="A22159" t="str">
            <v>1U.06.450.0090</v>
          </cell>
          <cell r="B22159" t="str">
            <v>Fornitura,assemblaggio e posa in opera di gioco complesso a una torre/modulo - età di utilizzo minimo 6 mesi</v>
          </cell>
          <cell r="C22159"/>
          <cell r="D22159"/>
        </row>
        <row r="22160">
          <cell r="A22160" t="str">
            <v>1U.06.450.0090.a</v>
          </cell>
          <cell r="B22160"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v>
          </cell>
          <cell r="C22160" t="str">
            <v>cad</v>
          </cell>
          <cell r="D22160">
            <v>3189.33</v>
          </cell>
        </row>
        <row r="22161">
          <cell r="A22161" t="str">
            <v>1U.06.450.0090.b</v>
          </cell>
          <cell r="B22161" t="str">
            <v>- struttura portante in acciaio zincato a caldo o in alluminio/lega di alluminio, verniciata con polveri epossidiche termoindurenti</v>
          </cell>
          <cell r="C22161" t="str">
            <v>cad</v>
          </cell>
          <cell r="D22161">
            <v>6157.68</v>
          </cell>
        </row>
        <row r="22162">
          <cell r="A22162" t="str">
            <v>1U.06.450.0100</v>
          </cell>
          <cell r="B22162" t="str">
            <v>Fornitura, assemblaggio e posa in opera di gioco complesso a due torri/moduli - età di utilizzo minimo 6 mesi</v>
          </cell>
          <cell r="C22162"/>
          <cell r="D22162"/>
        </row>
        <row r="22163">
          <cell r="A22163" t="str">
            <v>1U.06.450.0100.a</v>
          </cell>
          <cell r="B22163"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v>
          </cell>
          <cell r="C22163" t="str">
            <v>cad</v>
          </cell>
          <cell r="D22163">
            <v>6928.1</v>
          </cell>
        </row>
        <row r="22164">
          <cell r="A22164" t="str">
            <v>1U.06.450.0100.b</v>
          </cell>
          <cell r="B22164" t="str">
            <v>- struttura portante in acciaio zincato a caldo o in alluminio/lega di alluminio, verniciata con polveri epossidiche termoindurenti</v>
          </cell>
          <cell r="C22164" t="str">
            <v>cad</v>
          </cell>
          <cell r="D22164">
            <v>13094.5</v>
          </cell>
        </row>
        <row r="22165">
          <cell r="A22165" t="str">
            <v>1U.06.450.0110</v>
          </cell>
          <cell r="B22165" t="str">
            <v>Fornitura, assemblaggio e posa in opera di gioco complesso a tre torri/moduli - età di utilizzo minimo 6 mesi</v>
          </cell>
          <cell r="C22165"/>
          <cell r="D22165"/>
        </row>
        <row r="22166">
          <cell r="A22166" t="str">
            <v>1U.06.450.0110.a</v>
          </cell>
          <cell r="B22166"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v>
          </cell>
          <cell r="C22166" t="str">
            <v>cad</v>
          </cell>
          <cell r="D22166">
            <v>11871.97</v>
          </cell>
        </row>
        <row r="22167">
          <cell r="A22167" t="str">
            <v>1U.06.450.0110.b</v>
          </cell>
          <cell r="B22167" t="str">
            <v>- struttura portante in acciaio zincato a caldo o in alluminio/lega di alluminio, verniciata con polveri epossidiche termoindurenti</v>
          </cell>
          <cell r="C22167" t="str">
            <v>cad</v>
          </cell>
          <cell r="D22167">
            <v>16196.97</v>
          </cell>
        </row>
        <row r="22168">
          <cell r="A22168" t="str">
            <v>1U.06.450.0130</v>
          </cell>
          <cell r="B22168" t="str">
            <v>Fornitura, assemblaggio e posa in opera di gioco complesso a una torre/modulo - età di utilizzo minimo 3 anni</v>
          </cell>
          <cell r="C22168"/>
          <cell r="D22168"/>
        </row>
        <row r="22169">
          <cell r="A22169" t="str">
            <v>1U.06.450.0130.a</v>
          </cell>
          <cell r="B22169"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lineare in materiale plastico.</v>
          </cell>
          <cell r="C22169" t="str">
            <v>cad</v>
          </cell>
          <cell r="D22169">
            <v>3572.83</v>
          </cell>
        </row>
        <row r="22170">
          <cell r="A22170" t="str">
            <v>1U.06.450.0130.b</v>
          </cell>
          <cell r="B22170"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lineare in acciaio.</v>
          </cell>
          <cell r="C22170" t="str">
            <v>cad</v>
          </cell>
          <cell r="D22170">
            <v>4811.54</v>
          </cell>
        </row>
        <row r="22171">
          <cell r="A22171" t="str">
            <v>1U.06.450.0130.c</v>
          </cell>
          <cell r="B22171"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a chiocciola/curvilineo in materiale plastico.</v>
          </cell>
          <cell r="C22171" t="str">
            <v>cad</v>
          </cell>
          <cell r="D22171">
            <v>8129.28</v>
          </cell>
        </row>
        <row r="22172">
          <cell r="A22172" t="str">
            <v>1U.06.450.0130.d</v>
          </cell>
          <cell r="B22172"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a chiocciola/curvilineo in acciaio.</v>
          </cell>
          <cell r="C22172" t="str">
            <v>cad</v>
          </cell>
          <cell r="D22172">
            <v>9350.32</v>
          </cell>
        </row>
        <row r="22173">
          <cell r="A22173" t="str">
            <v>1U.06.450.0130.e</v>
          </cell>
          <cell r="B22173" t="str">
            <v>- struttura portante in acciaio zincato a caldo e verniciata con polveri epossidiche termoindurenti e scivolo lineare in materiale plastico.</v>
          </cell>
          <cell r="C22173" t="str">
            <v>cad</v>
          </cell>
          <cell r="D22173">
            <v>6776.84</v>
          </cell>
        </row>
        <row r="22174">
          <cell r="A22174" t="str">
            <v>1U.06.450.0130.f</v>
          </cell>
          <cell r="B22174" t="str">
            <v>- struttura portante in acciaio zincato a caldo e verniciata con polveri epossidiche termoindurenti e scivolo lineare in acciaio.</v>
          </cell>
          <cell r="C22174" t="str">
            <v>cad</v>
          </cell>
          <cell r="D22174">
            <v>7383.61</v>
          </cell>
        </row>
        <row r="22175">
          <cell r="A22175" t="str">
            <v>1U.06.450.0130.g</v>
          </cell>
          <cell r="B22175" t="str">
            <v>- struttura portante in acciaio zincato a caldo e verniciata con polveri epossidiche termoindurenti e scivolo a chiocciola/curvilineo in materiale plastico.</v>
          </cell>
          <cell r="C22175" t="str">
            <v>cad</v>
          </cell>
          <cell r="D22175">
            <v>9068.73</v>
          </cell>
        </row>
        <row r="22176">
          <cell r="A22176" t="str">
            <v>1U.06.450.0130.h</v>
          </cell>
          <cell r="B22176" t="str">
            <v>- struttura portante in acciaio zincato a caldo e verniciata con polveri epossidiche termoindurenti e scivolo a chiocciola/curvilineo in acciaio.</v>
          </cell>
          <cell r="C22176" t="str">
            <v>cad</v>
          </cell>
          <cell r="D22176">
            <v>10707.04</v>
          </cell>
        </row>
        <row r="22177">
          <cell r="A22177" t="str">
            <v>1U.06.450.0130.i</v>
          </cell>
          <cell r="B22177" t="str">
            <v>- struttura portante in alluminio/lega di alluminio verniciata con polveri epossidiche termoindurenti e scivolo lineare in materiale plastico.</v>
          </cell>
          <cell r="C22177" t="str">
            <v>cad</v>
          </cell>
          <cell r="D22177">
            <v>7671.87</v>
          </cell>
        </row>
        <row r="22178">
          <cell r="A22178" t="str">
            <v>1U.06.450.0130.l</v>
          </cell>
          <cell r="B22178" t="str">
            <v>- struttura portante in alluminio/lega di alluminio verniciata con polveri epossidiche termoindurenti e scivolo lineare in acciaio.</v>
          </cell>
          <cell r="C22178" t="str">
            <v>cad</v>
          </cell>
          <cell r="D22178">
            <v>9545.09</v>
          </cell>
        </row>
        <row r="22179">
          <cell r="A22179" t="str">
            <v>1U.06.450.0140</v>
          </cell>
          <cell r="B22179" t="str">
            <v>Fornitura, assemblaggio e posa in opera di gioco complesso a due torri/moduli - età di utilizzo minimo 3 anni</v>
          </cell>
          <cell r="C22179"/>
          <cell r="D22179"/>
        </row>
        <row r="22180">
          <cell r="A22180" t="str">
            <v>1U.06.450.0140.a</v>
          </cell>
          <cell r="B22180"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due scivoli lineari in materiale plastico o acciaio.</v>
          </cell>
          <cell r="C22180" t="str">
            <v>cad</v>
          </cell>
          <cell r="D22180">
            <v>8378.2099999999991</v>
          </cell>
        </row>
        <row r="22181">
          <cell r="A22181" t="str">
            <v>1U.06.450.0140.b</v>
          </cell>
          <cell r="B22181"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mobile/oscillante e due scivoli lineari in materiale plastico o acciaio.</v>
          </cell>
          <cell r="C22181" t="str">
            <v>cad</v>
          </cell>
          <cell r="D22181">
            <v>10077.49</v>
          </cell>
        </row>
        <row r="22182">
          <cell r="A22182" t="str">
            <v>1U.06.450.0140.c</v>
          </cell>
          <cell r="B22182"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uno scivolo a chiocciola/curvilineo e uno scivolo lineare in materiale plastico o acciaio.</v>
          </cell>
          <cell r="C22182" t="str">
            <v>cad</v>
          </cell>
          <cell r="D22182">
            <v>14495.54</v>
          </cell>
        </row>
        <row r="22183">
          <cell r="A22183" t="str">
            <v>1U.06.450.0140.d</v>
          </cell>
          <cell r="B22183"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mobile/oscillante uno scivolo a chiocciola/curvilineo e uno scivolo lineare in materiale plastico o acciaio.</v>
          </cell>
          <cell r="C22183" t="str">
            <v>cad</v>
          </cell>
          <cell r="D22183">
            <v>15747.73</v>
          </cell>
        </row>
        <row r="22184">
          <cell r="A22184" t="str">
            <v>1U.06.450.0140.e</v>
          </cell>
          <cell r="B22184" t="str">
            <v>- struttura portante in acciaio zincato a caldo o in alluminio/lega di alluminio, e verniciata con polveri epossidiche termoindurenti; con un ponte fisso e due scivoli lineari in materiale plastico o acciaio.</v>
          </cell>
          <cell r="C22184" t="str">
            <v>cad</v>
          </cell>
          <cell r="D22184">
            <v>11818.79</v>
          </cell>
        </row>
        <row r="22185">
          <cell r="A22185" t="str">
            <v>1U.06.450.0140.f</v>
          </cell>
          <cell r="B22185" t="str">
            <v>- struttura portante in acciaio zincato a caldo o in alluminio/lega di alluminio, e verniciata con polveri epossidiche termoindurenti; con un ponte mobile/oscillante e due scivoli lineari in materiale plastico o acciaio.</v>
          </cell>
          <cell r="C22185" t="str">
            <v>cad</v>
          </cell>
          <cell r="D22185">
            <v>13752.12</v>
          </cell>
        </row>
        <row r="22186">
          <cell r="A22186" t="str">
            <v>1U.06.450.0140.g</v>
          </cell>
          <cell r="B22186" t="str">
            <v>- struttura portante in acciaio zincato a caldo o in alluminio/lega di alluminio, e verniciata con polveri epossidiche termoindurenti; con un ponte mobile/oscillante e due scivoli lineari in materiale plastico o acciaio.</v>
          </cell>
          <cell r="C22186" t="str">
            <v>cad</v>
          </cell>
          <cell r="D22186">
            <v>12060.43</v>
          </cell>
        </row>
        <row r="22187">
          <cell r="A22187" t="str">
            <v>1U.06.450.0140.h</v>
          </cell>
          <cell r="B22187" t="str">
            <v>- struttura portante in acciaio zincato a caldo o in alluminio/lega di alluminio, e verniciata con polveri epossidiche termoindurenti; con un ponte mobile/oscillante uno scivolo a chiocciola/curvilineo e uno scivolo lineare in materiale plastico o acciaio.</v>
          </cell>
          <cell r="C22187" t="str">
            <v>cad</v>
          </cell>
          <cell r="D22187">
            <v>16130.7</v>
          </cell>
        </row>
        <row r="22188">
          <cell r="A22188" t="str">
            <v>1U.06.450.0150</v>
          </cell>
          <cell r="B22188" t="str">
            <v>Fornitura, assemblaggio e posa in opera di gioco complesso a tre torri/moduli - età di utilizzo minimo 3 anni</v>
          </cell>
          <cell r="C22188"/>
          <cell r="D22188"/>
        </row>
        <row r="22189">
          <cell r="A22189" t="str">
            <v>1U.06.450.0150.a</v>
          </cell>
          <cell r="B22189"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fissi e due scivoli lineari in materiale plastico o acciaio.</v>
          </cell>
          <cell r="C22189" t="str">
            <v>cad</v>
          </cell>
          <cell r="D22189">
            <v>12900.98</v>
          </cell>
        </row>
        <row r="22190">
          <cell r="A22190" t="str">
            <v>1U.06.450.0150.b</v>
          </cell>
          <cell r="B22190"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mobili/oscillanti e due scivoli lineari in materiale plastico o acciaio.</v>
          </cell>
          <cell r="C22190" t="str">
            <v>cad</v>
          </cell>
          <cell r="D22190">
            <v>15400.79</v>
          </cell>
        </row>
        <row r="22191">
          <cell r="A22191" t="str">
            <v>1U.06.450.0150.c</v>
          </cell>
          <cell r="B22191"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fissi, uno scivolo a chiocciola/curvilineo e uno scivolo lineare in materiale plastico o acciaio.</v>
          </cell>
          <cell r="C22191" t="str">
            <v>cad</v>
          </cell>
          <cell r="D22191">
            <v>23078.65</v>
          </cell>
        </row>
        <row r="22192">
          <cell r="A22192" t="str">
            <v>1U.06.450.0150.d</v>
          </cell>
          <cell r="B22192"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mobili/oscillanti, uno scivolo a chiocciola/curvilineo e uno scivolo lineare in materiale plastico o acciaio.</v>
          </cell>
          <cell r="C22192" t="str">
            <v>cad</v>
          </cell>
          <cell r="D22192">
            <v>22326.99</v>
          </cell>
        </row>
        <row r="22193">
          <cell r="A22193" t="str">
            <v>1U.06.450.0150.e</v>
          </cell>
          <cell r="B22193"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uno mobile/oscillante, due scivoli lineari in materiale plastico o acciaio.</v>
          </cell>
          <cell r="C22193" t="str">
            <v>cad</v>
          </cell>
          <cell r="D22193">
            <v>16259.82</v>
          </cell>
        </row>
        <row r="22194">
          <cell r="A22194" t="str">
            <v>1U.06.450.0150.f</v>
          </cell>
          <cell r="B22194"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uno mobile/oscillante, uno scivolo a chiocciola/curvilineo e uno scivolo lineare in materiale plastico o acciaio.</v>
          </cell>
          <cell r="C22194" t="str">
            <v>cad</v>
          </cell>
          <cell r="D22194">
            <v>22728.94</v>
          </cell>
        </row>
        <row r="22195">
          <cell r="A22195" t="str">
            <v>1U.06.450.0150.g</v>
          </cell>
          <cell r="B22195" t="str">
            <v>- struttura portante in acciaio zincato a caldo o in alluminio/lega di alluminio, e verniciata con polveri epossidiche termoindurenti; con due ponti fissi o mobile/oscillante e due scivoli lineari in materiale plastico o acciaio.</v>
          </cell>
          <cell r="C22195" t="str">
            <v>cad</v>
          </cell>
          <cell r="D22195">
            <v>25396.73</v>
          </cell>
        </row>
        <row r="22196">
          <cell r="A22196" t="str">
            <v>1U.06.450.0150.h</v>
          </cell>
          <cell r="B22196" t="str">
            <v>- struttura portante in acciaio zincato a caldo o in alluminio/lega di alluminio, e verniciata con polveri epossidiche termoindurenti; con due ponti fissi o mobile/oscillante, uno scivolo a chiocciola/curvilineo e uno scivolo lineare in materiale plastico o acciaio.</v>
          </cell>
          <cell r="C22196" t="str">
            <v>cad</v>
          </cell>
          <cell r="D22196">
            <v>27728.49</v>
          </cell>
        </row>
        <row r="22197">
          <cell r="A22197" t="str">
            <v>1U.06.450.0150.i</v>
          </cell>
          <cell r="B22197" t="str">
            <v>- struttura portante in acciaio zincato a caldo o in alluminio/lega di alluminio, e verniciata con polveri epossidiche termoindurenti; con due ponti fissi o mobile/oscillante, uno scivolo a chiocciola/curvilineo e uno scivolo lineare in materiale plastico o acciaio.</v>
          </cell>
          <cell r="C22197" t="str">
            <v>cad</v>
          </cell>
          <cell r="D22197">
            <v>25458.51</v>
          </cell>
        </row>
        <row r="22198">
          <cell r="A22198" t="str">
            <v>1U.06.450.0170</v>
          </cell>
          <cell r="B22198" t="str">
            <v>Fornitura, assemblaggio e posa in opera di gioco complesso a una torre/modulo - età di utilizzo minimo 6 anni</v>
          </cell>
          <cell r="C22198"/>
          <cell r="D22198"/>
        </row>
        <row r="22199">
          <cell r="A22199" t="str">
            <v>1U.06.450.0170.a</v>
          </cell>
          <cell r="B22199"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lineare in materiale plastico.</v>
          </cell>
          <cell r="C22199" t="str">
            <v>cad</v>
          </cell>
          <cell r="D22199">
            <v>5178.6499999999996</v>
          </cell>
        </row>
        <row r="22200">
          <cell r="A22200" t="str">
            <v>1U.06.450.0170.b</v>
          </cell>
          <cell r="B22200"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lineare in acciaio.</v>
          </cell>
          <cell r="C22200" t="str">
            <v>cad</v>
          </cell>
          <cell r="D22200">
            <v>6491.2</v>
          </cell>
        </row>
        <row r="22201">
          <cell r="A22201" t="str">
            <v>1U.06.450.0170.c</v>
          </cell>
          <cell r="B22201"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scivolo a chiocciola/curvilineo in materiale plastico.</v>
          </cell>
          <cell r="C22201" t="str">
            <v>cad</v>
          </cell>
          <cell r="D22201">
            <v>9288.9500000000007</v>
          </cell>
        </row>
        <row r="22202">
          <cell r="A22202" t="str">
            <v>1U.06.450.0170.d</v>
          </cell>
          <cell r="B22202"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a chiocciola/curvilineo in acciaio.</v>
          </cell>
          <cell r="C22202" t="str">
            <v>cad</v>
          </cell>
          <cell r="D22202">
            <v>10056.08</v>
          </cell>
        </row>
        <row r="22203">
          <cell r="A22203" t="str">
            <v>1U.06.450.0170.e</v>
          </cell>
          <cell r="B22203" t="str">
            <v>- struttura portante in acciaio zincato a caldo e verniciata con polveri epossidiche termoindurenti e scivolo lineare in materiale plastico.</v>
          </cell>
          <cell r="C22203" t="str">
            <v>cad</v>
          </cell>
          <cell r="D22203">
            <v>9353.9500000000007</v>
          </cell>
        </row>
        <row r="22204">
          <cell r="A22204" t="str">
            <v>1U.06.450.0170.f</v>
          </cell>
          <cell r="B22204" t="str">
            <v>- struttura portante in acciaio zincato a caldo e verniciata con polveri epossidiche termoindurenti e scivolo lineare in acciaio.</v>
          </cell>
          <cell r="C22204" t="str">
            <v>cad</v>
          </cell>
          <cell r="D22204">
            <v>9479.39</v>
          </cell>
        </row>
        <row r="22205">
          <cell r="A22205" t="str">
            <v>1U.06.450.0170.g</v>
          </cell>
          <cell r="B22205" t="str">
            <v>- struttura portante in acciaio zincato a caldo e verniciata con polveri epossidiche termoindurenti e scivolo a chiocciola/curvilineo in materiale plastico.</v>
          </cell>
          <cell r="C22205" t="str">
            <v>cad</v>
          </cell>
          <cell r="D22205">
            <v>10730.69</v>
          </cell>
        </row>
        <row r="22206">
          <cell r="A22206" t="str">
            <v>1U.06.450.0170.h</v>
          </cell>
          <cell r="B22206" t="str">
            <v>- struttura portante in acciaio zincato a caldo e verniciata con polveri epossidiche termoindurenti e scivolo a chiocciola/curvilineo in acciaio.</v>
          </cell>
          <cell r="C22206" t="str">
            <v>cad</v>
          </cell>
          <cell r="D22206">
            <v>12271.24</v>
          </cell>
        </row>
        <row r="22207">
          <cell r="A22207" t="str">
            <v>1U.06.450.0170.i</v>
          </cell>
          <cell r="B22207" t="str">
            <v>- struttura portante in alluminio/lega di alluminio verniciata con polveri epossidiche termoindurenti e scivolo lineare in materiale plastico.</v>
          </cell>
          <cell r="C22207" t="str">
            <v>cad</v>
          </cell>
          <cell r="D22207">
            <v>8592.2000000000007</v>
          </cell>
        </row>
        <row r="22208">
          <cell r="A22208" t="str">
            <v>1U.06.450.0170.l</v>
          </cell>
          <cell r="B22208" t="str">
            <v>- struttura portante in alluminio/lega di alluminio verniciata con polveri epossidiche termoindurenti e scivolo lineare in acciaio.</v>
          </cell>
          <cell r="C22208" t="str">
            <v>cad</v>
          </cell>
          <cell r="D22208">
            <v>9560.19</v>
          </cell>
        </row>
        <row r="22209">
          <cell r="A22209" t="str">
            <v>1U.06.450.0170.m</v>
          </cell>
          <cell r="B22209" t="str">
            <v>- struttura portante in alluminio/lega di alluminio verniciata con polveri epossidiche termoindurenti e scivolo a chiocciola/curvilineo in materiale plastico.</v>
          </cell>
          <cell r="C22209" t="str">
            <v>cad</v>
          </cell>
          <cell r="D22209">
            <v>15376.58</v>
          </cell>
        </row>
        <row r="22210">
          <cell r="A22210" t="str">
            <v>1U.06.450.0170.n</v>
          </cell>
          <cell r="B22210" t="str">
            <v>- struttura portante in alluminio/lega di alluminio verniciata con polveri epossidiche termoindurenti e scivolo a chiocciola/curvilineo in materiale plastico.</v>
          </cell>
          <cell r="C22210" t="str">
            <v>cad</v>
          </cell>
          <cell r="D22210">
            <v>16930.57</v>
          </cell>
        </row>
        <row r="22211">
          <cell r="A22211" t="str">
            <v>1U.06.450.0180</v>
          </cell>
          <cell r="B22211" t="str">
            <v>Fornitura, assemblaggio e posa in opera di gioco complesso a due torri/moduli - età di utilizzo minimo 6 anni</v>
          </cell>
          <cell r="C22211"/>
          <cell r="D22211"/>
        </row>
        <row r="22212">
          <cell r="A22212" t="str">
            <v>1U.06.450.0180.a</v>
          </cell>
          <cell r="B22212"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due scivoli lineari in materiale plastico o acciaio.</v>
          </cell>
          <cell r="C22212" t="str">
            <v>cad</v>
          </cell>
          <cell r="D22212">
            <v>9319.51</v>
          </cell>
        </row>
        <row r="22213">
          <cell r="A22213" t="str">
            <v>1U.06.450.0180.b</v>
          </cell>
          <cell r="B22213"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mobile/oscillante e due scivoli lineari in materiale plastico o acciaio.</v>
          </cell>
          <cell r="C22213" t="str">
            <v>cad</v>
          </cell>
          <cell r="D22213">
            <v>9838.07</v>
          </cell>
        </row>
        <row r="22214">
          <cell r="A22214" t="str">
            <v>1U.06.450.0180.c</v>
          </cell>
          <cell r="B22214"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uno scivolo a chiocciola/curvilineo e uno scivolo lineare in materiale plastico o acciaio.</v>
          </cell>
          <cell r="C22214" t="str">
            <v>cad</v>
          </cell>
          <cell r="D22214">
            <v>13209.71</v>
          </cell>
        </row>
        <row r="22215">
          <cell r="A22215" t="str">
            <v>1U.06.450.0180.d</v>
          </cell>
          <cell r="B22215"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mobile/oscillante uno scivolo a chiocciola/curvilineo e uno scivolo lineare in materiale plastico o acciaio.</v>
          </cell>
          <cell r="C22215" t="str">
            <v>cad</v>
          </cell>
          <cell r="D22215">
            <v>15893.12</v>
          </cell>
        </row>
        <row r="22216">
          <cell r="A22216" t="str">
            <v>1U.06.450.0180.e</v>
          </cell>
          <cell r="B22216" t="str">
            <v>- struttura portante in acciaio zincato a caldo o in alluminio/lega di alluminio, e verniciata con polveri epossidiche termoindurenti; con un ponte fisso e due scivoli lineari in materiale plastico o acciaio.</v>
          </cell>
          <cell r="C22216" t="str">
            <v>cad</v>
          </cell>
          <cell r="D22216">
            <v>16007.02</v>
          </cell>
        </row>
        <row r="22217">
          <cell r="A22217" t="str">
            <v>1U.06.450.0180.f</v>
          </cell>
          <cell r="B22217" t="str">
            <v>- struttura portante in acciaio zincato a caldo o in alluminio/lega di alluminio, e verniciata con polveri epossidiche termoindurenti; con un ponte mobile/oscillante e due scivoli lineari in materiale plastico o acciaio.</v>
          </cell>
          <cell r="C22217" t="str">
            <v>cad</v>
          </cell>
          <cell r="D22217">
            <v>17366.62</v>
          </cell>
        </row>
        <row r="22218">
          <cell r="A22218" t="str">
            <v>1U.06.450.0180.g</v>
          </cell>
          <cell r="B22218" t="str">
            <v>- struttura portante in acciaio zincato a caldo o in alluminio/lega di alluminio, e verniciata con polveri epossidiche termoindurenti; con un ponte fisso, uno scivolo a chiocciola/curvilineo e uno scivolo lineare in materiale plastico o acciaio.</v>
          </cell>
          <cell r="C22218" t="str">
            <v>cad</v>
          </cell>
          <cell r="D22218">
            <v>19474.59</v>
          </cell>
        </row>
        <row r="22219">
          <cell r="A22219" t="str">
            <v>1U.06.450.0180.h</v>
          </cell>
          <cell r="B22219" t="str">
            <v>- struttura portante in acciaio zincato a caldo o in alluminio/lega di alluminio, e verniciata con polveri epossidiche termoindurenti; con un ponte mobile/oscillante uno scivolo a chiocciola/curvilineo e uno scivolo lineare in materiale plastico o acciaio.</v>
          </cell>
          <cell r="C22219" t="str">
            <v>cad</v>
          </cell>
          <cell r="D22219">
            <v>21465.21</v>
          </cell>
        </row>
        <row r="22220">
          <cell r="A22220" t="str">
            <v>1U.06.450.0190</v>
          </cell>
          <cell r="B22220" t="str">
            <v>Fornitura, assemblaggio e posa in opera di gioco complesso a tre torri/moduli - età di utilizzo minimo 6 anni struttura conforme alla normativa UNI EN 1176 (da parte 1 a parte 7) e ai successivi aggiornamenti nonché ai riferimenti normativi in essa contenuti e per la quale sia stato emesso, da parte di Ente terzo, un certificato di collaudo.</v>
          </cell>
          <cell r="C22220"/>
          <cell r="D22220"/>
        </row>
        <row r="22221">
          <cell r="A22221" t="str">
            <v>1U.06.450.0190.a</v>
          </cell>
          <cell r="B22221"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fissi e due scivoli lineari in materiale plastico o acciaio.</v>
          </cell>
          <cell r="C22221" t="str">
            <v>cad</v>
          </cell>
          <cell r="D22221">
            <v>19267.849999999999</v>
          </cell>
        </row>
        <row r="22222">
          <cell r="A22222" t="str">
            <v>1U.06.450.0190.b</v>
          </cell>
          <cell r="B22222"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mobili/oscillanti e due scivoli lineari in materiale plastico o acciaio.</v>
          </cell>
          <cell r="C22222" t="str">
            <v>cad</v>
          </cell>
          <cell r="D22222">
            <v>23869.71</v>
          </cell>
        </row>
        <row r="22223">
          <cell r="A22223" t="str">
            <v>1U.06.450.0190.c</v>
          </cell>
          <cell r="B22223"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fissi, uno scivolo a chiocciola/curvilineo e uno scivolo lineare in materiale plastico o acciaio.</v>
          </cell>
          <cell r="C22223" t="str">
            <v>cad</v>
          </cell>
          <cell r="D22223">
            <v>25348.77</v>
          </cell>
        </row>
        <row r="22224">
          <cell r="A22224" t="str">
            <v>1U.06.450.0190.d</v>
          </cell>
          <cell r="B22224"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mobili/oscillanti, uno scivolo a chiocciola/curvilineo e uno scivolo lineare in materiale plastico o acciaio.</v>
          </cell>
          <cell r="C22224" t="str">
            <v>cad</v>
          </cell>
          <cell r="D22224">
            <v>27511.63</v>
          </cell>
        </row>
        <row r="22225">
          <cell r="A22225" t="str">
            <v>1U.06.450.0190.e</v>
          </cell>
          <cell r="B22225"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uno mobile/oscillante, due scivoli lineari in materiale plastico o acciaio.</v>
          </cell>
          <cell r="C22225" t="str">
            <v>cad</v>
          </cell>
          <cell r="D22225">
            <v>21837.05</v>
          </cell>
        </row>
        <row r="22226">
          <cell r="A22226" t="str">
            <v>1U.06.450.0190.f</v>
          </cell>
          <cell r="B22226" t="str">
            <v>- struttura portante in legno (pino, larice, robinia o quercia - classe 1, 2 e 3 della classificazione di resistenza naturale fornita dalla EN 350)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uno mobile/oscillante, uno scivolo a chiocciola/curvilineo e uno scivolo lineare in materiale plastico o acciaio.</v>
          </cell>
          <cell r="C22226" t="str">
            <v>cad</v>
          </cell>
          <cell r="D22226">
            <v>27511.63</v>
          </cell>
        </row>
        <row r="22227">
          <cell r="A22227" t="str">
            <v>1U.06.450.0190.g</v>
          </cell>
          <cell r="B22227" t="str">
            <v>- struttura portante in acciaio zincato a caldo o in alluminio/lega di alluminio, e verniciata con polveri epossidiche termoindurenti; con due ponti fissi o mobile/oscillante e due scivoli lineari in materiale plastico o acciaio.</v>
          </cell>
          <cell r="C22227" t="str">
            <v>cad</v>
          </cell>
          <cell r="D22227">
            <v>28944.75</v>
          </cell>
        </row>
        <row r="22228">
          <cell r="A22228" t="str">
            <v>1U.06.450.0190.h</v>
          </cell>
          <cell r="B22228" t="str">
            <v>- struttura portante in acciaio zincato a caldo o in alluminio/lega di alluminio, e verniciata con polveri epossidiche termoindurenti; con due ponti fissi o mobile/oscillante, uno scivolo a chiocciola/curvilineo e uno scivolo lineare in materiale plastico o acciaio.</v>
          </cell>
          <cell r="C22228" t="str">
            <v>cad</v>
          </cell>
          <cell r="D22228">
            <v>32715.08</v>
          </cell>
        </row>
        <row r="22229">
          <cell r="A22229" t="str">
            <v>1U.06.450.0190.i</v>
          </cell>
          <cell r="B22229" t="str">
            <v>- struttura portante in acciaio zincato a caldo o in alluminio/lega di alluminio, e verniciata con polveri epossidiche termoindurenti; con un ponte fisso e uno mobile/oscillante, uno scivolo a chiocciola/curvilineo e uno scivolo lineare in materiale plastico o acciaio.</v>
          </cell>
          <cell r="C22229" t="str">
            <v>cad</v>
          </cell>
          <cell r="D22229">
            <v>36931.269999999997</v>
          </cell>
        </row>
        <row r="22230">
          <cell r="A22230" t="str">
            <v>1U.06.450.0210</v>
          </cell>
          <cell r="B22230" t="str">
            <v>Fornitura, assemblaggio e posa in opera di struttura per giochi motori per bambini di oltre due anni; conforme alla normativa UNI EN 1176 (da parte 1 a parte 7) e ai successivi aggiornamenti nonché ai riferimenti normativi in essa contenuti e per la quale sia stato emesso, da parte di Ente terzo, un certificato di collaudo.</v>
          </cell>
          <cell r="C22230"/>
          <cell r="D22230"/>
        </row>
        <row r="22231">
          <cell r="A22231" t="str">
            <v>1U.06.450.0210.a</v>
          </cell>
          <cell r="B22231" t="str">
            <v>- struttura ski climber composta da tre pali montanti altezza 5,70 m, con tetto tematico, legati tra loro da tre pannelli colorati, tre tubi in acciaio galvanizzato altezza 4 m</v>
          </cell>
          <cell r="C22231" t="str">
            <v>cad</v>
          </cell>
          <cell r="D22231">
            <v>7317.26</v>
          </cell>
        </row>
        <row r="22232">
          <cell r="A22232" t="str">
            <v>1U.06.450.0210.b</v>
          </cell>
          <cell r="B22232" t="str">
            <v>- parete da arrampicata composta da quattro pali montanti altezza 4,00 m, legati tra loro da un tubolare in acciaio galvanizzato, tre pareti ondulate con gli spazi sagomati per l'arrampicata</v>
          </cell>
          <cell r="C22232" t="str">
            <v>cad</v>
          </cell>
          <cell r="D22232">
            <v>5714.68</v>
          </cell>
        </row>
        <row r="22233">
          <cell r="A22233" t="str">
            <v>1U.06.450.0210.c</v>
          </cell>
          <cell r="B22233" t="str">
            <v>- teleferica da trenta metri costituita da: struttura di partenza e arrivo costituite da quattro pali ciascuna; fune in acciaio inossidabile con sezione 10 mm, completa di terminali con molloni smorzacolpi; carrello in lamiera di acciaio inox; sedile di sicurezza rivestito in gomma</v>
          </cell>
          <cell r="C22233" t="str">
            <v>cad</v>
          </cell>
          <cell r="D22233">
            <v>8878.5499999999993</v>
          </cell>
        </row>
        <row r="22234">
          <cell r="A22234" t="str">
            <v>1U.06.450.0220</v>
          </cell>
          <cell r="B22234" t="str">
            <v>Fornitura, assemblaggio e posa in opera di struttura sportiva polivalente per il gioco del calcio e del basket; dimensioni: 24 x 16 m; in opera.</v>
          </cell>
          <cell r="C22234"/>
          <cell r="D22234"/>
        </row>
        <row r="22235">
          <cell r="A22235" t="str">
            <v>1U.06.450.0220.a</v>
          </cell>
          <cell r="B22235" t="str">
            <v>- struttura completamente chiusa composta da:</v>
          </cell>
          <cell r="C22235" t="str">
            <v>cad</v>
          </cell>
          <cell r="D22235">
            <v>26665.22</v>
          </cell>
        </row>
        <row r="22236">
          <cell r="A22236" t="str">
            <v>1U.06.450.0220.b</v>
          </cell>
          <cell r="B22236" t="str">
            <v>- struttura parzialmente aperta composta da:</v>
          </cell>
          <cell r="C22236" t="str">
            <v>cad</v>
          </cell>
          <cell r="D22236">
            <v>21933.26</v>
          </cell>
        </row>
        <row r="22237">
          <cell r="A22237" t="str">
            <v>1U.06.450.0230</v>
          </cell>
          <cell r="B22237" t="str">
            <v>Fornitura, assemblaggio e posa in opera di struttura per campo da gioco per il calcetto, la pallavolo ed il basket; dimensioni 25 x 16 m; in opera.</v>
          </cell>
          <cell r="C22237"/>
          <cell r="D22237"/>
        </row>
        <row r="22238">
          <cell r="A22238" t="str">
            <v>1U.06.450.0230.a</v>
          </cell>
          <cell r="B22238" t="str">
            <v>- struttura completamente chiusa composta da:</v>
          </cell>
          <cell r="C22238" t="str">
            <v>cad</v>
          </cell>
          <cell r="D22238">
            <v>31000.41</v>
          </cell>
        </row>
        <row r="22239">
          <cell r="A22239" t="str">
            <v>1U.06.450.0230.b</v>
          </cell>
          <cell r="B22239" t="str">
            <v>- struttura parzialmente aperta composta da:</v>
          </cell>
          <cell r="C22239" t="str">
            <v>cad</v>
          </cell>
          <cell r="D22239">
            <v>25665.57</v>
          </cell>
        </row>
        <row r="22240">
          <cell r="A22240" t="str">
            <v>1U.06.450.0235</v>
          </cell>
          <cell r="B22240" t="str">
            <v>Fornitura, assemblaggio e posa in opera di impianto di volley da esterno composto dai seguenti elementi:</v>
          </cell>
          <cell r="C22240"/>
          <cell r="D22240"/>
        </row>
        <row r="22241">
          <cell r="A22241" t="str">
            <v>1U.06.450.0235.a</v>
          </cell>
          <cell r="B22241" t="str">
            <v>- struttura</v>
          </cell>
          <cell r="C22241" t="str">
            <v>cad</v>
          </cell>
          <cell r="D22241">
            <v>364.16</v>
          </cell>
        </row>
        <row r="22242">
          <cell r="A22242" t="str">
            <v>1U.06.450.0235.b</v>
          </cell>
          <cell r="B22242" t="str">
            <v>- rete</v>
          </cell>
          <cell r="C22242" t="str">
            <v>m²</v>
          </cell>
          <cell r="D22242">
            <v>10.37</v>
          </cell>
        </row>
        <row r="22243">
          <cell r="A22243" t="str">
            <v>1U.06.450.0235.c</v>
          </cell>
          <cell r="B22243" t="str">
            <v>- nastro segnacampo</v>
          </cell>
          <cell r="C22243" t="str">
            <v>m</v>
          </cell>
          <cell r="D22243">
            <v>1.72</v>
          </cell>
        </row>
        <row r="22244">
          <cell r="A22244" t="str">
            <v>1U.06.450.0240</v>
          </cell>
          <cell r="B22244" t="str">
            <v>Fornitura, assemblaggio e posa in opera di elementi per pista da skate, in opera; costituiti da struttura metallica ricoperta con foglio in vetroresina (pista) spessore 7 ÷ 9 mm, con strato superficiale in sabbia quarzosa spessore 2 mm. Tra la struttura portante e la pista sono inseriti dei fogli in feltro per attutire il rumore. Il fissaggio al pavimento è realizzato mediante una struttura tubolare in acciaio zincato a caldo, con zincatura da 100 micron e spess.30 x 30 mm. Conforme alla normativa UNI EN 14974:2019.</v>
          </cell>
          <cell r="C22244"/>
          <cell r="D22244"/>
        </row>
        <row r="22245">
          <cell r="A22245" t="str">
            <v>1U.06.450.0240.a</v>
          </cell>
          <cell r="B22245" t="str">
            <v>- mini rampa chiusa altezza 1,5 m, dimensioni 9,2 x 3,6 m</v>
          </cell>
          <cell r="C22245" t="str">
            <v>cad</v>
          </cell>
          <cell r="D22245">
            <v>20126.560000000001</v>
          </cell>
        </row>
        <row r="22246">
          <cell r="A22246" t="str">
            <v>1U.06.450.0240.b</v>
          </cell>
          <cell r="B22246" t="str">
            <v>- rampa verticale chiusa, altezza 3,3 m, dimensioni: 12,4 x 5 m</v>
          </cell>
          <cell r="C22246" t="str">
            <v>cad</v>
          </cell>
          <cell r="D22246">
            <v>41318.39</v>
          </cell>
        </row>
        <row r="22247">
          <cell r="A22247" t="str">
            <v>1U.06.450.0240.c</v>
          </cell>
          <cell r="B22247" t="str">
            <v>- funbox altezza 0,9 m, compreso scivolo e corrimano, dim: 6,5 x 8,5</v>
          </cell>
          <cell r="C22247" t="str">
            <v>cad</v>
          </cell>
          <cell r="D22247">
            <v>17510.96</v>
          </cell>
        </row>
        <row r="22248">
          <cell r="A22248" t="str">
            <v>1U.06.450.0240.d</v>
          </cell>
          <cell r="B22248" t="str">
            <v>- quarterpipe a due livelli, altezze 0,8 e 1,2 m; dim: 3,04 x 3,60 m</v>
          </cell>
          <cell r="C22248" t="str">
            <v>cad</v>
          </cell>
          <cell r="D22248">
            <v>12816.66</v>
          </cell>
        </row>
        <row r="22249">
          <cell r="A22249" t="str">
            <v>1U.06.450.0240.e</v>
          </cell>
          <cell r="B22249" t="str">
            <v>- quarterpipe, altezza 1,2 m; dimensioni: 3,22 x 2,00 m</v>
          </cell>
          <cell r="C22249" t="str">
            <v>cad</v>
          </cell>
          <cell r="D22249">
            <v>7218.9</v>
          </cell>
        </row>
        <row r="22250">
          <cell r="A22250" t="str">
            <v>1U.06.450.0240.f</v>
          </cell>
          <cell r="B22250" t="str">
            <v>- quarterpipe, altezza 1,8 m; dimensioni: 3,50 x 3,60 m</v>
          </cell>
          <cell r="C22250" t="str">
            <v>cad</v>
          </cell>
          <cell r="D22250">
            <v>13502.01</v>
          </cell>
        </row>
        <row r="22251">
          <cell r="A22251" t="str">
            <v>1U.06.450.0240.g</v>
          </cell>
          <cell r="B22251" t="str">
            <v>- piramide, altezza 0,95; dimensioni: 5,00 x 5,00 m</v>
          </cell>
          <cell r="C22251" t="str">
            <v>cad</v>
          </cell>
          <cell r="D22251">
            <v>15723.36</v>
          </cell>
        </row>
        <row r="22252">
          <cell r="A22252" t="str">
            <v>1U.06.450.0240.h</v>
          </cell>
          <cell r="B22252" t="str">
            <v>- 1/2 funbox altezza 0,9 m, compreso rail e curb, dim: 6,00 x 2,00 m</v>
          </cell>
          <cell r="C22252" t="str">
            <v>cad</v>
          </cell>
          <cell r="D22252">
            <v>11648.56</v>
          </cell>
        </row>
        <row r="22253">
          <cell r="A22253" t="str">
            <v>1U.06.450.0240.i</v>
          </cell>
          <cell r="B22253" t="str">
            <v>- 3/4 funbox altezza 0,9 m, compreso rail e curb, dim: 6,00 x 3,85 m</v>
          </cell>
          <cell r="C22253" t="str">
            <v>cad</v>
          </cell>
          <cell r="D22253">
            <v>15839.3</v>
          </cell>
        </row>
        <row r="22254">
          <cell r="A22254" t="str">
            <v>1U.06.450.0240.j</v>
          </cell>
          <cell r="B22254" t="str">
            <v>- jump-ramp altezza 0,80 m, dimensioni: 1,75 x 2,00 m</v>
          </cell>
          <cell r="C22254" t="str">
            <v>cad</v>
          </cell>
          <cell r="D22254">
            <v>2464.19</v>
          </cell>
        </row>
        <row r="22255">
          <cell r="A22255" t="str">
            <v>1U.06.450.0240.k</v>
          </cell>
          <cell r="B22255" t="str">
            <v>- spine altezza 0,90 m, dimensioni: 3,25 x 1,60 m</v>
          </cell>
          <cell r="C22255" t="str">
            <v>cad</v>
          </cell>
          <cell r="D22255">
            <v>7985.27</v>
          </cell>
        </row>
        <row r="22256">
          <cell r="A22256" t="str">
            <v>1U.06.450.0240.l</v>
          </cell>
          <cell r="B22256" t="str">
            <v>- slide lunghezza 6,00 m, dimensioni: diametro 0,05m, altezza 0,40 m</v>
          </cell>
          <cell r="C22256" t="str">
            <v>cad</v>
          </cell>
          <cell r="D22256">
            <v>1297.29</v>
          </cell>
        </row>
        <row r="22257">
          <cell r="A22257" t="str">
            <v>1U.06.450.0240.m</v>
          </cell>
          <cell r="B22257" t="str">
            <v>- mini rampa chiusa altezza da 0,99 a 1,80 m, dimensioni da 3,75 a 6,00 m; materiale legno- plastica</v>
          </cell>
          <cell r="C22257" t="str">
            <v>cad</v>
          </cell>
          <cell r="D22257">
            <v>33453.629999999997</v>
          </cell>
        </row>
        <row r="22258">
          <cell r="A22258" t="str">
            <v>1U.06.450.0240.n</v>
          </cell>
          <cell r="B22258" t="str">
            <v>- mini rampa chiusa altezza da 1,25 a 1,60 m, dimensioni da 3,75 a 5,00 m; materiale cemento</v>
          </cell>
          <cell r="C22258" t="str">
            <v>cad</v>
          </cell>
          <cell r="D22258">
            <v>45087.92</v>
          </cell>
        </row>
        <row r="22259">
          <cell r="A22259" t="str">
            <v>1U.06.450.0240.o</v>
          </cell>
          <cell r="B22259" t="str">
            <v>- rampa di partenza dritta tipo bank oppure curva tipo quarter da 0,99 a 1,60 m, dimensioni da 2,50 a 3,75 x 3,75 x 3,85 m; materiale in legno plastica</v>
          </cell>
          <cell r="C22259" t="str">
            <v>cad</v>
          </cell>
          <cell r="D22259">
            <v>10629.54</v>
          </cell>
        </row>
        <row r="22260">
          <cell r="A22260" t="str">
            <v>1U.06.450.0240.p</v>
          </cell>
          <cell r="B22260" t="str">
            <v>- rampa di partenza dritta tipo bank oppure curva tipo quarter da 0,99 a 1,60 m, dimensioni da 2,50 a 3,75 x 3,75 x 3,85 m; materiale in cemento</v>
          </cell>
          <cell r="C22260" t="str">
            <v>cad</v>
          </cell>
          <cell r="D22260">
            <v>11923.4</v>
          </cell>
        </row>
        <row r="22261">
          <cell r="A22261" t="str">
            <v>1U.06.450.0240.q</v>
          </cell>
          <cell r="B22261" t="str">
            <v>- funbox tipo piramide da 53/97 cm x 520 x 590 cm, in legno plastica</v>
          </cell>
          <cell r="C22261" t="str">
            <v>cad</v>
          </cell>
          <cell r="D22261">
            <v>16608.16</v>
          </cell>
        </row>
        <row r="22262">
          <cell r="A22262" t="str">
            <v>1U.06.450.0240.r</v>
          </cell>
          <cell r="B22262" t="str">
            <v>- funbox tipo piramide da 53/97 cm x 520 x 590 cm, in cemento</v>
          </cell>
          <cell r="C22262" t="str">
            <v>cad</v>
          </cell>
          <cell r="D22262">
            <v>20812.349999999999</v>
          </cell>
        </row>
        <row r="22263">
          <cell r="A22263" t="str">
            <v>1U.06.450.0240.s</v>
          </cell>
          <cell r="B22263" t="str">
            <v>- funbox tipo piramide con ledge e rail da 53/99 cm x 650 x 660 cm, in legno-plastica</v>
          </cell>
          <cell r="C22263" t="str">
            <v>cad</v>
          </cell>
          <cell r="D22263">
            <v>22903.4</v>
          </cell>
        </row>
        <row r="22264">
          <cell r="A22264" t="str">
            <v>1U.06.450.0240.t</v>
          </cell>
          <cell r="B22264" t="str">
            <v>- funbox tipo piramide con ledge e rail da 53/99 cm x 650 x 660 cm, in cemento</v>
          </cell>
          <cell r="C22264" t="str">
            <v>cad</v>
          </cell>
          <cell r="D22264">
            <v>24688.79</v>
          </cell>
        </row>
        <row r="22265">
          <cell r="A22265" t="str">
            <v>1U.06.450.0240.u</v>
          </cell>
          <cell r="B22265" t="str">
            <v>- funbox tipo curb cut da 53/99 cm x 375 x 590 cm, in legno-plastica</v>
          </cell>
          <cell r="C22265" t="str">
            <v>cad</v>
          </cell>
          <cell r="D22265">
            <v>12548.4</v>
          </cell>
        </row>
        <row r="22266">
          <cell r="A22266" t="str">
            <v>1U.06.450.0240.v</v>
          </cell>
          <cell r="B22266" t="str">
            <v>- funbox tipo curb cut da 53/99 cm x 375 x 590 cm, in cemento</v>
          </cell>
          <cell r="C22266" t="str">
            <v>cad</v>
          </cell>
          <cell r="D22266">
            <v>14489.9</v>
          </cell>
        </row>
        <row r="22267">
          <cell r="A22267" t="str">
            <v>1U.06.450.0250</v>
          </cell>
          <cell r="B22267" t="str">
            <v>Fornitura, assemblaggio e posa in opera di tavolo da gioco sabbia, con vasca con coperchio h 43, costituito da:</v>
          </cell>
          <cell r="C22267" t="str">
            <v>cad</v>
          </cell>
          <cell r="D22267">
            <v>639</v>
          </cell>
        </row>
        <row r="22268">
          <cell r="A22268" t="str">
            <v>1U.06.450.0260</v>
          </cell>
          <cell r="B22268" t="str">
            <v>Fornitura, assemblaggio e posa in opera di capanna con pedana costruita interamente in legno di pino svedese impregnato a pressione con sali di rame, e ulteriormente trattato con vernici pigmentate a base acrilica, al fine di proteggere il legno anche dalle degradazioni chimico-fisiche esercitate dai raggi ultravioletti (azione fotolitica sulla lignina, causa principale dell'ingrigimento del legno esposto alle intemperie).</v>
          </cell>
          <cell r="C22268" t="str">
            <v>cad</v>
          </cell>
          <cell r="D22268">
            <v>1225.48</v>
          </cell>
        </row>
        <row r="22269">
          <cell r="A22269" t="str">
            <v>1U.06.450.0270</v>
          </cell>
          <cell r="B22269" t="str">
            <v>Fornitura, assemblaggio e posa in opera di casetta gioco acqua costruita interamente in legno di pino svedese impregnato a pressione con sali di rame(come da norme DIN 68800) e ulteriormente trattato con vernici pigmentate acriliche, al fine di proteggere il legno dalle degradazioni chimico-fisiche esercitate dai raggi ultravioletti (azione fotolitica sulla lignina, causa principale dell'ingrigimento del legno esposto alle intemperie).</v>
          </cell>
          <cell r="C22269" t="str">
            <v>cad</v>
          </cell>
          <cell r="D22269">
            <v>5749.61</v>
          </cell>
        </row>
        <row r="22270">
          <cell r="A22270" t="str">
            <v>1U.06.450.0280</v>
          </cell>
          <cell r="B22270" t="str">
            <v>Fornitura, assemblaggio e posa in opera di struttura gioco in acciaio inox in opera, composta da:</v>
          </cell>
          <cell r="C22270" t="str">
            <v>cad</v>
          </cell>
          <cell r="D22270">
            <v>21883.29</v>
          </cell>
        </row>
        <row r="22271">
          <cell r="A22271" t="str">
            <v>1U.06.450.0290</v>
          </cell>
          <cell r="B22271" t="str">
            <v>Fornitura, assemblaggio e posa in opera di impianto completo per il gioco del basket, costituito da due strutture monotubolari in acciaio zincato a caldo con sbalzo massimo di 2,20 m da inserire in bussola a pavimento compresa, complete di tabelloni in resina poliammidica, telai canestri e retine. Impianto conforme alla normativa UNI EN 15312:2010, da inserire in aree a verde. Compresi accessori per fissaggio secondo la scheda tecnica del produttore e assistenza muraria, con la sola esclusione delle opere di scavo e plinti in cemento.</v>
          </cell>
          <cell r="C22271" t="str">
            <v>cad</v>
          </cell>
          <cell r="D22271">
            <v>1610.65</v>
          </cell>
        </row>
        <row r="22272">
          <cell r="A22272" t="str">
            <v>1U.06.450.0300</v>
          </cell>
          <cell r="B22272" t="str">
            <v>Fornitura, assemblaggio e posa in opera di monopalo da basket multiplo in acciaio in opera, con sistema di recupero palle con 3 uscite casuali, costituito da pali in tubature in acciaio ø 90 cm, altezza complesiva 2,50 m.</v>
          </cell>
          <cell r="C22272" t="str">
            <v>cad</v>
          </cell>
          <cell r="D22272">
            <v>1020.49</v>
          </cell>
        </row>
        <row r="22273">
          <cell r="A22273" t="str">
            <v>1U.06.450.0320</v>
          </cell>
          <cell r="B22273" t="str">
            <v>Fornitura, assemblaggio e posa in opera di sabbiera completa di pannelli di copertura scorrevoli, interamente realizzata in legno lamellare di pino e/o massello, impregnato a pressione con sali di rame, ulteriormente trattato con vernici pigmentate per la protezione del legno dai raggi UVA.</v>
          </cell>
          <cell r="C22273"/>
          <cell r="D22273"/>
        </row>
        <row r="22274">
          <cell r="A22274" t="str">
            <v>1U.06.450.0320.a</v>
          </cell>
          <cell r="B22274" t="str">
            <v>- 3,00 x 1,50</v>
          </cell>
          <cell r="C22274" t="str">
            <v>cad</v>
          </cell>
          <cell r="D22274">
            <v>1773.95</v>
          </cell>
        </row>
        <row r="22275">
          <cell r="A22275" t="str">
            <v>1U.06.450.0320.b</v>
          </cell>
          <cell r="B22275" t="str">
            <v>- 4,00 x 2,00</v>
          </cell>
          <cell r="C22275" t="str">
            <v>cad</v>
          </cell>
          <cell r="D22275">
            <v>1968.34</v>
          </cell>
        </row>
        <row r="22276">
          <cell r="A22276" t="str">
            <v>1U.06.450.0320.c</v>
          </cell>
          <cell r="B22276" t="str">
            <v>- 8,00 x 2,00</v>
          </cell>
          <cell r="C22276" t="str">
            <v>cad</v>
          </cell>
          <cell r="D22276">
            <v>3327.94</v>
          </cell>
        </row>
        <row r="22277">
          <cell r="A22277" t="str">
            <v>1U.06.450.0330</v>
          </cell>
          <cell r="B22277" t="str">
            <v>Fornitura e posa di tavolo da ping-pong in calcestruzzo. Il piano da gioco, resistente e bordato da profili smussati mm 50 x 10 in alluminio, è costruito in calcestruzzo vibrato, opportunamente armato e levigato, di colore verde e trattamento della superficie con resina sintetica. La linea di metà campo è contrassegnata da un profilo in alluminio largo mm 10 e sarà completo di rete in alluminio. Il tavolo da ping-pong è resistente agli agenti atmosferici ed al gelo. Il tavolo è rispondente alla norma UNI EN 15312. Dimensioni regolamentari della Federazione internazionale di tennis da tavolo (ITTF) 152,50x274x76 cm. Peso indicativo Kg 750-800.</v>
          </cell>
          <cell r="C22277" t="str">
            <v>cad</v>
          </cell>
          <cell r="D22277">
            <v>2857.26</v>
          </cell>
        </row>
        <row r="22278">
          <cell r="A22278" t="str">
            <v>1U.06.450.0350</v>
          </cell>
          <cell r="B22278" t="str">
            <v>Fornitura assemblaggio e posa in opera di porta da calcio regolamentare, composta da:</v>
          </cell>
          <cell r="C22278"/>
          <cell r="D22278"/>
        </row>
        <row r="22279">
          <cell r="A22279" t="str">
            <v>1U.06.450.0350.a</v>
          </cell>
          <cell r="B22279" t="str">
            <v>- struttura in profilato di alluminio</v>
          </cell>
          <cell r="C22279" t="str">
            <v>cad</v>
          </cell>
          <cell r="D22279">
            <v>734.49</v>
          </cell>
        </row>
        <row r="22280">
          <cell r="A22280" t="str">
            <v>1U.06.450.0350.b</v>
          </cell>
          <cell r="B22280" t="str">
            <v>- rete in polietilene</v>
          </cell>
          <cell r="C22280" t="str">
            <v>cad</v>
          </cell>
          <cell r="D22280">
            <v>114.44</v>
          </cell>
        </row>
        <row r="22281">
          <cell r="A22281" t="str">
            <v>1U.06.450.0350.c</v>
          </cell>
          <cell r="B22281" t="str">
            <v>- ribaltina alza rete</v>
          </cell>
          <cell r="C22281" t="str">
            <v>cad</v>
          </cell>
          <cell r="D22281">
            <v>168.89</v>
          </cell>
        </row>
        <row r="22282">
          <cell r="A22282" t="str">
            <v>1U.06.450.0370</v>
          </cell>
          <cell r="B22282" t="str">
            <v>Fornitura assemblaggio e posa in opera di porta da calcetto fissa, composta da:</v>
          </cell>
          <cell r="C22282"/>
          <cell r="D22282"/>
        </row>
        <row r="22283">
          <cell r="A22283" t="str">
            <v>1U.06.450.0370.a</v>
          </cell>
          <cell r="B22283" t="str">
            <v>- struttura in acciaio</v>
          </cell>
          <cell r="C22283" t="str">
            <v>cad</v>
          </cell>
          <cell r="D22283">
            <v>272.49</v>
          </cell>
        </row>
        <row r="22284">
          <cell r="A22284" t="str">
            <v>1U.06.450.0370.b</v>
          </cell>
          <cell r="B22284" t="str">
            <v>- rete in nylon poliammide</v>
          </cell>
          <cell r="C22284" t="str">
            <v>cad</v>
          </cell>
          <cell r="D22284">
            <v>42.96</v>
          </cell>
        </row>
        <row r="22285">
          <cell r="A22285" t="str">
            <v>1U.06.450.0370.c</v>
          </cell>
          <cell r="B22285" t="str">
            <v>- coppia di bussole da interrare complete di accessori e tappi</v>
          </cell>
          <cell r="C22285" t="str">
            <v>cad</v>
          </cell>
          <cell r="D22285">
            <v>63.03</v>
          </cell>
        </row>
        <row r="22286">
          <cell r="A22286" t="str">
            <v>1U.06.450.0400</v>
          </cell>
          <cell r="B22286" t="str">
            <v>Fornitura e posa in opera rete di protezione uscita palloni, usate per sopraelevare le recinzioni metaliche, in polietilene ad alta intensità stabilizzata contro i raggi ultravioletti idrorepellente, trattate per resistere all'esterno, con maglia quadrata da mm. 100 x 100 e spessore da mm. 3, con bordatura di rinforzo lungo tutto il perimetro con una treccia da mm 6 cucita alla rete, grammatura ≥ 60 gr al mq con carico di rottura ≥ 480 Kg. Sono compresi tutti gli accessori, l'assistenza muraria, i piani di lavoro e quant'altro occorrente per dare l'opera compiuta a regola d'arte:</v>
          </cell>
          <cell r="C22286"/>
          <cell r="D22286"/>
        </row>
        <row r="22287">
          <cell r="A22287" t="str">
            <v>1U.06.450.0400.a</v>
          </cell>
          <cell r="B22287" t="str">
            <v>- per altezze di posa fino a 4,00 metri dal piano di campagna</v>
          </cell>
          <cell r="C22287" t="str">
            <v>m²</v>
          </cell>
          <cell r="D22287">
            <v>7.06</v>
          </cell>
        </row>
        <row r="22288">
          <cell r="A22288" t="str">
            <v>1U.06.450.0400.b</v>
          </cell>
          <cell r="B22288" t="str">
            <v>- per altezze di posa oltre 4,00 metri dal piano di campagna</v>
          </cell>
          <cell r="C22288" t="str">
            <v>m²</v>
          </cell>
          <cell r="D22288">
            <v>7.95</v>
          </cell>
        </row>
        <row r="22289">
          <cell r="A22289" t="str">
            <v>1U.06.450.0500</v>
          </cell>
          <cell r="B22289" t="str">
            <v>Fornitura e posa in opera di pali in acciaio zincato completi di tappo in resina, esclusa la formazione dello scavo e del plinto di fondazione, misurazione fuori terra del palo:</v>
          </cell>
          <cell r="C22289"/>
          <cell r="D22289"/>
        </row>
        <row r="22290">
          <cell r="A22290" t="str">
            <v>1U.06.450.0500.a</v>
          </cell>
          <cell r="B22290" t="str">
            <v>- palo antirotazione diametro 48 mm</v>
          </cell>
          <cell r="C22290" t="str">
            <v>m</v>
          </cell>
          <cell r="D22290">
            <v>12.05</v>
          </cell>
        </row>
        <row r="22291">
          <cell r="A22291" t="str">
            <v>1U.06.450.0500.b</v>
          </cell>
          <cell r="B22291" t="str">
            <v>- palo antirotazione diametro 60 mm</v>
          </cell>
          <cell r="C22291" t="str">
            <v>m</v>
          </cell>
          <cell r="D22291">
            <v>12.83</v>
          </cell>
        </row>
        <row r="22292">
          <cell r="A22292" t="str">
            <v>1U.06.450.0500.c</v>
          </cell>
          <cell r="B22292" t="str">
            <v>- palo liscio diametro 90 mm</v>
          </cell>
          <cell r="C22292" t="str">
            <v>m</v>
          </cell>
          <cell r="D22292">
            <v>17.71</v>
          </cell>
        </row>
        <row r="22293">
          <cell r="A22293" t="str">
            <v>1U.06.470</v>
          </cell>
          <cell r="B22293" t="str">
            <v>ACCESSORI DI RICAMBIO PER GIOCHI</v>
          </cell>
          <cell r="C22293"/>
          <cell r="D22293"/>
        </row>
        <row r="22294">
          <cell r="A22294" t="str">
            <v>1U.06.470.0000</v>
          </cell>
          <cell r="B22294" t="str">
            <v>NOTE DI CONSULTAZIONE: I prezzi indicati si intendono per la sostituzione degli accessori di ricambio, comprensivi di fornitura, trasporto, smontaggio dell'elemento da sostituire con trasporto a discarica e smaltimento, montaggio del nuovo pezzo.</v>
          </cell>
          <cell r="C22294"/>
          <cell r="D22294"/>
        </row>
        <row r="22295">
          <cell r="A22295" t="str">
            <v>1U.06.470.0010</v>
          </cell>
          <cell r="B22295" t="str">
            <v>Elementi per gioco complesso a una/due/tre torri/moduli - età di utilizzo minimo 6 mesi:</v>
          </cell>
          <cell r="C22295"/>
          <cell r="D22295"/>
        </row>
        <row r="22296">
          <cell r="A22296" t="str">
            <v>1U.06.470.0010.a</v>
          </cell>
          <cell r="B22296" t="str">
            <v>- montante in legno</v>
          </cell>
          <cell r="C22296" t="str">
            <v>cad</v>
          </cell>
          <cell r="D22296">
            <v>345.32</v>
          </cell>
        </row>
        <row r="22297">
          <cell r="A22297" t="str">
            <v>1U.06.470.0010.b</v>
          </cell>
          <cell r="B22297" t="str">
            <v>- montante in acciaio/alluminio</v>
          </cell>
          <cell r="C22297" t="str">
            <v>cad</v>
          </cell>
          <cell r="D22297">
            <v>500.59</v>
          </cell>
        </row>
        <row r="22298">
          <cell r="A22298" t="str">
            <v>1U.06.470.0010.c</v>
          </cell>
          <cell r="B22298" t="str">
            <v>- pianale/pavimento in legno</v>
          </cell>
          <cell r="C22298" t="str">
            <v>cad</v>
          </cell>
          <cell r="D22298">
            <v>546.04999999999995</v>
          </cell>
        </row>
        <row r="22299">
          <cell r="A22299" t="str">
            <v>1U.06.470.0010.d</v>
          </cell>
          <cell r="B22299" t="str">
            <v>- pianale/pavimento in acciaio/alluminio</v>
          </cell>
          <cell r="C22299" t="str">
            <v>cad</v>
          </cell>
          <cell r="D22299">
            <v>1156.44</v>
          </cell>
        </row>
        <row r="22300">
          <cell r="A22300" t="str">
            <v>1U.06.470.0010.e</v>
          </cell>
          <cell r="B22300" t="str">
            <v>- parapetto struttura in legno</v>
          </cell>
          <cell r="C22300" t="str">
            <v>cad</v>
          </cell>
          <cell r="D22300">
            <v>385.45</v>
          </cell>
        </row>
        <row r="22301">
          <cell r="A22301" t="str">
            <v>1U.06.470.0010.f</v>
          </cell>
          <cell r="B22301" t="str">
            <v>- parapetto struttura in acciaio/alluminio</v>
          </cell>
          <cell r="C22301" t="str">
            <v>cad</v>
          </cell>
          <cell r="D22301">
            <v>437.46</v>
          </cell>
        </row>
        <row r="22302">
          <cell r="A22302" t="str">
            <v>1U.06.470.0010.g</v>
          </cell>
          <cell r="B22302" t="str">
            <v>- pannello di protezione senza gioco</v>
          </cell>
          <cell r="C22302" t="str">
            <v>cad</v>
          </cell>
          <cell r="D22302">
            <v>405.34</v>
          </cell>
        </row>
        <row r="22303">
          <cell r="A22303" t="str">
            <v>1U.06.470.0010.h</v>
          </cell>
          <cell r="B22303" t="str">
            <v>- pannello di protezione con gioco</v>
          </cell>
          <cell r="C22303" t="str">
            <v>cad</v>
          </cell>
          <cell r="D22303">
            <v>752.14</v>
          </cell>
        </row>
        <row r="22304">
          <cell r="A22304" t="str">
            <v>1U.06.470.0010.i</v>
          </cell>
          <cell r="B22304" t="str">
            <v>- scala a gradini/ a pedane, struttura in legno</v>
          </cell>
          <cell r="C22304" t="str">
            <v>cad</v>
          </cell>
          <cell r="D22304">
            <v>923.46</v>
          </cell>
        </row>
        <row r="22305">
          <cell r="A22305" t="str">
            <v>1U.06.470.0010.l</v>
          </cell>
          <cell r="B22305" t="str">
            <v>- scala a gradini/ a pedane, struttura in acciaio/alluminio</v>
          </cell>
          <cell r="C22305" t="str">
            <v>cad</v>
          </cell>
          <cell r="D22305">
            <v>2300.31</v>
          </cell>
        </row>
        <row r="22306">
          <cell r="A22306" t="str">
            <v>1U.06.470.0010.m</v>
          </cell>
          <cell r="B22306" t="str">
            <v>- scivolo lineare in materiale plastico</v>
          </cell>
          <cell r="C22306" t="str">
            <v>cad</v>
          </cell>
          <cell r="D22306">
            <v>1026.3399999999999</v>
          </cell>
        </row>
        <row r="22307">
          <cell r="A22307" t="str">
            <v>1U.06.470.0010.n</v>
          </cell>
          <cell r="B22307" t="str">
            <v>- scivolo lineare in acciaio</v>
          </cell>
          <cell r="C22307" t="str">
            <v>cad</v>
          </cell>
          <cell r="D22307">
            <v>1400.43</v>
          </cell>
        </row>
        <row r="22308">
          <cell r="A22308" t="str">
            <v>1U.06.470.0010.o</v>
          </cell>
          <cell r="B22308" t="str">
            <v>- ponte fisso struttura in legno</v>
          </cell>
          <cell r="C22308" t="str">
            <v>cad</v>
          </cell>
          <cell r="D22308">
            <v>1585.22</v>
          </cell>
        </row>
        <row r="22309">
          <cell r="A22309" t="str">
            <v>1U.06.470.0010.p</v>
          </cell>
          <cell r="B22309" t="str">
            <v>- ponte fisso struttura in acciaio/alluminio</v>
          </cell>
          <cell r="C22309" t="str">
            <v>cad</v>
          </cell>
          <cell r="D22309">
            <v>3130.57</v>
          </cell>
        </row>
        <row r="22310">
          <cell r="A22310" t="str">
            <v>1U.06.470.0050</v>
          </cell>
          <cell r="B22310" t="str">
            <v>Appiglio da arrampicata in sabbia quarzosa e resina, con diverse conformazioni e colori.</v>
          </cell>
          <cell r="C22310" t="str">
            <v>cad</v>
          </cell>
          <cell r="D22310">
            <v>30.12</v>
          </cell>
        </row>
        <row r="22311">
          <cell r="A22311" t="str">
            <v>1U.06.470.0060</v>
          </cell>
          <cell r="B22311" t="str">
            <v>Tetti per copertura giochi, a:</v>
          </cell>
          <cell r="C22311"/>
          <cell r="D22311"/>
        </row>
        <row r="22312">
          <cell r="A22312" t="str">
            <v>1U.06.470.0060.a</v>
          </cell>
          <cell r="B22312" t="str">
            <v>- due falde</v>
          </cell>
          <cell r="C22312" t="str">
            <v>cad</v>
          </cell>
          <cell r="D22312">
            <v>477.22</v>
          </cell>
        </row>
        <row r="22313">
          <cell r="A22313" t="str">
            <v>1U.06.470.0060.b</v>
          </cell>
          <cell r="B22313" t="str">
            <v>- quattro falde</v>
          </cell>
          <cell r="C22313" t="str">
            <v>cad</v>
          </cell>
          <cell r="D22313">
            <v>883.06</v>
          </cell>
        </row>
        <row r="22314">
          <cell r="A22314" t="str">
            <v>1U.06.470.0070</v>
          </cell>
          <cell r="B22314" t="str">
            <v>Pavimento di forma:</v>
          </cell>
          <cell r="C22314"/>
          <cell r="D22314"/>
        </row>
        <row r="22315">
          <cell r="A22315" t="str">
            <v>1U.06.470.0070.a</v>
          </cell>
          <cell r="B22315" t="str">
            <v>- quadrata</v>
          </cell>
          <cell r="C22315" t="str">
            <v>cad</v>
          </cell>
          <cell r="D22315">
            <v>161.63</v>
          </cell>
        </row>
        <row r="22316">
          <cell r="A22316" t="str">
            <v>1U.06.470.0070.b</v>
          </cell>
          <cell r="B22316" t="str">
            <v>- triangolare</v>
          </cell>
          <cell r="C22316" t="str">
            <v>cad</v>
          </cell>
          <cell r="D22316">
            <v>138.5</v>
          </cell>
        </row>
        <row r="22317">
          <cell r="A22317" t="str">
            <v>1U.06.470.0080</v>
          </cell>
          <cell r="B22317" t="str">
            <v>Pannello di protezione, del tipo:</v>
          </cell>
          <cell r="C22317"/>
          <cell r="D22317"/>
        </row>
        <row r="22318">
          <cell r="A22318" t="str">
            <v>1U.06.470.0080.a</v>
          </cell>
          <cell r="B22318" t="str">
            <v>- con gioco</v>
          </cell>
          <cell r="C22318" t="str">
            <v>cad</v>
          </cell>
          <cell r="D22318">
            <v>387.74</v>
          </cell>
        </row>
        <row r="22319">
          <cell r="A22319" t="str">
            <v>1U.06.470.0080.b</v>
          </cell>
          <cell r="B22319" t="str">
            <v>- senza gioco</v>
          </cell>
          <cell r="C22319" t="str">
            <v>cad</v>
          </cell>
          <cell r="D22319">
            <v>196.23</v>
          </cell>
        </row>
        <row r="22320">
          <cell r="A22320" t="str">
            <v>1U.06.480</v>
          </cell>
          <cell r="B22320" t="str">
            <v>DEMOLIZIONE GIOCHI</v>
          </cell>
          <cell r="C22320"/>
          <cell r="D22320"/>
        </row>
        <row r="22321">
          <cell r="A22321" t="str">
            <v>1U.06.480.0010</v>
          </cell>
          <cell r="B22321" t="str">
            <v>Demolizione gioco a molla o struttura gioco semplice, tipo castello a 1 torre, scivoli, scale, attrezzature;</v>
          </cell>
          <cell r="C22321" t="str">
            <v>cad</v>
          </cell>
          <cell r="D22321">
            <v>20.079999999999998</v>
          </cell>
        </row>
        <row r="22322">
          <cell r="A22322" t="str">
            <v>1U.06.480.0020</v>
          </cell>
          <cell r="B22322" t="str">
            <v>Demolizione di altalena;</v>
          </cell>
          <cell r="C22322" t="str">
            <v>cad</v>
          </cell>
          <cell r="D22322">
            <v>43.34</v>
          </cell>
        </row>
        <row r="22323">
          <cell r="A22323" t="str">
            <v>1U.06.480.0030</v>
          </cell>
          <cell r="B22323" t="str">
            <v>Demolizione di struttura gioco complessa, comprendente castello a più torri, arrampicate, ponti scivoli, gazebo;</v>
          </cell>
          <cell r="C22323" t="str">
            <v>cad</v>
          </cell>
          <cell r="D22323">
            <v>163.92</v>
          </cell>
        </row>
        <row r="22324">
          <cell r="A22324" t="str">
            <v>1U.06.480.0100</v>
          </cell>
          <cell r="B22324" t="str">
            <v>Smontaggio e riduzione in pezzi di tutti i componenti, suddivisione dei materiali in funzione del conferimento alla discarica o del riciclo. Compreso il taglio dei materiali, demolizione e/o rimozione di eventuali zanche, elementi di fissaggio, carico e scarico, trasporto alle discariche e quant'altro necessario per rendere l'opera finita. Esclusa la demolizione di plinti e oneri di discarica:</v>
          </cell>
          <cell r="C22324"/>
          <cell r="D22324"/>
        </row>
        <row r="22325">
          <cell r="A22325" t="str">
            <v>1U.06.480.0100.a</v>
          </cell>
          <cell r="B22325" t="str">
            <v>- porta di calcio singola</v>
          </cell>
          <cell r="C22325" t="str">
            <v>cad</v>
          </cell>
          <cell r="D22325">
            <v>35.18</v>
          </cell>
        </row>
        <row r="22326">
          <cell r="A22326" t="str">
            <v>1U.06.480.0100.b</v>
          </cell>
          <cell r="B22326" t="str">
            <v>- struttura per il gioco del basket singola</v>
          </cell>
          <cell r="C22326" t="str">
            <v>cad</v>
          </cell>
          <cell r="D22326">
            <v>43.7</v>
          </cell>
        </row>
        <row r="22327">
          <cell r="A22327" t="str">
            <v>1U.06.510</v>
          </cell>
          <cell r="B22327" t="str">
            <v>PULIZIA E DISINFEZIONE AIUOLE</v>
          </cell>
          <cell r="C22327"/>
          <cell r="D22327"/>
        </row>
        <row r="22328">
          <cell r="A22328" t="str">
            <v>1U.06.510.0010</v>
          </cell>
          <cell r="B22328" t="str">
            <v>Pulizia di aree verdi e delle pavimentazioni annesse da carte, sacchetti, lattine, materiale a rischio igienico (es.: siringhe) e simili. Comprese: lo svuotamento dei cestini, la raccolta, il carico, il trasporto e lo scarico alla discariche del materiale di risulta, esclusi oneri di smaltimento.</v>
          </cell>
          <cell r="C22328" t="str">
            <v>100 m²</v>
          </cell>
          <cell r="D22328">
            <v>0.68</v>
          </cell>
        </row>
        <row r="22329">
          <cell r="A22329" t="str">
            <v>1U.06.510.0020</v>
          </cell>
          <cell r="B22329" t="str">
            <v>Pulizia di tappeti erbosi, vialetti e spiazzi per l'asportazione di foglie da eseguirsi con mezzo meccanico. Compreso il carico, il trasporto e lo scarico alla discariche del materiale raccolto, esclusi oneri di smaltimento.</v>
          </cell>
          <cell r="C22329" t="str">
            <v>100 m²</v>
          </cell>
          <cell r="D22329">
            <v>8.5500000000000007</v>
          </cell>
        </row>
        <row r="22330">
          <cell r="A22330" t="str">
            <v>1U.06.510.0030</v>
          </cell>
          <cell r="B22330" t="str">
            <v>Pulizia di tappeti erbosi, vialetti e spiazzi per l'asportazione di foglie da eseguirsi a mano e con macchina soffiatrice, qualora non sia possibile l'impiego di macchina pulitrice-scopatrice. Compreso il carico, il trasporto e lo scarico alle discariche. Esclusi gli oneri di smaltimento</v>
          </cell>
          <cell r="C22330" t="str">
            <v>100 m²</v>
          </cell>
          <cell r="D22330">
            <v>14.59</v>
          </cell>
        </row>
        <row r="22331">
          <cell r="A22331" t="str">
            <v>1U.06.510.0040</v>
          </cell>
          <cell r="B22331" t="str">
            <v>Pulizia di area cani con l'asportazione di deiezioni animali comprendente: raccolta delle deiezioni, carico, trasporto e scarico alle discariche, compreso l'utilizzo di materiale di consumo quali guanti, palette, etc.</v>
          </cell>
          <cell r="C22331" t="str">
            <v>100 m²</v>
          </cell>
          <cell r="D22331">
            <v>1.79</v>
          </cell>
        </row>
        <row r="22332">
          <cell r="A22332" t="str">
            <v>1U.06.510.0050</v>
          </cell>
          <cell r="B22332" t="str">
            <v>Pulizia pavimentazione in gomma riciclata su aree gioco.</v>
          </cell>
          <cell r="C22332" t="str">
            <v>100 m²</v>
          </cell>
          <cell r="D22332">
            <v>2.04</v>
          </cell>
        </row>
        <row r="22333">
          <cell r="A22333" t="str">
            <v>1U.06.510.0060</v>
          </cell>
          <cell r="B22333" t="str">
            <v>Trattamento sanitario delle aree cani con prodotto battericida-germicida, ad ampio spettro per la disinfezione ambientale con caratteristica di rimanere attivo anche in presenza di sostanza organica per 15/20 gg circa; inclusi eventuali lavori di preparazione dell'area e il prodotto.</v>
          </cell>
          <cell r="C22333" t="str">
            <v>100 m²</v>
          </cell>
          <cell r="D22333">
            <v>10.77</v>
          </cell>
        </row>
        <row r="22334">
          <cell r="A22334" t="str">
            <v>1U.06.510.0070</v>
          </cell>
          <cell r="B22334" t="str">
            <v>Diserbo pavimentazioni e vialetti, eseguito a mano, con refilatrice meccanica o altro mezzo idoneo, con eliminazioni delle radici; compreso il carico e trasporto alle discariche del materiale ed erbe di risulta, escluso onere di smaltimento.</v>
          </cell>
          <cell r="C22334" t="str">
            <v>100 m²</v>
          </cell>
          <cell r="D22334">
            <v>160.41</v>
          </cell>
        </row>
        <row r="22335">
          <cell r="A22335" t="str">
            <v>1U.06.510.0100</v>
          </cell>
          <cell r="B22335" t="str">
            <v>Taglio tappeto erboso eseguito con tosatrici tipo semovente, esclusa la triturazione. Compresi: la refilatura delle erbe debordanti dai cordoni, sulla pavimentazione adiacente ai cordoni, negli spazi ove non è possibile l'uso di macchinari; la raccolta, carico e trasporto alle discariche del materiale di risulta, escluso onere di smaltimento. Valutazione per singole superfici:</v>
          </cell>
          <cell r="C22335"/>
          <cell r="D22335"/>
        </row>
        <row r="22336">
          <cell r="A22336" t="str">
            <v>1U.06.510.0100.a</v>
          </cell>
          <cell r="B22336" t="str">
            <v>- aiuole fino a 500 m²</v>
          </cell>
          <cell r="C22336" t="str">
            <v>100 m²</v>
          </cell>
          <cell r="D22336">
            <v>33.39</v>
          </cell>
        </row>
        <row r="22337">
          <cell r="A22337" t="str">
            <v>1U.06.510.0100.b</v>
          </cell>
          <cell r="B22337" t="str">
            <v>- località da 501 a 10.000 m²</v>
          </cell>
          <cell r="C22337" t="str">
            <v>100 m²</v>
          </cell>
          <cell r="D22337">
            <v>17.190000000000001</v>
          </cell>
        </row>
        <row r="22338">
          <cell r="A22338" t="str">
            <v>1U.06.510.0100.c</v>
          </cell>
          <cell r="B22338" t="str">
            <v>- località oltre a 10.000 m²</v>
          </cell>
          <cell r="C22338" t="str">
            <v>100 m²</v>
          </cell>
          <cell r="D22338">
            <v>10.56</v>
          </cell>
        </row>
        <row r="22339">
          <cell r="A22339" t="str">
            <v>1U.06.510.0120</v>
          </cell>
          <cell r="B22339" t="str">
            <v>Areazione - Verticutizzazione dei tappeti erbosi eseguita con macchine semoventi o con trattrice attrezzata:</v>
          </cell>
          <cell r="C22339"/>
          <cell r="D22339"/>
        </row>
        <row r="22340">
          <cell r="A22340" t="str">
            <v>1U.06.510.0120.a</v>
          </cell>
          <cell r="B22340" t="str">
            <v>- per singole superfici fino a 2000 m².</v>
          </cell>
          <cell r="C22340" t="str">
            <v>100 m²</v>
          </cell>
          <cell r="D22340">
            <v>22.17</v>
          </cell>
        </row>
        <row r="22341">
          <cell r="A22341" t="str">
            <v>1U.06.510.0120.b</v>
          </cell>
          <cell r="B22341" t="str">
            <v>- per singole superfici oltre 2001 m².</v>
          </cell>
          <cell r="C22341" t="str">
            <v>100 m²</v>
          </cell>
          <cell r="D22341">
            <v>16.98</v>
          </cell>
        </row>
        <row r="22342">
          <cell r="A22342" t="str">
            <v>1U.06.510.0140</v>
          </cell>
          <cell r="B22342" t="str">
            <v>Rigenerazione dei tappeti erbosi con mezzi meccanici, operazione consistente in una fessurazione o bucatura del cotico, asportazione feltro, asportazione carote di terra o passaggio con rete metallica, semina meccanica con miscuglio apposito per rigenerazioni con 30 g/m² di seme, inclusa irrigazione e materiali necessari:</v>
          </cell>
          <cell r="C22342"/>
          <cell r="D22342"/>
        </row>
        <row r="22343">
          <cell r="A22343" t="str">
            <v>1U.06.510.0140.a</v>
          </cell>
          <cell r="B22343" t="str">
            <v>- per singole superfici fino a 2000 m².</v>
          </cell>
          <cell r="C22343" t="str">
            <v>100 m²</v>
          </cell>
          <cell r="D22343">
            <v>87.89</v>
          </cell>
        </row>
        <row r="22344">
          <cell r="A22344" t="str">
            <v>1U.06.510.0140.b</v>
          </cell>
          <cell r="B22344" t="str">
            <v>- per singole superfici oltre 2001 m².</v>
          </cell>
          <cell r="C22344" t="str">
            <v>100 m²</v>
          </cell>
          <cell r="D22344">
            <v>61.71</v>
          </cell>
        </row>
        <row r="22345">
          <cell r="A22345" t="str">
            <v>1U.06.510.0200</v>
          </cell>
          <cell r="B22345" t="str">
            <v>Innaffiamento di soccorso dei tappeti erbosi e prati in genere; eseguito con autobotte attrezzata per irrorazione a pioggia; intensità di pioggia erogata pari a 60 mm/h, lama di acqua pari a 5 mm/m².</v>
          </cell>
          <cell r="C22345" t="str">
            <v>100 m²</v>
          </cell>
          <cell r="D22345">
            <v>3.29</v>
          </cell>
        </row>
        <row r="22346">
          <cell r="A22346" t="str">
            <v>1U.06.530</v>
          </cell>
          <cell r="B22346" t="str">
            <v>MANUTENZIONE AIUOLE, CESPUGLI, PERGOLATI</v>
          </cell>
          <cell r="C22346"/>
          <cell r="D22346"/>
        </row>
        <row r="22347">
          <cell r="A22347" t="str">
            <v>1U.06.530.0010</v>
          </cell>
          <cell r="B22347" t="str">
            <v>Manutenzione annuale di aiuole tappezzate con arbusti o perenni. Comprese: le operazioni di eliminazione del secco, la zappatura e scerbatura delle erbe infestanti.</v>
          </cell>
          <cell r="C22347" t="str">
            <v>100 m²</v>
          </cell>
          <cell r="D22347">
            <v>86.26</v>
          </cell>
        </row>
        <row r="22348">
          <cell r="A22348" t="str">
            <v>1U.06.530.0020</v>
          </cell>
          <cell r="B22348" t="str">
            <v>Potatura di contenimento di cespugli o piccoli alberelli; consiste nella eliminazione dei rami vecchi, selezione e accorciamento dei rami più giovani, mantenendo la forma propria dell'arbusto. La potatura dovrà effettuarsi tenendo conto dell'epoca di fioritura della specie. Il prezzo comprende il carico e trasporto alle discariche del materiale di risulta, escluso l'onere di smaltimento; per piante di altezza:</v>
          </cell>
          <cell r="C22348"/>
          <cell r="D22348"/>
        </row>
        <row r="22349">
          <cell r="A22349" t="str">
            <v>1U.06.530.0020.a</v>
          </cell>
          <cell r="B22349" t="str">
            <v>- fino a 2 m</v>
          </cell>
          <cell r="C22349" t="str">
            <v>cad</v>
          </cell>
          <cell r="D22349">
            <v>6.58</v>
          </cell>
        </row>
        <row r="22350">
          <cell r="A22350" t="str">
            <v>1U.06.530.0020.b</v>
          </cell>
          <cell r="B22350" t="str">
            <v>- oltre 2 m</v>
          </cell>
          <cell r="C22350" t="str">
            <v>cad</v>
          </cell>
          <cell r="D22350">
            <v>10.73</v>
          </cell>
        </row>
        <row r="22351">
          <cell r="A22351" t="str">
            <v>1U.06.530.0030</v>
          </cell>
          <cell r="B22351" t="str">
            <v>Estirpazione di cespugli eseguita manualmente o con mezzo meccanico, compreso lo scavo per l'eliminazione dell'apparato radicale, il taglio, il carico, il trasporto alle discariche del materiale di risulta e il ripristino, escluso l'onere di smaltimento.</v>
          </cell>
          <cell r="C22351"/>
          <cell r="D22351"/>
        </row>
        <row r="22352">
          <cell r="A22352" t="str">
            <v>1U.06.530.0030.a</v>
          </cell>
          <cell r="B22352" t="str">
            <v>- fino a 1,5 m</v>
          </cell>
          <cell r="C22352" t="str">
            <v>m²</v>
          </cell>
          <cell r="D22352">
            <v>4.0199999999999996</v>
          </cell>
        </row>
        <row r="22353">
          <cell r="A22353" t="str">
            <v>1U.06.530.0030.b</v>
          </cell>
          <cell r="B22353" t="str">
            <v>- oltre 1,5 m</v>
          </cell>
          <cell r="C22353" t="str">
            <v>m²</v>
          </cell>
          <cell r="D22353">
            <v>6.74</v>
          </cell>
        </row>
        <row r="22354">
          <cell r="A22354" t="str">
            <v>1U.06.530.0040</v>
          </cell>
          <cell r="B22354" t="str">
            <v>Trattamento fitosanitario su specie erbacee e arbustive con prodotto sistemico, secondo legge, ad uso civile incluso il prodotto.</v>
          </cell>
          <cell r="C22354" t="str">
            <v>100 m²</v>
          </cell>
          <cell r="D22354">
            <v>12.14</v>
          </cell>
        </row>
        <row r="22355">
          <cell r="A22355" t="str">
            <v>1U.06.530.0100</v>
          </cell>
          <cell r="B22355" t="str">
            <v>Decespugliamento o taglio delle scarpate stradali o bordi stradali, delle sponde, delle rogge, dei fossati con inclinazione inferiore a 45°, di erbe infestanti e infestanti arboree e vegetazione spontanea, compresa la pulizia, la raccolta e il trasporto alle discariche dei materiali di risulta, esclusi oneri di smaltimento.</v>
          </cell>
          <cell r="C22355" t="str">
            <v>100 m²</v>
          </cell>
          <cell r="D22355">
            <v>55.81</v>
          </cell>
        </row>
        <row r="22356">
          <cell r="A22356" t="str">
            <v>1U.06.530.0110</v>
          </cell>
          <cell r="B22356" t="str">
            <v>Potatura di contenimento di pergolati già consolidati (oltre i cinque anni dall'impianto) con rimozione di vegetazione di anni precedenti, legature integrative, raccolta e trasporto del materiale di risulta alle discariche escluso l'onere di smaltimento.</v>
          </cell>
          <cell r="C22356" t="str">
            <v>m²</v>
          </cell>
          <cell r="D22356">
            <v>13.46</v>
          </cell>
        </row>
        <row r="22357">
          <cell r="A22357" t="str">
            <v>1U.06.530.0120</v>
          </cell>
          <cell r="B22357" t="str">
            <v>Potature di formazione annuale di pergolati in fase di consolidamento con legature integrative, raccolta e trasporto materiale di risulta alla discariche, escluso l'onere di smaltimento. Il prezzo è valutato per l'intervento sulla singola pianta.</v>
          </cell>
          <cell r="C22357" t="str">
            <v>cad</v>
          </cell>
          <cell r="D22357">
            <v>4.53</v>
          </cell>
        </row>
        <row r="22358">
          <cell r="A22358" t="str">
            <v>1U.06.530.0150</v>
          </cell>
          <cell r="B22358" t="str">
            <v>Innaffiamento di arbusti, perenni, annuali; eseguito con autobotte attrezzata per l'erogazione, in ragione di 30 l/m².</v>
          </cell>
          <cell r="C22358" t="str">
            <v>m²</v>
          </cell>
          <cell r="D22358">
            <v>2.4300000000000002</v>
          </cell>
        </row>
        <row r="22359">
          <cell r="A22359" t="str">
            <v>1U.06.550</v>
          </cell>
          <cell r="B22359" t="str">
            <v>MANUTENZIONE SIEPI</v>
          </cell>
          <cell r="C22359"/>
          <cell r="D22359"/>
        </row>
        <row r="22360">
          <cell r="A22360" t="str">
            <v>1U.06.550.0010</v>
          </cell>
          <cell r="B22360" t="str">
            <v>Potatura di siepi sui tre lati in forma obbligata o in forma libera; intervento completo di ogni attrezzo, mezzo meccanico necessario, la raccolta, carico, trasporto alle discariche del materiale di risulta, escluso l'onere di smaltimento:</v>
          </cell>
          <cell r="C22360"/>
          <cell r="D22360"/>
        </row>
        <row r="22361">
          <cell r="A22361" t="str">
            <v>1U.06.550.0010.a</v>
          </cell>
          <cell r="B22361" t="str">
            <v>- siepi con perimetro sino alla sezione media di 400 cm</v>
          </cell>
          <cell r="C22361" t="str">
            <v>m</v>
          </cell>
          <cell r="D22361">
            <v>3.97</v>
          </cell>
        </row>
        <row r="22362">
          <cell r="A22362" t="str">
            <v>1U.06.550.0010.b</v>
          </cell>
          <cell r="B22362" t="str">
            <v>- siepi con perimetro oltre la sezione media di 400 cm</v>
          </cell>
          <cell r="C22362" t="str">
            <v>m</v>
          </cell>
          <cell r="D22362">
            <v>8.07</v>
          </cell>
        </row>
        <row r="22363">
          <cell r="A22363" t="str">
            <v>1U.06.550.0020</v>
          </cell>
          <cell r="B22363" t="str">
            <v>Eliminazione di siepe con mezzo meccanico, compreso scavo per l'eliminazione dell'apparato radicale, taglio, raccolta, carico, trasporto alle discariche. del materiale di risulta e ripristino; escluso l'onere di smaltimento; di altezza:</v>
          </cell>
          <cell r="C22363"/>
          <cell r="D22363"/>
        </row>
        <row r="22364">
          <cell r="A22364" t="str">
            <v>1U.06.550.0020.a</v>
          </cell>
          <cell r="B22364" t="str">
            <v>- fino a 1,5 m</v>
          </cell>
          <cell r="C22364" t="str">
            <v>m</v>
          </cell>
          <cell r="D22364">
            <v>3.48</v>
          </cell>
        </row>
        <row r="22365">
          <cell r="A22365" t="str">
            <v>1U.06.550.0020.b</v>
          </cell>
          <cell r="B22365" t="str">
            <v>- oltre 1,5 m</v>
          </cell>
          <cell r="C22365" t="str">
            <v>m</v>
          </cell>
          <cell r="D22365">
            <v>5.65</v>
          </cell>
        </row>
        <row r="22366">
          <cell r="A22366" t="str">
            <v>1U.06.550.0030</v>
          </cell>
          <cell r="B22366" t="str">
            <v>Zappatura manuale di siepi e aiuole al fine di rimuovere le erbe e piante infestanti; compresa la raccolta ed il trasporto alle discariche dei materiali di risulta.</v>
          </cell>
          <cell r="C22366" t="str">
            <v>m²</v>
          </cell>
          <cell r="D22366">
            <v>2.2400000000000002</v>
          </cell>
        </row>
        <row r="22367">
          <cell r="A22367" t="str">
            <v>1U.06.570</v>
          </cell>
          <cell r="B22367" t="str">
            <v>MANUTENZIONE E TRAPIANTI ALBERATURE</v>
          </cell>
          <cell r="C22367"/>
          <cell r="D22367"/>
        </row>
        <row r="22368">
          <cell r="A22368" t="str">
            <v>1U.06.570.0010</v>
          </cell>
          <cell r="B22368" t="str">
            <v>Manutenzione annuale di alberi con pali tutori, fino a cinque anni dalla posa. Comprese: le operazioni di apertura tornelli e successiva chiusura, la zappatura e il diserbo del tornello, la concimazione, la spollonatura del colletto e del tronco, il taglio di correzione dello sviluppo della chioma ed eventuale sostituzione o rilegatura dei pali tutori.</v>
          </cell>
          <cell r="C22368" t="str">
            <v>cad</v>
          </cell>
          <cell r="D22368">
            <v>24.04</v>
          </cell>
        </row>
        <row r="22369">
          <cell r="A22369" t="str">
            <v>1U.06.570.0020</v>
          </cell>
          <cell r="B22369" t="str">
            <v>Concimazione e/o disinfezione del terreno attorno alle piante, con perforazione del suolo per la formazione di canaletti di iniezione con infiltrazione di concimi e/o fitofarmaci; inclusi tutti i materiali necessari.</v>
          </cell>
          <cell r="C22369" t="str">
            <v>m²</v>
          </cell>
          <cell r="D22369">
            <v>3.44</v>
          </cell>
        </row>
        <row r="22370">
          <cell r="A22370" t="str">
            <v>1U.06.570.0030</v>
          </cell>
          <cell r="B22370" t="str">
            <v>Trattamento antiparassitario e/o concimazione, eseguito con iniezione di liquidi insetticidi, funghicidi o fertilizzanti nel tronco degli alberi; per ogni iniezione; inclusi tutti i materiali necessari.</v>
          </cell>
          <cell r="C22370" t="str">
            <v>cad</v>
          </cell>
          <cell r="D22370">
            <v>9.43</v>
          </cell>
        </row>
        <row r="22371">
          <cell r="A22371" t="str">
            <v>1U.06.570.0040</v>
          </cell>
          <cell r="B22371" t="str">
            <v>Trattamento antiparassitario eseguito con atomizzatore o lancia su alberi a foglia caduca o su alberi a foglia persistente; inclusi tutti i materiali necessari; per ogni albero di altezza:</v>
          </cell>
          <cell r="C22371"/>
          <cell r="D22371"/>
        </row>
        <row r="22372">
          <cell r="A22372" t="str">
            <v>1U.06.570.0040.a</v>
          </cell>
          <cell r="B22372" t="str">
            <v>- fino a 10 m</v>
          </cell>
          <cell r="C22372" t="str">
            <v>cad</v>
          </cell>
          <cell r="D22372">
            <v>2.5499999999999998</v>
          </cell>
        </row>
        <row r="22373">
          <cell r="A22373" t="str">
            <v>1U.06.570.0040.b</v>
          </cell>
          <cell r="B22373" t="str">
            <v>- oltre 10 m</v>
          </cell>
          <cell r="C22373" t="str">
            <v>cad</v>
          </cell>
          <cell r="D22373">
            <v>3.04</v>
          </cell>
        </row>
        <row r="22374">
          <cell r="A22374" t="str">
            <v>1U.06.570.0100</v>
          </cell>
          <cell r="B22374" t="str">
            <v>Spollonatura al piede e scacchiatura di piante fino a 3 m di altezza, con taglio al colletto di polloni e ricacci; compresa la raccolta dei residui vegetali e dei materiali estranei, trasporto alle discariche, escluso onere di smaltimento.</v>
          </cell>
          <cell r="C22374" t="str">
            <v>cad</v>
          </cell>
          <cell r="D22374">
            <v>5.63</v>
          </cell>
        </row>
        <row r="22375">
          <cell r="A22375" t="str">
            <v>1U.06.570.0110</v>
          </cell>
          <cell r="B22375" t="str">
            <v>Spollonatura al piede e scacchiatura di piante fino a 3 m di altezza soggette a patologie particolari come: Ceratocystis fimbriata, Graphium ulmi o Verticillium spp, con taglio al colletto di polloni e ricacci, compresa la disinfezione con prodotto fungicida dei tagli superiori a Ø 5 cm, la raccolta dei residui vegetali e dei materiali estranei, trasporto alle discariche, escluso onere di smaltimento. L'operazione di cippatura deve essere evitata.</v>
          </cell>
          <cell r="C22375" t="str">
            <v>cad</v>
          </cell>
          <cell r="D22375">
            <v>7.68</v>
          </cell>
        </row>
        <row r="22376">
          <cell r="A22376" t="str">
            <v>1U.06.570.0150</v>
          </cell>
          <cell r="B22376" t="str">
            <v>Innaffiamento di alberi, a gruppo o a filare; eseguito con autobotte attrezzata per l'erogazione, con immisione d'acqua nel tubo drenante posto ad anello attorno all'apparato radicale o nel tornello delle piante in ragione di 150 ÷ 200 litri a pianta:</v>
          </cell>
          <cell r="C22376"/>
          <cell r="D22376"/>
        </row>
        <row r="22377">
          <cell r="A22377" t="str">
            <v>1U.06.570.0150.a</v>
          </cell>
          <cell r="B22377" t="str">
            <v>- con anello di innaffiamento</v>
          </cell>
          <cell r="C22377" t="str">
            <v>cad</v>
          </cell>
          <cell r="D22377">
            <v>10.27</v>
          </cell>
        </row>
        <row r="22378">
          <cell r="A22378" t="str">
            <v>1U.06.570.0150.b</v>
          </cell>
          <cell r="B22378" t="str">
            <v>- senza anello di innaffiamento</v>
          </cell>
          <cell r="C22378" t="str">
            <v>cad</v>
          </cell>
          <cell r="D22378">
            <v>11.55</v>
          </cell>
        </row>
        <row r="22379">
          <cell r="A22379" t="str">
            <v>1U.06.570.0200</v>
          </cell>
          <cell r="B22379" t="str">
            <v>Trapianto di alberature, in luoghi privi di impedimento, nella stessa area verde.</v>
          </cell>
          <cell r="C22379"/>
          <cell r="D22379"/>
        </row>
        <row r="22380">
          <cell r="A22380" t="str">
            <v>1U.06.570.0200.a</v>
          </cell>
          <cell r="B22380" t="str">
            <v>- fino a 10 m</v>
          </cell>
          <cell r="C22380" t="str">
            <v>cad</v>
          </cell>
          <cell r="D22380">
            <v>385.91</v>
          </cell>
        </row>
        <row r="22381">
          <cell r="A22381" t="str">
            <v>1U.06.570.0200.b</v>
          </cell>
          <cell r="B22381" t="str">
            <v>- da 11 a 20 m</v>
          </cell>
          <cell r="C22381" t="str">
            <v>cad</v>
          </cell>
          <cell r="D22381">
            <v>448.39</v>
          </cell>
        </row>
        <row r="22382">
          <cell r="A22382" t="str">
            <v>1U.06.570.0210</v>
          </cell>
          <cell r="B22382" t="str">
            <v>Trapianto di alberature, in luoghi privi di impedimento, per altezze fino a 10 mt con trasporto e rinterro.</v>
          </cell>
          <cell r="C22382"/>
          <cell r="D22382"/>
        </row>
        <row r="22383">
          <cell r="A22383" t="str">
            <v>1U.06.570.0210.a</v>
          </cell>
          <cell r="B22383" t="str">
            <v>- fino a 5 km</v>
          </cell>
          <cell r="C22383" t="str">
            <v>cad</v>
          </cell>
          <cell r="D22383">
            <v>469.89</v>
          </cell>
        </row>
        <row r="22384">
          <cell r="A22384" t="str">
            <v>1U.06.570.0210.b</v>
          </cell>
          <cell r="B22384" t="str">
            <v>- da 5,01 a 10 km</v>
          </cell>
          <cell r="C22384" t="str">
            <v>cad</v>
          </cell>
          <cell r="D22384">
            <v>561.97</v>
          </cell>
        </row>
        <row r="22385">
          <cell r="A22385" t="str">
            <v>1U.06.570.0210.c</v>
          </cell>
          <cell r="B22385" t="str">
            <v>- oltre 10 km</v>
          </cell>
          <cell r="C22385" t="str">
            <v>cad</v>
          </cell>
          <cell r="D22385">
            <v>654.04</v>
          </cell>
        </row>
        <row r="22386">
          <cell r="A22386" t="str">
            <v>1U.06.570.0220</v>
          </cell>
          <cell r="B22386" t="str">
            <v>Trapianto di alberature, in luoghi privi di impedimento, per altezze da 11 a 20 mt con trasporto e rinterro.</v>
          </cell>
          <cell r="C22386"/>
          <cell r="D22386"/>
        </row>
        <row r="22387">
          <cell r="A22387" t="str">
            <v>1U.06.570.0220.a</v>
          </cell>
          <cell r="B22387" t="str">
            <v>- fino a 5 km</v>
          </cell>
          <cell r="C22387" t="str">
            <v>cad</v>
          </cell>
          <cell r="D22387">
            <v>630.49</v>
          </cell>
        </row>
        <row r="22388">
          <cell r="A22388" t="str">
            <v>1U.06.570.0220.b</v>
          </cell>
          <cell r="B22388" t="str">
            <v>- da 5,01 a 10 km</v>
          </cell>
          <cell r="C22388" t="str">
            <v>cad</v>
          </cell>
          <cell r="D22388">
            <v>722.57</v>
          </cell>
        </row>
        <row r="22389">
          <cell r="A22389" t="str">
            <v>1U.06.570.0220.c</v>
          </cell>
          <cell r="B22389" t="str">
            <v>- oltre 10 km</v>
          </cell>
          <cell r="C22389" t="str">
            <v>cad</v>
          </cell>
          <cell r="D22389">
            <v>786.61</v>
          </cell>
        </row>
        <row r="22390">
          <cell r="A22390" t="str">
            <v>1U.06.570.0230</v>
          </cell>
          <cell r="B22390" t="str">
            <v>Trapianto di alberature, in strada, per altezza fino a 10 mt con trasporto e rinterro in strada.</v>
          </cell>
          <cell r="C22390"/>
          <cell r="D22390"/>
        </row>
        <row r="22391">
          <cell r="A22391" t="str">
            <v>1U.06.570.0230.a</v>
          </cell>
          <cell r="B22391" t="str">
            <v>- fino a 5 km</v>
          </cell>
          <cell r="C22391" t="str">
            <v>cad</v>
          </cell>
          <cell r="D22391">
            <v>729.37</v>
          </cell>
        </row>
        <row r="22392">
          <cell r="A22392" t="str">
            <v>1U.06.570.0230.b</v>
          </cell>
          <cell r="B22392" t="str">
            <v>- da 5,01 a 10 km</v>
          </cell>
          <cell r="C22392" t="str">
            <v>cad</v>
          </cell>
          <cell r="D22392">
            <v>887.5</v>
          </cell>
        </row>
        <row r="22393">
          <cell r="A22393" t="str">
            <v>1U.06.570.0230.c</v>
          </cell>
          <cell r="B22393" t="str">
            <v>- oltre 10 km</v>
          </cell>
          <cell r="C22393" t="str">
            <v>cad</v>
          </cell>
          <cell r="D22393">
            <v>1037.3800000000001</v>
          </cell>
        </row>
        <row r="22394">
          <cell r="A22394" t="str">
            <v>1U.06.570.0240</v>
          </cell>
          <cell r="B22394" t="str">
            <v>Trapianto di alberature, in strada, per altezza da 11 a 20 mt con trasporto e rinterro in strada.</v>
          </cell>
          <cell r="C22394"/>
          <cell r="D22394"/>
        </row>
        <row r="22395">
          <cell r="A22395" t="str">
            <v>1U.06.570.0240.a</v>
          </cell>
          <cell r="B22395" t="str">
            <v>- fino a 5 km</v>
          </cell>
          <cell r="C22395" t="str">
            <v>cad</v>
          </cell>
          <cell r="D22395">
            <v>918.37</v>
          </cell>
        </row>
        <row r="22396">
          <cell r="A22396" t="str">
            <v>1U.06.570.0240.b</v>
          </cell>
          <cell r="B22396" t="str">
            <v>- da 5,01 a 10 km</v>
          </cell>
          <cell r="C22396" t="str">
            <v>cad</v>
          </cell>
          <cell r="D22396">
            <v>1104.53</v>
          </cell>
        </row>
        <row r="22397">
          <cell r="A22397" t="str">
            <v>1U.06.570.0240.c</v>
          </cell>
          <cell r="B22397" t="str">
            <v>- oltre 10 km</v>
          </cell>
          <cell r="C22397" t="str">
            <v>cad</v>
          </cell>
          <cell r="D22397">
            <v>1226.3800000000001</v>
          </cell>
        </row>
        <row r="22398">
          <cell r="A22398" t="str">
            <v>1U.06.580</v>
          </cell>
          <cell r="B22398" t="str">
            <v>POTATURE PIANTE</v>
          </cell>
          <cell r="C22398"/>
          <cell r="D22398"/>
        </row>
        <row r="22399">
          <cell r="A22399" t="str">
            <v>1U.06.580.0010</v>
          </cell>
          <cell r="B22399" t="str">
            <v>Taglio di potatura di diradamento su piante situate in luoghi privi di impedimenti; la potatura di diradamento mira a mantenere l'ingombro volumetrico della chioma esistente non deve venir ridotta - nè in altezza nè in larghezza - la chioma della pianta, ma soltanto il suo alleggerimento mediante attenta selezione e rimozione delle branche e dei rami in sovrannumero e di quelli essiccati. L'intensità del diradamento non può superare il 30% della densità iniziale onde non intaccare le capacità di ripresa della vegetazione nè provocare improvvisi squilibri all'interno della chioma. La rimozione di branche e rami deve avvenire con la tecnica del taglio di rinnovo. In nessun caso devono venir lasciati monconi, nè creati 'gomiti' ad angolo acuto aperto verso il centro della pianta. La D.L. può in caso di necessità ordinare l'accorciamento di rami isolati cresciuti in modo irregolare e difforme dalla conformazione tipica della specie, senza comunque alterare la sagoma della chioma dell'albero. Inoltre bisogna disinfettare con prodotto fungicida i tagli superiori a Ø 5 cm.</v>
          </cell>
          <cell r="C22399"/>
          <cell r="D22399"/>
        </row>
        <row r="22400">
          <cell r="A22400" t="str">
            <v>1U.06.580.0010.a</v>
          </cell>
          <cell r="B22400" t="str">
            <v>- per piante fino a 10 m</v>
          </cell>
          <cell r="C22400" t="str">
            <v>cad</v>
          </cell>
          <cell r="D22400">
            <v>153.93</v>
          </cell>
        </row>
        <row r="22401">
          <cell r="A22401" t="str">
            <v>1U.06.580.0010.b</v>
          </cell>
          <cell r="B22401" t="str">
            <v>- per piante da 11 ÷ 20 m</v>
          </cell>
          <cell r="C22401" t="str">
            <v>cad</v>
          </cell>
          <cell r="D22401">
            <v>221.25</v>
          </cell>
        </row>
        <row r="22402">
          <cell r="A22402" t="str">
            <v>1U.06.580.0010.c</v>
          </cell>
          <cell r="B22402" t="str">
            <v>- per piante da 21 ÷ 30 m</v>
          </cell>
          <cell r="C22402" t="str">
            <v>cad</v>
          </cell>
          <cell r="D22402">
            <v>276.38</v>
          </cell>
        </row>
        <row r="22403">
          <cell r="A22403" t="str">
            <v>1U.06.580.0010.d</v>
          </cell>
          <cell r="B22403" t="str">
            <v>- per piante oltre i 30 m</v>
          </cell>
          <cell r="C22403" t="str">
            <v>cad</v>
          </cell>
          <cell r="D22403">
            <v>369.62</v>
          </cell>
        </row>
        <row r="22404">
          <cell r="A22404" t="str">
            <v>1U.06.580.0020</v>
          </cell>
          <cell r="B22404" t="str">
            <v>Taglio di potatura di rinnovo su piante situate in luoghi privi di impedimenti; la potatura di rinnovo ha il duplice scopo di contenere lo sviluppo di soggetti squilibrati o eccessivamente vigorosi per l'ambiente in cui sono inseriti e di stimolare l'emissione di nuova vegetazione in modo da mantenere relativamente 'giovane' una pianta. La potatura di rinnovo va eseguita soltanto su specie di elevata capacità di reazione e/o in caso di particolare fragilità della chioma per cause genetiche, traumatiche o di impropria manutenzione e non deve essere tale da compromettere la capacità di ripresa della vegetazione; la pianta deve cioè mantenere un'equilibrata dotazione di branche primarie secondarie e rami d'ordine inferiore in modo da conservare la potenzialità della propria conformazione tipica e una sufficiente vigoria. La rimozione di branche e rami deve avvenire con la tecnica del taglio di rinnovo, in modo da stimolare il risveglio di gemme laterali e lo sviluppo della pianta in senso centrifugo. In nessun caso devono essere lasciati monconi, nè creare 'gomiti' ad angolo acuto aperto verso il centro della pianta. Inoltre occorre trattare con prodotti funghicidi i tagli superiori a Ø 5 cm.</v>
          </cell>
          <cell r="C22404"/>
          <cell r="D22404"/>
        </row>
        <row r="22405">
          <cell r="A22405" t="str">
            <v>1U.06.580.0020.a</v>
          </cell>
          <cell r="B22405" t="str">
            <v>- per piante fino a 10 m</v>
          </cell>
          <cell r="C22405" t="str">
            <v>cad</v>
          </cell>
          <cell r="D22405">
            <v>126.28</v>
          </cell>
        </row>
        <row r="22406">
          <cell r="A22406" t="str">
            <v>1U.06.580.0020.b</v>
          </cell>
          <cell r="B22406" t="str">
            <v>- per piante da 11 ÷ 20 m</v>
          </cell>
          <cell r="C22406" t="str">
            <v>cad</v>
          </cell>
          <cell r="D22406">
            <v>188.76</v>
          </cell>
        </row>
        <row r="22407">
          <cell r="A22407" t="str">
            <v>1U.06.580.0020.c</v>
          </cell>
          <cell r="B22407" t="str">
            <v>- per piante da 21 ÷ 30 m</v>
          </cell>
          <cell r="C22407" t="str">
            <v>cad</v>
          </cell>
          <cell r="D22407">
            <v>241.43</v>
          </cell>
        </row>
        <row r="22408">
          <cell r="A22408" t="str">
            <v>1U.06.580.0020.d</v>
          </cell>
          <cell r="B22408" t="str">
            <v>- per piante oltre i 30 m</v>
          </cell>
          <cell r="C22408" t="str">
            <v>cad</v>
          </cell>
          <cell r="D22408">
            <v>296.76</v>
          </cell>
        </row>
        <row r="22409">
          <cell r="A22409" t="str">
            <v>1U.06.580.0030</v>
          </cell>
          <cell r="B22409" t="str">
            <v>Taglio di potatura di eliminazione del secco su piante situate in luoghi privi di impedimenti; la potatura di eliminazione del secco mira a 'ripulire' l'albero di tutte le sue parti non più vitali. L'intervento deve essere eseguito in modo rigoroso e completo, evitando di danneggiare accidentalmente le parti verdi. In nessun caso devono essere lasciati monconi. Nel caso specifico delle conifere, l'intervento deve essere condotto con ulteriore particolare attenzione in modo da non provocare danni irreparabili alla vegetazione dell'albero. Inoltre occorre trattare con prodotti funghicidi i tagli superiori a Ø 5 cm.</v>
          </cell>
          <cell r="C22409"/>
          <cell r="D22409"/>
        </row>
        <row r="22410">
          <cell r="A22410" t="str">
            <v>1U.06.580.0030.a</v>
          </cell>
          <cell r="B22410" t="str">
            <v>- per piante fino a 10 m</v>
          </cell>
          <cell r="C22410" t="str">
            <v>cad</v>
          </cell>
          <cell r="D22410">
            <v>46.7</v>
          </cell>
        </row>
        <row r="22411">
          <cell r="A22411" t="str">
            <v>1U.06.580.0030.b</v>
          </cell>
          <cell r="B22411" t="str">
            <v>- per piante da 11 ÷ 20 m</v>
          </cell>
          <cell r="C22411" t="str">
            <v>cad</v>
          </cell>
          <cell r="D22411">
            <v>102.48</v>
          </cell>
        </row>
        <row r="22412">
          <cell r="A22412" t="str">
            <v>1U.06.580.0030.c</v>
          </cell>
          <cell r="B22412" t="str">
            <v>- per piante da 21 ÷ 30 m</v>
          </cell>
          <cell r="C22412" t="str">
            <v>cad</v>
          </cell>
          <cell r="D22412">
            <v>154.91999999999999</v>
          </cell>
        </row>
        <row r="22413">
          <cell r="A22413" t="str">
            <v>1U.06.580.0030.d</v>
          </cell>
          <cell r="B22413" t="str">
            <v>- per piante oltre i 30 m</v>
          </cell>
          <cell r="C22413" t="str">
            <v>cad</v>
          </cell>
          <cell r="D22413">
            <v>217.39</v>
          </cell>
        </row>
        <row r="22414">
          <cell r="A22414" t="str">
            <v>1U.06.580.0050</v>
          </cell>
          <cell r="B22414" t="str">
            <v>Interventi di potatura di diradamento in vie alberate; consiste nel mantenere l'ingombro volumetrico della chioma esistente. Con questo intervento, perciò non deve venir ridotta - nè in altezza nè in larghezza - la chioma della pianta, ma soltanto il suo alleggerimento mediante attenta selezione e rimozione delle branche e dei rami in sovrannumero e di quelli essiccati a causa dell'eccessiva fittezza della vegetazione. L'intensità del diradamento non può superare il 30% della densità iniziale onde non intaccare le capacità di ripresa della vegetazione nè provocare improvvisi squilibri all'interno della chioma. La rimozione di branche e rami deve avvenire con la tecnica del taglio di rinnovo. In nessun caso devono venir lasciati monconi, nè creati 'gomiti' ad angolo acuto aperto verso il centro della pianta. La D.L. può in caso di necessità ordinare l'accorciamento di rami isolati cresciuti in modo irregolare e difforme dalla conformazione tipica della specie, senza comunque alterare la sagoma della chioma dell'albero. Inoltre occorre trattare con prodotti funghicidi i tagli superiori a Ø 5 cm.</v>
          </cell>
          <cell r="C22414"/>
          <cell r="D22414"/>
        </row>
        <row r="22415">
          <cell r="A22415" t="str">
            <v>1U.06.580.0050.a</v>
          </cell>
          <cell r="B22415" t="str">
            <v>- su strada, su piante fino a 10 m</v>
          </cell>
          <cell r="C22415" t="str">
            <v>cad</v>
          </cell>
          <cell r="D22415">
            <v>226</v>
          </cell>
        </row>
        <row r="22416">
          <cell r="A22416" t="str">
            <v>1U.06.580.0050.b</v>
          </cell>
          <cell r="B22416" t="str">
            <v>- su strada con presenza di linee filotranviarie su piante fino a 10 m</v>
          </cell>
          <cell r="C22416" t="str">
            <v>cad</v>
          </cell>
          <cell r="D22416">
            <v>310.18</v>
          </cell>
        </row>
        <row r="22417">
          <cell r="A22417" t="str">
            <v>1U.06.580.0050.c</v>
          </cell>
          <cell r="B22417" t="str">
            <v>- su strada, su piante da 11 ÷ 20 m</v>
          </cell>
          <cell r="C22417" t="str">
            <v>cad</v>
          </cell>
          <cell r="D22417">
            <v>325.3</v>
          </cell>
        </row>
        <row r="22418">
          <cell r="A22418" t="str">
            <v>1U.06.580.0050.d</v>
          </cell>
          <cell r="B22418" t="str">
            <v>- su strada con presenza di linee filotranviarie su piante da 11 ÷ 20 m</v>
          </cell>
          <cell r="C22418" t="str">
            <v>cad</v>
          </cell>
          <cell r="D22418">
            <v>431.21</v>
          </cell>
        </row>
        <row r="22419">
          <cell r="A22419" t="str">
            <v>1U.06.580.0050.e</v>
          </cell>
          <cell r="B22419" t="str">
            <v>- su strada, su piante da 21 ÷ 30 m</v>
          </cell>
          <cell r="C22419" t="str">
            <v>cad</v>
          </cell>
          <cell r="D22419">
            <v>413.89</v>
          </cell>
        </row>
        <row r="22420">
          <cell r="A22420" t="str">
            <v>1U.06.580.0050.f</v>
          </cell>
          <cell r="B22420" t="str">
            <v>- su strada con presenza di linee filotranviarie su piante da 21 ÷ 30 m</v>
          </cell>
          <cell r="C22420" t="str">
            <v>cad</v>
          </cell>
          <cell r="D22420">
            <v>555.91</v>
          </cell>
        </row>
        <row r="22421">
          <cell r="A22421" t="str">
            <v>1U.06.580.0050.g</v>
          </cell>
          <cell r="B22421" t="str">
            <v>- su strada, su piante oltre i 30 m</v>
          </cell>
          <cell r="C22421" t="str">
            <v>cad</v>
          </cell>
          <cell r="D22421">
            <v>540.14</v>
          </cell>
        </row>
        <row r="22422">
          <cell r="A22422" t="str">
            <v>1U.06.580.0050.h</v>
          </cell>
          <cell r="B22422" t="str">
            <v>- su strada con presenza di linee filotranviarie su piante oltre i 30 m</v>
          </cell>
          <cell r="C22422" t="str">
            <v>cad</v>
          </cell>
          <cell r="D22422">
            <v>720.01</v>
          </cell>
        </row>
        <row r="22423">
          <cell r="A22423" t="str">
            <v>1U.06.580.0070</v>
          </cell>
          <cell r="B22423" t="str">
            <v>Interventi di potatura di rinnovo in vie alberate; questo intervento ha il duplice scopo di contenere lo sviluppo di soggetti squilibrati o eccessivamente vigorosi per l'ambiente in cui sono inseriti e di stimolare l'emissione di nuova vegetazione; la potatura di rinnovo va eseguita soltanto su specie di elevata capacità di reazione e/o in caso di particolare fragilità della chioma per cause genetiche, traumatiche o di impropria manutenzione. L'intensità del rinnovo non deve essere tale da compromettere la capacità di ripresa della vegetazione; la pianta deve cioè mantenere un'equilibrata dotazione di branche primarie secondarie e rami d'ordine inferiore in modo da conservare la potenzialità della propria conformazione tipica e una sufficiente vigoria. La rimozione di branche e rami deve avvenire con la tecnica del taglio di rinnovo, in modo da stimolare il risveglio di gemme laterali e lo sviluppo della pianta in senso centrifugo. In nessun caso devono essere lasciati monconi, nè creare 'gomiti' ad angolo acuto aperto verso il centro della pianta. Inoltre occorre trattare con prodotti funghicidi i tagli superiori a Ø 5 cm.</v>
          </cell>
          <cell r="C22423"/>
          <cell r="D22423"/>
        </row>
        <row r="22424">
          <cell r="A22424" t="str">
            <v>1U.06.580.0070.a</v>
          </cell>
          <cell r="B22424" t="str">
            <v>- su strada, su piante fino a 10 m</v>
          </cell>
          <cell r="C22424" t="str">
            <v>cad</v>
          </cell>
          <cell r="D22424">
            <v>187.13</v>
          </cell>
        </row>
        <row r="22425">
          <cell r="A22425" t="str">
            <v>1U.06.580.0070.b</v>
          </cell>
          <cell r="B22425" t="str">
            <v>- su strada con presenza di linee filotranviarie su piante fino a 10 m</v>
          </cell>
          <cell r="C22425" t="str">
            <v>cad</v>
          </cell>
          <cell r="D22425">
            <v>249.77</v>
          </cell>
        </row>
        <row r="22426">
          <cell r="A22426" t="str">
            <v>1U.06.580.0070.c</v>
          </cell>
          <cell r="B22426" t="str">
            <v>- su strada, su piante da 11 ÷ 20 m</v>
          </cell>
          <cell r="C22426" t="str">
            <v>cad</v>
          </cell>
          <cell r="D22426">
            <v>273.58</v>
          </cell>
        </row>
        <row r="22427">
          <cell r="A22427" t="str">
            <v>1U.06.580.0070.d</v>
          </cell>
          <cell r="B22427" t="str">
            <v>- su strada con presenza di linee filotranviarie su piante da 11 ÷ 20 m</v>
          </cell>
          <cell r="C22427" t="str">
            <v>cad</v>
          </cell>
          <cell r="D22427">
            <v>361.43</v>
          </cell>
        </row>
        <row r="22428">
          <cell r="A22428" t="str">
            <v>1U.06.580.0070.e</v>
          </cell>
          <cell r="B22428" t="str">
            <v>- su strada, su piante da 21 ÷ 30 m</v>
          </cell>
          <cell r="C22428" t="str">
            <v>cad</v>
          </cell>
          <cell r="D22428">
            <v>352.96</v>
          </cell>
        </row>
        <row r="22429">
          <cell r="A22429" t="str">
            <v>1U.06.580.0070.f</v>
          </cell>
          <cell r="B22429" t="str">
            <v>- su strada con presenza di linee filotranviarie su piante da 21 ÷ 30 m</v>
          </cell>
          <cell r="C22429" t="str">
            <v>cad</v>
          </cell>
          <cell r="D22429">
            <v>466.35</v>
          </cell>
        </row>
        <row r="22430">
          <cell r="A22430" t="str">
            <v>1U.06.580.0070.g</v>
          </cell>
          <cell r="B22430" t="str">
            <v>- su strada, su piante oltre i 30 m</v>
          </cell>
          <cell r="C22430" t="str">
            <v>cad</v>
          </cell>
          <cell r="D22430">
            <v>431.21</v>
          </cell>
        </row>
        <row r="22431">
          <cell r="A22431" t="str">
            <v>1U.06.580.0070.h</v>
          </cell>
          <cell r="B22431" t="str">
            <v>- su strada con presenza di linee filotranviarie su piante oltre i 30 m</v>
          </cell>
          <cell r="C22431" t="str">
            <v>cad</v>
          </cell>
          <cell r="D22431">
            <v>580.05999999999995</v>
          </cell>
        </row>
        <row r="22432">
          <cell r="A22432" t="str">
            <v>1U.06.580.0090</v>
          </cell>
          <cell r="B22432" t="str">
            <v>Interventi di potatura di eliminazione del secco in vie alberate; questo intervento mira a 'ripulire' l'albero di tutte le sue parti non più vitali. L'intervento deve essere eseguito in modo rigoroso e completo, evitando di danneggiare accidentalmente le parti verdi. In nessun caso devono essere lasciati monconi. Nel caso specifico delle conifere, l'intervento deve essere condotto con particolare attenzione in modo da non provocare danni irreparabili alla vegetazione dell'albero. Inoltre occorre trattare con prodotti funghicidi i tagli superiori a Ø 5 cm.</v>
          </cell>
          <cell r="C22432"/>
          <cell r="D22432"/>
        </row>
        <row r="22433">
          <cell r="A22433" t="str">
            <v>1U.06.580.0090.a</v>
          </cell>
          <cell r="B22433" t="str">
            <v>- su strada, su piante fino a 10 m</v>
          </cell>
          <cell r="C22433" t="str">
            <v>cad</v>
          </cell>
          <cell r="D22433">
            <v>67.63</v>
          </cell>
        </row>
        <row r="22434">
          <cell r="A22434" t="str">
            <v>1U.06.580.0090.b</v>
          </cell>
          <cell r="B22434" t="str">
            <v>- su strada con presenza di linee filotranviarie su piante fino a 10 m</v>
          </cell>
          <cell r="C22434" t="str">
            <v>cad</v>
          </cell>
          <cell r="D22434">
            <v>89.82</v>
          </cell>
        </row>
        <row r="22435">
          <cell r="A22435" t="str">
            <v>1U.06.580.0090.c</v>
          </cell>
          <cell r="B22435" t="str">
            <v>- su strada, su piante da 11 ÷ 20 m</v>
          </cell>
          <cell r="C22435" t="str">
            <v>cad</v>
          </cell>
          <cell r="D22435">
            <v>148.01</v>
          </cell>
        </row>
        <row r="22436">
          <cell r="A22436" t="str">
            <v>1U.06.580.0090.d</v>
          </cell>
          <cell r="B22436" t="str">
            <v>- su strada con presenza di linee filotranviarie su piante da 11 ÷ 20 m</v>
          </cell>
          <cell r="C22436" t="str">
            <v>cad</v>
          </cell>
          <cell r="D22436">
            <v>205.25</v>
          </cell>
        </row>
        <row r="22437">
          <cell r="A22437" t="str">
            <v>1U.06.580.0090.e</v>
          </cell>
          <cell r="B22437" t="str">
            <v>- su strada, su piante da 21 ÷ 30 m</v>
          </cell>
          <cell r="C22437" t="str">
            <v>cad</v>
          </cell>
          <cell r="D22437">
            <v>226</v>
          </cell>
        </row>
        <row r="22438">
          <cell r="A22438" t="str">
            <v>1U.06.580.0090.f</v>
          </cell>
          <cell r="B22438" t="str">
            <v>- su strada con presenza di linee filotranviarie su piante da 21 ÷ 30 m</v>
          </cell>
          <cell r="C22438" t="str">
            <v>cad</v>
          </cell>
          <cell r="D22438">
            <v>310.18</v>
          </cell>
        </row>
        <row r="22439">
          <cell r="A22439" t="str">
            <v>1U.06.580.0090.g</v>
          </cell>
          <cell r="B22439" t="str">
            <v>- su strada, su piante oltre i 30 m</v>
          </cell>
          <cell r="C22439" t="str">
            <v>cad</v>
          </cell>
          <cell r="D22439">
            <v>325.3</v>
          </cell>
        </row>
        <row r="22440">
          <cell r="A22440" t="str">
            <v>1U.06.580.0090.h</v>
          </cell>
          <cell r="B22440" t="str">
            <v>- su strada con presenza di linee filotranviarie su piante oltre i 30 m</v>
          </cell>
          <cell r="C22440" t="str">
            <v>cad</v>
          </cell>
          <cell r="D22440">
            <v>431.21</v>
          </cell>
        </row>
        <row r="22441">
          <cell r="A22441" t="str">
            <v>1U.06.580.0110</v>
          </cell>
          <cell r="B22441" t="str">
            <v>Interventi di potatura di diradamento in luoghi privi di impedimenti su specie soggette a patologie particolari come: Ceratocystis fimbriata, Graphium ulmi o Verticillium spp. Consiste nel mantenere l'ingombro volumetrico della chioma esistente. Con questo intervento non deve venir ridotta la chioma della pianta, ma soltanto il suo alleggerimento mediante attenta selezione e rimozione delle branche e dei rami in sovrannumero e di quelli essiccati a causa dell'eccessiva fittezza della vegetazione. L'intensità del diradamento non può superare il 30% della densità iniziale ( e su autorizzazione della D.L.) onde non intaccare le capacità di ripresa della vegetazione nè provocare improvvisi squilibri all'interno della chioma. La rimozione di branche e rami deve avvenire con la tecnica del taglio di rinnovo, ovvero operando la resezione a livello del fusto principale o di branche e rami d'ordine superiore. In nessun caso devono venir lasciati monconi, nè creati 'gomiti' ad angolo acuto aperto verso il centro della pianta. La D.L. può in caso di necessità ordinare l'accorciamento di rami isolati cresciuti in modo irregolare e difforme dalla conformazione tipica della specie, senza comunque alterare la sagoma della chioma dell'albero. Inoltre occorre trattare con prodotti funghicidi i tagli superiori a Ø 5 cm.</v>
          </cell>
          <cell r="C22441"/>
          <cell r="D22441"/>
        </row>
        <row r="22442">
          <cell r="A22442" t="str">
            <v>1U.06.580.0110.a</v>
          </cell>
          <cell r="B22442" t="str">
            <v>- su piante fino a 10 m</v>
          </cell>
          <cell r="C22442" t="str">
            <v>cad</v>
          </cell>
          <cell r="D22442">
            <v>202.55</v>
          </cell>
        </row>
        <row r="22443">
          <cell r="A22443" t="str">
            <v>1U.06.580.0110.b</v>
          </cell>
          <cell r="B22443" t="str">
            <v>- su piante da 11 ÷ 20 m</v>
          </cell>
          <cell r="C22443" t="str">
            <v>cad</v>
          </cell>
          <cell r="D22443">
            <v>283.04000000000002</v>
          </cell>
        </row>
        <row r="22444">
          <cell r="A22444" t="str">
            <v>1U.06.580.0110.c</v>
          </cell>
          <cell r="B22444" t="str">
            <v>- su piante da 21 ÷ 30 m</v>
          </cell>
          <cell r="C22444" t="str">
            <v>cad</v>
          </cell>
          <cell r="D22444">
            <v>352.96</v>
          </cell>
        </row>
        <row r="22445">
          <cell r="A22445" t="str">
            <v>1U.06.580.0110.d</v>
          </cell>
          <cell r="B22445" t="str">
            <v>- su piante oltre i 30 m</v>
          </cell>
          <cell r="C22445" t="str">
            <v>cad</v>
          </cell>
          <cell r="D22445">
            <v>466.35</v>
          </cell>
        </row>
        <row r="22446">
          <cell r="A22446" t="str">
            <v>1U.06.580.0130</v>
          </cell>
          <cell r="B22446" t="str">
            <v>Interventi di potatura di rinnovo in luoghi privi di impedimenti su specie soggette a patologie particolari come: Ceratocystis fimbriata, Graphium ulmi o Verticillium spp; questo intervento ha il duplice scopo di contenere lo sviluppo di soggetti squilibrati o eccessivamente vigorosi e di stimolare l'emissione di nuova vegetazione; la potatura di rinnovo va cioè eseguita soltanto su specie di elevata capacità di reazione e/o in caso di particolare fragilità della chioma per cause genetiche, traumatiche o di impropria manutenzione. L'intensità del rinnovo, non deve essere tale da compromettere la capacità di ripresa della vegetazione; la pianta deve cioè mantenere un'equilibrata dotazione di branche primarie secondarie e rami d'ordine inferiore in modo da conservare la potenzialità della propria conformazione tipica e una sufficiente vigoria. La rimozione di branche e rami deve avvenire con la tecnica del taglio di rinnovo, in modo da stimolare il risveglio di gemme laterali e lo sviluppo della pianta in senso centrifugo. In nessun caso devono essere lasciati monconi, nè creare 'gomiti' ad angolo acuto aperto verso il centro della pianta. Inoltre occorre trattare con prodotti funghicidi i tagli superiori a Ø 5 cm.</v>
          </cell>
          <cell r="C22446"/>
          <cell r="D22446"/>
        </row>
        <row r="22447">
          <cell r="A22447" t="str">
            <v>1U.06.580.0130.a</v>
          </cell>
          <cell r="B22447" t="str">
            <v>- su piante fino a 10 m</v>
          </cell>
          <cell r="C22447" t="str">
            <v>cad</v>
          </cell>
          <cell r="D22447">
            <v>152.05000000000001</v>
          </cell>
        </row>
        <row r="22448">
          <cell r="A22448" t="str">
            <v>1U.06.580.0130.b</v>
          </cell>
          <cell r="B22448" t="str">
            <v>- su piante da 11 ÷ 20 m</v>
          </cell>
          <cell r="C22448" t="str">
            <v>cad</v>
          </cell>
          <cell r="D22448">
            <v>235.77</v>
          </cell>
        </row>
        <row r="22449">
          <cell r="A22449" t="str">
            <v>1U.06.580.0130.c</v>
          </cell>
          <cell r="B22449" t="str">
            <v>- su piante da 21 ÷ 30 m</v>
          </cell>
          <cell r="C22449" t="str">
            <v>cad</v>
          </cell>
          <cell r="D22449">
            <v>306.92</v>
          </cell>
        </row>
        <row r="22450">
          <cell r="A22450" t="str">
            <v>1U.06.580.0130.d</v>
          </cell>
          <cell r="B22450" t="str">
            <v>- su piante oltre i 30 m</v>
          </cell>
          <cell r="C22450" t="str">
            <v>cad</v>
          </cell>
          <cell r="D22450">
            <v>377.19</v>
          </cell>
        </row>
        <row r="22451">
          <cell r="A22451" t="str">
            <v>1U.06.580.0150</v>
          </cell>
          <cell r="B22451" t="str">
            <v>Interventi di potatura di eliminazione del secco in luoghi privi di impedimenti su specie soggette a patologie particolari come: Ceratocystis fimbriata, Graphium ulmi o Verticillium spp; questo intervento mira a 'ripulire' l'albero di tutte le sue parti non più vitali. Nel caso specifico delle conifere, l'intervento deve essere condotto con particolare attenzione in modo da non provocare danni irreparabili alla vegetazione dell'albero. Inoltre occorre trattare con prodotti funghicidi i tagli superiori a Ø 5 cm.</v>
          </cell>
          <cell r="C22451"/>
          <cell r="D22451"/>
        </row>
        <row r="22452">
          <cell r="A22452" t="str">
            <v>1U.06.580.0150.a</v>
          </cell>
          <cell r="B22452" t="str">
            <v>- su piante fino a 10 m</v>
          </cell>
          <cell r="C22452" t="str">
            <v>cad</v>
          </cell>
          <cell r="D22452">
            <v>58.7</v>
          </cell>
        </row>
        <row r="22453">
          <cell r="A22453" t="str">
            <v>1U.06.580.0150.b</v>
          </cell>
          <cell r="B22453" t="str">
            <v>- su piante da 11 ÷ 20 m</v>
          </cell>
          <cell r="C22453" t="str">
            <v>cad</v>
          </cell>
          <cell r="D22453">
            <v>129.61000000000001</v>
          </cell>
        </row>
        <row r="22454">
          <cell r="A22454" t="str">
            <v>1U.06.580.0150.c</v>
          </cell>
          <cell r="B22454" t="str">
            <v>- su piante da 21 ÷ 30 m</v>
          </cell>
          <cell r="C22454" t="str">
            <v>cad</v>
          </cell>
          <cell r="D22454">
            <v>202.55</v>
          </cell>
        </row>
        <row r="22455">
          <cell r="A22455" t="str">
            <v>1U.06.580.0150.d</v>
          </cell>
          <cell r="B22455" t="str">
            <v>- su piante oltre i 30 m</v>
          </cell>
          <cell r="C22455" t="str">
            <v>cad</v>
          </cell>
          <cell r="D22455">
            <v>283.04000000000002</v>
          </cell>
        </row>
        <row r="22456">
          <cell r="A22456" t="str">
            <v>1U.06.580.0170</v>
          </cell>
          <cell r="B22456" t="str">
            <v>Interventi di potatura di diradamento in vie alberate su specie soggette a patologie particolari come: Ceratocystis fimbriata, Graphium ulmi o Verticillium spp. Consiste nel mantenere l'ingombro volumetrico della chioma esistente e con esso la silhouette tipica della specie, consentendo peraltro una miglior penetrazione e distribuzione dell'aria e della luce attenuando i fenomeni di competizione tra le varie branche. Con questo intervento, perciò non deve venir ridotta - nè in altezza nè in larghezza - la chioma della pianta, ma soltanto il suo alleggerimento mediante attenta selezione e rimozione delle branche e dei rami in sovrannumero (diraramento appunto) e di quelli essiccati a causa dell'eccessiva fittezza della vegetazione. L'intensità del diradamento può variare a seconda della specie, dello stato vegetativo del soggetto e delle condizioni ambientali, ma in genere non può superare il 40% della densità iniziale onde non intaccare le capacità di ripresa della vegetazione nè provocare improvvisi squilibri all'interno della chioma. La rimozione di branche e rami deve avvenire con la tecnica del taglio di rinnovo, ovvero operando la resezione a livello del fusto principale o di branche e rami d'ordine superiore. In nessun caso devono venir lasciati monconi, nè creati 'gomiti' ad angolo acuto aperto verso il centro della pianta. La D.L. può in caso di necessità ordinare l'accorciamento di rami isolati cresciuti in modo irregolare e difforme dalla conformazione tipica della specie, senza comunque alterare la sagoma della chioma dell'albero. Inoltre occorre trattare con prodotti funghicidi i tagli superiori a Ø 5 cm.</v>
          </cell>
          <cell r="C22456"/>
          <cell r="D22456"/>
        </row>
        <row r="22457">
          <cell r="A22457" t="str">
            <v>1U.06.580.0170.a</v>
          </cell>
          <cell r="B22457" t="str">
            <v>- su strada, su piante fino a 10 m</v>
          </cell>
          <cell r="C22457" t="str">
            <v>cad</v>
          </cell>
          <cell r="D22457">
            <v>303.18</v>
          </cell>
        </row>
        <row r="22458">
          <cell r="A22458" t="str">
            <v>1U.06.580.0170.b</v>
          </cell>
          <cell r="B22458" t="str">
            <v>- su strada con presenza di linee filotranviarie su piante fino a 10 m</v>
          </cell>
          <cell r="C22458" t="str">
            <v>cad</v>
          </cell>
          <cell r="D22458">
            <v>399.43</v>
          </cell>
        </row>
        <row r="22459">
          <cell r="A22459" t="str">
            <v>1U.06.580.0170.c</v>
          </cell>
          <cell r="B22459" t="str">
            <v>- su strada, su piante da 11 ÷ 20 m</v>
          </cell>
          <cell r="C22459" t="str">
            <v>cad</v>
          </cell>
          <cell r="D22459">
            <v>419.25</v>
          </cell>
        </row>
        <row r="22460">
          <cell r="A22460" t="str">
            <v>1U.06.580.0170.d</v>
          </cell>
          <cell r="B22460" t="str">
            <v>- su strada con presenza di linee filotranviarie su piante da 11 ÷ 20 m</v>
          </cell>
          <cell r="C22460" t="str">
            <v>cad</v>
          </cell>
          <cell r="D22460">
            <v>565.37</v>
          </cell>
        </row>
        <row r="22461">
          <cell r="A22461" t="str">
            <v>1U.06.580.0170.e</v>
          </cell>
          <cell r="B22461" t="str">
            <v>- su strada, su piante da 21 ÷ 30 m</v>
          </cell>
          <cell r="C22461" t="str">
            <v>cad</v>
          </cell>
          <cell r="D22461">
            <v>529.84</v>
          </cell>
        </row>
        <row r="22462">
          <cell r="A22462" t="str">
            <v>1U.06.580.0170.f</v>
          </cell>
          <cell r="B22462" t="str">
            <v>- su strada con presenza di linee filotranviariesu piante da 21 ÷ 30 m</v>
          </cell>
          <cell r="C22462" t="str">
            <v>cad</v>
          </cell>
          <cell r="D22462">
            <v>720.01</v>
          </cell>
        </row>
        <row r="22463">
          <cell r="A22463" t="str">
            <v>1U.06.580.0170.g</v>
          </cell>
          <cell r="B22463" t="str">
            <v>- su strada, su piante oltre i 30 m</v>
          </cell>
          <cell r="C22463" t="str">
            <v>cad</v>
          </cell>
          <cell r="D22463">
            <v>695.12</v>
          </cell>
        </row>
        <row r="22464">
          <cell r="A22464" t="str">
            <v>1U.06.580.0170.h</v>
          </cell>
          <cell r="B22464" t="str">
            <v>- su strada con presenza di linee filotranviarie su piante oltre i 30 m</v>
          </cell>
          <cell r="C22464" t="str">
            <v>cad</v>
          </cell>
          <cell r="D22464">
            <v>959.71</v>
          </cell>
        </row>
        <row r="22465">
          <cell r="A22465" t="str">
            <v>1U.06.580.0190</v>
          </cell>
          <cell r="B22465" t="str">
            <v>Interventi di potatura di rinnovo in vie alberate su specie soggette a patologie particolari come: Ceratocystis fimbriata, Graphium ulmi o Verticillium spp; questo intervento ha il duplice scopo di contenere lo sviluppo di soggetti squilibrati o eccessivamente vigorosi per l'ambiente in cui sono inseriti e di stimolare l'emissione di nuova vegetazione in modo da mantenere relativamente 'giovane' una pianta. L'opportunità di eseguire questo intervento deve essere attentamente valutata soprattutto in rapporto alla specie vegetale e alla sicurezza dei cittadini e dei beni; la potatura di rinnovo va cioè eseguita soltanto su specie di elevata capacità di reazione e/o in caso di particolare fragilità della chioma per cause genetiche, traumatiche o di impropria manutenzione. L'intensità del rinnovo può variare a seconda della specie, dello stato vegetativo del soggetto e delle condizioni ambientali, ma in genere non deve essere tale da compromettere la capacità di ripresa della vegetazione; la pianta deve cioè mantenere un'equilibrata dotazione di branche primarie secondarie e rami d'ordine inferiore in modo da conservare la potenzialità della propria conformazione tipica e una sufficiente vigoria. La rimozione di branche e rami deve avvenire con la tecnica del taglio di rinnovo, ovvero operando la resezione a livello del fusto principale o di branche e rami d'ordine superiore in modo da stimolare il risveglio di gemme laterali e lo sviluppo della pianta in senso centrifugo. In nessun caso devono essere lasciati monconi, nè creare 'gomiti' ad angolo acuto aperto verso il centro della pianta. Inoltre occorre trattare con prodotti funghicidi i tagli superiori a Ø 5 cm.</v>
          </cell>
          <cell r="C22465"/>
          <cell r="D22465"/>
        </row>
        <row r="22466">
          <cell r="A22466" t="str">
            <v>1U.06.580.0190.a</v>
          </cell>
          <cell r="B22466" t="str">
            <v>- su strada, su piante fino a 10 m</v>
          </cell>
          <cell r="C22466" t="str">
            <v>cad</v>
          </cell>
          <cell r="D22466">
            <v>242.35</v>
          </cell>
        </row>
        <row r="22467">
          <cell r="A22467" t="str">
            <v>1U.06.580.0190.b</v>
          </cell>
          <cell r="B22467" t="str">
            <v>- su strada con presenza di linee filotranviarie su piante fino a 10 m</v>
          </cell>
          <cell r="C22467" t="str">
            <v>cad</v>
          </cell>
          <cell r="D22467">
            <v>323.10000000000002</v>
          </cell>
        </row>
        <row r="22468">
          <cell r="A22468" t="str">
            <v>1U.06.580.0190.c</v>
          </cell>
          <cell r="B22468" t="str">
            <v>- su strada, su piante da 11 ÷ 20 m</v>
          </cell>
          <cell r="C22468" t="str">
            <v>cad</v>
          </cell>
          <cell r="D22468">
            <v>352.96</v>
          </cell>
        </row>
        <row r="22469">
          <cell r="A22469" t="str">
            <v>1U.06.580.0190.d</v>
          </cell>
          <cell r="B22469" t="str">
            <v>- su strada con presenza di linee filotranviarie su piante da 11 ÷ 20 m</v>
          </cell>
          <cell r="C22469" t="str">
            <v>cad</v>
          </cell>
          <cell r="D22469">
            <v>467.24</v>
          </cell>
        </row>
        <row r="22470">
          <cell r="A22470" t="str">
            <v>1U.06.580.0190.e</v>
          </cell>
          <cell r="B22470" t="str">
            <v>- su strada, su piante da 21 ÷ 30 m</v>
          </cell>
          <cell r="C22470" t="str">
            <v>cad</v>
          </cell>
          <cell r="D22470">
            <v>456.19</v>
          </cell>
        </row>
        <row r="22471">
          <cell r="A22471" t="str">
            <v>1U.06.580.0190.f</v>
          </cell>
          <cell r="B22471" t="str">
            <v>- su strada con presenza di linee filotranviarie su piante da 21 ÷ 30 m</v>
          </cell>
          <cell r="C22471" t="str">
            <v>cad</v>
          </cell>
          <cell r="D22471">
            <v>607.89</v>
          </cell>
        </row>
        <row r="22472">
          <cell r="A22472" t="str">
            <v>1U.06.580.0190.g</v>
          </cell>
          <cell r="B22472" t="str">
            <v>- su strada, su piante oltre i 30 m</v>
          </cell>
          <cell r="C22472" t="str">
            <v>cad</v>
          </cell>
          <cell r="D22472">
            <v>563.9</v>
          </cell>
        </row>
        <row r="22473">
          <cell r="A22473" t="str">
            <v>1U.06.580.0190.h</v>
          </cell>
          <cell r="B22473" t="str">
            <v>- su strada con presenza di linee filotranviarie su piante oltre i 30 m</v>
          </cell>
          <cell r="C22473" t="str">
            <v>cad</v>
          </cell>
          <cell r="D22473">
            <v>746.86</v>
          </cell>
        </row>
        <row r="22474">
          <cell r="A22474" t="str">
            <v>1U.06.580.0210</v>
          </cell>
          <cell r="B22474" t="str">
            <v>Interventi di potatura di eliminazione del secco in vie alberate su specie soggette a patologie particolari come: Ceratocystis fimbriata, Graphium ulmi o Verticillium spp; questo intervento mira a 'ripulire' l'albero di tutte le sue parti non più vitali. L'intervento deve essere eseguito in modo rigoroso e completo, evitando di danneggiare accidentalmente le parti verdi. In nessun caso devono essere lasciati monconi. Nel caso specifico delle conifere che sovente hanno abbondante vegetazione secca all'interno della chioma e non sono dotate di capacità di ricaccio delle latifoglie, l'intervento deve essere condotto con ulteriore particolare attenzione in modo da non provocare danni irreparabili alla vegetazione dell'albero. Inoltre occorre trattare con prodotti funghicidi i tagli superiori a Ø 5 cm.</v>
          </cell>
          <cell r="C22474"/>
          <cell r="D22474"/>
        </row>
        <row r="22475">
          <cell r="A22475" t="str">
            <v>1U.06.580.0210.a</v>
          </cell>
          <cell r="B22475" t="str">
            <v>- su strada, su piante fino a 10 m</v>
          </cell>
          <cell r="C22475" t="str">
            <v>cad</v>
          </cell>
          <cell r="D22475">
            <v>86.38</v>
          </cell>
        </row>
        <row r="22476">
          <cell r="A22476" t="str">
            <v>1U.06.580.0210.b</v>
          </cell>
          <cell r="B22476" t="str">
            <v>- su strada con presenza di linee filotranviarie su piante fino a 10 m</v>
          </cell>
          <cell r="C22476" t="str">
            <v>cad</v>
          </cell>
          <cell r="D22476">
            <v>116.71</v>
          </cell>
        </row>
        <row r="22477">
          <cell r="A22477" t="str">
            <v>1U.06.580.0210.c</v>
          </cell>
          <cell r="B22477" t="str">
            <v>- su strada, su piante da 11 ÷ 20 m</v>
          </cell>
          <cell r="C22477" t="str">
            <v>cad</v>
          </cell>
          <cell r="D22477">
            <v>199.73</v>
          </cell>
        </row>
        <row r="22478">
          <cell r="A22478" t="str">
            <v>1U.06.580.0210.d</v>
          </cell>
          <cell r="B22478" t="str">
            <v>- su strada con presenza di linee filotranviarie su piante da 11 ÷ 20 m</v>
          </cell>
          <cell r="C22478" t="str">
            <v>cad</v>
          </cell>
          <cell r="D22478">
            <v>268.93</v>
          </cell>
        </row>
        <row r="22479">
          <cell r="A22479" t="str">
            <v>1U.06.580.0210.e</v>
          </cell>
          <cell r="B22479" t="str">
            <v>- su strada, su piante da 21 ÷ 30 m</v>
          </cell>
          <cell r="C22479" t="str">
            <v>cad</v>
          </cell>
          <cell r="D22479">
            <v>303.18</v>
          </cell>
        </row>
        <row r="22480">
          <cell r="A22480" t="str">
            <v>1U.06.580.0210.f</v>
          </cell>
          <cell r="B22480" t="str">
            <v>- su strada con presenza di linee filotranviarie su piante da 21 ÷ 30 m</v>
          </cell>
          <cell r="C22480" t="str">
            <v>cad</v>
          </cell>
          <cell r="D22480">
            <v>399.43</v>
          </cell>
        </row>
        <row r="22481">
          <cell r="A22481" t="str">
            <v>1U.06.580.0210.g</v>
          </cell>
          <cell r="B22481" t="str">
            <v>- su strada, su piante oltre i 30 m</v>
          </cell>
          <cell r="C22481" t="str">
            <v>cad</v>
          </cell>
          <cell r="D22481">
            <v>419.25</v>
          </cell>
        </row>
        <row r="22482">
          <cell r="A22482" t="str">
            <v>1U.06.580.0210.h</v>
          </cell>
          <cell r="B22482" t="str">
            <v>- su strada con presenza di linee filotranviarie su piante oltre i 30 m</v>
          </cell>
          <cell r="C22482" t="str">
            <v>cad</v>
          </cell>
          <cell r="D22482">
            <v>563.9</v>
          </cell>
        </row>
        <row r="22483">
          <cell r="A22483" t="str">
            <v>1U.06.580.0230</v>
          </cell>
          <cell r="B22483" t="str">
            <v>Potatura annuale delle robinie piramidali; consiste nella parziale svettatura della pianta e speronatura della vegetazione, compresa la raccolta, il trasporto alle discariche del materiale di risulta, escluso l'onere di smaltimento.</v>
          </cell>
          <cell r="C22483" t="str">
            <v>cad</v>
          </cell>
          <cell r="D22483">
            <v>22.18</v>
          </cell>
        </row>
        <row r="22484">
          <cell r="A22484" t="str">
            <v>1U.06.590</v>
          </cell>
          <cell r="B22484" t="str">
            <v>ABBATTIMENTO PIANTE</v>
          </cell>
          <cell r="C22484"/>
          <cell r="D22484"/>
        </row>
        <row r="22485">
          <cell r="A22485" t="str">
            <v>1U.06.590.0000</v>
          </cell>
          <cell r="B22485" t="str">
            <v>NOTE DI CONSULTAZIONE: L'eliminazione delle piante con patologie particolari e di quelle adiacenti dovrà avvenire secondo modalità atte a ridurre i rischi di contagio alle altre piante presenti. In particolare si devono rispettare le seguenti condizioni:- effettuare gli abbattimenti in assenza di pioggia e vento, e nei periodi più asciutti dell’anno;- gli abbattimenti vanno eseguiti a partire dalle piante adiacenti e procedendo verso quelle infette; -ricoprire il terreno circostante le piante da abbattere con robusti teli di plastica, allo scopo di raccogliere la segatura ed il materiale di risulta, è consentito, in sostituzione, l’utilizzo di un aspiratore in caso di superfici asfaltate o cementate. Inoltre, sempre ai fini di ridurre al massimo il rischio di dispersione della segatura, è opportuno che la stessa venga bagnata, con disinfettanti o con sostanze attive autorizzate;- evitare comunque la dispersione di segatura, effettuando il minor numero possibile di tagli, in particolar modo nelle parti infette delle piante;- ove possibile, utilizzare motoseghe attrezzate per il recupero di segatura;- dopo il taglio delle piante infette e di quelle adiacenti procedere all’estirpazione delle ceppaie e delle radici fin dove possibile e alla successiva disinfezione delle buche. Qualora l’estirpazione delle ceppaie sia impossibile, il ceppo e le radici vanno devitalizzati e tagliati almeno 20 cm sotto il livello del suolo procedendo poi alla disinfezione delle buche. Se anche tale operazione sia oggettivamente impraticabile il ceppo e le radici affioranti vanno tagliate al livello del suolo devitalizzandoli su indicazione del Servizio Fitosanitario Regionale;- al termine delle operazioni, tutta la zona interessata dagli abbattimenti e gli attrezzi usati per l’esecuzione dei tagli devono essere disinfettati con idonea soluzione.</v>
          </cell>
          <cell r="C22485"/>
          <cell r="D22485"/>
        </row>
        <row r="22486">
          <cell r="A22486" t="str">
            <v>1U.06.590.0010</v>
          </cell>
          <cell r="B22486" t="str">
            <v>Eliminazione di piante poste su tappeto erboso in luoghi privi di impedimenti. Compresi: i tagli, il carico e trasporto della legna che passa in proprietà all'impresa.</v>
          </cell>
          <cell r="C22486"/>
          <cell r="D22486"/>
        </row>
        <row r="22487">
          <cell r="A22487" t="str">
            <v>1U.06.590.0010.a</v>
          </cell>
          <cell r="B22487" t="str">
            <v>- sino a 6 m</v>
          </cell>
          <cell r="C22487" t="str">
            <v>cad</v>
          </cell>
          <cell r="D22487">
            <v>66.81</v>
          </cell>
        </row>
        <row r="22488">
          <cell r="A22488" t="str">
            <v>1U.06.590.0010.b</v>
          </cell>
          <cell r="B22488" t="str">
            <v>- da 6 ÷ 10 m</v>
          </cell>
          <cell r="C22488" t="str">
            <v>cad</v>
          </cell>
          <cell r="D22488">
            <v>133.66</v>
          </cell>
        </row>
        <row r="22489">
          <cell r="A22489" t="str">
            <v>1U.06.590.0010.c</v>
          </cell>
          <cell r="B22489" t="str">
            <v>- da 10 ÷ 20 m</v>
          </cell>
          <cell r="C22489" t="str">
            <v>cad</v>
          </cell>
          <cell r="D22489">
            <v>200.48</v>
          </cell>
        </row>
        <row r="22490">
          <cell r="A22490" t="str">
            <v>1U.06.590.0010.d</v>
          </cell>
          <cell r="B22490" t="str">
            <v>- da 20 ÷ 30 m</v>
          </cell>
          <cell r="C22490" t="str">
            <v>cad</v>
          </cell>
          <cell r="D22490">
            <v>334.11</v>
          </cell>
        </row>
        <row r="22491">
          <cell r="A22491" t="str">
            <v>1U.06.590.0010.e</v>
          </cell>
          <cell r="B22491" t="str">
            <v>- oltre i 30 m</v>
          </cell>
          <cell r="C22491" t="str">
            <v>cad</v>
          </cell>
          <cell r="D22491">
            <v>400.94</v>
          </cell>
        </row>
        <row r="22492">
          <cell r="A22492" t="str">
            <v>1U.06.590.0030</v>
          </cell>
          <cell r="B22492" t="str">
            <v>Eliminazione di piante in vie alberate poste su strada. Compresi: i tagli, il carico e trasporto della legna che passa in proprietà all'impresa.</v>
          </cell>
          <cell r="C22492"/>
          <cell r="D22492"/>
        </row>
        <row r="22493">
          <cell r="A22493" t="str">
            <v>1U.06.590.0030.a</v>
          </cell>
          <cell r="B22493" t="str">
            <v>- sino a 6 m</v>
          </cell>
          <cell r="C22493" t="str">
            <v>cad</v>
          </cell>
          <cell r="D22493">
            <v>86.08</v>
          </cell>
        </row>
        <row r="22494">
          <cell r="A22494" t="str">
            <v>1U.06.590.0030.b</v>
          </cell>
          <cell r="B22494" t="str">
            <v>- da 6 ÷ 10 m</v>
          </cell>
          <cell r="C22494" t="str">
            <v>cad</v>
          </cell>
          <cell r="D22494">
            <v>172.17</v>
          </cell>
        </row>
        <row r="22495">
          <cell r="A22495" t="str">
            <v>1U.06.590.0030.c</v>
          </cell>
          <cell r="B22495" t="str">
            <v>- da 10 ÷ 20 m</v>
          </cell>
          <cell r="C22495" t="str">
            <v>cad</v>
          </cell>
          <cell r="D22495">
            <v>258.25</v>
          </cell>
        </row>
        <row r="22496">
          <cell r="A22496" t="str">
            <v>1U.06.590.0030.d</v>
          </cell>
          <cell r="B22496" t="str">
            <v>- da 20 ÷ 30 m</v>
          </cell>
          <cell r="C22496" t="str">
            <v>cad</v>
          </cell>
          <cell r="D22496">
            <v>430.39</v>
          </cell>
        </row>
        <row r="22497">
          <cell r="A22497" t="str">
            <v>1U.06.590.0030.e</v>
          </cell>
          <cell r="B22497" t="str">
            <v>- oltre i 30 m</v>
          </cell>
          <cell r="C22497" t="str">
            <v>cad</v>
          </cell>
          <cell r="D22497">
            <v>516.48</v>
          </cell>
        </row>
        <row r="22498">
          <cell r="A22498" t="str">
            <v>1U.06.590.0050</v>
          </cell>
          <cell r="B22498" t="str">
            <v>Eliminazione di piante in vie alberate poste su strada con presenza di linee filotranviarie. Compresi: i tagli, il carico e trasporto della legna che passa in proprietà all'impresa.</v>
          </cell>
          <cell r="C22498"/>
          <cell r="D22498"/>
        </row>
        <row r="22499">
          <cell r="A22499" t="str">
            <v>1U.06.590.0050.a</v>
          </cell>
          <cell r="B22499" t="str">
            <v>- sino a 6 m</v>
          </cell>
          <cell r="C22499" t="str">
            <v>cad</v>
          </cell>
          <cell r="D22499">
            <v>107.54</v>
          </cell>
        </row>
        <row r="22500">
          <cell r="A22500" t="str">
            <v>1U.06.590.0050.b</v>
          </cell>
          <cell r="B22500" t="str">
            <v>- da 6 ÷ 10 m</v>
          </cell>
          <cell r="C22500" t="str">
            <v>cad</v>
          </cell>
          <cell r="D22500">
            <v>215.05</v>
          </cell>
        </row>
        <row r="22501">
          <cell r="A22501" t="str">
            <v>1U.06.590.0050.c</v>
          </cell>
          <cell r="B22501" t="str">
            <v>- da 10 ÷ 20 m</v>
          </cell>
          <cell r="C22501" t="str">
            <v>cad</v>
          </cell>
          <cell r="D22501">
            <v>322.60000000000002</v>
          </cell>
        </row>
        <row r="22502">
          <cell r="A22502" t="str">
            <v>1U.06.590.0050.d</v>
          </cell>
          <cell r="B22502" t="str">
            <v>- da 20 ÷ 30 m</v>
          </cell>
          <cell r="C22502" t="str">
            <v>cad</v>
          </cell>
          <cell r="D22502">
            <v>537.65</v>
          </cell>
        </row>
        <row r="22503">
          <cell r="A22503" t="str">
            <v>1U.06.590.0050.e</v>
          </cell>
          <cell r="B22503" t="str">
            <v>- oltre i 30 m</v>
          </cell>
          <cell r="C22503" t="str">
            <v>cad</v>
          </cell>
          <cell r="D22503">
            <v>645.16</v>
          </cell>
        </row>
        <row r="22504">
          <cell r="A22504" t="str">
            <v>1U.06.590.0070</v>
          </cell>
          <cell r="B22504" t="str">
            <v>Eliminazione di piante poste su tappeto erboso in luoghi privi di impedimenti con patologie particolari come: Ceratocystis fimbriata, Graphium ulmi o Verticillium spp., inclusa disinfezione particolare, uso di teli protettivi e cautela nelle operazioni previste secondo le leggi vigenti. Compresi: i tagli, lo sdradicamento, la rimozione dell'apparato radicale, il carico e trasporto della legna che passa in proprietà all'impresa, il successivo riempimento con terra di coltivo del vuoto lasciato dalla ceppaia rimossa, la disinfestazione del terreno e degli attrezzi, la disinfezione dei residui legnosi, la risemina del terreno circostante la pianta rimossa.</v>
          </cell>
          <cell r="C22504"/>
          <cell r="D22504"/>
        </row>
        <row r="22505">
          <cell r="A22505" t="str">
            <v>1U.06.590.0070.a</v>
          </cell>
          <cell r="B22505" t="str">
            <v>- sino a 6 m</v>
          </cell>
          <cell r="C22505" t="str">
            <v>cad</v>
          </cell>
          <cell r="D22505">
            <v>158.69</v>
          </cell>
        </row>
        <row r="22506">
          <cell r="A22506" t="str">
            <v>1U.06.590.0070.b</v>
          </cell>
          <cell r="B22506" t="str">
            <v>- da 6 ÷ 10 m</v>
          </cell>
          <cell r="C22506" t="str">
            <v>cad</v>
          </cell>
          <cell r="D22506">
            <v>240.44</v>
          </cell>
        </row>
        <row r="22507">
          <cell r="A22507" t="str">
            <v>1U.06.590.0070.c</v>
          </cell>
          <cell r="B22507" t="str">
            <v>- da 10 ÷ 20 m</v>
          </cell>
          <cell r="C22507" t="str">
            <v>cad</v>
          </cell>
          <cell r="D22507">
            <v>322.45</v>
          </cell>
        </row>
        <row r="22508">
          <cell r="A22508" t="str">
            <v>1U.06.590.0070.d</v>
          </cell>
          <cell r="B22508" t="str">
            <v>- da 20 ÷ 30 m</v>
          </cell>
          <cell r="C22508" t="str">
            <v>cad</v>
          </cell>
          <cell r="D22508">
            <v>518.84</v>
          </cell>
        </row>
        <row r="22509">
          <cell r="A22509" t="str">
            <v>1U.06.590.0070.e</v>
          </cell>
          <cell r="B22509" t="str">
            <v>- oltre i 30 m</v>
          </cell>
          <cell r="C22509" t="str">
            <v>cad</v>
          </cell>
          <cell r="D22509">
            <v>603.83000000000004</v>
          </cell>
        </row>
        <row r="22510">
          <cell r="A22510" t="str">
            <v>1U.06.590.0090</v>
          </cell>
          <cell r="B22510" t="str">
            <v>Eliminazione di piante in vie alberate poste su strada con patologie particolari come: Ceratocystis fimbriata, Graphium ulmi o Verticillium spp., inclusa disinfezione particolare, uso di teli protettivi e cautela nelle operazioni previste secondo le leggi vigenti. Compresi: i tagli, lo sdradicamento, la rimozione dell'apparato radicale, il carico e trasporto della legna che passa in proprietà all'impresa, il successivo riempimento con terra di coltivo del vuoto lasciato dalla ceppaia rimossa, la disinfestazione del terreno e degli attrezzi, la disinfezione dei residui legnosi, il ripristino della pavimentazione esistente di contorno (da valutare a parte).</v>
          </cell>
          <cell r="C22510"/>
          <cell r="D22510"/>
        </row>
        <row r="22511">
          <cell r="A22511" t="str">
            <v>1U.06.590.0090.a</v>
          </cell>
          <cell r="B22511" t="str">
            <v>- sino a 6 m</v>
          </cell>
          <cell r="C22511" t="str">
            <v>cad</v>
          </cell>
          <cell r="D22511">
            <v>186.82</v>
          </cell>
        </row>
        <row r="22512">
          <cell r="A22512" t="str">
            <v>1U.06.590.0090.b</v>
          </cell>
          <cell r="B22512" t="str">
            <v>- da 6 ÷ 10 m</v>
          </cell>
          <cell r="C22512" t="str">
            <v>cad</v>
          </cell>
          <cell r="D22512">
            <v>296.7</v>
          </cell>
        </row>
        <row r="22513">
          <cell r="A22513" t="str">
            <v>1U.06.590.0090.c</v>
          </cell>
          <cell r="B22513" t="str">
            <v>- da 10 ÷ 20 m</v>
          </cell>
          <cell r="C22513" t="str">
            <v>cad</v>
          </cell>
          <cell r="D22513">
            <v>406.86</v>
          </cell>
        </row>
        <row r="22514">
          <cell r="A22514" t="str">
            <v>1U.06.590.0090.d</v>
          </cell>
          <cell r="B22514" t="str">
            <v>- da 20 ÷ 30 m</v>
          </cell>
          <cell r="C22514" t="str">
            <v>cad</v>
          </cell>
          <cell r="D22514">
            <v>659.51</v>
          </cell>
        </row>
        <row r="22515">
          <cell r="A22515" t="str">
            <v>1U.06.590.0090.e</v>
          </cell>
          <cell r="B22515" t="str">
            <v>- oltre i 30 m</v>
          </cell>
          <cell r="C22515" t="str">
            <v>cad</v>
          </cell>
          <cell r="D22515">
            <v>772.67</v>
          </cell>
        </row>
        <row r="22516">
          <cell r="A22516" t="str">
            <v>1U.06.590.0110</v>
          </cell>
          <cell r="B22516" t="str">
            <v>Eliminazione di piante in vie alberate poste su strada con presenza di linee filotranviarie con patologie particolari come: Ceratocystis fimbriata, Graphium ulmi o Verticillium spp., inclusa disinfezione particolare, uso di teli protettivi e cautela nelle operazioni previste secondo le leggi vigenti. Compresi: i tagli, lo sdradicamento, la rimozione dell'apparato radicale, il carico e trasporto della legna che passa in proprietà all'impresa, il successivo riempimento con terra di coltivo del vuoto lasciato dalla ceppaia rimossa, la disinfestazione del terreno e degli attrezzi, la disinfezione dei residui legnosi, il ripristino della pavimentazione esistente di contorno (da valutare a parte).</v>
          </cell>
          <cell r="C22516"/>
          <cell r="D22516"/>
        </row>
        <row r="22517">
          <cell r="A22517" t="str">
            <v>1U.06.590.0110.a</v>
          </cell>
          <cell r="B22517" t="str">
            <v>- sino a 6 m</v>
          </cell>
          <cell r="C22517" t="str">
            <v>cad</v>
          </cell>
          <cell r="D22517">
            <v>214.95</v>
          </cell>
        </row>
        <row r="22518">
          <cell r="A22518" t="str">
            <v>1U.06.590.0110.b</v>
          </cell>
          <cell r="B22518" t="str">
            <v>- da 6 ÷ 10 m</v>
          </cell>
          <cell r="C22518" t="str">
            <v>cad</v>
          </cell>
          <cell r="D22518">
            <v>353</v>
          </cell>
        </row>
        <row r="22519">
          <cell r="A22519" t="str">
            <v>1U.06.590.0110.c</v>
          </cell>
          <cell r="B22519" t="str">
            <v>- da 10 ÷ 20 m</v>
          </cell>
          <cell r="C22519" t="str">
            <v>cad</v>
          </cell>
          <cell r="D22519">
            <v>491.26</v>
          </cell>
        </row>
        <row r="22520">
          <cell r="A22520" t="str">
            <v>1U.06.590.0110.d</v>
          </cell>
          <cell r="B22520" t="str">
            <v>- da 20 ÷ 30 m</v>
          </cell>
          <cell r="C22520" t="str">
            <v>cad</v>
          </cell>
          <cell r="D22520">
            <v>800.21</v>
          </cell>
        </row>
        <row r="22521">
          <cell r="A22521" t="str">
            <v>1U.06.590.0110.e</v>
          </cell>
          <cell r="B22521" t="str">
            <v>- oltre i 30 m</v>
          </cell>
          <cell r="C22521" t="str">
            <v>cad</v>
          </cell>
          <cell r="D22521">
            <v>941.49</v>
          </cell>
        </row>
        <row r="22522">
          <cell r="A22522" t="str">
            <v>1U.06.590.0130</v>
          </cell>
          <cell r="B22522" t="str">
            <v>Rimozione di ceppaie con cavaceppi montata su trattrice, disinfezione del terreno, riempimento con terra idonea, trasporto alle discariche del materiale di risulta, escluso l'onere di smaltimento:</v>
          </cell>
          <cell r="C22522"/>
          <cell r="D22522"/>
        </row>
        <row r="22523">
          <cell r="A22523" t="str">
            <v>1U.06.590.0130.a</v>
          </cell>
          <cell r="B22523" t="str">
            <v>- Ø colletto fino a 50 cm</v>
          </cell>
          <cell r="C22523" t="str">
            <v>cad</v>
          </cell>
          <cell r="D22523">
            <v>76.040000000000006</v>
          </cell>
        </row>
        <row r="22524">
          <cell r="A22524" t="str">
            <v>1U.06.590.0130.b</v>
          </cell>
          <cell r="B22524" t="str">
            <v>- Ø colletto oltre 50 cm</v>
          </cell>
          <cell r="C22524" t="str">
            <v>cad</v>
          </cell>
          <cell r="D22524">
            <v>112.08</v>
          </cell>
        </row>
        <row r="22525">
          <cell r="A22525" t="str">
            <v>1U.06.600</v>
          </cell>
          <cell r="B22525" t="str">
            <v>MANUTENZIONE ARREDI</v>
          </cell>
          <cell r="C22525"/>
          <cell r="D22525"/>
        </row>
        <row r="22526">
          <cell r="A22526" t="str">
            <v>1U.06.600.0010</v>
          </cell>
          <cell r="B22526" t="str">
            <v>Rimozione di panchina in legno, compreso il taglio dei ferri, la demolizione dei plinti, il trasporto delle macerie alle discariche.</v>
          </cell>
          <cell r="C22526" t="str">
            <v>cad</v>
          </cell>
          <cell r="D22526">
            <v>50.59</v>
          </cell>
        </row>
        <row r="22527">
          <cell r="A22527" t="str">
            <v>1U.06.600.0020</v>
          </cell>
          <cell r="B22527" t="str">
            <v>Rimozione di cestino portarifiuti da 35 l, esclusa demolizione del plinto, incluso il carico e il trasporto alle discariche.</v>
          </cell>
          <cell r="C22527" t="str">
            <v>cad</v>
          </cell>
          <cell r="D22527">
            <v>12.98</v>
          </cell>
        </row>
        <row r="22528">
          <cell r="A22528" t="str">
            <v>1U.06.600.0030</v>
          </cell>
          <cell r="B22528" t="str">
            <v>Sostituzione di doghe per panchine in legno tipo Milano, inclusa la rimozione, trasporto alle discariche del materiale di risulta e fornitura nuova doga:</v>
          </cell>
          <cell r="C22528"/>
          <cell r="D22528"/>
        </row>
        <row r="22529">
          <cell r="A22529" t="str">
            <v>1U.06.600.0030.a</v>
          </cell>
          <cell r="B22529" t="str">
            <v>- listelli in pino nordico colore RAL 6005</v>
          </cell>
          <cell r="C22529" t="str">
            <v>cad</v>
          </cell>
          <cell r="D22529">
            <v>17.68</v>
          </cell>
        </row>
        <row r="22530">
          <cell r="A22530" t="str">
            <v>1U.06.600.0030.b</v>
          </cell>
          <cell r="B22530" t="str">
            <v>- listelli in rovere trattato con fondo trasparente per esterni</v>
          </cell>
          <cell r="C22530" t="str">
            <v>cad</v>
          </cell>
          <cell r="D22530">
            <v>21.57</v>
          </cell>
        </row>
        <row r="22531">
          <cell r="A22531" t="str">
            <v>1U.06.600.0030.c</v>
          </cell>
          <cell r="B22531" t="str">
            <v>- listoni da 12,5 x 4,5 cm in pino nordico colore RAL 6005</v>
          </cell>
          <cell r="C22531" t="str">
            <v>cad</v>
          </cell>
          <cell r="D22531">
            <v>32.57</v>
          </cell>
        </row>
        <row r="22532">
          <cell r="A22532" t="str">
            <v>1U.06.600.0030.d</v>
          </cell>
          <cell r="B22532" t="str">
            <v>- listoni da 14,5/15 x 4,5 cm in pino nordico colore RAL 6005</v>
          </cell>
          <cell r="C22532" t="str">
            <v>cad</v>
          </cell>
          <cell r="D22532">
            <v>36.42</v>
          </cell>
        </row>
        <row r="22533">
          <cell r="A22533" t="str">
            <v>1U.06.600.0030.e</v>
          </cell>
          <cell r="B22533" t="str">
            <v>- listoni da 12,5 x 4,5 cm in rovere trattato con fondo trasparente per esterni</v>
          </cell>
          <cell r="C22533" t="str">
            <v>cad</v>
          </cell>
          <cell r="D22533">
            <v>43.88</v>
          </cell>
        </row>
        <row r="22534">
          <cell r="A22534" t="str">
            <v>1U.06.600.0030.f</v>
          </cell>
          <cell r="B22534" t="str">
            <v>- listoni da 14,5/15 x 4,5 cm in rovere trattato con fondo trasparente per esterni</v>
          </cell>
          <cell r="C22534" t="str">
            <v>cad</v>
          </cell>
          <cell r="D22534">
            <v>49.67</v>
          </cell>
        </row>
        <row r="22535">
          <cell r="A22535" t="str">
            <v>1U.06.600.0050</v>
          </cell>
          <cell r="B22535" t="str">
            <v>Confezioni di n° 1040 palette in cartone ecologico corredate di sacchettini in polietilene scuro biodegradabile; in opera.</v>
          </cell>
          <cell r="C22535" t="str">
            <v>cad</v>
          </cell>
          <cell r="D22535">
            <v>275</v>
          </cell>
        </row>
        <row r="22536">
          <cell r="A22536" t="str">
            <v>1U.06.700</v>
          </cell>
          <cell r="B22536" t="str">
            <v>IMPIANTI DI IRRIGAZIONE</v>
          </cell>
          <cell r="C22536"/>
          <cell r="D22536"/>
        </row>
        <row r="22537">
          <cell r="A22537" t="str">
            <v>1U.06.700.0100</v>
          </cell>
          <cell r="B22537" t="str">
            <v>UNITA' DI PROGRAMMAZIONE BATTERIA E CONTROLLO REMOTO</v>
          </cell>
          <cell r="C22537"/>
          <cell r="D22537"/>
        </row>
        <row r="22538">
          <cell r="A22538" t="str">
            <v>1U.06.700.0110</v>
          </cell>
          <cell r="B22538" t="str">
            <v>Fornitura e posa in opera di unità di controllo a batteria con le seguenti caratteristiche tecniche: apertura e chiusura automatica delle elettrovalvole equipaggiate di “Solenoide Bistabile”, involucro completamente stagno all’immersione, alimentazione con batteria alcalina da 9 V tipo 6AM6 (norme internazionali) o 6LR61 (norme Europee) , compartimento batteria stagno, connettore a raggi infrarossi esterno, trasmissione del programma anche con unità di controllo completamente immersa nell’acqua, fori per il fissaggio, un cavo pilota per ciascuna stazione ed 1 cavo comune, oppure un cavo pilota per ciascuna stazione e 2 cavi comuni, cavo per collegamento al sensore per l’umidità, mantenimento per 5 minuti del programma impostato durante il cambio della batteria. Specifiche funzionali: Sistema anti-vandalo perché programmabile solamente a mezzo comando portatile, triplo programma A-B-C, funzionamento sequenziale delle stazioni all’interno di un programma possibilità di distanziare le elettrovalvole dall’unità di controllo pertinente fino ad un massimo di 14 mt. Con un cavo di mm2 1,5 di sezione, sincronizzazione dell’orologio interno automatica ad ogni collegamento con il programmatore. Il prezzo è comprensivo di tutte le prove elettriche di connessione alle elettrovalvole sino all'effettuazione del collaudo finale:</v>
          </cell>
          <cell r="C22538"/>
          <cell r="D22538"/>
        </row>
        <row r="22539">
          <cell r="A22539" t="str">
            <v>1U.06.700.0110.a</v>
          </cell>
          <cell r="B22539" t="str">
            <v>- 1 stazione</v>
          </cell>
          <cell r="C22539" t="str">
            <v>cad</v>
          </cell>
          <cell r="D22539">
            <v>190.82</v>
          </cell>
        </row>
        <row r="22540">
          <cell r="A22540" t="str">
            <v>1U.06.700.0110.b</v>
          </cell>
          <cell r="B22540" t="str">
            <v>- 2 stazioni</v>
          </cell>
          <cell r="C22540" t="str">
            <v>cad</v>
          </cell>
          <cell r="D22540">
            <v>254.86</v>
          </cell>
        </row>
        <row r="22541">
          <cell r="A22541" t="str">
            <v>1U.06.700.0110.c</v>
          </cell>
          <cell r="B22541" t="str">
            <v>- 4 stazioni</v>
          </cell>
          <cell r="C22541" t="str">
            <v>cad</v>
          </cell>
          <cell r="D22541">
            <v>299.2</v>
          </cell>
        </row>
        <row r="22542">
          <cell r="A22542" t="str">
            <v>1U.06.700.0110.d</v>
          </cell>
          <cell r="B22542" t="str">
            <v>- 6 stazioni</v>
          </cell>
          <cell r="C22542" t="str">
            <v>cad</v>
          </cell>
          <cell r="D22542">
            <v>377.7</v>
          </cell>
        </row>
        <row r="22543">
          <cell r="A22543" t="str">
            <v>1U.06.700.0120</v>
          </cell>
          <cell r="B22543" t="str">
            <v>Fornitura e posa di solenoide bi-stabile idoneo per il montaggio sulle elettrovalvole con bobina alimentata da corrente continua in bassa tensione. Caratteristiche tecniche: Filtro antisporco incluso, fornitura con 2 cavi elettrici di 60 cm di lunghezza e 0,75 mm2. Di sezione apertura manuale dell’elettrovalvola con rotazione del solenoide di ¼ di giro. Il prezzo è comprensivo di tutte le prove di tenuta idraulica dal solenoide all'elettrovalvola ed elettriche dal solenoide al programmatore sino all'effettuazione del collaudo finale.</v>
          </cell>
          <cell r="C22543" t="str">
            <v>cad</v>
          </cell>
          <cell r="D22543">
            <v>34.58</v>
          </cell>
        </row>
        <row r="22544">
          <cell r="A22544" t="str">
            <v>1U.06.700.0130</v>
          </cell>
          <cell r="B22544" t="str">
            <v>Fornitura e posa in opera di n° 1 KIT di collegamento telefonico tramite GPRS, GSM - MODULE. Il prezzo è comprensivo di tutte le prove di comunicazione telefonica e di impostazione dei dati del sito con la centralina di gestione in remoto sino all'effettuazione del collaudo finale.</v>
          </cell>
          <cell r="C22544" t="str">
            <v>cad</v>
          </cell>
          <cell r="D22544">
            <v>1200.4000000000001</v>
          </cell>
        </row>
        <row r="22545">
          <cell r="A22545" t="str">
            <v>1U.06.700.0140</v>
          </cell>
          <cell r="B22545" t="str">
            <v>Fornitura e posa in opera di interfaccia dotata di microprocessore, collegabile all’unità centrale tramite la rete di telefonia fissa, rete GSM abilitata trasmissione dati oppure cavo seriale. L’interfaccia deve essere in grado di ricevere, memorizzare e trasmettere i dati ricevuti dai programmatori satelliti e dall’unità centrale ma anche di reagire autonomamente al verificarsi di avvenimenti codificati.</v>
          </cell>
          <cell r="C22545"/>
          <cell r="D22545"/>
        </row>
        <row r="22546">
          <cell r="A22546" t="str">
            <v>1U.06.700.0140.a</v>
          </cell>
          <cell r="B22546" t="str">
            <v>- a 6 canali</v>
          </cell>
          <cell r="C22546" t="str">
            <v>cad</v>
          </cell>
          <cell r="D22546">
            <v>7147.44</v>
          </cell>
        </row>
        <row r="22547">
          <cell r="A22547" t="str">
            <v>1U.06.700.0140.b</v>
          </cell>
          <cell r="B22547" t="str">
            <v>- a 28 canali</v>
          </cell>
          <cell r="C22547" t="str">
            <v>cad</v>
          </cell>
          <cell r="D22547">
            <v>17185.52</v>
          </cell>
        </row>
        <row r="22548">
          <cell r="A22548" t="str">
            <v>1U.06.700.0150</v>
          </cell>
          <cell r="B22548" t="str">
            <v>Fornitura e posa in opera di decodificatore PULSE DECODER in grado di rilevare e comunicare ad una interfaccia lo stato di un contatto secco non in tensione. Caratteristiche tecniche: - Realizzato in materiale resistente agli agenti atmosferici ed ai raggi UV - cavi identificati con colori diversi per un facile cablaggio - Codice di indirizzo programmabile; Caratteristiche funzionali: - Lettura e trasmissione all’ interfaccia dello stato dei contatti secchi, non in tensione, oppure conteggio e trasmissione del numero di contatti secchi determinati da apparecchiature di misura quali flussometri o altro. Reso in opera completo dei collegamenti elettrici e quanto altro necessario per il suo funzionamento il tutto a perfetta regola d’arte e nel rispetto delle normative vigenti. Il decodificatore dovrà essere compatibile con il sistema di gestione adottato dal Settore Arredo Urbano e Verde. Il prezzo è comprensivo di tutte le prove elettriche di connessione al contatore volumetico e all'interfaccia per la gestione in remoto sino all'effettuazione del collaudo finale.</v>
          </cell>
          <cell r="C22548" t="str">
            <v>cad</v>
          </cell>
          <cell r="D22548">
            <v>1347.06</v>
          </cell>
        </row>
        <row r="22549">
          <cell r="A22549" t="str">
            <v>1U.06.700.0160</v>
          </cell>
          <cell r="B22549" t="str">
            <v>Fornitura e posa in opera di decodificatore SENSOR DECODER in grado di rilevare e comunicare ad una interfaccia lo stato di un contatto secco non in tensione. Caratteristiche tecniche: - Realizzato in materiale resistente agli agenti atmosferici ed ai raggi UV - cavi identificati con colori diversi per un facile cablaggio - Codice di indirizzo programmabile; Caratteristiche funzionali: - Lettura e trasmissione all’ interfaccia dello stato dei contatti “secchi”, non in tensione, oppure conteggio e trasmissione del numero di contatti secchi determinati da apparecchiature di misura quali flussometri o altro. Reso in opera completo dei collegamenti elettrici e quanto altro necessario per il suo funzionamento il tutto a perfetta regola d’arte e nel rispetto delle normative vigenti. Il decodificatore dovrà essere compatibile con il sistema di gestione adottato dal Settore Arredo Urbano e Verde. Il prezzo è comprensivo di tutte le prove elettriche di connessione al contatore volumetico e all'interfaccia per la gestione in remoto sino all'effettuazione del collaudo finale.</v>
          </cell>
          <cell r="C22549" t="str">
            <v>cad</v>
          </cell>
          <cell r="D22549">
            <v>1347.06</v>
          </cell>
        </row>
        <row r="22550">
          <cell r="A22550" t="str">
            <v>1U.06.700.0170</v>
          </cell>
          <cell r="B22550" t="str">
            <v>Fornitura e posa in opera di sensore per la pioggia in grado di interrompere, in modo del tutto automatico, il ciclo irriguo (anche se in corso). Ripresa automatica del programma irriguo con possibilità di variare la soglia minima di intervento mediante lo spostamento di un cursore mobile. Il prezzo è comprensivo di tutti i collegamenti elettrici alla centralina sino all'effettuazione del collaudo finale.</v>
          </cell>
          <cell r="C22550" t="str">
            <v>cad</v>
          </cell>
          <cell r="D22550">
            <v>61.37</v>
          </cell>
        </row>
        <row r="22551">
          <cell r="A22551" t="str">
            <v>1U.06.700.0200</v>
          </cell>
          <cell r="B22551" t="str">
            <v>UNITA' DI PROGRAMMAZIONE STANDARD</v>
          </cell>
          <cell r="C22551"/>
          <cell r="D22551"/>
        </row>
        <row r="22552">
          <cell r="A22552" t="str">
            <v>1U.06.700.0210</v>
          </cell>
          <cell r="B22552" t="str">
            <v>Fornitura e posa in opera di programmatore elettronico satellite collegabile ad un’ interfaccia di comunicazione per la connessione all’unità centrale oppure funzionante autonomamente in caso di sconnessione.</v>
          </cell>
          <cell r="C22552"/>
          <cell r="D22552"/>
        </row>
        <row r="22553">
          <cell r="A22553" t="str">
            <v>1U.06.700.0210.a</v>
          </cell>
          <cell r="B22553" t="str">
            <v>- 24 stazioni</v>
          </cell>
          <cell r="C22553" t="str">
            <v>cad</v>
          </cell>
          <cell r="D22553">
            <v>3177.19</v>
          </cell>
        </row>
        <row r="22554">
          <cell r="A22554" t="str">
            <v>1U.06.700.0210.b</v>
          </cell>
          <cell r="B22554" t="str">
            <v>- 40 stazioni</v>
          </cell>
          <cell r="C22554" t="str">
            <v>cad</v>
          </cell>
          <cell r="D22554">
            <v>5392.63</v>
          </cell>
        </row>
        <row r="22555">
          <cell r="A22555" t="str">
            <v>1U.06.700.0220</v>
          </cell>
          <cell r="B22555" t="str">
            <v>Fornitura e posa in opera di programmatore elettronico indipendente dotato di interfaccia di comunicazione con l’unità centrale tramite linea telefonica fissa ma funzionante anche autonomamente in caso di sconnessione.</v>
          </cell>
          <cell r="C22555"/>
          <cell r="D22555"/>
        </row>
        <row r="22556">
          <cell r="A22556" t="str">
            <v>1U.06.700.0220.a</v>
          </cell>
          <cell r="B22556" t="str">
            <v>- 24 stazioni</v>
          </cell>
          <cell r="C22556" t="str">
            <v>cad</v>
          </cell>
          <cell r="D22556">
            <v>4418.7299999999996</v>
          </cell>
        </row>
        <row r="22557">
          <cell r="A22557" t="str">
            <v>1U.06.700.0220.b</v>
          </cell>
          <cell r="B22557" t="str">
            <v>- 40 stazioni</v>
          </cell>
          <cell r="C22557" t="str">
            <v>cad</v>
          </cell>
          <cell r="D22557">
            <v>6061.18</v>
          </cell>
        </row>
        <row r="22558">
          <cell r="A22558" t="str">
            <v>1U.06.700.0230</v>
          </cell>
          <cell r="B22558" t="str">
            <v>Fornitura e posa in opera di programmatore da 4 a 12 settori; modello base 4 stazioni espandibile di 2 settori in due settori sino a 12. Tre programmi di irrigazione completamente indipendenti: ogni stazione può essere assegnata a qualsiasi programma tempi d’intervento delle stazioni da 1 minuto a 4 ore con incrementi di 1 minuto, frequenza irrigua fino a 4 partenze al giorno per ogni programma su base settimanale o ad intervalli, calendario di 365 giorni con ciclo irriguo giorni pari o dispari, regolazione stagionale indipendente per ogni programma con variazioni dal 10 al 200% con incrementi del 10% - sospensione pioggia programmabile da 1 a 7 giorni per prevenire sprechi di acqua, Selezionabile un ritardo di 15 secondi all’attivazione delle stazioni per favorire la chiusura delle valvole - Circuito di comando pompa/valvola generale - Porta per collegare direttamente un sensore pioggia - Alimentazione elettrica 117 o 220 V c.a., 50/60Hz. Il prezzo è comprensivo di tutte le prove elettriche di connessione alle elettrovalvole e di impostazione del programmatore stesso sino all'effettuazione del collaudo finale.</v>
          </cell>
          <cell r="C22558" t="str">
            <v>cad</v>
          </cell>
          <cell r="D22558">
            <v>318.11</v>
          </cell>
        </row>
        <row r="22559">
          <cell r="A22559" t="str">
            <v>1U.06.700.0240</v>
          </cell>
          <cell r="B22559" t="str">
            <v>Fornitura e posa in opera in derivazione dalle elettrovalvole di segnale in onda quadra di tipo stagno e precodificato in fase di assemblaggio. Inserito nello stesso pozzetto delle elettrovalvole e cablato a monocavo bipolare per mezzo di connettori preisolati. Il prezzo è comprensivo di tutte le prove elettriche di connessione alle elettrovalvole e all'interfaccia di gestione del sistema in remoto sino all'effettuazione del collaudo finale.</v>
          </cell>
          <cell r="C22559"/>
          <cell r="D22559"/>
        </row>
        <row r="22560">
          <cell r="A22560" t="str">
            <v>1U.06.700.0240.a</v>
          </cell>
          <cell r="B22560" t="str">
            <v>- 1 uscita per 2 solenoidi</v>
          </cell>
          <cell r="C22560" t="str">
            <v>cad</v>
          </cell>
          <cell r="D22560">
            <v>146.30000000000001</v>
          </cell>
        </row>
        <row r="22561">
          <cell r="A22561" t="str">
            <v>1U.06.700.0240.b</v>
          </cell>
          <cell r="B22561" t="str">
            <v>- 2 uscite per 4 solenoidi</v>
          </cell>
          <cell r="C22561" t="str">
            <v>cad</v>
          </cell>
          <cell r="D22561">
            <v>221.13</v>
          </cell>
        </row>
        <row r="22562">
          <cell r="A22562" t="str">
            <v>1U.06.700.0240.c</v>
          </cell>
          <cell r="B22562" t="str">
            <v>- 4 uscite per 4 solenoidi</v>
          </cell>
          <cell r="C22562" t="str">
            <v>cad</v>
          </cell>
          <cell r="D22562">
            <v>261.88</v>
          </cell>
        </row>
        <row r="22563">
          <cell r="A22563" t="str">
            <v>1U.06.700.0250</v>
          </cell>
          <cell r="B22563" t="str">
            <v>Fornitura e posa in opera di Interfaccia per sistemi monocavo in grado di interfacciare qualsiasi programmatore standard a 24V con un sistema monacavo a decodificatori. L’interfaccia avrà le seguenti caratteristiche: compatibilità con elettrovalvole 24 VAC; compatibilità con decodificatori tipo FD-102, 202, 401e 601; compatibilità con sistema di gestione adottato dal Settore Arredo Urbano e Verde. Massima garanzia con trasmissione di segnale ad onda quadra; massimo numero ingressi: 48 più Master Valve; capacità massima 50 decodificatori; numero massimo di solenoidi attivabili contemporaneamente: 8; trasformatore di sicurezza interno; cavo di collegamento: biconduttore 2x2,5 mm² con doppio isolamento e rivestimento; L’interfaccia dovrà essere resa in opera collegata ai decoder ed eventualmente al sistema di gestione adottato dal Settore Arredo Urbano e Verde se previsto. Il prezzo è comprensivo di tutte le prove elettriche alle elettrovalvole e di connessione al programmatore sino all'effettuazione del collaudo finale.</v>
          </cell>
          <cell r="C22563" t="str">
            <v>cad</v>
          </cell>
          <cell r="D22563">
            <v>1671.86</v>
          </cell>
        </row>
        <row r="22564">
          <cell r="A22564" t="str">
            <v>1U.06.700.0300</v>
          </cell>
          <cell r="B22564" t="str">
            <v>UNITA' DI PROGRAMMAZIONE E DI CONTROLLO A PANNELLI SOLARI</v>
          </cell>
          <cell r="C22564"/>
          <cell r="D22564"/>
        </row>
        <row r="22565">
          <cell r="A22565" t="str">
            <v>1U.06.700.0310</v>
          </cell>
          <cell r="B22565" t="str">
            <v>Fornitura e posa in opera di un programmatore a pannelli solari avente le seguenti caratteristiche:</v>
          </cell>
          <cell r="C22565"/>
          <cell r="D22565"/>
        </row>
        <row r="22566">
          <cell r="A22566" t="str">
            <v>1U.06.700.0310.a</v>
          </cell>
          <cell r="B22566" t="str">
            <v>- 6 stazioni</v>
          </cell>
          <cell r="C22566" t="str">
            <v>cad</v>
          </cell>
          <cell r="D22566">
            <v>2161.38</v>
          </cell>
        </row>
        <row r="22567">
          <cell r="A22567" t="str">
            <v>1U.06.700.0310.b</v>
          </cell>
          <cell r="B22567" t="str">
            <v>- 8 stazioni</v>
          </cell>
          <cell r="C22567" t="str">
            <v>cad</v>
          </cell>
          <cell r="D22567">
            <v>2402.52</v>
          </cell>
        </row>
        <row r="22568">
          <cell r="A22568" t="str">
            <v>1U.06.700.0310.c</v>
          </cell>
          <cell r="B22568" t="str">
            <v>- 10 stazioni</v>
          </cell>
          <cell r="C22568" t="str">
            <v>cad</v>
          </cell>
          <cell r="D22568">
            <v>2697.64</v>
          </cell>
        </row>
        <row r="22569">
          <cell r="A22569" t="str">
            <v>1U.06.700.0310.d</v>
          </cell>
          <cell r="B22569" t="str">
            <v>- 12 stazioni</v>
          </cell>
          <cell r="C22569" t="str">
            <v>cad</v>
          </cell>
          <cell r="D22569">
            <v>2853.62</v>
          </cell>
        </row>
        <row r="22570">
          <cell r="A22570" t="str">
            <v>1U.06.700.0320</v>
          </cell>
          <cell r="B22570" t="str">
            <v>Fornitura e posa in opera di Unità di Controllo a pannelli solari per il comando di n.2 elettrovalvole avente le seguenti caratteristiche tecniche:</v>
          </cell>
          <cell r="C22570" t="str">
            <v>cad</v>
          </cell>
          <cell r="D22570">
            <v>264.83</v>
          </cell>
        </row>
        <row r="22571">
          <cell r="A22571" t="str">
            <v>1U.06.700.0330</v>
          </cell>
          <cell r="B22571" t="str">
            <v>Fornitura e programmazione di un sistema di telecomando portatile per irrigazione senza fili per la programmazione delle Unità di Controllo a pannelli solari</v>
          </cell>
          <cell r="C22571" t="str">
            <v>cad</v>
          </cell>
          <cell r="D22571">
            <v>276.82</v>
          </cell>
        </row>
        <row r="22572">
          <cell r="A22572" t="str">
            <v>1U.06.700.0340</v>
          </cell>
          <cell r="B22572" t="str">
            <v>Fornitura e posa in opera di solenoide bi-stabile microalimentato per programmatori a pannelli solari, per sistema di controllo idoneo per il montaggio su tutte le elettrovalvole con bobina alimentata da corrente continua in bassa tensione.</v>
          </cell>
          <cell r="C22572" t="str">
            <v>cad</v>
          </cell>
          <cell r="D22572">
            <v>118.44</v>
          </cell>
        </row>
        <row r="22573">
          <cell r="A22573" t="str">
            <v>1U.06.700.0350</v>
          </cell>
          <cell r="B22573" t="str">
            <v>Fornitura e posa in opera di interfaccia per comandare l'accensione e lo spegnimento di una pompa tramite programmatori ad energia solare.</v>
          </cell>
          <cell r="C22573" t="str">
            <v>cad</v>
          </cell>
          <cell r="D22573">
            <v>248.42</v>
          </cell>
        </row>
        <row r="22574">
          <cell r="A22574" t="str">
            <v>1U.06.700.0360</v>
          </cell>
          <cell r="B22574" t="str">
            <v>Fornitura e posa in opera di solenoide bistabile 9V a bassissimo consumo, per programmatori a pannelli solari a 2 stazioni, in grado di ricevere alimentazione e comando fino ad una distanza di 45 metri con cavo di sezione 1,5 m², dotato di opportuno adattatore per valvole di diverse marche presenti sul mercato.</v>
          </cell>
          <cell r="C22574" t="str">
            <v>cad</v>
          </cell>
          <cell r="D22574">
            <v>40.06</v>
          </cell>
        </row>
        <row r="22575">
          <cell r="A22575" t="str">
            <v>1U.06.700.0400</v>
          </cell>
          <cell r="B22575" t="str">
            <v>ELETTROVALVOLE</v>
          </cell>
          <cell r="C22575"/>
          <cell r="D22575"/>
        </row>
        <row r="22576">
          <cell r="A22576" t="str">
            <v>1U.06.700.0410</v>
          </cell>
          <cell r="B22576" t="str">
            <v>Fornitura e posa di 1 elettrovalvola in bronzo e acciaio ff bsp a due vie con regolatore di flusso, comando per apertura anche manuale con spurgo interno, membrana in gomma rinforzata in buna-n chiusura lenta pressione di esercizio da 1,4 a 10,5 kg/cmq con solenoide a 24V. Fornitura e posa di 1 saracinesca a volantino in ottone serie pesante Pn 16. Fornitura e posa di 2 bocchettoni in FeZn MF. Fornitura e posa raccorderia varia in Fe Zn quale nipples riduzioni tees. Il prezzo è comprensivo di tutte le prove di tenuta idraulica e di connessione elettrica al programmatore sino all'effettuazione del collaudo finale</v>
          </cell>
          <cell r="C22576"/>
          <cell r="D22576"/>
        </row>
        <row r="22577">
          <cell r="A22577" t="str">
            <v>1U.06.700.0410.a</v>
          </cell>
          <cell r="B22577" t="str">
            <v>- ø 1"</v>
          </cell>
          <cell r="C22577" t="str">
            <v>cad</v>
          </cell>
          <cell r="D22577">
            <v>476.34</v>
          </cell>
        </row>
        <row r="22578">
          <cell r="A22578" t="str">
            <v>1U.06.700.0410.b</v>
          </cell>
          <cell r="B22578" t="str">
            <v>- ø 1½"</v>
          </cell>
          <cell r="C22578" t="str">
            <v>cad</v>
          </cell>
          <cell r="D22578">
            <v>633.71</v>
          </cell>
        </row>
        <row r="22579">
          <cell r="A22579" t="str">
            <v>1U.06.700.0410.c</v>
          </cell>
          <cell r="B22579" t="str">
            <v>- ø 2"</v>
          </cell>
          <cell r="C22579" t="str">
            <v>cad</v>
          </cell>
          <cell r="D22579">
            <v>783.96</v>
          </cell>
        </row>
        <row r="22580">
          <cell r="A22580" t="str">
            <v>1U.06.700.0410.d</v>
          </cell>
          <cell r="B22580" t="str">
            <v>- ø 3"</v>
          </cell>
          <cell r="C22580" t="str">
            <v>cad</v>
          </cell>
          <cell r="D22580">
            <v>1161.5999999999999</v>
          </cell>
        </row>
        <row r="22581">
          <cell r="A22581" t="str">
            <v>1U.06.700.0420</v>
          </cell>
          <cell r="B22581" t="str">
            <v>Fornitura e posa di 1 elettrovalvola in bronzo e acciaio ff bsp a due vie con regolatore di flusso, comando per apertura anche manuale con spurgo interno, membrana in gomma rinforzata in BUNA-N chiusura lenta pressione di esercizio da 1,4 a 10,5 kg/cmq con solenoide a 24V. Fornitura e posa di 1 saracinesca a volantino in ottone serie pesante Pn 16 . Fornitura e posa di 2 bocchettoni in FeZn MF. Fornitura e posa raccorderia varia in Fe Zn quale nipples riduzioni tees.</v>
          </cell>
          <cell r="C22581"/>
          <cell r="D22581"/>
        </row>
        <row r="22582">
          <cell r="A22582" t="str">
            <v>1U.06.700.0420.a</v>
          </cell>
          <cell r="B22582" t="str">
            <v>- ø 1"</v>
          </cell>
          <cell r="C22582" t="str">
            <v>cad</v>
          </cell>
          <cell r="D22582">
            <v>961.65</v>
          </cell>
        </row>
        <row r="22583">
          <cell r="A22583" t="str">
            <v>1U.06.700.0420.b</v>
          </cell>
          <cell r="B22583" t="str">
            <v>- ø 1½"</v>
          </cell>
          <cell r="C22583" t="str">
            <v>cad</v>
          </cell>
          <cell r="D22583">
            <v>1121.5999999999999</v>
          </cell>
        </row>
        <row r="22584">
          <cell r="A22584" t="str">
            <v>1U.06.700.0420.c</v>
          </cell>
          <cell r="B22584" t="str">
            <v>- ø 2"</v>
          </cell>
          <cell r="C22584" t="str">
            <v>cad</v>
          </cell>
          <cell r="D22584">
            <v>1679.95</v>
          </cell>
        </row>
        <row r="22585">
          <cell r="A22585" t="str">
            <v>1U.06.700.0420.d</v>
          </cell>
          <cell r="B22585" t="str">
            <v>- ø 3"</v>
          </cell>
          <cell r="C22585" t="str">
            <v>cad</v>
          </cell>
          <cell r="D22585">
            <v>2772.85</v>
          </cell>
        </row>
        <row r="22586">
          <cell r="A22586" t="str">
            <v>1U.06.700.0430</v>
          </cell>
          <cell r="B22586" t="str">
            <v>Elettrovalvola a membrana in nylon fibra di vetro antiurto in opera avente le seguenti caratteristiche: solenoide monoblocco a bassa potenza ed a bassa tensione (24V) con posizione di spurgo; installazione in linea o ad angolo; pressione massima di esercizio 10 ATM; filtro sulla membrana; regolatore di flusso; comando di apertura manuale direttamente sul solenoide senza fuoriuscita di acqua all'esterno; dispositivo di apertura e chiusura lenta contro il colpo d'ariete. Completa di TEE di derivazione, valvola a sfera di parzializzazione in PVC con bocchettone a tre pezzi con o-ring e raccordo a bocchettone a tre pezzi. Le elettrovalvole dovranno avere caratteristiche tali da garantire il perfetto funzionamento idraulico ed elettrico con i programmatori ed il sistema di gestione già installato. Il prezzo è comprensivo di tutte le prove di tenuta idraulica e di connessione elettrica al programmatore sino all'effettuazione del collaudo finale.</v>
          </cell>
          <cell r="C22586"/>
          <cell r="D22586"/>
        </row>
        <row r="22587">
          <cell r="A22587" t="str">
            <v>1U.06.700.0430.a</v>
          </cell>
          <cell r="B22587" t="str">
            <v>- ø 1"</v>
          </cell>
          <cell r="C22587" t="str">
            <v>cad</v>
          </cell>
          <cell r="D22587">
            <v>139.46</v>
          </cell>
        </row>
        <row r="22588">
          <cell r="A22588" t="str">
            <v>1U.06.700.0430.b</v>
          </cell>
          <cell r="B22588" t="str">
            <v>- ø 1½"</v>
          </cell>
          <cell r="C22588" t="str">
            <v>cad</v>
          </cell>
          <cell r="D22588">
            <v>211.64</v>
          </cell>
        </row>
        <row r="22589">
          <cell r="A22589" t="str">
            <v>1U.06.700.0430.c</v>
          </cell>
          <cell r="B22589" t="str">
            <v>- ø 2"</v>
          </cell>
          <cell r="C22589" t="str">
            <v>cad</v>
          </cell>
          <cell r="D22589">
            <v>296.33999999999997</v>
          </cell>
        </row>
        <row r="22590">
          <cell r="A22590" t="str">
            <v>1U.06.700.0430.d</v>
          </cell>
          <cell r="B22590" t="str">
            <v>- ø 3"</v>
          </cell>
          <cell r="C22590" t="str">
            <v>cad</v>
          </cell>
          <cell r="D22590">
            <v>532.48</v>
          </cell>
        </row>
        <row r="22591">
          <cell r="A22591" t="str">
            <v>1U.06.700.0440</v>
          </cell>
          <cell r="B22591" t="str">
            <v>Elettrovalvola a membrana in nylon fibra di vetro antiurto in opera avente le seguenti caratteristiche: solenoide monoblocco a bassa potenza ed a bassa tensione (24V) con posizione di spurgo; installazione in linea o ad angolo; pressione massima di esercizio 10 ATM; filtro sulla membrana; regolatore di flusso; comando di apertura manuale direttamente sul solenoide senza fuoriuscita di acqua all'esterno; dispositivo di apertura e chiusura lenta contro il colpo d'ariete. Completa di TEE di derivazione, valvola a sfera di parzializzazione in PVC con bocchettone a tre pezzi con o-ring e raccordo a bocchettone a tre pezzi. Le elettrovalvole dovranno avere caratteristiche tali da garantire il perfetto funzionamento idraulico ed elettrico con i programmatori ed il sistema di gestione già installato; Compreso il filtro a cartuccia a 'Y' in opera, installato sulla testa della tubazione avente le seguenti caratteristiche: corpo in polipropilene; cartuccia filtrante smontabile; pressione massima di esercizio 8 ATM; saracinesca di parzializzazione e raccorderia per il collegamento alla tubazione di alimentazione.</v>
          </cell>
          <cell r="C22591"/>
          <cell r="D22591"/>
        </row>
        <row r="22592">
          <cell r="A22592" t="str">
            <v>1U.06.700.0440.a</v>
          </cell>
          <cell r="B22592" t="str">
            <v>- ø 1"</v>
          </cell>
          <cell r="C22592" t="str">
            <v>cad</v>
          </cell>
          <cell r="D22592">
            <v>230.71</v>
          </cell>
        </row>
        <row r="22593">
          <cell r="A22593" t="str">
            <v>1U.06.700.0440.b</v>
          </cell>
          <cell r="B22593" t="str">
            <v>- ø 1½"</v>
          </cell>
          <cell r="C22593" t="str">
            <v>cad</v>
          </cell>
          <cell r="D22593">
            <v>348.22</v>
          </cell>
        </row>
        <row r="22594">
          <cell r="A22594" t="str">
            <v>1U.06.700.0440.c</v>
          </cell>
          <cell r="B22594" t="str">
            <v>- ø 2"</v>
          </cell>
          <cell r="C22594" t="str">
            <v>cad</v>
          </cell>
          <cell r="D22594">
            <v>475.63</v>
          </cell>
        </row>
        <row r="22595">
          <cell r="A22595" t="str">
            <v>1U.06.700.0440.d</v>
          </cell>
          <cell r="B22595" t="str">
            <v>- ø 3"</v>
          </cell>
          <cell r="C22595" t="str">
            <v>cad</v>
          </cell>
          <cell r="D22595">
            <v>771.4</v>
          </cell>
        </row>
        <row r="22596">
          <cell r="A22596" t="str">
            <v>1U.06.700.0500</v>
          </cell>
          <cell r="B22596" t="str">
            <v>IRRIGATORI E SISTEMI DI IRRIGAZIONE</v>
          </cell>
          <cell r="C22596"/>
          <cell r="D22596"/>
        </row>
        <row r="22597">
          <cell r="A22597" t="str">
            <v>1U.06.700.0510</v>
          </cell>
          <cell r="B22597" t="str">
            <v>Fornitura e posa di irrigatore da sottosuolo di tipo statico con gittata da 1,8 a 5 m con altezze di sollevamento di 10 cm, aventi le seguenti caratteristiche: corpo in ABS; molla di richiamo in acciaio inox; testine in ABS intercambiabili con portata proporzionale ad angolo variabile; filtro estraibile dall'alto; guarnizione autopulente incorporata nel coperchio per la pulizia del canotto e per evitare la fuoriuscita di acqua e cadute di pressione durante il sollevamento ed il rientro della testina; frizione per l'orientamento del getto anche ad irrigatore già installato; valvola di ritegno antiruscellamento incorporata per il mantenimento di una colonna d'acqua pari a 1,8 mt; regolatore di pressione.</v>
          </cell>
          <cell r="C22597"/>
          <cell r="D22597"/>
        </row>
        <row r="22598">
          <cell r="A22598" t="str">
            <v>1U.06.700.0510.a</v>
          </cell>
          <cell r="B22598" t="str">
            <v>- Comprensivo di: scavo e reinterro 20x60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Di tutta la tubazione e relativa raccorderia necessaria alla connessione idraulica dell'irrigatore stesso all'eletrrovalvola. La velocità all'interno della tubazione non dovrà essere mai superiore ai 1,5 mt sec, e la perdita di carico, dall'elettrovalvola all'irrigatore non dovrà superare 5 mt colonna d'acqua (1|2 atm): la tubazione PN 10, PN 12,.5 in opera sarà in polietilene alta densità garantita 100% in materiale vergine con marchio IIP e norme UNI EN 12201, comprensiva di raccorderia in polipropilene del tipo a compressione nei quantitativi dei singoli diametri necessari a realizzare tutti i collegamenti dei settori secondo il progetto allegato. Il prezzo è comprensivo di tutte le prove di tenuta idraulica sino all'effettuazione del collaudo finale.</v>
          </cell>
          <cell r="C22598" t="str">
            <v>cad</v>
          </cell>
          <cell r="D22598">
            <v>89.6</v>
          </cell>
        </row>
        <row r="22599">
          <cell r="A22599" t="str">
            <v>1U.06.700.0510.b</v>
          </cell>
          <cell r="B22599" t="str">
            <v>- senza scavo e tubazione</v>
          </cell>
          <cell r="C22599" t="str">
            <v>cad</v>
          </cell>
          <cell r="D22599">
            <v>34.21</v>
          </cell>
        </row>
        <row r="22600">
          <cell r="A22600" t="str">
            <v>1U.06.700.0515</v>
          </cell>
          <cell r="B22600" t="str">
            <v>Fornitura e posa di irrigatore da sottosuolo di tipo rotante con gittata da 2,5 a 7 m, con altezza di sollevmento di 10 cm, aventi le seguenti caratteristiche: corpo in ABS; molla di richiamo in acciaio inox; testine in ABS intercambiabili con portata ad angolo variabile; filtro estraibile dall'alto; guarnizione autopulente incorporata nel coperchio per la pulizia del canotto e per evitare la fuoriuscita di acqua e cadute di pressione durante il sollevamento ed il rientro della testina; frizione per l'orientamento del getto anche ad irrigatore già installato; valvola di ritegno antiruscellamento incorporata per il mantenimento di una colonna d'acqua pari a 1,8 mt; regolatore di pressione; dato in opera anche con raccordo antivandalo a libera rotazione.</v>
          </cell>
          <cell r="C22600"/>
          <cell r="D22600"/>
        </row>
        <row r="22601">
          <cell r="A22601" t="str">
            <v>1U.06.700.0515.a</v>
          </cell>
          <cell r="B22601" t="str">
            <v>- comprensivo di: scavo e reinterro cm. 20x60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Di tutta la tubazione e relativa raccorderia necessaria alla connessione idraulica dell'irrigatore stesso all'elettrovalvola. La velocità all'interno della tubazione non dovrà essere mai superiore ai 1,5 mt sec, e la perdita di carico dall'elettrovalvola all'irrigatore non dovrà superare 5 mt colonna d'acqua (1/2 atm); la tubazione PN 10, PN 12,5 in opera sarà in polietilene alta densità garantita 100% in materiale vergine con marchio IIP e norme UNI EN 12201, comprensiva di raccorderia in polipropilene del tipo a compressione nei quantitativi dei singoli diametri necessari a realizzare tutti i collegamenti dei settori secondo il progetto allegato.</v>
          </cell>
          <cell r="C22601" t="str">
            <v>cad</v>
          </cell>
          <cell r="D22601">
            <v>105.44</v>
          </cell>
        </row>
        <row r="22602">
          <cell r="A22602" t="str">
            <v>1U.06.700.0515.b</v>
          </cell>
          <cell r="B22602" t="str">
            <v>- compreso scavo e reinterro cm. 40x50x40 per il solo irrigatore, esclusa tubazione e relativo scavo</v>
          </cell>
          <cell r="C22602" t="str">
            <v>cad</v>
          </cell>
          <cell r="D22602">
            <v>47.95</v>
          </cell>
        </row>
        <row r="22603">
          <cell r="A22603" t="str">
            <v>1U.06.700.0520</v>
          </cell>
          <cell r="B22603" t="str">
            <v>Fornitura e posa di irrigatore da sottosuolo a turbina lubrificata ad acqua a settori variabili e cerchio intero avente le seguenti caratteritiche: velocità di rotazione regolabile; carter ed interno in ABS; turbina interna in nylon e lubrificata ad acqua (non inquinante); possibilità di funzionamento sia a cerchio intero che a settori variabili; guarnizione autopulente incorporata nel coperchio per la pulizia del canotto e per evitare la fuoriuscita di acqua e cadute di pressione durante il sollevamento ed il rientro della testina; altezza di sollevamento minimo 9 cm; dispositivo antivandalo di memorizzazione del settore per evitare modifiche indesiderate dell'arco; regolazione del settore senza alcun attrezzo; anello di sicurezza antivandalo; vite rompigetto regolabile dall'alto; boccagli intercambiabili; Reso in opera posizionato ad una distanza dagli altri irrigatori non superiore al 50% del diametro dell'area di lavoro circolare se fosse a raggio intero, completo di presa e staffa per il collegamento alla tubazione e prolunga flessibile con giunti e tubo, dato in opera anche con raccordo antivandalo a libera rotazione.</v>
          </cell>
          <cell r="C22603"/>
          <cell r="D22603"/>
        </row>
        <row r="22604">
          <cell r="A22604" t="str">
            <v>1U.06.700.0520.a</v>
          </cell>
          <cell r="B22604" t="str">
            <v>- con gittata da 5,1 a 12 m e comprensivo di scavo e reinterro 20x60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Di tutta la tubazione e relativa raccorderia necessaria alla connessione idraulica dell'irrigatore stesso all'eletrrovalvola. La velocità all'interno della tubazione non dovrà essere mai superiore ai 1,5 mt sec, e la perdita di carico, dall'elettrovalvola all'irrigatore non dovrà superare 5 mt colonna d'acqua (1|2 atm). Le tubazioni PN 10, PN 20 fornite e posate in opera saranno in polietilene alta densità garantita 100% in materiale vergine con marchio IIP e norme UNI EN 12201, comprensiva di raccorderia in polipropilene del tipo a compressione nei quantitativi dei singoli diametri necessari a realizzare tutti i collegamenti dei settori secondo il progetto allegato.</v>
          </cell>
          <cell r="C22604" t="str">
            <v>cad</v>
          </cell>
          <cell r="D22604">
            <v>178.53</v>
          </cell>
        </row>
        <row r="22605">
          <cell r="A22605" t="str">
            <v>1U.06.700.0520.b</v>
          </cell>
          <cell r="B22605" t="str">
            <v>- con gittata da 5,1 a 12 m, comprensivo di scavo e reinterro cm. 40x50x40 per il solo irrigatore, esclusa tubazione e relativo scavo</v>
          </cell>
          <cell r="C22605" t="str">
            <v>cad</v>
          </cell>
          <cell r="D22605">
            <v>45.99</v>
          </cell>
        </row>
        <row r="22606">
          <cell r="A22606" t="str">
            <v>1U.06.700.0520.c</v>
          </cell>
          <cell r="B22606" t="str">
            <v>- con gittata da 12,1 a 18 m e comprensivo di scavo e reinterro 20x60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Di tutta la tubazione e relativa raccorderia necessaria alla connessione idraulica dell'irrigatore stesso all'eletrrovalvola. La velocità all'interno della tubazione non dovrà essere mai superiore ai 1,5 mt sec, e la perdita di carico dall'elettrovalvola all'irrigatore non dovrà superare 5 mt colonna d'acqua (1|2 atm). Le tubazioni PN 12,5, PN 10 fornite e posate in opera saranno in polietilene alta densità garantita 100% in materiale vergine con marchio IIP e norme UNI EN 12201, comprensiva di raccorderia in polipropilene del tipo a compressione nei quantitativi dei singoli diametri necessari a realizzare tutti i collegamenti dei settori secondo il progetto allegato.</v>
          </cell>
          <cell r="C22606" t="str">
            <v>cad</v>
          </cell>
          <cell r="D22606">
            <v>340.42</v>
          </cell>
        </row>
        <row r="22607">
          <cell r="A22607" t="str">
            <v>1U.06.700.0520.d</v>
          </cell>
          <cell r="B22607" t="str">
            <v>- con gittata da 12,1 a 18 m, comprensivo di scavo e reinterro cm. 40x50x40 per il solo irrigatore, esclusa tubazione e relativo scavo</v>
          </cell>
          <cell r="C22607" t="str">
            <v>cad</v>
          </cell>
          <cell r="D22607">
            <v>79.72</v>
          </cell>
        </row>
        <row r="22608">
          <cell r="A22608" t="str">
            <v>1U.06.700.0520.e</v>
          </cell>
          <cell r="B22608" t="str">
            <v>- con gittata da 18,1 a 24 m comprensivo di scavo e reinterro 20x60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Di tutta la tubazione e relativa raccorderia necessaria alla connessione idraulica dell'irrigatore stesso all'eletrrovalvola. La velocità all'interno della tubazione non dovrà essere mai superiore ai 1,5 mt sec, e la perdita di carico dall'elettrovalvola all'irrigatore non dovrà superare 5 mt colonna d'acqua (1|2 atm). Le tubazioni PN 10 fornite e posate in opera saranno in polietilene alta densità garantita 100% in materiale vergine con marchio IIP e norme UNI EN 12201, comprensiva di raccorderia in polipropilene del tipo a compressione nei quantitativi dei singoli diametri necessari a realizzare tutti i collegamenti dei settori secondo il progetto allegato.</v>
          </cell>
          <cell r="C22608" t="str">
            <v>cad</v>
          </cell>
          <cell r="D22608">
            <v>593.65</v>
          </cell>
        </row>
        <row r="22609">
          <cell r="A22609" t="str">
            <v>1U.06.700.0520.f</v>
          </cell>
          <cell r="B22609" t="str">
            <v>- con gittata da 18,1 a 24 m, comprensivo di scavo e reinterro cm. 40x50x40 per il solo irrigatore, esclusa tubazione e relativo scavo</v>
          </cell>
          <cell r="C22609" t="str">
            <v>cad</v>
          </cell>
          <cell r="D22609">
            <v>131.79</v>
          </cell>
        </row>
        <row r="22610">
          <cell r="A22610" t="str">
            <v>1U.06.700.0520.g</v>
          </cell>
          <cell r="B22610" t="str">
            <v>- con gittata da 24,1 a 30 m comprensivo di scavo e reinterro 20x60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Di tutta la tubazione e relativa raccorderia necessaria alla connessione idraulica dell'irrigatore stesso all'elettrovalvola. La velocità all'interno della tubazione non dovrà essere mai superiore ai 1,5 mt sec, e la perdita di carico dall'elettrovalvola all'irrigatore non dovrà superare 5 mt colonna d'acqua (1|2 atm). Le tubazioni PN 10 fornite e posate in opera saranno in polietilene alta densità garantita 100% in materiale vergine con marchio IIP e norme UNI EN 12201, comprensiva di raccorderia in polipropilene del tipo a compressione nei quantitativi dei singoli diametri necessari a realizzare tutti i collegamenti dei settori secondo il progetto allegato.</v>
          </cell>
          <cell r="C22610" t="str">
            <v>cad</v>
          </cell>
          <cell r="D22610">
            <v>698.64</v>
          </cell>
        </row>
        <row r="22611">
          <cell r="A22611" t="str">
            <v>1U.06.700.0520.h</v>
          </cell>
          <cell r="B22611" t="str">
            <v>- con gittata da 24,1 a 30 m, comprensivo di scavo e reinterro cm. 40x50x40 per il solo irrigatore, esclusa tubazione e relativo scavo</v>
          </cell>
          <cell r="C22611" t="str">
            <v>cad</v>
          </cell>
          <cell r="D22611">
            <v>269.85000000000002</v>
          </cell>
        </row>
        <row r="22612">
          <cell r="A22612" t="str">
            <v>1U.06.700.0530</v>
          </cell>
          <cell r="B22612" t="str">
            <v>Fornitura e posa di irrigatore sotterraneo per filari alberati: altezza 91,4, diametro 10,2, tubo preinstallato flessibile lungo 45 cm per il raccordo alla rete di distribuzione. Rete con 5 fori di 5 mm² x cm², chiusura con griglia ø 10,2 in materiale espanso, resistente agli UV. Range di compensazione della pressione tra 1,5 e 5,5 bar. Boccaglio preinstallato ad allagamento autocompensante, portata 1 lit/min. Griglia – dispositivo antivandalo.</v>
          </cell>
          <cell r="C22612"/>
          <cell r="D22612"/>
        </row>
        <row r="22613">
          <cell r="A22613" t="str">
            <v>1U.06.700.0530.a</v>
          </cell>
          <cell r="B22613" t="str">
            <v>- Comprensivo di: tutta la tubazione e relativa raccorderia necessaria alla connessione idraulica dall'ala gocciolante all'elettrovalvola la velocità all'interno della tubazione non dovrà essere mai superiore ai 1,5 mt/sec. e la perdita di carico dall'ala gocciolante all'elettrovalvola non dovrà superare 5 mt colonna d'acqua (1/2atm); la tubazione PN 10, PN 12,5 fornita e posata in opera sarà in polietilene alta densità garantita 100% in materiale vergine con marchio IIP e norme UNI EN 12201, comprensiva di raccorderia in polipropilene del tipo a compressione. nei diametri 90 e 32; scavo e reinterro 20x60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nei quantitativi dei singoli diametri necessari a realizzare tutti i collegamenti dei settori secondo il progetto allegato.</v>
          </cell>
          <cell r="C22613" t="str">
            <v>cad</v>
          </cell>
          <cell r="D22613">
            <v>189.19</v>
          </cell>
        </row>
        <row r="22614">
          <cell r="A22614" t="str">
            <v>1U.06.700.0530.b</v>
          </cell>
          <cell r="B22614" t="str">
            <v>- senza scavo e tubazione</v>
          </cell>
          <cell r="C22614" t="str">
            <v>cad</v>
          </cell>
          <cell r="D22614">
            <v>51.14</v>
          </cell>
        </row>
        <row r="22615">
          <cell r="A22615" t="str">
            <v>1U.06.700.0550</v>
          </cell>
          <cell r="B22615" t="str">
            <v>Fornitura e posa di sistema di irrigazione per aree cespugliate formato da ugello micro-spray con testina a getti separati 15° a cerchio completo, n° 2 prolunghe da 15-20 cm per irrigatori statici, adattatore in plastica antiurto per applicazioni fuori terra di testine per irrigatori statici, attacco inferiore 1/2" F completo di presa a staffa per il collegamento alla tubazione.</v>
          </cell>
          <cell r="C22615"/>
          <cell r="D22615"/>
        </row>
        <row r="22616">
          <cell r="A22616" t="str">
            <v>1U.06.700.0550.a</v>
          </cell>
          <cell r="B22616" t="str">
            <v>- comprensivo di tutta la tubazione e relativa raccorderia necessaria alla connessione idraulica dell'irrigatore all'elettrovalvola. La velocità all'interno della tubazione non dovrà essere mai superiore ai 1,5 mt/sec. e la perdita di carico, dall'irrigatore all'elettrovalvola non dovrà superare 5 mt colonna d'acqua (1/2atm); la tubazione PN 10, PN 12,5 fornita e posata in opera sarà in polietilene alta densità garantita 100% in materiale vergine con marchio IIP e norme UNI EN 12201, comprensiva di raccorderia in polipropilene del tipo a compressione nei diametri adeguati; scavo e reinterro 20x60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nei quantitativi dei singoli diametri necessari a realizzare tutti i collegamenti dei settori secondo il progetto allegato.</v>
          </cell>
          <cell r="C22616" t="str">
            <v>cad</v>
          </cell>
          <cell r="D22616">
            <v>73.06</v>
          </cell>
        </row>
        <row r="22617">
          <cell r="A22617" t="str">
            <v>1U.06.700.0550.b</v>
          </cell>
          <cell r="B22617" t="str">
            <v>- senza scavo e tubazione</v>
          </cell>
          <cell r="C22617" t="str">
            <v>cad</v>
          </cell>
          <cell r="D22617">
            <v>18.25</v>
          </cell>
        </row>
        <row r="22618">
          <cell r="A22618" t="str">
            <v>1U.06.700.0560</v>
          </cell>
          <cell r="B22618" t="str">
            <v>Fornitura e posa di sistema di irrigazione localizzata per albero, in opera; avente le seguenti caratteristiche: irrigatore ad allagamento autocompensante, che mantiene la portata costante al variare della pressione, corpo in materiale plastico, attacco di diametro 1/2", portata costante 4 l/m, tubo in polietilene e tutta la raccorderia necessaria per collegare idraulicamente l'irrigatore all'elettrovalvola, la velocità all'interno della tubazione non dovrà essere mai superare 1,5 m colonna d'acqua (1 atm). Il tutto reso in opera a perfetta regola d'arte, funzionante e completo di ogni opera e magistero.</v>
          </cell>
          <cell r="C22618"/>
          <cell r="D22618"/>
        </row>
        <row r="22619">
          <cell r="A22619" t="str">
            <v>1U.06.700.0560.a</v>
          </cell>
          <cell r="B22619" t="str">
            <v>- Comprensivo di: tutta la tubazione e relativa raccorderia necessaria alla connessione dall'allagatore all'elettrovalvola, la velocità all'interno della tubazione non dovrà essere mai superiore ai 1,5 mt/sec. e la perdita di carico, dall'allagatore all'elettrovalvola non dovrà superare 5 mt colonna d'acqua (1/2atm); la tubazione PN 10, PN 12,5 fornita e posata in opera sarà in polietilene alta densità garantita 100% in materiale vergine con marchio IIP e norme UNI EN 12201, comprensiva di raccorderia in polipropilene del tipo a compressione; scavo e reinterro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nei quantitativi dei singoli diametri necessari a realizzare tutti i collegamenti dei settori secondo il progetto allegato.</v>
          </cell>
          <cell r="C22619" t="str">
            <v>cad</v>
          </cell>
          <cell r="D22619">
            <v>138.97</v>
          </cell>
        </row>
        <row r="22620">
          <cell r="A22620" t="str">
            <v>1U.06.700.0560.b</v>
          </cell>
          <cell r="B22620" t="str">
            <v>- senza scavo e tubazione</v>
          </cell>
          <cell r="C22620" t="str">
            <v>cad</v>
          </cell>
          <cell r="D22620">
            <v>14.18</v>
          </cell>
        </row>
        <row r="22621">
          <cell r="A22621" t="str">
            <v>1U.06.700.0570</v>
          </cell>
          <cell r="B22621" t="str">
            <v>Fornitura e posa di sistema di irrigazione localizzata per filari alberati, in opera; avente le seguenti caratteristiche: ala gocciolante autocompensante disposta, entro tubo di drenaggio, interrata ad anello di diametro 1 m intorno al colletto delle piante da irrigare; tubo in Pe Ø 16 mm; punti goccia 1 ogni 30 cm; gocciolatori autocompensanti a menbrana verticale da 2 l/h cadauno; filtraggio richiesto 150 mesh.</v>
          </cell>
          <cell r="C22621"/>
          <cell r="D22621"/>
        </row>
        <row r="22622">
          <cell r="A22622" t="str">
            <v>1U.06.700.0570.a</v>
          </cell>
          <cell r="B22622" t="str">
            <v>- Comprensivo di: tutta la tubazione e relativa raccorderia necessaria alla connessione idraulica dall'ala gocciolante all'elettrovalvola, la velocità all'interno della tubazione non dovrà essere mai superiore ai 1,5 mt/sec. e la perdita di carico, dall'ala gocciolante all'elettrovalvola non dovrà superare 5 mt colonna d'acqua (1/2atm); la tubazione fornita e posata in opera sarà in polietilene alta densità garantita 100% in materiale vergine con marchio IIP e norme UNI EN 12201, comprensiva di raccorderia in polipropilene del tipo a compressione; scavo e reinterro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nei quantitativi dei singoli diametri necessari a realizzare tutti i collegamenti dei settori secondo il progetto allegato.</v>
          </cell>
          <cell r="C22622" t="str">
            <v>cad</v>
          </cell>
          <cell r="D22622">
            <v>92.24</v>
          </cell>
        </row>
        <row r="22623">
          <cell r="A22623" t="str">
            <v>1U.06.700.0570.b</v>
          </cell>
          <cell r="B22623" t="str">
            <v>- senza scavo e tubazione</v>
          </cell>
          <cell r="C22623" t="str">
            <v>cad</v>
          </cell>
          <cell r="D22623">
            <v>12.29</v>
          </cell>
        </row>
        <row r="22624">
          <cell r="A22624" t="str">
            <v>1U.06.700.0590</v>
          </cell>
          <cell r="B22624" t="str">
            <v>Fornitura e posa di ala gocciolante autocompensante in opera per densità di impianto arbusti, disposta sul terreno in prossimità delle piante da irrigare, avente le seguenti caratteristiche: tubo Pe Ø 16 mm; punti goccia 1 ogni 30 cm; gocciolatori autocompensanti a membrana verticale da 2l/h cadauno; filtraggio richiesto 150 mesh; Completa di raccorderia a compressione necessaria al collegamento con la linea di alimentazione.</v>
          </cell>
          <cell r="C22624"/>
          <cell r="D22624"/>
        </row>
        <row r="22625">
          <cell r="A22625" t="str">
            <v>1U.06.700.0590.a</v>
          </cell>
          <cell r="B22625" t="str">
            <v>- n. 1 arbusto/m²; 1 m ala gocciolante/m² comprensivo di tutta la tubazione e relativa raccorderia necessaria alla connessione idraulica dall'ala gocciolante all'elettrovalvola, la velocità all'interno della tubazione non dovrà essere mai superiore ai 1,5 mt/sec. e la perdita di carico, dall'ala gocciolante all'elettrovalvola non dovrà superare 5 mt colonna d'acqua (1/2atm); la tubazione PN 10, PN 12,5 fornita e posata in opera sarà in polietilene alta densità garantita 100% in materiale vergine con marchio IIP e norme UNI EN 12201, comprensiva di raccorderia in polipropilene del tipo a compressione. Scavo e reinterro 20x60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nei quantitativi dei singoli diametri necessari a realizzare tutti i collegamenti dei settori secondo il progetto allegato.</v>
          </cell>
          <cell r="C22625" t="str">
            <v>m²</v>
          </cell>
          <cell r="D22625">
            <v>12.82</v>
          </cell>
        </row>
        <row r="22626">
          <cell r="A22626" t="str">
            <v>1U.06.700.0590.b</v>
          </cell>
          <cell r="B22626" t="str">
            <v>- n. 1 arbusto/m²; 1 m ala gocciolante/m², senza scavo e tubazione</v>
          </cell>
          <cell r="C22626" t="str">
            <v>m²</v>
          </cell>
          <cell r="D22626">
            <v>7.35</v>
          </cell>
        </row>
        <row r="22627">
          <cell r="A22627" t="str">
            <v>1U.06.700.0590.c</v>
          </cell>
          <cell r="B22627" t="str">
            <v>- n. 4 arbusti/m²; 2 m ala gocciolante/m² - comprensivo di tutta la tubazione e relativa raccorderia necessaria alla connessione idraulica dall'ala gocciolante all'elettrovalvola, la velocità all'interno della tubazione non dovrà essere mai superiore ai 1,5 mt/sec. e la perdita di carico, dall'ala gocciolante all'elettrovalvola non dovrà superare 5 mt colonna d'acqua (1/2atm); la tubazione PN 10, PN 12,5 fornita e posata in opera sarà in polietilene alta densità garantita 100% in materiale vergine con marchio IIP e norme UNI EN 12201, comprensiva di raccorderia in polipropilene del tipo a compressione. Scavo e reinterro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nei quantitativi dei singoli diametri necessari a realizzare tutti i collegamenti dei settori secondo il progetto allegato.</v>
          </cell>
          <cell r="C22627" t="str">
            <v>m²</v>
          </cell>
          <cell r="D22627">
            <v>15.71</v>
          </cell>
        </row>
        <row r="22628">
          <cell r="A22628" t="str">
            <v>1U.06.700.0590.d</v>
          </cell>
          <cell r="B22628" t="str">
            <v>- n. 9 arbusti/m²; 3 m ala gocciolante/m² - comprensivo di tutta la tubazione e relativa raccorderia necessaria alla connessione idraulica dall'ala gocciolante all'elettrovalvola, la velocità all'interno della tubazione non dovrà essere mai superiore ai 1,5 mt/sec. e la perdita di carico, dall'ala gocciolante all'elettrovalvola non dovrà superare 5 mt colonna d'acqua (1/2atm); la tubazione PN 10, PN 12,5 fornita e posata in opera sarà in polietilene alta densità garantita 100% in materiale vergine con marchio IIP e norme UNI EN 12201, comprensiva di raccorderia in polipropilene del tipo a compressione. Scavo e reinterro nei quantitativi necessari per la posa in opera delle tubazioni eseguito in sezione ristretta con escavatore a catena di tipo gommato, su terreno di tipo vegetale, con esclusione di roccia o pietrame di grosse dimensioni, compreso il tombamento manuale per la copertura delle tubazioni nei quantitativi dei singoli diametri necessari a realizzare tutti i collegamenti dei settori secondo il progetto allegato.</v>
          </cell>
          <cell r="C22628" t="str">
            <v>m²</v>
          </cell>
          <cell r="D22628">
            <v>20.97</v>
          </cell>
        </row>
        <row r="22629">
          <cell r="A22629" t="str">
            <v>1U.06.700.0600</v>
          </cell>
          <cell r="B22629" t="str">
            <v>ACCESSORI VARI PER L'IRRIGAZIONE</v>
          </cell>
          <cell r="C22629"/>
          <cell r="D22629"/>
        </row>
        <row r="22630">
          <cell r="A22630" t="str">
            <v>1U.06.700.0610</v>
          </cell>
          <cell r="B22630" t="str">
            <v>Fornitura e posa filtro a cartuccia a ‘Y’, installato sulla testa della tubazione, in opera, avente le seguenti caratteristiche: corpo in polipropilene; cartuccia filtrante smontabile; pressione massima di esercizio 8 ATM. Completo di saracinesca di parzializzazione e raccorderia per il collegamento alla tubazione di alimentazione. Il prezzo è comprensivo di tutte le prove di tenuta idraulica sino all'effettuazione del collaudo finale.</v>
          </cell>
          <cell r="C22630"/>
          <cell r="D22630"/>
        </row>
        <row r="22631">
          <cell r="A22631" t="str">
            <v>1U.06.700.0610.a</v>
          </cell>
          <cell r="B22631" t="str">
            <v>- Ø 1½"</v>
          </cell>
          <cell r="C22631" t="str">
            <v>cad</v>
          </cell>
          <cell r="D22631">
            <v>54.67</v>
          </cell>
        </row>
        <row r="22632">
          <cell r="A22632" t="str">
            <v>1U.06.700.0610.b</v>
          </cell>
          <cell r="B22632" t="str">
            <v>- Ø 2"</v>
          </cell>
          <cell r="C22632" t="str">
            <v>cad</v>
          </cell>
          <cell r="D22632">
            <v>94.19</v>
          </cell>
        </row>
        <row r="22633">
          <cell r="A22633" t="str">
            <v>1U.06.700.0610.c</v>
          </cell>
          <cell r="B22633" t="str">
            <v>- Ø 3"</v>
          </cell>
          <cell r="C22633" t="str">
            <v>cad</v>
          </cell>
          <cell r="D22633">
            <v>146.87</v>
          </cell>
        </row>
        <row r="22634">
          <cell r="A22634" t="str">
            <v>1U.06.700.0615</v>
          </cell>
          <cell r="B22634" t="str">
            <v>Fornitura e posa in opera di filtro in acciaio con attacchi in linea paridiametro F cestellato a rete in acciaio inox da 120 mesh chiusura a vite con rubinetto per spurgo, attacchi per manometri, completo di saracinesca di parzializzazione e raccorderia per il collegamento alla tubazione di alimentazione.</v>
          </cell>
          <cell r="C22634"/>
          <cell r="D22634"/>
        </row>
        <row r="22635">
          <cell r="A22635" t="str">
            <v>1U.06.700.0615.a</v>
          </cell>
          <cell r="B22635" t="str">
            <v>- Ø 1½"</v>
          </cell>
          <cell r="C22635" t="str">
            <v>cad</v>
          </cell>
          <cell r="D22635">
            <v>448.31</v>
          </cell>
        </row>
        <row r="22636">
          <cell r="A22636" t="str">
            <v>1U.06.700.0615.b</v>
          </cell>
          <cell r="B22636" t="str">
            <v>- Ø 2"</v>
          </cell>
          <cell r="C22636" t="str">
            <v>cad</v>
          </cell>
          <cell r="D22636">
            <v>587.71</v>
          </cell>
        </row>
        <row r="22637">
          <cell r="A22637" t="str">
            <v>1U.06.700.0615.c</v>
          </cell>
          <cell r="B22637" t="str">
            <v>- Ø 3"</v>
          </cell>
          <cell r="C22637" t="str">
            <v>cad</v>
          </cell>
          <cell r="D22637">
            <v>776.57</v>
          </cell>
        </row>
        <row r="22638">
          <cell r="A22638" t="str">
            <v>1U.06.700.0620</v>
          </cell>
          <cell r="B22638" t="str">
            <v>Fornitura e posa in opera di riduttore di pressione con corpo in ottone F a 4 elementi azione diretta con pressione in uscita fissa, range di portata 3,2 - 20 mc/ora.</v>
          </cell>
          <cell r="C22638"/>
          <cell r="D22638"/>
        </row>
        <row r="22639">
          <cell r="A22639" t="str">
            <v>1U.06.700.0620.a</v>
          </cell>
          <cell r="B22639" t="str">
            <v>- ø 2"</v>
          </cell>
          <cell r="C22639" t="str">
            <v>cad</v>
          </cell>
          <cell r="D22639">
            <v>377.78</v>
          </cell>
        </row>
        <row r="22640">
          <cell r="A22640" t="str">
            <v>1U.06.700.0620.b</v>
          </cell>
          <cell r="B22640" t="str">
            <v>- ø 3"</v>
          </cell>
          <cell r="C22640" t="str">
            <v>cad</v>
          </cell>
          <cell r="D22640">
            <v>947.13</v>
          </cell>
        </row>
        <row r="22641">
          <cell r="A22641" t="str">
            <v>1U.06.700.0630</v>
          </cell>
          <cell r="B22641" t="str">
            <v>Fornitura e posa valvola volumetrica flangiata in opera aventi le seguenti caratteristiche: trasmettitore ad impulsi elettrico a 24V 100 mA con segnale ogni 10 litri; corpo in ghisa plastificata; orologeria di tipo 'asciutto' e gruppo di misura estraibile; attacco flangiato. Completa di controflangia e raccordi di collegamento.</v>
          </cell>
          <cell r="C22641"/>
          <cell r="D22641"/>
        </row>
        <row r="22642">
          <cell r="A22642" t="str">
            <v>1U.06.700.0630.a</v>
          </cell>
          <cell r="B22642" t="str">
            <v>- DN 50</v>
          </cell>
          <cell r="C22642" t="str">
            <v>cad</v>
          </cell>
          <cell r="D22642">
            <v>399.17</v>
          </cell>
        </row>
        <row r="22643">
          <cell r="A22643" t="str">
            <v>1U.06.700.0630.b</v>
          </cell>
          <cell r="B22643" t="str">
            <v>- DN 65</v>
          </cell>
          <cell r="C22643" t="str">
            <v>cad</v>
          </cell>
          <cell r="D22643">
            <v>433.73</v>
          </cell>
        </row>
        <row r="22644">
          <cell r="A22644" t="str">
            <v>1U.06.700.0630.c</v>
          </cell>
          <cell r="B22644" t="str">
            <v>- DN 80</v>
          </cell>
          <cell r="C22644" t="str">
            <v>cad</v>
          </cell>
          <cell r="D22644">
            <v>488.95</v>
          </cell>
        </row>
        <row r="22645">
          <cell r="A22645" t="str">
            <v>1U.06.700.0635</v>
          </cell>
          <cell r="B22645" t="str">
            <v>Fornitura e posa di valvola di drenaggio in ottone con attacco filettato da 1/2", in opera; inserita sulla tubazione di ogni singolo settore tramite presa a staffa, (compresa), riduttori M-F 3/4 -1/2.</v>
          </cell>
          <cell r="C22645" t="str">
            <v>cad</v>
          </cell>
          <cell r="D22645">
            <v>18.46</v>
          </cell>
        </row>
        <row r="22646">
          <cell r="A22646" t="str">
            <v>1U.06.700.0640</v>
          </cell>
          <cell r="B22646" t="str">
            <v>Fornitura e posa di idrante in bronzo automatico da 1", per prelievo dell’acqua avente le seguenti caratteristiche: molla in acciaio inox; disco di tenuta in neoprene; coperchio ribaltabile; Completo di presa a staffa e prolunga per il collegamento alla tubazione.</v>
          </cell>
          <cell r="C22646" t="str">
            <v>cad</v>
          </cell>
          <cell r="D22646">
            <v>56.85</v>
          </cell>
        </row>
        <row r="22647">
          <cell r="A22647" t="str">
            <v>1U.06.700.0645</v>
          </cell>
          <cell r="B22647" t="str">
            <v>Fornitura e posa di chiave di sicurezza ad attacco rapido con curva in bronzo per idrante automatico da 1"</v>
          </cell>
          <cell r="C22647" t="str">
            <v>cad</v>
          </cell>
          <cell r="D22647">
            <v>121.59</v>
          </cell>
        </row>
        <row r="22648">
          <cell r="A22648" t="str">
            <v>1U.06.700.0650</v>
          </cell>
          <cell r="B22648" t="str">
            <v>Fornitura e posa di pozzetto circolare in resina, compreso scavo e reinterro:</v>
          </cell>
          <cell r="C22648"/>
          <cell r="D22648"/>
        </row>
        <row r="22649">
          <cell r="A22649" t="str">
            <v>1U.06.700.0650.a</v>
          </cell>
          <cell r="B22649" t="str">
            <v>- dimensioni utili Ø 200 mm</v>
          </cell>
          <cell r="C22649" t="str">
            <v>cad</v>
          </cell>
          <cell r="D22649">
            <v>22.92</v>
          </cell>
        </row>
        <row r="22650">
          <cell r="A22650" t="str">
            <v>1U.06.700.0650.b</v>
          </cell>
          <cell r="B22650" t="str">
            <v>- dimensioni utili Ø 300 mm</v>
          </cell>
          <cell r="C22650" t="str">
            <v>cad</v>
          </cell>
          <cell r="D22650">
            <v>34.44</v>
          </cell>
        </row>
        <row r="22651">
          <cell r="A22651" t="str">
            <v>1U.06.700.0655</v>
          </cell>
          <cell r="B22651" t="str">
            <v>Fornitura e posa di pozzetto rettangolare in resina, compreso scavo e reinterro:</v>
          </cell>
          <cell r="C22651"/>
          <cell r="D22651"/>
        </row>
        <row r="22652">
          <cell r="A22652" t="str">
            <v>1U.06.700.0655.a</v>
          </cell>
          <cell r="B22652" t="str">
            <v>-dimensioni utili 500x400 mm</v>
          </cell>
          <cell r="C22652" t="str">
            <v>cad</v>
          </cell>
          <cell r="D22652">
            <v>60.63</v>
          </cell>
        </row>
        <row r="22653">
          <cell r="A22653" t="str">
            <v>1U.06.700.0655.b</v>
          </cell>
          <cell r="B22653" t="str">
            <v>-dimensioni utili 500x600 mm</v>
          </cell>
          <cell r="C22653" t="str">
            <v>cad</v>
          </cell>
          <cell r="D22653">
            <v>90.54</v>
          </cell>
        </row>
        <row r="22654">
          <cell r="A22654" t="str">
            <v>1U.06.700.0660</v>
          </cell>
          <cell r="B22654" t="str">
            <v>Fornitura e posa di armadietto base in vetroresina con serratura, di dimensioni utili 687x630x238 mm, completo di piastra di fondo in bakelite e telaio di ancoraggio al pavimento.</v>
          </cell>
          <cell r="C22654" t="str">
            <v>cad</v>
          </cell>
          <cell r="D22654">
            <v>360.94</v>
          </cell>
        </row>
        <row r="22655">
          <cell r="A22655" t="str">
            <v>1U.06.700.0700</v>
          </cell>
          <cell r="B22655" t="str">
            <v>APERTURA E CHIUSURA IMPIANTO</v>
          </cell>
          <cell r="C22655"/>
          <cell r="D22655"/>
        </row>
        <row r="22656">
          <cell r="A22656" t="str">
            <v>1U.06.700.0710</v>
          </cell>
          <cell r="B22656" t="str">
            <v>Apertura dell'impianto di irrigazione:</v>
          </cell>
          <cell r="C22656"/>
          <cell r="D22656"/>
        </row>
        <row r="22657">
          <cell r="A22657" t="str">
            <v>1U.06.700.0710.a</v>
          </cell>
          <cell r="B22657" t="str">
            <v>- fino a 100.000 m²</v>
          </cell>
          <cell r="C22657" t="str">
            <v>cad</v>
          </cell>
          <cell r="D22657">
            <v>439.34</v>
          </cell>
        </row>
        <row r="22658">
          <cell r="A22658" t="str">
            <v>1U.06.700.0710.b</v>
          </cell>
          <cell r="B22658" t="str">
            <v>- da 100.001 a 300.000 m²</v>
          </cell>
          <cell r="C22658" t="str">
            <v>cad</v>
          </cell>
          <cell r="D22658">
            <v>615.07000000000005</v>
          </cell>
        </row>
        <row r="22659">
          <cell r="A22659" t="str">
            <v>1U.06.700.0710.c</v>
          </cell>
          <cell r="B22659" t="str">
            <v>- oltre 300.000 m²</v>
          </cell>
          <cell r="C22659" t="str">
            <v>cad</v>
          </cell>
          <cell r="D22659">
            <v>790.8</v>
          </cell>
        </row>
        <row r="22660">
          <cell r="A22660" t="str">
            <v>1U.06.700.0720</v>
          </cell>
          <cell r="B22660" t="str">
            <v>Chiusura dell'impianto di irrigazione:</v>
          </cell>
          <cell r="C22660" t="str">
            <v>cad</v>
          </cell>
          <cell r="D22660">
            <v>196.33</v>
          </cell>
        </row>
        <row r="22661">
          <cell r="A22661" t="str">
            <v>1U.06.800</v>
          </cell>
          <cell r="B22661" t="str">
            <v>MANUTENZIONE E TRATTAMENTO ACQUE FONTANE</v>
          </cell>
          <cell r="C22661"/>
          <cell r="D22661"/>
        </row>
        <row r="22662">
          <cell r="A22662" t="str">
            <v>1U.06.800.0010</v>
          </cell>
          <cell r="B22662" t="str">
            <v>Idrolavaggio in pressione di superfici architettoniche di vasche e fontane, mediante rimozione dei depositi incoerenti, fanghi e rifiuti, escluso l'eventuale ciclo di stesura di detergente e relativo risciacquo finale con acqua.</v>
          </cell>
          <cell r="C22662" t="str">
            <v>m²</v>
          </cell>
          <cell r="D22662">
            <v>7.08</v>
          </cell>
        </row>
        <row r="22663">
          <cell r="A22663" t="str">
            <v>1U.06.800.0020</v>
          </cell>
          <cell r="B22663" t="str">
            <v>Smontaggio, pulizia e rimontaggio degli ugelli delle fontane.</v>
          </cell>
          <cell r="C22663" t="str">
            <v>cad</v>
          </cell>
          <cell r="D22663">
            <v>17.46</v>
          </cell>
        </row>
        <row r="22664">
          <cell r="A22664" t="str">
            <v>1U.06.800.0030</v>
          </cell>
          <cell r="B22664" t="str">
            <v>Fornitura e somministrazione di sostanze chimiche in polvere e/o confetti per il trattamento delle acque. Tipo:</v>
          </cell>
          <cell r="C22664"/>
          <cell r="D22664"/>
        </row>
        <row r="22665">
          <cell r="A22665" t="str">
            <v>1U.06.800.0030.a</v>
          </cell>
          <cell r="B22665" t="str">
            <v>- Ipoclorito di calcio</v>
          </cell>
          <cell r="C22665" t="str">
            <v>kg</v>
          </cell>
          <cell r="D22665">
            <v>9.17</v>
          </cell>
        </row>
        <row r="22666">
          <cell r="A22666" t="str">
            <v>1U.06.800.0030.b</v>
          </cell>
          <cell r="B22666" t="str">
            <v>- Cloro</v>
          </cell>
          <cell r="C22666" t="str">
            <v>kg</v>
          </cell>
          <cell r="D22666">
            <v>9.59</v>
          </cell>
        </row>
        <row r="22667">
          <cell r="A22667" t="str">
            <v>1U.06.800.0030.c</v>
          </cell>
          <cell r="B22667" t="str">
            <v>- Tricloro</v>
          </cell>
          <cell r="C22667" t="str">
            <v>kg</v>
          </cell>
          <cell r="D22667">
            <v>10.19</v>
          </cell>
        </row>
        <row r="22668">
          <cell r="A22668" t="str">
            <v>1U.06.800.0040</v>
          </cell>
          <cell r="B22668" t="str">
            <v>Fornitura e somministrazione di alghicida liquido incolore per il trattamento delle acque.</v>
          </cell>
          <cell r="C22668" t="str">
            <v>l</v>
          </cell>
          <cell r="D22668">
            <v>7.77</v>
          </cell>
        </row>
        <row r="22669">
          <cell r="A22669" t="str">
            <v>1U.06.900</v>
          </cell>
          <cell r="B22669" t="str">
            <v>ANALISI DI STABILITA'</v>
          </cell>
          <cell r="C22669"/>
          <cell r="D22669"/>
        </row>
        <row r="22670">
          <cell r="A22670" t="str">
            <v>1U.06.900.0010</v>
          </cell>
          <cell r="B22670" t="str">
            <v>Esame visivo di valutazione della stabilità di un'alberatura con metodo VTA (Visual Tree Assestment), finalizzato all'individuazione di eventuali anomalie visibili esternamente. Sono rilevati i seguenti dati: numero progressivo dell'albero, specie arborea di appartenenza, tipologia dell'area verde, posizione, sesto, forma, dati strutturali (dimensioni tronco, altezza dell'albero, dimensioni della chioma). Prevede l'utilizzo di attrezzature manuali quali martello di gomma, root-inspector, etc... Durante questo esame dovranno essere individuati anche tutti i soggetti che dovranno richiedere un ulteriore approfondimento delle indagini (analisi strumentale). Tutti gli alberi dovranno essere identificabili mediante apposizione di cartellini numerici in alluminio o plastica (definiti nella forma e nel colore dalla D.L.).</v>
          </cell>
          <cell r="C22670"/>
          <cell r="D22670"/>
        </row>
        <row r="22671">
          <cell r="A22671" t="str">
            <v>1U.06.900.0010.a</v>
          </cell>
          <cell r="B22671" t="str">
            <v>- fino a Ø 40 cm</v>
          </cell>
          <cell r="C22671" t="str">
            <v>cad</v>
          </cell>
          <cell r="D22671">
            <v>16.47</v>
          </cell>
        </row>
        <row r="22672">
          <cell r="A22672" t="str">
            <v>1U.06.900.0010.b</v>
          </cell>
          <cell r="B22672" t="str">
            <v>- Ø 41 ÷ 80 cm</v>
          </cell>
          <cell r="C22672" t="str">
            <v>cad</v>
          </cell>
          <cell r="D22672">
            <v>21.53</v>
          </cell>
        </row>
        <row r="22673">
          <cell r="A22673" t="str">
            <v>1U.06.900.0010.c</v>
          </cell>
          <cell r="B22673" t="str">
            <v>- Ø 81 ÷ 120 cm</v>
          </cell>
          <cell r="C22673" t="str">
            <v>cad</v>
          </cell>
          <cell r="D22673">
            <v>24.7</v>
          </cell>
        </row>
        <row r="22674">
          <cell r="A22674" t="str">
            <v>1U.06.900.0010.d</v>
          </cell>
          <cell r="B22674" t="str">
            <v>- oltre Ø 120 cm</v>
          </cell>
          <cell r="C22674" t="str">
            <v>cad</v>
          </cell>
          <cell r="D22674">
            <v>29.13</v>
          </cell>
        </row>
        <row r="22675">
          <cell r="A22675" t="str">
            <v>1U.06.900.0020</v>
          </cell>
          <cell r="B22675" t="str">
            <v>Esame strumentale da terra o in quota, effettuato utilizzando, a seconda della necessità, gli strumenti previsti dalla metodologia VTA: Martello elettronico ad impulsi, Resistograph e Frattometro meccanico.</v>
          </cell>
          <cell r="C22675"/>
          <cell r="D22675"/>
        </row>
        <row r="22676">
          <cell r="A22676" t="str">
            <v>1U.06.900.0020.a</v>
          </cell>
          <cell r="B22676" t="str">
            <v>- fino a Ø 40 cm</v>
          </cell>
          <cell r="C22676" t="str">
            <v>cad</v>
          </cell>
          <cell r="D22676">
            <v>78.72</v>
          </cell>
        </row>
        <row r="22677">
          <cell r="A22677" t="str">
            <v>1U.06.900.0020.b</v>
          </cell>
          <cell r="B22677" t="str">
            <v>- Ø 41 ÷ 80 cm</v>
          </cell>
          <cell r="C22677" t="str">
            <v>cad</v>
          </cell>
          <cell r="D22677">
            <v>108.92</v>
          </cell>
        </row>
        <row r="22678">
          <cell r="A22678" t="str">
            <v>1U.06.900.0020.c</v>
          </cell>
          <cell r="B22678" t="str">
            <v>- Ø 81 ÷ 120 cm</v>
          </cell>
          <cell r="C22678" t="str">
            <v>cad</v>
          </cell>
          <cell r="D22678">
            <v>124.12</v>
          </cell>
        </row>
        <row r="22679">
          <cell r="A22679" t="str">
            <v>1U.06.900.0020.d</v>
          </cell>
          <cell r="B22679" t="str">
            <v>- oltre Ø 120 cm</v>
          </cell>
          <cell r="C22679" t="str">
            <v>cad</v>
          </cell>
          <cell r="D22679">
            <v>143</v>
          </cell>
        </row>
        <row r="22680">
          <cell r="A22680" t="str">
            <v>1U.07 - IMPIANTI SPORTIVI</v>
          </cell>
          <cell r="B22680"/>
          <cell r="C22680"/>
          <cell r="D22680"/>
        </row>
        <row r="22681">
          <cell r="A22681" t="str">
            <v>1U</v>
          </cell>
          <cell r="B22681" t="str">
            <v>OPERE COMPIUTE URBANIZZAZIONE</v>
          </cell>
          <cell r="C22681"/>
          <cell r="D22681"/>
        </row>
        <row r="22682">
          <cell r="A22682" t="str">
            <v>1U.07</v>
          </cell>
          <cell r="B22682" t="str">
            <v>IMPIANTI SPORTIVI</v>
          </cell>
          <cell r="C22682"/>
          <cell r="D22682"/>
        </row>
        <row r="22683">
          <cell r="A22683" t="str">
            <v>1U.07.010</v>
          </cell>
          <cell r="B22683" t="str">
            <v>PAVIMENTI SPORTIVI IN GOMMA</v>
          </cell>
          <cell r="C22683"/>
          <cell r="D22683"/>
        </row>
        <row r="22684">
          <cell r="A22684" t="str">
            <v>1U.07.010.0010</v>
          </cell>
          <cell r="B22684" t="str">
            <v>Fornitura e posa in opera di pavimento elastico anticaduta costituito da pannelli di dimensioni 100 x 100 cm e spessore di 60 mm, realizzati in granulato di gomma e riciclati di gomma, miscelati con legante poliuretanico; posa mediante incollaggio con idoneo materiale su fondo predisposto, valutato a parte;</v>
          </cell>
          <cell r="C22684" t="str">
            <v>m²</v>
          </cell>
          <cell r="D22684">
            <v>89.09</v>
          </cell>
        </row>
        <row r="22685">
          <cell r="A22685" t="str">
            <v>1U.07.010.0020</v>
          </cell>
          <cell r="B22685" t="str">
            <v>Fornitura e posa in opera di pavimentazione sportiva indoor in gomma, ideale per aree polivalenti ed utilizzabile a livello scolastico ed amatoriale, adatto per competizioni di pallavolo, calcetto, pallamano e badminton. Pavimento sportivo calandrato e vulcanizzato a base di gomma naturale e sintetica, cariche minerali, vulcanizzanti, stabilizzanti e pigmenti coloranti. Formato da uno strato di usura con superficie liscia a vista opaca, antisdrucciolevole, tonalità semiunita, vulcanizzato ad un sottostrato portante resiliente, così da formare un materiale unico a spessore costante. La pavimentazione è provvista di marcatura CE ed è conforme alla normativa EN13501-1 (classe al fuoco Cfl-S1). Posata con idoneo adesivo, compresa assistenza muraria, esclusa la preparazione del sottofondo.</v>
          </cell>
          <cell r="C22685" t="str">
            <v>m²</v>
          </cell>
          <cell r="D22685">
            <v>49.17</v>
          </cell>
        </row>
        <row r="22686">
          <cell r="A22686" t="str">
            <v>1U.07.010.0030</v>
          </cell>
          <cell r="B22686" t="str">
            <v>Fornitura e posa in opera di pavimentazione sportiva indoor in gomma pointelastic, ideale per aree polivalenti ed utilizzabile ad ogni livello (amatoriale e professionistico), particolarmente adatto per competizioni nazionali ed internazionali di pallavolo, calcetto, pallamano e badminton. Pavimento sportivo in gomma costituito da tre strati a struttura differenziata composto da strato superficiale omogeneo di usura a base di gomma naturale e sintetica, cariche minerali, vulcanizzanti, stabilizzanti e pigmenti coloranti con superficie opaca, liscia, antiriflesso ed effetto cromatico a tonalità semiunita di spessore mm. 1,0 e sottostrato portante composto da uno strato omogeneo idoneo a sopportare sollecitazioni e pressioni concentrate e continue di spessore mm. 1,0; i due strati saranno calandrati e vulcanizzati a formare un materiale unico di spessore costante pari a mm. 2,0 che verrà accoppiato ad un sottofondo elastico espanso costituito da schiuma poliuretanica a celle aperte di mm. 5,5 con densità e durezza appositamente modulate per garantire determinati valori di assorbimento degli urti, ritorno di energia, elasticità, isolamento acustico e capacità portante. La pavimentazione è provvista di marcatura CE, ed è conforme alla normativa EN 14904 (tipo P1) e alla normativa EN13501-1 (classe al fuoco Cfl-S1). La pavimentazione in gomma dev'essere in possesso di un test effettuato da un laboratorio esterno secondo le emissioni VOC (Composti Organici Volatili) secondo lo schema AgBB:2010 basato su una prova di emissione (ISO 16000) che dimostri le sue bassissime emissioni atmosferiche. Posata con idoneo adesivo, compresa assistenza muraria, esclusa la preparazione del sottofondo.</v>
          </cell>
          <cell r="C22686" t="str">
            <v>m²</v>
          </cell>
          <cell r="D22686">
            <v>58.25</v>
          </cell>
        </row>
        <row r="22687">
          <cell r="A22687" t="str">
            <v>1U.07.010.0040</v>
          </cell>
          <cell r="B22687" t="str">
            <v>Fornitura e posa in opera di pavimento sportivo prefabbricato in gomma ecocompatibile conforme alla normativa EN14877. Il manto, a base di gomma naturale e sintetica e cariche minerali, vulcanizzato e calandrato, si presenterà in formato teli aventi lunghezza (max 25 ml.) e larghezza variabile (1,70-1,83 ml.) e sarà formato da uno strato superiore impermeabile di colorea scelta (secondo gamma disponibile) con spessore non inferiore a mm. 3,0 connotato da una impronta denominata “foca” oppure in alternativa con impronta denominata "pista" esclusivamente negli spessori mm. 6,0 /8,0, di opportuna durezza, antisdrucciolo, antiriflesso, ottima polivalenza e da uno strato inferiore di colore grigio o marrone. Posato con idoneo adesivo, compresa assistenza muraria, esclusa la preparazione del sottofondo. Spessore:</v>
          </cell>
          <cell r="C22687"/>
          <cell r="D22687"/>
        </row>
        <row r="22688">
          <cell r="A22688" t="str">
            <v>1U.07.010.0040.a</v>
          </cell>
          <cell r="B22688" t="str">
            <v>- Spessore 4,50 mm- peso 5,20 Kg/m²</v>
          </cell>
          <cell r="C22688" t="str">
            <v>m²</v>
          </cell>
          <cell r="D22688">
            <v>52.55</v>
          </cell>
        </row>
        <row r="22689">
          <cell r="A22689" t="str">
            <v>1U.07.010.0040.b</v>
          </cell>
          <cell r="B22689" t="str">
            <v>- Spessore 5,00 mm- peso 5,80 Kg/m²</v>
          </cell>
          <cell r="C22689" t="str">
            <v>m²</v>
          </cell>
          <cell r="D22689">
            <v>56.25</v>
          </cell>
        </row>
        <row r="22690">
          <cell r="A22690" t="str">
            <v>1U.07.010.0040.c</v>
          </cell>
          <cell r="B22690" t="str">
            <v>- Spessore 6,00 mm- peso 6,50 Kg/m²</v>
          </cell>
          <cell r="C22690" t="str">
            <v>m²</v>
          </cell>
          <cell r="D22690">
            <v>63.03</v>
          </cell>
        </row>
        <row r="22691">
          <cell r="A22691" t="str">
            <v>1U.07.010.0040.d</v>
          </cell>
          <cell r="B22691" t="str">
            <v>- Spessore 8,00 mm- peso 8,70 Kg/m²</v>
          </cell>
          <cell r="C22691" t="str">
            <v>m²</v>
          </cell>
          <cell r="D22691">
            <v>74.180000000000007</v>
          </cell>
        </row>
        <row r="22692">
          <cell r="A22692" t="str">
            <v>1U.07.010.0050</v>
          </cell>
          <cell r="B22692" t="str">
            <v>Fornitura e posa in opera di pavimento sportivo prefabbricato in gomma ecocompatibile conforme alla normativa EN 14877. Il manto, a base di gomma naturale e sintetica e cariche minerali, vulcanizzato e calandrato, si presenta in formato teli aventi lunghezza (max 15 ml.) e larghezza variabile (1,22-1,60 ml.) ed è formato da uno strato superiore impermeabile di colore con spessore non inferiore a mm. 6.0 connotato da una tassellatura regolare e direzionale, di opportuna durezza, antisdrucciolo, antiriflesso, ottima resistenza alle scarpe chiodate e da uno strato inferiore di colore nero avente una particolare struttura inclinata nella direzione di corsa che permette un ottimo livello di comfort all’atleta. inoltre, possiede una certificazione quale “Rifiuto non pericoloso”. Gli spessori mm. 10 e mm. 13 risultano conformi alla normativa EN14877. Inoltre il mm. 13 avrà un assorbimento di energia (Ka): ≥ 35% e una Deformazione verticale: ≥ 1,8 mm. rispondenti alle normative I.A.A.F. e F.I.D.A.L. Posato con idoneo adesivo, compresa assistenza muraria, esclusa la preparazione del sottofondo. Spessore:</v>
          </cell>
          <cell r="C22692"/>
          <cell r="D22692"/>
        </row>
        <row r="22693">
          <cell r="A22693" t="str">
            <v>1U.07.010.0050.a</v>
          </cell>
          <cell r="B22693" t="str">
            <v>- Spessore 8,00 mm- peso 8,60 Kg/m²</v>
          </cell>
          <cell r="C22693" t="str">
            <v>m²</v>
          </cell>
          <cell r="D22693">
            <v>71.930000000000007</v>
          </cell>
        </row>
        <row r="22694">
          <cell r="A22694" t="str">
            <v>1U.07.010.0050.b</v>
          </cell>
          <cell r="B22694" t="str">
            <v>- Spessore 10,00 mm- peso 10,00 Kg/m²</v>
          </cell>
          <cell r="C22694" t="str">
            <v>m²</v>
          </cell>
          <cell r="D22694">
            <v>77.31</v>
          </cell>
        </row>
        <row r="22695">
          <cell r="A22695" t="str">
            <v>1U.07.010.0050.c</v>
          </cell>
          <cell r="B22695" t="str">
            <v>- Spessore 13,00 mm- peso 12,10 Kg/m²</v>
          </cell>
          <cell r="C22695" t="str">
            <v>m²</v>
          </cell>
          <cell r="D22695">
            <v>97.08</v>
          </cell>
        </row>
        <row r="22696">
          <cell r="A22696" t="str">
            <v>1U.07.020</v>
          </cell>
          <cell r="B22696" t="str">
            <v>SOTTOSTRATI CON ARMATURA IN FIBRA DI VETRO</v>
          </cell>
          <cell r="C22696"/>
          <cell r="D22696"/>
        </row>
        <row r="22697">
          <cell r="A22697" t="str">
            <v>1U.07.020.0010</v>
          </cell>
          <cell r="B22697" t="str">
            <v>Fornitura e posa in opera di lamina stabilizzante, impermeabilizzante, ed isolante costituita da speciali resine viniliche e fibra di vetro stabilizzante con una serie di peduncoli in resina espansa nella parte sottostante. Tale lamina stabilizzante viene solo appoggiata al sottofondo ed i teli dovranno essere posati a giunzioni avvicinate; su di essi, ma con giunzioni non corrispondenti, verranno successivamente incollati con collanti a base di resine poliuretaniche bicomponenti, (consumo di c.a. 500 gr/mq) i teli della pavimentazione sportiva; le pavimentazioni sportive utilizzabili sono in gomma (spessore 3,0 mm.), oppure di uno spessore più elevato (7,5 mm) grazie al quale si raggiungono i valori tecnico/prestazionali richiesti dalla norma EN14904. L’accoppiamento in opera, che rende il pavimento autoposante, ne permette il suo isolamento dal sottofondo e ne facilita la sostituzione alla fine del ciclo di vita, compresa assistenza muraria; nei tipi, spessore:</v>
          </cell>
          <cell r="C22697"/>
          <cell r="D22697"/>
        </row>
        <row r="22698">
          <cell r="A22698" t="str">
            <v>1U.07.020.0010.a</v>
          </cell>
          <cell r="B22698" t="str">
            <v>- EN 14904 (tipo P1) - Spessore 1,20 mm - peso 1,05 kg/m²</v>
          </cell>
          <cell r="C22698" t="str">
            <v>m²</v>
          </cell>
          <cell r="D22698">
            <v>18.739999999999998</v>
          </cell>
        </row>
        <row r="22699">
          <cell r="A22699" t="str">
            <v>1U.07.020.0010.b</v>
          </cell>
          <cell r="B22699" t="str">
            <v>- EN 14904 (tipo P2) - Spessore 4,00 mm - peso 2,10 kg/m²</v>
          </cell>
          <cell r="C22699" t="str">
            <v>m²</v>
          </cell>
          <cell r="D22699">
            <v>29.5</v>
          </cell>
        </row>
        <row r="22700">
          <cell r="A22700" t="str">
            <v>1U.07.020.0010.c</v>
          </cell>
          <cell r="B22700" t="str">
            <v>- EN 14904 (tipo P1) - Spessore 6,00 mm - peso 3,00 kg/m²</v>
          </cell>
          <cell r="C22700" t="str">
            <v>m²</v>
          </cell>
          <cell r="D22700">
            <v>34.86</v>
          </cell>
        </row>
        <row r="22701">
          <cell r="A22701" t="str">
            <v>1U.07.030</v>
          </cell>
          <cell r="B22701" t="str">
            <v>PAVIMENTI SPORTIVI VINILICI</v>
          </cell>
          <cell r="C22701"/>
          <cell r="D22701"/>
        </row>
        <row r="22702">
          <cell r="A22702" t="str">
            <v>1U.07.030.0010</v>
          </cell>
          <cell r="B22702" t="str">
            <v>Fornituira e posa in opera di pavimentazione sportiva indoor in pvc, ideale per aree polivalenti ed utilizzabile a livello scolastico ed amatoriale, adatto per competizioni di pallavolo, calcetto, pallamano e badminton. Pavimento vinilico con superficie a vista in rilievo su schiuma di PVC, stabilizzato con fibra di vetro e rovescio ruvido per attacco adesivo. La pavimentazione è provvista di marcatura CE, ed è conforme alla normativa EN13501-1 (classe al fuoco Cfl-S1); posata con idoneo adesivo, compresa assistenza muraria, esclusa la preparazione del sottofondo. Spessore 3,50 mm - peso 3,00 kg/m²</v>
          </cell>
          <cell r="C22702" t="str">
            <v>m²</v>
          </cell>
          <cell r="D22702">
            <v>42.67</v>
          </cell>
        </row>
        <row r="22703">
          <cell r="A22703" t="str">
            <v>1U.07.030.0020</v>
          </cell>
          <cell r="B22703" t="str">
            <v>Fornitura e posa in opera di pavimentazione sportiva indoor in pvc pointelastic, ideale per aree polivalenti ed utilizzabile ad ogni livello (amatoriale e professionistico), particolarmente adatto per competizioni nazionali ed internazionali di pallavolo, calcetto, pallamano e badminton. Pavimento sportivo vinilico composto da uno strato di usura in PVC omogeneo calandrato e pressato, opaco ed antisdrucciolevole, con finitura poliuretanica superficiale trasparente foto reticolata, di spessore mm. 2,0, accoppiato ad un sottofondo elastico espanso costituito da schiuma poliuretanica a celle aperte di mm. 6,0 con densità e durezza appositamente modulate per garantire determinati valori di assorbimento degli urti, ritorno di energia, elasticità, isolamento acustico e capacità portante. La pavimentazione è provvista di marcatura CE, ed è conforme alla normativa EN 14904 (tipo P1) e alla normativa EN13501-1 (classe al fuoco Cfl-S1); posata con idoneo adesivo, compresa assistenza muraria, esclusa la preparazione del sottofondo. Spessore 8,00 mm - peso 4,80 kg/m²</v>
          </cell>
          <cell r="C22703" t="str">
            <v>m²</v>
          </cell>
          <cell r="D22703">
            <v>57.59</v>
          </cell>
        </row>
        <row r="22704">
          <cell r="A22704" t="str">
            <v>1U.07.040</v>
          </cell>
          <cell r="B22704" t="str">
            <v>PAVIMENTI SPORTIVI IN LEGNO</v>
          </cell>
          <cell r="C22704"/>
          <cell r="D22704"/>
        </row>
        <row r="22705">
          <cell r="A22705" t="str">
            <v>1U.07.040.0010</v>
          </cell>
          <cell r="B22705" t="str">
            <v>Fornitura e posa in opera di pavimentazione sportiva in legno omologata FIBA LEVEL 1 composta da due strati di compensato fenolico spessore 9 mm incrociati, avvitati ed incollati tra loro; pavimento di finitura in faggio prefinito e preverniciato con sei mani di vernice ad alta resistenza dello spessore nominale di 14 mm, fissato alla struttura di compensato. Il sistema è caratterizzato nella parte inferiore da speciali supporti elastici di disegno troncoconico altezza 30 mm, compresi nella fornitura; tali supporti hanno la capacità di assorbire gli urti e di tornare in posizione originale grazie a una camera d’aria interna. I supporti elastici sono fissati secondo uno schema appositamente studiato per garantire una perfetta uniformità di risposta elastica in ogni punto della superficie finale. Il sistema dovrà avere la marchiatura CE ed essere conforme ai requisiti previsti dalla normativa europea EN 14904, della normativa DIN18032, della normativa FIBA (Official Basketball Rules 2006 - Basketball Equipment - October 2006) e alle prescrizioni delle federazioni sportive internazionali. Inoltre dovrà essere certificata la reazione al fuoco EN 13501-1 secondo la nuova normativa europea. Compresa assistenza muraria.</v>
          </cell>
          <cell r="C22705" t="str">
            <v>m²</v>
          </cell>
          <cell r="D22705">
            <v>108.71</v>
          </cell>
        </row>
        <row r="22706">
          <cell r="A22706" t="str">
            <v>1U.07.040.0020</v>
          </cell>
          <cell r="B22706" t="str">
            <v>Fornitura e posa in opera di pavimentazione sportiva in legno omologata FIBA LEVEL 1 composta da uno strato di compensato fenolico spessore 12 mm tagliato a liste disposte a 45° rispetto al lato lungo del campo di gioco; pavimento di finitura in faggio preverniciato con sei mani di vernice ad alta resistenza dello spessore nominale di 14 mm (4 mm ca. di strato nobile d’usura + 10 mm ca. di strato bilanciante), fissato allo strato di compensato. Il tutto viene ammortizzato da un materassino di poliuretano espanso flessibile dello spessore di 15 mm fornito in lastre, compreso nel sistema; tale materassino fornisce al sistema una perfetta uniformità di risposta elastica in ogni punto della superficie finale. Il sistema dovrà avere la marchiatura CE ed essere conforme ai requisiti della normativa europea EN 14904 e alle prescrizioni delle federazioni sportive internazionali. Inoltre dovrà essere certificata la reazione al fuoco EN 13501-1 secondo la nuova normativa europea. Compresa assistenza muraria. Spessore 41,00 mm - 14,20 kg/m²</v>
          </cell>
          <cell r="C22706" t="str">
            <v>m²</v>
          </cell>
          <cell r="D22706">
            <v>92.25</v>
          </cell>
        </row>
        <row r="22707">
          <cell r="A22707" t="str">
            <v>1U.07.040.0030</v>
          </cell>
          <cell r="B22707" t="str">
            <v>Fornitura e posa in opera di pavimentazione sportiva in legno omologata FIBA LEVEL 1 (specifica in caso di sistemi riscaldamento a pavimento nel massetto per la sua bassa resistenza termica (pari a m²K/W 0,38) composta da uno strato di compensato fenolico spessore 12 mm tagliato a liste disposte a 45° rispetto al lato lungo del campo di gioco, pavimento di finitura in faggio preverniciato con sei mani di vernice ad alta resistenza dello spessore nominale di 14 mm, fissato allo strato di compensato. Il tutto viene ammortizzato da un materassino ammortizzante e conduttivo FTS spessore 12 mm prefabbricato in teli composto da granuli di gomma rivestiti (compreso nella fornitura); tale materassino fornisce al sistema una perfetta uniformità di risposta elastica in ogni punto della superficie finale. Il sistema dovrà avere la marchiatura CE ed essere conforme ai requisiti della normativa europea EN14904, della normativa FIBA e alle prescrizioni delle federazioni sportive internazionali. Inoltre dovrà essere certificata la reazione al fuoco EN 13501-1 secondo la nuova normativa europea. Compresa assistenza muraria. Spessore 38,00 mm - 19,80 kg/m²</v>
          </cell>
          <cell r="C22707" t="str">
            <v>m²</v>
          </cell>
          <cell r="D22707">
            <v>96.78</v>
          </cell>
        </row>
        <row r="22708">
          <cell r="A22708" t="str">
            <v>1U.07.040.0040</v>
          </cell>
          <cell r="B22708" t="str">
            <v>Fornitura e posa in opera di pavimentazione sportiva in legno composta da due strati di compensato fenolico incrociati dello spessore di 12 mm, avvitati ed incollati tra loro sui quali viene fissato il pavimento di finitura. Il sistema è caratterizzato nella parte inferiore da speciali supporti elastici di disegno troncoconico di altezza 30 mm, compresi nella fornitura; tali supporti hanno la capacità di assorbire gli urti e di tornare in posizione originale grazie a una camera d’aria interna. I supporti elastici sono fissati secondo uno schema appositamente studiato per garantire una perfetta uniformità di risposta elastica in ogni punto della superficie finale. Su tale sub-base si possono incollare sia pavimentazioni in gomma che pavimentazioni in pvc ottenendo una pavimentazione combielastic conforme alla normativa EN 14904. Compresa assistenza muraria. Spessore 56,50 mm. - peso 14,70 Kg/m²</v>
          </cell>
          <cell r="C22708" t="str">
            <v>m²</v>
          </cell>
          <cell r="D22708">
            <v>59.02</v>
          </cell>
        </row>
        <row r="22709">
          <cell r="A22709" t="str">
            <v>1U.07.040.0050</v>
          </cell>
          <cell r="B22709" t="str">
            <v>Fornitura e posa in opera di pavimentazione sportiva in legno composta da due strati di compensato fenolico incrociati dello spessore di 9 mm, avvitati ed incollati tra loro sui quali viene fissato il pavimento di finitura. Il tutto viene ammortizzato da un materassino di poliuretano espanso flessibile dello spessore di 15 mm fornito in lastre, compreso nella fornitura; tale materassino fornisce al sistema una perfetta uniformità di risposta elastica in ogni punto della superficie finale. Su tale sub-base si possono incollare sia pavimentazioni in gomma che pavimentazioni in pvc ottenendo una pavimentazione combielastic conforme alla normativa EN 14904. Compresa assistenza muraria. Spessore 37,00 mm. - peso 16,00 Kg/m²</v>
          </cell>
          <cell r="C22709" t="str">
            <v>m²</v>
          </cell>
          <cell r="D22709">
            <v>53.14</v>
          </cell>
        </row>
        <row r="22710">
          <cell r="A22710" t="str">
            <v>1U.07.050</v>
          </cell>
          <cell r="B22710" t="str">
            <v>PAVIMENTI SPORTIVI IN LEGNO CON SOTTOCOSTRUZIONE</v>
          </cell>
          <cell r="C22710"/>
          <cell r="D22710"/>
        </row>
        <row r="22711">
          <cell r="A22711" t="str">
            <v>1U.07.050.0010</v>
          </cell>
          <cell r="B22711" t="str">
            <v>Pavimento prefinito in listoni di faggio massiccio evaporato sotto pressione, intestati a maschio e femmina sia sulle coste lunghe che sulle teste, protetti da un foglio di polietilene incollati sul retro e preverniciati a caldo con due mani successive di vernice poliuretanica, bicomponente, trasparente e semilucida. Posati direttamente su sottofondo con magatelli, con interposto foglio di polietilene da 0,2 mm. Pavimenti per: pallacanestro, pallavolo, pallamano, hockey e pattinaggio. Compresa ogni assistenza muraria.</v>
          </cell>
          <cell r="C22711" t="str">
            <v>m²</v>
          </cell>
          <cell r="D22711">
            <v>134.41999999999999</v>
          </cell>
        </row>
        <row r="22712">
          <cell r="A22712" t="str">
            <v>1U.07.050.0020</v>
          </cell>
          <cell r="B22712" t="str">
            <v>Pavimento prefinito in faggio pressoevaporato per lo sport, con caldana non livellata, sistema di posa con sottocostruzione singola in travetti di abete e lana di vetro; su sottofondo in calcestruzzo o sul pavimento esistente, sul quale verrà realizzata una barriera al vapore mediante la stesura di un foglio di polietilene dello spessore di 0,20 mm.</v>
          </cell>
          <cell r="C22712" t="str">
            <v>m²</v>
          </cell>
          <cell r="D22712">
            <v>170.83</v>
          </cell>
        </row>
        <row r="22713">
          <cell r="A22713" t="str">
            <v>1U.07.050.0030</v>
          </cell>
          <cell r="B22713" t="str">
            <v>Pavimento prefinito in faggio pressoevaporato per lo sport, con caldana livellata, sistema di posa con sottocostruzione singola in travetti di abete e lana di vetro; su sottofondo in calcestruzzo o sul pavimento esistente, sul quale verrà realizzata una barriera al vapore mediante la stesura di un foglio di polietilene dello spessore di 0,15 mm.</v>
          </cell>
          <cell r="C22713" t="str">
            <v>m²</v>
          </cell>
          <cell r="D22713">
            <v>153.97999999999999</v>
          </cell>
        </row>
        <row r="22714">
          <cell r="A22714" t="str">
            <v>1U.07.050.0040</v>
          </cell>
          <cell r="B22714" t="str">
            <v>Pavimento in faggio pressoevaporato per lo sport, con sistema di posa a sottostruttura singola e pannelli plywood; su sottofondo in calcestruzzo o sul pavimento esistente, sul quale verrà realizzata una barriera al vapore mediante la stesura di un foglio di polietilene dello spessore di 0,20 mm.</v>
          </cell>
          <cell r="C22714" t="str">
            <v>m²</v>
          </cell>
          <cell r="D22714">
            <v>159.28</v>
          </cell>
        </row>
        <row r="22715">
          <cell r="A22715" t="str">
            <v>1U.07.050.0050</v>
          </cell>
          <cell r="B22715" t="str">
            <v>Pavimento prefinito in faggio pressoevaporato per lo sport, sistema di posa a clips; su sottofondo in calcestruzzo o sul pavimento esistente, sul quale verrà realizzata una barriera al vapore mediante la stesura di un foglio di polietilene dello spessore di 0,20 mm.</v>
          </cell>
          <cell r="C22715" t="str">
            <v>m²</v>
          </cell>
          <cell r="D22715">
            <v>236.4</v>
          </cell>
        </row>
        <row r="22716">
          <cell r="A22716" t="str">
            <v>1U.07.050.0060</v>
          </cell>
          <cell r="B22716" t="str">
            <v>Pavimento prefinito in faggio pressoevaporato per lo sport, sistema di posa con sottocostruzione doppia in travetti di abete e lana di vetro; su sottofondo in calcestruzzo o sul pavimento esistente, sul quale verrà realizzata una barriera al vapore mediante la stesura di un foglio di polietilene dello spessore di 0,20 mm.</v>
          </cell>
          <cell r="C22716" t="str">
            <v>m²</v>
          </cell>
          <cell r="D22716">
            <v>192.61</v>
          </cell>
        </row>
        <row r="22717">
          <cell r="A22717" t="str">
            <v>1U.07.050.0070</v>
          </cell>
          <cell r="B22717" t="str">
            <v>Pavimento prefinito in faggio pressoevaporato per lo sport, sistema di posa con sottocostruzione doppia incrociata con travetti di abete e lana di vetro; su sottofondo in calcestruzzo o sul pavimento esistente, sul quale verrà realizzata una barriera al vapore mediante la stesura di un foglio di polietilene dello spessore di 0,20 mm.</v>
          </cell>
          <cell r="C22717" t="str">
            <v>m²</v>
          </cell>
          <cell r="D22717">
            <v>178.95</v>
          </cell>
        </row>
        <row r="22718">
          <cell r="A22718" t="str">
            <v>1U.07.050.0100</v>
          </cell>
          <cell r="B22718" t="str">
            <v>Fornitura e posa di zoccolino perimetrale in legno, da mm 40x22, indipendente dal pavimento. Compresa ogni assistenza muraria.</v>
          </cell>
          <cell r="C22718" t="str">
            <v>m²</v>
          </cell>
          <cell r="D22718">
            <v>9.9700000000000006</v>
          </cell>
        </row>
        <row r="22719">
          <cell r="A22719" t="str">
            <v>1U.07.070</v>
          </cell>
          <cell r="B22719" t="str">
            <v>MANTI SINTETICI COLATI IN OPERA</v>
          </cell>
          <cell r="C22719"/>
          <cell r="D22719"/>
        </row>
        <row r="22720">
          <cell r="A22720" t="str">
            <v>1U.07.070.0010</v>
          </cell>
          <cell r="B22720" t="str">
            <v>Manto sintetico elastico impermeabile colato in opera e composto da resine acriliche miscelate con sabbia quarzifera. L'impasto colorato e le cariche sono mescolate in cantiere con l'aiuto di una piccola betoniera. Consumo impasto circa 3 kg al m². E' steso a freddo senza giunte, in strati incrociati, su sottofondo predisposto in asfalto impermeabile, dotato di adeguate pendenze. Può essere applicato nei colori rosso e verde abbinati. Adatto ad attività sportive quali tennis, pallacanestro, pallavolo, pallamano e attività polivalenti, sia all'esterno che all'interno. In opera, compresa ogni assistenza muraria.</v>
          </cell>
          <cell r="C22720" t="str">
            <v>m²</v>
          </cell>
          <cell r="D22720">
            <v>24.94</v>
          </cell>
        </row>
        <row r="22721">
          <cell r="A22721" t="str">
            <v>1U.07.070.0020</v>
          </cell>
          <cell r="B22721" t="str">
            <v>Manto sintetico elastico impermeabile colato in opera e composto da resine acriliche miscelate con cariche minerali e granuli di gomma, con additivi ad altissim a resistenza all'usura ed agli agenti atmosferici. Viene steso a freddo senza giunte, su sottofondo predisposto in asfalto impermeabile, dotato di adeguate pendenze. E' composto da un primo strato di intasamento con legante acrilico, sabbia silicea e fibretta di gomma; segue uno strato composto da due mani di resina con pgmenti colorati, sabbia, fibretta di gomma e collanti acrilici; segue la rifinitura con due mani incrociate di vernice acrilica elastica. Consumo impasto circa 4,5 kg al m². Può essere applicato nei colori rosso e verde abbinati. Adatto ad attività sportive quali tennis, pallacanestro, pallavolo, pallamano e attività polivalenti, sia all'esterno che all'interno. In opera, compresa ogni assistenza muraria.</v>
          </cell>
          <cell r="C22721" t="str">
            <v>m²</v>
          </cell>
          <cell r="D22721">
            <v>34.21</v>
          </cell>
        </row>
        <row r="22722">
          <cell r="A22722" t="str">
            <v>1U.07.070.0030</v>
          </cell>
          <cell r="B22722" t="str">
            <v>Manto elastico impermeabile colato in opera in gomma sintetica. Viene steso a freddo per colata di resine poliuretaniche in due strati, con impasto bicomponente integrato con granuli di gomma. Nel secondo strato vengono inseriti granuli di terpolimero per assicurare adeguata elasticità e la colorazione rossa viene incorporata nella parte superficiale; segue il tracciamento delle linee di gioco, con vernice poliuretanica, la stesa di un velo di sabbia finissima ed ogni altro onere per dare il manto finito ed omologabile. Spessore totale 8 mm. Su sottofondo predisposto in asfalto impermeabile, dotato di adeguate pendenze. Specifico per il gioco delle bocce, sia all'esterno che all'interno. In opera, compreso il tracciamento delle linee di gioco ed ogni assistenza muraria.</v>
          </cell>
          <cell r="C22722" t="str">
            <v>m²</v>
          </cell>
          <cell r="D22722">
            <v>95.39</v>
          </cell>
        </row>
        <row r="22723">
          <cell r="A22723" t="str">
            <v>1U.07.070.0040</v>
          </cell>
          <cell r="B22723" t="str">
            <v>Manto sportivo omogeneo ottenuto con applicazione di turapori ancorante e stuccante; formazione strato intermedio con mescola poliuretanica bicomponente autolivellante e polvere di gomma nera, spessore 2 mm; strato finale di gioco con colata a freddo di resina poliuretanica pigmentata autolivellante, 1,5 kg/m² e semina di EPDM. . Spessore totale 8 mm. Su sottofondo predisposto in asfalto impermeabile. Adatto ad attività sportive quali tennis, pallacanestro, pallavolo, pallamano e attività polivalenti, solo all'interno. In opera, compresa ogni assistenza muraria.</v>
          </cell>
          <cell r="C22723" t="str">
            <v>m²</v>
          </cell>
          <cell r="D22723">
            <v>52.43</v>
          </cell>
        </row>
        <row r="22724">
          <cell r="A22724" t="str">
            <v>1U.07.070.0050</v>
          </cell>
          <cell r="B22724" t="str">
            <v>Rivestimento elastico fonoassorbente colato in opera di aspetto gradevole e con superficie satinata; impregnazione del sottofondo con primer trasparente epossidico, bicomponente, esente da solventi, consumo 0,3 - 0,5 kg/m²; prima mano di sabbia di quarzo a granulometria 0,1 - 0,3 mm, consumo 2 kg/m²; stuccatura della porosità con stucco pigmentato, consumo 0,3 - 0,6 kg/m²; rivestimento autolivellante con stucco pigmentato bicomponente poliuretanico, esente da solventi, fonoassorbente, consumo 2,5 - 3,5 kg/m²; verniciatura protettiva con vernice pigmentata bicomponente, poliuretanica, resistente agli UV, minimo contenuto di solvente, antiabrasiva, satinata, consumo 0,15 - 0,25 kg/m²; spessore finale 2,5 - 4 mm; particolarmente adatto per spogliatoi e posabile anche su piastrelle.</v>
          </cell>
          <cell r="C22724" t="str">
            <v>m²</v>
          </cell>
          <cell r="D22724">
            <v>55.35</v>
          </cell>
        </row>
        <row r="22725">
          <cell r="A22725" t="str">
            <v>1U.07.070.0060</v>
          </cell>
          <cell r="B22725" t="str">
            <v>Pavimento elastico colato in opera, di alto livello con formazione di manto mediante l'incollaggio con adesivi poliuretanici bicomponenti su una base livellata di teli prefabbricati continui, costituiti da conglomerato in gomma legato con resine poliuretaniche, spessore 4/6/8/10 mm.</v>
          </cell>
          <cell r="C22725"/>
          <cell r="D22725"/>
        </row>
        <row r="22726">
          <cell r="A22726" t="str">
            <v>1U.07.070.0060.a</v>
          </cell>
          <cell r="B22726" t="str">
            <v>- 6 mm</v>
          </cell>
          <cell r="C22726" t="str">
            <v>m²</v>
          </cell>
          <cell r="D22726">
            <v>58.2</v>
          </cell>
        </row>
        <row r="22727">
          <cell r="A22727" t="str">
            <v>1U.07.070.0060.b</v>
          </cell>
          <cell r="B22727" t="str">
            <v>- 8 mm</v>
          </cell>
          <cell r="C22727" t="str">
            <v>m²</v>
          </cell>
          <cell r="D22727">
            <v>65.709999999999994</v>
          </cell>
        </row>
        <row r="22728">
          <cell r="A22728" t="str">
            <v>1U.07.070.0060.c</v>
          </cell>
          <cell r="B22728" t="str">
            <v>- 10 mm</v>
          </cell>
          <cell r="C22728" t="str">
            <v>m²</v>
          </cell>
          <cell r="D22728">
            <v>73.81</v>
          </cell>
        </row>
        <row r="22729">
          <cell r="A22729" t="str">
            <v>1U.07.070.0060.d</v>
          </cell>
          <cell r="B22729" t="str">
            <v>- 12 mm</v>
          </cell>
          <cell r="C22729" t="str">
            <v>m²</v>
          </cell>
          <cell r="D22729">
            <v>79.5</v>
          </cell>
        </row>
        <row r="22730">
          <cell r="A22730" t="str">
            <v>1U.07.070.0070</v>
          </cell>
          <cell r="B22730" t="str">
            <v>Pulizia del manto esistente di piste di atletica leggera, a mezzo di idropulitrice per asportare polvere, foglie ed ogni altro materiale non omogeneo alla pavimentazione. Formazione di nuovo strato di usura mediante spruzzatura di resine poliuretaniche monocomponenti pigmentate e gomme, da granuli neri e granuli rossi di EPDM di granulometria controllata (rosso), nella quantità di 2 kg/m².</v>
          </cell>
          <cell r="C22730" t="str">
            <v>m²</v>
          </cell>
          <cell r="D22730">
            <v>15.17</v>
          </cell>
        </row>
        <row r="22731">
          <cell r="A22731" t="str">
            <v>1U.07.070.0080</v>
          </cell>
          <cell r="B22731" t="str">
            <v>Manto superiore sintetico drenante per pista e pedane di atletica leggera, realizzato a freddo per colata di granuli di terpolimero (EPDM) di colore nero, a curva granulometrica predeterminata, e prepolimero poliuretanico monocomponente come legante, con posa in opera effettuata con macchina vibrofinitrice-lisciatrice speciale, compresa la mano di primer poliuretanico per l'ancoraggio al sottofondo bituminoso, data a spruzzo od a rullo, in ragione di 0,200 kg/m²; esecuzione dello strato superficiale di usura di colore rosso, eseguito mediante spruzzatura con speciale macchina spruzzatrice, di una mescola di resina poliuretanica colorata nella massa, e granuli di terpolimero (EPDM) di colore rosso, di adeguata granulometria, entrambi ad alta resistenza agli agenti atmosferici, ai raggi u.v. e all'azione meccanica delle scarpe chiodate, antisdrucciolo, antiriflesso, in ragione di 2,20 kg/m²; spessore totale:</v>
          </cell>
          <cell r="C22731"/>
          <cell r="D22731"/>
        </row>
        <row r="22732">
          <cell r="A22732" t="str">
            <v>1U.07.070.0080.a</v>
          </cell>
          <cell r="B22732" t="str">
            <v>- 12 mm</v>
          </cell>
          <cell r="C22732" t="str">
            <v>m²</v>
          </cell>
          <cell r="D22732">
            <v>55.65</v>
          </cell>
        </row>
        <row r="22733">
          <cell r="A22733" t="str">
            <v>1U.07.070.0080.b</v>
          </cell>
          <cell r="B22733" t="str">
            <v>- 14 mm</v>
          </cell>
          <cell r="C22733" t="str">
            <v>m²</v>
          </cell>
          <cell r="D22733">
            <v>63.16</v>
          </cell>
        </row>
        <row r="22734">
          <cell r="A22734" t="str">
            <v>1U.07.070.0090</v>
          </cell>
          <cell r="B22734" t="str">
            <v>Manto superiore sintetico drenante per pista e pedane di atletica leggera, realizzato a freddo per colata di granuli di terpolimero (EPDM) di colore rosso, a curva granulometrica predeterminata, e prepolimero poliuretanico monocomponente come legante, con posa in opera effettuata con macchina vibrofinitrice-lisciatrice speciale, compresa la mano di primer poliuretanico per l'ancoraggio al sottofondo bituminoso, data a spruzzo od a rullo, in ragione di 0,200 kg/m²; esecuzione dello strato superficiale di usura di colore rosso, eseguito mediante spruzzatura con speciale macchina spruzzatrice, di una mescola di resina poliuretanica colorata nella massa, e granuli di terpolimero (EPDM) di colore rosso, di adeguata granulometria, entrambi ad alta resistenza agli agenti atmosferici, ai raggi u.v. e all'azione meccanica delle scarpe chiodate, antisdrucciolo, antiriflesso, in ragione di 2,20 kg/m²; spessore totale:</v>
          </cell>
          <cell r="C22734"/>
          <cell r="D22734"/>
        </row>
        <row r="22735">
          <cell r="A22735" t="str">
            <v>1U.07.070.0090.a</v>
          </cell>
          <cell r="B22735" t="str">
            <v>- 12 mm</v>
          </cell>
          <cell r="C22735" t="str">
            <v>m²</v>
          </cell>
          <cell r="D22735">
            <v>70.97</v>
          </cell>
        </row>
        <row r="22736">
          <cell r="A22736" t="str">
            <v>1U.07.070.0090.b</v>
          </cell>
          <cell r="B22736" t="str">
            <v>- 14 mm</v>
          </cell>
          <cell r="C22736" t="str">
            <v>m²</v>
          </cell>
          <cell r="D22736">
            <v>81.62</v>
          </cell>
        </row>
        <row r="22737">
          <cell r="A22737" t="str">
            <v>1U.07.080</v>
          </cell>
          <cell r="B22737" t="str">
            <v>PAVIMENTI SPORTIVI IN ERBA SINTETICA</v>
          </cell>
          <cell r="C22737"/>
          <cell r="D22737"/>
        </row>
        <row r="22738">
          <cell r="A22738" t="str">
            <v>1U.07.080.0010</v>
          </cell>
          <cell r="B22738" t="str">
            <v>Pavimento in erba sintetica realizzato con rotoli di fibra verde fibrillata in polipropilene realizzata con tessitura Tufted su primario in polipropilene dimensionalmente stabile, da posare su uno strato di asfalto o cemento, planare e con le dovute pendenze. Spessore minimo 22 mm, minimo 20.000 punti al m², fori drenaggio minimo 750/m², peso totale circa 1.700 gr/m². Intasamento con sabbia quarzifera a spigolo arrotondato circa 23 kg/m². Fissaggio dei teli con bande larghezza cm 30 circa e collanti poliuretanici per esterni. Rigatura di colore giallo o bianco, realizzata mediante intaglio, valutata a parte. Adatto per campi da tennis e calcetto all'esterno; inclusa assistenza muraria.</v>
          </cell>
          <cell r="C22738" t="str">
            <v>m²</v>
          </cell>
          <cell r="D22738">
            <v>36.49</v>
          </cell>
        </row>
        <row r="22739">
          <cell r="A22739" t="str">
            <v>1U.07.080.0020</v>
          </cell>
          <cell r="B22739" t="str">
            <v>Pavimento in erba sintetica realizzato con rotoli di fibra verde fibrillata in polipropilene realizzata con tessitura Tufted su primario in polipropilene dimensionalmente stabile, da posare su uno strato di asfalto o cemento, planare e con le dovute pendenze. Spessore minimo 27 mm, minimo 20.000 punti al m², fori drenaggio minimo 750/m², peso totale circa 1.700 gr/m². Intasamento con sabbia quarzifera a spigolo arrotondato circa 27 kg/m². Fissaggio dei teli con bande larghezza cm 30 circa e collanti poliuretanici per esterni. Rigatura di colore giallo o bianco, realizzata mediante intaglio, valutata a parte. Adatto per campi da calcetto all'esterno; inclusa assistenza muraria.</v>
          </cell>
          <cell r="C22739" t="str">
            <v>m²</v>
          </cell>
          <cell r="D22739">
            <v>37.92</v>
          </cell>
        </row>
        <row r="22740">
          <cell r="A22740" t="str">
            <v>1U.07.080.0030</v>
          </cell>
          <cell r="B22740" t="str">
            <v>Pavimento in erba sintetica realizzato con rotoli di fibra verde fibrillata polielifinica antiabrasiva, realizzata con tessitura tufted su primario in polipropilene accorpato geotessile dimensionalmente stabile, da posare su uno strato di asfalto o cemento, planare e con le dovute pendenze. Spessore minimo 17 mm, minimo 60.000 punti al m², fori drenaggio minimo 750/m², peso totale circa 2.600 gr/m². Intasamento con sabbia quarzifera a spigolo arrotondato circa 8/10 kg/m². Fissaggio dei teli con bande larghezza cm 30 circa e collanti poliuretanici per esterni. Rigatura di colore giallo o bianco, realizzata mediante intaglio, valutata a parte. Adatto per campi da tennis e calcetto all'esterno; inclusa assistenza muraria.</v>
          </cell>
          <cell r="C22740" t="str">
            <v>m²</v>
          </cell>
          <cell r="D22740">
            <v>42.16</v>
          </cell>
        </row>
        <row r="22741">
          <cell r="A22741" t="str">
            <v>1U.07.080.0040</v>
          </cell>
          <cell r="B22741" t="str">
            <v>Pavimento in erba sabbiata sintetica autolubrificata antiabrasiva, realizzato con rotoli di fibra verde fibrillata in polipropilene realizzata con tessitura Tufted su primario in polipropilene dimensionalmente stabile, da posare su una base elastica di tessuto non tessuto in fibra 100% poliestere, esclusa. Spessore minimo 52 mm, minimo 15500 punti al m², minimo 8800 dtex. Intasamento con sabbia quarzifera a spigolo arrotondato per il 70% e di elastomeri di gomma per il 30 %, per totali 37÷40 kg/m². Fissaggio dei teli con bande e collanti poliuretanici per esterni. Rigatura di colore giallo o bianco, realizzata mediante intaglio, valutata a parte. Realizzato per i campi da calcio a 7 e a 11; inclusa assistenza muraria.</v>
          </cell>
          <cell r="C22741" t="str">
            <v>m²</v>
          </cell>
          <cell r="D22741">
            <v>47.71</v>
          </cell>
        </row>
        <row r="22742">
          <cell r="A22742" t="str">
            <v>1U.07.080.0050</v>
          </cell>
          <cell r="B22742" t="str">
            <v>Pavimento in erba poco sabbiata sintetica autolubrificata antiabrasiva, realizzato con rotoli di fibra verde fibrillata in polipropilene realizzata con tessitura Tufted su primario in polipropilene dimensionalmente stabile, da posare su una base elastica o su uno strato di asfalto, esclusi. Spessore minimo 17 mm, minimo 63000 punti al m², minimo 5000 dtex. Intasamento con sabbia quarzifera a spigolo arrotondato 10 kg/m². Fissaggio dei teli con bande e collanti poliuretanici per esterni. Rigatura di colore giallo o bianco, realizzata mediante intaglio o spruzzatura di vernice poliuretanica, valutata a parte. Realizzato per i campi da calcetto; inclusa assistenza muraria.</v>
          </cell>
          <cell r="C22742" t="str">
            <v>m²</v>
          </cell>
          <cell r="D22742">
            <v>35.93</v>
          </cell>
        </row>
        <row r="22743">
          <cell r="A22743" t="str">
            <v>1U.07.080.0060</v>
          </cell>
          <cell r="B22743" t="str">
            <v>Pavimento in erba non sabbiata sintetica autolubrificata antiabrasiva, realizzato con rotoli di fibra verde fibrillata in polipropilene realizzata con tessitura Tufted su primario in polipropilene dimensionalmente stabile, da posare su una base elastica in elastomeri riciclati e legante poliuretanico, esclusa. Spessore minimo 17 mm, minimo 63000 punti al m², minimo 5000 dtex. Intasamento con sabbia quarzifera a spigolo arrotondato 10 kg/m². Fissaggio dei teli con bande e collanti poliuretanici per esterni. Rigatura di colore giallo o bianco, realizzata mediante intaglio o spruzzatura di vernice poliuretanica, valutata a parte. Realizzato per i campi da calcetto; inclusa assistenza muraria.</v>
          </cell>
          <cell r="C22743" t="str">
            <v>m²</v>
          </cell>
          <cell r="D22743">
            <v>56.51</v>
          </cell>
        </row>
        <row r="22744">
          <cell r="A22744" t="str">
            <v>1U.07.080.0070</v>
          </cell>
          <cell r="B22744" t="str">
            <v>Speciale supporto soffice (base elastica) da posare tra il sottofondo e l'erba sintetica , realizzata in tessuto non tessuto in fibra 100% poliestere, fornito in rotoli, peso 600÷800 gr/m²; inclusa assistenza muraria; tipo:</v>
          </cell>
          <cell r="C22744"/>
          <cell r="D22744"/>
        </row>
        <row r="22745">
          <cell r="A22745" t="str">
            <v>1U.07.080.0070.a</v>
          </cell>
          <cell r="B22745" t="str">
            <v>- 600 gr/m²</v>
          </cell>
          <cell r="C22745" t="str">
            <v>m²</v>
          </cell>
          <cell r="D22745">
            <v>4.04</v>
          </cell>
        </row>
        <row r="22746">
          <cell r="A22746" t="str">
            <v>1U.07.080.0070.b</v>
          </cell>
          <cell r="B22746" t="str">
            <v>- 800 gr/m²</v>
          </cell>
          <cell r="C22746" t="str">
            <v>m²</v>
          </cell>
          <cell r="D22746">
            <v>4.97</v>
          </cell>
        </row>
        <row r="22747">
          <cell r="A22747" t="str">
            <v>1U.07.080.0080</v>
          </cell>
          <cell r="B22747" t="str">
            <v>Sottomanto elastico (base elastica) da posare tra il sottofondo e l'erba sintetica , costituito da elastomeri riciclati, puliti e legante poliuretanico, drenante, stabile, imputrescibile e riutilizzabile; inclusa assistenza muraria; spessore:</v>
          </cell>
          <cell r="C22747"/>
          <cell r="D22747"/>
        </row>
        <row r="22748">
          <cell r="A22748" t="str">
            <v>1U.07.080.0080.a</v>
          </cell>
          <cell r="B22748" t="str">
            <v>- 8 mm; peso 5,5 kg/m²</v>
          </cell>
          <cell r="C22748" t="str">
            <v>m²</v>
          </cell>
          <cell r="D22748">
            <v>12.23</v>
          </cell>
        </row>
        <row r="22749">
          <cell r="A22749" t="str">
            <v>1U.07.080.0080.b</v>
          </cell>
          <cell r="B22749" t="str">
            <v>- 10 mm; peso 7 kg/m²</v>
          </cell>
          <cell r="C22749" t="str">
            <v>m²</v>
          </cell>
          <cell r="D22749">
            <v>15.09</v>
          </cell>
        </row>
        <row r="22750">
          <cell r="A22750" t="str">
            <v>1U.07.080.0090</v>
          </cell>
          <cell r="B22750" t="str">
            <v>Sabbiatura e spazzolatura del campo da calcetto in erba sintetica, con l'apporto di circa 50/60 ql di sabbia quarzifera per il giusto intasamento.</v>
          </cell>
          <cell r="C22750" t="str">
            <v>m²</v>
          </cell>
          <cell r="D22750">
            <v>0.66</v>
          </cell>
        </row>
        <row r="22751">
          <cell r="A22751" t="str">
            <v>1U.07.080.0100</v>
          </cell>
          <cell r="B22751" t="str">
            <v>Spazzolatura del campo da calcetto in erba sintetica, per il ripristino della quota di sabbia quarzifera.</v>
          </cell>
          <cell r="C22751" t="str">
            <v>m²</v>
          </cell>
          <cell r="D22751">
            <v>0.56999999999999995</v>
          </cell>
        </row>
        <row r="22752">
          <cell r="A22752" t="str">
            <v>1U.07.100</v>
          </cell>
          <cell r="B22752" t="str">
            <v>SEGNATURE AREE GIOCO</v>
          </cell>
          <cell r="C22752"/>
          <cell r="D22752"/>
        </row>
        <row r="22753">
          <cell r="A22753" t="str">
            <v>1U.07.100.0010</v>
          </cell>
          <cell r="B22753" t="str">
            <v>Segnatura delle aree gioco realizzata mediante spruzzatura di vernici sintetiche ad alta resistenza all'usura, previa mano di primer di ancoraggio; utilizzabile per tutti i campi gioco.</v>
          </cell>
          <cell r="C22753" t="str">
            <v>m</v>
          </cell>
          <cell r="D22753">
            <v>7.74</v>
          </cell>
        </row>
        <row r="22754">
          <cell r="A22754" t="str">
            <v>1U.07.100.0020</v>
          </cell>
          <cell r="B22754" t="str">
            <v>Segnatura completa iniziale di campi di gioco, su pavimenti in legno nuovi, eseguita prima della applicazione dell'ultima mano di verniciatura generale, con impiego di resine poliuretaniche pigmentate, aventi la stessa composizione di base della vernice dei listoni o dei pannelli, al fine di assicurare la perfetta adesione tra la superficie degli stessi e le linee di segnatura; per campi gioco di:</v>
          </cell>
          <cell r="C22754"/>
          <cell r="D22754"/>
        </row>
        <row r="22755">
          <cell r="A22755" t="str">
            <v>1U.07.100.0020.a</v>
          </cell>
          <cell r="B22755" t="str">
            <v>- pallacanestro</v>
          </cell>
          <cell r="C22755" t="str">
            <v>cad</v>
          </cell>
          <cell r="D22755">
            <v>2100.81</v>
          </cell>
        </row>
        <row r="22756">
          <cell r="A22756" t="str">
            <v>1U.07.100.0020.b</v>
          </cell>
          <cell r="B22756" t="str">
            <v>- pallavolo</v>
          </cell>
          <cell r="C22756" t="str">
            <v>cad</v>
          </cell>
          <cell r="D22756">
            <v>1143.54</v>
          </cell>
        </row>
        <row r="22757">
          <cell r="A22757" t="str">
            <v>1U.07.100.0020.c</v>
          </cell>
          <cell r="B22757" t="str">
            <v>- pallamano</v>
          </cell>
          <cell r="C22757" t="str">
            <v>cad</v>
          </cell>
          <cell r="D22757">
            <v>2764.88</v>
          </cell>
        </row>
        <row r="22758">
          <cell r="A22758" t="str">
            <v>1U.07.100.0020.d</v>
          </cell>
          <cell r="B22758" t="str">
            <v>- hockey</v>
          </cell>
          <cell r="C22758" t="str">
            <v>cad</v>
          </cell>
          <cell r="D22758">
            <v>2964.08</v>
          </cell>
        </row>
        <row r="22759">
          <cell r="A22759" t="str">
            <v>1U.07.100.0020.e</v>
          </cell>
          <cell r="B22759" t="str">
            <v>- pattinaggio</v>
          </cell>
          <cell r="C22759" t="str">
            <v>cad</v>
          </cell>
          <cell r="D22759">
            <v>3034.81</v>
          </cell>
        </row>
        <row r="22760">
          <cell r="A22760" t="str">
            <v>1U.07.100.0040</v>
          </cell>
          <cell r="B22760" t="str">
            <v>Rigatura per pavimenti in erba sintetica realizzata mediante intaglio, asporto del tessuto verde, inserimento della riga colorata, incollaggio su banda di tessuto polipropilenico, di colore giallo o bianco.</v>
          </cell>
          <cell r="C22760" t="str">
            <v>m</v>
          </cell>
          <cell r="D22760">
            <v>11.36</v>
          </cell>
        </row>
        <row r="22761">
          <cell r="A22761" t="str">
            <v>1U.07.150</v>
          </cell>
          <cell r="B22761" t="str">
            <v>PAVIMENTI E RIVESTIMENTI PER PISCINE</v>
          </cell>
          <cell r="C22761"/>
          <cell r="D22761"/>
        </row>
        <row r="22762">
          <cell r="A22762" t="str">
            <v>1U.07.150.0010</v>
          </cell>
          <cell r="B22762" t="str">
            <v>Rivestimento di piscine in piastrelle di gres ceramico atomizzato pressato, superficie liscia smaltata in tinta unita lucida, spessore 7,4 mm, posato con adesivo, esclusa la preparazione del sottofondo; comprese assistenze murarie; per rivestimenti interno vasca di pareti e fondo; con piastrelle:</v>
          </cell>
          <cell r="C22762"/>
          <cell r="D22762"/>
        </row>
        <row r="22763">
          <cell r="A22763" t="str">
            <v>1U.07.150.0010.a</v>
          </cell>
          <cell r="B22763" t="str">
            <v>- 12,5 x 25 cm, colori chiari</v>
          </cell>
          <cell r="C22763" t="str">
            <v>m²</v>
          </cell>
          <cell r="D22763">
            <v>45.27</v>
          </cell>
        </row>
        <row r="22764">
          <cell r="A22764" t="str">
            <v>1U.07.150.0010.b</v>
          </cell>
          <cell r="B22764" t="str">
            <v>- 12,5 x 25 cm, colori forti</v>
          </cell>
          <cell r="C22764" t="str">
            <v>m²</v>
          </cell>
          <cell r="D22764">
            <v>50.18</v>
          </cell>
        </row>
        <row r="22765">
          <cell r="A22765" t="str">
            <v>1U.07.150.0010.c</v>
          </cell>
          <cell r="B22765" t="str">
            <v>- 15 x 15 cm, colori chiari</v>
          </cell>
          <cell r="C22765" t="str">
            <v>m²</v>
          </cell>
          <cell r="D22765">
            <v>46.11</v>
          </cell>
        </row>
        <row r="22766">
          <cell r="A22766" t="str">
            <v>1U.07.150.0010.d</v>
          </cell>
          <cell r="B22766" t="str">
            <v>- 15 x 15 cm, colori forti</v>
          </cell>
          <cell r="C22766" t="str">
            <v>m²</v>
          </cell>
          <cell r="D22766">
            <v>50.13</v>
          </cell>
        </row>
        <row r="22767">
          <cell r="A22767" t="str">
            <v>1U.07.150.0020</v>
          </cell>
          <cell r="B22767" t="str">
            <v>Rivestimento di piscine in piastrelle di gres ceramico atomizzato pressato, superficie ruvida smaltata in tinta unita opaca, spessore 7,4 mm, posato con adesivo, esclusa la preparazione del sottofondo; comprese assistenze murarie; per rivestimenti antisdrucciolo interno vasca; con piastrelle:</v>
          </cell>
          <cell r="C22767"/>
          <cell r="D22767"/>
        </row>
        <row r="22768">
          <cell r="A22768" t="str">
            <v>1U.07.150.0020.a</v>
          </cell>
          <cell r="B22768" t="str">
            <v>- 12,5 x 25 cm, colori chiari</v>
          </cell>
          <cell r="C22768" t="str">
            <v>m²</v>
          </cell>
          <cell r="D22768">
            <v>48.46</v>
          </cell>
        </row>
        <row r="22769">
          <cell r="A22769" t="str">
            <v>1U.07.150.0020.b</v>
          </cell>
          <cell r="B22769" t="str">
            <v>- 12,5 x 25 cm, colori forti</v>
          </cell>
          <cell r="C22769" t="str">
            <v>m²</v>
          </cell>
          <cell r="D22769">
            <v>51.95</v>
          </cell>
        </row>
        <row r="22770">
          <cell r="A22770" t="str">
            <v>1U.07.150.0020.c</v>
          </cell>
          <cell r="B22770" t="str">
            <v>- 15 x 15 cm, colori chiari</v>
          </cell>
          <cell r="C22770" t="str">
            <v>m²</v>
          </cell>
          <cell r="D22770">
            <v>48.46</v>
          </cell>
        </row>
        <row r="22771">
          <cell r="A22771" t="str">
            <v>1U.07.150.0020.d</v>
          </cell>
          <cell r="B22771" t="str">
            <v>- 15 x 15 cm, colori forti</v>
          </cell>
          <cell r="C22771" t="str">
            <v>m²</v>
          </cell>
          <cell r="D22771">
            <v>51.95</v>
          </cell>
        </row>
        <row r="22772">
          <cell r="A22772" t="str">
            <v>1U.07.150.0030</v>
          </cell>
          <cell r="B22772" t="str">
            <v>Rivestimento di piscine in piastrelle di gres ceramico atomizzato pressato, superficie con rilievi lineari interrotti simmetrici, smaltata, in tinta unita lucida, spessore 7,4 mm, posato con adesivo, esclusa la preparazione del sottofondo; comprese assistenze murarie; per rivestimenti della faccia di virata nelle piscine agonistiche; con piastrelle:</v>
          </cell>
          <cell r="C22772"/>
          <cell r="D22772"/>
        </row>
        <row r="22773">
          <cell r="A22773" t="str">
            <v>1U.07.150.0030.a</v>
          </cell>
          <cell r="B22773" t="str">
            <v>- 12,5 x 25 cm, colori chiari</v>
          </cell>
          <cell r="C22773" t="str">
            <v>m²</v>
          </cell>
          <cell r="D22773">
            <v>48.39</v>
          </cell>
        </row>
        <row r="22774">
          <cell r="A22774" t="str">
            <v>1U.07.150.0030.b</v>
          </cell>
          <cell r="B22774" t="str">
            <v>- 12,5 x 25 cm, colori forti</v>
          </cell>
          <cell r="C22774" t="str">
            <v>m²</v>
          </cell>
          <cell r="D22774">
            <v>52.35</v>
          </cell>
        </row>
        <row r="22775">
          <cell r="A22775" t="str">
            <v>1U.07.150.0040</v>
          </cell>
          <cell r="B22775" t="str">
            <v>Pavimento di piscine in piastrelle di gres fine porcellanato non smaltato in tinta unita con rilievi geometrici, superficie lavorata con disegni a rombi/triangoli simmetrici, spessore 7,8 mm, posato con adesivo, esclusa la preparazione del sottofondo; comprese assistenze murarie; per pavimenti antisdrucciolo di camminamenti sia a piedi calzati che a piedi nudi; con piastrelle:</v>
          </cell>
          <cell r="C22775"/>
          <cell r="D22775"/>
        </row>
        <row r="22776">
          <cell r="A22776" t="str">
            <v>1U.07.150.0040.a</v>
          </cell>
          <cell r="B22776" t="str">
            <v>- 12,5 x 25 cm, colori chiari</v>
          </cell>
          <cell r="C22776" t="str">
            <v>m²</v>
          </cell>
          <cell r="D22776">
            <v>45.79</v>
          </cell>
        </row>
        <row r="22777">
          <cell r="A22777" t="str">
            <v>1U.07.150.0040.b</v>
          </cell>
          <cell r="B22777" t="str">
            <v>- 12,5 x 25 cm, colori forti</v>
          </cell>
          <cell r="C22777" t="str">
            <v>m²</v>
          </cell>
          <cell r="D22777">
            <v>50.67</v>
          </cell>
        </row>
        <row r="22778">
          <cell r="A22778" t="str">
            <v>1U.07.150.0050</v>
          </cell>
          <cell r="B22778" t="str">
            <v>Pavimento di piscine in piastrelle di gres fine porcellanato non smaltato in tinta unita con rilievi geometrici, superficie lavorata con disegni a linee interrotte simmetriche, spessore 7,8 mm, posato con adesivo, esclusa la preparazione del sottofondo; comprese assistenze murarie; per pavimenti antisdrucciolo di camminamenti sia a piedi calzati che a piedi nudi; con piastrelle:</v>
          </cell>
          <cell r="C22778"/>
          <cell r="D22778"/>
        </row>
        <row r="22779">
          <cell r="A22779" t="str">
            <v>1U.07.150.0050.a</v>
          </cell>
          <cell r="B22779" t="str">
            <v>- 12,5 x 25 cm, colori chiari</v>
          </cell>
          <cell r="C22779" t="str">
            <v>m²</v>
          </cell>
          <cell r="D22779">
            <v>48.18</v>
          </cell>
        </row>
        <row r="22780">
          <cell r="A22780" t="str">
            <v>1U.07.150.0050.b</v>
          </cell>
          <cell r="B22780" t="str">
            <v>- 12,5 x 25 cm, colori forti</v>
          </cell>
          <cell r="C22780" t="str">
            <v>m²</v>
          </cell>
          <cell r="D22780">
            <v>51.95</v>
          </cell>
        </row>
        <row r="22781">
          <cell r="A22781" t="str">
            <v>1U.07.160</v>
          </cell>
          <cell r="B22781" t="str">
            <v>PEZZI SPECIALI CERAMICA PER PISCINE</v>
          </cell>
          <cell r="C22781"/>
          <cell r="D22781"/>
        </row>
        <row r="22782">
          <cell r="A22782" t="str">
            <v>1U.07.160.0010</v>
          </cell>
          <cell r="B22782" t="str">
            <v>Raccordo per angoli e spigoli di piscine in gres ceramico pressato, superficie liscia smaltata in tinta unita lucida; in opera, compresa la quota parte relativa ai pezzi speciali:</v>
          </cell>
          <cell r="C22782"/>
          <cell r="D22782"/>
        </row>
        <row r="22783">
          <cell r="A22783" t="str">
            <v>1U.07.160.0010.a</v>
          </cell>
          <cell r="B22783" t="str">
            <v>- raggio di curvatura interno 2 cm, colori chiari</v>
          </cell>
          <cell r="C22783" t="str">
            <v>m</v>
          </cell>
          <cell r="D22783">
            <v>16.12</v>
          </cell>
        </row>
        <row r="22784">
          <cell r="A22784" t="str">
            <v>1U.07.160.0010.b</v>
          </cell>
          <cell r="B22784" t="str">
            <v>- raggio di curvatura interno 2 cm, colori forti</v>
          </cell>
          <cell r="C22784" t="str">
            <v>m</v>
          </cell>
          <cell r="D22784">
            <v>17.600000000000001</v>
          </cell>
        </row>
        <row r="22785">
          <cell r="A22785" t="str">
            <v>1U.07.160.0010.c</v>
          </cell>
          <cell r="B22785" t="str">
            <v>- raggio di curvatura interno 5,6 cm, colori chiari</v>
          </cell>
          <cell r="C22785" t="str">
            <v>m</v>
          </cell>
          <cell r="D22785">
            <v>29.62</v>
          </cell>
        </row>
        <row r="22786">
          <cell r="A22786" t="str">
            <v>1U.07.160.0010.d</v>
          </cell>
          <cell r="B22786" t="str">
            <v>- raggio di curvatura interno 5,6 cm, colori forti</v>
          </cell>
          <cell r="C22786" t="str">
            <v>m</v>
          </cell>
          <cell r="D22786">
            <v>43.03</v>
          </cell>
        </row>
        <row r="22787">
          <cell r="A22787" t="str">
            <v>1U.07.160.0020</v>
          </cell>
          <cell r="B22787" t="str">
            <v>Bordo in porcellana vitreous china superficie in parte con rilievi smaltata lucida, in parte con rilievi geometrici non smaltata, con canalina per aggrappo, spessore 2 cm; per formazione di bordi vasca per piscine; in opera, compresa la quota parte relativa ai pezzi speciali:</v>
          </cell>
          <cell r="C22787"/>
          <cell r="D22787"/>
        </row>
        <row r="22788">
          <cell r="A22788" t="str">
            <v>1U.07.160.0020.a</v>
          </cell>
          <cell r="B22788" t="str">
            <v>- 12,5 x 25 cm</v>
          </cell>
          <cell r="C22788" t="str">
            <v>m</v>
          </cell>
          <cell r="D22788">
            <v>34.090000000000003</v>
          </cell>
        </row>
        <row r="22789">
          <cell r="A22789" t="str">
            <v>1U.07.160.0020.b</v>
          </cell>
          <cell r="B22789" t="str">
            <v>- 15 x 15 cm</v>
          </cell>
          <cell r="C22789" t="str">
            <v>m</v>
          </cell>
          <cell r="D22789">
            <v>44.59</v>
          </cell>
        </row>
        <row r="22790">
          <cell r="A22790" t="str">
            <v>1U.07.160.0030</v>
          </cell>
          <cell r="B22790" t="str">
            <v>Bordo in porcellana vitreous china con la parte verticale liscia smaltata lucida, la rimanente parte con rilievi geometrici non smaltata, con aggrappo rialzato; per formazione di bordi vasca per piscine; in opera, compresa la quota parte relativa ai pezzi speciali:</v>
          </cell>
          <cell r="C22790"/>
          <cell r="D22790"/>
        </row>
        <row r="22791">
          <cell r="A22791" t="str">
            <v>1U.07.160.0030.a</v>
          </cell>
          <cell r="B22791" t="str">
            <v>- 8,5 x 25 cm, spessore 7,5 cm; colori chiari</v>
          </cell>
          <cell r="C22791" t="str">
            <v>m</v>
          </cell>
          <cell r="D22791">
            <v>48.84</v>
          </cell>
        </row>
        <row r="22792">
          <cell r="A22792" t="str">
            <v>1U.07.160.0030.b</v>
          </cell>
          <cell r="B22792" t="str">
            <v>- 8,5 x 25 cm, spessore 7,5 cm; colori forti</v>
          </cell>
          <cell r="C22792" t="str">
            <v>m</v>
          </cell>
          <cell r="D22792">
            <v>61.83</v>
          </cell>
        </row>
        <row r="22793">
          <cell r="A22793" t="str">
            <v>1U.07.160.0030.c</v>
          </cell>
          <cell r="B22793" t="str">
            <v>- 8,5 x 15 cm, spessore 16 cm; colori chiari</v>
          </cell>
          <cell r="C22793" t="str">
            <v>m</v>
          </cell>
          <cell r="D22793">
            <v>72.89</v>
          </cell>
        </row>
        <row r="22794">
          <cell r="A22794" t="str">
            <v>1U.07.160.0030.d</v>
          </cell>
          <cell r="B22794" t="str">
            <v>- 8,5 x 15 cm, spessore 16 cm; colori forti</v>
          </cell>
          <cell r="C22794" t="str">
            <v>m</v>
          </cell>
          <cell r="D22794">
            <v>86.19</v>
          </cell>
        </row>
        <row r="22795">
          <cell r="A22795" t="str">
            <v>1U.07.160.0040</v>
          </cell>
          <cell r="B22795" t="str">
            <v>Bordo in porcellana vitreous china superficie a rilievi geometrici non smaltata, con aggrappo rialzato smaltato antisdrucciolo; 12,5 x 25 cm, spessore 4,5 cm; per formazione di bordi vasca per piscine; in opera, compresa la quota parte relativa ai pezzi speciali.</v>
          </cell>
          <cell r="C22795" t="str">
            <v>m</v>
          </cell>
          <cell r="D22795">
            <v>44.86</v>
          </cell>
        </row>
        <row r="22796">
          <cell r="A22796" t="str">
            <v>1U.07.160.0050</v>
          </cell>
          <cell r="B22796" t="str">
            <v>Bordo in porcellana vitreous china superficie smaltata lucida, con aggrappo rialzato; spessore 15 cm; per formazione di bordi vasca con sfioro interno per piscine; in opera, compresa la quota parte relativa ai pezzi speciali:</v>
          </cell>
          <cell r="C22796"/>
          <cell r="D22796"/>
        </row>
        <row r="22797">
          <cell r="A22797" t="str">
            <v>1U.07.160.0050.a</v>
          </cell>
          <cell r="B22797" t="str">
            <v>- 23 x 25 cm; colori chiari</v>
          </cell>
          <cell r="C22797" t="str">
            <v>m</v>
          </cell>
          <cell r="D22797">
            <v>103.42</v>
          </cell>
        </row>
        <row r="22798">
          <cell r="A22798" t="str">
            <v>1U.07.160.0050.b</v>
          </cell>
          <cell r="B22798" t="str">
            <v>- 23 x 25 cm; colori forti</v>
          </cell>
          <cell r="C22798" t="str">
            <v>m</v>
          </cell>
          <cell r="D22798">
            <v>122.79</v>
          </cell>
        </row>
        <row r="22799">
          <cell r="A22799" t="str">
            <v>1U.07.160.0060</v>
          </cell>
          <cell r="B22799" t="str">
            <v>Bordo in porcellana vitreous china superficie smaltata lucida, con aggrappo rialzato; spessore 10 cm; per formazione di bordi vasca con sfioro interno per piscine; in opera, compresa la quota parte relativa ai pezzi speciali:</v>
          </cell>
          <cell r="C22799"/>
          <cell r="D22799"/>
        </row>
        <row r="22800">
          <cell r="A22800" t="str">
            <v>1U.07.160.0060.a</v>
          </cell>
          <cell r="B22800" t="str">
            <v>- 15,5 x 25 cm; colori chiari</v>
          </cell>
          <cell r="C22800" t="str">
            <v>m</v>
          </cell>
          <cell r="D22800">
            <v>78.239999999999995</v>
          </cell>
        </row>
        <row r="22801">
          <cell r="A22801" t="str">
            <v>1U.07.160.0060.b</v>
          </cell>
          <cell r="B22801" t="str">
            <v>- 15,5 x 25 cm; colori forti</v>
          </cell>
          <cell r="C22801" t="str">
            <v>m</v>
          </cell>
          <cell r="D22801">
            <v>92.1</v>
          </cell>
        </row>
        <row r="22802">
          <cell r="A22802" t="str">
            <v>1U.07.160.0060.c</v>
          </cell>
          <cell r="B22802" t="str">
            <v>- 15 x 15 cm; colori chiari</v>
          </cell>
          <cell r="C22802" t="str">
            <v>m</v>
          </cell>
          <cell r="D22802">
            <v>88.37</v>
          </cell>
        </row>
        <row r="22803">
          <cell r="A22803" t="str">
            <v>1U.07.160.0060.d</v>
          </cell>
          <cell r="B22803" t="str">
            <v>- 15 x 15 cm; colori forti</v>
          </cell>
          <cell r="C22803" t="str">
            <v>m</v>
          </cell>
          <cell r="D22803">
            <v>104.64</v>
          </cell>
        </row>
        <row r="22804">
          <cell r="A22804" t="str">
            <v>1U.07.160.0070</v>
          </cell>
          <cell r="B22804" t="str">
            <v>Bordo in porcellana vitreous china superficie in parte liscia smaltata lucida, in parte con rilievi non smaltata, con aggrappo predisposto per alloggiamento griglia da 18,2 cm, con o senza apertura frontale; spessore 15,5 cm; per formazione di bordi vasca con sfioro traboccante per piscine; in opera, compresa la quota parte relativa ai pezzi speciali:</v>
          </cell>
          <cell r="C22804"/>
          <cell r="D22804"/>
        </row>
        <row r="22805">
          <cell r="A22805" t="str">
            <v>1U.07.160.0070.a</v>
          </cell>
          <cell r="B22805" t="str">
            <v>- 23 x 25 cm; colori chiari</v>
          </cell>
          <cell r="C22805" t="str">
            <v>m</v>
          </cell>
          <cell r="D22805">
            <v>103.63</v>
          </cell>
        </row>
        <row r="22806">
          <cell r="A22806" t="str">
            <v>1U.07.160.0070.b</v>
          </cell>
          <cell r="B22806" t="str">
            <v>- 23 x 25 cm; colori forti</v>
          </cell>
          <cell r="C22806" t="str">
            <v>m</v>
          </cell>
          <cell r="D22806">
            <v>122.79</v>
          </cell>
        </row>
        <row r="22807">
          <cell r="A22807" t="str">
            <v>1U.07.160.0070.c</v>
          </cell>
          <cell r="B22807" t="str">
            <v>- bordo semplice o con foro di scarico da 2"1/2, 23 x 15 cm; colori chiari</v>
          </cell>
          <cell r="C22807" t="str">
            <v>m</v>
          </cell>
          <cell r="D22807">
            <v>110.51</v>
          </cell>
        </row>
        <row r="22808">
          <cell r="A22808" t="str">
            <v>1U.07.160.0070.d</v>
          </cell>
          <cell r="B22808" t="str">
            <v>- 23 x 15 cm; colori forti</v>
          </cell>
          <cell r="C22808" t="str">
            <v>m</v>
          </cell>
          <cell r="D22808">
            <v>130.93</v>
          </cell>
        </row>
        <row r="22809">
          <cell r="A22809" t="str">
            <v>1U.07.160.0080</v>
          </cell>
          <cell r="B22809" t="str">
            <v>Bordo in porcellana vitreous china superficie in parte liscia smaltata lucida, in parte con rilievi non smaltata, con aggrappo predisposto per alloggiamento griglia da 24,7 cm; spessore 15,5 cm; per formazione di bordi vasca con sfioro traboccante; in opera, compresa la quota parte relativa ai pezzi speciali:</v>
          </cell>
          <cell r="C22809"/>
          <cell r="D22809"/>
        </row>
        <row r="22810">
          <cell r="A22810" t="str">
            <v>1U.07.160.0080.a</v>
          </cell>
          <cell r="B22810" t="str">
            <v>- 30 x 25 cm; colori chiari</v>
          </cell>
          <cell r="C22810" t="str">
            <v>m</v>
          </cell>
          <cell r="D22810">
            <v>131.49</v>
          </cell>
        </row>
        <row r="22811">
          <cell r="A22811" t="str">
            <v>1U.07.160.0080.b</v>
          </cell>
          <cell r="B22811" t="str">
            <v>- 30 x 25 cm; colori forti</v>
          </cell>
          <cell r="C22811" t="str">
            <v>m</v>
          </cell>
          <cell r="D22811">
            <v>156.18</v>
          </cell>
        </row>
        <row r="22812">
          <cell r="A22812" t="str">
            <v>1U.07.160.0090</v>
          </cell>
          <cell r="B22812" t="str">
            <v>Canalina in porcellana vitreous china, a pavimento, superficie bianca liscia non smaltata, con scanalatura per la raccolta acque, 12 x 25 cm, spessore 2 cm; in opera:</v>
          </cell>
          <cell r="C22812"/>
          <cell r="D22812"/>
        </row>
        <row r="22813">
          <cell r="A22813" t="str">
            <v>1U.07.160.0090.a</v>
          </cell>
          <cell r="B22813" t="str">
            <v>- semplice</v>
          </cell>
          <cell r="C22813" t="str">
            <v>m</v>
          </cell>
          <cell r="D22813">
            <v>29.45</v>
          </cell>
        </row>
        <row r="22814">
          <cell r="A22814" t="str">
            <v>1U.07.160.0090.b</v>
          </cell>
          <cell r="B22814" t="str">
            <v>- terminale o con foro di scarico</v>
          </cell>
          <cell r="C22814" t="str">
            <v>m</v>
          </cell>
          <cell r="D22814">
            <v>33.799999999999997</v>
          </cell>
        </row>
        <row r="22815">
          <cell r="A22815" t="str">
            <v>1U.07.160.0100</v>
          </cell>
          <cell r="B22815" t="str">
            <v>Canaletta in gres ceramico, a pavimento, superficie liscia smaltata, sezione a semicerchio con interno smaltato lucido colore testa di moro, lunghezza 100 cm, spessore 2 cm; per la raccolta acque; in opera:</v>
          </cell>
          <cell r="C22815"/>
          <cell r="D22815"/>
        </row>
        <row r="22816">
          <cell r="A22816" t="str">
            <v>1U.07.160.0100.a</v>
          </cell>
          <cell r="B22816" t="str">
            <v>- semplice, sezione a raggio, Ø 15 ÷ 20 cm</v>
          </cell>
          <cell r="C22816" t="str">
            <v>cad</v>
          </cell>
          <cell r="D22816">
            <v>24.55</v>
          </cell>
        </row>
        <row r="22817">
          <cell r="A22817" t="str">
            <v>1U.07.160.0100.b</v>
          </cell>
          <cell r="B22817" t="str">
            <v>- con foro di scarico, sezione a raggio Ø 15 ÷ 20 cm</v>
          </cell>
          <cell r="C22817" t="str">
            <v>cad</v>
          </cell>
          <cell r="D22817">
            <v>39.58</v>
          </cell>
        </row>
        <row r="22818">
          <cell r="A22818" t="str">
            <v>1U.07.180</v>
          </cell>
          <cell r="B22818" t="str">
            <v>ACCESSORI PER PISCINE</v>
          </cell>
          <cell r="C22818"/>
          <cell r="D22818"/>
        </row>
        <row r="22819">
          <cell r="A22819" t="str">
            <v>1U.07.180.0010</v>
          </cell>
          <cell r="B22819" t="str">
            <v>Piletta di scarico; in opera:</v>
          </cell>
          <cell r="C22819"/>
          <cell r="D22819"/>
        </row>
        <row r="22820">
          <cell r="A22820" t="str">
            <v>1U.07.180.0010.a</v>
          </cell>
          <cell r="B22820" t="str">
            <v>- Ø 75 mm</v>
          </cell>
          <cell r="C22820" t="str">
            <v>cad</v>
          </cell>
          <cell r="D22820">
            <v>37.299999999999997</v>
          </cell>
        </row>
        <row r="22821">
          <cell r="A22821" t="str">
            <v>1U.07.180.0010.b</v>
          </cell>
          <cell r="B22821" t="str">
            <v>- Ø 47 mm</v>
          </cell>
          <cell r="C22821" t="str">
            <v>cad</v>
          </cell>
          <cell r="D22821">
            <v>17.73</v>
          </cell>
        </row>
        <row r="22822">
          <cell r="A22822" t="str">
            <v>1U.07.180.0020</v>
          </cell>
          <cell r="B22822" t="str">
            <v>Griglia rigida longitudinale in PVC, superficie zigrinata antisdrucciolo, spessore 2,5 cm; per copertura di canalette pedonabili per piscine o impianti sportivi; in opera; larghezza:</v>
          </cell>
          <cell r="C22822"/>
          <cell r="D22822"/>
        </row>
        <row r="22823">
          <cell r="A22823" t="str">
            <v>1U.07.180.0020.a</v>
          </cell>
          <cell r="B22823" t="str">
            <v>- 18,2 cm</v>
          </cell>
          <cell r="C22823" t="str">
            <v>m</v>
          </cell>
          <cell r="D22823">
            <v>45.38</v>
          </cell>
        </row>
        <row r="22824">
          <cell r="A22824" t="str">
            <v>1U.07.180.0020.b</v>
          </cell>
          <cell r="B22824" t="str">
            <v>- 18,2 cm, angolo</v>
          </cell>
          <cell r="C22824" t="str">
            <v>cad</v>
          </cell>
          <cell r="D22824">
            <v>48.29</v>
          </cell>
        </row>
        <row r="22825">
          <cell r="A22825" t="str">
            <v>1U.07.180.0020.c</v>
          </cell>
          <cell r="B22825" t="str">
            <v>- 24,7 cm</v>
          </cell>
          <cell r="C22825" t="str">
            <v>m</v>
          </cell>
          <cell r="D22825">
            <v>60.14</v>
          </cell>
        </row>
        <row r="22826">
          <cell r="A22826" t="str">
            <v>1U.07.180.0020.d</v>
          </cell>
          <cell r="B22826" t="str">
            <v>- 24,7 cm, angolo</v>
          </cell>
          <cell r="C22826" t="str">
            <v>cad</v>
          </cell>
          <cell r="D22826">
            <v>63.6</v>
          </cell>
        </row>
        <row r="22827">
          <cell r="A22827" t="str">
            <v>1U.07.180.0020.e</v>
          </cell>
          <cell r="B22827" t="str">
            <v>- 33 cm</v>
          </cell>
          <cell r="C22827" t="str">
            <v>m</v>
          </cell>
          <cell r="D22827">
            <v>79.83</v>
          </cell>
        </row>
        <row r="22828">
          <cell r="A22828" t="str">
            <v>1U.07.180.0020.f</v>
          </cell>
          <cell r="B22828" t="str">
            <v>- 33 cm, angolo</v>
          </cell>
          <cell r="C22828" t="str">
            <v>cad</v>
          </cell>
          <cell r="D22828">
            <v>83.34</v>
          </cell>
        </row>
        <row r="22829">
          <cell r="A22829" t="str">
            <v>1U.07.180.0030</v>
          </cell>
          <cell r="B22829" t="str">
            <v>Griglia arrotolabile trasversale in PVC, superficie zigrinata antisdrucciolo, spessore 2,5 cm; per copertura di canalette pedonabili per piscine o impianti sportivi; in opera; larghezza:</v>
          </cell>
          <cell r="C22829"/>
          <cell r="D22829"/>
        </row>
        <row r="22830">
          <cell r="A22830" t="str">
            <v>1U.07.180.0030.a</v>
          </cell>
          <cell r="B22830" t="str">
            <v>- 18,2 cm</v>
          </cell>
          <cell r="C22830" t="str">
            <v>m</v>
          </cell>
          <cell r="D22830">
            <v>33.79</v>
          </cell>
        </row>
        <row r="22831">
          <cell r="A22831" t="str">
            <v>1U.07.180.0030.b</v>
          </cell>
          <cell r="B22831" t="str">
            <v>- 18,2 cm, angolo</v>
          </cell>
          <cell r="C22831" t="str">
            <v>cad</v>
          </cell>
          <cell r="D22831">
            <v>47.12</v>
          </cell>
        </row>
        <row r="22832">
          <cell r="A22832" t="str">
            <v>1U.07.180.0030.c</v>
          </cell>
          <cell r="B22832" t="str">
            <v>- 24,7 cm</v>
          </cell>
          <cell r="C22832" t="str">
            <v>m</v>
          </cell>
          <cell r="D22832">
            <v>42.68</v>
          </cell>
        </row>
        <row r="22833">
          <cell r="A22833" t="str">
            <v>1U.07.180.0030.d</v>
          </cell>
          <cell r="B22833" t="str">
            <v>- 24,7 cm, angolo</v>
          </cell>
          <cell r="C22833" t="str">
            <v>cad</v>
          </cell>
          <cell r="D22833">
            <v>58.5</v>
          </cell>
        </row>
        <row r="22834">
          <cell r="A22834" t="str">
            <v>1U.07.180.0030.e</v>
          </cell>
          <cell r="B22834" t="str">
            <v>- 33 cm</v>
          </cell>
          <cell r="C22834" t="str">
            <v>m</v>
          </cell>
          <cell r="D22834">
            <v>50.28</v>
          </cell>
        </row>
        <row r="22835">
          <cell r="A22835" t="str">
            <v>1U.07.180.0030.f</v>
          </cell>
          <cell r="B22835" t="str">
            <v>- 33 cm, angolo</v>
          </cell>
          <cell r="C22835" t="str">
            <v>cad</v>
          </cell>
          <cell r="D22835">
            <v>71.67</v>
          </cell>
        </row>
        <row r="22836">
          <cell r="A22836" t="str">
            <v>1U.07.180.0040</v>
          </cell>
          <cell r="B22836" t="str">
            <v>Angolare portagriglie in PVC superficie liscia per l'appoggio e contenimento della griglia, zigrinata nel risvolto esterno in vista, dimensioni 2,5 cm di appoggio, 2,5 cm di altezza e 1,5 cm di risvolto esterno superiore; in opera.</v>
          </cell>
          <cell r="C22836" t="str">
            <v>m</v>
          </cell>
          <cell r="D22836">
            <v>9.59</v>
          </cell>
        </row>
        <row r="22837">
          <cell r="A22837" t="str">
            <v>1U.07.180.0050</v>
          </cell>
          <cell r="B22837" t="str">
            <v>Scaletta di risalita in acciaio inox AISI 304, completa di ancoraggi, per bordi vasca; in opera:</v>
          </cell>
          <cell r="C22837"/>
          <cell r="D22837"/>
        </row>
        <row r="22838">
          <cell r="A22838" t="str">
            <v>1U.07.180.0050.a</v>
          </cell>
          <cell r="B22838" t="str">
            <v>- 2 gradini</v>
          </cell>
          <cell r="C22838" t="str">
            <v>cad</v>
          </cell>
          <cell r="D22838">
            <v>208.14</v>
          </cell>
        </row>
        <row r="22839">
          <cell r="A22839" t="str">
            <v>1U.07.180.0050.b</v>
          </cell>
          <cell r="B22839" t="str">
            <v>- 3 gradin</v>
          </cell>
          <cell r="C22839" t="str">
            <v>cad</v>
          </cell>
          <cell r="D22839">
            <v>237.37</v>
          </cell>
        </row>
        <row r="22840">
          <cell r="A22840" t="str">
            <v>1U.07.180.0050.c</v>
          </cell>
          <cell r="B22840" t="str">
            <v>- 4 gradini</v>
          </cell>
          <cell r="C22840" t="str">
            <v>cad</v>
          </cell>
          <cell r="D22840">
            <v>269.37</v>
          </cell>
        </row>
        <row r="22841">
          <cell r="A22841" t="str">
            <v>1U.07.180.0050.d</v>
          </cell>
          <cell r="B22841" t="str">
            <v>- 5 gradini</v>
          </cell>
          <cell r="C22841" t="str">
            <v>cad</v>
          </cell>
          <cell r="D22841">
            <v>298.54000000000002</v>
          </cell>
        </row>
        <row r="22842">
          <cell r="A22842" t="str">
            <v>1U.07.180.0060</v>
          </cell>
          <cell r="B22842" t="str">
            <v>Maniglioni di risalita dalla vasca in acciaio AISI 304, in coppia completi di ancoraggio; vengono fissati sul bordo vasca in corrispondenza della scala interna in muratura; in opera:</v>
          </cell>
          <cell r="C22842" t="str">
            <v>cad</v>
          </cell>
          <cell r="D22842">
            <v>293.63</v>
          </cell>
        </row>
        <row r="22843">
          <cell r="A22843" t="str">
            <v>1U.07.180.0070</v>
          </cell>
          <cell r="B22843" t="str">
            <v>Blocco di partenza in acciaio AISI 316, con piattaforma antiscivolo; i numeri di corsia sono posizionati sui quattro lati; completo di ancoraggio; utilizzato in piscine agonistiche; in opera; tipo:</v>
          </cell>
          <cell r="C22843"/>
          <cell r="D22843"/>
        </row>
        <row r="22844">
          <cell r="A22844" t="str">
            <v>1U.07.180.0070.a</v>
          </cell>
          <cell r="B22844" t="str">
            <v>- fisso, per vasche con muretto di testata</v>
          </cell>
          <cell r="C22844" t="str">
            <v>cad</v>
          </cell>
          <cell r="D22844">
            <v>972.93</v>
          </cell>
        </row>
        <row r="22845">
          <cell r="A22845" t="str">
            <v>1U.07.180.0070.b</v>
          </cell>
          <cell r="B22845" t="str">
            <v>- regolabile, per vasche senza muretto di testata</v>
          </cell>
          <cell r="C22845" t="str">
            <v>cad</v>
          </cell>
          <cell r="D22845">
            <v>1800.16</v>
          </cell>
        </row>
        <row r="22846">
          <cell r="A22846" t="str">
            <v>1U.07.180.0080</v>
          </cell>
          <cell r="B22846" t="str">
            <v>Trampolino in acciaio AISI 304, con tavola elastica antiscivolo, completo di ancoraggio; utilizzato per le vasche a sfioro interno in piscine residenziali; in opera; altezza:</v>
          </cell>
          <cell r="C22846"/>
          <cell r="D22846"/>
        </row>
        <row r="22847">
          <cell r="A22847" t="str">
            <v>1U.07.180.0080.a</v>
          </cell>
          <cell r="B22847" t="str">
            <v>- 40 cm</v>
          </cell>
          <cell r="C22847" t="str">
            <v>cad</v>
          </cell>
          <cell r="D22847">
            <v>642.16999999999996</v>
          </cell>
        </row>
        <row r="22848">
          <cell r="A22848" t="str">
            <v>1U.07.180.0080.b</v>
          </cell>
          <cell r="B22848" t="str">
            <v>- 60 cm</v>
          </cell>
          <cell r="C22848" t="str">
            <v>cad</v>
          </cell>
          <cell r="D22848">
            <v>1524.25</v>
          </cell>
        </row>
        <row r="22849">
          <cell r="A22849" t="str">
            <v>1U.07.180.0090</v>
          </cell>
          <cell r="B22849" t="str">
            <v>Trampolino in acciaio AISI 304, con piattaforma realizzata in legno lamellare antiscivolo; è realizzato con fulcro mobile per consentire una regolazione dello sbalzo; completo di passamano, scaletta in acciaio e fissaggio a pavimento; utilizzato in piscine agonistiche; in opera; altezza:</v>
          </cell>
          <cell r="C22849"/>
          <cell r="D22849"/>
        </row>
        <row r="22850">
          <cell r="A22850" t="str">
            <v>1U.07.180.0090.a</v>
          </cell>
          <cell r="B22850" t="str">
            <v>- 100 cm</v>
          </cell>
          <cell r="C22850" t="str">
            <v>cad</v>
          </cell>
          <cell r="D22850">
            <v>11370.61</v>
          </cell>
        </row>
        <row r="22851">
          <cell r="A22851" t="str">
            <v>1U.07.180.0090.b</v>
          </cell>
          <cell r="B22851" t="str">
            <v>- 300 cm</v>
          </cell>
          <cell r="C22851" t="str">
            <v>cad</v>
          </cell>
          <cell r="D22851">
            <v>12747.46</v>
          </cell>
        </row>
        <row r="22852">
          <cell r="A22852" t="str">
            <v>1U.07.180.0100</v>
          </cell>
          <cell r="B22852" t="str">
            <v>Doccia in acciaio inox di ingresso ad impianti pubblici o privati , con rubinetto basso per i piedi; in opera; tipo:</v>
          </cell>
          <cell r="C22852"/>
          <cell r="D22852"/>
        </row>
        <row r="22853">
          <cell r="A22853" t="str">
            <v>1U.07.180.0100.a</v>
          </cell>
          <cell r="B22853" t="str">
            <v>- singola</v>
          </cell>
          <cell r="C22853" t="str">
            <v>cad</v>
          </cell>
          <cell r="D22853">
            <v>576.22</v>
          </cell>
        </row>
        <row r="22854">
          <cell r="A22854" t="str">
            <v>1U.07.180.0100.b</v>
          </cell>
          <cell r="B22854" t="str">
            <v>- doppia</v>
          </cell>
          <cell r="C22854" t="str">
            <v>cad</v>
          </cell>
          <cell r="D22854">
            <v>2445.8200000000002</v>
          </cell>
        </row>
        <row r="22855">
          <cell r="A22855" t="str">
            <v>1U.08 - ARMAMENTO TRANVIARIO</v>
          </cell>
          <cell r="B22855"/>
          <cell r="C22855"/>
          <cell r="D22855"/>
        </row>
        <row r="22856">
          <cell r="A22856" t="str">
            <v>1U</v>
          </cell>
          <cell r="B22856" t="str">
            <v>OPERE COMPIUTE URBANIZZAZIONE</v>
          </cell>
          <cell r="C22856"/>
          <cell r="D22856"/>
        </row>
        <row r="22857">
          <cell r="A22857" t="str">
            <v>1U.08</v>
          </cell>
          <cell r="B22857" t="str">
            <v>ARMAMENTO TRANVIARIO</v>
          </cell>
          <cell r="C22857"/>
          <cell r="D22857"/>
        </row>
        <row r="22858">
          <cell r="A22858" t="str">
            <v>1U.08.005</v>
          </cell>
          <cell r="B22858" t="str">
            <v>DEMOLIZIONE BINARI</v>
          </cell>
          <cell r="C22858"/>
          <cell r="D22858"/>
        </row>
        <row r="22859">
          <cell r="A22859" t="str">
            <v>1U.08.005.0000</v>
          </cell>
          <cell r="B22859" t="str">
            <v>NOTE DI CONSULTAZIONE</v>
          </cell>
          <cell r="C22859"/>
          <cell r="D22859"/>
        </row>
        <row r="22860">
          <cell r="A22860" t="str">
            <v>1U.08.005.0010</v>
          </cell>
          <cell r="B22860" t="str">
            <v>Demolizione binario su ballast. Nella demolizione del binario su ballast sono incluse le seguenti attività:</v>
          </cell>
          <cell r="C22860" t="str">
            <v>m</v>
          </cell>
          <cell r="D22860">
            <v>58.48</v>
          </cell>
        </row>
        <row r="22861">
          <cell r="A22861" t="str">
            <v>1U.08.010</v>
          </cell>
          <cell r="B22861" t="str">
            <v>REALIZZAZIONE BINARI</v>
          </cell>
          <cell r="C22861"/>
          <cell r="D22861"/>
        </row>
        <row r="22862">
          <cell r="A22862" t="str">
            <v>1U.08.010.0010</v>
          </cell>
          <cell r="B22862" t="str">
            <v>Realizzazione binario su ballast in rettilineo in sede propria o promiscua con rotaia a gola 62R1 con attacco indiretto su traverse in legno (lunghezza 2,30 m) posate con passo 75 cm per qualunque lunghezza di lavoro in ciascuna fase operativa.</v>
          </cell>
          <cell r="C22862" t="str">
            <v>m</v>
          </cell>
          <cell r="D22862">
            <v>804.89</v>
          </cell>
        </row>
        <row r="22863">
          <cell r="A22863" t="str">
            <v>1U.08.010.0020</v>
          </cell>
          <cell r="B22863" t="str">
            <v>Realizzazione binario su ballast in curva con raggio R&gt;50 metri in sede propria o promiscua con rotaia a gola 62R1 con attacco indiretto su traverse in legno (lunghezza 2,30 m) posate con passo 75 cm per qualunque lunghezza di lavoro in ciascuna fase operativa.</v>
          </cell>
          <cell r="C22863" t="str">
            <v>m</v>
          </cell>
          <cell r="D22863">
            <v>883.25</v>
          </cell>
        </row>
        <row r="22864">
          <cell r="A22864" t="str">
            <v>1U.08.010.0030</v>
          </cell>
          <cell r="B22864" t="str">
            <v>Realizzazione binario su ballast in curva con raggio R&lt;50 metri in sede propria o promiscua con rotaia a gola 62R1 con attacco indiretto su traverse in legno (lunghezza 2,30 m) posate con passo 70 cm per qualunque lunghezza di lavoro in ciascuna fase operativa.</v>
          </cell>
          <cell r="C22864" t="str">
            <v>m</v>
          </cell>
          <cell r="D22864">
            <v>904.54</v>
          </cell>
        </row>
        <row r="22865">
          <cell r="A22865" t="str">
            <v>1U.08.010.0040</v>
          </cell>
          <cell r="B22865" t="str">
            <v>Realizzazione binario su ballast in rettilineo in sede propria non pavimentata con rotaia 50E5 con attacco elastico su traversa in CAP tipo FSV 35 (lunghezza 2.30 m) per qualunque lunghezza di lavoro in ciascuna fase operativa.</v>
          </cell>
          <cell r="C22865" t="str">
            <v>m</v>
          </cell>
          <cell r="D22865">
            <v>539.03</v>
          </cell>
        </row>
        <row r="22866">
          <cell r="A22866" t="str">
            <v>1U.08.010.0050</v>
          </cell>
          <cell r="B22866" t="str">
            <v>Realizzazione di binario su ballast in rettilineo in sede propria riservata con rotaia a gola 62R1 con attacco elastico su traverse in CAP tipo FSV 35 (lunghezza 2,30 m) posate con passo 75 cm vestita comprensiva di tutti gli organi di attacco di 1° e 2° per qualunque lunghezza di lavoro in ciascuna fase operativa.</v>
          </cell>
          <cell r="C22866" t="str">
            <v>m</v>
          </cell>
          <cell r="D22866">
            <v>615.54</v>
          </cell>
        </row>
        <row r="22867">
          <cell r="A22867" t="str">
            <v>1U.08.010.0060</v>
          </cell>
          <cell r="B22867" t="str">
            <v>Realizzazione di binario su ballast in curva con raggio R&gt;50 metri in sede propria non pavimentata con rotaia a gola 62R1 con attacco elastico su traverse in CAP tipo FSV 35 (lunghezza 2,30 m) posate con passo 75 cm vestita comprensiva di tutti gli organi di attacco di 1° e 2° per qualunque lunghezza di lavoro in ciascuna fase operativa.</v>
          </cell>
          <cell r="C22867" t="str">
            <v>m</v>
          </cell>
          <cell r="D22867">
            <v>693.89</v>
          </cell>
        </row>
        <row r="22868">
          <cell r="A22868" t="str">
            <v>1U.08.010.0070</v>
          </cell>
          <cell r="B22868" t="str">
            <v>Realizzazione di binario su ballast in curva con raggio R&lt;50 metri in sede propria non pavimentata con rotaia a gola 62R1 con attacco elastico su traverse in CAP tipo FSV 35 (lunghezza 2,30 m) posate con passo 70 cm vestita comprensiva di tutti gli organi di attacco di 1° e 2° relativo per qualunque lunghezza di lavoro in ciascuna fase operativa.</v>
          </cell>
          <cell r="C22868" t="str">
            <v>m</v>
          </cell>
          <cell r="D22868">
            <v>701.84</v>
          </cell>
        </row>
        <row r="22869">
          <cell r="A22869" t="str">
            <v>1U.08.010.0080</v>
          </cell>
          <cell r="B22869" t="str">
            <v>Realizzazione di binario con armamento "tipo Milano" in rettilineo con rotaia 62R1 su platea in c.a. già predisposta per qualunque lunghezza di lavoro in ciascuna fase operativa. Il lavoro è comprensivo delle seguenti operazioni:</v>
          </cell>
          <cell r="C22869" t="str">
            <v>m</v>
          </cell>
          <cell r="D22869">
            <v>963.34</v>
          </cell>
        </row>
        <row r="22870">
          <cell r="A22870" t="str">
            <v>1U.08.010.0090</v>
          </cell>
          <cell r="B22870" t="str">
            <v>Realizzazione di binario con armamento "tipo Milano" in curva con rotaia 62R1 su platea in c.a. già predisposta per qualunque lunghezza di lavoro in ciascuna fase operativa. Il lavoro è comprensivo delle seguenti operazioni:</v>
          </cell>
          <cell r="C22870" t="str">
            <v>m</v>
          </cell>
          <cell r="D22870">
            <v>1041.69</v>
          </cell>
        </row>
        <row r="22871">
          <cell r="A22871" t="str">
            <v>1U.08.010.0100</v>
          </cell>
          <cell r="B22871" t="str">
            <v>Realizzazione di binario in rettilineo con rotaia 62R1 su platea in c.a. a massa flottante con sistema di posa "top down" su attacchi elastici antivibranti.</v>
          </cell>
          <cell r="C22871" t="str">
            <v>m</v>
          </cell>
          <cell r="D22871">
            <v>454.7</v>
          </cell>
        </row>
        <row r="22872">
          <cell r="A22872" t="str">
            <v>1U.08.010.0110</v>
          </cell>
          <cell r="B22872" t="str">
            <v>Realizzazione di binario in curva con rotaia 62R1 su platea in c.a. a massa flottante con sistema di posa "top down" su attacchi elastici antivibranti.</v>
          </cell>
          <cell r="C22872" t="str">
            <v>m</v>
          </cell>
          <cell r="D22872">
            <v>533.04999999999995</v>
          </cell>
        </row>
        <row r="22873">
          <cell r="A22873" t="str">
            <v>1U.09 - TRAZIONE ELETTRICA</v>
          </cell>
          <cell r="B22873"/>
          <cell r="C22873"/>
          <cell r="D22873"/>
        </row>
        <row r="22874">
          <cell r="A22874" t="str">
            <v>1U</v>
          </cell>
          <cell r="B22874" t="str">
            <v>OPERE COMPIUTE URBANIZZAZIONE</v>
          </cell>
          <cell r="C22874"/>
          <cell r="D22874"/>
        </row>
        <row r="22875">
          <cell r="A22875" t="str">
            <v>1U.09</v>
          </cell>
          <cell r="B22875" t="str">
            <v>TRAZIONE ELETTRICA</v>
          </cell>
          <cell r="C22875"/>
          <cell r="D22875"/>
        </row>
        <row r="22876">
          <cell r="A22876" t="str">
            <v>1U.09.005</v>
          </cell>
          <cell r="B22876" t="str">
            <v>RIMOZIONI</v>
          </cell>
          <cell r="C22876"/>
          <cell r="D22876"/>
        </row>
        <row r="22877">
          <cell r="A22877" t="str">
            <v>1U.09.000.0000</v>
          </cell>
          <cell r="B22877" t="str">
            <v>NOTE DI CONSULTAZIONE</v>
          </cell>
          <cell r="C22877"/>
          <cell r="D22877"/>
        </row>
        <row r="22878">
          <cell r="A22878" t="str">
            <v>1U.09.010.0005</v>
          </cell>
          <cell r="B22878" t="str">
            <v>Rimozione palo per linea TE, serie M.</v>
          </cell>
          <cell r="C22878" t="str">
            <v>cad</v>
          </cell>
          <cell r="D22878">
            <v>211.66</v>
          </cell>
        </row>
        <row r="22879">
          <cell r="A22879" t="str">
            <v>1U.09.010</v>
          </cell>
          <cell r="B22879" t="str">
            <v>GANCI PER LINEA TE</v>
          </cell>
          <cell r="C22879"/>
          <cell r="D22879"/>
        </row>
        <row r="22880">
          <cell r="A22880" t="str">
            <v>1U.09.010.0010</v>
          </cell>
          <cell r="B22880" t="str">
            <v>Fornitura e posa di gancio per linea TE, per qualunque altezza di lavoro.</v>
          </cell>
          <cell r="C22880" t="str">
            <v>cad</v>
          </cell>
          <cell r="D22880">
            <v>125.52</v>
          </cell>
        </row>
        <row r="22881">
          <cell r="A22881" t="str">
            <v>1U.09.020</v>
          </cell>
          <cell r="B22881" t="str">
            <v>PALI PER LINEA TE</v>
          </cell>
          <cell r="C22881"/>
          <cell r="D22881"/>
        </row>
        <row r="22882">
          <cell r="A22882" t="str">
            <v>1U.09.020.0010</v>
          </cell>
          <cell r="B22882" t="str">
            <v>Fornitura e posa di palo rastremato per linee di contatto serie M.</v>
          </cell>
          <cell r="C22882"/>
          <cell r="D22882"/>
        </row>
        <row r="22883">
          <cell r="A22883" t="str">
            <v>1U.09.020.0010.a</v>
          </cell>
          <cell r="B22883" t="str">
            <v>- M28 (saldato)</v>
          </cell>
          <cell r="C22883" t="str">
            <v>cad</v>
          </cell>
          <cell r="D22883">
            <v>1462.56</v>
          </cell>
        </row>
        <row r="22884">
          <cell r="A22884" t="str">
            <v>1U.09.020.0010.b</v>
          </cell>
          <cell r="B22884" t="str">
            <v>- M29a (saldato)</v>
          </cell>
          <cell r="C22884" t="str">
            <v>cad</v>
          </cell>
          <cell r="D22884">
            <v>1556.63</v>
          </cell>
        </row>
        <row r="22885">
          <cell r="A22885" t="str">
            <v>1U.09.020.0010.c</v>
          </cell>
          <cell r="B22885" t="str">
            <v>- M30a (saldato)</v>
          </cell>
          <cell r="C22885" t="str">
            <v>cad</v>
          </cell>
          <cell r="D22885">
            <v>1841.21</v>
          </cell>
        </row>
        <row r="22886">
          <cell r="A22886" t="str">
            <v>1U.09.020.0010.d</v>
          </cell>
          <cell r="B22886" t="str">
            <v>- M30b (saldato)</v>
          </cell>
          <cell r="C22886" t="str">
            <v>cad</v>
          </cell>
          <cell r="D22886">
            <v>2012.19</v>
          </cell>
        </row>
        <row r="22887">
          <cell r="A22887" t="str">
            <v>1U.09.020.0010.e</v>
          </cell>
          <cell r="B22887" t="str">
            <v>- M30c (saldato)</v>
          </cell>
          <cell r="C22887" t="str">
            <v>cad</v>
          </cell>
          <cell r="D22887">
            <v>1857.83</v>
          </cell>
        </row>
        <row r="22888">
          <cell r="A22888" t="str">
            <v>1U.09.020.0010.f</v>
          </cell>
          <cell r="B22888" t="str">
            <v>- M31</v>
          </cell>
          <cell r="C22888" t="str">
            <v>cad</v>
          </cell>
          <cell r="D22888">
            <v>2562.9499999999998</v>
          </cell>
        </row>
        <row r="22889">
          <cell r="A22889" t="str">
            <v>1U.09.020.0010.g</v>
          </cell>
          <cell r="B22889" t="str">
            <v>- M31b</v>
          </cell>
          <cell r="C22889" t="str">
            <v>cad</v>
          </cell>
          <cell r="D22889">
            <v>2294.34</v>
          </cell>
        </row>
        <row r="22890">
          <cell r="A22890" t="str">
            <v>1U.09.020.0010.h</v>
          </cell>
          <cell r="B22890" t="str">
            <v>- M32</v>
          </cell>
          <cell r="C22890" t="str">
            <v>cad</v>
          </cell>
          <cell r="D22890">
            <v>4502.78</v>
          </cell>
        </row>
        <row r="22891">
          <cell r="A22891" t="str">
            <v>1U.09.030</v>
          </cell>
          <cell r="B22891" t="str">
            <v>SOSPENSIONI</v>
          </cell>
          <cell r="C22891"/>
          <cell r="D22891"/>
        </row>
        <row r="22892">
          <cell r="A22892" t="str">
            <v>1U.09.030.0010</v>
          </cell>
          <cell r="B22892" t="str">
            <v>Realizzazione di sospensione linea TE a tiranteria trasversale ancorata a pali (esclusi) in rettilineo, in sede propria o promiscua, per qualunque lunghezza di lavoro in ciascuna fase operativa.</v>
          </cell>
          <cell r="C22892"/>
          <cell r="D22892"/>
        </row>
        <row r="22893">
          <cell r="A22893" t="str">
            <v>1U.09.030.0010.a</v>
          </cell>
          <cell r="B22893" t="str">
            <v>- binario singolo</v>
          </cell>
          <cell r="C22893" t="str">
            <v>cad</v>
          </cell>
          <cell r="D22893">
            <v>1001.94</v>
          </cell>
        </row>
        <row r="22894">
          <cell r="A22894" t="str">
            <v>1U.09.030.0010.b</v>
          </cell>
          <cell r="B22894" t="str">
            <v>- binario doppio</v>
          </cell>
          <cell r="C22894" t="str">
            <v>cad</v>
          </cell>
          <cell r="D22894">
            <v>1265.9000000000001</v>
          </cell>
        </row>
        <row r="22895">
          <cell r="A22895" t="str">
            <v>1U.09.030.0020</v>
          </cell>
          <cell r="B22895" t="str">
            <v>Realizzazione di sospensione linea TE a tiranteria trasversale ancorata a ganci (esclusi) in rettilineo, in sede propria o promiscua, per qualunque lunghezza di lavoro in ciascuna fase operativa.</v>
          </cell>
          <cell r="C22895"/>
          <cell r="D22895"/>
        </row>
        <row r="22896">
          <cell r="A22896" t="str">
            <v>1U.09.030.0020.a</v>
          </cell>
          <cell r="B22896" t="str">
            <v>- binario singolo</v>
          </cell>
          <cell r="C22896" t="str">
            <v>cad</v>
          </cell>
          <cell r="D22896">
            <v>930.18</v>
          </cell>
        </row>
        <row r="22897">
          <cell r="A22897" t="str">
            <v>1U.09.030.0020.b</v>
          </cell>
          <cell r="B22897" t="str">
            <v>- binario doppio</v>
          </cell>
          <cell r="C22897" t="str">
            <v>cad</v>
          </cell>
          <cell r="D22897">
            <v>1194.1500000000001</v>
          </cell>
        </row>
        <row r="22898">
          <cell r="A22898" t="str">
            <v>1U.09.030.0050</v>
          </cell>
          <cell r="B22898" t="str">
            <v>Realizzazione di sospensione linea TE con mensola ancorata a palo (escluso) in rettilineo, in sede propria o promiscua, per qualunque lunghezza di lavoro in ciascuna fase operativa.</v>
          </cell>
          <cell r="C22898"/>
          <cell r="D22898"/>
        </row>
        <row r="22899">
          <cell r="A22899" t="str">
            <v>1U.09.030.0050.a</v>
          </cell>
          <cell r="B22899" t="str">
            <v>- binario singolo - mensola L. 3,60 m</v>
          </cell>
          <cell r="C22899" t="str">
            <v>cad</v>
          </cell>
          <cell r="D22899">
            <v>1364.57</v>
          </cell>
        </row>
        <row r="22900">
          <cell r="A22900" t="str">
            <v>1U.09.030.0050.b</v>
          </cell>
          <cell r="B22900" t="str">
            <v>- binario doppio - mensola L. 6,20 m</v>
          </cell>
          <cell r="C22900" t="str">
            <v>cad</v>
          </cell>
          <cell r="D22900">
            <v>1665.1</v>
          </cell>
        </row>
        <row r="22901">
          <cell r="A22901" t="str">
            <v>1U.09.030.0070</v>
          </cell>
          <cell r="B22901" t="str">
            <v>Realizzazione di ancoraggi della linea di trazione elettrica, per consentire l'amarro della linea TE rimanente in opera, per qualunque lunghezza di lavoro in ciascuna fase operativa.</v>
          </cell>
          <cell r="C22901" t="str">
            <v>cad</v>
          </cell>
          <cell r="D22901">
            <v>132.63999999999999</v>
          </cell>
        </row>
        <row r="22902">
          <cell r="A22902" t="str">
            <v>1U.10 - OPERE ACQUEDOTTO</v>
          </cell>
          <cell r="B22902"/>
          <cell r="C22902"/>
          <cell r="D22902"/>
        </row>
        <row r="22903">
          <cell r="A22903" t="str">
            <v>1U</v>
          </cell>
          <cell r="B22903" t="str">
            <v>OPERE COMPIUTE URBANIZZAZIONE</v>
          </cell>
          <cell r="C22903"/>
          <cell r="D22903"/>
        </row>
        <row r="22904">
          <cell r="A22904" t="str">
            <v>1U.10</v>
          </cell>
          <cell r="B22904" t="str">
            <v>OPERE ACQUEDOTTO</v>
          </cell>
          <cell r="C22904"/>
          <cell r="D22904"/>
        </row>
        <row r="22905">
          <cell r="A22905" t="str">
            <v>1U.10.010</v>
          </cell>
          <cell r="B22905" t="str">
            <v>TUBAZIONI</v>
          </cell>
          <cell r="C22905"/>
          <cell r="D22905"/>
        </row>
        <row r="22906">
          <cell r="A22906" t="str">
            <v>1U.10.010.0010</v>
          </cell>
          <cell r="B22906" t="str">
            <v>Fornitura e posa in opera di tubazioni in ghisa sferoidale, per condotte acquedottistiche, a norma UNI EN 545/2010 con giunto elastico automatico, rivestimento interno in malta di cemento d’altoforno conforme alla norma EN 197-1 applicata per centrifugazione a norma ISO 4179; rivestimento esterno con 400g/m² di lega di zinco alluminio. Tutte le parti a contatto con le acque destinate al consumo umano conformi a quanto disposto dal D.M. 174/2004. Sistema di giunzione elastico automatico. Complete di raccorderia, pezzi speciali, giunzioni. Escluso scavo, piano di appoggio, rinfianco e riempimento.</v>
          </cell>
          <cell r="C22906"/>
          <cell r="D22906"/>
        </row>
        <row r="22907">
          <cell r="A22907" t="str">
            <v>1U.10.010.0010.a</v>
          </cell>
          <cell r="B22907" t="str">
            <v>- DN 100 - Classe 40</v>
          </cell>
          <cell r="C22907" t="str">
            <v>m</v>
          </cell>
          <cell r="D22907">
            <v>51.71</v>
          </cell>
        </row>
        <row r="22908">
          <cell r="A22908" t="str">
            <v>1U.10.010.0010.b</v>
          </cell>
          <cell r="B22908" t="str">
            <v>- DN 150 - Classe 40</v>
          </cell>
          <cell r="C22908" t="str">
            <v>m</v>
          </cell>
          <cell r="D22908">
            <v>71.680000000000007</v>
          </cell>
        </row>
        <row r="22909">
          <cell r="A22909" t="str">
            <v>1U.10.010.0010.c</v>
          </cell>
          <cell r="B22909" t="str">
            <v>- DN 200 - Classe 40</v>
          </cell>
          <cell r="C22909" t="str">
            <v>m</v>
          </cell>
          <cell r="D22909">
            <v>96.45</v>
          </cell>
        </row>
        <row r="22910">
          <cell r="A22910" t="str">
            <v>1U.10.010.0010.d</v>
          </cell>
          <cell r="B22910" t="str">
            <v>- DN 250 - Classe 40</v>
          </cell>
          <cell r="C22910" t="str">
            <v>m</v>
          </cell>
          <cell r="D22910">
            <v>125.32</v>
          </cell>
        </row>
        <row r="22911">
          <cell r="A22911" t="str">
            <v>1U.10.010.0010.e</v>
          </cell>
          <cell r="B22911" t="str">
            <v>- DN 300 - Classe 40</v>
          </cell>
          <cell r="C22911" t="str">
            <v>m</v>
          </cell>
          <cell r="D22911">
            <v>140.16999999999999</v>
          </cell>
        </row>
        <row r="22912">
          <cell r="A22912" t="str">
            <v>1U.10.010.0010.f</v>
          </cell>
          <cell r="B22912" t="str">
            <v>- DN 400 - Classe 30</v>
          </cell>
          <cell r="C22912" t="str">
            <v>m</v>
          </cell>
          <cell r="D22912">
            <v>205.78</v>
          </cell>
        </row>
        <row r="22913">
          <cell r="A22913" t="str">
            <v>1U.10.010.0010.g</v>
          </cell>
          <cell r="B22913" t="str">
            <v>- DN 500 - Classe 30</v>
          </cell>
          <cell r="C22913" t="str">
            <v>m</v>
          </cell>
          <cell r="D22913">
            <v>282.8</v>
          </cell>
        </row>
        <row r="22914">
          <cell r="A22914" t="str">
            <v>1U.10.010.0010.h</v>
          </cell>
          <cell r="B22914" t="str">
            <v>- DN 600 - Classe 30</v>
          </cell>
          <cell r="C22914" t="str">
            <v>m</v>
          </cell>
          <cell r="D22914">
            <v>349.61</v>
          </cell>
        </row>
        <row r="22915">
          <cell r="A22915" t="str">
            <v>1U.10.010.0020</v>
          </cell>
          <cell r="B22915" t="str">
            <v>Fornitura e posa in opera di tubazioni in ghisa sferoidale, per condotte acquedottistiche, a norma UNI EN 545/2010 con giunto elastico automatico antisfilamento, rivestimento interno in malta di cemento d'altoforno conforme alla norma EN 197-1 applicata per centrifugazione a norma ISO 4179; rivestimento esterno con 400g/m² di lega di zinco alluminio. Tutte le parti a contatto con le acque destinate al consumo umano conformi a quanto disposto dal D.M. 174/2004. Sistema di giunzione elastico automatico antisfilamento. Complete di raccorderia, pezzi speciali, giunzioni. Escluso scavo, piano di appoggio, rinfianco e riempimento.</v>
          </cell>
          <cell r="C22915"/>
          <cell r="D22915"/>
        </row>
        <row r="22916">
          <cell r="A22916" t="str">
            <v>1U.10.010.0020.a</v>
          </cell>
          <cell r="B22916" t="str">
            <v>- DN 100 - Classe 40</v>
          </cell>
          <cell r="C22916" t="str">
            <v>m</v>
          </cell>
          <cell r="D22916">
            <v>58.92</v>
          </cell>
        </row>
        <row r="22917">
          <cell r="A22917" t="str">
            <v>1U.10.010.0020.b</v>
          </cell>
          <cell r="B22917" t="str">
            <v>- DN 150 - Classe 40</v>
          </cell>
          <cell r="C22917" t="str">
            <v>m</v>
          </cell>
          <cell r="D22917">
            <v>82.32</v>
          </cell>
        </row>
        <row r="22918">
          <cell r="A22918" t="str">
            <v>1U.10.010.0020.c</v>
          </cell>
          <cell r="B22918" t="str">
            <v>- DN 200 - Classe 40</v>
          </cell>
          <cell r="C22918" t="str">
            <v>m</v>
          </cell>
          <cell r="D22918">
            <v>105.42</v>
          </cell>
        </row>
        <row r="22919">
          <cell r="A22919" t="str">
            <v>1U.10.010.0020.d</v>
          </cell>
          <cell r="B22919" t="str">
            <v>- DN 250 - Classe 40</v>
          </cell>
          <cell r="C22919" t="str">
            <v>m</v>
          </cell>
          <cell r="D22919">
            <v>142.88</v>
          </cell>
        </row>
        <row r="22920">
          <cell r="A22920" t="str">
            <v>1U.10.010.0020.e</v>
          </cell>
          <cell r="B22920" t="str">
            <v>- DN 300 - Classe 40</v>
          </cell>
          <cell r="C22920" t="str">
            <v>m</v>
          </cell>
          <cell r="D22920">
            <v>162.28</v>
          </cell>
        </row>
        <row r="22921">
          <cell r="A22921" t="str">
            <v>1U.10.010.0020.f</v>
          </cell>
          <cell r="B22921" t="str">
            <v>- DN 400 - Classe 30</v>
          </cell>
          <cell r="C22921" t="str">
            <v>m</v>
          </cell>
          <cell r="D22921">
            <v>263.43</v>
          </cell>
        </row>
        <row r="22922">
          <cell r="A22922" t="str">
            <v>1U.10.010.0020.g</v>
          </cell>
          <cell r="B22922" t="str">
            <v>- DN 500 - Classe 30</v>
          </cell>
          <cell r="C22922" t="str">
            <v>m</v>
          </cell>
          <cell r="D22922">
            <v>369.14</v>
          </cell>
        </row>
        <row r="22923">
          <cell r="A22923" t="str">
            <v>1U.10.010.0020.h</v>
          </cell>
          <cell r="B22923" t="str">
            <v>- DN 600 - Classe 30</v>
          </cell>
          <cell r="C22923" t="str">
            <v>m</v>
          </cell>
          <cell r="D22923">
            <v>456.95</v>
          </cell>
        </row>
        <row r="22924">
          <cell r="A22924" t="str">
            <v>1U.10.020</v>
          </cell>
          <cell r="B22924" t="str">
            <v>SARACINESCHE</v>
          </cell>
          <cell r="C22924"/>
          <cell r="D22924"/>
        </row>
        <row r="22925">
          <cell r="A22925" t="str">
            <v>1U.10.020.0010</v>
          </cell>
          <cell r="B22925" t="str">
            <v>Fornitura e posa in opera di saracinesca, per condotte acquedottistiche, a cuneo gommato flangiata a perfetta tenuta di classe PN 16 corrispondente alla norma UNI EN 1074/2001 e UNI EN 1171/2015, compreso asta di manovra e accessori.</v>
          </cell>
          <cell r="C22925"/>
          <cell r="D22925"/>
        </row>
        <row r="22926">
          <cell r="A22926" t="str">
            <v>1U.10.020.0010.a</v>
          </cell>
          <cell r="B22926" t="str">
            <v>- DN 80</v>
          </cell>
          <cell r="C22926" t="str">
            <v>cad</v>
          </cell>
          <cell r="D22926">
            <v>180.29</v>
          </cell>
        </row>
        <row r="22927">
          <cell r="A22927" t="str">
            <v>1U.10.020.0010.b</v>
          </cell>
          <cell r="B22927" t="str">
            <v>- DN 100</v>
          </cell>
          <cell r="C22927" t="str">
            <v>cad</v>
          </cell>
          <cell r="D22927">
            <v>200.22</v>
          </cell>
        </row>
        <row r="22928">
          <cell r="A22928" t="str">
            <v>1U.10.020.0010.c</v>
          </cell>
          <cell r="B22928" t="str">
            <v>- DN 150</v>
          </cell>
          <cell r="C22928" t="str">
            <v>cad</v>
          </cell>
          <cell r="D22928">
            <v>284.37</v>
          </cell>
        </row>
        <row r="22929">
          <cell r="A22929" t="str">
            <v>1U.10.020.0010.d</v>
          </cell>
          <cell r="B22929" t="str">
            <v>- DN 200</v>
          </cell>
          <cell r="C22929" t="str">
            <v>cad</v>
          </cell>
          <cell r="D22929">
            <v>559.26</v>
          </cell>
        </row>
        <row r="22930">
          <cell r="A22930" t="str">
            <v>1U.10.020.0010.e</v>
          </cell>
          <cell r="B22930" t="str">
            <v>- DN 250</v>
          </cell>
          <cell r="C22930" t="str">
            <v>cad</v>
          </cell>
          <cell r="D22930">
            <v>737.34</v>
          </cell>
        </row>
        <row r="22931">
          <cell r="A22931" t="str">
            <v>1U.10.020.0010.f</v>
          </cell>
          <cell r="B22931" t="str">
            <v>- DN 300</v>
          </cell>
          <cell r="C22931" t="str">
            <v>cad</v>
          </cell>
          <cell r="D22931">
            <v>998.1</v>
          </cell>
        </row>
        <row r="22932">
          <cell r="A22932" t="str">
            <v>1U.10.020.0010.g</v>
          </cell>
          <cell r="B22932" t="str">
            <v>- DN 400</v>
          </cell>
          <cell r="C22932" t="str">
            <v>cad</v>
          </cell>
          <cell r="D22932">
            <v>2395.79</v>
          </cell>
        </row>
        <row r="22933">
          <cell r="A22933" t="str">
            <v>1U.10.030</v>
          </cell>
          <cell r="B22933" t="str">
            <v>VALVOLE</v>
          </cell>
          <cell r="C22933"/>
          <cell r="D22933"/>
        </row>
        <row r="22934">
          <cell r="A22934" t="str">
            <v>1U.10.030.0010</v>
          </cell>
          <cell r="B22934" t="str">
            <v>Fornitura e posa in opera di valvola a farfalla, per condotte acquedottistiche, a perfetta tenuta di classe PN 10 corrispondente alla norma UNI EN 1074/2001, compreso asta di manovra e accessori.</v>
          </cell>
          <cell r="C22934"/>
          <cell r="D22934"/>
        </row>
        <row r="22935">
          <cell r="A22935" t="str">
            <v>1U.10.030.0010.a</v>
          </cell>
          <cell r="B22935" t="str">
            <v>- DN 400</v>
          </cell>
          <cell r="C22935" t="str">
            <v>cad</v>
          </cell>
          <cell r="D22935">
            <v>1653.42</v>
          </cell>
        </row>
        <row r="22936">
          <cell r="A22936" t="str">
            <v>1U.10.030.0010.b</v>
          </cell>
          <cell r="B22936" t="str">
            <v>- DN 500</v>
          </cell>
          <cell r="C22936" t="str">
            <v>cad</v>
          </cell>
          <cell r="D22936">
            <v>2867.01</v>
          </cell>
        </row>
        <row r="22937">
          <cell r="A22937" t="str">
            <v>1U.10.030.0010.c</v>
          </cell>
          <cell r="B22937" t="str">
            <v>- DN 600</v>
          </cell>
          <cell r="C22937" t="str">
            <v>cad</v>
          </cell>
          <cell r="D22937">
            <v>3499.4</v>
          </cell>
        </row>
        <row r="22938">
          <cell r="A22938" t="str">
            <v>1U.10.030.0010.d</v>
          </cell>
          <cell r="B22938" t="str">
            <v>- DN 700</v>
          </cell>
          <cell r="C22938" t="str">
            <v>cad</v>
          </cell>
          <cell r="D22938">
            <v>5287.13</v>
          </cell>
        </row>
        <row r="22939">
          <cell r="A22939" t="str">
            <v>1U.10.030.0010.e</v>
          </cell>
          <cell r="B22939" t="str">
            <v>- DN 800</v>
          </cell>
          <cell r="C22939" t="str">
            <v>cad</v>
          </cell>
          <cell r="D22939">
            <v>7011.17</v>
          </cell>
        </row>
        <row r="22940">
          <cell r="A22940" t="str">
            <v>1U.10.030.0020</v>
          </cell>
          <cell r="B22940" t="str">
            <v>Fornitura e posa in opera di valvola a farfalla, per condotte acquedottistiche, a perfetta tenuta di classe PN 16 corrispondente alla norma UNI EN 1074/2001, compreso asta di manovra e accessori.</v>
          </cell>
          <cell r="C22940"/>
          <cell r="D22940"/>
        </row>
        <row r="22941">
          <cell r="A22941" t="str">
            <v>1U.10.030.0020.a</v>
          </cell>
          <cell r="B22941" t="str">
            <v>- DN 400</v>
          </cell>
          <cell r="C22941" t="str">
            <v>cad</v>
          </cell>
          <cell r="D22941">
            <v>1764.17</v>
          </cell>
        </row>
        <row r="22942">
          <cell r="A22942" t="str">
            <v>1U.10.030.0020.b</v>
          </cell>
          <cell r="B22942" t="str">
            <v>- DN 500</v>
          </cell>
          <cell r="C22942" t="str">
            <v>cad</v>
          </cell>
          <cell r="D22942">
            <v>3067.23</v>
          </cell>
        </row>
        <row r="22943">
          <cell r="A22943" t="str">
            <v>1U.10.030.0020.c</v>
          </cell>
          <cell r="B22943" t="str">
            <v>- DN 600</v>
          </cell>
          <cell r="C22943" t="str">
            <v>cad</v>
          </cell>
          <cell r="D22943">
            <v>3747.88</v>
          </cell>
        </row>
        <row r="22944">
          <cell r="A22944" t="str">
            <v>1U.10.030.0020.d</v>
          </cell>
          <cell r="B22944" t="str">
            <v>- DN 700</v>
          </cell>
          <cell r="C22944" t="str">
            <v>cad</v>
          </cell>
          <cell r="D22944">
            <v>5671.61</v>
          </cell>
        </row>
        <row r="22945">
          <cell r="A22945" t="str">
            <v>1U.10.030.0020.e</v>
          </cell>
          <cell r="B22945" t="str">
            <v>- DN 800</v>
          </cell>
          <cell r="C22945" t="str">
            <v>cad</v>
          </cell>
          <cell r="D22945">
            <v>7527.26</v>
          </cell>
        </row>
        <row r="22946">
          <cell r="A22946" t="str">
            <v>1U.10.040</v>
          </cell>
          <cell r="B22946" t="str">
            <v>IDRANTI SOTTOSUOLO</v>
          </cell>
          <cell r="C22946"/>
          <cell r="D22946"/>
        </row>
        <row r="22947">
          <cell r="A22947" t="str">
            <v>1U.10.040.0010</v>
          </cell>
          <cell r="B22947" t="str">
            <v>Fornitura e posa in opera di idrante sottosuolo completo tipo Milano, comprensivo di valvola DN 80 , asta di manovra e accessori</v>
          </cell>
          <cell r="C22947" t="str">
            <v>cad</v>
          </cell>
          <cell r="D22947">
            <v>519.51</v>
          </cell>
        </row>
        <row r="22948">
          <cell r="A22948" t="str">
            <v>1U.10.050</v>
          </cell>
          <cell r="B22948" t="str">
            <v>MESSA IN ESERCIZIO</v>
          </cell>
          <cell r="C22948"/>
          <cell r="D22948"/>
        </row>
        <row r="22949">
          <cell r="A22949" t="str">
            <v>1U.10.050.0010</v>
          </cell>
          <cell r="B22949" t="str">
            <v>Opere preliminari per la messa in esercizio delle condotte - lavaggio della condotta, prova di tenuta idraulica, collaudo dei meccanismi delle valvole, analisi chimica e microbiologica per messa in esercizio delle condotte ( pacchetto analitico compreso di: - Prelievo effettuato dal nostro personale, Materiale per prelievo, Analisi parametri microbiologici, Analisi parametri chimico fisici, Analisi metalli e Refertazione.</v>
          </cell>
          <cell r="C22949" t="str">
            <v>cm x ml</v>
          </cell>
          <cell r="D22949">
            <v>0.57999999999999996</v>
          </cell>
        </row>
        <row r="22950">
          <cell r="A22950" t="str">
            <v>1U.10.050.0020</v>
          </cell>
          <cell r="B22950" t="str">
            <v>Fornitura e posa in opera di idrante sottosuolo completo DN125, compreso di saracinesca DN150, asta di manovra e accessori</v>
          </cell>
          <cell r="C22950" t="str">
            <v>cad</v>
          </cell>
          <cell r="D22950">
            <v>919.41</v>
          </cell>
        </row>
        <row r="22951">
          <cell r="A22951" t="str">
            <v>1U.10.060</v>
          </cell>
          <cell r="B22951" t="str">
            <v>IMPATTO PER COLLEGAMENTO NUOVA LINEA RETE ESISTENTE</v>
          </cell>
          <cell r="C22951"/>
          <cell r="D22951"/>
        </row>
        <row r="22952">
          <cell r="A22952" t="str">
            <v>1U.10.060.0010</v>
          </cell>
          <cell r="B22952" t="str">
            <v>Impatto su tubazione A.P. esistente fino a DN 250. da intendersi comprensivo di tutta la componentistica idraulica (curve, pezzi speciali, raccorderia, tronchetti di tubazione in ghisa sferoidale con giunto antisfilamento) e di tutte le attività' complementari di gestione della rete A.P necessarie per garantire il collegamento alla rete idrica esistente eseguito in forma compiuta e a perfetta regola d'arte.</v>
          </cell>
          <cell r="C22952" t="str">
            <v>cad</v>
          </cell>
          <cell r="D22952">
            <v>1788.62</v>
          </cell>
        </row>
        <row r="22953">
          <cell r="A22953" t="str">
            <v>1U.10.060.0020</v>
          </cell>
          <cell r="B22953" t="str">
            <v>Impatto su tubazione A.P. esistente fino a DN 400. da intendersi comprensivo di tutta la componentistica idraulica (curve, pezzi speciali, raccorderia, tronchetti di tubazione in ghisa sferoidale con giunto antisfilamento) e di tutte le attività' complementari di gestione della rete A.P necessarie per garantire il collegamento alla rete idrica esistente eseguito in forma compiuta e a perfetta regola d'arte.</v>
          </cell>
          <cell r="C22953" t="str">
            <v>cad</v>
          </cell>
          <cell r="D22953">
            <v>2755.57</v>
          </cell>
        </row>
        <row r="22954">
          <cell r="A22954" t="str">
            <v>2C.00 - OPERE EDILI : INTERVENTI DI EMERGENZA</v>
          </cell>
          <cell r="B22954"/>
          <cell r="C22954"/>
          <cell r="D22954"/>
        </row>
        <row r="22955">
          <cell r="A22955" t="str">
            <v>2C</v>
          </cell>
          <cell r="B22955" t="str">
            <v>OPERE COMPIUTE PER PICCOLE MANUTENZIONI</v>
          </cell>
          <cell r="C22955"/>
          <cell r="D22955"/>
        </row>
        <row r="22956">
          <cell r="A22956" t="str">
            <v>2C.00</v>
          </cell>
          <cell r="B22956" t="str">
            <v>OPERE EDILI : INTERVENTI DI EMERGENZA</v>
          </cell>
          <cell r="C22956"/>
          <cell r="D22956"/>
        </row>
        <row r="22957">
          <cell r="A22957" t="str">
            <v>2C.00.020</v>
          </cell>
          <cell r="B22957" t="str">
            <v>PRESIDI</v>
          </cell>
          <cell r="C22957"/>
          <cell r="D22957"/>
        </row>
        <row r="22958">
          <cell r="A22958" t="str">
            <v>2C.00.020.0010</v>
          </cell>
          <cell r="B22958" t="str">
            <v>Prestazione per la gestione specializzata dei presidi in edifici comunali e manifestazioni occasionali per il pronto intervento ed immediata esecuzione dei lavori necessari a garantire un corretto funzionamento delle componenti edili.</v>
          </cell>
          <cell r="C22958"/>
          <cell r="D22958"/>
        </row>
        <row r="22959">
          <cell r="A22959" t="str">
            <v>2C.00.020.0010.a</v>
          </cell>
          <cell r="B22959" t="str">
            <v>- per le prime 10 ore di turno:</v>
          </cell>
          <cell r="C22959" t="str">
            <v>ora</v>
          </cell>
          <cell r="D22959">
            <v>36.42</v>
          </cell>
        </row>
        <row r="22960">
          <cell r="A22960" t="str">
            <v>2C.00.020.0010.b</v>
          </cell>
          <cell r="B22960" t="str">
            <v>- dopo le prime 10 ore di turno prestate e liquidate, fino alle ore 22.00 :</v>
          </cell>
          <cell r="C22960" t="str">
            <v>ora</v>
          </cell>
          <cell r="D22960">
            <v>38.270000000000003</v>
          </cell>
        </row>
        <row r="22961">
          <cell r="A22961" t="str">
            <v>2C.00.020.0010.c</v>
          </cell>
          <cell r="B22961" t="str">
            <v>- dopo le ore 22.00 dei giorni feriali e del sabato :</v>
          </cell>
          <cell r="C22961" t="str">
            <v>ora</v>
          </cell>
          <cell r="D22961">
            <v>39.700000000000003</v>
          </cell>
        </row>
        <row r="22962">
          <cell r="A22962" t="str">
            <v>2C.00.020.0010.d</v>
          </cell>
          <cell r="B22962" t="str">
            <v>- festivi per tutto l'arco della giornata :</v>
          </cell>
          <cell r="C22962" t="str">
            <v>ora</v>
          </cell>
          <cell r="D22962">
            <v>46.39</v>
          </cell>
        </row>
        <row r="22963">
          <cell r="A22963" t="str">
            <v>2C.00.030</v>
          </cell>
          <cell r="B22963" t="str">
            <v>INTERVENTI DI EMERGENZA</v>
          </cell>
          <cell r="C22963"/>
          <cell r="D22963"/>
        </row>
        <row r="22964">
          <cell r="A22964" t="str">
            <v>2C.00.030.0010</v>
          </cell>
          <cell r="B22964" t="str">
            <v>Prestazione per intervento di emergenza di manutenzione ordinaria da applicarsi ai singoli ordini di lavoro.</v>
          </cell>
          <cell r="C22964" t="str">
            <v>cad</v>
          </cell>
          <cell r="D22964">
            <v>35.99</v>
          </cell>
        </row>
        <row r="22965">
          <cell r="A22965" t="str">
            <v>2C.01 - RIMOZIONI, TRACCE - PICCOLA MANUTENZIONE</v>
          </cell>
          <cell r="B22965"/>
          <cell r="C22965"/>
          <cell r="D22965"/>
        </row>
        <row r="22966">
          <cell r="A22966" t="str">
            <v>2C</v>
          </cell>
          <cell r="B22966" t="str">
            <v>OPERE COMPIUTE PER PICCOLE MANUTENZIONI</v>
          </cell>
          <cell r="C22966"/>
          <cell r="D22966"/>
        </row>
        <row r="22967">
          <cell r="A22967" t="str">
            <v>2C.01</v>
          </cell>
          <cell r="B22967" t="str">
            <v>RIMOZIONI, TRACCE - PICCOLA MANUTENZIONE</v>
          </cell>
          <cell r="C22967"/>
          <cell r="D22967"/>
        </row>
        <row r="22968">
          <cell r="A22968" t="str">
            <v>2C.01.100</v>
          </cell>
          <cell r="B22968" t="str">
            <v>DEMOLIZIONE DI PAVIMENTI, MASSETTI E SOTTOFONDI INTERNI</v>
          </cell>
          <cell r="C22968"/>
          <cell r="D22968"/>
        </row>
        <row r="22969">
          <cell r="A22969" t="str">
            <v>2C.01.100.0010</v>
          </cell>
          <cell r="B22969" t="str">
            <v>Demolizione di pavimenti interni, comprese le opere provvisionali di protezione, la movimentazione con qualsiasi mezzo delle macerie nell'ambito del cantiere; la cernita, pulizia ed accatastamento del materiale di recupero; il carico e trasporto delle macerie agli impianti di stoccaggio, di recupero o a discarica. Esclusi gli oneri di smaltimento:</v>
          </cell>
          <cell r="C22969"/>
          <cell r="D22969"/>
        </row>
        <row r="22970">
          <cell r="A22970" t="str">
            <v>2C.01.100.0010.a</v>
          </cell>
          <cell r="B22970" t="str">
            <v>- in piastrelle di cemento, ceramica, cotto, con relativa malta di allettamento</v>
          </cell>
          <cell r="C22970" t="str">
            <v>m²</v>
          </cell>
          <cell r="D22970">
            <v>15.24</v>
          </cell>
        </row>
        <row r="22971">
          <cell r="A22971" t="str">
            <v>2C.01.100.0010.b</v>
          </cell>
          <cell r="B22971" t="str">
            <v>- resilienti (PVC, linoleum, gomma ecc.)</v>
          </cell>
          <cell r="C22971" t="str">
            <v>m²</v>
          </cell>
          <cell r="D22971">
            <v>7.82</v>
          </cell>
        </row>
        <row r="22972">
          <cell r="A22972" t="str">
            <v>2C.01.100.0010.c</v>
          </cell>
          <cell r="B22972" t="str">
            <v>- in legno, moquette.</v>
          </cell>
          <cell r="C22972" t="str">
            <v>m²</v>
          </cell>
          <cell r="D22972">
            <v>6.41</v>
          </cell>
        </row>
        <row r="22973">
          <cell r="A22973" t="str">
            <v>2C.01.100.0010.d</v>
          </cell>
          <cell r="B22973" t="str">
            <v>- in lastre di pietra naturale, con relativa malta di allettamento</v>
          </cell>
          <cell r="C22973" t="str">
            <v>m²</v>
          </cell>
          <cell r="D22973">
            <v>22.32</v>
          </cell>
        </row>
        <row r="22974">
          <cell r="A22974" t="str">
            <v>2C.01.100.0020</v>
          </cell>
          <cell r="B22974" t="str">
            <v>Demolizione di massetti, sottofondi di pavimenti interni. Comprese le opere provvisionali di protezione, il carico, trasporto ed accatastamento delle macerie nell'ambito del cantiere con qualsiasi mezzo; il carico e trasporto agli impianti di stoccaggio, di recupero o a discarica. Esclusi gli oneri di smaltimento</v>
          </cell>
          <cell r="C22974"/>
          <cell r="D22974"/>
        </row>
        <row r="22975">
          <cell r="A22975" t="str">
            <v>2C.01.100.0020.a</v>
          </cell>
          <cell r="B22975" t="str">
            <v>- spessore fino a 4 cm.</v>
          </cell>
          <cell r="C22975" t="str">
            <v>m²</v>
          </cell>
          <cell r="D22975">
            <v>11.48</v>
          </cell>
        </row>
        <row r="22976">
          <cell r="A22976" t="str">
            <v>2C.01.100.0020.b</v>
          </cell>
          <cell r="B22976" t="str">
            <v>- per ogni cm in più da 4,1 a 7,0 cm</v>
          </cell>
          <cell r="C22976" t="str">
            <v>m² x cm</v>
          </cell>
          <cell r="D22976">
            <v>2.98</v>
          </cell>
        </row>
        <row r="22977">
          <cell r="A22977" t="str">
            <v>2C.01.100.0020.c</v>
          </cell>
          <cell r="B22977" t="str">
            <v>- per ogni cm in più da 7,1 cm</v>
          </cell>
          <cell r="C22977" t="str">
            <v>m² x cm</v>
          </cell>
          <cell r="D22977">
            <v>2.21</v>
          </cell>
        </row>
        <row r="22978">
          <cell r="A22978" t="str">
            <v>2C.01.120</v>
          </cell>
          <cell r="B22978" t="str">
            <v>RIMOZIONE RIVESTIMENTI - ZOCCOLINI</v>
          </cell>
          <cell r="C22978"/>
          <cell r="D22978"/>
        </row>
        <row r="22979">
          <cell r="A22979" t="str">
            <v>2C.01.120.0010</v>
          </cell>
          <cell r="B22979" t="str">
            <v>Rimozione, da supporti che vengono conservati, di rivestimenti con relativa malta di allettamento o collante. Compresi il carico, trasporto ed accatastamento delle macerie nell'ambito del cantiere; pulizia ed accatastamento del materiale riutilizzabile; il carico e trasporto agli impianti di stoccaggio, di recupero o a discarica. Esclusi gli oneri di smaltimento</v>
          </cell>
          <cell r="C22979"/>
          <cell r="D22979"/>
        </row>
        <row r="22980">
          <cell r="A22980" t="str">
            <v>2C.01.120.0010.a</v>
          </cell>
          <cell r="B22980" t="str">
            <v>- in piastrelle di ceramica, gres e simili.</v>
          </cell>
          <cell r="C22980" t="str">
            <v>m²</v>
          </cell>
          <cell r="D22980">
            <v>12.62</v>
          </cell>
        </row>
        <row r="22981">
          <cell r="A22981" t="str">
            <v>2C.01.120.0010.b</v>
          </cell>
          <cell r="B22981" t="str">
            <v>- tessili, moquettes e simili</v>
          </cell>
          <cell r="C22981" t="str">
            <v>m²</v>
          </cell>
          <cell r="D22981">
            <v>4.9000000000000004</v>
          </cell>
        </row>
        <row r="22982">
          <cell r="A22982" t="str">
            <v>2C.01.120.0010.c</v>
          </cell>
          <cell r="B22982" t="str">
            <v>- in teli vinilici, linoleum e simili</v>
          </cell>
          <cell r="C22982" t="str">
            <v>m²</v>
          </cell>
          <cell r="D22982">
            <v>6.41</v>
          </cell>
        </row>
        <row r="22983">
          <cell r="A22983" t="str">
            <v>2C.01.120.0020</v>
          </cell>
          <cell r="B22983" t="str">
            <v>Rimozione di zoccolini, da supporti che vengono conservati, compresi: le opere di protezione, la cernita e pulizia del materiale riutilizzabili; il carico, trasporto ed accatastamento delle macerie nell'ambito del cantiere; il carico, trasporto agli impianti di stoccaggio, di recupero o a discarica. Esclusi gli oneri di smaltimento:</v>
          </cell>
          <cell r="C22983"/>
          <cell r="D22983"/>
        </row>
        <row r="22984">
          <cell r="A22984" t="str">
            <v>2C.01.120.0020.a</v>
          </cell>
          <cell r="B22984" t="str">
            <v>- in piastrelle di ceramica, gres, marmo</v>
          </cell>
          <cell r="C22984" t="str">
            <v>m</v>
          </cell>
          <cell r="D22984">
            <v>2.19</v>
          </cell>
        </row>
        <row r="22985">
          <cell r="A22985" t="str">
            <v>2C.01.120.0020.b</v>
          </cell>
          <cell r="B22985" t="str">
            <v>- in legno, vinilici incollati o chiodati.</v>
          </cell>
          <cell r="C22985" t="str">
            <v>m</v>
          </cell>
          <cell r="D22985">
            <v>0.96</v>
          </cell>
        </row>
        <row r="22986">
          <cell r="A22986" t="str">
            <v>2C.01.120.0020.c</v>
          </cell>
          <cell r="B22986" t="str">
            <v>- in legno, vinilici, avvitati.</v>
          </cell>
          <cell r="C22986" t="str">
            <v>m</v>
          </cell>
          <cell r="D22986">
            <v>1.45</v>
          </cell>
        </row>
        <row r="22987">
          <cell r="A22987" t="str">
            <v>2C.01.140</v>
          </cell>
          <cell r="B22987" t="str">
            <v>RIMOZIONE OPERE DA FALEGNAME</v>
          </cell>
          <cell r="C22987"/>
          <cell r="D22987"/>
        </row>
        <row r="22988">
          <cell r="A22988" t="str">
            <v>2C.01.140.0070</v>
          </cell>
          <cell r="B22988" t="str">
            <v>Rimozione di lavagne a muro, compresa l'asportazione dei ganci e tasselli, il ripristino della parete ed il trasporto a magazzino</v>
          </cell>
          <cell r="C22988"/>
          <cell r="D22988"/>
        </row>
        <row r="22989">
          <cell r="A22989" t="str">
            <v>2C.01.140.0070.a</v>
          </cell>
          <cell r="B22989" t="str">
            <v>- per la prima lavagna</v>
          </cell>
          <cell r="C22989" t="str">
            <v>cad</v>
          </cell>
          <cell r="D22989">
            <v>39.270000000000003</v>
          </cell>
        </row>
        <row r="22990">
          <cell r="A22990" t="str">
            <v>2C.01.140.0070.b</v>
          </cell>
          <cell r="B22990" t="str">
            <v>- per ogni lavagna oltre la prima nell'edificio</v>
          </cell>
          <cell r="C22990" t="str">
            <v>cad</v>
          </cell>
          <cell r="D22990">
            <v>18.71</v>
          </cell>
        </row>
        <row r="22991">
          <cell r="A22991" t="str">
            <v>2C.01.140.0080</v>
          </cell>
          <cell r="B22991" t="str">
            <v>Rimozione di appendiabiti a muro, liste in legno per affissione disegni e simili, compresa l'asportazione dei ganci e tasselli, il ripristino della parete ed il trasporto a magazzino</v>
          </cell>
          <cell r="C22991"/>
          <cell r="D22991"/>
        </row>
        <row r="22992">
          <cell r="A22992" t="str">
            <v>2C.01.140.0080.a</v>
          </cell>
          <cell r="B22992" t="str">
            <v>- per il primi 10 m (minimo da computare 8 m)</v>
          </cell>
          <cell r="C22992" t="str">
            <v>m</v>
          </cell>
          <cell r="D22992">
            <v>6.52</v>
          </cell>
        </row>
        <row r="22993">
          <cell r="A22993" t="str">
            <v>2C.01.140.0080.b</v>
          </cell>
          <cell r="B22993" t="str">
            <v>- per ogni metro oltre i primi 10 nello stesso edificio</v>
          </cell>
          <cell r="C22993" t="str">
            <v>m</v>
          </cell>
          <cell r="D22993">
            <v>4.6900000000000004</v>
          </cell>
        </row>
        <row r="22994">
          <cell r="A22994" t="str">
            <v>2C.01.170</v>
          </cell>
          <cell r="B22994" t="str">
            <v>RIMOZIONE DI APPARECCHI IDRO - TERMO - SANITARI</v>
          </cell>
          <cell r="C22994"/>
          <cell r="D22994"/>
        </row>
        <row r="22995">
          <cell r="A22995" t="str">
            <v>2C.01.170.0010</v>
          </cell>
          <cell r="B22995" t="str">
            <v>Rimozione di apparecchi igienico-sanitari, incluso lo smontaggio delle apparecchiature e degli accessori. Compreso l'abbassamento, il carico e trasporto ad impianti di stoccaggio, di recupero o a discarica. Esclusi gli oneri di smaltimento.</v>
          </cell>
          <cell r="C22995" t="str">
            <v>cad</v>
          </cell>
          <cell r="D22995">
            <v>54.85</v>
          </cell>
        </row>
        <row r="22996">
          <cell r="A22996" t="str">
            <v>2C.01.170.0020</v>
          </cell>
          <cell r="B22996" t="str">
            <v>Rimozione delle linee di alimentazione degli apparecchi igienico- sanitari fino alle valvole di intercettazione e delle relative tubazioni di scarico fino alla colonna principale. Comprese le opere di demolizione a parete e a pavimento, i tagli, le intercettazioni, le opere provvisionali di sostegno e protezione, l'abbassamento, il carico e il trasporto delle macerie ad impianti di stoccaggio, di recupero o a discarica. Esclusi gli oneri di smaltimento:</v>
          </cell>
          <cell r="C22996"/>
          <cell r="D22996"/>
        </row>
        <row r="22997">
          <cell r="A22997" t="str">
            <v>2C.01.170.0020.a</v>
          </cell>
          <cell r="B22997" t="str">
            <v>- linee acqua calda e fredda.</v>
          </cell>
          <cell r="C22997" t="str">
            <v>cad</v>
          </cell>
          <cell r="D22997">
            <v>140.47</v>
          </cell>
        </row>
        <row r="22998">
          <cell r="A22998" t="str">
            <v>2C.01.170.0020.b</v>
          </cell>
          <cell r="B22998" t="str">
            <v>- linea acqua fredda.</v>
          </cell>
          <cell r="C22998" t="str">
            <v>cad</v>
          </cell>
          <cell r="D22998">
            <v>121.57</v>
          </cell>
        </row>
        <row r="22999">
          <cell r="A22999" t="str">
            <v>2C.01.170.0030</v>
          </cell>
          <cell r="B22999" t="str">
            <v>Rimozione punto di utilizzo idrico e scarico di apparecchi igienico-sanitari all'interno di bagni, wc, docce, cucine etc.</v>
          </cell>
          <cell r="C22999" t="str">
            <v>cad</v>
          </cell>
          <cell r="D22999">
            <v>249.04</v>
          </cell>
        </row>
        <row r="23000">
          <cell r="A23000" t="str">
            <v>2C.01.700</v>
          </cell>
          <cell r="B23000" t="str">
            <v>TRACCE</v>
          </cell>
          <cell r="C23000"/>
          <cell r="D23000"/>
        </row>
        <row r="23001">
          <cell r="A23001" t="str">
            <v>2C.01.700.0000</v>
          </cell>
          <cell r="B23001" t="str">
            <v>NOTE DI CONSULTAZIONE</v>
          </cell>
          <cell r="C23001"/>
          <cell r="D23001"/>
        </row>
        <row r="23002">
          <cell r="A23002" t="str">
            <v>2C.01.700.0010</v>
          </cell>
          <cell r="B23002" t="str">
            <v>Esecuzione tracce su murature in mattoni forati. Compresa la successiva chiusura con malta, l'accatastamento, il carico e trasporto delle macerie ad impianti di stoccaggio, di recupero o a discarica. Esclusi gli oneri di smaltimento. Per sezioni:</v>
          </cell>
          <cell r="C23002"/>
          <cell r="D23002"/>
        </row>
        <row r="23003">
          <cell r="A23003" t="str">
            <v>2C.01.700.0010.a</v>
          </cell>
          <cell r="B23003" t="str">
            <v>- sezione fino a 50 cm²</v>
          </cell>
          <cell r="C23003" t="str">
            <v>m</v>
          </cell>
          <cell r="D23003">
            <v>7.22</v>
          </cell>
        </row>
        <row r="23004">
          <cell r="A23004" t="str">
            <v>2C.01.700.0010.b</v>
          </cell>
          <cell r="B23004" t="str">
            <v>- sezione da 51 fino a 100 cm²</v>
          </cell>
          <cell r="C23004" t="str">
            <v>m</v>
          </cell>
          <cell r="D23004">
            <v>11.48</v>
          </cell>
        </row>
        <row r="23005">
          <cell r="A23005" t="str">
            <v>2C.01.700.0010.c</v>
          </cell>
          <cell r="B23005" t="str">
            <v>- sezione da 101 fino a 150 cm²</v>
          </cell>
          <cell r="C23005" t="str">
            <v>m</v>
          </cell>
          <cell r="D23005">
            <v>15.02</v>
          </cell>
        </row>
        <row r="23006">
          <cell r="A23006" t="str">
            <v>2C.01.700.0020</v>
          </cell>
          <cell r="B23006" t="str">
            <v>Esecuzione tracce su murature in blocchi di calcestruzzo o laterizio. Compresa la successiva chiusura con malta, l'accatastamento, il carico e trasporto delle macerie ad impianti di stoccaggio, di recupero o a discarica. Esclusi gli oneri di smaltimento. Per sezioni:</v>
          </cell>
          <cell r="C23006"/>
          <cell r="D23006"/>
        </row>
        <row r="23007">
          <cell r="A23007" t="str">
            <v>2C.01.700.0020.a</v>
          </cell>
          <cell r="B23007" t="str">
            <v>- sezione fino a 104 cm²</v>
          </cell>
          <cell r="C23007" t="str">
            <v>m</v>
          </cell>
          <cell r="D23007">
            <v>14.36</v>
          </cell>
        </row>
        <row r="23008">
          <cell r="A23008" t="str">
            <v>2C.01.700.0020.b</v>
          </cell>
          <cell r="B23008" t="str">
            <v>- sezione da 105 fino a 250 cm²</v>
          </cell>
          <cell r="C23008" t="str">
            <v>m</v>
          </cell>
          <cell r="D23008">
            <v>22.43</v>
          </cell>
        </row>
        <row r="23009">
          <cell r="A23009" t="str">
            <v>2C.01.700.0020.c</v>
          </cell>
          <cell r="B23009" t="str">
            <v>- sezione da 251 fino a 400 cm²</v>
          </cell>
          <cell r="C23009" t="str">
            <v>m</v>
          </cell>
          <cell r="D23009">
            <v>29.55</v>
          </cell>
        </row>
        <row r="23010">
          <cell r="A23010" t="str">
            <v>2C.01.700.0030</v>
          </cell>
          <cell r="B23010" t="str">
            <v>Esecuzione tracce su murature in mattoni pieni. Compresa la successiva chiusura con malta, l'accatastamento, il carico e trasporto delle macerie ad impianti di stoccaggio, di recupero o a discarica. Esclusi gli oneri di smaltimento. Per sezioni:</v>
          </cell>
          <cell r="C23010"/>
          <cell r="D23010"/>
        </row>
        <row r="23011">
          <cell r="A23011" t="str">
            <v>2C.01.700.0030.a</v>
          </cell>
          <cell r="B23011" t="str">
            <v>- sezione fino a 104 cm²</v>
          </cell>
          <cell r="C23011" t="str">
            <v>m</v>
          </cell>
          <cell r="D23011">
            <v>17.68</v>
          </cell>
        </row>
        <row r="23012">
          <cell r="A23012" t="str">
            <v>2C.01.700.0030.b</v>
          </cell>
          <cell r="B23012" t="str">
            <v>- sezione da 105 fino a 250 cm²</v>
          </cell>
          <cell r="C23012" t="str">
            <v>m</v>
          </cell>
          <cell r="D23012">
            <v>24.15</v>
          </cell>
        </row>
        <row r="23013">
          <cell r="A23013" t="str">
            <v>2C.01.700.0030.c</v>
          </cell>
          <cell r="B23013" t="str">
            <v>- sezione da 251 fino a 400 cm²</v>
          </cell>
          <cell r="C23013" t="str">
            <v>m</v>
          </cell>
          <cell r="D23013">
            <v>32.49</v>
          </cell>
        </row>
        <row r="23014">
          <cell r="A23014" t="str">
            <v>2C.01.700.0040</v>
          </cell>
          <cell r="B23014" t="str">
            <v>Esecuzione tracce su murature in calcestruzzo. Compresa la successiva chiusura con malta, l'accatastamento, il carico e trasporto delle macerie ad impianti di stoccaggio, di recupero o a discarica. Esclusi gli oneri di smaltimento. Per sezioni:</v>
          </cell>
          <cell r="C23014"/>
          <cell r="D23014"/>
        </row>
        <row r="23015">
          <cell r="A23015" t="str">
            <v>2C.01.700.0040.a</v>
          </cell>
          <cell r="B23015" t="str">
            <v>- sezione fino a 104 cm²</v>
          </cell>
          <cell r="C23015" t="str">
            <v>m</v>
          </cell>
          <cell r="D23015">
            <v>20.57</v>
          </cell>
        </row>
        <row r="23016">
          <cell r="A23016" t="str">
            <v>2C.01.700.0040.b</v>
          </cell>
          <cell r="B23016" t="str">
            <v>- sezione da 105 fino a 250 cm²</v>
          </cell>
          <cell r="C23016" t="str">
            <v>m</v>
          </cell>
          <cell r="D23016">
            <v>33</v>
          </cell>
        </row>
        <row r="23017">
          <cell r="A23017" t="str">
            <v>2C.01.700.0040.c</v>
          </cell>
          <cell r="B23017" t="str">
            <v>- sezione da 251 fino a 400 cm²</v>
          </cell>
          <cell r="C23017" t="str">
            <v>m</v>
          </cell>
          <cell r="D23017">
            <v>42.94</v>
          </cell>
        </row>
        <row r="23018">
          <cell r="A23018" t="str">
            <v>2C.01.700.0050</v>
          </cell>
          <cell r="B23018" t="str">
            <v>Esecuzione di tracce su pavimenti. Compresa la rimozione di piastrelle, la demolizione del sottofondo ed il successivo ripristino; l'accatastamento all'esterno, il carico e trasporto delle macerie ad impianti di stoccaggio, di recupero o a discarica. Esclusi gli oneri di smaltimento. Per sezioni:</v>
          </cell>
          <cell r="C23018"/>
          <cell r="D23018"/>
        </row>
        <row r="23019">
          <cell r="A23019" t="str">
            <v>2C.01.700.0050.a</v>
          </cell>
          <cell r="B23019" t="str">
            <v>- sezione fino a 124 cm²</v>
          </cell>
          <cell r="C23019" t="str">
            <v>m</v>
          </cell>
          <cell r="D23019">
            <v>22.45</v>
          </cell>
        </row>
        <row r="23020">
          <cell r="A23020" t="str">
            <v>2C.01.700.0050.b</v>
          </cell>
          <cell r="B23020" t="str">
            <v>- sezione da 125 fino a 250 cm²</v>
          </cell>
          <cell r="C23020" t="str">
            <v>m</v>
          </cell>
          <cell r="D23020">
            <v>34.67</v>
          </cell>
        </row>
        <row r="23021">
          <cell r="A23021" t="str">
            <v>2C.04 - OPERE IN CEMENTO ARMATO - PICCOLA MANUTENZIONE</v>
          </cell>
          <cell r="B23021"/>
          <cell r="C23021"/>
          <cell r="D23021"/>
        </row>
        <row r="23022">
          <cell r="A23022" t="str">
            <v>2C</v>
          </cell>
          <cell r="B23022" t="str">
            <v>OPERE COMPIUTE PER PICCOLE MANUTENZIONI</v>
          </cell>
          <cell r="C23022"/>
          <cell r="D23022"/>
        </row>
        <row r="23023">
          <cell r="A23023" t="str">
            <v>2C.04</v>
          </cell>
          <cell r="B23023" t="str">
            <v>OPERE IN CEMENTO ARMATO - PICCOLA MANUTENZIONE</v>
          </cell>
          <cell r="C23023"/>
          <cell r="D23023"/>
        </row>
        <row r="23024">
          <cell r="A23024" t="str">
            <v>2C.04.000</v>
          </cell>
          <cell r="B23024" t="str">
            <v>NOTE DI CONSULTAZIONE</v>
          </cell>
          <cell r="C23024"/>
          <cell r="D23024"/>
        </row>
        <row r="23025">
          <cell r="A23025" t="str">
            <v>2C.04.010</v>
          </cell>
          <cell r="B23025" t="str">
            <v>MAGRONE SOTTOFONDAZIONI - PICCOLA MANUTENZIONE</v>
          </cell>
          <cell r="C23025"/>
          <cell r="D23025"/>
        </row>
        <row r="23026">
          <cell r="A23026" t="str">
            <v>2C.04.010.0010</v>
          </cell>
          <cell r="B23026" t="str">
            <v>Sottofondazioni in conglomerato cementizio realizzate mediante getto manuale del calcestruzzo confezionato a mano con cemento 42.5 R ed inerti ad assortimento granulometrico adeguato alla destinazione del getto, con resistenza caratteristica:</v>
          </cell>
          <cell r="C23026"/>
          <cell r="D23026"/>
        </row>
        <row r="23027">
          <cell r="A23027" t="str">
            <v>2C.04.010.0010.a</v>
          </cell>
          <cell r="B23027" t="str">
            <v>- C12/15 (circa 250 kg/m³ di cemento)</v>
          </cell>
          <cell r="C23027" t="str">
            <v>m³</v>
          </cell>
          <cell r="D23027">
            <v>243.33</v>
          </cell>
        </row>
        <row r="23028">
          <cell r="A23028" t="str">
            <v>2C.04.010.0010.b</v>
          </cell>
          <cell r="B23028" t="str">
            <v>- C16/20 (circa 300 kg/m³ di cemento)</v>
          </cell>
          <cell r="C23028" t="str">
            <v>m³</v>
          </cell>
          <cell r="D23028">
            <v>257.98</v>
          </cell>
        </row>
        <row r="23029">
          <cell r="A23029" t="str">
            <v>2C.04.010.0020</v>
          </cell>
          <cell r="B23029" t="str">
            <v>Sottofondazioni in conglomerato cementizio realizzate mediante getto manuale del calcestruzzo confezionato con betoniera da 250 l, con cemento 42.5 R ed inerti ad assortimento granulometrico adeguato alla destinazione del getto, con resistenza caratteristica:</v>
          </cell>
          <cell r="C23029"/>
          <cell r="D23029"/>
        </row>
        <row r="23030">
          <cell r="A23030" t="str">
            <v>2C.04.010.0020.a</v>
          </cell>
          <cell r="B23030" t="str">
            <v>- C12/15 (circa 250 kg/m³ di cemento)</v>
          </cell>
          <cell r="C23030" t="str">
            <v>m³</v>
          </cell>
          <cell r="D23030">
            <v>189.32</v>
          </cell>
        </row>
        <row r="23031">
          <cell r="A23031" t="str">
            <v>2C.04.010.0020.b</v>
          </cell>
          <cell r="B23031" t="str">
            <v>- C16/20 (circa 300 kg/m³ di cemento)</v>
          </cell>
          <cell r="C23031" t="str">
            <v>m³</v>
          </cell>
          <cell r="D23031">
            <v>202.65</v>
          </cell>
        </row>
        <row r="23032">
          <cell r="A23032" t="str">
            <v>2C.04.020</v>
          </cell>
          <cell r="B23032" t="str">
            <v>FONDAZIONI NON ARMATE - PICCOLA MANUTENZIONE</v>
          </cell>
          <cell r="C23032"/>
          <cell r="D23032"/>
        </row>
        <row r="23033">
          <cell r="A23033" t="str">
            <v>2C.04.020.0010</v>
          </cell>
          <cell r="B23033" t="str">
            <v>Fondazioni non armate in conglomerato cementizio realizzate mediante getto manuale del calcestruzzo confezionato a mano, con cemento 42.5 R ed inerti ad assortimento granulometrico adeguato alla destinazione del getto, con resistenza caratteristica:</v>
          </cell>
          <cell r="C23033"/>
          <cell r="D23033"/>
        </row>
        <row r="23034">
          <cell r="A23034" t="str">
            <v>2C.04.020.0010.a</v>
          </cell>
          <cell r="B23034" t="str">
            <v>- C16/20 (circa 300 kg/m³ di cemento)</v>
          </cell>
          <cell r="C23034" t="str">
            <v>m³</v>
          </cell>
          <cell r="D23034">
            <v>263.39999999999998</v>
          </cell>
        </row>
        <row r="23035">
          <cell r="A23035" t="str">
            <v>2C.04.020.0010.b</v>
          </cell>
          <cell r="B23035" t="str">
            <v>- C20/25 (circa 350 kg/m³ di cemento)</v>
          </cell>
          <cell r="C23035" t="str">
            <v>m³</v>
          </cell>
          <cell r="D23035">
            <v>274.24</v>
          </cell>
        </row>
        <row r="23036">
          <cell r="A23036" t="str">
            <v>2C.04.020.0020</v>
          </cell>
          <cell r="B23036" t="str">
            <v>Fondazioni non armate in conglomerato cementizio realizzate mediante getto manuale del calcestruzzo confezionato con betoniera da 250 l, con cemento 42.5 R ed inerti ad assortimento granulometrico adeguato alla destinazione del getto, con resistenza caratteristica:</v>
          </cell>
          <cell r="C23036"/>
          <cell r="D23036"/>
        </row>
        <row r="23037">
          <cell r="A23037" t="str">
            <v>2C.04.020.0020.a</v>
          </cell>
          <cell r="B23037" t="str">
            <v>- C16/20 (circa 300 kg/m³ di cemento)</v>
          </cell>
          <cell r="C23037" t="str">
            <v>m³</v>
          </cell>
          <cell r="D23037">
            <v>208.07</v>
          </cell>
        </row>
        <row r="23038">
          <cell r="A23038" t="str">
            <v>2C.04.020.0020.b</v>
          </cell>
          <cell r="B23038" t="str">
            <v>- C20/25 (circa 350 kg/m³ di cemento)</v>
          </cell>
          <cell r="C23038" t="str">
            <v>m³</v>
          </cell>
          <cell r="D23038">
            <v>219.95</v>
          </cell>
        </row>
        <row r="23039">
          <cell r="A23039" t="str">
            <v>2C.04.030</v>
          </cell>
          <cell r="B23039" t="str">
            <v>FONDAZIONI ARMATE - PICCOLA MANUTENZIONE</v>
          </cell>
          <cell r="C23039"/>
          <cell r="D23039"/>
        </row>
        <row r="23040">
          <cell r="A23040" t="str">
            <v>2C.04.030.0010</v>
          </cell>
          <cell r="B23040" t="str">
            <v>Fondazioni armate in conglomerato cementizio realizzate mediante getto manuale del calcestruzzo confezionato a mano, con cemento 42.5 R ed inerti ad assortimento granulometrico adeguato alla destinazione del getto, con resistenza caratteristica:</v>
          </cell>
          <cell r="C23040"/>
          <cell r="D23040"/>
        </row>
        <row r="23041">
          <cell r="A23041" t="str">
            <v>2C.04.030.0010.a</v>
          </cell>
          <cell r="B23041" t="str">
            <v>- C16/20 (circa 300 kg/m³ di cemento)</v>
          </cell>
          <cell r="C23041" t="str">
            <v>m³</v>
          </cell>
          <cell r="D23041">
            <v>279.64</v>
          </cell>
        </row>
        <row r="23042">
          <cell r="A23042" t="str">
            <v>2C.04.030.0010.b</v>
          </cell>
          <cell r="B23042" t="str">
            <v>- C20/25 (circa 350 kg/m³ di cemento)</v>
          </cell>
          <cell r="C23042" t="str">
            <v>m³</v>
          </cell>
          <cell r="D23042">
            <v>290.48</v>
          </cell>
        </row>
        <row r="23043">
          <cell r="A23043" t="str">
            <v>2C.04.030.0020</v>
          </cell>
          <cell r="B23043" t="str">
            <v>Fondazioni armate in conglomerato cementizio realizzate mediante getto manuale del calcestruzzo confezionato con betoniera da 250 l, con cemento 42.5 R ed inerti ad assortimento granulometrico adeguato alla destinazione del getto, con resistenza caratteristica:</v>
          </cell>
          <cell r="C23043"/>
          <cell r="D23043"/>
        </row>
        <row r="23044">
          <cell r="A23044" t="str">
            <v>2C.04.030.0020.a</v>
          </cell>
          <cell r="B23044" t="str">
            <v>- C16/20 (circa 300 kg/m³ di cemento)</v>
          </cell>
          <cell r="C23044" t="str">
            <v>m³</v>
          </cell>
          <cell r="D23044">
            <v>224.31</v>
          </cell>
        </row>
        <row r="23045">
          <cell r="A23045" t="str">
            <v>2C.04.030.0020.b</v>
          </cell>
          <cell r="B23045" t="str">
            <v>- C20/25 (circa 350 kg/m³ di cemento)</v>
          </cell>
          <cell r="C23045" t="str">
            <v>m³</v>
          </cell>
          <cell r="D23045">
            <v>236.19</v>
          </cell>
        </row>
        <row r="23046">
          <cell r="A23046" t="str">
            <v>2C.04.040</v>
          </cell>
          <cell r="B23046" t="str">
            <v>MURI LEGGERMENTE ARMATI - PICCOLA MANUTENZIONE</v>
          </cell>
          <cell r="C23046"/>
          <cell r="D23046"/>
        </row>
        <row r="23047">
          <cell r="A23047" t="str">
            <v>2C.04.040.0010</v>
          </cell>
          <cell r="B23047" t="str">
            <v>Muri non armati in conglomerato cementizio realizzati mediante getto manuale del calcestruzzo confezionato a mano, con cemento 42.5 R ed inerti ad assortimento granulometrico adeguato alla destinazione del getto, con resistenza caratteristica:</v>
          </cell>
          <cell r="C23047"/>
          <cell r="D23047"/>
        </row>
        <row r="23048">
          <cell r="A23048" t="str">
            <v>2C.04.040.0010.a</v>
          </cell>
          <cell r="B23048" t="str">
            <v>- C16/20 (circa 300 kg/m³ di cemento)</v>
          </cell>
          <cell r="C23048" t="str">
            <v>m³</v>
          </cell>
          <cell r="D23048">
            <v>272.06</v>
          </cell>
        </row>
        <row r="23049">
          <cell r="A23049" t="str">
            <v>2C.04.040.0010.b</v>
          </cell>
          <cell r="B23049" t="str">
            <v>- C20/25 (circa 350 kg/m³ di cemento)</v>
          </cell>
          <cell r="C23049" t="str">
            <v>m³</v>
          </cell>
          <cell r="D23049">
            <v>282.91000000000003</v>
          </cell>
        </row>
        <row r="23050">
          <cell r="A23050" t="str">
            <v>2C.04.040.0020</v>
          </cell>
          <cell r="B23050" t="str">
            <v>Muri non armati in conglomerato cementizio realizzati mediante getto manuale del calcestruzzo confezionato con betoniera da 250 l, con cemento 42.5 R ed inerti ad assortimento granulometrico adeguato alla destinazione del getto, con resistenza caratteristica:</v>
          </cell>
          <cell r="C23050"/>
          <cell r="D23050"/>
        </row>
        <row r="23051">
          <cell r="A23051" t="str">
            <v>2C.04.040.0020.a</v>
          </cell>
          <cell r="B23051" t="str">
            <v>- C16/20 (circa 300 kg/m³ di cemento)</v>
          </cell>
          <cell r="C23051" t="str">
            <v>m³</v>
          </cell>
          <cell r="D23051">
            <v>216.73</v>
          </cell>
        </row>
        <row r="23052">
          <cell r="A23052" t="str">
            <v>2C.04.040.0020.b</v>
          </cell>
          <cell r="B23052" t="str">
            <v>- C20/25 (circa 350 kg/m³ di cemento)</v>
          </cell>
          <cell r="C23052" t="str">
            <v>m³</v>
          </cell>
          <cell r="D23052">
            <v>228.61</v>
          </cell>
        </row>
        <row r="23053">
          <cell r="A23053" t="str">
            <v>2C.04.050</v>
          </cell>
          <cell r="B23053" t="str">
            <v>MURI ARMATI - PICCOLA MANUTENZIONE</v>
          </cell>
          <cell r="C23053"/>
          <cell r="D23053"/>
        </row>
        <row r="23054">
          <cell r="A23054" t="str">
            <v>2C.04.050.0010</v>
          </cell>
          <cell r="B23054" t="str">
            <v>Muri armati in conglomerato cementizio realizzati mediante getto manuale del calcestruzzo confezionato a mano, con cemento 42.5 R ed inerti ad assortimento granulometrico adeguato alla destinazione del getto, con resistenza caratteristica:</v>
          </cell>
          <cell r="C23054"/>
          <cell r="D23054"/>
        </row>
        <row r="23055">
          <cell r="A23055" t="str">
            <v>2C.04.050.0010.a</v>
          </cell>
          <cell r="B23055" t="str">
            <v>- C16/20 (circa 300 kg/m³ di cemento)</v>
          </cell>
          <cell r="C23055" t="str">
            <v>m³</v>
          </cell>
          <cell r="D23055">
            <v>285.07</v>
          </cell>
        </row>
        <row r="23056">
          <cell r="A23056" t="str">
            <v>2C.04.050.0010.b</v>
          </cell>
          <cell r="B23056" t="str">
            <v>- C20/25 (circa 350 kg/m³ di cemento)</v>
          </cell>
          <cell r="C23056" t="str">
            <v>m³</v>
          </cell>
          <cell r="D23056">
            <v>295.91000000000003</v>
          </cell>
        </row>
        <row r="23057">
          <cell r="A23057" t="str">
            <v>2C.04.050.0020</v>
          </cell>
          <cell r="B23057" t="str">
            <v>Muri armati in conglomerato cementizio realizzati mediante getto manuale del calcestruzzo confezionato con betoniera da 250 l, con cemento 42.5 R ed inerti ad assortimento granulometrico adeguato alla destinazione del getto, con resistenza caratteristica:</v>
          </cell>
          <cell r="C23057"/>
          <cell r="D23057"/>
        </row>
        <row r="23058">
          <cell r="A23058" t="str">
            <v>2C.04.050.0020.a</v>
          </cell>
          <cell r="B23058" t="str">
            <v>- C16/20 (circa 300 kg/m³ di cemento)</v>
          </cell>
          <cell r="C23058" t="str">
            <v>m³</v>
          </cell>
          <cell r="D23058">
            <v>229.74</v>
          </cell>
        </row>
        <row r="23059">
          <cell r="A23059" t="str">
            <v>2C.04.050.0020.b</v>
          </cell>
          <cell r="B23059" t="str">
            <v>- C20/25 (circa 350 kg/m³ di cemento)</v>
          </cell>
          <cell r="C23059" t="str">
            <v>m³</v>
          </cell>
          <cell r="D23059">
            <v>241.62</v>
          </cell>
        </row>
        <row r="23060">
          <cell r="A23060" t="str">
            <v>2C.04.060</v>
          </cell>
          <cell r="B23060" t="str">
            <v>PILASTRI, TRAVI, RAMPE - PICCOLA MANUTENZIONE</v>
          </cell>
          <cell r="C23060"/>
          <cell r="D23060"/>
        </row>
        <row r="23061">
          <cell r="A23061" t="str">
            <v>2C.04.060.0010</v>
          </cell>
          <cell r="B23061" t="str">
            <v>Strutture varie (pilastri, travi, solette, gronde ecc) in conglomerato cementizio realizzate mediante getto manuale del calcestruzzo confezionato a mano, con cemento 42.5 R ed inerti ad assortimento granulometrico adeguato alla destinazione del getto, con resistenza caratteristica:</v>
          </cell>
          <cell r="C23061"/>
          <cell r="D23061"/>
        </row>
        <row r="23062">
          <cell r="A23062" t="str">
            <v>2C.04.060.0010.a</v>
          </cell>
          <cell r="B23062" t="str">
            <v>- C20/25 (circa 350 kg/m³ di cemento)</v>
          </cell>
          <cell r="C23062" t="str">
            <v>m³</v>
          </cell>
          <cell r="D23062">
            <v>312.17</v>
          </cell>
        </row>
        <row r="23063">
          <cell r="A23063" t="str">
            <v>2C.04.060.0010.b</v>
          </cell>
          <cell r="B23063" t="str">
            <v>- C25/30 (circa 400 kg/m³ di cemento)</v>
          </cell>
          <cell r="C23063" t="str">
            <v>m³</v>
          </cell>
          <cell r="D23063">
            <v>330.07</v>
          </cell>
        </row>
        <row r="23064">
          <cell r="A23064" t="str">
            <v>2C.04.060.0020</v>
          </cell>
          <cell r="B23064" t="str">
            <v>Strutture varie (pilastri, travi, solette, gronde ecc) in conglomerato cementizio realizzate mediante getto manuale del calcestruzzo confezionato in betoniera da 250 l., con cemento 42.5 R ed inerti ad assortimento granulometrico adeguato alla destinazione del getto, con resistenza caratteristica:</v>
          </cell>
          <cell r="C23064"/>
          <cell r="D23064"/>
        </row>
        <row r="23065">
          <cell r="A23065" t="str">
            <v>2C.04.060.0020.a</v>
          </cell>
          <cell r="B23065" t="str">
            <v>- C20/25 (circa 350 kg/m³ di cemento)</v>
          </cell>
          <cell r="C23065" t="str">
            <v>m³</v>
          </cell>
          <cell r="D23065">
            <v>257.87</v>
          </cell>
        </row>
        <row r="23066">
          <cell r="A23066" t="str">
            <v>2C.06 - MURATURE, TAVOLATI - PICCOLA MANUTERNZIONE</v>
          </cell>
          <cell r="B23066"/>
          <cell r="C23066"/>
          <cell r="D23066"/>
        </row>
        <row r="23067">
          <cell r="A23067" t="str">
            <v>2C</v>
          </cell>
          <cell r="B23067" t="str">
            <v>OPERE COMPIUTE PER PICCOLE MANUTENZIONI</v>
          </cell>
          <cell r="C23067"/>
          <cell r="D23067"/>
        </row>
        <row r="23068">
          <cell r="A23068" t="str">
            <v>2C.06</v>
          </cell>
          <cell r="B23068" t="str">
            <v>MURATURE, TAVOLATI - PICCOLA MANUTERNZIONE</v>
          </cell>
          <cell r="C23068"/>
          <cell r="D23068"/>
        </row>
        <row r="23069">
          <cell r="A23069" t="str">
            <v>2C.06.750</v>
          </cell>
          <cell r="B23069" t="str">
            <v>MODIFICHE MURATURE</v>
          </cell>
          <cell r="C23069"/>
          <cell r="D23069"/>
        </row>
        <row r="23070">
          <cell r="A23070" t="str">
            <v>2C.06.750.0000</v>
          </cell>
          <cell r="B23070" t="str">
            <v>NOTE DI CONSULTAZIONE</v>
          </cell>
          <cell r="C23070"/>
          <cell r="D23070"/>
        </row>
        <row r="23071">
          <cell r="A23071" t="str">
            <v>2C.06.750.0010</v>
          </cell>
          <cell r="B23071" t="str">
            <v>Tavolati in mattoni pieni per singoli o più interventi ma limitati e circoscritti per divisori, chiusura vani, muricci e simili, comprese immorsature e piani di lavoro, per:</v>
          </cell>
          <cell r="C23071"/>
          <cell r="D23071"/>
        </row>
        <row r="23072">
          <cell r="A23072" t="str">
            <v>2C.06.750.0010.a</v>
          </cell>
          <cell r="B23072" t="str">
            <v>- spessore 11 cm (mattone pieno di piatto)</v>
          </cell>
          <cell r="C23072" t="str">
            <v>m²</v>
          </cell>
          <cell r="D23072">
            <v>109.12</v>
          </cell>
        </row>
        <row r="23073">
          <cell r="A23073" t="str">
            <v>2C.06.750.0020</v>
          </cell>
          <cell r="B23073" t="str">
            <v>Tavolati in mattoni forati per singoli o più interventi ma limitati e circoscritti per divisori, chiusura vani, muricci, comprese immorsature, piani di lavoro: per:</v>
          </cell>
          <cell r="C23073"/>
          <cell r="D23073"/>
        </row>
        <row r="23074">
          <cell r="A23074" t="str">
            <v>2C.06.750.0020.a</v>
          </cell>
          <cell r="B23074" t="str">
            <v>- spessore forato 8 cm</v>
          </cell>
          <cell r="C23074" t="str">
            <v>m²</v>
          </cell>
          <cell r="D23074">
            <v>54.89</v>
          </cell>
        </row>
        <row r="23075">
          <cell r="A23075" t="str">
            <v>2C.06.750.0020.b</v>
          </cell>
          <cell r="B23075" t="str">
            <v>- spessore forato 12 cm</v>
          </cell>
          <cell r="C23075" t="str">
            <v>m²</v>
          </cell>
          <cell r="D23075">
            <v>70.819999999999993</v>
          </cell>
        </row>
        <row r="23076">
          <cell r="A23076" t="str">
            <v>2C.06.750.0050</v>
          </cell>
          <cell r="B23076" t="str">
            <v>Chiusura di vani porta e similari (dimensione indicativa da cm 100x100 a cm 200x250) con murature in mattoni pieni o forati, compresa esecuzione intonaco di finitura e rappezzi con raccordo all'esistente sui due lati, per singoli o più interventi ma limitati e circoscritti, comprese immorsature e piani di lavoro, in:</v>
          </cell>
          <cell r="C23076"/>
          <cell r="D23076"/>
        </row>
        <row r="23077">
          <cell r="A23077" t="str">
            <v>2C.06.750.0050.a</v>
          </cell>
          <cell r="B23077" t="str">
            <v>- forato 8 cm</v>
          </cell>
          <cell r="C23077" t="str">
            <v>m²</v>
          </cell>
          <cell r="D23077">
            <v>154.16999999999999</v>
          </cell>
        </row>
        <row r="23078">
          <cell r="A23078" t="str">
            <v>2C.06.750.0050.b</v>
          </cell>
          <cell r="B23078" t="str">
            <v>- forato 12 cm</v>
          </cell>
          <cell r="C23078" t="str">
            <v>m²</v>
          </cell>
          <cell r="D23078">
            <v>168.51</v>
          </cell>
        </row>
        <row r="23079">
          <cell r="A23079" t="str">
            <v>2C.06.750.0050.c</v>
          </cell>
          <cell r="B23079" t="str">
            <v>- mattone pieno 6 cm circa</v>
          </cell>
          <cell r="C23079" t="str">
            <v>m²</v>
          </cell>
          <cell r="D23079">
            <v>172.46</v>
          </cell>
        </row>
        <row r="23080">
          <cell r="A23080" t="str">
            <v>2C.06.750.0050.d</v>
          </cell>
          <cell r="B23080" t="str">
            <v>- spessore mattone pieno 11 cm</v>
          </cell>
          <cell r="C23080" t="str">
            <v>m²</v>
          </cell>
          <cell r="D23080">
            <v>213.21</v>
          </cell>
        </row>
        <row r="23081">
          <cell r="A23081" t="str">
            <v>2C.06.750.0060</v>
          </cell>
          <cell r="B23081" t="str">
            <v>Chiusura di vani finestra, porta finestra, porte e similari (dimensione indicativa da cm 100x100 a cm 200x250), su murature portanti perimetrali o interne, con muratura piena in blocchi svizzeri o foratoni semiportanti, compresa esecuzione intonaco di finitura e rappezzi con raccordo all'esistente sui due lati, per singoli o più interventi ma limitati e circoscritti, comprese immorsature e piani di lavoro, di spessore:</v>
          </cell>
          <cell r="C23081"/>
          <cell r="D23081"/>
        </row>
        <row r="23082">
          <cell r="A23082" t="str">
            <v>2C.06.750.0060.a</v>
          </cell>
          <cell r="B23082" t="str">
            <v>- spessore finito da 13 a 20 cm</v>
          </cell>
          <cell r="C23082" t="str">
            <v>m²</v>
          </cell>
          <cell r="D23082">
            <v>200.31</v>
          </cell>
        </row>
        <row r="23083">
          <cell r="A23083" t="str">
            <v>2C.06.750.0060.b</v>
          </cell>
          <cell r="B23083" t="str">
            <v>- spessore finito da 21 a 30 cm</v>
          </cell>
          <cell r="C23083" t="str">
            <v>m²</v>
          </cell>
          <cell r="D23083">
            <v>245.55</v>
          </cell>
        </row>
        <row r="23084">
          <cell r="A23084" t="str">
            <v>2C.06.750.0060.c</v>
          </cell>
          <cell r="B23084" t="str">
            <v>- spessore finito da 31 a 40 cm</v>
          </cell>
          <cell r="C23084" t="str">
            <v>m²</v>
          </cell>
          <cell r="D23084">
            <v>295.11</v>
          </cell>
        </row>
        <row r="23085">
          <cell r="A23085" t="str">
            <v>2C.06.750.0060.d</v>
          </cell>
          <cell r="B23085" t="str">
            <v>- spessore finito da 41 a 50 cm</v>
          </cell>
          <cell r="C23085" t="str">
            <v>m²</v>
          </cell>
          <cell r="D23085">
            <v>340.34</v>
          </cell>
        </row>
        <row r="23086">
          <cell r="A23086" t="str">
            <v>2C.06.750.0070</v>
          </cell>
          <cell r="B23086" t="str">
            <v>Apertura di vani porta e similari (dimensione indicativa da cm 100x100 a cm 200x250) su tavolati in mattoni pieni o forati, compresa fornitura e posa falso telaio, rappezzi a raccordo dell'esistente sul perimetro, sui due lati, per singoli o più interventi ma limitati e circoscritti, comprese immorsature e piani di lavoro, in:</v>
          </cell>
          <cell r="C23086"/>
          <cell r="D23086"/>
        </row>
        <row r="23087">
          <cell r="A23087" t="str">
            <v>2C.06.750.0070.a</v>
          </cell>
          <cell r="B23087" t="str">
            <v>- forato 8 cm</v>
          </cell>
          <cell r="C23087" t="str">
            <v>m²</v>
          </cell>
          <cell r="D23087">
            <v>162.71</v>
          </cell>
        </row>
        <row r="23088">
          <cell r="A23088" t="str">
            <v>2C.06.750.0070.b</v>
          </cell>
          <cell r="B23088" t="str">
            <v>- forato 12 cm</v>
          </cell>
          <cell r="C23088" t="str">
            <v>m²</v>
          </cell>
          <cell r="D23088">
            <v>179.86</v>
          </cell>
        </row>
        <row r="23089">
          <cell r="A23089" t="str">
            <v>2C.06.750.0070.c</v>
          </cell>
          <cell r="B23089" t="str">
            <v>- mattone pieno 6 cm circa</v>
          </cell>
          <cell r="C23089" t="str">
            <v>m²</v>
          </cell>
          <cell r="D23089">
            <v>185.25</v>
          </cell>
        </row>
        <row r="23090">
          <cell r="A23090" t="str">
            <v>2C.06.750.0070.d</v>
          </cell>
          <cell r="B23090" t="str">
            <v>- mattone pieno 11 cm</v>
          </cell>
          <cell r="C23090" t="str">
            <v>m²</v>
          </cell>
          <cell r="D23090">
            <v>209.91</v>
          </cell>
        </row>
        <row r="23091">
          <cell r="A23091" t="str">
            <v>2C.06.750.0080</v>
          </cell>
          <cell r="B23091" t="str">
            <v>Apertura di vani finestra, porta finestra, porta e similari (dimensione indicativa da cm 100x100 a cm 200x250) su murature portanti perimetrali o interne, compresa posa falso telaio, riquadratura con muratura in blocchi svizzeri o foratoni semiportanti, esecuzione intonaco di finitura e rappezzi a raccordo dell'esistente sul perimetro, sui due lati; per singoli o più interventi ma limitati e circoscritti, comprese immorsature e piani di lavoro, in:</v>
          </cell>
          <cell r="C23091"/>
          <cell r="D23091"/>
        </row>
        <row r="23092">
          <cell r="A23092" t="str">
            <v>2C.06.750.0080.a</v>
          </cell>
          <cell r="B23092" t="str">
            <v>- spessore finito da 13 a 20 cm</v>
          </cell>
          <cell r="C23092" t="str">
            <v>m²</v>
          </cell>
          <cell r="D23092">
            <v>262.2</v>
          </cell>
        </row>
        <row r="23093">
          <cell r="A23093" t="str">
            <v>2C.06.750.0080.b</v>
          </cell>
          <cell r="B23093" t="str">
            <v>- spessore finito da 21 a 30 cm</v>
          </cell>
          <cell r="C23093" t="str">
            <v>m²</v>
          </cell>
          <cell r="D23093">
            <v>324.69</v>
          </cell>
        </row>
        <row r="23094">
          <cell r="A23094" t="str">
            <v>2C.06.750.0080.c</v>
          </cell>
          <cell r="B23094" t="str">
            <v>- spessore finito da 31 a 40 cm</v>
          </cell>
          <cell r="C23094" t="str">
            <v>m²</v>
          </cell>
          <cell r="D23094">
            <v>376.35</v>
          </cell>
        </row>
        <row r="23095">
          <cell r="A23095" t="str">
            <v>2C.06.750.0080.d</v>
          </cell>
          <cell r="B23095" t="str">
            <v>- spessore finito da 41 a 50 cm</v>
          </cell>
          <cell r="C23095" t="str">
            <v>m²</v>
          </cell>
          <cell r="D23095">
            <v>423.21</v>
          </cell>
        </row>
        <row r="23096">
          <cell r="A23096" t="str">
            <v>2C.06.760</v>
          </cell>
          <cell r="B23096" t="str">
            <v>RIPRISTINO O MODIFICA PARETI IN GESSO E CONTROPARETI</v>
          </cell>
          <cell r="C23096"/>
          <cell r="D23096"/>
        </row>
        <row r="23097">
          <cell r="A23097" t="str">
            <v>2C.06.760.0010</v>
          </cell>
          <cell r="B23097" t="str">
            <v>Pareti in blocchi di gesso, pieni o forati, per singoli o più interventi ma limitati e circoscritti per divisori, chiusura vani, compresa stuccatura dei giunti:</v>
          </cell>
          <cell r="C23097"/>
          <cell r="D23097"/>
        </row>
        <row r="23098">
          <cell r="A23098" t="str">
            <v>2C.06.760.0010.a</v>
          </cell>
          <cell r="B23098" t="str">
            <v>- spessore 6 cm</v>
          </cell>
          <cell r="C23098" t="str">
            <v>m²</v>
          </cell>
          <cell r="D23098">
            <v>32.659999999999997</v>
          </cell>
        </row>
        <row r="23099">
          <cell r="A23099" t="str">
            <v>2C.06.760.0010.b</v>
          </cell>
          <cell r="B23099" t="str">
            <v>- spessore 8 cm</v>
          </cell>
          <cell r="C23099" t="str">
            <v>m²</v>
          </cell>
          <cell r="D23099">
            <v>33.630000000000003</v>
          </cell>
        </row>
        <row r="23100">
          <cell r="A23100" t="str">
            <v>2C.06.760.0010.c</v>
          </cell>
          <cell r="B23100" t="str">
            <v>- spessore 10 cm</v>
          </cell>
          <cell r="C23100" t="str">
            <v>m²</v>
          </cell>
          <cell r="D23100">
            <v>34.799999999999997</v>
          </cell>
        </row>
        <row r="23101">
          <cell r="A23101" t="str">
            <v>2C.06.760.0020</v>
          </cell>
          <cell r="B23101" t="str">
            <v>Controparete in lastre gesso rivestito, a bordi assottigliati, spessore 13 mm, per singoli o più interventi ma limitati e circoscritti per pareti isolate, chiusure vani.</v>
          </cell>
          <cell r="C23101" t="str">
            <v>m²</v>
          </cell>
          <cell r="D23101">
            <v>30.49</v>
          </cell>
        </row>
        <row r="23102">
          <cell r="A23102" t="str">
            <v>2C.07 - INTONACI - PICCOLA MANUTENZIONE</v>
          </cell>
          <cell r="B23102"/>
          <cell r="C23102"/>
          <cell r="D23102"/>
        </row>
        <row r="23103">
          <cell r="A23103" t="str">
            <v>2C</v>
          </cell>
          <cell r="B23103" t="str">
            <v>OPERE COMPIUTE PER PICCOLE MANUTENZIONI</v>
          </cell>
          <cell r="C23103"/>
          <cell r="D23103"/>
        </row>
        <row r="23104">
          <cell r="A23104" t="str">
            <v>2C.07</v>
          </cell>
          <cell r="B23104" t="str">
            <v>INTONACI - PICCOLA MANUTENZIONE</v>
          </cell>
          <cell r="C23104"/>
          <cell r="D23104"/>
        </row>
        <row r="23105">
          <cell r="A23105" t="str">
            <v>2C.07.000</v>
          </cell>
          <cell r="B23105" t="str">
            <v>NOTE DI CONSULTAZIONE</v>
          </cell>
          <cell r="C23105"/>
          <cell r="D23105"/>
        </row>
        <row r="23106">
          <cell r="A23106" t="str">
            <v>2C.07.690</v>
          </cell>
          <cell r="B23106" t="str">
            <v>VERIFICHE DI STABILITA'</v>
          </cell>
          <cell r="C23106"/>
          <cell r="D23106"/>
        </row>
        <row r="23107">
          <cell r="A23107" t="str">
            <v>2C.07.690.0010</v>
          </cell>
          <cell r="B23107" t="str">
            <v>Verifica di stabilità degli intonaci con battitura e delimitazione con segno colorato della zona da rimuovere, compresi i piani di lavoro:</v>
          </cell>
          <cell r="C23107"/>
          <cell r="D23107"/>
        </row>
        <row r="23108">
          <cell r="A23108" t="str">
            <v>2C.07.690.0010.a</v>
          </cell>
          <cell r="B23108" t="str">
            <v>- su pareti esterne di facciata, con disponibilità di ponteggio, compresi eventuali piani di lavoro integrativi</v>
          </cell>
          <cell r="C23108" t="str">
            <v>m²</v>
          </cell>
          <cell r="D23108">
            <v>1.1000000000000001</v>
          </cell>
        </row>
        <row r="23109">
          <cell r="A23109" t="str">
            <v>2C.07.690.0010.b</v>
          </cell>
          <cell r="B23109" t="str">
            <v>- su soffitti in locali con altezza fino a 5 m, compreso montaggio e smontaggio trabatello, spostamento e copertura di piccolle suppellettili presenti</v>
          </cell>
          <cell r="C23109" t="str">
            <v>m²</v>
          </cell>
          <cell r="D23109">
            <v>3.32</v>
          </cell>
        </row>
        <row r="23110">
          <cell r="A23110" t="str">
            <v>2C.07.690.0010.c</v>
          </cell>
          <cell r="B23110" t="str">
            <v>- su pareti interne di locali con altezza fino a 5 m, compreso montaggio e smontaggio piani di lavoro, spostamento e copertura di piccolle suppellettili presenti</v>
          </cell>
          <cell r="C23110" t="str">
            <v>m²</v>
          </cell>
          <cell r="D23110">
            <v>2.94</v>
          </cell>
        </row>
        <row r="23111">
          <cell r="A23111" t="str">
            <v>2C.07.710</v>
          </cell>
          <cell r="B23111" t="str">
            <v>RIPRISTINO SUPERFICI INTONACI</v>
          </cell>
          <cell r="C23111"/>
          <cell r="D23111"/>
        </row>
        <row r="23112">
          <cell r="A23112" t="str">
            <v>2C.07.710.0020</v>
          </cell>
          <cell r="B23112" t="str">
            <v>Consolidamento di supporti deboli, inconsistenti, sfarinanti, assorbenti, con primer a base di resina poliuretanica in soluzione, applicato a pennello o rullo</v>
          </cell>
          <cell r="C23112" t="str">
            <v>m²</v>
          </cell>
          <cell r="D23112">
            <v>4.07</v>
          </cell>
        </row>
        <row r="23113">
          <cell r="A23113" t="str">
            <v>2C.07.710.0050</v>
          </cell>
          <cell r="B23113" t="str">
            <v>Ripresa saltuaria dell'intonaco diffusamente ammalorato su pareti e soffitti interni.</v>
          </cell>
          <cell r="C23113"/>
          <cell r="D23113"/>
        </row>
        <row r="23114">
          <cell r="A23114" t="str">
            <v>2C.07.710.0050.a</v>
          </cell>
          <cell r="B23114" t="str">
            <v>- fino al 5% della superficie</v>
          </cell>
          <cell r="C23114" t="str">
            <v>m²</v>
          </cell>
          <cell r="D23114">
            <v>3.87</v>
          </cell>
        </row>
        <row r="23115">
          <cell r="A23115" t="str">
            <v>2C.07.710.0050.b</v>
          </cell>
          <cell r="B23115" t="str">
            <v>- fino al 10% della superficie</v>
          </cell>
          <cell r="C23115" t="str">
            <v>m²</v>
          </cell>
          <cell r="D23115">
            <v>7.67</v>
          </cell>
        </row>
        <row r="23116">
          <cell r="A23116" t="str">
            <v>2C.07.710.0050.c</v>
          </cell>
          <cell r="B23116" t="str">
            <v>- fino al 20% della superficie</v>
          </cell>
          <cell r="C23116" t="str">
            <v>m²</v>
          </cell>
          <cell r="D23116">
            <v>15.32</v>
          </cell>
        </row>
        <row r="23117">
          <cell r="A23117" t="str">
            <v>2C.07.710.0050.d</v>
          </cell>
          <cell r="B23117" t="str">
            <v>- fino al 30% della superficie</v>
          </cell>
          <cell r="C23117" t="str">
            <v>m²</v>
          </cell>
          <cell r="D23117">
            <v>24.19</v>
          </cell>
        </row>
        <row r="23118">
          <cell r="A23118" t="str">
            <v>2C.07.710.0060</v>
          </cell>
          <cell r="B23118" t="str">
            <v>Ripresa localizzata di intonaco ammalorato su pareti e soffitti interni.</v>
          </cell>
          <cell r="C23118"/>
          <cell r="D23118"/>
        </row>
        <row r="23119">
          <cell r="A23119" t="str">
            <v>2C.07.710.0060.a</v>
          </cell>
          <cell r="B23119" t="str">
            <v>- intonaco rustico</v>
          </cell>
          <cell r="C23119" t="str">
            <v>m²</v>
          </cell>
          <cell r="D23119">
            <v>40.590000000000003</v>
          </cell>
        </row>
        <row r="23120">
          <cell r="A23120" t="str">
            <v>2C.07.710.0060.b</v>
          </cell>
          <cell r="B23120" t="str">
            <v>- intonaco civile</v>
          </cell>
          <cell r="C23120" t="str">
            <v>m²</v>
          </cell>
          <cell r="D23120">
            <v>48.76</v>
          </cell>
        </row>
        <row r="23121">
          <cell r="A23121" t="str">
            <v>2C.07.710.0060.c</v>
          </cell>
          <cell r="B23121" t="str">
            <v>- rasatura a gesso</v>
          </cell>
          <cell r="C23121" t="str">
            <v>m²</v>
          </cell>
          <cell r="D23121">
            <v>33.74</v>
          </cell>
        </row>
        <row r="23122">
          <cell r="A23122" t="str">
            <v>2C.07.710.0060.d</v>
          </cell>
          <cell r="B23122" t="str">
            <v>- sovrapprezzo percentuale per esecuzione di superficie fino ad 1 m², in un singolo apposito intervento (minimo da contabilizzare = 1 m²)</v>
          </cell>
          <cell r="C23122" t="str">
            <v>%</v>
          </cell>
          <cell r="D23122">
            <v>60</v>
          </cell>
        </row>
        <row r="23123">
          <cell r="A23123" t="str">
            <v>2C.07.710.0060.e</v>
          </cell>
          <cell r="B23123" t="str">
            <v>- sovrapprezzo sulla ulteriore superficie da 1,01 a 2,00 m², nel singolo apposito intervento</v>
          </cell>
          <cell r="C23123" t="str">
            <v>%</v>
          </cell>
          <cell r="D23123">
            <v>30</v>
          </cell>
        </row>
        <row r="23124">
          <cell r="A23124" t="str">
            <v>2C.07.710.0060.f</v>
          </cell>
          <cell r="B23124" t="str">
            <v>- sovrapprezzo percentuale sulla ulteriore superficie da 2,01 a 4,00 m², nel singolo apposito intervento</v>
          </cell>
          <cell r="C23124" t="str">
            <v>%</v>
          </cell>
          <cell r="D23124">
            <v>15</v>
          </cell>
        </row>
        <row r="23125">
          <cell r="A23125" t="str">
            <v>2C.07.710.0070</v>
          </cell>
          <cell r="B23125" t="str">
            <v>Intonaco rustico su superfici limitate e circoscritte quali tracce su tavolati e muri, riquadrature di vani, tamponamenti e simili. Compresi: i piani di lavoro, il maggior onere di mano d'opera per apprestamenti, preparazioni. raccordi</v>
          </cell>
          <cell r="C23125" t="str">
            <v>m²</v>
          </cell>
          <cell r="D23125">
            <v>31.06</v>
          </cell>
        </row>
        <row r="23126">
          <cell r="A23126" t="str">
            <v>2C.07.710.0080</v>
          </cell>
          <cell r="B23126" t="str">
            <v>Intonaco a civile su superfici limitate e circoscritte quali tracce su tavolati e muri, riquadrature di vani, tamponamenti di vani e simili.</v>
          </cell>
          <cell r="C23126" t="str">
            <v>m²</v>
          </cell>
          <cell r="D23126">
            <v>46.33</v>
          </cell>
        </row>
        <row r="23127">
          <cell r="A23127" t="str">
            <v>2C.07.710.0100</v>
          </cell>
          <cell r="B23127" t="str">
            <v>Rasatura a civile fine, o rasatura liscia, per regolarizzazione di pareti interne leggermente irregolari, eseguita con rasante a base di leganti idraulici, sabbia silicea, leganti sintetici, additivi,applicata su superfici in calcestruzzo, intonaci, rivestimenti plastici, compresi i piani di lavoro.</v>
          </cell>
          <cell r="C23127" t="str">
            <v>m²</v>
          </cell>
          <cell r="D23127">
            <v>18.23</v>
          </cell>
        </row>
        <row r="23128">
          <cell r="A23128" t="str">
            <v>2C.07.710.0150</v>
          </cell>
          <cell r="B23128" t="str">
            <v>Ripresa saltuaria dell'intonaco diffusamente ammalorato su pareti esterne.</v>
          </cell>
          <cell r="C23128"/>
          <cell r="D23128"/>
        </row>
        <row r="23129">
          <cell r="A23129" t="str">
            <v>2C.07.710.0150.a</v>
          </cell>
          <cell r="B23129" t="str">
            <v>- con rappezzi a rustico fino al 10% della superficie</v>
          </cell>
          <cell r="C23129" t="str">
            <v>m²</v>
          </cell>
          <cell r="D23129">
            <v>8.42</v>
          </cell>
        </row>
        <row r="23130">
          <cell r="A23130" t="str">
            <v>2C.07.710.0150.b</v>
          </cell>
          <cell r="B23130" t="str">
            <v>- con rappezzi a rustico fino al 20% della superficie</v>
          </cell>
          <cell r="C23130" t="str">
            <v>m²</v>
          </cell>
          <cell r="D23130">
            <v>16.96</v>
          </cell>
        </row>
        <row r="23131">
          <cell r="A23131" t="str">
            <v>2C.07.710.0150.c</v>
          </cell>
          <cell r="B23131" t="str">
            <v>- con rappezzi a rustico fino al 30% della superficie</v>
          </cell>
          <cell r="C23131" t="str">
            <v>m²</v>
          </cell>
          <cell r="D23131">
            <v>25.15</v>
          </cell>
        </row>
        <row r="23132">
          <cell r="A23132" t="str">
            <v>2C.07.710.0150.d</v>
          </cell>
          <cell r="B23132" t="str">
            <v>- con rappezzi a civile fino al 10% della superficie</v>
          </cell>
          <cell r="C23132" t="str">
            <v>m²</v>
          </cell>
          <cell r="D23132">
            <v>9.85</v>
          </cell>
        </row>
        <row r="23133">
          <cell r="A23133" t="str">
            <v>2C.07.710.0150.e</v>
          </cell>
          <cell r="B23133" t="str">
            <v>- con rappezzi a civile fino al 20% della superficie</v>
          </cell>
          <cell r="C23133" t="str">
            <v>m²</v>
          </cell>
          <cell r="D23133">
            <v>19.809999999999999</v>
          </cell>
        </row>
        <row r="23134">
          <cell r="A23134" t="str">
            <v>2C.07.710.0150.f</v>
          </cell>
          <cell r="B23134" t="str">
            <v>- con rappezzi a civile fino al 30% della superficie</v>
          </cell>
          <cell r="C23134" t="str">
            <v>m²</v>
          </cell>
          <cell r="D23134">
            <v>29.79</v>
          </cell>
        </row>
        <row r="23135">
          <cell r="A23135" t="str">
            <v>2C.07.710.0160</v>
          </cell>
          <cell r="B23135" t="str">
            <v>Ripresa saltuaria di intonaco decorativo a riquadri, fasce, bugne.</v>
          </cell>
          <cell r="C23135"/>
          <cell r="D23135"/>
        </row>
        <row r="23136">
          <cell r="A23136" t="str">
            <v>2C.07.710.0160.a</v>
          </cell>
          <cell r="B23136" t="str">
            <v>- con rappezzi fino al 5% della superficie</v>
          </cell>
          <cell r="C23136" t="str">
            <v>m²</v>
          </cell>
          <cell r="D23136">
            <v>9.3000000000000007</v>
          </cell>
        </row>
        <row r="23137">
          <cell r="A23137" t="str">
            <v>2C.07.710.0160.b</v>
          </cell>
          <cell r="B23137" t="str">
            <v>- con rappezzi fino al 10% della superficie</v>
          </cell>
          <cell r="C23137" t="str">
            <v>m²</v>
          </cell>
          <cell r="D23137">
            <v>18.29</v>
          </cell>
        </row>
        <row r="23138">
          <cell r="A23138" t="str">
            <v>2C.07.710.0160.c</v>
          </cell>
          <cell r="B23138" t="str">
            <v>- con rappezzi fino al 20% della superficie</v>
          </cell>
          <cell r="C23138" t="str">
            <v>m²</v>
          </cell>
          <cell r="D23138">
            <v>36.94</v>
          </cell>
        </row>
        <row r="23139">
          <cell r="A23139" t="str">
            <v>2C.08 - SOTTOFONDI, MASSETTI - PICCOLA MANUTENZIONE</v>
          </cell>
          <cell r="B23139"/>
          <cell r="C23139"/>
          <cell r="D23139"/>
        </row>
        <row r="23140">
          <cell r="A23140" t="str">
            <v>2C</v>
          </cell>
          <cell r="B23140" t="str">
            <v>OPERE COMPIUTE PER PICCOLE MANUTENZIONI</v>
          </cell>
          <cell r="C23140"/>
          <cell r="D23140"/>
        </row>
        <row r="23141">
          <cell r="A23141" t="str">
            <v>2C.08</v>
          </cell>
          <cell r="B23141" t="str">
            <v>SOTTOFONDI, MASSETTI - PICCOLA MANUTENZIONE</v>
          </cell>
          <cell r="C23141"/>
          <cell r="D23141"/>
        </row>
        <row r="23142">
          <cell r="A23142" t="str">
            <v>2C.08.710</v>
          </cell>
          <cell r="B23142" t="str">
            <v>RIPRISTINI DI SOTTOFONDI</v>
          </cell>
          <cell r="C23142"/>
          <cell r="D23142"/>
        </row>
        <row r="23143">
          <cell r="A23143" t="str">
            <v>2C.08.710.0000</v>
          </cell>
          <cell r="B23143" t="str">
            <v>NOTE DI CONSULTAZIONE</v>
          </cell>
          <cell r="C23143"/>
          <cell r="D23143"/>
        </row>
        <row r="23144">
          <cell r="A23144" t="str">
            <v>2C.08.710.0010</v>
          </cell>
          <cell r="B23144" t="str">
            <v>Ripresa saltuaria di sottofondi per pavimenti e lastrici con degrado diffuso sulla superficie. Compresa la rimozione delle parti deteriorate, il carico e trasporto delle macerie ad impianti di stoccaggio, di recupero o a discarica; la regolarizzazione delle porzioni da ricostruire; la mano di primer di ancoraggio; la stuccatura di fessurazioni e crepe con adesivo epossidico applicato a pennello; l'impasto, con idoneo dosaggio di cemento, steso a colmatura delle lacune; il maggiore onere di mano d'opera per apprestamenti e preparazioni. Misurazione: intera superficie:</v>
          </cell>
          <cell r="C23144"/>
          <cell r="D23144"/>
        </row>
        <row r="23145">
          <cell r="A23145" t="str">
            <v>2C.08.710.0010.a</v>
          </cell>
          <cell r="B23145" t="str">
            <v>- per rappezzi fino al 5% della superficie</v>
          </cell>
          <cell r="C23145" t="str">
            <v>m²</v>
          </cell>
          <cell r="D23145">
            <v>2.21</v>
          </cell>
        </row>
        <row r="23146">
          <cell r="A23146" t="str">
            <v>2C.08.710.0010.b</v>
          </cell>
          <cell r="B23146" t="str">
            <v>- per rappezzi fino al 10% della superficie</v>
          </cell>
          <cell r="C23146" t="str">
            <v>m²</v>
          </cell>
          <cell r="D23146">
            <v>4.58</v>
          </cell>
        </row>
        <row r="23147">
          <cell r="A23147" t="str">
            <v>2C.08.710.0010.c</v>
          </cell>
          <cell r="B23147" t="str">
            <v>- per rappezzi fino al 20% della superficie</v>
          </cell>
          <cell r="C23147" t="str">
            <v>m²</v>
          </cell>
          <cell r="D23147">
            <v>9.17</v>
          </cell>
        </row>
        <row r="23148">
          <cell r="A23148" t="str">
            <v>2C.08.710.0020</v>
          </cell>
          <cell r="B23148" t="str">
            <v>Consolidamento di sottofondi preesistenti, assorbenti, deboli o sfarinati, mediante induritore a base di resine applicato a pennello o spazzolone</v>
          </cell>
          <cell r="C23148" t="str">
            <v>m²</v>
          </cell>
          <cell r="D23148">
            <v>4.5199999999999996</v>
          </cell>
        </row>
        <row r="23149">
          <cell r="A23149" t="str">
            <v>2C.09 - PROTEZIONE ANTINCENDIO - PICCOLA MANUTENZIONE</v>
          </cell>
          <cell r="B23149"/>
          <cell r="C23149"/>
          <cell r="D23149"/>
        </row>
        <row r="23150">
          <cell r="A23150" t="str">
            <v>2C</v>
          </cell>
          <cell r="B23150" t="str">
            <v>OPERE COMPIUTE PER PICCOLE MANUTENZIONI</v>
          </cell>
          <cell r="C23150"/>
          <cell r="D23150"/>
        </row>
        <row r="23151">
          <cell r="A23151" t="str">
            <v>2C.09</v>
          </cell>
          <cell r="B23151" t="str">
            <v>PROTEZIONE ANTINCENDIO - PICCOLA MANUTENZIONE</v>
          </cell>
          <cell r="C23151"/>
          <cell r="D23151"/>
        </row>
        <row r="23152">
          <cell r="A23152" t="str">
            <v>2C.09.450</v>
          </cell>
          <cell r="B23152" t="str">
            <v>SEGNALETICA ANTINCENDIO E VARIA</v>
          </cell>
          <cell r="C23152"/>
          <cell r="D23152"/>
        </row>
        <row r="23153">
          <cell r="A23153" t="str">
            <v>2C.09.450.0010</v>
          </cell>
          <cell r="B23153" t="str">
            <v>Cartelli in alluminio verniciato, tipo monofacciale, per segnaletica di vario tipo, posti in opera:</v>
          </cell>
          <cell r="C23153"/>
          <cell r="D23153"/>
        </row>
        <row r="23154">
          <cell r="A23154" t="str">
            <v>2C.09.450.0010.a</v>
          </cell>
          <cell r="B23154" t="str">
            <v>- superficie fino a 5 dm²</v>
          </cell>
          <cell r="C23154" t="str">
            <v>cad</v>
          </cell>
          <cell r="D23154">
            <v>12.23</v>
          </cell>
        </row>
        <row r="23155">
          <cell r="A23155" t="str">
            <v>2C.09.450.0010.b</v>
          </cell>
          <cell r="B23155" t="str">
            <v>- superficie da 5,1 fino a 9 dm²</v>
          </cell>
          <cell r="C23155" t="str">
            <v>cad</v>
          </cell>
          <cell r="D23155">
            <v>12.76</v>
          </cell>
        </row>
        <row r="23156">
          <cell r="A23156" t="str">
            <v>2C.09.450.0010.c</v>
          </cell>
          <cell r="B23156" t="str">
            <v>- superficie da 9,1 fino a 19 dm²</v>
          </cell>
          <cell r="C23156" t="str">
            <v>cad</v>
          </cell>
          <cell r="D23156">
            <v>16.579999999999998</v>
          </cell>
        </row>
        <row r="23157">
          <cell r="A23157" t="str">
            <v>2C.09.450.0010.d</v>
          </cell>
          <cell r="B23157" t="str">
            <v>- superficie da 19,1 fino a 28 dm²</v>
          </cell>
          <cell r="C23157" t="str">
            <v>cad</v>
          </cell>
          <cell r="D23157">
            <v>23.36</v>
          </cell>
        </row>
        <row r="23158">
          <cell r="A23158" t="str">
            <v>2C.09.450.0010.e</v>
          </cell>
          <cell r="B23158" t="str">
            <v>- superficie da 28,1 fino a 36 dm²</v>
          </cell>
          <cell r="C23158" t="str">
            <v>cad</v>
          </cell>
          <cell r="D23158">
            <v>25.66</v>
          </cell>
        </row>
        <row r="23159">
          <cell r="A23159" t="str">
            <v>2C.09.450.0020</v>
          </cell>
          <cell r="B23159" t="str">
            <v>Cartelli in alluminio verniciato, tipo bifacciale, per segnaletica di vario tipo, posti in opera:</v>
          </cell>
          <cell r="C23159"/>
          <cell r="D23159"/>
        </row>
        <row r="23160">
          <cell r="A23160" t="str">
            <v>2C.09.450.0020.a</v>
          </cell>
          <cell r="B23160" t="str">
            <v>- superficie fino a 3 dm²</v>
          </cell>
          <cell r="C23160" t="str">
            <v>cad</v>
          </cell>
          <cell r="D23160">
            <v>19.55</v>
          </cell>
        </row>
        <row r="23161">
          <cell r="A23161" t="str">
            <v>2C.09.450.0020.b</v>
          </cell>
          <cell r="B23161" t="str">
            <v>- superficie da 3,1 fino a 6 dm²</v>
          </cell>
          <cell r="C23161" t="str">
            <v>cad</v>
          </cell>
          <cell r="D23161">
            <v>20.48</v>
          </cell>
        </row>
        <row r="23162">
          <cell r="A23162" t="str">
            <v>2C.09.450.0020.c</v>
          </cell>
          <cell r="B23162" t="str">
            <v>- superficie da 6,1 fino a 10 dm²</v>
          </cell>
          <cell r="C23162" t="str">
            <v>cad</v>
          </cell>
          <cell r="D23162">
            <v>21.85</v>
          </cell>
        </row>
        <row r="23163">
          <cell r="A23163" t="str">
            <v>2C.09.450.0020.d</v>
          </cell>
          <cell r="B23163" t="str">
            <v>- superficie da 10,1 fino a 20 dm²</v>
          </cell>
          <cell r="C23163" t="str">
            <v>cad</v>
          </cell>
          <cell r="D23163">
            <v>29.73</v>
          </cell>
        </row>
        <row r="23164">
          <cell r="A23164" t="str">
            <v>2C.09.450.0030</v>
          </cell>
          <cell r="B23164" t="str">
            <v>Cartelli in alluminio verniciato, tipo monofacciale fotolumiscente, per segnaletica di vario tipo, posti in opera:</v>
          </cell>
          <cell r="C23164"/>
          <cell r="D23164"/>
        </row>
        <row r="23165">
          <cell r="A23165" t="str">
            <v>2C.09.450.0030.a</v>
          </cell>
          <cell r="B23165" t="str">
            <v>- superficie fino a 4 dm²</v>
          </cell>
          <cell r="C23165" t="str">
            <v>cad</v>
          </cell>
          <cell r="D23165">
            <v>16.579999999999998</v>
          </cell>
        </row>
        <row r="23166">
          <cell r="A23166" t="str">
            <v>2C.09.450.0030.b</v>
          </cell>
          <cell r="B23166" t="str">
            <v>- superficie da 4,1 fino a 7 dm²</v>
          </cell>
          <cell r="C23166" t="str">
            <v>cad</v>
          </cell>
          <cell r="D23166">
            <v>20.63</v>
          </cell>
        </row>
        <row r="23167">
          <cell r="A23167" t="str">
            <v>2C.09.450.0030.c</v>
          </cell>
          <cell r="B23167" t="str">
            <v>- superficie da 7,1 fino a 10 dm²</v>
          </cell>
          <cell r="C23167" t="str">
            <v>cad</v>
          </cell>
          <cell r="D23167">
            <v>23.24</v>
          </cell>
        </row>
        <row r="23168">
          <cell r="A23168" t="str">
            <v>2C.09.450.0050</v>
          </cell>
          <cell r="B23168" t="str">
            <v>Sola posa in opera di cartelli in alluminio verniciato, tipo monofacciale, per segnaletica di qualsiasi dimensione.</v>
          </cell>
          <cell r="C23168" t="str">
            <v>cad</v>
          </cell>
          <cell r="D23168">
            <v>10.07</v>
          </cell>
        </row>
        <row r="23169">
          <cell r="A23169" t="str">
            <v>2C.09.450.0060</v>
          </cell>
          <cell r="B23169" t="str">
            <v>Sola posa in opera di cartelli in alluminio verniciato, tipo bifacciale, per segnaletica di qualsiasi dimensione.</v>
          </cell>
          <cell r="C23169" t="str">
            <v>cad</v>
          </cell>
          <cell r="D23169">
            <v>12.23</v>
          </cell>
        </row>
        <row r="23170">
          <cell r="A23170" t="str">
            <v>2C.11 - COPERTURE - PICCOLA MANUTENZIONE</v>
          </cell>
          <cell r="B23170"/>
          <cell r="C23170"/>
          <cell r="D23170"/>
        </row>
        <row r="23171">
          <cell r="A23171" t="str">
            <v>2C</v>
          </cell>
          <cell r="B23171" t="str">
            <v>OPERE COMPIUTE PER PICCOLE MANUTENZIONI</v>
          </cell>
          <cell r="C23171"/>
          <cell r="D23171"/>
        </row>
        <row r="23172">
          <cell r="A23172" t="str">
            <v>2C.11</v>
          </cell>
          <cell r="B23172" t="str">
            <v>COPERTURE - PICCOLA MANUTENZIONE</v>
          </cell>
          <cell r="C23172"/>
          <cell r="D23172"/>
        </row>
        <row r="23173">
          <cell r="A23173" t="str">
            <v>2C.11.710</v>
          </cell>
          <cell r="B23173" t="str">
            <v>RICERCA PERDITE - PULIZIE</v>
          </cell>
          <cell r="C23173"/>
          <cell r="D23173"/>
        </row>
        <row r="23174">
          <cell r="A23174" t="str">
            <v>2C.11.710.0000</v>
          </cell>
          <cell r="B23174" t="str">
            <v>NOTE DI CONSULTAZIONE</v>
          </cell>
          <cell r="C23174"/>
          <cell r="D23174"/>
        </row>
        <row r="23175">
          <cell r="A23175" t="str">
            <v>2C.11.710.0010</v>
          </cell>
          <cell r="B23175" t="str">
            <v>Ricerca ed eliminazione di infiltrazioni d'acqua isolate in manto di copertura di tegole piane.</v>
          </cell>
          <cell r="C23175"/>
          <cell r="D23175"/>
        </row>
        <row r="23176">
          <cell r="A23176" t="str">
            <v>2C.11.710.0010.a</v>
          </cell>
          <cell r="B23176" t="str">
            <v>- per una sola infiltrazione</v>
          </cell>
          <cell r="C23176" t="str">
            <v>cad</v>
          </cell>
          <cell r="D23176">
            <v>184.28</v>
          </cell>
        </row>
        <row r="23177">
          <cell r="A23177" t="str">
            <v>2C.11.710.0010.b</v>
          </cell>
          <cell r="B23177" t="str">
            <v>- per ogni infiltrazione isolata oltre la prima</v>
          </cell>
          <cell r="C23177" t="str">
            <v>cad</v>
          </cell>
          <cell r="D23177">
            <v>54.81</v>
          </cell>
        </row>
        <row r="23178">
          <cell r="A23178" t="str">
            <v>2C.11.710.0020</v>
          </cell>
          <cell r="B23178" t="str">
            <v>Ricerca ed eliminazione di infiltrazioni d'acqua isolate in manto di copertura di tegole a canale o coppi.</v>
          </cell>
          <cell r="C23178"/>
          <cell r="D23178"/>
        </row>
        <row r="23179">
          <cell r="A23179" t="str">
            <v>2C.11.710.0020.a</v>
          </cell>
          <cell r="B23179" t="str">
            <v>- per una sola infiltrazione</v>
          </cell>
          <cell r="C23179" t="str">
            <v>cad</v>
          </cell>
          <cell r="D23179">
            <v>188.57</v>
          </cell>
        </row>
        <row r="23180">
          <cell r="A23180" t="str">
            <v>2C.11.710.0020.b</v>
          </cell>
          <cell r="B23180" t="str">
            <v>- per ogni infiltrazione isolata oltre la prima</v>
          </cell>
          <cell r="C23180" t="str">
            <v>cad</v>
          </cell>
          <cell r="D23180">
            <v>63.1</v>
          </cell>
        </row>
        <row r="23181">
          <cell r="A23181" t="str">
            <v>2C.11.710.0040</v>
          </cell>
          <cell r="B23181" t="str">
            <v>Pulizia di coperture piane, con rimozione totale di ogni materiale di qualsiasi natura e consistenza, pulizia a fondo del piano e dei canali di scarico. Compreso l'abbassamento e l'allontanamento dal cantiere dei materiali di risulta.</v>
          </cell>
          <cell r="C23181" t="str">
            <v>m²</v>
          </cell>
          <cell r="D23181">
            <v>6.36</v>
          </cell>
        </row>
        <row r="23182">
          <cell r="A23182" t="str">
            <v>2C.11.710.0050</v>
          </cell>
          <cell r="B23182" t="str">
            <v>Pulizia di sottotetti, con rimozione totale di ogni materiale di qualsiasi natura e consistenza e pulizia del piano di calpestio. Compreso l'abbassamento e l'allontanamento dal cantiere dei materiali di risulta.</v>
          </cell>
          <cell r="C23182" t="str">
            <v>m²</v>
          </cell>
          <cell r="D23182">
            <v>8.49</v>
          </cell>
        </row>
        <row r="23183">
          <cell r="A23183" t="str">
            <v>2C.11.710.0060</v>
          </cell>
          <cell r="B23183" t="str">
            <v>Pulizia di cornici, cornicioni, davanzali e di elementi decorativi in genere, da depositi, incrostazioni, terriccio, guano con attrezzi meccanici manuali e lavaggio con acqua e sostanze detergenti.</v>
          </cell>
          <cell r="C23183" t="str">
            <v>m²</v>
          </cell>
          <cell r="D23183">
            <v>26.97</v>
          </cell>
        </row>
        <row r="23184">
          <cell r="A23184" t="str">
            <v>2C.11.740</v>
          </cell>
          <cell r="B23184" t="str">
            <v>RIPARAZIONE COPERTURE METALLICHE</v>
          </cell>
          <cell r="C23184"/>
          <cell r="D23184"/>
        </row>
        <row r="23185">
          <cell r="A23185" t="str">
            <v>2C.11.740.0010</v>
          </cell>
          <cell r="B23185" t="str">
            <v>Revisione delle coperture metalliche con rimozione delle lastre disarticolate o danneggiate, messa in quota dei correnti di appoggio, esecuzione di nuovi fissaggi, sigillatura dei vecchi fori, posa delle lastre di recupero. Esclusi: i ponteggi, la fornitura e posa di nuovi elementi. Misura della intera superficie.</v>
          </cell>
          <cell r="C23185" t="str">
            <v>m²</v>
          </cell>
          <cell r="D23185">
            <v>14.76</v>
          </cell>
        </row>
        <row r="23186">
          <cell r="A23186" t="str">
            <v>2C.12 - TUBAZIONI E CANALIZZAZIONI - PICCOLA MANUTENZIONE</v>
          </cell>
          <cell r="B23186"/>
          <cell r="C23186"/>
          <cell r="D23186"/>
        </row>
        <row r="23187">
          <cell r="A23187" t="str">
            <v>2C</v>
          </cell>
          <cell r="B23187" t="str">
            <v>OPERE COMPIUTE PER PICCOLE MANUTENZIONI</v>
          </cell>
          <cell r="C23187"/>
          <cell r="D23187"/>
        </row>
        <row r="23188">
          <cell r="A23188" t="str">
            <v>2C.12</v>
          </cell>
          <cell r="B23188" t="str">
            <v>TUBAZIONI E CANALIZZAZIONI - PICCOLA MANUTENZIONE</v>
          </cell>
          <cell r="C23188"/>
          <cell r="D23188"/>
        </row>
        <row r="23189">
          <cell r="A23189" t="str">
            <v>2C.12.700</v>
          </cell>
          <cell r="B23189" t="str">
            <v>ATTIVITA' PICCOLA MANUTENZIONE</v>
          </cell>
          <cell r="C23189"/>
          <cell r="D23189"/>
        </row>
        <row r="23190">
          <cell r="A23190" t="str">
            <v>2C.12.700.0000</v>
          </cell>
          <cell r="B23190" t="str">
            <v>NOTE DI CONSULTAZIONE</v>
          </cell>
          <cell r="C23190"/>
          <cell r="D23190"/>
        </row>
        <row r="23191">
          <cell r="A23191" t="str">
            <v>2C.12.700.0010</v>
          </cell>
          <cell r="B23191" t="str">
            <v>Disostruzione di scarichi igienici. (griglie di scarico, sifoni a pavimento, scarichi di lavabi e simili). E' esclusa ogni eventuale rottura che si rendesse necessaria.</v>
          </cell>
          <cell r="C23191"/>
          <cell r="D23191"/>
        </row>
        <row r="23192">
          <cell r="A23192" t="str">
            <v>2C.12.700.0010.a</v>
          </cell>
          <cell r="B23192" t="str">
            <v>- per un singolo intervento</v>
          </cell>
          <cell r="C23192" t="str">
            <v>cad</v>
          </cell>
          <cell r="D23192">
            <v>39.58</v>
          </cell>
        </row>
        <row r="23193">
          <cell r="A23193" t="str">
            <v>2C.12.700.0010.b</v>
          </cell>
          <cell r="B23193" t="str">
            <v>- per ogni ulteriore intervento nello stesso edificio</v>
          </cell>
          <cell r="C23193" t="str">
            <v>cad</v>
          </cell>
          <cell r="D23193">
            <v>14.4</v>
          </cell>
        </row>
        <row r="23194">
          <cell r="A23194" t="str">
            <v>2C.12.700.0020</v>
          </cell>
          <cell r="B23194" t="str">
            <v>Disostruzione di scarichi di gabinetti, relativamente al sifone ed al collettore di fognatura orizzontale. E' esclusa ogni eventuale rottura che si rendesse necessaria. Il prezzo si riferisce all'intera batteria di servizi interessati dall'ostruzione.</v>
          </cell>
          <cell r="C23194"/>
          <cell r="D23194"/>
        </row>
        <row r="23195">
          <cell r="A23195" t="str">
            <v>2C.12.700.0020.a</v>
          </cell>
          <cell r="B23195" t="str">
            <v>- per un singolo intervento</v>
          </cell>
          <cell r="C23195" t="str">
            <v>cad</v>
          </cell>
          <cell r="D23195">
            <v>89.24</v>
          </cell>
        </row>
        <row r="23196">
          <cell r="A23196" t="str">
            <v>2C.12.700.0020.b</v>
          </cell>
          <cell r="B23196" t="str">
            <v>- per ogni ulteriore intervento nello stesso edificio</v>
          </cell>
          <cell r="C23196" t="str">
            <v>cad</v>
          </cell>
          <cell r="D23196">
            <v>59.73</v>
          </cell>
        </row>
        <row r="23197">
          <cell r="A23197" t="str">
            <v>2C.12.700.0030</v>
          </cell>
          <cell r="B23197" t="str">
            <v>Ricerca di perdite in rete di impianti idrosanitari incassati o a pavimento con impiego di idonee strumentazioni:</v>
          </cell>
          <cell r="C23197"/>
          <cell r="D23197"/>
        </row>
        <row r="23198">
          <cell r="A23198" t="str">
            <v>2C.12.700.0030.a</v>
          </cell>
          <cell r="B23198" t="str">
            <v>- di scarico apparecchi</v>
          </cell>
          <cell r="C23198" t="str">
            <v>cad</v>
          </cell>
          <cell r="D23198">
            <v>165.37</v>
          </cell>
        </row>
        <row r="23199">
          <cell r="A23199" t="str">
            <v>2C.12.700.0030.b</v>
          </cell>
          <cell r="B23199" t="str">
            <v>- di adduzione acque fredde-calde</v>
          </cell>
          <cell r="C23199" t="str">
            <v>cad</v>
          </cell>
          <cell r="D23199">
            <v>208.91</v>
          </cell>
        </row>
        <row r="23200">
          <cell r="A23200" t="str">
            <v>2C.12.700.0050</v>
          </cell>
          <cell r="B23200" t="str">
            <v>Revisione di tubazione di scarico di apparecchio sanitario.</v>
          </cell>
          <cell r="C23200" t="str">
            <v>cad</v>
          </cell>
          <cell r="D23200">
            <v>249.04</v>
          </cell>
        </row>
        <row r="23201">
          <cell r="A23201" t="str">
            <v>2C.12.700.0060</v>
          </cell>
          <cell r="B23201" t="str">
            <v>Revisione di apparecchiature esterne di idrosanitari.</v>
          </cell>
          <cell r="C23201"/>
          <cell r="D23201"/>
        </row>
        <row r="23202">
          <cell r="A23202" t="str">
            <v>2C.12.700.0060.a</v>
          </cell>
          <cell r="B23202" t="str">
            <v>- con sostituzione di sola minuteria</v>
          </cell>
          <cell r="C23202" t="str">
            <v>cad</v>
          </cell>
          <cell r="D23202">
            <v>70.87</v>
          </cell>
        </row>
        <row r="23203">
          <cell r="A23203" t="str">
            <v>2C.12.700.0060.b</v>
          </cell>
          <cell r="B23203" t="str">
            <v>- con sostituzione di gruppo a due rubinetti per lavandino, vasca o doccia</v>
          </cell>
          <cell r="C23203" t="str">
            <v>cad</v>
          </cell>
          <cell r="D23203">
            <v>260.98</v>
          </cell>
        </row>
        <row r="23204">
          <cell r="A23204" t="str">
            <v>2C.12.700.0060.c</v>
          </cell>
          <cell r="B23204" t="str">
            <v>- con sostituzione di gruppo con miscelatore monocomando per lavandino, vasca o doccia</v>
          </cell>
          <cell r="C23204" t="str">
            <v>cad</v>
          </cell>
          <cell r="D23204">
            <v>148.72999999999999</v>
          </cell>
        </row>
        <row r="23205">
          <cell r="A23205" t="str">
            <v>2C.12.700.0060.d</v>
          </cell>
          <cell r="B23205" t="str">
            <v>- con sostituzione di passo rapido o cassetta di scarico</v>
          </cell>
          <cell r="C23205" t="str">
            <v>cad</v>
          </cell>
          <cell r="D23205">
            <v>183.18</v>
          </cell>
        </row>
        <row r="23206">
          <cell r="A23206" t="str">
            <v>2C.12.700.0060.e</v>
          </cell>
          <cell r="B23206" t="str">
            <v>- con sostituzione di solo rubinetto di adduzione per orinatoi, scaldabagno, fontanelle, rubinetti di arresto sotto lavabo</v>
          </cell>
          <cell r="C23206" t="str">
            <v>cad</v>
          </cell>
          <cell r="D23206">
            <v>170.97</v>
          </cell>
        </row>
        <row r="23207">
          <cell r="A23207" t="str">
            <v>2C.12.700.0100</v>
          </cell>
          <cell r="B23207" t="str">
            <v>Sgombero e pulizia di pozzetti di media grandezza per la raccolta di acque meteoriche e similari (non stradali)</v>
          </cell>
          <cell r="C23207"/>
          <cell r="D23207"/>
        </row>
        <row r="23208">
          <cell r="A23208" t="str">
            <v>2C.12.700.0100.a</v>
          </cell>
          <cell r="B23208" t="str">
            <v>- per un singolo intervento</v>
          </cell>
          <cell r="C23208" t="str">
            <v>cad</v>
          </cell>
          <cell r="D23208">
            <v>61.17</v>
          </cell>
        </row>
        <row r="23209">
          <cell r="A23209" t="str">
            <v>2C.12.700.0100.b</v>
          </cell>
          <cell r="B23209" t="str">
            <v>- per ogni ulteriore intervento adiacente</v>
          </cell>
          <cell r="C23209" t="str">
            <v>cad</v>
          </cell>
          <cell r="D23209">
            <v>41.02</v>
          </cell>
        </row>
        <row r="23210">
          <cell r="A23210" t="str">
            <v>2C.12.700.0150</v>
          </cell>
          <cell r="B23210" t="str">
            <v>Rifacimento di un breve tratto di rete fognaria funzionante, interrata o sospesa, con sostituzione di gres o ghisa con tubazioni in pvc. Compreso il blocco dei liquami a monte del tratto interessato, la rimozione delle tubazioni esistenti, la posa ed il fissaggio delle nuove tubazioni in pvc, il collegamento con pezzi speciali e la idonea sigillatura a tenuta, eventuali piani di lavoro ove necessari, il ripristino della funzionalità al termine dei lavori, l'allontanamento alle discariche di tutti i materiali di risulta, compreso ogni onere ad esclusione solo di eventuali scavi e apertura di traccie nel caso di fognature incassate nelle murature. Per i diametri:</v>
          </cell>
          <cell r="C23210"/>
          <cell r="D23210"/>
        </row>
        <row r="23211">
          <cell r="A23211" t="str">
            <v>2C.12.700.0150.a</v>
          </cell>
          <cell r="B23211" t="str">
            <v>- fino al diametro di 125 mm</v>
          </cell>
          <cell r="C23211" t="str">
            <v>m</v>
          </cell>
          <cell r="D23211">
            <v>135.62</v>
          </cell>
        </row>
        <row r="23212">
          <cell r="A23212" t="str">
            <v>2C.12.700.0150.b</v>
          </cell>
          <cell r="B23212" t="str">
            <v>- dal diametro 140 a 200 mm</v>
          </cell>
          <cell r="C23212" t="str">
            <v>m</v>
          </cell>
          <cell r="D23212">
            <v>180.14</v>
          </cell>
        </row>
        <row r="23213">
          <cell r="A23213" t="str">
            <v>2C.12.700.0200</v>
          </cell>
          <cell r="B23213" t="str">
            <v>Sostituzione di miscelatore con rubinetto a comando a pedale.</v>
          </cell>
          <cell r="C23213" t="str">
            <v>cad</v>
          </cell>
          <cell r="D23213">
            <v>247.03</v>
          </cell>
        </row>
        <row r="23214">
          <cell r="A23214" t="str">
            <v>2C.12.700.0210</v>
          </cell>
          <cell r="B23214" t="str">
            <v>Sostituzione di miscelatore con rubinetto miscelatore a cellula fotoelettrica a pila.</v>
          </cell>
          <cell r="C23214" t="str">
            <v>cad</v>
          </cell>
          <cell r="D23214">
            <v>351.42</v>
          </cell>
        </row>
        <row r="23215">
          <cell r="A23215" t="str">
            <v>2C.12.700.0220</v>
          </cell>
          <cell r="B23215" t="str">
            <v>Sostituzione di miscelatore con rubinetto miscelatore con doccetta estraibile.</v>
          </cell>
          <cell r="C23215" t="str">
            <v>cad</v>
          </cell>
          <cell r="D23215">
            <v>273.33</v>
          </cell>
        </row>
        <row r="23216">
          <cell r="A23216" t="str">
            <v>2C.13 - OPERE DI IMPERMEABILIZZAZIONE - PICCOLA MANUTENZIONE</v>
          </cell>
          <cell r="B23216"/>
          <cell r="C23216"/>
          <cell r="D23216"/>
        </row>
        <row r="23217">
          <cell r="A23217" t="str">
            <v>2C</v>
          </cell>
          <cell r="B23217" t="str">
            <v>OPERE COMPIUTE PER PICCOLE MANUTENZIONI</v>
          </cell>
          <cell r="C23217"/>
          <cell r="D23217"/>
        </row>
        <row r="23218">
          <cell r="A23218" t="str">
            <v>2C.13</v>
          </cell>
          <cell r="B23218" t="str">
            <v>OPERE DI IMPERMEABILIZZAZIONE - PICCOLA MANUTENZIONE</v>
          </cell>
          <cell r="C23218"/>
          <cell r="D23218"/>
        </row>
        <row r="23219">
          <cell r="A23219" t="str">
            <v>2C.13.710</v>
          </cell>
          <cell r="B23219" t="str">
            <v>RIPARAZIONE PIANI PENDENZE</v>
          </cell>
          <cell r="C23219"/>
          <cell r="D23219"/>
        </row>
        <row r="23220">
          <cell r="A23220" t="str">
            <v>2C.13.710.0000</v>
          </cell>
          <cell r="B23220" t="str">
            <v>NOTE DI CONSULTAZIONE</v>
          </cell>
          <cell r="C23220"/>
          <cell r="D23220"/>
        </row>
        <row r="23221">
          <cell r="A23221" t="str">
            <v>2C.13.710.0010</v>
          </cell>
          <cell r="B23221" t="str">
            <v>Lisciatura del piano di pendenza, dopo la demolizione del manto per il rifacimento dello stesso, realizzata con malta cementizia, spessore minimo cm. 2</v>
          </cell>
          <cell r="C23221" t="str">
            <v>m²</v>
          </cell>
          <cell r="D23221">
            <v>16.079999999999998</v>
          </cell>
        </row>
        <row r="23222">
          <cell r="A23222" t="str">
            <v>2C.13.710.0020</v>
          </cell>
          <cell r="B23222" t="str">
            <v>Demolizione del solo collo di raccordo in malta cementizia con abbassamento, carico e trasporto delle macerie agli impianti di stoccaggio, di recupero o a discarica. Esclusi gli oneri di smaltimento.</v>
          </cell>
          <cell r="C23222" t="str">
            <v>m</v>
          </cell>
          <cell r="D23222">
            <v>2.29</v>
          </cell>
        </row>
        <row r="23223">
          <cell r="A23223" t="str">
            <v>2C.13.710.0030</v>
          </cell>
          <cell r="B23223" t="str">
            <v>Formazione di guscia di raccordo in malta di cemento, per il solo rifacimento di guscie ove mancanti (nell'esecuzione delle pendenze la formazione della guscia è compresa e compensata)</v>
          </cell>
          <cell r="C23223" t="str">
            <v>m</v>
          </cell>
          <cell r="D23223">
            <v>9.0299999999999994</v>
          </cell>
        </row>
        <row r="23224">
          <cell r="A23224" t="str">
            <v>2C.13.720</v>
          </cell>
          <cell r="B23224" t="str">
            <v>RIPARAZIONE MANTI IMPERMEABILI</v>
          </cell>
          <cell r="C23224"/>
          <cell r="D23224"/>
        </row>
        <row r="23225">
          <cell r="A23225" t="str">
            <v>2C.13.720.0010</v>
          </cell>
          <cell r="B23225" t="str">
            <v>Ricerca ed eliminazione di infiltrazioni di acqua isolate, in manti di copertura di tipo impermeabile; compreso rimozione manto deteriorato, mano di primer e rappezzo con membrana impermeabile</v>
          </cell>
          <cell r="C23225" t="str">
            <v>cad</v>
          </cell>
          <cell r="D23225">
            <v>194.4</v>
          </cell>
        </row>
        <row r="23226">
          <cell r="A23226" t="str">
            <v>2C.13.720.0020</v>
          </cell>
          <cell r="B23226" t="str">
            <v>Riparazione di manti bituminosi fessurati, con pulizia del supporto, applicazione di primer bituminoso, stesa a spatola di cemento plastico bituminoso a due mani con interposta rete a maglia in fibra di vetro</v>
          </cell>
          <cell r="C23226" t="str">
            <v>m²</v>
          </cell>
          <cell r="D23226">
            <v>72.2</v>
          </cell>
        </row>
        <row r="23227">
          <cell r="A23227" t="str">
            <v>2C.18 - PAVIMENTI - PICCOLA MANUTENZIONE</v>
          </cell>
          <cell r="B23227"/>
          <cell r="C23227"/>
          <cell r="D23227"/>
        </row>
        <row r="23228">
          <cell r="A23228" t="str">
            <v>2C</v>
          </cell>
          <cell r="B23228" t="str">
            <v>OPERE COMPIUTE PER PICCOLE MANUTENZIONI</v>
          </cell>
          <cell r="C23228"/>
          <cell r="D23228"/>
        </row>
        <row r="23229">
          <cell r="A23229" t="str">
            <v>2C.18</v>
          </cell>
          <cell r="B23229" t="str">
            <v>PAVIMENTI - PICCOLA MANUTENZIONE</v>
          </cell>
          <cell r="C23229"/>
          <cell r="D23229"/>
        </row>
        <row r="23230">
          <cell r="A23230" t="str">
            <v>2C.18.000</v>
          </cell>
          <cell r="B23230" t="str">
            <v>NOTE DI CONSULTAZIONE</v>
          </cell>
          <cell r="C23230"/>
          <cell r="D23230"/>
        </row>
        <row r="23231">
          <cell r="A23231" t="str">
            <v>2C.18.700</v>
          </cell>
          <cell r="B23231" t="str">
            <v>RAPPEZZI PAVIMENTI</v>
          </cell>
          <cell r="C23231"/>
          <cell r="D23231"/>
        </row>
        <row r="23232">
          <cell r="A23232" t="str">
            <v>2C.18.700.0010</v>
          </cell>
          <cell r="B23232" t="str">
            <v>Esecuzione di rappezzo di pavimento in piastrelle di ceramica, marmette, lastre di marmo o qualsiasi materiale analogo, con qualsiasi tipo di posa. Compresa rimozione della pavimentazione ammalorata in modo da non rovinare il materiale adiacente al rappezzo, la preparazione e pulizia del piano di posa, la posa del nuovo materiale la cui fornitura è da compensare a parte, compreso il trasporto del materiale e la fornitura delle malte o di collanti idonei, la pulizia dell'ambiente interessato dai lavori, il trasporto a discarica dei materiali di risulta.</v>
          </cell>
          <cell r="C23232"/>
          <cell r="D23232"/>
        </row>
        <row r="23233">
          <cell r="A23233" t="str">
            <v>2C.18.700.0010.a</v>
          </cell>
          <cell r="B23233" t="str">
            <v>- pavimenti e rivestimenti in piastrelle di spessore fino a 12 mm</v>
          </cell>
          <cell r="C23233" t="str">
            <v>m²</v>
          </cell>
          <cell r="D23233">
            <v>145.35</v>
          </cell>
        </row>
        <row r="23234">
          <cell r="A23234" t="str">
            <v>2C.18.700.0010.b</v>
          </cell>
          <cell r="B23234" t="str">
            <v>- pavimenti e rivestimenti in piastrelle con spessore da 13 a 35 mm</v>
          </cell>
          <cell r="C23234" t="str">
            <v>m²</v>
          </cell>
          <cell r="D23234">
            <v>172.6</v>
          </cell>
        </row>
        <row r="23235">
          <cell r="A23235" t="str">
            <v>2C.19 - RIVESTIMENTI - PICCOLA MANUTENZIONE</v>
          </cell>
          <cell r="B23235"/>
          <cell r="C23235"/>
          <cell r="D23235"/>
        </row>
        <row r="23236">
          <cell r="A23236" t="str">
            <v>2C</v>
          </cell>
          <cell r="B23236" t="str">
            <v>OPERE COMPIUTE PER PICCOLE MANUTENZIONI</v>
          </cell>
          <cell r="C23236"/>
          <cell r="D23236"/>
        </row>
        <row r="23237">
          <cell r="A23237" t="str">
            <v>2C.19</v>
          </cell>
          <cell r="B23237" t="str">
            <v>RIVESTIMENTI - PICCOLA MANUTENZIONE</v>
          </cell>
          <cell r="C23237"/>
          <cell r="D23237"/>
        </row>
        <row r="23238">
          <cell r="A23238" t="str">
            <v>2C.19.000</v>
          </cell>
          <cell r="B23238" t="str">
            <v>NOTE DI CONSULTAZIONE</v>
          </cell>
          <cell r="C23238"/>
          <cell r="D23238"/>
        </row>
        <row r="23239">
          <cell r="A23239" t="str">
            <v>2C.19.700</v>
          </cell>
          <cell r="B23239" t="str">
            <v>RAPPEZZI RIVESTIMENTI</v>
          </cell>
          <cell r="C23239"/>
          <cell r="D23239"/>
        </row>
        <row r="23240">
          <cell r="A23240" t="str">
            <v>2C.19.700.0010</v>
          </cell>
          <cell r="B23240" t="str">
            <v>Esecuzione di rappezzo di rivestimento in piastrelle di ceramica, lastre di marmo o qualsiasi materiale analogo, con qualsiasi tipo di posa. Compresa rimozione del rivestimento ammalorato in modo da non rovinare il materiale adiacente al rappezzo, la preparazione e pulizia del piano di posa, la posa del nuovo materiale la cui fornitura è da compensare a parte, compreso il trasporto del materiale e la fornitura delle malte o di collanti idonei, la pulizia dell'ambiente interessato dai lavori, il trasporto a discarica dei materiali di risulta, l'utilizzo di eventuali piani di lavoro se necessari:</v>
          </cell>
          <cell r="C23240"/>
          <cell r="D23240"/>
        </row>
        <row r="23241">
          <cell r="A23241" t="str">
            <v>2C.19.700.0010.a</v>
          </cell>
          <cell r="B23241" t="str">
            <v>- rivestimenti in piastrelle di spessore fino a 12 mm</v>
          </cell>
          <cell r="C23241" t="str">
            <v>m²</v>
          </cell>
          <cell r="D23241">
            <v>133.09</v>
          </cell>
        </row>
        <row r="23242">
          <cell r="A23242" t="str">
            <v>2C.19.700.0010.b</v>
          </cell>
          <cell r="B23242" t="str">
            <v>- rivestimenti in piastrelle con spessore da 13 a 25 mm</v>
          </cell>
          <cell r="C23242" t="str">
            <v>m²</v>
          </cell>
          <cell r="D23242">
            <v>152.55000000000001</v>
          </cell>
        </row>
        <row r="23243">
          <cell r="A23243" t="str">
            <v>2C.20 - CONTROSOFFITTI - PICCOLA MANUTENZIONE</v>
          </cell>
          <cell r="B23243"/>
          <cell r="C23243"/>
          <cell r="D23243"/>
        </row>
        <row r="23244">
          <cell r="A23244" t="str">
            <v>2C</v>
          </cell>
          <cell r="B23244" t="str">
            <v>OPERE COMPIUTE PER PICCOLE MANUTENZIONI</v>
          </cell>
          <cell r="C23244"/>
          <cell r="D23244"/>
        </row>
        <row r="23245">
          <cell r="A23245" t="str">
            <v>2C.20</v>
          </cell>
          <cell r="B23245" t="str">
            <v>CONTROSOFFITTI - PICCOLA MANUTENZIONE</v>
          </cell>
          <cell r="C23245"/>
          <cell r="D23245"/>
        </row>
        <row r="23246">
          <cell r="A23246" t="str">
            <v>2C.20.000</v>
          </cell>
          <cell r="B23246" t="str">
            <v>NOTE DI CONSULTAZIONE</v>
          </cell>
          <cell r="C23246"/>
          <cell r="D23246"/>
        </row>
        <row r="23247">
          <cell r="A23247" t="str">
            <v>2C.20.690</v>
          </cell>
          <cell r="B23247" t="str">
            <v>SAGGI PER VERIFICHE</v>
          </cell>
          <cell r="C23247"/>
          <cell r="D23247"/>
        </row>
        <row r="23248">
          <cell r="A23248" t="str">
            <v>2C.20.690.0010</v>
          </cell>
          <cell r="B23248" t="str">
            <v>Esecuzione di saggio su controsoffitto di qualsiasi tipo (gesso, legno, arelle, nervometal, graticcio ecc) ed a qualsiasi piano, atto ad accertare la natura e consistenza dei materiali impiegati. Consiste nella realizzazione di un foro passante nell'elemento esaminato, di dimensioni medie cm 40x40, eseguito completamente a mano o con l'ausilio di piccole attrezzature, nei punti indicati dalla DL, avendo cura di non danneggiare le superfici adiacenti. Compreso l'utilizzo di piani di lavoro o trabatelli, il successivo ripristino allo stato iniziale sia del plafone che delle finiture superficiali, gli spostamenti sul territorio ed all'interno dell'area interessata, sia verticali che orizzontali, la pulizia e l'allontanamento di materiali eventualmente eccedenti.</v>
          </cell>
          <cell r="C23248" t="str">
            <v>cad</v>
          </cell>
          <cell r="D23248">
            <v>70.84</v>
          </cell>
        </row>
        <row r="23249">
          <cell r="A23249" t="str">
            <v>2C.20.700</v>
          </cell>
          <cell r="B23249" t="str">
            <v>RIPRISTINI CONTROSOFFITTI</v>
          </cell>
          <cell r="C23249"/>
          <cell r="D23249"/>
        </row>
        <row r="23250">
          <cell r="A23250" t="str">
            <v>2C.20.700.0010</v>
          </cell>
          <cell r="B23250" t="str">
            <v>Smontaggio e rimontaggio di pannelli o doghe di controsoffitti. Compreso l'impiego di trabattelli, tutte le assistenze murarie, la pulizia finale con allontanamento dei materiali di risulta.</v>
          </cell>
          <cell r="C23250" t="str">
            <v>m²</v>
          </cell>
          <cell r="D23250">
            <v>4.74</v>
          </cell>
        </row>
        <row r="23251">
          <cell r="A23251" t="str">
            <v>2C.20.700.0020</v>
          </cell>
          <cell r="B23251" t="str">
            <v>Sostituzione parziale di elementi di controsoffitti in gesso, con rimozione dei pannelli deteriorati, accatastamento, fornitura e posa di nuovi pannelli identici a quelli esistenti. Compreso l'impiego di trabattelli, tutte le assistenze murarie, la pulizia finale con allontanamento dei materiali di risulta.</v>
          </cell>
          <cell r="C23251"/>
          <cell r="D23251"/>
        </row>
        <row r="23252">
          <cell r="A23252" t="str">
            <v>2C.20.700.0020.a</v>
          </cell>
          <cell r="B23252" t="str">
            <v>- con pannelli lisci</v>
          </cell>
          <cell r="C23252" t="str">
            <v>m²</v>
          </cell>
          <cell r="D23252">
            <v>23.03</v>
          </cell>
        </row>
        <row r="23253">
          <cell r="A23253" t="str">
            <v>2C.20.700.0020.b</v>
          </cell>
          <cell r="B23253" t="str">
            <v>- con pannelli a superficie decorata</v>
          </cell>
          <cell r="C23253" t="str">
            <v>m²</v>
          </cell>
          <cell r="D23253">
            <v>30.53</v>
          </cell>
        </row>
        <row r="23254">
          <cell r="A23254" t="str">
            <v>2C.20.700.0020.c</v>
          </cell>
          <cell r="B23254" t="str">
            <v>- con pannelli a superficie microforata</v>
          </cell>
          <cell r="C23254" t="str">
            <v>m²</v>
          </cell>
          <cell r="D23254">
            <v>24.72</v>
          </cell>
        </row>
        <row r="23255">
          <cell r="A23255" t="str">
            <v>2C.20.700.0030</v>
          </cell>
          <cell r="B23255" t="str">
            <v>Sostituzione parziale di elementi di controsoffitti in fibra minerale con rimozione dei pannelli deteriorati, accatastamento, fornitura e posa di nuovi pannelli identici a quelli esistenti. Compreso l'impiego di trabattelli, tutte le assistenze murarie, la pulizia finale con allontanamento dei materiali di risulta.</v>
          </cell>
          <cell r="C23255"/>
          <cell r="D23255"/>
        </row>
        <row r="23256">
          <cell r="A23256" t="str">
            <v>2C.20.700.0030.a</v>
          </cell>
          <cell r="B23256" t="str">
            <v>- pannelli a bordi diritti</v>
          </cell>
          <cell r="C23256" t="str">
            <v>m²</v>
          </cell>
          <cell r="D23256">
            <v>21.93</v>
          </cell>
        </row>
        <row r="23257">
          <cell r="A23257" t="str">
            <v>2C.20.700.0030.b</v>
          </cell>
          <cell r="B23257" t="str">
            <v>- pannelli a bordi smussati</v>
          </cell>
          <cell r="C23257" t="str">
            <v>m²</v>
          </cell>
          <cell r="D23257">
            <v>26.2</v>
          </cell>
        </row>
        <row r="23258">
          <cell r="A23258" t="str">
            <v>2C.20.700.0040</v>
          </cell>
          <cell r="B23258" t="str">
            <v>Sostituzione parziale di elementi di controsoffitti in lana di legno con rimozione dei pannelli deteriorati, accatastamento, fornitura e posa di nuovi pannelli identici a quelli esistenti. Compreso l'impiego di trabattelli, tutte le assistenze murarie, la pulizia finale con allontanamento dei materiali di risulta.</v>
          </cell>
          <cell r="C23258"/>
          <cell r="D23258"/>
        </row>
        <row r="23259">
          <cell r="A23259" t="str">
            <v>2C.20.700.0040.a</v>
          </cell>
          <cell r="B23259" t="str">
            <v>- pannelli a bordi diritti, spessore 25 mm</v>
          </cell>
          <cell r="C23259" t="str">
            <v>m²</v>
          </cell>
          <cell r="D23259">
            <v>24.4</v>
          </cell>
        </row>
        <row r="23260">
          <cell r="A23260" t="str">
            <v>2C.20.700.0040.b</v>
          </cell>
          <cell r="B23260" t="str">
            <v>- pannelli a bordi diritti, spessore 35 mm</v>
          </cell>
          <cell r="C23260" t="str">
            <v>m²</v>
          </cell>
          <cell r="D23260">
            <v>27.68</v>
          </cell>
        </row>
        <row r="23261">
          <cell r="A23261" t="str">
            <v>2C.20.700.0040.c</v>
          </cell>
          <cell r="B23261" t="str">
            <v>- pannelli a bordi smussati, spessore 25 mm</v>
          </cell>
          <cell r="C23261" t="str">
            <v>m²</v>
          </cell>
          <cell r="D23261">
            <v>27.06</v>
          </cell>
        </row>
        <row r="23262">
          <cell r="A23262" t="str">
            <v>2C.20.700.0040.d</v>
          </cell>
          <cell r="B23262" t="str">
            <v>- pannelli a bordi smussati, spessore 35 mm</v>
          </cell>
          <cell r="C23262" t="str">
            <v>m²</v>
          </cell>
          <cell r="D23262">
            <v>30.34</v>
          </cell>
        </row>
        <row r="23263">
          <cell r="A23263" t="str">
            <v>2C.20.700.0050</v>
          </cell>
          <cell r="B23263" t="str">
            <v>Sostituzione parziale di elementi di controsoffitti in doghe di alluminio, con rimozione delle doghe deteriorate, accatastamento, fornitura e posa di nuove doghe identiche a quelle esistenti. Compreso l'impiego di trabattelli, tutte le assistenze murarie, la pulizia finale con allontanamento dei materiali di risulta.</v>
          </cell>
          <cell r="C23263"/>
          <cell r="D23263"/>
        </row>
        <row r="23264">
          <cell r="A23264" t="str">
            <v>2C.20.700.0050.a</v>
          </cell>
          <cell r="B23264" t="str">
            <v>- doghe passo 100 a scuretto aperto, lisce</v>
          </cell>
          <cell r="C23264" t="str">
            <v>m²</v>
          </cell>
          <cell r="D23264">
            <v>29.84</v>
          </cell>
        </row>
        <row r="23265">
          <cell r="A23265" t="str">
            <v>2C.20.700.0050.b</v>
          </cell>
          <cell r="B23265" t="str">
            <v>- doghe passo 100 a scuretto chiuso, lisce</v>
          </cell>
          <cell r="C23265" t="str">
            <v>m²</v>
          </cell>
          <cell r="D23265">
            <v>32.049999999999997</v>
          </cell>
        </row>
        <row r="23266">
          <cell r="A23266" t="str">
            <v>2C.20.700.0050.c</v>
          </cell>
          <cell r="B23266" t="str">
            <v>- doghe passo 100 a scuretto aperto, nervate</v>
          </cell>
          <cell r="C23266" t="str">
            <v>m²</v>
          </cell>
          <cell r="D23266">
            <v>35.520000000000003</v>
          </cell>
        </row>
        <row r="23267">
          <cell r="A23267" t="str">
            <v>2C.20.700.0050.d</v>
          </cell>
          <cell r="B23267" t="str">
            <v>- doghe passo 100 a scuretto chiuso, nervate</v>
          </cell>
          <cell r="C23267" t="str">
            <v>m²</v>
          </cell>
          <cell r="D23267">
            <v>40.79</v>
          </cell>
        </row>
        <row r="23268">
          <cell r="A23268" t="str">
            <v>2C.20.700.0060</v>
          </cell>
          <cell r="B23268" t="str">
            <v>Rimozione parziale di profili, traversini, compresi accessori di fissaggio, di controsoffitti. Compreso l'impiego di trabattelli, tutte le assistenze murarie, la pulizia finale con allontanamento dei materiali di risulta.</v>
          </cell>
          <cell r="C23268" t="str">
            <v>m²</v>
          </cell>
          <cell r="D23268">
            <v>3.74</v>
          </cell>
        </row>
        <row r="23269">
          <cell r="A23269" t="str">
            <v>2C.20.700.0070</v>
          </cell>
          <cell r="B23269" t="str">
            <v>Ripristino orditura parziale di sostegno di controsoffitti con profili portanti e secondari e relativi accessori di fissaggio. Compreso l'impiego di trabattelli, tutte le assistenze murarie, la pulizia finale con allontanamento dei materiali di risulta.</v>
          </cell>
          <cell r="C23269" t="str">
            <v>m²</v>
          </cell>
          <cell r="D23269">
            <v>5.05</v>
          </cell>
        </row>
        <row r="23270">
          <cell r="A23270" t="str">
            <v>2C.21 - OPERE DA FALEGNAME - PICCOLA MANUTENZIONE</v>
          </cell>
          <cell r="B23270"/>
          <cell r="C23270"/>
          <cell r="D23270"/>
        </row>
        <row r="23271">
          <cell r="A23271" t="str">
            <v>2C</v>
          </cell>
          <cell r="B23271" t="str">
            <v>OPERE COMPIUTE PER PICCOLE MANUTENZIONI</v>
          </cell>
          <cell r="C23271"/>
          <cell r="D23271"/>
        </row>
        <row r="23272">
          <cell r="A23272" t="str">
            <v>2C.21</v>
          </cell>
          <cell r="B23272" t="str">
            <v>OPERE DA FALEGNAME - PICCOLA MANUTENZIONE</v>
          </cell>
          <cell r="C23272"/>
          <cell r="D23272"/>
        </row>
        <row r="23273">
          <cell r="A23273" t="str">
            <v>2C.21.700</v>
          </cell>
          <cell r="B23273" t="str">
            <v>REVISIONE E RIPARAZIONE OPERE IN LEGNO</v>
          </cell>
          <cell r="C23273"/>
          <cell r="D23273"/>
        </row>
        <row r="23274">
          <cell r="A23274" t="str">
            <v>2C.21.700.0010</v>
          </cell>
          <cell r="B23274" t="str">
            <v>Revisione di infissi in legno, con regolazione della chiusura, ritocco delle battute, controllo e fissaggio della ferramenta, lubrificazione cerniere:</v>
          </cell>
          <cell r="C23274"/>
          <cell r="D23274"/>
        </row>
        <row r="23275">
          <cell r="A23275" t="str">
            <v>2C.21.700.0010.a</v>
          </cell>
          <cell r="B23275" t="str">
            <v>- porte in legno di qualsiasi tipo e dimensione</v>
          </cell>
          <cell r="C23275" t="str">
            <v>m²</v>
          </cell>
          <cell r="D23275">
            <v>10.01</v>
          </cell>
        </row>
        <row r="23276">
          <cell r="A23276" t="str">
            <v>2C.21.700.0010.b</v>
          </cell>
          <cell r="B23276" t="str">
            <v>- portoni di accesso al fabbricato</v>
          </cell>
          <cell r="C23276" t="str">
            <v>m²</v>
          </cell>
          <cell r="D23276">
            <v>12.99</v>
          </cell>
        </row>
        <row r="23277">
          <cell r="A23277" t="str">
            <v>2C.21.700.0010.c</v>
          </cell>
          <cell r="B23277" t="str">
            <v>- finestre, cassonetti, impennate</v>
          </cell>
          <cell r="C23277" t="str">
            <v>m²</v>
          </cell>
          <cell r="D23277">
            <v>9.19</v>
          </cell>
        </row>
        <row r="23278">
          <cell r="A23278" t="str">
            <v>2C.21.700.0010.d</v>
          </cell>
          <cell r="B23278" t="str">
            <v>- persiane a battente o a scorrere</v>
          </cell>
          <cell r="C23278" t="str">
            <v>m²</v>
          </cell>
          <cell r="D23278">
            <v>10.99</v>
          </cell>
        </row>
        <row r="23279">
          <cell r="A23279" t="str">
            <v>2C.21.700.0020</v>
          </cell>
          <cell r="B23279" t="str">
            <v>Revisione e riparazione di infissi in legno, compresa tassellatura e filettatura a montanti e traversi, regolazione della chiusura, aggiustaggio delle battute, controllo e fissaggio della ferramenta, lubrificazione cerniere:</v>
          </cell>
          <cell r="C23279"/>
          <cell r="D23279"/>
        </row>
        <row r="23280">
          <cell r="A23280" t="str">
            <v>2C.21.700.0020.a</v>
          </cell>
          <cell r="B23280" t="str">
            <v>- porte in legno di qualsiasi tipo e dimensione</v>
          </cell>
          <cell r="C23280" t="str">
            <v>m²</v>
          </cell>
          <cell r="D23280">
            <v>20.59</v>
          </cell>
        </row>
        <row r="23281">
          <cell r="A23281" t="str">
            <v>2C.21.700.0020.b</v>
          </cell>
          <cell r="B23281" t="str">
            <v>- portoni di accesso al fabbricato</v>
          </cell>
          <cell r="C23281" t="str">
            <v>m²</v>
          </cell>
          <cell r="D23281">
            <v>34.54</v>
          </cell>
        </row>
        <row r="23282">
          <cell r="A23282" t="str">
            <v>2C.21.700.0020.c</v>
          </cell>
          <cell r="B23282" t="str">
            <v>- finestre, cassonetti, impennate</v>
          </cell>
          <cell r="C23282" t="str">
            <v>m²</v>
          </cell>
          <cell r="D23282">
            <v>25.28</v>
          </cell>
        </row>
        <row r="23283">
          <cell r="A23283" t="str">
            <v>2C.21.700.0020.d</v>
          </cell>
          <cell r="B23283" t="str">
            <v>- persiane a battente o a scorrere</v>
          </cell>
          <cell r="C23283" t="str">
            <v>m²</v>
          </cell>
          <cell r="D23283">
            <v>28.94</v>
          </cell>
        </row>
        <row r="23284">
          <cell r="A23284" t="str">
            <v>2C.21.700.0030</v>
          </cell>
          <cell r="B23284" t="str">
            <v>Piccole riparazioni di infissi in legno, compresa tassellatura e filettatura a montanti e traversi, raddrizzatura dei montanti aggiustati, sostituzione di qualche parte in legno secondaria, incollaggio di parti staccate, sostituzione di parte della ferramenta e verifica della restante, regolazione della chiusura, aggiustaggio delle battute, lubrificazione cerniere:</v>
          </cell>
          <cell r="C23284"/>
          <cell r="D23284"/>
        </row>
        <row r="23285">
          <cell r="A23285" t="str">
            <v>2C.21.700.0030.a</v>
          </cell>
          <cell r="B23285" t="str">
            <v>- porte in legno di qualsiasi tipo e dimensione</v>
          </cell>
          <cell r="C23285" t="str">
            <v>m²</v>
          </cell>
          <cell r="D23285">
            <v>42.26</v>
          </cell>
        </row>
        <row r="23286">
          <cell r="A23286" t="str">
            <v>2C.21.700.0030.b</v>
          </cell>
          <cell r="B23286" t="str">
            <v>- portoni di accesso al fabbricato</v>
          </cell>
          <cell r="C23286" t="str">
            <v>m²</v>
          </cell>
          <cell r="D23286">
            <v>63.61</v>
          </cell>
        </row>
        <row r="23287">
          <cell r="A23287" t="str">
            <v>2C.21.700.0030.c</v>
          </cell>
          <cell r="B23287" t="str">
            <v>- finestre, cassonetti, impennate</v>
          </cell>
          <cell r="C23287" t="str">
            <v>m²</v>
          </cell>
          <cell r="D23287">
            <v>46.15</v>
          </cell>
        </row>
        <row r="23288">
          <cell r="A23288" t="str">
            <v>2C.21.700.0030.d</v>
          </cell>
          <cell r="B23288" t="str">
            <v>- persiane a battente o a scorrere</v>
          </cell>
          <cell r="C23288" t="str">
            <v>m²</v>
          </cell>
          <cell r="D23288">
            <v>52.94</v>
          </cell>
        </row>
        <row r="23289">
          <cell r="A23289" t="str">
            <v>2C.21.700.0040</v>
          </cell>
          <cell r="B23289" t="str">
            <v>Medie riparazioni di infissi in legno, compresa sostituzione di montanti e traversi, tassellatura e filettatura dei montanti e traversi rimanenti, sostituzione di pannelli, incollaggio di parti staccate, riapplicazione di parte della ferramenta con rappezzi ai montanti e verifica della restante, riposizionamento del serramento con regolazione della chiusura, aggiustaggio delle battute, lubrificazione cerniere:</v>
          </cell>
          <cell r="C23289"/>
          <cell r="D23289"/>
        </row>
        <row r="23290">
          <cell r="A23290" t="str">
            <v>2C.21.700.0040.a</v>
          </cell>
          <cell r="B23290" t="str">
            <v>- porte in legno di qualsiasi tipo e dimensione</v>
          </cell>
          <cell r="C23290" t="str">
            <v>m²</v>
          </cell>
          <cell r="D23290">
            <v>80.11</v>
          </cell>
        </row>
        <row r="23291">
          <cell r="A23291" t="str">
            <v>2C.21.700.0040.b</v>
          </cell>
          <cell r="B23291" t="str">
            <v>- portoni di accesso al fabbricato</v>
          </cell>
          <cell r="C23291" t="str">
            <v>m²</v>
          </cell>
          <cell r="D23291">
            <v>126.86</v>
          </cell>
        </row>
        <row r="23292">
          <cell r="A23292" t="str">
            <v>2C.21.700.0040.c</v>
          </cell>
          <cell r="B23292" t="str">
            <v>- finestre, cassonetti, impennate</v>
          </cell>
          <cell r="C23292" t="str">
            <v>m²</v>
          </cell>
          <cell r="D23292">
            <v>92.17</v>
          </cell>
        </row>
        <row r="23293">
          <cell r="A23293" t="str">
            <v>2C.21.700.0040.d</v>
          </cell>
          <cell r="B23293" t="str">
            <v>- persiane a battente o a scorrere</v>
          </cell>
          <cell r="C23293" t="str">
            <v>m²</v>
          </cell>
          <cell r="D23293">
            <v>102.71</v>
          </cell>
        </row>
        <row r="23294">
          <cell r="A23294" t="str">
            <v>2C.21.700.0050</v>
          </cell>
          <cell r="B23294" t="str">
            <v>Grandi riparazioni di infissi in legno, compresa la sostituzione di mezzo serramento, la media riparazione dell'altra metà, sostituzione ferramenta, riposizionamento del serramento con regolazione della chiusura, aggiustaggio delle battute, lubrificazione cerniere:</v>
          </cell>
          <cell r="C23294"/>
          <cell r="D23294"/>
        </row>
        <row r="23295">
          <cell r="A23295" t="str">
            <v>2C.21.700.0050.a</v>
          </cell>
          <cell r="B23295" t="str">
            <v>- porte in legno di qualsiasi tipo e dimensione</v>
          </cell>
          <cell r="C23295" t="str">
            <v>m²</v>
          </cell>
          <cell r="D23295">
            <v>171.45</v>
          </cell>
        </row>
        <row r="23296">
          <cell r="A23296" t="str">
            <v>2C.21.700.0050.b</v>
          </cell>
          <cell r="B23296" t="str">
            <v>- portoni di accesso al fabbricato</v>
          </cell>
          <cell r="C23296" t="str">
            <v>m²</v>
          </cell>
          <cell r="D23296">
            <v>253.56</v>
          </cell>
        </row>
        <row r="23297">
          <cell r="A23297" t="str">
            <v>2C.21.700.0050.c</v>
          </cell>
          <cell r="B23297" t="str">
            <v>- finestre, cassonetti, impennate</v>
          </cell>
          <cell r="C23297" t="str">
            <v>m²</v>
          </cell>
          <cell r="D23297">
            <v>194.65</v>
          </cell>
        </row>
        <row r="23298">
          <cell r="A23298" t="str">
            <v>2C.21.700.0050.d</v>
          </cell>
          <cell r="B23298" t="str">
            <v>- persiane a battente o a scorrere</v>
          </cell>
          <cell r="C23298" t="str">
            <v>m²</v>
          </cell>
          <cell r="D23298">
            <v>226.38</v>
          </cell>
        </row>
        <row r="23299">
          <cell r="A23299" t="str">
            <v>2C.21.700.0100</v>
          </cell>
          <cell r="B23299" t="str">
            <v>Revisione e riparazione di persiane avvolgibili ad elementi agganciati, in legno o PVC, con sostituzione della cinghia o degli attacchi, lubrificazione dei meccanismi di manovra:</v>
          </cell>
          <cell r="C23299" t="str">
            <v>m²</v>
          </cell>
          <cell r="D23299">
            <v>11.29</v>
          </cell>
        </row>
        <row r="23300">
          <cell r="A23300" t="str">
            <v>2C.21.700.0110</v>
          </cell>
          <cell r="B23300" t="str">
            <v>Piccole riparazioni di persiane avvolgibili ad elementi agganciati, in legno o PVC, con sostituzione di ganci o stecche, lubrificazione dei meccanismi di manovra:</v>
          </cell>
          <cell r="C23300" t="str">
            <v>m²</v>
          </cell>
          <cell r="D23300">
            <v>17.7</v>
          </cell>
        </row>
        <row r="23301">
          <cell r="A23301" t="str">
            <v>2C.21.700.0150</v>
          </cell>
          <cell r="B23301" t="str">
            <v>Sostituzione di serratura per porta completa di chiavi, del tipo:</v>
          </cell>
          <cell r="C23301"/>
          <cell r="D23301"/>
        </row>
        <row r="23302">
          <cell r="A23302" t="str">
            <v>2C.21.700.0150.a</v>
          </cell>
          <cell r="B23302" t="str">
            <v>- normale in ferro da infilare</v>
          </cell>
          <cell r="C23302" t="str">
            <v>cad</v>
          </cell>
          <cell r="D23302">
            <v>15.4</v>
          </cell>
        </row>
        <row r="23303">
          <cell r="A23303" t="str">
            <v>2C.21.700.0150.b</v>
          </cell>
          <cell r="B23303" t="str">
            <v>- di sicurezza tipo yale</v>
          </cell>
          <cell r="C23303" t="str">
            <v>cad</v>
          </cell>
          <cell r="D23303">
            <v>31.36</v>
          </cell>
        </row>
        <row r="23304">
          <cell r="A23304" t="str">
            <v>2C.21.700.0150.c</v>
          </cell>
          <cell r="B23304" t="str">
            <v>- a pomolo</v>
          </cell>
          <cell r="C23304" t="str">
            <v>cad</v>
          </cell>
          <cell r="D23304">
            <v>38.72</v>
          </cell>
        </row>
        <row r="23305">
          <cell r="A23305" t="str">
            <v>2C.21.700.0150.d</v>
          </cell>
          <cell r="B23305" t="str">
            <v>- con libero ed occupato</v>
          </cell>
          <cell r="C23305" t="str">
            <v>cad</v>
          </cell>
          <cell r="D23305">
            <v>24.1</v>
          </cell>
        </row>
        <row r="23306">
          <cell r="A23306" t="str">
            <v>2C.21.700.0160</v>
          </cell>
          <cell r="B23306" t="str">
            <v>Sostituzione di coppia di maniglie, nei materiali:</v>
          </cell>
          <cell r="C23306"/>
          <cell r="D23306"/>
        </row>
        <row r="23307">
          <cell r="A23307" t="str">
            <v>2C.21.700.0160.a</v>
          </cell>
          <cell r="B23307" t="str">
            <v>- alluminio anodizzato</v>
          </cell>
          <cell r="C23307" t="str">
            <v>cad</v>
          </cell>
          <cell r="D23307">
            <v>29.08</v>
          </cell>
        </row>
        <row r="23308">
          <cell r="A23308" t="str">
            <v>2C.21.700.0160.b</v>
          </cell>
          <cell r="B23308" t="str">
            <v>- ottone</v>
          </cell>
          <cell r="C23308" t="str">
            <v>cad</v>
          </cell>
          <cell r="D23308">
            <v>34</v>
          </cell>
        </row>
        <row r="23309">
          <cell r="A23309" t="str">
            <v>2C.21.700.0200</v>
          </cell>
          <cell r="B23309" t="str">
            <v>Posa in opera di lavagne a muro, compresa la movimentazione della lavagna, l'esecuzione dei fori e la posa dei tasselli:</v>
          </cell>
          <cell r="C23309"/>
          <cell r="D23309"/>
        </row>
        <row r="23310">
          <cell r="A23310" t="str">
            <v>2C.21.700.0200.a</v>
          </cell>
          <cell r="B23310" t="str">
            <v>- per la prima lavagna</v>
          </cell>
          <cell r="C23310" t="str">
            <v>cad</v>
          </cell>
          <cell r="D23310">
            <v>50.38</v>
          </cell>
        </row>
        <row r="23311">
          <cell r="A23311" t="str">
            <v>2C.21.700.0200.b</v>
          </cell>
          <cell r="B23311" t="str">
            <v>- per ogni lavagna oltre la prima nell'edificio</v>
          </cell>
          <cell r="C23311" t="str">
            <v>cad</v>
          </cell>
          <cell r="D23311">
            <v>36.700000000000003</v>
          </cell>
        </row>
        <row r="23312">
          <cell r="A23312" t="str">
            <v>2C.21.700.0210</v>
          </cell>
          <cell r="B23312" t="str">
            <v>Posa in opera di appendiabiti a muro, liste in legno per affissione disegni e simili, compresa la movimentazione, l'esecuzione dei fori e la posa dei tasselli:</v>
          </cell>
          <cell r="C23312"/>
          <cell r="D23312"/>
        </row>
        <row r="23313">
          <cell r="A23313" t="str">
            <v>2C.21.700.0210.a</v>
          </cell>
          <cell r="B23313" t="str">
            <v>- per il primi 10 metri (minimo da computare 8 m)</v>
          </cell>
          <cell r="C23313" t="str">
            <v>m</v>
          </cell>
          <cell r="D23313">
            <v>8.6199999999999992</v>
          </cell>
        </row>
        <row r="23314">
          <cell r="A23314" t="str">
            <v>2C.21.700.0210.b</v>
          </cell>
          <cell r="B23314" t="str">
            <v>- per ogni metro oltre i primi 10 nello stesso edificio</v>
          </cell>
          <cell r="C23314" t="str">
            <v>m</v>
          </cell>
          <cell r="D23314">
            <v>6.77</v>
          </cell>
        </row>
        <row r="23315">
          <cell r="A23315" t="str">
            <v>2C.22 - OPERE DA FABBRO - PICCOLA MANUTENZIONE</v>
          </cell>
          <cell r="B23315"/>
          <cell r="C23315"/>
          <cell r="D23315"/>
        </row>
        <row r="23316">
          <cell r="A23316" t="str">
            <v>2C</v>
          </cell>
          <cell r="B23316" t="str">
            <v>OPERE COMPIUTE PER PICCOLE MANUTENZIONI</v>
          </cell>
          <cell r="C23316"/>
          <cell r="D23316"/>
        </row>
        <row r="23317">
          <cell r="A23317" t="str">
            <v>2C.22</v>
          </cell>
          <cell r="B23317" t="str">
            <v>OPERE DA FABBRO - PICCOLA MANUTENZIONE</v>
          </cell>
          <cell r="C23317"/>
          <cell r="D23317"/>
        </row>
        <row r="23318">
          <cell r="A23318" t="str">
            <v>2C.22.700</v>
          </cell>
          <cell r="B23318" t="str">
            <v>REVISIONE E RIPARAZIONE OPERE IN FERRO</v>
          </cell>
          <cell r="C23318"/>
          <cell r="D23318"/>
        </row>
        <row r="23319">
          <cell r="A23319" t="str">
            <v>2C.22.700.0010</v>
          </cell>
          <cell r="B23319" t="str">
            <v>Revisione di infissi in metallo con regolazione della chiusura, revisione e fissaggio della ferramenta, lubrificazione delle cerniere:</v>
          </cell>
          <cell r="C23319"/>
          <cell r="D23319"/>
        </row>
        <row r="23320">
          <cell r="A23320" t="str">
            <v>2C.22.700.0010.a</v>
          </cell>
          <cell r="B23320" t="str">
            <v>- porte, serramenti e cancelli in ferro di qualsiasi tipo e dimensione</v>
          </cell>
          <cell r="C23320" t="str">
            <v>m²</v>
          </cell>
          <cell r="D23320">
            <v>15</v>
          </cell>
        </row>
        <row r="23321">
          <cell r="A23321" t="str">
            <v>2C.22.700.0010.b</v>
          </cell>
          <cell r="B23321" t="str">
            <v>- porte e finestre in lega leggera di alluminio</v>
          </cell>
          <cell r="C23321" t="str">
            <v>m²</v>
          </cell>
          <cell r="D23321">
            <v>14.48</v>
          </cell>
        </row>
        <row r="23322">
          <cell r="A23322" t="str">
            <v>2C.22.700.0010.c</v>
          </cell>
          <cell r="B23322" t="str">
            <v>- cancellate, parapetti balconi, parapetti scale, inferriate</v>
          </cell>
          <cell r="C23322" t="str">
            <v>m²</v>
          </cell>
          <cell r="D23322">
            <v>13.41</v>
          </cell>
        </row>
        <row r="23323">
          <cell r="A23323" t="str">
            <v>2C.22.700.0010.d</v>
          </cell>
          <cell r="B23323" t="str">
            <v>- serrande e griglie avvolgibili in lamiera, cancelli estensibili</v>
          </cell>
          <cell r="C23323" t="str">
            <v>m²</v>
          </cell>
          <cell r="D23323">
            <v>17.55</v>
          </cell>
        </row>
        <row r="23324">
          <cell r="A23324" t="str">
            <v>2C.22.700.0020</v>
          </cell>
          <cell r="B23324" t="str">
            <v>Piccole riparazioni di infissi in metallo, compresa raddrizzatura di bordi, regolazione della chiusura, aggiustaggio delle battute, revisione e fissaggio della ferramenta e di parti applicate, lubrificazione delle cerniere:</v>
          </cell>
          <cell r="C23324"/>
          <cell r="D23324"/>
        </row>
        <row r="23325">
          <cell r="A23325" t="str">
            <v>2C.22.700.0020.a</v>
          </cell>
          <cell r="B23325" t="str">
            <v>- porte, serramenti e cancelli in ferro di qualsiasi tipo e dimensione</v>
          </cell>
          <cell r="C23325" t="str">
            <v>m²</v>
          </cell>
          <cell r="D23325">
            <v>28.37</v>
          </cell>
        </row>
        <row r="23326">
          <cell r="A23326" t="str">
            <v>2C.22.700.0020.b</v>
          </cell>
          <cell r="B23326" t="str">
            <v>- porte e finestre in lega leggera di alluminio</v>
          </cell>
          <cell r="C23326" t="str">
            <v>m²</v>
          </cell>
          <cell r="D23326">
            <v>26.72</v>
          </cell>
        </row>
        <row r="23327">
          <cell r="A23327" t="str">
            <v>2C.22.700.0020.c</v>
          </cell>
          <cell r="B23327" t="str">
            <v>- cancellate, parapetti balconi, parapetti scale, inferriate</v>
          </cell>
          <cell r="C23327" t="str">
            <v>m²</v>
          </cell>
          <cell r="D23327">
            <v>19.399999999999999</v>
          </cell>
        </row>
        <row r="23328">
          <cell r="A23328" t="str">
            <v>2C.22.700.0020.d</v>
          </cell>
          <cell r="B23328" t="str">
            <v>- serrande e griglie avvolgibili in lamiera, cancelli estensibili</v>
          </cell>
          <cell r="C23328" t="str">
            <v>m²</v>
          </cell>
          <cell r="D23328">
            <v>31.85</v>
          </cell>
        </row>
        <row r="23329">
          <cell r="A23329" t="str">
            <v>2C.22.700.0030</v>
          </cell>
          <cell r="B23329" t="str">
            <v>Medie riparazioni di infissi in metallo, compresa raddrizzatura di bordi, battute, montanti, traversi, regolazione della chiusura, aggiustaggio delle battute, revisione e fissaggio della ferramenta e di parti applicate, lubrificazione delle cerniere, con parziale smontaggio e rimontaggio del serramento:</v>
          </cell>
          <cell r="C23329"/>
          <cell r="D23329"/>
        </row>
        <row r="23330">
          <cell r="A23330" t="str">
            <v>2C.22.700.0030.a</v>
          </cell>
          <cell r="B23330" t="str">
            <v>- porte, serramenti e cancelli in ferro di qualsiasi tipo e dimensione</v>
          </cell>
          <cell r="C23330" t="str">
            <v>m²</v>
          </cell>
          <cell r="D23330">
            <v>47.2</v>
          </cell>
        </row>
        <row r="23331">
          <cell r="A23331" t="str">
            <v>2C.22.700.0030.b</v>
          </cell>
          <cell r="B23331" t="str">
            <v>- porte e finestre in lega leggera di alluminio</v>
          </cell>
          <cell r="C23331" t="str">
            <v>m²</v>
          </cell>
          <cell r="D23331">
            <v>39.9</v>
          </cell>
        </row>
        <row r="23332">
          <cell r="A23332" t="str">
            <v>2C.22.700.0030.c</v>
          </cell>
          <cell r="B23332" t="str">
            <v>- cancellate, parapetti balconi, parapetti scale, inferriate</v>
          </cell>
          <cell r="C23332" t="str">
            <v>m²</v>
          </cell>
          <cell r="D23332">
            <v>31.6</v>
          </cell>
        </row>
        <row r="23333">
          <cell r="A23333" t="str">
            <v>2C.22.700.0030.d</v>
          </cell>
          <cell r="B23333" t="str">
            <v>- serrande e griglie avvolgibili in lamiera, cancelli estensibili</v>
          </cell>
          <cell r="C23333" t="str">
            <v>m²</v>
          </cell>
          <cell r="D23333">
            <v>50.34</v>
          </cell>
        </row>
        <row r="23334">
          <cell r="A23334" t="str">
            <v>2C.22.700.0040</v>
          </cell>
          <cell r="B23334" t="str">
            <v>Grandi riparazioni di infissi in metallo, compresa raddrizzatura di bordi, battute, montanti, traversi, regolazione della chiusura, aggiustaggio delle battute, revisione e fissaggio della ferramenta e di parti applicate con sostituzione delle parti difettose, lubrificazione delle cerniere, con totale smontaggio e rimontaggio del serramento:</v>
          </cell>
          <cell r="C23334"/>
          <cell r="D23334"/>
        </row>
        <row r="23335">
          <cell r="A23335" t="str">
            <v>2C.22.700.0040.a</v>
          </cell>
          <cell r="B23335" t="str">
            <v>- porte, serramenti e cancelli in ferro di qualsiasi tipo e dimensione</v>
          </cell>
          <cell r="C23335" t="str">
            <v>m²</v>
          </cell>
          <cell r="D23335">
            <v>96.99</v>
          </cell>
        </row>
        <row r="23336">
          <cell r="A23336" t="str">
            <v>2C.22.700.0040.b</v>
          </cell>
          <cell r="B23336" t="str">
            <v>- porte e finestre in lega leggera di alluminio</v>
          </cell>
          <cell r="C23336" t="str">
            <v>m²</v>
          </cell>
          <cell r="D23336">
            <v>93.26</v>
          </cell>
        </row>
        <row r="23337">
          <cell r="A23337" t="str">
            <v>2C.22.700.0040.c</v>
          </cell>
          <cell r="B23337" t="str">
            <v>- cancellate, parapetti balconi, parapetti scale, inferriate</v>
          </cell>
          <cell r="C23337" t="str">
            <v>m²</v>
          </cell>
          <cell r="D23337">
            <v>56.99</v>
          </cell>
        </row>
        <row r="23338">
          <cell r="A23338" t="str">
            <v>2C.22.700.0040.d</v>
          </cell>
          <cell r="B23338" t="str">
            <v>- serrande e griglie avvolgibili in lamiera, cancelli estensibili</v>
          </cell>
          <cell r="C23338" t="str">
            <v>m²</v>
          </cell>
          <cell r="D23338">
            <v>114.03</v>
          </cell>
        </row>
        <row r="23339">
          <cell r="A23339" t="str">
            <v>2C.22.700.0050</v>
          </cell>
          <cell r="B23339" t="str">
            <v>Piccole riparazioni in loco di grigliati e/o intercapedini, compresa raddrizzatura, saldatura, revisione e fissaggio della ferramenta e di parti applicate.</v>
          </cell>
          <cell r="C23339" t="str">
            <v>m²</v>
          </cell>
          <cell r="D23339">
            <v>9.9700000000000006</v>
          </cell>
        </row>
        <row r="23340">
          <cell r="A23340" t="str">
            <v>2C.22.700.0070</v>
          </cell>
          <cell r="B23340" t="str">
            <v>Revisione e riparazione di persiane avvolgibili ad elementi agganciati, in acciaio dolce o in elementi di alluminio, con sostituzione della cinghia o degli attacchi, lubrificazione dei meccanismi di manovra.</v>
          </cell>
          <cell r="C23340" t="str">
            <v>m²</v>
          </cell>
          <cell r="D23340">
            <v>14.61</v>
          </cell>
        </row>
        <row r="23341">
          <cell r="A23341" t="str">
            <v>2C.22.700.0080</v>
          </cell>
          <cell r="B23341" t="str">
            <v>Piccole riparazioni di persiane avvolgibili ad elementi agganciati, in acciaio dolce o in elementi di alluminio, con sostituzione di ganci o stecche, lubrificazione dei meccanismi di manovra.</v>
          </cell>
          <cell r="C23341" t="str">
            <v>m²</v>
          </cell>
          <cell r="D23341">
            <v>22.36</v>
          </cell>
        </row>
        <row r="23342">
          <cell r="A23342" t="str">
            <v>2C.22.700.0100</v>
          </cell>
          <cell r="B23342" t="str">
            <v>Revisione tende alla veneziana, con revisione e riparazione dei meccanismi di manovra e raddrizzatura lamelle, compreso montaggio e smontaggio ove necessario:</v>
          </cell>
          <cell r="C23342"/>
          <cell r="D23342"/>
        </row>
        <row r="23343">
          <cell r="A23343" t="str">
            <v>2C.22.700.0100.a</v>
          </cell>
          <cell r="B23343" t="str">
            <v>- senza sostituzione delle corde</v>
          </cell>
          <cell r="C23343" t="str">
            <v>m²</v>
          </cell>
          <cell r="D23343">
            <v>23.67</v>
          </cell>
        </row>
        <row r="23344">
          <cell r="A23344" t="str">
            <v>2C.22.700.0100.b</v>
          </cell>
          <cell r="B23344" t="str">
            <v>- con sostituzione delle corde e lavaggio</v>
          </cell>
          <cell r="C23344" t="str">
            <v>m²</v>
          </cell>
          <cell r="D23344">
            <v>29.24</v>
          </cell>
        </row>
        <row r="23345">
          <cell r="A23345" t="str">
            <v>2C.22.700.0110</v>
          </cell>
          <cell r="B23345" t="str">
            <v>Revisione tende plissè, compreso montaggio e smontaggio:</v>
          </cell>
          <cell r="C23345"/>
          <cell r="D23345"/>
        </row>
        <row r="23346">
          <cell r="A23346" t="str">
            <v>2C.22.700.0110.a</v>
          </cell>
          <cell r="B23346" t="str">
            <v>- con lavaggio del tessuto</v>
          </cell>
          <cell r="C23346" t="str">
            <v>m²</v>
          </cell>
          <cell r="D23346">
            <v>25.37</v>
          </cell>
        </row>
        <row r="23347">
          <cell r="A23347" t="str">
            <v>2C.22.700.0110.b</v>
          </cell>
          <cell r="B23347" t="str">
            <v>- con sostituzione del tessuto</v>
          </cell>
          <cell r="C23347" t="str">
            <v>m²</v>
          </cell>
          <cell r="D23347">
            <v>29.24</v>
          </cell>
        </row>
        <row r="23348">
          <cell r="A23348" t="str">
            <v>2C.22.700.0120</v>
          </cell>
          <cell r="B23348" t="str">
            <v>Revisione tende verticali scorrevoli, compreso montaggio e smontaggio:</v>
          </cell>
          <cell r="C23348"/>
          <cell r="D23348"/>
        </row>
        <row r="23349">
          <cell r="A23349" t="str">
            <v>2C.22.700.0120.a</v>
          </cell>
          <cell r="B23349" t="str">
            <v>- con lavaggio del tessuto</v>
          </cell>
          <cell r="C23349" t="str">
            <v>m²</v>
          </cell>
          <cell r="D23349">
            <v>23.71</v>
          </cell>
        </row>
        <row r="23350">
          <cell r="A23350" t="str">
            <v>2C.22.700.0120.b</v>
          </cell>
          <cell r="B23350" t="str">
            <v>- con sostituzione del tessuto normale</v>
          </cell>
          <cell r="C23350" t="str">
            <v>m²</v>
          </cell>
          <cell r="D23350">
            <v>27.29</v>
          </cell>
        </row>
        <row r="23351">
          <cell r="A23351" t="str">
            <v>2C.22.700.0120.c</v>
          </cell>
          <cell r="B23351" t="str">
            <v>- sostituzione con tessuto Trevira Ignifugo</v>
          </cell>
          <cell r="C23351" t="str">
            <v>m²</v>
          </cell>
          <cell r="D23351">
            <v>48.22</v>
          </cell>
        </row>
        <row r="23352">
          <cell r="A23352" t="str">
            <v>2C.22.700.0130</v>
          </cell>
          <cell r="B23352" t="str">
            <v>Revisione tende da sole di qualsiasi tipo, compreso montaggio e smontaggio:</v>
          </cell>
          <cell r="C23352"/>
          <cell r="D23352"/>
        </row>
        <row r="23353">
          <cell r="A23353" t="str">
            <v>2C.22.700.0130.a</v>
          </cell>
          <cell r="B23353" t="str">
            <v>- con lavaggio del tessuto</v>
          </cell>
          <cell r="C23353" t="str">
            <v>m²</v>
          </cell>
          <cell r="D23353">
            <v>29.11</v>
          </cell>
        </row>
        <row r="23354">
          <cell r="A23354" t="str">
            <v>2C.22.700.0130.b</v>
          </cell>
          <cell r="B23354" t="str">
            <v>- con sostituzione del tessuto</v>
          </cell>
          <cell r="C23354" t="str">
            <v>m²</v>
          </cell>
          <cell r="D23354">
            <v>46.86</v>
          </cell>
        </row>
        <row r="23355">
          <cell r="A23355" t="str">
            <v>2C.22.700.0140</v>
          </cell>
          <cell r="B23355" t="str">
            <v>Revisione zanzariere con sostituzione del telo, compreso montaggio e smontaggio:</v>
          </cell>
          <cell r="C23355" t="str">
            <v>m²</v>
          </cell>
          <cell r="D23355">
            <v>40.43</v>
          </cell>
        </row>
        <row r="23356">
          <cell r="A23356" t="str">
            <v>2C.22.700.0200</v>
          </cell>
          <cell r="B23356" t="str">
            <v>Sostituzione di serratura elettrica a scatola, con chiave a due giri tipo Yale, compresa fornitura e posa in opera, del tipo:</v>
          </cell>
          <cell r="C23356"/>
          <cell r="D23356"/>
        </row>
        <row r="23357">
          <cell r="A23357" t="str">
            <v>2C.22.700.0200.a</v>
          </cell>
          <cell r="B23357" t="str">
            <v>- per portoncini in legno</v>
          </cell>
          <cell r="C23357" t="str">
            <v>cad</v>
          </cell>
          <cell r="D23357">
            <v>152.97</v>
          </cell>
        </row>
        <row r="23358">
          <cell r="A23358" t="str">
            <v>2C.22.700.0200.b</v>
          </cell>
          <cell r="B23358" t="str">
            <v>- per cancelli in ferro esterni</v>
          </cell>
          <cell r="C23358" t="str">
            <v>cad</v>
          </cell>
          <cell r="D23358">
            <v>164.52</v>
          </cell>
        </row>
        <row r="23359">
          <cell r="A23359" t="str">
            <v>2C.22.700.0210</v>
          </cell>
          <cell r="B23359" t="str">
            <v>Sostituzione di serratura di sicurezza, con chiave a doppia mappa, compresa fornitura e posa in opera, del tipo:</v>
          </cell>
          <cell r="C23359"/>
          <cell r="D23359"/>
        </row>
        <row r="23360">
          <cell r="A23360" t="str">
            <v>2C.22.700.0210.a</v>
          </cell>
          <cell r="B23360" t="str">
            <v>- a quattro giri laterali</v>
          </cell>
          <cell r="C23360" t="str">
            <v>cad</v>
          </cell>
          <cell r="D23360">
            <v>145.02000000000001</v>
          </cell>
        </row>
        <row r="23361">
          <cell r="A23361" t="str">
            <v>2C.22.700.0210.b</v>
          </cell>
          <cell r="B23361" t="str">
            <v>- a quattro giri laterali con due aste</v>
          </cell>
          <cell r="C23361" t="str">
            <v>cad</v>
          </cell>
          <cell r="D23361">
            <v>174.45</v>
          </cell>
        </row>
        <row r="23362">
          <cell r="A23362" t="str">
            <v>2C.22.700.0210.c</v>
          </cell>
          <cell r="B23362" t="str">
            <v>- a quattro giri laterali con quattro aste</v>
          </cell>
          <cell r="C23362" t="str">
            <v>cad</v>
          </cell>
          <cell r="D23362">
            <v>210</v>
          </cell>
        </row>
        <row r="23363">
          <cell r="A23363" t="str">
            <v>2C.22.700.0210.d</v>
          </cell>
          <cell r="B23363" t="str">
            <v>- fornitura chiave a doppia mappa</v>
          </cell>
          <cell r="C23363" t="str">
            <v>cad</v>
          </cell>
          <cell r="D23363">
            <v>14.11</v>
          </cell>
        </row>
        <row r="23364">
          <cell r="A23364" t="str">
            <v>2C.23 - OPERE DA VETRAIO - PICCOLA MANUTENZIONE</v>
          </cell>
          <cell r="B23364"/>
          <cell r="C23364"/>
          <cell r="D23364"/>
        </row>
        <row r="23365">
          <cell r="A23365" t="str">
            <v>2C</v>
          </cell>
          <cell r="B23365" t="str">
            <v>OPERE COMPIUTE PER PICCOLE MANUTENZIONI</v>
          </cell>
          <cell r="C23365"/>
          <cell r="D23365"/>
        </row>
        <row r="23366">
          <cell r="A23366" t="str">
            <v>2C.23</v>
          </cell>
          <cell r="B23366" t="str">
            <v>OPERE DA VETRAIO - PICCOLA MANUTENZIONE</v>
          </cell>
          <cell r="C23366"/>
          <cell r="D23366"/>
        </row>
        <row r="23367">
          <cell r="A23367" t="str">
            <v>2C.23.700</v>
          </cell>
          <cell r="B23367" t="str">
            <v>OPERE DI MANUTENZIONE</v>
          </cell>
          <cell r="C23367"/>
          <cell r="D23367"/>
        </row>
        <row r="23368">
          <cell r="A23368" t="str">
            <v>2C.23.700.0010</v>
          </cell>
          <cell r="B23368" t="str">
            <v>Smontaggio di vetri, rotti o da sostituire, di qualsiasi tipo, da serramenti in legno o in ferro o da strutture di qualsiasi genere, con carico e trasporto ad impianti di recupero. Riferito a serramenti che vengono riutilizzati. Nei serramenti che vengono rimossi lo smontaggio dei vetri è compresa nel prezzo.</v>
          </cell>
          <cell r="C23368" t="str">
            <v>m²</v>
          </cell>
          <cell r="D23368">
            <v>14.69</v>
          </cell>
        </row>
        <row r="23369">
          <cell r="A23369" t="str">
            <v>2C.23.700.0030</v>
          </cell>
          <cell r="B23369" t="str">
            <v>Sostituzione di vetri, rotti o da sostituire, già smontati, su serramenti in legno o in ferro o da strutture di qualsiasi genere. Si applicano, per i vari tipi di vetri, le valutazioni da 1C.23.050 a 1C.23.370, maggiorate del 35 %, quando ogni singola misura di lastra è ripetuta solo da 1 a 3 volte.</v>
          </cell>
          <cell r="C23369" t="str">
            <v>%</v>
          </cell>
          <cell r="D23369">
            <v>35</v>
          </cell>
        </row>
        <row r="23370">
          <cell r="A23370" t="str">
            <v>2C.23.700.0040</v>
          </cell>
          <cell r="B23370" t="str">
            <v>Sostituzione di vetri, rotti o da sostituire, già smontati, su serramenti in legno o in ferro o da strutture di qualsiasi genere. Si applicano, per i vari tipi di vetri, le valutazioni da 1C.23.050 a 1C.23.370, quando ogni singola misura di lastra è ripetuta da 4 a più volte.</v>
          </cell>
          <cell r="C23370" t="str">
            <v>%</v>
          </cell>
          <cell r="D23370">
            <v>15</v>
          </cell>
        </row>
        <row r="23371">
          <cell r="A23371" t="str">
            <v>2C.23.700.0050</v>
          </cell>
          <cell r="B23371" t="str">
            <v>Sigillatura di vetri e cristalli, consistente nella manutenzione di vetrate esistenti (operazione già compresa nella posa in opera di vetri). Con fornitura di:</v>
          </cell>
          <cell r="C23371"/>
          <cell r="D23371"/>
        </row>
        <row r="23372">
          <cell r="A23372" t="str">
            <v>2C.23.700.0050.a</v>
          </cell>
          <cell r="B23372" t="str">
            <v>- stucco normale per vetri con olii vegetali</v>
          </cell>
          <cell r="C23372" t="str">
            <v>m²</v>
          </cell>
          <cell r="D23372">
            <v>2.52</v>
          </cell>
        </row>
        <row r="23373">
          <cell r="A23373" t="str">
            <v>2C.23.700.0050.b</v>
          </cell>
          <cell r="B23373" t="str">
            <v>- mastice sintetico al silicone</v>
          </cell>
          <cell r="C23373" t="str">
            <v>m²</v>
          </cell>
          <cell r="D23373">
            <v>2.81</v>
          </cell>
        </row>
        <row r="23374">
          <cell r="A23374" t="str">
            <v>2C.23.700.0100</v>
          </cell>
          <cell r="B23374" t="str">
            <v>Rimozione di pellicole di sicurezza o riflettenti da vetri interni , esterni</v>
          </cell>
          <cell r="C23374" t="str">
            <v>m²</v>
          </cell>
          <cell r="D23374">
            <v>9.3000000000000007</v>
          </cell>
        </row>
        <row r="23375">
          <cell r="A23375" t="str">
            <v>2C.24 - OPERE DA VERNICIATORE - PICCOLA MANUTENZIONE</v>
          </cell>
          <cell r="B23375"/>
          <cell r="C23375"/>
          <cell r="D23375"/>
        </row>
        <row r="23376">
          <cell r="A23376" t="str">
            <v>2C</v>
          </cell>
          <cell r="B23376" t="str">
            <v>OPERE COMPIUTE PER PICCOLE MANUTENZIONI</v>
          </cell>
          <cell r="C23376"/>
          <cell r="D23376"/>
        </row>
        <row r="23377">
          <cell r="A23377" t="str">
            <v>2C.24</v>
          </cell>
          <cell r="B23377" t="str">
            <v>OPERE DA VERNICIATORE - PICCOLA MANUTENZIONE</v>
          </cell>
          <cell r="C23377"/>
          <cell r="D23377"/>
        </row>
        <row r="23378">
          <cell r="A23378" t="str">
            <v>2C.24.710</v>
          </cell>
          <cell r="B23378" t="str">
            <v>PREPARAZIONE SUPERFICI MURARIE GIA' TRATTATE</v>
          </cell>
          <cell r="C23378"/>
          <cell r="D23378"/>
        </row>
        <row r="23379">
          <cell r="A23379" t="str">
            <v>2C.24.710.0010</v>
          </cell>
          <cell r="B23379" t="str">
            <v>Raschiatura, da supporti murari che vengono conservati, compresi piani di lavoro ed assistenze murarie:</v>
          </cell>
          <cell r="C23379"/>
          <cell r="D23379"/>
        </row>
        <row r="23380">
          <cell r="A23380" t="str">
            <v>2C.24.710.0010.a</v>
          </cell>
          <cell r="B23380" t="str">
            <v>- saltuaria di vecchie pitture con limitati distacchi, rimozione di chiodi, ganci, spolveratura.</v>
          </cell>
          <cell r="C23380" t="str">
            <v>m²</v>
          </cell>
          <cell r="D23380">
            <v>2.48</v>
          </cell>
        </row>
        <row r="23381">
          <cell r="A23381" t="str">
            <v>2C.24.710.0010.b</v>
          </cell>
          <cell r="B23381" t="str">
            <v>- generale di vecchie pitture degradate ed esfoliate, rimozione di chiodi, ganci.</v>
          </cell>
          <cell r="C23381" t="str">
            <v>m²</v>
          </cell>
          <cell r="D23381">
            <v>3.72</v>
          </cell>
        </row>
        <row r="23382">
          <cell r="A23382" t="str">
            <v>2C.24.710.0020</v>
          </cell>
          <cell r="B23382" t="str">
            <v>Rasatura con stucco emulsionato di superfici interne intonacate a civile o a gesso, con carteggiatura. Compresi piani di lavoro ed assistenze murarie:</v>
          </cell>
          <cell r="C23382"/>
          <cell r="D23382"/>
        </row>
        <row r="23383">
          <cell r="A23383" t="str">
            <v>2C.24.710.0020.a</v>
          </cell>
          <cell r="B23383" t="str">
            <v>- ad una mano</v>
          </cell>
          <cell r="C23383" t="str">
            <v>m²</v>
          </cell>
          <cell r="D23383">
            <v>9.4600000000000009</v>
          </cell>
        </row>
        <row r="23384">
          <cell r="A23384" t="str">
            <v>2C.24.710.0020.b</v>
          </cell>
          <cell r="B23384" t="str">
            <v>- a due mani</v>
          </cell>
          <cell r="C23384" t="str">
            <v>m²</v>
          </cell>
          <cell r="D23384">
            <v>15.85</v>
          </cell>
        </row>
        <row r="23385">
          <cell r="A23385" t="str">
            <v>2C.24.710.0100</v>
          </cell>
          <cell r="B23385" t="str">
            <v>Stacco di vecchie tappezzerie, di carta o viniliche. Compresi piani di lavoro ed assistenze murarie:</v>
          </cell>
          <cell r="C23385" t="str">
            <v>m²</v>
          </cell>
          <cell r="D23385">
            <v>5.17</v>
          </cell>
        </row>
        <row r="23386">
          <cell r="A23386" t="str">
            <v>2C.24.720</v>
          </cell>
          <cell r="B23386" t="str">
            <v>PREPARAZIONE SUPERFICI IN LEGNO GIA' TRATTATE</v>
          </cell>
          <cell r="C23386"/>
          <cell r="D23386"/>
        </row>
        <row r="23387">
          <cell r="A23387" t="str">
            <v>2C.24.720.0010</v>
          </cell>
          <cell r="B23387" t="str">
            <v>Lavaggio sgrassante di vecchie verniciature su superfici in legno per l'eliminazione di depositi untuosi. Compresi piani di lavoro ed assistenze murarie.</v>
          </cell>
          <cell r="C23387" t="str">
            <v>m²</v>
          </cell>
          <cell r="D23387">
            <v>3.48</v>
          </cell>
        </row>
        <row r="23388">
          <cell r="A23388" t="str">
            <v>2C.24.720.0020</v>
          </cell>
          <cell r="B23388" t="str">
            <v>Raschiatura di vecchie vernici in fase di distacco da superfici in legno. Compresi piani di lavoro ed assistenze murarie.</v>
          </cell>
          <cell r="C23388" t="str">
            <v>m²</v>
          </cell>
          <cell r="D23388">
            <v>5.16</v>
          </cell>
        </row>
        <row r="23389">
          <cell r="A23389" t="str">
            <v>2C.24.730</v>
          </cell>
          <cell r="B23389" t="str">
            <v>PREPARAZIONE SUPERFICI METALLICHE GIA' TRATTATE</v>
          </cell>
          <cell r="C23389"/>
          <cell r="D23389"/>
        </row>
        <row r="23390">
          <cell r="A23390" t="str">
            <v>2C.24.730.0010</v>
          </cell>
          <cell r="B23390" t="str">
            <v>Carteggiatura di superfici metalliche già verniciate per l'aggrappaggio di nuovi prodotti vernicianti. Compresi piani di lavoro ed assistenze murarie.</v>
          </cell>
          <cell r="C23390" t="str">
            <v>m²</v>
          </cell>
          <cell r="D23390">
            <v>5.63</v>
          </cell>
        </row>
        <row r="23391">
          <cell r="A23391" t="str">
            <v>2C.24.730.0020</v>
          </cell>
          <cell r="B23391" t="str">
            <v>Lavaggio sgrassante di superfici metalliche già verniciate, per l'eliminazione di tracce di unto. Compresi piani di lavoro ed assistenze murarie:</v>
          </cell>
          <cell r="C23391"/>
          <cell r="D23391"/>
        </row>
        <row r="23392">
          <cell r="A23392" t="str">
            <v>2C.24.730.0020.a</v>
          </cell>
          <cell r="B23392" t="str">
            <v>- con detergente</v>
          </cell>
          <cell r="C23392" t="str">
            <v>m²</v>
          </cell>
          <cell r="D23392">
            <v>4.29</v>
          </cell>
        </row>
        <row r="23393">
          <cell r="A23393" t="str">
            <v>2C.24.730.0020.b</v>
          </cell>
          <cell r="B23393" t="str">
            <v>- con solvente</v>
          </cell>
          <cell r="C23393" t="str">
            <v>m²</v>
          </cell>
          <cell r="D23393">
            <v>6.05</v>
          </cell>
        </row>
        <row r="23394">
          <cell r="A23394" t="str">
            <v>2C.24.730.0030</v>
          </cell>
          <cell r="B23394" t="str">
            <v>Raschiatura di vernici, smalti in fase di distacco, da superfici metalliche. Compresi piani di lavoro ed assistenze murarie.</v>
          </cell>
          <cell r="C23394" t="str">
            <v>m²</v>
          </cell>
          <cell r="D23394">
            <v>3.8</v>
          </cell>
        </row>
        <row r="23395">
          <cell r="A23395" t="str">
            <v>2C.24.750</v>
          </cell>
          <cell r="B23395" t="str">
            <v>RIMOZIONE GRAFFITI - SVERNICIATURE</v>
          </cell>
          <cell r="C23395"/>
          <cell r="D23395"/>
        </row>
        <row r="23396">
          <cell r="A23396" t="str">
            <v>2C.24.750.0010</v>
          </cell>
          <cell r="B23396" t="str">
            <v>Rimozione di graffiti da superfici di qualunque natura, con formulato a base di solventi e tensioattivi disgregante gli ossidi coloranti degli spray e pennarelli, applicato a più riprese a spruzzo o a pennello, con spugnatura finale ad acqua. Compresi piani di lavoro ed assistenze murarie.</v>
          </cell>
          <cell r="C23396"/>
          <cell r="D23396"/>
        </row>
        <row r="23397">
          <cell r="A23397" t="str">
            <v>2C.24.750.0010.a</v>
          </cell>
          <cell r="B23397" t="str">
            <v>- su superfici fortemente imbrattate</v>
          </cell>
          <cell r="C23397" t="str">
            <v>m²</v>
          </cell>
          <cell r="D23397">
            <v>31.2</v>
          </cell>
        </row>
        <row r="23398">
          <cell r="A23398" t="str">
            <v>2C.24.750.0010.b</v>
          </cell>
          <cell r="B23398" t="str">
            <v>- su superfici mediamente imbrattate</v>
          </cell>
          <cell r="C23398" t="str">
            <v>m²</v>
          </cell>
          <cell r="D23398">
            <v>19.559999999999999</v>
          </cell>
        </row>
        <row r="23399">
          <cell r="A23399" t="str">
            <v>2C.24.750.0020</v>
          </cell>
          <cell r="B23399" t="str">
            <v>Rimozione di graffiti da superfici già trattate con prodotto antiscritte, mediante solvente a base di sostanze organiche florurate, idoneo a mantenere nel tempo le proprietà della precedente protezione, applicato a spruzzo o a pennello, comprese protezioni limitrofe. Compresi piani di lavoro ed assistenze murarie.</v>
          </cell>
          <cell r="C23399" t="str">
            <v>m²</v>
          </cell>
          <cell r="D23399">
            <v>8.4499999999999993</v>
          </cell>
        </row>
        <row r="23400">
          <cell r="A23400" t="str">
            <v>2C.24.750.0050</v>
          </cell>
          <cell r="B23400" t="str">
            <v>Sverniciatura di qualsiasi tipo di superficie, con prodotto specifico, con accurata pulizia e lavaggio finale. Compresi piani di lavoro ed assistenze murarie.</v>
          </cell>
          <cell r="C23400" t="str">
            <v>m²</v>
          </cell>
          <cell r="D23400">
            <v>18.920000000000002</v>
          </cell>
        </row>
        <row r="23401">
          <cell r="A23401" t="str">
            <v>2C.24.770</v>
          </cell>
          <cell r="B23401" t="str">
            <v>PULIZIA - PROTEZIONE</v>
          </cell>
          <cell r="C23401"/>
          <cell r="D23401"/>
        </row>
        <row r="23402">
          <cell r="A23402" t="str">
            <v>2C.24.770.0010</v>
          </cell>
          <cell r="B23402" t="str">
            <v>Pulizia di pavimenti e rivestimenti, zoccolini, scale, serramenti, di apparecchi igienico sanitari, con spostamento degli arredi e rimozione di materiali giacenti nell'ambiente (carta, segatura, imballaggi, cassette, ecc), asportazione di macchie di pitture, vernici od altro, lavaggio con appositi detersivi sgrassanti, l'allontanamento dei materiali di rifiuto alle discariche autorizzate. Comprensivo dell'intervento prima e dopo l'esecuzione di pitturazioni in ambienti utilizzati.</v>
          </cell>
          <cell r="C23402"/>
          <cell r="D23402"/>
        </row>
        <row r="23403">
          <cell r="A23403" t="str">
            <v>2C.24.770.0010.a</v>
          </cell>
          <cell r="B23403" t="str">
            <v>- pulizia di pavimenti e superfici orizzontali in genere</v>
          </cell>
          <cell r="C23403" t="str">
            <v>m²</v>
          </cell>
          <cell r="D23403">
            <v>1.05</v>
          </cell>
        </row>
        <row r="23404">
          <cell r="A23404" t="str">
            <v>2C.24.770.0010.b</v>
          </cell>
          <cell r="B23404" t="str">
            <v>- pulizia di rivestimenti, serramenti, vetri ecc</v>
          </cell>
          <cell r="C23404" t="str">
            <v>m²</v>
          </cell>
          <cell r="D23404">
            <v>1.32</v>
          </cell>
        </row>
        <row r="23405">
          <cell r="A23405" t="str">
            <v>2C.24.770.0020</v>
          </cell>
          <cell r="B23405" t="str">
            <v>Protezione di pavimenti durante i lavori di tinteggiatura con teli di polietilene, compresi tagli, sfridi, fissaggi, assistenze murarie.</v>
          </cell>
          <cell r="C23405" t="str">
            <v>m²</v>
          </cell>
          <cell r="D23405">
            <v>1.51</v>
          </cell>
        </row>
        <row r="23406">
          <cell r="A23406" t="str">
            <v>2E.00 - IMPIANTI ELETTRICI : REPERIBILITÀ, PRESIDI E INTERVENTI DI MANUTENZIONE</v>
          </cell>
          <cell r="B23406"/>
          <cell r="C23406"/>
          <cell r="D23406"/>
        </row>
        <row r="23407">
          <cell r="A23407" t="str">
            <v>2E</v>
          </cell>
          <cell r="B23407" t="str">
            <v>IMPIANTI ELETTRICI - PICCOLA MANUTENZIONE</v>
          </cell>
          <cell r="C23407"/>
          <cell r="D23407"/>
        </row>
        <row r="23408">
          <cell r="A23408" t="str">
            <v>2E.00</v>
          </cell>
          <cell r="B23408" t="str">
            <v>IMPIANTI ELETTRICI : REPERIBILITÀ, PRESIDI E INTERVENTI DI MANUTENZIONE</v>
          </cell>
          <cell r="C23408"/>
          <cell r="D23408"/>
        </row>
        <row r="23409">
          <cell r="A23409" t="str">
            <v>2E.00.000</v>
          </cell>
          <cell r="B23409" t="str">
            <v>NOTA DI CONSULTAZIONE</v>
          </cell>
          <cell r="C23409"/>
          <cell r="D23409"/>
        </row>
        <row r="23410">
          <cell r="A23410" t="str">
            <v>2E.00.010</v>
          </cell>
          <cell r="B23410" t="str">
            <v>REPERIBILITÀ</v>
          </cell>
          <cell r="C23410"/>
          <cell r="D23410"/>
        </row>
        <row r="23411">
          <cell r="A23411" t="str">
            <v>2E.00.010.0010</v>
          </cell>
          <cell r="B23411" t="str">
            <v>Compenso per la reperibilità di operaio comune:</v>
          </cell>
          <cell r="C23411"/>
          <cell r="D23411"/>
        </row>
        <row r="23412">
          <cell r="A23412" t="str">
            <v>2E.00.010.0010.a</v>
          </cell>
          <cell r="B23412" t="str">
            <v>- reperibilità feriale oltre orario di lavoro</v>
          </cell>
          <cell r="C23412" t="str">
            <v>ora</v>
          </cell>
          <cell r="D23412" t="str">
            <v>0,25</v>
          </cell>
        </row>
        <row r="23413">
          <cell r="A23413" t="str">
            <v>2E.00.010.0010.b</v>
          </cell>
          <cell r="B23413" t="str">
            <v>- reperibilità feriale/notturna e prefestiva/diurna oltre orario di lavoro</v>
          </cell>
          <cell r="C23413" t="str">
            <v>ora</v>
          </cell>
          <cell r="D23413" t="str">
            <v>0,33</v>
          </cell>
        </row>
        <row r="23414">
          <cell r="A23414" t="str">
            <v>2E.00.010.0010.c</v>
          </cell>
          <cell r="B23414" t="str">
            <v>- reperibilità prefestiva/notturna e festiva/diurna oltre orario di lavoro</v>
          </cell>
          <cell r="C23414" t="str">
            <v>ora</v>
          </cell>
          <cell r="D23414" t="str">
            <v>0,40</v>
          </cell>
        </row>
        <row r="23415">
          <cell r="A23415" t="str">
            <v>2E.00.010.0010.d</v>
          </cell>
          <cell r="B23415" t="str">
            <v>- reperibilità festiva/notturna oltre orario di lavoro</v>
          </cell>
          <cell r="C23415" t="str">
            <v>ora</v>
          </cell>
          <cell r="D23415" t="str">
            <v>0,41</v>
          </cell>
        </row>
        <row r="23416">
          <cell r="A23416" t="str">
            <v>2E.00.010.0020</v>
          </cell>
          <cell r="B23416" t="str">
            <v>Compenso per la reperibilità di operaio specializzato:</v>
          </cell>
          <cell r="C23416"/>
          <cell r="D23416"/>
        </row>
        <row r="23417">
          <cell r="A23417" t="str">
            <v>2E.00.010.0020.a</v>
          </cell>
          <cell r="B23417" t="str">
            <v>- reperibilità feriale oltre orario di lavoro</v>
          </cell>
          <cell r="C23417" t="str">
            <v>ora</v>
          </cell>
          <cell r="D23417" t="str">
            <v>0,28</v>
          </cell>
        </row>
        <row r="23418">
          <cell r="A23418" t="str">
            <v>2E.00.010.0020.b</v>
          </cell>
          <cell r="B23418" t="str">
            <v>- reperibilità feriale/notturna e prefestiva/diurna oltre orario di lavoro</v>
          </cell>
          <cell r="C23418" t="str">
            <v>ora</v>
          </cell>
          <cell r="D23418" t="str">
            <v>0,39</v>
          </cell>
        </row>
        <row r="23419">
          <cell r="A23419" t="str">
            <v>2E.00.010.0020.c</v>
          </cell>
          <cell r="B23419" t="str">
            <v>- reperibilità prefestiva/notturna e festiva/diurna oltre orario di lavoro</v>
          </cell>
          <cell r="C23419" t="str">
            <v>ora</v>
          </cell>
          <cell r="D23419" t="str">
            <v>0,44</v>
          </cell>
        </row>
        <row r="23420">
          <cell r="A23420" t="str">
            <v>2E.00.010.0020.d</v>
          </cell>
          <cell r="B23420" t="str">
            <v>- reperibilità festiva/notturna oltre orario di lavoro</v>
          </cell>
          <cell r="C23420" t="str">
            <v>ora</v>
          </cell>
          <cell r="D23420" t="str">
            <v>0,48</v>
          </cell>
        </row>
        <row r="23421">
          <cell r="A23421" t="str">
            <v>2E.00.020</v>
          </cell>
          <cell r="B23421" t="str">
            <v>PRESIDI</v>
          </cell>
          <cell r="C23421"/>
          <cell r="D23421"/>
        </row>
        <row r="23422">
          <cell r="A23422" t="str">
            <v>2E.00.020.0010</v>
          </cell>
          <cell r="B23422" t="str">
            <v>Prestazione per la gestione specializzata dei presidi in edifici comunali e manifestazioni occasionali (assoggettate a visita e controllo CCV, ISPESL etc.) per le verifiche di impianti elettrici e installazione di apparecchiature fornite dall'Amministrazione Comunale.</v>
          </cell>
          <cell r="C23422"/>
          <cell r="D23422"/>
        </row>
        <row r="23423">
          <cell r="A23423" t="str">
            <v>2E.00.020.0010.a</v>
          </cell>
          <cell r="B23423" t="str">
            <v>- per le prime 10 ore di turno</v>
          </cell>
          <cell r="C23423" t="str">
            <v>ora</v>
          </cell>
          <cell r="D23423" t="str">
            <v>28,35</v>
          </cell>
        </row>
        <row r="23424">
          <cell r="A23424" t="str">
            <v>2E.00.020.0010.b</v>
          </cell>
          <cell r="B23424" t="str">
            <v>- dopo le prime 10 ore di turno prestate e liquidate, fino alle h 22,00</v>
          </cell>
          <cell r="C23424" t="str">
            <v>ora</v>
          </cell>
          <cell r="D23424" t="str">
            <v>34,30</v>
          </cell>
        </row>
        <row r="23425">
          <cell r="A23425" t="str">
            <v>2E.00.020.0010.c</v>
          </cell>
          <cell r="B23425" t="str">
            <v>- dopo le h 22,00 dei giorni feriali e del sabato</v>
          </cell>
          <cell r="C23425" t="str">
            <v>ora</v>
          </cell>
          <cell r="D23425" t="str">
            <v>35,49</v>
          </cell>
        </row>
        <row r="23426">
          <cell r="A23426" t="str">
            <v>2E.00.020.0010.d</v>
          </cell>
          <cell r="B23426" t="str">
            <v>- festivi per tutto l'arco della giornata</v>
          </cell>
          <cell r="C23426" t="str">
            <v>ora</v>
          </cell>
          <cell r="D23426" t="str">
            <v>41,43</v>
          </cell>
        </row>
        <row r="23427">
          <cell r="A23427" t="str">
            <v>2E.00.030</v>
          </cell>
          <cell r="B23427" t="str">
            <v>INTERVENTI DI MANUTENZIONE</v>
          </cell>
          <cell r="C23427"/>
          <cell r="D23427"/>
        </row>
        <row r="23428">
          <cell r="A23428" t="str">
            <v>2E.00.030.0010</v>
          </cell>
          <cell r="B23428" t="str">
            <v>Prestazione per intervento di emergenza di manutenzione ordinaria da applicarsi ai singoli ordini di lavoro.</v>
          </cell>
          <cell r="C23428" t="str">
            <v>cad</v>
          </cell>
          <cell r="D23428" t="str">
            <v>22,00</v>
          </cell>
        </row>
        <row r="23429">
          <cell r="A23429" t="str">
            <v>2E.01 - MISURE IMPIANTI, PROVE</v>
          </cell>
          <cell r="B23429"/>
          <cell r="C23429"/>
          <cell r="D23429"/>
        </row>
        <row r="23430">
          <cell r="A23430" t="str">
            <v>2E</v>
          </cell>
          <cell r="B23430" t="str">
            <v>IMPIANTI ELETTRICI - PICCOLA MANUTENZIONE</v>
          </cell>
          <cell r="C23430"/>
          <cell r="D23430"/>
        </row>
        <row r="23431">
          <cell r="A23431" t="str">
            <v>2E.01</v>
          </cell>
          <cell r="B23431" t="str">
            <v>MISURE IMPIANTI, PROVE</v>
          </cell>
          <cell r="C23431"/>
          <cell r="D23431"/>
        </row>
        <row r="23432">
          <cell r="A23432" t="str">
            <v>2E.01.010</v>
          </cell>
          <cell r="B23432" t="str">
            <v>MISURE</v>
          </cell>
          <cell r="C23432"/>
          <cell r="D23432"/>
        </row>
        <row r="23433">
          <cell r="A23433" t="str">
            <v>2E.01.010.0010</v>
          </cell>
          <cell r="B23433" t="str">
            <v>Misura della resistenza d'isolamento.</v>
          </cell>
          <cell r="C23433"/>
          <cell r="D23433"/>
        </row>
        <row r="23434">
          <cell r="A23434" t="str">
            <v>2E.01.010.0010.a</v>
          </cell>
          <cell r="B23434" t="str">
            <v>- quota fissa comprensiva della prima misura</v>
          </cell>
          <cell r="C23434" t="str">
            <v>cad</v>
          </cell>
          <cell r="D23434" t="str">
            <v>220,02</v>
          </cell>
        </row>
        <row r="23435">
          <cell r="A23435" t="str">
            <v>2E.01.010.0010.b</v>
          </cell>
          <cell r="B23435" t="str">
            <v>- per ogni punto di misura successivo alla prima</v>
          </cell>
          <cell r="C23435" t="str">
            <v>cad</v>
          </cell>
          <cell r="D23435" t="str">
            <v>11,11</v>
          </cell>
        </row>
        <row r="23436">
          <cell r="A23436" t="str">
            <v>2E.01.010.0020</v>
          </cell>
          <cell r="B23436" t="str">
            <v>Misura impianto di terra per cabina elettrica di trasformazione.</v>
          </cell>
          <cell r="C23436"/>
          <cell r="D23436"/>
        </row>
        <row r="23437">
          <cell r="A23437" t="str">
            <v>2E.01.010.0020.a</v>
          </cell>
          <cell r="B23437" t="str">
            <v>- quota fissa</v>
          </cell>
          <cell r="C23437" t="str">
            <v>cad</v>
          </cell>
          <cell r="D23437" t="str">
            <v>1.754,74</v>
          </cell>
        </row>
        <row r="23438">
          <cell r="A23438" t="str">
            <v>2E.01.010.0020.b</v>
          </cell>
          <cell r="B23438" t="str">
            <v>- per ogni misura effettuata</v>
          </cell>
          <cell r="C23438" t="str">
            <v>cad</v>
          </cell>
          <cell r="D23438" t="str">
            <v>15,86</v>
          </cell>
        </row>
        <row r="23439">
          <cell r="A23439" t="str">
            <v>2E.01.020</v>
          </cell>
          <cell r="B23439" t="str">
            <v>PROVE</v>
          </cell>
          <cell r="C23439"/>
          <cell r="D23439"/>
        </row>
        <row r="23440">
          <cell r="A23440" t="str">
            <v>2E.01.020.0010</v>
          </cell>
          <cell r="B23440" t="str">
            <v>Prove di continuità dei circuiti di protezione ed equipotenziali.</v>
          </cell>
          <cell r="C23440"/>
          <cell r="D23440"/>
        </row>
        <row r="23441">
          <cell r="A23441" t="str">
            <v>2E.01.020.0010.a</v>
          </cell>
          <cell r="B23441" t="str">
            <v>- quota fissa comprensiva della prima misura</v>
          </cell>
          <cell r="C23441" t="str">
            <v>cad</v>
          </cell>
          <cell r="D23441" t="str">
            <v>164,48</v>
          </cell>
        </row>
        <row r="23442">
          <cell r="A23442" t="str">
            <v>2E.01.020.0010.b</v>
          </cell>
          <cell r="B23442" t="str">
            <v>- per ogni punto di misura successivo alla prima</v>
          </cell>
          <cell r="C23442" t="str">
            <v>cad</v>
          </cell>
          <cell r="D23442" t="str">
            <v>1,77</v>
          </cell>
        </row>
        <row r="23443">
          <cell r="A23443" t="str">
            <v>2E.01.020.0020</v>
          </cell>
          <cell r="B23443" t="str">
            <v>Prova degli interruttori differenziali.</v>
          </cell>
          <cell r="C23443"/>
          <cell r="D23443"/>
        </row>
        <row r="23444">
          <cell r="A23444" t="str">
            <v>2E.01.020.0020.a</v>
          </cell>
          <cell r="B23444" t="str">
            <v>- quota fissa comprensiva della prima misura</v>
          </cell>
          <cell r="C23444" t="str">
            <v>cad</v>
          </cell>
          <cell r="D23444" t="str">
            <v>219,49</v>
          </cell>
        </row>
        <row r="23445">
          <cell r="A23445" t="str">
            <v>2E.01.020.0020.b</v>
          </cell>
          <cell r="B23445" t="str">
            <v>- per ogni punto di misura successivo alla prima</v>
          </cell>
          <cell r="C23445" t="str">
            <v>cad</v>
          </cell>
          <cell r="D23445" t="str">
            <v>2,20</v>
          </cell>
        </row>
        <row r="23446">
          <cell r="A23446" t="str">
            <v>2E.02 - CAVI E VIE CAVI</v>
          </cell>
          <cell r="B23446"/>
          <cell r="C23446"/>
          <cell r="D23446"/>
        </row>
        <row r="23447">
          <cell r="A23447" t="str">
            <v>2E</v>
          </cell>
          <cell r="B23447" t="str">
            <v>IMPIANTI ELETTRICI - PICCOLA MANUTENZIONE</v>
          </cell>
          <cell r="C23447"/>
          <cell r="D23447"/>
        </row>
        <row r="23448">
          <cell r="A23448" t="str">
            <v>2E.02</v>
          </cell>
          <cell r="B23448" t="str">
            <v>CAVI E VIE CAVI</v>
          </cell>
          <cell r="C23448"/>
          <cell r="D23448"/>
        </row>
        <row r="23449">
          <cell r="A23449" t="str">
            <v>2E.02.060</v>
          </cell>
          <cell r="B23449" t="str">
            <v>DERIVAZIONI D'IMPIANTO</v>
          </cell>
          <cell r="C23449"/>
          <cell r="D23449"/>
        </row>
        <row r="23450">
          <cell r="A23450" t="str">
            <v>2E.02.060.0010</v>
          </cell>
          <cell r="B23450" t="str">
            <v>Rimozione di punto di utilizzo, su impianti già in opera.</v>
          </cell>
          <cell r="C23450" t="str">
            <v>cad</v>
          </cell>
          <cell r="D23450" t="str">
            <v>8,99</v>
          </cell>
        </row>
        <row r="23451">
          <cell r="A23451" t="str">
            <v>2E.02.060.0020</v>
          </cell>
          <cell r="B23451" t="str">
            <v>Rimozione di corpo illuminante di qualsiasi forma o tipo, in qualsiasi condizione di posa.</v>
          </cell>
          <cell r="C23451" t="str">
            <v>cad</v>
          </cell>
          <cell r="D23451" t="str">
            <v>6,40</v>
          </cell>
        </row>
        <row r="23452">
          <cell r="A23452" t="str">
            <v>2E.02.060.0030</v>
          </cell>
          <cell r="B23452" t="str">
            <v>Rimozione temporanea e successiva installazione di plafoniera in qualunque condizione di posa, su impianti già in opera.</v>
          </cell>
          <cell r="C23452" t="str">
            <v>cad</v>
          </cell>
          <cell r="D23452" t="str">
            <v>11,20</v>
          </cell>
        </row>
        <row r="23453">
          <cell r="A23453" t="str">
            <v>2E.02.060.0040</v>
          </cell>
          <cell r="B23453" t="str">
            <v>Rimozione di cavi da passerella a vista.</v>
          </cell>
          <cell r="C23453" t="str">
            <v>m</v>
          </cell>
          <cell r="D23453" t="str">
            <v>0,43</v>
          </cell>
        </row>
        <row r="23454">
          <cell r="A23454" t="str">
            <v>2E.02.060.0050</v>
          </cell>
          <cell r="B23454" t="str">
            <v>Rimozione di montanti o linee di alimentazione principali.</v>
          </cell>
          <cell r="C23454"/>
          <cell r="D23454"/>
        </row>
        <row r="23455">
          <cell r="A23455" t="str">
            <v>2E.02.060.0050.a</v>
          </cell>
          <cell r="B23455" t="str">
            <v>- da Quadro Generale a Quadro di Zona nello stesso piano</v>
          </cell>
          <cell r="C23455" t="str">
            <v>cad</v>
          </cell>
          <cell r="D23455" t="str">
            <v>3,44</v>
          </cell>
        </row>
        <row r="23456">
          <cell r="A23456" t="str">
            <v>2E.02.060.0050.b</v>
          </cell>
          <cell r="B23456" t="str">
            <v>- da Quadro Generale a Quadro di Zona per ogni piano successivo</v>
          </cell>
          <cell r="C23456" t="str">
            <v>cad</v>
          </cell>
          <cell r="D23456" t="str">
            <v>2,17</v>
          </cell>
        </row>
        <row r="23457">
          <cell r="A23457" t="str">
            <v>2E.02.060.0060</v>
          </cell>
          <cell r="B23457" t="str">
            <v>Rimozione di quadro elettrico in BT</v>
          </cell>
          <cell r="C23457" t="str">
            <v>cad</v>
          </cell>
          <cell r="D23457" t="str">
            <v>25,41</v>
          </cell>
        </row>
        <row r="23458">
          <cell r="A23458" t="str">
            <v>2E.02.060.0070</v>
          </cell>
          <cell r="B23458" t="str">
            <v>Sfilaggio di derivazioni di impianti di energia in qualsiasi tipo di esecuzione.</v>
          </cell>
          <cell r="C23458" t="str">
            <v>cad</v>
          </cell>
          <cell r="D23458" t="str">
            <v>3,28</v>
          </cell>
        </row>
        <row r="23459">
          <cell r="A23459" t="str">
            <v>2E.03 - QUADRI ELETTRICI</v>
          </cell>
          <cell r="B23459"/>
          <cell r="C23459"/>
          <cell r="D23459"/>
        </row>
        <row r="23460">
          <cell r="A23460" t="str">
            <v>2E</v>
          </cell>
          <cell r="B23460" t="str">
            <v>IMPIANTI ELETTRICI - PICCOLA MANUTENZIONE</v>
          </cell>
          <cell r="C23460"/>
          <cell r="D23460"/>
        </row>
        <row r="23461">
          <cell r="A23461" t="str">
            <v>2E.03</v>
          </cell>
          <cell r="B23461" t="str">
            <v>QUADRI ELETTRICI</v>
          </cell>
          <cell r="C23461"/>
          <cell r="D23461"/>
        </row>
        <row r="23462">
          <cell r="A23462" t="str">
            <v>2E.03.070</v>
          </cell>
          <cell r="B23462" t="str">
            <v>QUADRI ELETTRICI BT</v>
          </cell>
          <cell r="C23462"/>
          <cell r="D23462"/>
        </row>
        <row r="23463">
          <cell r="A23463" t="str">
            <v>2E.03.070.0010</v>
          </cell>
          <cell r="B23463" t="str">
            <v>Manutenzione Quadro Elettrico BT modulare da 4 a 48 moduli.</v>
          </cell>
          <cell r="C23463" t="str">
            <v>cad</v>
          </cell>
          <cell r="D23463" t="str">
            <v>29,10</v>
          </cell>
        </row>
        <row r="23464">
          <cell r="A23464" t="str">
            <v>2E.03.070.0020</v>
          </cell>
          <cell r="B23464" t="str">
            <v>Manutenzione Quadro Elettrico BT modulare da 48 a 96 moduli.</v>
          </cell>
          <cell r="C23464" t="str">
            <v>cad</v>
          </cell>
          <cell r="D23464" t="str">
            <v>56,06</v>
          </cell>
        </row>
        <row r="23465">
          <cell r="A23465" t="str">
            <v>2E.03.070.0030</v>
          </cell>
          <cell r="B23465" t="str">
            <v>Manutenzione Quadro Elettrico BT a basamento.</v>
          </cell>
          <cell r="C23465" t="str">
            <v>cad</v>
          </cell>
          <cell r="D23465" t="str">
            <v>167,13</v>
          </cell>
        </row>
        <row r="23466">
          <cell r="A23466" t="str">
            <v>2E.03.080</v>
          </cell>
          <cell r="B23466" t="str">
            <v>QUADRI ELETTRICI MT</v>
          </cell>
          <cell r="C23466"/>
          <cell r="D23466"/>
        </row>
        <row r="23467">
          <cell r="A23467" t="str">
            <v>2E.03.080.0010</v>
          </cell>
          <cell r="B23467" t="str">
            <v>Manutenzione Quadro Elettrico Cella di risalita.</v>
          </cell>
          <cell r="C23467" t="str">
            <v>cad</v>
          </cell>
          <cell r="D23467" t="str">
            <v>190,41</v>
          </cell>
        </row>
        <row r="23468">
          <cell r="A23468" t="str">
            <v>2E.03.080.0020</v>
          </cell>
          <cell r="B23468" t="str">
            <v>Manutenzione Quadro Elettrico MT. Cella di protezione con interruttore ad olio ridotto.</v>
          </cell>
          <cell r="C23468" t="str">
            <v>cad</v>
          </cell>
          <cell r="D23468" t="str">
            <v>211,56</v>
          </cell>
        </row>
        <row r="23469">
          <cell r="A23469" t="str">
            <v>2E.03.080.0030</v>
          </cell>
          <cell r="B23469" t="str">
            <v>Manutenzione Quadro Elettrico MT. Cella di protezione con interruttore ad esafloruro.</v>
          </cell>
          <cell r="C23469" t="str">
            <v>cad</v>
          </cell>
          <cell r="D23469" t="str">
            <v>211,56</v>
          </cell>
        </row>
        <row r="23470">
          <cell r="A23470" t="str">
            <v>2E.03.080.0040</v>
          </cell>
          <cell r="B23470" t="str">
            <v>Manutenzione Quadro Elettrico Cella di protezione con interruttore a fusibile.</v>
          </cell>
          <cell r="C23470" t="str">
            <v>cad</v>
          </cell>
          <cell r="D23470" t="str">
            <v>126,93</v>
          </cell>
        </row>
        <row r="23471">
          <cell r="A23471" t="str">
            <v>2E.03.080.0050</v>
          </cell>
          <cell r="B23471" t="str">
            <v>Manutenzione Trasformatore in resina MT/BT.</v>
          </cell>
          <cell r="C23471" t="str">
            <v>cad</v>
          </cell>
          <cell r="D23471" t="str">
            <v>126,93</v>
          </cell>
        </row>
        <row r="23472">
          <cell r="A23472" t="str">
            <v>2E.04 - APPARECCHIATURE PACKAGE</v>
          </cell>
          <cell r="B23472"/>
          <cell r="C23472"/>
          <cell r="D23472"/>
        </row>
        <row r="23473">
          <cell r="A23473" t="str">
            <v>2E</v>
          </cell>
          <cell r="B23473" t="str">
            <v>IMPIANTI ELETTRICI - PICCOLA MANUTENZIONE</v>
          </cell>
          <cell r="C23473"/>
          <cell r="D23473"/>
        </row>
        <row r="23474">
          <cell r="A23474" t="str">
            <v>2E.04</v>
          </cell>
          <cell r="B23474" t="str">
            <v>APPARECCHIATURE PACKAGE</v>
          </cell>
          <cell r="C23474"/>
          <cell r="D23474"/>
        </row>
        <row r="23475">
          <cell r="A23475" t="str">
            <v>2E.04.030</v>
          </cell>
          <cell r="B23475" t="str">
            <v>GRUPPI ELETTROGENI</v>
          </cell>
          <cell r="C23475"/>
          <cell r="D23475"/>
        </row>
        <row r="23476">
          <cell r="A23476" t="str">
            <v>2E.04.030.0010</v>
          </cell>
          <cell r="B23476" t="str">
            <v>Sostituzione olio gruppi elettrogeni e trasformatori.</v>
          </cell>
          <cell r="C23476" t="str">
            <v>kg</v>
          </cell>
          <cell r="D23476" t="str">
            <v>11,12</v>
          </cell>
        </row>
        <row r="23477">
          <cell r="A23477" t="str">
            <v>2E.04.030.0020</v>
          </cell>
          <cell r="B23477" t="str">
            <v>Taratura iniettori, verifica pompa con sostituzione spazzole, verifica bulloneria in genere (periodicità 100 ore) per gruppo elettrogeno fino a 50 KVA</v>
          </cell>
          <cell r="C23477" t="str">
            <v>cad</v>
          </cell>
          <cell r="D23477" t="str">
            <v>310,99</v>
          </cell>
        </row>
        <row r="23478">
          <cell r="A23478" t="str">
            <v>2E.04.030.0030</v>
          </cell>
          <cell r="B23478" t="str">
            <v>Sostituzione di filtri olio ed aria a bagno d'olio con verifica pompe (periodicità 100 ore) per gruppo elettrogeno fino a 50 KVA.</v>
          </cell>
          <cell r="C23478" t="str">
            <v>cad</v>
          </cell>
          <cell r="D23478" t="str">
            <v>195,23</v>
          </cell>
        </row>
        <row r="23479">
          <cell r="A23479" t="str">
            <v>2E.04.040</v>
          </cell>
          <cell r="B23479" t="str">
            <v>MANUTENZIONE PORTE REI</v>
          </cell>
          <cell r="C23479"/>
          <cell r="D23479"/>
        </row>
        <row r="23480">
          <cell r="A23480" t="str">
            <v>2E.04.040.0010</v>
          </cell>
          <cell r="B23480" t="str">
            <v>Regolazione e sistemazione porte tagliafuoco ed uscite di sicurezza guaste e/o difettose con sistemazione di aste riparabili, molle di chiusura e guardizioni.</v>
          </cell>
          <cell r="C23480" t="str">
            <v>cad</v>
          </cell>
          <cell r="D23480" t="str">
            <v>166,61</v>
          </cell>
        </row>
        <row r="23481">
          <cell r="A23481" t="str">
            <v>2M.00 - IMPIANTI MECCANICI : REPERIBILITÀ, PRESIDI E INTERVENTI DI MANUTENZIONE</v>
          </cell>
          <cell r="B23481"/>
          <cell r="C23481"/>
          <cell r="D23481"/>
        </row>
        <row r="23482">
          <cell r="A23482" t="str">
            <v>2M</v>
          </cell>
          <cell r="B23482" t="str">
            <v>IMPIANTI MECCANICI - PICCOLA MANUTENZIONE</v>
          </cell>
          <cell r="C23482"/>
          <cell r="D23482"/>
        </row>
        <row r="23483">
          <cell r="A23483" t="str">
            <v>2M.00</v>
          </cell>
          <cell r="B23483" t="str">
            <v>IMPIANTI MECCANICI : REPERIBILITÀ, PRESIDI E INTERVENTI DI MANUTENZIONE</v>
          </cell>
          <cell r="C23483"/>
          <cell r="D23483"/>
        </row>
        <row r="23484">
          <cell r="A23484" t="str">
            <v>2M.00.000</v>
          </cell>
          <cell r="B23484" t="str">
            <v>NOTA DI CONSULTAZIONE</v>
          </cell>
          <cell r="C23484"/>
          <cell r="D23484"/>
        </row>
        <row r="23485">
          <cell r="A23485" t="str">
            <v>2M.00.010</v>
          </cell>
          <cell r="B23485" t="str">
            <v>REPERIBILITÀ</v>
          </cell>
          <cell r="C23485"/>
          <cell r="D23485"/>
        </row>
        <row r="23486">
          <cell r="A23486" t="str">
            <v>2M.00.010.0010</v>
          </cell>
          <cell r="B23486" t="str">
            <v>Compenso per la reperibilità di operaio comune:</v>
          </cell>
          <cell r="C23486"/>
          <cell r="D23486"/>
        </row>
        <row r="23487">
          <cell r="A23487" t="str">
            <v>2M.00.010.0010.a</v>
          </cell>
          <cell r="B23487" t="str">
            <v>- reperibilità feriale oltre orario di lavoro</v>
          </cell>
          <cell r="C23487" t="str">
            <v>ora</v>
          </cell>
          <cell r="D23487" t="str">
            <v>0,25</v>
          </cell>
        </row>
        <row r="23488">
          <cell r="A23488" t="str">
            <v>2M.00.010.0010.b</v>
          </cell>
          <cell r="B23488" t="str">
            <v>- reperibilità feriale/notturna e prefestiva/diurna oltre orario di lavoro</v>
          </cell>
          <cell r="C23488" t="str">
            <v>ora</v>
          </cell>
          <cell r="D23488" t="str">
            <v>0,33</v>
          </cell>
        </row>
        <row r="23489">
          <cell r="A23489" t="str">
            <v>2M.00.010.0010.c</v>
          </cell>
          <cell r="B23489" t="str">
            <v>- reperibilità prefestiva/notturna e festiva/diurna oltre orario di lavoro</v>
          </cell>
          <cell r="C23489" t="str">
            <v>ora</v>
          </cell>
          <cell r="D23489" t="str">
            <v>0,40</v>
          </cell>
        </row>
        <row r="23490">
          <cell r="A23490" t="str">
            <v>2M.00.010.0010.d</v>
          </cell>
          <cell r="B23490" t="str">
            <v>- reperibilità festiva/notturna oltre orario di lavoro</v>
          </cell>
          <cell r="C23490" t="str">
            <v>ora</v>
          </cell>
          <cell r="D23490" t="str">
            <v>0,41</v>
          </cell>
        </row>
        <row r="23491">
          <cell r="A23491" t="str">
            <v>2M.00.010.0020</v>
          </cell>
          <cell r="B23491" t="str">
            <v>Compenso per la reperibilità di operaio specializzato:</v>
          </cell>
          <cell r="C23491"/>
          <cell r="D23491"/>
        </row>
        <row r="23492">
          <cell r="A23492" t="str">
            <v>2M.00.010.0020.a</v>
          </cell>
          <cell r="B23492" t="str">
            <v>- reperibilità feriale oltre orario di lavoro</v>
          </cell>
          <cell r="C23492" t="str">
            <v>ora</v>
          </cell>
          <cell r="D23492" t="str">
            <v>0,28</v>
          </cell>
        </row>
        <row r="23493">
          <cell r="A23493" t="str">
            <v>2M.00.010.0020.b</v>
          </cell>
          <cell r="B23493" t="str">
            <v>- reperibilità feriale/notturna e prefestiva/diurna oltre orario di lavoro</v>
          </cell>
          <cell r="C23493" t="str">
            <v>ora</v>
          </cell>
          <cell r="D23493" t="str">
            <v>0,39</v>
          </cell>
        </row>
        <row r="23494">
          <cell r="A23494" t="str">
            <v>2M.00.010.0020.c</v>
          </cell>
          <cell r="B23494" t="str">
            <v>- reperibilità prefestiva/notturna e festiva/diurna oltre orario di lavoro</v>
          </cell>
          <cell r="C23494" t="str">
            <v>ora</v>
          </cell>
          <cell r="D23494" t="str">
            <v>0,44</v>
          </cell>
        </row>
        <row r="23495">
          <cell r="A23495" t="str">
            <v>2M.00.010.0020.d</v>
          </cell>
          <cell r="B23495" t="str">
            <v>- reperibilità festiva/notturna oltre orario di lavoro</v>
          </cell>
          <cell r="C23495" t="str">
            <v>ora</v>
          </cell>
          <cell r="D23495" t="str">
            <v>0,48</v>
          </cell>
        </row>
        <row r="23496">
          <cell r="A23496" t="str">
            <v>2M.00.020</v>
          </cell>
          <cell r="B23496" t="str">
            <v>PRESIDI</v>
          </cell>
          <cell r="C23496"/>
          <cell r="D23496"/>
        </row>
        <row r="23497">
          <cell r="A23497" t="str">
            <v>2M.00.020.0010</v>
          </cell>
          <cell r="B23497" t="str">
            <v>Prestazione per la gestione specializzata dei presidi in edifici comunali e manifestazioni occasionali (assogettate a visita e controllo CCV, ISPESL etc.) per le verifiche di impianti meccanici e installazione di apparecchiature fornite dall'Amministrazione Comunale.</v>
          </cell>
          <cell r="C23497"/>
          <cell r="D23497"/>
        </row>
        <row r="23498">
          <cell r="A23498" t="str">
            <v>2M.00.020.0010.a</v>
          </cell>
          <cell r="B23498" t="str">
            <v>- per le prime 10 ore di turno</v>
          </cell>
          <cell r="C23498" t="str">
            <v>ora</v>
          </cell>
          <cell r="D23498" t="str">
            <v>28,35</v>
          </cell>
        </row>
        <row r="23499">
          <cell r="A23499" t="str">
            <v>2M.00.020.0010.b</v>
          </cell>
          <cell r="B23499" t="str">
            <v>- dopo le prime 10 ore di turno prestate e liquidate, fino alle h 22,00</v>
          </cell>
          <cell r="C23499" t="str">
            <v>ora</v>
          </cell>
          <cell r="D23499" t="str">
            <v>30,55</v>
          </cell>
        </row>
        <row r="23500">
          <cell r="A23500" t="str">
            <v>2M.00.020.0010.c</v>
          </cell>
          <cell r="B23500" t="str">
            <v>- dopo le h 22,00 dei giorni feriali e del sabato</v>
          </cell>
          <cell r="C23500" t="str">
            <v>ora</v>
          </cell>
          <cell r="D23500" t="str">
            <v>32,27</v>
          </cell>
        </row>
        <row r="23501">
          <cell r="A23501" t="str">
            <v>2M.00.020.0010.d</v>
          </cell>
          <cell r="B23501" t="str">
            <v>- festivi per tutto l'arco della giornata</v>
          </cell>
          <cell r="C23501" t="str">
            <v>ora</v>
          </cell>
          <cell r="D23501" t="str">
            <v>39,38</v>
          </cell>
        </row>
        <row r="23502">
          <cell r="A23502" t="str">
            <v>2M.00.030</v>
          </cell>
          <cell r="B23502" t="str">
            <v>INTERVENTI DI MANUTENZIONE</v>
          </cell>
          <cell r="C23502"/>
          <cell r="D23502"/>
        </row>
        <row r="23503">
          <cell r="A23503" t="str">
            <v>2M.00.030.0010</v>
          </cell>
          <cell r="B23503" t="str">
            <v>Prestazione per intervento di emergenza di manutenzione ordinaria da applicarsi ai songoli ordini di lavoro.</v>
          </cell>
          <cell r="C23503" t="str">
            <v>cad</v>
          </cell>
          <cell r="D23503" t="str">
            <v>22,00</v>
          </cell>
        </row>
        <row r="23504">
          <cell r="A23504" t="str">
            <v>2M.00.030.0020</v>
          </cell>
          <cell r="B23504" t="str">
            <v>Intervento di ripristino di tubazioni in acciaio ammalorate con sostituzione di tratti fino a 3 metri, compresa la fornitura del materiale e dei pezzi speciali, taglio, saldatura o filettatura:</v>
          </cell>
          <cell r="C23504"/>
          <cell r="D23504"/>
        </row>
        <row r="23505">
          <cell r="A23505" t="str">
            <v>2M.00.030.0020.a</v>
          </cell>
          <cell r="B23505" t="str">
            <v>- fino a 1" 1/2 o DN 42</v>
          </cell>
          <cell r="C23505" t="str">
            <v>cad</v>
          </cell>
          <cell r="D23505" t="str">
            <v>124,98</v>
          </cell>
        </row>
        <row r="23506">
          <cell r="A23506" t="str">
            <v>2M.00.030.0020.b</v>
          </cell>
          <cell r="B23506" t="str">
            <v>- oltre 1" 1/2 o DN 42</v>
          </cell>
          <cell r="C23506" t="str">
            <v>cad</v>
          </cell>
          <cell r="D23506" t="str">
            <v>158,04</v>
          </cell>
        </row>
        <row r="23507">
          <cell r="A23507" t="str">
            <v>2U.04 - PICCOLI INTERVENTI MANUTENZIONE OPERE STRADALI</v>
          </cell>
          <cell r="B23507"/>
          <cell r="C23507"/>
          <cell r="D23507"/>
        </row>
        <row r="23508">
          <cell r="A23508" t="str">
            <v>2U</v>
          </cell>
          <cell r="B23508" t="str">
            <v>PICCOLI INTERVENTI MANUTENZIONE URBANIZZAZIONI</v>
          </cell>
          <cell r="C23508"/>
          <cell r="D23508"/>
        </row>
        <row r="23509">
          <cell r="A23509" t="str">
            <v>2U.04</v>
          </cell>
          <cell r="B23509" t="str">
            <v>PICCOLI INTERVENTI MANUTENZIONE OPERE STRADALI</v>
          </cell>
          <cell r="C23509"/>
          <cell r="D23509"/>
        </row>
        <row r="23510">
          <cell r="A23510" t="str">
            <v>2U.04.000</v>
          </cell>
          <cell r="B23510" t="str">
            <v>NOTE DI CONSULTAZIONE</v>
          </cell>
          <cell r="C23510"/>
          <cell r="D23510"/>
        </row>
        <row r="23511">
          <cell r="A23511" t="str">
            <v>2U.04.010</v>
          </cell>
          <cell r="B23511" t="str">
            <v>DEMOLIZIONI MANTI STRADALI</v>
          </cell>
          <cell r="C23511"/>
          <cell r="D23511"/>
        </row>
        <row r="23512">
          <cell r="A23512" t="str">
            <v>2U.04.010.0060</v>
          </cell>
          <cell r="B23512" t="str">
            <v>Disfacimento di manto in asfalto colato su marciapiede, compreso movimentazione, carico e trasporto delle macerie a discarica e/o a stoccaggio.</v>
          </cell>
          <cell r="C23512"/>
          <cell r="D23512"/>
        </row>
        <row r="23513">
          <cell r="A23513" t="str">
            <v>2U.04.010.0060.a</v>
          </cell>
          <cell r="B23513" t="str">
            <v>- eseguito a mano, fino a 15 mq</v>
          </cell>
          <cell r="C23513" t="str">
            <v>m²</v>
          </cell>
          <cell r="D23513">
            <v>8.0299999999999994</v>
          </cell>
        </row>
        <row r="23514">
          <cell r="A23514" t="str">
            <v>2U.04.010.0100</v>
          </cell>
          <cell r="B23514" t="str">
            <v>Demolizione di massetti e sottofondi in conglomerato cementizio per pavimentazioni esterne e marciapiedi, eseguito con l'ausilio di mezzi meccanici, compresa la movimentazione nel cantiere, il carico ed il trasporto alle discariche autorizzate:</v>
          </cell>
          <cell r="C23514"/>
          <cell r="D23514"/>
        </row>
        <row r="23515">
          <cell r="A23515" t="str">
            <v>2U.04.010.0100.a</v>
          </cell>
          <cell r="B23515" t="str">
            <v>- fino a 12 cm, fino a 15 mq</v>
          </cell>
          <cell r="C23515" t="str">
            <v>m²</v>
          </cell>
          <cell r="D23515">
            <v>9.5</v>
          </cell>
        </row>
        <row r="23516">
          <cell r="A23516" t="str">
            <v>2U.04.010.0100.b</v>
          </cell>
          <cell r="B23516" t="str">
            <v>- per ogni cm in più da 12,1 a 18 cm (per maggiori spessori vedere demolizione solette piene), fino a 15 mq</v>
          </cell>
          <cell r="C23516" t="str">
            <v>m² x cm</v>
          </cell>
          <cell r="D23516">
            <v>0.95</v>
          </cell>
        </row>
        <row r="23517">
          <cell r="A23517" t="str">
            <v>2U.04.020</v>
          </cell>
          <cell r="B23517" t="str">
            <v>DEMOLIZIONI PAVIMENTI IN PIETRA E CORDONATURE</v>
          </cell>
          <cell r="C23517"/>
          <cell r="D23517"/>
        </row>
        <row r="23518">
          <cell r="A23518" t="str">
            <v>2U.04.020.0010</v>
          </cell>
          <cell r="B23518" t="str">
            <v>Rimozione - in zona periferica - di pavimenti in masselli di pietra naturale, spessore cm 16 circa, con giunti sigillati oppure no. Compreso cernita e accatastamento nell'ambito del cantiere, carico e trasporto di eventuali macerie ad impianto di stoccaggio; opere di protezione e segnaletica:</v>
          </cell>
          <cell r="C23518"/>
          <cell r="D23518"/>
        </row>
        <row r="23519">
          <cell r="A23519" t="str">
            <v>2U.04.020.0010.a</v>
          </cell>
          <cell r="B23519" t="str">
            <v>- in orario normale, fino a 5 mq</v>
          </cell>
          <cell r="C23519" t="str">
            <v>m²</v>
          </cell>
          <cell r="D23519">
            <v>21.01</v>
          </cell>
        </row>
        <row r="23520">
          <cell r="A23520" t="str">
            <v>2U.04.020.0010.b</v>
          </cell>
          <cell r="B23520" t="str">
            <v>- in sede tram, in orario normale, fino a 5 mq</v>
          </cell>
          <cell r="C23520" t="str">
            <v>m²</v>
          </cell>
          <cell r="D23520">
            <v>27.61</v>
          </cell>
        </row>
        <row r="23521">
          <cell r="A23521" t="str">
            <v>2U.04.020.0020</v>
          </cell>
          <cell r="B23521" t="str">
            <v>Rimozione - in zona centrale - di pavimenti in masselli di pietra naturale, spessore cm 16 circa, con giunti sigillati oppure no. Compreso cernita e accatastamento nell'ambito del cantiere, carico e trasporto di eventuali macerie ad impianto di stoccaggio; opere di protezione e segnaletica:</v>
          </cell>
          <cell r="C23521"/>
          <cell r="D23521"/>
        </row>
        <row r="23522">
          <cell r="A23522" t="str">
            <v>2U.04.020.0020.a</v>
          </cell>
          <cell r="B23522" t="str">
            <v>- in orario normale, fino a 5 mq</v>
          </cell>
          <cell r="C23522" t="str">
            <v>m²</v>
          </cell>
          <cell r="D23522">
            <v>22.54</v>
          </cell>
        </row>
        <row r="23523">
          <cell r="A23523" t="str">
            <v>2U.04.020.0020.b</v>
          </cell>
          <cell r="B23523" t="str">
            <v>- in sede tram, in orario normale, fino a 5 mq</v>
          </cell>
          <cell r="C23523" t="str">
            <v>m²</v>
          </cell>
          <cell r="D23523">
            <v>31.47</v>
          </cell>
        </row>
        <row r="23524">
          <cell r="A23524" t="str">
            <v>2U.04.020.0030</v>
          </cell>
          <cell r="B23524" t="str">
            <v>Rimozione di pavimenti in lastre di pietra naturale, fino allo spessore di 6 cm. più eventuale malta di allettamento. Comprese opere di protezione e segnaletica:</v>
          </cell>
          <cell r="C23524"/>
          <cell r="D23524"/>
        </row>
        <row r="23525">
          <cell r="A23525" t="str">
            <v>2U.04.020.0030.a</v>
          </cell>
          <cell r="B23525" t="str">
            <v>- con accatastamento nell'ambito del cantiere, fino a 5 mq</v>
          </cell>
          <cell r="C23525" t="str">
            <v>m²</v>
          </cell>
          <cell r="D23525">
            <v>13.06</v>
          </cell>
        </row>
        <row r="23526">
          <cell r="A23526" t="str">
            <v>2U.04.020.0030.b</v>
          </cell>
          <cell r="B23526" t="str">
            <v>- con carico, trasporto e scarico delle parti recuperabili a deposito, delle macerie ad impianti di stoccaggio, di recupero, fino a 5 mq</v>
          </cell>
          <cell r="C23526" t="str">
            <v>m²</v>
          </cell>
          <cell r="D23526">
            <v>16.75</v>
          </cell>
        </row>
        <row r="23527">
          <cell r="A23527" t="str">
            <v>2U.04.020.0050</v>
          </cell>
          <cell r="B23527" t="str">
            <v>Disfacimento di pavimenti in ciottoli e del relativo sottofondo in sabbia.</v>
          </cell>
          <cell r="C23527" t="str">
            <v>m²</v>
          </cell>
          <cell r="D23527">
            <v>8.2799999999999994</v>
          </cell>
        </row>
        <row r="23528">
          <cell r="A23528" t="str">
            <v>2U.04.020.0060</v>
          </cell>
          <cell r="B23528" t="str">
            <v>Disfacimento di pavimenti in ciottoli, coperti da tappeto bituminoso, e del relativo sottofondo in sabbia. Compresa cernita e accatastamento nell'ambito del cantiere, opere di protezione e segnaletica:</v>
          </cell>
          <cell r="C23528" t="str">
            <v>m²</v>
          </cell>
          <cell r="D23528">
            <v>10.46</v>
          </cell>
        </row>
        <row r="23529">
          <cell r="A23529" t="str">
            <v>2U.04.020.0100</v>
          </cell>
          <cell r="B23529" t="str">
            <v>Rimozione, in zona periferica, di pavimentazione in cubetti, con giunti sigillati oppure no, di qualsiasi dimensione.Compreso cernita e accatastamento nell'ambito del cantiere, carico e trasporto di eventuali macerie ad impianto di stoccaggio; opere di protezione e segnaletica:</v>
          </cell>
          <cell r="C23529"/>
          <cell r="D23529"/>
        </row>
        <row r="23530">
          <cell r="A23530" t="str">
            <v>2U.04.020.0100.a</v>
          </cell>
          <cell r="B23530" t="str">
            <v>- in orario normale, fino a 5 mq</v>
          </cell>
          <cell r="C23530" t="str">
            <v>m²</v>
          </cell>
          <cell r="D23530">
            <v>15.15</v>
          </cell>
        </row>
        <row r="23531">
          <cell r="A23531" t="str">
            <v>2U.04.020.0100.b</v>
          </cell>
          <cell r="B23531" t="str">
            <v>- in sede tram, in orario normale, fino a 5 mq</v>
          </cell>
          <cell r="C23531" t="str">
            <v>m²</v>
          </cell>
          <cell r="D23531">
            <v>19.559999999999999</v>
          </cell>
        </row>
        <row r="23532">
          <cell r="A23532" t="str">
            <v>2U.04.020.0110</v>
          </cell>
          <cell r="B23532" t="str">
            <v>Rimozione, in zona centrale, di pavimentazione in cubetti, con giunti sigillati oppure no, di qualsiasi dimensione. Compreso cernita e accatastamento nell'ambito del cantiere, carico e trasporto di eventuali macerie ad impianto di stoccaggio; opere di protezione e segnaletica:</v>
          </cell>
          <cell r="C23532"/>
          <cell r="D23532"/>
        </row>
        <row r="23533">
          <cell r="A23533" t="str">
            <v>2U.04.020.0110.a</v>
          </cell>
          <cell r="B23533" t="str">
            <v>- in orario normale, fino a 5 mq</v>
          </cell>
          <cell r="C23533" t="str">
            <v>m²</v>
          </cell>
          <cell r="D23533">
            <v>16.600000000000001</v>
          </cell>
        </row>
        <row r="23534">
          <cell r="A23534" t="str">
            <v>2U.04.020.0110.b</v>
          </cell>
          <cell r="B23534" t="str">
            <v>- in sede tram, in orario normale, fino a 5 mq</v>
          </cell>
          <cell r="C23534" t="str">
            <v>m²</v>
          </cell>
          <cell r="D23534">
            <v>24.06</v>
          </cell>
        </row>
        <row r="23535">
          <cell r="A23535" t="str">
            <v>2U.04.030</v>
          </cell>
          <cell r="B23535" t="str">
            <v>RIMOZIONE BARRIERE STRADALI</v>
          </cell>
          <cell r="C23535"/>
          <cell r="D23535"/>
        </row>
        <row r="23536">
          <cell r="A23536" t="str">
            <v>2U.04.030.0010</v>
          </cell>
          <cell r="B23536" t="str">
            <v>Rimozione di barriera elastica di qualunque classe, compresi: smontaggio, demolizione dei basamenti; carico, trasporto delle macerie ad impianti di stoccaggio, di recupero; ripristino delle sedi, sbarramenti e segnaletica. Fino a 10 m.</v>
          </cell>
          <cell r="C23536" t="str">
            <v>m</v>
          </cell>
          <cell r="D23536">
            <v>19.579999999999998</v>
          </cell>
        </row>
        <row r="23537">
          <cell r="A23537" t="str">
            <v>2U.04.030.0020</v>
          </cell>
          <cell r="B23537" t="str">
            <v>Riparazione di barriera elastica con sostituzione delle fasce danneggiate, messa in quota dei montanti, allineamenti. Compresi: la fornitura delle fasce di tipo uguale a quelle esistenti, gli accessori di fissaggio, le demolizioni e rifacimenti delle parti murarie, il carico e trasporto delle macerie ad impianti di stoccaggio, di recupero, opere di protezione e segnaletica. Fino a 10 m.</v>
          </cell>
          <cell r="C23537" t="str">
            <v>m</v>
          </cell>
          <cell r="D23537">
            <v>118.48</v>
          </cell>
        </row>
        <row r="23538">
          <cell r="A23538" t="str">
            <v>2U.04.030.0030</v>
          </cell>
          <cell r="B23538" t="str">
            <v>Rimozione di serpentone stradale di qualsiasi natura, compresi: carico e trasporto dei manufatti riutilizzabili ai depositi comunali, carico e trasporto delle macerie ad impianti di stoccaggio, di recupero, ripristini delle pavimentazioni. Fino a 10 m.</v>
          </cell>
          <cell r="C23538" t="str">
            <v>m</v>
          </cell>
          <cell r="D23538">
            <v>13.93</v>
          </cell>
        </row>
        <row r="23539">
          <cell r="A23539" t="str">
            <v>2U.04.040</v>
          </cell>
          <cell r="B23539" t="str">
            <v>RIMOZIONE ARREDI</v>
          </cell>
          <cell r="C23539"/>
          <cell r="D23539"/>
        </row>
        <row r="23540">
          <cell r="A23540" t="str">
            <v>2U.04.040.0010</v>
          </cell>
          <cell r="B23540" t="str">
            <v>Rimozione di paracarri. Compresi: lo scavo, la demolizione del rinfianco, la fornitura e posa di ghiaia o di mista per il riempimento dello scavo, il carico, trasporto e scarico ai depositi comunali dei manufatti riutilizzabili, il carico, trasporto e scarico delle macerie ad impianti di stoccaggio o di recupero, gli sbarramenti e la segnaletica. Fino a n° 3</v>
          </cell>
          <cell r="C23540" t="str">
            <v>cad</v>
          </cell>
          <cell r="D23540">
            <v>27.48</v>
          </cell>
        </row>
        <row r="23541">
          <cell r="A23541" t="str">
            <v>2U.04.040.0020</v>
          </cell>
          <cell r="B23541" t="str">
            <v>Rimozione di segnalimiti, paletti di qualsiasi natura. Compresi: lo scavo, la demolizione del rinfianco, la fornitura e posa di ghiaia o di mista per il riempimento dello scavo, il carico e trasporto e scarico dei manufatti riutilizzabili ai depositi comunali, il carico, trasporto e scarico delle macerie ad impianti di stoccaggio o di recupero, gli sbarramenti e la segnaletica. Fino a n° 5</v>
          </cell>
          <cell r="C23541" t="str">
            <v>cad</v>
          </cell>
          <cell r="D23541">
            <v>21.62</v>
          </cell>
        </row>
        <row r="23542">
          <cell r="A23542" t="str">
            <v>2U.04.040.0030</v>
          </cell>
          <cell r="B23542" t="str">
            <v>Rimozione di archetti metallici ad U rovescia e dei relativi basamenti. Compresi: il carico, trasporto a deposito comunale dei manufatti riutilizzabili o ad impianti di stoccaggio o di recupero, il ripristino della pavimentazione. Fino a n° 5</v>
          </cell>
          <cell r="C23542" t="str">
            <v>cad</v>
          </cell>
          <cell r="D23542">
            <v>18.8</v>
          </cell>
        </row>
        <row r="23543">
          <cell r="A23543" t="str">
            <v>2U.04.040.0040</v>
          </cell>
          <cell r="B23543" t="str">
            <v>Rimozione di transenne in profilati di ferro e dei relativi basamenti, sia rettilinee che in curva. Compresi: il carico e trasporto a deposito comunale dei manufatti riutilizzabili o ad impianti di stoccaggio o di recupero, il ripristino della pavimentazione. Fino a 10 m</v>
          </cell>
          <cell r="C23543" t="str">
            <v>m</v>
          </cell>
          <cell r="D23543">
            <v>23.73</v>
          </cell>
        </row>
        <row r="23544">
          <cell r="A23544" t="str">
            <v>2U.04.040.0080</v>
          </cell>
          <cell r="B23544" t="str">
            <v>Rimozione di pozzetti di tabelloni elettorali e dei relativi rinfianchi.</v>
          </cell>
          <cell r="C23544" t="str">
            <v>cad</v>
          </cell>
          <cell r="D23544">
            <v>24.17</v>
          </cell>
        </row>
        <row r="23545">
          <cell r="A23545" t="str">
            <v>2U.04.250</v>
          </cell>
          <cell r="B23545" t="str">
            <v>ARCHETTI - TRANSENNE - DISSUASORI - POZZETTI</v>
          </cell>
          <cell r="C23545"/>
          <cell r="D23545"/>
        </row>
        <row r="23546">
          <cell r="A23546" t="str">
            <v>2U.04.250.0000</v>
          </cell>
          <cell r="B23546" t="str">
            <v>NOTE DI CONSULTAZIONE</v>
          </cell>
          <cell r="C23546"/>
          <cell r="D23546"/>
        </row>
        <row r="23547">
          <cell r="A23547" t="str">
            <v>2U.04.250.0010</v>
          </cell>
          <cell r="B23547" t="str">
            <v>Archetti ad U rovescia in tubi di acciaio inox realizzati come da disegni dell' Amministrazione. In opera, comprese demolizione, scavetti, basamento in calcestruzzo, ripristini delle pavimentazioni, pulizia della sede dei lavori, sbarramenti:</v>
          </cell>
          <cell r="C23547"/>
          <cell r="D23547"/>
        </row>
        <row r="23548">
          <cell r="A23548" t="str">
            <v>2U.04.250.0010.a</v>
          </cell>
          <cell r="B23548" t="str">
            <v>- tipo da 50 cm di larghezza; fino a n° 20</v>
          </cell>
          <cell r="C23548" t="str">
            <v>cad</v>
          </cell>
          <cell r="D23548">
            <v>104.49</v>
          </cell>
        </row>
        <row r="23549">
          <cell r="A23549" t="str">
            <v>2U.04.250.0010.b</v>
          </cell>
          <cell r="B23549" t="str">
            <v>- tipo da 100 cm di larghezza; fino a n° 20</v>
          </cell>
          <cell r="C23549" t="str">
            <v>cad</v>
          </cell>
          <cell r="D23549">
            <v>148.5</v>
          </cell>
        </row>
        <row r="23550">
          <cell r="A23550" t="str">
            <v>2U.04.250.0015</v>
          </cell>
          <cell r="B23550" t="str">
            <v>Ripristino di segnalimiti, paletti di qualsiasi natura e/o paracarri abbattuti. Compresi: lo scavo, la demolizione del rinfianco, il recupero e la custodia dei manufatti; il carico, trasporto e scarico delle macerie ad impianti di stoccaggio o di recupero, gli sbarramenti e la segnaletica, successiva posa compresiva di scavetti di adattamento, basamento in calcestruzzo, ripristini delle pavimentazioni e pulizia della sede dei lavori.</v>
          </cell>
          <cell r="C23550" t="str">
            <v>cad</v>
          </cell>
          <cell r="D23550">
            <v>63.7</v>
          </cell>
        </row>
        <row r="23551">
          <cell r="A23551" t="str">
            <v>2U.04.250.0020</v>
          </cell>
          <cell r="B23551" t="str">
            <v>Transenne formate da pannelli retti, curvi, come da disegni dell'Amministrazione. In opera comprese demolizioni, scavi, basamenti in calcestruzzo, ripristini delle pavimentazioni, pulizia della sede dei lavori, sbarramenti:</v>
          </cell>
          <cell r="C23551"/>
          <cell r="D23551"/>
        </row>
        <row r="23552">
          <cell r="A23552" t="str">
            <v>2U.04.250.0020.a</v>
          </cell>
          <cell r="B23552" t="str">
            <v>- in profilati d'acciaio cor-ten, con scavo a macchina; fino a 15 m.</v>
          </cell>
          <cell r="C23552" t="str">
            <v>m</v>
          </cell>
          <cell r="D23552">
            <v>159.46</v>
          </cell>
        </row>
        <row r="23553">
          <cell r="A23553" t="str">
            <v>2U.04.250.0020.b</v>
          </cell>
          <cell r="B23553" t="str">
            <v>- in profilati di acciaio cor-ten, con scavo a mano; fino a 15 m.</v>
          </cell>
          <cell r="C23553" t="str">
            <v>m</v>
          </cell>
          <cell r="D23553">
            <v>173.81</v>
          </cell>
        </row>
        <row r="23554">
          <cell r="A23554" t="str">
            <v>2U.04.250.0020.c</v>
          </cell>
          <cell r="B23554" t="str">
            <v>- in tubolari d'acciaio inox</v>
          </cell>
          <cell r="C23554" t="str">
            <v>m</v>
          </cell>
          <cell r="D23554">
            <v>210.22</v>
          </cell>
        </row>
        <row r="23555">
          <cell r="A23555" t="str">
            <v>2U.04.250.0020.d</v>
          </cell>
          <cell r="B23555" t="str">
            <v>- in pannelli di cor-ten per posa in sede tram; fino a 15 m.</v>
          </cell>
          <cell r="C23555" t="str">
            <v>m</v>
          </cell>
          <cell r="D23555">
            <v>202.66</v>
          </cell>
        </row>
        <row r="23556">
          <cell r="A23556" t="str">
            <v>2U.04.250.0070</v>
          </cell>
          <cell r="B23556" t="str">
            <v>Fornitura e posa nell'ambito della manutenzione di paletti dissuasori in acciaio inox AISI 304, finitura spazzolato, diametro 100 mm, spessore 3 mm, peso indicativo circa kg 9, con flangia a filo terreno diametro 150 mm, altezza cm 80 fuori terra + 30 cm interrati; in opera compresa predisposizione del foro di alloggiamento, raccolta macerie e trasporto ad impianti di stoccaggio o discarica autorizzata, sigillatura con idoneo impasto di calcestruzzo;</v>
          </cell>
          <cell r="C23556" t="str">
            <v>cad</v>
          </cell>
          <cell r="D23556">
            <v>127.49</v>
          </cell>
        </row>
        <row r="23557">
          <cell r="A23557" t="str">
            <v>2U.04.250.0080</v>
          </cell>
          <cell r="B23557" t="str">
            <v>Dissuasore stradale (Parigina), altezza cm 90, diametro base cm 10, in lega di alluminio fusa in conchiglia, finitura con sabbiatura grado Sa2, verniciatura ferromicacea a due mani, con corpo di fissaggio a terra comprensivo di perno di fissaggio e zanca.</v>
          </cell>
          <cell r="C23557" t="str">
            <v>cad</v>
          </cell>
          <cell r="D23557">
            <v>176.45</v>
          </cell>
        </row>
        <row r="23558">
          <cell r="A23558" t="str">
            <v>2U.04.350</v>
          </cell>
          <cell r="B23558" t="str">
            <v>SOLA POSA OPERE VARIE</v>
          </cell>
          <cell r="C23558"/>
          <cell r="D23558"/>
        </row>
        <row r="23559">
          <cell r="A23559" t="str">
            <v>2U.04.350.0010</v>
          </cell>
          <cell r="B23559" t="str">
            <v>Posa in opera di colonnotti dissuasori di sosta di qualsiasi tipo, compreso il trasporto, accatastamento in cantiere e collocazione in carreggiata secondo le disposizioni della Direzione Lavori, comprensivo di ogni onere per la posa e lo sgombero del cantiere; fino a n° 15.</v>
          </cell>
          <cell r="C23559" t="str">
            <v>cad</v>
          </cell>
          <cell r="D23559">
            <v>23.33</v>
          </cell>
        </row>
        <row r="23560">
          <cell r="A23560" t="str">
            <v>2U.04.410</v>
          </cell>
          <cell r="B23560" t="str">
            <v>RIPRISTINI PAVIMENTAZIONI BITUMINOSE</v>
          </cell>
          <cell r="C23560"/>
          <cell r="D23560"/>
        </row>
        <row r="23561">
          <cell r="A23561" t="str">
            <v>2U.04.410.0010</v>
          </cell>
          <cell r="B23561" t="str">
            <v>Colmatura provvisoria di buca nei manti stradali con conglomerato bituminoso plastico a freddo ad elevate prestazioni composto da una composizione di aggregati lapidei selezionati di basalto Dmax 10mm e passante al setaccio 0,074 mm&lt;5%, valori di stabilità Marshall dopo 7 gg &gt; 4kN, resistenza a trazione indiretta dopo 7 gg &gt; 50kPa, perdita in peso prova Cantabro &lt; 10%.</v>
          </cell>
          <cell r="C23561"/>
          <cell r="D23561"/>
        </row>
        <row r="23562">
          <cell r="A23562" t="str">
            <v>2U.04.410.0010.a</v>
          </cell>
          <cell r="B23562" t="str">
            <v>- fino a m² 0,25 per per la prima buca</v>
          </cell>
          <cell r="C23562" t="str">
            <v>cad</v>
          </cell>
          <cell r="D23562">
            <v>15.62</v>
          </cell>
        </row>
        <row r="23563">
          <cell r="A23563" t="str">
            <v>2U.04.410.0010.b</v>
          </cell>
          <cell r="B23563" t="str">
            <v>- fino a m² 0,25 per le ulteriori buche in più (oltre la prima)</v>
          </cell>
          <cell r="C23563" t="str">
            <v>cad</v>
          </cell>
          <cell r="D23563">
            <v>11.69</v>
          </cell>
        </row>
        <row r="23564">
          <cell r="A23564" t="str">
            <v>2U.04.410.0010.c</v>
          </cell>
          <cell r="B23564" t="str">
            <v>- fino a m² 0,50 per la prima buca</v>
          </cell>
          <cell r="C23564" t="str">
            <v>cad</v>
          </cell>
          <cell r="D23564">
            <v>18.7</v>
          </cell>
        </row>
        <row r="23565">
          <cell r="A23565" t="str">
            <v>2U.04.410.0010.d</v>
          </cell>
          <cell r="B23565" t="str">
            <v>- fino a m² 0,50 per le ulteriori buche in più (oltre la prima)</v>
          </cell>
          <cell r="C23565" t="str">
            <v>cad</v>
          </cell>
          <cell r="D23565">
            <v>14.76</v>
          </cell>
        </row>
        <row r="23566">
          <cell r="A23566" t="str">
            <v>2U.04.410.0015</v>
          </cell>
          <cell r="B23566" t="str">
            <v>Colmatura provvisoria di buca nei manti stradali con conglomerato bituminoso freddo ad alte prestazioni. Il conglomerato bituminoso è composto unicamente da granulato di conglomerato bituminoso, opportunamente frantumato, vagliato e stoccato adeguatamente per garantire le prestazioni della miscela finale e additivi composti da rigeneranti, derivati idrocarburici e plastificanti. La miscela, costipata a 50 colpi per faccia, deve avere valori di stabilità Marshall dopo 7 gg &gt; 4kN (a 25°C), resistenza a trazione indiretta dopo 7gg&gt; 50kPa (a 25°C), perdita in peso prova Cantabro &lt; 10%. Additivo per la produzione di conglomerati bituminosi a freddo, dosaggio al 2,0 - 2,5% sul peso del granulato. Con aggiunta di cemento dosaggio al 1,0 - 2,0% sul peso del granulato.</v>
          </cell>
          <cell r="C23566"/>
          <cell r="D23566"/>
        </row>
        <row r="23567">
          <cell r="A23567" t="str">
            <v>2U.04.410.0015.a</v>
          </cell>
          <cell r="B23567" t="str">
            <v>- fino a m² 0,25 per per la prima buca</v>
          </cell>
          <cell r="C23567" t="str">
            <v>cad</v>
          </cell>
          <cell r="D23567">
            <v>14.11</v>
          </cell>
        </row>
        <row r="23568">
          <cell r="A23568" t="str">
            <v>2U.04.410.0015.b</v>
          </cell>
          <cell r="B23568" t="str">
            <v>- fino a m² 0,25 per le ulteriori buche in più (oltre la prima)</v>
          </cell>
          <cell r="C23568" t="str">
            <v>cad</v>
          </cell>
          <cell r="D23568">
            <v>10.15</v>
          </cell>
        </row>
        <row r="23569">
          <cell r="A23569" t="str">
            <v>2U.04.410.0015.c</v>
          </cell>
          <cell r="B23569" t="str">
            <v>- fino a m² 0,50 per la prima buca</v>
          </cell>
          <cell r="C23569" t="str">
            <v>cad</v>
          </cell>
          <cell r="D23569">
            <v>17.02</v>
          </cell>
        </row>
        <row r="23570">
          <cell r="A23570" t="str">
            <v>2U.04.410.0015.d</v>
          </cell>
          <cell r="B23570" t="str">
            <v>- fino a m² 0,50 per le ulteriori buche in più (oltre la prima)</v>
          </cell>
          <cell r="C23570" t="str">
            <v>cad</v>
          </cell>
          <cell r="D23570">
            <v>13.08</v>
          </cell>
        </row>
        <row r="23571">
          <cell r="A23571" t="str">
            <v>2U.04.410.0030</v>
          </cell>
          <cell r="B23571" t="str">
            <v>Rappezzatura provvisoria di manti in sede stradale e su marciapiedi con conglomerato bituminoso plastico. Compresa fornitura del conglomerato, trasporti, sbarramenti, segnaletica, rifilamenti, stesa e costipazione, raccolta dei detriti e pulizia. Conglomerato bituminoso:</v>
          </cell>
          <cell r="C23571"/>
          <cell r="D23571"/>
        </row>
        <row r="23572">
          <cell r="A23572" t="str">
            <v>2U.04.410.0030.a</v>
          </cell>
          <cell r="B23572" t="str">
            <v>a) normali prestazioni</v>
          </cell>
          <cell r="C23572" t="str">
            <v>m²</v>
          </cell>
          <cell r="D23572">
            <v>23.16</v>
          </cell>
        </row>
        <row r="23573">
          <cell r="A23573" t="str">
            <v>2U.04.410.0030.b</v>
          </cell>
          <cell r="B23573" t="str">
            <v>b) ad elevate prestazioni</v>
          </cell>
          <cell r="C23573" t="str">
            <v>m²</v>
          </cell>
          <cell r="D23573">
            <v>26.2</v>
          </cell>
        </row>
        <row r="23574">
          <cell r="A23574" t="str">
            <v>2U.04.410.0035</v>
          </cell>
          <cell r="B23574" t="str">
            <v>Rappezzatura provvisoria di manti in sede stradale e su marciapiedi con conglomerato bituminoso freddo ad alte prestazioni. Il conglomerato bituminoso è composto unicamente da granulato di conglomerato bituminoso, opportunamente frantumato, vagliato e stoccato adeguatamente per garantire le prestazioni della miscela finale e additivi composti da rigeneranti, derivati idrocarburici e plastificanti. La miscela, costipata a 50 colpi per faccia, deve avere valori di stabilità Marshall dopo 7 gg &gt; 4kN (a 25°C), resistenza a trazione indiretta dopo 7gg&gt; 50kPa (a 25°C), perdita in peso prova Cantabro &lt; 10%. Additivo per la produzione di conglomerati bituminosi a freddo, dosaggio al 2,0 - 2,5% sul peso del granulato. Con aggiunta di cemento dosaggio al 1,0 - 2,0% sul peso del granulato.</v>
          </cell>
          <cell r="C23574" t="str">
            <v>m²</v>
          </cell>
          <cell r="D23574">
            <v>21.74</v>
          </cell>
        </row>
        <row r="23575">
          <cell r="A23575" t="str">
            <v>2U.04.410.0040</v>
          </cell>
          <cell r="B23575" t="str">
            <v>Risagomatura, riprese, conguagli di pavimentazioni esistenti con conglomerato bituminoso, questo escluso. Compresa la pulizia della sede, l'applicazione di emulsione bituminosa, la stesa, la compattazione:</v>
          </cell>
          <cell r="C23575"/>
          <cell r="D23575"/>
        </row>
        <row r="23576">
          <cell r="A23576" t="str">
            <v>2U.04.410.0040.a</v>
          </cell>
          <cell r="B23576" t="str">
            <v>- con stesa a macchina</v>
          </cell>
          <cell r="C23576" t="str">
            <v>m²</v>
          </cell>
          <cell r="D23576">
            <v>1.25</v>
          </cell>
        </row>
        <row r="23577">
          <cell r="A23577" t="str">
            <v>2U.04.410.0040.b</v>
          </cell>
          <cell r="B23577" t="str">
            <v>- con stesa a macchina in sede tram</v>
          </cell>
          <cell r="C23577" t="str">
            <v>m²</v>
          </cell>
          <cell r="D23577">
            <v>2.2599999999999998</v>
          </cell>
        </row>
        <row r="23578">
          <cell r="A23578" t="str">
            <v>2U.04.410.0040.c</v>
          </cell>
          <cell r="B23578" t="str">
            <v>- con stesa a mano</v>
          </cell>
          <cell r="C23578" t="str">
            <v>m²</v>
          </cell>
          <cell r="D23578">
            <v>11.9</v>
          </cell>
        </row>
        <row r="23579">
          <cell r="A23579" t="str">
            <v>2U.04.410.0040.d</v>
          </cell>
          <cell r="B23579" t="str">
            <v>- con stesa a mano in sede tram</v>
          </cell>
          <cell r="C23579" t="str">
            <v>m²</v>
          </cell>
          <cell r="D23579">
            <v>19.11</v>
          </cell>
        </row>
        <row r="23580">
          <cell r="A23580" t="str">
            <v>2U.04.415</v>
          </cell>
          <cell r="B23580" t="str">
            <v>SIGILLATURE DI LESIONI O FESSURAZIONI SU PAVIMENTAZIONI STRADALI IN GENERE</v>
          </cell>
          <cell r="C23580"/>
          <cell r="D23580"/>
        </row>
        <row r="23581">
          <cell r="A23581" t="str">
            <v>2U.04.415.0110</v>
          </cell>
          <cell r="B23581" t="str">
            <v>Fornitura e posa in opera di nastro preformato o cordolino preformato di dilatazione di sigillo in bitume modificato con gomme (10/15%), autoadesivo, fornito in rotoli, per la sigillatura a freddo di lesioni o fessure della superficie della pavimentazione stradale. Caratteristiche del nastro:</v>
          </cell>
          <cell r="C23581"/>
          <cell r="D23581"/>
        </row>
        <row r="23582">
          <cell r="A23582" t="str">
            <v>2U.04.415.0110.a</v>
          </cell>
          <cell r="B23582" t="str">
            <v>- per sezioni mm 40 x 4</v>
          </cell>
          <cell r="C23582" t="str">
            <v>m</v>
          </cell>
          <cell r="D23582">
            <v>9.7200000000000006</v>
          </cell>
        </row>
        <row r="23583">
          <cell r="A23583" t="str">
            <v>2U.04.415.0110.b</v>
          </cell>
          <cell r="B23583" t="str">
            <v>- per sezioni mm 50 x 4</v>
          </cell>
          <cell r="C23583" t="str">
            <v>m</v>
          </cell>
          <cell r="D23583">
            <v>10.029999999999999</v>
          </cell>
        </row>
        <row r="23584">
          <cell r="A23584" t="str">
            <v>2U.04.415.0110.c</v>
          </cell>
          <cell r="B23584" t="str">
            <v>- per sezioni mm 100 x 4</v>
          </cell>
          <cell r="C23584" t="str">
            <v>m</v>
          </cell>
          <cell r="D23584">
            <v>11.79</v>
          </cell>
        </row>
        <row r="23585">
          <cell r="A23585" t="str">
            <v>2U.04.415.0120</v>
          </cell>
          <cell r="B23585" t="str">
            <v>Fornitura e posa in opera di nastro preformato o cordolino preformato di dilatazione di sigillo in bitume modificato con gomme (10/15%), autoadesivo, fornito in rotoli, per la sigillatura a freddo di lesioni o fessure della superficie della pavimentazione stradale. Caratteristiche del nastro:</v>
          </cell>
          <cell r="C23585"/>
          <cell r="D23585"/>
        </row>
        <row r="23586">
          <cell r="A23586" t="str">
            <v>2U.04.415.0120.a</v>
          </cell>
          <cell r="B23586" t="str">
            <v>- per sezioni mm 40 x 4</v>
          </cell>
          <cell r="C23586" t="str">
            <v>m</v>
          </cell>
          <cell r="D23586">
            <v>4.49</v>
          </cell>
        </row>
        <row r="23587">
          <cell r="A23587" t="str">
            <v>2U.04.415.0120.b</v>
          </cell>
          <cell r="B23587" t="str">
            <v>- per sezioni mm 50 x 4</v>
          </cell>
          <cell r="C23587" t="str">
            <v>m</v>
          </cell>
          <cell r="D23587">
            <v>4.8</v>
          </cell>
        </row>
        <row r="23588">
          <cell r="A23588" t="str">
            <v>2U.04.415.0120.c</v>
          </cell>
          <cell r="B23588" t="str">
            <v>- per sezioni mm 100 x 4</v>
          </cell>
          <cell r="C23588" t="str">
            <v>m</v>
          </cell>
          <cell r="D23588">
            <v>6.56</v>
          </cell>
        </row>
        <row r="23589">
          <cell r="A23589" t="str">
            <v>2U.04.415.0130</v>
          </cell>
          <cell r="B23589" t="str">
            <v>Fornitura e posa in opera di nastro preformato o cordolino preformato di dilatazione di sigillo in bitume modificato con gomme (10/15%), autoadesivo, fornito in rotoli, per la sigillatura a freddo di lesioni o fessure della superficie della pavimentazione stradale. Caratteristiche del nastro:</v>
          </cell>
          <cell r="C23589"/>
          <cell r="D23589"/>
        </row>
        <row r="23590">
          <cell r="A23590" t="str">
            <v>2U.04.415.0130.a</v>
          </cell>
          <cell r="B23590" t="str">
            <v>- per sezioni mm 40 x 4</v>
          </cell>
          <cell r="C23590" t="str">
            <v>m</v>
          </cell>
          <cell r="D23590">
            <v>2.19</v>
          </cell>
        </row>
        <row r="23591">
          <cell r="A23591" t="str">
            <v>2U.04.415.0130.b</v>
          </cell>
          <cell r="B23591" t="str">
            <v>- per sezioni mm 50 x 4</v>
          </cell>
          <cell r="C23591" t="str">
            <v>m</v>
          </cell>
          <cell r="D23591">
            <v>2.31</v>
          </cell>
        </row>
        <row r="23592">
          <cell r="A23592" t="str">
            <v>2U.04.415.0130.c</v>
          </cell>
          <cell r="B23592" t="str">
            <v>- per sezioni mm 100 x 4</v>
          </cell>
          <cell r="C23592" t="str">
            <v>m</v>
          </cell>
          <cell r="D23592">
            <v>4.07</v>
          </cell>
        </row>
        <row r="23593">
          <cell r="A23593" t="str">
            <v>2U.04.415.0140</v>
          </cell>
          <cell r="B23593" t="str">
            <v>Sigillatura di ogni tipo di giunto della pavimentazione stradale compreso le lastre di calcestruzzo ed il conglomerato bituminoso da sigillare a caldo, comprendente la pulizia dei giunti, la fornitura e posa di pietrischetto bitumato ed il completamento con asfalto colato o con mastice bituminoso arricchito con elastomeri</v>
          </cell>
          <cell r="C23593" t="str">
            <v>m</v>
          </cell>
          <cell r="D23593">
            <v>4.1900000000000004</v>
          </cell>
        </row>
        <row r="23594">
          <cell r="A23594" t="str">
            <v>2U.04.420</v>
          </cell>
          <cell r="B23594" t="str">
            <v>RIPRISTINI MARCIAPIEDI</v>
          </cell>
          <cell r="C23594"/>
          <cell r="D23594"/>
        </row>
        <row r="23595">
          <cell r="A23595" t="str">
            <v>2U.04.420.0000</v>
          </cell>
          <cell r="B23595" t="str">
            <v>NOTE DI CONSULTAZIONE</v>
          </cell>
          <cell r="C23595"/>
          <cell r="D23595"/>
        </row>
        <row r="23596">
          <cell r="A23596" t="str">
            <v>2U.04.420.0010</v>
          </cell>
          <cell r="B23596" t="str">
            <v>Rappezzi dei massetti di sottofondo dei marciapiedi, con calcestruzzo a 150 kg di cemento, spessore fino a 12 cm. Compresi: trasporti, sbarramenti, segnaletica, preparazione del piano di posa, getto e spianamento del calcestruzzo. Fino a 15 m².</v>
          </cell>
          <cell r="C23596" t="str">
            <v>m²</v>
          </cell>
          <cell r="D23596">
            <v>29.88</v>
          </cell>
        </row>
        <row r="23597">
          <cell r="A23597" t="str">
            <v>2U.04.420.0020</v>
          </cell>
          <cell r="B23597" t="str">
            <v>Rappezzi dei manti in asfalto colato su marciapiedi, spessore 20 mm, per singola località d'intervento. Compresi: trasporti, sbarramenti, segnaletica, rifilamenti, stesa dell'asfalto e della graniglia, raccolta dei detriti e pulizia:</v>
          </cell>
          <cell r="C23597"/>
          <cell r="D23597"/>
        </row>
        <row r="23598">
          <cell r="A23598" t="str">
            <v>2U.04.420.0020.a</v>
          </cell>
          <cell r="B23598" t="str">
            <v>- fino a 10 m²</v>
          </cell>
          <cell r="C23598" t="str">
            <v>cad</v>
          </cell>
          <cell r="D23598">
            <v>162.03</v>
          </cell>
        </row>
        <row r="23599">
          <cell r="A23599" t="str">
            <v>2U.04.420.0020.b</v>
          </cell>
          <cell r="B23599" t="str">
            <v>- fino a 20 m²</v>
          </cell>
          <cell r="C23599" t="str">
            <v>cad</v>
          </cell>
          <cell r="D23599">
            <v>223.05</v>
          </cell>
        </row>
        <row r="23600">
          <cell r="A23600" t="str">
            <v>2U.04.420.0020.c</v>
          </cell>
          <cell r="B23600" t="str">
            <v>- per interventi superiori a 20 m² da valutare a m²</v>
          </cell>
          <cell r="C23600" t="str">
            <v>m²</v>
          </cell>
          <cell r="D23600">
            <v>11.14</v>
          </cell>
        </row>
        <row r="23601">
          <cell r="A23601" t="str">
            <v>2U.04.420.0030</v>
          </cell>
          <cell r="B23601" t="str">
            <v>Posa in opera di pozzetti per tabelloni elettorali, con prelievo dai magazzini comunali e trasporto a piè d'opera; esecuzione del foro di alloggiamento su qualsiasi tipo di pavimentazione; sigillatura con malta cementizia; raccolta macerie e trasporto ad impianti di stoccaggio o discarica autorizzata, ripristino della pavimentazione, sbarramenti e segnaletica.</v>
          </cell>
          <cell r="C23601" t="str">
            <v>cad</v>
          </cell>
          <cell r="D23601">
            <v>16.03</v>
          </cell>
        </row>
        <row r="23602">
          <cell r="A23602" t="str">
            <v>2U.04.430</v>
          </cell>
          <cell r="B23602" t="str">
            <v>RIPRISTINI PAVIMENTI</v>
          </cell>
          <cell r="C23602"/>
          <cell r="D23602"/>
        </row>
        <row r="23603">
          <cell r="A23603" t="str">
            <v>2U.04.430.0000</v>
          </cell>
          <cell r="B23603" t="str">
            <v>NOTE DI CONSULTAZIONE</v>
          </cell>
          <cell r="C23603"/>
          <cell r="D23603"/>
        </row>
        <row r="23604">
          <cell r="A23604" t="str">
            <v>2U.04.430.0010</v>
          </cell>
          <cell r="B23604" t="str">
            <v>Ripristino in zona periferica di pavimenti in masselli in pietra naturale sconnessi, comprendente la rimozione degli elementi, la rettifica del piano di posa con aggiunta di sabbia, la ricollocazione in opera, la bagnatura ed intasamento dei giunti, la pulizia con raccolta ed allontanamento dei detriti, trasporti, sbarramenti, segnaletica. Fino a 3 m².:</v>
          </cell>
          <cell r="C23604"/>
          <cell r="D23604"/>
        </row>
        <row r="23605">
          <cell r="A23605" t="str">
            <v>2U.04.430.0010.a</v>
          </cell>
          <cell r="B23605" t="str">
            <v>- in sede stradale</v>
          </cell>
          <cell r="C23605" t="str">
            <v>m²</v>
          </cell>
          <cell r="D23605">
            <v>40.950000000000003</v>
          </cell>
        </row>
        <row r="23606">
          <cell r="A23606" t="str">
            <v>2U.04.430.0010.b</v>
          </cell>
          <cell r="B23606" t="str">
            <v>- in sede tram</v>
          </cell>
          <cell r="C23606" t="str">
            <v>m²</v>
          </cell>
          <cell r="D23606">
            <v>59.13</v>
          </cell>
        </row>
        <row r="23607">
          <cell r="A23607" t="str">
            <v>2U.04.430.0020</v>
          </cell>
          <cell r="B23607" t="str">
            <v>Ripristino in zona centrale di pavimenti in masselli in pietra naturale sconnessi, comprendente la rimozione degli elementi, la rettifica del piano di posa con aggiunta di sabbia, la ricollocazione in opera, la bagnatura ed intasamento dei giunti, la pulizia con raccolta ed allontanamento dei detriti, trasporti, sbarramenti, segnaletica. Fino a 3 m².:</v>
          </cell>
          <cell r="C23607"/>
          <cell r="D23607"/>
        </row>
        <row r="23608">
          <cell r="A23608" t="str">
            <v>2U.04.430.0020.a</v>
          </cell>
          <cell r="B23608" t="str">
            <v>- in sede stradale</v>
          </cell>
          <cell r="C23608" t="str">
            <v>m²</v>
          </cell>
          <cell r="D23608">
            <v>43.34</v>
          </cell>
        </row>
        <row r="23609">
          <cell r="A23609" t="str">
            <v>2U.04.430.0020.b</v>
          </cell>
          <cell r="B23609" t="str">
            <v>- in sede tram</v>
          </cell>
          <cell r="C23609" t="str">
            <v>m²</v>
          </cell>
          <cell r="D23609">
            <v>67.02</v>
          </cell>
        </row>
        <row r="23610">
          <cell r="A23610" t="str">
            <v>2U.04.430.0030</v>
          </cell>
          <cell r="B23610" t="str">
            <v>Riassetto in zona periferica di pavimenti in masselli in pietra naturale sconnessi per la rettifica dei piani, con aggiunta di sabbia, la bagnatura ed intasamento dei giunti, la pulizia con raccolta ed allontanamento dei detriti, trasporti, sbarramenti, segnaletica. Fino a 3 m².:</v>
          </cell>
          <cell r="C23610"/>
          <cell r="D23610"/>
        </row>
        <row r="23611">
          <cell r="A23611" t="str">
            <v>2U.04.430.0030.a</v>
          </cell>
          <cell r="B23611" t="str">
            <v>- in sede stradale</v>
          </cell>
          <cell r="C23611" t="str">
            <v>m²</v>
          </cell>
          <cell r="D23611">
            <v>22.2</v>
          </cell>
        </row>
        <row r="23612">
          <cell r="A23612" t="str">
            <v>2U.04.430.0030.b</v>
          </cell>
          <cell r="B23612" t="str">
            <v>- in sede tram</v>
          </cell>
          <cell r="C23612" t="str">
            <v>m²</v>
          </cell>
          <cell r="D23612">
            <v>28.51</v>
          </cell>
        </row>
        <row r="23613">
          <cell r="A23613" t="str">
            <v>2U.04.430.0040</v>
          </cell>
          <cell r="B23613" t="str">
            <v>Riassetto in zona centrale di pavimenti in masselli in pietra naturale sconnessi per la rettifica dei piani, con aggiunta di sabbia, la bagnatura ed intasamento dei giunti, la pulizia con raccolta ed allontanamento dei detriti, trasporti, sbarramenti, segnaletica. Fino a 3 m².:</v>
          </cell>
          <cell r="C23613"/>
          <cell r="D23613"/>
        </row>
        <row r="23614">
          <cell r="A23614" t="str">
            <v>2U.04.430.0040.a</v>
          </cell>
          <cell r="B23614" t="str">
            <v>- in sede stradale</v>
          </cell>
          <cell r="C23614" t="str">
            <v>m²</v>
          </cell>
          <cell r="D23614">
            <v>22.99</v>
          </cell>
        </row>
        <row r="23615">
          <cell r="A23615" t="str">
            <v>2U.04.430.0040.b</v>
          </cell>
          <cell r="B23615" t="str">
            <v>- in sede tram</v>
          </cell>
          <cell r="C23615" t="str">
            <v>m²</v>
          </cell>
          <cell r="D23615">
            <v>33.299999999999997</v>
          </cell>
        </row>
        <row r="23616">
          <cell r="A23616" t="str">
            <v>2U.04.430.0050</v>
          </cell>
          <cell r="B23616" t="str">
            <v>Ripristino in zona periferica di pavimenti in cubetti di porfido sconnessi, di qualsiasi dimensione, posati su sabbia, comprendente la rimozione dei cubetti, la rettifica del piano di posa con aggiunta di sabbia, la ricollocazione in opera, la bagnatura ed intasamento dei giunti, la pulizia con raccolta ed allontanamento dei detriti, trasporti, sbarramenti, segnaletica. Fino a 3 m².:</v>
          </cell>
          <cell r="C23616"/>
          <cell r="D23616"/>
        </row>
        <row r="23617">
          <cell r="A23617" t="str">
            <v>2U.04.430.0050.a</v>
          </cell>
          <cell r="B23617" t="str">
            <v>- in sede stradale</v>
          </cell>
          <cell r="C23617" t="str">
            <v>m²</v>
          </cell>
          <cell r="D23617">
            <v>58.07</v>
          </cell>
        </row>
        <row r="23618">
          <cell r="A23618" t="str">
            <v>2U.04.430.0050.b</v>
          </cell>
          <cell r="B23618" t="str">
            <v>- in sede tram</v>
          </cell>
          <cell r="C23618" t="str">
            <v>m²</v>
          </cell>
          <cell r="D23618">
            <v>72.02</v>
          </cell>
        </row>
        <row r="23619">
          <cell r="A23619" t="str">
            <v>2U.04.430.0060</v>
          </cell>
          <cell r="B23619" t="str">
            <v>Ripristino in zona centrale di pavimenti in cubetti di porfido sconnessi, di qualsiasi dimensione, posati su sabbia, comprendente la rimozione dei cubetti, la rettifica del piano di posa con aggiunta di sabbia, la ricollocazione in opera, la bagnatura ed intasamento dei giunti, la pulizia con raccolta ed allontanamento dei detriti, trasporti, sbarramenti, segnaletica. Fino a 3 m².:</v>
          </cell>
          <cell r="C23619"/>
          <cell r="D23619"/>
        </row>
        <row r="23620">
          <cell r="A23620" t="str">
            <v>2U.04.430.0060.a</v>
          </cell>
          <cell r="B23620" t="str">
            <v>- in sede stradale</v>
          </cell>
          <cell r="C23620" t="str">
            <v>m²</v>
          </cell>
          <cell r="D23620">
            <v>62.65</v>
          </cell>
        </row>
        <row r="23621">
          <cell r="A23621" t="str">
            <v>2U.04.430.0060.b</v>
          </cell>
          <cell r="B23621" t="str">
            <v>- in sede tram</v>
          </cell>
          <cell r="C23621" t="str">
            <v>m²</v>
          </cell>
          <cell r="D23621">
            <v>78.44</v>
          </cell>
        </row>
        <row r="23622">
          <cell r="A23622" t="str">
            <v>2U.04.430.0070</v>
          </cell>
          <cell r="B23622" t="str">
            <v>Ripristino in zona periferica di pavimenti in cubetti di porfido sconnessi, di qualsiasi dimensione, posati su sabbia e cemento, comprendente la rimozione dei cubetti, la rettifica del piano di posa con aggiunta di sabbia e cemento, la ricollocazione in opera, la bagnatura ed intasamento dei giunti, la pulizia con raccolta ed allontanamento dei detriti, trasporti, sbarramenti, segnaletica. Fino a 3 m².:</v>
          </cell>
          <cell r="C23622"/>
          <cell r="D23622"/>
        </row>
        <row r="23623">
          <cell r="A23623" t="str">
            <v>2U.04.430.0070.a</v>
          </cell>
          <cell r="B23623" t="str">
            <v>- in sede stradale</v>
          </cell>
          <cell r="C23623" t="str">
            <v>m²</v>
          </cell>
          <cell r="D23623">
            <v>62.81</v>
          </cell>
        </row>
        <row r="23624">
          <cell r="A23624" t="str">
            <v>2U.04.430.0070.b</v>
          </cell>
          <cell r="B23624" t="str">
            <v>- in sede tram</v>
          </cell>
          <cell r="C23624" t="str">
            <v>m²</v>
          </cell>
          <cell r="D23624">
            <v>76.66</v>
          </cell>
        </row>
        <row r="23625">
          <cell r="A23625" t="str">
            <v>2U.04.430.0080</v>
          </cell>
          <cell r="B23625" t="str">
            <v>Ripristino in zona centrale di pavimenti in cubetti di porfido sconnessi, di qualsiasi dimensione, posati su sabbia e cemento, comprendente la rimozione dei cubetti, la rettifica del piano di posa con aggiunta di sabbia e cemento, la ricollocazione in opera, la bagnatura ed intasamento dei giunti, la pulizia con raccolta ed allontanamento dei detriti, trasporti, sbarramenti, segnaletica. Fino a 3 m².:</v>
          </cell>
          <cell r="C23625"/>
          <cell r="D23625"/>
        </row>
        <row r="23626">
          <cell r="A23626" t="str">
            <v>2U.04.430.0080.a</v>
          </cell>
          <cell r="B23626" t="str">
            <v>- in sede stradale</v>
          </cell>
          <cell r="C23626" t="str">
            <v>m²</v>
          </cell>
          <cell r="D23626">
            <v>67.06</v>
          </cell>
        </row>
        <row r="23627">
          <cell r="A23627" t="str">
            <v>2U.04.430.0080.b</v>
          </cell>
          <cell r="B23627" t="str">
            <v>- in sede tram</v>
          </cell>
          <cell r="C23627" t="str">
            <v>m²</v>
          </cell>
          <cell r="D23627">
            <v>83.05</v>
          </cell>
        </row>
        <row r="23628">
          <cell r="A23628" t="str">
            <v>2U.04.430.0100</v>
          </cell>
          <cell r="B23628" t="str">
            <v>Ripristino in zona periferica di pavimenti in ciotoli di fiume sconnessi, di qualsiasi dimensione, posati su sabbia, comprendente la rimozione dei ciotoli, la rettifica del piano di posa con aggiunta di sabbia, la ricollocazione in opera, la bagnatura ed intasamento dei giunti, la pulizia con raccolta ed allontanamento dei detriti, trasporti, sbarramenti, segnaletica. Fino a 3 m².:</v>
          </cell>
          <cell r="C23628"/>
          <cell r="D23628"/>
        </row>
        <row r="23629">
          <cell r="A23629" t="str">
            <v>2U.04.430.0100.a</v>
          </cell>
          <cell r="B23629" t="str">
            <v>- in sede stradale</v>
          </cell>
          <cell r="C23629" t="str">
            <v>m²</v>
          </cell>
          <cell r="D23629">
            <v>58.07</v>
          </cell>
        </row>
        <row r="23630">
          <cell r="A23630" t="str">
            <v>2U.04.430.0100.b</v>
          </cell>
          <cell r="B23630" t="str">
            <v>- in sede tram</v>
          </cell>
          <cell r="C23630" t="str">
            <v>m²</v>
          </cell>
          <cell r="D23630">
            <v>72.02</v>
          </cell>
        </row>
        <row r="23631">
          <cell r="A23631" t="str">
            <v>2U.04.430.0110</v>
          </cell>
          <cell r="B23631" t="str">
            <v>Ripristino in zona centrale di pavimenti in ciotoli di fiume sconnessi, di qualsiasi dimensione, posati su sabbia, comprendente la rimozione dei ciotoli, la rettifica del piano di posa con aggiunta di sabbia, la ricollocazione in opera, la bagnatura ed intasamento dei giunti, la pulizia con raccolta ed allontanamento dei detriti, trasporti, sbarramenti, segnaletica. Fino a 3 m².:</v>
          </cell>
          <cell r="C23631"/>
          <cell r="D23631"/>
        </row>
        <row r="23632">
          <cell r="A23632" t="str">
            <v>2U.04.430.0110.a</v>
          </cell>
          <cell r="B23632" t="str">
            <v>- in sede stradale</v>
          </cell>
          <cell r="C23632" t="str">
            <v>m²</v>
          </cell>
          <cell r="D23632">
            <v>62.32</v>
          </cell>
        </row>
        <row r="23633">
          <cell r="A23633" t="str">
            <v>2U.04.430.0110.b</v>
          </cell>
          <cell r="B23633" t="str">
            <v>- in sede tram</v>
          </cell>
          <cell r="C23633" t="str">
            <v>m²</v>
          </cell>
          <cell r="D23633">
            <v>78.44</v>
          </cell>
        </row>
        <row r="23634">
          <cell r="A23634" t="str">
            <v>2U.04.430.0120</v>
          </cell>
          <cell r="B23634" t="str">
            <v>Ripristino in zona periferica di pavimenti in ciotoli di fiume sconnessi, di qualsiasi dimensione, posati su sabbia e cemento, comprendente la rimozione dei ciotoli, la rettifica del piano di posa con aggiunta di sabbia e cemento, la ricollocazione in opera, la bagnatura ed intasamento dei giunti, la pulizia con raccolta ed allontanamento dei detriti, trasporti, sbarramenti, segnaletica. Fino a 3 m².:</v>
          </cell>
          <cell r="C23634"/>
          <cell r="D23634"/>
        </row>
        <row r="23635">
          <cell r="A23635" t="str">
            <v>2U.04.430.0120.a</v>
          </cell>
          <cell r="B23635" t="str">
            <v>- in sede stradale</v>
          </cell>
          <cell r="C23635" t="str">
            <v>m²</v>
          </cell>
          <cell r="D23635">
            <v>62.81</v>
          </cell>
        </row>
        <row r="23636">
          <cell r="A23636" t="str">
            <v>2U.04.430.0120.b</v>
          </cell>
          <cell r="B23636" t="str">
            <v>- in sede tram</v>
          </cell>
          <cell r="C23636" t="str">
            <v>m²</v>
          </cell>
          <cell r="D23636">
            <v>76.8</v>
          </cell>
        </row>
        <row r="23637">
          <cell r="A23637" t="str">
            <v>2U.04.430.0130</v>
          </cell>
          <cell r="B23637" t="str">
            <v>Ripristino in zona centrale di pavimenti in ciotoli di fiume sconnessi, di qualsiasi dimensione, posati su sabbia e cemento, comprendente la rimozione dei ciotoli, la rettifica del piano di posa con aggiunta di sabbia e cemento, la ricollocazione in opera, la bagnatura ed intasamento dei giunti, la pulizia con raccolta ed allontanamento dei detriti, trasporti, sbarramenti, segnaletica. Fino a 3 m².:</v>
          </cell>
          <cell r="C23637"/>
          <cell r="D23637"/>
        </row>
        <row r="23638">
          <cell r="A23638" t="str">
            <v>2U.04.430.0130.a</v>
          </cell>
          <cell r="B23638" t="str">
            <v>- in sede stradale</v>
          </cell>
          <cell r="C23638" t="str">
            <v>m²</v>
          </cell>
          <cell r="D23638">
            <v>67.08</v>
          </cell>
        </row>
        <row r="23639">
          <cell r="A23639" t="str">
            <v>2U.04.430.0130.b</v>
          </cell>
          <cell r="B23639" t="str">
            <v>- in sede tram</v>
          </cell>
          <cell r="C23639" t="str">
            <v>m²</v>
          </cell>
          <cell r="D23639">
            <v>83.02</v>
          </cell>
        </row>
        <row r="23640">
          <cell r="A23640" t="str">
            <v>2U.04.430.0150</v>
          </cell>
          <cell r="B23640" t="str">
            <v>Ripristino di pavimenti in lastre di qualsiasi tipo, a base di cemento, sabbie silicee, granulati di quarzi, porfidi, graniti, marmi, sconnessi, di qualsiasi dimensione, posati su malta, comprendente la rimozione dei masselli, la rettifica del piano di posa e la ricollocazione in opera con malta, la pulizia con raccolta ed allontanamento dei detriti, trasporti, sbarramenti, segnaletica; fino a 3 m².</v>
          </cell>
          <cell r="C23640" t="str">
            <v>m²</v>
          </cell>
          <cell r="D23640">
            <v>78</v>
          </cell>
        </row>
        <row r="23641">
          <cell r="A23641" t="str">
            <v>2U.04.430.0200</v>
          </cell>
          <cell r="B23641" t="str">
            <v>Ripristino di pavimenti in masselli autobloccanti in conglomerato cementizio vibrocompresso sconnessi, di qualsiasi dimensione, posati su sabbia, comprendente la rimozione dei masselli, la rettifica del piano di posa con aggiunta di sabbia, la ricollocazione in opera, la bagnatura ed intasamento dei giunti, la pulizia con raccolta ed allontanamento dei detriti, trasporti, sbarramenti, segnaletica:</v>
          </cell>
          <cell r="C23641"/>
          <cell r="D23641"/>
        </row>
        <row r="23642">
          <cell r="A23642" t="str">
            <v>2U.04.430.0200.a</v>
          </cell>
          <cell r="B23642" t="str">
            <v>- spessore 60 mm; fino a 3 m².</v>
          </cell>
          <cell r="C23642" t="str">
            <v>m²</v>
          </cell>
          <cell r="D23642">
            <v>22.94</v>
          </cell>
        </row>
        <row r="23643">
          <cell r="A23643" t="str">
            <v>2U.04.430.0200.b</v>
          </cell>
          <cell r="B23643" t="str">
            <v>- spessore 80 mm; fino a 3 m².</v>
          </cell>
          <cell r="C23643" t="str">
            <v>m²</v>
          </cell>
          <cell r="D23643">
            <v>25.2</v>
          </cell>
        </row>
        <row r="23644">
          <cell r="A23644" t="str">
            <v>2U.04.430.0250</v>
          </cell>
          <cell r="B23644" t="str">
            <v>Ripristino di lastre e/o risvolte in pietra naturale, sia carreggiabili che pedonabili, comprendente la rimozione delle lastre, la rettifica del piano di posa con aggiunta di sabbia, la ricollocazione in opera, la pulizia con raccolta ed allontanamento dei detriti, trasporti, sbarramenti, segnaletica;- fino a 3 m².</v>
          </cell>
          <cell r="C23644" t="str">
            <v>m²</v>
          </cell>
          <cell r="D23644">
            <v>30.43</v>
          </cell>
        </row>
        <row r="23645">
          <cell r="A23645" t="str">
            <v>2U.04.440</v>
          </cell>
          <cell r="B23645" t="str">
            <v>RIPRISTINI CORDONATURE</v>
          </cell>
          <cell r="C23645"/>
          <cell r="D23645"/>
        </row>
        <row r="23646">
          <cell r="A23646" t="str">
            <v>2U.04.440.0000</v>
          </cell>
          <cell r="B23646" t="str">
            <v>NOTE DI CONSULTAZIONE</v>
          </cell>
          <cell r="C23646"/>
          <cell r="D23646"/>
        </row>
        <row r="23647">
          <cell r="A23647" t="str">
            <v>2U.04.440.0010</v>
          </cell>
          <cell r="B23647" t="str">
            <v>Ripristino di cordonature in pietra naturale sconnesse, dei tipi A (sez. cm 40-45x25), B (sez. cm 30-35x25) e C (sez. cm 20-25x25), comprendente la rimozione dei cordoni, la rettifica del piano di posa con fornitura di malta, la ricollocazione in opera, la pulizia con raccolta ed allontanamento dei detriti, trasporti, sbarramenti, segnaletica;- fino a 5 m.</v>
          </cell>
          <cell r="C23647" t="str">
            <v>m</v>
          </cell>
          <cell r="D23647">
            <v>18.23</v>
          </cell>
        </row>
        <row r="23648">
          <cell r="A23648" t="str">
            <v>2U.04.440.0020</v>
          </cell>
          <cell r="B23648" t="str">
            <v>Ripristino di cordonature in pietra naturale sconnesse, dei tipi D (sez. cm 15-20,4x27)e E (sez. cm 15-19x25), comprendente la rimozione dei cordoni, la rettifica del piano di posa con fornitura di malta, la ricollocazione in opera, la pulizia con raccolta ed allontanamento dei detriti, trasporti, sbarramenti, segnaletica;- fino a 5 m.</v>
          </cell>
          <cell r="C23648" t="str">
            <v>m</v>
          </cell>
          <cell r="D23648">
            <v>16.850000000000001</v>
          </cell>
        </row>
        <row r="23649">
          <cell r="A23649" t="str">
            <v>2U.04.440.0025</v>
          </cell>
          <cell r="B23649" t="str">
            <v>Ripristino di cordonature in pietra naturale sconnesse, dei tipi F (sez. cm 12x25) e G (sez. cm 15x25), comprendente la rimozione dei cordoni, la rettifica del piano di posa con fornitura di malta, la ricollocazione in opera, la pulizia con raccolta ed allontanamento dei detriti, trasporti, sbarramenti, segnaletica;- fino a 5 m</v>
          </cell>
          <cell r="C23649" t="str">
            <v>m</v>
          </cell>
          <cell r="D23649">
            <v>15.66</v>
          </cell>
        </row>
        <row r="23650">
          <cell r="A23650" t="str">
            <v>2U.04.450</v>
          </cell>
          <cell r="B23650" t="str">
            <v>RIPRISTINO CHIUSINI E VARIE</v>
          </cell>
          <cell r="C23650"/>
          <cell r="D23650"/>
        </row>
        <row r="23651">
          <cell r="A23651" t="str">
            <v>2U.04.450.0000</v>
          </cell>
          <cell r="B23651" t="str">
            <v>NOTE DI CONSULTAZIONE</v>
          </cell>
          <cell r="C23651"/>
          <cell r="D23651"/>
        </row>
        <row r="23652">
          <cell r="A23652" t="str">
            <v>2U.04.450.0010</v>
          </cell>
          <cell r="B23652" t="str">
            <v>Messa in quota di chiusini, griglie. Compresi: rimozione del telaio, formazione del nuovo piano di posa, posa del telaio e del coperchio, sigillature perimetrali con malta per ripristini strutturali fibrorinforzata,antiritiro e tixotropica a presa rapida, rispondente ai Criteri Ambientali Minimi di cui al Decreto 23 giugno 2022 del Ministero della Transizione Ecologica, a base di leganti idraulici speciali, inerti selezionati e additivi. Il prodotto deve rispondere ai requisiti minimi richiesti dalla EN 1504-3 per le malte strutturali di classe R3 di tipo PCC; carico e trasporto macerie ad impianti di stoccaggio, di recupero, sbarramenti e segnaletica; fino a n° 2.</v>
          </cell>
          <cell r="C23652" t="str">
            <v>cad</v>
          </cell>
          <cell r="D23652">
            <v>131.53</v>
          </cell>
        </row>
        <row r="23653">
          <cell r="A23653" t="str">
            <v>2U.04.450.0050</v>
          </cell>
          <cell r="B23653" t="str">
            <v>Ripristino in luogo di dissuasori di sosta di qualsiasi tipo, compreso ogni onere per la posa e lo sgombero del cantiere; fino a n° 2.</v>
          </cell>
          <cell r="C23653" t="str">
            <v>cad</v>
          </cell>
          <cell r="D23653">
            <v>25.06</v>
          </cell>
        </row>
        <row r="23654">
          <cell r="A23654" t="str">
            <v>2U.04.500</v>
          </cell>
          <cell r="B23654" t="str">
            <v>REPERIBILITA'</v>
          </cell>
          <cell r="C23654"/>
          <cell r="D23654"/>
        </row>
        <row r="23655">
          <cell r="A23655" t="str">
            <v>2U.04.500.0000</v>
          </cell>
          <cell r="B23655" t="str">
            <v>NOTA DI CONSULTAZIONE</v>
          </cell>
          <cell r="C23655"/>
          <cell r="D23655"/>
        </row>
        <row r="23656">
          <cell r="A23656" t="str">
            <v>2U.04.500.0010</v>
          </cell>
          <cell r="B23656" t="str">
            <v>Compenso per la reperibilità di operaio comune:</v>
          </cell>
          <cell r="C23656"/>
          <cell r="D23656"/>
        </row>
        <row r="23657">
          <cell r="A23657" t="str">
            <v>2U.04.500.0010.a</v>
          </cell>
          <cell r="B23657" t="str">
            <v>- reperibilità feriale oltre orario di lavoro</v>
          </cell>
          <cell r="C23657" t="str">
            <v>ora</v>
          </cell>
          <cell r="D23657">
            <v>0.34</v>
          </cell>
        </row>
        <row r="23658">
          <cell r="A23658" t="str">
            <v>2U.04.500.0010.b</v>
          </cell>
          <cell r="B23658" t="str">
            <v>- reperibilità feriale/notturna e prefestiva/diurna oltre orario di lavoro</v>
          </cell>
          <cell r="C23658" t="str">
            <v>ora</v>
          </cell>
          <cell r="D23658">
            <v>0.44</v>
          </cell>
        </row>
        <row r="23659">
          <cell r="A23659" t="str">
            <v>2U.04.500.0010.c</v>
          </cell>
          <cell r="B23659" t="str">
            <v>- reperibilità prefestiva/notturna e festiva/diurna oltre orario di lavoro</v>
          </cell>
          <cell r="C23659" t="str">
            <v>ora</v>
          </cell>
          <cell r="D23659">
            <v>0.53</v>
          </cell>
        </row>
        <row r="23660">
          <cell r="A23660" t="str">
            <v>2U.04.500.0010.d</v>
          </cell>
          <cell r="B23660" t="str">
            <v>- reperibilità festiva/notturna oltre orario di lavoro</v>
          </cell>
          <cell r="C23660" t="str">
            <v>ora</v>
          </cell>
          <cell r="D23660">
            <v>0.54</v>
          </cell>
        </row>
        <row r="23661">
          <cell r="A23661" t="str">
            <v>2U.04.500.0020</v>
          </cell>
          <cell r="B23661" t="str">
            <v>Compenso per la reperibilità di operaio specializzato:</v>
          </cell>
          <cell r="C23661"/>
          <cell r="D23661"/>
        </row>
        <row r="23662">
          <cell r="A23662" t="str">
            <v>2U.04.500.0020.a</v>
          </cell>
          <cell r="B23662" t="str">
            <v>- reperibilità feriale oltre orario di lavoro</v>
          </cell>
          <cell r="C23662" t="str">
            <v>ora</v>
          </cell>
          <cell r="D23662">
            <v>0.4</v>
          </cell>
        </row>
        <row r="23663">
          <cell r="A23663" t="str">
            <v>2U.04.500.0020.b</v>
          </cell>
          <cell r="B23663" t="str">
            <v>- reperibilità feriale/notturna e prefestiva/diurna oltre orario di lavoro</v>
          </cell>
          <cell r="C23663" t="str">
            <v>ora</v>
          </cell>
          <cell r="D23663">
            <v>0.53</v>
          </cell>
        </row>
        <row r="23664">
          <cell r="A23664" t="str">
            <v>2U.04.500.0020.c</v>
          </cell>
          <cell r="B23664" t="str">
            <v>- reperibilità prefestiva/notturna e festiva/diurna oltre orario di lavoro</v>
          </cell>
          <cell r="C23664" t="str">
            <v>ora</v>
          </cell>
          <cell r="D23664">
            <v>0.61</v>
          </cell>
        </row>
        <row r="23665">
          <cell r="A23665" t="str">
            <v>2U.04.500.0020.d</v>
          </cell>
          <cell r="B23665" t="str">
            <v>- reperibilità festiva/notturna oltre orario di lavoro</v>
          </cell>
          <cell r="C23665" t="str">
            <v>ora</v>
          </cell>
          <cell r="D23665">
            <v>0.66</v>
          </cell>
        </row>
        <row r="23666">
          <cell r="A23666" t="str">
            <v>2U.09 - TRAZIONE ELETTRICA</v>
          </cell>
          <cell r="B23666"/>
          <cell r="C23666"/>
          <cell r="D23666"/>
        </row>
        <row r="23667">
          <cell r="A23667" t="str">
            <v>2U</v>
          </cell>
          <cell r="B23667" t="str">
            <v>PICCOLI INTERVENTI MANUTENZIONE URBANIZZAZIONI</v>
          </cell>
          <cell r="C23667"/>
          <cell r="D23667"/>
        </row>
        <row r="23668">
          <cell r="A23668" t="str">
            <v>2U.09</v>
          </cell>
          <cell r="B23668" t="str">
            <v>TRAZIONE ELETTRICA</v>
          </cell>
          <cell r="C23668"/>
          <cell r="D23668"/>
        </row>
        <row r="23669">
          <cell r="A23669" t="str">
            <v>2U.09.000</v>
          </cell>
          <cell r="B23669" t="str">
            <v>NOTE DI CONSULTAZIONE</v>
          </cell>
          <cell r="C23669"/>
          <cell r="D23669"/>
        </row>
        <row r="23670">
          <cell r="A23670" t="str">
            <v>2U.09.005</v>
          </cell>
          <cell r="B23670" t="str">
            <v>RIMOZIONI</v>
          </cell>
          <cell r="C23670"/>
          <cell r="D23670"/>
        </row>
        <row r="23671">
          <cell r="A23671" t="str">
            <v>2U.09.010.0005</v>
          </cell>
          <cell r="B23671" t="str">
            <v>Rimozione palo per linea TE, serie M.</v>
          </cell>
          <cell r="C23671"/>
          <cell r="D23671"/>
        </row>
        <row r="23672">
          <cell r="A23672" t="str">
            <v>2U.09.010.0005.a</v>
          </cell>
          <cell r="B23672" t="str">
            <v>- per il primo palo</v>
          </cell>
          <cell r="C23672" t="str">
            <v>cad</v>
          </cell>
          <cell r="D23672">
            <v>539.66</v>
          </cell>
        </row>
        <row r="23673">
          <cell r="A23673" t="str">
            <v>2U.09.010.0005.b</v>
          </cell>
          <cell r="B23673" t="str">
            <v>- per ogni ulteriore palo oltre il primo</v>
          </cell>
          <cell r="C23673" t="str">
            <v>cad</v>
          </cell>
          <cell r="D23673">
            <v>211.66</v>
          </cell>
        </row>
        <row r="23674">
          <cell r="A23674" t="str">
            <v>2U.09.010</v>
          </cell>
          <cell r="B23674" t="str">
            <v>GANCI PER LINEA TE</v>
          </cell>
          <cell r="C23674"/>
          <cell r="D23674"/>
        </row>
        <row r="23675">
          <cell r="A23675" t="str">
            <v>2U.09.010.0010</v>
          </cell>
          <cell r="B23675" t="str">
            <v>Fornitura e posa di gancio per linea TE, per qualunque altezza di lavoro.</v>
          </cell>
          <cell r="C23675"/>
          <cell r="D23675"/>
        </row>
        <row r="23676">
          <cell r="A23676" t="str">
            <v>2U.09.010.0010.a</v>
          </cell>
          <cell r="B23676" t="str">
            <v>- per il primo gancio</v>
          </cell>
          <cell r="C23676" t="str">
            <v>cad</v>
          </cell>
          <cell r="D23676">
            <v>377.05</v>
          </cell>
        </row>
        <row r="23677">
          <cell r="A23677" t="str">
            <v>2U.09.010.0010.b</v>
          </cell>
          <cell r="B23677" t="str">
            <v>- per ogni ulteriore gancio oltre il primo</v>
          </cell>
          <cell r="C23677" t="str">
            <v>cad</v>
          </cell>
          <cell r="D23677">
            <v>125.52</v>
          </cell>
        </row>
        <row r="23678">
          <cell r="A23678" t="str">
            <v>2U.09.020</v>
          </cell>
          <cell r="B23678" t="str">
            <v>PALI PER LINEA TE</v>
          </cell>
          <cell r="C23678"/>
          <cell r="D23678"/>
        </row>
        <row r="23679">
          <cell r="A23679" t="str">
            <v>2U.09.020.0010</v>
          </cell>
          <cell r="B23679" t="str">
            <v>Fornitura e posa di palo rastremato per linee di contatto serie M.</v>
          </cell>
          <cell r="C23679"/>
          <cell r="D23679"/>
        </row>
        <row r="23680">
          <cell r="A23680" t="str">
            <v>2U.09.020.0010.a</v>
          </cell>
          <cell r="B23680" t="str">
            <v>- M28 (saldato) - per il primo palo</v>
          </cell>
          <cell r="C23680" t="str">
            <v>cad</v>
          </cell>
          <cell r="D23680">
            <v>1714.08</v>
          </cell>
        </row>
        <row r="23681">
          <cell r="A23681" t="str">
            <v>2U.09.020.0010.b</v>
          </cell>
          <cell r="B23681" t="str">
            <v>- M28 (saldato) - per ogni ulteriore palo oltre il primo</v>
          </cell>
          <cell r="C23681" t="str">
            <v>cad</v>
          </cell>
          <cell r="D23681">
            <v>1462.56</v>
          </cell>
        </row>
        <row r="23682">
          <cell r="A23682" t="str">
            <v>2U.09.020.0010.c</v>
          </cell>
          <cell r="B23682" t="str">
            <v>- M29a (saldato) - per il primo palo</v>
          </cell>
          <cell r="C23682" t="str">
            <v>cad</v>
          </cell>
          <cell r="D23682">
            <v>1808.16</v>
          </cell>
        </row>
        <row r="23683">
          <cell r="A23683" t="str">
            <v>2U.09.020.0010.d</v>
          </cell>
          <cell r="B23683" t="str">
            <v>- M29a (saldato) - per ogni ulteriore palo oltre il primo</v>
          </cell>
          <cell r="C23683" t="str">
            <v>cad</v>
          </cell>
          <cell r="D23683">
            <v>1556.63</v>
          </cell>
        </row>
        <row r="23684">
          <cell r="A23684" t="str">
            <v>2U.09.020.0010.e</v>
          </cell>
          <cell r="B23684" t="str">
            <v>- M30a (saldato) - per il primo palo</v>
          </cell>
          <cell r="C23684" t="str">
            <v>cad</v>
          </cell>
          <cell r="D23684">
            <v>2092.73</v>
          </cell>
        </row>
        <row r="23685">
          <cell r="A23685" t="str">
            <v>2U.09.020.0010.f</v>
          </cell>
          <cell r="B23685" t="str">
            <v>- M30a (saldato) - per ogni ulteriore palo oltre il primo</v>
          </cell>
          <cell r="C23685" t="str">
            <v>cad</v>
          </cell>
          <cell r="D23685">
            <v>1841.21</v>
          </cell>
        </row>
        <row r="23686">
          <cell r="A23686" t="str">
            <v>2U.09.020.0010.g</v>
          </cell>
          <cell r="B23686" t="str">
            <v>- M30b (saldato) - per il primo palo</v>
          </cell>
          <cell r="C23686" t="str">
            <v>cad</v>
          </cell>
          <cell r="D23686">
            <v>2263.6999999999998</v>
          </cell>
        </row>
        <row r="23687">
          <cell r="A23687" t="str">
            <v>2U.09.020.0010.h</v>
          </cell>
          <cell r="B23687" t="str">
            <v>- M30b (saldato) - per ogni ulteriore palo oltre il primo</v>
          </cell>
          <cell r="C23687" t="str">
            <v>cad</v>
          </cell>
          <cell r="D23687">
            <v>2012.19</v>
          </cell>
        </row>
        <row r="23688">
          <cell r="A23688" t="str">
            <v>2U.09.020.0010.i</v>
          </cell>
          <cell r="B23688" t="str">
            <v>- M30c (saldato) - per il primo palo</v>
          </cell>
          <cell r="C23688" t="str">
            <v>cad</v>
          </cell>
          <cell r="D23688">
            <v>2097.37</v>
          </cell>
        </row>
        <row r="23689">
          <cell r="A23689" t="str">
            <v>2U.09.020.0010.j</v>
          </cell>
          <cell r="B23689" t="str">
            <v>- M30c (saldato)- per ogni ulteriore palo oltre il primo</v>
          </cell>
          <cell r="C23689" t="str">
            <v>cad</v>
          </cell>
          <cell r="D23689">
            <v>1857.83</v>
          </cell>
        </row>
        <row r="23690">
          <cell r="A23690" t="str">
            <v>2U.09.020.0010.k</v>
          </cell>
          <cell r="B23690" t="str">
            <v>- M31 - per il primo palo</v>
          </cell>
          <cell r="C23690" t="str">
            <v>cad</v>
          </cell>
          <cell r="D23690">
            <v>2814.46</v>
          </cell>
        </row>
        <row r="23691">
          <cell r="A23691" t="str">
            <v>2U.09.020.0010.l</v>
          </cell>
          <cell r="B23691" t="str">
            <v>- M31- per ogni ulteriore palo oltre il primo</v>
          </cell>
          <cell r="C23691" t="str">
            <v>cad</v>
          </cell>
          <cell r="D23691">
            <v>2562.9499999999998</v>
          </cell>
        </row>
        <row r="23692">
          <cell r="A23692" t="str">
            <v>2U.09.020.0010.m</v>
          </cell>
          <cell r="B23692" t="str">
            <v>- M31b - per il primo palo</v>
          </cell>
          <cell r="C23692" t="str">
            <v>cad</v>
          </cell>
          <cell r="D23692">
            <v>2545.85</v>
          </cell>
        </row>
        <row r="23693">
          <cell r="A23693" t="str">
            <v>2U.09.020.0010.n</v>
          </cell>
          <cell r="B23693" t="str">
            <v>- M31b- per ogni ulteriore palo oltre il primo</v>
          </cell>
          <cell r="C23693" t="str">
            <v>cad</v>
          </cell>
          <cell r="D23693">
            <v>2294.34</v>
          </cell>
        </row>
        <row r="23694">
          <cell r="A23694" t="str">
            <v>2U.09.020.0010.o</v>
          </cell>
          <cell r="B23694" t="str">
            <v>- M32 - per il primo palo</v>
          </cell>
          <cell r="C23694" t="str">
            <v>cad</v>
          </cell>
          <cell r="D23694">
            <v>4754.3</v>
          </cell>
        </row>
        <row r="23695">
          <cell r="A23695" t="str">
            <v>2U.09.020.0010.p</v>
          </cell>
          <cell r="B23695" t="str">
            <v>- M32- per ogni ulteriore palo oltre il primo</v>
          </cell>
          <cell r="C23695" t="str">
            <v>cad</v>
          </cell>
          <cell r="D23695">
            <v>4502.78</v>
          </cell>
        </row>
        <row r="23696">
          <cell r="A23696" t="str">
            <v>CAM.01 - INERTI, LEGANTI, PREMISCELATI</v>
          </cell>
          <cell r="B23696"/>
          <cell r="C23696"/>
          <cell r="D23696"/>
        </row>
        <row r="23697">
          <cell r="A23697" t="str">
            <v>CAM</v>
          </cell>
          <cell r="B23697" t="str">
            <v>MC MATERIALI</v>
          </cell>
          <cell r="C23697"/>
          <cell r="D23697"/>
        </row>
        <row r="23698">
          <cell r="A23698" t="str">
            <v>CAM.01</v>
          </cell>
          <cell r="B23698" t="str">
            <v>INERTI, LEGANTI, PREMISCELATI</v>
          </cell>
          <cell r="C23698"/>
          <cell r="D23698"/>
        </row>
        <row r="23699">
          <cell r="A23699" t="str">
            <v>CAM - MC.01.000.0000</v>
          </cell>
          <cell r="B23699" t="str">
            <v>NOTE DI CONSULTAZIONE</v>
          </cell>
          <cell r="C23699"/>
          <cell r="D23699"/>
        </row>
        <row r="23700">
          <cell r="A23700" t="str">
            <v>CAM - MC.01.020.0010</v>
          </cell>
          <cell r="B23700" t="str">
            <v>Argilla espansa sciolta del tipo normale leggero, rispondente ai Criteri Ambientali Minimi di cui al Decreto 23 giugno 2022 del Ministero della Transizione Ecologica, per isolamenti termici acustici e sottofondi:</v>
          </cell>
          <cell r="C23700"/>
          <cell r="D23700"/>
        </row>
        <row r="23701">
          <cell r="A23701" t="str">
            <v>CAM - MC.01.020.0010.a</v>
          </cell>
          <cell r="B23701" t="str">
            <v>- 2-3 mm</v>
          </cell>
          <cell r="C23701" t="str">
            <v>m³</v>
          </cell>
          <cell r="D23701" t="str">
            <v>144,72</v>
          </cell>
        </row>
        <row r="23702">
          <cell r="A23702" t="str">
            <v>CAM - MC.01.020.0010.b</v>
          </cell>
          <cell r="B23702" t="str">
            <v>- 3-8 mm</v>
          </cell>
          <cell r="C23702" t="str">
            <v>m³</v>
          </cell>
          <cell r="D23702" t="str">
            <v>134,60</v>
          </cell>
        </row>
        <row r="23703">
          <cell r="A23703" t="str">
            <v>CAM - MC.01.020.0010.c</v>
          </cell>
          <cell r="B23703" t="str">
            <v>- 8-20 mm</v>
          </cell>
          <cell r="C23703" t="str">
            <v>m³</v>
          </cell>
          <cell r="D23703" t="str">
            <v>134,60</v>
          </cell>
        </row>
        <row r="23704">
          <cell r="A23704" t="str">
            <v>CAM - MC.01.020.0020</v>
          </cell>
          <cell r="B23704" t="str">
            <v>Argilla espansa, rispondente ai Criteri Ambientali Minimi di cui al Decreto 23 giugno 2022 del Ministero della Transizione Ecologica, sciolta del tipo frantumato, normale leggero per isolamenti termici acustici e sottondi:</v>
          </cell>
          <cell r="C23704"/>
          <cell r="D23704"/>
        </row>
        <row r="23705">
          <cell r="A23705" t="str">
            <v>CAM - MC.01.020.0020.a</v>
          </cell>
          <cell r="B23705" t="str">
            <v>- 0-2 mm</v>
          </cell>
          <cell r="C23705" t="str">
            <v>m³</v>
          </cell>
          <cell r="D23705" t="str">
            <v>144,72</v>
          </cell>
        </row>
        <row r="23706">
          <cell r="A23706" t="str">
            <v>CAM - MC.01.020.0020.b</v>
          </cell>
          <cell r="B23706" t="str">
            <v>- 0-4 mm</v>
          </cell>
          <cell r="C23706" t="str">
            <v>m³</v>
          </cell>
          <cell r="D23706" t="str">
            <v>144,72</v>
          </cell>
        </row>
        <row r="23707">
          <cell r="A23707" t="str">
            <v>CAM - MC.01.020.0020.c</v>
          </cell>
          <cell r="B23707" t="str">
            <v>- 0-8 mm</v>
          </cell>
          <cell r="C23707" t="str">
            <v>m³</v>
          </cell>
          <cell r="D23707" t="str">
            <v>148,35</v>
          </cell>
        </row>
        <row r="23708">
          <cell r="A23708" t="str">
            <v>CAM - MC.01.020.0030</v>
          </cell>
          <cell r="B23708" t="str">
            <v>Argilla espansa, rispondente ai Criteri Ambientali Minimi di cui al Decreto 23 giugno 2022 del Ministero della Transizione Ecologica, a basso assorbimento di umidità (circa 1% a 30 minuti) granulometria tonda e frantumata:</v>
          </cell>
          <cell r="C23708"/>
          <cell r="D23708"/>
        </row>
        <row r="23709">
          <cell r="A23709" t="str">
            <v>CAM - MC.01.020.0030.a</v>
          </cell>
          <cell r="B23709" t="str">
            <v>- 3-8 mm</v>
          </cell>
          <cell r="C23709" t="str">
            <v>m³</v>
          </cell>
          <cell r="D23709" t="str">
            <v>158,88</v>
          </cell>
        </row>
        <row r="23710">
          <cell r="A23710" t="str">
            <v>CAM - MC.01.020.0030.b</v>
          </cell>
          <cell r="B23710" t="str">
            <v>- 8-20 mm</v>
          </cell>
          <cell r="C23710" t="str">
            <v>m³</v>
          </cell>
          <cell r="D23710" t="str">
            <v>158,88</v>
          </cell>
        </row>
        <row r="23711">
          <cell r="A23711" t="str">
            <v>CAM - MC.01.210.0010</v>
          </cell>
          <cell r="B23711" t="str">
            <v>Cemento conforme alla norma UNI EN 197-1 e rispondente ai Criteri Ambientali Minimi di cui al Decreto 23 giugno 2022 del Ministero della Transizione Ecologica, fornito sfuso in silos:</v>
          </cell>
          <cell r="C23711"/>
          <cell r="D23711"/>
        </row>
        <row r="23712">
          <cell r="A23712" t="str">
            <v>CAM - MC.01.210.0010.a</v>
          </cell>
          <cell r="B23712" t="str">
            <v>- tipo normale 32.5 N</v>
          </cell>
          <cell r="C23712" t="str">
            <v>100 kg</v>
          </cell>
          <cell r="D23712" t="str">
            <v>17,37</v>
          </cell>
        </row>
        <row r="23713">
          <cell r="A23713" t="str">
            <v>CAM - MC.01.210.0010.b</v>
          </cell>
          <cell r="B23713" t="str">
            <v>- tipo a elevata resistenza 32.5 R</v>
          </cell>
          <cell r="C23713" t="str">
            <v>100 kg</v>
          </cell>
          <cell r="D23713" t="str">
            <v>18,88</v>
          </cell>
        </row>
        <row r="23714">
          <cell r="A23714" t="str">
            <v>CAM - MC.01.210.0010.c</v>
          </cell>
          <cell r="B23714" t="str">
            <v>- tipo a elevata resistenza 42.5 R</v>
          </cell>
          <cell r="C23714" t="str">
            <v>100 kg</v>
          </cell>
          <cell r="D23714" t="str">
            <v>20,44</v>
          </cell>
        </row>
        <row r="23715">
          <cell r="A23715" t="str">
            <v>CAM - MC.01.210.0020</v>
          </cell>
          <cell r="B23715" t="str">
            <v>Cemento conforme alla norma UNI EN 197-1 e rispondente ai Criteri Ambientali Minimi di cui al Decreto 23 giugno 2022 del Ministero della Transizione Ecologica, fornito in sacchi da 25 kg:</v>
          </cell>
          <cell r="C23715"/>
          <cell r="D23715"/>
        </row>
        <row r="23716">
          <cell r="A23716" t="str">
            <v>CAM - MC.01.210.0020.a</v>
          </cell>
          <cell r="B23716" t="str">
            <v>- tipo a elevata resistenza 32.5 R</v>
          </cell>
          <cell r="C23716" t="str">
            <v>100 kg</v>
          </cell>
          <cell r="D23716" t="str">
            <v>22,08</v>
          </cell>
        </row>
        <row r="23717">
          <cell r="A23717" t="str">
            <v>CAM - MC.01.210.0020.b</v>
          </cell>
          <cell r="B23717" t="str">
            <v>- tipo a elevata resistenza 42.5 R</v>
          </cell>
          <cell r="C23717" t="str">
            <v>100 kg</v>
          </cell>
          <cell r="D23717" t="str">
            <v>22,72</v>
          </cell>
        </row>
        <row r="23718">
          <cell r="A23718" t="str">
            <v>CAM - MC.01.280.0010</v>
          </cell>
          <cell r="B23718" t="str">
            <v>Premiscelato in sacchi per calcestruzzo leggero strutturale a base di argilla espansa strutturale, inerti naturali, cemento tipo Portland e additivi. Densità a secco a 28 gg. circa 1.400 kg/m³ e resistenza caratteristica Rck = 25 N/mm²</v>
          </cell>
          <cell r="C23718" t="str">
            <v>m³</v>
          </cell>
          <cell r="D23718" t="str">
            <v>493,86</v>
          </cell>
        </row>
        <row r="23719">
          <cell r="A23719" t="str">
            <v>CAM - MC.01.300.0010</v>
          </cell>
          <cell r="B23719" t="str">
            <v>Premiscelati in sacchi per malta pronta ad asciugamento rapido antiritiro a base di leganti idraulici speciali, per massetti atti a ricevere qualsiasi tipo di pavimento. Nei tipi:</v>
          </cell>
          <cell r="C23719"/>
          <cell r="D23719"/>
        </row>
        <row r="23720">
          <cell r="A23720" t="str">
            <v>CAM - MC.01.300.0010.a</v>
          </cell>
          <cell r="B23720" t="str">
            <v>- rapido (48 ore) - 1.600 kg/m³</v>
          </cell>
          <cell r="C23720" t="str">
            <v>m³</v>
          </cell>
          <cell r="D23720" t="str">
            <v>487,08</v>
          </cell>
        </row>
        <row r="23721">
          <cell r="A23721" t="str">
            <v>CAM - MC.01.300.0010.b</v>
          </cell>
          <cell r="B23721" t="str">
            <v>- veloce (5 giorni) - 1.800 kg/m³</v>
          </cell>
          <cell r="C23721" t="str">
            <v>m³</v>
          </cell>
          <cell r="D23721" t="str">
            <v>307,12</v>
          </cell>
        </row>
        <row r="23722">
          <cell r="A23722" t="str">
            <v>CAM - MC.01.300.0010.c</v>
          </cell>
          <cell r="B23722" t="str">
            <v>- veloce (15 giorni) - 1.600 kg/m³</v>
          </cell>
          <cell r="C23722" t="str">
            <v>m³</v>
          </cell>
          <cell r="D23722" t="str">
            <v>216,48</v>
          </cell>
        </row>
        <row r="23723">
          <cell r="A23723" t="str">
            <v>CAM - MC.01.300.0020</v>
          </cell>
          <cell r="B23723" t="str">
            <v>Premiscelato in sacchi per massetto termico, fonoassorbente e deumidificante premiscelato, bio composito di calce idraulica naturale NHL 5 esente da cemento, fibrato con legno di canapa macinato con l’aggiunta di additivi naturali al 100%. Conducibilità termica λ = 0,0784 W/mK, densità = 424 Kg/m³, resistenza a compressione 1,0 N/mm², granulometria 0-6 mm, resistente al fuoco, al gelo, ad insetti e roditori, assenza di fumi tossici in caso di incendio, riciclabile biodegradabile a fine ciclo di vita, resistenza alla diffusione del vapore acqueo (μ) ≤ 15, adesione ≥ 0,52 N/mm². Risponde ai Criteri Ambientali Minimi di cui al Decreto 23 giugno 2022 del Ministero della Transizione Ecologica.</v>
          </cell>
          <cell r="C23723" t="str">
            <v>m³</v>
          </cell>
          <cell r="D23723" t="str">
            <v>528,91</v>
          </cell>
        </row>
        <row r="23724">
          <cell r="A23724" t="str">
            <v>CAM - MC.01.310.0010</v>
          </cell>
          <cell r="B23724" t="str">
            <v>Malta premiscelata per stuccature di pavimentazioni, con resistenza meccanica C 45/55 e resistenza alla flessione pari a 8 Mpa, realizzata con leganti e aggregati di prima qualità, in curva granulometrica diam. mx 2 mm, classe esposizione ambientale XF4, resistente ai cicli di gelo e disgelo ed ai sali disgelanti, rispondente alle norme UNI EN 206- 1:2006.</v>
          </cell>
          <cell r="C23724" t="str">
            <v>kg</v>
          </cell>
          <cell r="D23724" t="str">
            <v>0,61</v>
          </cell>
        </row>
        <row r="23725">
          <cell r="A23725" t="str">
            <v>CAM - MC.01.320.0020</v>
          </cell>
          <cell r="B23725" t="str">
            <v>Premiscelato in sacchi per rasatura autolivellante di massetti, a rapido indurimento, con leganti speciali, spessori da 1 a 10 mm per mano - resa 1,6 kg al m² x mm (densità 1.600 kg/m³)</v>
          </cell>
          <cell r="C23725" t="str">
            <v>m³</v>
          </cell>
          <cell r="D23725" t="str">
            <v>116,90</v>
          </cell>
        </row>
        <row r="23726">
          <cell r="A23726" t="str">
            <v>CAM - MC.01.320.0030</v>
          </cell>
          <cell r="B23726" t="str">
            <v>Premiscelato in sacchi per rasatura autolivellante di massetti, a indurimento ultrarapido e ad alta resistenza, con leganti speciali, spessori da 1 a 10 mm per mano - resa 1,6 kg al m² x mm (densità 1.600 kg/m³)</v>
          </cell>
          <cell r="C23726" t="str">
            <v>m³</v>
          </cell>
          <cell r="D23726" t="str">
            <v>158,29</v>
          </cell>
        </row>
        <row r="23727">
          <cell r="A23727" t="str">
            <v>CAM - MC.01.320.0040</v>
          </cell>
          <cell r="B23727" t="str">
            <v>Premiscelato in sacchi per malta pronta autolivellante a ritiro compensato a base di anidrite, per sottofondi adatti a tutti i tipi di pavimento. Densità 1.700 kg/m³</v>
          </cell>
          <cell r="C23727" t="str">
            <v>m³</v>
          </cell>
          <cell r="D23727" t="str">
            <v>322,00</v>
          </cell>
        </row>
        <row r="23728">
          <cell r="A23728" t="str">
            <v>CAM - MC.01.350.0010</v>
          </cell>
          <cell r="B23728" t="str">
            <v>Premiscelato in sacchi per malta pronta isolante a base di leganti idraulici ed inerti leggeri, per murature in laterizio termoisolante. Peso specifico circa 1.100 kg/m³ e classe di resistenza:</v>
          </cell>
          <cell r="C23728"/>
          <cell r="D23728"/>
        </row>
        <row r="23729">
          <cell r="A23729" t="str">
            <v>CAM - MC.01.350.0010.a</v>
          </cell>
          <cell r="B23729" t="str">
            <v>- classe M2 - (8,0 N/mm²)</v>
          </cell>
          <cell r="C23729" t="str">
            <v>m³</v>
          </cell>
          <cell r="D23729" t="str">
            <v>317,94</v>
          </cell>
        </row>
        <row r="23730">
          <cell r="A23730" t="str">
            <v>CAM - MC.01.350.0010.b</v>
          </cell>
          <cell r="B23730" t="str">
            <v>- classe M3 - (5,0 N/mm²)</v>
          </cell>
          <cell r="C23730" t="str">
            <v>m³</v>
          </cell>
          <cell r="D23730" t="str">
            <v>179,95</v>
          </cell>
        </row>
        <row r="23731">
          <cell r="A23731" t="str">
            <v>CAM - MC.01.400.0010</v>
          </cell>
          <cell r="B23731" t="str">
            <v>Premiscelato per malta ad applicazione manuale o meccanica, per rinzaffo su supporti ammalorati, a base di cemento, inerti selezionati e additivi, da applicare sul 70% circa della superficie. Densità 1.800 kg/m³.</v>
          </cell>
          <cell r="C23731" t="str">
            <v>m³</v>
          </cell>
          <cell r="D23731" t="str">
            <v>516,82</v>
          </cell>
        </row>
        <row r="23732">
          <cell r="A23732" t="str">
            <v>CAM - MC.01.400.0020</v>
          </cell>
          <cell r="B23732" t="str">
            <v>Premiscelato per malta ad applicazione meccanica, per intonaci di sottofondo interni, su murature nuove ed esistenti. A base di leganti aerei (calce ed anidrite). Densità 1.100 kg/m³.</v>
          </cell>
          <cell r="C23732" t="str">
            <v>m³</v>
          </cell>
          <cell r="D23732" t="str">
            <v>194,82</v>
          </cell>
        </row>
        <row r="23733">
          <cell r="A23733" t="str">
            <v>CAM - MC.01.400.0030</v>
          </cell>
          <cell r="B23733" t="str">
            <v>Premiscelato per malta ad applicazione meccanica, per intonaci di sottofondo esterni ed interni, su tutti i supporti tradizionali, a base di leganti aerei ed idraulici, inerti selezionati ed additivi specifici. Densità 1.400 kg/m³.</v>
          </cell>
          <cell r="C23733" t="str">
            <v>m³</v>
          </cell>
          <cell r="D23733" t="str">
            <v>193,48</v>
          </cell>
        </row>
        <row r="23734">
          <cell r="A23734" t="str">
            <v>CAM - MC.01.400.0040</v>
          </cell>
          <cell r="B23734" t="str">
            <v>Premiscelato per malta ad applicazione manuale, per intonaci fibrorinforzati di sottofondo esterni ed interni, su murature vecchie e nuove di tutti i tipi, blocchi di cemento, pietra naturale tenera e calcestruzzo. A base di calce e leganti idraulici, inerti selezionati ed additivi specifici. Densità 1.700 kg/m³.</v>
          </cell>
          <cell r="C23734" t="str">
            <v>m³</v>
          </cell>
          <cell r="D23734" t="str">
            <v>267,91</v>
          </cell>
        </row>
        <row r="23735">
          <cell r="A23735" t="str">
            <v>CAM - MC.01.400.0050</v>
          </cell>
          <cell r="B23735" t="str">
            <v>Premiscelato per malta ad alta resistenza ad applicazione meccanica, per intonaci di sottofondo esterni ed interni, su murature nuove ed esistenti, adatti a ricevere rivestimenti pesanti incollati. A base di leganti aerei ed idraulici, inerti selezionati ed additivi specifici. Densità 1.400 kg/m³.</v>
          </cell>
          <cell r="C23735" t="str">
            <v>m³</v>
          </cell>
          <cell r="D23735" t="str">
            <v>267,91</v>
          </cell>
        </row>
        <row r="23736">
          <cell r="A23736" t="str">
            <v>CAM - MC.01.410.0010</v>
          </cell>
          <cell r="B23736" t="str">
            <v>Premiscelato per malta ad applicazione manuale, per finitura liscia di intonaci interni. A base di leganti aerei (calce e gesso), inerti selezionati e additivi. Densità 1.000 kg/m³.</v>
          </cell>
          <cell r="C23736" t="str">
            <v>m³</v>
          </cell>
          <cell r="D23736" t="str">
            <v>234,08</v>
          </cell>
        </row>
        <row r="23737">
          <cell r="A23737" t="str">
            <v>CAM - MC.01.410.0020</v>
          </cell>
          <cell r="B23737" t="str">
            <v>Premiscelato per malta ad applicazione manuale, per finitura liscia di intonaci interni. A base di leganti aerei (calce e gesso), inerti selezionati e additivi. Densità 1.000 kg/m³.</v>
          </cell>
          <cell r="C23737" t="str">
            <v>m³</v>
          </cell>
          <cell r="D23737" t="str">
            <v>319,30</v>
          </cell>
        </row>
        <row r="23738">
          <cell r="A23738" t="str">
            <v>CAM - MC.01.410.0030</v>
          </cell>
          <cell r="B23738" t="str">
            <v>Premiscelato per malta ad applicazione manuale o meccanica, per finitura a civile di intonaci interni ed esterni. A base di leganti aerei ed idraulici, inerti selezionati e additivi. Densità 1.500 kg/m³.</v>
          </cell>
          <cell r="C23738" t="str">
            <v>m³</v>
          </cell>
          <cell r="D23738" t="str">
            <v>324,71</v>
          </cell>
        </row>
        <row r="23739">
          <cell r="A23739" t="str">
            <v>CAM - MC.01.410.0040</v>
          </cell>
          <cell r="B23739" t="str">
            <v>Premiscelato per malta ad applicazione manuale o meccanica, per finitura liscia di intonaci interni ed esterni. A base di leganti aerei ed idraulici, inerti selezionati e additivi. Densità 1.500 kg/m³.</v>
          </cell>
          <cell r="C23739" t="str">
            <v>m³</v>
          </cell>
          <cell r="D23739" t="str">
            <v>886,19</v>
          </cell>
        </row>
        <row r="23740">
          <cell r="A23740" t="str">
            <v>CAM - MC.01.410.0050</v>
          </cell>
          <cell r="B23740" t="str">
            <v>Premiscelato per malta ad applicazione manuale o meccanica, per finitura liscia di intonaci interni ed esterni. A base di leganti aerei ed idraulici, inerti selezionati e additivi. Densità 1.500 kg/m³.</v>
          </cell>
          <cell r="C23740" t="str">
            <v>m³</v>
          </cell>
          <cell r="D23740" t="str">
            <v>932,20</v>
          </cell>
        </row>
        <row r="23741">
          <cell r="A23741" t="str">
            <v>CAM - MC.01.420.0010</v>
          </cell>
          <cell r="B23741" t="str">
            <v>Premiscelato in polvere per malta ad applicazione manuale o meccanica, per formazione di intonaci colorati monostrato interni ed esterni direttamente su laterizio, blocchi cemento e calcestruzzo. A base di calce, leganti idraulici, pigmenti inorganici, inerti selezionati e additivi. Densità 1.300 kg/m³.</v>
          </cell>
          <cell r="C23741" t="str">
            <v>m³</v>
          </cell>
          <cell r="D23741" t="str">
            <v>687,07</v>
          </cell>
        </row>
        <row r="23742">
          <cell r="A23742" t="str">
            <v>CAM - MC.01.420.0020</v>
          </cell>
          <cell r="B23742" t="str">
            <v>Premiscelati in polvere per malta ad applicazione manuale, per finitura in intonaco colorato su supporti minerali rustici, per esterni ed interni. A base di calce, leganti idraulici, pigmenti inorganici, sabbie silicee e additivi. Densità 1.300 kg/m³. Previsto nelle finiture:</v>
          </cell>
          <cell r="C23742"/>
          <cell r="D23742"/>
        </row>
        <row r="23743">
          <cell r="A23743" t="str">
            <v>CAM - MC.01.420.0020.a</v>
          </cell>
          <cell r="B23743" t="str">
            <v>- frattazzato fine</v>
          </cell>
          <cell r="C23743" t="str">
            <v>m³</v>
          </cell>
          <cell r="D23743" t="str">
            <v>1.037,73</v>
          </cell>
        </row>
        <row r="23744">
          <cell r="A23744" t="str">
            <v>CAM - MC.01.420.0020.b</v>
          </cell>
          <cell r="B23744" t="str">
            <v>- frattazzato medio e grosso</v>
          </cell>
          <cell r="C23744" t="str">
            <v>m³</v>
          </cell>
          <cell r="D23744" t="str">
            <v>844,25</v>
          </cell>
        </row>
        <row r="23745">
          <cell r="A23745" t="str">
            <v>CAM - MC.01.420.0020.c</v>
          </cell>
          <cell r="B23745" t="str">
            <v>- lamato fine e medio - spruzzato</v>
          </cell>
          <cell r="C23745" t="str">
            <v>m³</v>
          </cell>
          <cell r="D23745" t="str">
            <v>668,37</v>
          </cell>
        </row>
        <row r="23746">
          <cell r="A23746" t="str">
            <v>CAM - MC.01.440.0030</v>
          </cell>
          <cell r="B23746" t="str">
            <v>Premiscelato per malta tixotropica, antiritiro a presa rapida e finitura civile, per la ricostruzione rapida di parti mancanti di strutture cementizie e murature esistenti di buona consistenza, con successiva immediata finitura. Costituita da leganti idraulici, inerti selezionati ed additivi, utilizzabile in esterno ed interno. Densità = 1.800 kg/m³.</v>
          </cell>
          <cell r="C23746" t="str">
            <v>m³</v>
          </cell>
          <cell r="D23746" t="str">
            <v>953,84</v>
          </cell>
        </row>
        <row r="23747">
          <cell r="A23747" t="str">
            <v>CAM - MC.01.460.0010</v>
          </cell>
          <cell r="B23747" t="str">
            <v>Premiscelato per malta per intonaco termoisolante, a base di leganti aerei, idraulici, inerti minerali leggeri e additivi, da applicare manualmente su murature già preparate con rinzaffo. Densità = 500 kg/m³</v>
          </cell>
          <cell r="C23747" t="str">
            <v>m³</v>
          </cell>
          <cell r="D23747" t="str">
            <v>441,07</v>
          </cell>
        </row>
        <row r="23748">
          <cell r="A23748" t="str">
            <v>CAM - MC.01.460.0020</v>
          </cell>
          <cell r="B23748" t="str">
            <v>Premiscelato per malta per intonaco termoisolante, a base di leganti aerei, idraulici, microsfere di polistirene e additivi, da applicare meccanicamente su murature già preparate con rinzaffo. Densità = 300 kg/m³</v>
          </cell>
          <cell r="C23748" t="str">
            <v>m³</v>
          </cell>
          <cell r="D23748" t="str">
            <v>581,78</v>
          </cell>
        </row>
        <row r="23749">
          <cell r="A23749" t="str">
            <v>CAM - MC.01.460.0030</v>
          </cell>
          <cell r="B23749" t="str">
            <v>Premiscelato per malta per intonaco termoisolante fibrorinforzato e idrorepellente, a base di leganti idraulici, inerti leggeri e additivi, da applicare manualmente o meccanicamente su qualsiasi tipo di muratura; specifico per murature in blocchi di calcestruzzo cellulare e laterizio poroso. Densità = 900 kg/m³</v>
          </cell>
          <cell r="C23749" t="str">
            <v>m³</v>
          </cell>
          <cell r="D23749" t="str">
            <v>773,89</v>
          </cell>
        </row>
        <row r="23750">
          <cell r="A23750" t="str">
            <v>CAM - MC.01.460.0040</v>
          </cell>
          <cell r="B23750" t="str">
            <v>Premiscelato per malta per intonaco ignifugo, con leganti base gesso, silici amorfe espanse e additivi, da applicare manualmente o meccanicamente su qualsiasi tipo di muratura. Densità = 1.200 kg/m³</v>
          </cell>
          <cell r="C23750" t="str">
            <v>m³</v>
          </cell>
          <cell r="D23750" t="str">
            <v>236,78</v>
          </cell>
        </row>
        <row r="23751">
          <cell r="A23751" t="str">
            <v>CAM - MC.01.460.0050</v>
          </cell>
          <cell r="B23751" t="str">
            <v>Premiscelato per malta per intonaco impermeabilizzante, a base di leganti idraulici, da applicare manualmente o meccanicamente su murature in calcestruzzo o mattoni pieni. Spessore medio 1,5 cm. Densità = 1.900 kg/m³</v>
          </cell>
          <cell r="C23751" t="str">
            <v>m³</v>
          </cell>
          <cell r="D23751" t="str">
            <v>936,25</v>
          </cell>
        </row>
        <row r="23752">
          <cell r="A23752" t="str">
            <v>CAM - MC.01.460.0060</v>
          </cell>
          <cell r="B23752" t="str">
            <v>Premiscelato per intonaco altamente traspirante, termo-isolante, ad elevato isolamento acustico e deumidificante, a base canapa e calce idraulica naturale NHL 5 e additivi naturali, esente da cemento e derivati petrolchimici. Da applicare manualmente o meccanicamente su murature esterne e interne. Conducibilità termica 0,088 W/mK, resistenza a compressione a 28 gg Categoria CS I (UNI EN 1015-11), adesione ≥ 0,52 N/mm² (UNI EN 1015-12), resistenza alla diffusione del vapore acqueo (μ) ≤ 15, densità 497 kg/m³, resa di 4/4,5 kg/m² per cm di spessore, granulometria 0-6 mm. Risponde ai Criteri Ambientali Minimi di cui al Decreto 11 ottobre 2017 del Ministero dell'Ambiente e della tutela del Territorio e del Mare.</v>
          </cell>
          <cell r="C23752" t="str">
            <v>kg</v>
          </cell>
          <cell r="D23752" t="str">
            <v>1,41</v>
          </cell>
        </row>
        <row r="23753">
          <cell r="A23753" t="str">
            <v>CAM - MC.01.460.0070</v>
          </cell>
          <cell r="B23753" t="str">
            <v>Premiscelato per malta termica a base di legno di canapa e calce idraulica naturale NHL 5 (UNI EN 459), esente da cementi e derivati petrolchimici. Conducibilità termica λ = 0,5 W/mK, densità 700 Kg/m³, resistenza a compressione 2,16 N/mm², resistenza alla diffusione del vapore acqueo (μ) ≤ 15, adesione ≥0,62 N/mm², granulometria 0-1 mm, resa 7 kg/m² per cm di spessore. Risponde ai Criteri Ambientali Minimi di cui al Decreto 23 giugno 2022 del Ministero della Transizione Ecologica.</v>
          </cell>
          <cell r="C23753" t="str">
            <v>kg</v>
          </cell>
          <cell r="D23753" t="str">
            <v>1,35</v>
          </cell>
        </row>
        <row r="23754">
          <cell r="A23754" t="str">
            <v>CAM - MC.01.460.0080</v>
          </cell>
          <cell r="B23754" t="str">
            <v>Premiscelato per malta di finitura per pareti o sistemi di isolamento a cappotto, deumidificante a base di calce idraulica naturale NHL 5 esente da cemento, fibrata con legno di canapa macinato con l'aggiunta di additivi naturali. Da applicare manualmente o meccanicamente, conducibilità termica 0,20 W/mK, resistenza a compressione a 28 gg Categoria CS I (UNI EN 1015-11), densità 1125 kg/m³, adesione ≥ 1,50 N/mm², resistenza alla diffusione del vapore acqueo (μ) ≤ 15, resa di 10,20-10,70 kg/m² per cm di spessore, granulometria 0-6 mm. Risponde ai Criteri Ambientali Minimi di cui al Decreto 11 ottobre 2017 del Ministero dell'Ambiente e della tutela del Territorio e del Mare.</v>
          </cell>
          <cell r="C23754" t="str">
            <v>kg</v>
          </cell>
          <cell r="D23754" t="str">
            <v>1,12</v>
          </cell>
        </row>
        <row r="23755">
          <cell r="A23755" t="str">
            <v>CAM - MC.01.460.0090</v>
          </cell>
          <cell r="B23755" t="str">
            <v>Premiscelato per malta termica composta da legno di canapa, calce idraulica naturale NHL 5 (UNI EN 459) e additivi specifici, per l'incollaggio di pannelli in fibra (sistemi a cappotto), pavimenti e rivestimenti in piastrelle. Conducibilità termica λ = 0,5 W/mK, densità 1160Kg/m³, resistenza a compressione 2,16 N/mm², resistenza alla diffusione del vapore acqueo (μ) ≤ 15, adesione ≥0,62 N/mm², granulometria 0-1 mm, resa 11,6 kg/m² per cm di spessore. Risponde ai Criteri Ambientali Minimi di cui al Decreto 11 ottobre 2017 del Ministero dell'Ambiente e della tutela del Territorio e del Mare.</v>
          </cell>
          <cell r="C23755" t="str">
            <v>kg</v>
          </cell>
          <cell r="D23755" t="str">
            <v>1,17</v>
          </cell>
        </row>
        <row r="23756">
          <cell r="A23756" t="str">
            <v>CAM - MC.01.480.0010</v>
          </cell>
          <cell r="B23756" t="str">
            <v>Premiscelato per malta per intonaco da rinzaffo desalinizzante, per intonaci interni ed esterni, a base di leganti idraulici, inerti minerali leggeri e additivi a bassissima emissione di sostanza organiche volatili, rispondente ai Criteri Ambientali Minimi di cui al Decreto 23 giugno 2022 del Ministero della Transizione Ecologica, colore chiaro, da applicare su murature soggette a risalita capillare, adeguatamente preparate. Il prodotto deve rispondere ai requisiti minimi richiesti dalla EN 998-1 malte per risanamento di tipo R-CSII. Densità = 1.700 kg/m³</v>
          </cell>
          <cell r="C23756" t="str">
            <v>m³</v>
          </cell>
          <cell r="D23756" t="str">
            <v>1.548,36</v>
          </cell>
        </row>
        <row r="23757">
          <cell r="A23757" t="str">
            <v>CAM - MC.01.480.0020</v>
          </cell>
          <cell r="B23757" t="str">
            <v>Premiscelato per malta per intonaco da rinzaffo desalinizzante, per intonaci interni ed esterni, a base di leganti idraulici, inerti minerali leggeri e additivi a bassissima emissione di sostanza organiche volatili, colore cocciopesto, da applicare su murature soggette a risalita capillare, adeguatamente preparate. Il prodotto deve rispondere ai requisiti minimi richiesti dalla EN 998-1 malte per risanamento di tipo R-CSII. Densità = 1.700 kg/m³</v>
          </cell>
          <cell r="C23757" t="str">
            <v>m³</v>
          </cell>
          <cell r="D23757" t="str">
            <v>2.034,12</v>
          </cell>
        </row>
        <row r="23758">
          <cell r="A23758" t="str">
            <v>CAM - MC.01.480.0030</v>
          </cell>
          <cell r="B23758" t="str">
            <v>Premiscelato per malta per intonaco deumidificante e calcificatore, a base di leganti idraulici, inerti selezionati e additivi, da applicare manualmente su murature soggette a risalita capillare, già trattate con impregnante antisale. Densità = 1.400 kg/m³</v>
          </cell>
          <cell r="C23758" t="str">
            <v>m³</v>
          </cell>
          <cell r="D23758" t="str">
            <v>1.014,73</v>
          </cell>
        </row>
        <row r="23759">
          <cell r="A23759" t="str">
            <v>CAM - MC.01.480.0040</v>
          </cell>
          <cell r="B23759" t="str">
            <v>Premiscelato per malta per intonaco deumidificante , a base di leganti idraulici, inerti selezionati e additivi, per applicazione meccanica su murature soggette a risalita capillare, già trattate con impregnante antisale. Densità = 1.300 kg/m³</v>
          </cell>
          <cell r="C23759" t="str">
            <v>m³</v>
          </cell>
          <cell r="D23759" t="str">
            <v>818,55</v>
          </cell>
        </row>
        <row r="23760">
          <cell r="A23760" t="str">
            <v>CAM - MC.01.510.0020</v>
          </cell>
          <cell r="B23760" t="str">
            <v>Preconfezionato bicomponente per boiacca anticorrosiva per ferri armatura e per ripresa del getto del calcestruzzo, a base di leganti cementizi, polimeri in dispersione acquosa e additivi. Peso 2,15 kg/litro, resa 2,8 kg/m²/mm</v>
          </cell>
          <cell r="C23760" t="str">
            <v>kg</v>
          </cell>
          <cell r="D23760" t="str">
            <v>4,06</v>
          </cell>
        </row>
        <row r="23761">
          <cell r="A23761" t="str">
            <v>CAM - MC.01.520.0010</v>
          </cell>
          <cell r="B23761" t="str">
            <v>Premiscelato per malta fibrorinforzata antiritiro e tixotropica, rispondente ai Criteri Ambientali Minimi di cui al Decreto 23 giugno 2022 del Ministero della Transizione Ecologica, per ripristino parti mancanti di calcestruzzo, per esterno ed interno. A base di cementi ad alta resistenza, inerti selezionati e additivi. Il prodotto deve rispondere ai requisiti minimi richiesti dalla EN 1504-3 per le malte strutturali di classe R4. Peso 1.900 kg/mc.</v>
          </cell>
          <cell r="C23761" t="str">
            <v>m³</v>
          </cell>
          <cell r="D23761" t="str">
            <v>2.338,61</v>
          </cell>
        </row>
        <row r="23762">
          <cell r="A23762" t="str">
            <v>CAM - MC.01.520.0020</v>
          </cell>
          <cell r="B23762" t="str">
            <v>Premiscelato per malta fibrorinforzata antiritiro e tixotropica a presa rapida, rispondente ai Criteri Ambientali Minimi di cui al Decreto 23 giugno 2022 del Ministero della Transizione Ecologica, per ripristino parti mancanti di calcestruzzo, per esterno ed interno. A base di leganti idraulici speciali, inerti selezionati e additivi. Il prodotto deve rispondere ai requisiti minimi richiesti dalla EN 1504-3 per le malte strutturali di classe R3. Peso 1.800 kg/mc.</v>
          </cell>
          <cell r="C23762" t="str">
            <v>m³</v>
          </cell>
          <cell r="D23762" t="str">
            <v>2.757,45</v>
          </cell>
        </row>
        <row r="23763">
          <cell r="A23763" t="str">
            <v>CAM - MC.01.530.0010</v>
          </cell>
          <cell r="B23763" t="str">
            <v>Premiscelato per betoncino cementizio da applicare a spruzzo, per ripristino di strutture in calcestruzzo o rinforzo murature, per esterno ed interno. A base di cementi ad alta resistenza, inerti selezionati e additivi. Peso 1.900 kg/mc.</v>
          </cell>
          <cell r="C23763" t="str">
            <v>m³</v>
          </cell>
          <cell r="D23763" t="str">
            <v>365,31</v>
          </cell>
        </row>
        <row r="23764">
          <cell r="A23764" t="str">
            <v>CAM - MC.01.530.0020</v>
          </cell>
          <cell r="B23764" t="str">
            <v>Premiscelato per malta fibrorinforzata antiritiro e tixotropica, per ripristino strutturale parti mancanti di calcestruzzo, per esterno ed interno. A base di cementi ad alta resistenza, inerti selezionati, fibre sintetiche e additivi. Peso 2.200 kg/mc.</v>
          </cell>
          <cell r="C23764" t="str">
            <v>m³</v>
          </cell>
          <cell r="D23764" t="str">
            <v>1.183,86</v>
          </cell>
        </row>
        <row r="23765">
          <cell r="A23765" t="str">
            <v>CAM - MC.01.530.0030</v>
          </cell>
          <cell r="B23765" t="str">
            <v>Premiscelato per malta fibrorinforzata antiritiro e tixotropica, per ripristino strutturale parti mancanti di calcestruzzo, per esterno ed interno. A base di cementi ad alta resistenza, inerti selezionati, fibre sintetiche e additivi. Con inserimento di fibre metalliche pari a 15 kg/m³. Peso 2.200 kg/m³.</v>
          </cell>
          <cell r="C23765" t="str">
            <v>m³</v>
          </cell>
          <cell r="D23765" t="str">
            <v>2.276,90</v>
          </cell>
        </row>
        <row r="23766">
          <cell r="A23766" t="str">
            <v>CAM - MC.01.530.0040</v>
          </cell>
          <cell r="B23766" t="str">
            <v>Premiscelato per calcestruzzo fluido colabile antiritiro ad alta resistenza, rispondente ai Criteri Ambientali Minimi di cui al Decreto 23 giugno 2022 del Ministero della Transizione Ecologica, per ripristino strutturale parti mancanti di calcestruzzo, per esterno ed interno. A base di cementi ad alta resistenza, inerti selezionati, microsilice e additivi. Da versare o pompare in casseri a tenuta di fluidi. Il prodotto deve rispondere ai requisiti minimi richiesti dalla EN 1504-3 per le malte strutturali di classe R4. Peso 2.100 kg/mc.</v>
          </cell>
          <cell r="C23766" t="str">
            <v>m³</v>
          </cell>
          <cell r="D23766" t="str">
            <v>2.954,03</v>
          </cell>
        </row>
        <row r="23767">
          <cell r="A23767" t="str">
            <v>CAM - MC.01.530.0050</v>
          </cell>
          <cell r="B23767" t="str">
            <v>Malta cementizia colabile ad elevatissime prestazioni meccaniche a ritiro compensato, fibrorinforzata e ad elevata duttilità, da impiegarsi in abbinamento con fibre rigide in acciaio (0,065 kg/1 kg), per il risanamento ed il rinforzo del calcestruzzo. Caratteristiche:</v>
          </cell>
          <cell r="C23767"/>
          <cell r="D23767"/>
        </row>
        <row r="23768">
          <cell r="A23768" t="str">
            <v>CAM - MC.01.530.0050.a</v>
          </cell>
          <cell r="B23768" t="str">
            <v>- malta</v>
          </cell>
          <cell r="C23768" t="str">
            <v>kg</v>
          </cell>
          <cell r="D23768" t="str">
            <v>1,21</v>
          </cell>
        </row>
        <row r="23769">
          <cell r="A23769" t="str">
            <v>CAM - MC.01.540.0010</v>
          </cell>
          <cell r="B23769" t="str">
            <v>Premiscelato per malta antiritiro a presa rapida, a base di cementi, inerti selezionati e additivi, per fissaggio di zanche, chiusini, infissi, inferriate ecc su tutti i supporti resistenti. Densità = 2.000 kg/m³</v>
          </cell>
          <cell r="C23769" t="str">
            <v>dm³</v>
          </cell>
          <cell r="D23769" t="str">
            <v>0,64</v>
          </cell>
        </row>
        <row r="23770">
          <cell r="A23770" t="str">
            <v>CAM - MC.01.540.0020</v>
          </cell>
          <cell r="B23770" t="str">
            <v>Premiscelato per malta fluida antiritiro ad alta rersistenza, a base di cementi, inerti selezionati e additivi, per ancoraggio di precisione di macchinari pesanti su strutture in calcestruzzo. Densità = 2.000 kg/m³</v>
          </cell>
          <cell r="C23770" t="str">
            <v>dm³</v>
          </cell>
          <cell r="D23770" t="str">
            <v>1,44</v>
          </cell>
        </row>
        <row r="23771">
          <cell r="A23771" t="str">
            <v>CAM - MC.01.540.0040</v>
          </cell>
          <cell r="B23771" t="str">
            <v>Resina epossidica bicomponente, per il rinforzo statico di strutture in calcestruzzo e murarie lesionate, mediante iniezione con pompe. Densità = 1.100 kg/m³</v>
          </cell>
          <cell r="C23771" t="str">
            <v>dm³</v>
          </cell>
          <cell r="D23771" t="str">
            <v>18,46</v>
          </cell>
        </row>
        <row r="23772">
          <cell r="A23772" t="str">
            <v>CAM - MC.01.540.0045</v>
          </cell>
          <cell r="B23772" t="str">
            <v>Stucco epossidico bicomponente con normali tempi di presa, rispondente ai Criteri Ambientali Minimi di cui al Decreto 23 giugno 2022 del Ministero della Transizione Ecologica, a consistenza tissotropica per la regolarizzazione delle superfici in calcestruzzo e per l'incollaggio strutturale. Adatto per consolidamento e rinforzo con materiali compositi. Resa 1,55 kg/m² per mm di spessore.</v>
          </cell>
          <cell r="C23772" t="str">
            <v>kg</v>
          </cell>
          <cell r="D23772" t="str">
            <v>21,27</v>
          </cell>
        </row>
        <row r="23773">
          <cell r="A23773" t="str">
            <v>CAM - MC.01.540.0050</v>
          </cell>
          <cell r="B23773" t="str">
            <v>Adesivo epossidico bicomponente tissotropico, rispondente ai Criteri Ambientali Minimi di cui al Decreto 23 giugno 2022 del Ministero della Transizione Ecologica, per l'impregnazione in opera con sistema a secco dei tessuti in materiale composito. Massa volumica dell'impasto 1060 kg/m³. Resa 1,00/1,55 kg/m² in funzione del tipo di tessuto unidirezionale.</v>
          </cell>
          <cell r="C23773" t="str">
            <v>kg</v>
          </cell>
          <cell r="D23773" t="str">
            <v>38,40</v>
          </cell>
        </row>
        <row r="23774">
          <cell r="A23774" t="str">
            <v>CAM - MC.01.550.0010</v>
          </cell>
          <cell r="B23774" t="str">
            <v>Premiscelato per malta ad applicazione manuale o meccanica, per rinzaffo su tutte le strutture murarie antiche interne ed esterne (calce, calce idraulica, mattoni, pietre), a base di leganti idraulici speciali ed aggregati selezionati e controllati in razionale distribuzione granulometrica. Densità 1.500 kg/m³. (resa 3 Kg/m²)</v>
          </cell>
          <cell r="C23774" t="str">
            <v>m³</v>
          </cell>
          <cell r="D23774" t="str">
            <v>1.404,13</v>
          </cell>
        </row>
        <row r="23775">
          <cell r="A23775" t="str">
            <v>CAM - MC.01.550.0020</v>
          </cell>
          <cell r="B23775" t="str">
            <v>Premiscelato per malta per intonaco minerale, ad applicazione manuale o meccanica, su tutte le strutture murarie antiche e moderne, interne ed esterne (calce, calce idraulica, mattoni, pietre), a base di calci, calci idrauliche, silici attive ed aggregati selezionati e controllati in razionale distribuzione granulometrica. Densità 1.450 kg/m³. (resa 29 Kg/m²)</v>
          </cell>
          <cell r="C23775" t="str">
            <v>m³</v>
          </cell>
          <cell r="D23775" t="str">
            <v>536,62</v>
          </cell>
        </row>
        <row r="23776">
          <cell r="A23776" t="str">
            <v>CAM - MC.01.550.0030</v>
          </cell>
          <cell r="B23776" t="str">
            <v>Premiscelato per malta per rasatura autolivellante, ad applicazione manuale o meccanica, su tutte le strutture murarie antiche e moderne, interne ed esterne (calce, calce idraulica, mattoni, pietre), a base di calci, calci idrauliche, ed aggregati selezionati e controllati con granulometria massima degli inerti 0,7 mm. Densità 1.400 kg/m³. (resa 2,80 Kg/m²)</v>
          </cell>
          <cell r="C23776" t="str">
            <v>m³</v>
          </cell>
          <cell r="D23776" t="str">
            <v>1.523,87</v>
          </cell>
        </row>
        <row r="23777">
          <cell r="A23777" t="str">
            <v>CAM - MC.01.560.0010</v>
          </cell>
          <cell r="B23777" t="str">
            <v>Premiscelato in sacchi per rasatura, bicomponente a marcatura CE, minerale, impermeabile, elastico, ad altissima traspirabilità, a base cementizia di colore bianco. Resa 2,5 kg per uno spessore di 2 mm/m².</v>
          </cell>
          <cell r="C23777" t="str">
            <v>kg</v>
          </cell>
          <cell r="D23777" t="str">
            <v>3,96</v>
          </cell>
        </row>
        <row r="23778">
          <cell r="A23778" t="str">
            <v>CAM - MC.01.560.0020</v>
          </cell>
          <cell r="B23778" t="str">
            <v>Premiscelato in sacchi per rasatura, bicomponente a marcatura CE, minerale, impermeabile, elastico, ad altissima traspirabilità, a base cementizia di colore grigio. Resa 3,5 kg per uno spessore di 2 mm/m².</v>
          </cell>
          <cell r="C23778" t="str">
            <v>kg</v>
          </cell>
          <cell r="D23778" t="str">
            <v>3,40</v>
          </cell>
        </row>
        <row r="23779">
          <cell r="A23779" t="str">
            <v>CAM - MC.01.560.0030</v>
          </cell>
          <cell r="B23779" t="str">
            <v>Premiscelato in sacchi pronto all’uso a base di canapa e calce idraulica naturale NHL 5, esente da cemento e derivati petrolchimici, con l’aggiunta di additivi naturali al 100%. Per rasature, decorazioni e protezione di superfici esterne ed interne. Resistenza alla diffusione del vapore acqueo (μ) ≤ 15, conducibilità termica λ = 0,13 W/mK, densità di 600 Kg/m³, adesione ≥ 0,52 N/mm², granulometria 0-3 mm. Resa 0,60 kg/m² per cm di spessore. Risponde ai Criteri Ambientali Minimi di cui al Decreto 11 ottobre 2017 del Ministero dell'Ambiente e della tutela del Territorio e del Mare.</v>
          </cell>
          <cell r="C23779" t="str">
            <v>kg</v>
          </cell>
          <cell r="D23779" t="str">
            <v>1,44</v>
          </cell>
        </row>
        <row r="23780">
          <cell r="A23780" t="str">
            <v>CAM - MC.01.570.0010</v>
          </cell>
          <cell r="B23780" t="str">
            <v>Malta premiscelata bicomponente ad elevata duttilità di colore chiaro, composta da calce idraulica naturale (NHL) ed Eco-Pozzolana, additivata con lattice, fibrorinforzata, rispondente ai Criteri Ambientali Minimi di cui al Decreto 23 giugno 2022 del Ministero della Transizione Ecologica. Caratteristiche secondo EN 998-1, EN 998-2</v>
          </cell>
          <cell r="C23780" t="str">
            <v>kg</v>
          </cell>
          <cell r="D23780" t="str">
            <v>1,95</v>
          </cell>
        </row>
        <row r="23781">
          <cell r="A23781" t="str">
            <v>CAM - MC.01.570.0020</v>
          </cell>
          <cell r="B23781" t="str">
            <v>Malta cementizia fibrorinforzata a reattività pozzolanica bicomponente ad elevata duttilità, rispondente ai Criteri Ambientali Minimi di cui al Decreto 23 giugno 2022 del Ministero della Transizione Ecologica. Caratteristiche secondo EN 1504-2, EN 1504-3.</v>
          </cell>
          <cell r="C23781" t="str">
            <v>kg</v>
          </cell>
          <cell r="D23781" t="str">
            <v>2,24</v>
          </cell>
        </row>
        <row r="23782">
          <cell r="A23782" t="str">
            <v>CAM - MC.01.570.0030</v>
          </cell>
          <cell r="B23782" t="str">
            <v>Malta premiscelata in polvere per intonaci traspiranti e da muratura, a base di calce idraulica naturale ed Eco-Pozzolana, sabbie naturali, materiale riciclato, speciali additivi, microfibre e fibre di vetro rispondente ai Criteri Ambientali Minimi di cui al Decreto 23 giugno 2022 del Ministero della Transizione Ecologica. Caratteristiche secondo EN 998-1, 998-2.</v>
          </cell>
          <cell r="C23782" t="str">
            <v>kg</v>
          </cell>
          <cell r="D23782" t="str">
            <v>1,19</v>
          </cell>
        </row>
        <row r="23783">
          <cell r="A23783" t="str">
            <v>CAM.04 - MATERIALI METALLICI</v>
          </cell>
          <cell r="B23783"/>
          <cell r="C23783"/>
          <cell r="D23783"/>
        </row>
        <row r="23784">
          <cell r="A23784" t="str">
            <v>CAM</v>
          </cell>
          <cell r="B23784" t="str">
            <v>MC MATERIALI</v>
          </cell>
          <cell r="C23784"/>
          <cell r="D23784"/>
        </row>
        <row r="23785">
          <cell r="A23785" t="str">
            <v>CAM.04</v>
          </cell>
          <cell r="B23785" t="str">
            <v>MATERIALI METALLICI</v>
          </cell>
          <cell r="C23785"/>
          <cell r="D23785"/>
        </row>
        <row r="23786">
          <cell r="A23786" t="str">
            <v>CAM - MC.04.010.0010</v>
          </cell>
          <cell r="B23786" t="str">
            <v>Tondino in acciaio nervato, rispondente ai Criteri Ambientali Minimi di cui al Decreto 23 giugno 2022 del Ministero della Transizione Ecologica, con caratteristiche rispondenti alla norma UNI EN 10080 e prodotto con sistemi di controllo di produzione in stabilimento di cui al D.M. 17/01/2018 del tipo:</v>
          </cell>
          <cell r="C23786"/>
          <cell r="D23786"/>
        </row>
        <row r="23787">
          <cell r="A23787" t="str">
            <v>CAM - MC.04.010.0010.a</v>
          </cell>
          <cell r="B23787" t="str">
            <v>- B450C</v>
          </cell>
          <cell r="C23787" t="str">
            <v>100 kg</v>
          </cell>
          <cell r="D23787" t="str">
            <v>121,66</v>
          </cell>
        </row>
        <row r="23788">
          <cell r="A23788" t="str">
            <v>CAM - MC.04.010.0010.b</v>
          </cell>
          <cell r="B23788" t="str">
            <v>- rete di acciaio elettrosaldata B450A o B450C</v>
          </cell>
          <cell r="C23788" t="str">
            <v>100 kg</v>
          </cell>
          <cell r="D23788" t="str">
            <v>135,99</v>
          </cell>
        </row>
        <row r="23789">
          <cell r="A23789" t="str">
            <v>CAM.05 - ELEMENTI PER SOLAI</v>
          </cell>
          <cell r="B23789"/>
          <cell r="C23789"/>
          <cell r="D23789"/>
        </row>
        <row r="23790">
          <cell r="A23790" t="str">
            <v>CAM</v>
          </cell>
          <cell r="B23790" t="str">
            <v>MC MATERIALI</v>
          </cell>
          <cell r="C23790"/>
          <cell r="D23790"/>
        </row>
        <row r="23791">
          <cell r="A23791" t="str">
            <v>CAM.05</v>
          </cell>
          <cell r="B23791" t="str">
            <v>ELEMENTI PER SOLAI</v>
          </cell>
          <cell r="C23791"/>
          <cell r="D23791"/>
        </row>
        <row r="23792">
          <cell r="A23792" t="str">
            <v>CAM - MC.05.000.0000</v>
          </cell>
          <cell r="B23792" t="str">
            <v>NNOTE DI CONSULTAZIONE</v>
          </cell>
          <cell r="C23792"/>
          <cell r="D23792"/>
        </row>
        <row r="23793">
          <cell r="A23793" t="str">
            <v>CAM - MC.05.050.0010</v>
          </cell>
          <cell r="B23793" t="str">
            <v>Blocchi per soletta del tipo misto in calcestruzzo e laterizio da gettare in opera da cm 40x24, e blocchi di alleggerimento per solai a travetti, da cm 38x24, rispondenti alla UNI EN 771-1 e ai Criteri Ambientali Minimi di cui al Decreto 23 giugno 2022 del Ministero della Transizione Ecologica:</v>
          </cell>
          <cell r="C23793"/>
          <cell r="D23793"/>
        </row>
        <row r="23794">
          <cell r="A23794" t="str">
            <v>CAM - MC.05.050.0010.a</v>
          </cell>
          <cell r="B23794" t="str">
            <v>- altezza 12 cm</v>
          </cell>
          <cell r="C23794" t="str">
            <v>cad</v>
          </cell>
          <cell r="D23794" t="str">
            <v>2,61</v>
          </cell>
        </row>
        <row r="23795">
          <cell r="A23795" t="str">
            <v>CAM - MC.05.050.0010.b</v>
          </cell>
          <cell r="B23795" t="str">
            <v>- altezza 16 cm</v>
          </cell>
          <cell r="C23795" t="str">
            <v>cad</v>
          </cell>
          <cell r="D23795" t="str">
            <v>2,60</v>
          </cell>
        </row>
        <row r="23796">
          <cell r="A23796" t="str">
            <v>CAM - MC.05.050.0010.c</v>
          </cell>
          <cell r="B23796" t="str">
            <v>- altezza 18 cm</v>
          </cell>
          <cell r="C23796" t="str">
            <v>cad</v>
          </cell>
          <cell r="D23796" t="str">
            <v>2,56</v>
          </cell>
        </row>
        <row r="23797">
          <cell r="A23797" t="str">
            <v>CAM - MC.05.050.0010.d</v>
          </cell>
          <cell r="B23797" t="str">
            <v>- altezza 20 cm</v>
          </cell>
          <cell r="C23797" t="str">
            <v>cad</v>
          </cell>
          <cell r="D23797" t="str">
            <v>2,56</v>
          </cell>
        </row>
        <row r="23798">
          <cell r="A23798" t="str">
            <v>CAM - MC.05.050.0010.e</v>
          </cell>
          <cell r="B23798" t="str">
            <v>- altezza 22 cm</v>
          </cell>
          <cell r="C23798" t="str">
            <v>cad</v>
          </cell>
          <cell r="D23798" t="str">
            <v>3,01</v>
          </cell>
        </row>
        <row r="23799">
          <cell r="A23799" t="str">
            <v>CAM - MC.05.050.0010.f</v>
          </cell>
          <cell r="B23799" t="str">
            <v>- altezza 24 cm</v>
          </cell>
          <cell r="C23799" t="str">
            <v>cad</v>
          </cell>
          <cell r="D23799" t="str">
            <v>3,09</v>
          </cell>
        </row>
        <row r="23800">
          <cell r="A23800" t="str">
            <v>CAM - MC.05.500.0010</v>
          </cell>
          <cell r="B23800" t="str">
            <v>Tavelloni forati rispondenti alla UNI EN 771-1 e ai Criteri Ambientali Minimi di cui al Decreto 23 giugno 2022 del Ministero della Transizione Ecologica, conducibilità termica (λ) secondo la UNI 1745 del tavellone a secco 0,340 W/mK, dimensioni 60/100 x 25 x 6 cm</v>
          </cell>
          <cell r="C23800" t="str">
            <v>m²</v>
          </cell>
          <cell r="D23800" t="str">
            <v>15,66</v>
          </cell>
        </row>
        <row r="23801">
          <cell r="A23801" t="str">
            <v>CAM.06 - MATERIALI PER MURATURE E DIVISORI</v>
          </cell>
          <cell r="B23801"/>
          <cell r="C23801"/>
          <cell r="D23801"/>
        </row>
        <row r="23802">
          <cell r="A23802" t="str">
            <v>CAM</v>
          </cell>
          <cell r="B23802" t="str">
            <v>MC MATERIALI</v>
          </cell>
          <cell r="C23802"/>
          <cell r="D23802"/>
        </row>
        <row r="23803">
          <cell r="A23803" t="str">
            <v>CAM.06</v>
          </cell>
          <cell r="B23803" t="str">
            <v>MATERIALI PER MURATURE E DIVISORI</v>
          </cell>
          <cell r="C23803"/>
          <cell r="D23803"/>
        </row>
        <row r="23804">
          <cell r="A23804" t="str">
            <v>CAM - MC.06.000.0000</v>
          </cell>
          <cell r="B23804" t="str">
            <v>NOTE DI CONSULTAZIONE</v>
          </cell>
          <cell r="C23804"/>
          <cell r="D23804"/>
        </row>
        <row r="23805">
          <cell r="A23805" t="str">
            <v>CAM - MC.06.050.0010</v>
          </cell>
          <cell r="B23805" t="str">
            <v>Mattoni pieni 25 x 12 x 5.5 cm rispondenti alla UNI EN 771-1 e ai Criteri Ambientali Minimi di cui al Decreto 23 giugno 2022 del Ministero della Transizione Ecologica, per la realizzazione di murature portanti secondo le NTC 2018, conducibilità termica (λ) secondo la UNI 1745 del mattone a secco 0,431 W/mK, resistenza al fuoco EI 60/EI 120 (con intonaco antincendio), potere fonoisolante dB 47</v>
          </cell>
          <cell r="C23805" t="str">
            <v>100 pz</v>
          </cell>
          <cell r="D23805" t="str">
            <v>89,34</v>
          </cell>
        </row>
        <row r="23806">
          <cell r="A23806" t="str">
            <v>CAM - MC.06.050.0035</v>
          </cell>
          <cell r="B23806" t="str">
            <v>Mattoni semipieni rispondenti alla UNI EN 771-1 e ai Criteri Ambientali Minimi di cui al Decreto 23 giugno 2022 del Ministero della Transizione Ecologica, per la realizzazione di tramezzature divisorie o contropareti; tipo - dimensioni (lunghezza x larghezza x altezza) in cm - foratura (%&lt;) - conducibilità termica (λ) secondo la UNI 1745 del mattone a secco - Resistenza al fuoco con intonaco normale e antincendio* - potere fonoisolante:</v>
          </cell>
          <cell r="C23806"/>
          <cell r="D23806"/>
        </row>
        <row r="23807">
          <cell r="A23807" t="str">
            <v>CAM - MC.06.050.0035.a</v>
          </cell>
          <cell r="B23807" t="str">
            <v>- blocco a fori orizzontali 24x11x11 cm - %&lt; 45 - 0,234 W/mK - EI 30/EI 60* - dB 45</v>
          </cell>
          <cell r="C23807" t="str">
            <v>100 pz</v>
          </cell>
          <cell r="D23807" t="str">
            <v>73,45</v>
          </cell>
        </row>
        <row r="23808">
          <cell r="A23808" t="str">
            <v>CAM - MC.06.050.0035.b</v>
          </cell>
          <cell r="B23808" t="str">
            <v>- blocco a fori orizzontali 24x7x11 cm - %&lt; 45 - 0,234 W/mK - dB 45</v>
          </cell>
          <cell r="C23808" t="str">
            <v>100 pz</v>
          </cell>
          <cell r="D23808" t="str">
            <v>47,95</v>
          </cell>
        </row>
        <row r="23809">
          <cell r="A23809" t="str">
            <v>CAM - MC.06.050.0035.c</v>
          </cell>
          <cell r="B23809" t="str">
            <v>- blocco a fori orizzontali 24x8x12 cm - %&lt; 45 - 0,239 W/mK - EI60* - dB 45</v>
          </cell>
          <cell r="C23809" t="str">
            <v>100 pz</v>
          </cell>
          <cell r="D23809" t="str">
            <v>59,76</v>
          </cell>
        </row>
        <row r="23810">
          <cell r="A23810" t="str">
            <v>CAM - MC.06.050.0045</v>
          </cell>
          <cell r="B23810" t="str">
            <v>Mattoni forati rispondenti alla UNI EN 771-1 e ai Criteri Ambientali Minimi di cui al Decreto 23 giugno 2022 del Ministero della Transizione Ecologica, per la realizzazione di tramezzature divisorie o contropareti; tipo - dimensioni (lunghezza x larghezza x altezza) in cm - foratura (%&lt;) - conducibilità termica (λ) secondo la UNI 1745 del mattone a secco - Resistenza al fuoco con intonaco normale e antincendio* - potere fonoisolante:</v>
          </cell>
          <cell r="C23810"/>
          <cell r="D23810"/>
        </row>
        <row r="23811">
          <cell r="A23811" t="str">
            <v>CAM - MC.06.050.0045.a</v>
          </cell>
          <cell r="B23811" t="str">
            <v>- blocco a fori orizzontali 25x12x8 cm - 0,200 W/mK - EI 30* - dB 41</v>
          </cell>
          <cell r="C23811" t="str">
            <v>100 pz</v>
          </cell>
          <cell r="D23811" t="str">
            <v>72,33</v>
          </cell>
        </row>
        <row r="23812">
          <cell r="A23812" t="str">
            <v>CAM - MC.06.050.0045.b</v>
          </cell>
          <cell r="B23812" t="str">
            <v>- blocco a fori orizzontali 25x8x25 cm - 0,195 W/mK - EI 30* - dB 41</v>
          </cell>
          <cell r="C23812" t="str">
            <v>100 pz</v>
          </cell>
          <cell r="D23812" t="str">
            <v>72,52</v>
          </cell>
        </row>
        <row r="23813">
          <cell r="A23813" t="str">
            <v>CAM - MC.06.050.0045.c</v>
          </cell>
          <cell r="B23813" t="str">
            <v>- blocco a fori orizzontali 30x4,5x15 cm - dB 39</v>
          </cell>
          <cell r="C23813" t="str">
            <v>100 pz</v>
          </cell>
          <cell r="D23813" t="str">
            <v>81,18</v>
          </cell>
        </row>
        <row r="23814">
          <cell r="A23814" t="str">
            <v>CAM - MC.06.050.0045.d</v>
          </cell>
          <cell r="B23814" t="str">
            <v>- blocco a fori orizzontali 25x12x25 cm - 0,197 W/mK - EI 30/EI 90* - dB 42</v>
          </cell>
          <cell r="C23814" t="str">
            <v>100 pz</v>
          </cell>
          <cell r="D23814" t="str">
            <v>109,36</v>
          </cell>
        </row>
        <row r="23815">
          <cell r="A23815" t="str">
            <v>CAM - MC.06.050.0050</v>
          </cell>
          <cell r="B23815" t="str">
            <v>Mattoni semipieni rispondenti alla UNI EN 771-1 e ai Criteri Ambientali Minimi di cui al Decreto 23 giugno 2022 del Ministero della Transizione Ecologica, per la realizzazione di murature portanti secondo le NTC 2018; tipo - dimensioni (lunghezza x larghezza x altezza) in cm - foratura (%&lt;) - conducibilità termica (λ) secondo la UNI 1745 del mattone a secco - Resistenza al fuoco con intonaco normale e antincendio* - potere fonoisolante:</v>
          </cell>
          <cell r="C23815"/>
          <cell r="D23815"/>
        </row>
        <row r="23816">
          <cell r="A23816" t="str">
            <v>CAM - MC.06.050.0050.a</v>
          </cell>
          <cell r="B23816" t="str">
            <v>- blocco doppio UNI 25x12x12 cm - %&lt; 45 - 0,227 W/mK - EI 60/EI 120* - dB 45</v>
          </cell>
          <cell r="C23816" t="str">
            <v>100 pz</v>
          </cell>
          <cell r="D23816" t="str">
            <v>88,97</v>
          </cell>
        </row>
        <row r="23817">
          <cell r="A23817" t="str">
            <v>CAM - MC.06.050.0050.b</v>
          </cell>
          <cell r="B23817" t="str">
            <v>- blocco svizzero 25x18x13 cm - %&lt; 50 - 0,245 W/mK - EI 120/EI 240* - dB 48</v>
          </cell>
          <cell r="C23817" t="str">
            <v>100 pz</v>
          </cell>
          <cell r="D23817" t="str">
            <v>119,53</v>
          </cell>
        </row>
        <row r="23818">
          <cell r="A23818" t="str">
            <v>CAM - MC.06.050.0050.c</v>
          </cell>
          <cell r="B23818" t="str">
            <v>- blocco a fori verticali 29x8x12 cm - %&lt; 45 - 0,233 W/mK - EI60* - dB 44</v>
          </cell>
          <cell r="C23818" t="str">
            <v>100 pz</v>
          </cell>
          <cell r="D23818" t="str">
            <v>96,54</v>
          </cell>
        </row>
        <row r="23819">
          <cell r="A23819" t="str">
            <v>CAM - MC.06.400.0010</v>
          </cell>
          <cell r="B23819" t="str">
            <v>Blocco compresso e vibrato realizzato con legno di canapa e calce idraulica NHL 5 con l’aggiunta di additivi 100% naturali, autoportante per tamponature esterne, conducibilità termica λ = 0,0788 W/mK, resistenza a compressione 0,56 N/mm², densità 424 Kg/m³, resistenza alla diffusione del vapore acqueo (μ)≤ 15, resistente al fuoco, al gelo, ad insetti e roditori, assenza di fumi tossici in caso di incendio, riciclabile biodegradabile a fine del ciclo di vita, confort termico, acustico ed igrometrico, permeabilità al vapore acqueo. Risponde ai Criteri Ambientali Minimi di cui al Decreto 23 giugno 2022 del Ministero della Transizione Ecologica:</v>
          </cell>
          <cell r="C23819"/>
          <cell r="D23819"/>
        </row>
        <row r="23820">
          <cell r="A23820" t="str">
            <v>CAM - MC.06.400.0010.a</v>
          </cell>
          <cell r="B23820" t="str">
            <v>- spessore 20 cm</v>
          </cell>
          <cell r="C23820" t="str">
            <v>m²</v>
          </cell>
          <cell r="D23820" t="str">
            <v>94,84</v>
          </cell>
        </row>
        <row r="23821">
          <cell r="A23821" t="str">
            <v>CAM - MC.06.400.0010.b</v>
          </cell>
          <cell r="B23821" t="str">
            <v>- spessore 25 cm</v>
          </cell>
          <cell r="C23821" t="str">
            <v>m²</v>
          </cell>
          <cell r="D23821" t="str">
            <v>115,56</v>
          </cell>
        </row>
        <row r="23822">
          <cell r="A23822" t="str">
            <v>CAM - MC.06.400.0010.c</v>
          </cell>
          <cell r="B23822" t="str">
            <v>- spessore 30 cm</v>
          </cell>
          <cell r="C23822" t="str">
            <v>m²</v>
          </cell>
          <cell r="D23822" t="str">
            <v>142,32</v>
          </cell>
        </row>
        <row r="23823">
          <cell r="A23823" t="str">
            <v>CAM - MC.06.400.0010.d</v>
          </cell>
          <cell r="B23823" t="str">
            <v>- spessore 32 cm</v>
          </cell>
          <cell r="C23823" t="str">
            <v>m²</v>
          </cell>
          <cell r="D23823" t="str">
            <v>149,68</v>
          </cell>
        </row>
        <row r="23824">
          <cell r="A23824" t="str">
            <v>CAM - MC.06.400.0010.e</v>
          </cell>
          <cell r="B23824" t="str">
            <v>- spessore 40 cm</v>
          </cell>
          <cell r="C23824" t="str">
            <v>m²</v>
          </cell>
          <cell r="D23824" t="str">
            <v>188,99</v>
          </cell>
        </row>
        <row r="23825">
          <cell r="A23825" t="str">
            <v>CAM - MC.06.400.0010.f</v>
          </cell>
          <cell r="B23825" t="str">
            <v>- spessore 49 cm</v>
          </cell>
          <cell r="C23825" t="str">
            <v>m²</v>
          </cell>
          <cell r="D23825" t="str">
            <v>229,28</v>
          </cell>
        </row>
        <row r="23826">
          <cell r="A23826" t="str">
            <v>CAM - MC.06.400.0020</v>
          </cell>
          <cell r="B23826" t="str">
            <v>Blocco compresso e vibrato realizzato con legno di canapa e calce idraulica NHL 5 con l’aggiunta di additivi 100% naturali, per tramezzi divisori e contropareti, conducibilità termica λ = 0,0788 W/mK, resistenza a compressione 0,56 N/mm², densità 424 Kg/m³, resistenza alla diffusione del vapore acqueo (μ) ≤ 15, resistente al fuoco, al gelo, ad insetti e roditori, assenza di fumi tossici in caso di incendio, riciclabile biodegradabile a fine del ciclo di vita, confort termico, acustico ed igrometrico, permeabilità al vapore acqueo. Risponde ai Criteri Ambientali Minimi di cui al Decreto 23 giugno 2022 del Ministero della Transizione Ecologica:</v>
          </cell>
          <cell r="C23826"/>
          <cell r="D23826"/>
        </row>
        <row r="23827">
          <cell r="A23827" t="str">
            <v>CAM - MC.06.400.0020.a</v>
          </cell>
          <cell r="B23827" t="str">
            <v>- spessore 6 cm</v>
          </cell>
          <cell r="C23827" t="str">
            <v>m²</v>
          </cell>
          <cell r="D23827" t="str">
            <v>44,78</v>
          </cell>
        </row>
        <row r="23828">
          <cell r="A23828" t="str">
            <v>CAM - MC.06.400.0020.b</v>
          </cell>
          <cell r="B23828" t="str">
            <v>- spessore 9 cm</v>
          </cell>
          <cell r="C23828" t="str">
            <v>m²</v>
          </cell>
          <cell r="D23828" t="str">
            <v>48,51</v>
          </cell>
        </row>
        <row r="23829">
          <cell r="A23829" t="str">
            <v>CAM - MC.06.400.0020.c</v>
          </cell>
          <cell r="B23829" t="str">
            <v>- spessore 10 cm</v>
          </cell>
          <cell r="C23829" t="str">
            <v>m²</v>
          </cell>
          <cell r="D23829" t="str">
            <v>57,68</v>
          </cell>
        </row>
        <row r="23830">
          <cell r="A23830" t="str">
            <v>CAM - MC.06.550.0215</v>
          </cell>
          <cell r="B23830" t="str">
            <v>Lastra in gesso rivestito additivato con fibre di vetro e fibre di legno, Euroclasse A2-s1, d0 di resistenza al fuoco, avente caratteristiche di assorbimento e neutralizzazione fino al 70% dei VOC presenti nell'aria</v>
          </cell>
          <cell r="C23830"/>
          <cell r="D23830"/>
        </row>
        <row r="23831">
          <cell r="A23831" t="str">
            <v>CAM - MC.06.550.0215.a</v>
          </cell>
          <cell r="B23831" t="str">
            <v>- spessore 13 mm, rispondente ai Criteri Ambientali Minimi di cui al Decreto 23 giugno 2022 del Ministero della Transizione Ecologica</v>
          </cell>
          <cell r="C23831" t="str">
            <v>m²</v>
          </cell>
          <cell r="D23831" t="str">
            <v>14,78</v>
          </cell>
        </row>
        <row r="23832">
          <cell r="A23832" t="str">
            <v>CAM - MC.06.550.0220</v>
          </cell>
          <cell r="B23832" t="str">
            <v>Lastra in gesso rivestito, in Classe A2-s1,d0 di reazione al fuoco, con incrementata coesione del nucleo ad alta temperatura, additivato con fibre di vetro e vermiculite</v>
          </cell>
          <cell r="C23832"/>
          <cell r="D23832"/>
        </row>
        <row r="23833">
          <cell r="A23833" t="str">
            <v>CAM - MC.06.550.0220.a</v>
          </cell>
          <cell r="B23833" t="str">
            <v>- spessore 13 mm, rispondente ai Criteri Ambientali Minimi di cui al Decreto 23 giugno 2022 del Ministero della Transizione Ecologica</v>
          </cell>
          <cell r="C23833" t="str">
            <v>m²</v>
          </cell>
          <cell r="D23833" t="str">
            <v>7,90</v>
          </cell>
        </row>
        <row r="23834">
          <cell r="A23834" t="str">
            <v>CAM - MC.06.550.0300</v>
          </cell>
          <cell r="B23834" t="str">
            <v>Lastre in gesso rivestito a bordi assottigliati, spessore 12,50 mm, incollate a pannelli di lana di vetro idrorepellente prodotta con almeno il 60% di vetro riciclato e con un legante di origine naturale che garantisce la massima qualità dell'aria, senza barriera al vapore, pannelli rispondenti ai Criteri Ambientali Minimi di cui al Decreto 23 giugno 2022 del Ministero della Transizione Ecologica. Conducibilità termica dichiarata λD spessori 20 ÷ 50 mm 0,031 W/m.K (lana di vetro); Conducibilità termica dichiarata λD spessori 60 ÷ 80 mm 0,034 W/m.K (lana di vetro); Conducibilità termica dichiarata λD 0,25 W/m.K (lastra di gesso rivestito)</v>
          </cell>
          <cell r="C23834"/>
          <cell r="D23834"/>
        </row>
        <row r="23835">
          <cell r="A23835" t="str">
            <v>CAM - MC.06.550.0300.a</v>
          </cell>
          <cell r="B23835" t="str">
            <v>- spessore 12,50 + 20 mm di lana di vetro</v>
          </cell>
          <cell r="C23835" t="str">
            <v>m²</v>
          </cell>
          <cell r="D23835" t="str">
            <v>20,27</v>
          </cell>
        </row>
        <row r="23836">
          <cell r="A23836" t="str">
            <v>CAM - MC.06.550.0300.b</v>
          </cell>
          <cell r="B23836" t="str">
            <v>- spessore 12,50 + 30 mm di lana di vetro</v>
          </cell>
          <cell r="C23836" t="str">
            <v>m²</v>
          </cell>
          <cell r="D23836" t="str">
            <v>27,50</v>
          </cell>
        </row>
        <row r="23837">
          <cell r="A23837" t="str">
            <v>CAM - MC.06.550.0300.c</v>
          </cell>
          <cell r="B23837" t="str">
            <v>- spessore 12,50 + 40 mm di lana di vetro</v>
          </cell>
          <cell r="C23837" t="str">
            <v>m²</v>
          </cell>
          <cell r="D23837" t="str">
            <v>34,77</v>
          </cell>
        </row>
        <row r="23838">
          <cell r="A23838" t="str">
            <v>CAM - MC.06.550.0300.d</v>
          </cell>
          <cell r="B23838" t="str">
            <v>- spessore 12,50 + 50 mm di lana di vetro</v>
          </cell>
          <cell r="C23838" t="str">
            <v>m²</v>
          </cell>
          <cell r="D23838" t="str">
            <v>41,68</v>
          </cell>
        </row>
        <row r="23839">
          <cell r="A23839" t="str">
            <v>CAM - MC.06.550.0300.e</v>
          </cell>
          <cell r="B23839" t="str">
            <v>- spessore 12,50 + 60 mm di lana di vetro</v>
          </cell>
          <cell r="C23839" t="str">
            <v>m²</v>
          </cell>
          <cell r="D23839"/>
        </row>
        <row r="23840">
          <cell r="A23840" t="str">
            <v>CAM - MC.06.550.0300.f</v>
          </cell>
          <cell r="B23840" t="str">
            <v>- spessore 12,50 + 80 mm di lana di vetro</v>
          </cell>
          <cell r="C23840" t="str">
            <v>m²</v>
          </cell>
          <cell r="D23840"/>
        </row>
        <row r="23841">
          <cell r="A23841" t="str">
            <v>CAM - MC.06.550.0310</v>
          </cell>
          <cell r="B23841" t="str">
            <v>Lastre in gesso rivestito a bordi assottigliati, spessore 12,50 mm, incollate a pannelli di lana di vetro idrorepellente prodotta con almeno l'80% di vetro riciclato e con un legante di origine naturale che garantisce la massima qualità dell'aria, pannelli rispondenti ai Criteri Ambientali Minimi di cui al Decreto 23 giugno 2022 del Ministero della Transizione Ecologica, con barriera al vapore costituita da un foglio di alluminio interposto tra il pannello in lana di vetro e la lastra di gesso rivestito. Conducibilità termica dichiarata λD spessori 20 ÷ 50 mm 0,031 W/m.K (lana di vetro); Conducibilità termica dichiarata λD spessori 60 ÷ 80 mm 0,034 W/m.K (lana di vetro); Conducibilità termica dichiarata λD 0,025 W/m.K (lastra di gesso rivestito)</v>
          </cell>
          <cell r="C23841"/>
          <cell r="D23841"/>
        </row>
        <row r="23842">
          <cell r="A23842" t="str">
            <v>CAM - MC.06.550.0310.a</v>
          </cell>
          <cell r="B23842" t="str">
            <v>- spessore 12,50 + 20 mm di lana di vetro</v>
          </cell>
          <cell r="C23842" t="str">
            <v>m²</v>
          </cell>
          <cell r="D23842" t="str">
            <v>24,64</v>
          </cell>
        </row>
        <row r="23843">
          <cell r="A23843" t="str">
            <v>CAM - MC.06.550.0310.b</v>
          </cell>
          <cell r="B23843" t="str">
            <v>- spessore 12,50 + 30 mm di lana di vetro</v>
          </cell>
          <cell r="C23843" t="str">
            <v>m²</v>
          </cell>
          <cell r="D23843" t="str">
            <v>31,87</v>
          </cell>
        </row>
        <row r="23844">
          <cell r="A23844" t="str">
            <v>CAM - MC.06.550.0310.c</v>
          </cell>
          <cell r="B23844" t="str">
            <v>- spessore 12,50 + 40 mm di lana di vetro</v>
          </cell>
          <cell r="C23844" t="str">
            <v>m²</v>
          </cell>
          <cell r="D23844" t="str">
            <v>39,15</v>
          </cell>
        </row>
        <row r="23845">
          <cell r="A23845" t="str">
            <v>CAM - MC.06.550.0310.d</v>
          </cell>
          <cell r="B23845" t="str">
            <v>- spessore 12,50 + 50 mm di lana di vetro</v>
          </cell>
          <cell r="C23845" t="str">
            <v>m²</v>
          </cell>
          <cell r="D23845" t="str">
            <v>46,05</v>
          </cell>
        </row>
        <row r="23846">
          <cell r="A23846" t="str">
            <v>CAM - MC.06.550.0310.e</v>
          </cell>
          <cell r="B23846" t="str">
            <v>- spessore 12,50 + 60 mm di lana di vetro</v>
          </cell>
          <cell r="C23846" t="str">
            <v>m²</v>
          </cell>
          <cell r="D23846"/>
        </row>
        <row r="23847">
          <cell r="A23847" t="str">
            <v>CAM - MC.06.550.0310.f</v>
          </cell>
          <cell r="B23847" t="str">
            <v>- spessore 12,50 + 80 mm di lana di vetro</v>
          </cell>
          <cell r="C23847" t="str">
            <v>m²</v>
          </cell>
          <cell r="D23847"/>
        </row>
        <row r="23848">
          <cell r="A23848" t="str">
            <v>CAM - MC.06.580.0010</v>
          </cell>
          <cell r="B23848" t="str">
            <v>Lastra in legno di canapa e collanti termoformato, senza formaldeide, autoportante per l’isolamento termico e acustico di muri con intercapedini, contropareti, controsoffitti, pareti divisorie, conducibilità termica λ = 0,0629 W/mK, resistenza alla diffusione del vapore acqueo (μ)≤12,6, densità 275 kg/m³, resistenza a compressione orizzontale 3,83 MPa, resistenza a compressione verticale 1,41 MPa. Dimensione lastra 1200x1000 mm. Risponde ai Criteri Ambientali Minimi di cui al Decreto 11 ottobre 2017 del Ministero dell'Ambiente e della tutela del Territorio e del Mare:</v>
          </cell>
          <cell r="C23848"/>
          <cell r="D23848"/>
        </row>
        <row r="23849">
          <cell r="A23849" t="str">
            <v>CAM - MC.06.580.0010.a</v>
          </cell>
          <cell r="B23849" t="str">
            <v>- spessore 2 cm</v>
          </cell>
          <cell r="C23849" t="str">
            <v>m²</v>
          </cell>
          <cell r="D23849" t="str">
            <v>35,05</v>
          </cell>
        </row>
        <row r="23850">
          <cell r="A23850" t="str">
            <v>CAM - MC.06.580.0010.b</v>
          </cell>
          <cell r="B23850" t="str">
            <v>- spessore 3 cm</v>
          </cell>
          <cell r="C23850" t="str">
            <v>m²</v>
          </cell>
          <cell r="D23850" t="str">
            <v>44,09</v>
          </cell>
        </row>
        <row r="23851">
          <cell r="A23851" t="str">
            <v>CAM - MC.06.580.0010.c</v>
          </cell>
          <cell r="B23851" t="str">
            <v>- spessore 5 cm</v>
          </cell>
          <cell r="C23851" t="str">
            <v>m²</v>
          </cell>
          <cell r="D23851" t="str">
            <v>79,70</v>
          </cell>
        </row>
        <row r="23852">
          <cell r="A23852" t="str">
            <v>CAM.07 - GIUNTI, PROFILI, MATERIALI ACCESSORI E VARI</v>
          </cell>
          <cell r="B23852"/>
          <cell r="C23852"/>
          <cell r="D23852"/>
        </row>
        <row r="23853">
          <cell r="A23853" t="str">
            <v>CAM</v>
          </cell>
          <cell r="B23853" t="str">
            <v>MC MATERIALI</v>
          </cell>
          <cell r="C23853"/>
          <cell r="D23853"/>
        </row>
        <row r="23854">
          <cell r="A23854" t="str">
            <v>CAM.07</v>
          </cell>
          <cell r="B23854" t="str">
            <v>GIUNTI, PROFILI, MATERIALI ACCESSORI E VARI</v>
          </cell>
          <cell r="C23854"/>
          <cell r="D23854"/>
        </row>
        <row r="23855">
          <cell r="A23855" t="str">
            <v>CAM - MC.07.100.0010.c</v>
          </cell>
          <cell r="B23855" t="str">
            <v>Sigillanti siliconici monocomponenti. Applicazione a pistola. (Resa in base alla dimensione del giunto). Nei seguenti tipi con diverse formulazioni in relazione alla particolare destinazione d'uso:- a reticolazione neutra esente da solventi ed inodore, resistente alla muffa, a bassissima emissione di sostanze organiche volatili (VOC), rispondente ai Criteri Ambientali Minimi di cui al Decreto 23 giugno 2022 del Ministero della Transizione Ecologica, idoneo per la sigillatura elastica ed impermeabile, e l'incollaggio di giunti su vetro, vetro profilato, vetrocemento, ecc.. Allungamento e compressione giunto del 25% rispetto alle dimensioni iniziali. Rispondente ai requisiti richiesti dalla norma EN 15651-1 con prestazione F-EXT-INT-CC, alla norma EN 15651-2 con prestazione G-CC, alla norma EN 15651-3 con prestazione XS1, alla norma EN 15651-4 con prestazione PW-EXT-INT-CC. Cartuccia da 310 ml</v>
          </cell>
          <cell r="C23855" t="str">
            <v>cad</v>
          </cell>
          <cell r="D23855" t="str">
            <v>19,39</v>
          </cell>
        </row>
        <row r="23856">
          <cell r="A23856" t="str">
            <v>CAM - MC.07.100.0100</v>
          </cell>
          <cell r="B23856" t="str">
            <v>Sigillante poliuretanico bicomponente per sigillature di giunti di dilatazione, anche soggetti a contatto accidentale con benzine e lubrificanti, idoneo per parcheggi, piste aeroportuali, strade, aree logistiche; a basso modulo elastico ed alta deformabilità. Caratteristiche prestazionali secondo ISO 8339: resistenza alla trazione 0,60 N/mm²; allungamento a rottura 300%; modulo al 100% 0,30 N/mm². Allungamento di esercizio 25%.</v>
          </cell>
          <cell r="C23856" t="str">
            <v>kg</v>
          </cell>
          <cell r="D23856" t="str">
            <v>13,66</v>
          </cell>
        </row>
        <row r="23857">
          <cell r="A23857" t="str">
            <v>CAM.08 - MATERIALI PER PREPARAZIONE MASSETTI</v>
          </cell>
          <cell r="B23857"/>
          <cell r="C23857"/>
          <cell r="D23857"/>
        </row>
        <row r="23858">
          <cell r="A23858" t="str">
            <v>CAM</v>
          </cell>
          <cell r="B23858" t="str">
            <v>MC MATERIALI</v>
          </cell>
          <cell r="C23858"/>
          <cell r="D23858"/>
        </row>
        <row r="23859">
          <cell r="A23859" t="str">
            <v>CAM.08</v>
          </cell>
          <cell r="B23859" t="str">
            <v>MATERIALI PER PREPARAZIONE MASSETTI</v>
          </cell>
          <cell r="C23859"/>
          <cell r="D23859"/>
        </row>
        <row r="23860">
          <cell r="A23860" t="str">
            <v>CAM - MC.08.010.0035</v>
          </cell>
          <cell r="B23860" t="str">
            <v>Primer epossidico bicomponente, esente da solvente, specifico per opere di consolidamento e rinforzo con materiali compositi. Resa 250-300 g/m².</v>
          </cell>
          <cell r="C23860" t="str">
            <v>kg</v>
          </cell>
          <cell r="D23860" t="str">
            <v>38,64</v>
          </cell>
        </row>
        <row r="23861">
          <cell r="A23861" t="str">
            <v>CAM - MC.08.020.0020</v>
          </cell>
          <cell r="B23861" t="str">
            <v>Appretto poliuretanico monocomponente igroindurente, rispondente ai Criteri Ambientali Minimi di cui al Decreto 23 giugno 2022 del Ministero della Transizione Ecologica, esente da solventi, a bassissima emissione di sostanze organiche volatili (VOC), impermeabilizzante contro l'umidità residua e consolidante di massetti incoerenti o spolveranti (consumo 0,2-0,4 kg/m²)</v>
          </cell>
          <cell r="C23861" t="str">
            <v>kg</v>
          </cell>
          <cell r="D23861" t="str">
            <v>25,82</v>
          </cell>
        </row>
        <row r="23862">
          <cell r="A23862" t="str">
            <v>CAM.10 - MATERIALI ISOLANTI</v>
          </cell>
          <cell r="B23862"/>
          <cell r="C23862"/>
          <cell r="D23862"/>
        </row>
        <row r="23863">
          <cell r="A23863" t="str">
            <v>CAM</v>
          </cell>
          <cell r="B23863" t="str">
            <v>MC MATERIALI</v>
          </cell>
          <cell r="C23863"/>
          <cell r="D23863"/>
        </row>
        <row r="23864">
          <cell r="A23864" t="str">
            <v>CAM.10</v>
          </cell>
          <cell r="B23864" t="str">
            <v>MATERIALI ISOLANTI</v>
          </cell>
          <cell r="C23864"/>
          <cell r="D23864"/>
        </row>
        <row r="23865">
          <cell r="A23865" t="str">
            <v>CAM - MC.10.010.0010</v>
          </cell>
          <cell r="B23865" t="str">
            <v>Isolanti in granuli o perle:</v>
          </cell>
          <cell r="C23865"/>
          <cell r="D23865"/>
        </row>
        <row r="23866">
          <cell r="A23866" t="str">
            <v>CAM - MC.10.010.0010.a</v>
          </cell>
          <cell r="B23866" t="str">
            <v>- argilla espansa granulometria 8 ÷20 mm, rispondente ai Criteri Ambientali Minimi di cui al Decreto 23 giugno 2022 del Ministero della Transizione Ecologica</v>
          </cell>
          <cell r="C23866" t="str">
            <v>m³</v>
          </cell>
          <cell r="D23866" t="str">
            <v>134,60</v>
          </cell>
        </row>
        <row r="23867">
          <cell r="A23867" t="str">
            <v>CAM - MC.10.050.0070</v>
          </cell>
          <cell r="B23867" t="str">
            <v>Pannelli autoportanti in lana di vetro idrorepellente, rispondente ai Criteri Ambientali Minimi di cui al Decreto 23 giugno 2022 del Ministero della Transizione Ecologica, prodotto con almeno l'80% di vetro riciclato e con una resina termoindurente che associa componenti organici e vegetali, minimizzando le emissioni nell'aria di sostanze inquinanti come formaldeide e altri composti organici volatili (VOC); conduttività termica W/mK 0,037; resistenza alla compressione 40 kPa; conformi alla norma UNI EN 13162, con marcatura CE. Negli spessori e tipi:</v>
          </cell>
          <cell r="C23867"/>
          <cell r="D23867"/>
        </row>
        <row r="23868">
          <cell r="A23868" t="str">
            <v>CAM - MC.10.050.0070.a</v>
          </cell>
          <cell r="B23868" t="str">
            <v>- 40 mm, pannello nudo, reazione al fuoco Euroclasse A2-s1,d0</v>
          </cell>
          <cell r="C23868" t="str">
            <v>m²</v>
          </cell>
          <cell r="D23868" t="str">
            <v>16,98</v>
          </cell>
        </row>
        <row r="23869">
          <cell r="A23869" t="str">
            <v>CAM - MC.10.050.0070.b</v>
          </cell>
          <cell r="B23869" t="str">
            <v>- per ogni 10 mm in più</v>
          </cell>
          <cell r="C23869" t="str">
            <v>m² x cm</v>
          </cell>
          <cell r="D23869" t="str">
            <v>4,16</v>
          </cell>
        </row>
        <row r="23870">
          <cell r="A23870" t="str">
            <v>CAM - MC.10.050.0070.c</v>
          </cell>
          <cell r="B23870" t="str">
            <v>- 40 mm, pannello rivestito con uno strato di bitume, armato con un velo di vetro e con un film di polipropilene, reazione al fuoco Euroclasse F</v>
          </cell>
          <cell r="C23870" t="str">
            <v>m²</v>
          </cell>
          <cell r="D23870" t="str">
            <v>19,72</v>
          </cell>
        </row>
        <row r="23871">
          <cell r="A23871" t="str">
            <v>CAM - MC.10.050.0070.d</v>
          </cell>
          <cell r="B23871" t="str">
            <v>- per ogni 10 mm in più</v>
          </cell>
          <cell r="C23871" t="str">
            <v>m² x cm</v>
          </cell>
          <cell r="D23871" t="str">
            <v>2,37</v>
          </cell>
        </row>
        <row r="23872">
          <cell r="A23872" t="str">
            <v>CAM - MC.10.050.0080</v>
          </cell>
          <cell r="B23872" t="str">
            <v>Pannelli in lana di roccia con resine termoindurenti, rispondente ai Criteri Ambientali Minimi di cui al Decreto 23 giugno 2022 del Ministero della Transizione Ecologica, per isolamento termico dell'estradosso delle falde di copertura, conduttività termica W/mK 0,035, conforme alla norma UNI EN 13162, reazione al fuoco in Euroclasse A1, con marcatura CE. Negli spessori:</v>
          </cell>
          <cell r="C23872"/>
          <cell r="D23872"/>
        </row>
        <row r="23873">
          <cell r="A23873" t="str">
            <v>CAM - MC.10.050.0080.a</v>
          </cell>
          <cell r="B23873" t="str">
            <v>- 40 mm</v>
          </cell>
          <cell r="C23873" t="str">
            <v>m²</v>
          </cell>
          <cell r="D23873" t="str">
            <v>16,52</v>
          </cell>
        </row>
        <row r="23874">
          <cell r="A23874" t="str">
            <v>CAM - MC.10.050.0080.b</v>
          </cell>
          <cell r="B23874" t="str">
            <v>- per ogni 10 mm in più</v>
          </cell>
          <cell r="C23874" t="str">
            <v>m² x cm</v>
          </cell>
          <cell r="D23874" t="str">
            <v>4,24</v>
          </cell>
        </row>
        <row r="23875">
          <cell r="A23875" t="str">
            <v>CAM - MC.10.050.0150</v>
          </cell>
          <cell r="B23875" t="str">
            <v>Pannello termoisolante, traspirante e fonoassorbente in fibra di canapa compressa (85% del suo peso deriva da fonte rinnovabile) miscelata con fibre leganti bicomponenti (PP-PE) o amido di mais (PLA) per pareti, per l'isolamento oltre che delle coperture a falde anche di tutte le tipologie edilizie orizzontali e verticali. Conducibilità termica λ=0,039 W/mk (EN ISO 10456), resistenza alla diffusione del vapore acqueo (μ) ≤ 2 (EN ISO 12086), reazione al fuoco classe E, assorbimento acustico 0,70 classe C per pannelli con densità 30 e 60 kg/m³ e 1,00 classe A per pannelli con densità 100 kg/m³. Risponde ai Criteri Ambientali Minimi di cui al Decreto 11 ottobre 2017 del Ministero dell'Ambiente e della tutela del Territorio e del Mare:</v>
          </cell>
          <cell r="C23875"/>
          <cell r="D23875"/>
        </row>
        <row r="23876">
          <cell r="A23876" t="str">
            <v>CAM - MC.10.050.0150.a</v>
          </cell>
          <cell r="B23876" t="str">
            <v>- densità 30 kg/m³</v>
          </cell>
          <cell r="C23876" t="str">
            <v>m³</v>
          </cell>
          <cell r="D23876" t="str">
            <v>164,45</v>
          </cell>
        </row>
        <row r="23877">
          <cell r="A23877" t="str">
            <v>CAM - MC.10.050.0150.b</v>
          </cell>
          <cell r="B23877" t="str">
            <v>- densità 60 kg/m³</v>
          </cell>
          <cell r="C23877" t="str">
            <v>m³</v>
          </cell>
          <cell r="D23877" t="str">
            <v>246,68</v>
          </cell>
        </row>
        <row r="23878">
          <cell r="A23878" t="str">
            <v>CAM - MC.10.050.0150.c</v>
          </cell>
          <cell r="B23878" t="str">
            <v>- densità 100 kg/m³</v>
          </cell>
          <cell r="C23878" t="str">
            <v>m³</v>
          </cell>
          <cell r="D23878" t="str">
            <v>436,43</v>
          </cell>
        </row>
        <row r="23879">
          <cell r="A23879" t="str">
            <v>CAM - MC.10.100.0080</v>
          </cell>
          <cell r="B23879" t="str">
            <v>Pannelli in lana di vetro idrorepellente, rispondente ai Criteri Ambientali Minimi di cui al Decreto 23 giugno 2022 del Ministero della Transizione Ecologica, prodotto con almeno l'80% di vetro riciclato e con una resina termoindurente che associa componenti organici e vegetali, minimizzando le emissioni nell'aria di sostanze inquinanti come formaldeide e altri composti organici volatili (VOC); conduttività termica W/mK 0,037, resistenza alla compressione kPa 50; conformi alla norma UNI EN 13162, con marcatura CE. Negli spessori e tipi:</v>
          </cell>
          <cell r="C23879"/>
          <cell r="D23879"/>
        </row>
        <row r="23880">
          <cell r="A23880" t="str">
            <v>CAM - MC.10.100.0080.a</v>
          </cell>
          <cell r="B23880" t="str">
            <v>- 50 mm, pannello nudo, reazione al fuoco Euroclasse A2-s1,d0;</v>
          </cell>
          <cell r="C23880" t="str">
            <v>m²</v>
          </cell>
          <cell r="D23880" t="str">
            <v>23,67</v>
          </cell>
        </row>
        <row r="23881">
          <cell r="A23881" t="str">
            <v>CAM - MC.10.100.0080.b</v>
          </cell>
          <cell r="B23881" t="str">
            <v>- ogni 10 mm in più</v>
          </cell>
          <cell r="C23881" t="str">
            <v>m² x cm</v>
          </cell>
          <cell r="D23881" t="str">
            <v>4,95</v>
          </cell>
        </row>
        <row r="23882">
          <cell r="A23882" t="str">
            <v>CAM - MC.10.100.0080.c</v>
          </cell>
          <cell r="B23882" t="str">
            <v>- 50 mm, pannello rivestito con uno strato di bitume, armato con un velo di vetro e con un film di polipropilene, reazione al fuoco Euroclasse F;</v>
          </cell>
          <cell r="C23882" t="str">
            <v>m²</v>
          </cell>
          <cell r="D23882" t="str">
            <v>27,34</v>
          </cell>
        </row>
        <row r="23883">
          <cell r="A23883" t="str">
            <v>CAM - MC.10.100.0080.d</v>
          </cell>
          <cell r="B23883" t="str">
            <v>- ogni 10 mm in più</v>
          </cell>
          <cell r="C23883" t="str">
            <v>m² x cm</v>
          </cell>
          <cell r="D23883" t="str">
            <v>4,66</v>
          </cell>
        </row>
        <row r="23884">
          <cell r="A23884" t="str">
            <v>CAM - MC.10.150.0030</v>
          </cell>
          <cell r="B23884" t="str">
            <v>Feltri in lana di vetro idrorepellente prodotto con almeno l'80% di vetro riciclato e con legante di origine naturale, che garantisce la massima qualità dell'aria, rispondente ai Criteri Ambientali Minimi di cui al Decreto 23 giugno 2022 del Ministero della Transizione Ecologica; conduttività termica W/mK 0,040, conforme alla norma UNI EN 13162, con marcatura CE. Negli spessori e tipi:</v>
          </cell>
          <cell r="C23884"/>
          <cell r="D23884"/>
        </row>
        <row r="23885">
          <cell r="A23885" t="str">
            <v>CAM - MC.10.150.0030.a</v>
          </cell>
          <cell r="B23885" t="str">
            <v>- 50 mm, feltro nudo, reazione al fuoco Euroclasse A1</v>
          </cell>
          <cell r="C23885" t="str">
            <v>m²</v>
          </cell>
          <cell r="D23885" t="str">
            <v>5,06</v>
          </cell>
        </row>
        <row r="23886">
          <cell r="A23886" t="str">
            <v>CAM - MC.10.150.0030.b</v>
          </cell>
          <cell r="B23886" t="str">
            <v>- per ogni 10 mm in più</v>
          </cell>
          <cell r="C23886" t="str">
            <v>m² x cm</v>
          </cell>
          <cell r="D23886" t="str">
            <v>0,79</v>
          </cell>
        </row>
        <row r="23887">
          <cell r="A23887" t="str">
            <v>CAM - MC.10.150.0030.c</v>
          </cell>
          <cell r="B23887" t="str">
            <v>- 50 mm, con barriera al vapore su una faccia, costituita da carta kraft, reazione al fuoco Euroclasse F</v>
          </cell>
          <cell r="C23887" t="str">
            <v>m²</v>
          </cell>
          <cell r="D23887" t="str">
            <v>5,30</v>
          </cell>
        </row>
        <row r="23888">
          <cell r="A23888" t="str">
            <v>CAM - MC.10.150.0030.d</v>
          </cell>
          <cell r="B23888" t="str">
            <v>- per ogni 10 mm in più</v>
          </cell>
          <cell r="C23888" t="str">
            <v>m² x cm</v>
          </cell>
          <cell r="D23888" t="str">
            <v>0,86</v>
          </cell>
        </row>
        <row r="23889">
          <cell r="A23889" t="str">
            <v>CAM - MC.10.150.0090</v>
          </cell>
          <cell r="B23889" t="str">
            <v>Feltro in lana di vetro in rotoli, rispondente ai Criteri Ambientali Minimi di cui al Decreto 23 giugno 2022 del Ministero della Transizione Ecologica, prodotto con almeno l'80% di vetro riciclato e con una resina termoindurente che associa componenti organici e vegetali, minimizzando le emissioni nell'aria di sostanze inquinanti come formaldeide e altri composti organici volatili (VOC); rivestito su una faccia con carta kraft bitumata con funzione di freno al vapore, sull'altra e sui bordi con un velo tecnico in polipropilene, permeabile al vapore acqueo. Conduttività termica W/mK 0,040, reazione al fuoco Euroclasse F; conforme alla norma UNI EN 13162, con marcatura CE. Negli spessori:</v>
          </cell>
          <cell r="C23889"/>
          <cell r="D23889"/>
        </row>
        <row r="23890">
          <cell r="A23890" t="str">
            <v>CAM - MC.10.150.0090.a</v>
          </cell>
          <cell r="B23890" t="str">
            <v>- 100 mm</v>
          </cell>
          <cell r="C23890" t="str">
            <v>m²</v>
          </cell>
          <cell r="D23890" t="str">
            <v>9,44</v>
          </cell>
        </row>
        <row r="23891">
          <cell r="A23891" t="str">
            <v>CAM - MC.10.150.0090.b</v>
          </cell>
          <cell r="B23891" t="str">
            <v>- 200 mm</v>
          </cell>
          <cell r="C23891" t="str">
            <v>m²</v>
          </cell>
          <cell r="D23891" t="str">
            <v>17,99</v>
          </cell>
        </row>
        <row r="23892">
          <cell r="A23892" t="str">
            <v>CAM - MC.10.200.0060</v>
          </cell>
          <cell r="B23892" t="str">
            <v>Pannelli rigidi in lana minerale realizzati con materie prime naturali e riciclate e un legante a base di componenti organici e vegetali, rispondenti ai Criteri Ambientali Minimi di cui al Decreto 23 giugno 2022 del Ministero della Transizione Ecologica, adatti all'isolamento termico acustico di pareti, contropareti e controsoffitti. Conducibilità termica 0,031 W/mK, classe di reazione al fuoco A1, densità nominale 60 kg/m³. Negli spessori:</v>
          </cell>
          <cell r="C23892"/>
          <cell r="D23892"/>
        </row>
        <row r="23893">
          <cell r="A23893" t="str">
            <v>CAM - MC.10.200.0060.a</v>
          </cell>
          <cell r="B23893" t="str">
            <v>- 40 mm</v>
          </cell>
          <cell r="C23893" t="str">
            <v>m²</v>
          </cell>
          <cell r="D23893" t="str">
            <v>15,20</v>
          </cell>
        </row>
        <row r="23894">
          <cell r="A23894" t="str">
            <v>CAM - MC.10.200.0060.b</v>
          </cell>
          <cell r="B23894" t="str">
            <v>- per ogni 10 mm in più</v>
          </cell>
          <cell r="C23894" t="str">
            <v>m² x cm</v>
          </cell>
          <cell r="D23894" t="str">
            <v>3,72</v>
          </cell>
        </row>
        <row r="23895">
          <cell r="A23895" t="str">
            <v>CAM - MC.10.250.0010</v>
          </cell>
          <cell r="B23895" t="str">
            <v>Pannelli autoportanti a tutta altezza in lana di vetro idrorepellente, rispondente ai Criteri Ambientali Minimi di cui al Decreto 23 giugno 2022 del Ministero della Transizione Ecologica, prodotti con almeno l'80% di vetro riciclato e con legante di origine naturale, che garantisce la massima qualità dell'aria, rivestito su una faccia con barriera al vapore in carta kraft-alluminio retinata polirinforzata con funzione di barriera al vapore e velo di vetro sull'altra faccia; conduttività termica W/mK 0,032, conforme alla norma UNI EN 13162, con marcatura CE. Negli spessori:</v>
          </cell>
          <cell r="C23895"/>
          <cell r="D23895"/>
        </row>
        <row r="23896">
          <cell r="A23896" t="str">
            <v>CAM - MC.10.250.0010.a</v>
          </cell>
          <cell r="B23896" t="str">
            <v>- 40 mm</v>
          </cell>
          <cell r="C23896" t="str">
            <v>m²</v>
          </cell>
          <cell r="D23896" t="str">
            <v>18,06</v>
          </cell>
        </row>
        <row r="23897">
          <cell r="A23897" t="str">
            <v>CAM - MC.10.250.0010.b</v>
          </cell>
          <cell r="B23897" t="str">
            <v>- per ogni cm in più</v>
          </cell>
          <cell r="C23897" t="str">
            <v>m² x cm</v>
          </cell>
          <cell r="D23897" t="str">
            <v>4,43</v>
          </cell>
        </row>
        <row r="23898">
          <cell r="A23898" t="str">
            <v>CAM - MC.10.250.0020</v>
          </cell>
          <cell r="B23898" t="str">
            <v>Pannelli autoportanti in lana di vetro idrorepellente, rispondente ai Criteri Ambientali Minimi di cui al Decreto 23 giugno 2022 del Ministero della Transizione Ecologica, prodotti con almeno l'80% di vetro riciclato e con legante di origine naturale, che garantisce la massima qualità dell'aria,conformi alla norma UNI EN 13162, marcatura CE, conducibilità termica W/mK 0,033. Negli spessori e tipi:</v>
          </cell>
          <cell r="C23898"/>
          <cell r="D23898"/>
        </row>
        <row r="23899">
          <cell r="A23899" t="str">
            <v>CAM - MC.10.250.0020.a</v>
          </cell>
          <cell r="B23899" t="str">
            <v>- 40 mm, reazione al fuoco in Euroclasse A1</v>
          </cell>
          <cell r="C23899" t="str">
            <v>m²</v>
          </cell>
          <cell r="D23899" t="str">
            <v>8,20</v>
          </cell>
        </row>
        <row r="23900">
          <cell r="A23900" t="str">
            <v>CAM - MC.10.250.0020.b</v>
          </cell>
          <cell r="B23900" t="str">
            <v>- per ogni cm in più</v>
          </cell>
          <cell r="C23900" t="str">
            <v>m² x cm</v>
          </cell>
          <cell r="D23900" t="str">
            <v>1,87</v>
          </cell>
        </row>
        <row r="23901">
          <cell r="A23901" t="str">
            <v>CAM - MC.10.250.0020.c</v>
          </cell>
          <cell r="B23901" t="str">
            <v>- 40 mm e rivestimento su di una faccia con carta kraft bitumata con funzione di freno al vapore</v>
          </cell>
          <cell r="C23901" t="str">
            <v>m²</v>
          </cell>
          <cell r="D23901" t="str">
            <v>8,77</v>
          </cell>
        </row>
        <row r="23902">
          <cell r="A23902" t="str">
            <v>CAM - MC.10.250.0020.d</v>
          </cell>
          <cell r="B23902" t="str">
            <v>- per ogni cm in più</v>
          </cell>
          <cell r="C23902" t="str">
            <v>m² x cm</v>
          </cell>
          <cell r="D23902" t="str">
            <v>1,86</v>
          </cell>
        </row>
        <row r="23903">
          <cell r="A23903" t="str">
            <v>CAM - MC.10.250.0025</v>
          </cell>
          <cell r="B23903" t="str">
            <v>Pannelli arrotolati di grandi dimensioni in lana di vetro idrorepellente, rispondente ai Criteri Ambientali Minimi di cui al Decreto 23 giugno 2022 del Ministero della Transizione Ecologica, prodotti con almeno l'80% di vetro riciclato e con legante di origine naturale , che garantisce la massima qualità dell'aria , rivestiti su una faccia con carta kraft alluminio retinata polirinforzata con funzione di barriera al vapore, e sull'altra con un velo di vetro; conduttività termica W/mK 0,032, conforme alla norma UNI EN 13162, con marcatura CE. Negli spessori:</v>
          </cell>
          <cell r="C23903"/>
          <cell r="D23903"/>
        </row>
        <row r="23904">
          <cell r="A23904" t="str">
            <v>CAM - MC.10.250.0025.a</v>
          </cell>
          <cell r="B23904" t="str">
            <v>- 50 mm</v>
          </cell>
          <cell r="C23904" t="str">
            <v>m²</v>
          </cell>
          <cell r="D23904" t="str">
            <v>20,06</v>
          </cell>
        </row>
        <row r="23905">
          <cell r="A23905" t="str">
            <v>CAM - MC.10.250.0025.b</v>
          </cell>
          <cell r="B23905" t="str">
            <v>- per ogni cm in più</v>
          </cell>
          <cell r="C23905" t="str">
            <v>m² x cm</v>
          </cell>
          <cell r="D23905" t="str">
            <v>4,10</v>
          </cell>
        </row>
        <row r="23906">
          <cell r="A23906" t="str">
            <v>CAM - MC.10.300.0010</v>
          </cell>
          <cell r="B23906" t="str">
            <v>Lastre in polistirene estruso senza pelle, con superficie ruvida per favorire l'adesione del collante, spigoli ad angolo retto, conduttività termica W/mK 0,033 per lo spessore 40 mm, W/mK 0,034 per gli spessori 50 e 60 mm, W/mK 0,035 per gli spessori da 80 a 180 mm, reazione al fuoco Euroclasse E; conformi alla norma UNI EN 13164, marcatura CE; resistenza a trazione perpendicolare alle facce ≥ kPa 200; conformi alla norma UNI EN 13164, con marcatura CE, rispondenti ai Criteri Ambientali Minimi di cui al Decreto 23 giugno 2022 del Ministero della Transizione Ecologica. Negli spessori:</v>
          </cell>
          <cell r="C23906"/>
          <cell r="D23906"/>
        </row>
        <row r="23907">
          <cell r="A23907" t="str">
            <v>CAM - MC.10.300.0010.a</v>
          </cell>
          <cell r="B23907" t="str">
            <v>- 40 mm</v>
          </cell>
          <cell r="C23907" t="str">
            <v>m²</v>
          </cell>
          <cell r="D23907" t="str">
            <v>16,93</v>
          </cell>
        </row>
        <row r="23908">
          <cell r="A23908" t="str">
            <v>CAM - MC.10.300.0010.b</v>
          </cell>
          <cell r="B23908" t="str">
            <v>- 50 mm</v>
          </cell>
          <cell r="C23908" t="str">
            <v>m²</v>
          </cell>
          <cell r="D23908" t="str">
            <v>21,15</v>
          </cell>
        </row>
        <row r="23909">
          <cell r="A23909" t="str">
            <v>CAM - MC.10.300.0010.c</v>
          </cell>
          <cell r="B23909" t="str">
            <v>- 60 mm</v>
          </cell>
          <cell r="C23909" t="str">
            <v>m²</v>
          </cell>
          <cell r="D23909" t="str">
            <v>25,38</v>
          </cell>
        </row>
        <row r="23910">
          <cell r="A23910" t="str">
            <v>CAM - MC.10.300.0010.d</v>
          </cell>
          <cell r="B23910" t="str">
            <v>- 80 mm</v>
          </cell>
          <cell r="C23910" t="str">
            <v>m²</v>
          </cell>
          <cell r="D23910" t="str">
            <v>33,84</v>
          </cell>
        </row>
        <row r="23911">
          <cell r="A23911" t="str">
            <v>CAM - MC.10.300.0010.e</v>
          </cell>
          <cell r="B23911" t="str">
            <v>- 100 mm</v>
          </cell>
          <cell r="C23911" t="str">
            <v>m²</v>
          </cell>
          <cell r="D23911" t="str">
            <v>42,31</v>
          </cell>
        </row>
        <row r="23912">
          <cell r="A23912" t="str">
            <v>CAM - MC.10.300.0010.f</v>
          </cell>
          <cell r="B23912" t="str">
            <v>- per ogni 10 mm in più</v>
          </cell>
          <cell r="C23912" t="str">
            <v>m² x cm</v>
          </cell>
          <cell r="D23912" t="str">
            <v>2,11</v>
          </cell>
        </row>
        <row r="23913">
          <cell r="A23913" t="str">
            <v>CAM - MC.10.300.0020</v>
          </cell>
          <cell r="B23913" t="str">
            <v>Lastre in polistirene espanso sinterizzato, senza pelle, prodotte con materie prime vergini esenti da rigenerato; reazione al fuoco Euroclasse E; conformi alla norma UNI EN 13163, con marcatura CE, Classe 100, conduttività termica W/mK 0,036, resistenza alla compressione kPa 100, rispondenti ai Criteri Ambientali Minimi di cui al Decreto 23 giugno 2022 del Ministero della Transizione Ecologica. Negli spessori:</v>
          </cell>
          <cell r="C23913"/>
          <cell r="D23913"/>
        </row>
        <row r="23914">
          <cell r="A23914" t="str">
            <v>CAM - MC.10.300.0020.a</v>
          </cell>
          <cell r="B23914" t="str">
            <v>- spessore 40 mm</v>
          </cell>
          <cell r="C23914" t="str">
            <v>m²</v>
          </cell>
          <cell r="D23914" t="str">
            <v>6,81</v>
          </cell>
        </row>
        <row r="23915">
          <cell r="A23915" t="str">
            <v>CAM - MC.10.300.0020.b</v>
          </cell>
          <cell r="B23915" t="str">
            <v>- spessore 50 mm</v>
          </cell>
          <cell r="C23915" t="str">
            <v>m²</v>
          </cell>
          <cell r="D23915" t="str">
            <v>8,50</v>
          </cell>
        </row>
        <row r="23916">
          <cell r="A23916" t="str">
            <v>CAM - MC.10.300.0020.c</v>
          </cell>
          <cell r="B23916" t="str">
            <v>- spessore 60 mm</v>
          </cell>
          <cell r="C23916" t="str">
            <v>m²</v>
          </cell>
          <cell r="D23916" t="str">
            <v>10,20</v>
          </cell>
        </row>
        <row r="23917">
          <cell r="A23917" t="str">
            <v>CAM - MC.10.300.0020.d</v>
          </cell>
          <cell r="B23917" t="str">
            <v>- spessore 80 mm</v>
          </cell>
          <cell r="C23917" t="str">
            <v>m²</v>
          </cell>
          <cell r="D23917" t="str">
            <v>13,60</v>
          </cell>
        </row>
        <row r="23918">
          <cell r="A23918" t="str">
            <v>CAM - MC.10.300.0020.e</v>
          </cell>
          <cell r="B23918" t="str">
            <v>- spessore 100 mm</v>
          </cell>
          <cell r="C23918" t="str">
            <v>m²</v>
          </cell>
          <cell r="D23918" t="str">
            <v>17,01</v>
          </cell>
        </row>
        <row r="23919">
          <cell r="A23919" t="str">
            <v>CAM - MC.10.300.0020.f</v>
          </cell>
          <cell r="B23919" t="str">
            <v>- per ogni 10 mm in più</v>
          </cell>
          <cell r="C23919" t="str">
            <v>m² x cm</v>
          </cell>
          <cell r="D23919" t="str">
            <v>0,85</v>
          </cell>
        </row>
        <row r="23920">
          <cell r="A23920" t="str">
            <v>CAM - MC.10.300.0030</v>
          </cell>
          <cell r="B23920" t="str">
            <v>Pannello rigido in lana di roccia con resine termoindurenti, per isolamento termico dall'esterno di pareti con sistema a cappotto, rispondente ai Criteri Ambientali Minimi di cui al Decreto 23 giugno 2022 del Ministero della Transizione Ecologica; conduttività termica W/mK 0,034, conforme alla norma UNI EN 13162, marcatura CE; resistenza alla compressione &gt; kPa 15, resistenza a trazione nel senso dello spessore ≥ kPa 7,5, reazione al fuoco in Euroclasse A1; negli spessori:</v>
          </cell>
          <cell r="C23920"/>
          <cell r="D23920"/>
        </row>
        <row r="23921">
          <cell r="A23921" t="str">
            <v>CAM - MC.10.300.0030.a</v>
          </cell>
          <cell r="B23921" t="str">
            <v>- 60 mm</v>
          </cell>
          <cell r="C23921" t="str">
            <v>m²</v>
          </cell>
          <cell r="D23921" t="str">
            <v>10,97</v>
          </cell>
        </row>
        <row r="23922">
          <cell r="A23922" t="str">
            <v>CAM - MC.10.300.0030.b</v>
          </cell>
          <cell r="B23922" t="str">
            <v>- per ogni 10 mm in più</v>
          </cell>
          <cell r="C23922" t="str">
            <v>m² x cm</v>
          </cell>
          <cell r="D23922" t="str">
            <v>1,84</v>
          </cell>
        </row>
        <row r="23923">
          <cell r="A23923" t="str">
            <v>CAM - MC.10.300.0040</v>
          </cell>
          <cell r="B23923" t="str">
            <v>Pannelli in lana di vetro ad alta densità, idrorepellente, rispondenti ai Criteri Ambientali Minimi di cui al Decreto 23 giugno 2022 del Ministero della Transizione Ecologica, prodotti con almeno l'80% di vetro riciclato e con una resina termoindurente che associa componenti organici e vegetali, minimizzando le emissioni nell'aria di sostanze inquinanti come formaldeide e altri composti organici volatili (VOC); conduttività termica W/mK 0,034, resistenza alla compressione con deformazione del 10% &gt; 15 kPa, resistenza alla trazione perpendicolare alle facce &gt; 7,5 kPa; conforme alla norma UNI EN 13162, reazione al fuoco in Euroclasse A2-s1,d0, con marcatura CE. Negli spessori:</v>
          </cell>
          <cell r="C23923"/>
          <cell r="D23923"/>
        </row>
        <row r="23924">
          <cell r="A23924" t="str">
            <v>CAM - MC.10.300.0040.a</v>
          </cell>
          <cell r="B23924" t="str">
            <v>- 40 mm</v>
          </cell>
          <cell r="C23924" t="str">
            <v>m²</v>
          </cell>
          <cell r="D23924" t="str">
            <v>8,11</v>
          </cell>
        </row>
        <row r="23925">
          <cell r="A23925" t="str">
            <v>CAM - MC.10.300.0040.b</v>
          </cell>
          <cell r="B23925" t="str">
            <v>- 50 mm</v>
          </cell>
          <cell r="C23925" t="str">
            <v>m²</v>
          </cell>
          <cell r="D23925" t="str">
            <v>10,15</v>
          </cell>
        </row>
        <row r="23926">
          <cell r="A23926" t="str">
            <v>CAM - MC.10.300.0040.c</v>
          </cell>
          <cell r="B23926" t="str">
            <v>- 60 mm</v>
          </cell>
          <cell r="C23926" t="str">
            <v>m²</v>
          </cell>
          <cell r="D23926" t="str">
            <v>11,64</v>
          </cell>
        </row>
        <row r="23927">
          <cell r="A23927" t="str">
            <v>CAM - MC.10.300.0040.d</v>
          </cell>
          <cell r="B23927" t="str">
            <v>- 80 mm</v>
          </cell>
          <cell r="C23927" t="str">
            <v>m²</v>
          </cell>
          <cell r="D23927" t="str">
            <v>15,54</v>
          </cell>
        </row>
        <row r="23928">
          <cell r="A23928" t="str">
            <v>CAM - MC.10.300.0040.e</v>
          </cell>
          <cell r="B23928" t="str">
            <v>- 100 mm</v>
          </cell>
          <cell r="C23928" t="str">
            <v>m²</v>
          </cell>
          <cell r="D23928" t="str">
            <v>19,46</v>
          </cell>
        </row>
        <row r="23929">
          <cell r="A23929" t="str">
            <v>CAM - MC.10.300.0040.f</v>
          </cell>
          <cell r="B23929" t="str">
            <v>- per ogni 10 mm in più</v>
          </cell>
          <cell r="C23929" t="str">
            <v>m² x cm</v>
          </cell>
          <cell r="D23929" t="str">
            <v>1,94</v>
          </cell>
        </row>
        <row r="23930">
          <cell r="A23930" t="str">
            <v>CAM - MC.10.300.0100</v>
          </cell>
          <cell r="B23930" t="str">
            <v>Lastre di schiuma poliyso prodotte con gas senza CFC e HCFC, superfici rivestite con velo vetro saturato; resistenza alla compressione &gt; kPa 150; resistenza a trazione perpendicolare alle facce &gt; 80 kPa (TR80); reazione al fuoco Euroclasse E; conformi alla norma UNI EN 13165, con marcatura CE. rispondenti ai Criteri Ambientali Minimi di cui al Decreto 23 giugno 2022 del Ministero della Transizione Ecologica. Nei tipi:</v>
          </cell>
          <cell r="C23930"/>
          <cell r="D23930"/>
        </row>
        <row r="23931">
          <cell r="A23931" t="str">
            <v>CAM - MC.10.300.0100.a</v>
          </cell>
          <cell r="B23931" t="str">
            <v>- spessore 20 mm e λ 0,028 W/mK</v>
          </cell>
          <cell r="C23931" t="str">
            <v>m²</v>
          </cell>
          <cell r="D23931" t="str">
            <v>12,14</v>
          </cell>
        </row>
        <row r="23932">
          <cell r="A23932" t="str">
            <v>CAM - MC.10.300.0100.b</v>
          </cell>
          <cell r="B23932" t="str">
            <v>- spessore 30 mm e λ 0,028 W/mK</v>
          </cell>
          <cell r="C23932" t="str">
            <v>m²</v>
          </cell>
          <cell r="D23932" t="str">
            <v>15,17</v>
          </cell>
        </row>
        <row r="23933">
          <cell r="A23933" t="str">
            <v>CAM - MC.10.300.0100.c</v>
          </cell>
          <cell r="B23933" t="str">
            <v>- spessore 40 mm e λ 0,028 W/mK</v>
          </cell>
          <cell r="C23933" t="str">
            <v>m²</v>
          </cell>
          <cell r="D23933" t="str">
            <v>18,74</v>
          </cell>
        </row>
        <row r="23934">
          <cell r="A23934" t="str">
            <v>CAM - MC.10.300.0100.d</v>
          </cell>
          <cell r="B23934" t="str">
            <v>- spessore 50 mm e λ 0,028 W/mK</v>
          </cell>
          <cell r="C23934" t="str">
            <v>m²</v>
          </cell>
          <cell r="D23934" t="str">
            <v>22,15</v>
          </cell>
        </row>
        <row r="23935">
          <cell r="A23935" t="str">
            <v>CAM - MC.10.300.0100.e</v>
          </cell>
          <cell r="B23935" t="str">
            <v>- spessore 60 mm e λ 0,028 W/mK</v>
          </cell>
          <cell r="C23935" t="str">
            <v>m²</v>
          </cell>
          <cell r="D23935" t="str">
            <v>25,74</v>
          </cell>
        </row>
        <row r="23936">
          <cell r="A23936" t="str">
            <v>CAM - MC.10.300.0100.f</v>
          </cell>
          <cell r="B23936" t="str">
            <v>- spessore 70 mm e λ 0,028 W/mK</v>
          </cell>
          <cell r="C23936" t="str">
            <v>m²</v>
          </cell>
          <cell r="D23936" t="str">
            <v>29,23</v>
          </cell>
        </row>
        <row r="23937">
          <cell r="A23937" t="str">
            <v>CAM - MC.10.300.0100.g</v>
          </cell>
          <cell r="B23937" t="str">
            <v>- spessore 80 mm e λ 0,026 W/mK</v>
          </cell>
          <cell r="C23937" t="str">
            <v>m²</v>
          </cell>
          <cell r="D23937" t="str">
            <v>32,86</v>
          </cell>
        </row>
        <row r="23938">
          <cell r="A23938" t="str">
            <v>CAM - MC.10.300.0100.h</v>
          </cell>
          <cell r="B23938" t="str">
            <v>- spessore 100 mm e λ 0,026 W/mK</v>
          </cell>
          <cell r="C23938" t="str">
            <v>m²</v>
          </cell>
          <cell r="D23938" t="str">
            <v>40,14</v>
          </cell>
        </row>
        <row r="23939">
          <cell r="A23939" t="str">
            <v>CAM - MC.10.300.0100.i</v>
          </cell>
          <cell r="B23939" t="str">
            <v>- spessore 120 mm e λ 0,025 W/mK</v>
          </cell>
          <cell r="C23939" t="str">
            <v>m²</v>
          </cell>
          <cell r="D23939" t="str">
            <v>47,29</v>
          </cell>
        </row>
        <row r="23940">
          <cell r="A23940" t="str">
            <v>CAM - MC.10.300.0100.j</v>
          </cell>
          <cell r="B23940" t="str">
            <v>- per ogni 20 mm in più e λ 0,025 W/mK</v>
          </cell>
          <cell r="C23940" t="str">
            <v>m²</v>
          </cell>
          <cell r="D23940" t="str">
            <v>7,00</v>
          </cell>
        </row>
        <row r="23941">
          <cell r="A23941" t="str">
            <v>CAM - MC.10.300.0150</v>
          </cell>
          <cell r="B23941" t="str">
            <v>Pannello termoisolante, traspirante e fonoassorbente in fibra di canapa compressa (85% del suo peso deriva da fonte rinnovabile) miscelata con fibre leganti di amido di mais (PLA), per sistema di isolamento a cappotto. Densità 100 kg/m³, conducibilità termica λ=0,039 W/mk (EN ISO 10456), resistenza alla diffusione del vapore acqueo (μ) ≤ 2 (EN ISO 12086), reazione al fuoco classe E, assorbimento acustico 1,00 classe A. Risponde ai Criteri Ambientali Minimi di cui al Decreto 11 ottobre 2017 del Ministero dell'Ambiente e della tutela del Territorio e del Mare.</v>
          </cell>
          <cell r="C23941" t="str">
            <v>m³</v>
          </cell>
          <cell r="D23941" t="str">
            <v>436,43</v>
          </cell>
        </row>
        <row r="23942">
          <cell r="A23942" t="str">
            <v>CAM - MC.10.330.0030</v>
          </cell>
          <cell r="B23942" t="str">
            <v>Lastre di schiuma poliyso prodotte con gas senza CFC e HCFC, superfici rivestite con velo vetro saturato; resistenza alla compressione &gt; kPa 200; resistenza a trazione perpendicolare alle facce &gt; 40 kPa (TR80); reazione al fuoco Euroclasse E; conformi alla norma UNI EN 13165, con marcatura CE. rispondenti ai Criteri Ambientali Minimi di cui al Decreto 23 giugno 2022 del Ministero della Transizione Ecologica. Nei tipi:</v>
          </cell>
          <cell r="C23942"/>
          <cell r="D23942"/>
        </row>
        <row r="23943">
          <cell r="A23943" t="str">
            <v>CAM - MC.10.330.0030.a</v>
          </cell>
          <cell r="B23943" t="str">
            <v>- spessore 30 mm e λ 0,028 W/mK</v>
          </cell>
          <cell r="C23943" t="str">
            <v>m²</v>
          </cell>
          <cell r="D23943" t="str">
            <v>16,67</v>
          </cell>
        </row>
        <row r="23944">
          <cell r="A23944" t="str">
            <v>CAM - MC.10.330.0030.b</v>
          </cell>
          <cell r="B23944" t="str">
            <v>- spessore 40 mm e λ 0,028 W/mK</v>
          </cell>
          <cell r="C23944" t="str">
            <v>m²</v>
          </cell>
          <cell r="D23944" t="str">
            <v>20,86</v>
          </cell>
        </row>
        <row r="23945">
          <cell r="A23945" t="str">
            <v>CAM - MC.10.330.0030.c</v>
          </cell>
          <cell r="B23945" t="str">
            <v>- spessore 50 mm e λ 0,028 W/mK</v>
          </cell>
          <cell r="C23945" t="str">
            <v>m²</v>
          </cell>
          <cell r="D23945" t="str">
            <v>25,04</v>
          </cell>
        </row>
        <row r="23946">
          <cell r="A23946" t="str">
            <v>CAM - MC.10.330.0030.d</v>
          </cell>
          <cell r="B23946" t="str">
            <v>- spessore 60 mm e λ 0,028 W/mK</v>
          </cell>
          <cell r="C23946" t="str">
            <v>m²</v>
          </cell>
          <cell r="D23946" t="str">
            <v>29,11</v>
          </cell>
        </row>
        <row r="23947">
          <cell r="A23947" t="str">
            <v>CAM - MC.10.330.0030.e</v>
          </cell>
          <cell r="B23947" t="str">
            <v>- spessore 70 mm e λ 0,028 W/mK</v>
          </cell>
          <cell r="C23947" t="str">
            <v>m²</v>
          </cell>
          <cell r="D23947" t="str">
            <v>33,02</v>
          </cell>
        </row>
        <row r="23948">
          <cell r="A23948" t="str">
            <v>CAM - MC.10.330.0030.f</v>
          </cell>
          <cell r="B23948" t="str">
            <v>- spessore 80 mm e λ 0,026 W/mK</v>
          </cell>
          <cell r="C23948" t="str">
            <v>m²</v>
          </cell>
          <cell r="D23948" t="str">
            <v>37,41</v>
          </cell>
        </row>
        <row r="23949">
          <cell r="A23949" t="str">
            <v>CAM - MC.10.330.0030.g</v>
          </cell>
          <cell r="B23949" t="str">
            <v>- spessore 100 mm e λ 0,026 W/mK</v>
          </cell>
          <cell r="C23949" t="str">
            <v>m²</v>
          </cell>
          <cell r="D23949" t="str">
            <v>45,53</v>
          </cell>
        </row>
        <row r="23950">
          <cell r="A23950" t="str">
            <v>CAM - MC.10.330.0030.h</v>
          </cell>
          <cell r="B23950" t="str">
            <v>- per ogni 20 mm in più e λ 0,025 W/mKK</v>
          </cell>
          <cell r="C23950" t="str">
            <v>m²</v>
          </cell>
          <cell r="D23950" t="str">
            <v>8,33</v>
          </cell>
        </row>
        <row r="23951">
          <cell r="A23951" t="str">
            <v>CAM - MC.10.450.0060</v>
          </cell>
          <cell r="B23951" t="str">
            <v>Pannelli in lana di vetro idrorepellente, rispondenti ai Criteri Ambientali Minimi di cui al Decreto 23 giugno 2022 del Ministero della Transizione Ecologica, prodotti con almeno l'80% di vetro riciclato e con un legante di origine naturale, che garantisce la massima qualità dell'aria; per isolamento acustico a pavimento; conduttività termica W/mK 0,031. Per spessori:</v>
          </cell>
          <cell r="C23951"/>
          <cell r="D23951"/>
        </row>
        <row r="23952">
          <cell r="A23952" t="str">
            <v>CAM - MC.10.450.0060.a</v>
          </cell>
          <cell r="B23952" t="str">
            <v>- 15 mm</v>
          </cell>
          <cell r="C23952" t="str">
            <v>m²</v>
          </cell>
          <cell r="D23952" t="str">
            <v>11,14</v>
          </cell>
        </row>
        <row r="23953">
          <cell r="A23953" t="str">
            <v>CAM - MC.10.450.0060.b</v>
          </cell>
          <cell r="B23953" t="str">
            <v>- 20 mm</v>
          </cell>
          <cell r="C23953" t="str">
            <v>m²</v>
          </cell>
          <cell r="D23953" t="str">
            <v>13,74</v>
          </cell>
        </row>
        <row r="23954">
          <cell r="A23954" t="str">
            <v>CAM - MC.10.550.0030</v>
          </cell>
          <cell r="B23954" t="str">
            <v>Pannello in lana di vetro, rispondente ai Criteri Ambientali Minimi di cui al Decreto 23 giugno 2022 del Ministero della Transizione Ecologica, prodotto con almeno il 60% di vetro riciclato e con legante di origine naturale, rivestito su una faccia con un velo di vetro. Reazione al fuoco in Euroclasse A1 conforme alla norma EN 13501-1. Conduttività termica e spessore:</v>
          </cell>
          <cell r="C23954"/>
          <cell r="D23954"/>
        </row>
        <row r="23955">
          <cell r="A23955" t="str">
            <v>CAM - MC.10.550.0030.a</v>
          </cell>
          <cell r="B23955" t="str">
            <v>-W/mK 0,032 secondo la norma EN 13162 - spess. 45 mm.</v>
          </cell>
          <cell r="C23955" t="str">
            <v>m²</v>
          </cell>
          <cell r="D23955" t="str">
            <v>11,11</v>
          </cell>
        </row>
        <row r="23956">
          <cell r="A23956" t="str">
            <v>CAM - MC.10.550.0030.b</v>
          </cell>
          <cell r="B23956" t="str">
            <v>-W/mK 0,032 secondo la norma EN 13162 - spess. 70 mm.</v>
          </cell>
          <cell r="C23956" t="str">
            <v>m²</v>
          </cell>
          <cell r="D23956" t="str">
            <v>16,46</v>
          </cell>
        </row>
        <row r="23957">
          <cell r="A23957" t="str">
            <v>CAM - MC.10.550.0030.c</v>
          </cell>
          <cell r="B23957" t="str">
            <v>-W/mK 0,032 secondo la norma EN 13162 - spess. 95 mm.</v>
          </cell>
          <cell r="C23957" t="str">
            <v>m²</v>
          </cell>
          <cell r="D23957" t="str">
            <v>21,16</v>
          </cell>
        </row>
        <row r="23958">
          <cell r="A23958" t="str">
            <v>CAM - MC.10.550.0030.d</v>
          </cell>
          <cell r="B23958" t="str">
            <v>-W/mK 0,038 secondo la norma EN 12167 - spess. 45 mm.</v>
          </cell>
          <cell r="C23958" t="str">
            <v>m²</v>
          </cell>
          <cell r="D23958" t="str">
            <v>5,93</v>
          </cell>
        </row>
        <row r="23959">
          <cell r="A23959" t="str">
            <v>CAM - MC.10.550.0030.e</v>
          </cell>
          <cell r="B23959" t="str">
            <v>-W/mK 0,040 secondo la norma EN 13162 - spess. 70 mm.</v>
          </cell>
          <cell r="C23959" t="str">
            <v>m²</v>
          </cell>
          <cell r="D23959" t="str">
            <v>8,53</v>
          </cell>
        </row>
        <row r="23960">
          <cell r="A23960" t="str">
            <v>CAM - MC.10.550.0030.f</v>
          </cell>
          <cell r="B23960" t="str">
            <v>-W/mK 0,040 secondo la norma EN 13162 - spess. 95 mm.</v>
          </cell>
          <cell r="C23960" t="str">
            <v>m²</v>
          </cell>
          <cell r="D23960" t="str">
            <v>11,28</v>
          </cell>
        </row>
        <row r="23961">
          <cell r="A23961" t="str">
            <v>CAM - MC.10.600.0020</v>
          </cell>
          <cell r="B23961" t="str">
            <v>Malta monocomponente a base di cemento, sabbie selezionate, resine sintetiche, fibre polipropileniche ed additivi speciali per incollaggio e rasatura di sistemi di isolamento termico a cappotto, rispondente ai Criteri Ambientali Minimi di cui al Decreto 23 giugno 2022 del Ministero della Transizione Ecologica</v>
          </cell>
          <cell r="C23961" t="str">
            <v>kg</v>
          </cell>
          <cell r="D23961" t="str">
            <v>1,16</v>
          </cell>
        </row>
        <row r="23962">
          <cell r="A23962" t="str">
            <v>CAM.13 - MATERIALI IMPERMEABILIZZAZIONI</v>
          </cell>
          <cell r="B23962"/>
          <cell r="C23962"/>
          <cell r="D23962"/>
        </row>
        <row r="23963">
          <cell r="A23963" t="str">
            <v>CAM</v>
          </cell>
          <cell r="B23963" t="str">
            <v>MC MATERIALI</v>
          </cell>
          <cell r="C23963"/>
          <cell r="D23963"/>
        </row>
        <row r="23964">
          <cell r="A23964" t="str">
            <v>CAM.13</v>
          </cell>
          <cell r="B23964" t="str">
            <v>MATERIALI IMPERMEABILIZZAZIONI</v>
          </cell>
          <cell r="C23964"/>
          <cell r="D23964"/>
        </row>
        <row r="23965">
          <cell r="A23965" t="str">
            <v>CAM - MC.13.050.0040</v>
          </cell>
          <cell r="B23965" t="str">
            <v>Pittura antiacida bicomponente a base di resina epossidica modificata con resine idrocarburiche e additivi speciali, rispondente ai Criteri Ambientali Minimi di cui al Decreto 23 giugno 2022 del Ministero della Transizione Ecologica, per rivestimento di superfici in cls e acciaio interrate o in presenza d'acqua, rispondente ai requisiti richiesti dalla EN 1504-2 (C) principi PI-MC-RC-IR</v>
          </cell>
          <cell r="C23965" t="str">
            <v>kg</v>
          </cell>
          <cell r="D23965" t="str">
            <v>23,86</v>
          </cell>
        </row>
        <row r="23966">
          <cell r="A23966" t="str">
            <v>CAM.16 - MATERIALI PER PAVIMENTAZIONI ESTERNE</v>
          </cell>
          <cell r="B23966"/>
          <cell r="C23966"/>
          <cell r="D23966"/>
        </row>
        <row r="23967">
          <cell r="A23967" t="str">
            <v>CAM</v>
          </cell>
          <cell r="B23967" t="str">
            <v>MC MATERIALI</v>
          </cell>
          <cell r="C23967"/>
          <cell r="D23967"/>
        </row>
        <row r="23968">
          <cell r="A23968" t="str">
            <v>CAM.16</v>
          </cell>
          <cell r="B23968" t="str">
            <v>MATERIALI PER PAVIMENTAZIONI ESTERNE</v>
          </cell>
          <cell r="C23968"/>
          <cell r="D23968"/>
        </row>
        <row r="23969">
          <cell r="A23969" t="str">
            <v>CAM - MC.16.100.0030</v>
          </cell>
          <cell r="B23969" t="str">
            <v>Masselli autobloccanti prefabbricati in calcestruzzo vibrocompresso, prodotti e controllati secondo le norme UNI 1338/2004, rispondenti ai Criteri Ambientali Minimi di cui al Decreto 23 giugno 2022 del Ministero della Transizione Ecologica, tipo doppio strato quarzo, colore naturale:</v>
          </cell>
          <cell r="C23969"/>
          <cell r="D23969"/>
        </row>
        <row r="23970">
          <cell r="A23970" t="str">
            <v>CAM - MC.16.100.0030.a</v>
          </cell>
          <cell r="B23970" t="str">
            <v>- spessore 60 mm</v>
          </cell>
          <cell r="C23970" t="str">
            <v>m²</v>
          </cell>
          <cell r="D23970" t="str">
            <v>19,09</v>
          </cell>
        </row>
        <row r="23971">
          <cell r="A23971" t="str">
            <v>CAM - MC.16.100.0030.b</v>
          </cell>
          <cell r="B23971" t="str">
            <v>- spessore 80 mm</v>
          </cell>
          <cell r="C23971" t="str">
            <v>m²</v>
          </cell>
          <cell r="D23971" t="str">
            <v>22,01</v>
          </cell>
        </row>
        <row r="23972">
          <cell r="A23972" t="str">
            <v>CAM - MC.16.100.0030.c</v>
          </cell>
          <cell r="B23972" t="str">
            <v>- spessore 100 mm</v>
          </cell>
          <cell r="C23972" t="str">
            <v>m²</v>
          </cell>
          <cell r="D23972" t="str">
            <v>28,78</v>
          </cell>
        </row>
        <row r="23973">
          <cell r="A23973" t="str">
            <v>CAM - MC.16.100.0040</v>
          </cell>
          <cell r="B23973" t="str">
            <v>Masselli autobloccanti prefabbricati in calcestruzzo vibrocompresso, prodotti e controllati secondo le norme UNI 1338/2004, rispondenti ai Criteri Ambientali Minimi di cui al Decreto 23 giugno 2022 del Ministero della Transizione Ecologica, tipo doppio strato quarzo, colorati:</v>
          </cell>
          <cell r="C23973"/>
          <cell r="D23973"/>
        </row>
        <row r="23974">
          <cell r="A23974" t="str">
            <v>CAM - MC.16.100.0040.a</v>
          </cell>
          <cell r="B23974" t="str">
            <v>- spessore 60 mm</v>
          </cell>
          <cell r="C23974" t="str">
            <v>m²</v>
          </cell>
          <cell r="D23974" t="str">
            <v>21,57</v>
          </cell>
        </row>
        <row r="23975">
          <cell r="A23975" t="str">
            <v>CAM - MC.16.100.0040.b</v>
          </cell>
          <cell r="B23975" t="str">
            <v>- spessore 80 mm</v>
          </cell>
          <cell r="C23975" t="str">
            <v>m²</v>
          </cell>
          <cell r="D23975" t="str">
            <v>23,29</v>
          </cell>
        </row>
        <row r="23976">
          <cell r="A23976" t="str">
            <v>CAM - MC.16.100.0040.c</v>
          </cell>
          <cell r="B23976" t="str">
            <v>- spessore 100 mm</v>
          </cell>
          <cell r="C23976" t="str">
            <v>m²</v>
          </cell>
          <cell r="D23976" t="str">
            <v>30,94</v>
          </cell>
        </row>
        <row r="23977">
          <cell r="A23977" t="str">
            <v>CAM.20 - MATERIALI PER CONTROSOFFITTI</v>
          </cell>
          <cell r="B23977"/>
          <cell r="C23977"/>
          <cell r="D23977"/>
        </row>
        <row r="23978">
          <cell r="A23978" t="str">
            <v>CAM</v>
          </cell>
          <cell r="B23978" t="str">
            <v>MC MATERIALI</v>
          </cell>
          <cell r="C23978"/>
          <cell r="D23978"/>
        </row>
        <row r="23979">
          <cell r="A23979" t="str">
            <v>CAM.20</v>
          </cell>
          <cell r="B23979" t="str">
            <v>MATERIALI PER CONTROSOFFITTI</v>
          </cell>
          <cell r="C23979"/>
          <cell r="D23979"/>
        </row>
        <row r="23980">
          <cell r="A23980" t="str">
            <v>CAM - MC.20.150.0010</v>
          </cell>
          <cell r="B23980" t="str">
            <v>Pannelli di lana di roccia vulcanica, spessore 22 mm, rispondente ai Criteri Ambientali Minimi di cui al Decreto 23 giugno 2022 del Ministero della Transizione Ecologica; il pannello ha elevate caratteristiche di assorbimento acustico (adatto ad aule scolastiche, mense, auditorium, ecc), è stabile al 100% in ambiente umido ed è certificato secondo la norma UNI ISO 1182:</v>
          </cell>
          <cell r="C23980"/>
          <cell r="D23980"/>
        </row>
        <row r="23981">
          <cell r="A23981" t="str">
            <v>CAM - MC.20.150.0010.a</v>
          </cell>
          <cell r="B23981" t="str">
            <v>- 600 x 600 mm , lato a vista rivestito da velo vetro minerale, colore bianco, lato opposto rivestito da velo vetro naturale di protezione, Reazione al fuoco Euroclasse A1, Assorbimento acustico aw = 0,90 Classe A, Resistenz atermica R = 0,71 m² K/W; orditura a vista;</v>
          </cell>
          <cell r="C23981" t="str">
            <v>m²</v>
          </cell>
          <cell r="D23981" t="str">
            <v>18,03</v>
          </cell>
        </row>
        <row r="23982">
          <cell r="A23982" t="str">
            <v>CAM - MC.20.150.0010.b</v>
          </cell>
          <cell r="B23982" t="str">
            <v>- 600 x 600 mm , lato a vista rivestito da velo vetro minerale, colorato, lato opposto rivestito da velo vetro naturale di protezione, Reazione al fuoco Euroclasse A2s1d0, Assorbimento acustico aw = 0,90 : classe A, Resistenza termica R = 0,71 m² K/W; orditura a vista;</v>
          </cell>
          <cell r="C23982" t="str">
            <v>m²</v>
          </cell>
          <cell r="D23982" t="str">
            <v>25,15</v>
          </cell>
        </row>
        <row r="23983">
          <cell r="A23983" t="str">
            <v>CAM - MC.20.150.0020</v>
          </cell>
          <cell r="B23983" t="str">
            <v>Pannelli di lana di roccia vulcanica, spessore 40 mm, rispondenti ai Criteri Ambientali Minimi di cui al Decreto 23 giugno 2022 del Ministero della Transizione Ecologica; il pannello ha elevate caratteristiche di assorbimento acustico (adatto ad aule scolastiche, mense, auditorium, ecc), è stabile al 100% in ambiente umido ed è certificato secondo la norma UNI ISO 1182 :</v>
          </cell>
          <cell r="C23983"/>
          <cell r="D23983"/>
        </row>
        <row r="23984">
          <cell r="A23984" t="str">
            <v>CAM - MC.20.150.0020.a</v>
          </cell>
          <cell r="B23984" t="str">
            <v>- 600 x 600 mm , lato a vista rivestito da velo vetro minerale, colore bianco, lato opposto rivestito da velo vetro naturale di protezione, Reazione al fuoco Euroclasse A1, Assorbimento acustico aw = 0,95 : classe A, Resistenza termica R = 1,14 m² K/W; orditura a vista;</v>
          </cell>
          <cell r="C23984" t="str">
            <v>m²</v>
          </cell>
          <cell r="D23984" t="str">
            <v>24,34</v>
          </cell>
        </row>
        <row r="23985">
          <cell r="A23985" t="str">
            <v>CAM - MC.20.150.0020.b</v>
          </cell>
          <cell r="B23985" t="str">
            <v>- 600 x 600 mm , lato a vista rivestito da velo vetro minerale, colorato, lato opposto rivestito da velo vetro naturale di protezione, Reazione al fuoco Euroclasse A2s1d0, Assorbimento acustico aw = 0,95 : Classe A, Resistenza termica R = 1,14 m² K/W; orditura a vista;</v>
          </cell>
          <cell r="C23985" t="str">
            <v>m²</v>
          </cell>
          <cell r="D23985" t="str">
            <v>31,26</v>
          </cell>
        </row>
        <row r="23986">
          <cell r="A23986" t="str">
            <v>CAM - MC.20.150.0040</v>
          </cell>
          <cell r="B23986" t="str">
            <v>Pannelli di lana di roccia vulcanica, rispondenti ai Criteri Ambientali Minimi di cui al Decreto 23 giugno 2022 del Ministero della Transizione Ecologica, dimensione 600 x 1200 mm - spessore 40 mm; finitura: lato a vista rivestito da velo vetro minerale armato con rete in fibra di vetro, colore bianco o colorato, lato opposto rivestito da velo vetro naturale di protezione, reazione al fuoco Euroclasse A2s2d0 (bianco) e A1 (colorato), orditura a vista. Il pannello dovrà avere elevate caratteristiche di resistenza meccanica agli urti e di assorbimento acustico aw = 1 : classe A (adatto a palestre, palazzetti, ecc), ed essere stabile al 100% in ambiente umido, Resistenza termica R = 1,14 m² K/W.</v>
          </cell>
          <cell r="C23986" t="str">
            <v>m²</v>
          </cell>
          <cell r="D23986" t="str">
            <v>31,26</v>
          </cell>
        </row>
        <row r="23987">
          <cell r="A23987" t="str">
            <v>CAM.24 - MATERIALI PER OPERE DA VERNICIATORE</v>
          </cell>
          <cell r="B23987"/>
          <cell r="C23987"/>
          <cell r="D23987"/>
        </row>
        <row r="23988">
          <cell r="A23988" t="str">
            <v>CAM</v>
          </cell>
          <cell r="B23988" t="str">
            <v>MC MATERIALI</v>
          </cell>
          <cell r="C23988"/>
          <cell r="D23988"/>
        </row>
        <row r="23989">
          <cell r="A23989" t="str">
            <v>CAM.24</v>
          </cell>
          <cell r="B23989" t="str">
            <v>MATERIALI PER OPERE DA VERNICIATORE</v>
          </cell>
          <cell r="C23989"/>
          <cell r="D23989"/>
        </row>
        <row r="23990">
          <cell r="A23990" t="str">
            <v>CAM - MC.24.160.0100</v>
          </cell>
          <cell r="B23990" t="str">
            <v>Rivestimento acrilico colorato fibrorinforzato in pasta per esterni e interni, a elevato riempimento, per la protezione e la finitura di intonaci e superfici cementizie in genere, da applicare a spatola in uno o più strati, marcatura CE, rispondente ai Criteri Ambientali Minimi di cui al Decreto 23 giugno 2022 del Ministero della Transizione Ecologica. Massa volumica (EN ISO 2811-1) (g/cm³): 1,65-1,95 (a seconda della granulometria). Consumo (kg/m²): 1,70 - 3,50 (a seconda della granulometria del prodotto). Prodotto certificato secondo EN 15824, V2 - W3 - A2-s1 d0.</v>
          </cell>
          <cell r="C23990" t="str">
            <v>kg</v>
          </cell>
          <cell r="D23990" t="str">
            <v>4,38</v>
          </cell>
        </row>
        <row r="23991">
          <cell r="A23991" t="str">
            <v>CAM - MC.24.160.0110</v>
          </cell>
          <cell r="B23991" t="str">
            <v>Primer riempitivo uniformante e colorato a base di resine acriliche in dispersione acquosa, quarzo microgranulare e cariche selezionate, per la preparazione del fondo prima dell’applicazione del rivestimento a finire, da applicare a pennello/rullo in uno o più strati, rispondente ai Criteri Ambientali Minimi di cui al Decreto 23 giugno 2022 del Ministero della Transizione Ecologica. Massa volumica (EN ISO 2811-1) (g/cm³): 1,58. Consumo (kg/m²): 0,30 - 0,50 per mano</v>
          </cell>
          <cell r="C23991" t="str">
            <v>kg</v>
          </cell>
          <cell r="D23991" t="str">
            <v>8,01</v>
          </cell>
        </row>
        <row r="23992">
          <cell r="A23992" t="str">
            <v>CAM - MC.24.160.0200</v>
          </cell>
          <cell r="B23992" t="str">
            <v>Rivestimento silossanico colorato fibrorinforzato in pasta per esterni e interni, idrorepellente e traspirante, a elevato riempimento, per la protezione e la finitura di intonaci e superfici cementizie in genere, da applicare a spatola in uno o più strati, marcatura CE, rispondente ai Criteri Ambientali Minimi di cui al Decreto 23 giugno 2022 del Ministero della Transizione Ecologica. Massa volumica (EN ISO 2811-1) (g/cm³): 1,65-1,95 (a seconda della granulometria). Consumo (kg/m²): 1,70 - 3,50 (a seconda della granulometria del prodotto). Prodotto certificato secondo EN 15824, V2 - W3 - A2-s1 d0.</v>
          </cell>
          <cell r="C23992" t="str">
            <v>kg</v>
          </cell>
          <cell r="D23992" t="str">
            <v>6,46</v>
          </cell>
        </row>
        <row r="23993">
          <cell r="A23993" t="str">
            <v>CAM - MC.24.160.0210</v>
          </cell>
          <cell r="B23993" t="str">
            <v>Primer riempitivo uniformante e colorato a base di resina siliconica in dispersione acquosa, quarzo microgranulare e cariche selezionate, per la preparazione del fondo prima dell’applicazione del rivestimento a finire, da applicare a pennello/rullo in uno o più strati, rispondente ai Criteri Ambientali Minimi di cui al Decreto 23 giugno 2022 del Ministero della Transizione Ecologica. Massa volumica (EN ISO 2811-1) (g/cm³): 1,58. Consumo (kg/m²): 0,30 - 0,50 per mano</v>
          </cell>
          <cell r="C23993" t="str">
            <v>kg</v>
          </cell>
          <cell r="D23993" t="str">
            <v>10,70</v>
          </cell>
        </row>
        <row r="23994">
          <cell r="A23994" t="str">
            <v>CAM.40 - MALTE ED IMPASTI TRADIZIONALI</v>
          </cell>
          <cell r="B23994"/>
          <cell r="C23994"/>
          <cell r="D23994"/>
        </row>
        <row r="23995">
          <cell r="A23995" t="str">
            <v>CAM</v>
          </cell>
          <cell r="B23995" t="str">
            <v>MC MATERIALI</v>
          </cell>
          <cell r="C23995"/>
          <cell r="D23995"/>
        </row>
        <row r="23996">
          <cell r="A23996" t="str">
            <v>CAM.40</v>
          </cell>
          <cell r="B23996" t="str">
            <v>MALTE ED IMPASTI TRADIZIONALI</v>
          </cell>
          <cell r="C23996"/>
          <cell r="D23996"/>
        </row>
        <row r="23997">
          <cell r="A23997" t="str">
            <v>CAM - MC.40.000.0000</v>
          </cell>
          <cell r="B23997" t="str">
            <v>NOTE DI CONSULTAZIONE</v>
          </cell>
          <cell r="C23997"/>
          <cell r="D23997"/>
        </row>
        <row r="23998">
          <cell r="A23998" t="str">
            <v>CAM - MC.40.050.0010</v>
          </cell>
          <cell r="B23998" t="str">
            <v>Malta base cemento confezionata in betoniera da 250 l, con cemento tipo 32.5 R in sacchi, e con gli inerti specificati:</v>
          </cell>
          <cell r="C23998"/>
          <cell r="D23998"/>
        </row>
        <row r="23999">
          <cell r="A23999" t="str">
            <v>CAM - MC.40.050.0010.a</v>
          </cell>
          <cell r="B23999" t="str">
            <v>- con sabbia viva di cava lavata e vagliata e 300 kg di cemento per m³</v>
          </cell>
          <cell r="C23999" t="str">
            <v>m³</v>
          </cell>
          <cell r="D23999" t="str">
            <v>106,57</v>
          </cell>
        </row>
        <row r="24000">
          <cell r="A24000" t="str">
            <v>CAM - MC.40.050.0010.b</v>
          </cell>
          <cell r="B24000" t="str">
            <v>- con sabbia viva di cava lavata e vagliata e 400 kg di cemento per m³</v>
          </cell>
          <cell r="C24000" t="str">
            <v>m³</v>
          </cell>
          <cell r="D24000" t="str">
            <v>125,16</v>
          </cell>
        </row>
        <row r="24001">
          <cell r="A24001" t="str">
            <v>CAM - MC.40.050.0010.c</v>
          </cell>
          <cell r="B24001" t="str">
            <v>- con sabbia viva di cava lavata e vagliata e 500 kg di cemento per m³</v>
          </cell>
          <cell r="C24001" t="str">
            <v>m³</v>
          </cell>
          <cell r="D24001" t="str">
            <v>143,77</v>
          </cell>
        </row>
        <row r="24002">
          <cell r="A24002" t="str">
            <v>CAM - MC.40.050.0010.d</v>
          </cell>
          <cell r="B24002" t="str">
            <v>- con sabbietta di fiume e 400 kg di cemento per m³, per stabilitura</v>
          </cell>
          <cell r="C24002" t="str">
            <v>m³</v>
          </cell>
          <cell r="D24002" t="str">
            <v>128,87</v>
          </cell>
        </row>
        <row r="24003">
          <cell r="A24003" t="str">
            <v>CAM - MC.40.050.0010.e</v>
          </cell>
          <cell r="B24003" t="str">
            <v>- idrofugata, con sabbia viva di cava lavata e vagliata e 400 kg di cemento per m³</v>
          </cell>
          <cell r="C24003" t="str">
            <v>m³</v>
          </cell>
          <cell r="D24003" t="str">
            <v>147,74</v>
          </cell>
        </row>
        <row r="24004">
          <cell r="A24004" t="str">
            <v>CAM - MC.40.050.0020</v>
          </cell>
          <cell r="B24004" t="str">
            <v>Malta bastarda confezionata in betoniera da 250 l, con cemento tipo 32.5 R e calce eminentemente idraulica in sacchi, e con gli inerti specificati:</v>
          </cell>
          <cell r="C24004"/>
          <cell r="D24004"/>
        </row>
        <row r="24005">
          <cell r="A24005" t="str">
            <v>CAM - MC.40.050.0020.a</v>
          </cell>
          <cell r="B24005" t="str">
            <v>- con sabbia viva di cava lavata e vagliata, 100 kg di cemento e 350 kg di calce eminentemente idraulica per m³</v>
          </cell>
          <cell r="C24005" t="str">
            <v>m³</v>
          </cell>
          <cell r="D24005" t="str">
            <v>141,70</v>
          </cell>
        </row>
        <row r="24006">
          <cell r="A24006" t="str">
            <v>CAM - MC.40.050.0020.b</v>
          </cell>
          <cell r="B24006" t="str">
            <v>- con sabbietta di fiume, 100 kg di cemento e 350 kg di calce eminentemente idraulica per m³, per stabilitura</v>
          </cell>
          <cell r="C24006" t="str">
            <v>m³</v>
          </cell>
          <cell r="D24006" t="str">
            <v>145,42</v>
          </cell>
        </row>
        <row r="24007">
          <cell r="A24007" t="str">
            <v>CAM - MC.40.060.0010</v>
          </cell>
          <cell r="B24007" t="str">
            <v>Impasto di calcestruzzo a prestazione confezionato in impianto di betonaggio, con materie prime in possesso della Marcatura CE; rispondente ai criteri riportati nel punto 2.5.2 di cui al Decreto 23 giugno 2022 del Ministero della Transizione Ecologica " I calcestruzzi confezionati in cantiere e preconfezionati hanno un contenuto di materie riciclate, ovvero recuperate, ovvero di sottoprodotti, di almeno il 5% sul peso del prodotto, inteso come somma delle tre frazioni. Tale percentuale è calcolata come rapporto tra il peso secco delle materie riciclate, recuperate e dei sottoprodotti e il peso del calcestruzzo al netto dell’acqua (acqua efficace e acqua di assorbimento). Al fine del calcolo della massa di materiale riciclato, recuperato o sottoprodotto, va considerata la quantità che rimane effettivamente nel prodotto finale. La percentuale indicata si intende come somma dei contributi dati dalle singole frazioni utilizzate.”. Classe di consistenza S4, Dmax 32 mm; Classe di resistenza - Classe di esposizione:</v>
          </cell>
          <cell r="C24007"/>
          <cell r="D24007"/>
        </row>
        <row r="24008">
          <cell r="A24008" t="str">
            <v>CAM - MC.40.060.0010.a</v>
          </cell>
          <cell r="B24008" t="str">
            <v>- C8/10 - X0</v>
          </cell>
          <cell r="C24008" t="str">
            <v>m³</v>
          </cell>
          <cell r="D24008" t="str">
            <v>129,67</v>
          </cell>
        </row>
        <row r="24009">
          <cell r="A24009" t="str">
            <v>CAM - MC.40.060.0010.b</v>
          </cell>
          <cell r="B24009" t="str">
            <v>- C12/15 - X0</v>
          </cell>
          <cell r="C24009" t="str">
            <v>m³</v>
          </cell>
          <cell r="D24009" t="str">
            <v>132,45</v>
          </cell>
        </row>
        <row r="24010">
          <cell r="A24010" t="str">
            <v>CAM - MC.40.060.0010.c</v>
          </cell>
          <cell r="B24010" t="str">
            <v>- C16/20 - X0</v>
          </cell>
          <cell r="C24010" t="str">
            <v>m³</v>
          </cell>
          <cell r="D24010" t="str">
            <v>136,62</v>
          </cell>
        </row>
        <row r="24011">
          <cell r="A24011" t="str">
            <v>CAM - MC.40.060.0010.d</v>
          </cell>
          <cell r="B24011" t="str">
            <v>- C20/25 - X0</v>
          </cell>
          <cell r="C24011" t="str">
            <v>m³</v>
          </cell>
          <cell r="D24011" t="str">
            <v>140,80</v>
          </cell>
        </row>
        <row r="24012">
          <cell r="A24012" t="str">
            <v>CAM - MC.40.060.0010.e</v>
          </cell>
          <cell r="B24012" t="str">
            <v>- C25/30 - XC1/XC2</v>
          </cell>
          <cell r="C24012" t="str">
            <v>m³</v>
          </cell>
          <cell r="D24012" t="str">
            <v>146,37</v>
          </cell>
        </row>
        <row r="24013">
          <cell r="A24013" t="str">
            <v>CAM - MC.40.060.0010.f</v>
          </cell>
          <cell r="B24013" t="str">
            <v>- C28/35 - XC1/XC2</v>
          </cell>
          <cell r="C24013" t="str">
            <v>m³</v>
          </cell>
          <cell r="D24013" t="str">
            <v>154,72</v>
          </cell>
        </row>
        <row r="24014">
          <cell r="A24014" t="str">
            <v>CAM - MC.40.060.0010.g</v>
          </cell>
          <cell r="B24014" t="str">
            <v>- C30/37 - XC1/XC2</v>
          </cell>
          <cell r="C24014" t="str">
            <v>m³</v>
          </cell>
          <cell r="D24014" t="str">
            <v>160,28</v>
          </cell>
        </row>
        <row r="24015">
          <cell r="A24015" t="str">
            <v>CAM - MC.40.060.0010.h</v>
          </cell>
          <cell r="B24015" t="str">
            <v>- C32/40 - XC1/XC2</v>
          </cell>
          <cell r="C24015" t="str">
            <v>m³</v>
          </cell>
          <cell r="D24015" t="str">
            <v>165,85</v>
          </cell>
        </row>
        <row r="24016">
          <cell r="A24016" t="str">
            <v>CAM - MC.40.100.0010</v>
          </cell>
          <cell r="B24016" t="str">
            <v>Impasto di calcestruzzo strutturale, confezionato in impianto di betonaggio, con cemento tipo 42.5 alta resistenza sfuso, ed inerti ad assortimento granulometrico adeguato alla particolare destinazione del getto, con resistenza:</v>
          </cell>
          <cell r="C24016"/>
          <cell r="D24016"/>
        </row>
        <row r="24017">
          <cell r="A24017" t="str">
            <v>CAM - MC.40.100.0010.a</v>
          </cell>
          <cell r="B24017" t="str">
            <v>- C12/15</v>
          </cell>
          <cell r="C24017" t="str">
            <v>m³</v>
          </cell>
          <cell r="D24017" t="str">
            <v>121,80</v>
          </cell>
        </row>
        <row r="24018">
          <cell r="A24018" t="str">
            <v>CAM - MC.40.100.0010.b</v>
          </cell>
          <cell r="B24018" t="str">
            <v>- C16/20</v>
          </cell>
          <cell r="C24018" t="str">
            <v>m³</v>
          </cell>
          <cell r="D24018" t="str">
            <v>131,07</v>
          </cell>
        </row>
        <row r="24019">
          <cell r="A24019" t="str">
            <v>CAM - MC.40.100.0010.c</v>
          </cell>
          <cell r="B24019" t="str">
            <v>- C20/25</v>
          </cell>
          <cell r="C24019" t="str">
            <v>m³</v>
          </cell>
          <cell r="D24019" t="str">
            <v>139,47</v>
          </cell>
        </row>
        <row r="24020">
          <cell r="A24020" t="str">
            <v>CAM - MC.40.100.0010.d</v>
          </cell>
          <cell r="B24020" t="str">
            <v>- C25/30</v>
          </cell>
          <cell r="C24020" t="str">
            <v>m³</v>
          </cell>
          <cell r="D24020" t="str">
            <v>147,90</v>
          </cell>
        </row>
        <row r="24021">
          <cell r="A24021" t="str">
            <v>CAM - MC.40.100.0010.e</v>
          </cell>
          <cell r="B24021" t="str">
            <v>- C28/35</v>
          </cell>
          <cell r="C24021" t="str">
            <v>m³</v>
          </cell>
          <cell r="D24021" t="str">
            <v>155,79</v>
          </cell>
        </row>
        <row r="24022">
          <cell r="A24022" t="str">
            <v>CAM - MC.40.100.0020</v>
          </cell>
          <cell r="B24022" t="str">
            <v>Impasto di calcestruzzo strutturale preconfezionato. Aggregato massimo diam 30 mm, classe di consistenza S3, semifluido, slump 100/150 mm, con resistenza caratteristica:</v>
          </cell>
          <cell r="C24022"/>
          <cell r="D24022"/>
        </row>
        <row r="24023">
          <cell r="A24023" t="str">
            <v>CAM - MC.40.100.0020.a</v>
          </cell>
          <cell r="B24023" t="str">
            <v>- C20/25</v>
          </cell>
          <cell r="C24023" t="str">
            <v>m³</v>
          </cell>
          <cell r="D24023" t="str">
            <v>161,63</v>
          </cell>
        </row>
        <row r="24024">
          <cell r="A24024" t="str">
            <v>CAM - MC.40.100.0020.b</v>
          </cell>
          <cell r="B24024" t="str">
            <v>- C25/30</v>
          </cell>
          <cell r="C24024" t="str">
            <v>m³</v>
          </cell>
          <cell r="D24024" t="str">
            <v>171,79</v>
          </cell>
        </row>
        <row r="24025">
          <cell r="A24025" t="str">
            <v>CAM - MC.40.100.0020.c</v>
          </cell>
          <cell r="B24025" t="str">
            <v>- C28/35</v>
          </cell>
          <cell r="C24025" t="str">
            <v>m³</v>
          </cell>
          <cell r="D24025" t="str">
            <v>179,69</v>
          </cell>
        </row>
        <row r="24026">
          <cell r="A24026" t="str">
            <v>CAM - MC.40.100.0030</v>
          </cell>
          <cell r="B24026" t="str">
            <v>Impasto di calcestruzzo strutturale, confezionato in betoniera da 350 l con cemento 42.5 alta resistenza in sacchi, ed inerti ad assorbimento granulometrico adeguato alla particolare destinazione del getto, con resistenza :</v>
          </cell>
          <cell r="C24026"/>
          <cell r="D24026"/>
        </row>
        <row r="24027">
          <cell r="A24027" t="str">
            <v>CAM - MC.40.100.0030.a</v>
          </cell>
          <cell r="B24027" t="str">
            <v>- C12/15</v>
          </cell>
          <cell r="C24027" t="str">
            <v>m³</v>
          </cell>
          <cell r="D24027" t="str">
            <v>113,88</v>
          </cell>
        </row>
        <row r="24028">
          <cell r="A24028" t="str">
            <v>CAM - MC.40.100.0030.b</v>
          </cell>
          <cell r="B24028" t="str">
            <v>- C16/20</v>
          </cell>
          <cell r="C24028" t="str">
            <v>m³</v>
          </cell>
          <cell r="D24028" t="str">
            <v>121,94</v>
          </cell>
        </row>
        <row r="24029">
          <cell r="A24029" t="str">
            <v>CAM - MC.40.100.0030.c</v>
          </cell>
          <cell r="B24029" t="str">
            <v>- C20/25</v>
          </cell>
          <cell r="C24029" t="str">
            <v>m³</v>
          </cell>
          <cell r="D24029" t="str">
            <v>129,17</v>
          </cell>
        </row>
        <row r="24030">
          <cell r="A24030" t="str">
            <v>CAM - MC.40.100.0030.d</v>
          </cell>
          <cell r="B24030" t="str">
            <v>- C25/30</v>
          </cell>
          <cell r="C24030" t="str">
            <v>m³</v>
          </cell>
          <cell r="D24030" t="str">
            <v>136,37</v>
          </cell>
        </row>
        <row r="24031">
          <cell r="A24031" t="str">
            <v>CAM - MC.40.100.0030.e</v>
          </cell>
          <cell r="B24031" t="str">
            <v>- C28/35</v>
          </cell>
          <cell r="C24031" t="str">
            <v>m³</v>
          </cell>
          <cell r="D24031" t="str">
            <v>166,38</v>
          </cell>
        </row>
        <row r="24032">
          <cell r="A24032" t="str">
            <v>CAM - MC.40.110.0020</v>
          </cell>
          <cell r="B24032" t="str">
            <v>Impasto di calcestruzzo a prestazione confezionato in impianto di betonaggio, con materie prime in possesso della Marcatura CE; il Diametro max degli aggregati dovrà essere adeguato alla geometria dell'opera, resistenza:</v>
          </cell>
          <cell r="C24032"/>
          <cell r="D24032"/>
        </row>
        <row r="24033">
          <cell r="A24033" t="str">
            <v>CAM - MC.40.110.0020.a</v>
          </cell>
          <cell r="B24033" t="str">
            <v>- C12/15 consistenza S5 Dmax 32mm</v>
          </cell>
          <cell r="C24033" t="str">
            <v>m³</v>
          </cell>
          <cell r="D24033" t="str">
            <v>140,78</v>
          </cell>
        </row>
        <row r="24034">
          <cell r="A24034" t="str">
            <v>CAM - MC.40.110.0020.b</v>
          </cell>
          <cell r="B24034" t="str">
            <v>- C16/20 consistenza S5 Dmax 32mm</v>
          </cell>
          <cell r="C24034" t="str">
            <v>m³</v>
          </cell>
          <cell r="D24034" t="str">
            <v>146,18</v>
          </cell>
        </row>
        <row r="24035">
          <cell r="A24035" t="str">
            <v>CAM - MC.40.110.0020.c</v>
          </cell>
          <cell r="B24035" t="str">
            <v>- C20/25 consistenza S5 Dmax 32mm</v>
          </cell>
          <cell r="C24035" t="str">
            <v>m³</v>
          </cell>
          <cell r="D24035" t="str">
            <v>150,71</v>
          </cell>
        </row>
        <row r="24036">
          <cell r="A24036" t="str">
            <v>CAM - MC.40.110.0020.d</v>
          </cell>
          <cell r="B24036" t="str">
            <v>- C25/30 consistenza S5 Dmax 32mm classe esposizione XC1</v>
          </cell>
          <cell r="C24036" t="str">
            <v>m³</v>
          </cell>
          <cell r="D24036" t="str">
            <v>156,49</v>
          </cell>
        </row>
        <row r="24037">
          <cell r="A24037" t="str">
            <v>CAM - MC.40.110.0020.e</v>
          </cell>
          <cell r="B24037" t="str">
            <v>- C28/35 consistenza S5 Dmax 32mm classe esposizione XC1</v>
          </cell>
          <cell r="C24037" t="str">
            <v>m³</v>
          </cell>
          <cell r="D24037" t="str">
            <v>162,99</v>
          </cell>
        </row>
        <row r="24038">
          <cell r="A24038" t="str">
            <v>CAM - MC.40.110.0020.f</v>
          </cell>
          <cell r="B24038" t="str">
            <v>- C32/40 consistenza S5 Dmax 32mm classe esposizione XC1</v>
          </cell>
          <cell r="C24038" t="str">
            <v>m³</v>
          </cell>
          <cell r="D24038" t="str">
            <v>175,09</v>
          </cell>
        </row>
        <row r="24039">
          <cell r="A24039" t="str">
            <v>CAM - MC.40.110.0020.g</v>
          </cell>
          <cell r="B24039" t="str">
            <v>- C35/45 consistenza S5 Dmax 32mm classe esposizione XC1</v>
          </cell>
          <cell r="C24039" t="str">
            <v>m³</v>
          </cell>
          <cell r="D24039" t="str">
            <v>185,60</v>
          </cell>
        </row>
        <row r="24040">
          <cell r="A24040" t="str">
            <v>CAM - MC.40.110.0030</v>
          </cell>
          <cell r="B24040" t="str">
            <v>Impasto di calcestruzzo a prestazione confezionato in impianto di betonaggio, con materie prime in possesso della Marcatura CE; il Diametro max degli aggregati dovrà essere adeguato alla geometria dell'opera, classe esposizione XC2, resistenza:</v>
          </cell>
          <cell r="C24040"/>
          <cell r="D24040"/>
        </row>
        <row r="24041">
          <cell r="A24041" t="str">
            <v>CAM - MC.40.110.0030.a</v>
          </cell>
          <cell r="B24041" t="str">
            <v>- C25/30 consistenza S5 Dmax 32mm</v>
          </cell>
          <cell r="C24041" t="str">
            <v>m³</v>
          </cell>
          <cell r="D24041" t="str">
            <v>156,49</v>
          </cell>
        </row>
        <row r="24042">
          <cell r="A24042" t="str">
            <v>CAM - MC.40.110.0030.b</v>
          </cell>
          <cell r="B24042" t="str">
            <v>- C28/35 consistenza S5 Dmax 32mm</v>
          </cell>
          <cell r="C24042" t="str">
            <v>m³</v>
          </cell>
          <cell r="D24042" t="str">
            <v>162,99</v>
          </cell>
        </row>
        <row r="24043">
          <cell r="A24043" t="str">
            <v>CAM - MC.40.110.0030.c</v>
          </cell>
          <cell r="B24043" t="str">
            <v>- C32/40 consistenza S5 Dmax 32mm</v>
          </cell>
          <cell r="C24043" t="str">
            <v>m³</v>
          </cell>
          <cell r="D24043" t="str">
            <v>175,09</v>
          </cell>
        </row>
        <row r="24044">
          <cell r="A24044" t="str">
            <v>CAM - MC.40.110.0030.d</v>
          </cell>
          <cell r="B24044" t="str">
            <v>- C35/45 consistenza S5 Dmax 32mm</v>
          </cell>
          <cell r="C24044" t="str">
            <v>m³</v>
          </cell>
          <cell r="D24044" t="str">
            <v>185,60</v>
          </cell>
        </row>
        <row r="24045">
          <cell r="A24045" t="str">
            <v>CAM - MC.40.110.0040</v>
          </cell>
          <cell r="B24045" t="str">
            <v>Impasto di calcestruzzo a prestazione confezionato in impianto di betonaggio, con materie prime in possesso della Marcatura CE; il Diametro max degli aggregati dovrà essere adeguato alla geometria dell'opera,classe esposizione XC3, resistenza:</v>
          </cell>
          <cell r="C24045"/>
          <cell r="D24045"/>
        </row>
        <row r="24046">
          <cell r="A24046" t="str">
            <v>CAM - MC.40.110.0040.a</v>
          </cell>
          <cell r="B24046" t="str">
            <v>- C28/35 consistenza S5 Dmax 32mm</v>
          </cell>
          <cell r="C24046" t="str">
            <v>m³</v>
          </cell>
          <cell r="D24046" t="str">
            <v>166,66</v>
          </cell>
        </row>
        <row r="24047">
          <cell r="A24047" t="str">
            <v>CAM - MC.40.110.0040.b</v>
          </cell>
          <cell r="B24047" t="str">
            <v>- C32/40 consistenza S5 Dmax 32mm</v>
          </cell>
          <cell r="C24047" t="str">
            <v>m³</v>
          </cell>
          <cell r="D24047" t="str">
            <v>175,09</v>
          </cell>
        </row>
        <row r="24048">
          <cell r="A24048" t="str">
            <v>CAM - MC.40.110.0040.c</v>
          </cell>
          <cell r="B24048" t="str">
            <v>- C35/45 consistenza S5 Dmax 32mm</v>
          </cell>
          <cell r="C24048" t="str">
            <v>m³</v>
          </cell>
          <cell r="D24048" t="str">
            <v>185,60</v>
          </cell>
        </row>
        <row r="24049">
          <cell r="A24049" t="str">
            <v>CAM - MC.40.110.0050</v>
          </cell>
          <cell r="B24049" t="str">
            <v>Impasto di calcestruzzo a prestazione confezionato in impianto di betonaggio, con materie prime in possesso della Marcatura CE; il Diametro max degli aggregati dovrà essere adeguato alla geometria dell'opera, classe esposizione XC4, resistenza:</v>
          </cell>
          <cell r="C24049"/>
          <cell r="D24049"/>
        </row>
        <row r="24050">
          <cell r="A24050" t="str">
            <v>CAM - MC.40.110.0050.a</v>
          </cell>
          <cell r="B24050" t="str">
            <v>- C32/40 consistenza S5 Dmax 32mm</v>
          </cell>
          <cell r="C24050" t="str">
            <v>m³</v>
          </cell>
          <cell r="D24050" t="str">
            <v>178,78</v>
          </cell>
        </row>
        <row r="24051">
          <cell r="A24051" t="str">
            <v>CAM - MC.40.110.0050.b</v>
          </cell>
          <cell r="B24051" t="str">
            <v>- C35/45 consistenza S5 Dmax 32mm</v>
          </cell>
          <cell r="C24051" t="str">
            <v>m³</v>
          </cell>
          <cell r="D24051" t="str">
            <v>185,60</v>
          </cell>
        </row>
        <row r="24052">
          <cell r="A24052" t="str">
            <v>CAM - MC.40.110.0060</v>
          </cell>
          <cell r="B24052" t="str">
            <v>Impasto di calcestruzzo a prestazione confezionato in impianto di betonaggio, con materie prime in possesso della Marcatura CE; il Diametro max degli aggregati dovrà essere adeguato alla geometria dell'opera,</v>
          </cell>
          <cell r="C24052"/>
          <cell r="D24052"/>
        </row>
        <row r="24053">
          <cell r="A24053" t="str">
            <v>CAM - MC.40.110.0060.a</v>
          </cell>
          <cell r="B24053" t="str">
            <v>classe esposizione XD1, resistenza: - C28/35 consistenza S5 Dmax 32mm</v>
          </cell>
          <cell r="C24053" t="str">
            <v>m³</v>
          </cell>
          <cell r="D24053" t="str">
            <v>166,66</v>
          </cell>
        </row>
        <row r="24054">
          <cell r="A24054" t="str">
            <v>CAM - MC.40.110.0060.b</v>
          </cell>
          <cell r="B24054" t="str">
            <v>classe esposizione XD1, resistenza: - C32/40 consistenza S5 Dmax 32mm</v>
          </cell>
          <cell r="C24054" t="str">
            <v>m³</v>
          </cell>
          <cell r="D24054" t="str">
            <v>175,09</v>
          </cell>
        </row>
        <row r="24055">
          <cell r="A24055" t="str">
            <v>CAM - MC.40.110.0060.c</v>
          </cell>
          <cell r="B24055" t="str">
            <v>classe esposizione XD1, resistenza: - C35/45 consistenza S5 Dmax 32mm</v>
          </cell>
          <cell r="C24055" t="str">
            <v>m³</v>
          </cell>
          <cell r="D24055" t="str">
            <v>185,60</v>
          </cell>
        </row>
        <row r="24056">
          <cell r="A24056" t="str">
            <v>CAM - MC.40.110.0070</v>
          </cell>
          <cell r="B24056" t="str">
            <v>Impasto di calcestruzzo a prestazione confezionato in impianto di betonaggio, con materie prime in possesso della Marcatura CE; il Diametro max degli aggregati dovrà essere adeguato alla geometria dell'opera, classe esposizione XD2, resistenza:</v>
          </cell>
          <cell r="C24056"/>
          <cell r="D24056"/>
        </row>
        <row r="24057">
          <cell r="A24057" t="str">
            <v>CAM - MC.40.110.0070.a</v>
          </cell>
          <cell r="B24057" t="str">
            <v>- C32/40 consistenza S5 Dmax 32mm</v>
          </cell>
          <cell r="C24057" t="str">
            <v>m³</v>
          </cell>
          <cell r="D24057" t="str">
            <v>178,78</v>
          </cell>
        </row>
        <row r="24058">
          <cell r="A24058" t="str">
            <v>CAM - MC.40.110.0070.b</v>
          </cell>
          <cell r="B24058" t="str">
            <v>- C35/45 consistenza S5 Dmax 32mm</v>
          </cell>
          <cell r="C24058" t="str">
            <v>m³</v>
          </cell>
          <cell r="D24058" t="str">
            <v>185,60</v>
          </cell>
        </row>
        <row r="24059">
          <cell r="A24059" t="str">
            <v>CAM - MC.40.110.0080</v>
          </cell>
          <cell r="B24059" t="str">
            <v>Impasto di calcestruzzo a prestazione confezionato in impianto di betonaggio, con materie prime in possesso della Marcatura CE; il Diametro max degli aggregati dovrà essere adeguato alla geometria dell'opera, classe esposizione XD3, resistenza C35/45 consistenza S5 Dmax 32mm</v>
          </cell>
          <cell r="C24059" t="str">
            <v>m³</v>
          </cell>
          <cell r="D24059" t="str">
            <v>189,30</v>
          </cell>
        </row>
        <row r="24060">
          <cell r="A24060" t="str">
            <v>CAM - MC.40.110.0090</v>
          </cell>
          <cell r="B24060" t="str">
            <v>Impasto di calcestruzzo a prestazione confezionato in impianto di betonaggio, con materie prime in possesso della Marcatura CE; il Diametro max degli aggregati dovrà essere adeguato alla geometria dell'opera, classe esposizione XA1, resistenza:</v>
          </cell>
          <cell r="C24060"/>
          <cell r="D24060"/>
        </row>
        <row r="24061">
          <cell r="A24061" t="str">
            <v>CAM - MC.40.110.0090.a</v>
          </cell>
          <cell r="B24061" t="str">
            <v>- C28/35 consistenza S5 Dmax 32mm</v>
          </cell>
          <cell r="C24061" t="str">
            <v>m³</v>
          </cell>
          <cell r="D24061" t="str">
            <v>166,66</v>
          </cell>
        </row>
        <row r="24062">
          <cell r="A24062" t="str">
            <v>CAM - MC.40.110.0090.b</v>
          </cell>
          <cell r="B24062" t="str">
            <v>- C32/40 consistenza S5 Dmax 32mm</v>
          </cell>
          <cell r="C24062" t="str">
            <v>m³</v>
          </cell>
          <cell r="D24062" t="str">
            <v>175,09</v>
          </cell>
        </row>
        <row r="24063">
          <cell r="A24063" t="str">
            <v>CAM - MC.40.110.0090.c</v>
          </cell>
          <cell r="B24063" t="str">
            <v>- C35/45 consistenza S5 Dmax 32mm</v>
          </cell>
          <cell r="C24063" t="str">
            <v>m³</v>
          </cell>
          <cell r="D24063" t="str">
            <v>185,60</v>
          </cell>
        </row>
        <row r="24064">
          <cell r="A24064" t="str">
            <v>CAM - MC.40.110.0100</v>
          </cell>
          <cell r="B24064" t="str">
            <v>Impasto di calcestruzzo a prestazione confezionato in impianto di betonaggio, con materie prime in possesso della Marcatura CE; il Diametro max degli aggregati dovrà essere adeguato alla geometria dell'opera, classe esposizione XA2, resistenza:</v>
          </cell>
          <cell r="C24064"/>
          <cell r="D24064"/>
        </row>
        <row r="24065">
          <cell r="A24065" t="str">
            <v>CAM - MC.40.110.0100.a</v>
          </cell>
          <cell r="B24065" t="str">
            <v>- C32/40 consistenza S5 Dmax 32mm</v>
          </cell>
          <cell r="C24065" t="str">
            <v>m³</v>
          </cell>
          <cell r="D24065" t="str">
            <v>178,78</v>
          </cell>
        </row>
        <row r="24066">
          <cell r="A24066" t="str">
            <v>CAM - MC.40.110.0100.b</v>
          </cell>
          <cell r="B24066" t="str">
            <v>- C35/45 consistenza S5 Dmax 32mm</v>
          </cell>
          <cell r="C24066" t="str">
            <v>m³</v>
          </cell>
          <cell r="D24066" t="str">
            <v>189,30</v>
          </cell>
        </row>
        <row r="24067">
          <cell r="A24067" t="str">
            <v>CAM - MC.40.110.0110</v>
          </cell>
          <cell r="B24067" t="str">
            <v>Impasto di calcestruzzo a prestazione confezionato in impianto di betonaggio, con materie prime in possesso della Marcatura CE; il Diametro max degli aggregati dovrà essere adeguato alla geometria dell'opera, classe esposizione XA3, resistenza C35/45 consistenza S5 Dmax 32mm</v>
          </cell>
          <cell r="C24067" t="str">
            <v>m³</v>
          </cell>
          <cell r="D24067" t="str">
            <v>189,30</v>
          </cell>
        </row>
        <row r="24068">
          <cell r="A24068" t="str">
            <v>CAM - MC.40.110.0120</v>
          </cell>
          <cell r="B24068" t="str">
            <v>Impasto di calcestruzzo a prestazione confezionato in impianto di betonaggio, con materie prime in possesso della Marcatura CE; il Diametro max degli aggregati dovrà essere adeguato alla geometria dell'opera, classe esposizione XF1, resistenza:</v>
          </cell>
          <cell r="C24068"/>
          <cell r="D24068"/>
        </row>
        <row r="24069">
          <cell r="A24069" t="str">
            <v>CAM - MC.40.110.0120.a</v>
          </cell>
          <cell r="B24069" t="str">
            <v>- C32/40 consistenza S5 Dmax 32mm</v>
          </cell>
          <cell r="C24069" t="str">
            <v>m³</v>
          </cell>
          <cell r="D24069" t="str">
            <v>178,78</v>
          </cell>
        </row>
        <row r="24070">
          <cell r="A24070" t="str">
            <v>CAM - MC.40.110.0120.b</v>
          </cell>
          <cell r="B24070" t="str">
            <v>- C35/45 consistenza S5 Dmax 32mm</v>
          </cell>
          <cell r="C24070" t="str">
            <v>m³</v>
          </cell>
          <cell r="D24070" t="str">
            <v>185,60</v>
          </cell>
        </row>
        <row r="24071">
          <cell r="A24071" t="str">
            <v>CAM - MC.40.110.0130</v>
          </cell>
          <cell r="B24071" t="str">
            <v>Impasto di calcestruzzo a prestazione confezionato in impianto di betonaggio, con materie prime in possesso della Marcatura CE; il Diametro max degli aggregati dovrà essere adeguato alla geometria dell'opera, classe esposizione XF2 / XF3, resistenza:</v>
          </cell>
          <cell r="C24071"/>
          <cell r="D24071"/>
        </row>
        <row r="24072">
          <cell r="A24072" t="str">
            <v>CAM - MC.40.110.0130.a</v>
          </cell>
          <cell r="B24072" t="str">
            <v>- C25/30 consistenza S5 Dmax 32mm</v>
          </cell>
          <cell r="C24072" t="str">
            <v>m³</v>
          </cell>
          <cell r="D24072" t="str">
            <v>173,73</v>
          </cell>
        </row>
        <row r="24073">
          <cell r="A24073" t="str">
            <v>CAM - MC.40.110.0130.b</v>
          </cell>
          <cell r="B24073" t="str">
            <v>- C28/35 consistenza S5 Dmax 32mm</v>
          </cell>
          <cell r="C24073" t="str">
            <v>m³</v>
          </cell>
          <cell r="D24073" t="str">
            <v>180,24</v>
          </cell>
        </row>
        <row r="24074">
          <cell r="A24074" t="str">
            <v>CAM - MC.40.110.0130.c</v>
          </cell>
          <cell r="B24074" t="str">
            <v>- C32/40 consistenza S5 Dmax 32mm</v>
          </cell>
          <cell r="C24074" t="str">
            <v>m³</v>
          </cell>
          <cell r="D24074" t="str">
            <v>188,64</v>
          </cell>
        </row>
        <row r="24075">
          <cell r="A24075" t="str">
            <v>CAM - MC.40.110.0130.d</v>
          </cell>
          <cell r="B24075" t="str">
            <v>- C35/45 consistenza S5 Dmax 32mm</v>
          </cell>
          <cell r="C24075" t="str">
            <v>m³</v>
          </cell>
          <cell r="D24075" t="str">
            <v>195,47</v>
          </cell>
        </row>
        <row r="24076">
          <cell r="A24076" t="str">
            <v>CAM - MC.40.110.0150</v>
          </cell>
          <cell r="B24076" t="str">
            <v>Impasto di calcestruzzo a prestazione confezionato in impianto di betonaggio, con materie prime in possesso della Marcatura CE; il Diametro max degli aggregati dovrà essere adeguato alla geometria dell'opera, classe esposizione XF4, resistenza:</v>
          </cell>
          <cell r="C24076"/>
          <cell r="D24076"/>
        </row>
        <row r="24077">
          <cell r="A24077" t="str">
            <v>CAM - MC.40.110.0150.a</v>
          </cell>
          <cell r="B24077" t="str">
            <v>- C28/35 consistenza S5 Dmax 32mm</v>
          </cell>
          <cell r="C24077" t="str">
            <v>m³</v>
          </cell>
          <cell r="D24077" t="str">
            <v>180,24</v>
          </cell>
        </row>
        <row r="24078">
          <cell r="A24078" t="str">
            <v>CAM - MC.40.110.0150.b</v>
          </cell>
          <cell r="B24078" t="str">
            <v>- C32/40 consistenza S5 Dmax 32mm</v>
          </cell>
          <cell r="C24078" t="str">
            <v>m³</v>
          </cell>
          <cell r="D24078" t="str">
            <v>192,34</v>
          </cell>
        </row>
        <row r="24079">
          <cell r="A24079" t="str">
            <v>CAM - MC.40.110.0150.c</v>
          </cell>
          <cell r="B24079" t="str">
            <v>- C35/45 consistenza S5 Dmax 32mm</v>
          </cell>
          <cell r="C24079" t="str">
            <v>m³</v>
          </cell>
          <cell r="D24079" t="str">
            <v>199,17</v>
          </cell>
        </row>
        <row r="24080">
          <cell r="A24080" t="str">
            <v>CAM - MC.40.110.0160</v>
          </cell>
          <cell r="B24080" t="str">
            <v>Impasto di calcestruzzo a prestazione confezionato in impianto di betonaggio, con materie prime in possesso della Marcatura CE; classe di spandimento SF1 (550 - 650 mm), normativa di riferimento UNI EN 206-9, resistenza:</v>
          </cell>
          <cell r="C24080"/>
          <cell r="D24080"/>
        </row>
        <row r="24081">
          <cell r="A24081" t="str">
            <v>CAM - MC.40.110.0160.a</v>
          </cell>
          <cell r="B24081" t="str">
            <v>- C25/30 - Aggregato Dmax 20mm</v>
          </cell>
          <cell r="C24081" t="str">
            <v>m³</v>
          </cell>
          <cell r="D24081" t="str">
            <v>167,57</v>
          </cell>
        </row>
        <row r="24082">
          <cell r="A24082" t="str">
            <v>CAM - MC.40.110.0160.b</v>
          </cell>
          <cell r="B24082" t="str">
            <v>- C28/35 - Aggregato Dmax 20mm</v>
          </cell>
          <cell r="C24082" t="str">
            <v>m³</v>
          </cell>
          <cell r="D24082" t="str">
            <v>175,30</v>
          </cell>
        </row>
        <row r="24083">
          <cell r="A24083" t="str">
            <v>CAM - MC.40.110.0160.c</v>
          </cell>
          <cell r="B24083" t="str">
            <v>- C32/40 - Aggregato Dmax 20mm</v>
          </cell>
          <cell r="C24083" t="str">
            <v>m³</v>
          </cell>
          <cell r="D24083" t="str">
            <v>184,94</v>
          </cell>
        </row>
        <row r="24084">
          <cell r="A24084" t="str">
            <v>CAM - MC.40.110.0160.d</v>
          </cell>
          <cell r="B24084" t="str">
            <v>- C35/45 - Aggregato Dmax 20mm</v>
          </cell>
          <cell r="C24084" t="str">
            <v>m³</v>
          </cell>
          <cell r="D24084" t="str">
            <v>191,76</v>
          </cell>
        </row>
        <row r="24085">
          <cell r="A24085" t="str">
            <v>CAM - MC.40.110.0170</v>
          </cell>
          <cell r="B24085" t="str">
            <v>Impasto di calcestruzzo a prestazione confezionato in impianto di betonaggio, con materie prime in possesso della Marcatura CE; classe di spandimento SF2 (660 - 750 mm), normativa di riferimento UNI EN 206-9, resistenza:</v>
          </cell>
          <cell r="C24085"/>
          <cell r="D24085"/>
        </row>
        <row r="24086">
          <cell r="A24086" t="str">
            <v>CAM - MC.40.110.0170.a</v>
          </cell>
          <cell r="B24086" t="str">
            <v>- C25/30 - Aggregato Dmax 20mm</v>
          </cell>
          <cell r="C24086" t="str">
            <v>m³</v>
          </cell>
          <cell r="D24086" t="str">
            <v>174,96</v>
          </cell>
        </row>
        <row r="24087">
          <cell r="A24087" t="str">
            <v>CAM - MC.40.110.0170.b</v>
          </cell>
          <cell r="B24087" t="str">
            <v>- C28/35 - Aggregato Dmax 20mm</v>
          </cell>
          <cell r="C24087" t="str">
            <v>m³</v>
          </cell>
          <cell r="D24087" t="str">
            <v>182,72</v>
          </cell>
        </row>
        <row r="24088">
          <cell r="A24088" t="str">
            <v>CAM - MC.40.110.0170.c</v>
          </cell>
          <cell r="B24088" t="str">
            <v>- C32/40 - Aggregato Dmax 20mm</v>
          </cell>
          <cell r="C24088" t="str">
            <v>m³</v>
          </cell>
          <cell r="D24088" t="str">
            <v>192,34</v>
          </cell>
        </row>
        <row r="24089">
          <cell r="A24089" t="str">
            <v>CAM - MC.40.110.0170.d</v>
          </cell>
          <cell r="B24089" t="str">
            <v>- C35/45 - Aggregato Dmax 20mm</v>
          </cell>
          <cell r="C24089" t="str">
            <v>m³</v>
          </cell>
          <cell r="D24089" t="str">
            <v>199,17</v>
          </cell>
        </row>
        <row r="24090">
          <cell r="A24090" t="str">
            <v>CAM - MC.40.110.0180</v>
          </cell>
          <cell r="B24090" t="str">
            <v>Impasto di calcestruzzo a prestazione confezionato in impianto di betonaggio, con materie prime in possesso della Marcatura CE; classe di spandimento SF3 (760 - 850 mm), normativa di riferimento UNI EN 206-9, resistenza:</v>
          </cell>
          <cell r="C24090"/>
          <cell r="D24090"/>
        </row>
        <row r="24091">
          <cell r="A24091" t="str">
            <v>CAM - MC.40.110.0180.a</v>
          </cell>
          <cell r="B24091" t="str">
            <v>- C25/30 - Aggregato Dmax 20mm</v>
          </cell>
          <cell r="C24091" t="str">
            <v>m³</v>
          </cell>
          <cell r="D24091" t="str">
            <v>187,29</v>
          </cell>
        </row>
        <row r="24092">
          <cell r="A24092" t="str">
            <v>CAM - MC.40.110.0180.b</v>
          </cell>
          <cell r="B24092" t="str">
            <v>- C28/35 - Aggregato Dmax 20mm</v>
          </cell>
          <cell r="C24092" t="str">
            <v>m³</v>
          </cell>
          <cell r="D24092" t="str">
            <v>195,04</v>
          </cell>
        </row>
        <row r="24093">
          <cell r="A24093" t="str">
            <v>CAM - MC.40.110.0180.c</v>
          </cell>
          <cell r="B24093" t="str">
            <v>- C32/40 - Aggregato Dmax 20mm</v>
          </cell>
          <cell r="C24093" t="str">
            <v>m³</v>
          </cell>
          <cell r="D24093" t="str">
            <v>204,68</v>
          </cell>
        </row>
        <row r="24094">
          <cell r="A24094" t="str">
            <v>CAM - MC.40.110.0180.d</v>
          </cell>
          <cell r="B24094" t="str">
            <v>- C35/45 - Aggregato Dmax 20mm</v>
          </cell>
          <cell r="C24094" t="str">
            <v>m³</v>
          </cell>
          <cell r="D24094" t="str">
            <v>211,49</v>
          </cell>
        </row>
        <row r="24095">
          <cell r="A24095" t="str">
            <v>CAM - MC.40.110.0190</v>
          </cell>
          <cell r="B24095" t="str">
            <v>Calcestruzzo drenante pre-confezionato, a base di leganti idraulici cementizi, additivi sintetici e aggregati selezionati di granulometria variabile ed adeguata tra 3 e 22 mm, provvisto di Dichiarazione Ambientale di prodotto di tipo III (EPD) conforme alla UNI EN 14025 registrata e pubblicata su piattaforma internazionale, resistenza a compressione &gt; 15 MPa, avente caratteristiche drenanti e traspiranti (&gt; 100 mm/min - UNI 12697-40), con alta percentuale di vuoti:</v>
          </cell>
          <cell r="C24095"/>
          <cell r="D24095"/>
        </row>
        <row r="24096">
          <cell r="A24096" t="str">
            <v>CAM - MC.40.110.0190.a</v>
          </cell>
          <cell r="B24096" t="str">
            <v>- sfuso in autobetoniera</v>
          </cell>
          <cell r="C24096" t="str">
            <v>m³</v>
          </cell>
          <cell r="D24096" t="str">
            <v>232,57</v>
          </cell>
        </row>
        <row r="24097">
          <cell r="A24097" t="str">
            <v>CAM - MC.40.110.0190.b</v>
          </cell>
          <cell r="B24097" t="str">
            <v>- in sacchi</v>
          </cell>
          <cell r="C24097" t="str">
            <v>m³</v>
          </cell>
          <cell r="D24097" t="str">
            <v>458,29</v>
          </cell>
        </row>
        <row r="24098">
          <cell r="A24098" t="str">
            <v>CAM - MC.40.150.0010</v>
          </cell>
          <cell r="B24098" t="str">
            <v>Impasto di calcestruzzo confezionato in impianto di betonaggio con cemento 42.5 normale sfuso, ed inerti ad assortimento granulometrico adeguato alla particolare destinazione del getto, con dosaggio 150 kg/m³</v>
          </cell>
          <cell r="C24098" t="str">
            <v>m³</v>
          </cell>
          <cell r="D24098" t="str">
            <v>93,80</v>
          </cell>
        </row>
        <row r="24099">
          <cell r="A24099" t="str">
            <v>CAM - MC.40.150.0020</v>
          </cell>
          <cell r="B24099" t="str">
            <v>Impasto di calcestruzzo non strutturale preconfezionato. Aggregato massimo diam 30 mm, classe di consistenza S3, semifluido, slump 100/150 mm con resistenza caratteristica C16/20</v>
          </cell>
          <cell r="C24099" t="str">
            <v>m³</v>
          </cell>
          <cell r="D24099" t="str">
            <v>99,37</v>
          </cell>
        </row>
        <row r="24100">
          <cell r="A24100" t="str">
            <v>CAM - MC.40.150.0030</v>
          </cell>
          <cell r="B24100" t="str">
            <v>Impasto di calcestruzzo confezionato in betoniera da 350 l, con cemento tipo 32.5 alta resistenza in sacchi da 50 kg, ed inerti ad assortimento granulometrico adeguato alla particolare destinazione del getto, con dosaggio:</v>
          </cell>
          <cell r="C24100"/>
          <cell r="D24100"/>
        </row>
        <row r="24101">
          <cell r="A24101" t="str">
            <v>CAM - MC.40.150.0030.a</v>
          </cell>
          <cell r="B24101" t="str">
            <v>- 150 kg/m³</v>
          </cell>
          <cell r="C24101" t="str">
            <v>m³</v>
          </cell>
          <cell r="D24101" t="str">
            <v>97,41</v>
          </cell>
        </row>
        <row r="24102">
          <cell r="A24102" t="str">
            <v>CAM - MC.40.150.0030.b</v>
          </cell>
          <cell r="B24102" t="str">
            <v>- 200 kg/m³</v>
          </cell>
          <cell r="C24102" t="str">
            <v>m³</v>
          </cell>
          <cell r="D24102" t="str">
            <v>106,17</v>
          </cell>
        </row>
        <row r="24103">
          <cell r="A24103" t="str">
            <v>CAM - MC.40.150.0030.c</v>
          </cell>
          <cell r="B24103" t="str">
            <v>- 250 kg/m³</v>
          </cell>
          <cell r="C24103" t="str">
            <v>m³</v>
          </cell>
          <cell r="D24103" t="str">
            <v>114,95</v>
          </cell>
        </row>
        <row r="24104">
          <cell r="A24104" t="str">
            <v>CAM - MC.40.150.0030.d</v>
          </cell>
          <cell r="B24104" t="str">
            <v>- 300 kg/m³</v>
          </cell>
          <cell r="C24104" t="str">
            <v>m³</v>
          </cell>
          <cell r="D24104" t="str">
            <v>123,68</v>
          </cell>
        </row>
        <row r="24105">
          <cell r="A24105" t="str">
            <v>CAM - MC.40.160.0025</v>
          </cell>
          <cell r="B24105" t="str">
            <v>Impasto di calcestruzzo preconfezionato. Aggregato massimo diam 31,5 mm, classe di consistenza S3, semifluido, slump 100/150 mm, utilizzato in strutture ordinarie e manufatti non strutturali, classe di esposizione X0, con resistenza caratteristica:</v>
          </cell>
          <cell r="C24105"/>
          <cell r="D24105"/>
        </row>
        <row r="24106">
          <cell r="A24106" t="str">
            <v>CAM - MC.40.160.0025.a</v>
          </cell>
          <cell r="B24106" t="str">
            <v>- C 8/10 (Rck 10)</v>
          </cell>
          <cell r="C24106" t="str">
            <v>m³</v>
          </cell>
          <cell r="D24106" t="str">
            <v>134,34</v>
          </cell>
        </row>
        <row r="24107">
          <cell r="A24107" t="str">
            <v>CAM - MC.40.160.0025.b</v>
          </cell>
          <cell r="B24107" t="str">
            <v>- C 12/15 (Rck 15)</v>
          </cell>
          <cell r="C24107" t="str">
            <v>m³</v>
          </cell>
          <cell r="D24107" t="str">
            <v>142,01</v>
          </cell>
        </row>
        <row r="24108">
          <cell r="A24108" t="str">
            <v>CAM - MC.40.160.0025.c</v>
          </cell>
          <cell r="B24108" t="str">
            <v>- C 16/20 (Rck 20)</v>
          </cell>
          <cell r="C24108" t="str">
            <v>m³</v>
          </cell>
          <cell r="D24108" t="str">
            <v>147,13</v>
          </cell>
        </row>
        <row r="24109">
          <cell r="A24109" t="str">
            <v>CAM - MC.40.160.0025.d</v>
          </cell>
          <cell r="B24109" t="str">
            <v>- C 20/25 (Rck 25)</v>
          </cell>
          <cell r="C24109" t="str">
            <v>m³</v>
          </cell>
          <cell r="D24109" t="str">
            <v>152,15</v>
          </cell>
        </row>
        <row r="24110">
          <cell r="A24110" t="str">
            <v>CAM - MC.40.250.0030</v>
          </cell>
          <cell r="B24110" t="str">
            <v>Impasto di argilla espansa per massetti di finitura o monostrato, confezionato in betoniera da 350 l, dosaggio a 250 kg di cemento 32,5R per m³ di impasto, con argilla espansa di granulometria predefinita 3-8 mm</v>
          </cell>
          <cell r="C24110" t="str">
            <v>m³</v>
          </cell>
          <cell r="D24110" t="str">
            <v>172,56</v>
          </cell>
        </row>
        <row r="24111">
          <cell r="A24111" t="str">
            <v>CAM - MC.40.250.0040</v>
          </cell>
          <cell r="B24111" t="str">
            <v>Impasto di argilla espansa per massetti di finitura o monostrato, confezionato in betoniera da 350 l, dosaggio a 300 kg di cemento 32,5R per m³ di impasto, con argilla espansa di granulometria predefinita 3-8 mm</v>
          </cell>
          <cell r="C24111" t="str">
            <v>m³</v>
          </cell>
          <cell r="D24111" t="str">
            <v>180,91</v>
          </cell>
        </row>
        <row r="24112">
          <cell r="A24112" t="str">
            <v>CAM - MC.40.300.0010</v>
          </cell>
          <cell r="B24112" t="str">
            <v>Malta per massetti ad asciugamento rapido (24 ore) confezionata in betoniera da 250 l, con 400 kg per m³ di legante speciale in sacchi , e con sabbia viva di cava lavata e vagliata</v>
          </cell>
          <cell r="C24112" t="str">
            <v>m³</v>
          </cell>
          <cell r="D24112" t="str">
            <v>152,25</v>
          </cell>
        </row>
        <row r="24113">
          <cell r="A24113" t="str">
            <v>CAM - MC.40.300.0020</v>
          </cell>
          <cell r="B24113" t="str">
            <v>Malta per massetti ad asciugamento veloce (5 giorni) confezionata in betoniera da 250 l, con 250 kg per m³ di legante speciale in sacchi , e con sabbia viva di cava lavata e vagliata</v>
          </cell>
          <cell r="C24113" t="str">
            <v>m³</v>
          </cell>
          <cell r="D24113" t="str">
            <v>93,02</v>
          </cell>
        </row>
        <row r="24114">
          <cell r="A24114" t="str">
            <v>CAM - MC.40.300.0030</v>
          </cell>
          <cell r="B24114" t="str">
            <v>Malta alleggerita per massetti ad asciugamento rapido (24 ore) confezionata in betoniera da 250 l, con 400 kg per m³ di legante speciale in sacchi , e con argilla espansa granulometria 3-8 mm</v>
          </cell>
          <cell r="C24114" t="str">
            <v>m³</v>
          </cell>
          <cell r="D24114" t="str">
            <v>168,64</v>
          </cell>
        </row>
        <row r="24115">
          <cell r="A24115" t="str">
            <v>CAM - MC.40.300.0040</v>
          </cell>
          <cell r="B24115" t="str">
            <v>Malta allegerita per massetti ad asciugamento veloce (5 giorni) confezionata in betoniera da 250 l, con 250 kg per m³ di legante speciale in sacchi , e con argilla espansa granulometria 3-8 mm</v>
          </cell>
          <cell r="C24115" t="str">
            <v>m³</v>
          </cell>
          <cell r="D24115" t="str">
            <v>109,44</v>
          </cell>
        </row>
        <row r="24116">
          <cell r="A24116" t="str">
            <v>CAM - MC.40.350.0010</v>
          </cell>
          <cell r="B24116" t="str">
            <v>Impasto di vermiculite confezionato in betoniera da 350 l, con cemento tipo 32.5 R, calce idrata e vermiculite, tutti in sacchi, con dosaggio 250 kg di cemento per m³</v>
          </cell>
          <cell r="C24116" t="str">
            <v>m³</v>
          </cell>
          <cell r="D24116" t="str">
            <v>186,93</v>
          </cell>
        </row>
        <row r="24117">
          <cell r="A24117" t="str">
            <v>CAM - MC.40.350.0020</v>
          </cell>
          <cell r="B24117" t="str">
            <v>Impasto di perlite confezionato in betoniera da 350 l, con cemento tipo 32.5 R, calce idrata e perlite granulometria 1÷5 mm, conduttività termica W/mK 0,0517, reazione al fuoco classe 0. Tutti i materiali in sacchi, con dosaggio 250 kg di cemento per m³</v>
          </cell>
          <cell r="C24117" t="str">
            <v>m³</v>
          </cell>
          <cell r="D24117" t="str">
            <v>252,76</v>
          </cell>
        </row>
        <row r="24118">
          <cell r="A24118" t="str">
            <v>CAM - MC.40.350.0030</v>
          </cell>
          <cell r="B24118" t="str">
            <v>Impasto di granulato di sughero e legante vetrificante a presa aerea confezionato in betoniera da 500 l:</v>
          </cell>
          <cell r="C24118"/>
          <cell r="D24118"/>
        </row>
        <row r="24119">
          <cell r="A24119" t="str">
            <v>CAM - MC.40.350.0030.a</v>
          </cell>
          <cell r="B24119" t="str">
            <v>- con granulato naturale densità 100-110 kg/m³</v>
          </cell>
          <cell r="C24119" t="str">
            <v>m³</v>
          </cell>
          <cell r="D24119" t="str">
            <v>230,84</v>
          </cell>
        </row>
        <row r="24120">
          <cell r="A24120" t="str">
            <v>CAM - MC.40.350.0030.b</v>
          </cell>
          <cell r="B24120" t="str">
            <v>- con granulato espanso densità 60-70 kg/m³</v>
          </cell>
          <cell r="C24120" t="str">
            <v>m³</v>
          </cell>
          <cell r="D24120" t="str">
            <v>223,16</v>
          </cell>
        </row>
        <row r="24121">
          <cell r="A24121" t="str">
            <v>CAM - MC.40.400.0010</v>
          </cell>
          <cell r="B24121" t="str">
            <v>Miscela cementizia fluida per iniezioni, confezionata con 1.500 kg/m³ di cemento tipo 325 e additivata con antiritiro (peso specifico 2.060 kg/m³)</v>
          </cell>
          <cell r="C24121" t="str">
            <v>m³</v>
          </cell>
          <cell r="D24121" t="str">
            <v>761,41</v>
          </cell>
        </row>
        <row r="24122">
          <cell r="A24122" t="str">
            <v>CAM - MC.40.400.0020</v>
          </cell>
          <cell r="B24122" t="str">
            <v>Miscela cementizia fluida, confezionata con 1.500 kg/m³ di cemento tipo 325 (peso specifico = 2.060 kg/m³)</v>
          </cell>
          <cell r="C24122" t="str">
            <v>m³</v>
          </cell>
          <cell r="D24122" t="str">
            <v>611,02</v>
          </cell>
        </row>
        <row r="24123">
          <cell r="A24123" t="str">
            <v>CAM.45 - IMPASTI PER MANUTENZIONE - PICCOLI QUANTITATIVI</v>
          </cell>
          <cell r="B24123"/>
          <cell r="C24123"/>
          <cell r="D24123"/>
        </row>
        <row r="24124">
          <cell r="A24124" t="str">
            <v>CAM</v>
          </cell>
          <cell r="B24124" t="str">
            <v>MC MATERIALI</v>
          </cell>
          <cell r="C24124"/>
          <cell r="D24124"/>
        </row>
        <row r="24125">
          <cell r="A24125" t="str">
            <v>CAM.45</v>
          </cell>
          <cell r="B24125" t="str">
            <v>IMPASTI PER MANUTENZIONE - PICCOLI QUANTITATIVI</v>
          </cell>
          <cell r="C24125"/>
          <cell r="D24125"/>
        </row>
        <row r="24126">
          <cell r="A24126" t="str">
            <v>CAM - MC.45.000.0000</v>
          </cell>
          <cell r="B24126" t="str">
            <v>NOTE DI CONSULTAZIONE</v>
          </cell>
          <cell r="C24126"/>
          <cell r="D24126"/>
        </row>
        <row r="24127">
          <cell r="A24127" t="str">
            <v>CAM - MC.45.050.0010</v>
          </cell>
          <cell r="B24127" t="str">
            <v>Impasto di calcestruzzo confezionato in betoniera da 250 l con cemento 42.5 R ed inerti ad assortimento granulometrico adeguato alla particolare destinazione del getto, con resistenza :</v>
          </cell>
          <cell r="C24127"/>
          <cell r="D24127"/>
        </row>
        <row r="24128">
          <cell r="A24128" t="str">
            <v>CAM - MC.45.050.0010.a</v>
          </cell>
          <cell r="B24128" t="str">
            <v>- C12/15</v>
          </cell>
          <cell r="C24128" t="str">
            <v>m³</v>
          </cell>
          <cell r="D24128" t="str">
            <v>145,96</v>
          </cell>
        </row>
        <row r="24129">
          <cell r="A24129" t="str">
            <v>CAM - MC.45.050.0010.b</v>
          </cell>
          <cell r="B24129" t="str">
            <v>- C16/20</v>
          </cell>
          <cell r="C24129" t="str">
            <v>m³</v>
          </cell>
          <cell r="D24129" t="str">
            <v>159,29</v>
          </cell>
        </row>
        <row r="24130">
          <cell r="A24130" t="str">
            <v>CAM - MC.45.050.0010.c</v>
          </cell>
          <cell r="B24130" t="str">
            <v>- C20/25</v>
          </cell>
          <cell r="C24130" t="str">
            <v>m³</v>
          </cell>
          <cell r="D24130" t="str">
            <v>171,17</v>
          </cell>
        </row>
        <row r="24131">
          <cell r="A24131" t="str">
            <v>CAM - MC.45.050.0010.d</v>
          </cell>
          <cell r="B24131" t="str">
            <v>- C25/30</v>
          </cell>
          <cell r="C24131" t="str">
            <v>m³</v>
          </cell>
          <cell r="D24131" t="str">
            <v>183,46</v>
          </cell>
        </row>
        <row r="24132">
          <cell r="A24132" t="str">
            <v>CAM - MC.45.050.0020</v>
          </cell>
          <cell r="B24132" t="str">
            <v>Impasto di calcestruzzo confezionato a mano con cemento 42.5 R ed inerti ad assortimento granulometrico adeguato alla particolare destinazione del getto, con resistenza :</v>
          </cell>
          <cell r="C24132"/>
          <cell r="D24132"/>
        </row>
        <row r="24133">
          <cell r="A24133" t="str">
            <v>CAM - MC.45.050.0020.a</v>
          </cell>
          <cell r="B24133" t="str">
            <v>- C12/15</v>
          </cell>
          <cell r="C24133" t="str">
            <v>m³</v>
          </cell>
          <cell r="D24133" t="str">
            <v>199,97</v>
          </cell>
        </row>
        <row r="24134">
          <cell r="A24134" t="str">
            <v>CAM - MC.45.050.0020.b</v>
          </cell>
          <cell r="B24134" t="str">
            <v>- C16/20</v>
          </cell>
          <cell r="C24134" t="str">
            <v>m³</v>
          </cell>
          <cell r="D24134" t="str">
            <v>214,62</v>
          </cell>
        </row>
        <row r="24135">
          <cell r="A24135" t="str">
            <v>CAM - MC.45.050.0020.c</v>
          </cell>
          <cell r="B24135" t="str">
            <v>- C20/25</v>
          </cell>
          <cell r="C24135" t="str">
            <v>m³</v>
          </cell>
          <cell r="D24135" t="str">
            <v>225,46</v>
          </cell>
        </row>
        <row r="24136">
          <cell r="A24136" t="str">
            <v>CAM - MC.45.050.0020.d</v>
          </cell>
          <cell r="B24136" t="str">
            <v>- C25/30</v>
          </cell>
          <cell r="C24136" t="str">
            <v>m³</v>
          </cell>
          <cell r="D24136" t="str">
            <v>243,36</v>
          </cell>
        </row>
        <row r="24137">
          <cell r="A24137" t="str">
            <v>CAM - MC.45.050.0030</v>
          </cell>
          <cell r="B24137" t="str">
            <v>Impasto di calcestruzzo confezionato in betoniera da 250 l, con cemento 32.5 R ed inerti ad assortimento granulometrico adeguato alla particolare destinazione del getto, con dosaggio:</v>
          </cell>
          <cell r="C24137"/>
          <cell r="D24137"/>
        </row>
        <row r="24138">
          <cell r="A24138" t="str">
            <v>CAM - MC.45.050.0030.a</v>
          </cell>
          <cell r="B24138" t="str">
            <v>- 150 kg/m³</v>
          </cell>
          <cell r="C24138" t="str">
            <v>m³</v>
          </cell>
          <cell r="D24138" t="str">
            <v>116,94</v>
          </cell>
        </row>
        <row r="24139">
          <cell r="A24139" t="str">
            <v>CAM - MC.45.050.0030.b</v>
          </cell>
          <cell r="B24139" t="str">
            <v>- 200 kg/m³</v>
          </cell>
          <cell r="C24139" t="str">
            <v>m³</v>
          </cell>
          <cell r="D24139" t="str">
            <v>130,72</v>
          </cell>
        </row>
        <row r="24140">
          <cell r="A24140" t="str">
            <v>CAM - MC.45.050.0040</v>
          </cell>
          <cell r="B24140" t="str">
            <v>Impasto di calcestruzzo confezionato a mano con cemento 32.5 R ed inerti ad assortimento granulometrico adeguato alla particolare destinazione del getto, con dosaggio :</v>
          </cell>
          <cell r="C24140"/>
          <cell r="D24140"/>
        </row>
        <row r="24141">
          <cell r="A24141" t="str">
            <v>CAM - MC.45.050.0040.a</v>
          </cell>
          <cell r="B24141" t="str">
            <v>- 150 kg/m³</v>
          </cell>
          <cell r="C24141" t="str">
            <v>m³</v>
          </cell>
          <cell r="D24141" t="str">
            <v>163,64</v>
          </cell>
        </row>
        <row r="24142">
          <cell r="A24142" t="str">
            <v>CAM - MC.45.050.0040.b</v>
          </cell>
          <cell r="B24142" t="str">
            <v>- 200 kg/m³</v>
          </cell>
          <cell r="C24142" t="str">
            <v>m³</v>
          </cell>
          <cell r="D24142" t="str">
            <v>175,77</v>
          </cell>
        </row>
        <row r="24143">
          <cell r="A24143" t="str">
            <v>CAM - MC.45.050.0040.c</v>
          </cell>
          <cell r="B24143" t="str">
            <v>- 250 kg/m³</v>
          </cell>
          <cell r="C24143" t="str">
            <v>m³</v>
          </cell>
          <cell r="D24143" t="str">
            <v>187,88</v>
          </cell>
        </row>
        <row r="24144">
          <cell r="A24144" t="str">
            <v>CAM - MC.45.100.0030</v>
          </cell>
          <cell r="B24144" t="str">
            <v>Malta idraulica con sabbia viva di cava lavata e vagliata e 350 kg di calce eminentemente idraulica per m³, confezionata in betoniera da 250 l</v>
          </cell>
          <cell r="C24144" t="str">
            <v>m³</v>
          </cell>
          <cell r="D24144" t="str">
            <v>143,67</v>
          </cell>
        </row>
        <row r="24145">
          <cell r="A24145" t="str">
            <v>CAM - MC.45.100.0040</v>
          </cell>
          <cell r="B24145" t="str">
            <v>Malte idrate con sabbietta di fiume e 350 kg di calce idrata per m³, per stabilitura, confezionata in betoniera da 250 l</v>
          </cell>
          <cell r="C24145" t="str">
            <v>m³</v>
          </cell>
          <cell r="D24145" t="str">
            <v>168,52</v>
          </cell>
        </row>
        <row r="24146">
          <cell r="A24146" t="str">
            <v>CAM.50 - MALTE ED IMPASTI CON PREMISCELATI IN SACCHI</v>
          </cell>
          <cell r="B24146"/>
          <cell r="C24146"/>
          <cell r="D24146"/>
        </row>
        <row r="24147">
          <cell r="A24147" t="str">
            <v>CAM</v>
          </cell>
          <cell r="B24147" t="str">
            <v>MC MATERIALI</v>
          </cell>
          <cell r="C24147"/>
          <cell r="D24147"/>
        </row>
        <row r="24148">
          <cell r="A24148" t="str">
            <v>CAM.50</v>
          </cell>
          <cell r="B24148" t="str">
            <v>MALTE ED IMPASTI CON PREMISCELATI IN SACCHI</v>
          </cell>
          <cell r="C24148"/>
          <cell r="D24148"/>
        </row>
        <row r="24149">
          <cell r="A24149" t="str">
            <v>CAM - MC.50.000.0000</v>
          </cell>
          <cell r="B24149" t="str">
            <v>NOTE DI CONSULTAZIONE</v>
          </cell>
          <cell r="C24149"/>
          <cell r="D24149"/>
        </row>
        <row r="24150">
          <cell r="A24150" t="str">
            <v>CAM - MC.50.150.0010</v>
          </cell>
          <cell r="B24150" t="str">
            <v>Malta pronta ad asciugamento rapido antiritiro a base di leganti idraulici speciali, per massetti atti a ricevedere qualsiasi tipo di pavimento, confezionata con premiscelati in sacchi. Nei tipi ad asciugamento:</v>
          </cell>
          <cell r="C24150"/>
          <cell r="D24150"/>
        </row>
        <row r="24151">
          <cell r="A24151" t="str">
            <v>CAM - MC.50.150.0010.a</v>
          </cell>
          <cell r="B24151" t="str">
            <v>- rapido (48 ore) - 1.600 kg/m³</v>
          </cell>
          <cell r="C24151" t="str">
            <v>m³</v>
          </cell>
          <cell r="D24151" t="str">
            <v>629,89</v>
          </cell>
        </row>
        <row r="24152">
          <cell r="A24152" t="str">
            <v>CAM - MC.50.150.0010.b</v>
          </cell>
          <cell r="B24152" t="str">
            <v>- veloce (5 giorni) - 1.800 kg/m³</v>
          </cell>
          <cell r="C24152" t="str">
            <v>m³</v>
          </cell>
          <cell r="D24152" t="str">
            <v>405,57</v>
          </cell>
        </row>
        <row r="24153">
          <cell r="A24153" t="str">
            <v>CAM - MC.50.150.0010.c</v>
          </cell>
          <cell r="B24153" t="str">
            <v>- veloce (15 giorni) - 1.600 kg/m³</v>
          </cell>
          <cell r="C24153" t="str">
            <v>m³</v>
          </cell>
          <cell r="D24153" t="str">
            <v>292,58</v>
          </cell>
        </row>
        <row r="24154">
          <cell r="A24154" t="str">
            <v>CAM - MC.50.250.0020</v>
          </cell>
          <cell r="B24154" t="str">
            <v>Malta pronta per rasatura autolivellante di massetti, a rapido indurimento, con leganti speciali, spessori da 1 a 10 mm per mano. Confezionata con premiscelati in sacchi. Resa 1,6 kg al m² x mm (densità 1.600 kg/m³)</v>
          </cell>
          <cell r="C24154" t="str">
            <v>m³</v>
          </cell>
          <cell r="D24154" t="str">
            <v>168,43</v>
          </cell>
        </row>
        <row r="24155">
          <cell r="A24155" t="str">
            <v>CAM - MC.50.250.0030</v>
          </cell>
          <cell r="B24155" t="str">
            <v>Malta pronta per rasatura autolivellante di massetti, a indurimento ultrarapido e ad alta resistenza, con leganti speciali, spessori da 1 a 10 mm per mano. Confezionata con premiscelati in sacchi. Resa 1,6 kg al m² x mm (densità 1.600 kg/m³)</v>
          </cell>
          <cell r="C24155" t="str">
            <v>m³</v>
          </cell>
          <cell r="D24155" t="str">
            <v>220,03</v>
          </cell>
        </row>
        <row r="24156">
          <cell r="A24156" t="str">
            <v>CAM - MC.50.250.0040</v>
          </cell>
          <cell r="B24156" t="str">
            <v>Malta pronta autolivellante a ritiro compensato a base di anidrite, per sottofondi adatti a tutti i tipi di pavimento, confezionata con premiscelato in sacchi. Densità 1.700 kg/m³</v>
          </cell>
          <cell r="C24156" t="str">
            <v>m³</v>
          </cell>
          <cell r="D24156" t="str">
            <v>424,13</v>
          </cell>
        </row>
        <row r="24157">
          <cell r="A24157" t="str">
            <v>CAM - MC.50.500.0010</v>
          </cell>
          <cell r="B24157" t="str">
            <v>Malta pronta ad applicazione manuale o meccanica, per rinzaffo su supporti ammalorati, a base di cemento, inerti selezionati e additivi, da applicare sul 70% circa della superficie. Confezionata con premiscelati in sacchi. Densità 1.800 kg/m³.</v>
          </cell>
          <cell r="C24157" t="str">
            <v>m³</v>
          </cell>
          <cell r="D24157" t="str">
            <v>667,00</v>
          </cell>
        </row>
        <row r="24158">
          <cell r="A24158" t="str">
            <v>CAM - MC.50.500.0020</v>
          </cell>
          <cell r="B24158" t="str">
            <v>Malta pronta ad applicazione meccanica, per intonaci di sottofondo interni, su murature nuove ed esistenti. A base di leganti aerei (calce ed anidrite), confezionata con premiscelati in sacchi. Densità 1.100 kg/m³.</v>
          </cell>
          <cell r="C24158" t="str">
            <v>m³</v>
          </cell>
          <cell r="D24158" t="str">
            <v>265,57</v>
          </cell>
        </row>
        <row r="24159">
          <cell r="A24159" t="str">
            <v>CAM - MC.50.500.0030</v>
          </cell>
          <cell r="B24159" t="str">
            <v>Malta pronta ad applicazione meccanica, per intonaci di sottofondo esterni ed interni, su tutti i supporti tradizionali, a base di leganti aerei ed idraulici, inerti selezionati e additivi specifici, confezionata con premiscelati in sacchi. Densità 1.400 kg/m³.</v>
          </cell>
          <cell r="C24159" t="str">
            <v>m³</v>
          </cell>
          <cell r="D24159" t="str">
            <v>263,89</v>
          </cell>
        </row>
        <row r="24160">
          <cell r="A24160" t="str">
            <v>CAM - MC.50.500.0040</v>
          </cell>
          <cell r="B24160" t="str">
            <v>Malta pronta ad applicazione manuale, per intonaci fibrorinforzati di sottofondo esterni ed interni, su murature vecchie e nuove di tutti i tipi, blocchi di cemento, pietra naturale tenera e calcestruzzo. A base di calce e leganti idraulici, inerti selezionati e additivi specifici. confezionata con premiscelati in sacchi. Densità 1.700 kg/m³.</v>
          </cell>
          <cell r="C24160" t="str">
            <v>m³</v>
          </cell>
          <cell r="D24160" t="str">
            <v>356,66</v>
          </cell>
        </row>
        <row r="24161">
          <cell r="A24161" t="str">
            <v>CAM - MC.50.500.0050</v>
          </cell>
          <cell r="B24161" t="str">
            <v>Malta pronta ad alta resistenza ad applicazione meccanica, per intonaci di sottofondo esterni ed interni, su murature nuove ed esistenti, adatti a ricevere rivestimenti pesanti incollati. A base di leganti aerei ed idraulici, inerti selezionati e additivi specifici. Confezionata con premiscelati in sacchi. Densità 1.400 kg/m³.</v>
          </cell>
          <cell r="C24161" t="str">
            <v>m³</v>
          </cell>
          <cell r="D24161" t="str">
            <v>356,66</v>
          </cell>
        </row>
        <row r="24162">
          <cell r="A24162" t="str">
            <v>CAM - MC.50.550.0010</v>
          </cell>
          <cell r="B24162" t="str">
            <v>Premiscelato per malta ad applicazione manuale, per finitura liscia di intonaci interni. A base di calce-cemento, inerti selezionati e additivi. Densità 1.440 kg/m³.</v>
          </cell>
          <cell r="C24162" t="str">
            <v>m³</v>
          </cell>
          <cell r="D24162" t="str">
            <v>314,49</v>
          </cell>
        </row>
        <row r="24163">
          <cell r="A24163" t="str">
            <v>CAM - MC.50.550.0020</v>
          </cell>
          <cell r="B24163" t="str">
            <v>Malta pronta ad applicazione manuale, per finitura liscia di intonaci interni. A base di leganti aerei (calce e gesso), inerti selezionati e additivi, confezionata con premiscelati in sacchi. Densità 1.000 kg/m³.</v>
          </cell>
          <cell r="C24163" t="str">
            <v>m³</v>
          </cell>
          <cell r="D24163" t="str">
            <v>420,74</v>
          </cell>
        </row>
        <row r="24164">
          <cell r="A24164" t="str">
            <v>CAM - MC.50.550.0030</v>
          </cell>
          <cell r="B24164" t="str">
            <v>Malta pronta ad applicazione manuale o meccanica, per finitura a civile di intonaci interni ed esterni. A base di leganti aerei ed idraulici, inerti selezionati e additivi, confezionata con premiscelati in sacchi. Densità 1.500 kg/m³.</v>
          </cell>
          <cell r="C24164" t="str">
            <v>m³</v>
          </cell>
          <cell r="D24164" t="str">
            <v>427,52</v>
          </cell>
        </row>
        <row r="24165">
          <cell r="A24165" t="str">
            <v>CAM - MC.50.550.0040</v>
          </cell>
          <cell r="B24165" t="str">
            <v>Malta pronta ad applicazione manuale o meccanica, per finitura liscia di intonaci interni ed esterni. A base di leganti aerei ed idraulici, inerti selezionati e additivi, confezionata con premiscelati in sacchi. Densità 1.500 kg/m³.</v>
          </cell>
          <cell r="C24165" t="str">
            <v>m³</v>
          </cell>
          <cell r="D24165" t="str">
            <v>1.127,45</v>
          </cell>
        </row>
        <row r="24166">
          <cell r="A24166" t="str">
            <v>CAM - MC.50.550.0050</v>
          </cell>
          <cell r="B24166" t="str">
            <v>Malta pronta ad applicazione manuale, per rasatura con finitura liscia o civile fine direttamente su superfici in calcestruzzo interne.Confezionata con premiscelati in sacchi. Densità 1.500 kg/m³.</v>
          </cell>
          <cell r="C24166" t="str">
            <v>m³</v>
          </cell>
          <cell r="D24166" t="str">
            <v>1.184,79</v>
          </cell>
        </row>
        <row r="24167">
          <cell r="A24167" t="str">
            <v>CAM - MC.50.600.0010</v>
          </cell>
          <cell r="B24167" t="str">
            <v>Malta pronta ad applicazione manuale o meccanica, per formazione di intonaci colorati monostrato interni ed esterni direttamente su laterizio, blocchi cemento e calcestruzzo. A base di calce, leganti idraulici, pigmenti inorganici, inerti selezionati e additivi. Confezionata con premiscelato in sacchi. Densità 1.300 kg/m³.</v>
          </cell>
          <cell r="C24167" t="str">
            <v>m³</v>
          </cell>
          <cell r="D24167" t="str">
            <v>898,04</v>
          </cell>
        </row>
        <row r="24168">
          <cell r="A24168" t="str">
            <v>CAM - MC.50.600.0020</v>
          </cell>
          <cell r="B24168" t="str">
            <v>Malta pronta ad applicazione manuale, per finitura in intonaco colorato pietrificante su supporti minerali rustici, per esterni ed interni. A base di calce, leganti idraulici, pigmenti inorganici, sabbie silicee e additivi. Confezionato con premiscelato in sacchi. Da applicare su intonaci rustici. Densità 1.300 kg/m³. Previsto nelle finiture:</v>
          </cell>
          <cell r="C24168"/>
          <cell r="D24168"/>
        </row>
        <row r="24169">
          <cell r="A24169" t="str">
            <v>CAM - MC.50.600.0020.a</v>
          </cell>
          <cell r="B24169" t="str">
            <v>- frattazzato fine</v>
          </cell>
          <cell r="C24169" t="str">
            <v>m³</v>
          </cell>
          <cell r="D24169" t="str">
            <v>1.316,33</v>
          </cell>
        </row>
        <row r="24170">
          <cell r="A24170" t="str">
            <v>CAM - MC.50.600.0020.b</v>
          </cell>
          <cell r="B24170" t="str">
            <v>- frattazzato medio e grosso</v>
          </cell>
          <cell r="C24170" t="str">
            <v>m³</v>
          </cell>
          <cell r="D24170" t="str">
            <v>1.075,13</v>
          </cell>
        </row>
        <row r="24171">
          <cell r="A24171" t="str">
            <v>CAM - MC.50.600.0020.c</v>
          </cell>
          <cell r="B24171" t="str">
            <v>- lamato fine e medio - spruzzato</v>
          </cell>
          <cell r="C24171" t="str">
            <v>m³</v>
          </cell>
          <cell r="D24171" t="str">
            <v>855,90</v>
          </cell>
        </row>
        <row r="24172">
          <cell r="A24172" t="str">
            <v>CAM - MC.50.650.0030</v>
          </cell>
          <cell r="B24172" t="str">
            <v>Malta pronta tixotropica, antiritiro a presa rapida e finitura civile, per la ricostruzione rapida di parti mancanti di strutture cementizie e murature esistenti di buona consistenza, con successiva immediata finitura. Costituita da leganti idraulici, inerti selezionati ed additivi. Confezionata con premiscelato in sacchi, utilizzabile in interno ed esterno. Densità 1.800 kg/m³.</v>
          </cell>
          <cell r="C24172" t="str">
            <v>m³</v>
          </cell>
          <cell r="D24172" t="str">
            <v>1.211,78</v>
          </cell>
        </row>
        <row r="24173">
          <cell r="A24173" t="str">
            <v>CAM - MC.50.700.0010</v>
          </cell>
          <cell r="B24173" t="str">
            <v>Malta pronta per ripristino parti mancanti di calcestruzzo senza necessità strutturali, per esterno ed interno; fibrorinforzata antiritiro e tixotropica. A base di cementi, inerti selezionati e additivi. Confezionata con premiscelati in sacchi. Peso 1.900 kg/m³. Nei tipi:</v>
          </cell>
          <cell r="C24173"/>
          <cell r="D24173"/>
        </row>
        <row r="24174">
          <cell r="A24174" t="str">
            <v>CAM - MC.50.700.0010.a</v>
          </cell>
          <cell r="B24174" t="str">
            <v>- a presa normale</v>
          </cell>
          <cell r="C24174" t="str">
            <v>m³</v>
          </cell>
          <cell r="D24174" t="str">
            <v>1.371,99</v>
          </cell>
        </row>
        <row r="24175">
          <cell r="A24175" t="str">
            <v>CAM - MC.50.700.0010.b</v>
          </cell>
          <cell r="B24175" t="str">
            <v>- a presa rapida</v>
          </cell>
          <cell r="C24175" t="str">
            <v>m³</v>
          </cell>
          <cell r="D24175" t="str">
            <v>2.265,87</v>
          </cell>
        </row>
        <row r="24176">
          <cell r="A24176" t="str">
            <v>CAM - MC.50.700.0020</v>
          </cell>
          <cell r="B24176" t="str">
            <v>Malta pronta per ripristino, con caratteristiche strutturali, di parti mancanti di calcestruzzo, per esterno ed interno, confezionata con premiscelati in sacchi:</v>
          </cell>
          <cell r="C24176"/>
          <cell r="D24176"/>
        </row>
        <row r="24177">
          <cell r="A24177" t="str">
            <v>CAM - MC.50.700.0020.a</v>
          </cell>
          <cell r="B24177" t="str">
            <v>- fibrorinforzata antiritiro e tixotropica. A base di cementi ad alta resistenza, inerti selezionati, fibre sintetiche e additivi. Con inserimento di fibre metalliche pari a 15 kg/m³. Massa volumica dell'impasto 2.200 kg/m³.</v>
          </cell>
          <cell r="C24177" t="str">
            <v>m³</v>
          </cell>
          <cell r="D24177" t="str">
            <v>2.276,90</v>
          </cell>
        </row>
        <row r="24178">
          <cell r="A24178" t="str">
            <v>CAM - MC.50.700.0020.b</v>
          </cell>
          <cell r="B24178" t="str">
            <v>- betoncino fluido colabile antiritiro ad alta resistenza. A base di cementi ad alta resistenza, inerti selezionati, microsilice e additivi. Da versare o pompare in casseri a tenuta di fluidi. Peso 2.200 kg/m³</v>
          </cell>
          <cell r="C24178" t="str">
            <v>m³</v>
          </cell>
          <cell r="D24178" t="str">
            <v>1.726,15</v>
          </cell>
        </row>
        <row r="24179">
          <cell r="A24179" t="str">
            <v>CAM - MC.50.750.0010</v>
          </cell>
          <cell r="B24179" t="str">
            <v>Malta pronta per intonaco da rinzaffo desalinizzante, a base di leganti idraulici, inerti minerali leggeri e additivi, da applicare su murature soggette a risalita capillare, adeguatamente preparate. Confezionata con premiscelati in sacchi. Densità = 1.700 kg/m³</v>
          </cell>
          <cell r="C24179" t="str">
            <v>m³</v>
          </cell>
          <cell r="D24179" t="str">
            <v>1.253,93</v>
          </cell>
        </row>
        <row r="24180">
          <cell r="A24180" t="str">
            <v>CAM - MC.50.750.0020</v>
          </cell>
          <cell r="B24180" t="str">
            <v>Malta pronta per intonaco deumidificante , a base di leganti idraulici, inerti selezionati e additivi, per applicazione meccanica su murature soggette a risalita capillare, già trattate con impregnante antisale. Confezionata con premiscelati in sacchi. Densità = 1.300 kg/m³</v>
          </cell>
          <cell r="C24180" t="str">
            <v>m³</v>
          </cell>
          <cell r="D24180" t="str">
            <v>1.043,11</v>
          </cell>
        </row>
        <row r="24181">
          <cell r="A24181" t="str">
            <v>CAM - MC.50.800.0010</v>
          </cell>
          <cell r="B24181" t="str">
            <v>Malta pronta per intonaco termoisolante, a base di leganti aerei, idraulici, inerti minerali leggeri e additivi, da applicare manualmente su murature già preparate con rinzaffo. Confezionata con premiscelati in sacchi. Densità = 500 kg/m³</v>
          </cell>
          <cell r="C24181" t="str">
            <v>m³</v>
          </cell>
          <cell r="D24181" t="str">
            <v>572,56</v>
          </cell>
        </row>
        <row r="24182">
          <cell r="A24182" t="str">
            <v>CAM - MC.50.800.0020</v>
          </cell>
          <cell r="B24182" t="str">
            <v>Malta pronta per intonaco termoisolante, a base di leganti aerei, idraulici, microsfere di polistirene e additivi, da applicare meccanicamente su murature già preparate con rinzaffo. Confezionata con premiscelati in sacchi. Densità = 300 kg/m³</v>
          </cell>
          <cell r="C24182" t="str">
            <v>m³</v>
          </cell>
          <cell r="D24182" t="str">
            <v>747,96</v>
          </cell>
        </row>
        <row r="24183">
          <cell r="A24183" t="str">
            <v>CAM - MC.50.800.0030</v>
          </cell>
          <cell r="B24183" t="str">
            <v>Malta pronta per intonaco termoisolante fibrorinforzato e idrorepellente, a base di leganti idraulici, inerti leggeri e additivi, da applicare manualmente o meccanicamente su qualsiasi tipo di muratura; specifico per murature in blocchi di calcestruzzo cellulare e laterizio poroso. Confezionata con premiscelati in sacchi. Densità = 900 kg/m³</v>
          </cell>
          <cell r="C24183" t="str">
            <v>m³</v>
          </cell>
          <cell r="D24183" t="str">
            <v>987,45</v>
          </cell>
        </row>
        <row r="24184">
          <cell r="A24184" t="str">
            <v>CAM - MC.50.800.0040</v>
          </cell>
          <cell r="B24184" t="str">
            <v>Malta pronta per intonaco ignifugo, con leganti base gesso, sili amorfe espanse e additivi, da applicare manualmente o meccanicamente su qualsiasi tipo di muratura. Densità = 1.200 kg/m³</v>
          </cell>
          <cell r="C24184" t="str">
            <v>m³</v>
          </cell>
          <cell r="D24184" t="str">
            <v>317,86</v>
          </cell>
        </row>
        <row r="24185">
          <cell r="A24185" t="str">
            <v>CAM - MC.50.800.0050</v>
          </cell>
          <cell r="B24185" t="str">
            <v>Malta pronta per intonaco impermeabilizzante, a base di leganti idraulici, da applicare manualmente o meccanicamente su murature in calcestruzzo o mattoni pieni. Spessore medio 1,5 cm. Densità = 1.900 kg/m³</v>
          </cell>
          <cell r="C24185" t="str">
            <v>m³</v>
          </cell>
          <cell r="D24185" t="str">
            <v>1.189,85</v>
          </cell>
        </row>
        <row r="24186">
          <cell r="A24186" t="str">
            <v>CAM.04 - MATERIALI PER STRADE</v>
          </cell>
          <cell r="B24186"/>
          <cell r="C24186"/>
          <cell r="D24186"/>
        </row>
        <row r="24187">
          <cell r="A24187" t="str">
            <v>CAM</v>
          </cell>
          <cell r="B24187" t="str">
            <v>MU MATERIALI</v>
          </cell>
          <cell r="C24187"/>
          <cell r="D24187"/>
        </row>
        <row r="24188">
          <cell r="A24188" t="str">
            <v>CAM.04</v>
          </cell>
          <cell r="B24188" t="str">
            <v>MATERIALI PER STRADE</v>
          </cell>
          <cell r="C24188"/>
          <cell r="D24188"/>
        </row>
        <row r="24189">
          <cell r="A24189" t="str">
            <v>CAM - MU.04.160.0010</v>
          </cell>
          <cell r="B24189" t="str">
            <v>Chiusini rotondi in ghisa sferoidale da carreggiata a traffico intenso, rispondenti ai Criteri Ambientali Minimi di cui al Decreto 23 giugno 2022 del Ministero della Transizione Ecologica, classe D 400 a norma UNI EN 124, altezza totale non inferiore a 100 mm, con coperchio articolato su telaio apribile a 130° e con blocco di sicurezza a 90°, guarnizione in elastomero antiodore e antirumore, non ventilato:</v>
          </cell>
          <cell r="C24189"/>
          <cell r="D24189"/>
        </row>
        <row r="24190">
          <cell r="A24190" t="str">
            <v>CAM - MU.04.160.0010.a</v>
          </cell>
          <cell r="B24190" t="str">
            <v>- con telaio quadrato non inferiore a 84x84 cm, luce netta non inferiore a Ø 600 mm, peso non inferiore a 95 kg</v>
          </cell>
          <cell r="C24190" t="str">
            <v>cad</v>
          </cell>
          <cell r="D24190" t="str">
            <v>463,83</v>
          </cell>
        </row>
        <row r="24191">
          <cell r="A24191" t="str">
            <v>CAM - MU.04.160.0010.b</v>
          </cell>
          <cell r="B24191" t="str">
            <v>- con telaio rotondo non inferiore a Ø85 cm incassato, luce netta non inferiore a Ø 600 mm, peso non inferiore a 84 kg</v>
          </cell>
          <cell r="C24191" t="str">
            <v>cad</v>
          </cell>
          <cell r="D24191" t="str">
            <v>407,25</v>
          </cell>
        </row>
        <row r="24192">
          <cell r="A24192" t="str">
            <v>CAM - MU.04.160.0010.c</v>
          </cell>
          <cell r="B24192" t="str">
            <v>- con telaio quadrato non inferiore a 85x85 cm a vista adatto per posa su pavimentazioni in pietra, luce netta non inferiore a Ø 610 mm, peso non inferiore a 156 kg</v>
          </cell>
          <cell r="C24192" t="str">
            <v>cad</v>
          </cell>
          <cell r="D24192" t="str">
            <v>844,90</v>
          </cell>
        </row>
        <row r="24193">
          <cell r="A24193" t="str">
            <v>CAM - MU.04.160.0010.d</v>
          </cell>
          <cell r="B24193" t="str">
            <v>- con telaio quadrato non inferiore a 94x94 cm , luce netta non inferiore a Ø 700 mm, peso non inferiore a 117 kg</v>
          </cell>
          <cell r="C24193" t="str">
            <v>cad</v>
          </cell>
          <cell r="D24193" t="str">
            <v>676,04</v>
          </cell>
        </row>
        <row r="24194">
          <cell r="A24194" t="str">
            <v>CAM - MU.04.160.0010.e</v>
          </cell>
          <cell r="B24194" t="str">
            <v>- con telaio rotondo non inferiore a Ø 90 cm incassato, luce netta non inferiore a Ø 700 mm, peso non inferiore a 104 kg</v>
          </cell>
          <cell r="C24194" t="str">
            <v>cad</v>
          </cell>
          <cell r="D24194" t="str">
            <v>652,94</v>
          </cell>
        </row>
        <row r="24195">
          <cell r="A24195" t="str">
            <v>CAM - MU.04.160.0010.f</v>
          </cell>
          <cell r="B24195" t="str">
            <v>- con telaio quadrato non inferiore a 81x81 cm incassato, luce netta non inferiore a Ø 600 mm, peso non inferiore a 69 kg, autobloccante</v>
          </cell>
          <cell r="C24195" t="str">
            <v>cad</v>
          </cell>
          <cell r="D24195" t="str">
            <v>291,23</v>
          </cell>
        </row>
        <row r="24196">
          <cell r="A24196" t="str">
            <v>CAM - MU.04.160.0010.g</v>
          </cell>
          <cell r="B24196" t="str">
            <v>- con telaio rotondo non inferiore a Ø 84 cm incassato, luce netta non inferiore a Ø 600 mm, peso non inferiore a 61 kg, autobloccante</v>
          </cell>
          <cell r="C24196" t="str">
            <v>cad</v>
          </cell>
          <cell r="D24196" t="str">
            <v>277,46</v>
          </cell>
        </row>
        <row r="24197">
          <cell r="A24197" t="str">
            <v>CAM - MU.04.160.0010.h</v>
          </cell>
          <cell r="B24197" t="str">
            <v>- con telaio quadrato non inferiore a 100x100 cm, luce netta non inferiore a Ø 800 mm, peso non inferiore a 131 kg</v>
          </cell>
          <cell r="C24197" t="str">
            <v>cad</v>
          </cell>
          <cell r="D24197" t="str">
            <v>1.120,28</v>
          </cell>
        </row>
        <row r="24198">
          <cell r="A24198" t="str">
            <v>CAM - MU.04.160.0030</v>
          </cell>
          <cell r="B24198" t="str">
            <v>Chiusini modulari in ghisa sferoidale da carreggiata a traffico intenso, rispondenti ai Criteri Ambientali Minimi di cui al Decreto 23 giugno 2022 del Ministero della Transizione Ecologica, classe D400 a norma UNI EN 124, altezza non inferiore a 100 mm, con coperchi a doppio triangolo, compresi telai:</v>
          </cell>
          <cell r="C24198"/>
          <cell r="D24198"/>
        </row>
        <row r="24199">
          <cell r="A24199" t="str">
            <v>CAM - MU.04.160.0030.a</v>
          </cell>
          <cell r="B24199" t="str">
            <v>- luce 750 x 750 mm, due coperchi, peso non inferiore a 123 kg</v>
          </cell>
          <cell r="C24199" t="str">
            <v>cad</v>
          </cell>
          <cell r="D24199" t="str">
            <v>921,50</v>
          </cell>
        </row>
        <row r="24200">
          <cell r="A24200" t="str">
            <v>CAM - MU.04.160.0030.b</v>
          </cell>
          <cell r="B24200" t="str">
            <v>- luce 1500 x 750 mm, quattro coperchi, peso non inferiore a 227 kg</v>
          </cell>
          <cell r="C24200" t="str">
            <v>cad</v>
          </cell>
          <cell r="D24200" t="str">
            <v>1.698,99</v>
          </cell>
        </row>
        <row r="24201">
          <cell r="A24201" t="str">
            <v>CAM - MU.04.160.0030.c</v>
          </cell>
          <cell r="B24201" t="str">
            <v>- luce 2250 x 750 mm, sei coperchi, peso non inferiore a 331 kg</v>
          </cell>
          <cell r="C24201" t="str">
            <v>cad</v>
          </cell>
          <cell r="D24201" t="str">
            <v>2.436,97</v>
          </cell>
        </row>
        <row r="24202">
          <cell r="A24202" t="str">
            <v>CAM - MU.04.160.0040</v>
          </cell>
          <cell r="B24202" t="str">
            <v>Chiusini da carreggiata a traffico normale in ghisa sferoidale, rispondenti ai Criteri Ambientali Minimi di cui al Decreto 23 giugno 2022 del Ministero della Transizione Ecologica, classe D400 a norma UNI EN124, con guarnizione in elastomero, coperchio incernierato, altezza 100 mm:</v>
          </cell>
          <cell r="C24202"/>
          <cell r="D24202"/>
        </row>
        <row r="24203">
          <cell r="A24203" t="str">
            <v>CAM - MU.04.160.0040.a</v>
          </cell>
          <cell r="B24203" t="str">
            <v>- telaio rotondo, luce netta Ø 600 mm. peso 56 kg</v>
          </cell>
          <cell r="C24203" t="str">
            <v>cad</v>
          </cell>
          <cell r="D24203" t="str">
            <v>222,13</v>
          </cell>
        </row>
        <row r="24204">
          <cell r="A24204" t="str">
            <v>CAM - MU.04.160.0040.b</v>
          </cell>
          <cell r="B24204" t="str">
            <v>- telaio rotondo, luce netta Ø 600 mm. peso 56 kg, tipo ventilato</v>
          </cell>
          <cell r="C24204" t="str">
            <v>cad</v>
          </cell>
          <cell r="D24204" t="str">
            <v>314,47</v>
          </cell>
        </row>
        <row r="24205">
          <cell r="A24205" t="str">
            <v>CAM - MU.04.160.0040.c</v>
          </cell>
          <cell r="B24205" t="str">
            <v>- telaio quadrato, luce netta Ø 600 mm. peso 65 kg</v>
          </cell>
          <cell r="C24205" t="str">
            <v>cad</v>
          </cell>
          <cell r="D24205" t="str">
            <v>250,02</v>
          </cell>
        </row>
        <row r="24206">
          <cell r="A24206" t="str">
            <v>CAM - MU.04.160.0040.d</v>
          </cell>
          <cell r="B24206" t="str">
            <v>- luce netta 600 x 600 mm, peso 80 kg, con coperchio in due triangoli</v>
          </cell>
          <cell r="C24206" t="str">
            <v>cad</v>
          </cell>
          <cell r="D24206" t="str">
            <v>544,43</v>
          </cell>
        </row>
        <row r="24207">
          <cell r="A24207" t="str">
            <v>CAM - MU.04.160.0040.e</v>
          </cell>
          <cell r="B24207" t="str">
            <v>- luce netta 430 x 280 mm, peso 40 kg, con coperchio a due triangoli</v>
          </cell>
          <cell r="C24207" t="str">
            <v>cad</v>
          </cell>
          <cell r="D24207" t="str">
            <v>147,52</v>
          </cell>
        </row>
        <row r="24208">
          <cell r="A24208" t="str">
            <v>CAM - MU.04.160.0060</v>
          </cell>
          <cell r="B24208" t="str">
            <v>Chiusini quadrati, rettangolari, in ghisa sferoidale da parcheggio, rispondenti ai Criteri Ambientali Minimi di cui al Decreto 23 giugno 2022 del Ministero della Transizione Ecologica, classe C250 a norma UNI EN 124:</v>
          </cell>
          <cell r="C24208"/>
          <cell r="D24208"/>
        </row>
        <row r="24209">
          <cell r="A24209" t="str">
            <v>CAM - MU.04.160.0060.a</v>
          </cell>
          <cell r="B24209" t="str">
            <v>- luce 300 x 300 mm, altezza 40 mm, peso 21,5 kg</v>
          </cell>
          <cell r="C24209" t="str">
            <v>cad</v>
          </cell>
          <cell r="D24209" t="str">
            <v>83,92</v>
          </cell>
        </row>
        <row r="24210">
          <cell r="A24210" t="str">
            <v>CAM - MU.04.160.0060.b</v>
          </cell>
          <cell r="B24210" t="str">
            <v>- luce 440 x 440 mm, altezza 45 mm, peso 36 kg</v>
          </cell>
          <cell r="C24210" t="str">
            <v>cad</v>
          </cell>
          <cell r="D24210" t="str">
            <v>189,81</v>
          </cell>
        </row>
        <row r="24211">
          <cell r="A24211" t="str">
            <v>CAM - MU.04.160.0060.c</v>
          </cell>
          <cell r="B24211" t="str">
            <v>- luce 600 x 400 mm, altezza 60 mm, peso 43 kg</v>
          </cell>
          <cell r="C24211" t="str">
            <v>cad</v>
          </cell>
          <cell r="D24211" t="str">
            <v>246,73</v>
          </cell>
        </row>
        <row r="24212">
          <cell r="A24212" t="str">
            <v>CAM - MU.04.160.0060.d</v>
          </cell>
          <cell r="B24212" t="str">
            <v>- luce 600 x 450 mm, altezza 75 mm, peso 65 kg</v>
          </cell>
          <cell r="C24212" t="str">
            <v>cad</v>
          </cell>
          <cell r="D24212" t="str">
            <v>350,00</v>
          </cell>
        </row>
        <row r="24213">
          <cell r="A24213" t="str">
            <v>CAM - MU.04.160.0100</v>
          </cell>
          <cell r="B24213" t="str">
            <v>Chiusino rettangolare in ghisa sferoidale, da carreggiata a traffico intenso, rispondente ai Criteri Ambientali Minimi di cui al Decreto 23 giugno 2022 del Ministero della Transizione Ecologica, classe D 400 a norma UNI EN 124, con telaio rettangolare non inferiore a 84x64 cm, luce netta non inferiore a 700x500 mm, peso non inferiore a 73 kg, altezza totale non inferiore a 100 mm, non ventilato, con coperchio e guarnizione in elastomero antiodore e antirumore.</v>
          </cell>
          <cell r="C24213" t="str">
            <v>cad</v>
          </cell>
          <cell r="D24213" t="str">
            <v>269,94</v>
          </cell>
        </row>
        <row r="24214">
          <cell r="A24214" t="str">
            <v>CAM - MU.04.180.0060</v>
          </cell>
          <cell r="B24214" t="str">
            <v>Griglie per canalette in ghisa sferoidale, rispondenti ai Criteri Ambientali Minimi di cui al Decreto 23 giugno 2022 del Ministero della Transizione Ecologica, classe D400 a norma UNI EN 124,con bloccaggio degli elementi a mezzo di barra elastica, lunghezza 750 mm, spessore griglia 35 mm:</v>
          </cell>
          <cell r="C24214"/>
          <cell r="D24214"/>
        </row>
        <row r="24215">
          <cell r="A24215" t="str">
            <v>CAM - MU.04.180.0060.a</v>
          </cell>
          <cell r="B24215" t="str">
            <v>- larghezza 300 mm, peso 24 kg - superficie drenante non inferiore a 10 dm²</v>
          </cell>
          <cell r="C24215" t="str">
            <v>cad</v>
          </cell>
          <cell r="D24215" t="str">
            <v>155,75</v>
          </cell>
        </row>
        <row r="24216">
          <cell r="A24216" t="str">
            <v>CAM - MU.04.180.0060.b</v>
          </cell>
          <cell r="B24216" t="str">
            <v>- larghezza 400 mm, peso 33 kg - superficie drenante non inferiore a 15 dm²</v>
          </cell>
          <cell r="C24216" t="str">
            <v>cad</v>
          </cell>
          <cell r="D24216" t="str">
            <v>190,71</v>
          </cell>
        </row>
        <row r="24217">
          <cell r="A24217" t="str">
            <v>CAM - MU.04.180.0070</v>
          </cell>
          <cell r="B24217" t="str">
            <v>Coppia di longheroni in ghisa, rispondenti ai Criteri Ambientali Minimi di cui al Decreto 23 giugno 2022 del Ministero della Transizione Ecologica, per l'appoggio di griglie per canalette in ghisa sferoidale, lunghezza 750 mm.:</v>
          </cell>
          <cell r="C24217"/>
          <cell r="D24217"/>
        </row>
        <row r="24218">
          <cell r="A24218" t="str">
            <v>CAM - MU.04.180.0070.a</v>
          </cell>
          <cell r="B24218" t="str">
            <v>- classe C250 a norma UNI EN 124 - Peso = 2 x 4 = 8 kg per 75 cm di lunghezza</v>
          </cell>
          <cell r="C24218" t="str">
            <v>cad</v>
          </cell>
          <cell r="D24218" t="str">
            <v>69,67</v>
          </cell>
        </row>
        <row r="24219">
          <cell r="A24219" t="str">
            <v>CAM - MU.04.180.0070.b</v>
          </cell>
          <cell r="B24219" t="str">
            <v>- classe D400 a norma UNI EN 124 - Peso = 2 x 10 = 20 kg per 75 cm di lunghezza</v>
          </cell>
          <cell r="C24219" t="str">
            <v>cad</v>
          </cell>
          <cell r="D24219" t="str">
            <v>105,66</v>
          </cell>
        </row>
        <row r="24220">
          <cell r="A24220" t="str">
            <v>CAM - MU.04.180.0080</v>
          </cell>
          <cell r="B24220"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v>
          </cell>
          <cell r="C24220"/>
          <cell r="D24220"/>
        </row>
        <row r="24221">
          <cell r="A24221" t="str">
            <v>CAM - MU.04.180.0080.a</v>
          </cell>
          <cell r="B24221"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 larghezza 200 mm, peso non inferiore a 11 kg, superficie drenante non inferiore a 7,50 dm²</v>
          </cell>
          <cell r="C24221" t="str">
            <v>cad</v>
          </cell>
          <cell r="D24221" t="str">
            <v>107,70</v>
          </cell>
        </row>
        <row r="24222">
          <cell r="A24222" t="str">
            <v>CAM - MU.04.180.0080.b</v>
          </cell>
          <cell r="B24222"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 larghezza 250 mm, peso non inferiore a 18 kg, superficie drenante non inferiore a 9 dm²</v>
          </cell>
          <cell r="C24222" t="str">
            <v>cad</v>
          </cell>
          <cell r="D24222" t="str">
            <v>119,32</v>
          </cell>
        </row>
        <row r="24223">
          <cell r="A24223" t="str">
            <v>CAM - MU.04.180.0080.c</v>
          </cell>
          <cell r="B24223"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 larghezza 300 mm, peso non inferiore a 21 kg, superficie drenante non inferiore a 11 dm²</v>
          </cell>
          <cell r="C24223" t="str">
            <v>cad</v>
          </cell>
          <cell r="D24223" t="str">
            <v>127,41</v>
          </cell>
        </row>
        <row r="24224">
          <cell r="A24224" t="str">
            <v>CAM - MU.04.180.0080.d</v>
          </cell>
          <cell r="B24224"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 larghezza 400 mm, peso non inferiore a 24 kg, superficie drenante non inferiore a 15 dm²</v>
          </cell>
          <cell r="C24224" t="str">
            <v>cad</v>
          </cell>
          <cell r="D24224" t="str">
            <v>160,42</v>
          </cell>
        </row>
        <row r="24225">
          <cell r="A24225" t="str">
            <v>CAM - MU.04.180.0090</v>
          </cell>
          <cell r="B24225" t="str">
            <v>Griglie per canalette in ghisa sferoidale, rispondente ai Criteri Ambientali Minimi di cui al Decreto 23 giugno 2022 del Ministero della Transizione Ecologica, complete di telaio in acciaio saldato, classe C250, con bloccaggio degli elementi a mezzo di barra elastica, lunghezza 750 mm, spessore griglia 30 mm:</v>
          </cell>
          <cell r="C24225"/>
          <cell r="D24225"/>
        </row>
        <row r="24226">
          <cell r="A24226" t="str">
            <v>CAM - MU.04.180.0090.a</v>
          </cell>
          <cell r="B24226" t="str">
            <v>- larghezza 200 mm, luce 150 mm</v>
          </cell>
          <cell r="C24226" t="str">
            <v>cad</v>
          </cell>
          <cell r="D24226" t="str">
            <v>155,54</v>
          </cell>
        </row>
        <row r="24227">
          <cell r="A24227" t="str">
            <v>CAM - MU.04.180.0090.b</v>
          </cell>
          <cell r="B24227" t="str">
            <v>- larghezza 250 mm, luce 200 mm</v>
          </cell>
          <cell r="C24227" t="str">
            <v>cad</v>
          </cell>
          <cell r="D24227" t="str">
            <v>168,12</v>
          </cell>
        </row>
        <row r="24228">
          <cell r="A24228" t="str">
            <v>CAM - MU.04.180.0090.c</v>
          </cell>
          <cell r="B24228" t="str">
            <v>- larghezza 300 mm, luce 250 mm</v>
          </cell>
          <cell r="C24228" t="str">
            <v>cad</v>
          </cell>
          <cell r="D24228" t="str">
            <v>189,65</v>
          </cell>
        </row>
        <row r="24229">
          <cell r="A24229" t="str">
            <v>CAM - MU.04.180.0090.d</v>
          </cell>
          <cell r="B24229" t="str">
            <v>- larghezza 400 mm, luce 350 mm</v>
          </cell>
          <cell r="C24229" t="str">
            <v>cad</v>
          </cell>
          <cell r="D24229" t="str">
            <v>246,02</v>
          </cell>
        </row>
        <row r="24230">
          <cell r="A24230" t="str">
            <v>CAM - MU.04.180.0100</v>
          </cell>
          <cell r="B24230" t="str">
            <v>Griglia rettangolare piana in ghisa sferoidale, rispondente ai Criteri Ambientali Minimi di cui al Decreto 23 giugno 2022 del Ministero della Transizione Ecologica, per pozzetti o camerette. Classe C250, certificata a Norma UNI EN 124. Telaio rinforzato e resistente alla rottura di 400 kN, luce 550 x 300 mm, altezza 77 mm, peso 37,00 Kg, incernierata, superficie drenante non inferiore a 9 dm²</v>
          </cell>
          <cell r="C24230" t="str">
            <v>cad</v>
          </cell>
          <cell r="D24230" t="str">
            <v>326,66</v>
          </cell>
        </row>
        <row r="24231">
          <cell r="A24231" t="str">
            <v>CAM - MU.04.180.0110</v>
          </cell>
          <cell r="B24231" t="str">
            <v>Fornitura di griglia piana in ghisa sferoidale a norma UNI EN 1563, rispondente ai Criteri Ambientali Minimi di cui al Decreto 23 giugno 2022 del Ministero della Transizione Ecologica, conforme alla norma UNI EN 124, classe C250, prodotta in stabilimenti certificati ISO 9001, rivestita con vernice protettiva, marcatura EN 124 C250 e marchio dell'ente di certificazione internazionalmente riconosciuto, altezza del telaio non inferiore a 39 mm. Griglia a sagoma quadrata con rilievo antisdrucciolo e autobloccante sul telaio mediante incastro elastico privo di elementi meccanici quali viti o bulloni. Il sistema d'incastro elastico dovrà essere tale da consentire indifferentemente la rotazione di 90 gradi della griglia rispetto al telaio, così da poter essere riposizionata nel modo migliore per favorire il deflusso delle acque o per aumentare la sicurezza del traffico ciclistico. In conformità al DM dei lavori pubblici n. 236 del 14/06/1989, la maglia del grigliato non deve essere attraversabile da una sfera di 2 cm di diametro. Nei tipi:</v>
          </cell>
          <cell r="C24231"/>
          <cell r="D24231"/>
        </row>
        <row r="24232">
          <cell r="A24232" t="str">
            <v>CAM - MU.04.180.0110.a</v>
          </cell>
          <cell r="B24232" t="str">
            <v>- luce 250x250 mm;</v>
          </cell>
          <cell r="C24232" t="str">
            <v>cad</v>
          </cell>
          <cell r="D24232" t="str">
            <v>75,82</v>
          </cell>
        </row>
        <row r="24233">
          <cell r="A24233" t="str">
            <v>CAM - MU.04.180.0110.b</v>
          </cell>
          <cell r="B24233" t="str">
            <v>- luce 300x300 mm;</v>
          </cell>
          <cell r="C24233" t="str">
            <v>cad</v>
          </cell>
          <cell r="D24233" t="str">
            <v>96,67</v>
          </cell>
        </row>
        <row r="24234">
          <cell r="A24234" t="str">
            <v>CAM - MU.04.180.0110.c</v>
          </cell>
          <cell r="B24234" t="str">
            <v>- luce 400x400 mm;</v>
          </cell>
          <cell r="C24234" t="str">
            <v>cad</v>
          </cell>
          <cell r="D24234" t="str">
            <v>132,65</v>
          </cell>
        </row>
        <row r="24235">
          <cell r="A24235" t="str">
            <v>CAM - MU.04.180.0110.d</v>
          </cell>
          <cell r="B24235" t="str">
            <v>- luce 500x500 mm;</v>
          </cell>
          <cell r="C24235" t="str">
            <v>cad</v>
          </cell>
          <cell r="D24235" t="str">
            <v>204,25</v>
          </cell>
        </row>
        <row r="24236">
          <cell r="A24236" t="str">
            <v>CAM - MU.04.180.0110.e</v>
          </cell>
          <cell r="B24236" t="str">
            <v>- luce 600x600 mm;</v>
          </cell>
          <cell r="C24236" t="str">
            <v>cad</v>
          </cell>
          <cell r="D24236" t="str">
            <v>304,11</v>
          </cell>
        </row>
        <row r="24237">
          <cell r="A24237" t="str">
            <v>CAM - MU.04.180.0110.f</v>
          </cell>
          <cell r="B24237" t="str">
            <v>- luce 700x700 mm;</v>
          </cell>
          <cell r="C24237" t="str">
            <v>cad</v>
          </cell>
          <cell r="D24237" t="str">
            <v>423,65</v>
          </cell>
        </row>
        <row r="24238">
          <cell r="A24238" t="str">
            <v>CAM - MU.04.180.0120</v>
          </cell>
          <cell r="B24238" t="str">
            <v>Fornitura di griglia piana in ghisa sferoidale a norma UNI EN 1563, rispondente ai Criteri Ambientali Minimi di cui al Decreto 23 giugno 2022 del Ministero della Transizione Ecologica, conforme alla norma UNI EN 124, classe C250, prodotta in stabilimenti certificati ISO 9001, rivestita con vernice protettiva, marcatura EN 124 C250 e marchio dell'ente di certificazione internazionalmente riconosciuto, altezza del telaio non inferiore a 100 mm. Griglia a sagoma quadrata con rilievo antisdrucciolo e autobloccante sul telaio mediante incastro elastico privo di elementi meccanici quali viti o bulloni. Il sistema d'incastro elastico dovrà essere tale da consentire indifferentemente la rotazione di 90 gradi della griglia rispetto al telaio, così da poter essere riposizionata nel modo migliore per favorire il deflusso delle acque o per aumentare la sicurezza del traffico ciclistico. In conformità al DM dei lavori pubblici n. 236 del 14/06/1989, la maglia del grigliato non deve essere attraversabile da una sfera di 2 cm di diametro. Nei tipi: - luce 350x350 mm;</v>
          </cell>
          <cell r="C24238" t="str">
            <v>cad</v>
          </cell>
          <cell r="D24238" t="str">
            <v>191,40</v>
          </cell>
        </row>
        <row r="24239">
          <cell r="A24239" t="str">
            <v>MA.00 - MANO D'OPERA</v>
          </cell>
          <cell r="B24239"/>
          <cell r="C24239"/>
          <cell r="D24239"/>
        </row>
        <row r="24240">
          <cell r="A24240" t="str">
            <v>MA</v>
          </cell>
          <cell r="B24240" t="str">
            <v>MANO D'OPERA</v>
          </cell>
          <cell r="C24240"/>
          <cell r="D24240"/>
        </row>
        <row r="24241">
          <cell r="A24241" t="str">
            <v>MA.00</v>
          </cell>
          <cell r="B24241" t="str">
            <v>MANO D'OPERA</v>
          </cell>
          <cell r="C24241"/>
          <cell r="D24241"/>
        </row>
        <row r="24242">
          <cell r="A24242" t="str">
            <v>MA.00.000</v>
          </cell>
          <cell r="B24242" t="str">
            <v>NOTE DI CONSULTAZIONE</v>
          </cell>
          <cell r="C24242"/>
          <cell r="D24242"/>
        </row>
        <row r="24243">
          <cell r="A24243" t="str">
            <v>MA.00.005</v>
          </cell>
          <cell r="B24243" t="str">
            <v>MANO D'OPERA EDILE</v>
          </cell>
          <cell r="C24243"/>
          <cell r="D24243"/>
        </row>
        <row r="24244">
          <cell r="A24244" t="str">
            <v>MA.00.005.0002</v>
          </cell>
          <cell r="B24244" t="str">
            <v>Operaio edile 4° livello</v>
          </cell>
          <cell r="C24244" t="str">
            <v>ora</v>
          </cell>
          <cell r="D24244" t="str">
            <v>41,15</v>
          </cell>
        </row>
        <row r="24245">
          <cell r="A24245" t="str">
            <v>MA.00.005.0005</v>
          </cell>
          <cell r="B24245" t="str">
            <v>Operaio specializzato edile 3° livello</v>
          </cell>
          <cell r="C24245" t="str">
            <v>ora</v>
          </cell>
          <cell r="D24245" t="str">
            <v>39,15</v>
          </cell>
        </row>
        <row r="24246">
          <cell r="A24246" t="str">
            <v>MA.00.005.0010</v>
          </cell>
          <cell r="B24246" t="str">
            <v>Operaio qualificato edile 2° livello</v>
          </cell>
          <cell r="C24246" t="str">
            <v>ora</v>
          </cell>
          <cell r="D24246" t="str">
            <v>36,42</v>
          </cell>
        </row>
        <row r="24247">
          <cell r="A24247" t="str">
            <v>MA.00.005.0015</v>
          </cell>
          <cell r="B24247" t="str">
            <v>Operaio comune edile 1° livello</v>
          </cell>
          <cell r="C24247" t="str">
            <v>ora</v>
          </cell>
          <cell r="D24247" t="str">
            <v>32,81</v>
          </cell>
        </row>
        <row r="24248">
          <cell r="A24248" t="str">
            <v>MA.00.010</v>
          </cell>
          <cell r="B24248" t="str">
            <v>MANO D'OPERA IMPERMEABILIZZATORI</v>
          </cell>
          <cell r="C24248"/>
          <cell r="D24248"/>
        </row>
        <row r="24249">
          <cell r="A24249" t="str">
            <v>MA.00.010.0005</v>
          </cell>
          <cell r="B24249" t="str">
            <v>Operaio specializzato applicatore</v>
          </cell>
          <cell r="C24249" t="str">
            <v>ora</v>
          </cell>
          <cell r="D24249" t="str">
            <v>39,15</v>
          </cell>
        </row>
        <row r="24250">
          <cell r="A24250" t="str">
            <v>MA.00.010.0010</v>
          </cell>
          <cell r="B24250" t="str">
            <v>Operaio qualificato applicatore</v>
          </cell>
          <cell r="C24250" t="str">
            <v>ora</v>
          </cell>
          <cell r="D24250" t="str">
            <v>36,42</v>
          </cell>
        </row>
        <row r="24251">
          <cell r="A24251" t="str">
            <v>MA.00.010.0015</v>
          </cell>
          <cell r="B24251" t="str">
            <v>Operaio comune applicatore</v>
          </cell>
          <cell r="C24251" t="str">
            <v>ora</v>
          </cell>
          <cell r="D24251" t="str">
            <v>32,81</v>
          </cell>
        </row>
        <row r="24252">
          <cell r="A24252" t="str">
            <v>MA.00.015</v>
          </cell>
          <cell r="B24252" t="str">
            <v>MANO D'OPERA VETROCEMENTO</v>
          </cell>
          <cell r="C24252"/>
          <cell r="D24252"/>
        </row>
        <row r="24253">
          <cell r="A24253" t="str">
            <v>MA.00.015.0005</v>
          </cell>
          <cell r="B24253" t="str">
            <v>Operaio specializzato applicatore</v>
          </cell>
          <cell r="C24253" t="str">
            <v>ora</v>
          </cell>
          <cell r="D24253" t="str">
            <v>39,15</v>
          </cell>
        </row>
        <row r="24254">
          <cell r="A24254" t="str">
            <v>MA.00.015.0010</v>
          </cell>
          <cell r="B24254" t="str">
            <v>Operaio qualificato applicatore</v>
          </cell>
          <cell r="C24254" t="str">
            <v>ora</v>
          </cell>
          <cell r="D24254" t="str">
            <v>36,42</v>
          </cell>
        </row>
        <row r="24255">
          <cell r="A24255" t="str">
            <v>MA.00.015.0015</v>
          </cell>
          <cell r="B24255" t="str">
            <v>Operaio comune applicatore</v>
          </cell>
          <cell r="C24255" t="str">
            <v>ora</v>
          </cell>
          <cell r="D24255" t="str">
            <v>32,81</v>
          </cell>
        </row>
        <row r="24256">
          <cell r="A24256" t="str">
            <v>MA.00.020</v>
          </cell>
          <cell r="B24256" t="str">
            <v>MANO D'OPERA PIETRA NATURALE</v>
          </cell>
          <cell r="C24256"/>
          <cell r="D24256"/>
        </row>
        <row r="24257">
          <cell r="A24257" t="str">
            <v>MA.00.020.0005</v>
          </cell>
          <cell r="B24257" t="str">
            <v>Operaio specializzato marmista</v>
          </cell>
          <cell r="C24257" t="str">
            <v>ora</v>
          </cell>
          <cell r="D24257" t="str">
            <v>39,15</v>
          </cell>
        </row>
        <row r="24258">
          <cell r="A24258" t="str">
            <v>MA.00.020.0010</v>
          </cell>
          <cell r="B24258" t="str">
            <v>Operaio qualificato marmista</v>
          </cell>
          <cell r="C24258" t="str">
            <v>ora</v>
          </cell>
          <cell r="D24258" t="str">
            <v>36,42</v>
          </cell>
        </row>
        <row r="24259">
          <cell r="A24259" t="str">
            <v>MA.00.025</v>
          </cell>
          <cell r="B24259" t="str">
            <v>MANO D'OPERA PAVIMENTAZIONE E RIVESTIMENTO</v>
          </cell>
          <cell r="C24259"/>
          <cell r="D24259"/>
        </row>
        <row r="24260">
          <cell r="A24260" t="str">
            <v>MA.00.025.0005</v>
          </cell>
          <cell r="B24260" t="str">
            <v>Operaio specializzato posatore</v>
          </cell>
          <cell r="C24260" t="str">
            <v>ora</v>
          </cell>
          <cell r="D24260" t="str">
            <v>39,15</v>
          </cell>
        </row>
        <row r="24261">
          <cell r="A24261" t="str">
            <v>MA.00.025.0010</v>
          </cell>
          <cell r="B24261" t="str">
            <v>Operaio qualificato posatore</v>
          </cell>
          <cell r="C24261" t="str">
            <v>ora</v>
          </cell>
          <cell r="D24261" t="str">
            <v>36,42</v>
          </cell>
        </row>
        <row r="24262">
          <cell r="A24262" t="str">
            <v>MA.00.025.0015</v>
          </cell>
          <cell r="B24262" t="str">
            <v>Operaio comune posatore</v>
          </cell>
          <cell r="C24262" t="str">
            <v>ora</v>
          </cell>
          <cell r="D24262" t="str">
            <v>32,81</v>
          </cell>
        </row>
        <row r="24263">
          <cell r="A24263" t="str">
            <v>MA.00.030</v>
          </cell>
          <cell r="B24263" t="str">
            <v>MANO D'OPERA LATTONIERE</v>
          </cell>
          <cell r="C24263"/>
          <cell r="D24263"/>
        </row>
        <row r="24264">
          <cell r="A24264" t="str">
            <v>MA.00.030.0005</v>
          </cell>
          <cell r="B24264" t="str">
            <v>Operaio specializzato montatore</v>
          </cell>
          <cell r="C24264" t="str">
            <v>ora</v>
          </cell>
          <cell r="D24264" t="str">
            <v>33,48</v>
          </cell>
        </row>
        <row r="24265">
          <cell r="A24265" t="str">
            <v>MA.00.030.0010</v>
          </cell>
          <cell r="B24265" t="str">
            <v>Operaio qualificato montatore</v>
          </cell>
          <cell r="C24265" t="str">
            <v>ora</v>
          </cell>
          <cell r="D24265" t="str">
            <v>32,70</v>
          </cell>
        </row>
        <row r="24266">
          <cell r="A24266" t="str">
            <v>MA.00.030.0015</v>
          </cell>
          <cell r="B24266" t="str">
            <v>Operaio comune montatore</v>
          </cell>
          <cell r="C24266" t="str">
            <v>ora</v>
          </cell>
          <cell r="D24266" t="str">
            <v>28,75</v>
          </cell>
        </row>
        <row r="24267">
          <cell r="A24267" t="str">
            <v>MA.00.035</v>
          </cell>
          <cell r="B24267" t="str">
            <v>MANO D'OPERA FALEGNAME</v>
          </cell>
          <cell r="C24267"/>
          <cell r="D24267"/>
        </row>
        <row r="24268">
          <cell r="A24268" t="str">
            <v>MA.00.035.0005</v>
          </cell>
          <cell r="B24268" t="str">
            <v>Operaio specializzato falegname</v>
          </cell>
          <cell r="C24268" t="str">
            <v>ora</v>
          </cell>
          <cell r="D24268" t="str">
            <v>33,48</v>
          </cell>
        </row>
        <row r="24269">
          <cell r="A24269" t="str">
            <v>MA.00.035.0010</v>
          </cell>
          <cell r="B24269" t="str">
            <v>Operaio qualificato falegname</v>
          </cell>
          <cell r="C24269" t="str">
            <v>ora</v>
          </cell>
          <cell r="D24269" t="str">
            <v>32,70</v>
          </cell>
        </row>
        <row r="24270">
          <cell r="A24270" t="str">
            <v>MA.00.035.0015</v>
          </cell>
          <cell r="B24270" t="str">
            <v>Operaio comune falegname</v>
          </cell>
          <cell r="C24270" t="str">
            <v>ora</v>
          </cell>
          <cell r="D24270" t="str">
            <v>28,75</v>
          </cell>
        </row>
        <row r="24271">
          <cell r="A24271" t="str">
            <v>MA.00.040</v>
          </cell>
          <cell r="B24271" t="str">
            <v>MANO D'OPERA FABBRO</v>
          </cell>
          <cell r="C24271"/>
          <cell r="D24271"/>
        </row>
        <row r="24272">
          <cell r="A24272" t="str">
            <v>MA.00.040.0005</v>
          </cell>
          <cell r="B24272" t="str">
            <v>Operaio specializzato fabbro</v>
          </cell>
          <cell r="C24272" t="str">
            <v>ora</v>
          </cell>
          <cell r="D24272" t="str">
            <v>33,48</v>
          </cell>
        </row>
        <row r="24273">
          <cell r="A24273" t="str">
            <v>MA.00.040.0010</v>
          </cell>
          <cell r="B24273" t="str">
            <v>Operaio qualificato fabbro</v>
          </cell>
          <cell r="C24273" t="str">
            <v>ora</v>
          </cell>
          <cell r="D24273" t="str">
            <v>32,70</v>
          </cell>
        </row>
        <row r="24274">
          <cell r="A24274" t="str">
            <v>MA.00.040.0015</v>
          </cell>
          <cell r="B24274" t="str">
            <v>Operaio comune fabbro</v>
          </cell>
          <cell r="C24274" t="str">
            <v>ora</v>
          </cell>
          <cell r="D24274" t="str">
            <v>28,75</v>
          </cell>
        </row>
        <row r="24275">
          <cell r="A24275" t="str">
            <v>MA.00.045</v>
          </cell>
          <cell r="B24275" t="str">
            <v>MANO D'OPERA VETRAIO</v>
          </cell>
          <cell r="C24275"/>
          <cell r="D24275"/>
        </row>
        <row r="24276">
          <cell r="A24276" t="str">
            <v>MA.00.045.0005</v>
          </cell>
          <cell r="B24276" t="str">
            <v>Operaio specializzato vetraio</v>
          </cell>
          <cell r="C24276" t="str">
            <v>ora</v>
          </cell>
          <cell r="D24276" t="str">
            <v>33,48</v>
          </cell>
        </row>
        <row r="24277">
          <cell r="A24277" t="str">
            <v>MA.00.045.0010</v>
          </cell>
          <cell r="B24277" t="str">
            <v>Operaio qualificato vetraio</v>
          </cell>
          <cell r="C24277" t="str">
            <v>ora</v>
          </cell>
          <cell r="D24277" t="str">
            <v>32,70</v>
          </cell>
        </row>
        <row r="24278">
          <cell r="A24278" t="str">
            <v>MA.00.045.0015</v>
          </cell>
          <cell r="B24278" t="str">
            <v>Operaio comune vetraio</v>
          </cell>
          <cell r="C24278" t="str">
            <v>ora</v>
          </cell>
          <cell r="D24278" t="str">
            <v>28,75</v>
          </cell>
        </row>
        <row r="24279">
          <cell r="A24279" t="str">
            <v>MA.00.050</v>
          </cell>
          <cell r="B24279" t="str">
            <v>MANO D'OPERA VERNICIATORE E STUCCATORE</v>
          </cell>
          <cell r="C24279"/>
          <cell r="D24279"/>
        </row>
        <row r="24280">
          <cell r="A24280" t="str">
            <v>MA.00.050.0005</v>
          </cell>
          <cell r="B24280" t="str">
            <v>Operaio specializzato verniciatore</v>
          </cell>
          <cell r="C24280" t="str">
            <v>ora</v>
          </cell>
          <cell r="D24280" t="str">
            <v>39,15</v>
          </cell>
        </row>
        <row r="24281">
          <cell r="A24281" t="str">
            <v>MA.00.050.0010</v>
          </cell>
          <cell r="B24281" t="str">
            <v>Operaio qualificato verniciatore</v>
          </cell>
          <cell r="C24281" t="str">
            <v>ora</v>
          </cell>
          <cell r="D24281" t="str">
            <v>36,42</v>
          </cell>
        </row>
        <row r="24282">
          <cell r="A24282" t="str">
            <v>MA.00.050.0015</v>
          </cell>
          <cell r="B24282" t="str">
            <v>Operaio comune verniciatore</v>
          </cell>
          <cell r="C24282" t="str">
            <v>ora</v>
          </cell>
          <cell r="D24282" t="str">
            <v>32,81</v>
          </cell>
        </row>
        <row r="24283">
          <cell r="A24283" t="str">
            <v>MA.00.055</v>
          </cell>
          <cell r="B24283" t="str">
            <v>MANO D'OPERA GIARDINIERE</v>
          </cell>
          <cell r="C24283"/>
          <cell r="D24283"/>
        </row>
        <row r="24284">
          <cell r="A24284" t="str">
            <v>MA.00.055.0005</v>
          </cell>
          <cell r="B24284" t="str">
            <v>Operaio specializzato autista potatore</v>
          </cell>
          <cell r="C24284" t="str">
            <v>ora</v>
          </cell>
          <cell r="D24284" t="str">
            <v>31,99</v>
          </cell>
        </row>
        <row r="24285">
          <cell r="A24285" t="str">
            <v>MA.00.055.0010</v>
          </cell>
          <cell r="B24285" t="str">
            <v>Operaio qualificato giardiniere</v>
          </cell>
          <cell r="C24285" t="str">
            <v>ora</v>
          </cell>
          <cell r="D24285" t="str">
            <v>28,75</v>
          </cell>
        </row>
        <row r="24286">
          <cell r="A24286" t="str">
            <v>MA.00.055.0015</v>
          </cell>
          <cell r="B24286" t="str">
            <v>Operaio comune giardiniere</v>
          </cell>
          <cell r="C24286" t="str">
            <v>ora</v>
          </cell>
          <cell r="D24286" t="str">
            <v>26,21</v>
          </cell>
        </row>
        <row r="24287">
          <cell r="A24287" t="str">
            <v>MA.00.060</v>
          </cell>
          <cell r="B24287" t="str">
            <v>MANO D'OPERA IMPIANTI TECNOLOGICI</v>
          </cell>
          <cell r="C24287"/>
          <cell r="D24287"/>
        </row>
        <row r="24288">
          <cell r="A24288" t="str">
            <v>MA.00.060.0000</v>
          </cell>
          <cell r="B24288" t="str">
            <v>Operaio impiantista livello B1</v>
          </cell>
          <cell r="C24288" t="str">
            <v>ora</v>
          </cell>
          <cell r="D24288" t="str">
            <v>32,49</v>
          </cell>
        </row>
        <row r="24289">
          <cell r="A24289" t="str">
            <v>MA.00.060.0005</v>
          </cell>
          <cell r="B24289" t="str">
            <v>Operaio impiantista livello C3</v>
          </cell>
          <cell r="C24289" t="str">
            <v>ora</v>
          </cell>
          <cell r="D24289" t="str">
            <v>30,35</v>
          </cell>
        </row>
        <row r="24290">
          <cell r="A24290" t="str">
            <v>MA.00.060.0010</v>
          </cell>
          <cell r="B24290" t="str">
            <v>Operaio impiantista livello C2</v>
          </cell>
          <cell r="C24290" t="str">
            <v>ora</v>
          </cell>
          <cell r="D24290" t="str">
            <v>28,35</v>
          </cell>
        </row>
        <row r="24291">
          <cell r="A24291" t="str">
            <v>MA.00.060.0015</v>
          </cell>
          <cell r="B24291" t="str">
            <v>Operaio impiantista livello C1</v>
          </cell>
          <cell r="C24291" t="str">
            <v>ora</v>
          </cell>
          <cell r="D24291" t="str">
            <v>27,73</v>
          </cell>
        </row>
        <row r="24292">
          <cell r="A24292" t="str">
            <v>MA.00.060.0020</v>
          </cell>
          <cell r="B24292" t="str">
            <v>Operaio impiantista livello D2</v>
          </cell>
          <cell r="C24292" t="str">
            <v>ora</v>
          </cell>
          <cell r="D24292" t="str">
            <v>27,18</v>
          </cell>
        </row>
        <row r="24293">
          <cell r="A24293" t="str">
            <v>MA.00.060.0025</v>
          </cell>
          <cell r="B24293" t="str">
            <v>Operaio impiantista livello D1</v>
          </cell>
          <cell r="C24293" t="str">
            <v>ora</v>
          </cell>
          <cell r="D24293" t="str">
            <v>24,54</v>
          </cell>
        </row>
        <row r="24294">
          <cell r="A24294" t="str">
            <v>MA.00.070</v>
          </cell>
          <cell r="B24294" t="str">
            <v>MANO D'OPERA RESTAURI</v>
          </cell>
          <cell r="C24294"/>
          <cell r="D24294"/>
        </row>
        <row r="24295">
          <cell r="A24295" t="str">
            <v>MA.00.070.0005</v>
          </cell>
          <cell r="B24295" t="str">
            <v>Restauratore di Beni Culturali</v>
          </cell>
          <cell r="C24295" t="str">
            <v>ora</v>
          </cell>
          <cell r="D24295" t="str">
            <v>39,15</v>
          </cell>
        </row>
        <row r="24296">
          <cell r="A24296" t="str">
            <v>MA.00.070.0010</v>
          </cell>
          <cell r="B24296" t="str">
            <v>Tecnico del restauro</v>
          </cell>
          <cell r="C24296" t="str">
            <v>ora</v>
          </cell>
          <cell r="D24296" t="str">
            <v>36,42</v>
          </cell>
        </row>
        <row r="24297">
          <cell r="A24297" t="str">
            <v>MA.00.070.0015</v>
          </cell>
          <cell r="B24297" t="str">
            <v>Operatore generico del restauro</v>
          </cell>
          <cell r="C24297" t="str">
            <v>ora</v>
          </cell>
          <cell r="D24297" t="str">
            <v>32,81</v>
          </cell>
        </row>
        <row r="24298">
          <cell r="A24298" t="str">
            <v>MA.00.070.0020</v>
          </cell>
          <cell r="B24298" t="str">
            <v>Disegnatore tecnico restitutista</v>
          </cell>
          <cell r="C24298" t="str">
            <v>ora</v>
          </cell>
          <cell r="D24298" t="str">
            <v>33,36</v>
          </cell>
        </row>
        <row r="24299">
          <cell r="A24299" t="str">
            <v>MA.00.080</v>
          </cell>
          <cell r="B24299" t="str">
            <v>ADDETTI PRESTAZIONI PROFESSIONALI</v>
          </cell>
          <cell r="C24299"/>
          <cell r="D24299"/>
        </row>
        <row r="24300">
          <cell r="A24300" t="str">
            <v>MA.00.080.0000</v>
          </cell>
          <cell r="B24300" t="str">
            <v>NOTE DI CONSULTAZIONE</v>
          </cell>
          <cell r="C24300"/>
          <cell r="D24300"/>
        </row>
        <row r="24301">
          <cell r="A24301" t="str">
            <v>MA.00.080.0010</v>
          </cell>
          <cell r="B24301" t="str">
            <v>Tecnico abilitato</v>
          </cell>
          <cell r="C24301" t="str">
            <v>ora</v>
          </cell>
          <cell r="D24301" t="str">
            <v>63,33</v>
          </cell>
        </row>
        <row r="24302">
          <cell r="A24302" t="str">
            <v>MA.00.080.0015</v>
          </cell>
          <cell r="B24302" t="str">
            <v>Aiutante, iscritto, al tecnico abilitato</v>
          </cell>
          <cell r="C24302" t="str">
            <v>ora</v>
          </cell>
          <cell r="D24302" t="str">
            <v>44,08</v>
          </cell>
        </row>
        <row r="24303">
          <cell r="A24303" t="str">
            <v>MA.00.080.0020</v>
          </cell>
          <cell r="B24303" t="str">
            <v>Aiutante di concetto al tecnico abilitato</v>
          </cell>
          <cell r="C24303" t="str">
            <v>ora</v>
          </cell>
          <cell r="D24303" t="str">
            <v>33,94</v>
          </cell>
        </row>
        <row r="24304">
          <cell r="A24304" t="str">
            <v>MA.00.085</v>
          </cell>
          <cell r="B24304" t="str">
            <v>TECNICI DI LABORATORIO</v>
          </cell>
          <cell r="C24304"/>
          <cell r="D24304"/>
        </row>
        <row r="24305">
          <cell r="A24305" t="str">
            <v>MA.00.085.0010</v>
          </cell>
          <cell r="B24305" t="str">
            <v>Tecnico di laboratorio 1° liv.</v>
          </cell>
          <cell r="C24305" t="str">
            <v>ora</v>
          </cell>
          <cell r="D24305" t="str">
            <v>30,07</v>
          </cell>
        </row>
        <row r="24306">
          <cell r="A24306" t="str">
            <v>MA.00.085.0020</v>
          </cell>
          <cell r="B24306" t="str">
            <v>Tecnico di laboratorio 2° liv.</v>
          </cell>
          <cell r="C24306" t="str">
            <v>ora</v>
          </cell>
          <cell r="D24306" t="str">
            <v>27,06</v>
          </cell>
        </row>
        <row r="24307">
          <cell r="A24307" t="str">
            <v>MA.00.085.0030</v>
          </cell>
          <cell r="B24307" t="str">
            <v>Tecnico di laboratorio 3° liv.</v>
          </cell>
          <cell r="C24307" t="str">
            <v>ora</v>
          </cell>
          <cell r="D24307" t="str">
            <v>24,30</v>
          </cell>
        </row>
        <row r="24308">
          <cell r="A24308" t="str">
            <v>MA.00.090</v>
          </cell>
          <cell r="B24308" t="str">
            <v>SOVRAPPREZZO PER LAVORO NOTTURNO - FESTIVO - FESTIVO NOTTURNO</v>
          </cell>
          <cell r="C24308"/>
          <cell r="D24308"/>
        </row>
        <row r="24309">
          <cell r="A24309" t="str">
            <v>MA.00.090.0000</v>
          </cell>
          <cell r="B24309" t="str">
            <v>NOTA DI CONSULTAZIONE:</v>
          </cell>
          <cell r="C24309"/>
          <cell r="D24309"/>
        </row>
        <row r="24310">
          <cell r="A24310" t="str">
            <v>MA.00.090.0010</v>
          </cell>
          <cell r="B24310" t="str">
            <v>Sovrapprezzo per lavoro notturno a carattere continuativo di operai che compiono lavori di costruzione o di riparazione che possono eseguirsi esclusivamente di notte, quando non sia già compreso nel Capitolato Speciale d'Appalto, e venga ordinato per iscritto dalla Direzione Lavori. Percentuale da applicarsi sull'importo del costo della manodopera.</v>
          </cell>
          <cell r="C24310" t="str">
            <v>%</v>
          </cell>
          <cell r="D24310" t="str">
            <v>8,96</v>
          </cell>
        </row>
        <row r="24311">
          <cell r="A24311" t="str">
            <v>MA.00.090.0020</v>
          </cell>
          <cell r="B24311" t="str">
            <v>Sovrapprezzo per lavoro festivo, quando non sia già compreso nel Capitolato Speciale d'Appalto, e venga ordinato per iscritto dalla Direzione Lavori. Percentuale da applicarsi sull'importo del costo della manodopera.</v>
          </cell>
          <cell r="C24311" t="str">
            <v>%</v>
          </cell>
          <cell r="D24311" t="str">
            <v>25,21</v>
          </cell>
        </row>
        <row r="24312">
          <cell r="A24312" t="str">
            <v>MA.00.090.0030</v>
          </cell>
          <cell r="B24312" t="str">
            <v>Sovrapprezzo per lavoro festivo notturno, quando non sia già compreso nel Capitolato Speciale d'Appalto, e venga ordinato per iscritto dalla Direzione Lavori. Percentuale da applicarsi sull'importo del costo della manodopera.</v>
          </cell>
          <cell r="C24312" t="str">
            <v>%</v>
          </cell>
          <cell r="D24312" t="str">
            <v>28,01</v>
          </cell>
        </row>
        <row r="24313">
          <cell r="A24313" t="str">
            <v>MC.00 - MATERIALI ANALISI DIAGNOSTICHE</v>
          </cell>
          <cell r="B24313"/>
          <cell r="C24313"/>
          <cell r="D24313"/>
        </row>
        <row r="24314">
          <cell r="A24314" t="str">
            <v>MC</v>
          </cell>
          <cell r="B24314" t="str">
            <v>MATERIALI CIVILI</v>
          </cell>
          <cell r="C24314"/>
          <cell r="D24314"/>
        </row>
        <row r="24315">
          <cell r="A24315" t="str">
            <v>MC.00</v>
          </cell>
          <cell r="B24315" t="str">
            <v>MATERIALI ANALISI DIAGNOSTICHE</v>
          </cell>
          <cell r="C24315"/>
          <cell r="D24315"/>
        </row>
        <row r="24316">
          <cell r="A24316" t="str">
            <v>MC.00.000</v>
          </cell>
          <cell r="B24316" t="str">
            <v>NOTE DI CONSULTAZIONE</v>
          </cell>
          <cell r="C24316"/>
          <cell r="D24316"/>
        </row>
        <row r="24317">
          <cell r="A24317" t="str">
            <v>MC.00.700</v>
          </cell>
          <cell r="B24317" t="str">
            <v>MATERIALI PROVE PENETROMETRICHE</v>
          </cell>
          <cell r="C24317"/>
          <cell r="D24317"/>
        </row>
        <row r="24318">
          <cell r="A24318" t="str">
            <v>MC.00.700.0010</v>
          </cell>
          <cell r="B24318" t="str">
            <v>Cella per piezometro a doppio tubo, compreso il confezionamento</v>
          </cell>
          <cell r="C24318" t="str">
            <v>cad</v>
          </cell>
          <cell r="D24318" t="str">
            <v>48,02</v>
          </cell>
        </row>
        <row r="24319">
          <cell r="A24319" t="str">
            <v>MC.00.700.0020</v>
          </cell>
          <cell r="B24319" t="str">
            <v>Attrezzatura per prove penetrometriche statiche</v>
          </cell>
          <cell r="C24319" t="str">
            <v>cad</v>
          </cell>
          <cell r="D24319" t="str">
            <v>29,99</v>
          </cell>
        </row>
        <row r="24320">
          <cell r="A24320" t="str">
            <v>MC.00.700.0030</v>
          </cell>
          <cell r="B24320" t="str">
            <v>Attrezzatura per prove penetrometriche dinamiche</v>
          </cell>
          <cell r="C24320" t="str">
            <v>cad</v>
          </cell>
          <cell r="D24320" t="str">
            <v>21,35</v>
          </cell>
        </row>
        <row r="24321">
          <cell r="A24321" t="str">
            <v>MC.01 - INERTI - LEGANTI - PREMISCELATI</v>
          </cell>
          <cell r="B24321"/>
          <cell r="C24321"/>
          <cell r="D24321"/>
        </row>
        <row r="24322">
          <cell r="A24322" t="str">
            <v>MC</v>
          </cell>
          <cell r="B24322" t="str">
            <v>MATERIALI CIVILI</v>
          </cell>
          <cell r="C24322"/>
          <cell r="D24322"/>
        </row>
        <row r="24323">
          <cell r="A24323" t="str">
            <v>MC.01</v>
          </cell>
          <cell r="B24323" t="str">
            <v>INERTI - LEGANTI - PREMISCELATI</v>
          </cell>
          <cell r="C24323"/>
          <cell r="D24323"/>
        </row>
        <row r="24324">
          <cell r="A24324" t="str">
            <v>MC.01.000</v>
          </cell>
          <cell r="B24324" t="str">
            <v>NOTE DI CONSULTAZIONE</v>
          </cell>
          <cell r="C24324"/>
          <cell r="D24324"/>
        </row>
        <row r="24325">
          <cell r="A24325" t="str">
            <v>MC.01.010</v>
          </cell>
          <cell r="B24325" t="str">
            <v>INERTI PER IMPASTI</v>
          </cell>
          <cell r="C24325"/>
          <cell r="D24325"/>
        </row>
        <row r="24326">
          <cell r="A24326" t="str">
            <v>MC.01.010.0010</v>
          </cell>
          <cell r="B24326" t="str">
            <v>Ghiaia (peso specifico medio 1.700 kg/m³)</v>
          </cell>
          <cell r="C24326" t="str">
            <v>m³</v>
          </cell>
          <cell r="D24326" t="str">
            <v>27,31</v>
          </cell>
        </row>
        <row r="24327">
          <cell r="A24327" t="str">
            <v>MC.01.010.0020</v>
          </cell>
          <cell r="B24327" t="str">
            <v>Ghiaietto 16/28 mm</v>
          </cell>
          <cell r="C24327" t="str">
            <v>m³</v>
          </cell>
          <cell r="D24327" t="str">
            <v>25,54</v>
          </cell>
        </row>
        <row r="24328">
          <cell r="A24328" t="str">
            <v>MC.01.010.0021</v>
          </cell>
          <cell r="B24328" t="str">
            <v>Ghiaietto 4/8 - 8/16 mm</v>
          </cell>
          <cell r="C24328" t="str">
            <v>m³</v>
          </cell>
          <cell r="D24328" t="str">
            <v>30,58</v>
          </cell>
        </row>
        <row r="24329">
          <cell r="A24329" t="str">
            <v>MC.01.010.0025</v>
          </cell>
          <cell r="B24329" t="str">
            <v>Ghiaietto tondo - pisello 4/8 mm</v>
          </cell>
          <cell r="C24329" t="str">
            <v>m³</v>
          </cell>
          <cell r="D24329" t="str">
            <v>39,55</v>
          </cell>
        </row>
        <row r="24330">
          <cell r="A24330" t="str">
            <v>MC.01.010.0030</v>
          </cell>
          <cell r="B24330" t="str">
            <v>Sabbia viva di cava (peso specifico medio 1.550 kg/m³)</v>
          </cell>
          <cell r="C24330" t="str">
            <v>m³</v>
          </cell>
          <cell r="D24330" t="str">
            <v>29,93</v>
          </cell>
        </row>
        <row r="24331">
          <cell r="A24331" t="str">
            <v>MC.01.010.0040</v>
          </cell>
          <cell r="B24331" t="str">
            <v>Sabbia viva di cava lavata (peso specifico medio 1.550 kg/m³)</v>
          </cell>
          <cell r="C24331" t="str">
            <v>m³</v>
          </cell>
          <cell r="D24331" t="str">
            <v>25,22</v>
          </cell>
        </row>
        <row r="24332">
          <cell r="A24332" t="str">
            <v>MC.01.010.0050</v>
          </cell>
          <cell r="B24332" t="str">
            <v>Sabbia viva di cava lavata e vagliata (peso specifico medio 1.450 kg/m³)</v>
          </cell>
          <cell r="C24332" t="str">
            <v>m³</v>
          </cell>
          <cell r="D24332" t="str">
            <v>31,01</v>
          </cell>
        </row>
        <row r="24333">
          <cell r="A24333" t="str">
            <v>MC.01.010.0060</v>
          </cell>
          <cell r="B24333" t="str">
            <v>Sabbietta viva di fiume (peso specifico medio 1.250 kg/m³)</v>
          </cell>
          <cell r="C24333" t="str">
            <v>m³</v>
          </cell>
          <cell r="D24333" t="str">
            <v>34,47</v>
          </cell>
        </row>
        <row r="24334">
          <cell r="A24334" t="str">
            <v>MC.01.020</v>
          </cell>
          <cell r="B24334" t="str">
            <v>ARGILLA ESPANSA</v>
          </cell>
          <cell r="C24334"/>
          <cell r="D24334"/>
        </row>
        <row r="24335">
          <cell r="A24335" t="str">
            <v>MC.01.020.0010</v>
          </cell>
          <cell r="B24335" t="str">
            <v>Argilla espansa sciolta del tipo normale leggero, rispondente ai Criteri Ambientali Minimi di cui al Decreto 23 giugno 2022 del Ministero della Transizione Ecologica, per isolamenti termici acustici e sottofondi:</v>
          </cell>
          <cell r="C24335"/>
          <cell r="D24335"/>
        </row>
        <row r="24336">
          <cell r="A24336" t="str">
            <v>MC.01.020.0010.a</v>
          </cell>
          <cell r="B24336" t="str">
            <v>- 2-3 mm</v>
          </cell>
          <cell r="C24336" t="str">
            <v>m³</v>
          </cell>
          <cell r="D24336" t="str">
            <v>144,72</v>
          </cell>
        </row>
        <row r="24337">
          <cell r="A24337" t="str">
            <v>MC.01.020.0010.b</v>
          </cell>
          <cell r="B24337" t="str">
            <v>- 3-8 mm</v>
          </cell>
          <cell r="C24337" t="str">
            <v>m³</v>
          </cell>
          <cell r="D24337" t="str">
            <v>134,60</v>
          </cell>
        </row>
        <row r="24338">
          <cell r="A24338" t="str">
            <v>MC.01.020.0010.c</v>
          </cell>
          <cell r="B24338" t="str">
            <v>- 8-20 mm</v>
          </cell>
          <cell r="C24338" t="str">
            <v>m³</v>
          </cell>
          <cell r="D24338" t="str">
            <v>134,60</v>
          </cell>
        </row>
        <row r="24339">
          <cell r="A24339" t="str">
            <v>MC.01.020.0010.d</v>
          </cell>
          <cell r="B24339" t="str">
            <v>- 3/8 - 8/20 mm in sacchi</v>
          </cell>
          <cell r="C24339" t="str">
            <v>m³</v>
          </cell>
          <cell r="D24339" t="str">
            <v>180,14</v>
          </cell>
        </row>
        <row r="24340">
          <cell r="A24340" t="str">
            <v>MC.01.020.0020</v>
          </cell>
          <cell r="B24340" t="str">
            <v>Argilla espansa, rispondente ai Criteri Ambientali Minimi di cui al Decreto 23 giugno 2022 del Ministero della Transizione Ecologica, sciolta del tipo frantumato, normale leggero per isolamenti termici acustici e sottondi:</v>
          </cell>
          <cell r="C24340"/>
          <cell r="D24340"/>
        </row>
        <row r="24341">
          <cell r="A24341" t="str">
            <v>MC.01.020.0020.a</v>
          </cell>
          <cell r="B24341" t="str">
            <v>- 0-2 mm</v>
          </cell>
          <cell r="C24341" t="str">
            <v>m³</v>
          </cell>
          <cell r="D24341" t="str">
            <v>144,72</v>
          </cell>
        </row>
        <row r="24342">
          <cell r="A24342" t="str">
            <v>MC.01.020.0020.b</v>
          </cell>
          <cell r="B24342" t="str">
            <v>- 0-4 mm</v>
          </cell>
          <cell r="C24342" t="str">
            <v>m³</v>
          </cell>
          <cell r="D24342" t="str">
            <v>144,72</v>
          </cell>
        </row>
        <row r="24343">
          <cell r="A24343" t="str">
            <v>MC.01.020.0020.c</v>
          </cell>
          <cell r="B24343" t="str">
            <v>- 0-8 mm</v>
          </cell>
          <cell r="C24343" t="str">
            <v>m³</v>
          </cell>
          <cell r="D24343" t="str">
            <v>148,35</v>
          </cell>
        </row>
        <row r="24344">
          <cell r="A24344" t="str">
            <v>MC.01.020.0030</v>
          </cell>
          <cell r="B24344" t="str">
            <v>Argilla espansa, rispondente ai Criteri Ambientali Minimi di cui al Decreto 23 giugno 2022 del Ministero della Transizione Ecologica, a basso assorbimento di umidità (circa 1% a 30 minuti) granulometria tonda e frantumata:</v>
          </cell>
          <cell r="C24344"/>
          <cell r="D24344"/>
        </row>
        <row r="24345">
          <cell r="A24345" t="str">
            <v>MC.01.020.0030.a</v>
          </cell>
          <cell r="B24345" t="str">
            <v>- 3-8 mm</v>
          </cell>
          <cell r="C24345" t="str">
            <v>m³</v>
          </cell>
          <cell r="D24345" t="str">
            <v>158,88</v>
          </cell>
        </row>
        <row r="24346">
          <cell r="A24346" t="str">
            <v>MC.01.020.0030.b</v>
          </cell>
          <cell r="B24346" t="str">
            <v>- 8-20 mm</v>
          </cell>
          <cell r="C24346" t="str">
            <v>m³</v>
          </cell>
          <cell r="D24346" t="str">
            <v>158,88</v>
          </cell>
        </row>
        <row r="24347">
          <cell r="A24347" t="str">
            <v>MC.01.020.0030.c</v>
          </cell>
          <cell r="B24347" t="str">
            <v>- 3/8 - 8/20 mm in sacchi</v>
          </cell>
          <cell r="C24347" t="str">
            <v>m³</v>
          </cell>
          <cell r="D24347" t="str">
            <v>204,42</v>
          </cell>
        </row>
        <row r="24348">
          <cell r="A24348" t="str">
            <v>MC.01.030</v>
          </cell>
          <cell r="B24348" t="str">
            <v>INERTI SELEZIONATI IN SACCHI</v>
          </cell>
          <cell r="C24348"/>
          <cell r="D24348"/>
        </row>
        <row r="24349">
          <cell r="A24349" t="str">
            <v>MC.01.030.0030</v>
          </cell>
          <cell r="B24349" t="str">
            <v>Sabbia quarzifera, in sacchi</v>
          </cell>
          <cell r="C24349" t="str">
            <v>100 kg</v>
          </cell>
          <cell r="D24349" t="str">
            <v>19,00</v>
          </cell>
        </row>
        <row r="24350">
          <cell r="A24350" t="str">
            <v>MC.01.030.0050</v>
          </cell>
          <cell r="B24350" t="str">
            <v>Graniglia quarzifera per pavimentazioni industriali, in sacchi</v>
          </cell>
          <cell r="C24350" t="str">
            <v>100 kg</v>
          </cell>
          <cell r="D24350" t="str">
            <v>7,78</v>
          </cell>
        </row>
        <row r="24351">
          <cell r="A24351" t="str">
            <v>MC.01.030.0060</v>
          </cell>
          <cell r="B24351" t="str">
            <v>Graniglia metallica per pavimentazioni industriali, in sacchi</v>
          </cell>
          <cell r="C24351" t="str">
            <v>100 kg</v>
          </cell>
          <cell r="D24351" t="str">
            <v>49,40</v>
          </cell>
        </row>
        <row r="24352">
          <cell r="A24352" t="str">
            <v>MC.01.040</v>
          </cell>
          <cell r="B24352" t="str">
            <v>PIETRISCO DA FRANTUMAZIONE</v>
          </cell>
          <cell r="C24352"/>
          <cell r="D24352"/>
        </row>
        <row r="24353">
          <cell r="A24353" t="str">
            <v>MC.01.040.0010</v>
          </cell>
          <cell r="B24353" t="str">
            <v>Pietrisco da frantumazione di roccia calcarea o dolomitica</v>
          </cell>
          <cell r="C24353"/>
          <cell r="D24353"/>
        </row>
        <row r="24354">
          <cell r="A24354" t="str">
            <v>MC.01.040.0010.a</v>
          </cell>
          <cell r="B24354" t="str">
            <v>- pezzatura 40/80 mm</v>
          </cell>
          <cell r="C24354" t="str">
            <v>m³</v>
          </cell>
          <cell r="D24354" t="str">
            <v>22,77</v>
          </cell>
        </row>
        <row r="24355">
          <cell r="A24355" t="str">
            <v>MC.01.040.0010.b</v>
          </cell>
          <cell r="B24355" t="str">
            <v>- pezzatura 20/40 mm</v>
          </cell>
          <cell r="C24355" t="str">
            <v>m³</v>
          </cell>
          <cell r="D24355" t="str">
            <v>32,64</v>
          </cell>
        </row>
        <row r="24356">
          <cell r="A24356" t="str">
            <v>MC.01.040.0020</v>
          </cell>
          <cell r="B24356" t="str">
            <v>Pietrischetto da frantumazione di roccia calcarea o dolomitica</v>
          </cell>
          <cell r="C24356"/>
          <cell r="D24356"/>
        </row>
        <row r="24357">
          <cell r="A24357" t="str">
            <v>MC.01.040.0020.a</v>
          </cell>
          <cell r="B24357" t="str">
            <v>- pezzatura 6/12 mm</v>
          </cell>
          <cell r="C24357" t="str">
            <v>m³</v>
          </cell>
          <cell r="D24357" t="str">
            <v>34,35</v>
          </cell>
        </row>
        <row r="24358">
          <cell r="A24358" t="str">
            <v>MC.01.040.0030</v>
          </cell>
          <cell r="B24358" t="str">
            <v>Pietrischetto da frantumazione di ciottoli o ghiaia</v>
          </cell>
          <cell r="C24358"/>
          <cell r="D24358"/>
        </row>
        <row r="24359">
          <cell r="A24359" t="str">
            <v>MC.01.040.0030.a</v>
          </cell>
          <cell r="B24359" t="str">
            <v>- pezzatura 12/20 mm</v>
          </cell>
          <cell r="C24359" t="str">
            <v>m³</v>
          </cell>
          <cell r="D24359" t="str">
            <v>35,77</v>
          </cell>
        </row>
        <row r="24360">
          <cell r="A24360" t="str">
            <v>MC.01.040.0030.b</v>
          </cell>
          <cell r="B24360" t="str">
            <v>- pezzatura 6/12 mm</v>
          </cell>
          <cell r="C24360" t="str">
            <v>m³</v>
          </cell>
          <cell r="D24360" t="str">
            <v>28,51</v>
          </cell>
        </row>
        <row r="24361">
          <cell r="A24361" t="str">
            <v>MC.01.040.0040</v>
          </cell>
          <cell r="B24361" t="str">
            <v>Graniglia da frantumazione di roccia calcarea, dolomitica, ciottoli o ghiaia</v>
          </cell>
          <cell r="C24361"/>
          <cell r="D24361"/>
        </row>
        <row r="24362">
          <cell r="A24362" t="str">
            <v>MC.01.040.0040.a</v>
          </cell>
          <cell r="B24362" t="str">
            <v>- pezzatura 3/6 mm</v>
          </cell>
          <cell r="C24362" t="str">
            <v>m³</v>
          </cell>
          <cell r="D24362" t="str">
            <v>34,35</v>
          </cell>
        </row>
        <row r="24363">
          <cell r="A24363" t="str">
            <v>MC.01.040.0040.b</v>
          </cell>
          <cell r="B24363" t="str">
            <v>- pezzatura 1/3 mm</v>
          </cell>
          <cell r="C24363" t="str">
            <v>m³</v>
          </cell>
          <cell r="D24363" t="str">
            <v>34,35</v>
          </cell>
        </row>
        <row r="24364">
          <cell r="A24364" t="str">
            <v>MC.01.040.0050</v>
          </cell>
          <cell r="B24364" t="str">
            <v>Graniglia di marmo, in sacchi</v>
          </cell>
          <cell r="C24364"/>
          <cell r="D24364"/>
        </row>
        <row r="24365">
          <cell r="A24365" t="str">
            <v>MC.01.040.0050.a</v>
          </cell>
          <cell r="B24365" t="str">
            <v>- graniglia di marmo bianco, in sacchi</v>
          </cell>
          <cell r="C24365" t="str">
            <v>100 kg</v>
          </cell>
          <cell r="D24365" t="str">
            <v>15,74</v>
          </cell>
        </row>
        <row r="24366">
          <cell r="A24366" t="str">
            <v>MC.01.040.0050.b</v>
          </cell>
          <cell r="B24366" t="str">
            <v>- graniglia di marmo nero, in sacchi</v>
          </cell>
          <cell r="C24366" t="str">
            <v>100 kg</v>
          </cell>
          <cell r="D24366" t="str">
            <v>19,06</v>
          </cell>
        </row>
        <row r="24367">
          <cell r="A24367" t="str">
            <v>MC.01.040.0070</v>
          </cell>
          <cell r="B24367" t="str">
            <v>Graniglia da frantumazione di roccia silicea, graniglia da frantumazione pezzatura 3/6 mm</v>
          </cell>
          <cell r="C24367" t="str">
            <v>m³</v>
          </cell>
          <cell r="D24367" t="str">
            <v>34,35</v>
          </cell>
        </row>
        <row r="24368">
          <cell r="A24368" t="str">
            <v>MC.01.050</v>
          </cell>
          <cell r="B24368" t="str">
            <v>INERTI STRADALI E VARI</v>
          </cell>
          <cell r="C24368"/>
          <cell r="D24368"/>
        </row>
        <row r="24369">
          <cell r="A24369" t="str">
            <v>MC.01.050.0010</v>
          </cell>
          <cell r="B24369" t="str">
            <v>Mista naturale di sabbia e ghiaia (tout-venat) (peso specifico medio 1.800 kg/m³)</v>
          </cell>
          <cell r="C24369" t="str">
            <v>m³</v>
          </cell>
          <cell r="D24369" t="str">
            <v>10,70</v>
          </cell>
        </row>
        <row r="24370">
          <cell r="A24370" t="str">
            <v>MC.01.050.0030</v>
          </cell>
          <cell r="B24370" t="str">
            <v>Ciotoli di fiume selezionati per pavimentazioni</v>
          </cell>
          <cell r="C24370" t="str">
            <v>100 kg</v>
          </cell>
          <cell r="D24370" t="str">
            <v>20,78</v>
          </cell>
        </row>
        <row r="24371">
          <cell r="A24371" t="str">
            <v>MC.01.050.0040</v>
          </cell>
          <cell r="B24371" t="str">
            <v>Ciotoli bianchi, neri</v>
          </cell>
          <cell r="C24371" t="str">
            <v>m³</v>
          </cell>
          <cell r="D24371" t="str">
            <v>44,97</v>
          </cell>
        </row>
        <row r="24372">
          <cell r="A24372" t="str">
            <v>MC.01.050.0050</v>
          </cell>
          <cell r="B24372" t="str">
            <v>Fornitura in cantiere di materiali per la formazione di rilevati provenienti anche da demolizioni, classificati secondo la noma UNI EN 13242, UNI EN 13285, UNI EN ISO 14688; compresa la cavatura, l'indennità di cava, il carico, il trasporto da qualsiasi distanza e lo scarico nel luogo d'impiego del materiale e tutti gli altri oneri indicati nelle norme tecniche.</v>
          </cell>
          <cell r="C24372" t="str">
            <v>m³</v>
          </cell>
          <cell r="D24372" t="str">
            <v>9,94</v>
          </cell>
        </row>
        <row r="24373">
          <cell r="A24373" t="str">
            <v>MC.01.050.0070</v>
          </cell>
          <cell r="B24373" t="str">
            <v>Sabbione per sottofondo e chiusura massicciata, privo di impurità terrose o argillose</v>
          </cell>
          <cell r="C24373" t="str">
            <v>m³</v>
          </cell>
          <cell r="D24373" t="str">
            <v>12,17</v>
          </cell>
        </row>
        <row r="24374">
          <cell r="A24374" t="str">
            <v>MC.01.050.0100</v>
          </cell>
          <cell r="B24374" t="str">
            <v>Frantumato riciclato misto, per riempimenti e rilevati; se utilizzato per opere stradali dovrà essere rispondente alla noma UNI EN 13242, UNI EN 13285, UNI EN ISO 14688:</v>
          </cell>
          <cell r="C24374"/>
          <cell r="D24374"/>
        </row>
        <row r="24375">
          <cell r="A24375" t="str">
            <v>MC.01.050.0100.a</v>
          </cell>
          <cell r="B24375" t="str">
            <v>- granulometria 0/70 mm, (peso specifico medio 1.400 kg/m³)</v>
          </cell>
          <cell r="C24375" t="str">
            <v>m³</v>
          </cell>
          <cell r="D24375" t="str">
            <v>10,36</v>
          </cell>
        </row>
        <row r="24376">
          <cell r="A24376" t="str">
            <v>MC.01.050.0100.b</v>
          </cell>
          <cell r="B24376" t="str">
            <v>- granulometria 16/30 mm, spaccato (peso specifico medio 1.300 kg/m³)</v>
          </cell>
          <cell r="C24376" t="str">
            <v>m³</v>
          </cell>
          <cell r="D24376" t="str">
            <v>11,52</v>
          </cell>
        </row>
        <row r="24377">
          <cell r="A24377" t="str">
            <v>MC.01.050.0100.c</v>
          </cell>
          <cell r="B24377" t="str">
            <v>- sabbietta 0/6 mm, per copertura tubi (peso specifico medio 1.450 kg/m³)</v>
          </cell>
          <cell r="C24377" t="str">
            <v>m³</v>
          </cell>
          <cell r="D24377" t="str">
            <v>17,06</v>
          </cell>
        </row>
        <row r="24378">
          <cell r="A24378" t="str">
            <v>MC.01.050.0100.d</v>
          </cell>
          <cell r="B24378" t="str">
            <v>- misto stabilizzato 3/30 (peso specifico medio 1.500 kg/m³) legato a cemento</v>
          </cell>
          <cell r="C24378" t="str">
            <v>m³</v>
          </cell>
          <cell r="D24378" t="str">
            <v>22,11</v>
          </cell>
        </row>
        <row r="24379">
          <cell r="A24379" t="str">
            <v>MC.01.050.0150</v>
          </cell>
          <cell r="B24379" t="str">
            <v>Miscela di inerti frantumati di cava di natura basaltica, pezzatura 0/6-0/8 mm con perdita “Los Angeles” LA &lt; 18% e levigabilità CLA &gt; 45% sulla massima pezzatura che dovrà essere passante al n. 10 UNI e valore al test blu di metilene non superiore a 0,8.</v>
          </cell>
          <cell r="C24379" t="str">
            <v>t</v>
          </cell>
          <cell r="D24379" t="str">
            <v>70,08</v>
          </cell>
        </row>
        <row r="24380">
          <cell r="A24380" t="str">
            <v>MC.01.100</v>
          </cell>
          <cell r="B24380" t="str">
            <v>INERTI PER FONDAZIONI SPECIALI</v>
          </cell>
          <cell r="C24380"/>
          <cell r="D24380"/>
        </row>
        <row r="24381">
          <cell r="A24381" t="str">
            <v>MC.01.100.0200</v>
          </cell>
          <cell r="B24381" t="str">
            <v>Bentonite attivata per fanghi di scavo</v>
          </cell>
          <cell r="C24381" t="str">
            <v>100 kg</v>
          </cell>
          <cell r="D24381" t="str">
            <v>20,78</v>
          </cell>
        </row>
        <row r="24382">
          <cell r="A24382" t="str">
            <v>MC.01.210</v>
          </cell>
          <cell r="B24382" t="str">
            <v>CEMENTO</v>
          </cell>
          <cell r="C24382"/>
          <cell r="D24382"/>
        </row>
        <row r="24383">
          <cell r="A24383" t="str">
            <v>MC.01.210.0010</v>
          </cell>
          <cell r="B24383" t="str">
            <v>Cemento conforme alla norma UNI EN 197-1 e rispondente ai Criteri Ambientali Minimi di cui al Decreto 23 giugno 2022 del Ministero della Transizione Ecologica, fornito sfuso in silos:</v>
          </cell>
          <cell r="C24383"/>
          <cell r="D24383"/>
        </row>
        <row r="24384">
          <cell r="A24384" t="str">
            <v>MC.01.210.0010.a</v>
          </cell>
          <cell r="B24384" t="str">
            <v>- tipo normale 32.5 N</v>
          </cell>
          <cell r="C24384" t="str">
            <v>100 kg</v>
          </cell>
          <cell r="D24384" t="str">
            <v>17,37</v>
          </cell>
        </row>
        <row r="24385">
          <cell r="A24385" t="str">
            <v>MC.01.210.0010.b</v>
          </cell>
          <cell r="B24385" t="str">
            <v>- tipo a elevata resistenza 32.5 R</v>
          </cell>
          <cell r="C24385" t="str">
            <v>100 kg</v>
          </cell>
          <cell r="D24385" t="str">
            <v>18,88</v>
          </cell>
        </row>
        <row r="24386">
          <cell r="A24386" t="str">
            <v>MC.01.210.0010.c</v>
          </cell>
          <cell r="B24386" t="str">
            <v>- tipo a elevata resistenza 42.5 R</v>
          </cell>
          <cell r="C24386" t="str">
            <v>100 kg</v>
          </cell>
          <cell r="D24386" t="str">
            <v>20,44</v>
          </cell>
        </row>
        <row r="24387">
          <cell r="A24387" t="str">
            <v>MC.01.210.0020</v>
          </cell>
          <cell r="B24387" t="str">
            <v>Cemento conforme alla norma UNI EN 197-1 e rispondente ai Criteri Ambientali Minimi di cui al Decreto 23 giugno 2022 del Ministero della Transizione Ecologica, fornito in sacchi da 25 kg:</v>
          </cell>
          <cell r="C24387"/>
          <cell r="D24387"/>
        </row>
        <row r="24388">
          <cell r="A24388" t="str">
            <v>MC.01.210.0020.a</v>
          </cell>
          <cell r="B24388" t="str">
            <v>- tipo a elevata resistenza 32.5 R</v>
          </cell>
          <cell r="C24388" t="str">
            <v>100 kg</v>
          </cell>
          <cell r="D24388" t="str">
            <v>22,08</v>
          </cell>
        </row>
        <row r="24389">
          <cell r="A24389" t="str">
            <v>MC.01.210.0020.b</v>
          </cell>
          <cell r="B24389" t="str">
            <v>- tipo a elevata resistenza 42.5 R</v>
          </cell>
          <cell r="C24389" t="str">
            <v>100 kg</v>
          </cell>
          <cell r="D24389" t="str">
            <v>22,72</v>
          </cell>
        </row>
        <row r="24390">
          <cell r="A24390" t="str">
            <v>MC.01.220</v>
          </cell>
          <cell r="B24390" t="str">
            <v>CEMENTO BIANCO</v>
          </cell>
          <cell r="C24390"/>
          <cell r="D24390"/>
        </row>
        <row r="24391">
          <cell r="A24391" t="str">
            <v>MC.01.220.0010</v>
          </cell>
          <cell r="B24391" t="str">
            <v>Cemento bianco, fornito sfuso in silos tipo a elevata resistenza 32,5 R</v>
          </cell>
          <cell r="C24391" t="str">
            <v>100 kg</v>
          </cell>
          <cell r="D24391" t="str">
            <v>34,08</v>
          </cell>
        </row>
        <row r="24392">
          <cell r="A24392" t="str">
            <v>MC.01.220.0020</v>
          </cell>
          <cell r="B24392" t="str">
            <v>Cemento bianco, fornito in sacchi da 25 kg tipo a elevata resistenza 32,5 R</v>
          </cell>
          <cell r="C24392" t="str">
            <v>100 kg</v>
          </cell>
          <cell r="D24392" t="str">
            <v>40,57</v>
          </cell>
        </row>
        <row r="24393">
          <cell r="A24393" t="str">
            <v>MC.01.230</v>
          </cell>
          <cell r="B24393" t="str">
            <v>CALCE</v>
          </cell>
          <cell r="C24393"/>
          <cell r="D24393"/>
        </row>
        <row r="24394">
          <cell r="A24394" t="str">
            <v>MC.01.230.0010</v>
          </cell>
          <cell r="B24394" t="str">
            <v>Calce eminentemente idraulica fornita in sacchi da 25 kg</v>
          </cell>
          <cell r="C24394" t="str">
            <v>100 kg</v>
          </cell>
          <cell r="D24394" t="str">
            <v>19,31</v>
          </cell>
        </row>
        <row r="24395">
          <cell r="A24395" t="str">
            <v>MC.01.230.0020</v>
          </cell>
          <cell r="B24395" t="str">
            <v>Calce idrata, in sacchi</v>
          </cell>
          <cell r="C24395" t="str">
            <v>100 kg</v>
          </cell>
          <cell r="D24395" t="str">
            <v>22,88</v>
          </cell>
        </row>
        <row r="24396">
          <cell r="A24396" t="str">
            <v>MC.01.240</v>
          </cell>
          <cell r="B24396" t="str">
            <v>GESSO</v>
          </cell>
          <cell r="C24396"/>
          <cell r="D24396"/>
        </row>
        <row r="24397">
          <cell r="A24397" t="str">
            <v>MC.01.240.0010</v>
          </cell>
          <cell r="B24397" t="str">
            <v>Gesso fabbrica</v>
          </cell>
          <cell r="C24397" t="str">
            <v>100 kg</v>
          </cell>
          <cell r="D24397" t="str">
            <v>18,06</v>
          </cell>
        </row>
        <row r="24398">
          <cell r="A24398" t="str">
            <v>MC.01.240.0020</v>
          </cell>
          <cell r="B24398" t="str">
            <v>Adesivo in polvere a base gesso per fissaggio lastre e sigillature</v>
          </cell>
          <cell r="C24398" t="str">
            <v>100 kg</v>
          </cell>
          <cell r="D24398" t="str">
            <v>52,26</v>
          </cell>
        </row>
        <row r="24399">
          <cell r="A24399" t="str">
            <v>MC.01.250</v>
          </cell>
          <cell r="B24399" t="str">
            <v>LEGANTI SPECIALI</v>
          </cell>
          <cell r="C24399"/>
          <cell r="D24399"/>
        </row>
        <row r="24400">
          <cell r="A24400" t="str">
            <v>MC.01.250.0010</v>
          </cell>
          <cell r="B24400" t="str">
            <v>Legante idraulico speciale per massetti ad asciugamento rapido, ritiro controllato e alta resistenza, confezionato in sacchi, con tempo di asciugamento:</v>
          </cell>
          <cell r="C24400"/>
          <cell r="D24400"/>
        </row>
        <row r="24401">
          <cell r="A24401" t="str">
            <v>MC.01.250.0010.a</v>
          </cell>
          <cell r="B24401" t="str">
            <v>- 24 ore -solo interni - (dosaggio 400 kg/m³)</v>
          </cell>
          <cell r="C24401" t="str">
            <v>100 kg</v>
          </cell>
          <cell r="D24401" t="str">
            <v>60,89</v>
          </cell>
        </row>
        <row r="24402">
          <cell r="A24402" t="str">
            <v>MC.01.250.0010.b</v>
          </cell>
          <cell r="B24402" t="str">
            <v>- 5 giorni - esterni/interni - (dosaggio 250 kg/m³)</v>
          </cell>
          <cell r="C24402" t="str">
            <v>100 kg</v>
          </cell>
          <cell r="D24402" t="str">
            <v>48,72</v>
          </cell>
        </row>
        <row r="24403">
          <cell r="A24403" t="str">
            <v>MC.01.280</v>
          </cell>
          <cell r="B24403" t="str">
            <v>PREMISCELATI PER CALCESTRUZZI STRUTTURALI ALLEGGERITI</v>
          </cell>
          <cell r="C24403"/>
          <cell r="D24403"/>
        </row>
        <row r="24404">
          <cell r="A24404" t="str">
            <v>MC.01.280.0010</v>
          </cell>
          <cell r="B24404" t="str">
            <v>Premiscelato in sacchi per calcestruzzo leggero strutturale a base di argilla espansa strutturale, inerti naturali, cemento tipo Portland e additivi. Densità a secco a 28 gg. circa 1.400 kg/m³ e resistenza caratteristica Rck = 25 N/mm²</v>
          </cell>
          <cell r="C24404" t="str">
            <v>m³</v>
          </cell>
          <cell r="D24404" t="str">
            <v>493,86</v>
          </cell>
        </row>
        <row r="24405">
          <cell r="A24405" t="str">
            <v>MC.01.300</v>
          </cell>
          <cell r="B24405" t="str">
            <v>PREMISCELATI PER SOTTOFONDI E MASSETTI</v>
          </cell>
          <cell r="C24405"/>
          <cell r="D24405"/>
        </row>
        <row r="24406">
          <cell r="A24406" t="str">
            <v>MC.01.300.0010</v>
          </cell>
          <cell r="B24406" t="str">
            <v>Premiscelati in sacchi per malta pronta ad asciugamento rapido antiritiro a base di leganti idraulici speciali, per massetti atti a ricevere qualsiasi tipo di pavimento. Nei tipi:</v>
          </cell>
          <cell r="C24406"/>
          <cell r="D24406"/>
        </row>
        <row r="24407">
          <cell r="A24407" t="str">
            <v>MC.01.300.0010.a</v>
          </cell>
          <cell r="B24407" t="str">
            <v>- rapido (48 ore) - 1.600 kg/m³</v>
          </cell>
          <cell r="C24407" t="str">
            <v>m³</v>
          </cell>
          <cell r="D24407" t="str">
            <v>487,08</v>
          </cell>
        </row>
        <row r="24408">
          <cell r="A24408" t="str">
            <v>MC.01.300.0010.b</v>
          </cell>
          <cell r="B24408" t="str">
            <v>- veloce (5 giorni) - 1.800 kg/m³</v>
          </cell>
          <cell r="C24408" t="str">
            <v>m³</v>
          </cell>
          <cell r="D24408" t="str">
            <v>307,12</v>
          </cell>
        </row>
        <row r="24409">
          <cell r="A24409" t="str">
            <v>MC.01.300.0010.c</v>
          </cell>
          <cell r="B24409" t="str">
            <v>- veloce (15 giorni) - 1.600 kg/m³</v>
          </cell>
          <cell r="C24409" t="str">
            <v>m³</v>
          </cell>
          <cell r="D24409" t="str">
            <v>216,48</v>
          </cell>
        </row>
        <row r="24410">
          <cell r="A24410" t="str">
            <v>MC.01.300.0020</v>
          </cell>
          <cell r="B24410" t="str">
            <v>Premiscelato in sacchi per massetto termico, fonoassorbente e deumidificante premiscelato, bio composito di calce idraulica naturale NHL 5 esente da cemento, fibrato con legno di canapa macinato con l’aggiunta di additivi naturali al 100%. Conducibilità termica λ = 0,0784 W/mK, densità = 424 Kg/m³, resistenza a compressione 1,0 N/mm², granulometria 0-6 mm, resistente al fuoco, al gelo, ad insetti e roditori, assenza di fumi tossici in caso di incendio, riciclabile biodegradabile a fine ciclo di vita, resistenza alla diffusione del vapore acqueo (μ) ≤ 15, adesione ≥ 0,52 N/mm². Risponde ai Criteri Ambientali Minimi di cui al Decreto 23 giugno 2022 del Ministero della Transizione Ecologica.</v>
          </cell>
          <cell r="C24410" t="str">
            <v>m³</v>
          </cell>
          <cell r="D24410" t="str">
            <v>528,91</v>
          </cell>
        </row>
        <row r="24411">
          <cell r="A24411" t="str">
            <v>MC.01.310</v>
          </cell>
          <cell r="B24411" t="str">
            <v>PREMISCELATI PER STUCCATURA PAVIMENTAZIONI</v>
          </cell>
          <cell r="C24411"/>
          <cell r="D24411"/>
        </row>
        <row r="24412">
          <cell r="A24412" t="str">
            <v>MC.01.310.0010</v>
          </cell>
          <cell r="B24412" t="str">
            <v>Malta premiscelata per stuccature di pavimentazioni, con resistenza meccanica C 45/55 e resistenza alla flessione pari a 8 Mpa, realizzata con leganti e aggregati di prima qualità, in curva granulometrica diam. mx 2 mm, classe esposizione ambientale XF4, resistente ai cicli di gelo e disgelo ed ai sali disgelanti.</v>
          </cell>
          <cell r="C24412" t="str">
            <v>kg</v>
          </cell>
          <cell r="D24412" t="str">
            <v>0,61</v>
          </cell>
        </row>
        <row r="24413">
          <cell r="A24413" t="str">
            <v>MC.01.320</v>
          </cell>
          <cell r="B24413" t="str">
            <v>PREMISCELATI PER RASATURE AUTOLIVELLANTI DI MASSETTI</v>
          </cell>
          <cell r="C24413"/>
          <cell r="D24413"/>
        </row>
        <row r="24414">
          <cell r="A24414" t="str">
            <v>MC.01.320.0020</v>
          </cell>
          <cell r="B24414" t="str">
            <v>Premiscelato in sacchi per rasatura autolivellante di massetti, a rapido indurimento, con leganti speciali, spessori da 1 a 10 mm per mano - resa 1,6 kg al m² x mm (densità 1.600 kg/m³)</v>
          </cell>
          <cell r="C24414" t="str">
            <v>m³</v>
          </cell>
          <cell r="D24414" t="str">
            <v>116,90</v>
          </cell>
        </row>
        <row r="24415">
          <cell r="A24415" t="str">
            <v>MC.01.320.0030</v>
          </cell>
          <cell r="B24415" t="str">
            <v>Premiscelato in sacchi per rasatura autolivellante di massetti, a indurimento ultrarapido e ad alta resistenza, con leganti speciali, spessori da 1 a 10 mm per mano - resa 1,6 kg al m² x mm (densità 1.600 kg/m³)</v>
          </cell>
          <cell r="C24415" t="str">
            <v>m³</v>
          </cell>
          <cell r="D24415" t="str">
            <v>158,29</v>
          </cell>
        </row>
        <row r="24416">
          <cell r="A24416" t="str">
            <v>MC.01.320.0040</v>
          </cell>
          <cell r="B24416" t="str">
            <v>Premiscelato in sacchi per malta pronta autolivellante a ritiro compensato a base di anidrite, per sottofondi adatti a tutti i tipi di pavimento. Densità 1.700 kg/m³</v>
          </cell>
          <cell r="C24416" t="str">
            <v>m³</v>
          </cell>
          <cell r="D24416" t="str">
            <v>322,00</v>
          </cell>
        </row>
        <row r="24417">
          <cell r="A24417" t="str">
            <v>MC.01.350</v>
          </cell>
          <cell r="B24417" t="str">
            <v>PREMISCELATI PER MALTE PER MURATURE</v>
          </cell>
          <cell r="C24417"/>
          <cell r="D24417"/>
        </row>
        <row r="24418">
          <cell r="A24418" t="str">
            <v>MC.01.350.0010</v>
          </cell>
          <cell r="B24418" t="str">
            <v>Premiscelato in sacchi per malta pronta isolante a base di leganti idraulici ed inerti leggeri, per murature in laterizio termoisolante. Peso specifico circa 1.100 kg/m³ e classe di resistenza:</v>
          </cell>
          <cell r="C24418"/>
          <cell r="D24418"/>
        </row>
        <row r="24419">
          <cell r="A24419" t="str">
            <v>MC.01.350.0010.a</v>
          </cell>
          <cell r="B24419" t="str">
            <v>- classe M2 - (8,0 N/mm²)</v>
          </cell>
          <cell r="C24419" t="str">
            <v>m³</v>
          </cell>
          <cell r="D24419" t="str">
            <v>317,94</v>
          </cell>
        </row>
        <row r="24420">
          <cell r="A24420" t="str">
            <v>MC.01.350.0010.b</v>
          </cell>
          <cell r="B24420" t="str">
            <v>- classe M3 - (5,0 N/mm²)</v>
          </cell>
          <cell r="C24420" t="str">
            <v>m³</v>
          </cell>
          <cell r="D24420" t="str">
            <v>179,95</v>
          </cell>
        </row>
        <row r="24421">
          <cell r="A24421" t="str">
            <v>MC.01.400</v>
          </cell>
          <cell r="B24421" t="str">
            <v>PREMISCELATI PER MALTE PER SOTTOFONDO INTONACI</v>
          </cell>
          <cell r="C24421"/>
          <cell r="D24421"/>
        </row>
        <row r="24422">
          <cell r="A24422" t="str">
            <v>MC.01.400.0010</v>
          </cell>
          <cell r="B24422" t="str">
            <v>Premiscelato per malta ad applicazione manuale o meccanica, per rinzaffo su supporti ammalorati, a base di cemento, inerti selezionati e additivi, da applicare sul 70% circa della superficie. Densità 1.800 kg/m³.</v>
          </cell>
          <cell r="C24422" t="str">
            <v>m³</v>
          </cell>
          <cell r="D24422" t="str">
            <v>516,82</v>
          </cell>
        </row>
        <row r="24423">
          <cell r="A24423" t="str">
            <v>MC.01.400.0020</v>
          </cell>
          <cell r="B24423" t="str">
            <v>Premiscelato per malta ad applicazione meccanica, per intonaci di sottofondo interni, su murature nuove ed esistenti. A base di leganti aerei (calce ed anidrite). Densità 1.100 kg/m³.</v>
          </cell>
          <cell r="C24423" t="str">
            <v>m³</v>
          </cell>
          <cell r="D24423" t="str">
            <v>194,82</v>
          </cell>
        </row>
        <row r="24424">
          <cell r="A24424" t="str">
            <v>MC.01.400.0030</v>
          </cell>
          <cell r="B24424" t="str">
            <v>Premiscelato per malta ad applicazione meccanica, per intonaci di sottofondo esterni ed interni, su tutti i supporti tradizionali, a base di leganti aerei ed idraulici, inerti selezionati ed additivi specifici. Densità 1.400 kg/m³.</v>
          </cell>
          <cell r="C24424" t="str">
            <v>m³</v>
          </cell>
          <cell r="D24424" t="str">
            <v>193,48</v>
          </cell>
        </row>
        <row r="24425">
          <cell r="A24425" t="str">
            <v>MC.01.400.0040</v>
          </cell>
          <cell r="B24425" t="str">
            <v>Premiscelato per malta ad applicazione manuale, per intonaci fibrorinforzati di sottofondo esterni ed interni, su murature vecchie e nuove di tutti i tipi, blocchi di cemento, pietra naturale tenera e calcestruzzo. A base di calce e leganti idraulici, inerti selezionati ed additivi specifici. Densità 1.700 kg/m³.</v>
          </cell>
          <cell r="C24425" t="str">
            <v>m³</v>
          </cell>
          <cell r="D24425" t="str">
            <v>267,91</v>
          </cell>
        </row>
        <row r="24426">
          <cell r="A24426" t="str">
            <v>MC.01.400.0050</v>
          </cell>
          <cell r="B24426" t="str">
            <v>Premiscelato per malta ad alta resistenza ad applicazione meccanica, per intonaci di sottofondo esterni ed interni, su murature nuove ed esistenti, adatti a ricevere rivestimenti pesanti incollati. A base di leganti aerei ed idraulici, inerti selezionati ed additivi specifici. Densità 1.400 kg/m³.</v>
          </cell>
          <cell r="C24426" t="str">
            <v>m³</v>
          </cell>
          <cell r="D24426" t="str">
            <v>267,91</v>
          </cell>
        </row>
        <row r="24427">
          <cell r="A24427" t="str">
            <v>MC.01.410</v>
          </cell>
          <cell r="B24427" t="str">
            <v>PREMISCELATI PER MALTE PER FINITURA NEUTRA INTONACI</v>
          </cell>
          <cell r="C24427"/>
          <cell r="D24427"/>
        </row>
        <row r="24428">
          <cell r="A24428" t="str">
            <v>MC.01.410.0010</v>
          </cell>
          <cell r="B24428" t="str">
            <v>Premiscelato per malta ad applicazione manuale, per finitura liscia di intonaci interni. A base di leganti aerei (calce e gesso), inerti selezionati e additivi. Densità 1.000 kg/m³.</v>
          </cell>
          <cell r="C24428" t="str">
            <v>m³</v>
          </cell>
          <cell r="D24428" t="str">
            <v>234,08</v>
          </cell>
        </row>
        <row r="24429">
          <cell r="A24429" t="str">
            <v>MC.01.410.0020</v>
          </cell>
          <cell r="B24429" t="str">
            <v>Premiscelato per malta ad applicazione manuale, per finitura liscia di intonaci interni. A base di leganti aerei (calce e gesso), inerti selezionati e additivi. Densità 1.000 kg/m³.</v>
          </cell>
          <cell r="C24429" t="str">
            <v>m³</v>
          </cell>
          <cell r="D24429" t="str">
            <v>319,30</v>
          </cell>
        </row>
        <row r="24430">
          <cell r="A24430" t="str">
            <v>MC.01.410.0030</v>
          </cell>
          <cell r="B24430" t="str">
            <v>Premiscelato per malta ad applicazione manuale o meccanica, per finitura a civile di intonaci interni ed esterni. A base di leganti aerei ed idraulici, inerti selezionati e additivi. Densità 1.500 kg/m³.</v>
          </cell>
          <cell r="C24430" t="str">
            <v>m³</v>
          </cell>
          <cell r="D24430" t="str">
            <v>324,71</v>
          </cell>
        </row>
        <row r="24431">
          <cell r="A24431" t="str">
            <v>MC.01.410.0040</v>
          </cell>
          <cell r="B24431" t="str">
            <v>Premiscelato per malta ad applicazione manuale o meccanica, per finitura liscia di intonaci interni ed esterni. A base di leganti aerei ed idraulici, inerti selezionati e additivi. Densità 1.500 kg/m³.</v>
          </cell>
          <cell r="C24431" t="str">
            <v>m³</v>
          </cell>
          <cell r="D24431" t="str">
            <v>886,19</v>
          </cell>
        </row>
        <row r="24432">
          <cell r="A24432" t="str">
            <v>MC.01.410.0050</v>
          </cell>
          <cell r="B24432" t="str">
            <v>Premiscelato per malta ad applicazione manuale o meccanica, per finitura liscia di intonaci interni ed esterni. A base di leganti aerei ed idraulici, inerti selezionati e additivi. Densità 1.500 kg/m³.</v>
          </cell>
          <cell r="C24432" t="str">
            <v>m³</v>
          </cell>
          <cell r="D24432" t="str">
            <v>932,20</v>
          </cell>
        </row>
        <row r="24433">
          <cell r="A24433" t="str">
            <v>MC.01.420</v>
          </cell>
          <cell r="B24433" t="str">
            <v>PREMISCELATI PER MALTE PER FINITURA COLORATA INTONACI</v>
          </cell>
          <cell r="C24433"/>
          <cell r="D24433"/>
        </row>
        <row r="24434">
          <cell r="A24434" t="str">
            <v>MC.01.420.0010</v>
          </cell>
          <cell r="B24434" t="str">
            <v>Premiscelato in polvere per malta ad applicazione manuale o meccanica, per formazione di intonaci colorati monostrato interni ed esterni direttamente su laterizio, blocchi cemento e calcestruzzo. A base di calce, leganti idraulici, pigmenti inorganici, inerti selezionati e additivi. Densità 1.300 kg/m³.</v>
          </cell>
          <cell r="C24434" t="str">
            <v>m³</v>
          </cell>
          <cell r="D24434" t="str">
            <v>687,07</v>
          </cell>
        </row>
        <row r="24435">
          <cell r="A24435" t="str">
            <v>MC.01.420.0020</v>
          </cell>
          <cell r="B24435" t="str">
            <v>Premiscelati in polvere per malta ad applicazione manuale, per finitura in intonaco colorato su supporti minerali rustici, per esterni ed interni. A base di calce, leganti idraulici, pigmenti inorganici, sabbie silicee e additivi. Densità 1.300 kg/m³. Previsto nelle finiture:</v>
          </cell>
          <cell r="C24435"/>
          <cell r="D24435"/>
        </row>
        <row r="24436">
          <cell r="A24436" t="str">
            <v>MC.01.420.0020.a</v>
          </cell>
          <cell r="B24436" t="str">
            <v>- frattazzato fine</v>
          </cell>
          <cell r="C24436" t="str">
            <v>m³</v>
          </cell>
          <cell r="D24436" t="str">
            <v>1.037,73</v>
          </cell>
        </row>
        <row r="24437">
          <cell r="A24437" t="str">
            <v>MC.01.420.0020.b</v>
          </cell>
          <cell r="B24437" t="str">
            <v>- frattazzato medio e grosso</v>
          </cell>
          <cell r="C24437" t="str">
            <v>m³</v>
          </cell>
          <cell r="D24437" t="str">
            <v>844,25</v>
          </cell>
        </row>
        <row r="24438">
          <cell r="A24438" t="str">
            <v>MC.01.420.0020.c</v>
          </cell>
          <cell r="B24438" t="str">
            <v>- lamato fine e medio - spruzzato</v>
          </cell>
          <cell r="C24438" t="str">
            <v>m³</v>
          </cell>
          <cell r="D24438" t="str">
            <v>668,37</v>
          </cell>
        </row>
        <row r="24439">
          <cell r="A24439" t="str">
            <v>MC.01.440</v>
          </cell>
          <cell r="B24439" t="str">
            <v>PREMISCELATI PER RIPRISTINO INTONACI</v>
          </cell>
          <cell r="C24439"/>
          <cell r="D24439"/>
        </row>
        <row r="24440">
          <cell r="A24440" t="str">
            <v>MC.01.440.0030</v>
          </cell>
          <cell r="B24440" t="str">
            <v>Premiscelato per malta tixotropica, antiritiro a presa rapida e finitura civile, per la ricostruzione rapida di parti mancanti di strutture cementizie e murature esistenti di buona consistenza, con successiva immediata finitura. Costituita da leganti idraulici, inerti selezionati ed additivi, utilizzabile in esterno ed interno. Densità = 1.800 kg/m³.</v>
          </cell>
          <cell r="C24440" t="str">
            <v>m³</v>
          </cell>
          <cell r="D24440" t="str">
            <v>953,84</v>
          </cell>
        </row>
        <row r="24441">
          <cell r="A24441" t="str">
            <v>MC.01.460</v>
          </cell>
          <cell r="B24441" t="str">
            <v>PREMISCELATI PER MALTE INTONACI ISOLANTI</v>
          </cell>
          <cell r="C24441"/>
          <cell r="D24441"/>
        </row>
        <row r="24442">
          <cell r="A24442" t="str">
            <v>MC.01.460.0010</v>
          </cell>
          <cell r="B24442" t="str">
            <v>Premiscelato per malta per intonaco termoisolante, a base di leganti aerei, idraulici, inerti minerali leggeri e additivi, da applicare manualmente su murature già preparate con rinzaffo. Densità = 500 kg/m³</v>
          </cell>
          <cell r="C24442" t="str">
            <v>m³</v>
          </cell>
          <cell r="D24442" t="str">
            <v>441,07</v>
          </cell>
        </row>
        <row r="24443">
          <cell r="A24443" t="str">
            <v>MC.01.460.0020</v>
          </cell>
          <cell r="B24443" t="str">
            <v>Premiscelato per malta per intonaco termoisolante, a base di leganti aerei, idraulici, microsfere di polistirene e additivi, da applicare meccanicamente su murature già preparate con rinzaffo. Densità = 300 kg/m³</v>
          </cell>
          <cell r="C24443" t="str">
            <v>m³</v>
          </cell>
          <cell r="D24443" t="str">
            <v>581,78</v>
          </cell>
        </row>
        <row r="24444">
          <cell r="A24444" t="str">
            <v>MC.01.460.0030</v>
          </cell>
          <cell r="B24444" t="str">
            <v>Premiscelato per malta per intonaco termoisolante fibrorinforzato e idrorepellente, a base di leganti idraulici, inerti leggeri e additivi, da applicare manualmente o meccanicamente su qualsiasi tipo di muratura; specifico per murature in blocchi di calcestruzzo cellulare e laterizio poroso. Densità = 900 kg/m³</v>
          </cell>
          <cell r="C24444" t="str">
            <v>m³</v>
          </cell>
          <cell r="D24444" t="str">
            <v>773,89</v>
          </cell>
        </row>
        <row r="24445">
          <cell r="A24445" t="str">
            <v>MC.01.460.0040</v>
          </cell>
          <cell r="B24445" t="str">
            <v>Premiscelato per malta per intonaco ignifugo, con leganti base gesso, silici amorfe espanse e additivi, da applicare manualmente o meccanicamente su qualsiasi tipo di muratura. Densità = 1.200 kg/m³</v>
          </cell>
          <cell r="C24445" t="str">
            <v>m³</v>
          </cell>
          <cell r="D24445" t="str">
            <v>236,78</v>
          </cell>
        </row>
        <row r="24446">
          <cell r="A24446" t="str">
            <v>MC.01.460.0050</v>
          </cell>
          <cell r="B24446" t="str">
            <v>Premiscelato per malta per intonaco impermeabilizzante, a base di leganti idraulici, da applicare manualmente o meccanicamente su murature in calcestruzzo o mattoni pieni. Spessore medio 1,5 cm. Densità = 1.900 kg/m³</v>
          </cell>
          <cell r="C24446" t="str">
            <v>m³</v>
          </cell>
          <cell r="D24446" t="str">
            <v>936,25</v>
          </cell>
        </row>
        <row r="24447">
          <cell r="A24447" t="str">
            <v>MC.01.460.0060</v>
          </cell>
          <cell r="B24447" t="str">
            <v>Premiscelato per intonaco altamente traspirante, termo-isolante, ad elevato isolamento acustico e deumidificante, a base canapa e calce idraulica naturale NHL 5 e additivi naturali, esente da cemento e derivati petrolchimici. Da applicare manualmente o meccanicamente su murature esterne e interne. Conducibilità termica 0,088 W/mK, resistenza a compressione a 28 gg Categoria CS I (UNI EN 1015-11), adesione ≥ 0,52 N/mm² (UNI EN 1015-12), resistenza alla diffusione del vapore acqueo (μ) ≤ 15, densità 497 kg/m³, resa di 4/4,5 kg/m² per cm di spessore, granulometria 0-6 mm. Risponde ai Criteri Ambientali Minimi di cui al Decreto 11 ottobre 2017 del Ministero dell'Ambiente e della tutela del Territorio e del Mare.</v>
          </cell>
          <cell r="C24447" t="str">
            <v>kg</v>
          </cell>
          <cell r="D24447" t="str">
            <v>1,41</v>
          </cell>
        </row>
        <row r="24448">
          <cell r="A24448" t="str">
            <v>MC.01.460.0070</v>
          </cell>
          <cell r="B24448" t="str">
            <v>Premiscelato per malta termica a base di legno di canapa e calce idraulica naturale NHL 5 (UNI EN 459), esente da cementi e derivati petrolchimici. Conducibilità termica λ = 0,5 W/mK, densità 700 Kg/m³, resistenza a compressione 2,16 N/mm², resistenza alla diffusione del vapore acqueo (μ) ≤ 15, adesione ≥0,62 N/mm², granulometria 0-1 mm, resa 7 kg/m² per cm di spessore. Risponde ai Criteri Ambientali Minimi di cui al Decreto 23 giugno 2022 del Ministero della Transizione Ecologica.</v>
          </cell>
          <cell r="C24448" t="str">
            <v>kg</v>
          </cell>
          <cell r="D24448" t="str">
            <v>1,35</v>
          </cell>
        </row>
        <row r="24449">
          <cell r="A24449" t="str">
            <v>MC.01.460.0080</v>
          </cell>
          <cell r="B24449" t="str">
            <v>Premiscelato per malta di finitura per pareti o sistemi di isolamento a cappotto, deumidificante a base di calce idraulica naturale NHL 5 esente da cemento, fibrata con legno di canapa macinato con l'aggiunta di additivi naturali. Da applicare manualmente o meccanicamente, conducibilità termica 0,20 W/mK, resistenza a compressione a 28 gg Categoria CS I (UNI EN 1015-11), densità 1125 kg/m³, adesione ≥ 1,50 N/mm², resistenza alla diffusione del vapore acqueo (μ) ≤ 15, resa di 10,20-10,70 kg/m² per cm di spessore, granulometria 0-6 mm. Risponde ai Criteri Ambientali Minimi di cui al Decreto 11 ottobre 2017 del Ministero dell'Ambiente e della tutela del Territorio e del Mare.</v>
          </cell>
          <cell r="C24449" t="str">
            <v>kg</v>
          </cell>
          <cell r="D24449" t="str">
            <v>1,12</v>
          </cell>
        </row>
        <row r="24450">
          <cell r="A24450" t="str">
            <v>MC.01.460.0090</v>
          </cell>
          <cell r="B24450" t="str">
            <v>Premiscelato per malta termica composta da legno di canapa, calce idraulica naturale NHL 5 (UNI EN 459) e additivi specifici, per l'incollaggio di pannelli in fibra (sistemi a cappotto), pavimenti e rivestimenti in piastrelle. Conducibilità termica λ = 0,5 W/mK, densità 1160Kg/m³, resistenza a compressione 2,16 N/mm², resistenza alla diffusione del vapore acqueo (μ) ≤ 15, adesione ≥0,62 N/mm², granulometria 0-1 mm, resa 11,6 kg/m² per cm di spessore. Risponde ai Criteri Ambientali Minimi di cui al Decreto 11 ottobre 2017 del Ministero dell'Ambiente e della tutela del Territorio e del Mare.</v>
          </cell>
          <cell r="C24450" t="str">
            <v>kg</v>
          </cell>
          <cell r="D24450" t="str">
            <v>1,17</v>
          </cell>
        </row>
        <row r="24451">
          <cell r="A24451" t="str">
            <v>MC.01.480</v>
          </cell>
          <cell r="B24451" t="str">
            <v>PREMISCELATI PER MALTE PER INTONACI DEUMIDIFICANTI</v>
          </cell>
          <cell r="C24451"/>
          <cell r="D24451"/>
        </row>
        <row r="24452">
          <cell r="A24452" t="str">
            <v>MC.01.480.0010</v>
          </cell>
          <cell r="B24452" t="str">
            <v>Premiscelato per malta per intonaco da rinzaffo desalinizzante, per intonaci interni ed esterni, a base di leganti idraulici, inerti minerali leggeri e additivi a bassissima emissione di sostanza organiche volatili, rispondente ai Criteri Ambientali Minimi di cui al Decreto 23 giugno 2022 del Ministero della Transizione Ecologica, colore chiaro, da applicare su murature soggette a risalita capillare, adeguatamente preparate. Il prodotto deve rispondere ai requisiti minimi richiesti dalla EN 998-1 malte per risanamento di tipo R-CSII. Densità = 1.700 kg/m³</v>
          </cell>
          <cell r="C24452" t="str">
            <v>m³</v>
          </cell>
          <cell r="D24452" t="str">
            <v>1.548,36</v>
          </cell>
        </row>
        <row r="24453">
          <cell r="A24453" t="str">
            <v>MC.01.480.0020</v>
          </cell>
          <cell r="B24453" t="str">
            <v>Premiscelato per malta per intonaco da rinzaffo desalinizzante, per intonaci interni ed esterni, a base di leganti idraulici, inerti minerali leggeri e additivi a bassissima emissione di sostanza organiche volatili, colore cocciopesto, da applicare su murature soggette a risalita capillare, adeguatamente preparate. Il prodotto deve rispondere ai requisiti minimi richiesti dalla EN 998-1 malte per risanamento di tipo R-CSII. Densità = 1.700 kg/m³</v>
          </cell>
          <cell r="C24453" t="str">
            <v>m³</v>
          </cell>
          <cell r="D24453" t="str">
            <v>2.034,12</v>
          </cell>
        </row>
        <row r="24454">
          <cell r="A24454" t="str">
            <v>MC.01.480.0030</v>
          </cell>
          <cell r="B24454" t="str">
            <v>Premiscelato per malta per intonaco deumidificante e calcificatore, a base di leganti idraulici, inerti selezionati e additivi, da applicare manualmente su murature soggette a risalita capillare, già trattate con impregnante antisale. Densità = 1.400 kg/m³</v>
          </cell>
          <cell r="C24454" t="str">
            <v>m³</v>
          </cell>
          <cell r="D24454" t="str">
            <v>1.014,73</v>
          </cell>
        </row>
        <row r="24455">
          <cell r="A24455" t="str">
            <v>MC.01.480.0040</v>
          </cell>
          <cell r="B24455" t="str">
            <v>Premiscelato per malta per intonaco deumidificante , a base di leganti idraulici, inerti selezionati e additivi, per applicazione meccanica su murature soggette a risalita capillare, già trattate con impregnante antisale. Densità = 1.300 kg/m³</v>
          </cell>
          <cell r="C24455" t="str">
            <v>m³</v>
          </cell>
          <cell r="D24455" t="str">
            <v>818,55</v>
          </cell>
        </row>
        <row r="24456">
          <cell r="A24456" t="str">
            <v>MC.01.510</v>
          </cell>
          <cell r="B24456" t="str">
            <v>MATERIALI PER BOIACCHE PROTETTIVE PER FERRI ARMATURE</v>
          </cell>
          <cell r="C24456"/>
          <cell r="D24456"/>
        </row>
        <row r="24457">
          <cell r="A24457" t="str">
            <v>MC.01.510.0020</v>
          </cell>
          <cell r="B24457" t="str">
            <v>Preconfezionato bicomponente per boiacca anticorrosiva per ferri armatura e per ripresa del getto del calcestruzzo, a base di leganti cementizi, polimeri in dispersione acquosa e additivi. Peso 2,15 kg/litro, resa 2,8 kg/m²/mm</v>
          </cell>
          <cell r="C24457" t="str">
            <v>kg</v>
          </cell>
          <cell r="D24457" t="str">
            <v>4,06</v>
          </cell>
        </row>
        <row r="24458">
          <cell r="A24458" t="str">
            <v>MC.01.520</v>
          </cell>
          <cell r="B24458" t="str">
            <v>PREMISCELATI PER MALTE PER REINTEGRO VOLUMETRICO NON STRUTTURALE</v>
          </cell>
          <cell r="C24458"/>
          <cell r="D24458"/>
        </row>
        <row r="24459">
          <cell r="A24459" t="str">
            <v>MC.01.520.0010</v>
          </cell>
          <cell r="B24459" t="str">
            <v>Premiscelato per malta fibrorinforzata antiritiro e tixotropica, rispondente ai Criteri Ambientali Minimi di cui al Decreto 23 giugno 2022 del Ministero della Transizione Ecologica, per ripristino parti mancanti di calcestruzzo, per esterno ed interno. A base di cementi ad alta resistenza, inerti selezionati e additivi. Il prodotto deve rispondere ai requisiti minimi richiesti dalla EN 1504-3 per le malte strutturali di classe R4. Peso 1.900 kg/mc.</v>
          </cell>
          <cell r="C24459" t="str">
            <v>m³</v>
          </cell>
          <cell r="D24459" t="str">
            <v>2.338,61</v>
          </cell>
        </row>
        <row r="24460">
          <cell r="A24460" t="str">
            <v>MC.01.520.0020</v>
          </cell>
          <cell r="B24460" t="str">
            <v>Premiscelato per malta fibrorinforzata antiritiro e tixotropica a presa rapida, rispondente ai Criteri Ambientali Minimi di cui al Decreto 23 giugno 2022 del Ministero della Transizione Ecologica, per ripristino parti mancanti di calcestruzzo, per esterno ed interno. A base di leganti idraulici speciali, inerti selezionati e additivi. Il prodotto deve rispondere ai requisiti minimi richiesti dalla EN 1504-3 per le malte strutturali di classe R3. Peso 1.800 kg/mc.</v>
          </cell>
          <cell r="C24460" t="str">
            <v>m³</v>
          </cell>
          <cell r="D24460" t="str">
            <v>2.757,45</v>
          </cell>
        </row>
        <row r="24461">
          <cell r="A24461" t="str">
            <v>MC.01.530</v>
          </cell>
          <cell r="B24461" t="str">
            <v>PREMISCELATI PER MALTE PER REINTEGRO VOLUMETRICO STRUTTURALE</v>
          </cell>
          <cell r="C24461"/>
          <cell r="D24461"/>
        </row>
        <row r="24462">
          <cell r="A24462" t="str">
            <v>MC.01.530.0010</v>
          </cell>
          <cell r="B24462" t="str">
            <v>Premiscelato per betoncino cementizio da applicare a spruzzo, per ripristino di strutture in calcestruzzo o rinforzo murature, per esterno ed interno. A base di cementi ad alta resistenza, inerti selezionati e additivi. Peso 1.900 kg/mc.</v>
          </cell>
          <cell r="C24462" t="str">
            <v>m³</v>
          </cell>
          <cell r="D24462" t="str">
            <v>365,31</v>
          </cell>
        </row>
        <row r="24463">
          <cell r="A24463" t="str">
            <v>MC.01.530.0020</v>
          </cell>
          <cell r="B24463" t="str">
            <v>Premiscelato per malta fibrorinforzata antiritiro e tixotropica, per ripristino strutturale parti mancanti di calcestruzzo, per esterno ed interno. A base di cementi ad alta resistenza, inerti selezionati, fibre sintetiche e additivi. Peso 2.200 kg/mc.</v>
          </cell>
          <cell r="C24463" t="str">
            <v>m³</v>
          </cell>
          <cell r="D24463" t="str">
            <v>1.183,86</v>
          </cell>
        </row>
        <row r="24464">
          <cell r="A24464" t="str">
            <v>MC.01.530.0030</v>
          </cell>
          <cell r="B24464" t="str">
            <v>Premiscelato per malta fibrorinforzata antiritiro e tixotropica, per ripristino strutturale parti mancanti di calcestruzzo, per esterno ed interno. A base di cementi ad alta resistenza, inerti selezionati, fibre sintetiche e additivi. Con inserimento di fibre metalliche pari a 15 kg/m³. Peso 2.200 kg/m³.</v>
          </cell>
          <cell r="C24464" t="str">
            <v>m³</v>
          </cell>
          <cell r="D24464" t="str">
            <v>2.276,90</v>
          </cell>
        </row>
        <row r="24465">
          <cell r="A24465" t="str">
            <v>MC.01.530.0040</v>
          </cell>
          <cell r="B24465" t="str">
            <v>Premiscelato per calcestruzzo fluido colabile antiritiro ad alta resistenza, rispondente ai Criteri Ambientali Minimi di cui al Decreto 23 giugno 2022 del Ministero della Transizione Ecologica, per ripristino strutturale parti mancanti di calcestruzzo, per esterno ed interno. A base di cementi ad alta resistenza, inerti selezionati, microsilice e additivi. Da versare o pompare in casseri a tenuta di fluidi. Il prodotto deve rispondere ai requisiti minimi richiesti dalla EN 1504-3 per le malte strutturali di classe R4. Peso 2.100 kg/mc.</v>
          </cell>
          <cell r="C24465" t="str">
            <v>m³</v>
          </cell>
          <cell r="D24465" t="str">
            <v>2.954,03</v>
          </cell>
        </row>
        <row r="24466">
          <cell r="A24466" t="str">
            <v>MC.01.530.0050</v>
          </cell>
          <cell r="B24466" t="str">
            <v>Malta cementizia colabile ad elevatissime prestazioni meccaniche a ritiro compensato, fibrorinforzata e ad elevata duttilità, da impiegarsi in abbinamento con fibre rigide in acciaio (0,065 kg/1 kg), per il risanamento ed il rinforzo del calcestruzzo. Caratteristiche:</v>
          </cell>
          <cell r="C24466"/>
          <cell r="D24466"/>
        </row>
        <row r="24467">
          <cell r="A24467" t="str">
            <v>MC.01.530.0050.a</v>
          </cell>
          <cell r="B24467" t="str">
            <v>- malta</v>
          </cell>
          <cell r="C24467" t="str">
            <v>kg</v>
          </cell>
          <cell r="D24467" t="str">
            <v>1,21</v>
          </cell>
        </row>
        <row r="24468">
          <cell r="A24468" t="str">
            <v>MC.01.530.0050.b</v>
          </cell>
          <cell r="B24468" t="str">
            <v>- fibre rigide di acciaio</v>
          </cell>
          <cell r="C24468" t="str">
            <v>kg</v>
          </cell>
          <cell r="D24468" t="str">
            <v>23,39</v>
          </cell>
        </row>
        <row r="24469">
          <cell r="A24469" t="str">
            <v>MC.01.540</v>
          </cell>
          <cell r="B24469" t="str">
            <v>PREMISCELATI PER MALTE PER INIEZIONI E INGHISAGGI</v>
          </cell>
          <cell r="C24469"/>
          <cell r="D24469"/>
        </row>
        <row r="24470">
          <cell r="A24470" t="str">
            <v>MC.01.540.0010</v>
          </cell>
          <cell r="B24470" t="str">
            <v>Premiscelato per malta antiritiro a presa rapida, a base di cementi, inerti selezionati e additivi, per fissaggio di zanche, chiusini, infissi, inferriate ecc su tutti i supporti resistenti. Densità = 2.000 kg/m³</v>
          </cell>
          <cell r="C24470" t="str">
            <v>dm³</v>
          </cell>
          <cell r="D24470" t="str">
            <v>0,64</v>
          </cell>
        </row>
        <row r="24471">
          <cell r="A24471" t="str">
            <v>MC.01.540.0020</v>
          </cell>
          <cell r="B24471" t="str">
            <v>Premiscelato per malta fluida antiritiro ad alta rersistenza, a base di cementi, inerti selezionati e additivi, per ancoraggio di precisione di macchinari pesanti su strutture in calcestruzzo. Densità = 2.000 kg/m³</v>
          </cell>
          <cell r="C24471" t="str">
            <v>dm³</v>
          </cell>
          <cell r="D24471" t="str">
            <v>1,44</v>
          </cell>
        </row>
        <row r="24472">
          <cell r="A24472" t="str">
            <v>MC.01.540.0040</v>
          </cell>
          <cell r="B24472" t="str">
            <v>Resina epossidica bicomponente, per il rinforzo statico di strutture in calcestruzzo e murarie lesionate, mediante iniezione con pompe. Densità = 1.100 kg/m³</v>
          </cell>
          <cell r="C24472" t="str">
            <v>dm³</v>
          </cell>
          <cell r="D24472" t="str">
            <v>18,46</v>
          </cell>
        </row>
        <row r="24473">
          <cell r="A24473" t="str">
            <v>MC.01.540.0042</v>
          </cell>
          <cell r="B24473" t="str">
            <v>Resina epossidica bicomponente, da impregnazione per i tessuti per il rinforzo strutturale da applicare a secco</v>
          </cell>
          <cell r="C24473" t="str">
            <v>kg</v>
          </cell>
          <cell r="D24473" t="str">
            <v>27,90</v>
          </cell>
        </row>
        <row r="24474">
          <cell r="A24474" t="str">
            <v>MC.01.540.0045</v>
          </cell>
          <cell r="B24474" t="str">
            <v>Stucco epossidico bicomponente con normali tempi di presa, rispondente ai Criteri Ambientali Minimi di cui al Decreto 23 giugno 2022 del Ministero della Transizione Ecologica, a consistenza tissotropica per la regolarizzazione delle superfici in calcestruzzo e per l'incollaggio strutturale. Adatto per consolidamento e rinforzo con materiali compositi. Resa 1,55 kg/m² per mm di spessore.</v>
          </cell>
          <cell r="C24474" t="str">
            <v>kg</v>
          </cell>
          <cell r="D24474" t="str">
            <v>21,27</v>
          </cell>
        </row>
        <row r="24475">
          <cell r="A24475" t="str">
            <v>MC.01.540.0050</v>
          </cell>
          <cell r="B24475" t="str">
            <v>Adesivo epossidico bicomponente tissotropico, rispondente ai Criteri Ambientali Minimi di cui al Decreto 23 giugno 2022 del Ministero della Transizione Ecologica, per l'impregnazione in opera con sistema a secco dei tessuti in materiale composito. Massa volumica dell'impasto 1060 kg/m³. Resa 1,00/1,55 kg/m² in funzione del tipo di tessuto unidirezionale.</v>
          </cell>
          <cell r="C24475" t="str">
            <v>kg</v>
          </cell>
          <cell r="D24475" t="str">
            <v>38,40</v>
          </cell>
        </row>
        <row r="24476">
          <cell r="A24476" t="str">
            <v>MC.01.550</v>
          </cell>
          <cell r="B24476" t="str">
            <v>PREMISCELATI PER MALTE PER IL RESTAURO MONUMENTALE</v>
          </cell>
          <cell r="C24476"/>
          <cell r="D24476"/>
        </row>
        <row r="24477">
          <cell r="A24477" t="str">
            <v>MC.01.550.0010</v>
          </cell>
          <cell r="B24477" t="str">
            <v>Premiscelato per malta ad applicazione manuale o meccanica, per rinzaffo su tutte le strutture murarie antiche interne ed esterne (calce, calce idraulica, mattoni, pietre), a base di leganti idraulici speciali ed aggregati selezionati e controllati in razionale distribuzione granulometrica. Densità 1.500 kg/m³. (resa 3 Kg/m²)</v>
          </cell>
          <cell r="C24477" t="str">
            <v>m³</v>
          </cell>
          <cell r="D24477" t="str">
            <v>1.404,13</v>
          </cell>
        </row>
        <row r="24478">
          <cell r="A24478" t="str">
            <v>MC.01.550.0020</v>
          </cell>
          <cell r="B24478" t="str">
            <v>Premiscelato per malta per intonaco minerale, ad applicazione manuale o meccanica, su tutte le strutture murarie antiche e moderne, interne ed esterne (calce, calce idraulica, mattoni, pietre), a base di calci, calci idrauliche, silici attive ed aggregati selezionati e controllati in razionale distribuzione granulometrica. Densità 1.450 kg/m³. (resa 29 Kg/m²)</v>
          </cell>
          <cell r="C24478" t="str">
            <v>m³</v>
          </cell>
          <cell r="D24478" t="str">
            <v>536,62</v>
          </cell>
        </row>
        <row r="24479">
          <cell r="A24479" t="str">
            <v>MC.01.550.0030</v>
          </cell>
          <cell r="B24479" t="str">
            <v>Premiscelato per malta per rasatura autolivellante, ad applicazione manuale o meccanica, su tutte le strutture murarie antiche e moderne, interne ed esterne (calce, calce idraulica, mattoni, pietre), a base di calci, calci idrauliche, ed aggregati selezionati e controllati con granulometria massima degli inerti 0,7 mm. Densità 1.400 kg/m³. (resa 2,80 Kg/m²)</v>
          </cell>
          <cell r="C24479" t="str">
            <v>m³</v>
          </cell>
          <cell r="D24479" t="str">
            <v>1.523,87</v>
          </cell>
        </row>
        <row r="24480">
          <cell r="A24480" t="str">
            <v>MC.01.560</v>
          </cell>
          <cell r="B24480" t="str">
            <v>PREMISCELATI PER RASATURE PER MURATURE</v>
          </cell>
          <cell r="C24480"/>
          <cell r="D24480"/>
        </row>
        <row r="24481">
          <cell r="A24481" t="str">
            <v>MC.01.560.0010</v>
          </cell>
          <cell r="B24481" t="str">
            <v>Premiscelato in sacchi per rasatura, bicomponente a marcatura CE, minerale, impermeabile, elastico, ad altissima traspirabilità, a base cementizia di colore bianco. Resa 2,5 kg per uno spessore di 2 mm/m².</v>
          </cell>
          <cell r="C24481" t="str">
            <v>kg</v>
          </cell>
          <cell r="D24481" t="str">
            <v>3,96</v>
          </cell>
        </row>
        <row r="24482">
          <cell r="A24482" t="str">
            <v>MC.01.560.0020</v>
          </cell>
          <cell r="B24482" t="str">
            <v>Premiscelato in sacchi per rasatura, bicomponente a marcatura CE, minerale, impermeabile, elastico, ad altissima traspirabilità, a base cementizia di colore grigio. Resa 3,5 kg per uno spessore di 2 mm/m².</v>
          </cell>
          <cell r="C24482" t="str">
            <v>kg</v>
          </cell>
          <cell r="D24482" t="str">
            <v>3,40</v>
          </cell>
        </row>
        <row r="24483">
          <cell r="A24483" t="str">
            <v>MC.01.560.0030</v>
          </cell>
          <cell r="B24483" t="str">
            <v>Premiscelato in sacchi pronto all’uso a base di canapa e calce idraulica naturale NHL 5, esente da cemento e derivati petrolchimici, con l’aggiunta di additivi naturali al 100%. Per rasature, decorazioni e protezione di superfici esterne ed interne. Resistenza alla diffusione del vapore acqueo (μ) ≤ 15, conducibilità termica λ = 0,13 W/mK, densità di 600 Kg/m³, adesione ≥ 0,52 N/mm², granulometria 0-3 mm. Resa 0,60 kg/m² per cm di spessore. Risponde ai Criteri Ambientali Minimi di cui al Decreto 11 ottobre 2017 del Ministero dell'Ambiente e della tutela del Territorio e del Mare.</v>
          </cell>
          <cell r="C24483" t="str">
            <v>kg</v>
          </cell>
          <cell r="D24483" t="str">
            <v>1,44</v>
          </cell>
        </row>
        <row r="24484">
          <cell r="A24484" t="str">
            <v>MC.01.570</v>
          </cell>
          <cell r="B24484" t="str">
            <v>PREMISCELATI PER RINFORZO STRUTTURALE ARMATO</v>
          </cell>
          <cell r="C24484"/>
          <cell r="D24484"/>
        </row>
        <row r="24485">
          <cell r="A24485" t="str">
            <v>MC.01.570.0010</v>
          </cell>
          <cell r="B24485" t="str">
            <v>Malta premiscelata bicomponente ad elevata duttilità di colore chiaro, composta da calce idraulica naturale (NHL) ed Eco-Pozzolana, additivata con lattice, fibrorinforzata, rispondente ai Criteri Ambientali Minimi di cui al Decreto 23 giugno 2022 del Ministero della Transizione Ecologica. Caratteristiche secondo EN 998-1, EN 998-2</v>
          </cell>
          <cell r="C24485" t="str">
            <v>kg</v>
          </cell>
          <cell r="D24485" t="str">
            <v>1,95</v>
          </cell>
        </row>
        <row r="24486">
          <cell r="A24486" t="str">
            <v>MC.01.570.0020</v>
          </cell>
          <cell r="B24486" t="str">
            <v>Malta cementizia fibrorinforzata a reattività pozzolanica bicomponente ad elevata duttilità, rispondente ai Criteri Ambientali Minimi di cui al Decreto 23 giugno 2022 del Ministero della Transizione Ecologica. Caratteristiche secondo EN 1504-2, EN 1504-3.</v>
          </cell>
          <cell r="C24486" t="str">
            <v>kg</v>
          </cell>
          <cell r="D24486" t="str">
            <v>2,24</v>
          </cell>
        </row>
        <row r="24487">
          <cell r="A24487" t="str">
            <v>MC.01.570.0030</v>
          </cell>
          <cell r="B24487" t="str">
            <v>Malta premiscelata in polvere per intonaci traspiranti e da muratura, a base di calce idraulica naturale ed Eco-Pozzolana, sabbie naturali, materiale riciclato, speciali additivi, microfibre e fibre di vetro rispondente ai Criteri Ambientali Minimi di cui al Decreto 23 giugno 2022 del Ministero della Transizione Ecologica. Caratteristiche secondo EN 998-1, 998-2.</v>
          </cell>
          <cell r="C24487" t="str">
            <v>kg</v>
          </cell>
          <cell r="D24487" t="str">
            <v>1,19</v>
          </cell>
        </row>
        <row r="24488">
          <cell r="A24488" t="str">
            <v>MC.01.800</v>
          </cell>
          <cell r="B24488" t="str">
            <v>MATERIALI PER INERTIZZAZIONE E INCAPSULAMENTO AMIANTO</v>
          </cell>
          <cell r="C24488"/>
          <cell r="D24488"/>
        </row>
        <row r="24489">
          <cell r="A24489" t="str">
            <v>MC.01.800.0010</v>
          </cell>
          <cell r="B24489" t="str">
            <v>Prodotto per mano di fondo a base solvente resa a m² 200/300 g</v>
          </cell>
          <cell r="C24489" t="str">
            <v>kg</v>
          </cell>
          <cell r="D24489" t="str">
            <v>5,76</v>
          </cell>
        </row>
        <row r="24490">
          <cell r="A24490" t="str">
            <v>MC.01.800.0020</v>
          </cell>
          <cell r="B24490" t="str">
            <v>Prodotto per mano di fondo a base acquosa resa a m² 200/300 g</v>
          </cell>
          <cell r="C24490" t="str">
            <v>kg</v>
          </cell>
          <cell r="D24490" t="str">
            <v>3,20</v>
          </cell>
        </row>
        <row r="24491">
          <cell r="A24491" t="str">
            <v>MC.01.800.0030</v>
          </cell>
          <cell r="B24491" t="str">
            <v>Prodotto acrilico a base acquosa colori vari</v>
          </cell>
          <cell r="C24491" t="str">
            <v>kg</v>
          </cell>
          <cell r="D24491" t="str">
            <v>5,05</v>
          </cell>
        </row>
        <row r="24492">
          <cell r="A24492" t="str">
            <v>MC.01.800.0040</v>
          </cell>
          <cell r="B24492" t="str">
            <v>Prodotto elastomerico a base acquosa colori vari</v>
          </cell>
          <cell r="C24492" t="str">
            <v>kg</v>
          </cell>
          <cell r="D24492" t="str">
            <v>5,95</v>
          </cell>
        </row>
        <row r="24493">
          <cell r="A24493" t="str">
            <v>MC.01.800.0050</v>
          </cell>
          <cell r="B24493" t="str">
            <v>Prodotto cementizio per piccole riparazioni</v>
          </cell>
          <cell r="C24493" t="str">
            <v>kg</v>
          </cell>
          <cell r="D24493" t="str">
            <v>4,48</v>
          </cell>
        </row>
        <row r="24494">
          <cell r="A24494" t="str">
            <v>MC.01.800.0060</v>
          </cell>
          <cell r="B24494" t="str">
            <v>Prodotto poliuretanico monocomponente colri vari</v>
          </cell>
          <cell r="C24494" t="str">
            <v>kg</v>
          </cell>
          <cell r="D24494" t="str">
            <v>9,92</v>
          </cell>
        </row>
        <row r="24495">
          <cell r="A24495" t="str">
            <v>MC.01.800.0070</v>
          </cell>
          <cell r="B24495" t="str">
            <v>Prodotto a base solvente a basso solido per fissaggio o inertizzazione, resa a m² 150/250 g</v>
          </cell>
          <cell r="C24495" t="str">
            <v>kg</v>
          </cell>
          <cell r="D24495" t="str">
            <v>3,71</v>
          </cell>
        </row>
        <row r="24496">
          <cell r="A24496" t="str">
            <v>MC.02 - LEGNAMI D'OPERA</v>
          </cell>
          <cell r="B24496"/>
          <cell r="C24496"/>
          <cell r="D24496"/>
        </row>
        <row r="24497">
          <cell r="A24497" t="str">
            <v>MC</v>
          </cell>
          <cell r="B24497" t="str">
            <v>MATERIALI CIVILI</v>
          </cell>
          <cell r="C24497"/>
          <cell r="D24497"/>
        </row>
        <row r="24498">
          <cell r="A24498" t="str">
            <v>MC.02</v>
          </cell>
          <cell r="B24498" t="str">
            <v>LEGNAMI D'OPERA</v>
          </cell>
          <cell r="C24498"/>
          <cell r="D24498"/>
        </row>
        <row r="24499">
          <cell r="A24499" t="str">
            <v>MC.02.010</v>
          </cell>
          <cell r="B24499" t="str">
            <v>TRAVI</v>
          </cell>
          <cell r="C24499"/>
          <cell r="D24499"/>
        </row>
        <row r="24500">
          <cell r="A24500" t="str">
            <v>MC.02.010.0010</v>
          </cell>
          <cell r="B24500" t="str">
            <v>Travi squadrate in abete a spigoli vivi</v>
          </cell>
          <cell r="C24500" t="str">
            <v>m³</v>
          </cell>
          <cell r="D24500" t="str">
            <v>645,15</v>
          </cell>
        </row>
        <row r="24501">
          <cell r="A24501" t="str">
            <v>MC.02.010.0020</v>
          </cell>
          <cell r="B24501" t="str">
            <v>Travi abete squadrate uso Trieste</v>
          </cell>
          <cell r="C24501" t="str">
            <v>m³</v>
          </cell>
          <cell r="D24501" t="str">
            <v>689,43</v>
          </cell>
        </row>
        <row r="24502">
          <cell r="A24502" t="str">
            <v>MC.02.010.0040</v>
          </cell>
          <cell r="B24502" t="str">
            <v>Smezzole e paralleli abete</v>
          </cell>
          <cell r="C24502" t="str">
            <v>m³</v>
          </cell>
          <cell r="D24502" t="str">
            <v>714,73</v>
          </cell>
        </row>
        <row r="24503">
          <cell r="A24503" t="str">
            <v>MC.02.010.0050</v>
          </cell>
          <cell r="B24503" t="str">
            <v>Morali e mezzi morali in abete</v>
          </cell>
          <cell r="C24503" t="str">
            <v>m³</v>
          </cell>
          <cell r="D24503" t="str">
            <v>518,65</v>
          </cell>
        </row>
        <row r="24504">
          <cell r="A24504" t="str">
            <v>MC.02.010.0060</v>
          </cell>
          <cell r="B24504" t="str">
            <v>Travetti abete da 2 - 5 m</v>
          </cell>
          <cell r="C24504" t="str">
            <v>m³</v>
          </cell>
          <cell r="D24504" t="str">
            <v>518,65</v>
          </cell>
        </row>
        <row r="24505">
          <cell r="A24505" t="str">
            <v>MC.02.020</v>
          </cell>
          <cell r="B24505" t="str">
            <v>LISTELLI</v>
          </cell>
          <cell r="C24505"/>
          <cell r="D24505"/>
        </row>
        <row r="24506">
          <cell r="A24506" t="str">
            <v>MC.02.020.0010</v>
          </cell>
          <cell r="B24506" t="str">
            <v>Listelli abete da 2 - 4 m</v>
          </cell>
          <cell r="C24506" t="str">
            <v>m³</v>
          </cell>
          <cell r="D24506" t="str">
            <v>651,48</v>
          </cell>
        </row>
        <row r="24507">
          <cell r="A24507" t="str">
            <v>MC.02.030</v>
          </cell>
          <cell r="B24507" t="str">
            <v>TAVOLE</v>
          </cell>
          <cell r="C24507"/>
          <cell r="D24507"/>
        </row>
        <row r="24508">
          <cell r="A24508" t="str">
            <v>MC.02.030.0010</v>
          </cell>
          <cell r="B24508" t="str">
            <v>Tavole abete da ponte, spessore 40 - 50 mm</v>
          </cell>
          <cell r="C24508" t="str">
            <v>m³</v>
          </cell>
          <cell r="D24508" t="str">
            <v>493,35</v>
          </cell>
        </row>
        <row r="24509">
          <cell r="A24509" t="str">
            <v>MC.02.030.0020</v>
          </cell>
          <cell r="B24509" t="str">
            <v>Tavole abete sottomisure, spessore 25 mm</v>
          </cell>
          <cell r="C24509" t="str">
            <v>m³</v>
          </cell>
          <cell r="D24509" t="str">
            <v>499,68</v>
          </cell>
        </row>
        <row r="24510">
          <cell r="A24510" t="str">
            <v>MC.02.030.0030</v>
          </cell>
          <cell r="B24510" t="str">
            <v>Tavole pioppo, refilate, spessore 30 - 40 mm</v>
          </cell>
          <cell r="C24510" t="str">
            <v>m³</v>
          </cell>
          <cell r="D24510" t="str">
            <v>253,00</v>
          </cell>
        </row>
        <row r="24511">
          <cell r="A24511" t="str">
            <v>MC.02.050</v>
          </cell>
          <cell r="B24511" t="str">
            <v>PANNELLI</v>
          </cell>
          <cell r="C24511"/>
          <cell r="D24511"/>
        </row>
        <row r="24512">
          <cell r="A24512" t="str">
            <v>MC.02.050.0010</v>
          </cell>
          <cell r="B24512" t="str">
            <v>Pannelli multistrato, spessore 27 mm, per casseforme</v>
          </cell>
          <cell r="C24512" t="str">
            <v>m²</v>
          </cell>
          <cell r="D24512" t="str">
            <v>32,89</v>
          </cell>
        </row>
        <row r="24513">
          <cell r="A24513" t="str">
            <v>MC.02.050.0020</v>
          </cell>
          <cell r="B24513" t="str">
            <v>Pannelli in compensato fenolico da 122 x 244 cm</v>
          </cell>
          <cell r="C24513"/>
          <cell r="D24513"/>
        </row>
        <row r="24514">
          <cell r="A24514" t="str">
            <v>MC.02.050.0020.a</v>
          </cell>
          <cell r="B24514" t="str">
            <v>- spessore 10,0 mm</v>
          </cell>
          <cell r="C24514" t="str">
            <v>m²</v>
          </cell>
          <cell r="D24514" t="str">
            <v>14,93</v>
          </cell>
        </row>
        <row r="24515">
          <cell r="A24515" t="str">
            <v>MC.02.050.0020.b</v>
          </cell>
          <cell r="B24515" t="str">
            <v>- spessore 12,5 mm</v>
          </cell>
          <cell r="C24515" t="str">
            <v>m²</v>
          </cell>
          <cell r="D24515" t="str">
            <v>17,26</v>
          </cell>
        </row>
        <row r="24516">
          <cell r="A24516" t="str">
            <v>MC.02.050.0020.c</v>
          </cell>
          <cell r="B24516" t="str">
            <v>- spessore 15,5 mm</v>
          </cell>
          <cell r="C24516" t="str">
            <v>m²</v>
          </cell>
          <cell r="D24516" t="str">
            <v>23,71</v>
          </cell>
        </row>
        <row r="24517">
          <cell r="A24517" t="str">
            <v>MC.03 - ADDITIVI PER IMPASTI, DISARMANTI, SIGILLANTI ECC.</v>
          </cell>
          <cell r="B24517"/>
          <cell r="C24517"/>
          <cell r="D24517"/>
        </row>
        <row r="24518">
          <cell r="A24518" t="str">
            <v>MC</v>
          </cell>
          <cell r="B24518" t="str">
            <v>MATERIALI CIVILI</v>
          </cell>
          <cell r="C24518"/>
          <cell r="D24518"/>
        </row>
        <row r="24519">
          <cell r="A24519" t="str">
            <v>MC.03</v>
          </cell>
          <cell r="B24519" t="str">
            <v>ADDITIVI PER IMPASTI, DISARMANTI, SIGILLANTI ECC.</v>
          </cell>
          <cell r="C24519"/>
          <cell r="D24519"/>
        </row>
        <row r="24520">
          <cell r="A24520" t="str">
            <v>MC.03.050</v>
          </cell>
          <cell r="B24520" t="str">
            <v>ADDITIVI PLASTIFICANTI, FLUIDIFICANTI, AERANTI, ESPANSIVI</v>
          </cell>
          <cell r="C24520"/>
          <cell r="D24520"/>
        </row>
        <row r="24521">
          <cell r="A24521" t="str">
            <v>MC.03.050.0010</v>
          </cell>
          <cell r="B24521" t="str">
            <v>Additivo stagionante per malte cementizie e calcestruzzi, in grado di ridurre il ritiro idraulico e la formazione di microfessurazioni.</v>
          </cell>
          <cell r="C24521" t="str">
            <v>kg</v>
          </cell>
          <cell r="D24521" t="str">
            <v>26,11</v>
          </cell>
        </row>
        <row r="24522">
          <cell r="A24522" t="str">
            <v>MC.03.050.0030</v>
          </cell>
          <cell r="B24522" t="str">
            <v>Additivo espansivo in polvere per calcestruzzi dove è richiesto un aumento del volume. (consumo 1-2 % in peso del legante)</v>
          </cell>
          <cell r="C24522" t="str">
            <v>kg</v>
          </cell>
          <cell r="D24522" t="str">
            <v>1,55</v>
          </cell>
        </row>
        <row r="24523">
          <cell r="A24523" t="str">
            <v>MC.03.050.0040</v>
          </cell>
          <cell r="B24523" t="str">
            <v>Additivo superfluidificante liquido per calcestruzzi, a base di polimeri attivi in soluzione acquosa; riduce l'acqua d'impasto, aumenta la fluidità e la resistenza meccanica. (consumo 0,5-1,5 % in peso del legante)</v>
          </cell>
          <cell r="C24523" t="str">
            <v>kg</v>
          </cell>
          <cell r="D24523" t="str">
            <v>1,62</v>
          </cell>
        </row>
        <row r="24524">
          <cell r="A24524" t="str">
            <v>MC.03.100</v>
          </cell>
          <cell r="B24524" t="str">
            <v>ADDITIVI IDROFUGHI E IMPERMEABILIZZANTI</v>
          </cell>
          <cell r="C24524"/>
          <cell r="D24524"/>
        </row>
        <row r="24525">
          <cell r="A24525" t="str">
            <v>MC.03.100.0010</v>
          </cell>
          <cell r="B24525" t="str">
            <v>Additivo liquido idrofugo, a base di particolari prodotti impermeabilizzanti, indicato per malte da intonaco (consumo 2-4 % in peso del legante)</v>
          </cell>
          <cell r="C24525" t="str">
            <v>kg</v>
          </cell>
          <cell r="D24525" t="str">
            <v>1,69</v>
          </cell>
        </row>
        <row r="24526">
          <cell r="A24526" t="str">
            <v>MC.03.100.0020</v>
          </cell>
          <cell r="B24526" t="str">
            <v>Additivo idrofugo in polvere, a base di particolari prodotti impermeabilizzanti, indicato per malte da intonaco e per massetti (consumo 2-4 % in peso del legante)</v>
          </cell>
          <cell r="C24526" t="str">
            <v>kg</v>
          </cell>
          <cell r="D24526" t="str">
            <v>1,80</v>
          </cell>
        </row>
        <row r="24527">
          <cell r="A24527" t="str">
            <v>MC.03.100.0030</v>
          </cell>
          <cell r="B24527" t="str">
            <v>Additivo idrofugo liquido, indicato per malte e come impermeabilizzante di massa per il getto di calceastruzzo in zone con ristagno di acqua (consumo 2-5 % in peso del legante)</v>
          </cell>
          <cell r="C24527" t="str">
            <v>kg</v>
          </cell>
          <cell r="D24527" t="str">
            <v>1,43</v>
          </cell>
        </row>
        <row r="24528">
          <cell r="A24528" t="str">
            <v>MC.03.150</v>
          </cell>
          <cell r="B24528" t="str">
            <v>DISARMANTI PER FERRO E LEGNO</v>
          </cell>
          <cell r="C24528"/>
          <cell r="D24528"/>
        </row>
        <row r="24529">
          <cell r="A24529" t="str">
            <v>MC.03.150.0010</v>
          </cell>
          <cell r="B24529" t="str">
            <v>Disarmante per casserature in legno di calcestruzzi (resa = 25-30 mq/kg)</v>
          </cell>
          <cell r="C24529" t="str">
            <v>kg</v>
          </cell>
          <cell r="D24529" t="str">
            <v>2,84</v>
          </cell>
        </row>
        <row r="24530">
          <cell r="A24530" t="str">
            <v>MC.03.200</v>
          </cell>
          <cell r="B24530" t="str">
            <v>RIPRESE GETTO - INCOLLAGGI STRUTTURALI - PROTEZIONE</v>
          </cell>
          <cell r="C24530"/>
          <cell r="D24530"/>
        </row>
        <row r="24531">
          <cell r="A24531" t="str">
            <v>MC.03.200.0020</v>
          </cell>
          <cell r="B24531" t="str">
            <v>Adesivo bicomponente a base di resine epossidiche, inerti fini selezionati e additivi, per realizzare rinforzi di strutture in calcestruzzo con incollaggio di piastre di acciaio, incollaggio e rinforzo di elementi in calcestruzzo e pietra, e sigillatura fessure di grosse dimensioni (consumo: 1,60 kg/mq/mm - per sigillature 1,60 kg/dm³)</v>
          </cell>
          <cell r="C24531" t="str">
            <v>kg</v>
          </cell>
          <cell r="D24531" t="str">
            <v>8,45</v>
          </cell>
        </row>
        <row r="24532">
          <cell r="A24532" t="str">
            <v>MC.03.200.0030</v>
          </cell>
          <cell r="B24532" t="str">
            <v>Adesivo bicomponente a base di resine epossidiche, esente da solventi, per ripristino monolitico di strutture in calcestruzzo fessurate, o incollaggio mediante iniezione o colatura; utilizzato anche per l'iniezione dei cavi di postcompressione (consumo: 1,10 kg/mq/mm - per sigillature 1,10 kg/dm³)</v>
          </cell>
          <cell r="C24532" t="str">
            <v>kg</v>
          </cell>
          <cell r="D24532" t="str">
            <v>16,35</v>
          </cell>
        </row>
        <row r="24533">
          <cell r="A24533" t="str">
            <v>MC.03.200.0040</v>
          </cell>
          <cell r="B24533" t="str">
            <v>Resina epossidica bicomponente con in duritore in dispersione acquosa da impiegare come primer per pavimenti e rivestimenti, per riprese di getto, per consolidamento superfici in calcestruzzo sfarinanti o porose (consumo: 0,15 kg/mq)</v>
          </cell>
          <cell r="C24533" t="str">
            <v>kg</v>
          </cell>
          <cell r="D24533" t="str">
            <v>19,11</v>
          </cell>
        </row>
        <row r="24534">
          <cell r="A24534" t="str">
            <v>MC.03.250</v>
          </cell>
          <cell r="B24534" t="str">
            <v>PRIMER-IMPREGNANTI PER INTONACI</v>
          </cell>
          <cell r="C24534"/>
          <cell r="D24534"/>
        </row>
        <row r="24535">
          <cell r="A24535" t="str">
            <v>MC.03.250.0010</v>
          </cell>
          <cell r="B24535" t="str">
            <v>Primer promotore di adesione a base di resine in dispersione acquosa (consumo: 0,30 kg/m²)</v>
          </cell>
          <cell r="C24535" t="str">
            <v>kg</v>
          </cell>
          <cell r="D24535" t="str">
            <v>2,94</v>
          </cell>
        </row>
        <row r="24536">
          <cell r="A24536" t="str">
            <v>MC.03.250.0020</v>
          </cell>
          <cell r="B24536" t="str">
            <v>Impregnante antisale per muri umidi, da applicare a pennello prima del rinzaffo (consumo: 0,50 l/mq)</v>
          </cell>
          <cell r="C24536" t="str">
            <v>l</v>
          </cell>
          <cell r="D24536" t="str">
            <v>10,07</v>
          </cell>
        </row>
        <row r="24537">
          <cell r="A24537" t="str">
            <v>MC.03.250.0030</v>
          </cell>
          <cell r="B24537" t="str">
            <v>Primer consolidante per fondi assorbenti intonaci (consumo: 0,15 l/m²)</v>
          </cell>
          <cell r="C24537" t="str">
            <v>l</v>
          </cell>
          <cell r="D24537" t="str">
            <v>6,93</v>
          </cell>
        </row>
        <row r="24538">
          <cell r="A24538" t="str">
            <v>MC.03.300</v>
          </cell>
          <cell r="B24538" t="str">
            <v>COLORANTI PER MALTE</v>
          </cell>
          <cell r="C24538"/>
          <cell r="D24538"/>
        </row>
        <row r="24539">
          <cell r="A24539" t="str">
            <v>MC.03.300.0010</v>
          </cell>
          <cell r="B24539" t="str">
            <v>Additivi coloranti agli ossidi di ferro (rosso, giallo, bruno e nero)</v>
          </cell>
          <cell r="C24539" t="str">
            <v>kg</v>
          </cell>
          <cell r="D24539" t="str">
            <v>3,62</v>
          </cell>
        </row>
        <row r="24540">
          <cell r="A24540" t="str">
            <v>MC.03.350</v>
          </cell>
          <cell r="B24540" t="str">
            <v>MATERIALI COMPOSITI PER RINFORZI STRUTTURALI</v>
          </cell>
          <cell r="C24540"/>
          <cell r="D24540"/>
        </row>
        <row r="24541">
          <cell r="A24541" t="str">
            <v>MC.03.350.0005</v>
          </cell>
          <cell r="B24541" t="str">
            <v>Lamina pultrusa in fibre di carbonio preimpregnata con resina epossidica, protetta da ambo i lati con pellicola di plastica. Dimensione e modulo elastico:</v>
          </cell>
          <cell r="C24541"/>
          <cell r="D24541"/>
        </row>
        <row r="24542">
          <cell r="A24542" t="str">
            <v>MC.03.350.0005.a</v>
          </cell>
          <cell r="B24542" t="str">
            <v>- 50 x 1,4 mm - 170.000 N/mm²</v>
          </cell>
          <cell r="C24542" t="str">
            <v>m</v>
          </cell>
          <cell r="D24542" t="str">
            <v>59,33</v>
          </cell>
        </row>
        <row r="24543">
          <cell r="A24543" t="str">
            <v>MC.03.350.0005.b</v>
          </cell>
          <cell r="B24543" t="str">
            <v>- 100 x 1,4 mm - 170.000 N/mm²</v>
          </cell>
          <cell r="C24543" t="str">
            <v>m</v>
          </cell>
          <cell r="D24543" t="str">
            <v>99,66</v>
          </cell>
        </row>
        <row r="24544">
          <cell r="A24544" t="str">
            <v>MC.03.350.0005.c</v>
          </cell>
          <cell r="B24544" t="str">
            <v>- 150 x 1,4 mm - 170.000 N/mm²</v>
          </cell>
          <cell r="C24544" t="str">
            <v>m</v>
          </cell>
          <cell r="D24544" t="str">
            <v>147,13</v>
          </cell>
        </row>
        <row r="24545">
          <cell r="A24545" t="str">
            <v>MC.03.350.0005.d</v>
          </cell>
          <cell r="B24545" t="str">
            <v>- 50 x 1,4 mm - 200.000 N/mm²</v>
          </cell>
          <cell r="C24545" t="str">
            <v>m</v>
          </cell>
          <cell r="D24545" t="str">
            <v>86,20</v>
          </cell>
        </row>
        <row r="24546">
          <cell r="A24546" t="str">
            <v>MC.03.350.0005.e</v>
          </cell>
          <cell r="B24546" t="str">
            <v>- 100 x 1,4 mm - 200.000 N/mm²</v>
          </cell>
          <cell r="C24546" t="str">
            <v>m</v>
          </cell>
          <cell r="D24546" t="str">
            <v>160,74</v>
          </cell>
        </row>
        <row r="24547">
          <cell r="A24547" t="str">
            <v>MC.03.350.0005.f</v>
          </cell>
          <cell r="B24547" t="str">
            <v>- 150 x 1,4 mm - 200.000 N/mm²</v>
          </cell>
          <cell r="C24547" t="str">
            <v>m</v>
          </cell>
          <cell r="D24547" t="str">
            <v>218,99</v>
          </cell>
        </row>
        <row r="24548">
          <cell r="A24548" t="str">
            <v>MC.03.350.0005.g</v>
          </cell>
          <cell r="B24548" t="str">
            <v>- 50 x 1,4 mm - 250.000 N/mm²</v>
          </cell>
          <cell r="C24548" t="str">
            <v>m</v>
          </cell>
          <cell r="D24548" t="str">
            <v>122,31</v>
          </cell>
        </row>
        <row r="24549">
          <cell r="A24549" t="str">
            <v>MC.03.350.0005.h</v>
          </cell>
          <cell r="B24549" t="str">
            <v>- 100 x 1,4 mm - 250.000 N/mm²</v>
          </cell>
          <cell r="C24549" t="str">
            <v>m</v>
          </cell>
          <cell r="D24549" t="str">
            <v>232,16</v>
          </cell>
        </row>
        <row r="24550">
          <cell r="A24550" t="str">
            <v>MC.03.350.0005.i</v>
          </cell>
          <cell r="B24550" t="str">
            <v>- 150 x 1,4 mm - 250.000 N/mm²</v>
          </cell>
          <cell r="C24550" t="str">
            <v>m</v>
          </cell>
          <cell r="D24550" t="str">
            <v>328,42</v>
          </cell>
        </row>
        <row r="24551">
          <cell r="A24551" t="str">
            <v>MC.03.350.0010</v>
          </cell>
          <cell r="B24551" t="str">
            <v>Fibre:</v>
          </cell>
          <cell r="C24551"/>
          <cell r="D24551"/>
        </row>
        <row r="24552">
          <cell r="A24552" t="str">
            <v>MC.03.350.0010.a</v>
          </cell>
          <cell r="B24552" t="str">
            <v>- in carbonio ad alta resistenza (320 g/m²)</v>
          </cell>
          <cell r="C24552" t="str">
            <v>m²</v>
          </cell>
          <cell r="D24552" t="str">
            <v>83,22</v>
          </cell>
        </row>
        <row r="24553">
          <cell r="A24553" t="str">
            <v>MC.03.350.0010.b</v>
          </cell>
          <cell r="B24553" t="str">
            <v>- in vetro</v>
          </cell>
          <cell r="C24553" t="str">
            <v>m²</v>
          </cell>
          <cell r="D24553" t="str">
            <v>16,32</v>
          </cell>
        </row>
        <row r="24554">
          <cell r="A24554" t="str">
            <v>MC.03.350.0010.c</v>
          </cell>
          <cell r="B24554" t="str">
            <v>- in aramide</v>
          </cell>
          <cell r="C24554" t="str">
            <v>m²</v>
          </cell>
          <cell r="D24554" t="str">
            <v>41,00</v>
          </cell>
        </row>
        <row r="24555">
          <cell r="A24555" t="str">
            <v>MC.03.350.0015</v>
          </cell>
          <cell r="B24555" t="str">
            <v>Tessuto unidirezionale in materiale composito fibrorinforzato FRP. Tipo:</v>
          </cell>
          <cell r="C24555"/>
          <cell r="D24555"/>
        </row>
        <row r="24556">
          <cell r="A24556" t="str">
            <v>MC.03.350.0015.a</v>
          </cell>
          <cell r="B24556" t="str">
            <v>- tessuto in fibra di carbonio 300 g/m², modulo elastico a trazione 252±2% GPa, resistenza meccanica a trazione ≥4900 N/mm² (dati tessuto secco), classe 210C</v>
          </cell>
          <cell r="C24556" t="str">
            <v>m²</v>
          </cell>
          <cell r="D24556" t="str">
            <v>103,03</v>
          </cell>
        </row>
        <row r="24557">
          <cell r="A24557" t="str">
            <v>MC.03.350.0015.b</v>
          </cell>
          <cell r="B24557" t="str">
            <v>- tessuto in fibra di carbonio 600 g/m², modulo elastico a trazione 252±2% GPa, resistenza meccanica a trazione ≥4900 N/mm² (dati tessuto secco), classe 210C</v>
          </cell>
          <cell r="C24557" t="str">
            <v>m²</v>
          </cell>
          <cell r="D24557" t="str">
            <v>203,41</v>
          </cell>
        </row>
        <row r="24558">
          <cell r="A24558" t="str">
            <v>MC.03.350.0015.c</v>
          </cell>
          <cell r="B24558" t="str">
            <v>- tessuto in fibra di carbonio 300 g/m², modulo elastico a trazione 390 GPa (alto modulo), resistenza meccanica a trazione ≥ 4410 N/mm² (dati tessuto secco), classe 350/2800C</v>
          </cell>
          <cell r="C24558" t="str">
            <v>m²</v>
          </cell>
          <cell r="D24558" t="str">
            <v>272,88</v>
          </cell>
        </row>
        <row r="24559">
          <cell r="A24559" t="str">
            <v>MC.03.350.0015.d</v>
          </cell>
          <cell r="B24559" t="str">
            <v>- tessuto in fibra di carbonio 600 g/m², modulo elastico a trazione 390 GPa (alto modulo), resistenza meccanica a trazione ≥4410 N/mm² (dati tessuto secco), classe 350/2800C</v>
          </cell>
          <cell r="C24559" t="str">
            <v>m²</v>
          </cell>
          <cell r="D24559" t="str">
            <v>545,73</v>
          </cell>
        </row>
        <row r="24560">
          <cell r="A24560" t="str">
            <v>MC.03.350.0015.e</v>
          </cell>
          <cell r="B24560" t="str">
            <v>- tessuto in fibra di vetro 900 g/m², modulo elastico a trazione 80,7 GPa, resistenza meccanica a trazione ≥2560 N/mm² (dati tessuto secco), classe 60G</v>
          </cell>
          <cell r="C24560" t="str">
            <v>m²</v>
          </cell>
          <cell r="D24560" t="str">
            <v>32,24</v>
          </cell>
        </row>
        <row r="24561">
          <cell r="A24561" t="str">
            <v>MC.03.350.0020</v>
          </cell>
          <cell r="B24561" t="str">
            <v>Barre in pultruso in fibra di carbonio, ad aderenza migliorata, con resistenza a trazione ≥ 2.000 Mpa, diametro e modulo elastico:</v>
          </cell>
          <cell r="C24561"/>
          <cell r="D24561"/>
        </row>
        <row r="24562">
          <cell r="A24562" t="str">
            <v>MC.03.350.0020.a</v>
          </cell>
          <cell r="B24562" t="str">
            <v>- ø 8 mm, modulo elastico ≥ 140 Gpa</v>
          </cell>
          <cell r="C24562" t="str">
            <v>m</v>
          </cell>
          <cell r="D24562" t="str">
            <v>18,90</v>
          </cell>
        </row>
        <row r="24563">
          <cell r="A24563" t="str">
            <v>MC.03.350.0020.b</v>
          </cell>
          <cell r="B24563" t="str">
            <v>- ø 10 mm, modulo elastico ≥ 140 Gpa</v>
          </cell>
          <cell r="C24563" t="str">
            <v>m</v>
          </cell>
          <cell r="D24563" t="str">
            <v>22,83</v>
          </cell>
        </row>
        <row r="24564">
          <cell r="A24564" t="str">
            <v>MC.03.350.0020.c</v>
          </cell>
          <cell r="B24564" t="str">
            <v>- ø 12 mm, modulo elastico ≥ 150 Gpa</v>
          </cell>
          <cell r="C24564" t="str">
            <v>m</v>
          </cell>
          <cell r="D24564" t="str">
            <v>27,26</v>
          </cell>
        </row>
        <row r="24565">
          <cell r="A24565" t="str">
            <v>MC.03.350.0030</v>
          </cell>
          <cell r="B24565" t="str">
            <v>Connettori pultrusi in fibra di carbonio ad elevata resistenza lunghezza cm 20, con filamenti terminale da impregnare per la realizzazione di ancoraggi, lunghezza cm 15. Modulo di elasticità a trazione connettore (N/mm²) ≥150.000, estremità fioccata (N/mm²) ≥ 230.000; resistenza a trazione connettore (N/mm²) ≥ 2.100, estremità fioccata (N/mm²) ≥ 4.800; allungamento a rottura connettore (%) ≥ 1,50, estremità fioccata (%) ≥ 2,00.:</v>
          </cell>
          <cell r="C24565"/>
          <cell r="D24565"/>
        </row>
        <row r="24566">
          <cell r="A24566" t="str">
            <v>MC.03.350.0030.a</v>
          </cell>
          <cell r="B24566" t="str">
            <v>- ø 6 mm</v>
          </cell>
          <cell r="C24566" t="str">
            <v>cad</v>
          </cell>
          <cell r="D24566" t="str">
            <v>27,93</v>
          </cell>
        </row>
        <row r="24567">
          <cell r="A24567" t="str">
            <v>MC.03.350.0030.b</v>
          </cell>
          <cell r="B24567" t="str">
            <v>- ø 8 mm</v>
          </cell>
          <cell r="C24567" t="str">
            <v>cad</v>
          </cell>
          <cell r="D24567" t="str">
            <v>30,53</v>
          </cell>
        </row>
        <row r="24568">
          <cell r="A24568" t="str">
            <v>MC.03.350.0030.c</v>
          </cell>
          <cell r="B24568" t="str">
            <v>- ø 10 mm</v>
          </cell>
          <cell r="C24568" t="str">
            <v>cad</v>
          </cell>
          <cell r="D24568" t="str">
            <v>34,14</v>
          </cell>
        </row>
        <row r="24569">
          <cell r="A24569" t="str">
            <v>MC.03.350.0040</v>
          </cell>
          <cell r="B24569" t="str">
            <v>Lamelle in fibra di carbonio.</v>
          </cell>
          <cell r="C24569"/>
          <cell r="D24569"/>
        </row>
        <row r="24570">
          <cell r="A24570" t="str">
            <v>MC.03.350.0040.a</v>
          </cell>
          <cell r="B24570" t="str">
            <v>- 80 x 1,2 mm</v>
          </cell>
          <cell r="C24570" t="str">
            <v>m²</v>
          </cell>
          <cell r="D24570" t="str">
            <v>87,98</v>
          </cell>
        </row>
        <row r="24571">
          <cell r="A24571" t="str">
            <v>MC.03.350.0040.b</v>
          </cell>
          <cell r="B24571" t="str">
            <v>- 80 x 1,4 mm</v>
          </cell>
          <cell r="C24571" t="str">
            <v>m²</v>
          </cell>
          <cell r="D24571" t="str">
            <v>106,95</v>
          </cell>
        </row>
        <row r="24572">
          <cell r="A24572" t="str">
            <v>MC.03.350.0040.c</v>
          </cell>
          <cell r="B24572" t="str">
            <v>- 100 x 1,2 mm</v>
          </cell>
          <cell r="C24572" t="str">
            <v>m²</v>
          </cell>
          <cell r="D24572" t="str">
            <v>117,33</v>
          </cell>
        </row>
        <row r="24573">
          <cell r="A24573" t="str">
            <v>MC.03.350.0040.d</v>
          </cell>
          <cell r="B24573" t="str">
            <v>- 100 x 1,4 mm</v>
          </cell>
          <cell r="C24573" t="str">
            <v>m²</v>
          </cell>
          <cell r="D24573" t="str">
            <v>133,78</v>
          </cell>
        </row>
        <row r="24574">
          <cell r="A24574" t="str">
            <v>MC.03.350.0040.e</v>
          </cell>
          <cell r="B24574" t="str">
            <v>- 120 x 1,2 mm</v>
          </cell>
          <cell r="C24574" t="str">
            <v>m²</v>
          </cell>
          <cell r="D24574" t="str">
            <v>179,49</v>
          </cell>
        </row>
        <row r="24575">
          <cell r="A24575" t="str">
            <v>MC.03.350.0040.f</v>
          </cell>
          <cell r="B24575" t="str">
            <v>- 120 x 1,4 mm</v>
          </cell>
          <cell r="C24575" t="str">
            <v>m²</v>
          </cell>
          <cell r="D24575" t="str">
            <v>188,77</v>
          </cell>
        </row>
        <row r="24576">
          <cell r="A24576" t="str">
            <v>MC.03.350.0050</v>
          </cell>
          <cell r="B24576" t="str">
            <v>Fibre con sistema di pretensionamento:</v>
          </cell>
          <cell r="C24576"/>
          <cell r="D24576"/>
        </row>
        <row r="24577">
          <cell r="A24577" t="str">
            <v>MC.03.350.0050.a</v>
          </cell>
          <cell r="B24577" t="str">
            <v>- in carbonio</v>
          </cell>
          <cell r="C24577" t="str">
            <v>m²</v>
          </cell>
          <cell r="D24577" t="str">
            <v>68,31</v>
          </cell>
        </row>
        <row r="24578">
          <cell r="A24578" t="str">
            <v>MC.03.350.0050.b</v>
          </cell>
          <cell r="B24578" t="str">
            <v>- in aramide</v>
          </cell>
          <cell r="C24578" t="str">
            <v>m²</v>
          </cell>
          <cell r="D24578" t="str">
            <v>54,53</v>
          </cell>
        </row>
        <row r="24579">
          <cell r="A24579" t="str">
            <v>MC.03.350.0055</v>
          </cell>
          <cell r="B24579" t="str">
            <v>Tessuto in materiale composito fibrorinforzato FRP. Tipo:</v>
          </cell>
          <cell r="C24579"/>
          <cell r="D24579"/>
        </row>
        <row r="24580">
          <cell r="A24580" t="str">
            <v>MC.03.350.0055.a</v>
          </cell>
          <cell r="B24580" t="str">
            <v>- bi-assiale in fibra di carbonio 300 g/m², modulo elastico a trazione 252 GPa, resistenza meccanica a trazione ≥4900 N/mm² (dati tessuto secco), classe 210C</v>
          </cell>
          <cell r="C24580" t="str">
            <v>m²</v>
          </cell>
          <cell r="D24580" t="str">
            <v>101,71</v>
          </cell>
        </row>
        <row r="24581">
          <cell r="A24581" t="str">
            <v>MC.03.350.0055.b</v>
          </cell>
          <cell r="B24581" t="str">
            <v>- bi-assiale in fibra di carbonio 360 g/m², modulo elastico a trazione 230 GPa, resistenza meccanica a trazione ≥4800 N/mm² (dati tessuto secco), classe 210C</v>
          </cell>
          <cell r="C24581" t="str">
            <v>m²</v>
          </cell>
          <cell r="D24581" t="str">
            <v>181,65</v>
          </cell>
        </row>
        <row r="24582">
          <cell r="A24582" t="str">
            <v>MC.03.350.0055.c</v>
          </cell>
          <cell r="B24582" t="str">
            <v>- tessuto quadri-assiale in fibra di carbonio 380 g/m², modulo elastico a trazione 230 GPa, resistenza meccanica a trazione ≥4800 N/mm² (dati tessuto secco), classe 210C</v>
          </cell>
          <cell r="C24582" t="str">
            <v>m²</v>
          </cell>
          <cell r="D24582" t="str">
            <v>162,24</v>
          </cell>
        </row>
        <row r="24583">
          <cell r="A24583" t="str">
            <v>MC.03.350.0060</v>
          </cell>
          <cell r="B24583" t="str">
            <v>Tessuto unidirezionale in fibra di basalto, modulo elastico a trazione 70 GPa, resistenza meccanica a trazione ≥ 2500 N/mm² (dati tessuto secco). Peso:</v>
          </cell>
          <cell r="C24583"/>
          <cell r="D24583"/>
        </row>
        <row r="24584">
          <cell r="A24584" t="str">
            <v>MC.03.350.0060.a</v>
          </cell>
          <cell r="B24584" t="str">
            <v>- 400 g/m²</v>
          </cell>
          <cell r="C24584" t="str">
            <v>m²</v>
          </cell>
          <cell r="D24584" t="str">
            <v>39,09</v>
          </cell>
        </row>
        <row r="24585">
          <cell r="A24585" t="str">
            <v>MC.03.350.0060.b</v>
          </cell>
          <cell r="B24585" t="str">
            <v>- 600 g/m²</v>
          </cell>
          <cell r="C24585" t="str">
            <v>m²</v>
          </cell>
          <cell r="D24585" t="str">
            <v>56,07</v>
          </cell>
        </row>
        <row r="24586">
          <cell r="A24586" t="str">
            <v>MC.03.350.0065</v>
          </cell>
          <cell r="B24586" t="str">
            <v>Tessuto unidirezionale in fibre di acciaio galvanizzato, modulo elastico a trazione 200 GPa, resistenza meccanica a trazione ≥2580 N/mm² (dati tessuto secco). Peso:</v>
          </cell>
          <cell r="C24586"/>
          <cell r="D24586"/>
        </row>
        <row r="24587">
          <cell r="A24587" t="str">
            <v>MC.03.350.0065.a</v>
          </cell>
          <cell r="B24587" t="str">
            <v>- 650 g/m²</v>
          </cell>
          <cell r="C24587" t="str">
            <v>m²</v>
          </cell>
          <cell r="D24587" t="str">
            <v>51,47</v>
          </cell>
        </row>
        <row r="24588">
          <cell r="A24588" t="str">
            <v>MC.03.350.0065.b</v>
          </cell>
          <cell r="B24588" t="str">
            <v>- 2000 g/m²</v>
          </cell>
          <cell r="C24588" t="str">
            <v>m²</v>
          </cell>
          <cell r="D24588" t="str">
            <v>114,11</v>
          </cell>
        </row>
        <row r="24589">
          <cell r="A24589" t="str">
            <v>MC.03.360</v>
          </cell>
          <cell r="B24589" t="str">
            <v>RETE IN FIBRA PER RINFORZI STRUTTURALI</v>
          </cell>
          <cell r="C24589"/>
          <cell r="D24589"/>
        </row>
        <row r="24590">
          <cell r="A24590" t="str">
            <v>MC.03.360.0010</v>
          </cell>
          <cell r="B24590" t="str">
            <v>Rete in fibra di basalto, grammatura 250 g/mq, maglia 6 x 6 mm, modulo elastico 89 GPa, resistenza a trazione 60 kN/m</v>
          </cell>
          <cell r="C24590" t="str">
            <v>m²</v>
          </cell>
          <cell r="D24590" t="str">
            <v>31,65</v>
          </cell>
        </row>
        <row r="24591">
          <cell r="A24591" t="str">
            <v>MC.03.360.0020</v>
          </cell>
          <cell r="B24591" t="str">
            <v>Rete in fibra di vetro A.R., contenuto di zirconio 16 %, grammatura 250 g/mq, maglia 21 x 21 mm, modulo elastico 67 GPa, resistenza a trazione 35 kN/m</v>
          </cell>
          <cell r="C24591" t="str">
            <v>m²</v>
          </cell>
          <cell r="D24591" t="str">
            <v>50,80</v>
          </cell>
        </row>
        <row r="24592">
          <cell r="A24592" t="str">
            <v>MC.03.360.0030</v>
          </cell>
          <cell r="B24592" t="str">
            <v>Rete in fibra di carbonio, grammatura 200 g/mq, maglia 10 x 10 mm, modulo elastico 252±2% GPa, resistenza a trazione 260 kN/m</v>
          </cell>
          <cell r="C24592" t="str">
            <v>m²</v>
          </cell>
          <cell r="D24592" t="str">
            <v>98,53</v>
          </cell>
        </row>
        <row r="24593">
          <cell r="A24593" t="str">
            <v>MC.03.360.0040</v>
          </cell>
          <cell r="B24593" t="str">
            <v>Rete in fibra di vetro A.R. contenuto di ossido di zirconio ≥16 %, maglia 30 x 30 mm, modulo elastico 33 Gpa, resistenza a trazione singola barra 3,20 kN</v>
          </cell>
          <cell r="C24593" t="str">
            <v>m²</v>
          </cell>
          <cell r="D24593" t="str">
            <v>28,39</v>
          </cell>
        </row>
        <row r="24594">
          <cell r="A24594" t="str">
            <v>MC.03.360.0050</v>
          </cell>
          <cell r="B24594" t="str">
            <v>Rete in fibra di vetro A.R. contenuto di ossido di zirconio ≥16 %, maglia 40 x 40 mm, modulo elastico 33 Gpa, resistenza a trazione singola barra 2,25 Kn</v>
          </cell>
          <cell r="C24594" t="str">
            <v>m²</v>
          </cell>
          <cell r="D24594" t="str">
            <v>18,29</v>
          </cell>
        </row>
        <row r="24595">
          <cell r="A24595" t="str">
            <v>MC.03.360.0060</v>
          </cell>
          <cell r="B24595" t="str">
            <v>Connettori preformati a “L” in fibra di vetro alcali resistente e resina termoindurente di tipo vinilestere-epossidico, diam. 7 mm., resistenza a trazione 32 kN, modulo elastico a trazione 35.000 N/mm². Lunghezze:</v>
          </cell>
          <cell r="C24595"/>
          <cell r="D24595"/>
        </row>
        <row r="24596">
          <cell r="A24596" t="str">
            <v>MC.03.360.0060.a</v>
          </cell>
          <cell r="B24596" t="str">
            <v>- 200 x 100 mm</v>
          </cell>
          <cell r="C24596" t="str">
            <v>cad</v>
          </cell>
          <cell r="D24596" t="str">
            <v>4,74</v>
          </cell>
        </row>
        <row r="24597">
          <cell r="A24597" t="str">
            <v>MC.03.360.0060.b</v>
          </cell>
          <cell r="B24597" t="str">
            <v>- 500 x 100 mm</v>
          </cell>
          <cell r="C24597" t="str">
            <v>cad</v>
          </cell>
          <cell r="D24597" t="str">
            <v>12,16</v>
          </cell>
        </row>
        <row r="24598">
          <cell r="A24598" t="str">
            <v>MC.03.360.0060.c</v>
          </cell>
          <cell r="B24598" t="str">
            <v>- 700 x 100 mm</v>
          </cell>
          <cell r="C24598" t="str">
            <v>cad</v>
          </cell>
          <cell r="D24598" t="str">
            <v>17,95</v>
          </cell>
        </row>
        <row r="24599">
          <cell r="A24599" t="str">
            <v>MC.04 - MATERIALI METALLICI</v>
          </cell>
          <cell r="B24599"/>
          <cell r="C24599"/>
          <cell r="D24599"/>
        </row>
        <row r="24600">
          <cell r="A24600" t="str">
            <v>MC</v>
          </cell>
          <cell r="B24600" t="str">
            <v>MATERIALI CIVILI</v>
          </cell>
          <cell r="C24600"/>
          <cell r="D24600"/>
        </row>
        <row r="24601">
          <cell r="A24601" t="str">
            <v>MC.04</v>
          </cell>
          <cell r="B24601" t="str">
            <v>MATERIALI METALLICI</v>
          </cell>
          <cell r="C24601"/>
          <cell r="D24601"/>
        </row>
        <row r="24602">
          <cell r="A24602" t="str">
            <v>MC.04.010</v>
          </cell>
          <cell r="B24602" t="str">
            <v>ACCIAI PER ARMATURE OPERE IN C.A.</v>
          </cell>
          <cell r="C24602"/>
          <cell r="D24602"/>
        </row>
        <row r="24603">
          <cell r="A24603" t="str">
            <v>MC.04.010.0010</v>
          </cell>
          <cell r="B24603" t="str">
            <v>Tondino in acciaio nervato, rispondente ai Criteri Ambientali Minimi di cui al Decreto 23 giugno 2022 del Ministero della Transizione Ecologica, con caratteristiche rispondenti alla norma UNI EN 10080 e prodotto con sistemi di controllo di produzione in stabilimento di cui al D.M. 17/01/2018 del tipo:</v>
          </cell>
          <cell r="C24603"/>
          <cell r="D24603"/>
        </row>
        <row r="24604">
          <cell r="A24604" t="str">
            <v>MC.04.010.0010.a</v>
          </cell>
          <cell r="B24604" t="str">
            <v>- B450C</v>
          </cell>
          <cell r="C24604" t="str">
            <v>100 kg</v>
          </cell>
          <cell r="D24604" t="str">
            <v>121,66</v>
          </cell>
        </row>
        <row r="24605">
          <cell r="A24605" t="str">
            <v>MC.04.010.0010.b</v>
          </cell>
          <cell r="B24605" t="str">
            <v>- rete di acciaio elettrosaldata B450A o B450C</v>
          </cell>
          <cell r="C24605" t="str">
            <v>100 kg</v>
          </cell>
          <cell r="D24605" t="str">
            <v>135,99</v>
          </cell>
        </row>
        <row r="24606">
          <cell r="A24606" t="str">
            <v>MC.04.010.0020</v>
          </cell>
          <cell r="B24606" t="str">
            <v>Acciai per armature opere in c.a.fondazioni speciali, pali, tiranti, ecc.</v>
          </cell>
          <cell r="C24606"/>
          <cell r="D24606"/>
        </row>
        <row r="24607">
          <cell r="A24607" t="str">
            <v>MC.04.010.0020.a</v>
          </cell>
          <cell r="B24607" t="str">
            <v>- anima tubolare tipo S355 per armatura valvolata di micropali</v>
          </cell>
          <cell r="C24607" t="str">
            <v>100 kg</v>
          </cell>
          <cell r="D24607" t="str">
            <v>141,49</v>
          </cell>
        </row>
        <row r="24608">
          <cell r="A24608" t="str">
            <v>MC.04.010.0020.b</v>
          </cell>
          <cell r="B24608" t="str">
            <v>- valvola di non ritorno per armature di getto valvolate di micropali</v>
          </cell>
          <cell r="C24608" t="str">
            <v>cad</v>
          </cell>
          <cell r="D24608" t="str">
            <v>2,42</v>
          </cell>
        </row>
        <row r="24609">
          <cell r="A24609" t="str">
            <v>MC.04.015</v>
          </cell>
          <cell r="B24609" t="str">
            <v>ACCIAI INOSSIDABILI</v>
          </cell>
          <cell r="C24609"/>
          <cell r="D24609"/>
        </row>
        <row r="24610">
          <cell r="A24610" t="str">
            <v>MC.04.015.0010</v>
          </cell>
          <cell r="B24610" t="str">
            <v>Barre di acciaio inox, utilizzabili per strutture in calcestruzzo armato in conformità a quanto previsto nelle "Norme tecniche per le costruzioni - paragrafo 11.3.2.8.1 - È ammesso l’impiego di acciai inossidabili di natura austenitica o austeno-ferritica, purché le caratteristiche meccaniche siano conformi alle prescrizioni relative agli acciai di cui al paragrafo 11.3.2.1, con l’avvertenza di sostituire al termine f t della Tab. 11.3.Ib, solo nel calcolo del rapporto f t / f y , il termine f 7% , tensione corrispondente ad un allungamento totale pari al 7%. La saldabilità di tali acciai va documentata attraverso prove di saldabilità certificate da un laboratorio di cui all’art. 59 del DPR n. 380/2001 ed effettuate su campioni realizzati con gli specifici procedimenti di saldatura previsti dal fabbricante per l’utilizzo in cantiere o nei Centri di trasformazione.</v>
          </cell>
          <cell r="C24610"/>
          <cell r="D24610"/>
        </row>
        <row r="24611">
          <cell r="A24611" t="str">
            <v>MC.04.015.0010.a</v>
          </cell>
          <cell r="B24611" t="str">
            <v>- AISI 304L</v>
          </cell>
          <cell r="C24611" t="str">
            <v>kg</v>
          </cell>
          <cell r="D24611" t="str">
            <v>6,66</v>
          </cell>
        </row>
        <row r="24612">
          <cell r="A24612" t="str">
            <v>MC.04.015.0010.b</v>
          </cell>
          <cell r="B24612" t="str">
            <v>- AISI 316L</v>
          </cell>
          <cell r="C24612" t="str">
            <v>kg</v>
          </cell>
          <cell r="D24612" t="str">
            <v>9,80</v>
          </cell>
        </row>
        <row r="24613">
          <cell r="A24613" t="str">
            <v>MC.04.015.0020</v>
          </cell>
          <cell r="B24613" t="str">
            <v>Rete elettrosaldata di acciaio inox, utilizzabile per strutture in calcestruzzo armato in conformità a quanto previsto nelle "Norme tecniche per le costruzioni - paragrafo 11.3.2.8.1 - È ammesso l’impiego di acciai inossidabili di natura austenitica o austeno-ferritica, purché le caratteristiche meccaniche siano conformi alle prescrizioni relative agli acciai di cui al paragrafo 11.3.2.1, con l’avvertenza di sostituire al termine f t della Tab. 11.3.Ib, solo nel calcolo del rapporto f t / f y , il termine f 7% , tensione corrispondente ad un allungamento totale pari al 7%. La saldabilità di tali acciai va documentata attraverso prove di saldabilità certificate da un laboratorio di cui all’art. 59 del DPR n. 380/2001 ed effettuate su campioni realizzati con gli specifici procedimenti di saldatura previsti dal fabbricante per l’utilizzo in cantiere o nei Centri di trasformazione.</v>
          </cell>
          <cell r="C24613"/>
          <cell r="D24613"/>
        </row>
        <row r="24614">
          <cell r="A24614" t="str">
            <v>MC.04.015.0020.a</v>
          </cell>
          <cell r="B24614" t="str">
            <v>- AISI 304L</v>
          </cell>
          <cell r="C24614" t="str">
            <v>kg</v>
          </cell>
          <cell r="D24614" t="str">
            <v>6,77</v>
          </cell>
        </row>
        <row r="24615">
          <cell r="A24615" t="str">
            <v>MC.04.015.0020.b</v>
          </cell>
          <cell r="B24615" t="str">
            <v>- AISI 316L</v>
          </cell>
          <cell r="C24615" t="str">
            <v>kg</v>
          </cell>
          <cell r="D24615" t="str">
            <v>9,02</v>
          </cell>
        </row>
        <row r="24616">
          <cell r="A24616" t="str">
            <v>MC.04.020</v>
          </cell>
          <cell r="B24616" t="str">
            <v>ACCIAI PER C.A. PRECOMPRESSO</v>
          </cell>
          <cell r="C24616"/>
          <cell r="D24616"/>
        </row>
        <row r="24617">
          <cell r="A24617" t="str">
            <v>MC.04.020.0010</v>
          </cell>
          <cell r="B24617" t="str">
            <v>Trefolo da 1/2" di acciaio rivestito per precompressione (peso circa 0,9 kg/ml)</v>
          </cell>
          <cell r="C24617" t="str">
            <v>m</v>
          </cell>
          <cell r="D24617" t="str">
            <v>0,85</v>
          </cell>
        </row>
        <row r="24618">
          <cell r="A24618" t="str">
            <v>MC.04.050</v>
          </cell>
          <cell r="B24618" t="str">
            <v>MINUTERIE METALLICHE</v>
          </cell>
          <cell r="C24618"/>
          <cell r="D24618"/>
        </row>
        <row r="24619">
          <cell r="A24619" t="str">
            <v>MC.04.050.0010</v>
          </cell>
          <cell r="B24619" t="str">
            <v>Punte Italia</v>
          </cell>
          <cell r="C24619" t="str">
            <v>kg</v>
          </cell>
          <cell r="D24619" t="str">
            <v>1,07</v>
          </cell>
        </row>
        <row r="24620">
          <cell r="A24620" t="str">
            <v>MC.04.050.0020</v>
          </cell>
          <cell r="B24620" t="str">
            <v>Viteria</v>
          </cell>
          <cell r="C24620" t="str">
            <v>kg</v>
          </cell>
          <cell r="D24620" t="str">
            <v>1,69</v>
          </cell>
        </row>
        <row r="24621">
          <cell r="A24621" t="str">
            <v>MC.04.050.0030</v>
          </cell>
          <cell r="B24621" t="str">
            <v>Filo di ferro cotto</v>
          </cell>
          <cell r="C24621" t="str">
            <v>kg</v>
          </cell>
          <cell r="D24621" t="str">
            <v>1,18</v>
          </cell>
        </row>
        <row r="24622">
          <cell r="A24622" t="str">
            <v>MC.04.050.0040</v>
          </cell>
          <cell r="B24622" t="str">
            <v>Filo di ferro zincato</v>
          </cell>
          <cell r="C24622" t="str">
            <v>kg</v>
          </cell>
          <cell r="D24622" t="str">
            <v>1,18</v>
          </cell>
        </row>
        <row r="24623">
          <cell r="A24623" t="str">
            <v>MC.04.100</v>
          </cell>
          <cell r="B24623" t="str">
            <v>RETI - ELEMENTI PER SOFFITTATURE</v>
          </cell>
          <cell r="C24623"/>
          <cell r="D24623"/>
        </row>
        <row r="24624">
          <cell r="A24624" t="str">
            <v>MC.04.100.0020</v>
          </cell>
          <cell r="B24624" t="str">
            <v>Rete metallica per plafoni da 0,400 kg/m²</v>
          </cell>
          <cell r="C24624" t="str">
            <v>m²</v>
          </cell>
          <cell r="D24624" t="str">
            <v>0,61</v>
          </cell>
        </row>
        <row r="24625">
          <cell r="A24625" t="str">
            <v>MC.04.150</v>
          </cell>
          <cell r="B24625" t="str">
            <v>ELEMENTI PER RINFORZO STRUTTURE LEGNO - CALCESTRUZZO</v>
          </cell>
          <cell r="C24625"/>
          <cell r="D24625"/>
        </row>
        <row r="24626">
          <cell r="A24626" t="str">
            <v>MC.04.150.0010</v>
          </cell>
          <cell r="B24626" t="str">
            <v>Connettore a piolo in acciaio zincato d= 12 mm con testa, ribattuto a freddo a piastrina di ancoraggio:</v>
          </cell>
          <cell r="C24626"/>
          <cell r="D24626"/>
        </row>
        <row r="24627">
          <cell r="A24627" t="str">
            <v>MC.04.150.0010.a</v>
          </cell>
          <cell r="B24627" t="str">
            <v>- altezza fino a 80 mm</v>
          </cell>
          <cell r="C24627" t="str">
            <v>cad</v>
          </cell>
          <cell r="D24627" t="str">
            <v>3,19</v>
          </cell>
        </row>
        <row r="24628">
          <cell r="A24628" t="str">
            <v>MC.04.150.0010.b</v>
          </cell>
          <cell r="B24628" t="str">
            <v>- altezza fino a 125 mm</v>
          </cell>
          <cell r="C24628" t="str">
            <v>cad</v>
          </cell>
          <cell r="D24628" t="str">
            <v>3,62</v>
          </cell>
        </row>
        <row r="24629">
          <cell r="A24629" t="str">
            <v>MC.04.150.0020</v>
          </cell>
          <cell r="B24629" t="str">
            <v>Traliccio speciale in acciaio per rinforzo strutture in legno, comprese le viti da legno DIN 571:</v>
          </cell>
          <cell r="C24629"/>
          <cell r="D24629"/>
        </row>
        <row r="24630">
          <cell r="A24630" t="str">
            <v>MC.04.150.0020.a</v>
          </cell>
          <cell r="B24630" t="str">
            <v>- altezza 40 mm</v>
          </cell>
          <cell r="C24630" t="str">
            <v>m</v>
          </cell>
          <cell r="D24630" t="str">
            <v>31,19</v>
          </cell>
        </row>
        <row r="24631">
          <cell r="A24631" t="str">
            <v>MC.04.150.0020.b</v>
          </cell>
          <cell r="B24631" t="str">
            <v>- altezza 60 mm</v>
          </cell>
          <cell r="C24631" t="str">
            <v>m</v>
          </cell>
          <cell r="D24631" t="str">
            <v>39,00</v>
          </cell>
        </row>
        <row r="24632">
          <cell r="A24632" t="str">
            <v>MC.04.150.0030</v>
          </cell>
          <cell r="B24632" t="str">
            <v>Connettori realizzati in acciaio zincato a freddo, con testa esagonale e rondella flangiata, idonei per azioni statiche e quasi-statiche in supporti di calcestruzzo con classe di resistenza da C20/25 a C50/60, in accordo alla EN 206:2013+A1:2016.:</v>
          </cell>
          <cell r="C24632"/>
          <cell r="D24632"/>
        </row>
        <row r="24633">
          <cell r="A24633" t="str">
            <v>MC.04.150.0030.a</v>
          </cell>
          <cell r="B24633" t="str">
            <v>- Ø 8/110</v>
          </cell>
          <cell r="C24633" t="str">
            <v>cad</v>
          </cell>
          <cell r="D24633" t="str">
            <v>1,58</v>
          </cell>
        </row>
        <row r="24634">
          <cell r="A24634" t="str">
            <v>MC.04.150.0030.b</v>
          </cell>
          <cell r="B24634" t="str">
            <v>- Ø 10/120</v>
          </cell>
          <cell r="C24634" t="str">
            <v>cad</v>
          </cell>
          <cell r="D24634" t="str">
            <v>2,28</v>
          </cell>
        </row>
        <row r="24635">
          <cell r="A24635" t="str">
            <v>MC.04.150.0030.c</v>
          </cell>
          <cell r="B24635" t="str">
            <v>- Ø 12/110</v>
          </cell>
          <cell r="C24635" t="str">
            <v>cad</v>
          </cell>
          <cell r="D24635" t="str">
            <v>3,71</v>
          </cell>
        </row>
        <row r="24636">
          <cell r="A24636" t="str">
            <v>MC.04.150.0030.d</v>
          </cell>
          <cell r="B24636" t="str">
            <v>- Ø 14/125</v>
          </cell>
          <cell r="C24636" t="str">
            <v>cad</v>
          </cell>
          <cell r="D24636" t="str">
            <v>4,74</v>
          </cell>
        </row>
        <row r="24637">
          <cell r="A24637" t="str">
            <v>MC.04.150.0040</v>
          </cell>
          <cell r="B24637" t="str">
            <v>Connettore prismatico con marcatura CE secondo EOTA EAD 130090-00-0303 e testato presso laboratori qualificati, in materiale fibrorinforzato ad alta resistenza per il rinforzo di solai in legno esistente, completo di n. 2 viti zincate.:</v>
          </cell>
          <cell r="C24637"/>
          <cell r="D24637"/>
        </row>
        <row r="24638">
          <cell r="A24638" t="str">
            <v>MC.04.150.0040.a</v>
          </cell>
          <cell r="B24638" t="str">
            <v>- Ø 8/160</v>
          </cell>
          <cell r="C24638" t="str">
            <v>cad</v>
          </cell>
          <cell r="D24638" t="str">
            <v>4,98</v>
          </cell>
        </row>
        <row r="24639">
          <cell r="A24639" t="str">
            <v>MC.04.150.0040.b</v>
          </cell>
          <cell r="B24639" t="str">
            <v>- Ø 8/200</v>
          </cell>
          <cell r="C24639" t="str">
            <v>cad</v>
          </cell>
          <cell r="D24639" t="str">
            <v>5,72</v>
          </cell>
        </row>
        <row r="24640">
          <cell r="A24640" t="str">
            <v>MC.04.200</v>
          </cell>
          <cell r="B24640" t="str">
            <v>ELEMENTI PER FISSAGGIO</v>
          </cell>
          <cell r="C24640"/>
          <cell r="D24640"/>
        </row>
        <row r="24641">
          <cell r="A24641" t="str">
            <v>MC.04.200.0010</v>
          </cell>
          <cell r="B24641" t="str">
            <v>Barre filettate con estremità a doppio taglio simmetrico a 45° con dado e rosetta, in acciaio con classe di resistenza 5.8 secondo ISO 898-1:2013, zincate a freddo, tipo:</v>
          </cell>
          <cell r="C24641"/>
          <cell r="D24641"/>
        </row>
        <row r="24642">
          <cell r="A24642" t="str">
            <v>MC.04.200.0010.a</v>
          </cell>
          <cell r="B24642" t="str">
            <v>- M8 x 110</v>
          </cell>
          <cell r="C24642" t="str">
            <v>cad</v>
          </cell>
          <cell r="D24642" t="str">
            <v>1,40</v>
          </cell>
        </row>
        <row r="24643">
          <cell r="A24643" t="str">
            <v>MC.04.200.0010.b</v>
          </cell>
          <cell r="B24643" t="str">
            <v>- M10 x 130</v>
          </cell>
          <cell r="C24643" t="str">
            <v>cad</v>
          </cell>
          <cell r="D24643" t="str">
            <v>1,66</v>
          </cell>
        </row>
        <row r="24644">
          <cell r="A24644" t="str">
            <v>MC.04.200.0010.c</v>
          </cell>
          <cell r="B24644" t="str">
            <v>- M12 x 160</v>
          </cell>
          <cell r="C24644" t="str">
            <v>cad</v>
          </cell>
          <cell r="D24644" t="str">
            <v>2,34</v>
          </cell>
        </row>
        <row r="24645">
          <cell r="A24645" t="str">
            <v>MC.04.200.0010.d</v>
          </cell>
          <cell r="B24645" t="str">
            <v>- M16 x 190</v>
          </cell>
          <cell r="C24645" t="str">
            <v>cad</v>
          </cell>
          <cell r="D24645" t="str">
            <v>3,94</v>
          </cell>
        </row>
        <row r="24646">
          <cell r="A24646" t="str">
            <v>MC.04.200.0010.e</v>
          </cell>
          <cell r="B24646" t="str">
            <v>- M20 x 260</v>
          </cell>
          <cell r="C24646" t="str">
            <v>cad</v>
          </cell>
          <cell r="D24646" t="str">
            <v>7,92</v>
          </cell>
        </row>
        <row r="24647">
          <cell r="A24647" t="str">
            <v>MC.04.200.0010.f</v>
          </cell>
          <cell r="B24647" t="str">
            <v>- M24 x 300</v>
          </cell>
          <cell r="C24647" t="str">
            <v>cad</v>
          </cell>
          <cell r="D24647" t="str">
            <v>16,16</v>
          </cell>
        </row>
        <row r="24648">
          <cell r="A24648" t="str">
            <v>MC.04.200.0010.g</v>
          </cell>
          <cell r="B24648" t="str">
            <v>- M30 x 380</v>
          </cell>
          <cell r="C24648" t="str">
            <v>cad</v>
          </cell>
          <cell r="D24648" t="str">
            <v>35,71</v>
          </cell>
        </row>
        <row r="24649">
          <cell r="A24649" t="str">
            <v>MC.04.200.0015</v>
          </cell>
          <cell r="B24649" t="str">
            <v>Barre filettate in acciaio con classe di resistenza 5.8 secondo ISO 898-1:2013, zincate a freddo, tipo:</v>
          </cell>
          <cell r="C24649"/>
          <cell r="D24649"/>
        </row>
        <row r="24650">
          <cell r="A24650" t="str">
            <v>MC.04.200.0015.a</v>
          </cell>
          <cell r="B24650" t="str">
            <v>- M8 X 110</v>
          </cell>
          <cell r="C24650" t="str">
            <v>cad</v>
          </cell>
          <cell r="D24650" t="str">
            <v>1,12</v>
          </cell>
        </row>
        <row r="24651">
          <cell r="A24651" t="str">
            <v>MC.04.200.0015.b</v>
          </cell>
          <cell r="B24651" t="str">
            <v>- M10 X 130</v>
          </cell>
          <cell r="C24651" t="str">
            <v>cad</v>
          </cell>
          <cell r="D24651" t="str">
            <v>1,46</v>
          </cell>
        </row>
        <row r="24652">
          <cell r="A24652" t="str">
            <v>MC.04.200.0015.c</v>
          </cell>
          <cell r="B24652" t="str">
            <v>- M12 X 160</v>
          </cell>
          <cell r="C24652" t="str">
            <v>cad</v>
          </cell>
          <cell r="D24652" t="str">
            <v>2,18</v>
          </cell>
        </row>
        <row r="24653">
          <cell r="A24653" t="str">
            <v>MC.04.200.0015.d</v>
          </cell>
          <cell r="B24653" t="str">
            <v>- M16 X 200</v>
          </cell>
          <cell r="C24653" t="str">
            <v>cad</v>
          </cell>
          <cell r="D24653" t="str">
            <v>4,04</v>
          </cell>
        </row>
        <row r="24654">
          <cell r="A24654" t="str">
            <v>MC.04.200.0015.e</v>
          </cell>
          <cell r="B24654" t="str">
            <v>- M20 X 290</v>
          </cell>
          <cell r="C24654" t="str">
            <v>cad</v>
          </cell>
          <cell r="D24654" t="str">
            <v>7,73</v>
          </cell>
        </row>
        <row r="24655">
          <cell r="A24655" t="str">
            <v>MC.04.200.0015.f</v>
          </cell>
          <cell r="B24655" t="str">
            <v>- M24 X 380</v>
          </cell>
          <cell r="C24655" t="str">
            <v>cad</v>
          </cell>
          <cell r="D24655" t="str">
            <v>16,72</v>
          </cell>
        </row>
        <row r="24656">
          <cell r="A24656" t="str">
            <v>MC.04.200.0015.g</v>
          </cell>
          <cell r="B24656" t="str">
            <v>- M30 X 430</v>
          </cell>
          <cell r="C24656" t="str">
            <v>cad</v>
          </cell>
          <cell r="D24656" t="str">
            <v>25,27</v>
          </cell>
        </row>
        <row r="24657">
          <cell r="A24657" t="str">
            <v>MC.04.200.0020</v>
          </cell>
          <cell r="B24657" t="str">
            <v>Barre filettate con estremità a doppio taglio simmetrico a 45° con dado e rosetta, in acciaio inossidabile A4-R70 secondo EN ISO 3506-1:2009 inox, tipo:</v>
          </cell>
          <cell r="C24657"/>
          <cell r="D24657"/>
        </row>
        <row r="24658">
          <cell r="A24658" t="str">
            <v>MC.04.200.0020.a</v>
          </cell>
          <cell r="B24658" t="str">
            <v>- M8 x 110</v>
          </cell>
          <cell r="C24658" t="str">
            <v>cad</v>
          </cell>
          <cell r="D24658" t="str">
            <v>4,18</v>
          </cell>
        </row>
        <row r="24659">
          <cell r="A24659" t="str">
            <v>MC.04.200.0020.b</v>
          </cell>
          <cell r="B24659" t="str">
            <v>- M10 x 130</v>
          </cell>
          <cell r="C24659" t="str">
            <v>cad</v>
          </cell>
          <cell r="D24659" t="str">
            <v>6,52</v>
          </cell>
        </row>
        <row r="24660">
          <cell r="A24660" t="str">
            <v>MC.04.200.0020.c</v>
          </cell>
          <cell r="B24660" t="str">
            <v>- M12 x 160</v>
          </cell>
          <cell r="C24660" t="str">
            <v>cad</v>
          </cell>
          <cell r="D24660" t="str">
            <v>9,02</v>
          </cell>
        </row>
        <row r="24661">
          <cell r="A24661" t="str">
            <v>MC.04.200.0020.d</v>
          </cell>
          <cell r="B24661" t="str">
            <v>- M16 x 190</v>
          </cell>
          <cell r="C24661" t="str">
            <v>cad</v>
          </cell>
          <cell r="D24661" t="str">
            <v>16,35</v>
          </cell>
        </row>
        <row r="24662">
          <cell r="A24662" t="str">
            <v>MC.04.200.0020.e</v>
          </cell>
          <cell r="B24662" t="str">
            <v>- M20 x 260</v>
          </cell>
          <cell r="C24662" t="str">
            <v>cad</v>
          </cell>
          <cell r="D24662" t="str">
            <v>34,94</v>
          </cell>
        </row>
        <row r="24663">
          <cell r="A24663" t="str">
            <v>MC.04.200.0020.f</v>
          </cell>
          <cell r="B24663" t="str">
            <v>- M24 x 300</v>
          </cell>
          <cell r="C24663" t="str">
            <v>cad</v>
          </cell>
          <cell r="D24663" t="str">
            <v>65,67</v>
          </cell>
        </row>
        <row r="24664">
          <cell r="A24664" t="str">
            <v>MC.04.200.0020.g</v>
          </cell>
          <cell r="B24664" t="str">
            <v>- M30 x 380</v>
          </cell>
          <cell r="C24664" t="str">
            <v>cad</v>
          </cell>
          <cell r="D24664" t="str">
            <v>162,05</v>
          </cell>
        </row>
        <row r="24665">
          <cell r="A24665" t="str">
            <v>MC.04.200.0025</v>
          </cell>
          <cell r="B24665" t="str">
            <v>Barre filettate con estremità a doppio taglio simmetrico a 45°, in acciaio con classe di resistenza 8.8 secondo ISO 898-1:2013, zincato a freddo, tipo:</v>
          </cell>
          <cell r="C24665"/>
          <cell r="D24665"/>
        </row>
        <row r="24666">
          <cell r="A24666" t="str">
            <v>MC.04.200.0025.a</v>
          </cell>
          <cell r="B24666" t="str">
            <v>- M8 x 150</v>
          </cell>
          <cell r="C24666" t="str">
            <v>cad</v>
          </cell>
          <cell r="D24666" t="str">
            <v>2,24</v>
          </cell>
        </row>
        <row r="24667">
          <cell r="A24667" t="str">
            <v>MC.04.200.0025.b</v>
          </cell>
          <cell r="B24667" t="str">
            <v>- M10 x 220</v>
          </cell>
          <cell r="C24667" t="str">
            <v>cad</v>
          </cell>
          <cell r="D24667" t="str">
            <v>2,86</v>
          </cell>
        </row>
        <row r="24668">
          <cell r="A24668" t="str">
            <v>MC.04.200.0025.c</v>
          </cell>
          <cell r="B24668" t="str">
            <v>- M12 x 220</v>
          </cell>
          <cell r="C24668" t="str">
            <v>cad</v>
          </cell>
          <cell r="D24668" t="str">
            <v>3,21</v>
          </cell>
        </row>
        <row r="24669">
          <cell r="A24669" t="str">
            <v>MC.04.200.0025.d</v>
          </cell>
          <cell r="B24669" t="str">
            <v>- M16 x 270</v>
          </cell>
          <cell r="C24669" t="str">
            <v>cad</v>
          </cell>
          <cell r="D24669" t="str">
            <v>6,72</v>
          </cell>
        </row>
        <row r="24670">
          <cell r="A24670" t="str">
            <v>MC.04.200.0025.e</v>
          </cell>
          <cell r="B24670" t="str">
            <v>- M20 x 290</v>
          </cell>
          <cell r="C24670" t="str">
            <v>cad</v>
          </cell>
          <cell r="D24670" t="str">
            <v>11,14</v>
          </cell>
        </row>
        <row r="24671">
          <cell r="A24671" t="str">
            <v>MC.04.200.0025.f</v>
          </cell>
          <cell r="B24671" t="str">
            <v>- M24 x 295</v>
          </cell>
          <cell r="C24671" t="str">
            <v>cad</v>
          </cell>
          <cell r="D24671" t="str">
            <v>17,71</v>
          </cell>
        </row>
        <row r="24672">
          <cell r="A24672" t="str">
            <v>MC.04.200.0025.g</v>
          </cell>
          <cell r="B24672" t="str">
            <v>- M30 x 430</v>
          </cell>
          <cell r="C24672" t="str">
            <v>cad</v>
          </cell>
          <cell r="D24672" t="str">
            <v>24,09</v>
          </cell>
        </row>
        <row r="24673">
          <cell r="A24673" t="str">
            <v>MC.04.200.0030</v>
          </cell>
          <cell r="B24673" t="str">
            <v>Ancorante chimico predosato in fiala, marcato CE per applicazioni in calcestruzzo fessurato e per Categoria di Prestazione Sismica C1, secondo il Documento di Valutazione Europea EOTA EAD 330499-00-0601 e Rapporti Tecnici EOTA TR 048 e EOTA TR 049 (oppure secondo la Linea Guida EOTA ETAG 001-5 e Annessi A e E). La capacità portante del sistema è calcolato secondo le indicazioni della Norma FprEN 1992-4:2017 (oppure secondo la Linea Guida ETAG 001 - Annesso C e i Rapporti Tecnici EOTA TR 029 e EOTA TR 045 o la Specifica Tecnica CEN/TS 1992-4:2009). L'ancorante sarà applicabile fino a una temperatura del supporto minima di -30°C, per tirante tipo:</v>
          </cell>
          <cell r="C24673"/>
          <cell r="D24673"/>
        </row>
        <row r="24674">
          <cell r="A24674" t="str">
            <v>MC.04.200.0030.a</v>
          </cell>
          <cell r="B24674" t="str">
            <v>- M8</v>
          </cell>
          <cell r="C24674" t="str">
            <v>cad</v>
          </cell>
          <cell r="D24674" t="str">
            <v>2,11</v>
          </cell>
        </row>
        <row r="24675">
          <cell r="A24675" t="str">
            <v>MC.04.200.0030.b</v>
          </cell>
          <cell r="B24675" t="str">
            <v>- M10</v>
          </cell>
          <cell r="C24675" t="str">
            <v>cad</v>
          </cell>
          <cell r="D24675" t="str">
            <v>2,42</v>
          </cell>
        </row>
        <row r="24676">
          <cell r="A24676" t="str">
            <v>MC.04.200.0030.c</v>
          </cell>
          <cell r="B24676" t="str">
            <v>- M12</v>
          </cell>
          <cell r="C24676" t="str">
            <v>cad</v>
          </cell>
          <cell r="D24676" t="str">
            <v>2,59</v>
          </cell>
        </row>
        <row r="24677">
          <cell r="A24677" t="str">
            <v>MC.04.200.0030.d</v>
          </cell>
          <cell r="B24677" t="str">
            <v>- M16</v>
          </cell>
          <cell r="C24677" t="str">
            <v>cad</v>
          </cell>
          <cell r="D24677" t="str">
            <v>3,95</v>
          </cell>
        </row>
        <row r="24678">
          <cell r="A24678" t="str">
            <v>MC.04.200.0030.e</v>
          </cell>
          <cell r="B24678" t="str">
            <v>- M20</v>
          </cell>
          <cell r="C24678" t="str">
            <v>cad</v>
          </cell>
          <cell r="D24678" t="str">
            <v>5,24</v>
          </cell>
        </row>
        <row r="24679">
          <cell r="A24679" t="str">
            <v>MC.04.200.0030.f</v>
          </cell>
          <cell r="B24679" t="str">
            <v>- M24</v>
          </cell>
          <cell r="C24679" t="str">
            <v>cad</v>
          </cell>
          <cell r="D24679" t="str">
            <v>6,72</v>
          </cell>
        </row>
        <row r="24680">
          <cell r="A24680" t="str">
            <v>MC.04.200.0030.g</v>
          </cell>
          <cell r="B24680" t="str">
            <v>M30</v>
          </cell>
          <cell r="C24680" t="str">
            <v>cad</v>
          </cell>
          <cell r="D24680" t="str">
            <v>11,20</v>
          </cell>
        </row>
        <row r="24681">
          <cell r="A24681" t="str">
            <v>MC.04.200.0045</v>
          </cell>
          <cell r="B24681" t="str">
            <v>Barre filettate in acciaio con classe di resistenza 8.8 secondo ISO 898-1:2013, zincate a freddo, tipo:</v>
          </cell>
          <cell r="C24681"/>
          <cell r="D24681"/>
        </row>
        <row r="24682">
          <cell r="A24682" t="str">
            <v>MC.04.200.0045.a</v>
          </cell>
          <cell r="B24682" t="str">
            <v>- M8 X 175</v>
          </cell>
          <cell r="C24682" t="str">
            <v>cad</v>
          </cell>
          <cell r="D24682" t="str">
            <v>1,83</v>
          </cell>
        </row>
        <row r="24683">
          <cell r="A24683" t="str">
            <v>MC.04.200.0045.b</v>
          </cell>
          <cell r="B24683" t="str">
            <v>- M10 x 190</v>
          </cell>
          <cell r="C24683" t="str">
            <v>cad</v>
          </cell>
          <cell r="D24683" t="str">
            <v>2,27</v>
          </cell>
        </row>
        <row r="24684">
          <cell r="A24684" t="str">
            <v>MC.04.200.0045.c</v>
          </cell>
          <cell r="B24684" t="str">
            <v>- M12 x 160</v>
          </cell>
          <cell r="C24684" t="str">
            <v>cad</v>
          </cell>
          <cell r="D24684" t="str">
            <v>2,66</v>
          </cell>
        </row>
        <row r="24685">
          <cell r="A24685" t="str">
            <v>MC.04.200.0045.d</v>
          </cell>
          <cell r="B24685" t="str">
            <v>- M16 x 200</v>
          </cell>
          <cell r="C24685" t="str">
            <v>cad</v>
          </cell>
          <cell r="D24685" t="str">
            <v>5,39</v>
          </cell>
        </row>
        <row r="24686">
          <cell r="A24686" t="str">
            <v>MC.04.200.0045.e</v>
          </cell>
          <cell r="B24686" t="str">
            <v>- M20 x 290</v>
          </cell>
          <cell r="C24686" t="str">
            <v>cad</v>
          </cell>
          <cell r="D24686" t="str">
            <v>11,65</v>
          </cell>
        </row>
        <row r="24687">
          <cell r="A24687" t="str">
            <v>MC.04.200.0045.f</v>
          </cell>
          <cell r="B24687" t="str">
            <v>- M24 x 380</v>
          </cell>
          <cell r="C24687" t="str">
            <v>cad</v>
          </cell>
          <cell r="D24687" t="str">
            <v>19,51</v>
          </cell>
        </row>
        <row r="24688">
          <cell r="A24688" t="str">
            <v>MC.04.200.0045.g</v>
          </cell>
          <cell r="B24688" t="str">
            <v>- M30 x 430</v>
          </cell>
          <cell r="C24688" t="str">
            <v>cad</v>
          </cell>
          <cell r="D24688" t="str">
            <v>26,82</v>
          </cell>
        </row>
        <row r="24689">
          <cell r="A24689" t="str">
            <v>MC.04.200.0050</v>
          </cell>
          <cell r="B24689" t="str">
            <v>Resina a base epossidica, marcata CE per applicazioni in calcestruzzo fessurato e per Categoria di Prestazione Sismica C1, secondo il Documento di Valutazione Europea EOTA EAD 330499-00-0601 e Rapporti Tecnici EOTA TR 048 e EOTA TR 049 (oppure secondo la Linea Guida EOTA ETAG 001-5, Annesso A e Annesso E). La capacità portante del sistema è calcolato secondo le indicazioni della Norma FprEN 1992-4:2017 (oppure secondo la Linea Guida ETAG 001 - Annesso C e i Rapporti Tecnici EOTA TR 029 e EOTA TR 045 o la Specifica Tecnica CEN/TS 1992-4:2009). La resina epossidica sarà iniettabile fino a una temperatura del supporto minima di 0°C consentendo tempi di lavorabilità massimi di 150 minuti. In cartucce:</v>
          </cell>
          <cell r="C24689"/>
          <cell r="D24689"/>
        </row>
        <row r="24690">
          <cell r="A24690" t="str">
            <v>MC.04.200.0050.a</v>
          </cell>
          <cell r="B24690" t="str">
            <v>- ml 390</v>
          </cell>
          <cell r="C24690" t="str">
            <v>cad</v>
          </cell>
          <cell r="D24690" t="str">
            <v>48,91</v>
          </cell>
        </row>
        <row r="24691">
          <cell r="A24691" t="str">
            <v>MC.04.200.0050.b</v>
          </cell>
          <cell r="B24691" t="str">
            <v>- ml 585</v>
          </cell>
          <cell r="C24691" t="str">
            <v>cad</v>
          </cell>
          <cell r="D24691" t="str">
            <v>64,65</v>
          </cell>
        </row>
        <row r="24692">
          <cell r="A24692" t="str">
            <v>MC.04.200.0060</v>
          </cell>
          <cell r="B24692" t="str">
            <v>Resina a base vinilestere, marcata CE per applicazioni in muratura secondo la Linea Guida ETAG 029 e Annesso A e in calcestruzzo fessurato e per Categoria di Prestazione Sismica C1 e C2, secondo il Documento di Valutazione Europea EOTA EAD 330499-00-0601 e Rapporti Tecnici EOTA TR 048 e EOTA TR 049 (oppure secondo la Linea Guida EOTA ETAG 001-5, Annesso A e Annesso E). La capacità portante del sistema è calcolato secondo le indicazioni della Norma FprEN 1992-4:2017 (oppure secondo la Linea Guida ETAG 001 - Annesso C e i Rapporti Tecnici EOTA TR 029 e EOTA TR 045 o la Specifica Tecnica CEN/TS 1992-4:2009). La resina vinilestere sarà iniettabile fino a una temperatura del supporto minima di 0°C consentendo tempi di lavorabilità massimi di 13 minuti. In cartucce:- ml 410</v>
          </cell>
          <cell r="C24692" t="str">
            <v>cad</v>
          </cell>
          <cell r="D24692" t="str">
            <v>26,83</v>
          </cell>
        </row>
        <row r="24693">
          <cell r="A24693" t="str">
            <v>MC.04.200.0100</v>
          </cell>
          <cell r="B24693" t="str">
            <v>Tasselli ad espansione, completi di vite in acciaio, tipo:</v>
          </cell>
          <cell r="C24693"/>
          <cell r="D24693"/>
        </row>
        <row r="24694">
          <cell r="A24694" t="str">
            <v>MC.04.200.0100.a</v>
          </cell>
          <cell r="B24694" t="str">
            <v>- 6x40</v>
          </cell>
          <cell r="C24694" t="str">
            <v>cad</v>
          </cell>
          <cell r="D24694" t="str">
            <v>0,19</v>
          </cell>
        </row>
        <row r="24695">
          <cell r="A24695" t="str">
            <v>MC.04.200.0100.b</v>
          </cell>
          <cell r="B24695" t="str">
            <v>- 6x60</v>
          </cell>
          <cell r="C24695" t="str">
            <v>cad</v>
          </cell>
          <cell r="D24695" t="str">
            <v>0,20</v>
          </cell>
        </row>
        <row r="24696">
          <cell r="A24696" t="str">
            <v>MC.04.200.0100.c</v>
          </cell>
          <cell r="B24696" t="str">
            <v>- 8x60</v>
          </cell>
          <cell r="C24696" t="str">
            <v>cad</v>
          </cell>
          <cell r="D24696" t="str">
            <v>0,25</v>
          </cell>
        </row>
        <row r="24697">
          <cell r="A24697" t="str">
            <v>MC.04.200.0100.d</v>
          </cell>
          <cell r="B24697" t="str">
            <v>- 8x80</v>
          </cell>
          <cell r="C24697" t="str">
            <v>cad</v>
          </cell>
          <cell r="D24697" t="str">
            <v>0,28</v>
          </cell>
        </row>
        <row r="24698">
          <cell r="A24698" t="str">
            <v>MC.04.200.0100.e</v>
          </cell>
          <cell r="B24698" t="str">
            <v>- 8x100</v>
          </cell>
          <cell r="C24698" t="str">
            <v>cad</v>
          </cell>
          <cell r="D24698" t="str">
            <v>0,40</v>
          </cell>
        </row>
        <row r="24699">
          <cell r="A24699" t="str">
            <v>MC.04.200.0110</v>
          </cell>
          <cell r="B24699" t="str">
            <v>Tasselli ad espansione, completi di vite in acciaio inox A2, tipo:</v>
          </cell>
          <cell r="C24699"/>
          <cell r="D24699"/>
        </row>
        <row r="24700">
          <cell r="A24700" t="str">
            <v>MC.04.200.0110.a</v>
          </cell>
          <cell r="B24700" t="str">
            <v>- 6x40</v>
          </cell>
          <cell r="C24700" t="str">
            <v>cad</v>
          </cell>
          <cell r="D24700" t="str">
            <v>0,34</v>
          </cell>
        </row>
        <row r="24701">
          <cell r="A24701" t="str">
            <v>MC.04.200.0110.b</v>
          </cell>
          <cell r="B24701" t="str">
            <v>- 6x60</v>
          </cell>
          <cell r="C24701" t="str">
            <v>cad</v>
          </cell>
          <cell r="D24701" t="str">
            <v>0,41</v>
          </cell>
        </row>
        <row r="24702">
          <cell r="A24702" t="str">
            <v>MC.04.200.0110.c</v>
          </cell>
          <cell r="B24702" t="str">
            <v>- 8x60</v>
          </cell>
          <cell r="C24702" t="str">
            <v>cad</v>
          </cell>
          <cell r="D24702" t="str">
            <v>0,58</v>
          </cell>
        </row>
        <row r="24703">
          <cell r="A24703" t="str">
            <v>MC.04.200.0110.d</v>
          </cell>
          <cell r="B24703" t="str">
            <v>- 8x80</v>
          </cell>
          <cell r="C24703" t="str">
            <v>cad</v>
          </cell>
          <cell r="D24703" t="str">
            <v>0,74</v>
          </cell>
        </row>
        <row r="24704">
          <cell r="A24704" t="str">
            <v>MC.04.200.0110.e</v>
          </cell>
          <cell r="B24704" t="str">
            <v>- 8x100</v>
          </cell>
          <cell r="C24704" t="str">
            <v>cad</v>
          </cell>
          <cell r="D24704" t="str">
            <v>0,98</v>
          </cell>
        </row>
        <row r="24705">
          <cell r="A24705" t="str">
            <v>MC.05 - ELEMENTI PER SOLAI</v>
          </cell>
          <cell r="B24705"/>
          <cell r="C24705"/>
          <cell r="D24705"/>
        </row>
        <row r="24706">
          <cell r="A24706" t="str">
            <v>MC</v>
          </cell>
          <cell r="B24706" t="str">
            <v>MATERIALI CIVILI</v>
          </cell>
          <cell r="C24706"/>
          <cell r="D24706"/>
        </row>
        <row r="24707">
          <cell r="A24707" t="str">
            <v>MC.05</v>
          </cell>
          <cell r="B24707" t="str">
            <v>ELEMENTI PER SOLAI</v>
          </cell>
          <cell r="C24707"/>
          <cell r="D24707"/>
        </row>
        <row r="24708">
          <cell r="A24708" t="str">
            <v>MC.05.050</v>
          </cell>
          <cell r="B24708" t="str">
            <v>BLOCCHI IN LATERIZIO PER SOLAI</v>
          </cell>
          <cell r="C24708"/>
          <cell r="D24708"/>
        </row>
        <row r="24709">
          <cell r="A24709" t="str">
            <v>MC.05.050.0010</v>
          </cell>
          <cell r="B24709" t="str">
            <v>Blocchi per soletta del tipo misto in calcestruzzo e laterizio da gettare in opera da cm 40x24, e blocchi di alleggerimento per solai a travetti, da cm 38x24, rispondenti alla UNI EN 771-1 e ai Criteri Ambientali Minimi di cui al Decreto 23 giugno 2022 del Ministero della Transizione Ecologica:</v>
          </cell>
          <cell r="C24709"/>
          <cell r="D24709"/>
        </row>
        <row r="24710">
          <cell r="A24710" t="str">
            <v>MC.05.050.0010.a</v>
          </cell>
          <cell r="B24710" t="str">
            <v>- altezza 12 cm</v>
          </cell>
          <cell r="C24710" t="str">
            <v>cad</v>
          </cell>
          <cell r="D24710" t="str">
            <v>2,61</v>
          </cell>
        </row>
        <row r="24711">
          <cell r="A24711" t="str">
            <v>MC.05.050.0010.b</v>
          </cell>
          <cell r="B24711" t="str">
            <v>- altezza 16 cm</v>
          </cell>
          <cell r="C24711" t="str">
            <v>cad</v>
          </cell>
          <cell r="D24711" t="str">
            <v>2,60</v>
          </cell>
        </row>
        <row r="24712">
          <cell r="A24712" t="str">
            <v>MC.05.050.0010.c</v>
          </cell>
          <cell r="B24712" t="str">
            <v>- altezza 18 cm</v>
          </cell>
          <cell r="C24712" t="str">
            <v>cad</v>
          </cell>
          <cell r="D24712" t="str">
            <v>2,56</v>
          </cell>
        </row>
        <row r="24713">
          <cell r="A24713" t="str">
            <v>MC.05.050.0010.d</v>
          </cell>
          <cell r="B24713" t="str">
            <v>- altezza 20 cm</v>
          </cell>
          <cell r="C24713" t="str">
            <v>cad</v>
          </cell>
          <cell r="D24713" t="str">
            <v>2,56</v>
          </cell>
        </row>
        <row r="24714">
          <cell r="A24714" t="str">
            <v>MC.05.050.0010.e</v>
          </cell>
          <cell r="B24714" t="str">
            <v>- altezza 22 cm</v>
          </cell>
          <cell r="C24714" t="str">
            <v>cad</v>
          </cell>
          <cell r="D24714" t="str">
            <v>3,01</v>
          </cell>
        </row>
        <row r="24715">
          <cell r="A24715" t="str">
            <v>MC.05.050.0010.f</v>
          </cell>
          <cell r="B24715" t="str">
            <v>- altezza 24 cm</v>
          </cell>
          <cell r="C24715" t="str">
            <v>cad</v>
          </cell>
          <cell r="D24715" t="str">
            <v>3,09</v>
          </cell>
        </row>
        <row r="24716">
          <cell r="A24716" t="str">
            <v>MC.05.050.0040</v>
          </cell>
          <cell r="B24716" t="str">
            <v>Solaio piano a struttura mista in calcestruzzo in cemento armato C32/40, e laterizi a nervature parallele, realizzato in pannelli prefabbricati di larghezza 80/120cm di cls armato e laterizi di allegggerimento di altezza 20cm.con caratteristiche portanti , di tipo "B" come da D.M. 16/96, misurato vuoto per pieno sul rettangolo circoscritto.</v>
          </cell>
          <cell r="C24716" t="str">
            <v>m²</v>
          </cell>
          <cell r="D24716" t="str">
            <v>26,91</v>
          </cell>
        </row>
        <row r="24717">
          <cell r="A24717" t="str">
            <v>MC.05.100</v>
          </cell>
          <cell r="B24717" t="str">
            <v>TRAVETTI PER SOLAI</v>
          </cell>
          <cell r="C24717"/>
          <cell r="D24717"/>
        </row>
        <row r="24718">
          <cell r="A24718" t="str">
            <v>MC.05.100.0010</v>
          </cell>
          <cell r="B24718" t="str">
            <v>Travetti per solai, prefabbricati a traliccio con suola in cotto</v>
          </cell>
          <cell r="C24718" t="str">
            <v>m</v>
          </cell>
          <cell r="D24718" t="str">
            <v>6,49</v>
          </cell>
        </row>
        <row r="24719">
          <cell r="A24719" t="str">
            <v>MC.05.100.0020</v>
          </cell>
          <cell r="B24719" t="str">
            <v>Travetti per solai, prefabbricati precompressi da 9 x 12 cm:</v>
          </cell>
          <cell r="C24719"/>
          <cell r="D24719"/>
        </row>
        <row r="24720">
          <cell r="A24720" t="str">
            <v>MC.05.100.0020.a</v>
          </cell>
          <cell r="B24720" t="str">
            <v>- per luci fino a 4,00 m</v>
          </cell>
          <cell r="C24720" t="str">
            <v>m</v>
          </cell>
          <cell r="D24720" t="str">
            <v>6,29</v>
          </cell>
        </row>
        <row r="24721">
          <cell r="A24721" t="str">
            <v>MC.05.100.0020.b</v>
          </cell>
          <cell r="B24721" t="str">
            <v>- per luci oltre 4,01 m</v>
          </cell>
          <cell r="C24721" t="str">
            <v>m</v>
          </cell>
          <cell r="D24721" t="str">
            <v>7,72</v>
          </cell>
        </row>
        <row r="24722">
          <cell r="A24722" t="str">
            <v>MC.05.200</v>
          </cell>
          <cell r="B24722" t="str">
            <v>LASTRE PREFABBRICATE IN CA</v>
          </cell>
          <cell r="C24722"/>
          <cell r="D24722"/>
        </row>
        <row r="24723">
          <cell r="A24723" t="str">
            <v>MC.05.200.0010</v>
          </cell>
          <cell r="B24723" t="str">
            <v>Lastre prefabbricate in c.a. per solai alleggeriti con polistirolo, armate con rete metallica e con tralicci in acciaio tondo:</v>
          </cell>
          <cell r="C24723"/>
          <cell r="D24723"/>
        </row>
        <row r="24724">
          <cell r="A24724" t="str">
            <v>MC.05.200.0010.a</v>
          </cell>
          <cell r="B24724" t="str">
            <v>- lastra sp. 5 cm + polistirolo sp. 10 cm</v>
          </cell>
          <cell r="C24724" t="str">
            <v>m²</v>
          </cell>
          <cell r="D24724" t="str">
            <v>31,76</v>
          </cell>
        </row>
        <row r="24725">
          <cell r="A24725" t="str">
            <v>MC.05.200.0010.b</v>
          </cell>
          <cell r="B24725" t="str">
            <v>- lastra sp. 5 cm + polistirolo sp. 12 cm</v>
          </cell>
          <cell r="C24725" t="str">
            <v>m²</v>
          </cell>
          <cell r="D24725" t="str">
            <v>32,80</v>
          </cell>
        </row>
        <row r="24726">
          <cell r="A24726" t="str">
            <v>MC.05.200.0010.c</v>
          </cell>
          <cell r="B24726" t="str">
            <v>- lastra sp. 5 cm + polistirolo sp. 14 cm</v>
          </cell>
          <cell r="C24726" t="str">
            <v>m²</v>
          </cell>
          <cell r="D24726" t="str">
            <v>33,66</v>
          </cell>
        </row>
        <row r="24727">
          <cell r="A24727" t="str">
            <v>MC.05.200.0010.d</v>
          </cell>
          <cell r="B24727" t="str">
            <v>- lastra sp. 5 cm + polistirolo sp. 16 cm</v>
          </cell>
          <cell r="C24727" t="str">
            <v>m²</v>
          </cell>
          <cell r="D24727" t="str">
            <v>34,61</v>
          </cell>
        </row>
        <row r="24728">
          <cell r="A24728" t="str">
            <v>MC.05.200.0010.e</v>
          </cell>
          <cell r="B24728" t="str">
            <v>- lastra sp. 5 cm + polistirolo sp. 18 cm</v>
          </cell>
          <cell r="C24728" t="str">
            <v>m²</v>
          </cell>
          <cell r="D24728" t="str">
            <v>35,48</v>
          </cell>
        </row>
        <row r="24729">
          <cell r="A24729" t="str">
            <v>MC.05.200.0010.f</v>
          </cell>
          <cell r="B24729" t="str">
            <v>- lastra sp. 5 cm + polistirolo sp. 20 cm</v>
          </cell>
          <cell r="C24729" t="str">
            <v>m²</v>
          </cell>
          <cell r="D24729" t="str">
            <v>36,80</v>
          </cell>
        </row>
        <row r="24730">
          <cell r="A24730" t="str">
            <v>MC.05.200.0010.g</v>
          </cell>
          <cell r="B24730" t="str">
            <v>- lastra sp. 5 cm + polistirolo sp. 25 cm</v>
          </cell>
          <cell r="C24730" t="str">
            <v>m²</v>
          </cell>
          <cell r="D24730" t="str">
            <v>38,90</v>
          </cell>
        </row>
        <row r="24731">
          <cell r="A24731" t="str">
            <v>MC.05.200.0020</v>
          </cell>
          <cell r="B24731" t="str">
            <v>Blocchi di polistirolo vergine, densità 10/12 kg/m³ da accoppiare a lastre prefabbricate per solai, per ogni cm in più</v>
          </cell>
          <cell r="C24731" t="str">
            <v>m² x cm</v>
          </cell>
          <cell r="D24731" t="str">
            <v>0,42</v>
          </cell>
        </row>
        <row r="24732">
          <cell r="A24732" t="str">
            <v>MC.05.300</v>
          </cell>
          <cell r="B24732" t="str">
            <v>LAMIERA GRECATA</v>
          </cell>
          <cell r="C24732"/>
          <cell r="D24732"/>
        </row>
        <row r="24733">
          <cell r="A24733" t="str">
            <v>MC.05.300.0010</v>
          </cell>
          <cell r="B24733" t="str">
            <v>Lamiera grecata zincata collaborante per solai, da completare con getto di calcestruzzo</v>
          </cell>
          <cell r="C24733" t="str">
            <v>kg</v>
          </cell>
          <cell r="D24733" t="str">
            <v>2,34</v>
          </cell>
        </row>
        <row r="24734">
          <cell r="A24734" t="str">
            <v>MC.05.500</v>
          </cell>
          <cell r="B24734" t="str">
            <v>MATERIALI PER VESPAI AERATI</v>
          </cell>
          <cell r="C24734"/>
          <cell r="D24734"/>
        </row>
        <row r="24735">
          <cell r="A24735" t="str">
            <v>MC.05.500.0010</v>
          </cell>
          <cell r="B24735" t="str">
            <v>Tavelloni forati rispondenti alla UNI EN 771-1 e ai Criteri Ambientali Minimi di cui al Decreto 23 giugno 2022 del Ministero della Transizione Ecologica, conducibilità termica (λ) secondo la UNI 1745 del tavellone a secco 0,340 W/mK, dimensioni 60/100 x 25 x 6 cm</v>
          </cell>
          <cell r="C24735" t="str">
            <v>m²</v>
          </cell>
          <cell r="D24735" t="str">
            <v>15,66</v>
          </cell>
        </row>
        <row r="24736">
          <cell r="A24736" t="str">
            <v>MC.05.500.0020</v>
          </cell>
          <cell r="B24736" t="str">
            <v>Casseri a perdere autoportanti per vespai areati, in plastica, dimensioni commerciali, per le seguenti altezze:</v>
          </cell>
          <cell r="C24736"/>
          <cell r="D24736"/>
        </row>
        <row r="24737">
          <cell r="A24737" t="str">
            <v>MC.05.500.0020.a</v>
          </cell>
          <cell r="B24737" t="str">
            <v>- altezza cm 15 - 20</v>
          </cell>
          <cell r="C24737" t="str">
            <v>m²</v>
          </cell>
          <cell r="D24737" t="str">
            <v>14,28</v>
          </cell>
        </row>
        <row r="24738">
          <cell r="A24738" t="str">
            <v>MC.05.500.0020.b</v>
          </cell>
          <cell r="B24738" t="str">
            <v>- altezza cm 25 - 30</v>
          </cell>
          <cell r="C24738" t="str">
            <v>m²</v>
          </cell>
          <cell r="D24738" t="str">
            <v>15,44</v>
          </cell>
        </row>
        <row r="24739">
          <cell r="A24739" t="str">
            <v>MC.05.500.0020.c</v>
          </cell>
          <cell r="B24739" t="str">
            <v>- altezza cm 40</v>
          </cell>
          <cell r="C24739" t="str">
            <v>m²</v>
          </cell>
          <cell r="D24739" t="str">
            <v>17,55</v>
          </cell>
        </row>
        <row r="24740">
          <cell r="A24740" t="str">
            <v>MC.05.500.0020.d</v>
          </cell>
          <cell r="B24740" t="str">
            <v>- altezza cm 50</v>
          </cell>
          <cell r="C24740" t="str">
            <v>m²</v>
          </cell>
          <cell r="D24740" t="str">
            <v>19,17</v>
          </cell>
        </row>
        <row r="24741">
          <cell r="A24741" t="str">
            <v>MC.05.500.0020.e</v>
          </cell>
          <cell r="B24741" t="str">
            <v>- altezza cm 60</v>
          </cell>
          <cell r="C24741" t="str">
            <v>m²</v>
          </cell>
          <cell r="D24741" t="str">
            <v>23,16</v>
          </cell>
        </row>
        <row r="24742">
          <cell r="A24742" t="str">
            <v>MC.05.500.0020.f</v>
          </cell>
          <cell r="B24742" t="str">
            <v>- altezza cm 70</v>
          </cell>
          <cell r="C24742" t="str">
            <v>m²</v>
          </cell>
          <cell r="D24742" t="str">
            <v>27,13</v>
          </cell>
        </row>
        <row r="24743">
          <cell r="A24743" t="str">
            <v>MC.05.500.0030</v>
          </cell>
          <cell r="B24743" t="str">
            <v>Profilo perimetrale di contenimento getto per casseri a perdere autoportanti in plastica - in mancanza di pareti di contenimento:</v>
          </cell>
          <cell r="C24743"/>
          <cell r="D24743"/>
        </row>
        <row r="24744">
          <cell r="A24744" t="str">
            <v>MC.05.500.0030.a</v>
          </cell>
          <cell r="B24744" t="str">
            <v>- per altezza cm 15 - 20</v>
          </cell>
          <cell r="C24744" t="str">
            <v>m</v>
          </cell>
          <cell r="D24744" t="str">
            <v>3,12</v>
          </cell>
        </row>
        <row r="24745">
          <cell r="A24745" t="str">
            <v>MC.05.500.0030.b</v>
          </cell>
          <cell r="B24745" t="str">
            <v>- per altezza cm 25 - 30</v>
          </cell>
          <cell r="C24745" t="str">
            <v>m</v>
          </cell>
          <cell r="D24745" t="str">
            <v>4,30</v>
          </cell>
        </row>
        <row r="24746">
          <cell r="A24746" t="str">
            <v>MC.05.500.0030.c</v>
          </cell>
          <cell r="B24746" t="str">
            <v>- per altezza cm 40</v>
          </cell>
          <cell r="C24746" t="str">
            <v>m</v>
          </cell>
          <cell r="D24746" t="str">
            <v>5,82</v>
          </cell>
        </row>
        <row r="24747">
          <cell r="A24747" t="str">
            <v>MC.05.500.0030.d</v>
          </cell>
          <cell r="B24747" t="str">
            <v>- per altezza cm 50</v>
          </cell>
          <cell r="C24747" t="str">
            <v>m</v>
          </cell>
          <cell r="D24747" t="str">
            <v>9,24</v>
          </cell>
        </row>
        <row r="24748">
          <cell r="A24748" t="str">
            <v>MC.05.500.0030.e</v>
          </cell>
          <cell r="B24748" t="str">
            <v>- per altezza cm 60</v>
          </cell>
          <cell r="C24748" t="str">
            <v>m</v>
          </cell>
          <cell r="D24748" t="str">
            <v>11,02</v>
          </cell>
        </row>
        <row r="24749">
          <cell r="A24749" t="str">
            <v>MC.05.500.0030.f</v>
          </cell>
          <cell r="B24749" t="str">
            <v>- per altezza cm 70</v>
          </cell>
          <cell r="C24749" t="str">
            <v>m</v>
          </cell>
          <cell r="D24749" t="str">
            <v>12,79</v>
          </cell>
        </row>
        <row r="24750">
          <cell r="A24750" t="str">
            <v>MC.05.600</v>
          </cell>
          <cell r="B24750" t="str">
            <v>MATERIALI PER CONTROSOFFITTATURA ANTISFONDELLAMENTO</v>
          </cell>
          <cell r="C24750"/>
          <cell r="D24750"/>
        </row>
        <row r="24751">
          <cell r="A24751" t="str">
            <v>MC.05.600.0010</v>
          </cell>
          <cell r="B24751" t="str">
            <v>Lastra per controsoffittatura antisfondellamento in gesso rivestito, in Classe A2-s1,d0 di reazione al fuoco, sp. 15 mm, con incrementata coesione del nucleo ad alta temperatura, additivato con fibre di vetro e vermiculite</v>
          </cell>
          <cell r="C24751" t="str">
            <v>m²</v>
          </cell>
          <cell r="D24751" t="str">
            <v>4,83</v>
          </cell>
        </row>
        <row r="24752">
          <cell r="A24752" t="str">
            <v>MC.05.600.0015</v>
          </cell>
          <cell r="B24752" t="str">
            <v>Lastra per controsoffittatura antisfondellamento in gesso fibrorinforzato rivestito, armate mediante accoppiamento solidale con rete a doppia orditura in fibra di vetro, in Classe A2-s1,d0 di reazione al fuoco, sp. 15 mm.</v>
          </cell>
          <cell r="C24752" t="str">
            <v>m²</v>
          </cell>
          <cell r="D24752" t="str">
            <v>17,60</v>
          </cell>
        </row>
        <row r="24753">
          <cell r="A24753" t="str">
            <v>MC.05.600.0020</v>
          </cell>
          <cell r="B24753" t="str">
            <v>Lastra per controsoffittatura antisfondellamento in gesso rivestito, foratura continua regolare rotonda della lastra nella misura del 15% della superficie, in Classe A2-s1,d0 di reazione al fuoco, sp. 12,50 mm, rivestita sul retro con un tessuto fonoassorbente con funzione antipolvere</v>
          </cell>
          <cell r="C24753" t="str">
            <v>m²</v>
          </cell>
          <cell r="D24753" t="str">
            <v>26,96</v>
          </cell>
        </row>
        <row r="24754">
          <cell r="A24754" t="str">
            <v>MC.05.600.0030</v>
          </cell>
          <cell r="B24754" t="str">
            <v>Orditura di sostegno per controsoffito antisfondellamento:</v>
          </cell>
          <cell r="C24754"/>
          <cell r="D24754"/>
        </row>
        <row r="24755">
          <cell r="A24755" t="str">
            <v>MC.05.600.0030.a</v>
          </cell>
          <cell r="B24755" t="str">
            <v>- profilo montante a C 60x27x0,7 mm, in acciaio</v>
          </cell>
          <cell r="C24755" t="str">
            <v>m</v>
          </cell>
          <cell r="D24755" t="str">
            <v>3,51</v>
          </cell>
        </row>
        <row r="24756">
          <cell r="A24756" t="str">
            <v>MC.05.600.0030.b</v>
          </cell>
          <cell r="B24756" t="str">
            <v>- guida perimetrale a U 30 x 27 mm, in acciaio</v>
          </cell>
          <cell r="C24756" t="str">
            <v>m</v>
          </cell>
          <cell r="D24756" t="str">
            <v>2,30</v>
          </cell>
        </row>
        <row r="24757">
          <cell r="A24757" t="str">
            <v>MC.05.600.0030.c</v>
          </cell>
          <cell r="B24757" t="str">
            <v>- giunto di congiunzione montanti a C 60x27</v>
          </cell>
          <cell r="C24757" t="str">
            <v>cad</v>
          </cell>
          <cell r="D24757" t="str">
            <v>0,98</v>
          </cell>
        </row>
        <row r="24758">
          <cell r="A24758" t="str">
            <v>MC.05.600.0030.d</v>
          </cell>
          <cell r="B24758" t="str">
            <v>- gancio cavaliere semplice per aggancio montante a C 60x27</v>
          </cell>
          <cell r="C24758" t="str">
            <v>cad</v>
          </cell>
          <cell r="D24758" t="str">
            <v>0,68</v>
          </cell>
        </row>
        <row r="24759">
          <cell r="A24759" t="str">
            <v>MC.05.600.0030.e</v>
          </cell>
          <cell r="B24759" t="str">
            <v>- bussola in ottone diam. 8 mm con vite acciaio zincato 8.8 da 70 mm</v>
          </cell>
          <cell r="C24759" t="str">
            <v>cad</v>
          </cell>
          <cell r="D24759" t="str">
            <v>0,85</v>
          </cell>
        </row>
        <row r="24760">
          <cell r="A24760" t="str">
            <v>MC.05.600.0030.f</v>
          </cell>
          <cell r="B24760" t="str">
            <v>- profilo montante a C 27x48x0,6 mm in lamiera d'acciao zincato Z140, con rivestimento organico privo di cromo</v>
          </cell>
          <cell r="C24760" t="str">
            <v>m</v>
          </cell>
          <cell r="D24760" t="str">
            <v>1,34</v>
          </cell>
        </row>
        <row r="24761">
          <cell r="A24761" t="str">
            <v>MC.05.600.0030.g</v>
          </cell>
          <cell r="B24761" t="str">
            <v>- profilo perimetrale a U in lamiera d'acciao zincato Z140, con rivestimento organico privo di cromo, per profilo a C 27x48</v>
          </cell>
          <cell r="C24761" t="str">
            <v>m</v>
          </cell>
          <cell r="D24761" t="str">
            <v>1,02</v>
          </cell>
        </row>
        <row r="24762">
          <cell r="A24762" t="str">
            <v>MC.05.600.0030.h</v>
          </cell>
          <cell r="B24762" t="str">
            <v>- giunto di congiunzione in lamiera d'acciao zincato Z140, con rivestimento organico privo di cromo, per profilo a C 27x48</v>
          </cell>
          <cell r="C24762" t="str">
            <v>cad</v>
          </cell>
          <cell r="D24762" t="str">
            <v>0,28</v>
          </cell>
        </row>
        <row r="24763">
          <cell r="A24763" t="str">
            <v>MC.05.600.0030.i</v>
          </cell>
          <cell r="B24763" t="str">
            <v>- giunto cavaliere semplice in lamiera d'acciao zincato Z140, con rivestimento organico privo di cromo, per profilo a C 27x48</v>
          </cell>
          <cell r="C24763" t="str">
            <v>cad</v>
          </cell>
          <cell r="D24763" t="str">
            <v>0,35</v>
          </cell>
        </row>
        <row r="24764">
          <cell r="A24764" t="str">
            <v>MC.05.600.0030.l</v>
          </cell>
          <cell r="B24764" t="str">
            <v>- sospensioni e piedini sagomati, per profilo a C 27x48</v>
          </cell>
          <cell r="C24764" t="str">
            <v>cad</v>
          </cell>
          <cell r="D24764" t="str">
            <v>0,87</v>
          </cell>
        </row>
        <row r="24765">
          <cell r="A24765" t="str">
            <v>MC.05.600.0040</v>
          </cell>
          <cell r="B24765" t="str">
            <v>Controsoffittatura antisfondellamento composta da rete preformata in materiale composito fibrorinforzato GFRP (Glass Fiber reinforced Polymer), costituita da fibra di vetro alcalino resistente e resina termoindurente di tipo epossidico. Accessori per il fissaggio quali connettori metallici ad espansione e tasselli in numero adeguato, angolari metallici perimetrali. Capacità di sostegno delle parti in distacco fino a 600 kg/m².</v>
          </cell>
          <cell r="C24765" t="str">
            <v>m²</v>
          </cell>
          <cell r="D24765" t="str">
            <v>27,50</v>
          </cell>
        </row>
        <row r="24766">
          <cell r="A24766" t="str">
            <v>MC.06 - MATERIALI PER MURATURE E DIVISORI</v>
          </cell>
          <cell r="B24766"/>
          <cell r="C24766"/>
          <cell r="D24766"/>
        </row>
        <row r="24767">
          <cell r="A24767" t="str">
            <v>MC</v>
          </cell>
          <cell r="B24767" t="str">
            <v>MATERIALI CIVILI</v>
          </cell>
          <cell r="C24767"/>
          <cell r="D24767"/>
        </row>
        <row r="24768">
          <cell r="A24768" t="str">
            <v>MC.06</v>
          </cell>
          <cell r="B24768" t="str">
            <v>MATERIALI PER MURATURE E DIVISORI</v>
          </cell>
          <cell r="C24768"/>
          <cell r="D24768"/>
        </row>
        <row r="24769">
          <cell r="A24769" t="str">
            <v>MC.06.050</v>
          </cell>
          <cell r="B24769" t="str">
            <v>ELEMENTI IN LATERIZIO</v>
          </cell>
          <cell r="C24769"/>
          <cell r="D24769"/>
        </row>
        <row r="24770">
          <cell r="A24770" t="str">
            <v>MC.06.050.0010</v>
          </cell>
          <cell r="B24770" t="str">
            <v>Mattoni pieni tipo Milano 24 x 11 x 6 cm</v>
          </cell>
          <cell r="C24770" t="str">
            <v>100 pz</v>
          </cell>
          <cell r="D24770" t="str">
            <v>87,12</v>
          </cell>
        </row>
        <row r="24771">
          <cell r="A24771" t="str">
            <v>MC.06.050.0015</v>
          </cell>
          <cell r="B24771" t="str">
            <v>Mattoni pieni 25 x 12 x 5.5 cm rispondenti alla UNI EN 771-1 e ai Criteri Ambientali Minimi di cui al Decreto 23 giugno 2022 del Ministero della Transizione Ecologica, per la realizzazione di murature portanti secondo le NTC 2018, conducibilità termica (λ) secondo la UNI 1745 del mattone a secco 0,431 W/mK</v>
          </cell>
          <cell r="C24771" t="str">
            <v>100 pz</v>
          </cell>
          <cell r="D24771" t="str">
            <v>89,34</v>
          </cell>
        </row>
        <row r="24772">
          <cell r="A24772" t="str">
            <v>MC.06.050.0020</v>
          </cell>
          <cell r="B24772" t="str">
            <v>Mattoni faccia a vista tipo "a mano":</v>
          </cell>
          <cell r="C24772"/>
          <cell r="D24772"/>
        </row>
        <row r="24773">
          <cell r="A24773" t="str">
            <v>MC.06.050.0020.a</v>
          </cell>
          <cell r="B24773" t="str">
            <v>- mattone 25 x 12 x 5.5 cm</v>
          </cell>
          <cell r="C24773" t="str">
            <v>100 pz</v>
          </cell>
          <cell r="D24773" t="str">
            <v>91,91</v>
          </cell>
        </row>
        <row r="24774">
          <cell r="A24774" t="str">
            <v>MC.06.050.0020.b</v>
          </cell>
          <cell r="B24774" t="str">
            <v>- bastonetto 25 x 5.5 x 5.5 cm</v>
          </cell>
          <cell r="C24774" t="str">
            <v>100 pz</v>
          </cell>
          <cell r="D24774" t="str">
            <v>93,68</v>
          </cell>
        </row>
        <row r="24775">
          <cell r="A24775" t="str">
            <v>MC.06.050.0025</v>
          </cell>
          <cell r="B24775" t="str">
            <v>Mattoni a mano faccia vista 6 x 11 x 23 cm sabbiati</v>
          </cell>
          <cell r="C24775" t="str">
            <v>100 pz</v>
          </cell>
          <cell r="D24775" t="str">
            <v>125,65</v>
          </cell>
        </row>
        <row r="24776">
          <cell r="A24776" t="str">
            <v>MC.06.050.0030</v>
          </cell>
          <cell r="B24776" t="str">
            <v>Mattoni semipieni faccia a vista:</v>
          </cell>
          <cell r="C24776"/>
          <cell r="D24776"/>
        </row>
        <row r="24777">
          <cell r="A24777" t="str">
            <v>MC.06.050.0030.a</v>
          </cell>
          <cell r="B24777" t="str">
            <v>- mattone 25 x 10 x 5.5 cm</v>
          </cell>
          <cell r="C24777" t="str">
            <v>100 pz</v>
          </cell>
          <cell r="D24777" t="str">
            <v>31,74</v>
          </cell>
        </row>
        <row r="24778">
          <cell r="A24778" t="str">
            <v>MC.06.050.0030.b</v>
          </cell>
          <cell r="B24778" t="str">
            <v>- mattone 25 x 10 x 10 cm</v>
          </cell>
          <cell r="C24778" t="str">
            <v>100 pz</v>
          </cell>
          <cell r="D24778" t="str">
            <v>53,55</v>
          </cell>
        </row>
        <row r="24779">
          <cell r="A24779" t="str">
            <v>MC.06.050.0030.c</v>
          </cell>
          <cell r="B24779" t="str">
            <v>- mattone 25 x 12 x 5.5 cm</v>
          </cell>
          <cell r="C24779" t="str">
            <v>100 pz</v>
          </cell>
          <cell r="D24779" t="str">
            <v>35,71</v>
          </cell>
        </row>
        <row r="24780">
          <cell r="A24780" t="str">
            <v>MC.06.050.0030.d</v>
          </cell>
          <cell r="B24780" t="str">
            <v>- mattone 25 x 12 x 7 cm</v>
          </cell>
          <cell r="C24780" t="str">
            <v>100 pz</v>
          </cell>
          <cell r="D24780" t="str">
            <v>43,66</v>
          </cell>
        </row>
        <row r="24781">
          <cell r="A24781" t="str">
            <v>MC.06.050.0030.e</v>
          </cell>
          <cell r="B24781" t="str">
            <v>- mattone 25 x 12 x 10 cm</v>
          </cell>
          <cell r="C24781" t="str">
            <v>100 pz</v>
          </cell>
          <cell r="D24781" t="str">
            <v>67,44</v>
          </cell>
        </row>
        <row r="24782">
          <cell r="A24782" t="str">
            <v>MC.06.050.0030.f</v>
          </cell>
          <cell r="B24782" t="str">
            <v>- doppio UNI 25 x 12 x 12 cm</v>
          </cell>
          <cell r="C24782" t="str">
            <v>100 pz</v>
          </cell>
          <cell r="D24782" t="str">
            <v>84,18</v>
          </cell>
        </row>
        <row r="24783">
          <cell r="A24783" t="str">
            <v>MC.06.050.0035</v>
          </cell>
          <cell r="B24783" t="str">
            <v>Mattoni semipieni rispondenti alla UNI EN 771-1 e ai Criteri Ambientali Minimi di cui al Decreto 23 giugno 2022 del Ministero della Transizione Ecologica, per la realizzazione di tramezzature divisorie o contropareti; tipo - dimensioni (lunghezza x larghezza x altezza) in cm - foratura (%&lt;) - conducibilità termica (λ) secondo la UNI 1745 del mattone a secco - Resistenza al fuoco con intonaco normale e antincendio* - potere fonoisolante:</v>
          </cell>
          <cell r="C24783"/>
          <cell r="D24783"/>
        </row>
        <row r="24784">
          <cell r="A24784" t="str">
            <v>MC.06.050.0035.a</v>
          </cell>
          <cell r="B24784" t="str">
            <v>- blocco a fori orizzontali 24x11x11 cm - %&lt; 45 - 0,234 W/mK - EI 30/EI 60* - dB 45</v>
          </cell>
          <cell r="C24784" t="str">
            <v>100 pz</v>
          </cell>
          <cell r="D24784" t="str">
            <v>73,45</v>
          </cell>
        </row>
        <row r="24785">
          <cell r="A24785" t="str">
            <v>MC.06.050.0035.b</v>
          </cell>
          <cell r="B24785" t="str">
            <v>- blocco a fori orizzontali 24x7x11 cm - %&lt; 45 - 0,234 W/mK - dB 45</v>
          </cell>
          <cell r="C24785" t="str">
            <v>100 pz</v>
          </cell>
          <cell r="D24785" t="str">
            <v>47,95</v>
          </cell>
        </row>
        <row r="24786">
          <cell r="A24786" t="str">
            <v>MC.06.050.0035.c</v>
          </cell>
          <cell r="B24786" t="str">
            <v>- blocco a fori orizzontali 24x8x12 cm - %&lt; 45 - 0,239 W/mK - EI60* - dB 45</v>
          </cell>
          <cell r="C24786" t="str">
            <v>100 pz</v>
          </cell>
          <cell r="D24786" t="str">
            <v>59,76</v>
          </cell>
        </row>
        <row r="24787">
          <cell r="A24787" t="str">
            <v>MC.06.050.0040</v>
          </cell>
          <cell r="B24787" t="str">
            <v>Mattoni forati:</v>
          </cell>
          <cell r="C24787"/>
          <cell r="D24787"/>
        </row>
        <row r="24788">
          <cell r="A24788" t="str">
            <v>MC.06.050.0040.a</v>
          </cell>
          <cell r="B24788" t="str">
            <v>- mattoni forati 8 x 12 x 24 cm</v>
          </cell>
          <cell r="C24788" t="str">
            <v>100 pz</v>
          </cell>
          <cell r="D24788" t="str">
            <v>68,54</v>
          </cell>
        </row>
        <row r="24789">
          <cell r="A24789" t="str">
            <v>MC.06.050.0040.b</v>
          </cell>
          <cell r="B24789" t="str">
            <v>- mattoni forati 8 x 24 x 24 cm</v>
          </cell>
          <cell r="C24789" t="str">
            <v>100 pz</v>
          </cell>
          <cell r="D24789" t="str">
            <v>74,51</v>
          </cell>
        </row>
        <row r="24790">
          <cell r="A24790" t="str">
            <v>MC.06.050.0040.c</v>
          </cell>
          <cell r="B24790" t="str">
            <v>- mattoni forati 4.5 x 15 x 30 cm</v>
          </cell>
          <cell r="C24790" t="str">
            <v>100 pz</v>
          </cell>
          <cell r="D24790" t="str">
            <v>81,28</v>
          </cell>
        </row>
        <row r="24791">
          <cell r="A24791" t="str">
            <v>MC.06.050.0040.d</v>
          </cell>
          <cell r="B24791" t="str">
            <v>- foratoni da riempimento 24 x 24 x 12 cm</v>
          </cell>
          <cell r="C24791" t="str">
            <v>100 pz</v>
          </cell>
          <cell r="D24791" t="str">
            <v>110,31</v>
          </cell>
        </row>
        <row r="24792">
          <cell r="A24792" t="str">
            <v>MC.06.050.0040.e</v>
          </cell>
          <cell r="B24792" t="str">
            <v>- mattoni multifori doppio UNI 24 x 12 x 12 cm</v>
          </cell>
          <cell r="C24792" t="str">
            <v>100 pz</v>
          </cell>
          <cell r="D24792" t="str">
            <v>84,18</v>
          </cell>
        </row>
        <row r="24793">
          <cell r="A24793" t="str">
            <v>MC.06.050.0045</v>
          </cell>
          <cell r="B24793" t="str">
            <v>Mattoni forati rispondenti alla UNI EN 771-1 e ai Criteri Ambientali Minimi di cui al Decreto 23 giugno 2022 del Ministero della Transizione Ecologica, per la realizzazione di tramezzature divisorie o contropareti; tipo - dimensioni (lunghezza x larghezza x altezza) in cm - foratura (%&lt;) - conducibilità termica (λ) secondo la UNI 1745 del mattone a secco - Resistenza al fuoco con intonaco normale e antincendio* - potere fonoisolante:</v>
          </cell>
          <cell r="C24793"/>
          <cell r="D24793"/>
        </row>
        <row r="24794">
          <cell r="A24794" t="str">
            <v>MC.06.050.0045.a</v>
          </cell>
          <cell r="B24794" t="str">
            <v>- blocco a fori orizzontali 25x12x8 cm - 0,200 W/mK - EI 30* - dB 41</v>
          </cell>
          <cell r="C24794" t="str">
            <v>100 pz</v>
          </cell>
          <cell r="D24794" t="str">
            <v>72,33</v>
          </cell>
        </row>
        <row r="24795">
          <cell r="A24795" t="str">
            <v>MC.06.050.0045.b</v>
          </cell>
          <cell r="B24795" t="str">
            <v>- blocco a fori orizzontali 25x8x25 cm - 0,195 W/mK - EI 30* - dB 41</v>
          </cell>
          <cell r="C24795" t="str">
            <v>100 pz</v>
          </cell>
          <cell r="D24795" t="str">
            <v>72,52</v>
          </cell>
        </row>
        <row r="24796">
          <cell r="A24796" t="str">
            <v>MC.06.050.0045.c</v>
          </cell>
          <cell r="B24796" t="str">
            <v>- blocco a fori orizzontali 30x4,5x15 cm - dB 39</v>
          </cell>
          <cell r="C24796" t="str">
            <v>100 pz</v>
          </cell>
          <cell r="D24796" t="str">
            <v>81,18</v>
          </cell>
        </row>
        <row r="24797">
          <cell r="A24797" t="str">
            <v>MC.06.050.0045.d</v>
          </cell>
          <cell r="B24797" t="str">
            <v>- blocco a fori orizzontali 25x12x25 cm - 0,197 W/mK - EI 30/EI 90* - dB 42</v>
          </cell>
          <cell r="C24797" t="str">
            <v>100 pz</v>
          </cell>
          <cell r="D24797" t="str">
            <v>109,36</v>
          </cell>
        </row>
        <row r="24798">
          <cell r="A24798" t="str">
            <v>MC.06.050.0050</v>
          </cell>
          <cell r="B24798" t="str">
            <v>Mattoni semipieni rispondenti alla UNI EN 771-1 e ai Criteri Ambientali Minimi di cui al Decreto 23 giugno 2022 del Ministero della Transizione Ecologica, per la realizzazione di murature portanti secondo le NTC 2018; tipo - dimensioni (lunghezza x larghezza x altezza) in cm - foratura (%&lt;) - conducibilità termica (λ) secondo la UNI 1745 del mattone a secco - Resistenza al fuoco con intonaco normale e antincendio* - potere fonoisolante:</v>
          </cell>
          <cell r="C24798"/>
          <cell r="D24798"/>
        </row>
        <row r="24799">
          <cell r="A24799" t="str">
            <v>MC.06.050.0050.a</v>
          </cell>
          <cell r="B24799" t="str">
            <v>- blocco doppio UNI 25x12x12 cm - %&lt; 45 - 0,227 W/mK - EI 60/EI 120* - dB 45</v>
          </cell>
          <cell r="C24799" t="str">
            <v>100 pz</v>
          </cell>
          <cell r="D24799" t="str">
            <v>88,97</v>
          </cell>
        </row>
        <row r="24800">
          <cell r="A24800" t="str">
            <v>MC.06.050.0050.b</v>
          </cell>
          <cell r="B24800" t="str">
            <v>- blocco svizzero 25x18x13 cm - %&lt; 50 - 0,245 W/mK - EI 120/EI 240* - dB 48</v>
          </cell>
          <cell r="C24800" t="str">
            <v>100 pz</v>
          </cell>
          <cell r="D24800" t="str">
            <v>119,53</v>
          </cell>
        </row>
        <row r="24801">
          <cell r="A24801" t="str">
            <v>MC.06.050.0050.c</v>
          </cell>
          <cell r="B24801" t="str">
            <v>- blocco a fori verticali 29x8x12 cm - %&lt; 45 - 0,233 W/mK - EI60* - dB 44</v>
          </cell>
          <cell r="C24801" t="str">
            <v>100 pz</v>
          </cell>
          <cell r="D24801" t="str">
            <v>96,54</v>
          </cell>
        </row>
        <row r="24802">
          <cell r="A24802" t="str">
            <v>MC.06.050.0060</v>
          </cell>
          <cell r="B24802" t="str">
            <v>Blocchi portanti tipo "svizzero":</v>
          </cell>
          <cell r="C24802"/>
          <cell r="D24802"/>
        </row>
        <row r="24803">
          <cell r="A24803" t="str">
            <v>MC.06.050.0060.a</v>
          </cell>
          <cell r="B24803" t="str">
            <v>- 10 x 13 x 25 cm</v>
          </cell>
          <cell r="C24803" t="str">
            <v>100 pz</v>
          </cell>
          <cell r="D24803" t="str">
            <v>87,12</v>
          </cell>
        </row>
        <row r="24804">
          <cell r="A24804" t="str">
            <v>MC.06.050.0060.b</v>
          </cell>
          <cell r="B24804" t="str">
            <v>- 18 x 13 x 25 cm</v>
          </cell>
          <cell r="C24804" t="str">
            <v>100 pz</v>
          </cell>
          <cell r="D24804" t="str">
            <v>111,66</v>
          </cell>
        </row>
        <row r="24805">
          <cell r="A24805" t="str">
            <v>MC.06.050.0060.c</v>
          </cell>
          <cell r="B24805" t="str">
            <v>- 30 x 13 x 25 cm</v>
          </cell>
          <cell r="C24805" t="str">
            <v>100 pz</v>
          </cell>
          <cell r="D24805" t="str">
            <v>186,52</v>
          </cell>
        </row>
        <row r="24806">
          <cell r="A24806" t="str">
            <v>MC.06.100</v>
          </cell>
          <cell r="B24806" t="str">
            <v>BLOCCHI IN TERMOLATERIZIO</v>
          </cell>
          <cell r="C24806"/>
          <cell r="D24806"/>
        </row>
        <row r="24807">
          <cell r="A24807" t="str">
            <v>MC.06.100.0010</v>
          </cell>
          <cell r="B24807" t="str">
            <v>Blocchi termolaterizio, foratura massima 45%:</v>
          </cell>
          <cell r="C24807"/>
          <cell r="D24807"/>
        </row>
        <row r="24808">
          <cell r="A24808" t="str">
            <v>MC.06.100.0010.a</v>
          </cell>
          <cell r="B24808" t="str">
            <v>- blocchi con incastro, da 25 x 30 x 19 cm</v>
          </cell>
          <cell r="C24808" t="str">
            <v>100 pz</v>
          </cell>
          <cell r="D24808" t="str">
            <v>266,70</v>
          </cell>
        </row>
        <row r="24809">
          <cell r="A24809" t="str">
            <v>MC.06.100.0010.b</v>
          </cell>
          <cell r="B24809" t="str">
            <v>- blocchi con incastro, da 30 x 25 x 19 cm</v>
          </cell>
          <cell r="C24809" t="str">
            <v>100 pz</v>
          </cell>
          <cell r="D24809" t="str">
            <v>266,70</v>
          </cell>
        </row>
        <row r="24810">
          <cell r="A24810" t="str">
            <v>MC.06.100.0010.c</v>
          </cell>
          <cell r="B24810" t="str">
            <v>- blocco semplice 13 x 30 x 19 cm</v>
          </cell>
          <cell r="C24810" t="str">
            <v>100 pz</v>
          </cell>
          <cell r="D24810" t="str">
            <v>226,33</v>
          </cell>
        </row>
        <row r="24811">
          <cell r="A24811" t="str">
            <v>MC.06.100.0010.d</v>
          </cell>
          <cell r="B24811" t="str">
            <v>- blocco semplice 8 x 50 x 24,5 cm</v>
          </cell>
          <cell r="C24811" t="str">
            <v>100 pz</v>
          </cell>
          <cell r="D24811" t="str">
            <v>181,18</v>
          </cell>
        </row>
        <row r="24812">
          <cell r="A24812" t="str">
            <v>MC.06.150</v>
          </cell>
          <cell r="B24812" t="str">
            <v>BLOCCHI IN CALCESTRUZZO NORMALE</v>
          </cell>
          <cell r="C24812"/>
          <cell r="D24812"/>
        </row>
        <row r="24813">
          <cell r="A24813" t="str">
            <v>MC.06.150.0050</v>
          </cell>
          <cell r="B24813" t="str">
            <v>Blocchi cavi in conglomerato di cemento vibrocompresso con inerti normali, per divisori interni, a superficie piana da intonacare, colore grigio, da 40 x 20 cm o 50 x 20:</v>
          </cell>
          <cell r="C24813"/>
          <cell r="D24813"/>
        </row>
        <row r="24814">
          <cell r="A24814" t="str">
            <v>MC.06.150.0050.a</v>
          </cell>
          <cell r="B24814" t="str">
            <v>- spessore 8 cm</v>
          </cell>
          <cell r="C24814" t="str">
            <v>m²</v>
          </cell>
          <cell r="D24814" t="str">
            <v>12,87</v>
          </cell>
        </row>
        <row r="24815">
          <cell r="A24815" t="str">
            <v>MC.06.150.0050.b</v>
          </cell>
          <cell r="B24815" t="str">
            <v>- spessore 12 cm</v>
          </cell>
          <cell r="C24815" t="str">
            <v>m²</v>
          </cell>
          <cell r="D24815" t="str">
            <v>15,26</v>
          </cell>
        </row>
        <row r="24816">
          <cell r="A24816" t="str">
            <v>MC.06.150.0050.c</v>
          </cell>
          <cell r="B24816" t="str">
            <v>- spessore 15 cm</v>
          </cell>
          <cell r="C24816" t="str">
            <v>m²</v>
          </cell>
          <cell r="D24816" t="str">
            <v>16,17</v>
          </cell>
        </row>
        <row r="24817">
          <cell r="A24817" t="str">
            <v>MC.06.150.0050.d</v>
          </cell>
          <cell r="B24817" t="str">
            <v>- spessore 20 cm</v>
          </cell>
          <cell r="C24817" t="str">
            <v>m²</v>
          </cell>
          <cell r="D24817" t="str">
            <v>19,24</v>
          </cell>
        </row>
        <row r="24818">
          <cell r="A24818" t="str">
            <v>MC.06.150.0100</v>
          </cell>
          <cell r="B24818" t="str">
            <v>Blocchi cavi in conglomerato di cemento vibrocompresso, inerti normali, per divisori interni a superficie facciavista, colore grigio, da 50 x 20 cm:</v>
          </cell>
          <cell r="C24818"/>
          <cell r="D24818"/>
        </row>
        <row r="24819">
          <cell r="A24819" t="str">
            <v>MC.06.150.0100.a</v>
          </cell>
          <cell r="B24819" t="str">
            <v>- spessore 8 cm - REI 60</v>
          </cell>
          <cell r="C24819" t="str">
            <v>m²</v>
          </cell>
          <cell r="D24819" t="str">
            <v>17,27</v>
          </cell>
        </row>
        <row r="24820">
          <cell r="A24820" t="str">
            <v>MC.06.150.0100.b</v>
          </cell>
          <cell r="B24820" t="str">
            <v>- spessore 12 cm - REI 90</v>
          </cell>
          <cell r="C24820" t="str">
            <v>m²</v>
          </cell>
          <cell r="D24820" t="str">
            <v>19,48</v>
          </cell>
        </row>
        <row r="24821">
          <cell r="A24821" t="str">
            <v>MC.06.150.0100.c</v>
          </cell>
          <cell r="B24821" t="str">
            <v>- spessore 15 cm - REI 90</v>
          </cell>
          <cell r="C24821" t="str">
            <v>m²</v>
          </cell>
          <cell r="D24821" t="str">
            <v>23,46</v>
          </cell>
        </row>
        <row r="24822">
          <cell r="A24822" t="str">
            <v>MC.06.150.0100.d</v>
          </cell>
          <cell r="B24822" t="str">
            <v>- spessore 20 cm - REI 120</v>
          </cell>
          <cell r="C24822" t="str">
            <v>m²</v>
          </cell>
          <cell r="D24822" t="str">
            <v>27,01</v>
          </cell>
        </row>
        <row r="24823">
          <cell r="A24823" t="str">
            <v>MC.06.200</v>
          </cell>
          <cell r="B24823" t="str">
            <v>BLOCCHI IN CALCESTRUZZO INERTI SELEZIONATI</v>
          </cell>
          <cell r="C24823"/>
          <cell r="D24823"/>
        </row>
        <row r="24824">
          <cell r="A24824" t="str">
            <v>MC.06.200.0050</v>
          </cell>
          <cell r="B24824" t="str">
            <v>Blocchi cavi in conglomerato di cemento vibrocompresso con inerti speciali, spessore 12 cm., dimensioni nominali 40 x 20 o 50 x 20 cm, superficie facciavista impermeabilizzata, finitura splittata:</v>
          </cell>
          <cell r="C24824"/>
          <cell r="D24824"/>
        </row>
        <row r="24825">
          <cell r="A24825" t="str">
            <v>MC.06.200.0050.a</v>
          </cell>
          <cell r="B24825" t="str">
            <v>- colore grigio</v>
          </cell>
          <cell r="C24825" t="str">
            <v>m²</v>
          </cell>
          <cell r="D24825" t="str">
            <v>28,34</v>
          </cell>
        </row>
        <row r="24826">
          <cell r="A24826" t="str">
            <v>MC.06.200.0050.b</v>
          </cell>
          <cell r="B24826" t="str">
            <v>- colori normali (base cemento grigio)</v>
          </cell>
          <cell r="C24826" t="str">
            <v>m²</v>
          </cell>
          <cell r="D24826" t="str">
            <v>32,32</v>
          </cell>
        </row>
        <row r="24827">
          <cell r="A24827" t="str">
            <v>MC.06.200.0050.c</v>
          </cell>
          <cell r="B24827" t="str">
            <v>- colori pastello (base cemento bianco)</v>
          </cell>
          <cell r="C24827" t="str">
            <v>m²</v>
          </cell>
          <cell r="D24827" t="str">
            <v>42,50</v>
          </cell>
        </row>
        <row r="24828">
          <cell r="A24828" t="str">
            <v>MC.06.200.0100</v>
          </cell>
          <cell r="B24828" t="str">
            <v>Blocchi cavi in conglomerato di cementizio vibrocompresso spessore 20 cm., tipo BS/20 con la finitura esterna splittata su una sola faccia, resistenza al gelo a norma DIN- 52252. I manufatti sono prodotti con selezionati inerti di marmo in opportuna curva granulometrica per garantire la massima compattezza ed omogeneità dell'impasto. Dimensioni nominali 40 x 20 o 50 x 20 cm:</v>
          </cell>
          <cell r="C24828"/>
          <cell r="D24828"/>
        </row>
        <row r="24829">
          <cell r="A24829" t="str">
            <v>MC.06.200.0100.a</v>
          </cell>
          <cell r="B24829" t="str">
            <v>- colore grigio</v>
          </cell>
          <cell r="C24829" t="str">
            <v>m²</v>
          </cell>
          <cell r="D24829" t="str">
            <v>47,38</v>
          </cell>
        </row>
        <row r="24830">
          <cell r="A24830" t="str">
            <v>MC.06.200.0100.b</v>
          </cell>
          <cell r="B24830" t="str">
            <v>- colori normali (base cemento grigio)</v>
          </cell>
          <cell r="C24830" t="str">
            <v>m²</v>
          </cell>
          <cell r="D24830" t="str">
            <v>53,13</v>
          </cell>
        </row>
        <row r="24831">
          <cell r="A24831" t="str">
            <v>MC.06.200.0100.c</v>
          </cell>
          <cell r="B24831" t="str">
            <v>- colori pastello (base cemento bianco)</v>
          </cell>
          <cell r="C24831" t="str">
            <v>m²</v>
          </cell>
          <cell r="D24831" t="str">
            <v>65,97</v>
          </cell>
        </row>
        <row r="24832">
          <cell r="A24832" t="str">
            <v>MC.06.200.0150</v>
          </cell>
          <cell r="B24832" t="str">
            <v>Blocchi cavi in conglomerato di cementizio vibrocompresso idrorepellente spessore cm. 12, tipo B/12 con la finitura esterna liscia su entrambe le facce o lavorata su una sola faccia, resistenza al gelo a norma DIN- 52252. I manufatti sono prodotti con selezionati inerti di marmo in opportuna curva granulometrica per garantire la massima compattezza ed omogeneità dell'impasto. Dimensioni nominali 40 x 20 o 50 x 20 cm:</v>
          </cell>
          <cell r="C24832"/>
          <cell r="D24832"/>
        </row>
        <row r="24833">
          <cell r="A24833" t="str">
            <v>MC.06.200.0150.a</v>
          </cell>
          <cell r="B24833" t="str">
            <v>- liscio, colore grigio</v>
          </cell>
          <cell r="C24833" t="str">
            <v>m²</v>
          </cell>
          <cell r="D24833" t="str">
            <v>23,62</v>
          </cell>
        </row>
        <row r="24834">
          <cell r="A24834" t="str">
            <v>MC.06.200.0150.b</v>
          </cell>
          <cell r="B24834" t="str">
            <v>- liscio, colore normale</v>
          </cell>
          <cell r="C24834" t="str">
            <v>m²</v>
          </cell>
          <cell r="D24834" t="str">
            <v>24,98</v>
          </cell>
        </row>
        <row r="24835">
          <cell r="A24835" t="str">
            <v>MC.06.200.0150.c</v>
          </cell>
          <cell r="B24835" t="str">
            <v>- liscio, colore pastello</v>
          </cell>
          <cell r="C24835" t="str">
            <v>m²</v>
          </cell>
          <cell r="D24835" t="str">
            <v>32,84</v>
          </cell>
        </row>
        <row r="24836">
          <cell r="A24836" t="str">
            <v>MC.06.200.0150.d</v>
          </cell>
          <cell r="B24836" t="str">
            <v>- sabbiato, colore grigio</v>
          </cell>
          <cell r="C24836" t="str">
            <v>m²</v>
          </cell>
          <cell r="D24836" t="str">
            <v>32,02</v>
          </cell>
        </row>
        <row r="24837">
          <cell r="A24837" t="str">
            <v>MC.06.200.0150.e</v>
          </cell>
          <cell r="B24837" t="str">
            <v>- sabbiato, colore normale</v>
          </cell>
          <cell r="C24837" t="str">
            <v>m²</v>
          </cell>
          <cell r="D24837" t="str">
            <v>36,17</v>
          </cell>
        </row>
        <row r="24838">
          <cell r="A24838" t="str">
            <v>MC.06.200.0150.f</v>
          </cell>
          <cell r="B24838" t="str">
            <v>- sabbiato, colore pastello</v>
          </cell>
          <cell r="C24838" t="str">
            <v>m²</v>
          </cell>
          <cell r="D24838" t="str">
            <v>46,10</v>
          </cell>
        </row>
        <row r="24839">
          <cell r="A24839" t="str">
            <v>MC.06.200.0150.g</v>
          </cell>
          <cell r="B24839" t="str">
            <v>- levigato, colore grigio</v>
          </cell>
          <cell r="C24839" t="str">
            <v>m²</v>
          </cell>
          <cell r="D24839" t="str">
            <v>37,28</v>
          </cell>
        </row>
        <row r="24840">
          <cell r="A24840" t="str">
            <v>MC.06.200.0150.h</v>
          </cell>
          <cell r="B24840" t="str">
            <v>- levigato, colore normale</v>
          </cell>
          <cell r="C24840" t="str">
            <v>m²</v>
          </cell>
          <cell r="D24840" t="str">
            <v>41,23</v>
          </cell>
        </row>
        <row r="24841">
          <cell r="A24841" t="str">
            <v>MC.06.200.0150.i</v>
          </cell>
          <cell r="B24841" t="str">
            <v>- levigato, colore pastello</v>
          </cell>
          <cell r="C24841" t="str">
            <v>m²</v>
          </cell>
          <cell r="D24841" t="str">
            <v>49,07</v>
          </cell>
        </row>
        <row r="24842">
          <cell r="A24842" t="str">
            <v>MC.06.200.0150.l</v>
          </cell>
          <cell r="B24842" t="str">
            <v>- superficie bocciardata - colori pastello</v>
          </cell>
          <cell r="C24842" t="str">
            <v>m²</v>
          </cell>
          <cell r="D24842" t="str">
            <v>52,65</v>
          </cell>
        </row>
        <row r="24843">
          <cell r="A24843" t="str">
            <v>MC.06.200.0200</v>
          </cell>
          <cell r="B24843" t="str">
            <v>Blocchi cavi in conglomerato di cementizio vibrocompresso idrorepellente tipo B/20 con la finitura esterna liscia su entrambe le facce o lavorata su una sola faccia, resistenza al gelo a norma DIN- 52252. I manufatti sono prodotti con selezionati inerti di marmo in opportuna curva granulometrica per garantire la massima compattezza ed omogeneità dell'impasto. Dimensioni nominali 40 x 20 o 50 x 20 cm:</v>
          </cell>
          <cell r="C24843"/>
          <cell r="D24843"/>
        </row>
        <row r="24844">
          <cell r="A24844" t="str">
            <v>MC.06.200.0200.a</v>
          </cell>
          <cell r="B24844" t="str">
            <v>- liscio, colore grigio</v>
          </cell>
          <cell r="C24844" t="str">
            <v>m²</v>
          </cell>
          <cell r="D24844" t="str">
            <v>31,00</v>
          </cell>
        </row>
        <row r="24845">
          <cell r="A24845" t="str">
            <v>MC.06.200.0200.b</v>
          </cell>
          <cell r="B24845" t="str">
            <v>- liscio, colori normale</v>
          </cell>
          <cell r="C24845" t="str">
            <v>m²</v>
          </cell>
          <cell r="D24845" t="str">
            <v>36,75</v>
          </cell>
        </row>
        <row r="24846">
          <cell r="A24846" t="str">
            <v>MC.06.200.0200.c</v>
          </cell>
          <cell r="B24846" t="str">
            <v>- liscio, colore pastello</v>
          </cell>
          <cell r="C24846" t="str">
            <v>m²</v>
          </cell>
          <cell r="D24846" t="str">
            <v>46,43</v>
          </cell>
        </row>
        <row r="24847">
          <cell r="A24847" t="str">
            <v>MC.06.200.0200.d</v>
          </cell>
          <cell r="B24847" t="str">
            <v>- sabbiato, colore grigio</v>
          </cell>
          <cell r="C24847" t="str">
            <v>m²</v>
          </cell>
          <cell r="D24847" t="str">
            <v>50,78</v>
          </cell>
        </row>
        <row r="24848">
          <cell r="A24848" t="str">
            <v>MC.06.200.0200.e</v>
          </cell>
          <cell r="B24848" t="str">
            <v>- sabbiato, colore normale</v>
          </cell>
          <cell r="C24848" t="str">
            <v>m²</v>
          </cell>
          <cell r="D24848" t="str">
            <v>58,44</v>
          </cell>
        </row>
        <row r="24849">
          <cell r="A24849" t="str">
            <v>MC.06.200.0200.f</v>
          </cell>
          <cell r="B24849" t="str">
            <v>- sabbiato, colore pastello</v>
          </cell>
          <cell r="C24849" t="str">
            <v>m²</v>
          </cell>
          <cell r="D24849" t="str">
            <v>67,21</v>
          </cell>
        </row>
        <row r="24850">
          <cell r="A24850" t="str">
            <v>MC.06.200.0200.g</v>
          </cell>
          <cell r="B24850" t="str">
            <v>- levigato, colore grigio</v>
          </cell>
          <cell r="C24850" t="str">
            <v>m²</v>
          </cell>
          <cell r="D24850" t="str">
            <v>55,99</v>
          </cell>
        </row>
        <row r="24851">
          <cell r="A24851" t="str">
            <v>MC.06.200.0200.h</v>
          </cell>
          <cell r="B24851" t="str">
            <v>- levigato, colore normale</v>
          </cell>
          <cell r="C24851" t="str">
            <v>m²</v>
          </cell>
          <cell r="D24851" t="str">
            <v>61,96</v>
          </cell>
        </row>
        <row r="24852">
          <cell r="A24852" t="str">
            <v>MC.06.200.0200.i</v>
          </cell>
          <cell r="B24852" t="str">
            <v>- levigato, colore pastello</v>
          </cell>
          <cell r="C24852" t="str">
            <v>m²</v>
          </cell>
          <cell r="D24852" t="str">
            <v>70,70</v>
          </cell>
        </row>
        <row r="24853">
          <cell r="A24853" t="str">
            <v>MC.06.200.0200.l</v>
          </cell>
          <cell r="B24853" t="str">
            <v>- superficie bocciardata, colori pastello</v>
          </cell>
          <cell r="C24853" t="str">
            <v>m²</v>
          </cell>
          <cell r="D24853" t="str">
            <v>59,02</v>
          </cell>
        </row>
        <row r="24854">
          <cell r="A24854" t="str">
            <v>MC.06.200.0250</v>
          </cell>
          <cell r="B24854" t="str">
            <v>Blocchi cavi in conglomerato di cementizio vibrocompresso idrorepellente spessore cm. 15, tipo BS/15 con la finitura esterna splittata e scanalata su una sola faccia , resistenza al gelo a norma DIN- 52252. I manufatti sono prodotti con selezionati inerti di marmo in opportuna curva granulometrica per garantire la massima compattezza ed omogeneità dell'impasto. Dimensioni nominali 40 x 20 o 50 x 20 cm:</v>
          </cell>
          <cell r="C24854"/>
          <cell r="D24854"/>
        </row>
        <row r="24855">
          <cell r="A24855" t="str">
            <v>MC.06.200.0250.a</v>
          </cell>
          <cell r="B24855" t="str">
            <v>- colore grigio</v>
          </cell>
          <cell r="C24855" t="str">
            <v>m²</v>
          </cell>
          <cell r="D24855" t="str">
            <v>39,40</v>
          </cell>
        </row>
        <row r="24856">
          <cell r="A24856" t="str">
            <v>MC.06.200.0250.b</v>
          </cell>
          <cell r="B24856" t="str">
            <v>- colori normali (base cemento grigio)</v>
          </cell>
          <cell r="C24856" t="str">
            <v>m²</v>
          </cell>
          <cell r="D24856" t="str">
            <v>47,38</v>
          </cell>
        </row>
        <row r="24857">
          <cell r="A24857" t="str">
            <v>MC.06.200.0250.c</v>
          </cell>
          <cell r="B24857" t="str">
            <v>- colori pastello (base cemento bianco)</v>
          </cell>
          <cell r="C24857" t="str">
            <v>m²</v>
          </cell>
          <cell r="D24857" t="str">
            <v>53,13</v>
          </cell>
        </row>
        <row r="24858">
          <cell r="A24858" t="str">
            <v>MC.06.200.0300</v>
          </cell>
          <cell r="B24858" t="str">
            <v>Blocchi cavi in conglomerato di cementizio vibrocompresso idrorepellente spessore cm. 23, tipo BS/23 con la finitura esterna splittata e scanalata su una sola faccia , resistenza al gelo a norma DIN- 52252. I manufatti sono prodotti con selezionati inerti di marmo in opportuna curva granulometrica per garantire la massima compattezza ed omogeneità dell'impasto. Dimensioni nominali 40 x 20 o 50 x 20 cm:</v>
          </cell>
          <cell r="C24858"/>
          <cell r="D24858"/>
        </row>
        <row r="24859">
          <cell r="A24859" t="str">
            <v>MC.06.200.0300.a</v>
          </cell>
          <cell r="B24859" t="str">
            <v>- colore grigio</v>
          </cell>
          <cell r="C24859" t="str">
            <v>m²</v>
          </cell>
          <cell r="D24859" t="str">
            <v>53,06</v>
          </cell>
        </row>
        <row r="24860">
          <cell r="A24860" t="str">
            <v>MC.06.200.0300.b</v>
          </cell>
          <cell r="B24860" t="str">
            <v>- colori normali (base cemento grigio)</v>
          </cell>
          <cell r="C24860" t="str">
            <v>m²</v>
          </cell>
          <cell r="D24860" t="str">
            <v>53,64</v>
          </cell>
        </row>
        <row r="24861">
          <cell r="A24861" t="str">
            <v>MC.06.200.0300.c</v>
          </cell>
          <cell r="B24861" t="str">
            <v>- colori pastello (base cemento bianco)</v>
          </cell>
          <cell r="C24861" t="str">
            <v>m²</v>
          </cell>
          <cell r="D24861" t="str">
            <v>53,87</v>
          </cell>
        </row>
        <row r="24862">
          <cell r="A24862" t="str">
            <v>MC.06.200.0350</v>
          </cell>
          <cell r="B24862" t="str">
            <v>Blocchi cavi in conglomerato di cementizio vibrocompresso idrorepellente spessore cm. 12+2, tipo MM/14 con la finitura esterna splittata e fresata su una sola faccia, formando n. 8 quadrati dim. cm. 10x10, tutti con finitura splittata, resistenza al gelo a norma DIN- 52252. I manufatti sono prodotti con selezionati inerti di marmo in opportuna curva granulometrica per garantire la massima compattezza ed omogeneità dell'impasto. Dimensioni nominali 40 x 20 cm:</v>
          </cell>
          <cell r="C24862"/>
          <cell r="D24862"/>
        </row>
        <row r="24863">
          <cell r="A24863" t="str">
            <v>MC.06.200.0350.a</v>
          </cell>
          <cell r="B24863" t="str">
            <v>- colore grigio</v>
          </cell>
          <cell r="C24863" t="str">
            <v>m²</v>
          </cell>
          <cell r="D24863" t="str">
            <v>43,79</v>
          </cell>
        </row>
        <row r="24864">
          <cell r="A24864" t="str">
            <v>MC.06.200.0350.b</v>
          </cell>
          <cell r="B24864" t="str">
            <v>- colori normali (base cemento grigio)</v>
          </cell>
          <cell r="C24864" t="str">
            <v>m²</v>
          </cell>
          <cell r="D24864" t="str">
            <v>45,74</v>
          </cell>
        </row>
        <row r="24865">
          <cell r="A24865" t="str">
            <v>MC.06.200.0350.c</v>
          </cell>
          <cell r="B24865" t="str">
            <v>- colori pastello (base cemento bianco)</v>
          </cell>
          <cell r="C24865" t="str">
            <v>m²</v>
          </cell>
          <cell r="D24865" t="str">
            <v>49,62</v>
          </cell>
        </row>
        <row r="24866">
          <cell r="A24866" t="str">
            <v>MC.06.200.0400</v>
          </cell>
          <cell r="B24866" t="str">
            <v>Blocchi cavi in conglomerato di cementizio vibrocompresso idrorepellente spessore cm. 20+2, tipo MM/22 con la finitura esterna splittata e fresata su una sola faccia, formando n. 2 quadrati dim. cm. 20x20, tutti con finitura splittata, resistenza al gelo a norma DIN- 52252. I manufatti sono prodotti con selezionati inerti di marmo in opportuna curva granulometrica per garantire la massima compattezza ed omogeneità dell'impasto. Dimensioni nominali 40 x 20 cm:</v>
          </cell>
          <cell r="C24866"/>
          <cell r="D24866"/>
        </row>
        <row r="24867">
          <cell r="A24867" t="str">
            <v>MC.06.200.0400.a</v>
          </cell>
          <cell r="B24867" t="str">
            <v>- colore grigio</v>
          </cell>
          <cell r="C24867" t="str">
            <v>m²</v>
          </cell>
          <cell r="D24867" t="str">
            <v>35,52</v>
          </cell>
        </row>
        <row r="24868">
          <cell r="A24868" t="str">
            <v>MC.06.200.0400.b</v>
          </cell>
          <cell r="B24868" t="str">
            <v>- colori normali (base cemento grigio)</v>
          </cell>
          <cell r="C24868" t="str">
            <v>m²</v>
          </cell>
          <cell r="D24868" t="str">
            <v>39,90</v>
          </cell>
        </row>
        <row r="24869">
          <cell r="A24869" t="str">
            <v>MC.06.200.0400.c</v>
          </cell>
          <cell r="B24869" t="str">
            <v>- colori pastello (base cemento bianco)</v>
          </cell>
          <cell r="C24869" t="str">
            <v>m²</v>
          </cell>
          <cell r="D24869" t="str">
            <v>43,79</v>
          </cell>
        </row>
        <row r="24870">
          <cell r="A24870" t="str">
            <v>MC.06.200.0500</v>
          </cell>
          <cell r="B24870" t="str">
            <v>Muratura esterna in blocchi cavi in conglomerato cementizio vibrocompresso, con inerti silicei, e aggiunta di ecoinerti ottenuti da riciclo dei residui di forni termo valorizzatoti, alleggeriti con vetro espanso ottenuto da riciclo di raccolta differenziata, e successivi trattamenti, ad elevata caratteristiche termoacustiche, marchiati CE cat.II, di dimensioni nominali 25 x 20 cm. da intonacare. Compresi: gli elementi di raccordo ricavati da taglio e sagomatura del blocco tradizionale, per spalle, voltini, incatenamenti, ed i piani di lavoro interni fino ad un'altezza di 3,50.Sono esclusi i pezzi speciali quali piattabande ed architravi, accessori per l'irrigidimento delle murature e per il fissaggio delle strutture portanti, i ponteggi esterni; vuoto per pieno - per blocchidi dimensioni 25 x 20 sp. 25 e peso 245 Kg./mq.</v>
          </cell>
          <cell r="C24870" t="str">
            <v>m²</v>
          </cell>
          <cell r="D24870" t="str">
            <v>33,79</v>
          </cell>
        </row>
        <row r="24871">
          <cell r="A24871" t="str">
            <v>MC.06.200.0600</v>
          </cell>
          <cell r="B24871" t="str">
            <v>Blocchi cavi in conglomerato di cementizio vibrocompresso con la finitura esterna liscia su entrambe le facce, resistenza al gelo a norma DIN- 52252. I manufatti sono prodotti con selezionati inerti di marmo in opportuna curva granulometrica per garantire la massima compattezza ed omogeneità dell'impasto. Dimensioni nominali 12x12x24 cm:</v>
          </cell>
          <cell r="C24871"/>
          <cell r="D24871"/>
        </row>
        <row r="24872">
          <cell r="A24872" t="str">
            <v>MC.06.200.0600.a</v>
          </cell>
          <cell r="B24872" t="str">
            <v>- colore grigio</v>
          </cell>
          <cell r="C24872" t="str">
            <v>m²</v>
          </cell>
          <cell r="D24872" t="str">
            <v>21,41</v>
          </cell>
        </row>
        <row r="24873">
          <cell r="A24873" t="str">
            <v>MC.06.200.0600.b</v>
          </cell>
          <cell r="B24873" t="str">
            <v>- colori normali (base cemento grigio)</v>
          </cell>
          <cell r="C24873" t="str">
            <v>m²</v>
          </cell>
          <cell r="D24873" t="str">
            <v>22,40</v>
          </cell>
        </row>
        <row r="24874">
          <cell r="A24874" t="str">
            <v>MC.06.200.0600.c</v>
          </cell>
          <cell r="B24874" t="str">
            <v>- colori pastello (base cemento bianco)</v>
          </cell>
          <cell r="C24874" t="str">
            <v>m²</v>
          </cell>
          <cell r="D24874" t="str">
            <v>26,29</v>
          </cell>
        </row>
        <row r="24875">
          <cell r="A24875" t="str">
            <v>MC.06.200.0650</v>
          </cell>
          <cell r="B24875" t="str">
            <v>Blocchi pieni facciavista spessore 11 cm, in conglomerato cementizio vibrocompresso idrorepellente, con la finitura esterna liscia su entrambe le facce, resistenza al gelo a norma DIN- 52252. I manufatti sono prodotti con selezionati inerti di marmo in opportuna curva granulometrica per garantire la massima compattezza ed omogeneità dell'impasto. Dimensioni nominali 40x11x6 cm. Colore cotto o bianco seminato.</v>
          </cell>
          <cell r="C24875" t="str">
            <v>m²</v>
          </cell>
          <cell r="D24875" t="str">
            <v>38,93</v>
          </cell>
        </row>
        <row r="24876">
          <cell r="A24876" t="str">
            <v>MC.06.250</v>
          </cell>
          <cell r="B24876" t="str">
            <v>BLOCCHI CON ARGILLA ESPANSA PER DIVISORI E TAMPONAMENTO</v>
          </cell>
          <cell r="C24876"/>
          <cell r="D24876"/>
        </row>
        <row r="24877">
          <cell r="A24877" t="str">
            <v>MC.06.250.0050</v>
          </cell>
          <cell r="B24877" t="str">
            <v>Blocchi cavi in conglomerato di cemento vibrocompresso con granulato di argilla espansa, per divisori interni, superficie piana da intonacare, colore grigio, da 20 x 50 cm:</v>
          </cell>
          <cell r="C24877"/>
          <cell r="D24877"/>
        </row>
        <row r="24878">
          <cell r="A24878" t="str">
            <v>MC.06.250.0050.a</v>
          </cell>
          <cell r="B24878" t="str">
            <v>- spessore 8 cm - REI 120</v>
          </cell>
          <cell r="C24878" t="str">
            <v>m²</v>
          </cell>
          <cell r="D24878" t="str">
            <v>8,25</v>
          </cell>
        </row>
        <row r="24879">
          <cell r="A24879" t="str">
            <v>MC.06.250.0050.b</v>
          </cell>
          <cell r="B24879" t="str">
            <v>- spessore 12 cm - REI 120</v>
          </cell>
          <cell r="C24879" t="str">
            <v>m²</v>
          </cell>
          <cell r="D24879" t="str">
            <v>11,30</v>
          </cell>
        </row>
        <row r="24880">
          <cell r="A24880" t="str">
            <v>MC.06.250.0050.c</v>
          </cell>
          <cell r="B24880" t="str">
            <v>- spessore 15 cm - REI 120</v>
          </cell>
          <cell r="C24880" t="str">
            <v>m²</v>
          </cell>
          <cell r="D24880" t="str">
            <v>14,44</v>
          </cell>
        </row>
        <row r="24881">
          <cell r="A24881" t="str">
            <v>MC.06.250.0050.d</v>
          </cell>
          <cell r="B24881" t="str">
            <v>- spessore 20 cm - REI 180</v>
          </cell>
          <cell r="C24881" t="str">
            <v>m²</v>
          </cell>
          <cell r="D24881" t="str">
            <v>16,58</v>
          </cell>
        </row>
        <row r="24882">
          <cell r="A24882" t="str">
            <v>MC.06.250.0100</v>
          </cell>
          <cell r="B24882" t="str">
            <v>Blocchi cavi in conglomerato di cemento vibrocompresso con granulato di argilla espansa, per divisori interni, superficie piana liscia facciavista, colore grigio, da 20 x 50 cm:</v>
          </cell>
          <cell r="C24882"/>
          <cell r="D24882"/>
        </row>
        <row r="24883">
          <cell r="A24883" t="str">
            <v>MC.06.250.0100.a</v>
          </cell>
          <cell r="B24883" t="str">
            <v>- spessore 8 cm - REI 90</v>
          </cell>
          <cell r="C24883" t="str">
            <v>m²</v>
          </cell>
          <cell r="D24883" t="str">
            <v>10,15</v>
          </cell>
        </row>
        <row r="24884">
          <cell r="A24884" t="str">
            <v>MC.06.250.0100.b</v>
          </cell>
          <cell r="B24884" t="str">
            <v>- spessore 12 cm - REI 120</v>
          </cell>
          <cell r="C24884" t="str">
            <v>m²</v>
          </cell>
          <cell r="D24884" t="str">
            <v>12,42</v>
          </cell>
        </row>
        <row r="24885">
          <cell r="A24885" t="str">
            <v>MC.06.250.0100.c</v>
          </cell>
          <cell r="B24885" t="str">
            <v>- spessore 15 cm - REI 120</v>
          </cell>
          <cell r="C24885" t="str">
            <v>m²</v>
          </cell>
          <cell r="D24885" t="str">
            <v>17,66</v>
          </cell>
        </row>
        <row r="24886">
          <cell r="A24886" t="str">
            <v>MC.06.250.0100.d</v>
          </cell>
          <cell r="B24886" t="str">
            <v>- spessore 20 cm - REI 180</v>
          </cell>
          <cell r="C24886" t="str">
            <v>m²</v>
          </cell>
          <cell r="D24886" t="str">
            <v>18,18</v>
          </cell>
        </row>
        <row r="24887">
          <cell r="A24887" t="str">
            <v>MC.06.250.0200</v>
          </cell>
          <cell r="B24887" t="str">
            <v>Blocchi semipieni di conglomerato cementizio ed argilla espansa, con finitura da intonaco, spessore cm. 20, a 5 camere, dimensioni nominali 40 x 20 o 50 x 20 cm, resistenza al fuoco REI 180, densità 1400 kg/m³, percentuale di foratura del blocco inferiore al 20%, resistenza media a compressione &gt; 45 kg/cm², abbattimento acustico Rw dB 54 e trasmittanza unitaria a secco U/m²k 0,95.</v>
          </cell>
          <cell r="C24887" t="str">
            <v>m²</v>
          </cell>
          <cell r="D24887" t="str">
            <v>24,34</v>
          </cell>
        </row>
        <row r="24888">
          <cell r="A24888" t="str">
            <v>MC.06.250.0210</v>
          </cell>
          <cell r="B24888" t="str">
            <v>Blocchi pieni in conglomerato cementizio ed argilla espansa, non idrorepellente e con finitura facciavista su entrambe le facce.</v>
          </cell>
          <cell r="C24888"/>
          <cell r="D24888"/>
        </row>
        <row r="24889">
          <cell r="A24889" t="str">
            <v>MC.06.250.0210.a</v>
          </cell>
          <cell r="B24889" t="str">
            <v>- spessore 8 cm, classe di resistenza al fuoco REI 120</v>
          </cell>
          <cell r="C24889" t="str">
            <v>m²</v>
          </cell>
          <cell r="D24889" t="str">
            <v>13,13</v>
          </cell>
        </row>
        <row r="24890">
          <cell r="A24890" t="str">
            <v>MC.06.250.0210.b</v>
          </cell>
          <cell r="B24890" t="str">
            <v>- spessore 10 cm, classe di resistenza al fuoco REI 180</v>
          </cell>
          <cell r="C24890" t="str">
            <v>m²</v>
          </cell>
          <cell r="D24890" t="str">
            <v>16,54</v>
          </cell>
        </row>
        <row r="24891">
          <cell r="A24891" t="str">
            <v>MC.06.250.0220</v>
          </cell>
          <cell r="B24891" t="str">
            <v>Blocchi semipieni in conglomerato cementizio ed argilla espansa, non idrorepellente e con finitura facciavista su entrambe le facce.</v>
          </cell>
          <cell r="C24891"/>
          <cell r="D24891"/>
        </row>
        <row r="24892">
          <cell r="A24892" t="str">
            <v>MC.06.250.0220.a</v>
          </cell>
          <cell r="B24892" t="str">
            <v>- spessore 10 cm, classe di resistenza al fuoco REI 120</v>
          </cell>
          <cell r="C24892" t="str">
            <v>m²</v>
          </cell>
          <cell r="D24892" t="str">
            <v>16,36</v>
          </cell>
        </row>
        <row r="24893">
          <cell r="A24893" t="str">
            <v>MC.06.250.0220.b</v>
          </cell>
          <cell r="B24893" t="str">
            <v>- spessore 12 cm, classe di resistenza al fuoco REI 180</v>
          </cell>
          <cell r="C24893" t="str">
            <v>m²</v>
          </cell>
          <cell r="D24893" t="str">
            <v>18,98</v>
          </cell>
        </row>
        <row r="24894">
          <cell r="A24894" t="str">
            <v>MC.06.250.0300</v>
          </cell>
          <cell r="B24894" t="str">
            <v>Blocchi multistrato di conglomerato cementizio vibrocompresso e granulato di argilla espansa, dimensioni nominali 25 x 20 cm, con finitura da intonaco, a 4/5 camere, resistenza al fuoco REI 180. Il blocco multistrato è costituito da un elemento semipieno in calcestruzzo ed argilla di spessore 11,2 ÷ 17,3 cm, da un pannello in polistirene con grafite di spessore 7,5÷13,5 cm e da un elemento esterno semipieno in calcestruzzo ed argilla di spessore 11,2 cm; i tre componenti sono preassemblati al fine di consentire una posa unica.</v>
          </cell>
          <cell r="C24894"/>
          <cell r="D24894"/>
        </row>
        <row r="24895">
          <cell r="A24895" t="str">
            <v>MC.06.250.0300.a</v>
          </cell>
          <cell r="B24895" t="str">
            <v>- spessore 30 cm (11,20+7,50+11,20)</v>
          </cell>
          <cell r="C24895" t="str">
            <v>m²</v>
          </cell>
          <cell r="D24895" t="str">
            <v>64,80</v>
          </cell>
        </row>
        <row r="24896">
          <cell r="A24896" t="str">
            <v>MC.06.250.0300.b</v>
          </cell>
          <cell r="B24896" t="str">
            <v>- spessore 36 cm (17,30+7,50+11,20)</v>
          </cell>
          <cell r="C24896" t="str">
            <v>m²</v>
          </cell>
          <cell r="D24896" t="str">
            <v>71,80</v>
          </cell>
        </row>
        <row r="24897">
          <cell r="A24897" t="str">
            <v>MC.06.250.0300.c</v>
          </cell>
          <cell r="B24897" t="str">
            <v>- spessore 38 cm (17,30+9,50+11,20)</v>
          </cell>
          <cell r="C24897" t="str">
            <v>m²</v>
          </cell>
          <cell r="D24897" t="str">
            <v>84,06</v>
          </cell>
        </row>
        <row r="24898">
          <cell r="A24898" t="str">
            <v>MC.06.250.0300.d</v>
          </cell>
          <cell r="B24898" t="str">
            <v>- spessore 36 cm (11,20+13,50+11,20)</v>
          </cell>
          <cell r="C24898" t="str">
            <v>m²</v>
          </cell>
          <cell r="D24898" t="str">
            <v>89,65</v>
          </cell>
        </row>
        <row r="24899">
          <cell r="A24899" t="str">
            <v>MC.06.300</v>
          </cell>
          <cell r="B24899" t="str">
            <v>BLOCCHI CON ARGILLA ESPANSA - PORTANTI</v>
          </cell>
          <cell r="C24899"/>
          <cell r="D24899"/>
        </row>
        <row r="24900">
          <cell r="A24900" t="str">
            <v>MC.06.300.0050</v>
          </cell>
          <cell r="B24900" t="str">
            <v>Blocchi cavi in conglomerato di cemento vibrocompresso con granulato di argilla espansa, per murature portanti esterne ed interne e da tamponamento, colore grigio, da intonacare, da 50 x 20 cm:</v>
          </cell>
          <cell r="C24900"/>
          <cell r="D24900"/>
        </row>
        <row r="24901">
          <cell r="A24901" t="str">
            <v>MC.06.300.0050.a</v>
          </cell>
          <cell r="B24901" t="str">
            <v>- spessore 20 cm - REI 180</v>
          </cell>
          <cell r="C24901" t="str">
            <v>m²</v>
          </cell>
          <cell r="D24901" t="str">
            <v>22,57</v>
          </cell>
        </row>
        <row r="24902">
          <cell r="A24902" t="str">
            <v>MC.06.300.0050.b</v>
          </cell>
          <cell r="B24902" t="str">
            <v>- spessore 25 cm - REI 180</v>
          </cell>
          <cell r="C24902" t="str">
            <v>m²</v>
          </cell>
          <cell r="D24902" t="str">
            <v>27,39</v>
          </cell>
        </row>
        <row r="24903">
          <cell r="A24903" t="str">
            <v>MC.06.300.0050.c</v>
          </cell>
          <cell r="B24903" t="str">
            <v>- spessore 30 cm - REI 180</v>
          </cell>
          <cell r="C24903" t="str">
            <v>m²</v>
          </cell>
          <cell r="D24903" t="str">
            <v>31,37</v>
          </cell>
        </row>
        <row r="24904">
          <cell r="A24904" t="str">
            <v>MC.06.300.0100</v>
          </cell>
          <cell r="B24904" t="str">
            <v>Blocchi cavi in conglomerato di cemento vibrocompresso con granulato di argilla espansa, per murature portanti esterne ed interne e da tamponamento, facciavista, colore grigio, da 50 x 20 cm:</v>
          </cell>
          <cell r="C24904"/>
          <cell r="D24904"/>
        </row>
        <row r="24905">
          <cell r="A24905" t="str">
            <v>MC.06.300.0100.a</v>
          </cell>
          <cell r="B24905" t="str">
            <v>- spessore 20 cm - REI 180</v>
          </cell>
          <cell r="C24905" t="str">
            <v>m²</v>
          </cell>
          <cell r="D24905" t="str">
            <v>27,76</v>
          </cell>
        </row>
        <row r="24906">
          <cell r="A24906" t="str">
            <v>MC.06.300.0100.b</v>
          </cell>
          <cell r="B24906" t="str">
            <v>- spessore 25 cm - REI 180</v>
          </cell>
          <cell r="C24906" t="str">
            <v>m²</v>
          </cell>
          <cell r="D24906" t="str">
            <v>34,13</v>
          </cell>
        </row>
        <row r="24907">
          <cell r="A24907" t="str">
            <v>MC.06.300.0100.c</v>
          </cell>
          <cell r="B24907" t="str">
            <v>- spessore 30 cm - REI 180</v>
          </cell>
          <cell r="C24907" t="str">
            <v>m²</v>
          </cell>
          <cell r="D24907" t="str">
            <v>40,58</v>
          </cell>
        </row>
        <row r="24908">
          <cell r="A24908" t="str">
            <v>MC.06.300.0150</v>
          </cell>
          <cell r="B24908" t="str">
            <v>Blocchi cavi in conglomerato di cemento vibrocompresso con granulato di argilla espansa, per murature portanti esterne ed interne e da tamponamento, facciavista, colori normali, da 50 x 20 cm:</v>
          </cell>
          <cell r="C24908"/>
          <cell r="D24908"/>
        </row>
        <row r="24909">
          <cell r="A24909" t="str">
            <v>MC.06.300.0150.a</v>
          </cell>
          <cell r="B24909" t="str">
            <v>- spessore 19,5 cm - REI 180</v>
          </cell>
          <cell r="C24909" t="str">
            <v>m²</v>
          </cell>
          <cell r="D24909" t="str">
            <v>31,01</v>
          </cell>
        </row>
        <row r="24910">
          <cell r="A24910" t="str">
            <v>MC.06.300.0150.b</v>
          </cell>
          <cell r="B24910" t="str">
            <v>- spessore 24,5 cm - REI 180</v>
          </cell>
          <cell r="C24910" t="str">
            <v>m²</v>
          </cell>
          <cell r="D24910" t="str">
            <v>38,01</v>
          </cell>
        </row>
        <row r="24911">
          <cell r="A24911" t="str">
            <v>MC.06.300.0150.c</v>
          </cell>
          <cell r="B24911" t="str">
            <v>- spessore 29,5 cm - REI 180</v>
          </cell>
          <cell r="C24911" t="str">
            <v>m²</v>
          </cell>
          <cell r="D24911" t="str">
            <v>53,39</v>
          </cell>
        </row>
        <row r="24912">
          <cell r="A24912" t="str">
            <v>MC.06.300.0200</v>
          </cell>
          <cell r="B24912" t="str">
            <v>Blocchi semipieni di conglomerato cementizio vibrocompresso e granulato di argilla espansa, dimensioni nominali 40 x 20 o 50 x 20 cm, con finitura da intonaco, a 5/7 camere, resistenza al fuoco REI 180,densità 1200 kg/m³, resistenza media a compressione &gt; 45 kg/cm².</v>
          </cell>
          <cell r="C24912"/>
          <cell r="D24912"/>
        </row>
        <row r="24913">
          <cell r="A24913" t="str">
            <v>MC.06.300.0200.a</v>
          </cell>
          <cell r="B24913" t="str">
            <v>- spessore 25 cm</v>
          </cell>
          <cell r="C24913" t="str">
            <v>m²</v>
          </cell>
          <cell r="D24913" t="str">
            <v>27,25</v>
          </cell>
        </row>
        <row r="24914">
          <cell r="A24914" t="str">
            <v>MC.06.300.0200.b</v>
          </cell>
          <cell r="B24914" t="str">
            <v>- spessore 30 cm</v>
          </cell>
          <cell r="C24914" t="str">
            <v>m²</v>
          </cell>
          <cell r="D24914" t="str">
            <v>31,63</v>
          </cell>
        </row>
        <row r="24915">
          <cell r="A24915" t="str">
            <v>MC.06.300.0250</v>
          </cell>
          <cell r="B24915" t="str">
            <v>Blocchi multistrato di conglomerato cementizio vibrocompresso e granulato di argilla espansa, dimensioni nominali 25 x 20 cm, spessore 38 cm, con finitura da intonaco, a 5 camere, percentuale di foratura del blocco inferiore al 30%, resistenza al fuoco REI 180. Il blocco multistrato è costituito da un elemento semipieno in calcestruzzo ed argilla di spessore 24,50 cm (avente resistenza media a compressione ≥ 5 N/mm², da un pannello in polistirene con grafite di spessore 7,5 cm e da una tavella esterna piena in calcestruzzo ed argilla di spessore 6 cm; i tre componenti sono preassemblati al fine di consentire una posa unica.</v>
          </cell>
          <cell r="C24915" t="str">
            <v>m²</v>
          </cell>
          <cell r="D24915" t="str">
            <v>81,73</v>
          </cell>
        </row>
        <row r="24916">
          <cell r="A24916" t="str">
            <v>MC.06.350</v>
          </cell>
          <cell r="B24916" t="str">
            <v>BLOCCHI IN CALCESTRUZZO CELLULARE</v>
          </cell>
          <cell r="C24916"/>
          <cell r="D24916"/>
        </row>
        <row r="24917">
          <cell r="A24917" t="str">
            <v>MC.06.350.0050</v>
          </cell>
          <cell r="B24917" t="str">
            <v>Blocchi per murature in calcestruzzo cellulare 60 x 25 cm:</v>
          </cell>
          <cell r="C24917"/>
          <cell r="D24917"/>
        </row>
        <row r="24918">
          <cell r="A24918" t="str">
            <v>MC.06.350.0050.a</v>
          </cell>
          <cell r="B24918" t="str">
            <v>- spessore 20 cm</v>
          </cell>
          <cell r="C24918" t="str">
            <v>m²</v>
          </cell>
          <cell r="D24918" t="str">
            <v>44,04</v>
          </cell>
        </row>
        <row r="24919">
          <cell r="A24919" t="str">
            <v>MC.06.350.0050.b</v>
          </cell>
          <cell r="B24919" t="str">
            <v>- spessore 24 cm</v>
          </cell>
          <cell r="C24919" t="str">
            <v>m²</v>
          </cell>
          <cell r="D24919" t="str">
            <v>52,78</v>
          </cell>
        </row>
        <row r="24920">
          <cell r="A24920" t="str">
            <v>MC.06.350.0050.c</v>
          </cell>
          <cell r="B24920" t="str">
            <v>- spessore 30 cm</v>
          </cell>
          <cell r="C24920" t="str">
            <v>m²</v>
          </cell>
          <cell r="D24920" t="str">
            <v>66,07</v>
          </cell>
        </row>
        <row r="24921">
          <cell r="A24921" t="str">
            <v>MC.06.350.0050.d</v>
          </cell>
          <cell r="B24921" t="str">
            <v>- spessore 40 cm</v>
          </cell>
          <cell r="C24921" t="str">
            <v>m²</v>
          </cell>
          <cell r="D24921" t="str">
            <v>92,38</v>
          </cell>
        </row>
        <row r="24922">
          <cell r="A24922" t="str">
            <v>MC.06.350.0100</v>
          </cell>
          <cell r="B24922" t="str">
            <v>Blocchi per tavolati in calcestruzzo cellulare 60 x 25 cm:</v>
          </cell>
          <cell r="C24922"/>
          <cell r="D24922"/>
        </row>
        <row r="24923">
          <cell r="A24923" t="str">
            <v>MC.06.350.0100.a</v>
          </cell>
          <cell r="B24923" t="str">
            <v>- spessore 5 cm</v>
          </cell>
          <cell r="C24923" t="str">
            <v>m²</v>
          </cell>
          <cell r="D24923" t="str">
            <v>12,12</v>
          </cell>
        </row>
        <row r="24924">
          <cell r="A24924" t="str">
            <v>MC.06.350.0100.b</v>
          </cell>
          <cell r="B24924" t="str">
            <v>- spessore 7,5 cm</v>
          </cell>
          <cell r="C24924" t="str">
            <v>m²</v>
          </cell>
          <cell r="D24924" t="str">
            <v>17,03</v>
          </cell>
        </row>
        <row r="24925">
          <cell r="A24925" t="str">
            <v>MC.06.350.0100.c</v>
          </cell>
          <cell r="B24925" t="str">
            <v>- spessore 8 cm</v>
          </cell>
          <cell r="C24925" t="str">
            <v>m²</v>
          </cell>
          <cell r="D24925" t="str">
            <v>18,16</v>
          </cell>
        </row>
        <row r="24926">
          <cell r="A24926" t="str">
            <v>MC.06.350.0100.d</v>
          </cell>
          <cell r="B24926" t="str">
            <v>- spessore 10 cm</v>
          </cell>
          <cell r="C24926" t="str">
            <v>m²</v>
          </cell>
          <cell r="D24926" t="str">
            <v>22,77</v>
          </cell>
        </row>
        <row r="24927">
          <cell r="A24927" t="str">
            <v>MC.06.350.0100.e</v>
          </cell>
          <cell r="B24927" t="str">
            <v>- spessore 12 cm</v>
          </cell>
          <cell r="C24927" t="str">
            <v>m²</v>
          </cell>
          <cell r="D24927" t="str">
            <v>27,32</v>
          </cell>
        </row>
        <row r="24928">
          <cell r="A24928" t="str">
            <v>MC.06.350.0100.f</v>
          </cell>
          <cell r="B24928" t="str">
            <v>- spessore 15 cm</v>
          </cell>
          <cell r="C24928" t="str">
            <v>m²</v>
          </cell>
          <cell r="D24928" t="str">
            <v>33,20</v>
          </cell>
        </row>
        <row r="24929">
          <cell r="A24929" t="str">
            <v>MC.06.350.0100.g</v>
          </cell>
          <cell r="B24929" t="str">
            <v>- spessore 17,5 cm</v>
          </cell>
          <cell r="C24929" t="str">
            <v>m²</v>
          </cell>
          <cell r="D24929" t="str">
            <v>41,22</v>
          </cell>
        </row>
        <row r="24930">
          <cell r="A24930" t="str">
            <v>MC.06.400</v>
          </cell>
          <cell r="B24930" t="str">
            <v>BLOCCHI IN LEGNO DI CANAPA E CALCE</v>
          </cell>
          <cell r="C24930"/>
          <cell r="D24930"/>
        </row>
        <row r="24931">
          <cell r="A24931" t="str">
            <v>MC.06.400.0010</v>
          </cell>
          <cell r="B24931" t="str">
            <v>Blocco compresso e vibrato realizzato con legno di canapa e calce idraulica NHL 5 con l’aggiunta di additivi 100% naturali, autoportante per tamponature esterne, conducibilità termica λ = 0,0788 W/mK, resistenza a compressione 0,56 N/mm², densità 424 Kg/m³, resistenza alla diffusione del vapore acqueo (μ)≤ 15, resistente al fuoco, al gelo, ad insetti e roditori, assenza di fumi tossici in caso di incendio, riciclabile biodegradabile a fine del ciclo di vita, confort termico, acustico ed igrometrico, permeabilità al vapore acqueo. Risponde ai Criteri Ambientali Minimi di cui al Decreto 23 giugno 2022 del Ministero della Transizione Ecologica:</v>
          </cell>
          <cell r="C24931"/>
          <cell r="D24931"/>
        </row>
        <row r="24932">
          <cell r="A24932" t="str">
            <v>MC.06.400.0010.a</v>
          </cell>
          <cell r="B24932" t="str">
            <v>- spessore 20 cm</v>
          </cell>
          <cell r="C24932" t="str">
            <v>m²</v>
          </cell>
          <cell r="D24932" t="str">
            <v>94,84</v>
          </cell>
        </row>
        <row r="24933">
          <cell r="A24933" t="str">
            <v>MC.06.400.0010.b</v>
          </cell>
          <cell r="B24933" t="str">
            <v>- spessore 25 cm</v>
          </cell>
          <cell r="C24933" t="str">
            <v>m²</v>
          </cell>
          <cell r="D24933" t="str">
            <v>115,56</v>
          </cell>
        </row>
        <row r="24934">
          <cell r="A24934" t="str">
            <v>MC.06.400.0010.c</v>
          </cell>
          <cell r="B24934" t="str">
            <v>- spessore 30 cm</v>
          </cell>
          <cell r="C24934" t="str">
            <v>m²</v>
          </cell>
          <cell r="D24934" t="str">
            <v>142,32</v>
          </cell>
        </row>
        <row r="24935">
          <cell r="A24935" t="str">
            <v>MC.06.400.0010.d</v>
          </cell>
          <cell r="B24935" t="str">
            <v>- spessore 32 cm</v>
          </cell>
          <cell r="C24935" t="str">
            <v>m²</v>
          </cell>
          <cell r="D24935" t="str">
            <v>149,68</v>
          </cell>
        </row>
        <row r="24936">
          <cell r="A24936" t="str">
            <v>MC.06.400.0010.e</v>
          </cell>
          <cell r="B24936" t="str">
            <v>- spessore 40 cm</v>
          </cell>
          <cell r="C24936" t="str">
            <v>m²</v>
          </cell>
          <cell r="D24936" t="str">
            <v>188,99</v>
          </cell>
        </row>
        <row r="24937">
          <cell r="A24937" t="str">
            <v>MC.06.400.0010.f</v>
          </cell>
          <cell r="B24937" t="str">
            <v>- spessore 49 cm</v>
          </cell>
          <cell r="C24937" t="str">
            <v>m²</v>
          </cell>
          <cell r="D24937" t="str">
            <v>229,28</v>
          </cell>
        </row>
        <row r="24938">
          <cell r="A24938" t="str">
            <v>MC.06.400.0020</v>
          </cell>
          <cell r="B24938" t="str">
            <v>Blocco compresso e vibrato realizzato con legno di canapa e calce idraulica NHL 5 con l’aggiunta di additivi 100% naturali, per tramezzi divisori e contropareti, conducibilità termica λ = 0,0788 W/mK, resistenza a compressione 0,56 N/mm², densità 424 Kg/m³, resistenza alla diffusione del vapore acqueo (μ) ≤ 15, resistente al fuoco, al gelo, ad insetti e roditori, assenza di fumi tossici in caso di incendio, riciclabile biodegradabile a fine del ciclo di vita, confort termico, acustico ed igrometrico, permeabilità al vapore acqueo. Risponde ai Criteri Ambientali Minimi di cui al Decreto 23 giugno 2022 del Ministero della Transizione Ecologica:</v>
          </cell>
          <cell r="C24938"/>
          <cell r="D24938"/>
        </row>
        <row r="24939">
          <cell r="A24939" t="str">
            <v>MC.06.400.0020.a</v>
          </cell>
          <cell r="B24939" t="str">
            <v>- spessore 6 cm</v>
          </cell>
          <cell r="C24939" t="str">
            <v>m²</v>
          </cell>
          <cell r="D24939" t="str">
            <v>44,78</v>
          </cell>
        </row>
        <row r="24940">
          <cell r="A24940" t="str">
            <v>MC.06.400.0020.b</v>
          </cell>
          <cell r="B24940" t="str">
            <v>- spessore 9 cm</v>
          </cell>
          <cell r="C24940" t="str">
            <v>m²</v>
          </cell>
          <cell r="D24940" t="str">
            <v>48,51</v>
          </cell>
        </row>
        <row r="24941">
          <cell r="A24941" t="str">
            <v>MC.06.400.0020.c</v>
          </cell>
          <cell r="B24941" t="str">
            <v>- spessore 10 cm</v>
          </cell>
          <cell r="C24941" t="str">
            <v>m²</v>
          </cell>
          <cell r="D24941" t="str">
            <v>57,68</v>
          </cell>
        </row>
        <row r="24942">
          <cell r="A24942" t="str">
            <v>MC.06.500</v>
          </cell>
          <cell r="B24942" t="str">
            <v>BLOCCHI IN GESSO</v>
          </cell>
          <cell r="C24942"/>
          <cell r="D24942"/>
        </row>
        <row r="24943">
          <cell r="A24943" t="str">
            <v>MC.06.500.0010</v>
          </cell>
          <cell r="B24943" t="str">
            <v>Blocchi in gesso lisci, per pareti interne, pieni o forati:</v>
          </cell>
          <cell r="C24943"/>
          <cell r="D24943"/>
        </row>
        <row r="24944">
          <cell r="A24944" t="str">
            <v>MC.06.500.0010.a</v>
          </cell>
          <cell r="B24944" t="str">
            <v>- spessore 6 cm</v>
          </cell>
          <cell r="C24944" t="str">
            <v>m²</v>
          </cell>
          <cell r="D24944" t="str">
            <v>7,33</v>
          </cell>
        </row>
        <row r="24945">
          <cell r="A24945" t="str">
            <v>MC.06.500.0010.b</v>
          </cell>
          <cell r="B24945" t="str">
            <v>- spessore 8 cm</v>
          </cell>
          <cell r="C24945" t="str">
            <v>m²</v>
          </cell>
          <cell r="D24945" t="str">
            <v>8,07</v>
          </cell>
        </row>
        <row r="24946">
          <cell r="A24946" t="str">
            <v>MC.06.500.0010.c</v>
          </cell>
          <cell r="B24946" t="str">
            <v>- spessore 10 cm</v>
          </cell>
          <cell r="C24946" t="str">
            <v>m²</v>
          </cell>
          <cell r="D24946" t="str">
            <v>9,25</v>
          </cell>
        </row>
        <row r="24947">
          <cell r="A24947" t="str">
            <v>MC.06.550</v>
          </cell>
          <cell r="B24947" t="str">
            <v>LASTRE IN GESSO</v>
          </cell>
          <cell r="C24947"/>
          <cell r="D24947"/>
        </row>
        <row r="24948">
          <cell r="A24948" t="str">
            <v>MC.06.550.0050</v>
          </cell>
          <cell r="B24948" t="str">
            <v>Lastre in gesso rivestito sulle due facce con cartone speciale, a bordi assottigliati, larghezza 120 cm:</v>
          </cell>
          <cell r="C24948"/>
          <cell r="D24948"/>
        </row>
        <row r="24949">
          <cell r="A24949" t="str">
            <v>MC.06.550.0050.a</v>
          </cell>
          <cell r="B24949" t="str">
            <v>- spessore 13 mm</v>
          </cell>
          <cell r="C24949" t="str">
            <v>m²</v>
          </cell>
          <cell r="D24949" t="str">
            <v>4,37</v>
          </cell>
        </row>
        <row r="24950">
          <cell r="A24950" t="str">
            <v>MC.06.550.0050.b</v>
          </cell>
          <cell r="B24950" t="str">
            <v>- spessore 18 mm</v>
          </cell>
          <cell r="C24950" t="str">
            <v>m²</v>
          </cell>
          <cell r="D24950" t="str">
            <v>6,18</v>
          </cell>
        </row>
        <row r="24951">
          <cell r="A24951" t="str">
            <v>MC.06.550.0050.c</v>
          </cell>
          <cell r="B24951" t="str">
            <v>- spessore 23 mm</v>
          </cell>
          <cell r="C24951" t="str">
            <v>m²</v>
          </cell>
          <cell r="D24951" t="str">
            <v>9,90</v>
          </cell>
        </row>
        <row r="24952">
          <cell r="A24952" t="str">
            <v>MC.06.550.0100</v>
          </cell>
          <cell r="B24952" t="str">
            <v>Lastre in gesso rivestito idrorepellente, a basso grado d'assorbimento, per bagni e cucine, larghezza 120 cm, spessore 13 mm</v>
          </cell>
          <cell r="C24952" t="str">
            <v>m²</v>
          </cell>
          <cell r="D24952" t="str">
            <v>6,33</v>
          </cell>
        </row>
        <row r="24953">
          <cell r="A24953" t="str">
            <v>MC.06.550.0150</v>
          </cell>
          <cell r="B24953" t="str">
            <v>Lastre in gesso incombustibile, a bordi diritti, larghezza 120 cm, classe 0 di resistenza al fuoco:</v>
          </cell>
          <cell r="C24953"/>
          <cell r="D24953"/>
        </row>
        <row r="24954">
          <cell r="A24954" t="str">
            <v>MC.06.550.0150.a</v>
          </cell>
          <cell r="B24954" t="str">
            <v>- spessore 10 mm</v>
          </cell>
          <cell r="C24954" t="str">
            <v>m²</v>
          </cell>
          <cell r="D24954" t="str">
            <v>10,19</v>
          </cell>
        </row>
        <row r="24955">
          <cell r="A24955" t="str">
            <v>MC.06.550.0150.b</v>
          </cell>
          <cell r="B24955" t="str">
            <v>- spessore 13 mm</v>
          </cell>
          <cell r="C24955" t="str">
            <v>m²</v>
          </cell>
          <cell r="D24955" t="str">
            <v>11,56</v>
          </cell>
        </row>
        <row r="24956">
          <cell r="A24956" t="str">
            <v>MC.06.550.0150.c</v>
          </cell>
          <cell r="B24956" t="str">
            <v>- spessore 20 mm</v>
          </cell>
          <cell r="C24956" t="str">
            <v>m²</v>
          </cell>
          <cell r="D24956" t="str">
            <v>18,16</v>
          </cell>
        </row>
        <row r="24957">
          <cell r="A24957" t="str">
            <v>MC.06.550.0200</v>
          </cell>
          <cell r="B24957" t="str">
            <v>Lastre in gesso rivestito, resistente al fuoco, classe 1:</v>
          </cell>
          <cell r="C24957"/>
          <cell r="D24957"/>
        </row>
        <row r="24958">
          <cell r="A24958" t="str">
            <v>MC.06.550.0200.a</v>
          </cell>
          <cell r="B24958" t="str">
            <v>- spessore 13 mm</v>
          </cell>
          <cell r="C24958" t="str">
            <v>m²</v>
          </cell>
          <cell r="D24958" t="str">
            <v>4,94</v>
          </cell>
        </row>
        <row r="24959">
          <cell r="A24959" t="str">
            <v>MC.06.550.0200.b</v>
          </cell>
          <cell r="B24959" t="str">
            <v>- spessore 15 mm</v>
          </cell>
          <cell r="C24959" t="str">
            <v>m²</v>
          </cell>
          <cell r="D24959" t="str">
            <v>5,68</v>
          </cell>
        </row>
        <row r="24960">
          <cell r="A24960" t="str">
            <v>MC.06.550.0210</v>
          </cell>
          <cell r="B24960" t="str">
            <v>Lastra in gesso rivestito additivato con fibre di vetro, Euroclasse A2-s1, d0 di resistenza al fuoco, avente caratteristiche di assorbimento e neutralizzazione fino al 70% dei VOC presenti nell'aria</v>
          </cell>
          <cell r="C24960"/>
          <cell r="D24960"/>
        </row>
        <row r="24961">
          <cell r="A24961" t="str">
            <v>MC.06.550.0210.a</v>
          </cell>
          <cell r="B24961" t="str">
            <v>- spessore 13 mm</v>
          </cell>
          <cell r="C24961" t="str">
            <v>m²</v>
          </cell>
          <cell r="D24961" t="str">
            <v>8,84</v>
          </cell>
        </row>
        <row r="24962">
          <cell r="A24962" t="str">
            <v>MC.06.550.0210.b</v>
          </cell>
          <cell r="B24962" t="str">
            <v>- spessore 15 mm</v>
          </cell>
          <cell r="C24962" t="str">
            <v>m²</v>
          </cell>
          <cell r="D24962" t="str">
            <v>10,80</v>
          </cell>
        </row>
        <row r="24963">
          <cell r="A24963" t="str">
            <v>MC.06.550.0215</v>
          </cell>
          <cell r="B24963" t="str">
            <v>Lastra in gesso rivestito additivato con fibre di vetro e fibre di legno, Euroclasse A2-s1, d0 di resistenza al fuoco, avente caratteristiche di assorbimento e neutralizzazione fino al 70% dei VOC presenti nell'aria</v>
          </cell>
          <cell r="C24963"/>
          <cell r="D24963"/>
        </row>
        <row r="24964">
          <cell r="A24964" t="str">
            <v>MC.06.550.0215.a</v>
          </cell>
          <cell r="B24964" t="str">
            <v>- spessore 13 mm, rispondente ai Criteri Ambientali Minimi di cui al Decreto 23 giugno 2022 del Ministero della Transizione Ecologica</v>
          </cell>
          <cell r="C24964" t="str">
            <v>m²</v>
          </cell>
          <cell r="D24964" t="str">
            <v>14,78</v>
          </cell>
        </row>
        <row r="24965">
          <cell r="A24965" t="str">
            <v>MC.06.550.0215.b</v>
          </cell>
          <cell r="B24965" t="str">
            <v>- spessore 15 mm</v>
          </cell>
          <cell r="C24965" t="str">
            <v>m²</v>
          </cell>
          <cell r="D24965" t="str">
            <v>16,73</v>
          </cell>
        </row>
        <row r="24966">
          <cell r="A24966" t="str">
            <v>MC.06.550.0220</v>
          </cell>
          <cell r="B24966" t="str">
            <v>Lastra in gesso rivestito, in Classe A2-s1,d0 di reazione al fuoco, con incrementata coesione del nucleo ad alta temperatura, additivato con fibre di vetro e vermiculite</v>
          </cell>
          <cell r="C24966"/>
          <cell r="D24966"/>
        </row>
        <row r="24967">
          <cell r="A24967" t="str">
            <v>MC.06.550.0220.a</v>
          </cell>
          <cell r="B24967" t="str">
            <v>- spessore 13 mm, rispondente ai Criteri Ambientali Minimi di cui al Decreto 23 giugno 2022 del Ministero della Transizione Ecologica</v>
          </cell>
          <cell r="C24967" t="str">
            <v>m²</v>
          </cell>
          <cell r="D24967" t="str">
            <v>7,90</v>
          </cell>
        </row>
        <row r="24968">
          <cell r="A24968" t="str">
            <v>MC.06.550.0220.b</v>
          </cell>
          <cell r="B24968" t="str">
            <v>- spessore 15 mm</v>
          </cell>
          <cell r="C24968" t="str">
            <v>m²</v>
          </cell>
          <cell r="D24968" t="str">
            <v>9,43</v>
          </cell>
        </row>
        <row r="24969">
          <cell r="A24969" t="str">
            <v>MC.06.550.0230</v>
          </cell>
          <cell r="B24969" t="str">
            <v>Lastra in gesso rivestito ad elevata densità, specifiche nel caso di richiesta di elevata resistenza meccanica agli urti, portata ai carichi, durezza superficiale; tipo D F I R secondo EN 520:2009, in Classe A2-s1,d0 di reazione al fuoco, con incrementata densità del nucleo il cui gesso è additivato con un quantitativo elevato di fibre di vetro, prodotta con materiali di origine naturale che non contengono formaldeide e altre sostanze dannose per la salute. Portata dei carichi per singolo punto di fissaggio 30 kg con vite da legno truciolare Ø 5 mm e 55 kg con tassello a gabbia in acciaio. Spessore 12,50 mm</v>
          </cell>
          <cell r="C24969" t="str">
            <v>m²</v>
          </cell>
          <cell r="D24969" t="str">
            <v>14,36</v>
          </cell>
        </row>
        <row r="24970">
          <cell r="A24970" t="str">
            <v>MC.06.550.0250</v>
          </cell>
          <cell r="B24970" t="str">
            <v>Lastre in gesso rivestito sulle due facce di cartone speciale, a bordi assottigliati, spessore 12,50 mm, accoppiate con pannelli di polistirene espanso sinterizzato con resistenza alla compressione 100 kpa:</v>
          </cell>
          <cell r="C24970"/>
          <cell r="D24970"/>
        </row>
        <row r="24971">
          <cell r="A24971" t="str">
            <v>MC.06.550.0250.a</v>
          </cell>
          <cell r="B24971" t="str">
            <v>- spessore 12,50 + 30 mm di polistirene</v>
          </cell>
          <cell r="C24971" t="str">
            <v>m²</v>
          </cell>
          <cell r="D24971" t="str">
            <v>16,42</v>
          </cell>
        </row>
        <row r="24972">
          <cell r="A24972" t="str">
            <v>MC.06.550.0250.b</v>
          </cell>
          <cell r="B24972" t="str">
            <v>- spessore 12,50 + 40 mm di polistirene</v>
          </cell>
          <cell r="C24972" t="str">
            <v>m²</v>
          </cell>
          <cell r="D24972" t="str">
            <v>19,77</v>
          </cell>
        </row>
        <row r="24973">
          <cell r="A24973" t="str">
            <v>MC.06.550.0250.c</v>
          </cell>
          <cell r="B24973" t="str">
            <v>- spessore 12,50 + 50 mm di polistirene</v>
          </cell>
          <cell r="C24973" t="str">
            <v>m²</v>
          </cell>
          <cell r="D24973" t="str">
            <v>21,95</v>
          </cell>
        </row>
        <row r="24974">
          <cell r="A24974" t="str">
            <v>MC.06.550.0250.d</v>
          </cell>
          <cell r="B24974" t="str">
            <v>- spessore 12,50 + 60 mm di polistirene</v>
          </cell>
          <cell r="C24974" t="str">
            <v>m²</v>
          </cell>
          <cell r="D24974" t="str">
            <v>26,33</v>
          </cell>
        </row>
        <row r="24975">
          <cell r="A24975" t="str">
            <v>MC.06.550.0300</v>
          </cell>
          <cell r="B24975" t="str">
            <v>Lastre in gesso rivestito a bordi assottigliati, spessore 12,50 mm, incollate a pannelli di lana di vetro idrorepellente prodotta con materiale riciclato e con legante a base di resine termoindurenti, senza barriera al vapore, pannelli conformi ai Criteri Ambientali Minimi di cui al Decreto 23 giugno 2022 del Ministero della Transizione Ecologica, senza barriera al vapore. Conducibilità termica dichiarata:</v>
          </cell>
          <cell r="C24975"/>
          <cell r="D24975"/>
        </row>
        <row r="24976">
          <cell r="A24976" t="str">
            <v>MC.06.550.0300.a</v>
          </cell>
          <cell r="B24976" t="str">
            <v>- spessore 12,50 + 20 di lana di vetro - m²k/W 0,688</v>
          </cell>
          <cell r="C24976" t="str">
            <v>m²</v>
          </cell>
          <cell r="D24976" t="str">
            <v>20,27</v>
          </cell>
        </row>
        <row r="24977">
          <cell r="A24977" t="str">
            <v>MC.06.550.0300.b</v>
          </cell>
          <cell r="B24977" t="str">
            <v>- spessore 12,50 + 30 di lana di vetro - m²k/W 1,000</v>
          </cell>
          <cell r="C24977" t="str">
            <v>m²</v>
          </cell>
          <cell r="D24977" t="str">
            <v>27,50</v>
          </cell>
        </row>
        <row r="24978">
          <cell r="A24978" t="str">
            <v>MC.06.550.0300.c</v>
          </cell>
          <cell r="B24978" t="str">
            <v>- spessore 12,50 + 40 di lana di vetro - m²k/W 1,313</v>
          </cell>
          <cell r="C24978" t="str">
            <v>m²</v>
          </cell>
          <cell r="D24978" t="str">
            <v>34,77</v>
          </cell>
        </row>
        <row r="24979">
          <cell r="A24979" t="str">
            <v>MC.06.550.0300.d</v>
          </cell>
          <cell r="B24979" t="str">
            <v>- spessore 12,50 + 50 di lana di vetro - m²k/W 1,626</v>
          </cell>
          <cell r="C24979" t="str">
            <v>m²</v>
          </cell>
          <cell r="D24979" t="str">
            <v>41,68</v>
          </cell>
        </row>
        <row r="24980">
          <cell r="A24980" t="str">
            <v>MC.06.550.0310</v>
          </cell>
          <cell r="B24980" t="str">
            <v>Lastre in gesso rivestito a bordi assottigliati, spessore 12,50 mm, incollate a pannelli di lana di vetro idrorepellente prodotta con materiale riciclato e con legante a base di resine termoindurenti, senza barriera al vapore, pannelli conformi ai Criteri Ambientali Minimi di cui al Decreto 23 giugno 2022 del Ministero della Transizione Ecologica, con barriera al vapore costituita da un foglio di alluminio interposto tra il pannello in lana di vetro e la lastra di gesso rivestito. Conducibilità termica dichiarata:</v>
          </cell>
          <cell r="C24980"/>
          <cell r="D24980"/>
        </row>
        <row r="24981">
          <cell r="A24981" t="str">
            <v>MC.06.550.0310.a</v>
          </cell>
          <cell r="B24981" t="str">
            <v>- spessore 12,50 + 20 di lana di vetro - m²k/W 0,688</v>
          </cell>
          <cell r="C24981" t="str">
            <v>m²</v>
          </cell>
          <cell r="D24981" t="str">
            <v>24,64</v>
          </cell>
        </row>
        <row r="24982">
          <cell r="A24982" t="str">
            <v>MC.06.550.0310.b</v>
          </cell>
          <cell r="B24982" t="str">
            <v>- spessore 12,50 + 30 di lana di vetro - m²k/W 1,000</v>
          </cell>
          <cell r="C24982" t="str">
            <v>m²</v>
          </cell>
          <cell r="D24982" t="str">
            <v>31,87</v>
          </cell>
        </row>
        <row r="24983">
          <cell r="A24983" t="str">
            <v>MC.06.550.0310.c</v>
          </cell>
          <cell r="B24983" t="str">
            <v>- spessore 12,50 + 40 di lana di vetro - m²k/W 1,313</v>
          </cell>
          <cell r="C24983" t="str">
            <v>m²</v>
          </cell>
          <cell r="D24983" t="str">
            <v>39,15</v>
          </cell>
        </row>
        <row r="24984">
          <cell r="A24984" t="str">
            <v>MC.06.550.0310.d</v>
          </cell>
          <cell r="B24984" t="str">
            <v>- spessore 12,50 + 50 di lana di vetro - m²k/W 1,626</v>
          </cell>
          <cell r="C24984" t="str">
            <v>m²</v>
          </cell>
          <cell r="D24984" t="str">
            <v>46,05</v>
          </cell>
        </row>
        <row r="24985">
          <cell r="A24985" t="str">
            <v>MC.06.570</v>
          </cell>
          <cell r="B24985" t="str">
            <v>LASTRE A BASE DI SILICATI</v>
          </cell>
          <cell r="C24985"/>
          <cell r="D24985"/>
        </row>
        <row r="24986">
          <cell r="A24986" t="str">
            <v>MC.06.570.0010</v>
          </cell>
          <cell r="B24986" t="str">
            <v>Lastre a base di silicati a matrice cementizia incombustibile, classe 0 di resistenza al fuoco, densità 870 Kg/m³, larghezza 125 cm:</v>
          </cell>
          <cell r="C24986"/>
          <cell r="D24986"/>
        </row>
        <row r="24987">
          <cell r="A24987" t="str">
            <v>MC.06.570.0010.a</v>
          </cell>
          <cell r="B24987" t="str">
            <v>- spessore 8 mm</v>
          </cell>
          <cell r="C24987" t="str">
            <v>m²</v>
          </cell>
          <cell r="D24987" t="str">
            <v>20,66</v>
          </cell>
        </row>
        <row r="24988">
          <cell r="A24988" t="str">
            <v>MC.06.570.0010.b</v>
          </cell>
          <cell r="B24988" t="str">
            <v>- spessore 10 mm</v>
          </cell>
          <cell r="C24988" t="str">
            <v>m²</v>
          </cell>
          <cell r="D24988" t="str">
            <v>25,03</v>
          </cell>
        </row>
        <row r="24989">
          <cell r="A24989" t="str">
            <v>MC.06.570.0010.c</v>
          </cell>
          <cell r="B24989" t="str">
            <v>- spessore 12 mm</v>
          </cell>
          <cell r="C24989" t="str">
            <v>m²</v>
          </cell>
          <cell r="D24989" t="str">
            <v>30,03</v>
          </cell>
        </row>
        <row r="24990">
          <cell r="A24990" t="str">
            <v>MC.06.570.0010.d</v>
          </cell>
          <cell r="B24990" t="str">
            <v>- spessore 15 mm</v>
          </cell>
          <cell r="C24990" t="str">
            <v>m²</v>
          </cell>
          <cell r="D24990" t="str">
            <v>37,52</v>
          </cell>
        </row>
        <row r="24991">
          <cell r="A24991" t="str">
            <v>MC.06.570.0010.e</v>
          </cell>
          <cell r="B24991" t="str">
            <v>- spessore 20 mm</v>
          </cell>
          <cell r="C24991" t="str">
            <v>m²</v>
          </cell>
          <cell r="D24991" t="str">
            <v>50,06</v>
          </cell>
        </row>
        <row r="24992">
          <cell r="A24992" t="str">
            <v>MC.06.570.0010.f</v>
          </cell>
          <cell r="B24992" t="str">
            <v>- spessore 25 mm</v>
          </cell>
          <cell r="C24992" t="str">
            <v>m²</v>
          </cell>
          <cell r="D24992" t="str">
            <v>62,55</v>
          </cell>
        </row>
        <row r="24993">
          <cell r="A24993" t="str">
            <v>MC.06.580</v>
          </cell>
          <cell r="B24993" t="str">
            <v>LASTRE IN LEGNO DI CANAPA</v>
          </cell>
          <cell r="C24993"/>
          <cell r="D24993"/>
        </row>
        <row r="24994">
          <cell r="A24994" t="str">
            <v>MC.06.580.0010</v>
          </cell>
          <cell r="B24994" t="str">
            <v>Lastra in legno di canapa e collanti termoformato, senza formaldeide, autoportante per l’isolamento termico e acustico di muri con intercapedini, contropareti, controsoffitti, pareti divisorie, conducibilità termica λ = 0,0629 W/mK, resistenza alla diffusione del vapore acqueo (μ)≤12,6, densità 275 kg/m³, resistenza a compressione orizzontale 3,83 MPa, resistenza a compressione verticale 1,41 MPa. Dimensione lastra 1200x1000 mm. Risponde ai Criteri Ambientali Minimi di cui al Decreto 11 ottobre 2017 del Ministero dell'Ambiente e della tutela del Territorio e del Mare:</v>
          </cell>
          <cell r="C24994"/>
          <cell r="D24994"/>
        </row>
        <row r="24995">
          <cell r="A24995" t="str">
            <v>MC.06.580.0010.a</v>
          </cell>
          <cell r="B24995" t="str">
            <v>- spessore 2 cm</v>
          </cell>
          <cell r="C24995" t="str">
            <v>m²</v>
          </cell>
          <cell r="D24995" t="str">
            <v>35,05</v>
          </cell>
        </row>
        <row r="24996">
          <cell r="A24996" t="str">
            <v>MC.06.580.0010.b</v>
          </cell>
          <cell r="B24996" t="str">
            <v>- spessore 3 cm</v>
          </cell>
          <cell r="C24996" t="str">
            <v>m²</v>
          </cell>
          <cell r="D24996" t="str">
            <v>44,09</v>
          </cell>
        </row>
        <row r="24997">
          <cell r="A24997" t="str">
            <v>MC.06.580.0010.c</v>
          </cell>
          <cell r="B24997" t="str">
            <v>- spessore 5 cm</v>
          </cell>
          <cell r="C24997" t="str">
            <v>m²</v>
          </cell>
          <cell r="D24997" t="str">
            <v>79,70</v>
          </cell>
        </row>
        <row r="24998">
          <cell r="A24998" t="str">
            <v>MC.06.600</v>
          </cell>
          <cell r="B24998" t="str">
            <v>ACCESSORI PER LA POSA</v>
          </cell>
          <cell r="C24998"/>
          <cell r="D24998"/>
        </row>
        <row r="24999">
          <cell r="A24999" t="str">
            <v>MC.06.600.0010</v>
          </cell>
          <cell r="B24999" t="str">
            <v>Profili in acciaio zincato 6/10 m, larghezza 50/55 mm</v>
          </cell>
          <cell r="C24999" t="str">
            <v>m</v>
          </cell>
          <cell r="D24999" t="str">
            <v>4,08</v>
          </cell>
        </row>
        <row r="25000">
          <cell r="A25000" t="str">
            <v>MC.06.600.0015</v>
          </cell>
          <cell r="B25000" t="str">
            <v>Profili metallici in lamiera di acciaio zincato Z140 da 0,6 mm di spessore, larghezza 75 mm, con rivestimento organico privo di cromo</v>
          </cell>
          <cell r="C25000"/>
          <cell r="D25000"/>
        </row>
        <row r="25001">
          <cell r="A25001" t="str">
            <v>MC.06.600.0015.a</v>
          </cell>
          <cell r="B25001" t="str">
            <v>- montante</v>
          </cell>
          <cell r="C25001" t="str">
            <v>m</v>
          </cell>
          <cell r="D25001" t="str">
            <v>4,66</v>
          </cell>
        </row>
        <row r="25002">
          <cell r="A25002" t="str">
            <v>MC.06.600.0015.b</v>
          </cell>
          <cell r="B25002" t="str">
            <v>- guida</v>
          </cell>
          <cell r="C25002" t="str">
            <v>m</v>
          </cell>
          <cell r="D25002" t="str">
            <v>3,96</v>
          </cell>
        </row>
        <row r="25003">
          <cell r="A25003" t="str">
            <v>MC.06.600.0020</v>
          </cell>
          <cell r="B25003" t="str">
            <v>Nastro coprigiunti in fibra di vetro</v>
          </cell>
          <cell r="C25003" t="str">
            <v>m</v>
          </cell>
          <cell r="D25003" t="str">
            <v>0,10</v>
          </cell>
        </row>
        <row r="25004">
          <cell r="A25004" t="str">
            <v>MC.06.600.0030</v>
          </cell>
          <cell r="B25004" t="str">
            <v>Rete in fibra di vetro tessile per armatura intonaci:</v>
          </cell>
          <cell r="C25004"/>
          <cell r="D25004"/>
        </row>
        <row r="25005">
          <cell r="A25005" t="str">
            <v>MC.06.600.0030.a</v>
          </cell>
          <cell r="B25005" t="str">
            <v>- per rasature sottili, peso fino a 100 gr/m²</v>
          </cell>
          <cell r="C25005" t="str">
            <v>m²</v>
          </cell>
          <cell r="D25005" t="str">
            <v>1,57</v>
          </cell>
        </row>
        <row r="25006">
          <cell r="A25006" t="str">
            <v>MC.06.600.0030.b</v>
          </cell>
          <cell r="B25006" t="str">
            <v>- per intonaci a spessore, peso fino a 155 gr/m²</v>
          </cell>
          <cell r="C25006" t="str">
            <v>m²</v>
          </cell>
          <cell r="D25006" t="str">
            <v>2,46</v>
          </cell>
        </row>
        <row r="25007">
          <cell r="A25007" t="str">
            <v>MC.06.600.0035</v>
          </cell>
          <cell r="B25007" t="str">
            <v>Rete in polipropilene flessibile ed elastica realizzata per coprire le fessurazioni ed i movimenti del ritiro degli intonaci, altezza:</v>
          </cell>
          <cell r="C25007"/>
          <cell r="D25007"/>
        </row>
        <row r="25008">
          <cell r="A25008" t="str">
            <v>MC.06.600.0035.a</v>
          </cell>
          <cell r="B25008" t="str">
            <v>- 16 cm</v>
          </cell>
          <cell r="C25008" t="str">
            <v>m</v>
          </cell>
          <cell r="D25008" t="str">
            <v>1,30</v>
          </cell>
        </row>
        <row r="25009">
          <cell r="A25009" t="str">
            <v>MC.06.600.0035.b</v>
          </cell>
          <cell r="B25009" t="str">
            <v>- 33 cm</v>
          </cell>
          <cell r="C25009" t="str">
            <v>m</v>
          </cell>
          <cell r="D25009" t="str">
            <v>2,54</v>
          </cell>
        </row>
        <row r="25010">
          <cell r="A25010" t="str">
            <v>MC.06.600.0035.c</v>
          </cell>
          <cell r="B25010" t="str">
            <v>- 100 cm</v>
          </cell>
          <cell r="C25010" t="str">
            <v>m²</v>
          </cell>
          <cell r="D25010" t="str">
            <v>7,40</v>
          </cell>
        </row>
        <row r="25011">
          <cell r="A25011" t="str">
            <v>MC.06.600.0040</v>
          </cell>
          <cell r="B25011" t="str">
            <v>Chiodi sparati per fissaggi vari</v>
          </cell>
          <cell r="C25011" t="str">
            <v>cad</v>
          </cell>
          <cell r="D25011" t="str">
            <v>0,53</v>
          </cell>
        </row>
        <row r="25012">
          <cell r="A25012" t="str">
            <v>MC.06.600.0050</v>
          </cell>
          <cell r="B25012" t="str">
            <v>Viti autoperforanti per fissaggio lastre</v>
          </cell>
          <cell r="C25012" t="str">
            <v>100 pz</v>
          </cell>
          <cell r="D25012" t="str">
            <v>1,27</v>
          </cell>
        </row>
        <row r="25013">
          <cell r="A25013" t="str">
            <v>MC.06.600.0060</v>
          </cell>
          <cell r="B25013" t="str">
            <v>Traliccio prefabbricato in acciaio zincato a caldo, per armature di murature, composto da due fili paralleli collegati da un terzo filo sinusoidale continuo mediante saldatura:</v>
          </cell>
          <cell r="C25013"/>
          <cell r="D25013"/>
        </row>
        <row r="25014">
          <cell r="A25014" t="str">
            <v>MC.06.600.0060.a</v>
          </cell>
          <cell r="B25014" t="str">
            <v>- altezza 8/10/15 cm</v>
          </cell>
          <cell r="C25014" t="str">
            <v>m</v>
          </cell>
          <cell r="D25014" t="str">
            <v>2,81</v>
          </cell>
        </row>
        <row r="25015">
          <cell r="A25015" t="str">
            <v>MC.06.600.0060.b</v>
          </cell>
          <cell r="B25015" t="str">
            <v>- altezza 20 cm</v>
          </cell>
          <cell r="C25015" t="str">
            <v>m</v>
          </cell>
          <cell r="D25015" t="str">
            <v>3,30</v>
          </cell>
        </row>
        <row r="25016">
          <cell r="A25016" t="str">
            <v>MC.06.600.0060.c</v>
          </cell>
          <cell r="B25016" t="str">
            <v>- altezza 25 cm</v>
          </cell>
          <cell r="C25016" t="str">
            <v>m</v>
          </cell>
          <cell r="D25016" t="str">
            <v>3,54</v>
          </cell>
        </row>
        <row r="25017">
          <cell r="A25017" t="str">
            <v>MC.07 - GIUNTI, PROFILI, MATERIALI ACCESSORI E VARI</v>
          </cell>
          <cell r="B25017"/>
          <cell r="C25017"/>
          <cell r="D25017"/>
        </row>
        <row r="25018">
          <cell r="A25018" t="str">
            <v>MC</v>
          </cell>
          <cell r="B25018" t="str">
            <v>MATERIALI CIVILI</v>
          </cell>
          <cell r="C25018"/>
          <cell r="D25018"/>
        </row>
        <row r="25019">
          <cell r="A25019" t="str">
            <v>MC.07</v>
          </cell>
          <cell r="B25019" t="str">
            <v>GIUNTI, PROFILI, MATERIALI ACCESSORI E VARI</v>
          </cell>
          <cell r="C25019"/>
          <cell r="D25019"/>
        </row>
        <row r="25020">
          <cell r="A25020" t="str">
            <v>MC.07.000</v>
          </cell>
          <cell r="B25020" t="str">
            <v>NOTE DI CONSULTAZIONE</v>
          </cell>
          <cell r="C25020"/>
          <cell r="D25020"/>
        </row>
        <row r="25021">
          <cell r="A25021" t="str">
            <v>MC.07.010</v>
          </cell>
          <cell r="B25021" t="str">
            <v>PROFILI PER GIUNTI STRUTTURALI</v>
          </cell>
          <cell r="C25021"/>
          <cell r="D25021"/>
        </row>
        <row r="25022">
          <cell r="A25022" t="str">
            <v>MC.07.010.0010</v>
          </cell>
          <cell r="B25022" t="str">
            <v>Profilati in PVC speciale per realizzare giunti di ripresa e di dilatazione nei getti in cemento armato, assicurando la perfetta tenuta idraulica fino a 3 atm:</v>
          </cell>
          <cell r="C25022"/>
          <cell r="D25022"/>
        </row>
        <row r="25023">
          <cell r="A25023" t="str">
            <v>MC.07.010.0010.a</v>
          </cell>
          <cell r="B25023" t="str">
            <v>- per giunti di ripresa</v>
          </cell>
          <cell r="C25023" t="str">
            <v>m</v>
          </cell>
          <cell r="D25023" t="str">
            <v>6,39</v>
          </cell>
        </row>
        <row r="25024">
          <cell r="A25024" t="str">
            <v>MC.07.010.0010.b</v>
          </cell>
          <cell r="B25024" t="str">
            <v>- per giunti di dilatazione di 2/4 cm</v>
          </cell>
          <cell r="C25024" t="str">
            <v>m</v>
          </cell>
          <cell r="D25024" t="str">
            <v>9,58</v>
          </cell>
        </row>
        <row r="25025">
          <cell r="A25025" t="str">
            <v>MC.07.010.0020</v>
          </cell>
          <cell r="B25025" t="str">
            <v>Profilati in materiale idroespansivo per realizzare giunti di ripresa nei getti in cemento armato, assicurando la perfetta tenuta idraulica fino a 3 atm.</v>
          </cell>
          <cell r="C25025" t="str">
            <v>m</v>
          </cell>
          <cell r="D25025" t="str">
            <v>10,98</v>
          </cell>
        </row>
        <row r="25026">
          <cell r="A25026" t="str">
            <v>MC.07.010.0030</v>
          </cell>
          <cell r="B25026" t="str">
            <v>Profilo scatolare plastico autosigillante a tenuta idraulica, composto da due elementi di materiale plastico con interposta una guarnizione idroespandente a base di bentonite di sodio naturale, per controllo e sigillo dei fenomeni di ritiro delle murature in calcestruzzo.</v>
          </cell>
          <cell r="C25026" t="str">
            <v>m</v>
          </cell>
          <cell r="D25026" t="str">
            <v>27,32</v>
          </cell>
        </row>
        <row r="25027">
          <cell r="A25027" t="str">
            <v>MC.07.020</v>
          </cell>
          <cell r="B25027" t="str">
            <v>PROFILI SIGILLANTI</v>
          </cell>
          <cell r="C25027"/>
          <cell r="D25027"/>
        </row>
        <row r="25028">
          <cell r="A25028" t="str">
            <v>MC.07.020.0010</v>
          </cell>
          <cell r="B25028" t="str">
            <v>Profilo in gomma naturale ad espansione laterale controllata, armato con rete metallica, per giunti di costruzione, dimensioni:</v>
          </cell>
          <cell r="C25028"/>
          <cell r="D25028"/>
        </row>
        <row r="25029">
          <cell r="A25029" t="str">
            <v>MC.07.020.0010.a</v>
          </cell>
          <cell r="B25029" t="str">
            <v>- mm 20 x 10</v>
          </cell>
          <cell r="C25029" t="str">
            <v>m</v>
          </cell>
          <cell r="D25029" t="str">
            <v>12,38</v>
          </cell>
        </row>
        <row r="25030">
          <cell r="A25030" t="str">
            <v>MC.07.020.0010.b</v>
          </cell>
          <cell r="B25030" t="str">
            <v>- mm 20 x 5</v>
          </cell>
          <cell r="C25030" t="str">
            <v>m</v>
          </cell>
          <cell r="D25030" t="str">
            <v>8,15</v>
          </cell>
        </row>
        <row r="25031">
          <cell r="A25031" t="str">
            <v>MC.07.020.0020</v>
          </cell>
          <cell r="B25031" t="str">
            <v>Cordoncino di schiuma polietilenica estrusa a cellule chiuse di supporto ai sigillanti elastomerici per il corretto dimensionamento dei giunti elastici, con diametro:</v>
          </cell>
          <cell r="C25031"/>
          <cell r="D25031"/>
        </row>
        <row r="25032">
          <cell r="A25032" t="str">
            <v>MC.07.020.0020.a</v>
          </cell>
          <cell r="B25032" t="str">
            <v>- d= 6 mm</v>
          </cell>
          <cell r="C25032" t="str">
            <v>m</v>
          </cell>
          <cell r="D25032" t="str">
            <v>0,15</v>
          </cell>
        </row>
        <row r="25033">
          <cell r="A25033" t="str">
            <v>MC.07.020.0020.b</v>
          </cell>
          <cell r="B25033" t="str">
            <v>- d= 10 mm</v>
          </cell>
          <cell r="C25033" t="str">
            <v>m</v>
          </cell>
          <cell r="D25033" t="str">
            <v>0,19</v>
          </cell>
        </row>
        <row r="25034">
          <cell r="A25034" t="str">
            <v>MC.07.020.0020.c</v>
          </cell>
          <cell r="B25034" t="str">
            <v>- d= 15 mm</v>
          </cell>
          <cell r="C25034" t="str">
            <v>m</v>
          </cell>
          <cell r="D25034" t="str">
            <v>0,32</v>
          </cell>
        </row>
        <row r="25035">
          <cell r="A25035" t="str">
            <v>MC.07.020.0020.d</v>
          </cell>
          <cell r="B25035" t="str">
            <v>- d= 20 mm</v>
          </cell>
          <cell r="C25035" t="str">
            <v>m</v>
          </cell>
          <cell r="D25035" t="str">
            <v>0,47</v>
          </cell>
        </row>
        <row r="25036">
          <cell r="A25036" t="str">
            <v>MC.07.020.0020.e</v>
          </cell>
          <cell r="B25036" t="str">
            <v>- d= 25 mm</v>
          </cell>
          <cell r="C25036" t="str">
            <v>m</v>
          </cell>
          <cell r="D25036" t="str">
            <v>0,64</v>
          </cell>
        </row>
        <row r="25037">
          <cell r="A25037" t="str">
            <v>MC.07.020.0020.f</v>
          </cell>
          <cell r="B25037" t="str">
            <v>- d= 30 mm</v>
          </cell>
          <cell r="C25037" t="str">
            <v>m</v>
          </cell>
          <cell r="D25037" t="str">
            <v>0,84</v>
          </cell>
        </row>
        <row r="25038">
          <cell r="A25038" t="str">
            <v>MC.07.100</v>
          </cell>
          <cell r="B25038" t="str">
            <v>SIGILLANTI IN CARTUCCIA</v>
          </cell>
          <cell r="C25038"/>
          <cell r="D25038"/>
        </row>
        <row r="25039">
          <cell r="A25039" t="str">
            <v>MC.07.100.0010</v>
          </cell>
          <cell r="B25039" t="str">
            <v>Sigillanti siliconici monocomponenti. Applicazione a pistola. (Resa in base alla dimensione del giunto). Nei seguenti tipi con diverse formulazioni in relazione alla particolare destinazione d'uso:</v>
          </cell>
          <cell r="C25039"/>
          <cell r="D25039"/>
        </row>
        <row r="25040">
          <cell r="A25040" t="str">
            <v>MC.07.100.0010.a</v>
          </cell>
          <cell r="B25040" t="str">
            <v>- a reticolazione acetica con specifici inibitori resistenti alla formazione di muffe, idoneo per la sigillatura elastica ed impermeabile, e l'incollaggio di giunti su vetro, vetro profilato, vetrocemento, ecc.. Allungamento e compressione giunto del 20% rispetto alle dimensioni iniziali. Rispondente ai requisiti richiesti dalla norma EN 15651-1 con prestazione F-EXT-INT e alla norma EN 15651-3 con prestazione S1. Cartuccia da 280 ml</v>
          </cell>
          <cell r="C25040" t="str">
            <v>cad</v>
          </cell>
          <cell r="D25040" t="str">
            <v>7,01</v>
          </cell>
        </row>
        <row r="25041">
          <cell r="A25041" t="str">
            <v>MC.07.100.0010.b</v>
          </cell>
          <cell r="B25041" t="str">
            <v>Sigillanti siliconici monocomponenti. Applicazione a pistola. (Resa in base alla dimensione del giunto; cartuccia da 310 ml). Nei seguenti tipi con diverse formulazioni in relazione alla particolare destinazione d'uso:- a reticolazione acetica, antimuffa, specifico per la sigillatura di giunti di raccordo in cucina e nel settore sanitario. Allungamento di esercizio non inferiore al 20%.</v>
          </cell>
          <cell r="C25041" t="str">
            <v>cad</v>
          </cell>
          <cell r="D25041" t="str">
            <v>12,31</v>
          </cell>
        </row>
        <row r="25042">
          <cell r="A25042" t="str">
            <v>MC.07.100.0010.c</v>
          </cell>
          <cell r="B25042" t="str">
            <v>- a reticolazione neutra esente da solventi ed inodore, resistente alla muffa, a bassissima emissione di sostanze organiche volatili (VOC), rispondente ai Criteri Ambientali Minimi di cui al Decreto 23 giugno 2022 del Ministero della Transizione Ecologica, idoneo per la sigillatura elastica ed impermeabile, e l'incollaggio di giunti su vetro, vetro profilato, vetrocemento, ecc.. Allungamento e compressione giunto del 25% rispetto alle dimensioni iniziali. Rispondente ai requisiti richiesti dalla norma EN 15651-1 con prestazione F-EXT-INT-CC, alla norma EN 15651-2 con prestazione G-CC, alla norma EN 15651-3 con prestazione XS1, alla norma EN 15651-4 con prestazione PW-EXT-INT-CC. Cartuccia da 310 ml</v>
          </cell>
          <cell r="C25042" t="str">
            <v>cad</v>
          </cell>
          <cell r="D25042" t="str">
            <v>19,39</v>
          </cell>
        </row>
        <row r="25043">
          <cell r="A25043" t="str">
            <v>MC.07.100.0010.d</v>
          </cell>
          <cell r="B25043" t="str">
            <v>Sigillanti siliconici monocomponenti. Applicazione a pistola. (Resa in base alla dimensione del giunto; cartuccia da 310 ml). Nei seguenti tipi con diverse formulazioni in relazione alla particolare destinazione d'uso:- a reticolazione neutra, inodore, in vari tipi adatti alla sigillatura di giunti tra lastre di policarbonato, e dei giunti elastici nei pavimenti e rivestimenti in marmo. Allungamento di esercizio non inferiore al 20%.</v>
          </cell>
          <cell r="C25043" t="str">
            <v>cad</v>
          </cell>
          <cell r="D25043" t="str">
            <v>6,63</v>
          </cell>
        </row>
        <row r="25044">
          <cell r="A25044" t="str">
            <v>MC.07.100.0020</v>
          </cell>
          <cell r="B25044" t="str">
            <v>Sigillanti monocomponenti a base di polimeri acrilici in dispersione acquosa. Adatti a giunti interni ed esterni, possono essere applicati anche su supporti umidi, ma temono il contatto continuo con l'acqua. Applicazione a pistola. (Resa in base alla dimensione del giunto; cartuccia da 310 ml). Allungamento di esercizio non superiore al 15%.</v>
          </cell>
          <cell r="C25044" t="str">
            <v>cad</v>
          </cell>
          <cell r="D25044" t="str">
            <v>3,17</v>
          </cell>
        </row>
        <row r="25045">
          <cell r="A25045" t="str">
            <v>MC.07.100.0030</v>
          </cell>
          <cell r="B25045" t="str">
            <v>Sigillante monocomponente a base di gomma butilica per giunti anche a compressione soggetti a piccoli movimenti. Applicazione a pistola. (Resa in base alla dimensione del giunto; cartuccia da 310 ml). Allungamento di esercizio non superiore al 5%.</v>
          </cell>
          <cell r="C25045" t="str">
            <v>cad</v>
          </cell>
          <cell r="D25045" t="str">
            <v>3,26</v>
          </cell>
        </row>
        <row r="25046">
          <cell r="A25046" t="str">
            <v>MC.07.100.0040</v>
          </cell>
          <cell r="B25046" t="str">
            <v>Sigillante poliuretanico bicomponente, autolivellante, per giunti orizzontali con allungamento non superiore al 5%. Applicazione a colatura.</v>
          </cell>
          <cell r="C25046" t="str">
            <v>kg</v>
          </cell>
          <cell r="D25046" t="str">
            <v>19,11</v>
          </cell>
        </row>
        <row r="25047">
          <cell r="A25047" t="str">
            <v>MC.07.100.0050</v>
          </cell>
          <cell r="B25047" t="str">
            <v>Mastice sigillante refrattario a base di silicati stabilizzati come leganti, ed una miscela di ossidi come cariche apirogene. Può essere esposto a fiamma libera fino a temperature di 1.000 C°. Applicazione a pistola. (Resa in base alla dimensione del giunto; cartuccia da 310 ml).</v>
          </cell>
          <cell r="C25047" t="str">
            <v>cad</v>
          </cell>
          <cell r="D25047" t="str">
            <v>6,91</v>
          </cell>
        </row>
        <row r="25048">
          <cell r="A25048" t="str">
            <v>MC.07.100.0060</v>
          </cell>
          <cell r="B25048" t="str">
            <v>Adesivo per montaggio, monocomponente a base di resine acriliche in dispersione acquosa, esente da solventi. Adatto all'incollaggio permanente dei materiali più svariati. Applicazione a pistola. (Resa 0,30 kg/m²; cartuccia da 310 ml).</v>
          </cell>
          <cell r="C25048" t="str">
            <v>cad</v>
          </cell>
          <cell r="D25048" t="str">
            <v>5,51</v>
          </cell>
        </row>
        <row r="25049">
          <cell r="A25049" t="str">
            <v>MC.07.100.0080</v>
          </cell>
          <cell r="B25049" t="str">
            <v>Sigillante poli acrilico tixotropico monocomponente</v>
          </cell>
          <cell r="C25049" t="str">
            <v>cad</v>
          </cell>
          <cell r="D25049" t="str">
            <v>2,78</v>
          </cell>
        </row>
        <row r="25050">
          <cell r="A25050" t="str">
            <v>MC.07.100.0090</v>
          </cell>
          <cell r="B25050" t="str">
            <v>Sigillante poliuretanico monocomponente, igroindurente, tixotropico (in cartucce da 310 ml)</v>
          </cell>
          <cell r="C25050" t="str">
            <v>cad</v>
          </cell>
          <cell r="D25050" t="str">
            <v>5,60</v>
          </cell>
        </row>
        <row r="25051">
          <cell r="A25051" t="str">
            <v>MC.07.100.0100</v>
          </cell>
          <cell r="B25051" t="str">
            <v>Sigillante poliuretanico bicomponente per sigillature di giunti di dilatazione, anche soggetti a contatto accidentale con benzine e lubrificanti, idoneo per parcheggi, piste aeroportuali, strade, aree logistiche; a basso modulo elastico ed alta deformabilità. Caratteristiche prestazionali secondo ISO 8339: resistenza alla trazione 0,60 N/mm²; allungamento a rottura 300%; modulo al 100% 0,30 N/mm². Allungamento di esercizio 25%.</v>
          </cell>
          <cell r="C25051" t="str">
            <v>kg</v>
          </cell>
          <cell r="D25051" t="str">
            <v>13,66</v>
          </cell>
        </row>
        <row r="25052">
          <cell r="A25052" t="str">
            <v>MC.07.100.0110</v>
          </cell>
          <cell r="B25052" t="str">
            <v>Sigillante a base di bitume polimero in fase solvente (in latte)</v>
          </cell>
          <cell r="C25052" t="str">
            <v>kg</v>
          </cell>
          <cell r="D25052" t="str">
            <v>3,94</v>
          </cell>
        </row>
        <row r="25053">
          <cell r="A25053" t="str">
            <v>MC.07.100.0115</v>
          </cell>
          <cell r="B25053" t="str">
            <v>Primer a base di resina poliuretanica monocomponente (in latte)</v>
          </cell>
          <cell r="C25053" t="str">
            <v>kg</v>
          </cell>
          <cell r="D25053" t="str">
            <v>21,92</v>
          </cell>
        </row>
        <row r="25054">
          <cell r="A25054" t="str">
            <v>MC.07.100.0120</v>
          </cell>
          <cell r="B25054" t="str">
            <v>Pasta sigillante pronta all'uso, ad espansione controllata, per ripristini di piccole fessure in presenza di acqua</v>
          </cell>
          <cell r="C25054" t="str">
            <v>kg</v>
          </cell>
          <cell r="D25054" t="str">
            <v>16,85</v>
          </cell>
        </row>
        <row r="25055">
          <cell r="A25055" t="str">
            <v>MC.07.200</v>
          </cell>
          <cell r="B25055" t="str">
            <v>MATERIALI VARI</v>
          </cell>
          <cell r="C25055"/>
          <cell r="D25055"/>
        </row>
        <row r="25056">
          <cell r="A25056" t="str">
            <v>MC.07.200.0010</v>
          </cell>
          <cell r="B25056" t="str">
            <v>Rete in fibra di vetro apprettata portaintonaco</v>
          </cell>
          <cell r="C25056" t="str">
            <v>m²</v>
          </cell>
          <cell r="D25056" t="str">
            <v>2,10</v>
          </cell>
        </row>
        <row r="25057">
          <cell r="A25057" t="str">
            <v>MC.07.200.0020</v>
          </cell>
          <cell r="B25057" t="str">
            <v>Teli in polietilene espanso estruso, di spessore:</v>
          </cell>
          <cell r="C25057"/>
          <cell r="D25057"/>
        </row>
        <row r="25058">
          <cell r="A25058" t="str">
            <v>MC.07.200.0020.a</v>
          </cell>
          <cell r="B25058" t="str">
            <v>- 1 mm</v>
          </cell>
          <cell r="C25058" t="str">
            <v>m²</v>
          </cell>
          <cell r="D25058" t="str">
            <v>0,24</v>
          </cell>
        </row>
        <row r="25059">
          <cell r="A25059" t="str">
            <v>MC.07.200.0020.b</v>
          </cell>
          <cell r="B25059" t="str">
            <v>- 2 mm</v>
          </cell>
          <cell r="C25059" t="str">
            <v>m²</v>
          </cell>
          <cell r="D25059" t="str">
            <v>0,52</v>
          </cell>
        </row>
        <row r="25060">
          <cell r="A25060" t="str">
            <v>MC.07.200.0020.c</v>
          </cell>
          <cell r="B25060" t="str">
            <v>- 3 mm</v>
          </cell>
          <cell r="C25060" t="str">
            <v>m²</v>
          </cell>
          <cell r="D25060" t="str">
            <v>0,76</v>
          </cell>
        </row>
        <row r="25061">
          <cell r="A25061" t="str">
            <v>MC.07.200.0020.d</v>
          </cell>
          <cell r="B25061" t="str">
            <v>- 4 mm</v>
          </cell>
          <cell r="C25061" t="str">
            <v>m²</v>
          </cell>
          <cell r="D25061" t="str">
            <v>1,02</v>
          </cell>
        </row>
        <row r="25062">
          <cell r="A25062" t="str">
            <v>MC.07.200.0020.e</v>
          </cell>
          <cell r="B25062" t="str">
            <v>- 5 mm</v>
          </cell>
          <cell r="C25062" t="str">
            <v>m²</v>
          </cell>
          <cell r="D25062" t="str">
            <v>1,27</v>
          </cell>
        </row>
        <row r="25063">
          <cell r="A25063" t="str">
            <v>MC.07.200.0100</v>
          </cell>
          <cell r="B25063" t="str">
            <v>Rete estrusa in polietilene ad alta densità, colore arancione, resistente ai raggi ultravioletti e indeformabile, peso 240 g/m², per recinzione cantieri e similari</v>
          </cell>
          <cell r="C25063" t="str">
            <v>m²</v>
          </cell>
          <cell r="D25063" t="str">
            <v>0,89</v>
          </cell>
        </row>
        <row r="25064">
          <cell r="A25064" t="str">
            <v>MC.08 - MATERIALI PER PREPARAZIONE MASSETTI</v>
          </cell>
          <cell r="B25064"/>
          <cell r="C25064"/>
          <cell r="D25064"/>
        </row>
        <row r="25065">
          <cell r="A25065" t="str">
            <v>MC</v>
          </cell>
          <cell r="B25065" t="str">
            <v>MATERIALI CIVILI</v>
          </cell>
          <cell r="C25065"/>
          <cell r="D25065"/>
        </row>
        <row r="25066">
          <cell r="A25066" t="str">
            <v>MC.08</v>
          </cell>
          <cell r="B25066" t="str">
            <v>MATERIALI PER PREPARAZIONE MASSETTI</v>
          </cell>
          <cell r="C25066"/>
          <cell r="D25066"/>
        </row>
        <row r="25067">
          <cell r="A25067" t="str">
            <v>MC.08.010</v>
          </cell>
          <cell r="B25067" t="str">
            <v>PRIMER, INDURENTI, AGGRAPPANTI</v>
          </cell>
          <cell r="C25067"/>
          <cell r="D25067"/>
        </row>
        <row r="25068">
          <cell r="A25068" t="str">
            <v>MC.08.010.0010</v>
          </cell>
          <cell r="B25068" t="str">
            <v>Indurente consolidante, a base di sali minerali in soluzione acquosa, per massetti ed intonaci cementizi bruciati, magri, molto spolveranti o non sufficientemente resistenti (consumo 0,50-1,20 kg/m²)</v>
          </cell>
          <cell r="C25068" t="str">
            <v>kg</v>
          </cell>
          <cell r="D25068" t="str">
            <v>1,90</v>
          </cell>
        </row>
        <row r="25069">
          <cell r="A25069" t="str">
            <v>MC.08.010.0020</v>
          </cell>
          <cell r="B25069" t="str">
            <v>Adesivo epossidico bicomponente per la riparazione di crepe e fessure nei massetti. (consumo 1,4 kg/dm³)</v>
          </cell>
          <cell r="C25069" t="str">
            <v>kg</v>
          </cell>
          <cell r="D25069" t="str">
            <v>11,36</v>
          </cell>
        </row>
        <row r="25070">
          <cell r="A25070" t="str">
            <v>MC.08.010.0030</v>
          </cell>
          <cell r="B25070" t="str">
            <v>Primer in dispersione acquosa per il trattamento consolidante e/o aggrappante su sottofondi assorbenti a base cemento, gesso, anidrite e per migliorare l'aderenza su superfici lisce . (consumo 0,1-0,3 l/m²)</v>
          </cell>
          <cell r="C25070" t="str">
            <v>l</v>
          </cell>
          <cell r="D25070" t="str">
            <v>2,52</v>
          </cell>
        </row>
        <row r="25071">
          <cell r="A25071" t="str">
            <v>MC.08.010.0035</v>
          </cell>
          <cell r="B25071" t="str">
            <v>Primer epossidico bicomponente, esente da solvente, specifico per opere di consolidamento e rinforzo con materiali compositi. Resa 250-300 g/m².</v>
          </cell>
          <cell r="C25071" t="str">
            <v>kg</v>
          </cell>
          <cell r="D25071" t="str">
            <v>38,64</v>
          </cell>
        </row>
        <row r="25072">
          <cell r="A25072" t="str">
            <v>MC.08.010.0060</v>
          </cell>
          <cell r="B25072" t="str">
            <v>Primer neoprenico a solvente per il trattamento di sottofondi lisci e non assorbenti, come marmo e ceramica, o sensibili all'umidità, massetti di anidrite e magnesite e simili, prima dell'applicazione di livellanti e rasature cementizie o base gesso. (consumo 0,1-0,2 l/m²)</v>
          </cell>
          <cell r="C25072" t="str">
            <v>l</v>
          </cell>
          <cell r="D25072" t="str">
            <v>5,41</v>
          </cell>
        </row>
        <row r="25073">
          <cell r="A25073" t="str">
            <v>MC.08.020</v>
          </cell>
          <cell r="B25073" t="str">
            <v>IMPERMEABILIZZANTI</v>
          </cell>
          <cell r="C25073"/>
          <cell r="D25073"/>
        </row>
        <row r="25074">
          <cell r="A25074" t="str">
            <v>MC.08.020.0020</v>
          </cell>
          <cell r="B25074" t="str">
            <v>Appretto poliuretanico monocomponente igroindurente, rispondente ai Criteri Ambientali Minimi di cui al Decreto 23 giugno 2022 del Ministero della Transizione Ecologica, esente da solventi, a bassissima emissione di sostanze organiche volatili (VOC), impermeabilizzante contro l'umidità residua e consolidante di massetti incoerenti o spolveranti (consumo 0,2-0,4 kg/m²)</v>
          </cell>
          <cell r="C25074" t="str">
            <v>kg</v>
          </cell>
          <cell r="D25074" t="str">
            <v>25,82</v>
          </cell>
        </row>
        <row r="25075">
          <cell r="A25075" t="str">
            <v>MC.08.030</v>
          </cell>
          <cell r="B25075" t="str">
            <v>PROMOTORI ADESIONE</v>
          </cell>
          <cell r="C25075"/>
          <cell r="D25075"/>
        </row>
        <row r="25076">
          <cell r="A25076" t="str">
            <v>MC.08.030.0010</v>
          </cell>
          <cell r="B25076" t="str">
            <v>Appretto neoprenico in dispersione acquosa, esente da solventi, a bassa emissione di sostanze volatili, di impiego universale per migliorare l'adesione delle rasature su tutte le superfici, sia assorbenti che lisce non assorbenti. (consumo 0,1-0,2 kg/m²)</v>
          </cell>
          <cell r="C25076" t="str">
            <v>kg</v>
          </cell>
          <cell r="D25076" t="str">
            <v>5,14</v>
          </cell>
        </row>
        <row r="25077">
          <cell r="A25077" t="str">
            <v>MC.08.040</v>
          </cell>
          <cell r="B25077" t="str">
            <v>ELEMENTI PER GIUNTI</v>
          </cell>
          <cell r="C25077"/>
          <cell r="D25077"/>
        </row>
        <row r="25078">
          <cell r="A25078" t="str">
            <v>MC.08.040.0010</v>
          </cell>
          <cell r="B25078" t="str">
            <v>Giunti in pvc per massetti, dimensione 8x23 mm</v>
          </cell>
          <cell r="C25078" t="str">
            <v>m</v>
          </cell>
          <cell r="D25078" t="str">
            <v>3,22</v>
          </cell>
        </row>
        <row r="25079">
          <cell r="A25079" t="str">
            <v>MC.08.060</v>
          </cell>
          <cell r="B25079" t="str">
            <v>FONOASSORBENTI</v>
          </cell>
          <cell r="C25079"/>
          <cell r="D25079"/>
        </row>
        <row r="25080">
          <cell r="A25080" t="str">
            <v>MC.08.060.0010</v>
          </cell>
          <cell r="B25080" t="str">
            <v>Aggregato polimerico eterogeneo per la realizzazione di sottofondo a base cementizia, fonoassorbente e termoisolante.</v>
          </cell>
          <cell r="C25080" t="str">
            <v>m³</v>
          </cell>
          <cell r="D25080" t="str">
            <v>43,09</v>
          </cell>
        </row>
        <row r="25081">
          <cell r="A25081" t="str">
            <v>MC.08.060.0020</v>
          </cell>
          <cell r="B25081" t="str">
            <v>Aggregato polimerico eterogeneo per la realizzazione di sottofondo a struttura cellulare, fonoassorbente e termoisolante.</v>
          </cell>
          <cell r="C25081" t="str">
            <v>m³</v>
          </cell>
          <cell r="D25081" t="str">
            <v>16,58</v>
          </cell>
        </row>
        <row r="25082">
          <cell r="A25082" t="str">
            <v>MC.09 - MATERIALI PROTEZIONE ANTINCENDIO</v>
          </cell>
          <cell r="B25082"/>
          <cell r="C25082"/>
          <cell r="D25082"/>
        </row>
        <row r="25083">
          <cell r="A25083" t="str">
            <v>MC</v>
          </cell>
          <cell r="B25083" t="str">
            <v>MATERIALI CIVILI</v>
          </cell>
          <cell r="C25083"/>
          <cell r="D25083"/>
        </row>
        <row r="25084">
          <cell r="A25084" t="str">
            <v>MC.09</v>
          </cell>
          <cell r="B25084" t="str">
            <v>MATERIALI PROTEZIONE ANTINCENDIO</v>
          </cell>
          <cell r="C25084"/>
          <cell r="D25084"/>
        </row>
        <row r="25085">
          <cell r="A25085" t="str">
            <v>MC.09.020</v>
          </cell>
          <cell r="B25085" t="str">
            <v>SIGILLANTI, MASTICI</v>
          </cell>
          <cell r="C25085"/>
          <cell r="D25085"/>
        </row>
        <row r="25086">
          <cell r="A25086" t="str">
            <v>MC.09.020.0020</v>
          </cell>
          <cell r="B25086" t="str">
            <v>Schiuma antincendio REI 120 (in cartuccie da 700 ml)</v>
          </cell>
          <cell r="C25086" t="str">
            <v>cad</v>
          </cell>
          <cell r="D25086" t="str">
            <v>11,07</v>
          </cell>
        </row>
        <row r="25087">
          <cell r="A25087" t="str">
            <v>MC.09.020.0030</v>
          </cell>
          <cell r="B25087" t="str">
            <v>Collante refrattario sublimante</v>
          </cell>
          <cell r="C25087" t="str">
            <v>kg</v>
          </cell>
          <cell r="D25087" t="str">
            <v>6,75</v>
          </cell>
        </row>
        <row r="25088">
          <cell r="A25088" t="str">
            <v>MC.09.020.0040</v>
          </cell>
          <cell r="B25088" t="str">
            <v>Mastice intumescente</v>
          </cell>
          <cell r="C25088" t="str">
            <v>kg</v>
          </cell>
          <cell r="D25088" t="str">
            <v>44,97</v>
          </cell>
        </row>
        <row r="25089">
          <cell r="A25089" t="str">
            <v>MC.09.030</v>
          </cell>
          <cell r="B25089" t="str">
            <v>CONTROSOFFITTI REI</v>
          </cell>
          <cell r="C25089"/>
          <cell r="D25089"/>
        </row>
        <row r="25090">
          <cell r="A25090" t="str">
            <v>MC.09.030.0010</v>
          </cell>
          <cell r="B25090" t="str">
            <v>Pannelli per controsoffitti in lana di roccia vulcanica, spessore 25 mm, certificati in classe O secondo la norma UNI ISO 1182. Resistenza al fuoco certificata del controsoffitto non inferiore a REI 180, nelle dimensioni e finiture:</v>
          </cell>
          <cell r="C25090"/>
          <cell r="D25090"/>
        </row>
        <row r="25091">
          <cell r="A25091" t="str">
            <v>MC.09.030.0010.a</v>
          </cell>
          <cell r="B25091" t="str">
            <v>- con pannelli 600 x 600 mm , lato a vista rivestito da velo minerale verniciato colore bianco, orditura a vista</v>
          </cell>
          <cell r="C25091" t="str">
            <v>m²</v>
          </cell>
          <cell r="D25091" t="str">
            <v>12,02</v>
          </cell>
        </row>
        <row r="25092">
          <cell r="A25092" t="str">
            <v>MC.09.030.0010.b</v>
          </cell>
          <cell r="B25092" t="str">
            <v>- con pannelli 600 x 600 mm , lato a vista rivestito da velo minerale preimpresso, colorato oppure bianco, orditura a vista</v>
          </cell>
          <cell r="C25092" t="str">
            <v>m²</v>
          </cell>
          <cell r="D25092" t="str">
            <v>14,94</v>
          </cell>
        </row>
        <row r="25093">
          <cell r="A25093" t="str">
            <v>MC.09.040</v>
          </cell>
          <cell r="B25093" t="str">
            <v>SACCHETTI, PANNELLI - CHIUSURE VARCHI</v>
          </cell>
          <cell r="C25093"/>
          <cell r="D25093"/>
        </row>
        <row r="25094">
          <cell r="A25094" t="str">
            <v>MC.09.040.0010</v>
          </cell>
          <cell r="B25094" t="str">
            <v>Pannelli rigidi di perlite espansa, rinforzata con fibre di vetro, dimensioni 1200x600x40 mm</v>
          </cell>
          <cell r="C25094" t="str">
            <v>m²</v>
          </cell>
          <cell r="D25094" t="str">
            <v>25,87</v>
          </cell>
        </row>
        <row r="25095">
          <cell r="A25095" t="str">
            <v>MC.09.040.0020</v>
          </cell>
          <cell r="B25095" t="str">
            <v>Pannelli in lana minerale, dimensione 1000x600x30 mm, con una faccia rivestita con strato omogeneo ceramico refrattario parzialmente sublimante</v>
          </cell>
          <cell r="C25095" t="str">
            <v>m²</v>
          </cell>
          <cell r="D25095" t="str">
            <v>80,95</v>
          </cell>
        </row>
        <row r="25096">
          <cell r="A25096" t="str">
            <v>MC.09.040.0030</v>
          </cell>
          <cell r="B25096" t="str">
            <v>Sacchetti antincendio termoespandenti REI 120/180, costituiti da miscela intumescente a base di granulato di grafite ed additivi inerti, con involucro interno in polietilene ed esterno in tessuto di vetro incombustibile, con dimensioni:</v>
          </cell>
          <cell r="C25096"/>
          <cell r="D25096"/>
        </row>
        <row r="25097">
          <cell r="A25097" t="str">
            <v>MC.09.040.0030.a</v>
          </cell>
          <cell r="B25097" t="str">
            <v>- 170x100x25 mm</v>
          </cell>
          <cell r="C25097" t="str">
            <v>cad</v>
          </cell>
          <cell r="D25097" t="str">
            <v>6,81</v>
          </cell>
        </row>
        <row r="25098">
          <cell r="A25098" t="str">
            <v>MC.09.040.0030.b</v>
          </cell>
          <cell r="B25098" t="str">
            <v>- 170x200x35 mm</v>
          </cell>
          <cell r="C25098" t="str">
            <v>cad</v>
          </cell>
          <cell r="D25098" t="str">
            <v>7,83</v>
          </cell>
        </row>
        <row r="25099">
          <cell r="A25099" t="str">
            <v>MC.09.040.0030.c</v>
          </cell>
          <cell r="B25099" t="str">
            <v>- 340x200x35 mm</v>
          </cell>
          <cell r="C25099" t="str">
            <v>cad</v>
          </cell>
          <cell r="D25099" t="str">
            <v>10,90</v>
          </cell>
        </row>
        <row r="25100">
          <cell r="A25100" t="str">
            <v>MC.09.040.0050</v>
          </cell>
          <cell r="B25100" t="str">
            <v>Elemento di copertura di formometrie per la posa di faretti, diffusori sonori e/o corpi illuminanti vari in controsoffitti resistenti al fuoco, idoneo a ripristinare la capacità REI 120 del controsoffitto, costituito da: rivestimento esterno in tessuto in fbra di vetro alluminizzato, pannello in lana di roccia densità 90 kg/m³, rivestimento interno in tessuto in fibra di vetro alluminizzato. Il tutto assemblato e cucito mediante filo in acciaio rivestito in kevlar; conforme alle norme UNI EN 1366-3 e UNI EN 13501-1; nelle seguenti dimensioni:</v>
          </cell>
          <cell r="C25100"/>
          <cell r="D25100"/>
        </row>
        <row r="25101">
          <cell r="A25101" t="str">
            <v>MC.09.040.0050.a</v>
          </cell>
          <cell r="B25101" t="str">
            <v>- diam. mm. 200, altezza mm. 200</v>
          </cell>
          <cell r="C25101" t="str">
            <v>cad</v>
          </cell>
          <cell r="D25101" t="str">
            <v>36,56</v>
          </cell>
        </row>
        <row r="25102">
          <cell r="A25102" t="str">
            <v>MC.09.040.0050.b</v>
          </cell>
          <cell r="B25102" t="str">
            <v>- diam. mm. 350, altezza mm. 230</v>
          </cell>
          <cell r="C25102" t="str">
            <v>cad</v>
          </cell>
          <cell r="D25102" t="str">
            <v>44,09</v>
          </cell>
        </row>
        <row r="25103">
          <cell r="A25103" t="str">
            <v>MC.09.040.0050.c</v>
          </cell>
          <cell r="B25103" t="str">
            <v>- mm. 670x670, altezza mm. 110</v>
          </cell>
          <cell r="C25103" t="str">
            <v>cad</v>
          </cell>
          <cell r="D25103" t="str">
            <v>74,20</v>
          </cell>
        </row>
        <row r="25104">
          <cell r="A25104" t="str">
            <v>MC.09.040.0050.d</v>
          </cell>
          <cell r="B25104" t="str">
            <v>- mm. 670x670, altezza mm. 200</v>
          </cell>
          <cell r="C25104" t="str">
            <v>cad</v>
          </cell>
          <cell r="D25104" t="str">
            <v>80,64</v>
          </cell>
        </row>
        <row r="25105">
          <cell r="A25105" t="str">
            <v>MC.09.040.0050.e</v>
          </cell>
          <cell r="B25105" t="str">
            <v>- mm. 670x670, altezza mm. 360</v>
          </cell>
          <cell r="C25105" t="str">
            <v>cad</v>
          </cell>
          <cell r="D25105" t="str">
            <v>107,53</v>
          </cell>
        </row>
        <row r="25106">
          <cell r="A25106" t="str">
            <v>MC.09.060</v>
          </cell>
          <cell r="B25106" t="str">
            <v>GUARNIZIONI, COLLARI - PROTEZIONE TUBI</v>
          </cell>
          <cell r="C25106"/>
          <cell r="D25106"/>
        </row>
        <row r="25107">
          <cell r="A25107" t="str">
            <v>MC.09.060.0010</v>
          </cell>
          <cell r="B25107" t="str">
            <v>Nastro termoespandente per tubazioni in plastica, in tessuto incombustibile con barre intumescenti, per protezione tubi:</v>
          </cell>
          <cell r="C25107"/>
          <cell r="D25107"/>
        </row>
        <row r="25108">
          <cell r="A25108" t="str">
            <v>MC.09.060.0010.a</v>
          </cell>
          <cell r="B25108" t="str">
            <v>- tubo diam. 50 mm, lunghezza collare 40 cm</v>
          </cell>
          <cell r="C25108" t="str">
            <v>cad</v>
          </cell>
          <cell r="D25108" t="str">
            <v>12,65</v>
          </cell>
        </row>
        <row r="25109">
          <cell r="A25109" t="str">
            <v>MC.09.060.0010.b</v>
          </cell>
          <cell r="B25109" t="str">
            <v>- tubo diam. 75 mm, lunghezza collare 60 cm</v>
          </cell>
          <cell r="C25109" t="str">
            <v>cad</v>
          </cell>
          <cell r="D25109" t="str">
            <v>19,40</v>
          </cell>
        </row>
        <row r="25110">
          <cell r="A25110" t="str">
            <v>MC.09.060.0010.c</v>
          </cell>
          <cell r="B25110" t="str">
            <v>- tubo diam. 110 mm, lunghezza collare 125 cm</v>
          </cell>
          <cell r="C25110" t="str">
            <v>cad</v>
          </cell>
          <cell r="D25110" t="str">
            <v>40,47</v>
          </cell>
        </row>
        <row r="25111">
          <cell r="A25111" t="str">
            <v>MC.09.060.0010.d</v>
          </cell>
          <cell r="B25111" t="str">
            <v>- tubo diam. 125 mm, lunghezza collare 140 cm</v>
          </cell>
          <cell r="C25111" t="str">
            <v>cad</v>
          </cell>
          <cell r="D25111" t="str">
            <v>45,53</v>
          </cell>
        </row>
        <row r="25112">
          <cell r="A25112" t="str">
            <v>MC.09.060.0010.e</v>
          </cell>
          <cell r="B25112" t="str">
            <v>- tubo diam. 160 mm, lunghezza collare 240 cm</v>
          </cell>
          <cell r="C25112" t="str">
            <v>cad</v>
          </cell>
          <cell r="D25112" t="str">
            <v>78,69</v>
          </cell>
        </row>
        <row r="25113">
          <cell r="A25113" t="str">
            <v>MC.09.060.0010.f</v>
          </cell>
          <cell r="B25113" t="str">
            <v>- tubo diam. 200 mm, lunghezza collare 290 cm</v>
          </cell>
          <cell r="C25113" t="str">
            <v>cad</v>
          </cell>
          <cell r="D25113" t="str">
            <v>91,07</v>
          </cell>
        </row>
        <row r="25114">
          <cell r="A25114" t="str">
            <v>MC.09.060.0020</v>
          </cell>
          <cell r="B25114" t="str">
            <v>Collare termoespandente per tubazioni in plastica, con diametro:</v>
          </cell>
          <cell r="C25114"/>
          <cell r="D25114"/>
        </row>
        <row r="25115">
          <cell r="A25115" t="str">
            <v>MC.09.060.0020.a</v>
          </cell>
          <cell r="B25115" t="str">
            <v>- 50 mm</v>
          </cell>
          <cell r="C25115" t="str">
            <v>cad</v>
          </cell>
          <cell r="D25115" t="str">
            <v>40,47</v>
          </cell>
        </row>
        <row r="25116">
          <cell r="A25116" t="str">
            <v>MC.09.060.0020.b</v>
          </cell>
          <cell r="B25116" t="str">
            <v>- 63 mm</v>
          </cell>
          <cell r="C25116" t="str">
            <v>cad</v>
          </cell>
          <cell r="D25116" t="str">
            <v>42,74</v>
          </cell>
        </row>
        <row r="25117">
          <cell r="A25117" t="str">
            <v>MC.09.060.0020.c</v>
          </cell>
          <cell r="B25117" t="str">
            <v>- 75 mm</v>
          </cell>
          <cell r="C25117" t="str">
            <v>cad</v>
          </cell>
          <cell r="D25117" t="str">
            <v>48,36</v>
          </cell>
        </row>
        <row r="25118">
          <cell r="A25118" t="str">
            <v>MC.09.060.0020.d</v>
          </cell>
          <cell r="B25118" t="str">
            <v>- 90 mm</v>
          </cell>
          <cell r="C25118" t="str">
            <v>cad</v>
          </cell>
          <cell r="D25118" t="str">
            <v>50,02</v>
          </cell>
        </row>
        <row r="25119">
          <cell r="A25119" t="str">
            <v>MC.09.060.0020.e</v>
          </cell>
          <cell r="B25119" t="str">
            <v>- 100 mm</v>
          </cell>
          <cell r="C25119" t="str">
            <v>cad</v>
          </cell>
          <cell r="D25119" t="str">
            <v>52,86</v>
          </cell>
        </row>
        <row r="25120">
          <cell r="A25120" t="str">
            <v>MC.09.060.0020.f</v>
          </cell>
          <cell r="B25120" t="str">
            <v>- 110 mm</v>
          </cell>
          <cell r="C25120" t="str">
            <v>cad</v>
          </cell>
          <cell r="D25120" t="str">
            <v>54,53</v>
          </cell>
        </row>
        <row r="25121">
          <cell r="A25121" t="str">
            <v>MC.09.060.0020.g</v>
          </cell>
          <cell r="B25121" t="str">
            <v>- 125 mm</v>
          </cell>
          <cell r="C25121" t="str">
            <v>cad</v>
          </cell>
          <cell r="D25121" t="str">
            <v>65,78</v>
          </cell>
        </row>
        <row r="25122">
          <cell r="A25122" t="str">
            <v>MC.09.060.0020.h</v>
          </cell>
          <cell r="B25122" t="str">
            <v>- 140 mm</v>
          </cell>
          <cell r="C25122" t="str">
            <v>cad</v>
          </cell>
          <cell r="D25122" t="str">
            <v>69,71</v>
          </cell>
        </row>
        <row r="25123">
          <cell r="A25123" t="str">
            <v>MC.09.060.0020.i</v>
          </cell>
          <cell r="B25123" t="str">
            <v>- 160 mm</v>
          </cell>
          <cell r="C25123" t="str">
            <v>cad</v>
          </cell>
          <cell r="D25123" t="str">
            <v>73,08</v>
          </cell>
        </row>
        <row r="25124">
          <cell r="A25124" t="str">
            <v>MC.09.060.0020.j</v>
          </cell>
          <cell r="B25124" t="str">
            <v>- 180 mm</v>
          </cell>
          <cell r="C25124" t="str">
            <v>cad</v>
          </cell>
          <cell r="D25124" t="str">
            <v>103,98</v>
          </cell>
        </row>
        <row r="25125">
          <cell r="A25125" t="str">
            <v>MC.09.060.0020.k</v>
          </cell>
          <cell r="B25125" t="str">
            <v>- 200 mm</v>
          </cell>
          <cell r="C25125" t="str">
            <v>cad</v>
          </cell>
          <cell r="D25125" t="str">
            <v>107,92</v>
          </cell>
        </row>
        <row r="25126">
          <cell r="A25126" t="str">
            <v>MC.09.060.0020.l</v>
          </cell>
          <cell r="B25126" t="str">
            <v>- 250 mm</v>
          </cell>
          <cell r="C25126" t="str">
            <v>cad</v>
          </cell>
          <cell r="D25126" t="str">
            <v>148,95</v>
          </cell>
        </row>
        <row r="25127">
          <cell r="A25127" t="str">
            <v>MC.09.060.0030</v>
          </cell>
          <cell r="B25127" t="str">
            <v>Manicotto in tessuto minerale non combustibile, contenente fibra ceramica ad alta densità, per tubi incombustibili, con diametro:</v>
          </cell>
          <cell r="C25127"/>
          <cell r="D25127"/>
        </row>
        <row r="25128">
          <cell r="A25128" t="str">
            <v>MC.09.060.0030.a</v>
          </cell>
          <cell r="B25128" t="str">
            <v>- 60 mm</v>
          </cell>
          <cell r="C25128" t="str">
            <v>cad</v>
          </cell>
          <cell r="D25128" t="str">
            <v>24,18</v>
          </cell>
        </row>
        <row r="25129">
          <cell r="A25129" t="str">
            <v>MC.09.060.0030.b</v>
          </cell>
          <cell r="B25129" t="str">
            <v>- 89 mm</v>
          </cell>
          <cell r="C25129" t="str">
            <v>cad</v>
          </cell>
          <cell r="D25129" t="str">
            <v>29,25</v>
          </cell>
        </row>
        <row r="25130">
          <cell r="A25130" t="str">
            <v>MC.09.060.0030.c</v>
          </cell>
          <cell r="B25130" t="str">
            <v>- 114 mm</v>
          </cell>
          <cell r="C25130" t="str">
            <v>cad</v>
          </cell>
          <cell r="D25130" t="str">
            <v>33,74</v>
          </cell>
        </row>
        <row r="25131">
          <cell r="A25131" t="str">
            <v>MC.09.060.0030.d</v>
          </cell>
          <cell r="B25131" t="str">
            <v>- 140 mm</v>
          </cell>
          <cell r="C25131" t="str">
            <v>cad</v>
          </cell>
          <cell r="D25131" t="str">
            <v>39,35</v>
          </cell>
        </row>
        <row r="25132">
          <cell r="A25132" t="str">
            <v>MC.09.080</v>
          </cell>
          <cell r="B25132" t="str">
            <v>GRIGLIE DI VENTILAZIONE REI</v>
          </cell>
          <cell r="C25132"/>
          <cell r="D25132"/>
        </row>
        <row r="25133">
          <cell r="A25133" t="str">
            <v>MC.09.080.0010</v>
          </cell>
          <cell r="B25133" t="str">
            <v>Griglie di ventilazione naturale o griglie di transito, costituite da telaio in materiale incombustibile con all’interno lamelle sagomate, traforate con conformazione a "V" ricoperte da una guarnizione termo espandente, con la caratteristica di espandersi, in caso di incendio, ad una temperatura di circa 200°C, di 26 volte il proprio spessore, in modo tale da sigillare completamente il varco. La griglia costituita da lamiera traforata in modo da consentire il passaggio dell’aria e, in caso di incendio, trattenere il materiale intumescente espanso. Indicate per quei locali dove si deve garantire un adeguato ricambio d’aria sfruttando, tramite aperture, l’aria dei locali adiacenti i quali garantiscono, nello stesso tempo, la compartimentazione EI/REI 120 nel solo caso d’incendio (aerazione di locali cantina, vani tecnici interrati, locali trasformatori o quadri elettrici). Conformi alla norme UNI EN 1366-3 - UNI-EN 13501-1. Delle seguenti dimensioni:</v>
          </cell>
          <cell r="C25133"/>
          <cell r="D25133"/>
        </row>
        <row r="25134">
          <cell r="A25134" t="str">
            <v>MC.09.080.0010.a</v>
          </cell>
          <cell r="B25134" t="str">
            <v>- 200 X 300 mm</v>
          </cell>
          <cell r="C25134" t="str">
            <v>cad</v>
          </cell>
          <cell r="D25134" t="str">
            <v>236,56</v>
          </cell>
        </row>
        <row r="25135">
          <cell r="A25135" t="str">
            <v>MC.09.080.0010.b</v>
          </cell>
          <cell r="B25135" t="str">
            <v>- 300 X 400 mm</v>
          </cell>
          <cell r="C25135" t="str">
            <v>cad</v>
          </cell>
          <cell r="D25135" t="str">
            <v>268,82</v>
          </cell>
        </row>
        <row r="25136">
          <cell r="A25136" t="str">
            <v>MC.09.080.0010.c</v>
          </cell>
          <cell r="B25136" t="str">
            <v>- 400 X 400 mm</v>
          </cell>
          <cell r="C25136" t="str">
            <v>cad</v>
          </cell>
          <cell r="D25136" t="str">
            <v>295,69</v>
          </cell>
        </row>
        <row r="25137">
          <cell r="A25137" t="str">
            <v>MC.09.080.0010.d</v>
          </cell>
          <cell r="B25137" t="str">
            <v>- 500 X 500 mm</v>
          </cell>
          <cell r="C25137" t="str">
            <v>cad</v>
          </cell>
          <cell r="D25137" t="str">
            <v>451,61</v>
          </cell>
        </row>
        <row r="25138">
          <cell r="A25138" t="str">
            <v>MC.09.080.0010.e</v>
          </cell>
          <cell r="B25138" t="str">
            <v>- 750 X 750 mm</v>
          </cell>
          <cell r="C25138" t="str">
            <v>cad</v>
          </cell>
          <cell r="D25138" t="str">
            <v>731,17</v>
          </cell>
        </row>
        <row r="25139">
          <cell r="A25139" t="str">
            <v>MC.09.080.0010.f</v>
          </cell>
          <cell r="B25139" t="str">
            <v>- 1000 X 550 mm</v>
          </cell>
          <cell r="C25139" t="str">
            <v>cad</v>
          </cell>
          <cell r="D25139" t="str">
            <v>677,41</v>
          </cell>
        </row>
        <row r="25140">
          <cell r="A25140" t="str">
            <v>MC.09.100</v>
          </cell>
          <cell r="B25140" t="str">
            <v>GUARNIZIONI PER SIGILLATURE REI GIUNTI</v>
          </cell>
          <cell r="C25140"/>
          <cell r="D25140"/>
        </row>
        <row r="25141">
          <cell r="A25141" t="str">
            <v>MC.09.100.0040</v>
          </cell>
          <cell r="B25141" t="str">
            <v>Guarnizione antincendio in tessuto minerale non combustibile, contenente fibre minerali e componenti termoespandenti, sublimanti e isolanti, per la sigillatura di giunti con larghezza:</v>
          </cell>
          <cell r="C25141"/>
          <cell r="D25141"/>
        </row>
        <row r="25142">
          <cell r="A25142" t="str">
            <v>MC.09.100.0040.a</v>
          </cell>
          <cell r="B25142" t="str">
            <v>- fino a 20 mm</v>
          </cell>
          <cell r="C25142" t="str">
            <v>m</v>
          </cell>
          <cell r="D25142" t="str">
            <v>21,36</v>
          </cell>
        </row>
        <row r="25143">
          <cell r="A25143" t="str">
            <v>MC.09.100.0040.b</v>
          </cell>
          <cell r="B25143" t="str">
            <v>- fino a 30 mm</v>
          </cell>
          <cell r="C25143" t="str">
            <v>m</v>
          </cell>
          <cell r="D25143" t="str">
            <v>24,18</v>
          </cell>
        </row>
        <row r="25144">
          <cell r="A25144" t="str">
            <v>MC.09.100.0040.c</v>
          </cell>
          <cell r="B25144" t="str">
            <v>- fino a 40 mm</v>
          </cell>
          <cell r="C25144" t="str">
            <v>m</v>
          </cell>
          <cell r="D25144" t="str">
            <v>31,48</v>
          </cell>
        </row>
        <row r="25145">
          <cell r="A25145" t="str">
            <v>MC.09.100.0040.d</v>
          </cell>
          <cell r="B25145" t="str">
            <v>- fino a 50 mm</v>
          </cell>
          <cell r="C25145" t="str">
            <v>m</v>
          </cell>
          <cell r="D25145" t="str">
            <v>35,96</v>
          </cell>
        </row>
        <row r="25146">
          <cell r="A25146" t="str">
            <v>MC.09.100.0040.e</v>
          </cell>
          <cell r="B25146" t="str">
            <v>- fino a 60 mm</v>
          </cell>
          <cell r="C25146" t="str">
            <v>m</v>
          </cell>
          <cell r="D25146" t="str">
            <v>43,85</v>
          </cell>
        </row>
        <row r="25147">
          <cell r="A25147" t="str">
            <v>MC.09.200</v>
          </cell>
          <cell r="B25147" t="str">
            <v>VERNICI PROTETTIVE</v>
          </cell>
          <cell r="C25147"/>
          <cell r="D25147"/>
        </row>
        <row r="25148">
          <cell r="A25148" t="str">
            <v>MC.09.200.0005</v>
          </cell>
          <cell r="B25148" t="str">
            <v>Fornitura di vernice intumescente per garantire la protezione al fuoco REI 90 da applicarsi su carpenteria metallica negli spessori e quantitativi minimi pari a 4,4 kg/mq.</v>
          </cell>
          <cell r="C25148" t="str">
            <v>kg</v>
          </cell>
          <cell r="D25148" t="str">
            <v>12,45</v>
          </cell>
        </row>
        <row r="25149">
          <cell r="A25149" t="str">
            <v>MC.09.200.0010</v>
          </cell>
          <cell r="B25149" t="str">
            <v>Primer di ancoraggio a base di copolimeri di acetato di vinile, per trattamento di murature e superfici in calcestruzzo</v>
          </cell>
          <cell r="C25149" t="str">
            <v>kg</v>
          </cell>
          <cell r="D25149" t="str">
            <v>4,49</v>
          </cell>
        </row>
        <row r="25150">
          <cell r="A25150" t="str">
            <v>MC.09.200.0020</v>
          </cell>
          <cell r="B25150" t="str">
            <v>Pittura intumescente monocomponente, per la protezione di strutture in acciaio e compartimentazioni in muratura, testata e certificata secondo norme di prova europee EN 13381-4:</v>
          </cell>
          <cell r="C25150"/>
          <cell r="D25150"/>
        </row>
        <row r="25151">
          <cell r="A25151" t="str">
            <v>MC.09.200.0020.a</v>
          </cell>
          <cell r="B25151" t="str">
            <v>- a base acqua</v>
          </cell>
          <cell r="C25151" t="str">
            <v>kg</v>
          </cell>
          <cell r="D25151" t="str">
            <v>9,61</v>
          </cell>
        </row>
        <row r="25152">
          <cell r="A25152" t="str">
            <v>MC.09.200.0020.b</v>
          </cell>
          <cell r="B25152" t="str">
            <v>- a base solvente</v>
          </cell>
          <cell r="C25152" t="str">
            <v>kg</v>
          </cell>
          <cell r="D25152" t="str">
            <v>10,95</v>
          </cell>
        </row>
        <row r="25153">
          <cell r="A25153" t="str">
            <v>MC.09.200.0040</v>
          </cell>
          <cell r="B25153" t="str">
            <v>Vernice ignifuga bicomponente a base acqua per la protezione del legno e dei materiali legnosi</v>
          </cell>
          <cell r="C25153" t="str">
            <v>kg</v>
          </cell>
          <cell r="D25153" t="str">
            <v>11,24</v>
          </cell>
        </row>
        <row r="25154">
          <cell r="A25154" t="str">
            <v>MC.09.240</v>
          </cell>
          <cell r="B25154" t="str">
            <v>PORTE TAGLIAFUOCO REI 60 - A BATTENTE</v>
          </cell>
          <cell r="C25154"/>
          <cell r="D25154"/>
        </row>
        <row r="25155">
          <cell r="A25155" t="str">
            <v>MC.09.240.0020</v>
          </cell>
          <cell r="B25155" t="str">
            <v>Porta tagliafuoco ad un battente, REI 60, di tipo omologato a norme UNI EN 1634-1, costituita da: - anta tamburata in lamiera di acciaio zincato e preverniciato a fuoco o con polveri termoindurenti, pressosaldato; coibentata con materiali isolanti secondo la certificazione richiesta; telaio in angolari o lamiera pressopiegata, munito di zanche o tasselli da murare; guarnizioni termoespandenti e antifumo; serratura incassata con chiavi, scrocca e maniglia atermica antinfortunistica in plastica con anima acciaio; n 2 cerniere, una munita di molle tarabili per la chiusura automatica ed una registrabile verticalmente; guarnizioni termoespandenti e antifumo; nelle seguenti misure, indicative rispetto alle produzioni di serie, con possibilità di produzione di misure speciali a richiesta:</v>
          </cell>
          <cell r="C25155"/>
          <cell r="D25155"/>
        </row>
        <row r="25156">
          <cell r="A25156" t="str">
            <v>MC.09.240.0020.a</v>
          </cell>
          <cell r="B25156" t="str">
            <v>- passaggio netto cm 70x200-210 circa</v>
          </cell>
          <cell r="C25156" t="str">
            <v>cad</v>
          </cell>
          <cell r="D25156" t="str">
            <v>280,91</v>
          </cell>
        </row>
        <row r="25157">
          <cell r="A25157" t="str">
            <v>MC.09.240.0020.b</v>
          </cell>
          <cell r="B25157" t="str">
            <v>- passaggio netto cm 80x200-210 circa</v>
          </cell>
          <cell r="C25157" t="str">
            <v>cad</v>
          </cell>
          <cell r="D25157" t="str">
            <v>281,47</v>
          </cell>
        </row>
        <row r="25158">
          <cell r="A25158" t="str">
            <v>MC.09.240.0020.c</v>
          </cell>
          <cell r="B25158" t="str">
            <v>- passaggio netto cm 90x200-210 circa</v>
          </cell>
          <cell r="C25158" t="str">
            <v>cad</v>
          </cell>
          <cell r="D25158" t="str">
            <v>354,70</v>
          </cell>
        </row>
        <row r="25159">
          <cell r="A25159" t="str">
            <v>MC.09.240.0020.d</v>
          </cell>
          <cell r="B25159" t="str">
            <v>- passaggio netto cm 120x200-210 circa</v>
          </cell>
          <cell r="C25159" t="str">
            <v>cad</v>
          </cell>
          <cell r="D25159" t="str">
            <v>389,09</v>
          </cell>
        </row>
        <row r="25160">
          <cell r="A25160" t="str">
            <v>MC.09.240.0020.e</v>
          </cell>
          <cell r="B25160" t="str">
            <v>- ad un battente con misure speciali a richiesta su ordinazione (da valutare sulla misura del passaggio netto)</v>
          </cell>
          <cell r="C25160" t="str">
            <v>m²</v>
          </cell>
          <cell r="D25160" t="str">
            <v>209,89</v>
          </cell>
        </row>
        <row r="25161">
          <cell r="A25161" t="str">
            <v>MC.09.240.0030</v>
          </cell>
          <cell r="B25161" t="str">
            <v>Porta tagliafuoco a due battenti, REI 60, di tipo omologato a norme UNI EN 1634-1, costituita da: - due ante tamburate in lamiera di acciaio zincato e preverniciato a fuoco o con polveri termoindurenti, pressosaldato; coibentate con materiali isolanti secondo la certificazione richiesta; telaio in angolari o lamiera pressopiegata, munito di zanche o tasselli da murare; guarnizioni termoespandenti e antifumo; serratura incassata con chiavi, scrocca e maniglia atermica antinfortunistica in plastica con anima acciaio; n 2 cerniere ogni battente, una munita di molle tarabili per la chiusura automatica ed una registrabile verticalmente, regolatore di chiusura per la corretta sequenza di chiusura delle ante; guarnizioni termoespandenti e antifumo; nelle seguenti misure, indicative rispetto alle produzioni di serie, con possibilità di produzione di misure speciali a richiesta:</v>
          </cell>
          <cell r="C25161"/>
          <cell r="D25161"/>
        </row>
        <row r="25162">
          <cell r="A25162" t="str">
            <v>MC.09.240.0030.a</v>
          </cell>
          <cell r="B25162" t="str">
            <v>- passaggio netto cm 120x200-210 circa</v>
          </cell>
          <cell r="C25162" t="str">
            <v>cad</v>
          </cell>
          <cell r="D25162" t="str">
            <v>619,73</v>
          </cell>
        </row>
        <row r="25163">
          <cell r="A25163" t="str">
            <v>MC.09.240.0030.b</v>
          </cell>
          <cell r="B25163" t="str">
            <v>- passaggio netto cm 140x200-210 circa</v>
          </cell>
          <cell r="C25163" t="str">
            <v>cad</v>
          </cell>
          <cell r="D25163" t="str">
            <v>621,53</v>
          </cell>
        </row>
        <row r="25164">
          <cell r="A25164" t="str">
            <v>MC.09.240.0030.c</v>
          </cell>
          <cell r="B25164" t="str">
            <v>- passaggio netto cm 160x200-210 circa</v>
          </cell>
          <cell r="C25164" t="str">
            <v>cad</v>
          </cell>
          <cell r="D25164" t="str">
            <v>648,15</v>
          </cell>
        </row>
        <row r="25165">
          <cell r="A25165" t="str">
            <v>MC.09.240.0030.d</v>
          </cell>
          <cell r="B25165" t="str">
            <v>- passaggio netto cm 180x200-210 circa</v>
          </cell>
          <cell r="C25165" t="str">
            <v>cad</v>
          </cell>
          <cell r="D25165" t="str">
            <v>661,41</v>
          </cell>
        </row>
        <row r="25166">
          <cell r="A25166" t="str">
            <v>MC.09.240.0030.e</v>
          </cell>
          <cell r="B25166" t="str">
            <v>- passaggio netto cm 200x200-210 circa</v>
          </cell>
          <cell r="C25166" t="str">
            <v>cad</v>
          </cell>
          <cell r="D25166" t="str">
            <v>674,66</v>
          </cell>
        </row>
        <row r="25167">
          <cell r="A25167" t="str">
            <v>MC.09.240.0030.f</v>
          </cell>
          <cell r="B25167" t="str">
            <v>- a due battenti con misure speciali a richiesta su ordinazione (da valutare sulla misura del passaggio netto)</v>
          </cell>
          <cell r="C25167" t="str">
            <v>m²</v>
          </cell>
          <cell r="D25167" t="str">
            <v>236,61</v>
          </cell>
        </row>
        <row r="25168">
          <cell r="A25168" t="str">
            <v>MC.09.250</v>
          </cell>
          <cell r="B25168" t="str">
            <v>PORTE TAGLIAFUOCO REI 120 - A BATTENTE</v>
          </cell>
          <cell r="C25168"/>
          <cell r="D25168"/>
        </row>
        <row r="25169">
          <cell r="A25169" t="str">
            <v>MC.09.250.0020</v>
          </cell>
          <cell r="B25169" t="str">
            <v>Porta tagliafuoco ad un battente, REI 120, di tipo omologato a norme UNI EN 1634-1, costituita da: - anta tamburata in lamiera di acciaio zincato e preverniciato a fuoco o con polveri termoindurenti, pressosaldato; coibentata con materiali isolanti secondo la certificazione richiesta; telaio in angolari o lamiera pressopiegata, munito di zanche o tasselli da murare; guarnizioni termoespandenti e antifumo; serratura incassata con chiavi, scrocca e maniglia atermica antinfortunistica in plastica con anima acciaio; n 2 cerniere, una munita di molle tarabili per la chiusura automatica ed una registrabile verticalmente; guarnizioni termoespandenti e antifumo; nelle seguenti misure, indicative rispetto alle produzioni di serie, con possibilità di produzione di misure speciali a richiesta:</v>
          </cell>
          <cell r="C25169"/>
          <cell r="D25169"/>
        </row>
        <row r="25170">
          <cell r="A25170" t="str">
            <v>MC.09.250.0020.a</v>
          </cell>
          <cell r="B25170" t="str">
            <v>- passaggio netto cm 70x200-210 circa</v>
          </cell>
          <cell r="C25170" t="str">
            <v>cad</v>
          </cell>
          <cell r="D25170" t="str">
            <v>340,97</v>
          </cell>
        </row>
        <row r="25171">
          <cell r="A25171" t="str">
            <v>MC.09.250.0020.b</v>
          </cell>
          <cell r="B25171" t="str">
            <v>- passaggio netto cm 80x200-210 circa</v>
          </cell>
          <cell r="C25171" t="str">
            <v>cad</v>
          </cell>
          <cell r="D25171" t="str">
            <v>352,12</v>
          </cell>
        </row>
        <row r="25172">
          <cell r="A25172" t="str">
            <v>MC.09.250.0020.c</v>
          </cell>
          <cell r="B25172" t="str">
            <v>- passaggio netto cm 90x200-210 circa</v>
          </cell>
          <cell r="C25172" t="str">
            <v>cad</v>
          </cell>
          <cell r="D25172" t="str">
            <v>465,28</v>
          </cell>
        </row>
        <row r="25173">
          <cell r="A25173" t="str">
            <v>MC.09.250.0020.d</v>
          </cell>
          <cell r="B25173" t="str">
            <v>- passaggio netto cm 120x200-210 circa</v>
          </cell>
          <cell r="C25173" t="str">
            <v>cad</v>
          </cell>
          <cell r="D25173" t="str">
            <v>483,48</v>
          </cell>
        </row>
        <row r="25174">
          <cell r="A25174" t="str">
            <v>MC.09.250.0020.e</v>
          </cell>
          <cell r="B25174" t="str">
            <v>- ad un battente con misure speciali a richiesta su ordinazione (da valutare sulla misura del passaggio netto)</v>
          </cell>
          <cell r="C25174" t="str">
            <v>m²</v>
          </cell>
          <cell r="D25174" t="str">
            <v>263,88</v>
          </cell>
        </row>
        <row r="25175">
          <cell r="A25175" t="str">
            <v>MC.09.250.0030</v>
          </cell>
          <cell r="B25175" t="str">
            <v>Porta tagliafuoco a due battenti, REI 120, di tipo omologato a norme UNI EN 1634-1, costituita da: - due ante tamburate in lamiera di acciaio zincato e preverniciato a fuoco o con polveri termoindurenti, pressosaldato; coibentate con materiali isolanti secondo la certificazione richiesta; telaio in angolari o lamiera pressopiegata, munito di zanche o tasselli da murare; guarnizioni termoespandenti e antifumo; serratura incassata con chiavi, scrocca e maniglia atermica antinfortunistica in plastica con anima acciaio; n 2 cerniere ogni battente, una munita di molle tarabili per la chiusura automatica ed una registrabile verticalmente, regolatore di chiusura per la corretta sequenza di chiusura delle ante; guarnizioni termoespandenti e antifumo; nelle seguenti misure, indicative rispetto alle produzioni di serie, con possibilità di produzione di misure speciali a richiesta:</v>
          </cell>
          <cell r="C25175"/>
          <cell r="D25175"/>
        </row>
        <row r="25176">
          <cell r="A25176" t="str">
            <v>MC.09.250.0030.a</v>
          </cell>
          <cell r="B25176" t="str">
            <v>- passaggio netto cm 120x200-210 circa</v>
          </cell>
          <cell r="C25176" t="str">
            <v>cad</v>
          </cell>
          <cell r="D25176" t="str">
            <v>740,80</v>
          </cell>
        </row>
        <row r="25177">
          <cell r="A25177" t="str">
            <v>MC.09.250.0030.b</v>
          </cell>
          <cell r="B25177" t="str">
            <v>- passaggio netto cm 140x200-210 circa</v>
          </cell>
          <cell r="C25177" t="str">
            <v>cad</v>
          </cell>
          <cell r="D25177" t="str">
            <v>778,38</v>
          </cell>
        </row>
        <row r="25178">
          <cell r="A25178" t="str">
            <v>MC.09.250.0030.c</v>
          </cell>
          <cell r="B25178" t="str">
            <v>- passaggio netto cm 160x200-210 circa</v>
          </cell>
          <cell r="C25178" t="str">
            <v>cad</v>
          </cell>
          <cell r="D25178" t="str">
            <v>783,44</v>
          </cell>
        </row>
        <row r="25179">
          <cell r="A25179" t="str">
            <v>MC.09.250.0030.d</v>
          </cell>
          <cell r="B25179" t="str">
            <v>- passaggio netto cm 180x200-210 circa</v>
          </cell>
          <cell r="C25179" t="str">
            <v>cad</v>
          </cell>
          <cell r="D25179" t="str">
            <v>788,49</v>
          </cell>
        </row>
        <row r="25180">
          <cell r="A25180" t="str">
            <v>MC.09.250.0030.e</v>
          </cell>
          <cell r="B25180" t="str">
            <v>- passaggio netto cm 200x200-210 circa</v>
          </cell>
          <cell r="C25180" t="str">
            <v>cad</v>
          </cell>
          <cell r="D25180" t="str">
            <v>798,61</v>
          </cell>
        </row>
        <row r="25181">
          <cell r="A25181" t="str">
            <v>MC.09.250.0030.f</v>
          </cell>
          <cell r="B25181" t="str">
            <v>- a due battenti con misure speciali a richiesta su ordinazione (da valutare sulla misura del passaggio netto)</v>
          </cell>
          <cell r="C25181" t="str">
            <v>m²</v>
          </cell>
          <cell r="D25181" t="str">
            <v>285,75</v>
          </cell>
        </row>
        <row r="25182">
          <cell r="A25182" t="str">
            <v>MC.09.260</v>
          </cell>
          <cell r="B25182" t="str">
            <v>VISIVE REI 60 E 120 PER PORTE REI</v>
          </cell>
          <cell r="C25182"/>
          <cell r="D25182"/>
        </row>
        <row r="25183">
          <cell r="A25183" t="str">
            <v>MC.09.260.0010</v>
          </cell>
          <cell r="B25183" t="str">
            <v>Visive quadrate o rettangolari, su porte tagliafuoco REI 60:</v>
          </cell>
          <cell r="C25183"/>
          <cell r="D25183"/>
        </row>
        <row r="25184">
          <cell r="A25184" t="str">
            <v>MC.09.260.0010.a</v>
          </cell>
          <cell r="B25184" t="str">
            <v>- REI 60, da cm 20x60, 40x30, 30x40, vetro spess. 21 mm</v>
          </cell>
          <cell r="C25184" t="str">
            <v>cad</v>
          </cell>
          <cell r="D25184" t="str">
            <v>137,29</v>
          </cell>
        </row>
        <row r="25185">
          <cell r="A25185" t="str">
            <v>MC.09.260.0010.b</v>
          </cell>
          <cell r="B25185" t="str">
            <v>- REI 60, da cm 40x60, vetro spess. 21 mm</v>
          </cell>
          <cell r="C25185" t="str">
            <v>cad</v>
          </cell>
          <cell r="D25185" t="str">
            <v>205,94</v>
          </cell>
        </row>
        <row r="25186">
          <cell r="A25186" t="str">
            <v>MC.09.260.0010.c</v>
          </cell>
          <cell r="B25186" t="str">
            <v>- REI 60, da cm 40x120, vetro spess. 21 mm</v>
          </cell>
          <cell r="C25186" t="str">
            <v>cad</v>
          </cell>
          <cell r="D25186" t="str">
            <v>343,23</v>
          </cell>
        </row>
        <row r="25187">
          <cell r="A25187" t="str">
            <v>MC.09.260.0020</v>
          </cell>
          <cell r="B25187" t="str">
            <v>Visive quadrate o rettangolari, su porte tagliafuoco REI 120:</v>
          </cell>
          <cell r="C25187"/>
          <cell r="D25187"/>
        </row>
        <row r="25188">
          <cell r="A25188" t="str">
            <v>MC.09.260.0020.a</v>
          </cell>
          <cell r="B25188" t="str">
            <v>- REI 120, da cm 20x60, 40x30, 30x40, vetro spess. 52 mm</v>
          </cell>
          <cell r="C25188" t="str">
            <v>cad</v>
          </cell>
          <cell r="D25188" t="str">
            <v>324,16</v>
          </cell>
        </row>
        <row r="25189">
          <cell r="A25189" t="str">
            <v>MC.09.260.0020.b</v>
          </cell>
          <cell r="B25189" t="str">
            <v>- REI 120, da cm 40x60, vetro spess. 52 mm</v>
          </cell>
          <cell r="C25189" t="str">
            <v>cad</v>
          </cell>
          <cell r="D25189" t="str">
            <v>486,24</v>
          </cell>
        </row>
        <row r="25190">
          <cell r="A25190" t="str">
            <v>MC.09.260.0020.c</v>
          </cell>
          <cell r="B25190" t="str">
            <v>- REI 120, da cm 40x120, vetro spess. 52 mm</v>
          </cell>
          <cell r="C25190" t="str">
            <v>cad</v>
          </cell>
          <cell r="D25190" t="str">
            <v>810,41</v>
          </cell>
        </row>
        <row r="25191">
          <cell r="A25191" t="str">
            <v>MC.09.260.0150</v>
          </cell>
          <cell r="B25191" t="str">
            <v>Vetri stratificati di sicurezza contro fiamma, fumi e calore, conformi alle norme UNI EN ISO 12543. Minimo di fatturazione 0,20 m²:</v>
          </cell>
          <cell r="C25191"/>
          <cell r="D25191"/>
        </row>
        <row r="25192">
          <cell r="A25192" t="str">
            <v>MC.09.260.0150.a</v>
          </cell>
          <cell r="B25192" t="str">
            <v>- REI 30</v>
          </cell>
          <cell r="C25192" t="str">
            <v>m²</v>
          </cell>
          <cell r="D25192" t="str">
            <v>524,38</v>
          </cell>
        </row>
        <row r="25193">
          <cell r="A25193" t="str">
            <v>MC.09.260.0150.b</v>
          </cell>
          <cell r="B25193" t="str">
            <v>- REI 60</v>
          </cell>
          <cell r="C25193" t="str">
            <v>m²</v>
          </cell>
          <cell r="D25193" t="str">
            <v>686,47</v>
          </cell>
        </row>
        <row r="25194">
          <cell r="A25194" t="str">
            <v>MC.09.260.0150.c</v>
          </cell>
          <cell r="B25194" t="str">
            <v>- REI 90</v>
          </cell>
          <cell r="C25194" t="str">
            <v>m²</v>
          </cell>
          <cell r="D25194" t="str">
            <v>1.334,80</v>
          </cell>
        </row>
        <row r="25195">
          <cell r="A25195" t="str">
            <v>MC.09.260.0150.d</v>
          </cell>
          <cell r="B25195" t="str">
            <v>- REI 120</v>
          </cell>
          <cell r="C25195" t="str">
            <v>m²</v>
          </cell>
          <cell r="D25195" t="str">
            <v>1.620,81</v>
          </cell>
        </row>
        <row r="25196">
          <cell r="A25196" t="str">
            <v>MC.09.300</v>
          </cell>
          <cell r="B25196" t="str">
            <v>PORTE TAGLIAFUOCO REI 120 - SCORREVOLI</v>
          </cell>
          <cell r="C25196"/>
          <cell r="D25196"/>
        </row>
        <row r="25197">
          <cell r="A25197" t="str">
            <v>MC.09.300.0010</v>
          </cell>
          <cell r="B25197" t="str">
            <v>Porta tagliafuoco scorrevole, ad un battente, REI 120, di tipo omologato a norme UNI EN 1634-1, costituita da: -pannelli tamburati in lamiera di acciaio con verniciatura di fondo, con giunti coibentati con materiali specifici resistenti ad alte temperature; guida di scorrimento in acciaio pressopiegato e preforata per il montaggio con tasselli e viterie; carrelli di scorrimento ad attrito ridotto; contrappesi con peso mobile e cavo di acciaio, ammortizzatori idraulici di fine corsa ove necessari; sgancio con piastra termofusibile, per la chiusura automatica, maniglie incassate. Superficie di fatturazione pari al vano muro più 20 cm in lunghezza e 10 cm in altezza. Nelle misure:</v>
          </cell>
          <cell r="C25197"/>
          <cell r="D25197"/>
        </row>
        <row r="25198">
          <cell r="A25198" t="str">
            <v>MC.09.300.0010.a</v>
          </cell>
          <cell r="B25198" t="str">
            <v>- fino a 5,50 mq = minimo di fatturazione</v>
          </cell>
          <cell r="C25198" t="str">
            <v>cad</v>
          </cell>
          <cell r="D25198" t="str">
            <v>1.512,07</v>
          </cell>
        </row>
        <row r="25199">
          <cell r="A25199" t="str">
            <v>MC.09.300.0010.b</v>
          </cell>
          <cell r="B25199" t="str">
            <v>- da 5,51 a 11,00 m²</v>
          </cell>
          <cell r="C25199" t="str">
            <v>m²</v>
          </cell>
          <cell r="D25199" t="str">
            <v>320,20</v>
          </cell>
        </row>
        <row r="25200">
          <cell r="A25200" t="str">
            <v>MC.09.300.0010.c</v>
          </cell>
          <cell r="B25200" t="str">
            <v>- da 11,01 a 17,00 m²</v>
          </cell>
          <cell r="C25200" t="str">
            <v>m²</v>
          </cell>
          <cell r="D25200" t="str">
            <v>302,41</v>
          </cell>
        </row>
        <row r="25201">
          <cell r="A25201" t="str">
            <v>MC.09.300.0010.d</v>
          </cell>
          <cell r="B25201" t="str">
            <v>- oltre 17,01 m²</v>
          </cell>
          <cell r="C25201" t="str">
            <v>m²</v>
          </cell>
          <cell r="D25201" t="str">
            <v>284,63</v>
          </cell>
        </row>
        <row r="25202">
          <cell r="A25202" t="str">
            <v>MC.09.300.0020</v>
          </cell>
          <cell r="B25202" t="str">
            <v>Porta tagliafuoco scorrevole, a due battenti, REI 120, di tipo omologato a norme UNI EN 1634-1, costituita da: -pannelli tamburati in lamiera di acciaio con verniciatura di fondo, con giunti coibentati con materiali specifici reistenti ad alte temperature; guida di scorrimento in acciaio pressopiegato e preforata per il montaggio con tasselli e viterie; carrelli di scorrimento ad attrito ridotto; contrappesi con peso mobile e cavo di acciaio, ammortizzatori idraulici di fine corsa ove necessari; sgancio con piastra termofusibile, per la chiusura automatica, maniglie incassate. Superficie di fatturazione pari al vano muro più 20 cm in lunghezza e 10 cm in altezza. Nelle misure:</v>
          </cell>
          <cell r="C25202"/>
          <cell r="D25202"/>
        </row>
        <row r="25203">
          <cell r="A25203" t="str">
            <v>MC.09.300.0020.a</v>
          </cell>
          <cell r="B25203" t="str">
            <v>- fino a 5,50 mq = minimo di fatturazione</v>
          </cell>
          <cell r="C25203" t="str">
            <v>cad</v>
          </cell>
          <cell r="D25203" t="str">
            <v>1.654,37</v>
          </cell>
        </row>
        <row r="25204">
          <cell r="A25204" t="str">
            <v>MC.09.300.0020.b</v>
          </cell>
          <cell r="B25204" t="str">
            <v>- da 5,51 a 11,00 m²</v>
          </cell>
          <cell r="C25204" t="str">
            <v>m²</v>
          </cell>
          <cell r="D25204" t="str">
            <v>355,78</v>
          </cell>
        </row>
        <row r="25205">
          <cell r="A25205" t="str">
            <v>MC.09.300.0020.c</v>
          </cell>
          <cell r="B25205" t="str">
            <v>- da 11,01 a 17,00 m²</v>
          </cell>
          <cell r="C25205" t="str">
            <v>m²</v>
          </cell>
          <cell r="D25205" t="str">
            <v>329,09</v>
          </cell>
        </row>
        <row r="25206">
          <cell r="A25206" t="str">
            <v>MC.09.300.0020.d</v>
          </cell>
          <cell r="B25206" t="str">
            <v>- oltre 17,01 m²</v>
          </cell>
          <cell r="C25206" t="str">
            <v>m²</v>
          </cell>
          <cell r="D25206" t="str">
            <v>311,30</v>
          </cell>
        </row>
        <row r="25207">
          <cell r="A25207" t="str">
            <v>MC.09.300.0030</v>
          </cell>
          <cell r="B25207" t="str">
            <v>Accessori per completamento portoni scorrevoli</v>
          </cell>
          <cell r="C25207"/>
          <cell r="D25207"/>
        </row>
        <row r="25208">
          <cell r="A25208" t="str">
            <v>MC.09.300.0030.a</v>
          </cell>
          <cell r="B25208" t="str">
            <v>- ammortizzatore fine corsa regolabile, corsa 50 mm, con ripristino a mezzo testa magnetica; per ante fino ad 8 m²</v>
          </cell>
          <cell r="C25208" t="str">
            <v>cad</v>
          </cell>
          <cell r="D25208" t="str">
            <v>186,71</v>
          </cell>
        </row>
        <row r="25209">
          <cell r="A25209" t="str">
            <v>MC.09.300.0030.b</v>
          </cell>
          <cell r="B25209" t="str">
            <v>- ammortizzatore fine corsa regolabile, corsa 60 mm, con ripristino a molla e tampone in gomma; per ante fino ad 8 m²</v>
          </cell>
          <cell r="C25209" t="str">
            <v>cad</v>
          </cell>
          <cell r="D25209" t="str">
            <v>117,71</v>
          </cell>
        </row>
        <row r="25210">
          <cell r="A25210" t="str">
            <v>MC.09.300.0030.c</v>
          </cell>
          <cell r="B25210" t="str">
            <v>- ammortizzatore fine corsa regolabile, corsa 100 mm, con ripristino a mezzo testa magnetica; per ante fino a 12 m²</v>
          </cell>
          <cell r="C25210" t="str">
            <v>cad</v>
          </cell>
          <cell r="D25210" t="str">
            <v>225,94</v>
          </cell>
        </row>
        <row r="25211">
          <cell r="A25211" t="str">
            <v>MC.09.300.0030.d</v>
          </cell>
          <cell r="B25211" t="str">
            <v>- ammortizzatore fine corsa senza limite di escursione, ad azionamento diretto sul cavo di traino; per ante oltre i 12 m²</v>
          </cell>
          <cell r="C25211" t="str">
            <v>cad</v>
          </cell>
          <cell r="D25211" t="str">
            <v>294,97</v>
          </cell>
        </row>
        <row r="25212">
          <cell r="A25212" t="str">
            <v>MC.09.400</v>
          </cell>
          <cell r="B25212" t="str">
            <v>MANIGLIONI ANTIPANICO</v>
          </cell>
          <cell r="C25212"/>
          <cell r="D25212"/>
        </row>
        <row r="25213">
          <cell r="A25213" t="str">
            <v>MC.09.400.0010</v>
          </cell>
          <cell r="B25213" t="str">
            <v>Maniglione antipanico per porte REI, omologato per uscite di sicurezza, a leva, scatole di comando nere, barra di azionamento in alluminio anodizzato, compreso serratura antipanico:</v>
          </cell>
          <cell r="C25213"/>
          <cell r="D25213"/>
        </row>
        <row r="25214">
          <cell r="A25214" t="str">
            <v>MC.09.400.0010.a</v>
          </cell>
          <cell r="B25214" t="str">
            <v>- maniglione interno, esterno cieco senza maniglia</v>
          </cell>
          <cell r="C25214" t="str">
            <v>cad</v>
          </cell>
          <cell r="D25214" t="str">
            <v>60,89</v>
          </cell>
        </row>
        <row r="25215">
          <cell r="A25215" t="str">
            <v>MC.09.400.0010.b</v>
          </cell>
          <cell r="B25215" t="str">
            <v>- maniglione interno con maniglia esterna senza serratura</v>
          </cell>
          <cell r="C25215" t="str">
            <v>cad</v>
          </cell>
          <cell r="D25215" t="str">
            <v>64,94</v>
          </cell>
        </row>
        <row r="25216">
          <cell r="A25216" t="str">
            <v>MC.09.400.0010.c</v>
          </cell>
          <cell r="B25216" t="str">
            <v>- maniglione interno con maniglia o pomolo e serratura esterna</v>
          </cell>
          <cell r="C25216" t="str">
            <v>cad</v>
          </cell>
          <cell r="D25216" t="str">
            <v>71,71</v>
          </cell>
        </row>
        <row r="25217">
          <cell r="A25217" t="str">
            <v>MC.09.400.0010.d</v>
          </cell>
          <cell r="B25217" t="str">
            <v>- maniglione per seconda anta, esterno cieco</v>
          </cell>
          <cell r="C25217" t="str">
            <v>cad</v>
          </cell>
          <cell r="D25217" t="str">
            <v>79,84</v>
          </cell>
        </row>
        <row r="25218">
          <cell r="A25218" t="str">
            <v>MC.09.400.0020</v>
          </cell>
          <cell r="B25218" t="str">
            <v>Maniglione antipanico per porte REI, omologato per uscite di sicurezza, con barra tipo push bar / touch bar, barra di azionamento rossa con carter nero, compreso serratura antipanico:</v>
          </cell>
          <cell r="C25218"/>
          <cell r="D25218"/>
        </row>
        <row r="25219">
          <cell r="A25219" t="str">
            <v>MC.09.400.0020.a</v>
          </cell>
          <cell r="B25219" t="str">
            <v>- maniglione interno, esterno cieco senza maniglia</v>
          </cell>
          <cell r="C25219" t="str">
            <v>cad</v>
          </cell>
          <cell r="D25219" t="str">
            <v>110,95</v>
          </cell>
        </row>
        <row r="25220">
          <cell r="A25220" t="str">
            <v>MC.09.400.0020.b</v>
          </cell>
          <cell r="B25220" t="str">
            <v>- maniglione interno con maniglia esterna senza serratura</v>
          </cell>
          <cell r="C25220" t="str">
            <v>cad</v>
          </cell>
          <cell r="D25220" t="str">
            <v>121,77</v>
          </cell>
        </row>
        <row r="25221">
          <cell r="A25221" t="str">
            <v>MC.09.400.0020.c</v>
          </cell>
          <cell r="B25221" t="str">
            <v>- maniglione interno con maniglia o pomolo e serratura esterna</v>
          </cell>
          <cell r="C25221" t="str">
            <v>cad</v>
          </cell>
          <cell r="D25221" t="str">
            <v>135,29</v>
          </cell>
        </row>
        <row r="25222">
          <cell r="A25222" t="str">
            <v>MC.09.400.0020.d</v>
          </cell>
          <cell r="B25222" t="str">
            <v>- maniglione per seconda anta, esterno cieco</v>
          </cell>
          <cell r="C25222" t="str">
            <v>cad</v>
          </cell>
          <cell r="D25222" t="str">
            <v>143,42</v>
          </cell>
        </row>
        <row r="25223">
          <cell r="A25223" t="str">
            <v>MC.09.400.0030</v>
          </cell>
          <cell r="B25223" t="str">
            <v>Maniglione antipanico per porte normali non REI, a norma UNI EN 1125 omologato per uscite di sicurezza, dei tipi:</v>
          </cell>
          <cell r="C25223"/>
          <cell r="D25223"/>
        </row>
        <row r="25224">
          <cell r="A25224" t="str">
            <v>MC.09.400.0030.a</v>
          </cell>
          <cell r="B25224" t="str">
            <v>- scatole nere, barra di comando in alluminio verniciata nera, scrocco laterale, senza comandi esterni</v>
          </cell>
          <cell r="C25224" t="str">
            <v>cad</v>
          </cell>
          <cell r="D25224" t="str">
            <v>67,65</v>
          </cell>
        </row>
        <row r="25225">
          <cell r="A25225" t="str">
            <v>MC.09.400.0030.b</v>
          </cell>
          <cell r="B25225" t="str">
            <v>- carter in alluminio nero, barra tipo push bar in alluminio verniciata rossa, scrocco laterale, senza comandi esterni</v>
          </cell>
          <cell r="C25225" t="str">
            <v>cad</v>
          </cell>
          <cell r="D25225" t="str">
            <v>90,65</v>
          </cell>
        </row>
        <row r="25226">
          <cell r="A25226" t="str">
            <v>MC.09.400.0030.c</v>
          </cell>
          <cell r="B25226" t="str">
            <v>- scatole nere, barra di comando in alluminio verniciata nera, scrocco laterale, senza comandi esterni, completo di aste verticali e scrocchi di chiusura alto/basso</v>
          </cell>
          <cell r="C25226" t="str">
            <v>cad</v>
          </cell>
          <cell r="D25226" t="str">
            <v>125,83</v>
          </cell>
        </row>
        <row r="25227">
          <cell r="A25227" t="str">
            <v>MC.09.400.0030.d</v>
          </cell>
          <cell r="B25227" t="str">
            <v>- carter in alluminio nero, barra tipo push bar in alluminio verniciata rossa, scrocco laterale, senza comandi esterni completo di aste verticali e scrocchi di chiusura alto/basso</v>
          </cell>
          <cell r="C25227" t="str">
            <v>cad</v>
          </cell>
          <cell r="D25227" t="str">
            <v>148,83</v>
          </cell>
        </row>
        <row r="25228">
          <cell r="A25228" t="str">
            <v>MC.09.400.0030.e</v>
          </cell>
          <cell r="B25228" t="str">
            <v>- comando esterno maniglia-cilindro</v>
          </cell>
          <cell r="C25228" t="str">
            <v>cad</v>
          </cell>
          <cell r="D25228" t="str">
            <v>43,29</v>
          </cell>
        </row>
        <row r="25229">
          <cell r="A25229" t="str">
            <v>MC.09.400.0030.f</v>
          </cell>
          <cell r="B25229" t="str">
            <v>- comando esterno pomolo-cilindro</v>
          </cell>
          <cell r="C25229" t="str">
            <v>cad</v>
          </cell>
          <cell r="D25229" t="str">
            <v>24,37</v>
          </cell>
        </row>
        <row r="25230">
          <cell r="A25230" t="str">
            <v>MC.09.400.0030.g</v>
          </cell>
          <cell r="B25230" t="str">
            <v>- barra ovale in acciaio inox da cm 120</v>
          </cell>
          <cell r="C25230" t="str">
            <v>cad</v>
          </cell>
          <cell r="D25230" t="str">
            <v>37,88</v>
          </cell>
        </row>
        <row r="25231">
          <cell r="A25231" t="str">
            <v>MC.09.400.0050</v>
          </cell>
          <cell r="B25231" t="str">
            <v>Chiudiporta aereo oleodinamico, senza blocco:</v>
          </cell>
          <cell r="C25231"/>
          <cell r="D25231"/>
        </row>
        <row r="25232">
          <cell r="A25232" t="str">
            <v>MC.09.400.0050.a</v>
          </cell>
          <cell r="B25232" t="str">
            <v>- normale</v>
          </cell>
          <cell r="C25232" t="str">
            <v>cad</v>
          </cell>
          <cell r="D25232" t="str">
            <v>56,83</v>
          </cell>
        </row>
        <row r="25233">
          <cell r="A25233" t="str">
            <v>MC.09.400.0050.b</v>
          </cell>
          <cell r="B25233" t="str">
            <v>- con binario di scorrimento</v>
          </cell>
          <cell r="C25233" t="str">
            <v>cad</v>
          </cell>
          <cell r="D25233" t="str">
            <v>89,30</v>
          </cell>
        </row>
        <row r="25234">
          <cell r="A25234" t="str">
            <v>MC.09.400.0100</v>
          </cell>
          <cell r="B25234" t="str">
            <v>Elettromagnete:</v>
          </cell>
          <cell r="C25234"/>
          <cell r="D25234"/>
        </row>
        <row r="25235">
          <cell r="A25235" t="str">
            <v>MC.09.400.0100.a</v>
          </cell>
          <cell r="B25235" t="str">
            <v>- a parete, con contropiastra fissa o snodata, con pulsante di sblocco</v>
          </cell>
          <cell r="C25235" t="str">
            <v>cad</v>
          </cell>
          <cell r="D25235" t="str">
            <v>41,93</v>
          </cell>
        </row>
        <row r="25236">
          <cell r="A25236" t="str">
            <v>MC.09.400.0100.b</v>
          </cell>
          <cell r="B25236" t="str">
            <v>- a pavimento con pulsante di sblocco e ancora snodata</v>
          </cell>
          <cell r="C25236" t="str">
            <v>cad</v>
          </cell>
          <cell r="D25236" t="str">
            <v>104,17</v>
          </cell>
        </row>
        <row r="25237">
          <cell r="A25237" t="str">
            <v>MC.09.400.0100.c</v>
          </cell>
          <cell r="B25237" t="str">
            <v>- pulsante di sblocco</v>
          </cell>
          <cell r="C25237" t="str">
            <v>cad</v>
          </cell>
          <cell r="D25237" t="str">
            <v>20,56</v>
          </cell>
        </row>
        <row r="25238">
          <cell r="A25238" t="str">
            <v>MC.09.400.0110</v>
          </cell>
          <cell r="B25238" t="str">
            <v>Dispositivo di apertura e/o chiusura automatica di serramenti mediante elettromagnete collegato a centrale di rilevazione antincendio.</v>
          </cell>
          <cell r="C25238" t="str">
            <v>cad</v>
          </cell>
          <cell r="D25238" t="str">
            <v>827,95</v>
          </cell>
        </row>
        <row r="25239">
          <cell r="A25239" t="str">
            <v>MC.09.450</v>
          </cell>
          <cell r="B25239" t="str">
            <v>SEGNALETICA ANTINCENDIO E VARIA</v>
          </cell>
          <cell r="C25239"/>
          <cell r="D25239"/>
        </row>
        <row r="25240">
          <cell r="A25240" t="str">
            <v>MC.09.450.0010</v>
          </cell>
          <cell r="B25240" t="str">
            <v>Cartelli in alluminio verniciato, tipo monofacciale, per segnaletica di vario tipo, con superficie:</v>
          </cell>
          <cell r="C25240"/>
          <cell r="D25240"/>
        </row>
        <row r="25241">
          <cell r="A25241" t="str">
            <v>MC.09.450.0010.a</v>
          </cell>
          <cell r="B25241" t="str">
            <v>- fino a 5 dm²</v>
          </cell>
          <cell r="C25241" t="str">
            <v>cad</v>
          </cell>
          <cell r="D25241" t="str">
            <v>2,17</v>
          </cell>
        </row>
        <row r="25242">
          <cell r="A25242" t="str">
            <v>MC.09.450.0010.b</v>
          </cell>
          <cell r="B25242" t="str">
            <v>- da 5,1 fino a 9 dm²</v>
          </cell>
          <cell r="C25242" t="str">
            <v>cad</v>
          </cell>
          <cell r="D25242" t="str">
            <v>2,70</v>
          </cell>
        </row>
        <row r="25243">
          <cell r="A25243" t="str">
            <v>MC.09.450.0010.c</v>
          </cell>
          <cell r="B25243" t="str">
            <v>- da 9,1 fino a 19 dm²</v>
          </cell>
          <cell r="C25243" t="str">
            <v>cad</v>
          </cell>
          <cell r="D25243" t="str">
            <v>6,50</v>
          </cell>
        </row>
        <row r="25244">
          <cell r="A25244" t="str">
            <v>MC.09.450.0010.d</v>
          </cell>
          <cell r="B25244" t="str">
            <v>- da 19,1 fino a 28 dm²</v>
          </cell>
          <cell r="C25244" t="str">
            <v>cad</v>
          </cell>
          <cell r="D25244" t="str">
            <v>12,57</v>
          </cell>
        </row>
        <row r="25245">
          <cell r="A25245" t="str">
            <v>MC.09.450.0010.e</v>
          </cell>
          <cell r="B25245" t="str">
            <v>- da 28,1 fino a 36 dm²</v>
          </cell>
          <cell r="C25245" t="str">
            <v>cad</v>
          </cell>
          <cell r="D25245" t="str">
            <v>14,87</v>
          </cell>
        </row>
        <row r="25246">
          <cell r="A25246" t="str">
            <v>MC.09.450.0020</v>
          </cell>
          <cell r="B25246" t="str">
            <v>Cartelli in alluminio verniciato, tipo bifacciale, per segnaletica di vario tipo, con superficie:</v>
          </cell>
          <cell r="C25246"/>
          <cell r="D25246"/>
        </row>
        <row r="25247">
          <cell r="A25247" t="str">
            <v>MC.09.450.0020.a</v>
          </cell>
          <cell r="B25247" t="str">
            <v>- fino a 3 dm²</v>
          </cell>
          <cell r="C25247" t="str">
            <v>cad</v>
          </cell>
          <cell r="D25247" t="str">
            <v>7,32</v>
          </cell>
        </row>
        <row r="25248">
          <cell r="A25248" t="str">
            <v>MC.09.450.0020.b</v>
          </cell>
          <cell r="B25248" t="str">
            <v>- da 3,1 fino a 6 dm²</v>
          </cell>
          <cell r="C25248" t="str">
            <v>cad</v>
          </cell>
          <cell r="D25248" t="str">
            <v>8,25</v>
          </cell>
        </row>
        <row r="25249">
          <cell r="A25249" t="str">
            <v>MC.09.450.0020.c</v>
          </cell>
          <cell r="B25249" t="str">
            <v>- da 6,1 fino a 10 dm²</v>
          </cell>
          <cell r="C25249" t="str">
            <v>cad</v>
          </cell>
          <cell r="D25249" t="str">
            <v>9,61</v>
          </cell>
        </row>
        <row r="25250">
          <cell r="A25250" t="str">
            <v>MC.09.450.0020.d</v>
          </cell>
          <cell r="B25250" t="str">
            <v>- da 10,1 fino a 20 dm²</v>
          </cell>
          <cell r="C25250" t="str">
            <v>cad</v>
          </cell>
          <cell r="D25250" t="str">
            <v>16,78</v>
          </cell>
        </row>
        <row r="25251">
          <cell r="A25251" t="str">
            <v>MC.09.450.0030</v>
          </cell>
          <cell r="B25251" t="str">
            <v>Cartelli in alluminio verniciato, tipo monofacciale fotolumiscente, per segnaletica di vario tipo, con superficie:</v>
          </cell>
          <cell r="C25251"/>
          <cell r="D25251"/>
        </row>
        <row r="25252">
          <cell r="A25252" t="str">
            <v>MC.09.450.0030.a</v>
          </cell>
          <cell r="B25252" t="str">
            <v>- fino a 4 dm²</v>
          </cell>
          <cell r="C25252" t="str">
            <v>cad</v>
          </cell>
          <cell r="D25252" t="str">
            <v>6,50</v>
          </cell>
        </row>
        <row r="25253">
          <cell r="A25253" t="str">
            <v>MC.09.450.0030.b</v>
          </cell>
          <cell r="B25253" t="str">
            <v>- da 4,1 fino a 7 dm²</v>
          </cell>
          <cell r="C25253" t="str">
            <v>cad</v>
          </cell>
          <cell r="D25253" t="str">
            <v>10,55</v>
          </cell>
        </row>
        <row r="25254">
          <cell r="A25254" t="str">
            <v>MC.09.450.0030.c</v>
          </cell>
          <cell r="B25254" t="str">
            <v>- da 7,1 fino a 10 dm²</v>
          </cell>
          <cell r="C25254" t="str">
            <v>cad</v>
          </cell>
          <cell r="D25254" t="str">
            <v>12,45</v>
          </cell>
        </row>
        <row r="25255">
          <cell r="A25255" t="str">
            <v>MC.09.500</v>
          </cell>
          <cell r="B25255" t="str">
            <v>ESTINTORI PORTATILI</v>
          </cell>
          <cell r="C25255"/>
          <cell r="D25255"/>
        </row>
        <row r="25256">
          <cell r="A25256" t="str">
            <v>MC.09.500.0010</v>
          </cell>
          <cell r="B25256" t="str">
            <v>Estintori portatili omologati a polvere di tipo non corrosivo, abrasivo o tossico, 40% minimo di Map, conformi alla direttiva PED 2014/68/UE, D.Lgs 25.02.2000 n. 93 coordinato con le modifiche del D.Lgs. 15.02.2016 n. 26, DM 07.01.2005 - UNI EN 3-7:2008, manometro rimovibile con valvolina di ritegno a molla incorporata nel corpo valvola, completi di supporti di fissaggio, con capacità:</v>
          </cell>
          <cell r="C25256"/>
          <cell r="D25256"/>
        </row>
        <row r="25257">
          <cell r="A25257" t="str">
            <v>MC.09.500.0010.a</v>
          </cell>
          <cell r="B25257" t="str">
            <v>- 1 kg, classe di fuoco 8A 34BC, manometro Ø 23 mm, con supporto</v>
          </cell>
          <cell r="C25257" t="str">
            <v>cad</v>
          </cell>
          <cell r="D25257" t="str">
            <v>20,98</v>
          </cell>
        </row>
        <row r="25258">
          <cell r="A25258" t="str">
            <v>MC.09.500.0010.b</v>
          </cell>
          <cell r="B25258" t="str">
            <v>- 2 kg, classe di fuoco 13A 55BC, manometro Ø 23 mm, con supporto</v>
          </cell>
          <cell r="C25258" t="str">
            <v>cad</v>
          </cell>
          <cell r="D25258" t="str">
            <v>25,04</v>
          </cell>
        </row>
        <row r="25259">
          <cell r="A25259" t="str">
            <v>MC.09.500.0010.c</v>
          </cell>
          <cell r="B25259" t="str">
            <v>- 4 kg, classe di fuoco 21A 113BC, manometro Ø 40 mm, supporto a parete</v>
          </cell>
          <cell r="C25259" t="str">
            <v>cad</v>
          </cell>
          <cell r="D25259" t="str">
            <v>31,12</v>
          </cell>
        </row>
        <row r="25260">
          <cell r="A25260" t="str">
            <v>MC.09.500.0010.d</v>
          </cell>
          <cell r="B25260" t="str">
            <v>- 6 kg, classe di fuoco 34A 233BC, manometro Ø 40 mm, supporto a parete</v>
          </cell>
          <cell r="C25260" t="str">
            <v>cad</v>
          </cell>
          <cell r="D25260" t="str">
            <v>37,88</v>
          </cell>
        </row>
        <row r="25261">
          <cell r="A25261" t="str">
            <v>MC.09.500.0010.e</v>
          </cell>
          <cell r="B25261" t="str">
            <v>- 9 kg, classe di fuoco 43A 183BC, manometro Ø 40 mm, supporto a parete</v>
          </cell>
          <cell r="C25261" t="str">
            <v>cad</v>
          </cell>
          <cell r="D25261" t="str">
            <v>48,04</v>
          </cell>
        </row>
        <row r="25262">
          <cell r="A25262" t="str">
            <v>MC.09.500.0020</v>
          </cell>
          <cell r="B25262" t="str">
            <v>Estintore portatile capacità litri 6, a base d'acqua e sabolite, classe di spegnimento non inferiore a 13A 113 BC, conformi alla direttiva PED 2014/68/UE, D.Lgs 25.02.2000 n. 93 coordinato con le modifiche del D.Lgs. 15.02.2016 n. 26, DM 07.01.2005 - UNI EN 3-7:2008, manometro Ø 40 rimuovibile con valvolina di ritegno a molla incorporata nel corpo valvola, serbatoio interamente plastificato, ugello erogatore con impugnatura completo di supporti di fissaggio a parete:</v>
          </cell>
          <cell r="C25262" t="str">
            <v>cad</v>
          </cell>
          <cell r="D25262" t="str">
            <v>57,51</v>
          </cell>
        </row>
        <row r="25263">
          <cell r="A25263" t="str">
            <v>MC.09.500.0030</v>
          </cell>
          <cell r="B25263" t="str">
            <v>Estintori portatili a biossido di carbonio, con bombola in alluminio, conformi alla direttiva PED 2014/68/UE, D.Lgs 25.02.2000 n. 93 coordinato con le modifiche del D.Lgs. 15.02.2016 n. 26, DM 07.01.2005 - UNI EN 3-7:2008, completi di valvola prova pressione e supporti di fissaggio; capacità bombola:</v>
          </cell>
          <cell r="C25263"/>
          <cell r="D25263"/>
        </row>
        <row r="25264">
          <cell r="A25264" t="str">
            <v>MC.09.500.0030.a</v>
          </cell>
          <cell r="B25264" t="str">
            <v>- 2 kg, classe di spegnimento non inferiore a 34BC</v>
          </cell>
          <cell r="C25264" t="str">
            <v>cad</v>
          </cell>
          <cell r="D25264" t="str">
            <v>77,81</v>
          </cell>
        </row>
        <row r="25265">
          <cell r="A25265" t="str">
            <v>MC.09.500.0030.b</v>
          </cell>
          <cell r="B25265" t="str">
            <v>- 5 kg, classe di spegnimento non inferiore a 113BC</v>
          </cell>
          <cell r="C25265" t="str">
            <v>cad</v>
          </cell>
          <cell r="D25265" t="str">
            <v>119,75</v>
          </cell>
        </row>
        <row r="25266">
          <cell r="A25266" t="str">
            <v>MC.09.510</v>
          </cell>
          <cell r="B25266" t="str">
            <v>ESTINTORI CARRELLATI</v>
          </cell>
          <cell r="C25266"/>
          <cell r="D25266"/>
        </row>
        <row r="25267">
          <cell r="A25267" t="str">
            <v>MC.09.510.0010</v>
          </cell>
          <cell r="B25267" t="str">
            <v>Estintori carrellati omologati a biossido di carbonio, conformi alla direttiva PED 2014/68/UE e DM 06.03.1992; completi di manichetta e cono erogatore, con impugnatura dielettrica e valvola a sfera di intercettazione; capacità bombola:</v>
          </cell>
          <cell r="C25267"/>
          <cell r="D25267"/>
        </row>
        <row r="25268">
          <cell r="A25268" t="str">
            <v>MC.09.510.0010.a</v>
          </cell>
          <cell r="B25268" t="str">
            <v>- 18 kg, classe di spegnimento non inferiore a B8C</v>
          </cell>
          <cell r="C25268" t="str">
            <v>cad</v>
          </cell>
          <cell r="D25268" t="str">
            <v>437,01</v>
          </cell>
        </row>
        <row r="25269">
          <cell r="A25269" t="str">
            <v>MC.09.510.0010.b</v>
          </cell>
          <cell r="B25269" t="str">
            <v>- 27 kg, classe di spegnimento non inferiore a B8C</v>
          </cell>
          <cell r="C25269" t="str">
            <v>cad</v>
          </cell>
          <cell r="D25269" t="str">
            <v>524,96</v>
          </cell>
        </row>
        <row r="25270">
          <cell r="A25270" t="str">
            <v>MC.09.510.0010.c</v>
          </cell>
          <cell r="B25270" t="str">
            <v>- 54 Kg, classe di spegnimento non inferiore a B8C</v>
          </cell>
          <cell r="C25270" t="str">
            <v>cad</v>
          </cell>
          <cell r="D25270" t="str">
            <v>1.043,14</v>
          </cell>
        </row>
        <row r="25271">
          <cell r="A25271" t="str">
            <v>MC.09.510.0020</v>
          </cell>
          <cell r="B25271" t="str">
            <v>Estintori carrellati omologati a polvere di tipo non corrosivo, abrasivo o tossico, 40% minimo di Map, conformi alla direttiva PED 2014/68/UE e DM 06.03.1992, manometro Ø 40 rimuovibile con valvolina di ritegno a molla incorporata nel corpo valvola, completi di manichetta erogatrice m 4, cono erogatore con impugnatura e valvola a sfera di intercettazione; con capacità:</v>
          </cell>
          <cell r="C25271"/>
          <cell r="D25271"/>
        </row>
        <row r="25272">
          <cell r="A25272" t="str">
            <v>MC.09.510.0020.a</v>
          </cell>
          <cell r="B25272" t="str">
            <v>- 30 Kg, classe di spegnimento non inferiore A B1C</v>
          </cell>
          <cell r="C25272" t="str">
            <v>cad</v>
          </cell>
          <cell r="D25272" t="str">
            <v>207,02</v>
          </cell>
        </row>
        <row r="25273">
          <cell r="A25273" t="str">
            <v>MC.09.510.0020.b</v>
          </cell>
          <cell r="B25273" t="str">
            <v>- 50 Kg, classe di spegnimento non inferiore A B1C</v>
          </cell>
          <cell r="C25273" t="str">
            <v>cad</v>
          </cell>
          <cell r="D25273" t="str">
            <v>265,18</v>
          </cell>
        </row>
        <row r="25274">
          <cell r="A25274" t="str">
            <v>MC.09.510.0020.c</v>
          </cell>
          <cell r="B25274" t="str">
            <v>- 100 Kg, classe di spegnimento non inferiore A B1C</v>
          </cell>
          <cell r="C25274" t="str">
            <v>cad</v>
          </cell>
          <cell r="D25274" t="str">
            <v>328,79</v>
          </cell>
        </row>
        <row r="25275">
          <cell r="A25275" t="str">
            <v>MC.09.700</v>
          </cell>
          <cell r="B25275" t="str">
            <v>MANUTENZIONE ATTREZZATURE ANTINCENDIO</v>
          </cell>
          <cell r="C25275"/>
          <cell r="D25275"/>
        </row>
        <row r="25276">
          <cell r="A25276" t="str">
            <v>MC.09.700.0010</v>
          </cell>
          <cell r="B25276" t="str">
            <v>Interventi manutentivi su estintori a polvere ABC, fino a 12 kg:</v>
          </cell>
          <cell r="C25276"/>
          <cell r="D25276"/>
        </row>
        <row r="25277">
          <cell r="A25277" t="str">
            <v>MC.09.700.0010.a</v>
          </cell>
          <cell r="B25277" t="str">
            <v>- polvere per ricarica estintori ABC</v>
          </cell>
          <cell r="C25277" t="str">
            <v>cad</v>
          </cell>
          <cell r="D25277" t="str">
            <v>1,49</v>
          </cell>
        </row>
        <row r="25278">
          <cell r="A25278" t="str">
            <v>MC.09.700.0010.b</v>
          </cell>
          <cell r="B25278" t="str">
            <v>- ripressurizzazione con azoto</v>
          </cell>
          <cell r="C25278" t="str">
            <v>cad</v>
          </cell>
          <cell r="D25278" t="str">
            <v>4,06</v>
          </cell>
        </row>
        <row r="25279">
          <cell r="A25279" t="str">
            <v>MC.09.700.0010.c</v>
          </cell>
          <cell r="B25279" t="str">
            <v>- gruppo valvola completa di manometro e pescante, per estintori fino a 12 Kg</v>
          </cell>
          <cell r="C25279" t="str">
            <v>cad</v>
          </cell>
          <cell r="D25279" t="str">
            <v>12,17</v>
          </cell>
        </row>
        <row r="25280">
          <cell r="A25280" t="str">
            <v>MC.09.700.0010.d</v>
          </cell>
          <cell r="B25280" t="str">
            <v>- manichetta per estintori fino a 12 Kg</v>
          </cell>
          <cell r="C25280" t="str">
            <v>cad</v>
          </cell>
          <cell r="D25280" t="str">
            <v>10,89</v>
          </cell>
        </row>
        <row r="25281">
          <cell r="A25281" t="str">
            <v>MC.09.700.0010.e</v>
          </cell>
          <cell r="B25281" t="str">
            <v>- spina di sicurezza</v>
          </cell>
          <cell r="C25281" t="str">
            <v>cad</v>
          </cell>
          <cell r="D25281" t="str">
            <v>0,95</v>
          </cell>
        </row>
        <row r="25282">
          <cell r="A25282" t="str">
            <v>MC.09.700.0010.f</v>
          </cell>
          <cell r="B25282" t="str">
            <v>- pistoncini per valvole polvere, per estintori fino a 12 Kg</v>
          </cell>
          <cell r="C25282" t="str">
            <v>cad</v>
          </cell>
          <cell r="D25282" t="str">
            <v>1,29</v>
          </cell>
        </row>
        <row r="25283">
          <cell r="A25283" t="str">
            <v>MC.09.700.0020</v>
          </cell>
          <cell r="B25283" t="str">
            <v>Interventi manutentivi su estintori a biossido di carbonio da 2 a 5 kg:</v>
          </cell>
          <cell r="C25283"/>
          <cell r="D25283"/>
        </row>
        <row r="25284">
          <cell r="A25284" t="str">
            <v>MC.09.700.0020.a</v>
          </cell>
          <cell r="B25284" t="str">
            <v>- biossido di carbonio in pressione per ricarica</v>
          </cell>
          <cell r="C25284" t="str">
            <v>kg</v>
          </cell>
          <cell r="D25284" t="str">
            <v>2,70</v>
          </cell>
        </row>
        <row r="25285">
          <cell r="A25285" t="str">
            <v>MC.09.700.0020.b</v>
          </cell>
          <cell r="B25285" t="str">
            <v>- gruppo valvola completa di pescante, per estintori da 2 ÷ 5 Kg</v>
          </cell>
          <cell r="C25285" t="str">
            <v>cad</v>
          </cell>
          <cell r="D25285" t="str">
            <v>10,82</v>
          </cell>
        </row>
        <row r="25286">
          <cell r="A25286" t="str">
            <v>MC.09.700.0020.c</v>
          </cell>
          <cell r="B25286" t="str">
            <v>- manichetta per estintori da 5 Kg</v>
          </cell>
          <cell r="C25286" t="str">
            <v>cad</v>
          </cell>
          <cell r="D25286" t="str">
            <v>14,87</v>
          </cell>
        </row>
        <row r="25287">
          <cell r="A25287" t="str">
            <v>MC.09.700.0020.d</v>
          </cell>
          <cell r="B25287" t="str">
            <v>- cono diffusore per estintori da 2 e 5 Kg</v>
          </cell>
          <cell r="C25287" t="str">
            <v>cad</v>
          </cell>
          <cell r="D25287" t="str">
            <v>4,73</v>
          </cell>
        </row>
        <row r="25288">
          <cell r="A25288" t="str">
            <v>MC.09.700.0030</v>
          </cell>
          <cell r="B25288" t="str">
            <v>Interventi manutentivi su estintori carrellati:</v>
          </cell>
          <cell r="C25288"/>
          <cell r="D25288"/>
        </row>
        <row r="25289">
          <cell r="A25289" t="str">
            <v>MC.09.700.0030.a</v>
          </cell>
          <cell r="B25289" t="str">
            <v>- gruppo valvola completa di manometro e pescante, per estintori a polvere carrellati</v>
          </cell>
          <cell r="C25289" t="str">
            <v>cad</v>
          </cell>
          <cell r="D25289" t="str">
            <v>25,72</v>
          </cell>
        </row>
        <row r="25290">
          <cell r="A25290" t="str">
            <v>MC.09.700.0030.b</v>
          </cell>
          <cell r="B25290" t="str">
            <v>- sostituzione in opera di manichetta , per estintori a polvere carrellati</v>
          </cell>
          <cell r="C25290" t="str">
            <v>cad</v>
          </cell>
          <cell r="D25290" t="str">
            <v>25,72</v>
          </cell>
        </row>
        <row r="25291">
          <cell r="A25291" t="str">
            <v>MC.09.700.0030.c</v>
          </cell>
          <cell r="B25291" t="str">
            <v>- cono erogatore per estintori carrellati a polvere, completo di valvola a sfera d'intercettazione</v>
          </cell>
          <cell r="C25291" t="str">
            <v>cad</v>
          </cell>
          <cell r="D25291" t="str">
            <v>39,24</v>
          </cell>
        </row>
        <row r="25292">
          <cell r="A25292" t="str">
            <v>MC.09.700.0030.d</v>
          </cell>
          <cell r="B25292" t="str">
            <v>- ruota gommata per estintori carrellati</v>
          </cell>
          <cell r="C25292" t="str">
            <v>cad</v>
          </cell>
          <cell r="D25292" t="str">
            <v>23,00</v>
          </cell>
        </row>
        <row r="25293">
          <cell r="A25293" t="str">
            <v>MC.09.700.0050</v>
          </cell>
          <cell r="B25293" t="str">
            <v>Sostituzione manometri:</v>
          </cell>
          <cell r="C25293"/>
          <cell r="D25293"/>
        </row>
        <row r="25294">
          <cell r="A25294" t="str">
            <v>MC.09.700.0050.a</v>
          </cell>
          <cell r="B25294" t="str">
            <v>- diametro Ø 35/40 mm</v>
          </cell>
          <cell r="C25294" t="str">
            <v>cad</v>
          </cell>
          <cell r="D25294" t="str">
            <v>4,73</v>
          </cell>
        </row>
        <row r="25295">
          <cell r="A25295" t="str">
            <v>MC.09.700.0050.b</v>
          </cell>
          <cell r="B25295" t="str">
            <v>- diametro Ø 23/27 mm</v>
          </cell>
          <cell r="C25295" t="str">
            <v>cad</v>
          </cell>
          <cell r="D25295" t="str">
            <v>4,06</v>
          </cell>
        </row>
        <row r="25296">
          <cell r="A25296" t="str">
            <v>MC.09.700.0100</v>
          </cell>
          <cell r="B25296" t="str">
            <v>Lastre di sicurezza a rottura controllata per cassette idranti, naspi e motopompe:</v>
          </cell>
          <cell r="C25296"/>
          <cell r="D25296"/>
        </row>
        <row r="25297">
          <cell r="A25297" t="str">
            <v>MC.09.700.0100.a</v>
          </cell>
          <cell r="B25297" t="str">
            <v>- per cassetta idrante UNI 45, esterna o da incasso</v>
          </cell>
          <cell r="C25297" t="str">
            <v>cad</v>
          </cell>
          <cell r="D25297" t="str">
            <v>9,46</v>
          </cell>
        </row>
        <row r="25298">
          <cell r="A25298" t="str">
            <v>MC.09.700.0100.b</v>
          </cell>
          <cell r="B25298" t="str">
            <v>- per cassetta idrante UNI 70, esterna o da incasso</v>
          </cell>
          <cell r="C25298" t="str">
            <v>cad</v>
          </cell>
          <cell r="D25298" t="str">
            <v>12,17</v>
          </cell>
        </row>
        <row r="25299">
          <cell r="A25299" t="str">
            <v>MC.09.700.0100.c</v>
          </cell>
          <cell r="B25299" t="str">
            <v>- per motopompa piccola (circa 45x55 cm)</v>
          </cell>
          <cell r="C25299" t="str">
            <v>cad</v>
          </cell>
          <cell r="D25299" t="str">
            <v>16,25</v>
          </cell>
        </row>
        <row r="25300">
          <cell r="A25300" t="str">
            <v>MC.09.700.0100.d</v>
          </cell>
          <cell r="B25300" t="str">
            <v>- per motopompa piccola (circa 75x55 cm)</v>
          </cell>
          <cell r="C25300" t="str">
            <v>cad</v>
          </cell>
          <cell r="D25300" t="str">
            <v>25,72</v>
          </cell>
        </row>
        <row r="25301">
          <cell r="A25301" t="str">
            <v>MC.09.700.0100.e</v>
          </cell>
          <cell r="B25301" t="str">
            <v>- per cassette Naspo di qualsiasi tipo</v>
          </cell>
          <cell r="C25301" t="str">
            <v>cad</v>
          </cell>
          <cell r="D25301" t="str">
            <v>18,95</v>
          </cell>
        </row>
        <row r="25302">
          <cell r="A25302" t="str">
            <v>MC.10 - MATERIALI ISOLANTI</v>
          </cell>
          <cell r="B25302"/>
          <cell r="C25302"/>
          <cell r="D25302"/>
        </row>
        <row r="25303">
          <cell r="A25303" t="str">
            <v>MC</v>
          </cell>
          <cell r="B25303" t="str">
            <v>MATERIALI CIVILI</v>
          </cell>
          <cell r="C25303"/>
          <cell r="D25303"/>
        </row>
        <row r="25304">
          <cell r="A25304" t="str">
            <v>MC.10</v>
          </cell>
          <cell r="B25304" t="str">
            <v>MATERIALI ISOLANTI</v>
          </cell>
          <cell r="C25304"/>
          <cell r="D25304"/>
        </row>
        <row r="25305">
          <cell r="A25305" t="str">
            <v>MC.10.010</v>
          </cell>
          <cell r="B25305" t="str">
            <v>ISOLANTI SCIOLTI</v>
          </cell>
          <cell r="C25305"/>
          <cell r="D25305"/>
        </row>
        <row r="25306">
          <cell r="A25306" t="str">
            <v>MC.10.010.0010</v>
          </cell>
          <cell r="B25306" t="str">
            <v>Isolanti in granuli o perle:</v>
          </cell>
          <cell r="C25306"/>
          <cell r="D25306"/>
        </row>
        <row r="25307">
          <cell r="A25307" t="str">
            <v>MC.10.010.0010.a</v>
          </cell>
          <cell r="B25307" t="str">
            <v>- argilla espansa granulometria 8 ÷20 mm, rispondente ai Criteri Ambientali Minimi di cui al Decreto 11 ottobre 2017 del Ministero dell'Ambiente e della tutela del Territorio e del Mar</v>
          </cell>
          <cell r="C25307" t="str">
            <v>m³</v>
          </cell>
          <cell r="D25307" t="str">
            <v>134,60</v>
          </cell>
        </row>
        <row r="25308">
          <cell r="A25308" t="str">
            <v>MC.10.010.0010.b</v>
          </cell>
          <cell r="B25308" t="str">
            <v>- vermiculite espansa granulometria 8 ÷12 mm</v>
          </cell>
          <cell r="C25308" t="str">
            <v>m³</v>
          </cell>
          <cell r="D25308" t="str">
            <v>96,03</v>
          </cell>
        </row>
        <row r="25309">
          <cell r="A25309" t="str">
            <v>MC.10.010.0010.c</v>
          </cell>
          <cell r="B25309" t="str">
            <v>- perlite, granulometria 1÷5 mm, in sacchi da 100 l</v>
          </cell>
          <cell r="C25309" t="str">
            <v>m³</v>
          </cell>
          <cell r="D25309" t="str">
            <v>172,78</v>
          </cell>
        </row>
        <row r="25310">
          <cell r="A25310" t="str">
            <v>MC.10.010.0030</v>
          </cell>
          <cell r="B25310" t="str">
            <v>Granulato di sughero naturale, densità 140 kg/m³</v>
          </cell>
          <cell r="C25310" t="str">
            <v>m³</v>
          </cell>
          <cell r="D25310" t="str">
            <v>217,75</v>
          </cell>
        </row>
        <row r="25311">
          <cell r="A25311" t="str">
            <v>MC.10.050</v>
          </cell>
          <cell r="B25311" t="str">
            <v>ISOLAMENTO TERMICO COPERTURE A FALDE</v>
          </cell>
          <cell r="C25311"/>
          <cell r="D25311"/>
        </row>
        <row r="25312">
          <cell r="A25312" t="str">
            <v>MC.10.050.0010</v>
          </cell>
          <cell r="B25312" t="str">
            <v>Lastre di schiuma poliyso prodotte con gas senza CFC e HCFC, superficie superiore con velo vetro bitumato e inferiore con velo vetro saturato per isolamento termico dell'estradosso delle falde; conduttività termica W/mK 0,028, resistenza alla compressione kPa 150 per spessori fino a 30 mm, e kPa 170 per spessori da 40 mm e oltre; reazione al fuoco Euroclasse F; conformi alla norma UNI EN 13165, con marcatura CE. Negli spessori:</v>
          </cell>
          <cell r="C25312"/>
          <cell r="D25312"/>
        </row>
        <row r="25313">
          <cell r="A25313" t="str">
            <v>MC.10.050.0010.a</v>
          </cell>
          <cell r="B25313" t="str">
            <v>- 30 mm</v>
          </cell>
          <cell r="C25313" t="str">
            <v>m²</v>
          </cell>
          <cell r="D25313" t="str">
            <v>28,03</v>
          </cell>
        </row>
        <row r="25314">
          <cell r="A25314" t="str">
            <v>MC.10.050.0010.b</v>
          </cell>
          <cell r="B25314" t="str">
            <v>- per ogni 10 mm in più</v>
          </cell>
          <cell r="C25314" t="str">
            <v>m² x cm</v>
          </cell>
          <cell r="D25314" t="str">
            <v>6,09</v>
          </cell>
        </row>
        <row r="25315">
          <cell r="A25315" t="str">
            <v>MC.10.050.0020</v>
          </cell>
          <cell r="B25315" t="str">
            <v>Pannello di schiuma poliuretanica prodotta con gas senza CFC e HCFC, rivestito sulle due facce con cartoncino monobitumato; per isolamento termico dell'estradosso delle falde di copertura. Conduttività termica W/mK 0,028, resistenza alla compressione kPa 110; reazione al fuoco Euroclasse F; conformi alla norma UNI EN 13165, con marcatura CE. Negli spessori:</v>
          </cell>
          <cell r="C25315"/>
          <cell r="D25315"/>
        </row>
        <row r="25316">
          <cell r="A25316" t="str">
            <v>MC.10.050.0020.a</v>
          </cell>
          <cell r="B25316" t="str">
            <v>- 20 mm</v>
          </cell>
          <cell r="C25316" t="str">
            <v>m²</v>
          </cell>
          <cell r="D25316" t="str">
            <v>3,71</v>
          </cell>
        </row>
        <row r="25317">
          <cell r="A25317" t="str">
            <v>MC.10.050.0020.b</v>
          </cell>
          <cell r="B25317" t="str">
            <v>- per ogni 10 mm in più</v>
          </cell>
          <cell r="C25317" t="str">
            <v>m² x cm</v>
          </cell>
          <cell r="D25317" t="str">
            <v>1,30</v>
          </cell>
        </row>
        <row r="25318">
          <cell r="A25318" t="str">
            <v>MC.10.050.0030</v>
          </cell>
          <cell r="B25318" t="str">
            <v>Pannello di schiuma poliuretanica prodotta con gas senza CFC e HCFC, con rivestimento laminglass permeabile al vapore e impermeabile all'acqua, dotato di listelli di legno incorporati nella schiuma; per isolamento termico dell'estradosso delle falde di copertura. Conduttività termica W/mK 0,029; conformi alla norma UNI EN 13165. Spessore 50 mm</v>
          </cell>
          <cell r="C25318" t="str">
            <v>m²</v>
          </cell>
          <cell r="D25318" t="str">
            <v>12,47</v>
          </cell>
        </row>
        <row r="25319">
          <cell r="A25319" t="str">
            <v>MC.10.050.0040</v>
          </cell>
          <cell r="B25319" t="str">
            <v>Lastre in polistirene espanso estruso, superficie liscia con pelle, prodotte con gas senza CFC e HCFC; conduttività termica W/mK 0,032 per spessori fino a 40 mm, e W/mK 0,034 per spessori da 50 mm e oltre, resistenza alla compressione kPa 250 per spessori fino a 40 mm, e kPa 300 per spessori da 50 mm e oltre; reazione al fuoco Euroclasse E; conformi alla norma UNI EN 13164, con marcatura CE; nei tipi e spessori:</v>
          </cell>
          <cell r="C25319"/>
          <cell r="D25319"/>
        </row>
        <row r="25320">
          <cell r="A25320" t="str">
            <v>MC.10.050.0040.a</v>
          </cell>
          <cell r="B25320" t="str">
            <v>- a bordi battentati o ad incastro- 30 mm</v>
          </cell>
          <cell r="C25320" t="str">
            <v>m²</v>
          </cell>
          <cell r="D25320" t="str">
            <v>12,55</v>
          </cell>
        </row>
        <row r="25321">
          <cell r="A25321" t="str">
            <v>MC.10.050.0040.b</v>
          </cell>
          <cell r="B25321" t="str">
            <v>- a bordi battentati o ad incastro - ogni 10 mm in più</v>
          </cell>
          <cell r="C25321" t="str">
            <v>m² x cm</v>
          </cell>
          <cell r="D25321" t="str">
            <v>4,19</v>
          </cell>
        </row>
        <row r="25322">
          <cell r="A25322" t="str">
            <v>MC.10.050.0050</v>
          </cell>
          <cell r="B25322" t="str">
            <v>Pannelli preformati in polistirene espanso stampato per termocompressione, con estradosso sagomato per la microventilazione sottomanto per tegole e coppi. Conforme alla Norma UNI EN 16163, Classe 150 RF, con reazione al fuoco in Euroclasse E, con marcatura CE, nei tipi e spessori:</v>
          </cell>
          <cell r="C25322"/>
          <cell r="D25322"/>
        </row>
        <row r="25323">
          <cell r="A25323" t="str">
            <v>MC.10.050.0050.a</v>
          </cell>
          <cell r="B25323" t="str">
            <v>- per coppi, 60 mm (medio)</v>
          </cell>
          <cell r="C25323" t="str">
            <v>m²</v>
          </cell>
          <cell r="D25323" t="str">
            <v>13,16</v>
          </cell>
        </row>
        <row r="25324">
          <cell r="A25324" t="str">
            <v>MC.10.050.0050.b</v>
          </cell>
          <cell r="B25324" t="str">
            <v>- per tegole, 50 mm</v>
          </cell>
          <cell r="C25324" t="str">
            <v>m²</v>
          </cell>
          <cell r="D25324" t="str">
            <v>8,28</v>
          </cell>
        </row>
        <row r="25325">
          <cell r="A25325" t="str">
            <v>MC.10.050.0050.c</v>
          </cell>
          <cell r="B25325" t="str">
            <v>- per tegole, ogni 10 mm in più</v>
          </cell>
          <cell r="C25325" t="str">
            <v>m² x cm</v>
          </cell>
          <cell r="D25325" t="str">
            <v>1,51</v>
          </cell>
        </row>
        <row r="25326">
          <cell r="A25326" t="str">
            <v>MC.10.050.0060</v>
          </cell>
          <cell r="B25326" t="str">
            <v>Pannello prefabbricato in polistirene espanso estruso per la coibentazione e ventilazione di tetti a falde. Costituito da una lastra di polistirene, con reazione al fuoco Euroclasse E, conduttività termica dichiarata W/mK 0,033, resistenza a compressione kPa 100, a norma UNI EN 13163, con marcatura CE, prodotta con gas senza CFC e HCFC. Estradosso rivestito da lamina in alluminio e dotata di profilo angolare a trave reticolare in Aluzinc; passo universale sottomanto per tegole e coppi, negli spessori:</v>
          </cell>
          <cell r="C25326"/>
          <cell r="D25326"/>
        </row>
        <row r="25327">
          <cell r="A25327" t="str">
            <v>MC.10.050.0060.a</v>
          </cell>
          <cell r="B25327" t="str">
            <v>- 50 mm</v>
          </cell>
          <cell r="C25327" t="str">
            <v>m²</v>
          </cell>
          <cell r="D25327" t="str">
            <v>24,86</v>
          </cell>
        </row>
        <row r="25328">
          <cell r="A25328" t="str">
            <v>MC.10.050.0060.b</v>
          </cell>
          <cell r="B25328" t="str">
            <v>- ogni 10 mm in più</v>
          </cell>
          <cell r="C25328" t="str">
            <v>m² x cm</v>
          </cell>
          <cell r="D25328" t="str">
            <v>1,97</v>
          </cell>
        </row>
        <row r="25329">
          <cell r="A25329" t="str">
            <v>MC.10.050.0070</v>
          </cell>
          <cell r="B25329" t="str">
            <v>Pannelli autoportanti in lana di vetro idrorepellente, rispondente ai Criteri Ambientali Minimi di cui al Decreto 23 giugno 2022 del Ministero della Transizione Ecologica, prodotto con almeno l'80% di vetro riciclato e con una resina termoindurente che associa componenti organici e vegetali, minimizzando le emissioni nell'aria di sostanze inquinanti come formaldeide e altri composti organici volatili (VOC); conduttività termica W/mK 0,037; resistenza alla compressione 40 kPa; conformi alla norma UNI EN 13162, con marcatura CE. Negli spessori e tipi:</v>
          </cell>
          <cell r="C25329"/>
          <cell r="D25329"/>
        </row>
        <row r="25330">
          <cell r="A25330" t="str">
            <v>MC.10.050.0070.a</v>
          </cell>
          <cell r="B25330" t="str">
            <v>- 40 mm, pannello nudo, reazione al fuoco Euroclasse A2-s1,d0</v>
          </cell>
          <cell r="C25330" t="str">
            <v>m²</v>
          </cell>
          <cell r="D25330" t="str">
            <v>16,98</v>
          </cell>
        </row>
        <row r="25331">
          <cell r="A25331" t="str">
            <v>MC.10.050.0070.b</v>
          </cell>
          <cell r="B25331" t="str">
            <v>- per ogni 10 mm in più</v>
          </cell>
          <cell r="C25331" t="str">
            <v>m² x cm</v>
          </cell>
          <cell r="D25331" t="str">
            <v>4,16</v>
          </cell>
        </row>
        <row r="25332">
          <cell r="A25332" t="str">
            <v>MC.10.050.0070.c</v>
          </cell>
          <cell r="B25332" t="str">
            <v>- 40 mm, pannello rivestito con uno strato di bitume, armato con un velo di vetro e con un film di polipropilene, reazione al fuoco Euroclasse F</v>
          </cell>
          <cell r="C25332" t="str">
            <v>m²</v>
          </cell>
          <cell r="D25332" t="str">
            <v>19,72</v>
          </cell>
        </row>
        <row r="25333">
          <cell r="A25333" t="str">
            <v>MC.10.050.0070.d</v>
          </cell>
          <cell r="B25333" t="str">
            <v>- per ogni 10 mm in più</v>
          </cell>
          <cell r="C25333" t="str">
            <v>m² x cm</v>
          </cell>
          <cell r="D25333" t="str">
            <v>2,37</v>
          </cell>
        </row>
        <row r="25334">
          <cell r="A25334" t="str">
            <v>MC.10.050.0080</v>
          </cell>
          <cell r="B25334" t="str">
            <v>Pannelli in lana di roccia con resine termoindurenti, rispondente ai Criteri Ambientali Minimi di cui al Decreto 23 giugno 2022 del Ministero della Transizione Ecologica, per isolamento termico dell'estradosso delle falde di copertura, conduttività termica W/mK 0,035, conforme alla norma UNI EN 13162, reazione al fuoco in Euroclasse A1, con marcatura CE. Negli spessori:</v>
          </cell>
          <cell r="C25334"/>
          <cell r="D25334"/>
        </row>
        <row r="25335">
          <cell r="A25335" t="str">
            <v>MC.10.050.0080.a</v>
          </cell>
          <cell r="B25335" t="str">
            <v>- 40 mm</v>
          </cell>
          <cell r="C25335" t="str">
            <v>m²</v>
          </cell>
          <cell r="D25335" t="str">
            <v>16,52</v>
          </cell>
        </row>
        <row r="25336">
          <cell r="A25336" t="str">
            <v>MC.10.050.0080.b</v>
          </cell>
          <cell r="B25336" t="str">
            <v>- per ogni 10 mm in più</v>
          </cell>
          <cell r="C25336" t="str">
            <v>m² x cm</v>
          </cell>
          <cell r="D25336" t="str">
            <v>4,24</v>
          </cell>
        </row>
        <row r="25337">
          <cell r="A25337" t="str">
            <v>MC.10.050.0090</v>
          </cell>
          <cell r="B25337" t="str">
            <v>Pannelli in lana di legno mineralizzata con magnesite ad alta temperatura; conduttività termica W/mK 0,084 per spessore 25 mm (variabile in relazione allo spessore), resistenza alla compressione kPa 440 per spessore di 25 mm (variabile in relazione allo spessore); reazione al fuoco Classe 1; secondo norma UNI EN 13168; negli spessori:</v>
          </cell>
          <cell r="C25337"/>
          <cell r="D25337"/>
        </row>
        <row r="25338">
          <cell r="A25338" t="str">
            <v>MC.10.050.0090.a</v>
          </cell>
          <cell r="B25338" t="str">
            <v>- 15 mm</v>
          </cell>
          <cell r="C25338" t="str">
            <v>m²</v>
          </cell>
          <cell r="D25338" t="str">
            <v>13,98</v>
          </cell>
        </row>
        <row r="25339">
          <cell r="A25339" t="str">
            <v>MC.10.050.0090.b</v>
          </cell>
          <cell r="B25339" t="str">
            <v>- per ogni 5 mm in più</v>
          </cell>
          <cell r="C25339" t="str">
            <v>m² x cm</v>
          </cell>
          <cell r="D25339" t="str">
            <v>2,73</v>
          </cell>
        </row>
        <row r="25340">
          <cell r="A25340" t="str">
            <v>MC.10.050.0100</v>
          </cell>
          <cell r="B25340" t="str">
            <v>Pannelli a base di perlite espansa idrofugata, fibre di vetro, cellulosiche e leganti asfaltici, conducibilità termica W/mK 0,043, resistenza alla compressione 3,2 kg/cm ², reazione al fuoco classe 1, densità 150 kg/m³; una faccia bitumata finita con pellicola polipropilenica fusibile. Per spessori:</v>
          </cell>
          <cell r="C25340"/>
          <cell r="D25340"/>
        </row>
        <row r="25341">
          <cell r="A25341" t="str">
            <v>MC.10.050.0100.a</v>
          </cell>
          <cell r="B25341" t="str">
            <v>- 20 mm</v>
          </cell>
          <cell r="C25341" t="str">
            <v>m²</v>
          </cell>
          <cell r="D25341" t="str">
            <v>4,65</v>
          </cell>
        </row>
        <row r="25342">
          <cell r="A25342" t="str">
            <v>MC.10.050.0100.b</v>
          </cell>
          <cell r="B25342" t="str">
            <v>- per ogni 5 mm in più</v>
          </cell>
          <cell r="C25342" t="str">
            <v>m² x cm</v>
          </cell>
          <cell r="D25342" t="str">
            <v>0,90</v>
          </cell>
        </row>
        <row r="25343">
          <cell r="A25343" t="str">
            <v>MC.10.050.0110</v>
          </cell>
          <cell r="B25343" t="str">
            <v>Pannello formato da due strati di lana di legno mineralizzata ad alta temperatura con magnesite, ciascuno di spessore 5 mm, con interposto uno strato di polistirene espanso, negli spessori</v>
          </cell>
          <cell r="C25343"/>
          <cell r="D25343"/>
        </row>
        <row r="25344">
          <cell r="A25344" t="str">
            <v>MC.10.050.0110.a</v>
          </cell>
          <cell r="B25344" t="str">
            <v>- 25 mm (5+15+5 mm)</v>
          </cell>
          <cell r="C25344" t="str">
            <v>m²</v>
          </cell>
          <cell r="D25344" t="str">
            <v>10,26</v>
          </cell>
        </row>
        <row r="25345">
          <cell r="A25345" t="str">
            <v>MC.10.050.0110.b</v>
          </cell>
          <cell r="B25345" t="str">
            <v>- 35 mm (5+25+5 mm)</v>
          </cell>
          <cell r="C25345" t="str">
            <v>m²</v>
          </cell>
          <cell r="D25345" t="str">
            <v>12,49</v>
          </cell>
        </row>
        <row r="25346">
          <cell r="A25346" t="str">
            <v>MC.10.050.0110.c</v>
          </cell>
          <cell r="B25346" t="str">
            <v>- 50 mm (5+40+5 mm)</v>
          </cell>
          <cell r="C25346" t="str">
            <v>m²</v>
          </cell>
          <cell r="D25346" t="str">
            <v>15,96</v>
          </cell>
        </row>
        <row r="25347">
          <cell r="A25347" t="str">
            <v>MC.10.050.0110.d</v>
          </cell>
          <cell r="B25347" t="str">
            <v>- 75 mm (5+65+5 mm)</v>
          </cell>
          <cell r="C25347" t="str">
            <v>m²</v>
          </cell>
          <cell r="D25347" t="str">
            <v>21,67</v>
          </cell>
        </row>
        <row r="25348">
          <cell r="A25348" t="str">
            <v>MC.10.050.0120</v>
          </cell>
          <cell r="B25348" t="str">
            <v>Pannello prefabbricato in schiuma rigida di poliuretano espanso a cellule chiuse, per la coibentazione e ventilazione di tetti a falde. Costituito da una lastra di poliuretano, con reazione al fuoco Euroclasse E, conduttività termica dichiarata W/mK 0,026, resistenza a compressione 100 kPa, a norma UNI EN 13165, prodotta con gas senza CFC e HCFC. Estradosso rivestito da lamina in alluminio e dotata di profilo angolare a trave reticolare in Aluzinc; passo universale sottomanto per tegole e coppi, negli spessori:</v>
          </cell>
          <cell r="C25348"/>
          <cell r="D25348"/>
        </row>
        <row r="25349">
          <cell r="A25349" t="str">
            <v>MC.10.050.0120.a</v>
          </cell>
          <cell r="B25349" t="str">
            <v>- 50 mm</v>
          </cell>
          <cell r="C25349" t="str">
            <v>m²</v>
          </cell>
          <cell r="D25349" t="str">
            <v>25,78</v>
          </cell>
        </row>
        <row r="25350">
          <cell r="A25350" t="str">
            <v>MC.10.050.0120.b</v>
          </cell>
          <cell r="B25350" t="str">
            <v>- per ogni 10 mm in più</v>
          </cell>
          <cell r="C25350" t="str">
            <v>m² x cm</v>
          </cell>
          <cell r="D25350" t="str">
            <v>2,09</v>
          </cell>
        </row>
        <row r="25351">
          <cell r="A25351" t="str">
            <v>MC.10.050.0130</v>
          </cell>
          <cell r="B25351" t="str">
            <v>Pannello composto da strato in schiuma di polistirene espanso sinterizzato RF, rispondente alle norme UNI EN 13163, rivestito sui due lati da pannelli in lana di abete mineralizzata e legata con cemento, spessore 5 mm, rispondente alle norme UNI EN13168, negli spessori:</v>
          </cell>
          <cell r="C25351"/>
          <cell r="D25351"/>
        </row>
        <row r="25352">
          <cell r="A25352" t="str">
            <v>MC.10.050.0130.a</v>
          </cell>
          <cell r="B25352" t="str">
            <v>- 25 mm (5+15+5 mm)</v>
          </cell>
          <cell r="C25352" t="str">
            <v>m²</v>
          </cell>
          <cell r="D25352" t="str">
            <v>8,29</v>
          </cell>
        </row>
        <row r="25353">
          <cell r="A25353" t="str">
            <v>MC.10.050.0130.b</v>
          </cell>
          <cell r="B25353" t="str">
            <v>- 35 mm (5+25+5 mm)</v>
          </cell>
          <cell r="C25353" t="str">
            <v>m²</v>
          </cell>
          <cell r="D25353" t="str">
            <v>9,59</v>
          </cell>
        </row>
        <row r="25354">
          <cell r="A25354" t="str">
            <v>MC.10.050.0130.c</v>
          </cell>
          <cell r="B25354" t="str">
            <v>- 50 mm (5+40+5 mm)</v>
          </cell>
          <cell r="C25354" t="str">
            <v>m²</v>
          </cell>
          <cell r="D25354" t="str">
            <v>12,11</v>
          </cell>
        </row>
        <row r="25355">
          <cell r="A25355" t="str">
            <v>MC.10.050.0130.d</v>
          </cell>
          <cell r="B25355" t="str">
            <v>- 75 mm (5+65+5 mm)</v>
          </cell>
          <cell r="C25355" t="str">
            <v>m²</v>
          </cell>
          <cell r="D25355" t="str">
            <v>16,86</v>
          </cell>
        </row>
        <row r="25356">
          <cell r="A25356" t="str">
            <v>MC.10.050.0150</v>
          </cell>
          <cell r="B25356" t="str">
            <v>Pannello termoisolante, traspirante e fonoassorbente in fibra di canapa compressa (85% del suo peso deriva da fonte rinnovabile) miscelata con fibre leganti bicomponenti (PP-PE) o amido di mais (PLA) per pareti, per l'isolamento oltre che delle coperture a falde anche di tutte le tipologie edilizie orizzontali e verticali. Conducibilità termica λ=0,039 W/mk (EN ISO 10456), resistenza alla diffusione del vapore acqueo (μ) ≤ 2 (EN ISO 12086), reazione al fuoco classe E, assorbimento acustico 0,70 classe C per pannelli con densità 30 e 60 kg/m³ e 1,00 classe A per pannelli con densità 100 kg/m³. Risponde ai Criteri Ambientali Minimi di cui al Decreto 11 ottobre 2017 del Ministero dell'Ambiente e della tutela del Territorio e del Mare:</v>
          </cell>
          <cell r="C25356"/>
          <cell r="D25356"/>
        </row>
        <row r="25357">
          <cell r="A25357" t="str">
            <v>MC.10.050.0150.a</v>
          </cell>
          <cell r="B25357" t="str">
            <v>- densità 30 kg/m³</v>
          </cell>
          <cell r="C25357" t="str">
            <v>m³</v>
          </cell>
          <cell r="D25357" t="str">
            <v>164,45</v>
          </cell>
        </row>
        <row r="25358">
          <cell r="A25358" t="str">
            <v>MC.10.050.0150.b</v>
          </cell>
          <cell r="B25358" t="str">
            <v>- densità 60 kg/m³</v>
          </cell>
          <cell r="C25358" t="str">
            <v>m³</v>
          </cell>
          <cell r="D25358" t="str">
            <v>246,68</v>
          </cell>
        </row>
        <row r="25359">
          <cell r="A25359" t="str">
            <v>MC.10.050.0150.c</v>
          </cell>
          <cell r="B25359" t="str">
            <v>- densità 100 kg/m³</v>
          </cell>
          <cell r="C25359" t="str">
            <v>m³</v>
          </cell>
          <cell r="D25359" t="str">
            <v>436,43</v>
          </cell>
        </row>
        <row r="25360">
          <cell r="A25360" t="str">
            <v>MC.10.100</v>
          </cell>
          <cell r="B25360" t="str">
            <v>ISOLAMENTO TERMICO COPERTURE PIANE</v>
          </cell>
          <cell r="C25360"/>
          <cell r="D25360"/>
        </row>
        <row r="25361">
          <cell r="A25361" t="str">
            <v>MC.10.100.0010</v>
          </cell>
          <cell r="B25361" t="str">
            <v>Pannello costituito da lana di legno mineralizzata e legata con cemento ad alta resistenza ; conduttività termica W/mK 0,09, resistenza alla compressione kPa 260; reazione al fuoco Euroclasse B; conformi alla norma UNI EN 13168; negli spessori:</v>
          </cell>
          <cell r="C25361"/>
          <cell r="D25361"/>
        </row>
        <row r="25362">
          <cell r="A25362" t="str">
            <v>MC.10.100.0010.a</v>
          </cell>
          <cell r="B25362" t="str">
            <v>- 20 mm</v>
          </cell>
          <cell r="C25362" t="str">
            <v>m²</v>
          </cell>
          <cell r="D25362" t="str">
            <v>6,72</v>
          </cell>
        </row>
        <row r="25363">
          <cell r="A25363" t="str">
            <v>MC.10.100.0010.b</v>
          </cell>
          <cell r="B25363" t="str">
            <v>- 30 mm</v>
          </cell>
          <cell r="C25363" t="str">
            <v>m²</v>
          </cell>
          <cell r="D25363" t="str">
            <v>8,10</v>
          </cell>
        </row>
        <row r="25364">
          <cell r="A25364" t="str">
            <v>MC.10.100.0010.c</v>
          </cell>
          <cell r="B25364" t="str">
            <v>- 40 mm</v>
          </cell>
          <cell r="C25364" t="str">
            <v>m²</v>
          </cell>
          <cell r="D25364" t="str">
            <v>9,79</v>
          </cell>
        </row>
        <row r="25365">
          <cell r="A25365" t="str">
            <v>MC.10.100.0010.d</v>
          </cell>
          <cell r="B25365" t="str">
            <v>- 50 mm</v>
          </cell>
          <cell r="C25365" t="str">
            <v>m²</v>
          </cell>
          <cell r="D25365" t="str">
            <v>11,07</v>
          </cell>
        </row>
        <row r="25366">
          <cell r="A25366" t="str">
            <v>MC.10.100.0010.e</v>
          </cell>
          <cell r="B25366" t="str">
            <v>- 75 mm</v>
          </cell>
          <cell r="C25366" t="str">
            <v>m²</v>
          </cell>
          <cell r="D25366" t="str">
            <v>15,87</v>
          </cell>
        </row>
        <row r="25367">
          <cell r="A25367" t="str">
            <v>MC.10.100.0040</v>
          </cell>
          <cell r="B25367" t="str">
            <v>Lastre in polistirene espanso estruso, superficie liscia con pelle, prodotte con gas senza CFC e HCFC; conduttività termica W/mK 0,034 per spessori fino a 40 mm, e W/mK 0,036 per spessori da 50 mm e oltre, resistenza alla compressione kPa 350 per spessori fino a 40 mm, e kPa 400 per spessori da 50 mm e oltre; reazione al fuoco Euroclasse E; conformi alla norma UNI EN 13164, con marcatura CE; nei tipi e spessori:</v>
          </cell>
          <cell r="C25367"/>
          <cell r="D25367"/>
        </row>
        <row r="25368">
          <cell r="A25368" t="str">
            <v>MC.10.100.0040.a</v>
          </cell>
          <cell r="B25368" t="str">
            <v>- a bordi battentati - 30 mm</v>
          </cell>
          <cell r="C25368" t="str">
            <v>m²</v>
          </cell>
          <cell r="D25368" t="str">
            <v>6,38</v>
          </cell>
        </row>
        <row r="25369">
          <cell r="A25369" t="str">
            <v>MC.10.100.0040.b</v>
          </cell>
          <cell r="B25369" t="str">
            <v>- a bordi battentati - ogni 10 mm in più</v>
          </cell>
          <cell r="C25369" t="str">
            <v>m² x cm</v>
          </cell>
          <cell r="D25369" t="str">
            <v>2,12</v>
          </cell>
        </row>
        <row r="25370">
          <cell r="A25370" t="str">
            <v>MC.10.100.0050</v>
          </cell>
          <cell r="B25370" t="str">
            <v>Lastre in polistirene espanso stampato per termocompressione, superficie estradosso sagomata drenante con geotessile filtrante, prodotte con materie prime vergini esenti da rigenerato; reazione al fuoco Euroclasse E; conformi alla norma UNI EN 13163, con marcatura CE:</v>
          </cell>
          <cell r="C25370"/>
          <cell r="D25370"/>
        </row>
        <row r="25371">
          <cell r="A25371" t="str">
            <v>MC.10.100.0050.a</v>
          </cell>
          <cell r="B25371" t="str">
            <v>- Classe 150 RF - a bordi battentati - spess. 28 mm</v>
          </cell>
          <cell r="C25371" t="str">
            <v>m²</v>
          </cell>
          <cell r="D25371" t="str">
            <v>9,96</v>
          </cell>
        </row>
        <row r="25372">
          <cell r="A25372" t="str">
            <v>MC.10.100.0050.b</v>
          </cell>
          <cell r="B25372" t="str">
            <v>- ogni 10 mm in più</v>
          </cell>
          <cell r="C25372" t="str">
            <v>m² x cm</v>
          </cell>
          <cell r="D25372" t="str">
            <v>1,42</v>
          </cell>
        </row>
        <row r="25373">
          <cell r="A25373" t="str">
            <v>MC.10.100.0080</v>
          </cell>
          <cell r="B25373" t="str">
            <v>Pannelli in lana di vetro idrorepellente, rispondente ai Criteri Ambientali Minimi di cui al Decreto 23 giugno 2022 del Ministero della Transizione Ecologica, prodotto con almeno l'80% di vetro riciclato e con una resina termoindurente che associa componenti organici e vegetali, minimizzando le emissioni nell'aria di sostanze inquinanti come formaldeide e altri composti organici volatili (VOC); conduttività termica W/mK 0,037, resistenza alla compressione kPa 50; conformi alla norma UNI EN 13162, con marcatura CE. Negli spessori e tipi:</v>
          </cell>
          <cell r="C25373"/>
          <cell r="D25373"/>
        </row>
        <row r="25374">
          <cell r="A25374" t="str">
            <v>MC.10.100.0080.a</v>
          </cell>
          <cell r="B25374" t="str">
            <v>- 50 mm, pannello nudo, reazione al fuoco Euroclasse A2-s1,d0;</v>
          </cell>
          <cell r="C25374" t="str">
            <v>m²</v>
          </cell>
          <cell r="D25374" t="str">
            <v>23,67</v>
          </cell>
        </row>
        <row r="25375">
          <cell r="A25375" t="str">
            <v>MC.10.100.0080.b</v>
          </cell>
          <cell r="B25375" t="str">
            <v>- ogni 10 mm in più</v>
          </cell>
          <cell r="C25375" t="str">
            <v>m² x cm</v>
          </cell>
          <cell r="D25375" t="str">
            <v>4,95</v>
          </cell>
        </row>
        <row r="25376">
          <cell r="A25376" t="str">
            <v>MC.10.100.0080.c</v>
          </cell>
          <cell r="B25376" t="str">
            <v>- 50 mm, pannello rivestito con uno strato di bitume, armato con un velo di vetro e con un film di polipropilene, reazione al fuoco Euroclasse F;</v>
          </cell>
          <cell r="C25376" t="str">
            <v>m²</v>
          </cell>
          <cell r="D25376" t="str">
            <v>27,34</v>
          </cell>
        </row>
        <row r="25377">
          <cell r="A25377" t="str">
            <v>MC.10.100.0080.d</v>
          </cell>
          <cell r="B25377" t="str">
            <v>- ogni 10 mm in più</v>
          </cell>
          <cell r="C25377" t="str">
            <v>m² x cm</v>
          </cell>
          <cell r="D25377" t="str">
            <v>4,66</v>
          </cell>
        </row>
        <row r="25378">
          <cell r="A25378" t="str">
            <v>MC.10.100.0100</v>
          </cell>
          <cell r="B25378" t="str">
            <v>Pannelli preaccoppiati battentati formati da un pannello spessore 20 mm a base di perlite espansa idrofugata, fibre di vetro, cellulosiche e leganti asfaltici, conducibilità termica W/mK 0,043, resistenza alla compressione 3,2 kg/cm ², reazione al fuoco classe 1, densità 150 kg/m³; una faccia bitumata finita con pellicola polipropilenica fusibile; e da una lastra di polistirene espanso sinterizzato, prodotto con gas senza CFC e HCFC; conduttività termica W/mK 0,033, resistenza alla compressione kPa 100, reazione al fuoco Euroclasse E; conformi alla norma UNI EN 13164, con marcatura CE; nei tipi e spessori:</v>
          </cell>
          <cell r="C25378"/>
          <cell r="D25378"/>
        </row>
        <row r="25379">
          <cell r="A25379" t="str">
            <v>MC.10.100.0100.a</v>
          </cell>
          <cell r="B25379" t="str">
            <v>- 40 mm = 20 mm perlite + 20 mm polistirene</v>
          </cell>
          <cell r="C25379" t="str">
            <v>m²</v>
          </cell>
          <cell r="D25379" t="str">
            <v>9,54</v>
          </cell>
        </row>
        <row r="25380">
          <cell r="A25380" t="str">
            <v>MC.10.100.0100.b</v>
          </cell>
          <cell r="B25380" t="str">
            <v>- ogni 10 mm in più di polistirene</v>
          </cell>
          <cell r="C25380" t="str">
            <v>m² x cm</v>
          </cell>
          <cell r="D25380" t="str">
            <v>1,00</v>
          </cell>
        </row>
        <row r="25381">
          <cell r="A25381" t="str">
            <v>MC.10.100.0110</v>
          </cell>
          <cell r="B25381" t="str">
            <v>Pannelli costituiti da strato interno di lana di roccia ad alta densità a fibre orientate, conforme alle norme UNI EN 13162, rivestito sui due lati da pannelli in lana di legno mineralizzata e legata con cemento, spessore 5 mm, rispondente alle norme UNI EN13168. Negli spessori:</v>
          </cell>
          <cell r="C25381"/>
          <cell r="D25381"/>
        </row>
        <row r="25382">
          <cell r="A25382" t="str">
            <v>MC.10.100.0110.a</v>
          </cell>
          <cell r="B25382" t="str">
            <v>- 35 mm (5+25+5 mm)</v>
          </cell>
          <cell r="C25382" t="str">
            <v>m²</v>
          </cell>
          <cell r="D25382" t="str">
            <v>22,78</v>
          </cell>
        </row>
        <row r="25383">
          <cell r="A25383" t="str">
            <v>MC.10.100.0110.b</v>
          </cell>
          <cell r="B25383" t="str">
            <v>- 50 mm (5+40+5 mm)</v>
          </cell>
          <cell r="C25383" t="str">
            <v>m²</v>
          </cell>
          <cell r="D25383" t="str">
            <v>26,73</v>
          </cell>
        </row>
        <row r="25384">
          <cell r="A25384" t="str">
            <v>MC.10.100.0110.c</v>
          </cell>
          <cell r="B25384" t="str">
            <v>- 75 mm (5+65+5 mm)</v>
          </cell>
          <cell r="C25384" t="str">
            <v>m²</v>
          </cell>
          <cell r="D25384" t="str">
            <v>40,26</v>
          </cell>
        </row>
        <row r="25385">
          <cell r="A25385" t="str">
            <v>MC.10.100.0120</v>
          </cell>
          <cell r="B25385" t="str">
            <v>Pannelli rigidi in vetro cellulare, prodotti con gas senza CFC e HCFC; conduttività termica W/mK 0,040, resistenza alla compressione 700 kPa; reazione al fuoco Classe O; rispondenti alle norme UNI EN13167. Negli spessori:</v>
          </cell>
          <cell r="C25385"/>
          <cell r="D25385"/>
        </row>
        <row r="25386">
          <cell r="A25386" t="str">
            <v>MC.10.100.0120.a</v>
          </cell>
          <cell r="B25386" t="str">
            <v>- 40 mm</v>
          </cell>
          <cell r="C25386" t="str">
            <v>m²</v>
          </cell>
          <cell r="D25386" t="str">
            <v>24,52</v>
          </cell>
        </row>
        <row r="25387">
          <cell r="A25387" t="str">
            <v>MC.10.100.0120.b</v>
          </cell>
          <cell r="B25387" t="str">
            <v>- per ogni 10 mm in più</v>
          </cell>
          <cell r="C25387" t="str">
            <v>m² x cm</v>
          </cell>
          <cell r="D25387" t="str">
            <v>6,14</v>
          </cell>
        </row>
        <row r="25388">
          <cell r="A25388" t="str">
            <v>MC.10.100.0130</v>
          </cell>
          <cell r="B25388" t="str">
            <v>Pannelli rigidi in vetro cellulare, prodotti con gas senza CFC e HCFC; conduttività termica W/mK 0,048, resistenza alla compressione 1600 kPa; reazione al fuoco Classe O; rispondenti alle norme UNI EN13167. Negli spessori:</v>
          </cell>
          <cell r="C25388"/>
          <cell r="D25388"/>
        </row>
        <row r="25389">
          <cell r="A25389" t="str">
            <v>MC.10.100.0130.a</v>
          </cell>
          <cell r="B25389" t="str">
            <v>- 40 mm</v>
          </cell>
          <cell r="C25389" t="str">
            <v>m²</v>
          </cell>
          <cell r="D25389" t="str">
            <v>32,04</v>
          </cell>
        </row>
        <row r="25390">
          <cell r="A25390" t="str">
            <v>MC.10.100.0130.b</v>
          </cell>
          <cell r="B25390" t="str">
            <v>- per ogni 10 mm in più</v>
          </cell>
          <cell r="C25390" t="str">
            <v>m² x cm</v>
          </cell>
          <cell r="D25390" t="str">
            <v>8,01</v>
          </cell>
        </row>
        <row r="25391">
          <cell r="A25391" t="str">
            <v>MC.10.100.0150</v>
          </cell>
          <cell r="B25391" t="str">
            <v>Rotoli termoisolanti ed impermeabilizzanti costituiti da listelli in polistirene espanso estruso, spessore base 30 mm, prodotto con gas senza CFC e HCFC; conduttività termica W/mK 0,033, resistenza alla compressione kPa 250, reazione al fuoco Euroclasse E; conformi alla norma UNI EN 13164, con marcatura CE, superiore membrana bitume-polimero plastomerica del tipo:</v>
          </cell>
          <cell r="C25391"/>
          <cell r="D25391"/>
        </row>
        <row r="25392">
          <cell r="A25392" t="str">
            <v>MC.10.100.0150.a</v>
          </cell>
          <cell r="B25392" t="str">
            <v>- armata con velo vetro, spessore 2 mm</v>
          </cell>
          <cell r="C25392" t="str">
            <v>m²</v>
          </cell>
          <cell r="D25392" t="str">
            <v>8,18</v>
          </cell>
        </row>
        <row r="25393">
          <cell r="A25393" t="str">
            <v>MC.10.100.0150.b</v>
          </cell>
          <cell r="B25393" t="str">
            <v>- armata con velo vetro, spessore 3 mm</v>
          </cell>
          <cell r="C25393" t="str">
            <v>m²</v>
          </cell>
          <cell r="D25393" t="str">
            <v>8,71</v>
          </cell>
        </row>
        <row r="25394">
          <cell r="A25394" t="str">
            <v>MC.10.100.0150.c</v>
          </cell>
          <cell r="B25394" t="str">
            <v>- armata con poliestere, spessore 3 mm</v>
          </cell>
          <cell r="C25394" t="str">
            <v>m²</v>
          </cell>
          <cell r="D25394" t="str">
            <v>9,47</v>
          </cell>
        </row>
        <row r="25395">
          <cell r="A25395" t="str">
            <v>MC.10.100.0150.d</v>
          </cell>
          <cell r="B25395" t="str">
            <v>- armata con poliestere, spessore 4 mm</v>
          </cell>
          <cell r="C25395" t="str">
            <v>m²</v>
          </cell>
          <cell r="D25395" t="str">
            <v>10,04</v>
          </cell>
        </row>
        <row r="25396">
          <cell r="A25396" t="str">
            <v>MC.10.100.0150.e</v>
          </cell>
          <cell r="B25396" t="str">
            <v>- armata con velo vetro, ardesiata, spessore 3,5 mm</v>
          </cell>
          <cell r="C25396" t="str">
            <v>m²</v>
          </cell>
          <cell r="D25396" t="str">
            <v>9,09</v>
          </cell>
        </row>
        <row r="25397">
          <cell r="A25397" t="str">
            <v>MC.10.100.0150.f</v>
          </cell>
          <cell r="B25397" t="str">
            <v>- armata con poliestere, ardesiata, spessore 3,5 mm</v>
          </cell>
          <cell r="C25397" t="str">
            <v>m²</v>
          </cell>
          <cell r="D25397" t="str">
            <v>9,68</v>
          </cell>
        </row>
        <row r="25398">
          <cell r="A25398" t="str">
            <v>MC.10.100.0150.g</v>
          </cell>
          <cell r="B25398" t="str">
            <v>Sovrapprezzo ai rotoli termoisolanti ed impermeabilizzanti per ogni 10 mm in più di isolante, oltre i 30 mm base.</v>
          </cell>
          <cell r="C25398" t="str">
            <v>m² x cm</v>
          </cell>
          <cell r="D25398" t="str">
            <v>1,52</v>
          </cell>
        </row>
        <row r="25399">
          <cell r="A25399" t="str">
            <v>MC.10.150</v>
          </cell>
          <cell r="B25399" t="str">
            <v>ISOLAMENTO TERMICO SOTTOTETTI</v>
          </cell>
          <cell r="C25399"/>
          <cell r="D25399"/>
        </row>
        <row r="25400">
          <cell r="A25400" t="str">
            <v>MC.10.150.0015</v>
          </cell>
          <cell r="B25400" t="str">
            <v>Lana di vetro in fiocchi di colore bianco, prodotto con vetro riciclato, senza resine termoindurente. Classe di reazione al fuoco A1 rif. EN 13501-1. Conduttività termica per applicazione a solaio W/mK 0,041 rif. EN 12667; densità di applicazione 15/kg/m³ rif. EN 14064-1. Conduttività termica per applicazione a parete W/mK 0,036 rif. EN 12667; densità di applicazione 23/kg/m³ rif. EN 14064-1.</v>
          </cell>
          <cell r="C25400" t="str">
            <v>kg</v>
          </cell>
          <cell r="D25400" t="str">
            <v>6,74</v>
          </cell>
        </row>
        <row r="25401">
          <cell r="A25401" t="str">
            <v>MC.10.150.0030</v>
          </cell>
          <cell r="B25401" t="str">
            <v>Feltri in lana di vetro idrorepellente prodotto con almeno l'80% di vetro riciclato e con legante di origine naturale, che garantisce la massima qualità dell'aria, rispondente ai Criteri Ambientali Minimi di cui al Decreto 23 giugno 2022 del Ministero della Transizione Ecologica; conduttività termica W/mK 0,040, conforme alla norma UNI EN 13162, con marcatura CE. Negli spessori e tipi:</v>
          </cell>
          <cell r="C25401"/>
          <cell r="D25401"/>
        </row>
        <row r="25402">
          <cell r="A25402" t="str">
            <v>MC.10.150.0030.a</v>
          </cell>
          <cell r="B25402" t="str">
            <v>- 50 mm, feltro nudo, reazione al fuoco Euroclasse A1</v>
          </cell>
          <cell r="C25402" t="str">
            <v>m²</v>
          </cell>
          <cell r="D25402" t="str">
            <v>5,06</v>
          </cell>
        </row>
        <row r="25403">
          <cell r="A25403" t="str">
            <v>MC.10.150.0030.b</v>
          </cell>
          <cell r="B25403" t="str">
            <v>- per ogni 10 mm in più</v>
          </cell>
          <cell r="C25403" t="str">
            <v>m² x cm</v>
          </cell>
          <cell r="D25403" t="str">
            <v>0,79</v>
          </cell>
        </row>
        <row r="25404">
          <cell r="A25404" t="str">
            <v>MC.10.150.0030.c</v>
          </cell>
          <cell r="B25404" t="str">
            <v>- 50 mm, con barriera al vapore su una faccia, costituita da carta kraft, reazione al fuoco Euroclasse F</v>
          </cell>
          <cell r="C25404" t="str">
            <v>m²</v>
          </cell>
          <cell r="D25404" t="str">
            <v>5,30</v>
          </cell>
        </row>
        <row r="25405">
          <cell r="A25405" t="str">
            <v>MC.10.150.0030.d</v>
          </cell>
          <cell r="B25405" t="str">
            <v>- per ogni 10 mm in più</v>
          </cell>
          <cell r="C25405" t="str">
            <v>m² x cm</v>
          </cell>
          <cell r="D25405" t="str">
            <v>0,86</v>
          </cell>
        </row>
        <row r="25406">
          <cell r="A25406" t="str">
            <v>MC.10.150.0050</v>
          </cell>
          <cell r="B25406" t="str">
            <v>Materassino in lana di roccia trapuntato su carta kraft politenata, per isolamento sottotetti non praticabili, conduttività termica W/mK 0,042, conforme alla norma UNI EN 13162, con marcatura CE; negli spessori:</v>
          </cell>
          <cell r="C25406"/>
          <cell r="D25406"/>
        </row>
        <row r="25407">
          <cell r="A25407" t="str">
            <v>MC.10.150.0050.a</v>
          </cell>
          <cell r="B25407" t="str">
            <v>- 50 mm</v>
          </cell>
          <cell r="C25407" t="str">
            <v>m²</v>
          </cell>
          <cell r="D25407" t="str">
            <v>2,28</v>
          </cell>
        </row>
        <row r="25408">
          <cell r="A25408" t="str">
            <v>MC.10.150.0050.b</v>
          </cell>
          <cell r="B25408" t="str">
            <v>- 60 mm</v>
          </cell>
          <cell r="C25408" t="str">
            <v>m²</v>
          </cell>
          <cell r="D25408" t="str">
            <v>2,71</v>
          </cell>
        </row>
        <row r="25409">
          <cell r="A25409" t="str">
            <v>MC.10.150.0050.c</v>
          </cell>
          <cell r="B25409" t="str">
            <v>- 80 mm</v>
          </cell>
          <cell r="C25409" t="str">
            <v>m²</v>
          </cell>
          <cell r="D25409" t="str">
            <v>3,45</v>
          </cell>
        </row>
        <row r="25410">
          <cell r="A25410" t="str">
            <v>MC.10.150.0050.d</v>
          </cell>
          <cell r="B25410" t="str">
            <v>- 100 mm</v>
          </cell>
          <cell r="C25410" t="str">
            <v>m²</v>
          </cell>
          <cell r="D25410" t="str">
            <v>4,19</v>
          </cell>
        </row>
        <row r="25411">
          <cell r="A25411" t="str">
            <v>MC.10.150.0060</v>
          </cell>
          <cell r="B25411" t="str">
            <v>Pannello semirigido in lana di roccia con resine termoindurenti, adatto all'isolamento di intradossi di falde, conduttività termica W/mK 0,035, conforme alla norma UNI EN 13162, reazione al fuoco in Euroclasse A1, con marcatura CE; negli spessori:</v>
          </cell>
          <cell r="C25411"/>
          <cell r="D25411"/>
        </row>
        <row r="25412">
          <cell r="A25412" t="str">
            <v>MC.10.150.0060.a</v>
          </cell>
          <cell r="B25412" t="str">
            <v>- 80 mm</v>
          </cell>
          <cell r="C25412" t="str">
            <v>m²</v>
          </cell>
          <cell r="D25412" t="str">
            <v>7,60</v>
          </cell>
        </row>
        <row r="25413">
          <cell r="A25413" t="str">
            <v>MC.10.150.0060.b</v>
          </cell>
          <cell r="B25413" t="str">
            <v>- per ogni 20 mm in più</v>
          </cell>
          <cell r="C25413" t="str">
            <v>m² x cm</v>
          </cell>
          <cell r="D25413" t="str">
            <v>2,17</v>
          </cell>
        </row>
        <row r="25414">
          <cell r="A25414" t="str">
            <v>MC.10.150.0070</v>
          </cell>
          <cell r="B25414" t="str">
            <v>Pannello semirigido in lana di roccia con resine termoindurenti, adatto all'isolamento di intradossi di falde, conduttività termica W/mK 0,034, conforme alla norma UNI EN 13162, reazione al fuoco in Euroclasse A1, con marcatura CE; negli spessori:</v>
          </cell>
          <cell r="C25414"/>
          <cell r="D25414"/>
        </row>
        <row r="25415">
          <cell r="A25415" t="str">
            <v>MC.10.150.0070.a</v>
          </cell>
          <cell r="B25415" t="str">
            <v>- 30 mm</v>
          </cell>
          <cell r="C25415" t="str">
            <v>m²</v>
          </cell>
          <cell r="D25415" t="str">
            <v>2,77</v>
          </cell>
        </row>
        <row r="25416">
          <cell r="A25416" t="str">
            <v>MC.10.150.0070.b</v>
          </cell>
          <cell r="B25416" t="str">
            <v>- per ogni 10 mm in più</v>
          </cell>
          <cell r="C25416" t="str">
            <v>m² x cm</v>
          </cell>
          <cell r="D25416" t="str">
            <v>0,90</v>
          </cell>
        </row>
        <row r="25417">
          <cell r="A25417" t="str">
            <v>MC.10.150.0080</v>
          </cell>
          <cell r="B25417" t="str">
            <v>Lastre in polistirene espanso estruso, superficie liscia con pelle, prodotte con gas senza CFC e HCFC; conduttività termica W/mK 0,033, resistenza alla compressione kPa 100, reazione al fuoco Euroclasse E; conformi alla norma UNI EN 13164, con marcatura CE; nei tipi e spessori:</v>
          </cell>
          <cell r="C25417"/>
          <cell r="D25417"/>
        </row>
        <row r="25418">
          <cell r="A25418" t="str">
            <v>MC.10.150.0080.a</v>
          </cell>
          <cell r="B25418" t="str">
            <v>- a bordi battentati - 30 mm</v>
          </cell>
          <cell r="C25418" t="str">
            <v>m²</v>
          </cell>
          <cell r="D25418" t="str">
            <v>5,29</v>
          </cell>
        </row>
        <row r="25419">
          <cell r="A25419" t="str">
            <v>MC.10.150.0080.b</v>
          </cell>
          <cell r="B25419" t="str">
            <v>- a bordi battentati - ogni 10 mm in più</v>
          </cell>
          <cell r="C25419" t="str">
            <v>m² x cm</v>
          </cell>
          <cell r="D25419" t="str">
            <v>1,78</v>
          </cell>
        </row>
        <row r="25420">
          <cell r="A25420" t="str">
            <v>MC.10.150.0090</v>
          </cell>
          <cell r="B25420" t="str">
            <v>Feltro in lana di vetro in rotoli, rispondente ai Criteri Ambientali Minimi di cui al Decreto 23 giugno 2022 del Ministero della Transizione Ecologica, prodotto con almeno l'80% di vetro riciclato e con una resina termoindurente che associa componenti organici e vegetali, minimizzando le emissioni nell'aria di sostanze inquinanti come formaldeide e altri composti organici volatili (VOC); rivestito su una faccia con carta kraft bitumata con funzione di freno al vapore, permeabile al vapore acqueo. Conduttività termica W/mK 0,039, reazione al fuoco Euroclasse F; conforme alla norma UNI EN 13162, con marcatura CE. Negli spessori:</v>
          </cell>
          <cell r="C25420"/>
          <cell r="D25420"/>
        </row>
        <row r="25421">
          <cell r="A25421" t="str">
            <v>MC.10.150.0090.a</v>
          </cell>
          <cell r="B25421" t="str">
            <v>- 100 mm</v>
          </cell>
          <cell r="C25421" t="str">
            <v>m²</v>
          </cell>
          <cell r="D25421" t="str">
            <v>9,44</v>
          </cell>
        </row>
        <row r="25422">
          <cell r="A25422" t="str">
            <v>MC.10.150.0090.b</v>
          </cell>
          <cell r="B25422" t="str">
            <v>- 200 mm</v>
          </cell>
          <cell r="C25422" t="str">
            <v>m²</v>
          </cell>
          <cell r="D25422" t="str">
            <v>17,99</v>
          </cell>
        </row>
        <row r="25423">
          <cell r="A25423" t="str">
            <v>MC.10.150.0100</v>
          </cell>
          <cell r="B25423" t="str">
            <v>Pannello composto da strato in schiuma di polistirene espanso sinterizzato RF, rispondente alle norme UNI EN 13163, rivestito su un lato da un pannello in lana di abete mineralizzata e legata con cemento, spessore 5 mm, rispondente alle norme UNI EN13168, negli spessori:</v>
          </cell>
          <cell r="C25423"/>
          <cell r="D25423"/>
        </row>
        <row r="25424">
          <cell r="A25424" t="str">
            <v>MC.10.150.0100.a</v>
          </cell>
          <cell r="B25424" t="str">
            <v>- 30 mm (10+20 mm)</v>
          </cell>
          <cell r="C25424" t="str">
            <v>m²</v>
          </cell>
          <cell r="D25424" t="str">
            <v>8,01</v>
          </cell>
        </row>
        <row r="25425">
          <cell r="A25425" t="str">
            <v>MC.10.150.0100.b</v>
          </cell>
          <cell r="B25425" t="str">
            <v>- 40 mm (10+30 mm)</v>
          </cell>
          <cell r="C25425" t="str">
            <v>m²</v>
          </cell>
          <cell r="D25425" t="str">
            <v>9,59</v>
          </cell>
        </row>
        <row r="25426">
          <cell r="A25426" t="str">
            <v>MC.10.150.0100.c</v>
          </cell>
          <cell r="B25426" t="str">
            <v>- 50 mm (10+40 mm)</v>
          </cell>
          <cell r="C25426" t="str">
            <v>m²</v>
          </cell>
          <cell r="D25426" t="str">
            <v>10,97</v>
          </cell>
        </row>
        <row r="25427">
          <cell r="A25427" t="str">
            <v>MC.10.150.0100.d</v>
          </cell>
          <cell r="B25427" t="str">
            <v>- 75 mm (10+65 mm)</v>
          </cell>
          <cell r="C25427" t="str">
            <v>m²</v>
          </cell>
          <cell r="D25427" t="str">
            <v>15,49</v>
          </cell>
        </row>
        <row r="25428">
          <cell r="A25428" t="str">
            <v>MC.10.200</v>
          </cell>
          <cell r="B25428" t="str">
            <v>ISOLAMENTO TERMICO SOLAI SU ZONE NON RISCALDATE</v>
          </cell>
          <cell r="C25428"/>
          <cell r="D25428"/>
        </row>
        <row r="25429">
          <cell r="A25429" t="str">
            <v>MC.10.200.0010</v>
          </cell>
          <cell r="B25429" t="str">
            <v>Lastre in polistirene espanso sinterizzato, prodotte con materie prime vergini esenti da rigenerato; reazione al fuoco Euroclasse E; conformi alla norma UNI EN 13163, con marcatura CE; nelle Classi e spessori:</v>
          </cell>
          <cell r="C25429"/>
          <cell r="D25429"/>
        </row>
        <row r="25430">
          <cell r="A25430" t="str">
            <v>MC.10.200.0010.a</v>
          </cell>
          <cell r="B25430" t="str">
            <v>- Classe 120 RF - bordi diritti, spessore 20 mm</v>
          </cell>
          <cell r="C25430" t="str">
            <v>m²</v>
          </cell>
          <cell r="D25430" t="str">
            <v>2,27</v>
          </cell>
        </row>
        <row r="25431">
          <cell r="A25431" t="str">
            <v>MC.10.200.0010.b</v>
          </cell>
          <cell r="B25431" t="str">
            <v>- Classe 120 RF - bordi diritti, per ogni 10 mm in più</v>
          </cell>
          <cell r="C25431" t="str">
            <v>m² x cm</v>
          </cell>
          <cell r="D25431" t="str">
            <v>1,12</v>
          </cell>
        </row>
        <row r="25432">
          <cell r="A25432" t="str">
            <v>MC.10.200.0050</v>
          </cell>
          <cell r="B25432" t="str">
            <v>Pannelli rigidi in lana di roccia con resine termoindurenti, adatti all'isolamento termico dell'intradosso dei solai su porticati o zone non riscaldate. Conduttività termica W/mK 0,035, conforme alla norma UNI EN 13162, reazione al fuoco in Euroclasse A1, con marcatura CE. Negli spessori:</v>
          </cell>
          <cell r="C25432"/>
          <cell r="D25432"/>
        </row>
        <row r="25433">
          <cell r="A25433" t="str">
            <v>MC.10.200.0050.a</v>
          </cell>
          <cell r="B25433" t="str">
            <v>- 30 mm</v>
          </cell>
          <cell r="C25433" t="str">
            <v>m²</v>
          </cell>
          <cell r="D25433" t="str">
            <v>5,80</v>
          </cell>
        </row>
        <row r="25434">
          <cell r="A25434" t="str">
            <v>MC.10.200.0050.b</v>
          </cell>
          <cell r="B25434" t="str">
            <v>- per ogni 10 mm in più</v>
          </cell>
          <cell r="C25434" t="str">
            <v>m² x cm</v>
          </cell>
          <cell r="D25434" t="str">
            <v>1,83</v>
          </cell>
        </row>
        <row r="25435">
          <cell r="A25435" t="str">
            <v>MC.10.200.0060</v>
          </cell>
          <cell r="B25435" t="str">
            <v>Pannelli rigidi in lana minerale realizzati con materie prime naturali e riciclate e un legante a base di componenti organici e vegetali, rispondenti ai Criteri Ambientali Minimi di cui al Decreto 23 giugno 2022 del Ministero della Transizione Ecologica, adatti all'isolamento termico acustico di pareti, contropareti e controsoffitti. Conducibilità termica 0,031 W/mK, classe di reazione al fuoco A1, densità nominale 60 kg/m³. Negli spessori:</v>
          </cell>
          <cell r="C25435"/>
          <cell r="D25435"/>
        </row>
        <row r="25436">
          <cell r="A25436" t="str">
            <v>MC.10.200.0060.a</v>
          </cell>
          <cell r="B25436" t="str">
            <v>- 40 mm</v>
          </cell>
          <cell r="C25436" t="str">
            <v>m²</v>
          </cell>
          <cell r="D25436" t="str">
            <v>15,20</v>
          </cell>
        </row>
        <row r="25437">
          <cell r="A25437" t="str">
            <v>MC.10.200.0060.b</v>
          </cell>
          <cell r="B25437" t="str">
            <v>- per ogni 10 mm in più</v>
          </cell>
          <cell r="C25437" t="str">
            <v>m² x cm</v>
          </cell>
          <cell r="D25437" t="str">
            <v>3,72</v>
          </cell>
        </row>
        <row r="25438">
          <cell r="A25438" t="str">
            <v>MC.10.200.0080</v>
          </cell>
          <cell r="B25438" t="str">
            <v>Pannelli rigidi in vetro cellulare, prodotti con gas senza CFC e HCFC; conduttività termica W/mK 0,048, resistenza alla compressione 1600 kPa; reazione al fuoco Classe O; rispondenti alle norme UNI EN13167. Negli spessori:</v>
          </cell>
          <cell r="C25438"/>
          <cell r="D25438"/>
        </row>
        <row r="25439">
          <cell r="A25439" t="str">
            <v>MC.10.200.0080.a</v>
          </cell>
          <cell r="B25439" t="str">
            <v>- 50 mm</v>
          </cell>
          <cell r="C25439" t="str">
            <v>m²</v>
          </cell>
          <cell r="D25439" t="str">
            <v>41,78</v>
          </cell>
        </row>
        <row r="25440">
          <cell r="A25440" t="str">
            <v>MC.10.200.0080.b</v>
          </cell>
          <cell r="B25440" t="str">
            <v>- per ogni 10 mm in più</v>
          </cell>
          <cell r="C25440" t="str">
            <v>m² x cm</v>
          </cell>
          <cell r="D25440" t="str">
            <v>10,45</v>
          </cell>
        </row>
        <row r="25441">
          <cell r="A25441" t="str">
            <v>MC.10.200.0100</v>
          </cell>
          <cell r="B25441" t="str">
            <v>Lastre di polistirene espanso con struttura cellulare ad alveoli contrapposti, stampate per termocompressione, adatte a sopportare forti carichi. Prodotte con materie prime vergini esenti da rigenerato; reazione al fuoco Euroclasse E; conformi alla norma UNI EN 13163, con marcatura CE. Nei tipi:</v>
          </cell>
          <cell r="C25441"/>
          <cell r="D25441"/>
        </row>
        <row r="25442">
          <cell r="A25442" t="str">
            <v>MC.10.200.0100.a</v>
          </cell>
          <cell r="B25442" t="str">
            <v>- 500 kPa - spessore 30 mm</v>
          </cell>
          <cell r="C25442" t="str">
            <v>m²</v>
          </cell>
          <cell r="D25442" t="str">
            <v>11,65</v>
          </cell>
        </row>
        <row r="25443">
          <cell r="A25443" t="str">
            <v>MC.10.200.0100.b</v>
          </cell>
          <cell r="B25443" t="str">
            <v>- 500 kPa - ogni 10 mm di spessore in più</v>
          </cell>
          <cell r="C25443" t="str">
            <v>m² x cm</v>
          </cell>
          <cell r="D25443" t="str">
            <v>3,89</v>
          </cell>
        </row>
        <row r="25444">
          <cell r="A25444" t="str">
            <v>MC.10.200.0100.c</v>
          </cell>
          <cell r="B25444" t="str">
            <v>- 600 kPa - spessore 30 mm</v>
          </cell>
          <cell r="C25444" t="str">
            <v>m²</v>
          </cell>
          <cell r="D25444" t="str">
            <v>13,08</v>
          </cell>
        </row>
        <row r="25445">
          <cell r="A25445" t="str">
            <v>MC.10.200.0100.d</v>
          </cell>
          <cell r="B25445" t="str">
            <v>- 600 kPa - ogni 10 mm di spessore in più</v>
          </cell>
          <cell r="C25445" t="str">
            <v>m² x cm</v>
          </cell>
          <cell r="D25445" t="str">
            <v>4,37</v>
          </cell>
        </row>
        <row r="25446">
          <cell r="A25446" t="str">
            <v>MC.10.200.0100.e</v>
          </cell>
          <cell r="B25446" t="str">
            <v>- 650 kPa - spessore 30 mm</v>
          </cell>
          <cell r="C25446" t="str">
            <v>m²</v>
          </cell>
          <cell r="D25446" t="str">
            <v>14,49</v>
          </cell>
        </row>
        <row r="25447">
          <cell r="A25447" t="str">
            <v>MC.10.200.0100.f</v>
          </cell>
          <cell r="B25447" t="str">
            <v>- 650 kPa - ogni 10 mm di spessore in più</v>
          </cell>
          <cell r="C25447" t="str">
            <v>m² x cm</v>
          </cell>
          <cell r="D25447" t="str">
            <v>4,84</v>
          </cell>
        </row>
        <row r="25448">
          <cell r="A25448" t="str">
            <v>MC.10.200.0110</v>
          </cell>
          <cell r="B25448" t="str">
            <v>Lastre di schiuma poliyso prodotte con gas senza CFC e HCFC, superfici rivestite con velo vetro saturato, per isolamento termico solai e murature; conduttività termica W/mK 0,028, resistenza alla compressione kPa 150 per spessori fino a 30 mm, e kPa 170 per spessori da 40 mm e oltre; reazione al fuoco Euroclasse E; conformi alla norma UNI EN 13165, con marcatura CE. Negli spessori:</v>
          </cell>
          <cell r="C25448"/>
          <cell r="D25448"/>
        </row>
        <row r="25449">
          <cell r="A25449" t="str">
            <v>MC.10.200.0110.a</v>
          </cell>
          <cell r="B25449" t="str">
            <v>- 20 mm</v>
          </cell>
          <cell r="C25449" t="str">
            <v>m²</v>
          </cell>
          <cell r="D25449" t="str">
            <v>11,84</v>
          </cell>
        </row>
        <row r="25450">
          <cell r="A25450" t="str">
            <v>MC.10.200.0110.b</v>
          </cell>
          <cell r="B25450" t="str">
            <v>- per ogni 10 mm in più</v>
          </cell>
          <cell r="C25450" t="str">
            <v>m² x cm</v>
          </cell>
          <cell r="D25450" t="str">
            <v>4,32</v>
          </cell>
        </row>
        <row r="25451">
          <cell r="A25451" t="str">
            <v>MC.10.250</v>
          </cell>
          <cell r="B25451" t="str">
            <v>ISOLAMENTO TERMICO PARETI ESTERNE</v>
          </cell>
          <cell r="C25451"/>
          <cell r="D25451"/>
        </row>
        <row r="25452">
          <cell r="A25452" t="str">
            <v>MC.10.250.0010</v>
          </cell>
          <cell r="B25452" t="str">
            <v>Pannelli autoportanti a tutta altezza in lana di vetro idrorepellente, rispondente ai Criteri Ambientali Minimi di cui al Decreto 23 giugno 2022 del Ministero della Transizione Ecologica, prodotti con almeno l'80% di vetro riciclato e con legante di origine naturale, che garantisce la massima qualità dell'aria, rivestito su una faccia con barriera al vapore in carta kraft-alluminio retinata polirinforzata con funzione di barriera al vapore e velo di vetro sull'altra faccia; conduttività termica W/mK 0,032, conforme alla norma UNI EN 13162, con marcatura CE. Negli spessori:</v>
          </cell>
          <cell r="C25452"/>
          <cell r="D25452"/>
        </row>
        <row r="25453">
          <cell r="A25453" t="str">
            <v>MC.10.250.0010.a</v>
          </cell>
          <cell r="B25453" t="str">
            <v>- 40 mm</v>
          </cell>
          <cell r="C25453" t="str">
            <v>m²</v>
          </cell>
          <cell r="D25453" t="str">
            <v>18,06</v>
          </cell>
        </row>
        <row r="25454">
          <cell r="A25454" t="str">
            <v>MC.10.250.0010.b</v>
          </cell>
          <cell r="B25454" t="str">
            <v>- per ogni cm in più</v>
          </cell>
          <cell r="C25454" t="str">
            <v>m² x cm</v>
          </cell>
          <cell r="D25454" t="str">
            <v>4,43</v>
          </cell>
        </row>
        <row r="25455">
          <cell r="A25455" t="str">
            <v>MC.10.250.0020</v>
          </cell>
          <cell r="B25455" t="str">
            <v>Pannelli autoportanti in lana di vetro idrorepellente, rispondente ai Criteri Ambientali Minimi di cui al Decreto 23 giugno 2022 del Ministero della Transizione Ecologica, prodotti con almeno l'80% di vetro riciclato e con legante di origine naturale che garantisce la massima qualità dell'aria; conformi alla norma UNI EN 13162, marcatura CE, conducibilità termica W/mK 0,033. Negli spessori e tipi:</v>
          </cell>
          <cell r="C25455"/>
          <cell r="D25455"/>
        </row>
        <row r="25456">
          <cell r="A25456" t="str">
            <v>MC.10.250.0020.a</v>
          </cell>
          <cell r="B25456" t="str">
            <v>- 40 mm, reazione al fuoco in Euroclasse A1</v>
          </cell>
          <cell r="C25456" t="str">
            <v>m²</v>
          </cell>
          <cell r="D25456" t="str">
            <v>8,20</v>
          </cell>
        </row>
        <row r="25457">
          <cell r="A25457" t="str">
            <v>MC.10.250.0020.b</v>
          </cell>
          <cell r="B25457" t="str">
            <v>- per ogni cm in più</v>
          </cell>
          <cell r="C25457" t="str">
            <v>m² x cm</v>
          </cell>
          <cell r="D25457" t="str">
            <v>1,87</v>
          </cell>
        </row>
        <row r="25458">
          <cell r="A25458" t="str">
            <v>MC.10.250.0020.c</v>
          </cell>
          <cell r="B25458" t="str">
            <v>- 40 mm e rivestimento su di una faccia con carta kraft bitumata con funzione di freno al vapore</v>
          </cell>
          <cell r="C25458" t="str">
            <v>m²</v>
          </cell>
          <cell r="D25458" t="str">
            <v>8,77</v>
          </cell>
        </row>
        <row r="25459">
          <cell r="A25459" t="str">
            <v>MC.10.250.0020.d</v>
          </cell>
          <cell r="B25459" t="str">
            <v>- per ogni cm in più</v>
          </cell>
          <cell r="C25459" t="str">
            <v>m² x cm</v>
          </cell>
          <cell r="D25459" t="str">
            <v>1,86</v>
          </cell>
        </row>
        <row r="25460">
          <cell r="A25460" t="str">
            <v>MC.10.250.0025</v>
          </cell>
          <cell r="B25460" t="str">
            <v>Pannelli autoportanti a tutta altezza in lana di vetro idrorepellente, rispondente ai Criteri Ambientali Minimi di cui al Decreto 23 giugno 2022 del Ministero della Transizione Ecologica, prodotti con almeno l'80% di vetro riciclato e con legante di origine naturale, che garantisce la massima qualità dell'aria, rivestii su entrambe le facce con un velo di vetro, reazione al fuoco in Euroclasse A1; conduttività termica W/mK 0,032, conforme alla norma UNI EN 13162, con marcatura CE. Negli spessori:</v>
          </cell>
          <cell r="C25460"/>
          <cell r="D25460"/>
        </row>
        <row r="25461">
          <cell r="A25461" t="str">
            <v>MC.10.250.0025.a</v>
          </cell>
          <cell r="B25461" t="str">
            <v>- 50 mm</v>
          </cell>
          <cell r="C25461" t="str">
            <v>m²</v>
          </cell>
          <cell r="D25461" t="str">
            <v>20,06</v>
          </cell>
        </row>
        <row r="25462">
          <cell r="A25462" t="str">
            <v>MC.10.250.0025.b</v>
          </cell>
          <cell r="B25462" t="str">
            <v>- per ogni cm in più</v>
          </cell>
          <cell r="C25462" t="str">
            <v>m² x cm</v>
          </cell>
          <cell r="D25462" t="str">
            <v>4,10</v>
          </cell>
        </row>
        <row r="25463">
          <cell r="A25463" t="str">
            <v>MC.10.250.0040</v>
          </cell>
          <cell r="B25463" t="str">
            <v>Pannello rigido in lana di roccia con resine termoindurenti, per isolamento intercapedini perimetrali e divisorie e contropareti isolanti con struttura metallica, conduttività termica W/mK 0,034, conforme alla norma UNI EN 13162, reazione al fuoco in Euroclasse A1, con marcatura CE; negli spessori:</v>
          </cell>
          <cell r="C25463"/>
          <cell r="D25463"/>
        </row>
        <row r="25464">
          <cell r="A25464" t="str">
            <v>MC.10.250.0040.a</v>
          </cell>
          <cell r="B25464" t="str">
            <v>- 30 mm</v>
          </cell>
          <cell r="C25464" t="str">
            <v>m²</v>
          </cell>
          <cell r="D25464" t="str">
            <v>3,03</v>
          </cell>
        </row>
        <row r="25465">
          <cell r="A25465" t="str">
            <v>MC.10.250.0040.b</v>
          </cell>
          <cell r="B25465" t="str">
            <v>- per ogni 10 mm in più</v>
          </cell>
          <cell r="C25465" t="str">
            <v>m² x cm</v>
          </cell>
          <cell r="D25465" t="str">
            <v>0,94</v>
          </cell>
        </row>
        <row r="25466">
          <cell r="A25466" t="str">
            <v>MC.10.250.0050</v>
          </cell>
          <cell r="B25466" t="str">
            <v>Pannello rigido a tutta altezza in lana di roccia con resine termoindurenti, per isolamento intercapedini perimetrali e divisorie, conduttività termica W/mK 0,035, conforme alla norma UNI EN 13162, reazione al fuoco in Euroclasse A1, con marcatura CE; negli spessori:</v>
          </cell>
          <cell r="C25466"/>
          <cell r="D25466"/>
        </row>
        <row r="25467">
          <cell r="A25467" t="str">
            <v>MC.10.250.0050.a</v>
          </cell>
          <cell r="B25467" t="str">
            <v>- 40 mm</v>
          </cell>
          <cell r="C25467" t="str">
            <v>m²</v>
          </cell>
          <cell r="D25467" t="str">
            <v>5,75</v>
          </cell>
        </row>
        <row r="25468">
          <cell r="A25468" t="str">
            <v>MC.10.250.0050.b</v>
          </cell>
          <cell r="B25468" t="str">
            <v>- per ogni 10 mm in più</v>
          </cell>
          <cell r="C25468" t="str">
            <v>m² x cm</v>
          </cell>
          <cell r="D25468" t="str">
            <v>1,34</v>
          </cell>
        </row>
        <row r="25469">
          <cell r="A25469" t="str">
            <v>MC.10.300</v>
          </cell>
          <cell r="B25469" t="str">
            <v>RIVESTIMENTO ISOLANTE TERMICO A CAPPOTTO</v>
          </cell>
          <cell r="C25469"/>
          <cell r="D25469"/>
        </row>
        <row r="25470">
          <cell r="A25470" t="str">
            <v>MC.10.300.0010</v>
          </cell>
          <cell r="B25470" t="str">
            <v>Lastre in polistirene estruso senza pelle, con superficie ruvida per favorire l'adesione del collante, spigoli ad angolo retto, conduttività termica W/mK 0,033 per lo spessore 40 mm, W/mK 0,034 per gli spessori 50 e 60 mm, W/mK 0,035 per gli spessori da 80 a 180 mm, reazione al fuoco Euroclasse E; conformi alla norma UNI EN 13164, marcatura CE; resistenza a trazione perpendicolare alle facce ≥ kPa 200. rispondenti ai Criteri Ambientali Minimi di cui al Decreto 23 giugno 2022 del Ministero della Transizione Ecologica. Negli spessori:</v>
          </cell>
          <cell r="C25470"/>
          <cell r="D25470"/>
        </row>
        <row r="25471">
          <cell r="A25471" t="str">
            <v>MC.10.300.0010.a</v>
          </cell>
          <cell r="B25471" t="str">
            <v>- 40 mm</v>
          </cell>
          <cell r="C25471" t="str">
            <v>m²</v>
          </cell>
          <cell r="D25471" t="str">
            <v>16,93</v>
          </cell>
        </row>
        <row r="25472">
          <cell r="A25472" t="str">
            <v>MC.10.300.0010.b</v>
          </cell>
          <cell r="B25472" t="str">
            <v>- 50 mm</v>
          </cell>
          <cell r="C25472" t="str">
            <v>m²</v>
          </cell>
          <cell r="D25472" t="str">
            <v>21,15</v>
          </cell>
        </row>
        <row r="25473">
          <cell r="A25473" t="str">
            <v>MC.10.300.0010.c</v>
          </cell>
          <cell r="B25473" t="str">
            <v>- 60 mm</v>
          </cell>
          <cell r="C25473" t="str">
            <v>m²</v>
          </cell>
          <cell r="D25473" t="str">
            <v>25,38</v>
          </cell>
        </row>
        <row r="25474">
          <cell r="A25474" t="str">
            <v>MC.10.300.0010.d</v>
          </cell>
          <cell r="B25474" t="str">
            <v>- 80 mm</v>
          </cell>
          <cell r="C25474" t="str">
            <v>m²</v>
          </cell>
          <cell r="D25474" t="str">
            <v>33,84</v>
          </cell>
        </row>
        <row r="25475">
          <cell r="A25475" t="str">
            <v>MC.10.300.0010.e</v>
          </cell>
          <cell r="B25475" t="str">
            <v>- 100 mm</v>
          </cell>
          <cell r="C25475" t="str">
            <v>m²</v>
          </cell>
          <cell r="D25475" t="str">
            <v>42,31</v>
          </cell>
        </row>
        <row r="25476">
          <cell r="A25476" t="str">
            <v>MC.10.300.0010.f</v>
          </cell>
          <cell r="B25476" t="str">
            <v>- per ogni 10 mm in più</v>
          </cell>
          <cell r="C25476" t="str">
            <v>m² x cm</v>
          </cell>
          <cell r="D25476" t="str">
            <v>2,11</v>
          </cell>
        </row>
        <row r="25477">
          <cell r="A25477" t="str">
            <v>MC.10.300.0020</v>
          </cell>
          <cell r="B25477" t="str">
            <v>Lastre in polistirene espanso sinterizzato, senza pelle, prodotte con materie prime vergini e percentuale di riciclato certificata; reazione al fuoco Euroclasse E; conformi alla norma UNI EN 13163, con marcatura CE, Classe 100, conduttività termica W/mK 0,036, resistenza alla compressione kPa 100, rispondenti ai Criteri Ambientali Minimi di cui al Decreto 23 giugno 2022 del Ministero della Transizione Ecologica. Negli spessori:</v>
          </cell>
          <cell r="C25477"/>
          <cell r="D25477"/>
        </row>
        <row r="25478">
          <cell r="A25478" t="str">
            <v>MC.10.300.0020.a</v>
          </cell>
          <cell r="B25478" t="str">
            <v>- 40 mm</v>
          </cell>
          <cell r="C25478" t="str">
            <v>m²</v>
          </cell>
          <cell r="D25478" t="str">
            <v>6,81</v>
          </cell>
        </row>
        <row r="25479">
          <cell r="A25479" t="str">
            <v>MC.10.300.0020.b</v>
          </cell>
          <cell r="B25479" t="str">
            <v>- 50 mm</v>
          </cell>
          <cell r="C25479" t="str">
            <v>m²</v>
          </cell>
          <cell r="D25479" t="str">
            <v>8,50</v>
          </cell>
        </row>
        <row r="25480">
          <cell r="A25480" t="str">
            <v>MC.10.300.0020.c</v>
          </cell>
          <cell r="B25480" t="str">
            <v>- 60 mm</v>
          </cell>
          <cell r="C25480" t="str">
            <v>m²</v>
          </cell>
          <cell r="D25480" t="str">
            <v>10,20</v>
          </cell>
        </row>
        <row r="25481">
          <cell r="A25481" t="str">
            <v>MC.10.300.0020.d</v>
          </cell>
          <cell r="B25481" t="str">
            <v>- 80 mm</v>
          </cell>
          <cell r="C25481" t="str">
            <v>m²</v>
          </cell>
          <cell r="D25481" t="str">
            <v>13,60</v>
          </cell>
        </row>
        <row r="25482">
          <cell r="A25482" t="str">
            <v>MC.10.300.0020.e</v>
          </cell>
          <cell r="B25482" t="str">
            <v>- 100 mm</v>
          </cell>
          <cell r="C25482" t="str">
            <v>m²</v>
          </cell>
          <cell r="D25482" t="str">
            <v>17,01</v>
          </cell>
        </row>
        <row r="25483">
          <cell r="A25483" t="str">
            <v>MC.10.300.0020.f</v>
          </cell>
          <cell r="B25483" t="str">
            <v>- per ogni 10 mm in più</v>
          </cell>
          <cell r="C25483" t="str">
            <v>m² x cm</v>
          </cell>
          <cell r="D25483" t="str">
            <v>0,85</v>
          </cell>
        </row>
        <row r="25484">
          <cell r="A25484" t="str">
            <v>MC.10.300.0030</v>
          </cell>
          <cell r="B25484" t="str">
            <v>Pannello rigido in lana di roccia con resine termoindurenti, per isolamento termico dall'esterno di pareti con sistema a cappotto, rispondente ai Criteri Ambientali Minimi di cui al Decreto 23 giugno 2022 del Ministero della Transizione Ecologica; conduttività termica W/mK 0,034, conforme alla norma UNI EN 13162, marcatura CE; resistenza alla compressione &gt; kPa 15, resistenza a trazione nel senso dello spessore ≥ kPa 7,5, reazione al fuoco in Euroclasse A1; negli spessori:</v>
          </cell>
          <cell r="C25484"/>
          <cell r="D25484"/>
        </row>
        <row r="25485">
          <cell r="A25485" t="str">
            <v>MC.10.300.0030.a</v>
          </cell>
          <cell r="B25485" t="str">
            <v>- 60 mm</v>
          </cell>
          <cell r="C25485" t="str">
            <v>m²</v>
          </cell>
          <cell r="D25485" t="str">
            <v>10,97</v>
          </cell>
        </row>
        <row r="25486">
          <cell r="A25486" t="str">
            <v>MC.10.300.0030.b</v>
          </cell>
          <cell r="B25486" t="str">
            <v>- per ogni 10 mm in più</v>
          </cell>
          <cell r="C25486" t="str">
            <v>m² x cm</v>
          </cell>
          <cell r="D25486" t="str">
            <v>1,84</v>
          </cell>
        </row>
        <row r="25487">
          <cell r="A25487" t="str">
            <v>MC.10.300.0040</v>
          </cell>
          <cell r="B25487" t="str">
            <v>Pannelli in lana di vetro ad alta densità, idrorepellente, rispondenti ai Criteri Ambientali Minimi di cui al Decreto 23 giugno 2022 del Ministero della Transizione Ecologica, prodotti con almeno l'80% di vetro riciclato e con una resina termoindurente che associa componenti organici e vegetali, minimizzando le emissioni nell'aria di sostanze inquinanti come formaldeide e altri composti organici volatili (VOC); conduttività termica W/mK 0,034, resistenza alla compressione con deformazione del 10% &gt; 15 kPa, resistenza alla trazione perpendicolare alle facce &gt; 7,5 kPa; conforme alla norma UNI EN 13162, reazione al fuoco in Euroclasse A2-s1,d0, con marcatura CE. Negli spessori:</v>
          </cell>
          <cell r="C25487"/>
          <cell r="D25487"/>
        </row>
        <row r="25488">
          <cell r="A25488" t="str">
            <v>MC.10.300.0040.a</v>
          </cell>
          <cell r="B25488" t="str">
            <v>- 40 mm</v>
          </cell>
          <cell r="C25488" t="str">
            <v>m²</v>
          </cell>
          <cell r="D25488" t="str">
            <v>8,11</v>
          </cell>
        </row>
        <row r="25489">
          <cell r="A25489" t="str">
            <v>MC.10.300.0040.b</v>
          </cell>
          <cell r="B25489" t="str">
            <v>- 50 mm</v>
          </cell>
          <cell r="C25489" t="str">
            <v>m²</v>
          </cell>
          <cell r="D25489" t="str">
            <v>10,15</v>
          </cell>
        </row>
        <row r="25490">
          <cell r="A25490" t="str">
            <v>MC.10.300.0040.c</v>
          </cell>
          <cell r="B25490" t="str">
            <v>- 60 mm</v>
          </cell>
          <cell r="C25490" t="str">
            <v>m²</v>
          </cell>
          <cell r="D25490" t="str">
            <v>11,64</v>
          </cell>
        </row>
        <row r="25491">
          <cell r="A25491" t="str">
            <v>MC.10.300.0040.d</v>
          </cell>
          <cell r="B25491" t="str">
            <v>- 80 mm</v>
          </cell>
          <cell r="C25491" t="str">
            <v>m²</v>
          </cell>
          <cell r="D25491" t="str">
            <v>15,54</v>
          </cell>
        </row>
        <row r="25492">
          <cell r="A25492" t="str">
            <v>MC.10.300.0040.e</v>
          </cell>
          <cell r="B25492" t="str">
            <v>- 100 mm</v>
          </cell>
          <cell r="C25492" t="str">
            <v>m²</v>
          </cell>
          <cell r="D25492" t="str">
            <v>19,46</v>
          </cell>
        </row>
        <row r="25493">
          <cell r="A25493" t="str">
            <v>MC.10.300.0040.f</v>
          </cell>
          <cell r="B25493" t="str">
            <v>- per ogni 10 mm in più</v>
          </cell>
          <cell r="C25493" t="str">
            <v>m² x cm</v>
          </cell>
          <cell r="D25493" t="str">
            <v>1,94</v>
          </cell>
        </row>
        <row r="25494">
          <cell r="A25494" t="str">
            <v>MC.10.300.0050</v>
          </cell>
          <cell r="B25494" t="str">
            <v>Lastre di schiuma poliyso prodotte con gas senza CFC e HCFC, superfici rivestite con velo vetro saturato; resistenza alla compressione &gt; kPa 150; resistenza a trazione perpendicolare alle facce &gt; 80 kPa (TR80); reazione al fuoco Euroclasse E; conformi alla norma UNI EN 13165, con marcatura CE. rispondenti ai Criteri Ambientali Minimi di cui al Decreto 23 giugno 2022 del Ministero della Transizione Ecologica. Nei tipi:</v>
          </cell>
          <cell r="C25494"/>
          <cell r="D25494"/>
        </row>
        <row r="25495">
          <cell r="A25495" t="str">
            <v>MC.10.300.0050.a</v>
          </cell>
          <cell r="B25495" t="str">
            <v>- spessore 20 mm e λ 0,028 W/mK</v>
          </cell>
          <cell r="C25495" t="str">
            <v>m²</v>
          </cell>
          <cell r="D25495" t="str">
            <v>12,14</v>
          </cell>
        </row>
        <row r="25496">
          <cell r="A25496" t="str">
            <v>MC.10.300.0050.b</v>
          </cell>
          <cell r="B25496" t="str">
            <v>- spessore 30 mm e λ 0,028 W/mK</v>
          </cell>
          <cell r="C25496" t="str">
            <v>m²</v>
          </cell>
          <cell r="D25496" t="str">
            <v>15,17</v>
          </cell>
        </row>
        <row r="25497">
          <cell r="A25497" t="str">
            <v>MC.10.300.0050.c</v>
          </cell>
          <cell r="B25497" t="str">
            <v>- spessore 40 mm e λ 0,028 W/mK</v>
          </cell>
          <cell r="C25497" t="str">
            <v>m²</v>
          </cell>
          <cell r="D25497" t="str">
            <v>18,74</v>
          </cell>
        </row>
        <row r="25498">
          <cell r="A25498" t="str">
            <v>MC.10.300.0050.d</v>
          </cell>
          <cell r="B25498" t="str">
            <v>- spessore 50 mm e λ 0,028 W/mK</v>
          </cell>
          <cell r="C25498" t="str">
            <v>m²</v>
          </cell>
          <cell r="D25498" t="str">
            <v>22,15</v>
          </cell>
        </row>
        <row r="25499">
          <cell r="A25499" t="str">
            <v>MC.10.300.0050.e</v>
          </cell>
          <cell r="B25499" t="str">
            <v>- spessore 60 mm e λ 0,028 W/mK</v>
          </cell>
          <cell r="C25499" t="str">
            <v>m²</v>
          </cell>
          <cell r="D25499" t="str">
            <v>25,74</v>
          </cell>
        </row>
        <row r="25500">
          <cell r="A25500" t="str">
            <v>MC.10.300.0050.f</v>
          </cell>
          <cell r="B25500" t="str">
            <v>- spessore 70 mm e λ 0,028 W/mK</v>
          </cell>
          <cell r="C25500" t="str">
            <v>m²</v>
          </cell>
          <cell r="D25500" t="str">
            <v>29,23</v>
          </cell>
        </row>
        <row r="25501">
          <cell r="A25501" t="str">
            <v>MC.10.300.0050.g</v>
          </cell>
          <cell r="B25501" t="str">
            <v>- spessore 80 mm e λ 0,026 W/mK</v>
          </cell>
          <cell r="C25501" t="str">
            <v>m²</v>
          </cell>
          <cell r="D25501" t="str">
            <v>32,86</v>
          </cell>
        </row>
        <row r="25502">
          <cell r="A25502" t="str">
            <v>MC.10.300.0050.h</v>
          </cell>
          <cell r="B25502" t="str">
            <v>- spessore 100 mm e λ 0,026 W/mK</v>
          </cell>
          <cell r="C25502" t="str">
            <v>m²</v>
          </cell>
          <cell r="D25502" t="str">
            <v>40,14</v>
          </cell>
        </row>
        <row r="25503">
          <cell r="A25503" t="str">
            <v>MC.10.300.0050.i</v>
          </cell>
          <cell r="B25503" t="str">
            <v>- spessore 120 mm e λ 0,025 W/mK</v>
          </cell>
          <cell r="C25503" t="str">
            <v>m²</v>
          </cell>
          <cell r="D25503" t="str">
            <v>47,29</v>
          </cell>
        </row>
        <row r="25504">
          <cell r="A25504" t="str">
            <v>MC.10.300.0050.j</v>
          </cell>
          <cell r="B25504" t="str">
            <v>- per ogni 20 mm in più e λ 0,025 W/mK</v>
          </cell>
          <cell r="C25504" t="str">
            <v>m²</v>
          </cell>
          <cell r="D25504" t="str">
            <v>7,00</v>
          </cell>
        </row>
        <row r="25505">
          <cell r="A25505" t="str">
            <v>MC.10.300.0060</v>
          </cell>
          <cell r="B25505" t="str">
            <v>Supporto isolante in polistirene espanso sinterizzato a ritardata propagazione di fiamma, di massa volumica 25 kg/m³ EPS 150 di tipo certificato UNI EN 13163, spessore 45 mm</v>
          </cell>
          <cell r="C25505" t="str">
            <v>m²</v>
          </cell>
          <cell r="D25505" t="str">
            <v>26,42</v>
          </cell>
        </row>
        <row r="25506">
          <cell r="A25506" t="str">
            <v>MC.10.300.0070</v>
          </cell>
          <cell r="B25506" t="str">
            <v>Paramento di malta cementizia fibroronforzata, modificata con fibre di vetro alcalo-resistenti, spessore 8 mm</v>
          </cell>
          <cell r="C25506" t="str">
            <v>m²</v>
          </cell>
          <cell r="D25506" t="str">
            <v>29,41</v>
          </cell>
        </row>
        <row r="25507">
          <cell r="A25507" t="str">
            <v>MC.10.300.0100</v>
          </cell>
          <cell r="B25507" t="str">
            <v>Lastre di schiuma poliyso prodotte con gas senza CFC e HCFC, superfici rivestite con velo vetro saturato; resistenza alla compressione &gt; kPa 150; resistenza a trazione perpendicolare alle facce &gt; 80 kPa (TR80); reazione al fuoco Euroclasse E; conformi alla norma UNI EN 13165, con marcatura CE. rispondenti ai Criteri Ambientali Minimi di cui al Decreto 23 giugno 2022 del Ministero della Transizione Ecologica. Nei tipi:</v>
          </cell>
          <cell r="C25507"/>
          <cell r="D25507"/>
        </row>
        <row r="25508">
          <cell r="A25508" t="str">
            <v>MC.10.300.0100.a</v>
          </cell>
          <cell r="B25508" t="str">
            <v>- spessore 20 mm e λ 0,028 W/mK</v>
          </cell>
          <cell r="C25508" t="str">
            <v>m²</v>
          </cell>
          <cell r="D25508" t="str">
            <v>12,14</v>
          </cell>
        </row>
        <row r="25509">
          <cell r="A25509" t="str">
            <v>MC.10.300.0100.b</v>
          </cell>
          <cell r="B25509" t="str">
            <v>- spessore 30 mm e λ 0,028 W/mK</v>
          </cell>
          <cell r="C25509" t="str">
            <v>m²</v>
          </cell>
          <cell r="D25509" t="str">
            <v>15,17</v>
          </cell>
        </row>
        <row r="25510">
          <cell r="A25510" t="str">
            <v>MC.10.300.0100.c</v>
          </cell>
          <cell r="B25510" t="str">
            <v>- spessore 40 mm e λ 0,028 W/mK</v>
          </cell>
          <cell r="C25510" t="str">
            <v>m²</v>
          </cell>
          <cell r="D25510" t="str">
            <v>18,74</v>
          </cell>
        </row>
        <row r="25511">
          <cell r="A25511" t="str">
            <v>MC.10.300.0100.d</v>
          </cell>
          <cell r="B25511" t="str">
            <v>- spessore 50 mm e λ 0,028 W/mK</v>
          </cell>
          <cell r="C25511" t="str">
            <v>m²</v>
          </cell>
          <cell r="D25511" t="str">
            <v>22,15</v>
          </cell>
        </row>
        <row r="25512">
          <cell r="A25512" t="str">
            <v>MC.10.300.0100.e</v>
          </cell>
          <cell r="B25512" t="str">
            <v>- spessore 60 mm e λ 0,028 W/mK</v>
          </cell>
          <cell r="C25512" t="str">
            <v>m²</v>
          </cell>
          <cell r="D25512" t="str">
            <v>25,74</v>
          </cell>
        </row>
        <row r="25513">
          <cell r="A25513" t="str">
            <v>MC.10.300.0100.f</v>
          </cell>
          <cell r="B25513" t="str">
            <v>- spessore 70 mm e λ 0,028 W/mK</v>
          </cell>
          <cell r="C25513" t="str">
            <v>m²</v>
          </cell>
          <cell r="D25513" t="str">
            <v>29,23</v>
          </cell>
        </row>
        <row r="25514">
          <cell r="A25514" t="str">
            <v>MC.10.300.0100.g</v>
          </cell>
          <cell r="B25514" t="str">
            <v>- spessore 80 mm e λ 0,026 W/mK</v>
          </cell>
          <cell r="C25514" t="str">
            <v>m²</v>
          </cell>
          <cell r="D25514" t="str">
            <v>32,86</v>
          </cell>
        </row>
        <row r="25515">
          <cell r="A25515" t="str">
            <v>MC.10.300.0100.h</v>
          </cell>
          <cell r="B25515" t="str">
            <v>- spessore 100 mm e λ 0,026 W/mK</v>
          </cell>
          <cell r="C25515" t="str">
            <v>m²</v>
          </cell>
          <cell r="D25515" t="str">
            <v>40,14</v>
          </cell>
        </row>
        <row r="25516">
          <cell r="A25516" t="str">
            <v>MC.10.300.0100.i</v>
          </cell>
          <cell r="B25516" t="str">
            <v>- spessore 120 mm e λ 0,025 W/mK</v>
          </cell>
          <cell r="C25516" t="str">
            <v>m²</v>
          </cell>
          <cell r="D25516" t="str">
            <v>47,29</v>
          </cell>
        </row>
        <row r="25517">
          <cell r="A25517" t="str">
            <v>MC.10.300.0100.j</v>
          </cell>
          <cell r="B25517" t="str">
            <v>- per ogni 20 mm in più e λ 0,025 W/mK</v>
          </cell>
          <cell r="C25517" t="str">
            <v>m²</v>
          </cell>
          <cell r="D25517" t="str">
            <v>7,00</v>
          </cell>
        </row>
        <row r="25518">
          <cell r="A25518" t="str">
            <v>MC.10.300.0150</v>
          </cell>
          <cell r="B25518" t="str">
            <v>Pannello termoisolante, traspirante e fonoassorbente in fibra di canapa compressa (85% del suo peso deriva da fonte rinnovabile) miscelata con fibre leganti di amido di mais (PLA), per sistema di isolamento a cappotto. Densità 100 kg/m³, conducibilità termica λ=0,039 W/mk (EN ISO 10456), resistenza alla diffusione del vapore acqueo (μ) ≤ 2 (EN ISO 12086), reazione al fuoco classe E, assorbimento acustico 1,00 classe A. Risponde ai Criteri Ambientali Minimi di cui al Decreto 11 ottobre 2017 del Ministero dell'Ambiente e della tutela del Territorio e del Mare.</v>
          </cell>
          <cell r="C25518" t="str">
            <v>m³</v>
          </cell>
          <cell r="D25518" t="str">
            <v>436,43</v>
          </cell>
        </row>
        <row r="25519">
          <cell r="A25519" t="str">
            <v>MC.10.330</v>
          </cell>
          <cell r="B25519" t="str">
            <v>FACCIATE VENTILATE</v>
          </cell>
          <cell r="C25519"/>
          <cell r="D25519"/>
        </row>
        <row r="25520">
          <cell r="A25520" t="str">
            <v>MC.10.330.0010</v>
          </cell>
          <cell r="B25520" t="str">
            <v>Accessori per facciata ventilata:</v>
          </cell>
          <cell r="C25520"/>
          <cell r="D25520"/>
        </row>
        <row r="25521">
          <cell r="A25521" t="str">
            <v>MC.10.330.0010.a</v>
          </cell>
          <cell r="B25521" t="str">
            <v>- struttura metallica in alluminio per posa a vista, composta da profili ad "L" con uno sviluppo minimo 40x50 mm e a "T" con uno sviluppo minimo 120x50 mm, staffe in alluminio</v>
          </cell>
          <cell r="C25521" t="str">
            <v>m²</v>
          </cell>
          <cell r="D25521" t="str">
            <v>33,59</v>
          </cell>
        </row>
        <row r="25522">
          <cell r="A25522" t="str">
            <v>MC.10.330.0010.b</v>
          </cell>
          <cell r="B25522" t="str">
            <v>- accessori di fissaggio e completamento per posa a vista quali rivetti, nastro, boccole, griglie, profili per fuga orizzontale</v>
          </cell>
          <cell r="C25522" t="str">
            <v>m²</v>
          </cell>
          <cell r="D25522" t="str">
            <v>13,32</v>
          </cell>
        </row>
        <row r="25523">
          <cell r="A25523" t="str">
            <v>MC.10.330.0010.c</v>
          </cell>
          <cell r="B25523" t="str">
            <v>- struttura metallica in alluminio per posa a scomparsa, composta da profili ad "L" con uno sviluppo minimo 40x50 mm e a "T" con uno sviluppo minimo 120x50 mm, staffe in alluminio</v>
          </cell>
          <cell r="C25523" t="str">
            <v>m²</v>
          </cell>
          <cell r="D25523" t="str">
            <v>70,55</v>
          </cell>
        </row>
        <row r="25524">
          <cell r="A25524" t="str">
            <v>MC.10.330.0010.d</v>
          </cell>
          <cell r="B25524" t="str">
            <v>-accessori di fissaggio e completamento per posa a scomparsa quali rivetti, nastro, boccole, griglie, profili per fuga orizzontale</v>
          </cell>
          <cell r="C25524" t="str">
            <v>m²</v>
          </cell>
          <cell r="D25524" t="str">
            <v>19,34</v>
          </cell>
        </row>
        <row r="25525">
          <cell r="A25525" t="str">
            <v>MC.10.330.0020</v>
          </cell>
          <cell r="B25525" t="str">
            <v>Lastra in fibrocemento:</v>
          </cell>
          <cell r="C25525"/>
          <cell r="D25525"/>
        </row>
        <row r="25526">
          <cell r="A25526" t="str">
            <v>MC.10.330.0020.a</v>
          </cell>
          <cell r="B25526" t="str">
            <v>-composta da cemento Portland, cariche minerali, fibre di rinforzo organiche, additivi e pigmenti minerali fornita in qualsivoglia pezzatura ricavabile, con tagli ortogonali, dalla misura massima di 3050 x 1220 mm (tolleranza ± 1,5 mm). La lastra avrà spessore 8 mm (tolleranza ± 0,5 mm), densità di 1580 Kg/m3, resistenza alla flessione ortogonale di 32 n/mm², resistenza alla flessione parallela di 22 n/mm², modulo di elasticità ortogonale di 15.000 n/mm², modulo di elasticità parallela di 13.000 n/mm² comportamento alla umidita da 0 a 100% di 1,6 mm/m , porosità del 20%, la classificazione in categoria A per il test di durabilità e la classe 5 per la resistenza secondo la norma EN12467. La lastra avrà altresì classificazione per il comportamento al fuoco A2-s1-d0 secondo la norma EN 13501-1.La colorazione sarà a scelta della D.L. tra quelle disponibili a catalogo con una finitura leggermente marezzata caratteristica della colorazione ad impasto.</v>
          </cell>
          <cell r="C25526" t="str">
            <v>m²</v>
          </cell>
          <cell r="D25526" t="str">
            <v>52,97</v>
          </cell>
        </row>
        <row r="25527">
          <cell r="A25527" t="str">
            <v>MC.10.330.0020.b</v>
          </cell>
          <cell r="B25527" t="str">
            <v>-composta da cemento Portland, cariche minerali, fibre di rinforzo sintetiche, additivi, pigmenti minerali, dispersione di acrilato a base d'acqua sul lato a vista, vernice trasparente resistente all'umidità sul lato posteriore, spessore 8 mm e sarà fornita in qualsivoglia pezzatura ricavabile, con tagli ortogonali, dalla misura massima di 3100 x 1250 mm.Tutti i bordi delle lastre dovranno essere necessariamente trattati con opportuno sigillante.Le lastra avrà una densità di = 1650 Kg/m³, resistenza alla flessione ortogonale di 24 N/mm², resistenza alla flessione parallela di 22 N/mm², modulo di elasticità ortogonale di 17.000 n/mm², modulo di elasticità parallela di 15.000 n/mm² comportamento alla umidità da 0 a 100% di 1 mm/m , porosità del 18%, la classificazione in categoria A per il test di durabilità e la classe 4 per la resistenza secondo la norma EN12467. La lastra avrà altresì classificazione per il comportamento al fuoco A2-s1-d0 secondo la norma EN 13501-1. La lastra sarà omologata per i test di impermeabilità, di stabilità all'acqua calda, stabilità a saturazione/essicazione, stabilità gelo-disgelo secondo la normativa EN 12467 e per il test di resistenza ai colpi di palla secondo la norma DIN-18 032.La lastra avrà una colorazione con sfumature naturali e una superficie liscia sul lato a vista.La lastra sarà fornita secondo le colorazioni previste dal produttore a scelta della DL tranne il colore bianco.</v>
          </cell>
          <cell r="C25527" t="str">
            <v>m²</v>
          </cell>
          <cell r="D25527" t="str">
            <v>117,70</v>
          </cell>
        </row>
        <row r="25528">
          <cell r="A25528" t="str">
            <v>MC.10.330.0020.c</v>
          </cell>
          <cell r="B25528" t="str">
            <v>'-composta da cemento Portland, cariche minerali, fibre di rinforzo sintetiche, additivi, pigmenti minerali, dispersione di acrilato a base d'acqua sul lato a vista, vernice trasparente resistente all'umidità sul lato posteriore, spessore 8 mm e sarà fornita in qualsivoglia pezzatura ricavabile, con tagli ortogonali, dalla misura massima di 3100 x 1250 mm. La lastra avrà una densità di = 1650 Kg/m³, resistenza alla flessione ortogonale di 26 N/mm², resistenza alla flessione parallela di 17 N/mm², modulo di elasticità ortogonale di 15.000 n/mm², modulo di elasticità parallela di 15.000 n/mm² comportamento alla umidità da 0 a 100% di 1 mm/m, porosità del 0-100 % &gt; 20%, la classificazione in categoria A per il test di durabilità e la classe 4 per la resistenza secondo la norma EN12467. La lastra avrà altresì classificazione per il comportamento al fuoco A2-s1-d0 secondo la norma EN 13501-1. La lastra sarà omologata per i test di impermeabilità, di stabilità all'acqua calda, stabilità a saturazione/essicazione, stabilità gelo-disgelo secondo la normativa EN 12467 e per il test di resistenza ai colpi di palla secondo la norma DIN-18 032. La lastra avrà una colorazione coprente liscia e opaca finita con una finitura in doppio strato con verniaciatura solidificata ai raggi UV sul lato a vista rendendo la stessa antiurto, antigraffio e " antigraffito". Sul lato posteriore la lastra sarà trattata con una vernice sigillante trasparente a base acqua.</v>
          </cell>
          <cell r="C25528" t="str">
            <v>m²</v>
          </cell>
          <cell r="D25528" t="str">
            <v>117,70</v>
          </cell>
        </row>
        <row r="25529">
          <cell r="A25529" t="str">
            <v>MC.10.330.0030</v>
          </cell>
          <cell r="B25529" t="str">
            <v>Lastre di schiuma poliyso prodotte con gas senza CFC e HCFC, superfici rivestite con velo vetro saturato; resistenza alla compressione &gt; kPa 200; resistenza a trazione perpendicolare alle facce &gt; 40 kPa (TR80); reazione al fuoco Euroclasse E; conformi alla norma UNI EN 13165, con marcatura CE. rispondenti ai Criteri Ambientali Minimi di cui al Decreto 23 giugno 2022 del Ministero della Transizione Ecologica. Nei tipi:</v>
          </cell>
          <cell r="C25529"/>
          <cell r="D25529"/>
        </row>
        <row r="25530">
          <cell r="A25530" t="str">
            <v>MC.10.330.0030.a</v>
          </cell>
          <cell r="B25530" t="str">
            <v>- spessore 30 mm e λ 0,028 W/mK</v>
          </cell>
          <cell r="C25530" t="str">
            <v>m²</v>
          </cell>
          <cell r="D25530" t="str">
            <v>16,67</v>
          </cell>
        </row>
        <row r="25531">
          <cell r="A25531" t="str">
            <v>MC.10.330.0030.b</v>
          </cell>
          <cell r="B25531" t="str">
            <v>- spessore 40 mm e λ 0,028 W/mK</v>
          </cell>
          <cell r="C25531" t="str">
            <v>m²</v>
          </cell>
          <cell r="D25531" t="str">
            <v>20,86</v>
          </cell>
        </row>
        <row r="25532">
          <cell r="A25532" t="str">
            <v>MC.10.330.0030.c</v>
          </cell>
          <cell r="B25532" t="str">
            <v>- spessore 50 mm e λ 0,028 W/mK</v>
          </cell>
          <cell r="C25532" t="str">
            <v>m²</v>
          </cell>
          <cell r="D25532" t="str">
            <v>25,04</v>
          </cell>
        </row>
        <row r="25533">
          <cell r="A25533" t="str">
            <v>MC.10.330.0030.d</v>
          </cell>
          <cell r="B25533" t="str">
            <v>- spessore 60 mm e λ 0,028 W/mK</v>
          </cell>
          <cell r="C25533" t="str">
            <v>m²</v>
          </cell>
          <cell r="D25533" t="str">
            <v>29,11</v>
          </cell>
        </row>
        <row r="25534">
          <cell r="A25534" t="str">
            <v>MC.10.330.0030.e</v>
          </cell>
          <cell r="B25534" t="str">
            <v>- spessore 70 mm e λ 0,028 W/mK</v>
          </cell>
          <cell r="C25534" t="str">
            <v>m²</v>
          </cell>
          <cell r="D25534" t="str">
            <v>33,02</v>
          </cell>
        </row>
        <row r="25535">
          <cell r="A25535" t="str">
            <v>MC.10.330.0030.f</v>
          </cell>
          <cell r="B25535" t="str">
            <v>- spessore 80 mm e λ 0,026 W/mK</v>
          </cell>
          <cell r="C25535" t="str">
            <v>m²</v>
          </cell>
          <cell r="D25535" t="str">
            <v>37,41</v>
          </cell>
        </row>
        <row r="25536">
          <cell r="A25536" t="str">
            <v>MC.10.330.0030.g</v>
          </cell>
          <cell r="B25536" t="str">
            <v>- spessore 100 mm e λ 0,026 W/mK</v>
          </cell>
          <cell r="C25536" t="str">
            <v>m²</v>
          </cell>
          <cell r="D25536" t="str">
            <v>45,53</v>
          </cell>
        </row>
        <row r="25537">
          <cell r="A25537" t="str">
            <v>MC.10.330.0030.h</v>
          </cell>
          <cell r="B25537" t="str">
            <v>- per ogni 20 mm in più e λ 0,025 W/mK</v>
          </cell>
          <cell r="C25537" t="str">
            <v>m²</v>
          </cell>
          <cell r="D25537" t="str">
            <v>8,33</v>
          </cell>
        </row>
        <row r="25538">
          <cell r="A25538" t="str">
            <v>MC.10.350</v>
          </cell>
          <cell r="B25538" t="str">
            <v>ISOLAMENTO TERMICO PARETI CONTRO TERRA</v>
          </cell>
          <cell r="C25538"/>
          <cell r="D25538"/>
        </row>
        <row r="25539">
          <cell r="A25539" t="str">
            <v>MC.10.350.0010</v>
          </cell>
          <cell r="B25539" t="str">
            <v>Lastre di polistirene espanso stampato per termocompressione, per isolamento termico di parete interrata; superficie estradosso sagomata drenante con geotessile filtrante, prodotte con materie prime vergini esenti da rigenerato; reazione al fuoco Euroclasse E; conformi alla norma UNI EN 13163, Classe 150 RF, con marcatura CE. Negli spessori:</v>
          </cell>
          <cell r="C25539"/>
          <cell r="D25539"/>
        </row>
        <row r="25540">
          <cell r="A25540" t="str">
            <v>MC.10.350.0010.a</v>
          </cell>
          <cell r="B25540" t="str">
            <v>- 28 mm</v>
          </cell>
          <cell r="C25540" t="str">
            <v>m²</v>
          </cell>
          <cell r="D25540" t="str">
            <v>9,96</v>
          </cell>
        </row>
        <row r="25541">
          <cell r="A25541" t="str">
            <v>MC.10.350.0010.b</v>
          </cell>
          <cell r="B25541" t="str">
            <v>- 53 mm</v>
          </cell>
          <cell r="C25541" t="str">
            <v>m²</v>
          </cell>
          <cell r="D25541" t="str">
            <v>13,27</v>
          </cell>
        </row>
        <row r="25542">
          <cell r="A25542" t="str">
            <v>MC.10.350.0010.c</v>
          </cell>
          <cell r="B25542" t="str">
            <v>- 83 mm</v>
          </cell>
          <cell r="C25542" t="str">
            <v>m²</v>
          </cell>
          <cell r="D25542" t="str">
            <v>17,99</v>
          </cell>
        </row>
        <row r="25543">
          <cell r="A25543" t="str">
            <v>MC.10.350.0020</v>
          </cell>
          <cell r="B25543" t="str">
            <v>Pannelli rigidi in vetro cellulare, prodotti con gas senza CFC e HCFC; conduttività termica W/mK 0,040, resistenza alla compressione 700 kPa; reazione al fuoco Classe O; rispondenti alle norme UNI EN13167. Negli spessori:</v>
          </cell>
          <cell r="C25543"/>
          <cell r="D25543"/>
        </row>
        <row r="25544">
          <cell r="A25544" t="str">
            <v>MC.10.350.0020.a</v>
          </cell>
          <cell r="B25544" t="str">
            <v>- 40 mm</v>
          </cell>
          <cell r="C25544" t="str">
            <v>m²</v>
          </cell>
          <cell r="D25544" t="str">
            <v>37,60</v>
          </cell>
        </row>
        <row r="25545">
          <cell r="A25545" t="str">
            <v>MC.10.350.0020.b</v>
          </cell>
          <cell r="B25545" t="str">
            <v>- per ogni 10 mm in più</v>
          </cell>
          <cell r="C25545" t="str">
            <v>m² x cm</v>
          </cell>
          <cell r="D25545" t="str">
            <v>6,60</v>
          </cell>
        </row>
        <row r="25546">
          <cell r="A25546" t="str">
            <v>MC.10.400</v>
          </cell>
          <cell r="B25546" t="str">
            <v>ISOLAMENTO PONTI TERMICI</v>
          </cell>
          <cell r="C25546"/>
          <cell r="D25546"/>
        </row>
        <row r="25547">
          <cell r="A25547" t="str">
            <v>MC.10.400.0030</v>
          </cell>
          <cell r="B25547" t="str">
            <v>Lastre in polistirene espanso estruso, superficie ruvida senza pelle, prodotte con gas senza CFC e HCFC; conduttività termica W/mK 0,033 per spessori fino a 40 mm, e W/mK 0,035 per spessori da 50 mm e oltre, resistenza alla compressione kPa 250 per spessori fino a 40 mm, e kPa 300 per spessori da 50 mm e oltre; reazione al fuoco Euroclasse E; conformi alla norma UNI EN 13164, con marcatura CE, spessore:</v>
          </cell>
          <cell r="C25547"/>
          <cell r="D25547"/>
        </row>
        <row r="25548">
          <cell r="A25548" t="str">
            <v>MC.10.400.0030.a</v>
          </cell>
          <cell r="B25548" t="str">
            <v>- a bordi diritti - 30 mm</v>
          </cell>
          <cell r="C25548" t="str">
            <v>m²</v>
          </cell>
          <cell r="D25548" t="str">
            <v>5,97</v>
          </cell>
        </row>
        <row r="25549">
          <cell r="A25549" t="str">
            <v>MC.10.400.0030.b</v>
          </cell>
          <cell r="B25549" t="str">
            <v>- ogni 10 mm in più</v>
          </cell>
          <cell r="C25549" t="str">
            <v>m² x cm</v>
          </cell>
          <cell r="D25549" t="str">
            <v>1,99</v>
          </cell>
        </row>
        <row r="25550">
          <cell r="A25550" t="str">
            <v>MC.10.400.0100</v>
          </cell>
          <cell r="B25550" t="str">
            <v>Pannelli costituiti da lana di legno mineralizzata e legata con cemento ad alta resistenza, idonei ad essere applicati sui casseri per l'isolamento di strutture in c.a.; conduttività termica W/mK 0,09, resistenza alla compressione kPa 260; reazione al fuoco Euroclasse B; conformi alla norma UNI EN 13168.; negli spessori:</v>
          </cell>
          <cell r="C25550"/>
          <cell r="D25550"/>
        </row>
        <row r="25551">
          <cell r="A25551" t="str">
            <v>MC.10.400.0100.a</v>
          </cell>
          <cell r="B25551" t="str">
            <v>- 35 mm</v>
          </cell>
          <cell r="C25551" t="str">
            <v>m²</v>
          </cell>
          <cell r="D25551" t="str">
            <v>10,13</v>
          </cell>
        </row>
        <row r="25552">
          <cell r="A25552" t="str">
            <v>MC.10.400.0100.b</v>
          </cell>
          <cell r="B25552" t="str">
            <v>- 50 mm</v>
          </cell>
          <cell r="C25552" t="str">
            <v>m²</v>
          </cell>
          <cell r="D25552" t="str">
            <v>12,74</v>
          </cell>
        </row>
        <row r="25553">
          <cell r="A25553" t="str">
            <v>MC.10.400.0110</v>
          </cell>
          <cell r="B25553" t="str">
            <v>Pannelli in lana di legno mineralizzata con magnesite ad alta temperatura; spessore mm 35, conduttività termica W/mK 0,094 . Reazione al fuoco in Classe 1. Idonei all'applicazione su casseri per l'eliminazione di ponti termici.</v>
          </cell>
          <cell r="C25553" t="str">
            <v>m²</v>
          </cell>
          <cell r="D25553" t="str">
            <v>18,61</v>
          </cell>
        </row>
        <row r="25554">
          <cell r="A25554" t="str">
            <v>MC.10.450</v>
          </cell>
          <cell r="B25554" t="str">
            <v>ISOLAMENTO ACUSTICO SOLAI INTERMEDI</v>
          </cell>
          <cell r="C25554"/>
          <cell r="D25554"/>
        </row>
        <row r="25555">
          <cell r="A25555" t="str">
            <v>MC.10.450.0020</v>
          </cell>
          <cell r="B25555" t="str">
            <v>Pannelli costituiti da lana di legno mineralizzata e legata con cemento ad alta resistenza per isolamento acustico a pavimento; conduttività termica W/mK 0,09, resistenza alla compressione kPa 260; reazione al fuoco Euroclasse B; conformi alla norma UNI EN 13168.Negli spessori:</v>
          </cell>
          <cell r="C25555"/>
          <cell r="D25555"/>
        </row>
        <row r="25556">
          <cell r="A25556" t="str">
            <v>MC.10.450.0020.a</v>
          </cell>
          <cell r="B25556" t="str">
            <v>- 10 mm</v>
          </cell>
          <cell r="C25556" t="str">
            <v>m²</v>
          </cell>
          <cell r="D25556" t="str">
            <v>5,87</v>
          </cell>
        </row>
        <row r="25557">
          <cell r="A25557" t="str">
            <v>MC.10.450.0020.b</v>
          </cell>
          <cell r="B25557" t="str">
            <v>- 15 mm</v>
          </cell>
          <cell r="C25557" t="str">
            <v>m²</v>
          </cell>
          <cell r="D25557" t="str">
            <v>6,23</v>
          </cell>
        </row>
        <row r="25558">
          <cell r="A25558" t="str">
            <v>MC.10.450.0030</v>
          </cell>
          <cell r="B25558" t="str">
            <v>Isolante acustico in rotoli, realizzato con strato di gomma vulcanizzata sfilacciata mista a granuli e agglomerata con lattici, ancorato su un supporto in cartonfeltro bitumato; spessore da 4 a 10 mm, densità circa 300 kg/m³, con caratteristiche conformi alla Norma UNI EN 29052.</v>
          </cell>
          <cell r="C25558"/>
          <cell r="D25558"/>
        </row>
        <row r="25559">
          <cell r="A25559" t="str">
            <v>MC.10.450.0030.a</v>
          </cell>
          <cell r="B25559" t="str">
            <v>- spessore 4 mm</v>
          </cell>
          <cell r="C25559" t="str">
            <v>m²</v>
          </cell>
          <cell r="D25559" t="str">
            <v>3,52</v>
          </cell>
        </row>
        <row r="25560">
          <cell r="A25560" t="str">
            <v>MC.10.450.0030.b</v>
          </cell>
          <cell r="B25560" t="str">
            <v>- per ogni 2 mm in più</v>
          </cell>
          <cell r="C25560" t="str">
            <v>m² x cm</v>
          </cell>
          <cell r="D25560" t="str">
            <v>0,57</v>
          </cell>
        </row>
        <row r="25561">
          <cell r="A25561" t="str">
            <v>MC.10.450.0040</v>
          </cell>
          <cell r="B25561" t="str">
            <v>Isolante acustico a pavimento in rotoli, costituito da strato di polietilene espanso, con struttura a celle chiuse, estruso o reticolato; nei tipi e spessori:</v>
          </cell>
          <cell r="C25561"/>
          <cell r="D25561"/>
        </row>
        <row r="25562">
          <cell r="A25562" t="str">
            <v>MC.10.450.0040.a</v>
          </cell>
          <cell r="B25562" t="str">
            <v>- estruso - spessore 2 mm</v>
          </cell>
          <cell r="C25562" t="str">
            <v>m²</v>
          </cell>
          <cell r="D25562" t="str">
            <v>0,52</v>
          </cell>
        </row>
        <row r="25563">
          <cell r="A25563" t="str">
            <v>MC.10.450.0040.b</v>
          </cell>
          <cell r="B25563" t="str">
            <v>- estruso - per ogni 1 mm in più</v>
          </cell>
          <cell r="C25563" t="str">
            <v>m² x cm</v>
          </cell>
          <cell r="D25563" t="str">
            <v>0,24</v>
          </cell>
        </row>
        <row r="25564">
          <cell r="A25564" t="str">
            <v>MC.10.450.0040.c</v>
          </cell>
          <cell r="B25564" t="str">
            <v>- reticolato - spessore 3 mm</v>
          </cell>
          <cell r="C25564" t="str">
            <v>m²</v>
          </cell>
          <cell r="D25564" t="str">
            <v>2,37</v>
          </cell>
        </row>
        <row r="25565">
          <cell r="A25565" t="str">
            <v>MC.10.450.0040.d</v>
          </cell>
          <cell r="B25565" t="str">
            <v>- reticolato - spessore 5 mm</v>
          </cell>
          <cell r="C25565" t="str">
            <v>m²</v>
          </cell>
          <cell r="D25565" t="str">
            <v>3,31</v>
          </cell>
        </row>
        <row r="25566">
          <cell r="A25566" t="str">
            <v>MC.10.450.0050</v>
          </cell>
          <cell r="B25566" t="str">
            <v>Feltro ad alta grammatura con una faccia impregnata a saturazione parziale da una speciale miscela bituminosa, spessore 2,8 mm in rotoli, rivestito con un film plastico munito di linguetta dotato di una banda adesiva sul bordo opposto per la sigillatura delle giunzioni.</v>
          </cell>
          <cell r="C25566" t="str">
            <v>m²</v>
          </cell>
          <cell r="D25566" t="str">
            <v>7,54</v>
          </cell>
        </row>
        <row r="25567">
          <cell r="A25567" t="str">
            <v>MC.10.450.0060</v>
          </cell>
          <cell r="B25567" t="str">
            <v>Pannelli in lana di vetro idrorepellente, rispondenti ai Criteri Ambientali Minimi di cui al Decreto 23 giugno 2022 del Ministero della Transizione Ecologica, prodotti con almeno l'80% di vetro riciclato e con un legante di origine naturale, che garantisce la massima qualità dell'aria; per isolamento acustico a pavimento; conduttività termica W/mK 0,031. Per spessori:</v>
          </cell>
          <cell r="C25567"/>
          <cell r="D25567"/>
        </row>
        <row r="25568">
          <cell r="A25568" t="str">
            <v>MC.10.450.0060.a</v>
          </cell>
          <cell r="B25568" t="str">
            <v>- 15 mm</v>
          </cell>
          <cell r="C25568" t="str">
            <v>m²</v>
          </cell>
          <cell r="D25568" t="str">
            <v>11,14</v>
          </cell>
        </row>
        <row r="25569">
          <cell r="A25569" t="str">
            <v>MC.10.450.0060.b</v>
          </cell>
          <cell r="B25569" t="str">
            <v>- 20 mm</v>
          </cell>
          <cell r="C25569" t="str">
            <v>m²</v>
          </cell>
          <cell r="D25569" t="str">
            <v>13,74</v>
          </cell>
        </row>
        <row r="25570">
          <cell r="A25570" t="str">
            <v>MC.10.450.0070</v>
          </cell>
          <cell r="B25570" t="str">
            <v>Pannelli rigidi in lana di roccia ad alta densità con resine termoindurenti, per isolamento acustico a pavimento, conduttività termica W/mK 0,035, conforme alla norma UNI EN 13162, reazione al fuoco in Euroclasse A1, con marcatura CE. Per spessori:</v>
          </cell>
          <cell r="C25570"/>
          <cell r="D25570"/>
        </row>
        <row r="25571">
          <cell r="A25571" t="str">
            <v>MC.10.450.0070.a</v>
          </cell>
          <cell r="B25571" t="str">
            <v>- 20 mm</v>
          </cell>
          <cell r="C25571" t="str">
            <v>m²</v>
          </cell>
          <cell r="D25571" t="str">
            <v>3,22</v>
          </cell>
        </row>
        <row r="25572">
          <cell r="A25572" t="str">
            <v>MC.10.450.0070.b</v>
          </cell>
          <cell r="B25572" t="str">
            <v>- per ogni 10 mm in più</v>
          </cell>
          <cell r="C25572" t="str">
            <v>m²</v>
          </cell>
          <cell r="D25572" t="str">
            <v>1,61</v>
          </cell>
        </row>
        <row r="25573">
          <cell r="A25573" t="str">
            <v>MC.10.450.0080</v>
          </cell>
          <cell r="B25573" t="str">
            <v>Feltro in rotolo, per applicazione sotto pavimento, composto da lattice di gomma soffice centrifugata, con proprietà antivibrante. Membrana protettiva superiore in poliolefine, spessore 7 mm, peso 3 kg/m².</v>
          </cell>
          <cell r="C25573" t="str">
            <v>m²</v>
          </cell>
          <cell r="D25573" t="str">
            <v>7,25</v>
          </cell>
        </row>
        <row r="25574">
          <cell r="A25574" t="str">
            <v>MC.10.450.0090</v>
          </cell>
          <cell r="B25574" t="str">
            <v>Strato elastico in rotolo, da applicare sotto pavimento, composto da granulato di gomma con lattice puro e perlite espansa su supporto in carta politenata, spessore 5 mm, peso 3 kg/m².</v>
          </cell>
          <cell r="C25574" t="str">
            <v>m²</v>
          </cell>
          <cell r="D25574" t="str">
            <v>6,11</v>
          </cell>
        </row>
        <row r="25575">
          <cell r="A25575" t="str">
            <v>MC.10.450.0100</v>
          </cell>
          <cell r="B25575" t="str">
            <v>Pannelli in lana di legno mineralizzata con magnesite ad alta temperatura per isolamento acustico a pavimento rispondente alle norme UNI EN13168. Reazione al fuoco in Classe 1.</v>
          </cell>
          <cell r="C25575" t="str">
            <v>m²</v>
          </cell>
          <cell r="D25575" t="str">
            <v>5,72</v>
          </cell>
        </row>
        <row r="25576">
          <cell r="A25576" t="str">
            <v>MC.10.500</v>
          </cell>
          <cell r="B25576" t="str">
            <v>ISOLAMENTO ACUSTICO PARETI DIVISORIE INTERNE</v>
          </cell>
          <cell r="C25576"/>
          <cell r="D25576"/>
        </row>
        <row r="25577">
          <cell r="A25577" t="str">
            <v>MC.10.500.0010</v>
          </cell>
          <cell r="B25577" t="str">
            <v>Pannello isolante acustico per applicazione a parete, realizzato con granulato di sughero espanso agglomerato con processo termico di tostatura. Densità 150/160 kg/m³, conduttività termica W/m°K 0,044, resistenza alla compressione 9,36 kg/cm², conforme alla norma UNI EN 13170, reazione al fuoco in Euroclasse B2. Negli spessori:</v>
          </cell>
          <cell r="C25577"/>
          <cell r="D25577"/>
        </row>
        <row r="25578">
          <cell r="A25578" t="str">
            <v>MC.10.500.0010.a</v>
          </cell>
          <cell r="B25578" t="str">
            <v>- 20 mm</v>
          </cell>
          <cell r="C25578" t="str">
            <v>m²</v>
          </cell>
          <cell r="D25578" t="str">
            <v>8,09</v>
          </cell>
        </row>
        <row r="25579">
          <cell r="A25579" t="str">
            <v>MC.10.500.0010.b</v>
          </cell>
          <cell r="B25579" t="str">
            <v>- per ogni 10 mm in più</v>
          </cell>
          <cell r="C25579" t="str">
            <v>m² x cm</v>
          </cell>
          <cell r="D25579" t="str">
            <v>4,04</v>
          </cell>
        </row>
        <row r="25580">
          <cell r="A25580" t="str">
            <v>MC.10.500.0020</v>
          </cell>
          <cell r="B25580" t="str">
            <v>Pannelli autoportanti a tutta altezza in lana di vetro idrorepellente, rispondenti ai Criteri Ambientali Minimi di cui al Decreto 23 giugno 2022 del Ministero della Transizione Ecologica, prodotti con almeno l'80% di vetro riciclato e con legante di origine naturale, che garantisce la massima qualità dell'aria, rivestito su entrambe le facce con un velo di vetro; conduttività termica W/mK 0,032, conforme alla norma UNI EN 13162, reazione al fuoco in Euroclasse A1, con marcatura CE. Negli spessori:</v>
          </cell>
          <cell r="C25580"/>
          <cell r="D25580"/>
        </row>
        <row r="25581">
          <cell r="A25581" t="str">
            <v>MC.10.500.0020.a</v>
          </cell>
          <cell r="B25581" t="str">
            <v>- 40 mm</v>
          </cell>
          <cell r="C25581" t="str">
            <v>m²</v>
          </cell>
          <cell r="D25581" t="str">
            <v>17,03</v>
          </cell>
        </row>
        <row r="25582">
          <cell r="A25582" t="str">
            <v>MC.10.500.0020.b</v>
          </cell>
          <cell r="B25582" t="str">
            <v>- per ogni 10 mm in più</v>
          </cell>
          <cell r="C25582" t="str">
            <v>m² x cm</v>
          </cell>
          <cell r="D25582" t="str">
            <v>3,48</v>
          </cell>
        </row>
        <row r="25583">
          <cell r="A25583" t="str">
            <v>MC.10.500.0030</v>
          </cell>
          <cell r="B25583" t="str">
            <v>Isolante acustico in pannelli per applicazione a parete, realizzato con strato di gomma vulcanizzata sfilacciata mista a granuli e agglomerata con lattici, rivestito sulle due facce con cartonfeltro bitumato, densità circa 400 kg/m³, con caratteristiche conformi alla Norma UNI EN 29052.</v>
          </cell>
          <cell r="C25583"/>
          <cell r="D25583"/>
        </row>
        <row r="25584">
          <cell r="A25584" t="str">
            <v>MC.10.500.0030.a</v>
          </cell>
          <cell r="B25584" t="str">
            <v>- 8 mm</v>
          </cell>
          <cell r="C25584" t="str">
            <v>m²</v>
          </cell>
          <cell r="D25584" t="str">
            <v>8,48</v>
          </cell>
        </row>
        <row r="25585">
          <cell r="A25585" t="str">
            <v>MC.10.500.0030.b</v>
          </cell>
          <cell r="B25585" t="str">
            <v>- 10 mm</v>
          </cell>
          <cell r="C25585" t="str">
            <v>m²</v>
          </cell>
          <cell r="D25585" t="str">
            <v>9,30</v>
          </cell>
        </row>
        <row r="25586">
          <cell r="A25586" t="str">
            <v>MC.10.500.0040</v>
          </cell>
          <cell r="B25586" t="str">
            <v>Pannelli rigidi in lana di roccia con resine termoindurenti, per isolamento acustico pareti divisorie interne e cartongesso, conduttività termica W/mK 0,034, conforme alla norma UNI EN 13162, reazione al fuoco in Euroclasse A1, con marcatura CE. Per spessori:</v>
          </cell>
          <cell r="C25586"/>
          <cell r="D25586"/>
        </row>
        <row r="25587">
          <cell r="A25587" t="str">
            <v>MC.10.500.0040.a</v>
          </cell>
          <cell r="B25587" t="str">
            <v>- 20 mm</v>
          </cell>
          <cell r="C25587" t="str">
            <v>m²</v>
          </cell>
          <cell r="D25587" t="str">
            <v>3,55</v>
          </cell>
        </row>
        <row r="25588">
          <cell r="A25588" t="str">
            <v>MC.10.500.0040.b</v>
          </cell>
          <cell r="B25588" t="str">
            <v>- per ogni 10 mm in più</v>
          </cell>
          <cell r="C25588" t="str">
            <v>m² x cm</v>
          </cell>
          <cell r="D25588" t="str">
            <v>1,11</v>
          </cell>
        </row>
        <row r="25589">
          <cell r="A25589" t="str">
            <v>MC.10.500.0050</v>
          </cell>
          <cell r="B25589" t="str">
            <v>Pannello composto da strato interno di lana di roccia ad alta densità a fibre orientate, conforme alle norme UNI EN 13162, rivestito sui due lati da pannelli in lana di abete mineralizzata e legata con cemento, spessore 5 mm, rispondente alle norme UNI EN13168; negli spessori:</v>
          </cell>
          <cell r="C25589"/>
          <cell r="D25589"/>
        </row>
        <row r="25590">
          <cell r="A25590" t="str">
            <v>MC.10.500.0050.a</v>
          </cell>
          <cell r="B25590" t="str">
            <v>- 35 mm (5+25+5 mm)</v>
          </cell>
          <cell r="C25590" t="str">
            <v>m²</v>
          </cell>
          <cell r="D25590" t="str">
            <v>18,95</v>
          </cell>
        </row>
        <row r="25591">
          <cell r="A25591" t="str">
            <v>MC.10.500.0050.b</v>
          </cell>
          <cell r="B25591" t="str">
            <v>- 50 mm (5+40+5 mm)</v>
          </cell>
          <cell r="C25591" t="str">
            <v>m²</v>
          </cell>
          <cell r="D25591" t="str">
            <v>22,65</v>
          </cell>
        </row>
        <row r="25592">
          <cell r="A25592" t="str">
            <v>MC.10.500.0050.c</v>
          </cell>
          <cell r="B25592" t="str">
            <v>- 75 mm (5+65+5 mm)</v>
          </cell>
          <cell r="C25592" t="str">
            <v>m²</v>
          </cell>
          <cell r="D25592" t="str">
            <v>33,80</v>
          </cell>
        </row>
        <row r="25593">
          <cell r="A25593" t="str">
            <v>MC.10.530</v>
          </cell>
          <cell r="B25593" t="str">
            <v>ISOLAMENTO ACUSTICO SOTTO TAVOLATI</v>
          </cell>
          <cell r="C25593"/>
          <cell r="D25593"/>
        </row>
        <row r="25594">
          <cell r="A25594" t="str">
            <v>MC.10.530.0010</v>
          </cell>
          <cell r="B25594" t="str">
            <v>Strisce in rotoli di feltro ad alta grammatura con una faccia impregnata a saturazione parziale da una speciale miscela bituminosa rifinita con un tnt polipropilenico, spessore 2,8 mm. Di larghezza:</v>
          </cell>
          <cell r="C25594"/>
          <cell r="D25594"/>
        </row>
        <row r="25595">
          <cell r="A25595" t="str">
            <v>MC.10.530.0010.a</v>
          </cell>
          <cell r="B25595" t="str">
            <v>- 12 cm</v>
          </cell>
          <cell r="C25595" t="str">
            <v>m</v>
          </cell>
          <cell r="D25595" t="str">
            <v>2,28</v>
          </cell>
        </row>
        <row r="25596">
          <cell r="A25596" t="str">
            <v>MC.10.530.0010.b</v>
          </cell>
          <cell r="B25596" t="str">
            <v>- 20 cm</v>
          </cell>
          <cell r="C25596" t="str">
            <v>m</v>
          </cell>
          <cell r="D25596" t="str">
            <v>3,53</v>
          </cell>
        </row>
        <row r="25597">
          <cell r="A25597" t="str">
            <v>MC.10.530.0010.c</v>
          </cell>
          <cell r="B25597" t="str">
            <v>- 33 cm</v>
          </cell>
          <cell r="C25597" t="str">
            <v>m</v>
          </cell>
          <cell r="D25597" t="str">
            <v>4,70</v>
          </cell>
        </row>
        <row r="25598">
          <cell r="A25598" t="str">
            <v>MC.10.530.0030</v>
          </cell>
          <cell r="B25598" t="str">
            <v>Strisce spessore 15 mm, per isolamento acustico sotto divisori, in fibra di legno mineralizzata con magnesite ad alta tremperatura; reazione al fuoco Classe 1; conforme alla norma UNI EN 13168. Compresi: tagli, fissaggi di qualsiasi tipo a qualsiasi struttura, assistenza muraria. Larghezza:</v>
          </cell>
          <cell r="C25598"/>
          <cell r="D25598"/>
        </row>
        <row r="25599">
          <cell r="A25599" t="str">
            <v>MC.10.530.0030.a</v>
          </cell>
          <cell r="B25599" t="str">
            <v>- 8 cm</v>
          </cell>
          <cell r="C25599" t="str">
            <v>m</v>
          </cell>
          <cell r="D25599" t="str">
            <v>1,14</v>
          </cell>
        </row>
        <row r="25600">
          <cell r="A25600" t="str">
            <v>MC.10.530.0030.b</v>
          </cell>
          <cell r="B25600" t="str">
            <v>- 10 cm</v>
          </cell>
          <cell r="C25600" t="str">
            <v>m</v>
          </cell>
          <cell r="D25600" t="str">
            <v>1,36</v>
          </cell>
        </row>
        <row r="25601">
          <cell r="A25601" t="str">
            <v>MC.10.530.0030.c</v>
          </cell>
          <cell r="B25601" t="str">
            <v>- 12 cm</v>
          </cell>
          <cell r="C25601" t="str">
            <v>m</v>
          </cell>
          <cell r="D25601" t="str">
            <v>1,68</v>
          </cell>
        </row>
        <row r="25602">
          <cell r="A25602" t="str">
            <v>MC.10.530.0030.d</v>
          </cell>
          <cell r="B25602" t="str">
            <v>- aumento ad ogni larghezza per spessore 20 mm</v>
          </cell>
          <cell r="C25602" t="str">
            <v>m</v>
          </cell>
          <cell r="D25602" t="str">
            <v>0,23</v>
          </cell>
        </row>
        <row r="25603">
          <cell r="A25603" t="str">
            <v>MC.10.530.0040</v>
          </cell>
          <cell r="B25603" t="str">
            <v>Strisce in sughero naturale supercompresso, spessore 3 mm:</v>
          </cell>
          <cell r="C25603"/>
          <cell r="D25603"/>
        </row>
        <row r="25604">
          <cell r="A25604" t="str">
            <v>MC.10.530.0040.a</v>
          </cell>
          <cell r="B25604" t="str">
            <v>- larghezza 10 cm</v>
          </cell>
          <cell r="C25604" t="str">
            <v>m</v>
          </cell>
          <cell r="D25604" t="str">
            <v>0,86</v>
          </cell>
        </row>
        <row r="25605">
          <cell r="A25605" t="str">
            <v>MC.10.530.0040.b</v>
          </cell>
          <cell r="B25605" t="str">
            <v>- larghezza 12,5 cm</v>
          </cell>
          <cell r="C25605" t="str">
            <v>m</v>
          </cell>
          <cell r="D25605" t="str">
            <v>1,10</v>
          </cell>
        </row>
        <row r="25606">
          <cell r="A25606" t="str">
            <v>MC.10.530.0040.c</v>
          </cell>
          <cell r="B25606" t="str">
            <v>- larghezza 15 cm</v>
          </cell>
          <cell r="C25606" t="str">
            <v>m</v>
          </cell>
          <cell r="D25606" t="str">
            <v>1,51</v>
          </cell>
        </row>
        <row r="25607">
          <cell r="A25607" t="str">
            <v>MC.10.530.0050</v>
          </cell>
          <cell r="B25607" t="str">
            <v>Strisce in sughero naturale supercompresso, spessore 5 mm:</v>
          </cell>
          <cell r="C25607"/>
          <cell r="D25607"/>
        </row>
        <row r="25608">
          <cell r="A25608" t="str">
            <v>MC.10.530.0050.a</v>
          </cell>
          <cell r="B25608" t="str">
            <v>- larghezza 10 cm</v>
          </cell>
          <cell r="C25608" t="str">
            <v>m</v>
          </cell>
          <cell r="D25608" t="str">
            <v>1,44</v>
          </cell>
        </row>
        <row r="25609">
          <cell r="A25609" t="str">
            <v>MC.10.530.0050.b</v>
          </cell>
          <cell r="B25609" t="str">
            <v>- larghezza 12,5 cm</v>
          </cell>
          <cell r="C25609" t="str">
            <v>m</v>
          </cell>
          <cell r="D25609" t="str">
            <v>1,86</v>
          </cell>
        </row>
        <row r="25610">
          <cell r="A25610" t="str">
            <v>MC.10.530.0050.c</v>
          </cell>
          <cell r="B25610" t="str">
            <v>- larghezza 15 cm</v>
          </cell>
          <cell r="C25610" t="str">
            <v>m</v>
          </cell>
          <cell r="D25610" t="str">
            <v>2,44</v>
          </cell>
        </row>
        <row r="25611">
          <cell r="A25611" t="str">
            <v>MC.10.530.0060</v>
          </cell>
          <cell r="B25611" t="str">
            <v>Strisce per isolamento acustico tavolati, ricavate da pannelli di lana di legno mineralizzata e legata con cemento ad alta resistenza ; conduttività termica W/mK 0,09, resistenza alla compressione kPa 260; reazione al fuoco Euroclasse B; conformi alla norma UNI EN 13168. Larghezza:</v>
          </cell>
          <cell r="C25611"/>
          <cell r="D25611"/>
        </row>
        <row r="25612">
          <cell r="A25612" t="str">
            <v>MC.10.530.0060.a</v>
          </cell>
          <cell r="B25612" t="str">
            <v>- 8 cm</v>
          </cell>
          <cell r="C25612" t="str">
            <v>m</v>
          </cell>
          <cell r="D25612" t="str">
            <v>0,99</v>
          </cell>
        </row>
        <row r="25613">
          <cell r="A25613" t="str">
            <v>MC.10.530.0060.b</v>
          </cell>
          <cell r="B25613" t="str">
            <v>- 10 cm</v>
          </cell>
          <cell r="C25613" t="str">
            <v>m</v>
          </cell>
          <cell r="D25613" t="str">
            <v>1,03</v>
          </cell>
        </row>
        <row r="25614">
          <cell r="A25614" t="str">
            <v>MC.10.530.0060.c</v>
          </cell>
          <cell r="B25614" t="str">
            <v>- 12 cm</v>
          </cell>
          <cell r="C25614" t="str">
            <v>m</v>
          </cell>
          <cell r="D25614" t="str">
            <v>1,08</v>
          </cell>
        </row>
        <row r="25615">
          <cell r="A25615" t="str">
            <v>MC.10.530.0070</v>
          </cell>
          <cell r="B25615" t="str">
            <v>Strisce di isolante acustico in rotoli, realizzato con strato di gomma vulcanizzata sfilacciata mista a granuli e agglomerata con lattici, rivestito sulle due facce con cartonfeltro bitumato; spessore 8 mm, densità circa 300 kg/m³, con caratteristiche conformi alla Norma UNI EN 29052, per isolamento sotto tavolati, di larghezza:</v>
          </cell>
          <cell r="C25615"/>
          <cell r="D25615"/>
        </row>
        <row r="25616">
          <cell r="A25616" t="str">
            <v>MC.10.530.0070.a</v>
          </cell>
          <cell r="B25616" t="str">
            <v>- 10 cm</v>
          </cell>
          <cell r="C25616" t="str">
            <v>m</v>
          </cell>
          <cell r="D25616" t="str">
            <v>1,71</v>
          </cell>
        </row>
        <row r="25617">
          <cell r="A25617" t="str">
            <v>MC.10.530.0070.b</v>
          </cell>
          <cell r="B25617" t="str">
            <v>- 15 cm</v>
          </cell>
          <cell r="C25617" t="str">
            <v>m</v>
          </cell>
          <cell r="D25617" t="str">
            <v>2,09</v>
          </cell>
        </row>
        <row r="25618">
          <cell r="A25618" t="str">
            <v>MC.10.530.0070.c</v>
          </cell>
          <cell r="B25618" t="str">
            <v>- 20 cm</v>
          </cell>
          <cell r="C25618" t="str">
            <v>m</v>
          </cell>
          <cell r="D25618" t="str">
            <v>2,95</v>
          </cell>
        </row>
        <row r="25619">
          <cell r="A25619" t="str">
            <v>MC.10.530.0070.d</v>
          </cell>
          <cell r="B25619" t="str">
            <v>- 25 cm</v>
          </cell>
          <cell r="C25619" t="str">
            <v>m</v>
          </cell>
          <cell r="D25619" t="str">
            <v>3,61</v>
          </cell>
        </row>
        <row r="25620">
          <cell r="A25620" t="str">
            <v>MC.10.550</v>
          </cell>
          <cell r="B25620" t="str">
            <v>ISOLAMENTO ACUSTICO CONTROSOFFITTI</v>
          </cell>
          <cell r="C25620"/>
          <cell r="D25620"/>
        </row>
        <row r="25621">
          <cell r="A25621" t="str">
            <v>MC.10.550.0010</v>
          </cell>
          <cell r="B25621" t="str">
            <v>Feltro in lana di vetro con resine termoindurenti, senza rivestimenti superficiali, per isolamento controsoffitti. Conduttività termica W/mK 0,037, reazione al fuoco Classe 0, spessore 25 mm</v>
          </cell>
          <cell r="C25621" t="str">
            <v>m²</v>
          </cell>
          <cell r="D25621" t="str">
            <v>2,46</v>
          </cell>
        </row>
        <row r="25622">
          <cell r="A25622" t="str">
            <v>MC.10.550.0020</v>
          </cell>
          <cell r="B25622" t="str">
            <v>Feltro in lana di vetro con resine termoindurenti, rivestito su una faccia con velo di vetro nero, per isolamento controsoffitti. Conduttività termica W/mK 0,037, reazione al fuoco Classe 0, spessore 25 mm:</v>
          </cell>
          <cell r="C25622" t="str">
            <v>m²</v>
          </cell>
          <cell r="D25622" t="str">
            <v>5,82</v>
          </cell>
        </row>
        <row r="25623">
          <cell r="A25623" t="str">
            <v>MC.10.550.0030</v>
          </cell>
          <cell r="B25623" t="str">
            <v>Pannello in lana di vetro, rispondente ai Criteri Ambientali Minimi di cui al Decreto 23 giugno 2022 del Ministero della Transizione Ecologica, prodotto con almeno il 60% di vetro riciclato e con legante di origine naturale, rivestito su una faccia con un velo di vetro. Reazione al fuoco in Euroclasse A1 conforme alla norma EN 13501-1. Conduttività termica e spessore:</v>
          </cell>
          <cell r="C25623"/>
          <cell r="D25623"/>
        </row>
        <row r="25624">
          <cell r="A25624" t="str">
            <v>MC.10.550.0030.a</v>
          </cell>
          <cell r="B25624" t="str">
            <v>-W/mK 0,032 secondo la norma EN 13162 - spess. 45 mm.</v>
          </cell>
          <cell r="C25624" t="str">
            <v>m²</v>
          </cell>
          <cell r="D25624" t="str">
            <v>11,11</v>
          </cell>
        </row>
        <row r="25625">
          <cell r="A25625" t="str">
            <v>MC.10.550.0030.b</v>
          </cell>
          <cell r="B25625" t="str">
            <v>-W/mK 0,032 secondo la norma EN 13162 - spess. 70 mm.</v>
          </cell>
          <cell r="C25625" t="str">
            <v>m²</v>
          </cell>
          <cell r="D25625" t="str">
            <v>16,46</v>
          </cell>
        </row>
        <row r="25626">
          <cell r="A25626" t="str">
            <v>MC.10.550.0030.c</v>
          </cell>
          <cell r="B25626" t="str">
            <v>-W/mK 0,032 secondo la norma EN 13162 - spess. 95 mm.</v>
          </cell>
          <cell r="C25626" t="str">
            <v>m²</v>
          </cell>
          <cell r="D25626" t="str">
            <v>21,16</v>
          </cell>
        </row>
        <row r="25627">
          <cell r="A25627" t="str">
            <v>MC.10.550.0030.d</v>
          </cell>
          <cell r="B25627" t="str">
            <v>-W/mK 0,038 secondo la norma EN 12167 - spess. 45 mm.</v>
          </cell>
          <cell r="C25627" t="str">
            <v>m²</v>
          </cell>
          <cell r="D25627" t="str">
            <v>5,93</v>
          </cell>
        </row>
        <row r="25628">
          <cell r="A25628" t="str">
            <v>MC.10.550.0030.e</v>
          </cell>
          <cell r="B25628" t="str">
            <v>-W/mK 0,040 secondo la norma EN 13162 - spess. 70 mm.</v>
          </cell>
          <cell r="C25628" t="str">
            <v>m²</v>
          </cell>
          <cell r="D25628" t="str">
            <v>8,53</v>
          </cell>
        </row>
        <row r="25629">
          <cell r="A25629" t="str">
            <v>MC.10.550.0030.f</v>
          </cell>
          <cell r="B25629" t="str">
            <v>-W/mK 0,040 secondo la norma EN 13162 - spess. 95 mm.</v>
          </cell>
          <cell r="C25629" t="str">
            <v>m²</v>
          </cell>
          <cell r="D25629" t="str">
            <v>11,28</v>
          </cell>
        </row>
        <row r="25630">
          <cell r="A25630" t="str">
            <v>MC.10.550.0040</v>
          </cell>
          <cell r="B25630" t="str">
            <v>Pannello in polistirolo, conduttività termica W/mK 0,032, in euroclasse E di resistenza al fuoco, spessore 20 mm.</v>
          </cell>
          <cell r="C25630" t="str">
            <v>m²</v>
          </cell>
          <cell r="D25630" t="str">
            <v>4,10</v>
          </cell>
        </row>
        <row r="25631">
          <cell r="A25631" t="str">
            <v>MC.10.550.0050</v>
          </cell>
          <cell r="B25631" t="str">
            <v>Feltro idrorepellente in isolante minerale, trattata con speciale legante a base di resine termoindurenti, rivestito su una faccia da un velo di vetro, reazione al fuoco Classe A1</v>
          </cell>
          <cell r="C25631"/>
          <cell r="D25631"/>
        </row>
        <row r="25632">
          <cell r="A25632" t="str">
            <v>MC.10.550.0050.a</v>
          </cell>
          <cell r="B25632" t="str">
            <v>- spessore 45 mm, conducibilità termica W/mK 0,038</v>
          </cell>
          <cell r="C25632" t="str">
            <v>m²</v>
          </cell>
          <cell r="D25632" t="str">
            <v>3,86</v>
          </cell>
        </row>
        <row r="25633">
          <cell r="A25633" t="str">
            <v>MC.10.550.0050.b</v>
          </cell>
          <cell r="B25633" t="str">
            <v>- spessore 70 mm, conducibilità termica W/mK 0,040</v>
          </cell>
          <cell r="C25633" t="str">
            <v>m²</v>
          </cell>
          <cell r="D25633" t="str">
            <v>4,37</v>
          </cell>
        </row>
        <row r="25634">
          <cell r="A25634" t="str">
            <v>MC.10.600</v>
          </cell>
          <cell r="B25634" t="str">
            <v>ACCESSORI PER ISOLANTI</v>
          </cell>
          <cell r="C25634"/>
          <cell r="D25634"/>
        </row>
        <row r="25635">
          <cell r="A25635" t="str">
            <v>MC.10.600.0010</v>
          </cell>
          <cell r="B25635" t="str">
            <v>Legante vetrificante a presa aerea per sughero granulato (dosaggio 35 kg/m³).</v>
          </cell>
          <cell r="C25635" t="str">
            <v>kg</v>
          </cell>
          <cell r="D25635" t="str">
            <v>1,00</v>
          </cell>
        </row>
        <row r="25636">
          <cell r="A25636" t="str">
            <v>MC.10.600.0020</v>
          </cell>
          <cell r="B25636" t="str">
            <v>Malta monocomponente a base di cemento, sabbie selezionate, resine sintetiche, fibre polipropileniche ed additivi speciali per incollaggio e rasatura di sistemi di isolamento termico a cappotto, rispondente ai Criteri Ambientali Minimi di cui al Decreto 23 giugno 2022 del Ministero della Transizione Ecologica</v>
          </cell>
          <cell r="C25636" t="str">
            <v>kg</v>
          </cell>
          <cell r="D25636" t="str">
            <v>1,16</v>
          </cell>
        </row>
        <row r="25637">
          <cell r="A25637" t="str">
            <v>MC.10.600.0050</v>
          </cell>
          <cell r="B25637" t="str">
            <v>Tasselli per fissaggio meccanico di sistemi compositi di isolamento termico in propilene con chiodo/vite in acciaio zincato:</v>
          </cell>
          <cell r="C25637"/>
          <cell r="D25637"/>
        </row>
        <row r="25638">
          <cell r="A25638" t="str">
            <v>MC.10.600.0050.a</v>
          </cell>
          <cell r="B25638" t="str">
            <v>- 110 mm</v>
          </cell>
          <cell r="C25638" t="str">
            <v>cad</v>
          </cell>
          <cell r="D25638" t="str">
            <v>0,81</v>
          </cell>
        </row>
        <row r="25639">
          <cell r="A25639" t="str">
            <v>MC.10.600.0050.b</v>
          </cell>
          <cell r="B25639" t="str">
            <v>- 130 mm</v>
          </cell>
          <cell r="C25639" t="str">
            <v>cad</v>
          </cell>
          <cell r="D25639" t="str">
            <v>0,86</v>
          </cell>
        </row>
        <row r="25640">
          <cell r="A25640" t="str">
            <v>MC.10.600.0050.c</v>
          </cell>
          <cell r="B25640" t="str">
            <v>- 150 mm</v>
          </cell>
          <cell r="C25640" t="str">
            <v>cad</v>
          </cell>
          <cell r="D25640" t="str">
            <v>0,91</v>
          </cell>
        </row>
        <row r="25641">
          <cell r="A25641" t="str">
            <v>MC.10.600.0060</v>
          </cell>
          <cell r="B25641" t="str">
            <v>Rete in fibra di vetro resistente agli alcali idonea all’esecuzione di rasature armate, peso 155 g/m²</v>
          </cell>
          <cell r="C25641" t="str">
            <v>m²</v>
          </cell>
          <cell r="D25641" t="str">
            <v>3,14</v>
          </cell>
        </row>
        <row r="25642">
          <cell r="A25642" t="str">
            <v>MC.10.600.0070</v>
          </cell>
          <cell r="B25642" t="str">
            <v>Profili di partenza con gocciolatoio e arrivo in alluminio, per pannello isolante di facciata. Per spessore pannello:</v>
          </cell>
          <cell r="C25642"/>
          <cell r="D25642"/>
        </row>
        <row r="25643">
          <cell r="A25643" t="str">
            <v>MC.10.600.0070.a</v>
          </cell>
          <cell r="B25643" t="str">
            <v>- 40 mm</v>
          </cell>
          <cell r="C25643" t="str">
            <v>m</v>
          </cell>
          <cell r="D25643" t="str">
            <v>4,03</v>
          </cell>
        </row>
        <row r="25644">
          <cell r="A25644" t="str">
            <v>MC.10.600.0070.b</v>
          </cell>
          <cell r="B25644" t="str">
            <v>- 50 mm</v>
          </cell>
          <cell r="C25644" t="str">
            <v>m</v>
          </cell>
          <cell r="D25644" t="str">
            <v>4,25</v>
          </cell>
        </row>
        <row r="25645">
          <cell r="A25645" t="str">
            <v>MC.10.600.0070.c</v>
          </cell>
          <cell r="B25645" t="str">
            <v>- 60 mm</v>
          </cell>
          <cell r="C25645" t="str">
            <v>m</v>
          </cell>
          <cell r="D25645" t="str">
            <v>4,55</v>
          </cell>
        </row>
        <row r="25646">
          <cell r="A25646" t="str">
            <v>MC.10.600.0070.d</v>
          </cell>
          <cell r="B25646" t="str">
            <v>- 80 mm</v>
          </cell>
          <cell r="C25646" t="str">
            <v>m</v>
          </cell>
          <cell r="D25646" t="str">
            <v>5,58</v>
          </cell>
        </row>
        <row r="25647">
          <cell r="A25647" t="str">
            <v>MC.10.600.0070.e</v>
          </cell>
          <cell r="B25647" t="str">
            <v>- 100 mm</v>
          </cell>
          <cell r="C25647" t="str">
            <v>m</v>
          </cell>
          <cell r="D25647" t="str">
            <v>6,14</v>
          </cell>
        </row>
        <row r="25648">
          <cell r="A25648" t="str">
            <v>MC.10.600.0070.f</v>
          </cell>
          <cell r="B25648" t="str">
            <v>- 120 mm</v>
          </cell>
          <cell r="C25648" t="str">
            <v>m</v>
          </cell>
          <cell r="D25648" t="str">
            <v>12,40</v>
          </cell>
        </row>
        <row r="25649">
          <cell r="A25649" t="str">
            <v>MC.10.600.0070.g</v>
          </cell>
          <cell r="B25649" t="str">
            <v>- 140 mm</v>
          </cell>
          <cell r="C25649" t="str">
            <v>m</v>
          </cell>
          <cell r="D25649" t="str">
            <v>13,49</v>
          </cell>
        </row>
        <row r="25650">
          <cell r="A25650" t="str">
            <v>MC.10.600.0070.h</v>
          </cell>
          <cell r="B25650" t="str">
            <v>- 160 mm</v>
          </cell>
          <cell r="C25650" t="str">
            <v>m</v>
          </cell>
          <cell r="D25650" t="str">
            <v>14,09</v>
          </cell>
        </row>
        <row r="25651">
          <cell r="A25651" t="str">
            <v>MC.10.600.0070.i</v>
          </cell>
          <cell r="B25651" t="str">
            <v>- 180 mm</v>
          </cell>
          <cell r="C25651" t="str">
            <v>m</v>
          </cell>
          <cell r="D25651" t="str">
            <v>17,99</v>
          </cell>
        </row>
        <row r="25652">
          <cell r="A25652" t="str">
            <v>MC.10.600.0070.j</v>
          </cell>
          <cell r="B25652" t="str">
            <v>- 200 mm</v>
          </cell>
          <cell r="C25652" t="str">
            <v>m</v>
          </cell>
          <cell r="D25652" t="str">
            <v>18,33</v>
          </cell>
        </row>
        <row r="25653">
          <cell r="A25653" t="str">
            <v>MC.10.600.0080</v>
          </cell>
          <cell r="B25653" t="str">
            <v>Angoli in alluminio con rete premontata per pannello isolante di facciata.</v>
          </cell>
          <cell r="C25653" t="str">
            <v>m</v>
          </cell>
          <cell r="D25653" t="str">
            <v>1,50</v>
          </cell>
        </row>
        <row r="25654">
          <cell r="A25654" t="str">
            <v>MC.10.600.0090</v>
          </cell>
          <cell r="B25654" t="str">
            <v>Pezzi speciali quali giunti di dilatazione, gocciolatoi, porte, finestre, rompi gocce, ecc., ecc.</v>
          </cell>
          <cell r="C25654"/>
          <cell r="D25654"/>
        </row>
        <row r="25655">
          <cell r="A25655" t="str">
            <v>MC.10.600.0090.a</v>
          </cell>
          <cell r="B25655" t="str">
            <v>Pezzi speciali per sistema a cappotto:- gocciolatoio in pvc per profilo di partenza con rete termosaldata e premontata in fibra di vetro</v>
          </cell>
          <cell r="C25655" t="str">
            <v>m</v>
          </cell>
          <cell r="D25655" t="str">
            <v>3,44</v>
          </cell>
        </row>
        <row r="25656">
          <cell r="A25656" t="str">
            <v>MC.10.600.0090.b</v>
          </cell>
          <cell r="B25656" t="str">
            <v>Pezzi speciali per sistema a cappotto:- giunto di dilatazione in pvc con battuta e per angolo</v>
          </cell>
          <cell r="C25656" t="str">
            <v>m</v>
          </cell>
          <cell r="D25656" t="str">
            <v>14,64</v>
          </cell>
        </row>
        <row r="25657">
          <cell r="A25657" t="str">
            <v>MC.10.600.0090.c</v>
          </cell>
          <cell r="B25657" t="str">
            <v>Pezzi speciali per sistema a cappotto:- profilo per finestra con rete in fibra di vetro da 100 mm</v>
          </cell>
          <cell r="C25657" t="str">
            <v>m</v>
          </cell>
          <cell r="D25657" t="str">
            <v>3,38</v>
          </cell>
        </row>
        <row r="25658">
          <cell r="A25658" t="str">
            <v>MC.10.600.0090.d</v>
          </cell>
          <cell r="B25658" t="str">
            <v>Pezzi speciali per sistema a cappotto:- profilo sottodavanzale o a coronamento del cappotto, in alluminio pressopiegato con gocciolatoio, preforato per tassellatura su muratura. Larghezza mm. 50</v>
          </cell>
          <cell r="C25658" t="str">
            <v>m</v>
          </cell>
          <cell r="D25658" t="str">
            <v>12,90</v>
          </cell>
        </row>
        <row r="25659">
          <cell r="A25659" t="str">
            <v>MC.10.600.0090.e</v>
          </cell>
          <cell r="B25659" t="str">
            <v>Pezzi speciali per sistema a cappotto:- profilo sottodavanzale o a coronamento del cappotto, in alluminio pressopiegato con gocciolatoio, preforato per tassellatura su muratura. Larghezza mm. 80</v>
          </cell>
          <cell r="C25659" t="str">
            <v>m</v>
          </cell>
          <cell r="D25659" t="str">
            <v>15,76</v>
          </cell>
        </row>
        <row r="25660">
          <cell r="A25660" t="str">
            <v>MC.10.600.0090.f</v>
          </cell>
          <cell r="B25660" t="str">
            <v>Pezzi speciali per sistema a cappotto:- profilo sottodavanzale o a coronamento del cappotto, in alluminio pressopiegato con gocciolatoio, preforato per tassellatura su muratura. Larghezza mm. 120</v>
          </cell>
          <cell r="C25660" t="str">
            <v>m</v>
          </cell>
          <cell r="D25660" t="str">
            <v>23,31</v>
          </cell>
        </row>
        <row r="25661">
          <cell r="A25661" t="str">
            <v>MC.11 - ELEMENTI PER TETTI</v>
          </cell>
          <cell r="B25661"/>
          <cell r="C25661"/>
          <cell r="D25661"/>
        </row>
        <row r="25662">
          <cell r="A25662" t="str">
            <v>MC</v>
          </cell>
          <cell r="B25662" t="str">
            <v>MATERIALI CIVILI</v>
          </cell>
          <cell r="C25662"/>
          <cell r="D25662"/>
        </row>
        <row r="25663">
          <cell r="A25663" t="str">
            <v>MC.11</v>
          </cell>
          <cell r="B25663" t="str">
            <v>ELEMENTI PER TETTI</v>
          </cell>
          <cell r="C25663"/>
          <cell r="D25663"/>
        </row>
        <row r="25664">
          <cell r="A25664" t="str">
            <v>MC.11.050</v>
          </cell>
          <cell r="B25664" t="str">
            <v>STRUTTURE APPOGGIO COPERTURE</v>
          </cell>
          <cell r="C25664"/>
          <cell r="D25664"/>
        </row>
        <row r="25665">
          <cell r="A25665" t="str">
            <v>MC.11.050.0010</v>
          </cell>
          <cell r="B25665" t="str">
            <v>Sostegni telescopici ad altezze regolabili, in acciaio zincato, per appoggio di lastre metalliche</v>
          </cell>
          <cell r="C25665" t="str">
            <v>cad</v>
          </cell>
          <cell r="D25665" t="str">
            <v>9,13</v>
          </cell>
        </row>
        <row r="25666">
          <cell r="A25666" t="str">
            <v>MC.11.050.0020</v>
          </cell>
          <cell r="B25666" t="str">
            <v>Profilati in acciaio zincati ad omega, spessore 10/10 mm altezza 50 mm, asolati, per ancoraggio lastre di coperture ventilate</v>
          </cell>
          <cell r="C25666" t="str">
            <v>m</v>
          </cell>
          <cell r="D25666" t="str">
            <v>10,96</v>
          </cell>
        </row>
        <row r="25667">
          <cell r="A25667" t="str">
            <v>MC.11.110</v>
          </cell>
          <cell r="B25667" t="str">
            <v>TEGOLE IN COTTO E CEMENTO</v>
          </cell>
          <cell r="C25667"/>
          <cell r="D25667"/>
        </row>
        <row r="25668">
          <cell r="A25668" t="str">
            <v>MC.11.110.0010</v>
          </cell>
          <cell r="B25668" t="str">
            <v>Tegole marsigliesi</v>
          </cell>
          <cell r="C25668" t="str">
            <v>cad</v>
          </cell>
          <cell r="D25668" t="str">
            <v>1,12</v>
          </cell>
        </row>
        <row r="25669">
          <cell r="A25669" t="str">
            <v>MC.11.110.0020</v>
          </cell>
          <cell r="B25669" t="str">
            <v>Tegole a canale, fatte a macchina, 42 - 45 cm</v>
          </cell>
          <cell r="C25669" t="str">
            <v>cad</v>
          </cell>
          <cell r="D25669" t="str">
            <v>1,05</v>
          </cell>
        </row>
        <row r="25670">
          <cell r="A25670" t="str">
            <v>MC.11.110.0040</v>
          </cell>
          <cell r="B25670" t="str">
            <v>Tegole in cemento colorate in pasta:</v>
          </cell>
          <cell r="C25670"/>
          <cell r="D25670"/>
        </row>
        <row r="25671">
          <cell r="A25671" t="str">
            <v>MC.11.110.0040.a</v>
          </cell>
          <cell r="B25671" t="str">
            <v>- tipo doppia romana</v>
          </cell>
          <cell r="C25671" t="str">
            <v>cad</v>
          </cell>
          <cell r="D25671" t="str">
            <v>1,96</v>
          </cell>
        </row>
        <row r="25672">
          <cell r="A25672" t="str">
            <v>MC.11.110.0040.b</v>
          </cell>
          <cell r="B25672" t="str">
            <v>- tipo portoghese</v>
          </cell>
          <cell r="C25672" t="str">
            <v>cad</v>
          </cell>
          <cell r="D25672" t="str">
            <v>1,96</v>
          </cell>
        </row>
        <row r="25673">
          <cell r="A25673" t="str">
            <v>MC.11.115</v>
          </cell>
          <cell r="B25673" t="str">
            <v>TEGOLE IN CEMENTO PER SUPPORTO IMPIANTI FOTOVOLTAICI</v>
          </cell>
          <cell r="C25673"/>
          <cell r="D25673"/>
        </row>
        <row r="25674">
          <cell r="A25674" t="str">
            <v>MC.11.115.0010</v>
          </cell>
          <cell r="B25674" t="str">
            <v>Elemento di copertura per manto in tegole di cemento, tipo portoghese, quale basamento di integrazione e supporto di impianti fotovoltaici o pannelli solari termici. Sugli estradossi il basamento è munito di profili di acciaio inox integrati nel corpo dello stesso e predisposti per il fissaggio meccanico del modulo fotovoltaico.</v>
          </cell>
          <cell r="C25674" t="str">
            <v>m²</v>
          </cell>
          <cell r="D25674" t="str">
            <v>275,78</v>
          </cell>
        </row>
        <row r="25675">
          <cell r="A25675" t="str">
            <v>MC.11.115.0020</v>
          </cell>
          <cell r="B25675" t="str">
            <v>Tegola passacavi in cemento, tipo portoghese, munita di tutti gli elementi stagni (IP 65), dotata di dente di arresto antiscivolo, da utilizzarsi per la realizzazione in copertura di impianti fotovoltaici ai fini del passaggio dei cavi elettrici provenienti dai moduli e diretti all'inverter.</v>
          </cell>
          <cell r="C25675" t="str">
            <v>cad</v>
          </cell>
          <cell r="D25675" t="str">
            <v>56,05</v>
          </cell>
        </row>
        <row r="25676">
          <cell r="A25676" t="str">
            <v>MC.11.115.0030</v>
          </cell>
          <cell r="B25676" t="str">
            <v>Tegola passatubi in cemento, tipo portoghese, dotata di dente di arresto antiscivolo, da utilizzarsi per la realizzazione in copertura di impianti solari termici ai fini del passaggio dei tubi provenienti dai moduli fotovoltaici.</v>
          </cell>
          <cell r="C25676" t="str">
            <v>cad</v>
          </cell>
          <cell r="D25676" t="str">
            <v>46,55</v>
          </cell>
        </row>
        <row r="25677">
          <cell r="A25677" t="str">
            <v>MC.11.120</v>
          </cell>
          <cell r="B25677" t="str">
            <v>TEGOLE BITUMINOSE</v>
          </cell>
          <cell r="C25677"/>
          <cell r="D25677"/>
        </row>
        <row r="25678">
          <cell r="A25678" t="str">
            <v>MC.11.120.0010</v>
          </cell>
          <cell r="B25678" t="str">
            <v>Tegole bituminose colorate composte da bitumi ossidati, supporto in fibra di vetro da 125 g/mq impregnato con bitume ossidato, strato superiore in graniglia basaltica ceramizzata, da:</v>
          </cell>
          <cell r="C25678"/>
          <cell r="D25678"/>
        </row>
        <row r="25679">
          <cell r="A25679" t="str">
            <v>MC.11.120.0010.a</v>
          </cell>
          <cell r="B25679" t="str">
            <v>- 100 x 34 cm, peso 10.50 kg/m²</v>
          </cell>
          <cell r="C25679" t="str">
            <v>m²</v>
          </cell>
          <cell r="D25679" t="str">
            <v>20,02</v>
          </cell>
        </row>
        <row r="25680">
          <cell r="A25680" t="str">
            <v>MC.11.120.0010.c</v>
          </cell>
          <cell r="B25680" t="str">
            <v>- 100 x 34 cm, peso 12 kg/m², arrotondate</v>
          </cell>
          <cell r="C25680" t="str">
            <v>m²</v>
          </cell>
          <cell r="D25680" t="str">
            <v>27,65</v>
          </cell>
        </row>
        <row r="25681">
          <cell r="A25681" t="str">
            <v>MC.11.120.0020</v>
          </cell>
          <cell r="B25681" t="str">
            <v>Tegole bituminose composte da doppio supporto in fibra di vetro, peso 80 g/mq cadauno, bitume fillerizzato con cariche minerali speciali, protette con lamina di rame puro, spessore 70 micron, da: - 100 x 34 cm, peso 7,50 kg/m²</v>
          </cell>
          <cell r="C25681" t="str">
            <v>m²</v>
          </cell>
          <cell r="D25681" t="str">
            <v>76,08</v>
          </cell>
        </row>
        <row r="25682">
          <cell r="A25682" t="str">
            <v>MC.11.120.0030</v>
          </cell>
          <cell r="B25682" t="str">
            <v>Tegole multistrato in acciaio ricoperte con graniglia, in elementi da 130 x 41 cm circa</v>
          </cell>
          <cell r="C25682" t="str">
            <v>m²</v>
          </cell>
          <cell r="D25682" t="str">
            <v>16,52</v>
          </cell>
        </row>
        <row r="25683">
          <cell r="A25683" t="str">
            <v>MC.11.130</v>
          </cell>
          <cell r="B25683" t="str">
            <v>LASTRE IN RESINA E FIBROCEMENTO</v>
          </cell>
          <cell r="C25683"/>
          <cell r="D25683"/>
        </row>
        <row r="25684">
          <cell r="A25684" t="str">
            <v>MC.11.130.0010</v>
          </cell>
          <cell r="B25684" t="str">
            <v>Laminato traslucido in vetroresina, ondulato o piano, in rotoli, peso non inferiore a 300 g/m², colori correnti</v>
          </cell>
          <cell r="C25684" t="str">
            <v>m²</v>
          </cell>
          <cell r="D25684" t="str">
            <v>5,40</v>
          </cell>
        </row>
        <row r="25685">
          <cell r="A25685" t="str">
            <v>MC.11.130.0020</v>
          </cell>
          <cell r="B25685" t="str">
            <v>Lastre in vetroresina traslucide, ondulate e grecate, peso non inferiore a 0.375 kg/m², nei colori correnti</v>
          </cell>
          <cell r="C25685" t="str">
            <v>m²</v>
          </cell>
          <cell r="D25685" t="str">
            <v>6,26</v>
          </cell>
        </row>
        <row r="25686">
          <cell r="A25686" t="str">
            <v>MC.11.130.0030</v>
          </cell>
          <cell r="B25686" t="str">
            <v>Lastre in vetroresina opache, ondulate e grecate, peso non inferiore a 2.10 kg/m², protette con film poliestere, colori correnti</v>
          </cell>
          <cell r="C25686" t="str">
            <v>m²</v>
          </cell>
          <cell r="D25686" t="str">
            <v>10,80</v>
          </cell>
        </row>
        <row r="25687">
          <cell r="A25687" t="str">
            <v>MC.11.130.0040</v>
          </cell>
          <cell r="B25687" t="str">
            <v>Lastre in cemento fibrorinforzate, tipo ondulato sottotegola, spessore 6,5 mm, peso 13 kg/m², colori correnti</v>
          </cell>
          <cell r="C25687" t="str">
            <v>m²</v>
          </cell>
          <cell r="D25687" t="str">
            <v>7,52</v>
          </cell>
        </row>
        <row r="25688">
          <cell r="A25688" t="str">
            <v>MC.11.130.0050</v>
          </cell>
          <cell r="B25688" t="str">
            <v>Lastre fibrobituminose tipo ondulato sottotegola spessore 23/10 mm, peso 2,80 kg/m², colore nero</v>
          </cell>
          <cell r="C25688" t="str">
            <v>m²</v>
          </cell>
          <cell r="D25688" t="str">
            <v>5,57</v>
          </cell>
        </row>
        <row r="25689">
          <cell r="A25689" t="str">
            <v>MC.11.130.0060</v>
          </cell>
          <cell r="B25689" t="str">
            <v>Lastre fibrobituminose tipo ondulato sottotegola. spessore 30/10 mm, peso 3.60 kg/m², colori correnti</v>
          </cell>
          <cell r="C25689" t="str">
            <v>m²</v>
          </cell>
          <cell r="D25689" t="str">
            <v>6,42</v>
          </cell>
        </row>
        <row r="25690">
          <cell r="A25690" t="str">
            <v>MC.11.130.0070</v>
          </cell>
          <cell r="B25690" t="str">
            <v>Lastre in cemento fibrorinforzate, ondulate, spessore 6.5 mm, peso 13 kg/m², classe 0 di resistenza al fuoco, tipo:</v>
          </cell>
          <cell r="C25690"/>
          <cell r="D25690"/>
        </row>
        <row r="25691">
          <cell r="A25691" t="str">
            <v>MC.11.130.0070.a</v>
          </cell>
          <cell r="B25691" t="str">
            <v>- rette, colore grigio</v>
          </cell>
          <cell r="C25691" t="str">
            <v>m²</v>
          </cell>
          <cell r="D25691" t="str">
            <v>7,52</v>
          </cell>
        </row>
        <row r="25692">
          <cell r="A25692" t="str">
            <v>MC.11.130.0070.b</v>
          </cell>
          <cell r="B25692" t="str">
            <v>- rette, colorate</v>
          </cell>
          <cell r="C25692" t="str">
            <v>m²</v>
          </cell>
          <cell r="D25692" t="str">
            <v>9,83</v>
          </cell>
        </row>
        <row r="25693">
          <cell r="A25693" t="str">
            <v>MC.11.130.0070.c</v>
          </cell>
          <cell r="B25693" t="str">
            <v>- curve, colore grigio</v>
          </cell>
          <cell r="C25693" t="str">
            <v>m²</v>
          </cell>
          <cell r="D25693" t="str">
            <v>9,05</v>
          </cell>
        </row>
        <row r="25694">
          <cell r="A25694" t="str">
            <v>MC.11.130.0070.d</v>
          </cell>
          <cell r="B25694" t="str">
            <v>- curve, colorate</v>
          </cell>
          <cell r="C25694" t="str">
            <v>m²</v>
          </cell>
          <cell r="D25694" t="str">
            <v>11,61</v>
          </cell>
        </row>
        <row r="25695">
          <cell r="A25695" t="str">
            <v>MC.11.130.0080</v>
          </cell>
          <cell r="B25695" t="str">
            <v>Lastre in cemento fibrorinforzate e con armatura supplementare longitudinale in fili di polipropilene, spessore 7 mm, peso 14 kg/m², ondulate, tipo:</v>
          </cell>
          <cell r="C25695"/>
          <cell r="D25695"/>
        </row>
        <row r="25696">
          <cell r="A25696" t="str">
            <v>MC.11.130.0080.a</v>
          </cell>
          <cell r="B25696" t="str">
            <v>- rette colore grigio</v>
          </cell>
          <cell r="C25696" t="str">
            <v>m²</v>
          </cell>
          <cell r="D25696" t="str">
            <v>8,53</v>
          </cell>
        </row>
        <row r="25697">
          <cell r="A25697" t="str">
            <v>MC.11.130.0080.b</v>
          </cell>
          <cell r="B25697" t="str">
            <v>- rette, colorate</v>
          </cell>
          <cell r="C25697" t="str">
            <v>m²</v>
          </cell>
          <cell r="D25697" t="str">
            <v>10,82</v>
          </cell>
        </row>
        <row r="25698">
          <cell r="A25698" t="str">
            <v>MC.11.130.0080.c</v>
          </cell>
          <cell r="B25698" t="str">
            <v>- curve, colore grigio</v>
          </cell>
          <cell r="C25698" t="str">
            <v>m²</v>
          </cell>
          <cell r="D25698" t="str">
            <v>10,10</v>
          </cell>
        </row>
        <row r="25699">
          <cell r="A25699" t="str">
            <v>MC.11.130.0080.d</v>
          </cell>
          <cell r="B25699" t="str">
            <v>- curve, colorate</v>
          </cell>
          <cell r="C25699" t="str">
            <v>m²</v>
          </cell>
          <cell r="D25699" t="str">
            <v>12,64</v>
          </cell>
        </row>
        <row r="25700">
          <cell r="A25700" t="str">
            <v>MC.11.140</v>
          </cell>
          <cell r="B25700" t="str">
            <v>LASTRE METALLICHE DI COPERTURA</v>
          </cell>
          <cell r="C25700"/>
          <cell r="D25700"/>
        </row>
        <row r="25701">
          <cell r="A25701" t="str">
            <v>MC.11.140.0010</v>
          </cell>
          <cell r="B25701" t="str">
            <v>Lastre ondulate e grecate in acciaio zincato, nei seguenti tipi e spessori:</v>
          </cell>
          <cell r="C25701"/>
          <cell r="D25701"/>
        </row>
        <row r="25702">
          <cell r="A25702" t="str">
            <v>MC.11.140.0010.a</v>
          </cell>
          <cell r="B25702" t="str">
            <v>- ondulata spessore 6/10, colore naturale</v>
          </cell>
          <cell r="C25702" t="str">
            <v>kg</v>
          </cell>
          <cell r="D25702" t="str">
            <v>2,16</v>
          </cell>
        </row>
        <row r="25703">
          <cell r="A25703" t="str">
            <v>MC.11.140.0010.b</v>
          </cell>
          <cell r="B25703" t="str">
            <v>- ondulata spessore 8/10, colore naturale</v>
          </cell>
          <cell r="C25703" t="str">
            <v>kg</v>
          </cell>
          <cell r="D25703" t="str">
            <v>1,95</v>
          </cell>
        </row>
        <row r="25704">
          <cell r="A25704" t="str">
            <v>MC.11.140.0010.c</v>
          </cell>
          <cell r="B25704" t="str">
            <v>- ondulata spessore 10/10, colore naturale</v>
          </cell>
          <cell r="C25704" t="str">
            <v>kg</v>
          </cell>
          <cell r="D25704" t="str">
            <v>1,87</v>
          </cell>
        </row>
        <row r="25705">
          <cell r="A25705" t="str">
            <v>MC.11.140.0010.d</v>
          </cell>
          <cell r="B25705" t="str">
            <v>- grecata spessore 6/10, colore naturale</v>
          </cell>
          <cell r="C25705" t="str">
            <v>kg</v>
          </cell>
          <cell r="D25705" t="str">
            <v>2,60</v>
          </cell>
        </row>
        <row r="25706">
          <cell r="A25706" t="str">
            <v>MC.11.140.0010.e</v>
          </cell>
          <cell r="B25706" t="str">
            <v>- grecata spessore 8/10, colore naturale</v>
          </cell>
          <cell r="C25706" t="str">
            <v>kg</v>
          </cell>
          <cell r="D25706" t="str">
            <v>2,41</v>
          </cell>
        </row>
        <row r="25707">
          <cell r="A25707" t="str">
            <v>MC.11.140.0010.f</v>
          </cell>
          <cell r="B25707" t="str">
            <v>- grecata spessore 10/10, colore naturale</v>
          </cell>
          <cell r="C25707" t="str">
            <v>kg</v>
          </cell>
          <cell r="D25707" t="str">
            <v>2,29</v>
          </cell>
        </row>
        <row r="25708">
          <cell r="A25708" t="str">
            <v>MC.11.140.0010.g</v>
          </cell>
          <cell r="B25708" t="str">
            <v>- lastre ondulate, preverniciatura di una faccia</v>
          </cell>
          <cell r="C25708" t="str">
            <v>kg</v>
          </cell>
          <cell r="D25708" t="str">
            <v>0,15</v>
          </cell>
        </row>
        <row r="25709">
          <cell r="A25709" t="str">
            <v>MC.11.140.0010.h</v>
          </cell>
          <cell r="B25709" t="str">
            <v>- lastre grecate, preverniciatura di una faccia</v>
          </cell>
          <cell r="C25709" t="str">
            <v>kg</v>
          </cell>
          <cell r="D25709" t="str">
            <v>0,19</v>
          </cell>
        </row>
        <row r="25710">
          <cell r="A25710" t="str">
            <v>MC.11.140.0020</v>
          </cell>
          <cell r="B25710" t="str">
            <v>Lastre grecate in lega di alluminio:</v>
          </cell>
          <cell r="C25710"/>
          <cell r="D25710"/>
        </row>
        <row r="25711">
          <cell r="A25711" t="str">
            <v>MC.11.140.0020.a</v>
          </cell>
          <cell r="B25711" t="str">
            <v>- con lastre spessore 6/10 mm, colore naturale</v>
          </cell>
          <cell r="C25711" t="str">
            <v>m²</v>
          </cell>
          <cell r="D25711" t="str">
            <v>16,27</v>
          </cell>
        </row>
        <row r="25712">
          <cell r="A25712" t="str">
            <v>MC.11.140.0020.b</v>
          </cell>
          <cell r="B25712" t="str">
            <v>- con lastre spessore 6/10 mm, preverniciate</v>
          </cell>
          <cell r="C25712" t="str">
            <v>m²</v>
          </cell>
          <cell r="D25712" t="str">
            <v>17,28</v>
          </cell>
        </row>
        <row r="25713">
          <cell r="A25713" t="str">
            <v>MC.11.140.0020.c</v>
          </cell>
          <cell r="B25713" t="str">
            <v>- con lastre spessore 7/10 mm, colore naturale</v>
          </cell>
          <cell r="C25713" t="str">
            <v>m²</v>
          </cell>
          <cell r="D25713" t="str">
            <v>19,01</v>
          </cell>
        </row>
        <row r="25714">
          <cell r="A25714" t="str">
            <v>MC.11.140.0020.d</v>
          </cell>
          <cell r="B25714" t="str">
            <v>- con lastre spessore 7/10 mm, preverniciate</v>
          </cell>
          <cell r="C25714" t="str">
            <v>m²</v>
          </cell>
          <cell r="D25714" t="str">
            <v>20,19</v>
          </cell>
        </row>
        <row r="25715">
          <cell r="A25715" t="str">
            <v>MC.11.140.0030</v>
          </cell>
          <cell r="B25715" t="str">
            <v>Lastre grecate in lega di alluminio, accoppiate a strato di polietilene espanso dello spessore di 3,5 mm:</v>
          </cell>
          <cell r="C25715"/>
          <cell r="D25715"/>
        </row>
        <row r="25716">
          <cell r="A25716" t="str">
            <v>MC.11.140.0030.a</v>
          </cell>
          <cell r="B25716" t="str">
            <v>- con lastre spessore 6/10 mm, colore naturale</v>
          </cell>
          <cell r="C25716" t="str">
            <v>m²</v>
          </cell>
          <cell r="D25716" t="str">
            <v>19,89</v>
          </cell>
        </row>
        <row r="25717">
          <cell r="A25717" t="str">
            <v>MC.11.140.0030.b</v>
          </cell>
          <cell r="B25717" t="str">
            <v>- con lastre spessore 6/10 mm, preverniciate</v>
          </cell>
          <cell r="C25717" t="str">
            <v>m²</v>
          </cell>
          <cell r="D25717" t="str">
            <v>22,74</v>
          </cell>
        </row>
        <row r="25718">
          <cell r="A25718" t="str">
            <v>MC.11.140.0030.c</v>
          </cell>
          <cell r="B25718" t="str">
            <v>- con lastre spessore 7/10 mm, colore naturale</v>
          </cell>
          <cell r="C25718" t="str">
            <v>m²</v>
          </cell>
          <cell r="D25718" t="str">
            <v>22,58</v>
          </cell>
        </row>
        <row r="25719">
          <cell r="A25719" t="str">
            <v>MC.11.140.0030.d</v>
          </cell>
          <cell r="B25719" t="str">
            <v>- con lastre spessore 7/10 mm, preverniciate</v>
          </cell>
          <cell r="C25719" t="str">
            <v>m²</v>
          </cell>
          <cell r="D25719" t="str">
            <v>25,71</v>
          </cell>
        </row>
        <row r="25720">
          <cell r="A25720" t="str">
            <v>MC.11.140.0040</v>
          </cell>
          <cell r="B25720" t="str">
            <v>Lastre ondulate in rame accoppiate con strato di polietilene espanso, spessore 3,5 mm:</v>
          </cell>
          <cell r="C25720"/>
          <cell r="D25720"/>
        </row>
        <row r="25721">
          <cell r="A25721" t="str">
            <v>MC.11.140.0040.a</v>
          </cell>
          <cell r="B25721" t="str">
            <v>- lastre spessore 6/10 mm</v>
          </cell>
          <cell r="C25721" t="str">
            <v>m²</v>
          </cell>
          <cell r="D25721" t="str">
            <v>47,26</v>
          </cell>
        </row>
        <row r="25722">
          <cell r="A25722" t="str">
            <v>MC.11.140.0040.b</v>
          </cell>
          <cell r="B25722" t="str">
            <v>- lastre spessore 7/10 mm</v>
          </cell>
          <cell r="C25722" t="str">
            <v>m²</v>
          </cell>
          <cell r="D25722" t="str">
            <v>55,13</v>
          </cell>
        </row>
        <row r="25723">
          <cell r="A25723" t="str">
            <v>MC.11.140.0050</v>
          </cell>
          <cell r="B25723" t="str">
            <v>Lastre in acciaio zincato spessore 4,5/10 mm ondulate o grecate, protette all'esterno con asfalto plastico stabilizzato e lamina metallica, all'interno con primer bituminoso e lamina di alluminio naturale:</v>
          </cell>
          <cell r="C25723"/>
          <cell r="D25723"/>
        </row>
        <row r="25724">
          <cell r="A25724" t="str">
            <v>MC.11.140.0050.a</v>
          </cell>
          <cell r="B25724" t="str">
            <v>- con lamina esterna in alluminio naturale</v>
          </cell>
          <cell r="C25724" t="str">
            <v>m²</v>
          </cell>
          <cell r="D25724" t="str">
            <v>25,47</v>
          </cell>
        </row>
        <row r="25725">
          <cell r="A25725" t="str">
            <v>MC.11.140.0050.b</v>
          </cell>
          <cell r="B25725" t="str">
            <v>- con lamina esterna in alluminio preverniciata</v>
          </cell>
          <cell r="C25725" t="str">
            <v>m²</v>
          </cell>
          <cell r="D25725" t="str">
            <v>31,36</v>
          </cell>
        </row>
        <row r="25726">
          <cell r="A25726" t="str">
            <v>MC.11.140.0050.c</v>
          </cell>
          <cell r="B25726" t="str">
            <v>- con lamina esterna in rame elettolitico</v>
          </cell>
          <cell r="C25726" t="str">
            <v>m²</v>
          </cell>
          <cell r="D25726" t="str">
            <v>53,23</v>
          </cell>
        </row>
        <row r="25727">
          <cell r="A25727" t="str">
            <v>MC.11.140.0050.d</v>
          </cell>
          <cell r="B25727" t="str">
            <v>- con lamina esterna in acciaio inox AISI 316</v>
          </cell>
          <cell r="C25727" t="str">
            <v>m²</v>
          </cell>
          <cell r="D25727" t="str">
            <v>57,95</v>
          </cell>
        </row>
        <row r="25728">
          <cell r="A25728" t="str">
            <v>MC.11.140.0060</v>
          </cell>
          <cell r="B25728" t="str">
            <v>Lastre in acciaio zincato spessore 6/10 mm, ondulate o grecate, protette all'esterno con asfalto plastico e lamina metallica, all'interno con primer bituminoso e lamina di alluminio naturale:</v>
          </cell>
          <cell r="C25728"/>
          <cell r="D25728"/>
        </row>
        <row r="25729">
          <cell r="A25729" t="str">
            <v>MC.11.140.0060.a</v>
          </cell>
          <cell r="B25729" t="str">
            <v>- con lamina esterna in alluminio naturale</v>
          </cell>
          <cell r="C25729" t="str">
            <v>m²</v>
          </cell>
          <cell r="D25729" t="str">
            <v>32,89</v>
          </cell>
        </row>
        <row r="25730">
          <cell r="A25730" t="str">
            <v>MC.11.140.0060.b</v>
          </cell>
          <cell r="B25730" t="str">
            <v>- con lamina esterna in alluminio preverniciata</v>
          </cell>
          <cell r="C25730" t="str">
            <v>m²</v>
          </cell>
          <cell r="D25730" t="str">
            <v>39,23</v>
          </cell>
        </row>
        <row r="25731">
          <cell r="A25731" t="str">
            <v>MC.11.140.0060.c</v>
          </cell>
          <cell r="B25731" t="str">
            <v>- con lamina esterna in rame elettolitico</v>
          </cell>
          <cell r="C25731" t="str">
            <v>m²</v>
          </cell>
          <cell r="D25731" t="str">
            <v>62,83</v>
          </cell>
        </row>
        <row r="25732">
          <cell r="A25732" t="str">
            <v>MC.11.140.0060.d</v>
          </cell>
          <cell r="B25732" t="str">
            <v>- con lamina esterna in acciaio inox AISI 316</v>
          </cell>
          <cell r="C25732" t="str">
            <v>m²</v>
          </cell>
          <cell r="D25732" t="str">
            <v>67,89</v>
          </cell>
        </row>
        <row r="25733">
          <cell r="A25733" t="str">
            <v>MC.11.140.0070</v>
          </cell>
          <cell r="B25733" t="str">
            <v>Lastre in metallo, sagomate per ottenere l'aspetto dei coppi tradizionali, applicabile su qualsiasi tipo di struttura, e per la copertura di manti in amianto. Nei materiali:</v>
          </cell>
          <cell r="C25733"/>
          <cell r="D25733"/>
        </row>
        <row r="25734">
          <cell r="A25734" t="str">
            <v>MC.11.140.0070.a</v>
          </cell>
          <cell r="B25734" t="str">
            <v>- acciaio zincato spess. 0,5 mm, preverniciato con poliesteri</v>
          </cell>
          <cell r="C25734" t="str">
            <v>m²</v>
          </cell>
          <cell r="D25734" t="str">
            <v>23,58</v>
          </cell>
        </row>
        <row r="25735">
          <cell r="A25735" t="str">
            <v>MC.11.140.0070.b</v>
          </cell>
          <cell r="B25735" t="str">
            <v>- alluminio spess. 0,7 mm, preverniciato con poliesteri</v>
          </cell>
          <cell r="C25735" t="str">
            <v>m²</v>
          </cell>
          <cell r="D25735" t="str">
            <v>29,46</v>
          </cell>
        </row>
        <row r="25736">
          <cell r="A25736" t="str">
            <v>MC.11.140.0070.c</v>
          </cell>
          <cell r="B25736" t="str">
            <v>- lega zinco titanio spess. 0,7 mm, prepatinata</v>
          </cell>
          <cell r="C25736" t="str">
            <v>m²</v>
          </cell>
          <cell r="D25736" t="str">
            <v>69,20</v>
          </cell>
        </row>
        <row r="25737">
          <cell r="A25737" t="str">
            <v>MC.11.140.0070.d</v>
          </cell>
          <cell r="B25737" t="str">
            <v>- rame semiduro spess. 0,6 mm</v>
          </cell>
          <cell r="C25737" t="str">
            <v>m²</v>
          </cell>
          <cell r="D25737" t="str">
            <v>81,83</v>
          </cell>
        </row>
        <row r="25738">
          <cell r="A25738" t="str">
            <v>MC.11.150</v>
          </cell>
          <cell r="B25738" t="str">
            <v>PANNELLI METALLICI COIBENTATI</v>
          </cell>
          <cell r="C25738"/>
          <cell r="D25738"/>
        </row>
        <row r="25739">
          <cell r="A25739" t="str">
            <v>MC.11.150.0010</v>
          </cell>
          <cell r="B25739" t="str">
            <v>Elementi per copertura metallica isolata e ventilata costituiti da:</v>
          </cell>
          <cell r="C25739"/>
          <cell r="D25739"/>
        </row>
        <row r="25740">
          <cell r="A25740" t="str">
            <v>MC.11.150.0010.a</v>
          </cell>
          <cell r="B25740" t="str">
            <v>- alluminio naturale</v>
          </cell>
          <cell r="C25740" t="str">
            <v>m²</v>
          </cell>
          <cell r="D25740" t="str">
            <v>71,09</v>
          </cell>
        </row>
        <row r="25741">
          <cell r="A25741" t="str">
            <v>MC.11.150.0010.b</v>
          </cell>
          <cell r="B25741" t="str">
            <v>- alluminio preverniciato</v>
          </cell>
          <cell r="C25741" t="str">
            <v>m²</v>
          </cell>
          <cell r="D25741" t="str">
            <v>74,39</v>
          </cell>
        </row>
        <row r="25742">
          <cell r="A25742" t="str">
            <v>MC.11.150.0010.c</v>
          </cell>
          <cell r="B25742" t="str">
            <v>- rame elettrolitico</v>
          </cell>
          <cell r="C25742" t="str">
            <v>m²</v>
          </cell>
          <cell r="D25742" t="str">
            <v>88,73</v>
          </cell>
        </row>
        <row r="25743">
          <cell r="A25743" t="str">
            <v>MC.11.150.0010.d</v>
          </cell>
          <cell r="B25743" t="str">
            <v>- acciaio inox AISI 316</v>
          </cell>
          <cell r="C25743" t="str">
            <v>m²</v>
          </cell>
          <cell r="D25743" t="str">
            <v>115,71</v>
          </cell>
        </row>
        <row r="25744">
          <cell r="A25744" t="str">
            <v>MC.11.150.0020</v>
          </cell>
          <cell r="B25744" t="str">
            <v>Pannello metallico autoportante formato con inferiore lamiera di acciaio zincato e preverniciato, spessore 6/10 mm, strato intermedio di poliuretano espanso densità 40 kg/m³, superiore lamiera acciaio 4,5/10 mm, protezione esterna con asfalto plastico stabilizzato e lamina di alluminio:</v>
          </cell>
          <cell r="C25744"/>
          <cell r="D25744"/>
        </row>
        <row r="25745">
          <cell r="A25745" t="str">
            <v>MC.11.150.0020.a</v>
          </cell>
          <cell r="B25745" t="str">
            <v>- con poliuretano spessore 30 mm e lamina alluminio naturale</v>
          </cell>
          <cell r="C25745" t="str">
            <v>m²</v>
          </cell>
          <cell r="D25745" t="str">
            <v>42,16</v>
          </cell>
        </row>
        <row r="25746">
          <cell r="A25746" t="str">
            <v>MC.11.150.0020.b</v>
          </cell>
          <cell r="B25746" t="str">
            <v>- con poliuretano spessore 30 mm e lamina alluminio preverniciato</v>
          </cell>
          <cell r="C25746" t="str">
            <v>m²</v>
          </cell>
          <cell r="D25746" t="str">
            <v>45,61</v>
          </cell>
        </row>
        <row r="25747">
          <cell r="A25747" t="str">
            <v>MC.11.150.0020.c</v>
          </cell>
          <cell r="B25747" t="str">
            <v>- con poliuretano spessore 40 mm e lamina alluminio naturale</v>
          </cell>
          <cell r="C25747" t="str">
            <v>m²</v>
          </cell>
          <cell r="D25747" t="str">
            <v>48,75</v>
          </cell>
        </row>
        <row r="25748">
          <cell r="A25748" t="str">
            <v>MC.11.150.0020.d</v>
          </cell>
          <cell r="B25748" t="str">
            <v>- con poliuretano spessore 40 mm e lamina alluminio preverniciato</v>
          </cell>
          <cell r="C25748" t="str">
            <v>m²</v>
          </cell>
          <cell r="D25748" t="str">
            <v>52,68</v>
          </cell>
        </row>
        <row r="25749">
          <cell r="A25749" t="str">
            <v>MC.11.150.0030</v>
          </cell>
          <cell r="B25749" t="str">
            <v>Pannello metallico precoibentato autoportante formato da supporto inferiore ricavato mediante profilatura da nastri di spessore 4/10 mm in acciaio zincato a caldo con procedimento “sendzimir” e preverniciato su lato a vista con colori standard, strato intermedio di resine poliuretaniche (PUR) densità 36 – 40 Kg/m³, supporto esterno ricavato mediante profilatura da nastri di spessore 5/10 mm in acciaio zincato a caldo con procedimento “sendzimir” e preverniciato sul lato a vista con colori standard, altezza greca 38/40 mm, passo 250 mm; larghezza utile pannello 1.00 m:</v>
          </cell>
          <cell r="C25749"/>
          <cell r="D25749"/>
        </row>
        <row r="25750">
          <cell r="A25750" t="str">
            <v>MC.11.150.0030.a</v>
          </cell>
          <cell r="B25750" t="str">
            <v>- con poliuretano s= 30 mm fuori greca</v>
          </cell>
          <cell r="C25750" t="str">
            <v>m²</v>
          </cell>
          <cell r="D25750" t="str">
            <v>18,14</v>
          </cell>
        </row>
        <row r="25751">
          <cell r="A25751" t="str">
            <v>MC.11.150.0030.b</v>
          </cell>
          <cell r="B25751" t="str">
            <v>- con poliuretano s= 40 mm fuori greca</v>
          </cell>
          <cell r="C25751" t="str">
            <v>m²</v>
          </cell>
          <cell r="D25751" t="str">
            <v>19,32</v>
          </cell>
        </row>
        <row r="25752">
          <cell r="A25752" t="str">
            <v>MC.11.150.0030.c</v>
          </cell>
          <cell r="B25752" t="str">
            <v>- con poliuretano s= 50 mm fuori greca</v>
          </cell>
          <cell r="C25752" t="str">
            <v>m²</v>
          </cell>
          <cell r="D25752" t="str">
            <v>20,49</v>
          </cell>
        </row>
        <row r="25753">
          <cell r="A25753" t="str">
            <v>MC.11.150.0030.d</v>
          </cell>
          <cell r="B25753" t="str">
            <v>- con poliuretano s= 60 mm fuori greca</v>
          </cell>
          <cell r="C25753" t="str">
            <v>m²</v>
          </cell>
          <cell r="D25753" t="str">
            <v>21,67</v>
          </cell>
        </row>
        <row r="25754">
          <cell r="A25754" t="str">
            <v>MC.11.150.0030.e</v>
          </cell>
          <cell r="B25754" t="str">
            <v>- con poliuretano s= 80 mm fuori greca</v>
          </cell>
          <cell r="C25754" t="str">
            <v>m²</v>
          </cell>
          <cell r="D25754" t="str">
            <v>24,02</v>
          </cell>
        </row>
        <row r="25755">
          <cell r="A25755" t="str">
            <v>MC.11.150.0030.f</v>
          </cell>
          <cell r="B25755" t="str">
            <v>- con poliuretano s= 100 mm fuori greca</v>
          </cell>
          <cell r="C25755" t="str">
            <v>m²</v>
          </cell>
          <cell r="D25755" t="str">
            <v>26,39</v>
          </cell>
        </row>
        <row r="25756">
          <cell r="A25756" t="str">
            <v>MC.11.150.0030.g</v>
          </cell>
          <cell r="B25756" t="str">
            <v>- con poliuretano s= 120 mm fuori greca</v>
          </cell>
          <cell r="C25756" t="str">
            <v>m²</v>
          </cell>
          <cell r="D25756" t="str">
            <v>28,75</v>
          </cell>
        </row>
        <row r="25757">
          <cell r="A25757" t="str">
            <v>MC.11.150.0040</v>
          </cell>
          <cell r="B25757" t="str">
            <v>Pannello metallico precoibentato autoportante formato da supporto inferiore ricavato mediante profilatura da nastri di spessore 4/10 mm in acciaio zincato a caldo con procedimento “sendzimir” e preverniciato su lato a vista con colori standard, strato intermedio di resine poliuretaniche (PUR) densità 36 – 40 Kg/m³, supporto esterno grecato in lega di alluminio preverniciato con colori standard, altezza greca 38/40 mm, passo 250 mm spessore 6/10 mm; larghezza utile pannello 1,00 m:</v>
          </cell>
          <cell r="C25757"/>
          <cell r="D25757"/>
        </row>
        <row r="25758">
          <cell r="A25758" t="str">
            <v>MC.11.150.0040.a</v>
          </cell>
          <cell r="B25758" t="str">
            <v>- con poliuretano s= 30 mm fuori greca</v>
          </cell>
          <cell r="C25758" t="str">
            <v>m²</v>
          </cell>
          <cell r="D25758" t="str">
            <v>22,85</v>
          </cell>
        </row>
        <row r="25759">
          <cell r="A25759" t="str">
            <v>MC.11.150.0040.b</v>
          </cell>
          <cell r="B25759" t="str">
            <v>- con poliuretano s= 40 mm fuori greca</v>
          </cell>
          <cell r="C25759" t="str">
            <v>m²</v>
          </cell>
          <cell r="D25759" t="str">
            <v>24,02</v>
          </cell>
        </row>
        <row r="25760">
          <cell r="A25760" t="str">
            <v>MC.11.150.0040.c</v>
          </cell>
          <cell r="B25760" t="str">
            <v>- con poliuretano s= 50 mm fuori greca</v>
          </cell>
          <cell r="C25760" t="str">
            <v>m²</v>
          </cell>
          <cell r="D25760" t="str">
            <v>25,20</v>
          </cell>
        </row>
        <row r="25761">
          <cell r="A25761" t="str">
            <v>MC.11.150.0040.d</v>
          </cell>
          <cell r="B25761" t="str">
            <v>- con poliuretano s= 60 mm fuori greca</v>
          </cell>
          <cell r="C25761" t="str">
            <v>m²</v>
          </cell>
          <cell r="D25761" t="str">
            <v>26,38</v>
          </cell>
        </row>
        <row r="25762">
          <cell r="A25762" t="str">
            <v>MC.11.150.0040.e</v>
          </cell>
          <cell r="B25762" t="str">
            <v>- con poliuretano s= 80 mm fuori greca</v>
          </cell>
          <cell r="C25762" t="str">
            <v>m²</v>
          </cell>
          <cell r="D25762" t="str">
            <v>28,74</v>
          </cell>
        </row>
        <row r="25763">
          <cell r="A25763" t="str">
            <v>MC.11.150.0040.f</v>
          </cell>
          <cell r="B25763" t="str">
            <v>- con poliuretano s= 100 mm fuori greca</v>
          </cell>
          <cell r="C25763" t="str">
            <v>m²</v>
          </cell>
          <cell r="D25763" t="str">
            <v>31,10</v>
          </cell>
        </row>
        <row r="25764">
          <cell r="A25764" t="str">
            <v>MC.11.150.0040.g</v>
          </cell>
          <cell r="B25764" t="str">
            <v>- con poliuretano s= 120 mm fuori greca</v>
          </cell>
          <cell r="C25764" t="str">
            <v>m²</v>
          </cell>
          <cell r="D25764" t="str">
            <v>33,45</v>
          </cell>
        </row>
        <row r="25765">
          <cell r="A25765" t="str">
            <v>MC.11.150.0050</v>
          </cell>
          <cell r="B25765" t="str">
            <v>Pannello metallico autoportante formato con inferiore lamiera di acciaio zincato preverniciato spessore 4/10 mm, strato intermedio di poliuretano densità 40 kg/m³, superiore lamiera di rame grecata altezza 38 mm e spessore 5/10 mm; larghezza pannello 1.00 m :</v>
          </cell>
          <cell r="C25765"/>
          <cell r="D25765"/>
        </row>
        <row r="25766">
          <cell r="A25766" t="str">
            <v>MC.11.150.0050.a</v>
          </cell>
          <cell r="B25766" t="str">
            <v>- con poliuretano s= 30 mm</v>
          </cell>
          <cell r="C25766" t="str">
            <v>m²</v>
          </cell>
          <cell r="D25766" t="str">
            <v>40,62</v>
          </cell>
        </row>
        <row r="25767">
          <cell r="A25767" t="str">
            <v>MC.11.150.0050.b</v>
          </cell>
          <cell r="B25767" t="str">
            <v>- con poliuretano s= 40 mm</v>
          </cell>
          <cell r="C25767" t="str">
            <v>m²</v>
          </cell>
          <cell r="D25767" t="str">
            <v>42,22</v>
          </cell>
        </row>
        <row r="25768">
          <cell r="A25768" t="str">
            <v>MC.11.150.0060</v>
          </cell>
          <cell r="B25768" t="str">
            <v>Pannello metallico precoibentato autoportante formato da supporto inferiore in cartonfeltro bitumato cilindrato, strato intermedio di resine poliuretaniche (PUR) densità 36 – 40 Kg/m³, supporto esterno ricavato mediante profilatura da nastri di spessore 5/10 mm in acciaio zincato a caldo con procedimento “sendzimir” e preverniciato sul lato a vista con colori standard, altezza greca 38/40 mm, passo 250 mm; larghezza utile pannello 1,00 m:</v>
          </cell>
          <cell r="C25768"/>
          <cell r="D25768"/>
        </row>
        <row r="25769">
          <cell r="A25769" t="str">
            <v>MC.11.150.0060.a</v>
          </cell>
          <cell r="B25769" t="str">
            <v>- con poliuretano s= 30 mm fuori greca</v>
          </cell>
          <cell r="C25769" t="str">
            <v>m²</v>
          </cell>
          <cell r="D25769" t="str">
            <v>14,34</v>
          </cell>
        </row>
        <row r="25770">
          <cell r="A25770" t="str">
            <v>MC.11.150.0060.b</v>
          </cell>
          <cell r="B25770" t="str">
            <v>- con poliuretano s= 40 mm fuori greca</v>
          </cell>
          <cell r="C25770" t="str">
            <v>m²</v>
          </cell>
          <cell r="D25770" t="str">
            <v>15,54</v>
          </cell>
        </row>
        <row r="25771">
          <cell r="A25771" t="str">
            <v>MC.11.150.0060.c</v>
          </cell>
          <cell r="B25771" t="str">
            <v>- con poliuretano s= 50 mm fuori greca</v>
          </cell>
          <cell r="C25771" t="str">
            <v>m²</v>
          </cell>
          <cell r="D25771" t="str">
            <v>16,75</v>
          </cell>
        </row>
        <row r="25772">
          <cell r="A25772" t="str">
            <v>MC.11.150.0060.d</v>
          </cell>
          <cell r="B25772" t="str">
            <v>- con poliuretano s= 60 mm fuori greca</v>
          </cell>
          <cell r="C25772" t="str">
            <v>m²</v>
          </cell>
          <cell r="D25772" t="str">
            <v>17,99</v>
          </cell>
        </row>
        <row r="25773">
          <cell r="A25773" t="str">
            <v>MC.11.150.0060.e</v>
          </cell>
          <cell r="B25773" t="str">
            <v>- con poliuretano s= 80 mm fuori greca</v>
          </cell>
          <cell r="C25773" t="str">
            <v>m²</v>
          </cell>
          <cell r="D25773" t="str">
            <v>20,41</v>
          </cell>
        </row>
        <row r="25774">
          <cell r="A25774" t="str">
            <v>MC.11.150.0060.f</v>
          </cell>
          <cell r="B25774" t="str">
            <v>- con poliuretano s= 100 mm fuori greca</v>
          </cell>
          <cell r="C25774" t="str">
            <v>m²</v>
          </cell>
          <cell r="D25774" t="str">
            <v>22,84</v>
          </cell>
        </row>
        <row r="25775">
          <cell r="A25775" t="str">
            <v>MC.11.150.0065</v>
          </cell>
          <cell r="B25775" t="str">
            <v>Pannello metallico precoibentato autoportante formato da supporto inferiore in cartonfeltro bitumato cilindrato, strato intermedio di resine poliuretaniche (PUR) densità 36 – 40 Kg/m³, supporto esterno grecato in lega di alluminio preverniciato con colori standard, altezza greca 38/40 mm, passo 250 mm, spessore 6/10 mm; larghezza utile pannello 1,00 m:</v>
          </cell>
          <cell r="C25775"/>
          <cell r="D25775"/>
        </row>
        <row r="25776">
          <cell r="A25776" t="str">
            <v>MC.11.150.0065.a</v>
          </cell>
          <cell r="B25776" t="str">
            <v>- con poliuretano s= 30 mm fuori greca</v>
          </cell>
          <cell r="C25776" t="str">
            <v>m²</v>
          </cell>
          <cell r="D25776" t="str">
            <v>19,39</v>
          </cell>
        </row>
        <row r="25777">
          <cell r="A25777" t="str">
            <v>MC.11.150.0065.b</v>
          </cell>
          <cell r="B25777" t="str">
            <v>- con poliuretano s= 40 mm fuori greca</v>
          </cell>
          <cell r="C25777" t="str">
            <v>m²</v>
          </cell>
          <cell r="D25777" t="str">
            <v>20,57</v>
          </cell>
        </row>
        <row r="25778">
          <cell r="A25778" t="str">
            <v>MC.11.150.0065.c</v>
          </cell>
          <cell r="B25778" t="str">
            <v>- con poliuretano s= 50 mm fuori greca</v>
          </cell>
          <cell r="C25778" t="str">
            <v>m²</v>
          </cell>
          <cell r="D25778" t="str">
            <v>21,76</v>
          </cell>
        </row>
        <row r="25779">
          <cell r="A25779" t="str">
            <v>MC.11.150.0065.d</v>
          </cell>
          <cell r="B25779" t="str">
            <v>- con poliuretano s= 60 mm fuori greca</v>
          </cell>
          <cell r="C25779" t="str">
            <v>m²</v>
          </cell>
          <cell r="D25779" t="str">
            <v>22,94</v>
          </cell>
        </row>
        <row r="25780">
          <cell r="A25780" t="str">
            <v>MC.11.150.0065.e</v>
          </cell>
          <cell r="B25780" t="str">
            <v>- con poliuretano s= 80 mm fuori greca</v>
          </cell>
          <cell r="C25780" t="str">
            <v>m²</v>
          </cell>
          <cell r="D25780" t="str">
            <v>25,29</v>
          </cell>
        </row>
        <row r="25781">
          <cell r="A25781" t="str">
            <v>MC.11.150.0065.f</v>
          </cell>
          <cell r="B25781" t="str">
            <v>- con poliuretano s= 100 mm fuori greca</v>
          </cell>
          <cell r="C25781" t="str">
            <v>m²</v>
          </cell>
          <cell r="D25781" t="str">
            <v>27,39</v>
          </cell>
        </row>
        <row r="25782">
          <cell r="A25782" t="str">
            <v>MC.11.150.0070</v>
          </cell>
          <cell r="B25782" t="str">
            <v>Pannello metallico autoportante formato con inferiore lamiera di acciaio zincato preverniciato, spessore 4/10 mm, strato intermedio di poliuretano densità 40 kg/m³, superiore lamiera grecata di acciaio zincato preverniciato altezza 40 mm e spessore 6/10 mm; larghezza pannello 1.00 m con sormonto per fissaggio nascosto e giunto a scatto :</v>
          </cell>
          <cell r="C25782"/>
          <cell r="D25782"/>
        </row>
        <row r="25783">
          <cell r="A25783" t="str">
            <v>MC.11.150.0070.a</v>
          </cell>
          <cell r="B25783" t="str">
            <v>- con poliuretano s=40 mm</v>
          </cell>
          <cell r="C25783" t="str">
            <v>m²</v>
          </cell>
          <cell r="D25783" t="str">
            <v>23,45</v>
          </cell>
        </row>
        <row r="25784">
          <cell r="A25784" t="str">
            <v>MC.11.150.0070.b</v>
          </cell>
          <cell r="B25784" t="str">
            <v>- con poliuretano s=50 mm</v>
          </cell>
          <cell r="C25784" t="str">
            <v>m²</v>
          </cell>
          <cell r="D25784" t="str">
            <v>25,01</v>
          </cell>
        </row>
        <row r="25785">
          <cell r="A25785" t="str">
            <v>MC.11.150.0080</v>
          </cell>
          <cell r="B25785" t="str">
            <v>Pannello metallico precoibentato autoportante REI 120 e fonoisolante formato da supporto inferiore ricavato mediante profilatura da nastri di spessore 5/10 mm in acciaio zincato a caldo con procedimento “sendzimir” e preverniciato su lato a vista con colori standard, strato intermedio di lana di roccia densità 100 Kg/m³ spessore 100 mm fuori greca, supporto esterno ricavato mediante profilatura da nastri di spessore 6/10 mm in acciaio zincato a caldo con procedimento “sendzimir” e preverniciato sul lato a vista con colori standard, altezza greca 38/40 mm, passo 250 mm; larghezza utile pannello 1,00 m</v>
          </cell>
          <cell r="C25785" t="str">
            <v>m²</v>
          </cell>
          <cell r="D25785" t="str">
            <v>34,09</v>
          </cell>
        </row>
        <row r="25786">
          <cell r="A25786" t="str">
            <v>MC.11.150.0090</v>
          </cell>
          <cell r="B25786" t="str">
            <v>Pannello metallico precoibentato autoportante fonoassorbente formato da supporto inferiore ricavato mediante profilatura da nastri di spessore 5/10 mm in acciaio zincato a caldo con procedimento “sendzimir” microforato e preverniciato su lato a vista con colori standard, strato intermedio di lana di roccia densità 80 - 100 Kg/m³, supporto esterno ricavato mediante profilatura da nastri di spessore 6/10 mm in acciaio zincato a caldo con procedimento “sendzimir” e preverniciato sul lato a vista con colori standard, altezza greca 38/40 mm, passo 250 mm; larghezza utile pannello 1,00 m:</v>
          </cell>
          <cell r="C25786"/>
          <cell r="D25786"/>
        </row>
        <row r="25787">
          <cell r="A25787" t="str">
            <v>MC.11.150.0090.a</v>
          </cell>
          <cell r="B25787" t="str">
            <v>- con lana di roccia spessore 50 mm fuori greca</v>
          </cell>
          <cell r="C25787" t="str">
            <v>m²</v>
          </cell>
          <cell r="D25787" t="str">
            <v>29,17</v>
          </cell>
        </row>
        <row r="25788">
          <cell r="A25788" t="str">
            <v>MC.11.150.0090.b</v>
          </cell>
          <cell r="B25788" t="str">
            <v>- con lana di roccia spessore 80 mm fuori greca</v>
          </cell>
          <cell r="C25788" t="str">
            <v>m²</v>
          </cell>
          <cell r="D25788" t="str">
            <v>32,44</v>
          </cell>
        </row>
        <row r="25789">
          <cell r="A25789" t="str">
            <v>MC.11.150.0090.c</v>
          </cell>
          <cell r="B25789" t="str">
            <v>- con lana di roccia spessore 100 mm fuori greca</v>
          </cell>
          <cell r="C25789" t="str">
            <v>m²</v>
          </cell>
          <cell r="D25789" t="str">
            <v>34,58</v>
          </cell>
        </row>
        <row r="25790">
          <cell r="A25790" t="str">
            <v>MC.11.200</v>
          </cell>
          <cell r="B25790" t="str">
            <v>ACCESSORI PER TETTI</v>
          </cell>
          <cell r="C25790"/>
          <cell r="D25790"/>
        </row>
        <row r="25791">
          <cell r="A25791" t="str">
            <v>MC.11.200.0010</v>
          </cell>
          <cell r="B25791" t="str">
            <v>Dispositivo anticaduta, tipo C, per la messa in sicurezza di una copertura mediante ancoraggi strutturali, progettati nel rispetto della norma UNI 11578:2015 nel caso di installazione permanente o UNI EN 795:2012 + CEN/TS 16415:2013 nel caso di installazione rimovibile. I dispositivi dovranno essere certificati da ente terzo autorizzato dal Ministero delle Infrastrutture. Tutti i componenti previsti per lo specifico intervento, inclusi i sistemi di connessione alla struttura portante, dovranno essere dimensionati e verificati, e dovrà essere fornita al committente specifica relazione di calcolo redatta dal tecnico abilitato. I sistemi di connessione diretta alla struttura dovranno essere dotati di marcatura CE. Gli ancoraggi terminali ed intermedi della linea flessibile tipo C dovranno essere in acciaio zincato o acciaio inossidabile AISI 304 o alluminio con resistenza agli agenti atmosferici tale da aver superato il test in nebbia salina neutra secondo UNI EN ISO 9227 che prevede 2 cicli di 24+1 ore. Altezza paletti cm. 40. Tali ancoraggi dovranno essere di tipo rigido e indeformabile:</v>
          </cell>
          <cell r="C25791"/>
          <cell r="D25791"/>
        </row>
        <row r="25792">
          <cell r="A25792" t="str">
            <v>MC.11.200.0010.a</v>
          </cell>
          <cell r="B25792" t="str">
            <v>- paletti di estremità in alluminio</v>
          </cell>
          <cell r="C25792" t="str">
            <v>cad</v>
          </cell>
          <cell r="D25792" t="str">
            <v>171,29</v>
          </cell>
        </row>
        <row r="25793">
          <cell r="A25793" t="str">
            <v>MC.11.200.0010.b</v>
          </cell>
          <cell r="B25793" t="str">
            <v>- paletti intermedi in alluminio</v>
          </cell>
          <cell r="C25793" t="str">
            <v>cad</v>
          </cell>
          <cell r="D25793" t="str">
            <v>183,94</v>
          </cell>
        </row>
        <row r="25794">
          <cell r="A25794" t="str">
            <v>MC.11.200.0010.c</v>
          </cell>
          <cell r="B25794" t="str">
            <v>- paletti di estremità in acciaio zincato a caldo</v>
          </cell>
          <cell r="C25794" t="str">
            <v>cad</v>
          </cell>
          <cell r="D25794" t="str">
            <v>223,09</v>
          </cell>
        </row>
        <row r="25795">
          <cell r="A25795" t="str">
            <v>MC.11.200.0010.d</v>
          </cell>
          <cell r="B25795" t="str">
            <v>- paletti intermedi in acciaio zincato a caldo</v>
          </cell>
          <cell r="C25795" t="str">
            <v>cad</v>
          </cell>
          <cell r="D25795" t="str">
            <v>257,62</v>
          </cell>
        </row>
        <row r="25796">
          <cell r="A25796" t="str">
            <v>MC.11.200.0010.e</v>
          </cell>
          <cell r="B25796" t="str">
            <v>- paletti di estremità in acciaio inox AISI 304</v>
          </cell>
          <cell r="C25796" t="str">
            <v>cad</v>
          </cell>
          <cell r="D25796" t="str">
            <v>502,96</v>
          </cell>
        </row>
        <row r="25797">
          <cell r="A25797" t="str">
            <v>MC.11.200.0010.f</v>
          </cell>
          <cell r="B25797" t="str">
            <v>- paletti intermedi in acciaio inox AISI 304</v>
          </cell>
          <cell r="C25797" t="str">
            <v>cad</v>
          </cell>
          <cell r="D25797" t="str">
            <v>516,63</v>
          </cell>
        </row>
        <row r="25798">
          <cell r="A25798" t="str">
            <v>MC.11.200.0010.g</v>
          </cell>
          <cell r="B25798" t="str">
            <v>- cavo in acciaio inox 316 diametro 8 mm, 7*19-133 fili con occhielli</v>
          </cell>
          <cell r="C25798" t="str">
            <v>m</v>
          </cell>
          <cell r="D25798" t="str">
            <v>16,69</v>
          </cell>
        </row>
        <row r="25799">
          <cell r="A25799" t="str">
            <v>MC.11.200.0010.h</v>
          </cell>
          <cell r="B25799" t="str">
            <v>- dissipatore di energia in acciaio inox AISI 302</v>
          </cell>
          <cell r="C25799" t="str">
            <v>cad</v>
          </cell>
          <cell r="D25799" t="str">
            <v>191,08</v>
          </cell>
        </row>
        <row r="25800">
          <cell r="A25800" t="str">
            <v>MC.11.200.0010.i</v>
          </cell>
          <cell r="B25800" t="str">
            <v>- tenditore in acciaio inox AISI 316</v>
          </cell>
          <cell r="C25800" t="str">
            <v>cad</v>
          </cell>
          <cell r="D25800" t="str">
            <v>152,76</v>
          </cell>
        </row>
        <row r="25801">
          <cell r="A25801" t="str">
            <v>MC.11.200.0010.j</v>
          </cell>
          <cell r="B25801" t="str">
            <v>- kit serracavo, composto da 1 redance e 4 morsetti, in acciaio inox AISI 316</v>
          </cell>
          <cell r="C25801" t="str">
            <v>cad</v>
          </cell>
          <cell r="D25801" t="str">
            <v>51,72</v>
          </cell>
        </row>
        <row r="25802">
          <cell r="A25802" t="str">
            <v>MC.11.200.0010.k</v>
          </cell>
          <cell r="B25802" t="str">
            <v>- targhetta identificativa impianto/accesso in alluminio</v>
          </cell>
          <cell r="C25802" t="str">
            <v>cad</v>
          </cell>
          <cell r="D25802" t="str">
            <v>11,11</v>
          </cell>
        </row>
        <row r="25803">
          <cell r="A25803" t="str">
            <v>MC.11.200.0010.l</v>
          </cell>
          <cell r="B25803" t="str">
            <v>- sovrapprezzo per utilizzo di paletto in alluminio altezza cm. 50 anziché cm. 40</v>
          </cell>
          <cell r="C25803" t="str">
            <v>cad</v>
          </cell>
          <cell r="D25803" t="str">
            <v>19,64</v>
          </cell>
        </row>
        <row r="25804">
          <cell r="A25804" t="str">
            <v>MC.11.200.0010.m</v>
          </cell>
          <cell r="B25804" t="str">
            <v>- sovrapprezzo per utilizzo di paletto in acciaio zincato altezza cm. 50 anziché cm. 40</v>
          </cell>
          <cell r="C25804" t="str">
            <v>cad</v>
          </cell>
          <cell r="D25804" t="str">
            <v>24,06</v>
          </cell>
        </row>
        <row r="25805">
          <cell r="A25805" t="str">
            <v>MC.11.200.0010.n</v>
          </cell>
          <cell r="B25805" t="str">
            <v>- sovrapprezzo per utilizzo di paletto in acciaio inox AISI 304 altezza cm. 50 anziché cm. 40</v>
          </cell>
          <cell r="C25805" t="str">
            <v>cad</v>
          </cell>
          <cell r="D25805" t="str">
            <v>33,40</v>
          </cell>
        </row>
        <row r="25806">
          <cell r="A25806" t="str">
            <v>MC.11.200.0020</v>
          </cell>
          <cell r="B25806" t="str">
            <v>Dispositivo anticaduta, tipo A, per la messa in sicurezza di una copertura mediante ancoraggi strutturali, progettati nel rispetto della norma UNI 11578:2015 nel caso di installazione permanente o UNI EN 795:2012 + CEN/TS 16415:2013 nel caso di installazione rimovibile. I dispositivi dovranno essere certificati da ente terzo autorizzato dal Ministero delle Infrastrutture. Tutti i componenti previsti per lo specifico intervento, inclusi i sistemi di connessione alla struttura portante, dovranno essere dimensionati e verificati, e dovrà essere fornita al committente specifica relazione di calcolo redatta dal tecnico abilitato. I sistemi di connessione diretta alla struttura dovranno essere dotati di marcatura CE. Altezza paletti cm. 40. I dispositivi dovranno essere in acciaio zincato o acciaio inossidabile AISI 304 o alluminio con resistenza agli agenti atmosferici tale da aver superato il test in nebbia salina neutra secondo UNI EN ISO 9227 che prevede 2 cicli di 24+1 ore:</v>
          </cell>
          <cell r="C25806"/>
          <cell r="D25806"/>
        </row>
        <row r="25807">
          <cell r="A25807" t="str">
            <v>MC.11.200.0020.a</v>
          </cell>
          <cell r="B25807" t="str">
            <v>- paletto indeformabile girevole in alluminio</v>
          </cell>
          <cell r="C25807" t="str">
            <v>cad</v>
          </cell>
          <cell r="D25807" t="str">
            <v>252,58</v>
          </cell>
        </row>
        <row r="25808">
          <cell r="A25808" t="str">
            <v>MC.11.200.0020.b</v>
          </cell>
          <cell r="B25808" t="str">
            <v>- paletto deformabile girevole in acciaio zincato a caldo</v>
          </cell>
          <cell r="C25808" t="str">
            <v>cad</v>
          </cell>
          <cell r="D25808" t="str">
            <v>117,11</v>
          </cell>
        </row>
        <row r="25809">
          <cell r="A25809" t="str">
            <v>MC.11.200.0020.c</v>
          </cell>
          <cell r="B25809" t="str">
            <v>- paletto deformabile girevole in acciaio inox AISI 304</v>
          </cell>
          <cell r="C25809" t="str">
            <v>cad</v>
          </cell>
          <cell r="D25809" t="str">
            <v>211,43</v>
          </cell>
        </row>
        <row r="25810">
          <cell r="A25810" t="str">
            <v>MC.11.200.0020.d</v>
          </cell>
          <cell r="B25810" t="str">
            <v>- ganci rigidi ad esse in acciaio zincato a caldo</v>
          </cell>
          <cell r="C25810" t="str">
            <v>cad</v>
          </cell>
          <cell r="D25810" t="str">
            <v>10,63</v>
          </cell>
        </row>
        <row r="25811">
          <cell r="A25811" t="str">
            <v>MC.11.200.0020.e</v>
          </cell>
          <cell r="B25811" t="str">
            <v>- ganci rigidi ad esse in acciaio ino AISI 304</v>
          </cell>
          <cell r="C25811" t="str">
            <v>cad</v>
          </cell>
          <cell r="D25811" t="str">
            <v>37,63</v>
          </cell>
        </row>
        <row r="25812">
          <cell r="A25812" t="str">
            <v>MC.11.200.0020.f</v>
          </cell>
          <cell r="B25812" t="str">
            <v>- ganci flessibili sottotegola con fune diam 8 mm lunghezza 600 mm , in acciaio zincato a caldo</v>
          </cell>
          <cell r="C25812" t="str">
            <v>cad</v>
          </cell>
          <cell r="D25812" t="str">
            <v>17,71</v>
          </cell>
        </row>
        <row r="25813">
          <cell r="A25813" t="str">
            <v>MC.11.200.0020.g</v>
          </cell>
          <cell r="B25813" t="str">
            <v>- ganci flessibili sottotegola con fune diam 8 mm lunghezza 600 mm, in acciaio inox AISI 316</v>
          </cell>
          <cell r="C25813" t="str">
            <v>cad</v>
          </cell>
          <cell r="D25813" t="str">
            <v>37,87</v>
          </cell>
        </row>
        <row r="25814">
          <cell r="A25814" t="str">
            <v>MC.11.200.0020.h</v>
          </cell>
          <cell r="B25814" t="str">
            <v>- dispositivo di ancoraggio puntuale in acciao inox AISI 304</v>
          </cell>
          <cell r="C25814" t="str">
            <v>cad</v>
          </cell>
          <cell r="D25814" t="str">
            <v>33,43</v>
          </cell>
        </row>
        <row r="25815">
          <cell r="A25815" t="str">
            <v>MC.11.200.0020.i</v>
          </cell>
          <cell r="B25815" t="str">
            <v>- dispositivo di ancoraggio puntuale per lamiere grecate e pannelli coibentati in acciao inox AISI 304</v>
          </cell>
          <cell r="C25815" t="str">
            <v>cad</v>
          </cell>
          <cell r="D25815" t="str">
            <v>123,39</v>
          </cell>
        </row>
        <row r="25816">
          <cell r="A25816" t="str">
            <v>MC.11.200.0030</v>
          </cell>
          <cell r="B25816" t="str">
            <v>Dispositivo anticaduta, tipo C per coperture in lamiera, per la messa in sicurezza di una copertura mediante ancoraggi strutturali, progettati nel rispetto della norma UNI 11578:2015 nel caso di installazione permanente o UNI EN 795:2012 + CEN/TS 16415:2013 nel caso di installazione rimovibile. I dispositivi dovranno essere certificati da ente terzo autorizzato dal Ministero delle Infrastrutture. Tutti i componenti previsti per lo specifico intervento, inclusi i sistemi di connessione alla struttura portante, dovranno essere dimensionati e verificati, e dovrà essere fornita al committente specifica relazione di calcolo redatta dal tecnico abilitato. I sistemi di connessione diretta alla struttura dovranno essere dotati di marcatura CE.</v>
          </cell>
          <cell r="C25816"/>
          <cell r="D25816"/>
        </row>
        <row r="25817">
          <cell r="A25817" t="str">
            <v>MC.11.200.0030.a</v>
          </cell>
          <cell r="B25817" t="str">
            <v>- paletti (altezza cm. 20) di estremità abbattibili e riarmabili in alluminio</v>
          </cell>
          <cell r="C25817" t="str">
            <v>cad</v>
          </cell>
          <cell r="D25817" t="str">
            <v>336,57</v>
          </cell>
        </row>
        <row r="25818">
          <cell r="A25818" t="str">
            <v>MC.11.200.0030.b</v>
          </cell>
          <cell r="B25818" t="str">
            <v>- paletto (altezza cm. 20) intermedio abbattibile e riarmabile in alluminio</v>
          </cell>
          <cell r="C25818" t="str">
            <v>cad</v>
          </cell>
          <cell r="D25818" t="str">
            <v>393,91</v>
          </cell>
        </row>
        <row r="25819">
          <cell r="A25819" t="str">
            <v>MC.11.200.0030.c</v>
          </cell>
          <cell r="B25819" t="str">
            <v>- paletto di estremità/intermedio (altezza cm. 20) rotante in alluminio</v>
          </cell>
          <cell r="C25819" t="str">
            <v>cad</v>
          </cell>
          <cell r="D25819" t="str">
            <v>166,25</v>
          </cell>
        </row>
        <row r="25820">
          <cell r="A25820" t="str">
            <v>MC.11.200.0030.d</v>
          </cell>
          <cell r="B25820" t="str">
            <v>- kit per fissaggio palo composto da piastra di supporto in acciaio inox AISI 304, bulloni M 12x30 e M 8x16 con dadi e rosette, rivetti strutturali</v>
          </cell>
          <cell r="C25820" t="str">
            <v>cad</v>
          </cell>
          <cell r="D25820" t="str">
            <v>267,49</v>
          </cell>
        </row>
        <row r="25821">
          <cell r="A25821" t="str">
            <v>MC.11.200.0030.e</v>
          </cell>
          <cell r="B25821" t="str">
            <v>- nastro butilico per piastra (resa 0,60 m per piastra)</v>
          </cell>
          <cell r="C25821" t="str">
            <v>m</v>
          </cell>
          <cell r="D25821" t="str">
            <v>4,73</v>
          </cell>
        </row>
        <row r="25822">
          <cell r="A25822" t="str">
            <v>MC.11.200.0050</v>
          </cell>
          <cell r="B25822" t="str">
            <v>Fermaneve in elementi isolati:</v>
          </cell>
          <cell r="C25822"/>
          <cell r="D25822"/>
        </row>
        <row r="25823">
          <cell r="A25823" t="str">
            <v>MC.11.200.0050.a</v>
          </cell>
          <cell r="B25823" t="str">
            <v>- in rame</v>
          </cell>
          <cell r="C25823" t="str">
            <v>cad</v>
          </cell>
          <cell r="D25823" t="str">
            <v>3,85</v>
          </cell>
        </row>
        <row r="25824">
          <cell r="A25824" t="str">
            <v>MC.11.200.0050.b</v>
          </cell>
          <cell r="B25824" t="str">
            <v>- in lamiera preverniciata</v>
          </cell>
          <cell r="C25824" t="str">
            <v>cad</v>
          </cell>
          <cell r="D25824" t="str">
            <v>1,50</v>
          </cell>
        </row>
        <row r="25825">
          <cell r="A25825" t="str">
            <v>MC.11.200.0060</v>
          </cell>
          <cell r="B25825" t="str">
            <v>Griglia parapasseri in rame:</v>
          </cell>
          <cell r="C25825"/>
          <cell r="D25825"/>
        </row>
        <row r="25826">
          <cell r="A25826" t="str">
            <v>MC.11.200.0060.a</v>
          </cell>
          <cell r="B25826" t="str">
            <v>- a banda forata spessore 6/10 mm</v>
          </cell>
          <cell r="C25826" t="str">
            <v>m</v>
          </cell>
          <cell r="D25826" t="str">
            <v>4,19</v>
          </cell>
        </row>
        <row r="25827">
          <cell r="A25827" t="str">
            <v>MC.11.200.0060.b</v>
          </cell>
          <cell r="B25827" t="str">
            <v>- a pettine, spessore 6/10 mm</v>
          </cell>
          <cell r="C25827" t="str">
            <v>m</v>
          </cell>
          <cell r="D25827" t="str">
            <v>5,71</v>
          </cell>
        </row>
        <row r="25828">
          <cell r="A25828" t="str">
            <v>MC.11.200.0060.c</v>
          </cell>
          <cell r="B25828" t="str">
            <v>- sagomata per coppi, spessore 10/10 mm</v>
          </cell>
          <cell r="C25828" t="str">
            <v>m</v>
          </cell>
          <cell r="D25828" t="str">
            <v>11,81</v>
          </cell>
        </row>
        <row r="25829">
          <cell r="A25829" t="str">
            <v>MC.11.200.0070</v>
          </cell>
          <cell r="B25829" t="str">
            <v>Griglia parapasseri a pettine, in PVC</v>
          </cell>
          <cell r="C25829" t="str">
            <v>m</v>
          </cell>
          <cell r="D25829" t="str">
            <v>1,25</v>
          </cell>
        </row>
        <row r="25830">
          <cell r="A25830" t="str">
            <v>MC.11.200.0080</v>
          </cell>
          <cell r="B25830" t="str">
            <v>Sottocolmo ventilato in poliuretano con bandelle in piombo plissettato e rete antintrusione in fibra di vetro</v>
          </cell>
          <cell r="C25830" t="str">
            <v>m</v>
          </cell>
          <cell r="D25830" t="str">
            <v>17,73</v>
          </cell>
        </row>
        <row r="25831">
          <cell r="A25831" t="str">
            <v>MC.11.200.0100</v>
          </cell>
          <cell r="B25831" t="str">
            <v>Telo sottotegola tristrato impermeabile e traspirante, per tetti a falda ventilati, composto da lamina traspirante rivestita su entrambe le facce con film polipropilenico e trattamento repellente per insetti. Peso 150 g/m².</v>
          </cell>
          <cell r="C25831" t="str">
            <v>m²</v>
          </cell>
          <cell r="D25831" t="str">
            <v>5,07</v>
          </cell>
        </row>
        <row r="25832">
          <cell r="A25832" t="str">
            <v>MC.11.200.0110</v>
          </cell>
          <cell r="B25832" t="str">
            <v>Ganci fermacoppo:</v>
          </cell>
          <cell r="C25832"/>
          <cell r="D25832"/>
        </row>
        <row r="25833">
          <cell r="A25833" t="str">
            <v>MC.11.200.0110.a</v>
          </cell>
          <cell r="B25833" t="str">
            <v>- in piattina di acciaio inox</v>
          </cell>
          <cell r="C25833" t="str">
            <v>cad</v>
          </cell>
          <cell r="D25833" t="str">
            <v>0,10</v>
          </cell>
        </row>
        <row r="25834">
          <cell r="A25834" t="str">
            <v>MC.11.200.0110.b</v>
          </cell>
          <cell r="B25834" t="str">
            <v>- in piattina di rame</v>
          </cell>
          <cell r="C25834" t="str">
            <v>cad</v>
          </cell>
          <cell r="D25834" t="str">
            <v>0,35</v>
          </cell>
        </row>
        <row r="25835">
          <cell r="A25835" t="str">
            <v>MC.11.210</v>
          </cell>
          <cell r="B25835" t="str">
            <v>DISSUASORI ANTIPICCIONI</v>
          </cell>
          <cell r="C25835"/>
          <cell r="D25835"/>
        </row>
        <row r="25836">
          <cell r="A25836" t="str">
            <v>MC.11.210.0010</v>
          </cell>
          <cell r="B25836" t="str">
            <v>Dissuasore per piccioni costituito da punte in acciaio inox d= 1,3 mm, altezza 10-12 cm, inserite su base in policarbonato resistente ai raggi U.V.:</v>
          </cell>
          <cell r="C25836"/>
          <cell r="D25836"/>
        </row>
        <row r="25837">
          <cell r="A25837" t="str">
            <v>MC.11.210.0010.a</v>
          </cell>
          <cell r="B25837" t="str">
            <v>- con punte disposte su una fila</v>
          </cell>
          <cell r="C25837" t="str">
            <v>m</v>
          </cell>
          <cell r="D25837" t="str">
            <v>6,31</v>
          </cell>
        </row>
        <row r="25838">
          <cell r="A25838" t="str">
            <v>MC.11.210.0010.b</v>
          </cell>
          <cell r="B25838" t="str">
            <v>- con punte disposte su due file</v>
          </cell>
          <cell r="C25838" t="str">
            <v>m</v>
          </cell>
          <cell r="D25838" t="str">
            <v>6,94</v>
          </cell>
        </row>
        <row r="25839">
          <cell r="A25839" t="str">
            <v>MC.11.210.0010.c</v>
          </cell>
          <cell r="B25839" t="str">
            <v>- con punte disposte su quattro file</v>
          </cell>
          <cell r="C25839" t="str">
            <v>m</v>
          </cell>
          <cell r="D25839" t="str">
            <v>8,86</v>
          </cell>
        </row>
        <row r="25840">
          <cell r="A25840" t="str">
            <v>MC.11.210.0020</v>
          </cell>
          <cell r="B25840" t="str">
            <v>Sistema elettrostatico allontanamento piccioni costituito da centralina elettrica e da barre di acciaio inox diametro 2 mm con piastrine multisupporto in policarbonato e molle di collegamento in acciaio inox:</v>
          </cell>
          <cell r="C25840"/>
          <cell r="D25840"/>
        </row>
        <row r="25841">
          <cell r="A25841" t="str">
            <v>MC.11.210.0020.a</v>
          </cell>
          <cell r="B25841" t="str">
            <v>- centralina elettrica a 220 V, 50 Hz, conforme alle norme di sicurezza applicabili agli elettrificatori</v>
          </cell>
          <cell r="C25841" t="str">
            <v>cad</v>
          </cell>
          <cell r="D25841" t="str">
            <v>289,17</v>
          </cell>
        </row>
        <row r="25842">
          <cell r="A25842" t="str">
            <v>MC.11.210.0020.b</v>
          </cell>
          <cell r="B25842" t="str">
            <v>- barre elettrificabili antipiccioni in acciaio inox, diametro 2 mm, lunghezza 1 m, con piastrina multisupporto e multidirezionale in policarbonato anti UV, e molle di collegamento in acciaio inox</v>
          </cell>
          <cell r="C25842" t="str">
            <v>m</v>
          </cell>
          <cell r="D25842" t="str">
            <v>14,33</v>
          </cell>
        </row>
        <row r="25843">
          <cell r="A25843" t="str">
            <v>MC.11.210.0030</v>
          </cell>
          <cell r="B25843" t="str">
            <v>Rete antivolatili realizzata in polietilene ad alta densità, stabilizzata contro i raggi ultravioletti, tipo con nodo, extraresistente, idrorepellente, con maglia quadra da mm 50x50, spessore mm 1,5. Rete fornita di bordatura di rinforzo lungo tutto il perimetro mediante treccia da mm 6,0 cucita alla rete. Peso minimo 50 g./m².</v>
          </cell>
          <cell r="C25843" t="str">
            <v>m²</v>
          </cell>
          <cell r="D25843" t="str">
            <v>2,16</v>
          </cell>
        </row>
        <row r="25844">
          <cell r="A25844" t="str">
            <v>MC.11.250</v>
          </cell>
          <cell r="B25844" t="str">
            <v>CUPOLE CIRCOLARI</v>
          </cell>
          <cell r="C25844"/>
          <cell r="D25844"/>
        </row>
        <row r="25845">
          <cell r="A25845" t="str">
            <v>MC.11.250.0010</v>
          </cell>
          <cell r="B25845" t="str">
            <v>Lucernario a cupola circolare autoportante in metacrilato, policarbonato o polimetilmetacrilato, trasparente od opale, a parete semplice, completa di accessori di fissaggio alla base in cemento, metallica o prefabbricata VTR, realizzato con appositi morsetti e guarnizione di tenuta in modo di trattenere l'elemento senza forarlo. Con diametro:</v>
          </cell>
          <cell r="C25845"/>
          <cell r="D25845"/>
        </row>
        <row r="25846">
          <cell r="A25846" t="str">
            <v>MC.11.250.0010.a</v>
          </cell>
          <cell r="B25846" t="str">
            <v>- Ø interno 60 cm, spessore 3 mm</v>
          </cell>
          <cell r="C25846" t="str">
            <v>cad</v>
          </cell>
          <cell r="D25846" t="str">
            <v>76,93</v>
          </cell>
        </row>
        <row r="25847">
          <cell r="A25847" t="str">
            <v>MC.11.250.0010.b</v>
          </cell>
          <cell r="B25847" t="str">
            <v>- Ø interno 80 cm, spessore 3 mm</v>
          </cell>
          <cell r="C25847" t="str">
            <v>cad</v>
          </cell>
          <cell r="D25847" t="str">
            <v>95,49</v>
          </cell>
        </row>
        <row r="25848">
          <cell r="A25848" t="str">
            <v>MC.11.250.0010.c</v>
          </cell>
          <cell r="B25848" t="str">
            <v>- Ø interno 100 cm, spessore 4 mm</v>
          </cell>
          <cell r="C25848" t="str">
            <v>cad</v>
          </cell>
          <cell r="D25848" t="str">
            <v>139,28</v>
          </cell>
        </row>
        <row r="25849">
          <cell r="A25849" t="str">
            <v>MC.11.250.0010.d</v>
          </cell>
          <cell r="B25849" t="str">
            <v>- Ø interno 120 cm, spessore 4 mm</v>
          </cell>
          <cell r="C25849" t="str">
            <v>cad</v>
          </cell>
          <cell r="D25849" t="str">
            <v>164,47</v>
          </cell>
        </row>
        <row r="25850">
          <cell r="A25850" t="str">
            <v>MC.11.250.0010.e</v>
          </cell>
          <cell r="B25850" t="str">
            <v>- Ø interno 140 cm, spessore 4 mm</v>
          </cell>
          <cell r="C25850" t="str">
            <v>cad</v>
          </cell>
          <cell r="D25850" t="str">
            <v>196,32</v>
          </cell>
        </row>
        <row r="25851">
          <cell r="A25851" t="str">
            <v>MC.11.250.0010.f</v>
          </cell>
          <cell r="B25851" t="str">
            <v>- Ø interno 160 cm, spessore 4 mm</v>
          </cell>
          <cell r="C25851" t="str">
            <v>cad</v>
          </cell>
          <cell r="D25851" t="str">
            <v>236,12</v>
          </cell>
        </row>
        <row r="25852">
          <cell r="A25852" t="str">
            <v>MC.11.250.0010.g</v>
          </cell>
          <cell r="B25852" t="str">
            <v>- Ø interno 180 cm, spessore 4 mm</v>
          </cell>
          <cell r="C25852" t="str">
            <v>cad</v>
          </cell>
          <cell r="D25852" t="str">
            <v>477,52</v>
          </cell>
        </row>
        <row r="25853">
          <cell r="A25853" t="str">
            <v>MC.11.250.0020</v>
          </cell>
          <cell r="B25853" t="str">
            <v>Lucernario a cupola circolare autoportante in metacrilato, policarbonato o polimetilmetacrilato, trasparente od opale, a parete doppia, con assemblaggio ermetico in stabilimento. Completa di accessori di fissaggio alla base in cemento, metallica o prefabbricata VTR, realizzato con appositi morsetti e guarnizione di tenuta in modo di trattenere l'elemento senza forarlo. Con diametro:</v>
          </cell>
          <cell r="C25853"/>
          <cell r="D25853"/>
        </row>
        <row r="25854">
          <cell r="A25854" t="str">
            <v>MC.11.250.0020.a</v>
          </cell>
          <cell r="B25854" t="str">
            <v>- Ø interno 60 cm, spessore 3+3 mm</v>
          </cell>
          <cell r="C25854" t="str">
            <v>cad</v>
          </cell>
          <cell r="D25854" t="str">
            <v>135,29</v>
          </cell>
        </row>
        <row r="25855">
          <cell r="A25855" t="str">
            <v>MC.11.250.0020.b</v>
          </cell>
          <cell r="B25855" t="str">
            <v>- Ø interno 80 cm, spessore 3+3 mm</v>
          </cell>
          <cell r="C25855" t="str">
            <v>cad</v>
          </cell>
          <cell r="D25855" t="str">
            <v>161,82</v>
          </cell>
        </row>
        <row r="25856">
          <cell r="A25856" t="str">
            <v>MC.11.250.0020.c</v>
          </cell>
          <cell r="B25856" t="str">
            <v>- Ø interno 100 cm, spessore 4+3 mm</v>
          </cell>
          <cell r="C25856" t="str">
            <v>cad</v>
          </cell>
          <cell r="D25856" t="str">
            <v>233,45</v>
          </cell>
        </row>
        <row r="25857">
          <cell r="A25857" t="str">
            <v>MC.11.250.0020.d</v>
          </cell>
          <cell r="B25857" t="str">
            <v>- Ø interno 120 cm, spessore 4+3 mm</v>
          </cell>
          <cell r="C25857" t="str">
            <v>cad</v>
          </cell>
          <cell r="D25857" t="str">
            <v>273,24</v>
          </cell>
        </row>
        <row r="25858">
          <cell r="A25858" t="str">
            <v>MC.11.250.0020.e</v>
          </cell>
          <cell r="B25858" t="str">
            <v>- Ø interno 140 cm, spessore 4+3 mm</v>
          </cell>
          <cell r="C25858" t="str">
            <v>cad</v>
          </cell>
          <cell r="D25858" t="str">
            <v>334,27</v>
          </cell>
        </row>
        <row r="25859">
          <cell r="A25859" t="str">
            <v>MC.11.250.0020.f</v>
          </cell>
          <cell r="B25859" t="str">
            <v>- Ø interno 160 cm, spessore 4+3 mm</v>
          </cell>
          <cell r="C25859" t="str">
            <v>cad</v>
          </cell>
          <cell r="D25859" t="str">
            <v>403,25</v>
          </cell>
        </row>
        <row r="25860">
          <cell r="A25860" t="str">
            <v>MC.11.250.0020.g</v>
          </cell>
          <cell r="B25860" t="str">
            <v>- Ø interno 180 cm, spessore 4+3 mm</v>
          </cell>
          <cell r="C25860" t="str">
            <v>cad</v>
          </cell>
          <cell r="D25860" t="str">
            <v>806,49</v>
          </cell>
        </row>
        <row r="25861">
          <cell r="A25861" t="str">
            <v>MC.11.250.0030</v>
          </cell>
          <cell r="B25861" t="str">
            <v>Dispositivo per l'apertura manuale, con telaio e controtelaio in metallo, completo di cerniere, di guarnizioni di tenuta ed accessori per il fissaggio alla base in cemento, metallica o prefabbricata VTR. L'apertura viene ottenuta azionando a distanza con manovella asportabile un martinetto a sollevamento telescopico con vite senza fine, collegato al telaio. Per lucernari circolari con diametro:</v>
          </cell>
          <cell r="C25861"/>
          <cell r="D25861"/>
        </row>
        <row r="25862">
          <cell r="A25862" t="str">
            <v>MC.11.250.0030.a</v>
          </cell>
          <cell r="B25862" t="str">
            <v>- Ø interno 60 cm</v>
          </cell>
          <cell r="C25862" t="str">
            <v>cad</v>
          </cell>
          <cell r="D25862" t="str">
            <v>221,52</v>
          </cell>
        </row>
        <row r="25863">
          <cell r="A25863" t="str">
            <v>MC.11.250.0030.b</v>
          </cell>
          <cell r="B25863" t="str">
            <v>- Ø interno 80 cm</v>
          </cell>
          <cell r="C25863" t="str">
            <v>cad</v>
          </cell>
          <cell r="D25863" t="str">
            <v>232,13</v>
          </cell>
        </row>
        <row r="25864">
          <cell r="A25864" t="str">
            <v>MC.11.250.0030.c</v>
          </cell>
          <cell r="B25864" t="str">
            <v>- Ø interno 100 cm</v>
          </cell>
          <cell r="C25864" t="str">
            <v>cad</v>
          </cell>
          <cell r="D25864" t="str">
            <v>277,22</v>
          </cell>
        </row>
        <row r="25865">
          <cell r="A25865" t="str">
            <v>MC.11.250.0030.d</v>
          </cell>
          <cell r="B25865" t="str">
            <v>- Ø interno 120 cm</v>
          </cell>
          <cell r="C25865" t="str">
            <v>cad</v>
          </cell>
          <cell r="D25865" t="str">
            <v>324,98</v>
          </cell>
        </row>
        <row r="25866">
          <cell r="A25866" t="str">
            <v>MC.11.250.0030.e</v>
          </cell>
          <cell r="B25866" t="str">
            <v>- Ø interno 140 cm</v>
          </cell>
          <cell r="C25866" t="str">
            <v>cad</v>
          </cell>
          <cell r="D25866" t="str">
            <v>358,14</v>
          </cell>
        </row>
        <row r="25867">
          <cell r="A25867" t="str">
            <v>MC.11.250.0030.f</v>
          </cell>
          <cell r="B25867" t="str">
            <v>- Ø interno 160 cm</v>
          </cell>
          <cell r="C25867" t="str">
            <v>cad</v>
          </cell>
          <cell r="D25867" t="str">
            <v>404,56</v>
          </cell>
        </row>
        <row r="25868">
          <cell r="A25868" t="str">
            <v>MC.11.250.0030.g</v>
          </cell>
          <cell r="B25868" t="str">
            <v>- Ø interno 180 cm</v>
          </cell>
          <cell r="C25868" t="str">
            <v>cad</v>
          </cell>
          <cell r="D25868" t="str">
            <v>454,97</v>
          </cell>
        </row>
        <row r="25869">
          <cell r="A25869" t="str">
            <v>MC.11.250.0040</v>
          </cell>
          <cell r="B25869" t="str">
            <v>Dispositivo per l'apertura manuale a passo d'uomo, con telaio e controtelaio in metallo, completo di cerniere, di guarnizioni di tenuta ed accessori per il fissaggio alla base in cemento, metallica o prefabbricata VTR. L'apertura viene ottenuta tramite una maniglia, interna o esterna. Per lucernari circolari con diametro:</v>
          </cell>
          <cell r="C25869"/>
          <cell r="D25869"/>
        </row>
        <row r="25870">
          <cell r="A25870" t="str">
            <v>MC.11.250.0040.a</v>
          </cell>
          <cell r="B25870" t="str">
            <v>- Ø interno 60 cm</v>
          </cell>
          <cell r="C25870" t="str">
            <v>cad</v>
          </cell>
          <cell r="D25870" t="str">
            <v>189,68</v>
          </cell>
        </row>
        <row r="25871">
          <cell r="A25871" t="str">
            <v>MC.11.250.0040.b</v>
          </cell>
          <cell r="B25871" t="str">
            <v>- Ø interno 80 cm</v>
          </cell>
          <cell r="C25871" t="str">
            <v>cad</v>
          </cell>
          <cell r="D25871" t="str">
            <v>202,96</v>
          </cell>
        </row>
        <row r="25872">
          <cell r="A25872" t="str">
            <v>MC.11.250.0040.d</v>
          </cell>
          <cell r="B25872" t="str">
            <v>- Ø interno 120 cm</v>
          </cell>
          <cell r="C25872" t="str">
            <v>cad</v>
          </cell>
          <cell r="D25872" t="str">
            <v>291,82</v>
          </cell>
        </row>
        <row r="25873">
          <cell r="A25873" t="str">
            <v>MC.11.260</v>
          </cell>
          <cell r="B25873" t="str">
            <v>CUPOLE QUADRATE</v>
          </cell>
          <cell r="C25873"/>
          <cell r="D25873"/>
        </row>
        <row r="25874">
          <cell r="A25874" t="str">
            <v>MC.11.260.0010</v>
          </cell>
          <cell r="B25874" t="str">
            <v>Lucernario a cupola quadrata autoportante in metacrilato, policarbonato o polimetilmetacrilato, trasparente od opale, a parete semplice, completa di accessori di fissaggio alla base in cemento, metallica o prefabbricata VTR, realizzato con appositi morsetti e guarnizione di tenuta in modo di trattenere l'elemento senza forarlo. Con dimensioni:</v>
          </cell>
          <cell r="C25874"/>
          <cell r="D25874"/>
        </row>
        <row r="25875">
          <cell r="A25875" t="str">
            <v>MC.11.260.0010.a</v>
          </cell>
          <cell r="B25875" t="str">
            <v>- interno 60x60 cm, spessore 3 mm</v>
          </cell>
          <cell r="C25875" t="str">
            <v>cad</v>
          </cell>
          <cell r="D25875" t="str">
            <v>79,59</v>
          </cell>
        </row>
        <row r="25876">
          <cell r="A25876" t="str">
            <v>MC.11.260.0010.b</v>
          </cell>
          <cell r="B25876" t="str">
            <v>- interno 80x80 cm, spessore 3 mm</v>
          </cell>
          <cell r="C25876" t="str">
            <v>cad</v>
          </cell>
          <cell r="D25876" t="str">
            <v>100,80</v>
          </cell>
        </row>
        <row r="25877">
          <cell r="A25877" t="str">
            <v>MC.11.260.0010.c</v>
          </cell>
          <cell r="B25877" t="str">
            <v>- interno 100x100 cm, spessore 4 mm</v>
          </cell>
          <cell r="C25877" t="str">
            <v>cad</v>
          </cell>
          <cell r="D25877" t="str">
            <v>143,26</v>
          </cell>
        </row>
        <row r="25878">
          <cell r="A25878" t="str">
            <v>MC.11.260.0010.d</v>
          </cell>
          <cell r="B25878" t="str">
            <v>- interno 120x120 cm, spessore 4 mm</v>
          </cell>
          <cell r="C25878" t="str">
            <v>cad</v>
          </cell>
          <cell r="D25878" t="str">
            <v>169,79</v>
          </cell>
        </row>
        <row r="25879">
          <cell r="A25879" t="str">
            <v>MC.11.260.0010.e</v>
          </cell>
          <cell r="B25879" t="str">
            <v>- interno 140x140 cm, spessore 4 mm</v>
          </cell>
          <cell r="C25879" t="str">
            <v>cad</v>
          </cell>
          <cell r="D25879" t="str">
            <v>198,97</v>
          </cell>
        </row>
        <row r="25880">
          <cell r="A25880" t="str">
            <v>MC.11.260.0010.f</v>
          </cell>
          <cell r="B25880" t="str">
            <v>- interno 160x160 cm, spessore 4 mm</v>
          </cell>
          <cell r="C25880" t="str">
            <v>cad</v>
          </cell>
          <cell r="D25880" t="str">
            <v>236,12</v>
          </cell>
        </row>
        <row r="25881">
          <cell r="A25881" t="str">
            <v>MC.11.260.0010.g</v>
          </cell>
          <cell r="B25881" t="str">
            <v>- interno 180x180 cm, spessore 4 mm</v>
          </cell>
          <cell r="C25881" t="str">
            <v>cad</v>
          </cell>
          <cell r="D25881" t="str">
            <v>488,14</v>
          </cell>
        </row>
        <row r="25882">
          <cell r="A25882" t="str">
            <v>MC.11.260.0020</v>
          </cell>
          <cell r="B25882" t="str">
            <v>Lucernario a cupola quadrata autoportante in metacrilato, policarbonato o polimetilmetacrilato, trasparente od opale, a parete doppia, con assemblaggio ermetico in stabilimento. Completa di accessori di fissaggio alla base in cemento, metallica o prefabbricata VTR, realizzato con appositi morsetti e guarnizione di tenuta in modo di trattenere l'elemento senza forarlo. Con dimensioni:</v>
          </cell>
          <cell r="C25882"/>
          <cell r="D25882"/>
        </row>
        <row r="25883">
          <cell r="A25883" t="str">
            <v>MC.11.260.0020.a</v>
          </cell>
          <cell r="B25883" t="str">
            <v>- interno 60x60 cm, spessore 3+3 mm</v>
          </cell>
          <cell r="C25883" t="str">
            <v>cad</v>
          </cell>
          <cell r="D25883" t="str">
            <v>143,26</v>
          </cell>
        </row>
        <row r="25884">
          <cell r="A25884" t="str">
            <v>MC.11.260.0020.b</v>
          </cell>
          <cell r="B25884" t="str">
            <v>- interno 80x80 cm, spessore 3+3 mm</v>
          </cell>
          <cell r="C25884" t="str">
            <v>cad</v>
          </cell>
          <cell r="D25884" t="str">
            <v>175,09</v>
          </cell>
        </row>
        <row r="25885">
          <cell r="A25885" t="str">
            <v>MC.11.260.0020.c</v>
          </cell>
          <cell r="B25885" t="str">
            <v>- interno 100x100 cm, spessore 4+3 mm</v>
          </cell>
          <cell r="C25885" t="str">
            <v>cad</v>
          </cell>
          <cell r="D25885" t="str">
            <v>233,45</v>
          </cell>
        </row>
        <row r="25886">
          <cell r="A25886" t="str">
            <v>MC.11.260.0020.d</v>
          </cell>
          <cell r="B25886" t="str">
            <v>- interno 120x120 cm, spessore 4+3 mm</v>
          </cell>
          <cell r="C25886" t="str">
            <v>cad</v>
          </cell>
          <cell r="D25886" t="str">
            <v>281,19</v>
          </cell>
        </row>
        <row r="25887">
          <cell r="A25887" t="str">
            <v>MC.11.260.0020.e</v>
          </cell>
          <cell r="B25887" t="str">
            <v>- interno 140x140 cm, spessore 4+3 mm</v>
          </cell>
          <cell r="C25887" t="str">
            <v>cad</v>
          </cell>
          <cell r="D25887" t="str">
            <v>334,27</v>
          </cell>
        </row>
        <row r="25888">
          <cell r="A25888" t="str">
            <v>MC.11.260.0020.f</v>
          </cell>
          <cell r="B25888" t="str">
            <v>- interno 160x160 cm, spessore 4+3 mm</v>
          </cell>
          <cell r="C25888" t="str">
            <v>cad</v>
          </cell>
          <cell r="D25888" t="str">
            <v>405,89</v>
          </cell>
        </row>
        <row r="25889">
          <cell r="A25889" t="str">
            <v>MC.11.260.0020.g</v>
          </cell>
          <cell r="B25889" t="str">
            <v>- interno 180x180 cm, spessore 4+3 mm</v>
          </cell>
          <cell r="C25889" t="str">
            <v>cad</v>
          </cell>
          <cell r="D25889" t="str">
            <v>809,13</v>
          </cell>
        </row>
        <row r="25890">
          <cell r="A25890" t="str">
            <v>MC.11.260.0030</v>
          </cell>
          <cell r="B25890" t="str">
            <v>Dispositivo per l'apertura manuale, con telaio e controtelaio in metallo, completo di cerniere, di guarnizioni di tenuta ed accessori per il fissaggio alla base in cemento, metallica o prefabbricata VTR. L'apertura viene ottenuta azionando a distanza con manovella asportabile un martinetto a sollevamento telescopico con vite senza fine, collegato al telaio. Per lucernari quadrati con dimensione:</v>
          </cell>
          <cell r="C25890"/>
          <cell r="D25890"/>
        </row>
        <row r="25891">
          <cell r="A25891" t="str">
            <v>MC.11.260.0030.a</v>
          </cell>
          <cell r="B25891" t="str">
            <v>- interno 60x60 cm</v>
          </cell>
          <cell r="C25891" t="str">
            <v>cad</v>
          </cell>
          <cell r="D25891" t="str">
            <v>180,39</v>
          </cell>
        </row>
        <row r="25892">
          <cell r="A25892" t="str">
            <v>MC.11.260.0030.b</v>
          </cell>
          <cell r="B25892" t="str">
            <v>- interno 80x80 cm</v>
          </cell>
          <cell r="C25892" t="str">
            <v>cad</v>
          </cell>
          <cell r="D25892" t="str">
            <v>198,97</v>
          </cell>
        </row>
        <row r="25893">
          <cell r="A25893" t="str">
            <v>MC.11.260.0030.c</v>
          </cell>
          <cell r="B25893" t="str">
            <v>- interno 100x100 cm</v>
          </cell>
          <cell r="C25893" t="str">
            <v>cad</v>
          </cell>
          <cell r="D25893" t="str">
            <v>212,23</v>
          </cell>
        </row>
        <row r="25894">
          <cell r="A25894" t="str">
            <v>MC.11.260.0030.d</v>
          </cell>
          <cell r="B25894" t="str">
            <v>- interno 120x120 cm</v>
          </cell>
          <cell r="C25894" t="str">
            <v>cad</v>
          </cell>
          <cell r="D25894" t="str">
            <v>233,45</v>
          </cell>
        </row>
        <row r="25895">
          <cell r="A25895" t="str">
            <v>MC.11.260.0030.e</v>
          </cell>
          <cell r="B25895" t="str">
            <v>- interno 140x140 cm</v>
          </cell>
          <cell r="C25895" t="str">
            <v>cad</v>
          </cell>
          <cell r="D25895" t="str">
            <v>245,40</v>
          </cell>
        </row>
        <row r="25896">
          <cell r="A25896" t="str">
            <v>MC.11.260.0030.f</v>
          </cell>
          <cell r="B25896" t="str">
            <v>- interno 160x160 cm</v>
          </cell>
          <cell r="C25896" t="str">
            <v>cad</v>
          </cell>
          <cell r="D25896" t="str">
            <v>285,19</v>
          </cell>
        </row>
        <row r="25897">
          <cell r="A25897" t="str">
            <v>MC.11.260.0030.g</v>
          </cell>
          <cell r="B25897" t="str">
            <v>- interno 180x180 cm</v>
          </cell>
          <cell r="C25897" t="str">
            <v>cad</v>
          </cell>
          <cell r="D25897" t="str">
            <v>477,52</v>
          </cell>
        </row>
        <row r="25898">
          <cell r="A25898" t="str">
            <v>MC.11.260.0040</v>
          </cell>
          <cell r="B25898" t="str">
            <v>Dispositivo per l'apertura manuale a passo d'uomo, con telaio e controtelaio in metallo, completo di cerniere, di guarnizioni di tenuta ed accessori per il fissaggio alla base in cemento, metallica o prefabbricata VTR. L'apertura viene ottenuta tramite una maniglia, interna o esterna. Per lucernari quadrati con dimensione:</v>
          </cell>
          <cell r="C25898"/>
          <cell r="D25898"/>
        </row>
        <row r="25899">
          <cell r="A25899" t="str">
            <v>MC.11.260.0040.a</v>
          </cell>
          <cell r="B25899" t="str">
            <v>- interno 60x60 cm</v>
          </cell>
          <cell r="C25899" t="str">
            <v>cad</v>
          </cell>
          <cell r="D25899" t="str">
            <v>256,01</v>
          </cell>
        </row>
        <row r="25900">
          <cell r="A25900" t="str">
            <v>MC.11.260.0040.b</v>
          </cell>
          <cell r="B25900" t="str">
            <v>- interno 80x80 cm</v>
          </cell>
          <cell r="C25900" t="str">
            <v>cad</v>
          </cell>
          <cell r="D25900" t="str">
            <v>275,91</v>
          </cell>
        </row>
        <row r="25901">
          <cell r="A25901" t="str">
            <v>MC.11.260.0040.c</v>
          </cell>
          <cell r="B25901" t="str">
            <v>- interno 100x100 cm</v>
          </cell>
          <cell r="C25901" t="str">
            <v>cad</v>
          </cell>
          <cell r="D25901" t="str">
            <v>305,09</v>
          </cell>
        </row>
        <row r="25902">
          <cell r="A25902" t="str">
            <v>MC.11.260.0040.d</v>
          </cell>
          <cell r="B25902" t="str">
            <v>- interno 120x120 cm</v>
          </cell>
          <cell r="C25902" t="str">
            <v>cad</v>
          </cell>
          <cell r="D25902" t="str">
            <v>327,62</v>
          </cell>
        </row>
        <row r="25903">
          <cell r="A25903" t="str">
            <v>MC.11.270</v>
          </cell>
          <cell r="B25903" t="str">
            <v>CUPOLE RETTANGOLARI</v>
          </cell>
          <cell r="C25903"/>
          <cell r="D25903"/>
        </row>
        <row r="25904">
          <cell r="A25904" t="str">
            <v>MC.11.270.0010</v>
          </cell>
          <cell r="B25904" t="str">
            <v>Lucernario a cupola rettangolare autoportante in metacrilato, policarbonato o polimetilmetacrilato, trasparente od opale, a parete semplice, completa di accessori di fissaggio alla base in cemento, metallica o prefabbricata VTR, realizzato con appositi morsetti e guarnizione di tenuta in modo di trattenere l'elemento senza forarlo. Con dimensioni:</v>
          </cell>
          <cell r="C25904"/>
          <cell r="D25904"/>
        </row>
        <row r="25905">
          <cell r="A25905" t="str">
            <v>MC.11.270.0010.a</v>
          </cell>
          <cell r="B25905" t="str">
            <v>- interno 85x60 cm, spessore 3 mm</v>
          </cell>
          <cell r="C25905" t="str">
            <v>cad</v>
          </cell>
          <cell r="D25905" t="str">
            <v>87,54</v>
          </cell>
        </row>
        <row r="25906">
          <cell r="A25906" t="str">
            <v>MC.11.270.0010.b</v>
          </cell>
          <cell r="B25906" t="str">
            <v>- interno 105x75 cm, spessore 3 mm</v>
          </cell>
          <cell r="C25906" t="str">
            <v>cad</v>
          </cell>
          <cell r="D25906" t="str">
            <v>106,12</v>
          </cell>
        </row>
        <row r="25907">
          <cell r="A25907" t="str">
            <v>MC.11.270.0010.c</v>
          </cell>
          <cell r="B25907" t="str">
            <v>- interno 135x85 cm, spessore 4 mm</v>
          </cell>
          <cell r="C25907" t="str">
            <v>cad</v>
          </cell>
          <cell r="D25907" t="str">
            <v>153,86</v>
          </cell>
        </row>
        <row r="25908">
          <cell r="A25908" t="str">
            <v>MC.11.270.0010.d</v>
          </cell>
          <cell r="B25908" t="str">
            <v>- interno 150x100 cm, spessore 4 mm</v>
          </cell>
          <cell r="C25908" t="str">
            <v>cad</v>
          </cell>
          <cell r="D25908" t="str">
            <v>171,12</v>
          </cell>
        </row>
        <row r="25909">
          <cell r="A25909" t="str">
            <v>MC.11.270.0010.e</v>
          </cell>
          <cell r="B25909" t="str">
            <v>- interno 185x135 cm, spessore 4 mm</v>
          </cell>
          <cell r="C25909" t="str">
            <v>cad</v>
          </cell>
          <cell r="D25909" t="str">
            <v>233,45</v>
          </cell>
        </row>
        <row r="25910">
          <cell r="A25910" t="str">
            <v>MC.11.270.0010.f</v>
          </cell>
          <cell r="B25910" t="str">
            <v>- interno 200x100 cm, spessore 4 mm</v>
          </cell>
          <cell r="C25910" t="str">
            <v>cad</v>
          </cell>
          <cell r="D25910" t="str">
            <v>202,96</v>
          </cell>
        </row>
        <row r="25911">
          <cell r="A25911" t="str">
            <v>MC.11.270.0010.g</v>
          </cell>
          <cell r="B25911" t="str">
            <v>- interno 235x135 cm, spessore 4 mm</v>
          </cell>
          <cell r="C25911" t="str">
            <v>cad</v>
          </cell>
          <cell r="D25911" t="str">
            <v>295,81</v>
          </cell>
        </row>
        <row r="25912">
          <cell r="A25912" t="str">
            <v>MC.11.270.0020</v>
          </cell>
          <cell r="B25912" t="str">
            <v>Lucernario a cupola rettangolare autoportante in metacrilato, policarbonato o polimetilmetacrilato, trasparente od opale, a parete doppia, con assemblaggio ermetico in stabilimento. Completa di accessori di fissaggio alla base in cemento, metallica o prefabbricata VTR, realizzato con appositi morsetti e guarnizione di tenuta in modo di trattenere l'elemento senza forarlo. Con dimensioni:</v>
          </cell>
          <cell r="C25912"/>
          <cell r="D25912"/>
        </row>
        <row r="25913">
          <cell r="A25913" t="str">
            <v>MC.11.270.0020.a</v>
          </cell>
          <cell r="B25913" t="str">
            <v>- interno 85x60 cm, spessore 3+3 mm</v>
          </cell>
          <cell r="C25913" t="str">
            <v>cad</v>
          </cell>
          <cell r="D25913" t="str">
            <v>153,86</v>
          </cell>
        </row>
        <row r="25914">
          <cell r="A25914" t="str">
            <v>MC.11.270.0020.b</v>
          </cell>
          <cell r="B25914" t="str">
            <v>- interno 105x75 cm, spessore 3+3 mm</v>
          </cell>
          <cell r="C25914" t="str">
            <v>cad</v>
          </cell>
          <cell r="D25914" t="str">
            <v>183,06</v>
          </cell>
        </row>
        <row r="25915">
          <cell r="A25915" t="str">
            <v>MC.11.270.0020.c</v>
          </cell>
          <cell r="B25915" t="str">
            <v>- interno 135x85 cm, spessore 4+3 mm</v>
          </cell>
          <cell r="C25915" t="str">
            <v>cad</v>
          </cell>
          <cell r="D25915" t="str">
            <v>248,04</v>
          </cell>
        </row>
        <row r="25916">
          <cell r="A25916" t="str">
            <v>MC.11.270.0020.d</v>
          </cell>
          <cell r="B25916" t="str">
            <v>- interno 150x100 cm, spessore 4+3 mm</v>
          </cell>
          <cell r="C25916" t="str">
            <v>cad</v>
          </cell>
          <cell r="D25916" t="str">
            <v>279,88</v>
          </cell>
        </row>
        <row r="25917">
          <cell r="A25917" t="str">
            <v>MC.11.270.0020.e</v>
          </cell>
          <cell r="B25917" t="str">
            <v>- interno 185x135 cm, spessore 4+3 mm</v>
          </cell>
          <cell r="C25917" t="str">
            <v>cad</v>
          </cell>
          <cell r="D25917" t="str">
            <v>399,26</v>
          </cell>
        </row>
        <row r="25918">
          <cell r="A25918" t="str">
            <v>MC.11.270.0020.f</v>
          </cell>
          <cell r="B25918" t="str">
            <v>- interno 200x100 cm, spessore 4+3 mm</v>
          </cell>
          <cell r="C25918" t="str">
            <v>cad</v>
          </cell>
          <cell r="D25918" t="str">
            <v>332,94</v>
          </cell>
        </row>
        <row r="25919">
          <cell r="A25919" t="str">
            <v>MC.11.270.0020.g</v>
          </cell>
          <cell r="B25919" t="str">
            <v>- interno 235x135 cm, spessore 4+3 mm</v>
          </cell>
          <cell r="C25919" t="str">
            <v>cad</v>
          </cell>
          <cell r="D25919" t="str">
            <v>476,20</v>
          </cell>
        </row>
        <row r="25920">
          <cell r="A25920" t="str">
            <v>MC.11.270.0030</v>
          </cell>
          <cell r="B25920" t="str">
            <v>Dispositivo per l'apertura manuale, con telaio e controtelaio in metallo, completo di cerniere, di guarnizioni di tenuta ed accessori per il fissaggio alla base in cemento, metallica o prefabbricata VTR. L'apertura viene ottenuta azionando a distanza con manovella asportabile un martinetto a sollevamento telescopico con vite senza fine, collegato al telaio. Per lucernari rettangolari con dimensione:</v>
          </cell>
          <cell r="C25920"/>
          <cell r="D25920"/>
        </row>
        <row r="25921">
          <cell r="A25921" t="str">
            <v>MC.11.270.0030.a</v>
          </cell>
          <cell r="B25921" t="str">
            <v>- interno 85x60 cm</v>
          </cell>
          <cell r="C25921" t="str">
            <v>cad</v>
          </cell>
          <cell r="D25921" t="str">
            <v>188,34</v>
          </cell>
        </row>
        <row r="25922">
          <cell r="A25922" t="str">
            <v>MC.11.270.0030.b</v>
          </cell>
          <cell r="B25922" t="str">
            <v>- interno 105x75 cm</v>
          </cell>
          <cell r="C25922" t="str">
            <v>cad</v>
          </cell>
          <cell r="D25922" t="str">
            <v>200,29</v>
          </cell>
        </row>
        <row r="25923">
          <cell r="A25923" t="str">
            <v>MC.11.270.0030.c</v>
          </cell>
          <cell r="B25923" t="str">
            <v>- interno 135x85 cm</v>
          </cell>
          <cell r="C25923" t="str">
            <v>cad</v>
          </cell>
          <cell r="D25923" t="str">
            <v>214,87</v>
          </cell>
        </row>
        <row r="25924">
          <cell r="A25924" t="str">
            <v>MC.11.270.0030.d</v>
          </cell>
          <cell r="B25924" t="str">
            <v>- interno 150x100 cm</v>
          </cell>
          <cell r="C25924" t="str">
            <v>cad</v>
          </cell>
          <cell r="D25924" t="str">
            <v>241,42</v>
          </cell>
        </row>
        <row r="25925">
          <cell r="A25925" t="str">
            <v>MC.11.270.0030.e</v>
          </cell>
          <cell r="B25925" t="str">
            <v>- interno 185x135 cm</v>
          </cell>
          <cell r="C25925" t="str">
            <v>cad</v>
          </cell>
          <cell r="D25925" t="str">
            <v>298,45</v>
          </cell>
        </row>
        <row r="25926">
          <cell r="A25926" t="str">
            <v>MC.11.270.0030.f</v>
          </cell>
          <cell r="B25926" t="str">
            <v>- interno 200x100 cm</v>
          </cell>
          <cell r="C25926" t="str">
            <v>cad</v>
          </cell>
          <cell r="D25926" t="str">
            <v>266,61</v>
          </cell>
        </row>
        <row r="25927">
          <cell r="A25927" t="str">
            <v>MC.11.270.0030.g</v>
          </cell>
          <cell r="B25927" t="str">
            <v>- interno 235x135 cm</v>
          </cell>
          <cell r="C25927" t="str">
            <v>cad</v>
          </cell>
          <cell r="D25927" t="str">
            <v>490,79</v>
          </cell>
        </row>
        <row r="25928">
          <cell r="A25928" t="str">
            <v>MC.11.270.0040</v>
          </cell>
          <cell r="B25928" t="str">
            <v>Dispositivo per l'apertura manuale a passo d'uomo, con telaio e controtelaio in metallo, completo di cerniere, di guarnizioni di tenuta ed accessori per il fissaggio alla base in cemento, metallica o prefabbricata VTR. L'apertura viene ottenuta tramite una maniglia, interna o esterna. Per lucernari rettangolari con dimensione:</v>
          </cell>
          <cell r="C25928"/>
          <cell r="D25928"/>
        </row>
        <row r="25929">
          <cell r="A25929" t="str">
            <v>MC.11.270.0040.a</v>
          </cell>
          <cell r="B25929" t="str">
            <v>- interno 85x60 cm</v>
          </cell>
          <cell r="C25929" t="str">
            <v>cad</v>
          </cell>
          <cell r="D25929" t="str">
            <v>262,64</v>
          </cell>
        </row>
        <row r="25930">
          <cell r="A25930" t="str">
            <v>MC.11.270.0040.b</v>
          </cell>
          <cell r="B25930" t="str">
            <v>- interno 105x75 cm</v>
          </cell>
          <cell r="C25930" t="str">
            <v>cad</v>
          </cell>
          <cell r="D25930" t="str">
            <v>274,57</v>
          </cell>
        </row>
        <row r="25931">
          <cell r="A25931" t="str">
            <v>MC.11.270.0040.c</v>
          </cell>
          <cell r="B25931" t="str">
            <v>- interno 135x85 cm</v>
          </cell>
          <cell r="C25931" t="str">
            <v>cad</v>
          </cell>
          <cell r="D25931" t="str">
            <v>307,73</v>
          </cell>
        </row>
        <row r="25932">
          <cell r="A25932" t="str">
            <v>MC.11.270.0040.d</v>
          </cell>
          <cell r="B25932" t="str">
            <v>- interno 150x100 cm</v>
          </cell>
          <cell r="C25932" t="str">
            <v>cad</v>
          </cell>
          <cell r="D25932" t="str">
            <v>332,94</v>
          </cell>
        </row>
        <row r="25933">
          <cell r="A25933" t="str">
            <v>MC.11.270.1000</v>
          </cell>
          <cell r="B25933" t="str">
            <v>Maggiore costo, rispetto ai telai con apertura manuale, del dispositivo per l'apertura elettrica, con motore a 220 v con fine corsa salvamotore e relè incorporati; differenza uguale per tutte le forme e dimensioni. Escluse linee elettriche, pulsantiere ed allacciamento.</v>
          </cell>
          <cell r="C25933" t="str">
            <v>cad</v>
          </cell>
          <cell r="D25933" t="str">
            <v>96,83</v>
          </cell>
        </row>
        <row r="25934">
          <cell r="A25934" t="str">
            <v>MC.12 - TUBAZIONI - CANALIZZAZIONI - POZZETTI - FOSSE</v>
          </cell>
          <cell r="B25934"/>
          <cell r="C25934"/>
          <cell r="D25934"/>
        </row>
        <row r="25935">
          <cell r="A25935" t="str">
            <v>MC</v>
          </cell>
          <cell r="B25935" t="str">
            <v>MATERIALI CIVILI</v>
          </cell>
          <cell r="C25935"/>
          <cell r="D25935"/>
        </row>
        <row r="25936">
          <cell r="A25936" t="str">
            <v>MC.12</v>
          </cell>
          <cell r="B25936" t="str">
            <v>TUBAZIONI - CANALIZZAZIONI - POZZETTI - FOSSE</v>
          </cell>
          <cell r="C25936"/>
          <cell r="D25936"/>
        </row>
        <row r="25937">
          <cell r="A25937" t="str">
            <v>MC.12.010</v>
          </cell>
          <cell r="B25937" t="str">
            <v>TUBI IN PVC</v>
          </cell>
          <cell r="C25937"/>
          <cell r="D25937"/>
        </row>
        <row r="25938">
          <cell r="A25938" t="str">
            <v>MC.12.010.0010</v>
          </cell>
          <cell r="B25938" t="str">
            <v>Tubi in PVC-U, con bicchiere ad incollaggio, per ventilazione e pluviali, conformi alla norma UNI EN 1329. Colori avorio, grigio (Ral 7037), marrone (Ral 8017). Diametro esterno (De) e spessore (s):</v>
          </cell>
          <cell r="C25938"/>
          <cell r="D25938"/>
        </row>
        <row r="25939">
          <cell r="A25939" t="str">
            <v>MC.12.010.0010.a</v>
          </cell>
          <cell r="B25939" t="str">
            <v>- De 32, s = 1,2</v>
          </cell>
          <cell r="C25939" t="str">
            <v>m</v>
          </cell>
          <cell r="D25939" t="str">
            <v>1,18</v>
          </cell>
        </row>
        <row r="25940">
          <cell r="A25940" t="str">
            <v>MC.12.010.0010.b</v>
          </cell>
          <cell r="B25940" t="str">
            <v>- De 40, s = 1,2</v>
          </cell>
          <cell r="C25940" t="str">
            <v>m</v>
          </cell>
          <cell r="D25940" t="str">
            <v>1,18</v>
          </cell>
        </row>
        <row r="25941">
          <cell r="A25941" t="str">
            <v>MC.12.010.0010.c</v>
          </cell>
          <cell r="B25941" t="str">
            <v>- De 50, s = 1,2</v>
          </cell>
          <cell r="C25941" t="str">
            <v>m</v>
          </cell>
          <cell r="D25941" t="str">
            <v>1,50</v>
          </cell>
        </row>
        <row r="25942">
          <cell r="A25942" t="str">
            <v>MC.12.010.0010.d</v>
          </cell>
          <cell r="B25942" t="str">
            <v>- De 63, s = 1,3</v>
          </cell>
          <cell r="C25942" t="str">
            <v>m</v>
          </cell>
          <cell r="D25942" t="str">
            <v>1,76</v>
          </cell>
        </row>
        <row r="25943">
          <cell r="A25943" t="str">
            <v>MC.12.010.0010.e</v>
          </cell>
          <cell r="B25943" t="str">
            <v>- De 80, s = 1,5</v>
          </cell>
          <cell r="C25943" t="str">
            <v>m</v>
          </cell>
          <cell r="D25943" t="str">
            <v>2,55</v>
          </cell>
        </row>
        <row r="25944">
          <cell r="A25944" t="str">
            <v>MC.12.010.0010.f</v>
          </cell>
          <cell r="B25944" t="str">
            <v>- De 100, s = 1,7</v>
          </cell>
          <cell r="C25944" t="str">
            <v>m</v>
          </cell>
          <cell r="D25944" t="str">
            <v>3,22</v>
          </cell>
        </row>
        <row r="25945">
          <cell r="A25945" t="str">
            <v>MC.12.010.0010.g</v>
          </cell>
          <cell r="B25945" t="str">
            <v>- De 125, s = 2,0</v>
          </cell>
          <cell r="C25945" t="str">
            <v>m</v>
          </cell>
          <cell r="D25945" t="str">
            <v>4,86</v>
          </cell>
        </row>
        <row r="25946">
          <cell r="A25946" t="str">
            <v>MC.12.010.0010.h</v>
          </cell>
          <cell r="B25946" t="str">
            <v>- De 140, s = 2,3</v>
          </cell>
          <cell r="C25946" t="str">
            <v>m</v>
          </cell>
          <cell r="D25946" t="str">
            <v>6,56</v>
          </cell>
        </row>
        <row r="25947">
          <cell r="A25947" t="str">
            <v>MC.12.010.0010.i</v>
          </cell>
          <cell r="B25947" t="str">
            <v>- De 160, s = 2,6</v>
          </cell>
          <cell r="C25947" t="str">
            <v>m</v>
          </cell>
          <cell r="D25947" t="str">
            <v>8,51</v>
          </cell>
        </row>
        <row r="25948">
          <cell r="A25948" t="str">
            <v>MC.12.010.0010.j</v>
          </cell>
          <cell r="B25948" t="str">
            <v>- De 200, s = 3,2</v>
          </cell>
          <cell r="C25948" t="str">
            <v>m</v>
          </cell>
          <cell r="D25948" t="str">
            <v>13,15</v>
          </cell>
        </row>
        <row r="25949">
          <cell r="A25949" t="str">
            <v>MC.12.010.0010.k</v>
          </cell>
          <cell r="B25949" t="str">
            <v>- De 250, s = 4,0</v>
          </cell>
          <cell r="C25949" t="str">
            <v>m</v>
          </cell>
          <cell r="D25949" t="str">
            <v>22,92</v>
          </cell>
        </row>
        <row r="25950">
          <cell r="A25950" t="str">
            <v>MC.12.010.0010.l</v>
          </cell>
          <cell r="B25950" t="str">
            <v>- De 315, s = 5,0</v>
          </cell>
          <cell r="C25950" t="str">
            <v>m</v>
          </cell>
          <cell r="D25950" t="str">
            <v>36,44</v>
          </cell>
        </row>
        <row r="25951">
          <cell r="A25951" t="str">
            <v>MC.12.010.0010.m</v>
          </cell>
          <cell r="B25951" t="str">
            <v>- De 400, s = 6,0</v>
          </cell>
          <cell r="C25951" t="str">
            <v>m</v>
          </cell>
          <cell r="D25951" t="str">
            <v>57,29</v>
          </cell>
        </row>
        <row r="25952">
          <cell r="A25952" t="str">
            <v>MC.12.010.0010.n</v>
          </cell>
          <cell r="B25952" t="str">
            <v>- De 500, s = 7,0</v>
          </cell>
          <cell r="C25952" t="str">
            <v>m</v>
          </cell>
          <cell r="D25952" t="str">
            <v>86,42</v>
          </cell>
        </row>
        <row r="25953">
          <cell r="A25953" t="str">
            <v>MC.12.010.0015</v>
          </cell>
          <cell r="B25953" t="str">
            <v>Tubi in PVC-U, con bicchiere ad incollaggio, per scarico acque calde civili ed industriali, conformi alla norma UNI EN 1329, per area di applicazione B-BD. Diametro nominale esterno (DN) e spessore (e):</v>
          </cell>
          <cell r="C25953"/>
          <cell r="D25953"/>
        </row>
        <row r="25954">
          <cell r="A25954" t="str">
            <v>MC.12.010.0015.a</v>
          </cell>
          <cell r="B25954" t="str">
            <v>- DN 32 mm, e = 3 mm</v>
          </cell>
          <cell r="C25954" t="str">
            <v>m</v>
          </cell>
          <cell r="D25954" t="str">
            <v>2,71</v>
          </cell>
        </row>
        <row r="25955">
          <cell r="A25955" t="str">
            <v>MC.12.010.0015.b</v>
          </cell>
          <cell r="B25955" t="str">
            <v>- DN 40 mm, e = 3 mm</v>
          </cell>
          <cell r="C25955" t="str">
            <v>m</v>
          </cell>
          <cell r="D25955" t="str">
            <v>2,70</v>
          </cell>
        </row>
        <row r="25956">
          <cell r="A25956" t="str">
            <v>MC.12.010.0015.c</v>
          </cell>
          <cell r="B25956" t="str">
            <v>- DN 50 mm, e = 3 mm</v>
          </cell>
          <cell r="C25956" t="str">
            <v>m</v>
          </cell>
          <cell r="D25956" t="str">
            <v>3,32</v>
          </cell>
        </row>
        <row r="25957">
          <cell r="A25957" t="str">
            <v>MC.12.010.0015.d</v>
          </cell>
          <cell r="B25957" t="str">
            <v>- DN 63 mm, e = 3 mm</v>
          </cell>
          <cell r="C25957" t="str">
            <v>m</v>
          </cell>
          <cell r="D25957" t="str">
            <v>4,04</v>
          </cell>
        </row>
        <row r="25958">
          <cell r="A25958" t="str">
            <v>MC.12.010.0015.e</v>
          </cell>
          <cell r="B25958" t="str">
            <v>- DN 80 mm, e = 3 mm</v>
          </cell>
          <cell r="C25958" t="str">
            <v>m</v>
          </cell>
          <cell r="D25958" t="str">
            <v>4,54</v>
          </cell>
        </row>
        <row r="25959">
          <cell r="A25959" t="str">
            <v>MC.12.010.0015.f</v>
          </cell>
          <cell r="B25959" t="str">
            <v>- DN 100 mm, e = 3 mm</v>
          </cell>
          <cell r="C25959" t="str">
            <v>m</v>
          </cell>
          <cell r="D25959" t="str">
            <v>5,15</v>
          </cell>
        </row>
        <row r="25960">
          <cell r="A25960" t="str">
            <v>MC.12.010.0015.g</v>
          </cell>
          <cell r="B25960" t="str">
            <v>- DN 125 mm, e = 3,2 mm</v>
          </cell>
          <cell r="C25960" t="str">
            <v>m</v>
          </cell>
          <cell r="D25960" t="str">
            <v>6,64</v>
          </cell>
        </row>
        <row r="25961">
          <cell r="A25961" t="str">
            <v>MC.12.010.0015.h</v>
          </cell>
          <cell r="B25961" t="str">
            <v>- DN 140 mm, e = 3,2 mm</v>
          </cell>
          <cell r="C25961" t="str">
            <v>m</v>
          </cell>
          <cell r="D25961" t="str">
            <v>7,83</v>
          </cell>
        </row>
        <row r="25962">
          <cell r="A25962" t="str">
            <v>MC.12.010.0015.i</v>
          </cell>
          <cell r="B25962" t="str">
            <v>- DN 160 mm, e = 3,2 mm</v>
          </cell>
          <cell r="C25962" t="str">
            <v>m</v>
          </cell>
          <cell r="D25962" t="str">
            <v>9,05</v>
          </cell>
        </row>
        <row r="25963">
          <cell r="A25963" t="str">
            <v>MC.12.010.0015.j</v>
          </cell>
          <cell r="B25963" t="str">
            <v>- DN 200 mm, e = 3,9 mm</v>
          </cell>
          <cell r="C25963" t="str">
            <v>m</v>
          </cell>
          <cell r="D25963" t="str">
            <v>12,96</v>
          </cell>
        </row>
        <row r="25964">
          <cell r="A25964" t="str">
            <v>MC.12.010.0015.k</v>
          </cell>
          <cell r="B25964" t="str">
            <v>- DN 250 mm, e = 4,9 mm</v>
          </cell>
          <cell r="C25964" t="str">
            <v>m</v>
          </cell>
          <cell r="D25964" t="str">
            <v>21,24</v>
          </cell>
        </row>
        <row r="25965">
          <cell r="A25965" t="str">
            <v>MC.12.010.0020</v>
          </cell>
          <cell r="B25965" t="str">
            <v>Tubi in PVC-U con bicchiere e giunzione ad anello elastomerico per scarico (non interrato) di fognature ed acque calde (permanente 70° C, max per 1 minuto = 95° C), conforme alle norme UNI EN 1329. Applicazione B-BD, Colore arancio (Ral 2008): - Diametro esterno (De) e spessore (s):</v>
          </cell>
          <cell r="C25965"/>
          <cell r="D25965"/>
        </row>
        <row r="25966">
          <cell r="A25966" t="str">
            <v>MC.12.010.0020.a</v>
          </cell>
          <cell r="B25966" t="str">
            <v>- De 40, s = 3,0</v>
          </cell>
          <cell r="C25966" t="str">
            <v>m</v>
          </cell>
          <cell r="D25966" t="str">
            <v>2,37</v>
          </cell>
        </row>
        <row r="25967">
          <cell r="A25967" t="str">
            <v>MC.12.010.0020.b</v>
          </cell>
          <cell r="B25967" t="str">
            <v>- De 50, s = 3,0</v>
          </cell>
          <cell r="C25967" t="str">
            <v>m</v>
          </cell>
          <cell r="D25967" t="str">
            <v>3,01</v>
          </cell>
        </row>
        <row r="25968">
          <cell r="A25968" t="str">
            <v>MC.12.010.0020.c</v>
          </cell>
          <cell r="B25968" t="str">
            <v>- De 63, s = 3,0</v>
          </cell>
          <cell r="C25968" t="str">
            <v>m</v>
          </cell>
          <cell r="D25968" t="str">
            <v>4,04</v>
          </cell>
        </row>
        <row r="25969">
          <cell r="A25969" t="str">
            <v>MC.12.010.0020.d</v>
          </cell>
          <cell r="B25969" t="str">
            <v>- De 75, s = 3,0</v>
          </cell>
          <cell r="C25969" t="str">
            <v>m</v>
          </cell>
          <cell r="D25969" t="str">
            <v>4,54</v>
          </cell>
        </row>
        <row r="25970">
          <cell r="A25970" t="str">
            <v>MC.12.010.0020.e</v>
          </cell>
          <cell r="B25970" t="str">
            <v>- De 82, s = 3,0</v>
          </cell>
          <cell r="C25970" t="str">
            <v>m</v>
          </cell>
          <cell r="D25970" t="str">
            <v>5,01</v>
          </cell>
        </row>
        <row r="25971">
          <cell r="A25971" t="str">
            <v>MC.12.010.0020.f</v>
          </cell>
          <cell r="B25971" t="str">
            <v>- De 100, s = 3,0</v>
          </cell>
          <cell r="C25971" t="str">
            <v>m</v>
          </cell>
          <cell r="D25971" t="str">
            <v>5,63</v>
          </cell>
        </row>
        <row r="25972">
          <cell r="A25972" t="str">
            <v>MC.12.010.0020.g</v>
          </cell>
          <cell r="B25972" t="str">
            <v>- De 110, s = 3,2</v>
          </cell>
          <cell r="C25972" t="str">
            <v>m</v>
          </cell>
          <cell r="D25972" t="str">
            <v>6,40</v>
          </cell>
        </row>
        <row r="25973">
          <cell r="A25973" t="str">
            <v>MC.12.010.0020.h</v>
          </cell>
          <cell r="B25973" t="str">
            <v>- De 125, s = 3,2</v>
          </cell>
          <cell r="C25973" t="str">
            <v>m</v>
          </cell>
          <cell r="D25973" t="str">
            <v>7,10</v>
          </cell>
        </row>
        <row r="25974">
          <cell r="A25974" t="str">
            <v>MC.12.010.0020.i</v>
          </cell>
          <cell r="B25974" t="str">
            <v>- De 160, s = 3,2</v>
          </cell>
          <cell r="C25974" t="str">
            <v>m</v>
          </cell>
          <cell r="D25974" t="str">
            <v>10,29</v>
          </cell>
        </row>
        <row r="25975">
          <cell r="A25975" t="str">
            <v>MC.12.010.0020.j</v>
          </cell>
          <cell r="B25975" t="str">
            <v>- De 200, s = 3,9</v>
          </cell>
          <cell r="C25975" t="str">
            <v>m</v>
          </cell>
          <cell r="D25975" t="str">
            <v>15,50</v>
          </cell>
        </row>
        <row r="25976">
          <cell r="A25976" t="str">
            <v>MC.12.010.0030</v>
          </cell>
          <cell r="B25976" t="str">
            <v>Tubi in PVC-U compatto o strutturato, per condotte di scarico interrate, con giunti a bicchiere ed anello elastomerico, secondo UNI EN 1401, colore rosso mattone RAL 8023. Temperatura massima permanente 40°. Tubi con classe di rigidità SN 2 KN/m². Diametro esterno (De) e spessore (s):</v>
          </cell>
          <cell r="C25976"/>
          <cell r="D25976"/>
        </row>
        <row r="25977">
          <cell r="A25977" t="str">
            <v>MC.12.010.0030.a</v>
          </cell>
          <cell r="B25977" t="str">
            <v>- De 160, s = 3,2</v>
          </cell>
          <cell r="C25977" t="str">
            <v>m</v>
          </cell>
          <cell r="D25977" t="str">
            <v>7,15</v>
          </cell>
        </row>
        <row r="25978">
          <cell r="A25978" t="str">
            <v>MC.12.010.0030.b</v>
          </cell>
          <cell r="B25978" t="str">
            <v>- De 200, s = 3,9</v>
          </cell>
          <cell r="C25978" t="str">
            <v>m</v>
          </cell>
          <cell r="D25978" t="str">
            <v>10,70</v>
          </cell>
        </row>
        <row r="25979">
          <cell r="A25979" t="str">
            <v>MC.12.010.0030.c</v>
          </cell>
          <cell r="B25979" t="str">
            <v>- De 250, s = 4,9</v>
          </cell>
          <cell r="C25979" t="str">
            <v>m</v>
          </cell>
          <cell r="D25979" t="str">
            <v>16,98</v>
          </cell>
        </row>
        <row r="25980">
          <cell r="A25980" t="str">
            <v>MC.12.010.0030.d</v>
          </cell>
          <cell r="B25980" t="str">
            <v>- De 315, s = 6,2</v>
          </cell>
          <cell r="C25980" t="str">
            <v>m</v>
          </cell>
          <cell r="D25980" t="str">
            <v>26,92</v>
          </cell>
        </row>
        <row r="25981">
          <cell r="A25981" t="str">
            <v>MC.12.010.0030.e</v>
          </cell>
          <cell r="B25981" t="str">
            <v>- De 400, s = 7,9</v>
          </cell>
          <cell r="C25981" t="str">
            <v>m</v>
          </cell>
          <cell r="D25981" t="str">
            <v>43,25</v>
          </cell>
        </row>
        <row r="25982">
          <cell r="A25982" t="str">
            <v>MC.12.010.0030.f</v>
          </cell>
          <cell r="B25982" t="str">
            <v>- De 500, s = 9,8</v>
          </cell>
          <cell r="C25982" t="str">
            <v>m</v>
          </cell>
          <cell r="D25982" t="str">
            <v>69,86</v>
          </cell>
        </row>
        <row r="25983">
          <cell r="A25983" t="str">
            <v>MC.12.010.0030.g</v>
          </cell>
          <cell r="B25983" t="str">
            <v>- De 630, s = 12,3</v>
          </cell>
          <cell r="C25983" t="str">
            <v>m</v>
          </cell>
          <cell r="D25983" t="str">
            <v>115,04</v>
          </cell>
        </row>
        <row r="25984">
          <cell r="A25984" t="str">
            <v>MC.12.010.0030.h</v>
          </cell>
          <cell r="B25984" t="str">
            <v>- De 710, s = 13,9</v>
          </cell>
          <cell r="C25984" t="str">
            <v>m</v>
          </cell>
          <cell r="D25984" t="str">
            <v>191,54</v>
          </cell>
        </row>
        <row r="25985">
          <cell r="A25985" t="str">
            <v>MC.12.010.0030.i</v>
          </cell>
          <cell r="B25985" t="str">
            <v>- De 800, s = 15,7</v>
          </cell>
          <cell r="C25985" t="str">
            <v>m</v>
          </cell>
          <cell r="D25985" t="str">
            <v>241,33</v>
          </cell>
        </row>
        <row r="25986">
          <cell r="A25986" t="str">
            <v>MC.12.010.0030.j</v>
          </cell>
          <cell r="B25986" t="str">
            <v>- De 900, s = 17,6</v>
          </cell>
          <cell r="C25986" t="str">
            <v>m</v>
          </cell>
          <cell r="D25986" t="str">
            <v>313,52</v>
          </cell>
        </row>
        <row r="25987">
          <cell r="A25987" t="str">
            <v>MC.12.010.0030.k</v>
          </cell>
          <cell r="B25987" t="str">
            <v>- De 1000, s = 19,6</v>
          </cell>
          <cell r="C25987" t="str">
            <v>m</v>
          </cell>
          <cell r="D25987" t="str">
            <v>389,27</v>
          </cell>
        </row>
        <row r="25988">
          <cell r="A25988" t="str">
            <v>MC.12.010.0030.l</v>
          </cell>
          <cell r="B25988" t="str">
            <v>- De 1200, s = 23,6</v>
          </cell>
          <cell r="C25988" t="str">
            <v>m</v>
          </cell>
          <cell r="D25988" t="str">
            <v>591,14</v>
          </cell>
        </row>
        <row r="25989">
          <cell r="A25989" t="str">
            <v>MC.12.010.0040</v>
          </cell>
          <cell r="B25989" t="str">
            <v>Tubi in PVC-U compatto o strutturato, per condotte di scarico interrate, con giunti a bicchiere ed anello elastomerico, secondo UNI EN 1401, colore rosso mattone RAL 8023. Temperatura massima permanente 40°. Tubi con classe di rigidità SN 4 KN/m². Diametro esterno (De) e spessore (s):</v>
          </cell>
          <cell r="C25989"/>
          <cell r="D25989"/>
        </row>
        <row r="25990">
          <cell r="A25990" t="str">
            <v>MC.12.010.0040.a</v>
          </cell>
          <cell r="B25990" t="str">
            <v>- De 110, s = 3,2</v>
          </cell>
          <cell r="C25990" t="str">
            <v>m</v>
          </cell>
          <cell r="D25990" t="str">
            <v>4,79</v>
          </cell>
        </row>
        <row r="25991">
          <cell r="A25991" t="str">
            <v>MC.12.010.0040.b</v>
          </cell>
          <cell r="B25991" t="str">
            <v>- De 125, s = 3,2</v>
          </cell>
          <cell r="C25991" t="str">
            <v>m</v>
          </cell>
          <cell r="D25991" t="str">
            <v>5,34</v>
          </cell>
        </row>
        <row r="25992">
          <cell r="A25992" t="str">
            <v>MC.12.010.0040.c</v>
          </cell>
          <cell r="B25992" t="str">
            <v>- De 160, s = 4,0</v>
          </cell>
          <cell r="C25992" t="str">
            <v>m</v>
          </cell>
          <cell r="D25992" t="str">
            <v>8,15</v>
          </cell>
        </row>
        <row r="25993">
          <cell r="A25993" t="str">
            <v>MC.12.010.0040.d</v>
          </cell>
          <cell r="B25993" t="str">
            <v>- De 200, s = 4,9</v>
          </cell>
          <cell r="C25993" t="str">
            <v>m</v>
          </cell>
          <cell r="D25993" t="str">
            <v>12,46</v>
          </cell>
        </row>
        <row r="25994">
          <cell r="A25994" t="str">
            <v>MC.12.010.0040.e</v>
          </cell>
          <cell r="B25994" t="str">
            <v>- De 250, s = 6,2</v>
          </cell>
          <cell r="C25994" t="str">
            <v>m</v>
          </cell>
          <cell r="D25994" t="str">
            <v>19,82</v>
          </cell>
        </row>
        <row r="25995">
          <cell r="A25995" t="str">
            <v>MC.12.010.0040.f</v>
          </cell>
          <cell r="B25995" t="str">
            <v>- De 315, s = 7,7</v>
          </cell>
          <cell r="C25995" t="str">
            <v>m</v>
          </cell>
          <cell r="D25995" t="str">
            <v>31,44</v>
          </cell>
        </row>
        <row r="25996">
          <cell r="A25996" t="str">
            <v>MC.12.010.0040.g</v>
          </cell>
          <cell r="B25996" t="str">
            <v>- De 400, s = 9,8</v>
          </cell>
          <cell r="C25996" t="str">
            <v>m</v>
          </cell>
          <cell r="D25996" t="str">
            <v>50,94</v>
          </cell>
        </row>
        <row r="25997">
          <cell r="A25997" t="str">
            <v>MC.12.010.0040.h</v>
          </cell>
          <cell r="B25997" t="str">
            <v>- De 500, s = 12,3</v>
          </cell>
          <cell r="C25997" t="str">
            <v>m</v>
          </cell>
          <cell r="D25997" t="str">
            <v>82,39</v>
          </cell>
        </row>
        <row r="25998">
          <cell r="A25998" t="str">
            <v>MC.12.010.0040.i</v>
          </cell>
          <cell r="B25998" t="str">
            <v>- De 630, s = 15,4</v>
          </cell>
          <cell r="C25998" t="str">
            <v>m</v>
          </cell>
          <cell r="D25998" t="str">
            <v>135,94</v>
          </cell>
        </row>
        <row r="25999">
          <cell r="A25999" t="str">
            <v>MC.12.010.0040.j</v>
          </cell>
          <cell r="B25999" t="str">
            <v>- De 710, s = 17,4</v>
          </cell>
          <cell r="C25999" t="str">
            <v>m</v>
          </cell>
          <cell r="D25999" t="str">
            <v>236,82</v>
          </cell>
        </row>
        <row r="26000">
          <cell r="A26000" t="str">
            <v>MC.12.010.0040.k</v>
          </cell>
          <cell r="B26000" t="str">
            <v>- De 800, s = 19,6</v>
          </cell>
          <cell r="C26000" t="str">
            <v>m</v>
          </cell>
          <cell r="D26000" t="str">
            <v>301,59</v>
          </cell>
        </row>
        <row r="26001">
          <cell r="A26001" t="str">
            <v>MC.12.010.0040.l</v>
          </cell>
          <cell r="B26001" t="str">
            <v>- De 900, s = 22,0</v>
          </cell>
          <cell r="C26001" t="str">
            <v>m</v>
          </cell>
          <cell r="D26001" t="str">
            <v>389,36</v>
          </cell>
        </row>
        <row r="26002">
          <cell r="A26002" t="str">
            <v>MC.12.010.0040.m</v>
          </cell>
          <cell r="B26002" t="str">
            <v>- De 1000, s = 24,5</v>
          </cell>
          <cell r="C26002" t="str">
            <v>m</v>
          </cell>
          <cell r="D26002" t="str">
            <v>483,49</v>
          </cell>
        </row>
        <row r="26003">
          <cell r="A26003" t="str">
            <v>MC.12.010.0040.n</v>
          </cell>
          <cell r="B26003" t="str">
            <v>- De 1200, s = 29,3</v>
          </cell>
          <cell r="C26003" t="str">
            <v>m</v>
          </cell>
          <cell r="D26003" t="str">
            <v>632,18</v>
          </cell>
        </row>
        <row r="26004">
          <cell r="A26004" t="str">
            <v>MC.12.010.0050</v>
          </cell>
          <cell r="B26004" t="str">
            <v>Tubi in PVC-U compatto o strutturato, per condotte di scarico interrate, con giunti a bicchiere ed anello elastomerico, secondo UNI EN 1401, colore rosso mattone RAL 8023. Temperatura massima permanente 40°. Tubi con classe di rigidità SN 8 KN/m². Diametro esterno (De) e spessore (s):</v>
          </cell>
          <cell r="C26004"/>
          <cell r="D26004"/>
        </row>
        <row r="26005">
          <cell r="A26005" t="str">
            <v>MC.12.010.0050.a</v>
          </cell>
          <cell r="B26005" t="str">
            <v>- De 110, s = 3,2</v>
          </cell>
          <cell r="C26005" t="str">
            <v>m</v>
          </cell>
          <cell r="D26005" t="str">
            <v>4,79</v>
          </cell>
        </row>
        <row r="26006">
          <cell r="A26006" t="str">
            <v>MC.12.010.0050.b</v>
          </cell>
          <cell r="B26006" t="str">
            <v>- De 125, s = 3,7</v>
          </cell>
          <cell r="C26006" t="str">
            <v>m</v>
          </cell>
          <cell r="D26006" t="str">
            <v>6,13</v>
          </cell>
        </row>
        <row r="26007">
          <cell r="A26007" t="str">
            <v>MC.12.010.0050.c</v>
          </cell>
          <cell r="B26007" t="str">
            <v>- De 160, s = 4,7</v>
          </cell>
          <cell r="C26007" t="str">
            <v>m</v>
          </cell>
          <cell r="D26007" t="str">
            <v>9,81</v>
          </cell>
        </row>
        <row r="26008">
          <cell r="A26008" t="str">
            <v>MC.12.010.0050.d</v>
          </cell>
          <cell r="B26008" t="str">
            <v>- De 200, s = 5,9</v>
          </cell>
          <cell r="C26008" t="str">
            <v>m</v>
          </cell>
          <cell r="D26008" t="str">
            <v>14,99</v>
          </cell>
        </row>
        <row r="26009">
          <cell r="A26009" t="str">
            <v>MC.12.010.0050.e</v>
          </cell>
          <cell r="B26009" t="str">
            <v>- De 250, s = 7,3</v>
          </cell>
          <cell r="C26009" t="str">
            <v>m</v>
          </cell>
          <cell r="D26009" t="str">
            <v>23,35</v>
          </cell>
        </row>
        <row r="26010">
          <cell r="A26010" t="str">
            <v>MC.12.010.0050.f</v>
          </cell>
          <cell r="B26010" t="str">
            <v>- De 315, s = 9,2</v>
          </cell>
          <cell r="C26010" t="str">
            <v>m</v>
          </cell>
          <cell r="D26010" t="str">
            <v>37,84</v>
          </cell>
        </row>
        <row r="26011">
          <cell r="A26011" t="str">
            <v>MC.12.010.0050.g</v>
          </cell>
          <cell r="B26011" t="str">
            <v>- De 400, s = 11,7</v>
          </cell>
          <cell r="C26011" t="str">
            <v>m</v>
          </cell>
          <cell r="D26011" t="str">
            <v>62,04</v>
          </cell>
        </row>
        <row r="26012">
          <cell r="A26012" t="str">
            <v>MC.12.010.0050.h</v>
          </cell>
          <cell r="B26012" t="str">
            <v>- De 500, s = 14,6</v>
          </cell>
          <cell r="C26012" t="str">
            <v>m</v>
          </cell>
          <cell r="D26012" t="str">
            <v>96,82</v>
          </cell>
        </row>
        <row r="26013">
          <cell r="A26013" t="str">
            <v>MC.12.010.0050.i</v>
          </cell>
          <cell r="B26013" t="str">
            <v>- De 630, s = 18,4</v>
          </cell>
          <cell r="C26013" t="str">
            <v>m</v>
          </cell>
          <cell r="D26013" t="str">
            <v>161,84</v>
          </cell>
        </row>
        <row r="26014">
          <cell r="A26014" t="str">
            <v>MC.12.010.0050.j</v>
          </cell>
          <cell r="B26014" t="str">
            <v>- De 710, s = 20,7</v>
          </cell>
          <cell r="C26014" t="str">
            <v>m</v>
          </cell>
          <cell r="D26014" t="str">
            <v>280,51</v>
          </cell>
        </row>
        <row r="26015">
          <cell r="A26015" t="str">
            <v>MC.12.010.0050.k</v>
          </cell>
          <cell r="B26015" t="str">
            <v>- De 800, s = 23,3</v>
          </cell>
          <cell r="C26015" t="str">
            <v>m</v>
          </cell>
          <cell r="D26015" t="str">
            <v>356,90</v>
          </cell>
        </row>
        <row r="26016">
          <cell r="A26016" t="str">
            <v>MC.12.010.0060</v>
          </cell>
          <cell r="B26016" t="str">
            <v>Curve aperte e chiuse per tubi in PVC-U (rif. MC.12.010.0010), con bicchiere ad incollaggio, per ventilazione e pluviali: conforme alle norme UNI EN 1329 - Diametro esterno (De) e tipo curva:</v>
          </cell>
          <cell r="C26016"/>
          <cell r="D26016"/>
        </row>
        <row r="26017">
          <cell r="A26017" t="str">
            <v>MC.12.010.0060.a</v>
          </cell>
          <cell r="B26017" t="str">
            <v>- De 80, curva aperta 45°</v>
          </cell>
          <cell r="C26017" t="str">
            <v>cad</v>
          </cell>
          <cell r="D26017" t="str">
            <v>1,50</v>
          </cell>
        </row>
        <row r="26018">
          <cell r="A26018" t="str">
            <v>MC.12.010.0060.b</v>
          </cell>
          <cell r="B26018" t="str">
            <v>- De 80, curva chiusa 90°</v>
          </cell>
          <cell r="C26018" t="str">
            <v>cad</v>
          </cell>
          <cell r="D26018" t="str">
            <v>2,05</v>
          </cell>
        </row>
        <row r="26019">
          <cell r="A26019" t="str">
            <v>MC.12.010.0060.c</v>
          </cell>
          <cell r="B26019" t="str">
            <v>- De 100, curva aperta 45°</v>
          </cell>
          <cell r="C26019" t="str">
            <v>cad</v>
          </cell>
          <cell r="D26019" t="str">
            <v>2,24</v>
          </cell>
        </row>
        <row r="26020">
          <cell r="A26020" t="str">
            <v>MC.12.010.0060.d</v>
          </cell>
          <cell r="B26020" t="str">
            <v>- De 100, curva chiusa 90°</v>
          </cell>
          <cell r="C26020" t="str">
            <v>cad</v>
          </cell>
          <cell r="D26020" t="str">
            <v>2,62</v>
          </cell>
        </row>
        <row r="26021">
          <cell r="A26021" t="str">
            <v>MC.12.010.0060.e</v>
          </cell>
          <cell r="B26021" t="str">
            <v>- De 125, curva aperta 45°</v>
          </cell>
          <cell r="C26021" t="str">
            <v>cad</v>
          </cell>
          <cell r="D26021" t="str">
            <v>4,46</v>
          </cell>
        </row>
        <row r="26022">
          <cell r="A26022" t="str">
            <v>MC.12.010.0060.f</v>
          </cell>
          <cell r="B26022" t="str">
            <v>- De 125, curva chiusa 90°</v>
          </cell>
          <cell r="C26022" t="str">
            <v>cad</v>
          </cell>
          <cell r="D26022" t="str">
            <v>5,53</v>
          </cell>
        </row>
        <row r="26023">
          <cell r="A26023" t="str">
            <v>MC.12.010.0060.g</v>
          </cell>
          <cell r="B26023" t="str">
            <v>- De 140, curva aperta 45°</v>
          </cell>
          <cell r="C26023" t="str">
            <v>cad</v>
          </cell>
          <cell r="D26023" t="str">
            <v>6,07</v>
          </cell>
        </row>
        <row r="26024">
          <cell r="A26024" t="str">
            <v>MC.12.010.0060.h</v>
          </cell>
          <cell r="B26024" t="str">
            <v>- De 140, curva chiusa 90°</v>
          </cell>
          <cell r="C26024" t="str">
            <v>cad</v>
          </cell>
          <cell r="D26024" t="str">
            <v>8,07</v>
          </cell>
        </row>
        <row r="26025">
          <cell r="A26025" t="str">
            <v>MC.12.010.0060.i</v>
          </cell>
          <cell r="B26025" t="str">
            <v>- De 160, curva aperta 45°</v>
          </cell>
          <cell r="C26025" t="str">
            <v>cad</v>
          </cell>
          <cell r="D26025" t="str">
            <v>9,11</v>
          </cell>
        </row>
        <row r="26026">
          <cell r="A26026" t="str">
            <v>MC.12.010.0060.j</v>
          </cell>
          <cell r="B26026" t="str">
            <v>- De 160, curva chiusa 90°</v>
          </cell>
          <cell r="C26026" t="str">
            <v>cad</v>
          </cell>
          <cell r="D26026" t="str">
            <v>11,78</v>
          </cell>
        </row>
        <row r="26027">
          <cell r="A26027" t="str">
            <v>MC.12.010.0060.k</v>
          </cell>
          <cell r="B26027" t="str">
            <v>- De 200, curva aperta 45°</v>
          </cell>
          <cell r="C26027" t="str">
            <v>cad</v>
          </cell>
          <cell r="D26027" t="str">
            <v>16,13</v>
          </cell>
        </row>
        <row r="26028">
          <cell r="A26028" t="str">
            <v>MC.12.010.0060.l</v>
          </cell>
          <cell r="B26028" t="str">
            <v>- De 200, curva chiusa 90°</v>
          </cell>
          <cell r="C26028" t="str">
            <v>cad</v>
          </cell>
          <cell r="D26028" t="str">
            <v>21,14</v>
          </cell>
        </row>
        <row r="26029">
          <cell r="A26029" t="str">
            <v>MC.12.010.0070</v>
          </cell>
          <cell r="B26029" t="str">
            <v>Braghe a 45°, 67,5° e TE semplici per tubi in PVC-U (rif. MC.12.010.0010), con bicchiere ad incollaggio, per ventilazione e pluviali: conformi alle norme UNI EN 1329 - Diametro esterno (De) e spessore (s):</v>
          </cell>
          <cell r="C26029"/>
          <cell r="D26029"/>
        </row>
        <row r="26030">
          <cell r="A26030" t="str">
            <v>MC.12.010.0070.a</v>
          </cell>
          <cell r="B26030" t="str">
            <v>- De 80, s = 1,5</v>
          </cell>
          <cell r="C26030" t="str">
            <v>cad</v>
          </cell>
          <cell r="D26030" t="str">
            <v>4,79</v>
          </cell>
        </row>
        <row r="26031">
          <cell r="A26031" t="str">
            <v>MC.12.010.0070.b</v>
          </cell>
          <cell r="B26031" t="str">
            <v>- De 100, s = 1,7</v>
          </cell>
          <cell r="C26031" t="str">
            <v>cad</v>
          </cell>
          <cell r="D26031" t="str">
            <v>6,51</v>
          </cell>
        </row>
        <row r="26032">
          <cell r="A26032" t="str">
            <v>MC.12.010.0070.c</v>
          </cell>
          <cell r="B26032" t="str">
            <v>- De 125, s = 2,0</v>
          </cell>
          <cell r="C26032" t="str">
            <v>cad</v>
          </cell>
          <cell r="D26032" t="str">
            <v>9,11</v>
          </cell>
        </row>
        <row r="26033">
          <cell r="A26033" t="str">
            <v>MC.12.010.0070.d</v>
          </cell>
          <cell r="B26033" t="str">
            <v>- De 140, s = 2,3</v>
          </cell>
          <cell r="C26033" t="str">
            <v>cad</v>
          </cell>
          <cell r="D26033" t="str">
            <v>12,94</v>
          </cell>
        </row>
        <row r="26034">
          <cell r="A26034" t="str">
            <v>MC.12.010.0070.e</v>
          </cell>
          <cell r="B26034" t="str">
            <v>- De 160, s = 2,6</v>
          </cell>
          <cell r="C26034" t="str">
            <v>cad</v>
          </cell>
          <cell r="D26034" t="str">
            <v>17,68</v>
          </cell>
        </row>
        <row r="26035">
          <cell r="A26035" t="str">
            <v>MC.12.010.0070.f</v>
          </cell>
          <cell r="B26035" t="str">
            <v>- De 200, s = 3,2</v>
          </cell>
          <cell r="C26035" t="str">
            <v>cad</v>
          </cell>
          <cell r="D26035" t="str">
            <v>34,82</v>
          </cell>
        </row>
        <row r="26036">
          <cell r="A26036" t="str">
            <v>MC.12.010.0080</v>
          </cell>
          <cell r="B26036" t="str">
            <v>Braghe a 45° doppie e TE doppi, per tubi in PVC-U (rif. MC.12.010.0010), con bicchiere ad incollaggio, per ventilazione e pluviali: conformi alle norme UNI EN 1329 - Diametro esterno (De) e spessore (s):</v>
          </cell>
          <cell r="C26036"/>
          <cell r="D26036"/>
        </row>
        <row r="26037">
          <cell r="A26037" t="str">
            <v>MC.12.010.0080.a</v>
          </cell>
          <cell r="B26037" t="str">
            <v>- De 80, s = 1,5</v>
          </cell>
          <cell r="C26037" t="str">
            <v>cad</v>
          </cell>
          <cell r="D26037" t="str">
            <v>17,51</v>
          </cell>
        </row>
        <row r="26038">
          <cell r="A26038" t="str">
            <v>MC.12.010.0080.b</v>
          </cell>
          <cell r="B26038" t="str">
            <v>- De 100, s = 1,7</v>
          </cell>
          <cell r="C26038" t="str">
            <v>cad</v>
          </cell>
          <cell r="D26038" t="str">
            <v>19,57</v>
          </cell>
        </row>
        <row r="26039">
          <cell r="A26039" t="str">
            <v>MC.12.010.0080.c</v>
          </cell>
          <cell r="B26039" t="str">
            <v>- De 125, s = 2,0</v>
          </cell>
          <cell r="C26039" t="str">
            <v>cad</v>
          </cell>
          <cell r="D26039" t="str">
            <v>26,50</v>
          </cell>
        </row>
        <row r="26040">
          <cell r="A26040" t="str">
            <v>MC.12.010.0080.d</v>
          </cell>
          <cell r="B26040" t="str">
            <v>- De 140, s = 2,3</v>
          </cell>
          <cell r="C26040" t="str">
            <v>cad</v>
          </cell>
          <cell r="D26040" t="str">
            <v>37,03</v>
          </cell>
        </row>
        <row r="26041">
          <cell r="A26041" t="str">
            <v>MC.12.010.0080.e</v>
          </cell>
          <cell r="B26041" t="str">
            <v>- De 160, s = 2,6</v>
          </cell>
          <cell r="C26041" t="str">
            <v>cad</v>
          </cell>
          <cell r="D26041" t="str">
            <v>65,13</v>
          </cell>
        </row>
        <row r="26042">
          <cell r="A26042" t="str">
            <v>MC.12.010.0080.f</v>
          </cell>
          <cell r="B26042" t="str">
            <v>- De 200, s = 3,2</v>
          </cell>
          <cell r="C26042" t="str">
            <v>cad</v>
          </cell>
          <cell r="D26042" t="str">
            <v>89,24</v>
          </cell>
        </row>
        <row r="26043">
          <cell r="A26043" t="str">
            <v>MC.12.010.0090</v>
          </cell>
          <cell r="B26043" t="str">
            <v>Sifoni Torino aperti e chiusi e sifoni Firenze orizzontali, per tubi in PVC-U (rif. MC.12.010.0010), con bicchiere ad incollaggio, per ventilazione e pluviali: conformi alle norme UNI EN 1329 - Diametro esterno (De) e spessore (s):</v>
          </cell>
          <cell r="C26043"/>
          <cell r="D26043"/>
        </row>
        <row r="26044">
          <cell r="A26044" t="str">
            <v>MC.12.010.0090.a</v>
          </cell>
          <cell r="B26044" t="str">
            <v>- De 80, s = 1,5</v>
          </cell>
          <cell r="C26044" t="str">
            <v>cad</v>
          </cell>
          <cell r="D26044" t="str">
            <v>20,75</v>
          </cell>
        </row>
        <row r="26045">
          <cell r="A26045" t="str">
            <v>MC.12.010.0090.b</v>
          </cell>
          <cell r="B26045" t="str">
            <v>- De 100, s = 1,7</v>
          </cell>
          <cell r="C26045" t="str">
            <v>cad</v>
          </cell>
          <cell r="D26045" t="str">
            <v>41,60</v>
          </cell>
        </row>
        <row r="26046">
          <cell r="A26046" t="str">
            <v>MC.12.010.0090.c</v>
          </cell>
          <cell r="B26046" t="str">
            <v>- De 125, s = 2,0</v>
          </cell>
          <cell r="C26046" t="str">
            <v>cad</v>
          </cell>
          <cell r="D26046" t="str">
            <v>52,94</v>
          </cell>
        </row>
        <row r="26047">
          <cell r="A26047" t="str">
            <v>MC.12.010.0090.d</v>
          </cell>
          <cell r="B26047" t="str">
            <v>- De 140, s = 2,3</v>
          </cell>
          <cell r="C26047" t="str">
            <v>cad</v>
          </cell>
          <cell r="D26047" t="str">
            <v>66,13</v>
          </cell>
        </row>
        <row r="26048">
          <cell r="A26048" t="str">
            <v>MC.12.010.0090.e</v>
          </cell>
          <cell r="B26048" t="str">
            <v>- De 160, s = 2,6</v>
          </cell>
          <cell r="C26048" t="str">
            <v>cad</v>
          </cell>
          <cell r="D26048" t="str">
            <v>77,26</v>
          </cell>
        </row>
        <row r="26049">
          <cell r="A26049" t="str">
            <v>MC.12.010.0090.f</v>
          </cell>
          <cell r="B26049" t="str">
            <v>- De 200, s = 3,2</v>
          </cell>
          <cell r="C26049" t="str">
            <v>cad</v>
          </cell>
          <cell r="D26049" t="str">
            <v>122,36</v>
          </cell>
        </row>
        <row r="26050">
          <cell r="A26050" t="str">
            <v>MC.12.010.0100</v>
          </cell>
          <cell r="B26050" t="str">
            <v>Curve aperte e chiuse per tubi in PVC-U (rif. MC.12.010.0020, 0030, 0040, 0050), compatto o strutturato, per condotte di scarico libere o interrate, con giunti a bicchiere ed anello elastomerico. Diametro esterno (De) e tipo curva:</v>
          </cell>
          <cell r="C26050"/>
          <cell r="D26050"/>
        </row>
        <row r="26051">
          <cell r="A26051" t="str">
            <v>MC.12.010.0100.a</v>
          </cell>
          <cell r="B26051" t="str">
            <v>- De 82, curva aperta 45°</v>
          </cell>
          <cell r="C26051" t="str">
            <v>cad</v>
          </cell>
          <cell r="D26051" t="str">
            <v>2,82</v>
          </cell>
        </row>
        <row r="26052">
          <cell r="A26052" t="str">
            <v>MC.12.010.0100.b</v>
          </cell>
          <cell r="B26052" t="str">
            <v>- De 82, curva chiusa 90°</v>
          </cell>
          <cell r="C26052" t="str">
            <v>cad</v>
          </cell>
          <cell r="D26052" t="str">
            <v>3,62</v>
          </cell>
        </row>
        <row r="26053">
          <cell r="A26053" t="str">
            <v>MC.12.010.0100.c</v>
          </cell>
          <cell r="B26053" t="str">
            <v>- De 100, curva aperta 45°</v>
          </cell>
          <cell r="C26053" t="str">
            <v>cad</v>
          </cell>
          <cell r="D26053" t="str">
            <v>3,21</v>
          </cell>
        </row>
        <row r="26054">
          <cell r="A26054" t="str">
            <v>MC.12.010.0100.d</v>
          </cell>
          <cell r="B26054" t="str">
            <v>- De 100, curva chiusa 90°</v>
          </cell>
          <cell r="C26054" t="str">
            <v>cad</v>
          </cell>
          <cell r="D26054" t="str">
            <v>4,27</v>
          </cell>
        </row>
        <row r="26055">
          <cell r="A26055" t="str">
            <v>MC.12.010.0100.e</v>
          </cell>
          <cell r="B26055" t="str">
            <v>- De 110, curva aperta 45°</v>
          </cell>
          <cell r="C26055" t="str">
            <v>cad</v>
          </cell>
          <cell r="D26055" t="str">
            <v>2,82</v>
          </cell>
        </row>
        <row r="26056">
          <cell r="A26056" t="str">
            <v>MC.12.010.0100.f</v>
          </cell>
          <cell r="B26056" t="str">
            <v>- De 110, curva chiusa 90°</v>
          </cell>
          <cell r="C26056" t="str">
            <v>cad</v>
          </cell>
          <cell r="D26056" t="str">
            <v>4,61</v>
          </cell>
        </row>
        <row r="26057">
          <cell r="A26057" t="str">
            <v>MC.12.010.0100.g</v>
          </cell>
          <cell r="B26057" t="str">
            <v>- De 125, curva aperta 45°</v>
          </cell>
          <cell r="C26057" t="str">
            <v>cad</v>
          </cell>
          <cell r="D26057" t="str">
            <v>4,46</v>
          </cell>
        </row>
        <row r="26058">
          <cell r="A26058" t="str">
            <v>MC.12.010.0100.h</v>
          </cell>
          <cell r="B26058" t="str">
            <v>- De 125, curva chiusa 90°</v>
          </cell>
          <cell r="C26058" t="str">
            <v>cad</v>
          </cell>
          <cell r="D26058" t="str">
            <v>4,92</v>
          </cell>
        </row>
        <row r="26059">
          <cell r="A26059" t="str">
            <v>MC.12.010.0100.i</v>
          </cell>
          <cell r="B26059" t="str">
            <v>- De 160, curva aperta 45°</v>
          </cell>
          <cell r="C26059" t="str">
            <v>cad</v>
          </cell>
          <cell r="D26059" t="str">
            <v>8,45</v>
          </cell>
        </row>
        <row r="26060">
          <cell r="A26060" t="str">
            <v>MC.12.010.0100.j</v>
          </cell>
          <cell r="B26060" t="str">
            <v>- De 160, curva chiusa 90°</v>
          </cell>
          <cell r="C26060" t="str">
            <v>cad</v>
          </cell>
          <cell r="D26060" t="str">
            <v>10,30</v>
          </cell>
        </row>
        <row r="26061">
          <cell r="A26061" t="str">
            <v>MC.12.010.0100.k</v>
          </cell>
          <cell r="B26061" t="str">
            <v>- De 200, curva aperta 45°</v>
          </cell>
          <cell r="C26061" t="str">
            <v>cad</v>
          </cell>
          <cell r="D26061" t="str">
            <v>15,06</v>
          </cell>
        </row>
        <row r="26062">
          <cell r="A26062" t="str">
            <v>MC.12.010.0100.l</v>
          </cell>
          <cell r="B26062" t="str">
            <v>- De 200, curva chiusa 90°</v>
          </cell>
          <cell r="C26062" t="str">
            <v>cad</v>
          </cell>
          <cell r="D26062" t="str">
            <v>17,99</v>
          </cell>
        </row>
        <row r="26063">
          <cell r="A26063" t="str">
            <v>MC.12.010.0110</v>
          </cell>
          <cell r="B26063" t="str">
            <v>Braghe a 45°, 67,5° e TE semplici per tubi in PVC-U (rif. MC.12.010.0020, 0030, 0040, 0050), compatto o strutturato, per condotte di scarico libere o interrate, con giunti a bicchiere ed anello elastomerico. Diametro esterno (De) e spessore (s):</v>
          </cell>
          <cell r="C26063"/>
          <cell r="D26063"/>
        </row>
        <row r="26064">
          <cell r="A26064" t="str">
            <v>MC.12.010.0110.a</v>
          </cell>
          <cell r="B26064" t="str">
            <v>- De 82, s = 3,0</v>
          </cell>
          <cell r="C26064" t="str">
            <v>cad</v>
          </cell>
          <cell r="D26064" t="str">
            <v>5,17</v>
          </cell>
        </row>
        <row r="26065">
          <cell r="A26065" t="str">
            <v>MC.12.010.0110.b</v>
          </cell>
          <cell r="B26065" t="str">
            <v>- De 100, s = 3,0</v>
          </cell>
          <cell r="C26065" t="str">
            <v>cad</v>
          </cell>
          <cell r="D26065" t="str">
            <v>7,00</v>
          </cell>
        </row>
        <row r="26066">
          <cell r="A26066" t="str">
            <v>MC.12.010.0110.c</v>
          </cell>
          <cell r="B26066" t="str">
            <v>- De 110, s = 3,2</v>
          </cell>
          <cell r="C26066" t="str">
            <v>cad</v>
          </cell>
          <cell r="D26066" t="str">
            <v>8,03</v>
          </cell>
        </row>
        <row r="26067">
          <cell r="A26067" t="str">
            <v>MC.12.010.0110.d</v>
          </cell>
          <cell r="B26067" t="str">
            <v>- De 125, s = 3,2</v>
          </cell>
          <cell r="C26067" t="str">
            <v>cad</v>
          </cell>
          <cell r="D26067" t="str">
            <v>8,94</v>
          </cell>
        </row>
        <row r="26068">
          <cell r="A26068" t="str">
            <v>MC.12.010.0110.e</v>
          </cell>
          <cell r="B26068" t="str">
            <v>- De 160, s = 3,2</v>
          </cell>
          <cell r="C26068" t="str">
            <v>cad</v>
          </cell>
          <cell r="D26068" t="str">
            <v>16,13</v>
          </cell>
        </row>
        <row r="26069">
          <cell r="A26069" t="str">
            <v>MC.12.010.0110.f</v>
          </cell>
          <cell r="B26069" t="str">
            <v>- De 200, s = 3,9</v>
          </cell>
          <cell r="C26069" t="str">
            <v>cad</v>
          </cell>
          <cell r="D26069" t="str">
            <v>32,10</v>
          </cell>
        </row>
        <row r="26070">
          <cell r="A26070" t="str">
            <v>MC.12.010.0120</v>
          </cell>
          <cell r="B26070" t="str">
            <v>Braghe a 45° doppie e TE doppi, per tubi in PVC-U (rif. MC.12.010.0020, 0030, 0040, 0050), compatto o strutturato, per condotte di scarico libere o interrate, con giunti a bicchiere ed anello elastomerico. Diametro esterno (De) e spessore (s):</v>
          </cell>
          <cell r="C26070"/>
          <cell r="D26070"/>
        </row>
        <row r="26071">
          <cell r="A26071" t="str">
            <v>MC.12.010.0120.a</v>
          </cell>
          <cell r="B26071" t="str">
            <v>- De 82, s = 3,0</v>
          </cell>
          <cell r="C26071" t="str">
            <v>cad</v>
          </cell>
          <cell r="D26071" t="str">
            <v>18,55</v>
          </cell>
        </row>
        <row r="26072">
          <cell r="A26072" t="str">
            <v>MC.12.010.0120.b</v>
          </cell>
          <cell r="B26072" t="str">
            <v>- De 100, s = 3,0</v>
          </cell>
          <cell r="C26072" t="str">
            <v>cad</v>
          </cell>
          <cell r="D26072" t="str">
            <v>21,31</v>
          </cell>
        </row>
        <row r="26073">
          <cell r="A26073" t="str">
            <v>MC.12.010.0120.c</v>
          </cell>
          <cell r="B26073" t="str">
            <v>- De 110, s = 3,2</v>
          </cell>
          <cell r="C26073" t="str">
            <v>cad</v>
          </cell>
          <cell r="D26073" t="str">
            <v>25,63</v>
          </cell>
        </row>
        <row r="26074">
          <cell r="A26074" t="str">
            <v>MC.12.010.0120.d</v>
          </cell>
          <cell r="B26074" t="str">
            <v>- De 125, s = 3,2</v>
          </cell>
          <cell r="C26074" t="str">
            <v>cad</v>
          </cell>
          <cell r="D26074" t="str">
            <v>29,18</v>
          </cell>
        </row>
        <row r="26075">
          <cell r="A26075" t="str">
            <v>MC.12.010.0120.e</v>
          </cell>
          <cell r="B26075" t="str">
            <v>- De 160, s = 3,2</v>
          </cell>
          <cell r="C26075" t="str">
            <v>cad</v>
          </cell>
          <cell r="D26075" t="str">
            <v>45,56</v>
          </cell>
        </row>
        <row r="26076">
          <cell r="A26076" t="str">
            <v>MC.12.010.0120.f</v>
          </cell>
          <cell r="B26076" t="str">
            <v>- De 200, s = 3,9</v>
          </cell>
          <cell r="C26076" t="str">
            <v>cad</v>
          </cell>
          <cell r="D26076" t="str">
            <v>76,52</v>
          </cell>
        </row>
        <row r="26077">
          <cell r="A26077" t="str">
            <v>MC.12.010.0130</v>
          </cell>
          <cell r="B26077" t="str">
            <v>Sifoni Torino aperti e chiusi e sifoni Firenze orizzontali, per tubi in PVC-U (rif. MC.12.010.0020, 0030, 0040, 0050), compatto o strutturato, per condotte di scarico libere o interrate, con giunti a bicchiere ed anello elastomerico. Diametro esterno (De) e spessore (s):</v>
          </cell>
          <cell r="C26077"/>
          <cell r="D26077"/>
        </row>
        <row r="26078">
          <cell r="A26078" t="str">
            <v>MC.12.010.0130.a</v>
          </cell>
          <cell r="B26078" t="str">
            <v>- De 82, s = 3,0</v>
          </cell>
          <cell r="C26078" t="str">
            <v>cad</v>
          </cell>
          <cell r="D26078" t="str">
            <v>31,69</v>
          </cell>
        </row>
        <row r="26079">
          <cell r="A26079" t="str">
            <v>MC.12.010.0130.b</v>
          </cell>
          <cell r="B26079" t="str">
            <v>- De 100, s = 3,0</v>
          </cell>
          <cell r="C26079" t="str">
            <v>cad</v>
          </cell>
          <cell r="D26079" t="str">
            <v>34,22</v>
          </cell>
        </row>
        <row r="26080">
          <cell r="A26080" t="str">
            <v>MC.12.010.0130.c</v>
          </cell>
          <cell r="B26080" t="str">
            <v>- De 110, s = 3,2</v>
          </cell>
          <cell r="C26080" t="str">
            <v>cad</v>
          </cell>
          <cell r="D26080" t="str">
            <v>40,17</v>
          </cell>
        </row>
        <row r="26081">
          <cell r="A26081" t="str">
            <v>MC.12.010.0130.d</v>
          </cell>
          <cell r="B26081" t="str">
            <v>- De 125, s = 3,2</v>
          </cell>
          <cell r="C26081" t="str">
            <v>cad</v>
          </cell>
          <cell r="D26081" t="str">
            <v>45,40</v>
          </cell>
        </row>
        <row r="26082">
          <cell r="A26082" t="str">
            <v>MC.12.010.0130.e</v>
          </cell>
          <cell r="B26082" t="str">
            <v>- De 160, s = 3,2</v>
          </cell>
          <cell r="C26082" t="str">
            <v>cad</v>
          </cell>
          <cell r="D26082" t="str">
            <v>66,40</v>
          </cell>
        </row>
        <row r="26083">
          <cell r="A26083" t="str">
            <v>MC.12.010.0130.f</v>
          </cell>
          <cell r="B26083" t="str">
            <v>- De 200, s = 3,9</v>
          </cell>
          <cell r="C26083" t="str">
            <v>cad</v>
          </cell>
          <cell r="D26083" t="str">
            <v>94,39</v>
          </cell>
        </row>
        <row r="26084">
          <cell r="A26084" t="str">
            <v>MC.12.010.0150</v>
          </cell>
          <cell r="B26084" t="str">
            <v>Dispositivo di innesto ad ancoraggio meccanico, a tenuta idraulica, per la realizzazione di allacciamento in fognatura di qualsiasi materiale (in cemento/gres con spessore 30÷100 mm., in plastica a parete strutturata con spessore 5÷100 mm., in plastica a parete piena o espansa con spessore 5÷50 mm.). Il corpo del dispositivo è in PVC di altezza variabile 205÷315 mm e le guarnizioni in EPDM. Sul lato esterno il dispositivo è munito di giunto a bicchiere con guarnizione di tenuta di tipo a labbro, l’imbocco ha dimensioni conformi alla EN 1401. La tenuta idraulica è garantita da una guarnizione a sella che aderisce perfettamente alla parete interna del tubo, la sezione passante del collettore non sarà alterata dall'innesto del dispositivo. Il fabbricante dei dispositivi di connessione deve, pena la non accettazione del materiale, avere i propri Sistema di gestione della qualità conforme e certificato secondo la norma UNI EN ISO 9001:2015:</v>
          </cell>
          <cell r="C26084"/>
          <cell r="D26084"/>
        </row>
        <row r="26085">
          <cell r="A26085" t="str">
            <v>MC.12.010.0150.a</v>
          </cell>
          <cell r="B26085" t="str">
            <v>- imbocco dispositivo DN 160</v>
          </cell>
          <cell r="C26085" t="str">
            <v>cad</v>
          </cell>
          <cell r="D26085" t="str">
            <v>218,15</v>
          </cell>
        </row>
        <row r="26086">
          <cell r="A26086" t="str">
            <v>MC.12.010.0150.b</v>
          </cell>
          <cell r="B26086" t="str">
            <v>- imbocco dispositivo DN 200</v>
          </cell>
          <cell r="C26086" t="str">
            <v>cad</v>
          </cell>
          <cell r="D26086" t="str">
            <v>307,03</v>
          </cell>
        </row>
        <row r="26087">
          <cell r="A26087" t="str">
            <v>MC.12.010.0160</v>
          </cell>
          <cell r="B26087" t="str">
            <v>Dispositivo di innesto ad ancoraggio meccanico, a tenuta idraulica, per la realizzazione di allacciamento in fognatura con tubi in gres non in pressione. Il corpo del dispositivo è in PVC di altezza variabile 151÷161 mm e le guarnizioni in EPDM. Sul lato esterno il dispositivo è munito di giunto a bicchiere con guarnizione di tenuta di tipo a labbro, l’imbocco ha dimensioni conformi alla EN 1401. La tenuta idraulica è garantita da una guarnizione a sella che aderisce perfettamente alla parete interna del tubo, la sezione passante del collettore non sarà alterata dall'innesto del dispositivo. Il fabbricante dei dispositivi di connessione deve, pena la non accettazione del materiale, avere i propri Sistema di gestione della qualità conforme e certificato secondo la norma UNI EN ISO 9001:2015:</v>
          </cell>
          <cell r="C26087"/>
          <cell r="D26087"/>
        </row>
        <row r="26088">
          <cell r="A26088" t="str">
            <v>MC.12.010.0160.a</v>
          </cell>
          <cell r="B26088" t="str">
            <v>- imbocco dispostivo DN 160 - tubo gres DN 200</v>
          </cell>
          <cell r="C26088" t="str">
            <v>cad</v>
          </cell>
          <cell r="D26088" t="str">
            <v>169,66</v>
          </cell>
        </row>
        <row r="26089">
          <cell r="A26089" t="str">
            <v>MC.12.010.0160.b</v>
          </cell>
          <cell r="B26089" t="str">
            <v>- imbocco dispostivo DN 160 - tubo gres DN 250</v>
          </cell>
          <cell r="C26089" t="str">
            <v>cad</v>
          </cell>
          <cell r="D26089" t="str">
            <v>169,66</v>
          </cell>
        </row>
        <row r="26090">
          <cell r="A26090" t="str">
            <v>MC.12.010.0170</v>
          </cell>
          <cell r="B26090" t="str">
            <v>Dispositivo di innesto ad ancoraggio meccanico, a tenuta idraulica, per la realizzazione di allacciamento in fognatura con tubi in PVC. Il corpo del dispositivo è in PVC e le guarnizioni in EPDM. Sul lato esterno il dispositivo è munito di giunto a bicchiere con guarnizione di tenuta di tipo a labbro, l’imbocco ha dimensioni conformi alla EN 1401. La tenuta idraulica è garantita da una guarnizione a sella che aderisce perfettamente alla parete interna del tubo, la sezione passante del collettore non sarà alterata dall'innesto del dispositivo. Il fabbricante dei dispositivi di connessione deve, pena la non accettazione del materiale, avere i propri Sistema di gestione della qualità conforme e certificato secondo la norma UNI EN ISO 9001:2015:</v>
          </cell>
          <cell r="C26090"/>
          <cell r="D26090"/>
        </row>
        <row r="26091">
          <cell r="A26091" t="str">
            <v>MC.12.010.0170.a</v>
          </cell>
          <cell r="B26091" t="str">
            <v>- imbocco dispostivo DN 160 - tubo pvc DN 200</v>
          </cell>
          <cell r="C26091" t="str">
            <v>cad</v>
          </cell>
          <cell r="D26091" t="str">
            <v>124,44</v>
          </cell>
        </row>
        <row r="26092">
          <cell r="A26092" t="str">
            <v>MC.12.010.0170.b</v>
          </cell>
          <cell r="B26092" t="str">
            <v>- imbocco dispostivo DN 160 - tubo pvc DN 250</v>
          </cell>
          <cell r="C26092" t="str">
            <v>cad</v>
          </cell>
          <cell r="D26092" t="str">
            <v>124,44</v>
          </cell>
        </row>
        <row r="26093">
          <cell r="A26093" t="str">
            <v>MC.12.010.0170.c</v>
          </cell>
          <cell r="B26093" t="str">
            <v>- imbocco dispostivo DN 160 - tubo pvc DN 315</v>
          </cell>
          <cell r="C26093" t="str">
            <v>cad</v>
          </cell>
          <cell r="D26093" t="str">
            <v>124,44</v>
          </cell>
        </row>
        <row r="26094">
          <cell r="A26094" t="str">
            <v>MC.12.010.0170.d</v>
          </cell>
          <cell r="B26094" t="str">
            <v>- imbocco dispostivo DN 160 - tubo pvc DN 400</v>
          </cell>
          <cell r="C26094" t="str">
            <v>cad</v>
          </cell>
          <cell r="D26094" t="str">
            <v>124,44</v>
          </cell>
        </row>
        <row r="26095">
          <cell r="A26095" t="str">
            <v>MC.12.020</v>
          </cell>
          <cell r="B26095" t="str">
            <v>TUBI IN POLIETILENE</v>
          </cell>
          <cell r="C26095"/>
          <cell r="D26095"/>
        </row>
        <row r="26096">
          <cell r="A26096" t="str">
            <v>MC.12.020.0010</v>
          </cell>
          <cell r="B26096" t="str">
            <v>Tubo in polietilene malleabilizzato per condotte di scarico acque civili e industriale, colore nero, conforme norme UNI EN 1519, da giuntare mediante saldatura di testa (da valutare a parte), con manicotto elettrico o con manicotto di dilatazione; diametro esterno (De) e spessore (s):</v>
          </cell>
          <cell r="C26096"/>
          <cell r="D26096"/>
        </row>
        <row r="26097">
          <cell r="A26097" t="str">
            <v>MC.12.020.0010.a</v>
          </cell>
          <cell r="B26097" t="str">
            <v>- De 32, s = 3,0</v>
          </cell>
          <cell r="C26097" t="str">
            <v>m</v>
          </cell>
          <cell r="D26097" t="str">
            <v>2,94</v>
          </cell>
        </row>
        <row r="26098">
          <cell r="A26098" t="str">
            <v>MC.12.020.0010.b</v>
          </cell>
          <cell r="B26098" t="str">
            <v>- De 40, s = 3,0</v>
          </cell>
          <cell r="C26098" t="str">
            <v>m</v>
          </cell>
          <cell r="D26098" t="str">
            <v>3,71</v>
          </cell>
        </row>
        <row r="26099">
          <cell r="A26099" t="str">
            <v>MC.12.020.0010.c</v>
          </cell>
          <cell r="B26099" t="str">
            <v>- De 50, s = 3,0</v>
          </cell>
          <cell r="C26099" t="str">
            <v>m</v>
          </cell>
          <cell r="D26099" t="str">
            <v>4,58</v>
          </cell>
        </row>
        <row r="26100">
          <cell r="A26100" t="str">
            <v>MC.12.020.0010.d</v>
          </cell>
          <cell r="B26100" t="str">
            <v>- De 56, s = 3,0</v>
          </cell>
          <cell r="C26100" t="str">
            <v>m</v>
          </cell>
          <cell r="D26100" t="str">
            <v>5,81</v>
          </cell>
        </row>
        <row r="26101">
          <cell r="A26101" t="str">
            <v>MC.12.020.0010.e</v>
          </cell>
          <cell r="B26101" t="str">
            <v>- De 63, s = 3,0</v>
          </cell>
          <cell r="C26101" t="str">
            <v>m</v>
          </cell>
          <cell r="D26101" t="str">
            <v>5,92</v>
          </cell>
        </row>
        <row r="26102">
          <cell r="A26102" t="str">
            <v>MC.12.020.0010.f</v>
          </cell>
          <cell r="B26102" t="str">
            <v>- De 75, s = 3,0</v>
          </cell>
          <cell r="C26102" t="str">
            <v>m</v>
          </cell>
          <cell r="D26102" t="str">
            <v>7,08</v>
          </cell>
        </row>
        <row r="26103">
          <cell r="A26103" t="str">
            <v>MC.12.020.0010.g</v>
          </cell>
          <cell r="B26103" t="str">
            <v>- De 90, s = 3,5</v>
          </cell>
          <cell r="C26103" t="str">
            <v>m</v>
          </cell>
          <cell r="D26103" t="str">
            <v>9,93</v>
          </cell>
        </row>
        <row r="26104">
          <cell r="A26104" t="str">
            <v>MC.12.020.0010.h</v>
          </cell>
          <cell r="B26104" t="str">
            <v>- De 110, s = 4,3</v>
          </cell>
          <cell r="C26104" t="str">
            <v>m</v>
          </cell>
          <cell r="D26104" t="str">
            <v>14,74</v>
          </cell>
        </row>
        <row r="26105">
          <cell r="A26105" t="str">
            <v>MC.12.020.0010.i</v>
          </cell>
          <cell r="B26105" t="str">
            <v>- De 125, s = 4,9</v>
          </cell>
          <cell r="C26105" t="str">
            <v>m</v>
          </cell>
          <cell r="D26105" t="str">
            <v>18,98</v>
          </cell>
        </row>
        <row r="26106">
          <cell r="A26106" t="str">
            <v>MC.12.020.0010.j</v>
          </cell>
          <cell r="B26106" t="str">
            <v>- De 160, s = 6,2</v>
          </cell>
          <cell r="C26106" t="str">
            <v>m</v>
          </cell>
          <cell r="D26106" t="str">
            <v>31,59</v>
          </cell>
        </row>
        <row r="26107">
          <cell r="A26107" t="str">
            <v>MC.12.020.0010.k</v>
          </cell>
          <cell r="B26107" t="str">
            <v>- De 200, s = 6,2</v>
          </cell>
          <cell r="C26107" t="str">
            <v>m</v>
          </cell>
          <cell r="D26107" t="str">
            <v>39,94</v>
          </cell>
        </row>
        <row r="26108">
          <cell r="A26108" t="str">
            <v>MC.12.020.0010.l</v>
          </cell>
          <cell r="B26108" t="str">
            <v>- De 250, s = 7,8</v>
          </cell>
          <cell r="C26108" t="str">
            <v>m</v>
          </cell>
          <cell r="D26108" t="str">
            <v>61,82</v>
          </cell>
        </row>
        <row r="26109">
          <cell r="A26109" t="str">
            <v>MC.12.020.0010.m</v>
          </cell>
          <cell r="B26109" t="str">
            <v>- De 315, s = 9,8</v>
          </cell>
          <cell r="C26109" t="str">
            <v>m</v>
          </cell>
          <cell r="D26109" t="str">
            <v>94,63</v>
          </cell>
        </row>
        <row r="26110">
          <cell r="A26110" t="str">
            <v>MC.12.020.0030</v>
          </cell>
          <cell r="B26110" t="str">
            <v>Curve aperte (45°) e chiuse (88,5°) per tubo in polietilene per condotte di scarico acque civili e industriale, colore nero, conforme norme UNI EN 1519, da giuntare mediante saldatura di testa (da valutare a parte) o con manicotti elettrici; diametro esterno (De) e spessore (s):</v>
          </cell>
          <cell r="C26110"/>
          <cell r="D26110"/>
        </row>
        <row r="26111">
          <cell r="A26111" t="str">
            <v>MC.12.020.0030.a</v>
          </cell>
          <cell r="B26111" t="str">
            <v>- De 32, s = 3,0, curve varie</v>
          </cell>
          <cell r="C26111" t="str">
            <v>cad</v>
          </cell>
          <cell r="D26111" t="str">
            <v>2,21</v>
          </cell>
        </row>
        <row r="26112">
          <cell r="A26112" t="str">
            <v>MC.12.020.0030.b</v>
          </cell>
          <cell r="B26112" t="str">
            <v>- De 40, s = 3,0, curve varie</v>
          </cell>
          <cell r="C26112" t="str">
            <v>cad</v>
          </cell>
          <cell r="D26112" t="str">
            <v>2,34</v>
          </cell>
        </row>
        <row r="26113">
          <cell r="A26113" t="str">
            <v>MC.12.020.0030.c</v>
          </cell>
          <cell r="B26113" t="str">
            <v>- De 50, s = 3,0, curve varie</v>
          </cell>
          <cell r="C26113" t="str">
            <v>cad</v>
          </cell>
          <cell r="D26113" t="str">
            <v>2,43</v>
          </cell>
        </row>
        <row r="26114">
          <cell r="A26114" t="str">
            <v>MC.12.020.0030.d</v>
          </cell>
          <cell r="B26114" t="str">
            <v>- De 56, s = 3,0, curve varie</v>
          </cell>
          <cell r="C26114" t="str">
            <v>cad</v>
          </cell>
          <cell r="D26114" t="str">
            <v>3,37</v>
          </cell>
        </row>
        <row r="26115">
          <cell r="A26115" t="str">
            <v>MC.12.020.0030.e</v>
          </cell>
          <cell r="B26115" t="str">
            <v>- De 63, s = 3,0, curve varie</v>
          </cell>
          <cell r="C26115" t="str">
            <v>cad</v>
          </cell>
          <cell r="D26115" t="str">
            <v>3,51</v>
          </cell>
        </row>
        <row r="26116">
          <cell r="A26116" t="str">
            <v>MC.12.020.0030.f</v>
          </cell>
          <cell r="B26116" t="str">
            <v>- De 75, s = 3,0, curve varie</v>
          </cell>
          <cell r="C26116" t="str">
            <v>cad</v>
          </cell>
          <cell r="D26116" t="str">
            <v>5,57</v>
          </cell>
        </row>
        <row r="26117">
          <cell r="A26117" t="str">
            <v>MC.12.020.0030.g</v>
          </cell>
          <cell r="B26117" t="str">
            <v>- De 90, s = 3,5, curve varie</v>
          </cell>
          <cell r="C26117" t="str">
            <v>cad</v>
          </cell>
          <cell r="D26117" t="str">
            <v>8,82</v>
          </cell>
        </row>
        <row r="26118">
          <cell r="A26118" t="str">
            <v>MC.12.020.0030.h</v>
          </cell>
          <cell r="B26118" t="str">
            <v>- De 110, s = 4,3, curve varie</v>
          </cell>
          <cell r="C26118" t="str">
            <v>cad</v>
          </cell>
          <cell r="D26118" t="str">
            <v>9,42</v>
          </cell>
        </row>
        <row r="26119">
          <cell r="A26119" t="str">
            <v>MC.12.020.0030.i</v>
          </cell>
          <cell r="B26119" t="str">
            <v>- De 125, s = 4,9, curve varie</v>
          </cell>
          <cell r="C26119" t="str">
            <v>cad</v>
          </cell>
          <cell r="D26119" t="str">
            <v>12,31</v>
          </cell>
        </row>
        <row r="26120">
          <cell r="A26120" t="str">
            <v>MC.12.020.0030.j</v>
          </cell>
          <cell r="B26120" t="str">
            <v>- De 160, s = 6,2, curve varie</v>
          </cell>
          <cell r="C26120" t="str">
            <v>cad</v>
          </cell>
          <cell r="D26120" t="str">
            <v>38,81</v>
          </cell>
        </row>
        <row r="26121">
          <cell r="A26121" t="str">
            <v>MC.12.020.0030.k</v>
          </cell>
          <cell r="B26121" t="str">
            <v>- De 200, s = 6,2, curve varie</v>
          </cell>
          <cell r="C26121" t="str">
            <v>cad</v>
          </cell>
          <cell r="D26121" t="str">
            <v>73,37</v>
          </cell>
        </row>
        <row r="26122">
          <cell r="A26122" t="str">
            <v>MC.12.020.0030.l</v>
          </cell>
          <cell r="B26122" t="str">
            <v>- De 250, s = 7,8, curve aperte</v>
          </cell>
          <cell r="C26122" t="str">
            <v>cad</v>
          </cell>
          <cell r="D26122" t="str">
            <v>99,78</v>
          </cell>
        </row>
        <row r="26123">
          <cell r="A26123" t="str">
            <v>MC.12.020.0030.m</v>
          </cell>
          <cell r="B26123" t="str">
            <v>- De 315, s = 9,8, curve aperte</v>
          </cell>
          <cell r="C26123" t="str">
            <v>cad</v>
          </cell>
          <cell r="D26123" t="str">
            <v>132,03</v>
          </cell>
        </row>
        <row r="26124">
          <cell r="A26124" t="str">
            <v>MC.12.020.0040</v>
          </cell>
          <cell r="B26124" t="str">
            <v>Braga semplice a 45° e 88,5° per tubo in polietilene per condotte di scarico acque civili e industriali, colore nero, conforme norme UNI EN 1519, da giuntare mediante saldatura di testa (da valutare a parte) o con manicotti elettrici; diametro esterno 1 (De 1) / diametro esterno 2 (De 2):</v>
          </cell>
          <cell r="C26124"/>
          <cell r="D26124"/>
        </row>
        <row r="26125">
          <cell r="A26125" t="str">
            <v>MC.12.020.0040.a</v>
          </cell>
          <cell r="B26125" t="str">
            <v>- De1/De2 = 32/32 mm</v>
          </cell>
          <cell r="C26125" t="str">
            <v>cad</v>
          </cell>
          <cell r="D26125" t="str">
            <v>4,48</v>
          </cell>
        </row>
        <row r="26126">
          <cell r="A26126" t="str">
            <v>MC.12.020.0040.b</v>
          </cell>
          <cell r="B26126" t="str">
            <v>- De1/De2 = 40/40-32 mm</v>
          </cell>
          <cell r="C26126" t="str">
            <v>cad</v>
          </cell>
          <cell r="D26126" t="str">
            <v>4,83</v>
          </cell>
        </row>
        <row r="26127">
          <cell r="A26127" t="str">
            <v>MC.12.020.0040.c</v>
          </cell>
          <cell r="B26127" t="str">
            <v>- De1/De2 = 50/50-40 mm</v>
          </cell>
          <cell r="C26127" t="str">
            <v>cad</v>
          </cell>
          <cell r="D26127" t="str">
            <v>5,16</v>
          </cell>
        </row>
        <row r="26128">
          <cell r="A26128" t="str">
            <v>MC.12.020.0040.d</v>
          </cell>
          <cell r="B26128" t="str">
            <v>- De1/De2 = 56/56-50 mm</v>
          </cell>
          <cell r="C26128" t="str">
            <v>cad</v>
          </cell>
          <cell r="D26128" t="str">
            <v>6,33</v>
          </cell>
        </row>
        <row r="26129">
          <cell r="A26129" t="str">
            <v>MC.12.020.0040.e</v>
          </cell>
          <cell r="B26129" t="str">
            <v>- De1/De2 = 63/63-56-50-40 mm</v>
          </cell>
          <cell r="C26129" t="str">
            <v>cad</v>
          </cell>
          <cell r="D26129" t="str">
            <v>6,99</v>
          </cell>
        </row>
        <row r="26130">
          <cell r="A26130" t="str">
            <v>MC.12.020.0040.f</v>
          </cell>
          <cell r="B26130" t="str">
            <v>- De1/De2 = 75/75-63-56-50-40 mm</v>
          </cell>
          <cell r="C26130" t="str">
            <v>cad</v>
          </cell>
          <cell r="D26130" t="str">
            <v>8,42</v>
          </cell>
        </row>
        <row r="26131">
          <cell r="A26131" t="str">
            <v>MC.12.020.0040.g</v>
          </cell>
          <cell r="B26131" t="str">
            <v>- De1/De2 = 90/90-75-63-56-50-40 mm</v>
          </cell>
          <cell r="C26131" t="str">
            <v>cad</v>
          </cell>
          <cell r="D26131" t="str">
            <v>10,90</v>
          </cell>
        </row>
        <row r="26132">
          <cell r="A26132" t="str">
            <v>MC.12.020.0040.h</v>
          </cell>
          <cell r="B26132" t="str">
            <v>- De1/De2 = 110/110-90-75-63-56-50-40 mm</v>
          </cell>
          <cell r="C26132" t="str">
            <v>cad</v>
          </cell>
          <cell r="D26132" t="str">
            <v>13,19</v>
          </cell>
        </row>
        <row r="26133">
          <cell r="A26133" t="str">
            <v>MC.12.020.0040.i</v>
          </cell>
          <cell r="B26133" t="str">
            <v>- De1/De2 = 125/125-110-90-75-63-56-50 mm</v>
          </cell>
          <cell r="C26133" t="str">
            <v>cad</v>
          </cell>
          <cell r="D26133" t="str">
            <v>15,63</v>
          </cell>
        </row>
        <row r="26134">
          <cell r="A26134" t="str">
            <v>MC.12.020.0040.j</v>
          </cell>
          <cell r="B26134" t="str">
            <v>- De1/De2 = 160/160-125-110-90-75 mm</v>
          </cell>
          <cell r="C26134" t="str">
            <v>cad</v>
          </cell>
          <cell r="D26134" t="str">
            <v>62,47</v>
          </cell>
        </row>
        <row r="26135">
          <cell r="A26135" t="str">
            <v>MC.12.020.0040.k</v>
          </cell>
          <cell r="B26135" t="str">
            <v>- De1/De2 = 200/200-160-125-110-90-75 mm</v>
          </cell>
          <cell r="C26135" t="str">
            <v>cad</v>
          </cell>
          <cell r="D26135" t="str">
            <v>121,43</v>
          </cell>
        </row>
        <row r="26136">
          <cell r="A26136" t="str">
            <v>MC.12.020.0040.l</v>
          </cell>
          <cell r="B26136" t="str">
            <v>- De1/De2 = 250/200-160-125-110 mm</v>
          </cell>
          <cell r="C26136" t="str">
            <v>cad</v>
          </cell>
          <cell r="D26136" t="str">
            <v>181,81</v>
          </cell>
        </row>
        <row r="26137">
          <cell r="A26137" t="str">
            <v>MC.12.020.0040.m</v>
          </cell>
          <cell r="B26137" t="str">
            <v>- De1/De2 = 315/250-200-160-125-110 mm</v>
          </cell>
          <cell r="C26137" t="str">
            <v>cad</v>
          </cell>
          <cell r="D26137" t="str">
            <v>231,10</v>
          </cell>
        </row>
        <row r="26138">
          <cell r="A26138" t="str">
            <v>MC.12.020.0050</v>
          </cell>
          <cell r="B26138" t="str">
            <v>Braghe doppie a 45° e ad Y a 60°, per tubo in polietilene malleabilizzato per condotte di scarico acque civili e industriali, colore nero, conforme norme UNI EN 1519, da giuntare mediante saldatura di testa (da valutare a parte) o con manicotti elettrici; tipo, diametro esterno 1 (De 1) / diametro esterno 2 (De 2):</v>
          </cell>
          <cell r="C26138"/>
          <cell r="D26138"/>
        </row>
        <row r="26139">
          <cell r="A26139" t="str">
            <v>MC.12.020.0050.a</v>
          </cell>
          <cell r="B26139" t="str">
            <v>- doppia a 45°, De1/De2 = 90/50-40 mm</v>
          </cell>
          <cell r="C26139" t="str">
            <v>cad</v>
          </cell>
          <cell r="D26139" t="str">
            <v>36,87</v>
          </cell>
        </row>
        <row r="26140">
          <cell r="A26140" t="str">
            <v>MC.12.020.0050.b</v>
          </cell>
          <cell r="B26140" t="str">
            <v>- doppia a 45°, De1/De2 = 110/110-50-40 mm</v>
          </cell>
          <cell r="C26140" t="str">
            <v>cad</v>
          </cell>
          <cell r="D26140" t="str">
            <v>30,89</v>
          </cell>
        </row>
        <row r="26141">
          <cell r="A26141" t="str">
            <v>MC.12.020.0050.c</v>
          </cell>
          <cell r="B26141" t="str">
            <v>- a Y a 60°, De1/De2 = 50/40 mm</v>
          </cell>
          <cell r="C26141" t="str">
            <v>cad</v>
          </cell>
          <cell r="D26141" t="str">
            <v>6,07</v>
          </cell>
        </row>
        <row r="26142">
          <cell r="A26142" t="str">
            <v>MC.12.020.0050.d</v>
          </cell>
          <cell r="B26142" t="str">
            <v>- a Y a 60°, De1/De2 = 63/50 mm</v>
          </cell>
          <cell r="C26142" t="str">
            <v>cad</v>
          </cell>
          <cell r="D26142" t="str">
            <v>8,21</v>
          </cell>
        </row>
        <row r="26143">
          <cell r="A26143" t="str">
            <v>MC.12.020.0050.e</v>
          </cell>
          <cell r="B26143" t="str">
            <v>- a Y a 60°, De1/De2 = 75/63-50 mm</v>
          </cell>
          <cell r="C26143" t="str">
            <v>cad</v>
          </cell>
          <cell r="D26143" t="str">
            <v>10,88</v>
          </cell>
        </row>
        <row r="26144">
          <cell r="A26144" t="str">
            <v>MC.12.020.0050.f</v>
          </cell>
          <cell r="B26144" t="str">
            <v>- a Y a 60°, De1/De2 = 110/110-90 mm</v>
          </cell>
          <cell r="C26144" t="str">
            <v>cad</v>
          </cell>
          <cell r="D26144" t="str">
            <v>19,20</v>
          </cell>
        </row>
        <row r="26145">
          <cell r="A26145" t="str">
            <v>MC.12.020.0060</v>
          </cell>
          <cell r="B26145" t="str">
            <v>Riduzione concentrica per tubo in polietilene malleabilizzato per condotte di scarico acque civili e industriali, colore nero, conforme norme UNI EN 1519, da giuntare mediante saldatura di testa (da valutare a parte) o con manicotti elettrici; diametro esterno 1 (De1) / diametro esterno 2 (De2):</v>
          </cell>
          <cell r="C26145"/>
          <cell r="D26145"/>
        </row>
        <row r="26146">
          <cell r="A26146" t="str">
            <v>MC.12.020.0060.a</v>
          </cell>
          <cell r="B26146" t="str">
            <v>- De1/De2 = 90/75-63-56-5040 mm</v>
          </cell>
          <cell r="C26146" t="str">
            <v>cad</v>
          </cell>
          <cell r="D26146" t="str">
            <v>3,06</v>
          </cell>
        </row>
        <row r="26147">
          <cell r="A26147" t="str">
            <v>MC.12.020.0060.b</v>
          </cell>
          <cell r="B26147" t="str">
            <v>- De1/De2 = 110/90-75-63-56-50-40 mm</v>
          </cell>
          <cell r="C26147" t="str">
            <v>cad</v>
          </cell>
          <cell r="D26147" t="str">
            <v>3,64</v>
          </cell>
        </row>
        <row r="26148">
          <cell r="A26148" t="str">
            <v>MC.12.020.0060.c</v>
          </cell>
          <cell r="B26148" t="str">
            <v>- De1/De2 = 125/110-90-75-63-50-40 mm</v>
          </cell>
          <cell r="C26148" t="str">
            <v>cad</v>
          </cell>
          <cell r="D26148" t="str">
            <v>6,49</v>
          </cell>
        </row>
        <row r="26149">
          <cell r="A26149" t="str">
            <v>MC.12.020.0060.d</v>
          </cell>
          <cell r="B26149" t="str">
            <v>- De1/De2 = 160/125-110 mm</v>
          </cell>
          <cell r="C26149" t="str">
            <v>cad</v>
          </cell>
          <cell r="D26149" t="str">
            <v>9,12</v>
          </cell>
        </row>
        <row r="26150">
          <cell r="A26150" t="str">
            <v>MC.12.020.0060.e</v>
          </cell>
          <cell r="B26150" t="str">
            <v>- De1/De2 = 200/160-125-110 mm</v>
          </cell>
          <cell r="C26150" t="str">
            <v>cad</v>
          </cell>
          <cell r="D26150" t="str">
            <v>82,72</v>
          </cell>
        </row>
        <row r="26151">
          <cell r="A26151" t="str">
            <v>MC.12.020.0070</v>
          </cell>
          <cell r="B26151" t="str">
            <v>Ispezione con tappo a 90° per tubo in polietilene malleabilizzato per condotte di scarico acque civili e industriali, colore nero, conforme norme UNI EN 1519, da giuntare mediante saldatura di testa (da valutare a parte) o con manicotti elettrici; diametro esterno 1 (De1) / diametro esterno 2 (De2):</v>
          </cell>
          <cell r="C26151"/>
          <cell r="D26151"/>
        </row>
        <row r="26152">
          <cell r="A26152" t="str">
            <v>MC.12.020.0070.a</v>
          </cell>
          <cell r="B26152" t="str">
            <v>- De1 / De2 = 63/63 mm</v>
          </cell>
          <cell r="C26152" t="str">
            <v>cad</v>
          </cell>
          <cell r="D26152" t="str">
            <v>20,13</v>
          </cell>
        </row>
        <row r="26153">
          <cell r="A26153" t="str">
            <v>MC.12.020.0070.b</v>
          </cell>
          <cell r="B26153" t="str">
            <v>- De1 / De2 = 75/75 mm</v>
          </cell>
          <cell r="C26153" t="str">
            <v>cad</v>
          </cell>
          <cell r="D26153" t="str">
            <v>21,76</v>
          </cell>
        </row>
        <row r="26154">
          <cell r="A26154" t="str">
            <v>MC.12.020.0070.c</v>
          </cell>
          <cell r="B26154" t="str">
            <v>- De1 / De2 = 90/90 mm</v>
          </cell>
          <cell r="C26154" t="str">
            <v>cad</v>
          </cell>
          <cell r="D26154" t="str">
            <v>28,90</v>
          </cell>
        </row>
        <row r="26155">
          <cell r="A26155" t="str">
            <v>MC.12.020.0070.d</v>
          </cell>
          <cell r="B26155" t="str">
            <v>- De1 / De2 = 110/110 mm</v>
          </cell>
          <cell r="C26155" t="str">
            <v>cad</v>
          </cell>
          <cell r="D26155" t="str">
            <v>30,45</v>
          </cell>
        </row>
        <row r="26156">
          <cell r="A26156" t="str">
            <v>MC.12.020.0070.e</v>
          </cell>
          <cell r="B26156" t="str">
            <v>- De1 / De2 = 125/110 mm</v>
          </cell>
          <cell r="C26156" t="str">
            <v>cad</v>
          </cell>
          <cell r="D26156" t="str">
            <v>38,60</v>
          </cell>
        </row>
        <row r="26157">
          <cell r="A26157" t="str">
            <v>MC.12.020.0070.f</v>
          </cell>
          <cell r="B26157" t="str">
            <v>- De1 / De2 = 160/110 mm</v>
          </cell>
          <cell r="C26157" t="str">
            <v>cad</v>
          </cell>
          <cell r="D26157" t="str">
            <v>73,50</v>
          </cell>
        </row>
        <row r="26158">
          <cell r="A26158" t="str">
            <v>MC.12.020.0070.g</v>
          </cell>
          <cell r="B26158" t="str">
            <v>- De1 / De2 = 200/110 mm</v>
          </cell>
          <cell r="C26158" t="str">
            <v>cad</v>
          </cell>
          <cell r="D26158" t="str">
            <v>147,69</v>
          </cell>
        </row>
        <row r="26159">
          <cell r="A26159" t="str">
            <v>MC.12.020.0070.h</v>
          </cell>
          <cell r="B26159" t="str">
            <v>- De1 / De2 = 250/110 mm</v>
          </cell>
          <cell r="C26159" t="str">
            <v>cad</v>
          </cell>
          <cell r="D26159" t="str">
            <v>186,15</v>
          </cell>
        </row>
        <row r="26160">
          <cell r="A26160" t="str">
            <v>MC.12.020.0070.i</v>
          </cell>
          <cell r="B26160" t="str">
            <v>- De1 / De2 = 315/110 mm</v>
          </cell>
          <cell r="C26160" t="str">
            <v>cad</v>
          </cell>
          <cell r="D26160" t="str">
            <v>233,92</v>
          </cell>
        </row>
        <row r="26161">
          <cell r="A26161" t="str">
            <v>MC.12.020.0080</v>
          </cell>
          <cell r="B26161" t="str">
            <v>Ispezione con tappo a 45° per tubo in polietilene malleabilizzato per condotte di scarico acque civili e industriali, colore nero, conforme norme UNI EN 1519, da giuntare mediante saldatura di testa (da valutare a parte) o con manicotti elettrici; diametro esterno 1 (De1) / diametro esterno 2 (De2):</v>
          </cell>
          <cell r="C26161"/>
          <cell r="D26161"/>
        </row>
        <row r="26162">
          <cell r="A26162" t="str">
            <v>MC.12.020.0080.a</v>
          </cell>
          <cell r="B26162" t="str">
            <v>- De1 / De2 = 110/110 mm</v>
          </cell>
          <cell r="C26162" t="str">
            <v>cad</v>
          </cell>
          <cell r="D26162" t="str">
            <v>43,43</v>
          </cell>
        </row>
        <row r="26163">
          <cell r="A26163" t="str">
            <v>MC.12.020.0080.b</v>
          </cell>
          <cell r="B26163" t="str">
            <v>- De1 / De2 = 125/110 mm</v>
          </cell>
          <cell r="C26163" t="str">
            <v>cad</v>
          </cell>
          <cell r="D26163" t="str">
            <v>52,86</v>
          </cell>
        </row>
        <row r="26164">
          <cell r="A26164" t="str">
            <v>MC.12.020.0085</v>
          </cell>
          <cell r="B26164" t="str">
            <v>Sifone Firenze con ispezione con tappo per tubo in polietilene malleabilizzato per condotte di scarico acque civili e industriali, colore nero, conforme norme UNI EN 1519, da giuntare mediante saldatura di testa (da valutare a parte) o con manicotti elettrici; diametro nominale (DN):</v>
          </cell>
          <cell r="C26164"/>
          <cell r="D26164"/>
        </row>
        <row r="26165">
          <cell r="A26165" t="str">
            <v>MC.12.020.0085.a</v>
          </cell>
          <cell r="B26165" t="str">
            <v>- DN 110 mm</v>
          </cell>
          <cell r="C26165" t="str">
            <v>cad</v>
          </cell>
          <cell r="D26165" t="str">
            <v>52,00</v>
          </cell>
        </row>
        <row r="26166">
          <cell r="A26166" t="str">
            <v>MC.12.020.0085.b</v>
          </cell>
          <cell r="B26166" t="str">
            <v>- DN 125 mm</v>
          </cell>
          <cell r="C26166" t="str">
            <v>cad</v>
          </cell>
          <cell r="D26166" t="str">
            <v>112,52</v>
          </cell>
        </row>
        <row r="26167">
          <cell r="A26167" t="str">
            <v>MC.12.020.0090</v>
          </cell>
          <cell r="B26167" t="str">
            <v>Manicotto elettrosaldabile per giunzione condotte di scarico acque civili e industriali, pezzi speciali, ecc. in polietilene malleabilizzato, colore nero, conforme norme UNI EN 1519, diametro interno (d) diametro esterno (D):</v>
          </cell>
          <cell r="C26167"/>
          <cell r="D26167"/>
        </row>
        <row r="26168">
          <cell r="A26168" t="str">
            <v>MC.12.020.0090.a</v>
          </cell>
          <cell r="B26168" t="str">
            <v>- d / D = 32/43 mm</v>
          </cell>
          <cell r="C26168" t="str">
            <v>cad</v>
          </cell>
          <cell r="D26168" t="str">
            <v>6,06</v>
          </cell>
        </row>
        <row r="26169">
          <cell r="A26169" t="str">
            <v>MC.12.020.0090.b</v>
          </cell>
          <cell r="B26169" t="str">
            <v>- d / D = 40/51 mm</v>
          </cell>
          <cell r="C26169" t="str">
            <v>cad</v>
          </cell>
          <cell r="D26169" t="str">
            <v>6,18</v>
          </cell>
        </row>
        <row r="26170">
          <cell r="A26170" t="str">
            <v>MC.12.020.0090.c</v>
          </cell>
          <cell r="B26170" t="str">
            <v>- d / D = 50/61 mm</v>
          </cell>
          <cell r="C26170" t="str">
            <v>cad</v>
          </cell>
          <cell r="D26170" t="str">
            <v>7,07</v>
          </cell>
        </row>
        <row r="26171">
          <cell r="A26171" t="str">
            <v>MC.12.020.0090.d</v>
          </cell>
          <cell r="B26171" t="str">
            <v>- d / D = 56/68 mm</v>
          </cell>
          <cell r="C26171" t="str">
            <v>cad</v>
          </cell>
          <cell r="D26171" t="str">
            <v>9,67</v>
          </cell>
        </row>
        <row r="26172">
          <cell r="A26172" t="str">
            <v>MC.12.020.0090.e</v>
          </cell>
          <cell r="B26172" t="str">
            <v>- d / D = 63/75 mm</v>
          </cell>
          <cell r="C26172" t="str">
            <v>cad</v>
          </cell>
          <cell r="D26172" t="str">
            <v>9,79</v>
          </cell>
        </row>
        <row r="26173">
          <cell r="A26173" t="str">
            <v>MC.12.020.0090.f</v>
          </cell>
          <cell r="B26173" t="str">
            <v>- d / D = 75/89 mm</v>
          </cell>
          <cell r="C26173" t="str">
            <v>cad</v>
          </cell>
          <cell r="D26173" t="str">
            <v>11,12</v>
          </cell>
        </row>
        <row r="26174">
          <cell r="A26174" t="str">
            <v>MC.12.020.0090.g</v>
          </cell>
          <cell r="B26174" t="str">
            <v>- d / D = 90/106 mm</v>
          </cell>
          <cell r="C26174" t="str">
            <v>cad</v>
          </cell>
          <cell r="D26174" t="str">
            <v>12,34</v>
          </cell>
        </row>
        <row r="26175">
          <cell r="A26175" t="str">
            <v>MC.12.020.0090.h</v>
          </cell>
          <cell r="B26175" t="str">
            <v>- d / D = 110/126 mm</v>
          </cell>
          <cell r="C26175" t="str">
            <v>cad</v>
          </cell>
          <cell r="D26175" t="str">
            <v>14,11</v>
          </cell>
        </row>
        <row r="26176">
          <cell r="A26176" t="str">
            <v>MC.12.020.0090.i</v>
          </cell>
          <cell r="B26176" t="str">
            <v>- d / D = 125/142 mm</v>
          </cell>
          <cell r="C26176" t="str">
            <v>cad</v>
          </cell>
          <cell r="D26176" t="str">
            <v>17,82</v>
          </cell>
        </row>
        <row r="26177">
          <cell r="A26177" t="str">
            <v>MC.12.020.0090.j</v>
          </cell>
          <cell r="B26177" t="str">
            <v>- d / D = 160/177 mm</v>
          </cell>
          <cell r="C26177" t="str">
            <v>cad</v>
          </cell>
          <cell r="D26177" t="str">
            <v>32,92</v>
          </cell>
        </row>
        <row r="26178">
          <cell r="A26178" t="str">
            <v>MC.12.020.0090.k</v>
          </cell>
          <cell r="B26178" t="str">
            <v>- d / D = 200/225 mm</v>
          </cell>
          <cell r="C26178" t="str">
            <v>cad</v>
          </cell>
          <cell r="D26178" t="str">
            <v>221,11</v>
          </cell>
        </row>
        <row r="26179">
          <cell r="A26179" t="str">
            <v>MC.12.020.0090.l</v>
          </cell>
          <cell r="B26179" t="str">
            <v>- d / D = 250/281 mm</v>
          </cell>
          <cell r="C26179" t="str">
            <v>cad</v>
          </cell>
          <cell r="D26179" t="str">
            <v>274,02</v>
          </cell>
        </row>
        <row r="26180">
          <cell r="A26180" t="str">
            <v>MC.12.020.0090.m</v>
          </cell>
          <cell r="B26180" t="str">
            <v>- d / D = 315/350 mm</v>
          </cell>
          <cell r="C26180" t="str">
            <v>cad</v>
          </cell>
          <cell r="D26180" t="str">
            <v>350,92</v>
          </cell>
        </row>
        <row r="26181">
          <cell r="A26181" t="str">
            <v>MC.12.020.0100</v>
          </cell>
          <cell r="B26181" t="str">
            <v>Manicotto di dilatazione per giunzione condotte di scarico acque civili e industriali, in polietilene malleabilizzato, colore nero, conforme norme UNI EN 1519, idoneo anche per elettrofusione e completo di tappo di protezione e guarnizioni elastomeriche che ne garantiscono la tenuta, diametro esterno (De):</v>
          </cell>
          <cell r="C26181"/>
          <cell r="D26181"/>
        </row>
        <row r="26182">
          <cell r="A26182" t="str">
            <v>MC.12.020.0100.a</v>
          </cell>
          <cell r="B26182" t="str">
            <v>- De = 32/46 mm</v>
          </cell>
          <cell r="C26182" t="str">
            <v>cad</v>
          </cell>
          <cell r="D26182" t="str">
            <v>8,43</v>
          </cell>
        </row>
        <row r="26183">
          <cell r="A26183" t="str">
            <v>MC.12.020.0100.b</v>
          </cell>
          <cell r="B26183" t="str">
            <v>- De = 40/58 mm</v>
          </cell>
          <cell r="C26183" t="str">
            <v>cad</v>
          </cell>
          <cell r="D26183" t="str">
            <v>8,04</v>
          </cell>
        </row>
        <row r="26184">
          <cell r="A26184" t="str">
            <v>MC.12.020.0100.c</v>
          </cell>
          <cell r="B26184" t="str">
            <v>- De = 50/70 mm</v>
          </cell>
          <cell r="C26184" t="str">
            <v>cad</v>
          </cell>
          <cell r="D26184" t="str">
            <v>8,17</v>
          </cell>
        </row>
        <row r="26185">
          <cell r="A26185" t="str">
            <v>MC.12.020.0100.d</v>
          </cell>
          <cell r="B26185" t="str">
            <v>- De = 56/78 mm</v>
          </cell>
          <cell r="C26185" t="str">
            <v>cad</v>
          </cell>
          <cell r="D26185" t="str">
            <v>9,12</v>
          </cell>
        </row>
        <row r="26186">
          <cell r="A26186" t="str">
            <v>MC.12.020.0100.e</v>
          </cell>
          <cell r="B26186" t="str">
            <v>- De = 63/84 mm</v>
          </cell>
          <cell r="C26186" t="str">
            <v>cad</v>
          </cell>
          <cell r="D26186" t="str">
            <v>9,97</v>
          </cell>
        </row>
        <row r="26187">
          <cell r="A26187" t="str">
            <v>MC.12.020.0100.f</v>
          </cell>
          <cell r="B26187" t="str">
            <v>- De = 75/96 mm</v>
          </cell>
          <cell r="C26187" t="str">
            <v>cad</v>
          </cell>
          <cell r="D26187" t="str">
            <v>10,81</v>
          </cell>
        </row>
        <row r="26188">
          <cell r="A26188" t="str">
            <v>MC.12.020.0100.g</v>
          </cell>
          <cell r="B26188" t="str">
            <v>- De = 90/110 mm</v>
          </cell>
          <cell r="C26188" t="str">
            <v>cad</v>
          </cell>
          <cell r="D26188" t="str">
            <v>12,00</v>
          </cell>
        </row>
        <row r="26189">
          <cell r="A26189" t="str">
            <v>MC.12.020.0100.h</v>
          </cell>
          <cell r="B26189" t="str">
            <v>- De = 110/130 mm</v>
          </cell>
          <cell r="C26189" t="str">
            <v>cad</v>
          </cell>
          <cell r="D26189" t="str">
            <v>14,74</v>
          </cell>
        </row>
        <row r="26190">
          <cell r="A26190" t="str">
            <v>MC.12.020.0100.i</v>
          </cell>
          <cell r="B26190" t="str">
            <v>- De = 125/149 mm</v>
          </cell>
          <cell r="C26190" t="str">
            <v>cad</v>
          </cell>
          <cell r="D26190" t="str">
            <v>20,30</v>
          </cell>
        </row>
        <row r="26191">
          <cell r="A26191" t="str">
            <v>MC.12.020.0100.j</v>
          </cell>
          <cell r="B26191" t="str">
            <v>- De = 160/194 mm</v>
          </cell>
          <cell r="C26191" t="str">
            <v>cad</v>
          </cell>
          <cell r="D26191" t="str">
            <v>42,57</v>
          </cell>
        </row>
        <row r="26192">
          <cell r="A26192" t="str">
            <v>MC.12.020.0100.k</v>
          </cell>
          <cell r="B26192" t="str">
            <v>- De = 200/250 mm</v>
          </cell>
          <cell r="C26192" t="str">
            <v>cad</v>
          </cell>
          <cell r="D26192" t="str">
            <v>176,83</v>
          </cell>
        </row>
        <row r="26193">
          <cell r="A26193" t="str">
            <v>MC.12.020.0100.l</v>
          </cell>
          <cell r="B26193" t="str">
            <v>- De = 250/306 mm</v>
          </cell>
          <cell r="C26193" t="str">
            <v>cad</v>
          </cell>
          <cell r="D26193" t="str">
            <v>307,14</v>
          </cell>
        </row>
        <row r="26194">
          <cell r="A26194" t="str">
            <v>MC.12.020.0100.m</v>
          </cell>
          <cell r="B26194" t="str">
            <v>- De = 315/375 mm</v>
          </cell>
          <cell r="C26194" t="str">
            <v>cad</v>
          </cell>
          <cell r="D26194" t="str">
            <v>502,49</v>
          </cell>
        </row>
        <row r="26195">
          <cell r="A26195" t="str">
            <v>MC.12.020.0210</v>
          </cell>
          <cell r="B26195" t="str">
            <v>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Diametro esterno (DN):</v>
          </cell>
          <cell r="C26195"/>
          <cell r="D26195"/>
        </row>
        <row r="26196">
          <cell r="A26196" t="str">
            <v>MC.12.020.0210.a</v>
          </cell>
          <cell r="B26196" t="str">
            <v>- DN 110 mm</v>
          </cell>
          <cell r="C26196" t="str">
            <v>m</v>
          </cell>
          <cell r="D26196" t="str">
            <v>5,91</v>
          </cell>
        </row>
        <row r="26197">
          <cell r="A26197" t="str">
            <v>MC.12.020.0210.b</v>
          </cell>
          <cell r="B26197" t="str">
            <v>- DN 125 mm</v>
          </cell>
          <cell r="C26197" t="str">
            <v>m</v>
          </cell>
          <cell r="D26197" t="str">
            <v>7,59</v>
          </cell>
        </row>
        <row r="26198">
          <cell r="A26198" t="str">
            <v>MC.12.020.0210.c</v>
          </cell>
          <cell r="B26198" t="str">
            <v>- DN 160 mm</v>
          </cell>
          <cell r="C26198" t="str">
            <v>m</v>
          </cell>
          <cell r="D26198" t="str">
            <v>11,37</v>
          </cell>
        </row>
        <row r="26199">
          <cell r="A26199" t="str">
            <v>MC.12.020.0210.d</v>
          </cell>
          <cell r="B26199" t="str">
            <v>- DN 200 mm</v>
          </cell>
          <cell r="C26199" t="str">
            <v>m</v>
          </cell>
          <cell r="D26199" t="str">
            <v>17,66</v>
          </cell>
        </row>
        <row r="26200">
          <cell r="A26200" t="str">
            <v>MC.12.020.0210.e</v>
          </cell>
          <cell r="B26200" t="str">
            <v>- DN 250 mm</v>
          </cell>
          <cell r="C26200" t="str">
            <v>m</v>
          </cell>
          <cell r="D26200" t="str">
            <v>26,74</v>
          </cell>
        </row>
        <row r="26201">
          <cell r="A26201" t="str">
            <v>MC.12.020.0210.f</v>
          </cell>
          <cell r="B26201" t="str">
            <v>- DN 315 mm</v>
          </cell>
          <cell r="C26201" t="str">
            <v>m</v>
          </cell>
          <cell r="D26201" t="str">
            <v>42,31</v>
          </cell>
        </row>
        <row r="26202">
          <cell r="A26202" t="str">
            <v>MC.12.020.0210.g</v>
          </cell>
          <cell r="B26202" t="str">
            <v>- DN 355 mm</v>
          </cell>
          <cell r="C26202" t="str">
            <v>m</v>
          </cell>
          <cell r="D26202" t="str">
            <v>55,59</v>
          </cell>
        </row>
        <row r="26203">
          <cell r="A26203" t="str">
            <v>MC.12.020.0210.h</v>
          </cell>
          <cell r="B26203" t="str">
            <v>- DN 400 mm</v>
          </cell>
          <cell r="C26203" t="str">
            <v>m</v>
          </cell>
          <cell r="D26203" t="str">
            <v>68,07</v>
          </cell>
        </row>
        <row r="26204">
          <cell r="A26204" t="str">
            <v>MC.12.020.0210.i</v>
          </cell>
          <cell r="B26204" t="str">
            <v>- DN 450 mm</v>
          </cell>
          <cell r="C26204" t="str">
            <v>m</v>
          </cell>
          <cell r="D26204" t="str">
            <v>88,91</v>
          </cell>
        </row>
        <row r="26205">
          <cell r="A26205" t="str">
            <v>MC.12.020.0210.j</v>
          </cell>
          <cell r="B26205" t="str">
            <v>- DN 500 mm</v>
          </cell>
          <cell r="C26205" t="str">
            <v>m</v>
          </cell>
          <cell r="D26205" t="str">
            <v>109,62</v>
          </cell>
        </row>
        <row r="26206">
          <cell r="A26206" t="str">
            <v>MC.12.020.0210.k</v>
          </cell>
          <cell r="B26206" t="str">
            <v>- DN 560 mm</v>
          </cell>
          <cell r="C26206" t="str">
            <v>m</v>
          </cell>
          <cell r="D26206" t="str">
            <v>146,94</v>
          </cell>
        </row>
        <row r="26207">
          <cell r="A26207" t="str">
            <v>MC.12.020.0210.l</v>
          </cell>
          <cell r="B26207" t="str">
            <v>- DN 630 mm</v>
          </cell>
          <cell r="C26207" t="str">
            <v>m</v>
          </cell>
          <cell r="D26207" t="str">
            <v>178,02</v>
          </cell>
        </row>
        <row r="26208">
          <cell r="A26208" t="str">
            <v>MC.12.020.0210.m</v>
          </cell>
          <cell r="B26208" t="str">
            <v>- DN 710 mm</v>
          </cell>
          <cell r="C26208" t="str">
            <v>m</v>
          </cell>
          <cell r="D26208" t="str">
            <v>238,04</v>
          </cell>
        </row>
        <row r="26209">
          <cell r="A26209" t="str">
            <v>MC.12.020.0210.n</v>
          </cell>
          <cell r="B26209" t="str">
            <v>- DN 800 mm</v>
          </cell>
          <cell r="C26209" t="str">
            <v>m</v>
          </cell>
          <cell r="D26209" t="str">
            <v>286,13</v>
          </cell>
        </row>
        <row r="26210">
          <cell r="A26210" t="str">
            <v>MC.12.020.0210.o</v>
          </cell>
          <cell r="B26210" t="str">
            <v>- DN 1000 mm</v>
          </cell>
          <cell r="C26210" t="str">
            <v>m</v>
          </cell>
          <cell r="D26210" t="str">
            <v>446,27</v>
          </cell>
        </row>
        <row r="26211">
          <cell r="A26211" t="str">
            <v>MC.12.020.0230</v>
          </cell>
          <cell r="B26211" t="str">
            <v>Curve 30° formate a settori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Diametro esterno (DN):</v>
          </cell>
          <cell r="C26211"/>
          <cell r="D26211"/>
        </row>
        <row r="26212">
          <cell r="A26212" t="str">
            <v>MC.12.020.0230.a</v>
          </cell>
          <cell r="B26212" t="str">
            <v>- DN 160 mm</v>
          </cell>
          <cell r="C26212" t="str">
            <v>cad</v>
          </cell>
          <cell r="D26212" t="str">
            <v>27,68</v>
          </cell>
        </row>
        <row r="26213">
          <cell r="A26213" t="str">
            <v>MC.12.020.0230.b</v>
          </cell>
          <cell r="B26213" t="str">
            <v>- DN 200 mm</v>
          </cell>
          <cell r="C26213" t="str">
            <v>cad</v>
          </cell>
          <cell r="D26213" t="str">
            <v>43,84</v>
          </cell>
        </row>
        <row r="26214">
          <cell r="A26214" t="str">
            <v>MC.12.020.0230.c</v>
          </cell>
          <cell r="B26214" t="str">
            <v>- DN 250 mm</v>
          </cell>
          <cell r="C26214" t="str">
            <v>cad</v>
          </cell>
          <cell r="D26214" t="str">
            <v>56,90</v>
          </cell>
        </row>
        <row r="26215">
          <cell r="A26215" t="str">
            <v>MC.12.020.0230.d</v>
          </cell>
          <cell r="B26215" t="str">
            <v>- DN 315 mm</v>
          </cell>
          <cell r="C26215" t="str">
            <v>cad</v>
          </cell>
          <cell r="D26215" t="str">
            <v>80,73</v>
          </cell>
        </row>
        <row r="26216">
          <cell r="A26216" t="str">
            <v>MC.12.020.0230.e</v>
          </cell>
          <cell r="B26216" t="str">
            <v>- DN 355 mm</v>
          </cell>
          <cell r="C26216" t="str">
            <v>cad</v>
          </cell>
          <cell r="D26216" t="str">
            <v>103,80</v>
          </cell>
        </row>
        <row r="26217">
          <cell r="A26217" t="str">
            <v>MC.12.020.0230.f</v>
          </cell>
          <cell r="B26217" t="str">
            <v>- DN 400 mm</v>
          </cell>
          <cell r="C26217" t="str">
            <v>cad</v>
          </cell>
          <cell r="D26217" t="str">
            <v>121,47</v>
          </cell>
        </row>
        <row r="26218">
          <cell r="A26218" t="str">
            <v>MC.12.020.0230.g</v>
          </cell>
          <cell r="B26218" t="str">
            <v>- DN 450 mm</v>
          </cell>
          <cell r="C26218" t="str">
            <v>cad</v>
          </cell>
          <cell r="D26218" t="str">
            <v>159,16</v>
          </cell>
        </row>
        <row r="26219">
          <cell r="A26219" t="str">
            <v>MC.12.020.0230.h</v>
          </cell>
          <cell r="B26219" t="str">
            <v>- DN 500 mm</v>
          </cell>
          <cell r="C26219" t="str">
            <v>cad</v>
          </cell>
          <cell r="D26219" t="str">
            <v>196,06</v>
          </cell>
        </row>
        <row r="26220">
          <cell r="A26220" t="str">
            <v>MC.12.020.0230.i</v>
          </cell>
          <cell r="B26220" t="str">
            <v>- DN 630 mm</v>
          </cell>
          <cell r="C26220" t="str">
            <v>cad</v>
          </cell>
          <cell r="D26220" t="str">
            <v>345,24</v>
          </cell>
        </row>
        <row r="26221">
          <cell r="A26221" t="str">
            <v>MC.12.020.0230.j</v>
          </cell>
          <cell r="B26221" t="str">
            <v>- DN 800 mm</v>
          </cell>
          <cell r="C26221" t="str">
            <v>cad</v>
          </cell>
          <cell r="D26221" t="str">
            <v>671,99</v>
          </cell>
        </row>
        <row r="26222">
          <cell r="A26222" t="str">
            <v>MC.12.020.0230.k</v>
          </cell>
          <cell r="B26222" t="str">
            <v>- DN 1000 mm</v>
          </cell>
          <cell r="C26222" t="str">
            <v>cad</v>
          </cell>
          <cell r="D26222" t="str">
            <v>1.055,67</v>
          </cell>
        </row>
        <row r="26223">
          <cell r="A26223" t="str">
            <v>MC.12.020.0240</v>
          </cell>
          <cell r="B26223" t="str">
            <v>Curve 45° e 60° formate a settori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Diametro esterno (DN):</v>
          </cell>
          <cell r="C26223"/>
          <cell r="D26223"/>
        </row>
        <row r="26224">
          <cell r="A26224" t="str">
            <v>MC.12.020.0240.a</v>
          </cell>
          <cell r="B26224" t="str">
            <v>- DN 160 mm</v>
          </cell>
          <cell r="C26224" t="str">
            <v>cad</v>
          </cell>
          <cell r="D26224" t="str">
            <v>44,59</v>
          </cell>
        </row>
        <row r="26225">
          <cell r="A26225" t="str">
            <v>MC.12.020.0240.b</v>
          </cell>
          <cell r="B26225" t="str">
            <v>- DN 200 mm</v>
          </cell>
          <cell r="C26225" t="str">
            <v>cad</v>
          </cell>
          <cell r="D26225" t="str">
            <v>64,58</v>
          </cell>
        </row>
        <row r="26226">
          <cell r="A26226" t="str">
            <v>MC.12.020.0240.c</v>
          </cell>
          <cell r="B26226" t="str">
            <v>- DN 250 mm</v>
          </cell>
          <cell r="C26226" t="str">
            <v>cad</v>
          </cell>
          <cell r="D26226" t="str">
            <v>86,12</v>
          </cell>
        </row>
        <row r="26227">
          <cell r="A26227" t="str">
            <v>MC.12.020.0240.d</v>
          </cell>
          <cell r="B26227" t="str">
            <v>- DN 315 mm</v>
          </cell>
          <cell r="C26227" t="str">
            <v>cad</v>
          </cell>
          <cell r="D26227" t="str">
            <v>122,25</v>
          </cell>
        </row>
        <row r="26228">
          <cell r="A26228" t="str">
            <v>MC.12.020.0240.e</v>
          </cell>
          <cell r="B26228" t="str">
            <v>- DN 355 mm</v>
          </cell>
          <cell r="C26228" t="str">
            <v>cad</v>
          </cell>
          <cell r="D26228" t="str">
            <v>153,77</v>
          </cell>
        </row>
        <row r="26229">
          <cell r="A26229" t="str">
            <v>MC.12.020.0240.f</v>
          </cell>
          <cell r="B26229" t="str">
            <v>- DN 400 mm</v>
          </cell>
          <cell r="C26229" t="str">
            <v>cad</v>
          </cell>
          <cell r="D26229" t="str">
            <v>186,07</v>
          </cell>
        </row>
        <row r="26230">
          <cell r="A26230" t="str">
            <v>MC.12.020.0240.g</v>
          </cell>
          <cell r="B26230" t="str">
            <v>- DN 450 mm</v>
          </cell>
          <cell r="C26230" t="str">
            <v>cad</v>
          </cell>
          <cell r="D26230" t="str">
            <v>238,34</v>
          </cell>
        </row>
        <row r="26231">
          <cell r="A26231" t="str">
            <v>MC.12.020.0240.h</v>
          </cell>
          <cell r="B26231" t="str">
            <v>- DN 500 mm</v>
          </cell>
          <cell r="C26231" t="str">
            <v>cad</v>
          </cell>
          <cell r="D26231" t="str">
            <v>298,32</v>
          </cell>
        </row>
        <row r="26232">
          <cell r="A26232" t="str">
            <v>MC.12.020.0240.i</v>
          </cell>
          <cell r="B26232" t="str">
            <v>- DN 630 mm</v>
          </cell>
          <cell r="C26232" t="str">
            <v>cad</v>
          </cell>
          <cell r="D26232" t="str">
            <v>504,37</v>
          </cell>
        </row>
        <row r="26233">
          <cell r="A26233" t="str">
            <v>MC.12.020.0240.j</v>
          </cell>
          <cell r="B26233" t="str">
            <v>- DN 800 mm</v>
          </cell>
          <cell r="C26233" t="str">
            <v>cad</v>
          </cell>
          <cell r="D26233" t="str">
            <v>979,54</v>
          </cell>
        </row>
        <row r="26234">
          <cell r="A26234" t="str">
            <v>MC.12.020.0240.k</v>
          </cell>
          <cell r="B26234" t="str">
            <v>- DN 1000 mm</v>
          </cell>
          <cell r="C26234" t="str">
            <v>cad</v>
          </cell>
          <cell r="D26234" t="str">
            <v>1.552,35</v>
          </cell>
        </row>
        <row r="26235">
          <cell r="A26235" t="str">
            <v>MC.12.020.0250</v>
          </cell>
          <cell r="B26235" t="str">
            <v>Curve 90° formate a settori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Diametro esterno (DN):</v>
          </cell>
          <cell r="C26235"/>
          <cell r="D26235"/>
        </row>
        <row r="26236">
          <cell r="A26236" t="str">
            <v>MC.12.020.0250.a</v>
          </cell>
          <cell r="B26236" t="str">
            <v>- DN 160 mm</v>
          </cell>
          <cell r="C26236" t="str">
            <v>cad</v>
          </cell>
          <cell r="D26236" t="str">
            <v>62,27</v>
          </cell>
        </row>
        <row r="26237">
          <cell r="A26237" t="str">
            <v>MC.12.020.0250.b</v>
          </cell>
          <cell r="B26237" t="str">
            <v>- DN 200 mm</v>
          </cell>
          <cell r="C26237" t="str">
            <v>cad</v>
          </cell>
          <cell r="D26237" t="str">
            <v>87,65</v>
          </cell>
        </row>
        <row r="26238">
          <cell r="A26238" t="str">
            <v>MC.12.020.0250.c</v>
          </cell>
          <cell r="B26238" t="str">
            <v>- DN 250 mm</v>
          </cell>
          <cell r="C26238" t="str">
            <v>cad</v>
          </cell>
          <cell r="D26238" t="str">
            <v>117,65</v>
          </cell>
        </row>
        <row r="26239">
          <cell r="A26239" t="str">
            <v>MC.12.020.0250.d</v>
          </cell>
          <cell r="B26239" t="str">
            <v>- DN 315 mm</v>
          </cell>
          <cell r="C26239" t="str">
            <v>cad</v>
          </cell>
          <cell r="D26239" t="str">
            <v>169,16</v>
          </cell>
        </row>
        <row r="26240">
          <cell r="A26240" t="str">
            <v>MC.12.020.0250.e</v>
          </cell>
          <cell r="B26240" t="str">
            <v>- DN 355 mm</v>
          </cell>
          <cell r="C26240" t="str">
            <v>cad</v>
          </cell>
          <cell r="D26240" t="str">
            <v>211,44</v>
          </cell>
        </row>
        <row r="26241">
          <cell r="A26241" t="str">
            <v>MC.12.020.0250.f</v>
          </cell>
          <cell r="B26241" t="str">
            <v>- DN 400 mm</v>
          </cell>
          <cell r="C26241" t="str">
            <v>cad</v>
          </cell>
          <cell r="D26241" t="str">
            <v>261,43</v>
          </cell>
        </row>
        <row r="26242">
          <cell r="A26242" t="str">
            <v>MC.12.020.0250.g</v>
          </cell>
          <cell r="B26242" t="str">
            <v>- DN 450 mm</v>
          </cell>
          <cell r="C26242" t="str">
            <v>cad</v>
          </cell>
          <cell r="D26242" t="str">
            <v>332,93</v>
          </cell>
        </row>
        <row r="26243">
          <cell r="A26243" t="str">
            <v>MC.12.020.0250.h</v>
          </cell>
          <cell r="B26243" t="str">
            <v>- DN 500 mm</v>
          </cell>
          <cell r="C26243" t="str">
            <v>cad</v>
          </cell>
          <cell r="D26243" t="str">
            <v>420,57</v>
          </cell>
        </row>
        <row r="26244">
          <cell r="A26244" t="str">
            <v>MC.12.020.0250.i</v>
          </cell>
          <cell r="B26244" t="str">
            <v>- DN 630 mm</v>
          </cell>
          <cell r="C26244" t="str">
            <v>cad</v>
          </cell>
          <cell r="D26244" t="str">
            <v>705,82</v>
          </cell>
        </row>
        <row r="26245">
          <cell r="A26245" t="str">
            <v>MC.12.020.0250.j</v>
          </cell>
          <cell r="B26245" t="str">
            <v>- DN 800 mm</v>
          </cell>
          <cell r="C26245" t="str">
            <v>cad</v>
          </cell>
          <cell r="D26245" t="str">
            <v>1.373,97</v>
          </cell>
        </row>
        <row r="26246">
          <cell r="A26246" t="str">
            <v>MC.12.020.0250.k</v>
          </cell>
          <cell r="B26246" t="str">
            <v>- DN 1000 mm</v>
          </cell>
          <cell r="C26246" t="str">
            <v>cad</v>
          </cell>
          <cell r="D26246" t="str">
            <v>2.217,42</v>
          </cell>
        </row>
        <row r="26247">
          <cell r="A26247" t="str">
            <v>MC.12.020.0260</v>
          </cell>
          <cell r="B26247" t="str">
            <v>TEE 45° formate a settori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Diametro esterno (De):</v>
          </cell>
          <cell r="C26247"/>
          <cell r="D26247"/>
        </row>
        <row r="26248">
          <cell r="A26248" t="str">
            <v>MC.12.020.0260.a</v>
          </cell>
          <cell r="B26248" t="str">
            <v>- De 160 mm</v>
          </cell>
          <cell r="C26248" t="str">
            <v>cad</v>
          </cell>
          <cell r="D26248" t="str">
            <v>77,66</v>
          </cell>
        </row>
        <row r="26249">
          <cell r="A26249" t="str">
            <v>MC.12.020.0260.b</v>
          </cell>
          <cell r="B26249" t="str">
            <v>- De 200 mm</v>
          </cell>
          <cell r="C26249" t="str">
            <v>cad</v>
          </cell>
          <cell r="D26249" t="str">
            <v>121,47</v>
          </cell>
        </row>
        <row r="26250">
          <cell r="A26250" t="str">
            <v>MC.12.020.0260.c</v>
          </cell>
          <cell r="B26250" t="str">
            <v>- De 250 mm</v>
          </cell>
          <cell r="C26250" t="str">
            <v>cad</v>
          </cell>
          <cell r="D26250" t="str">
            <v>176,84</v>
          </cell>
        </row>
        <row r="26251">
          <cell r="A26251" t="str">
            <v>MC.12.020.0260.d</v>
          </cell>
          <cell r="B26251" t="str">
            <v>- De 315 mm</v>
          </cell>
          <cell r="C26251" t="str">
            <v>cad</v>
          </cell>
          <cell r="D26251" t="str">
            <v>293,71</v>
          </cell>
        </row>
        <row r="26252">
          <cell r="A26252" t="str">
            <v>MC.12.020.0260.e</v>
          </cell>
          <cell r="B26252" t="str">
            <v>- De 355 mm</v>
          </cell>
          <cell r="C26252" t="str">
            <v>cad</v>
          </cell>
          <cell r="D26252" t="str">
            <v>414,41</v>
          </cell>
        </row>
        <row r="26253">
          <cell r="A26253" t="str">
            <v>MC.12.020.0260.f</v>
          </cell>
          <cell r="B26253" t="str">
            <v>- De 400 mm</v>
          </cell>
          <cell r="C26253" t="str">
            <v>cad</v>
          </cell>
          <cell r="D26253" t="str">
            <v>539,74</v>
          </cell>
        </row>
        <row r="26254">
          <cell r="A26254" t="str">
            <v>MC.12.020.0260.g</v>
          </cell>
          <cell r="B26254" t="str">
            <v>- De 450 mm</v>
          </cell>
          <cell r="C26254" t="str">
            <v>cad</v>
          </cell>
          <cell r="D26254" t="str">
            <v>766,57</v>
          </cell>
        </row>
        <row r="26255">
          <cell r="A26255" t="str">
            <v>MC.12.020.0270</v>
          </cell>
          <cell r="B26255" t="str">
            <v>TEE 90° formate a settori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Diametro esterno (De):</v>
          </cell>
          <cell r="C26255"/>
          <cell r="D26255"/>
        </row>
        <row r="26256">
          <cell r="A26256" t="str">
            <v>MC.12.020.0270.a</v>
          </cell>
          <cell r="B26256" t="str">
            <v>- De 160 mm</v>
          </cell>
          <cell r="C26256" t="str">
            <v>cad</v>
          </cell>
          <cell r="D26256" t="str">
            <v>56,90</v>
          </cell>
        </row>
        <row r="26257">
          <cell r="A26257" t="str">
            <v>MC.12.020.0270.b</v>
          </cell>
          <cell r="B26257" t="str">
            <v>- De 200 mm</v>
          </cell>
          <cell r="C26257" t="str">
            <v>cad</v>
          </cell>
          <cell r="D26257" t="str">
            <v>81,49</v>
          </cell>
        </row>
        <row r="26258">
          <cell r="A26258" t="str">
            <v>MC.12.020.0270.c</v>
          </cell>
          <cell r="B26258" t="str">
            <v>- De 250 mm</v>
          </cell>
          <cell r="C26258" t="str">
            <v>cad</v>
          </cell>
          <cell r="D26258" t="str">
            <v>110,73</v>
          </cell>
        </row>
        <row r="26259">
          <cell r="A26259" t="str">
            <v>MC.12.020.0270.d</v>
          </cell>
          <cell r="B26259" t="str">
            <v>- De 315 mm</v>
          </cell>
          <cell r="C26259" t="str">
            <v>cad</v>
          </cell>
          <cell r="D26259" t="str">
            <v>162,24</v>
          </cell>
        </row>
        <row r="26260">
          <cell r="A26260" t="str">
            <v>MC.12.020.0270.e</v>
          </cell>
          <cell r="B26260" t="str">
            <v>- De 355 mm</v>
          </cell>
          <cell r="C26260" t="str">
            <v>cad</v>
          </cell>
          <cell r="D26260" t="str">
            <v>208,36</v>
          </cell>
        </row>
        <row r="26261">
          <cell r="A26261" t="str">
            <v>MC.12.020.0270.f</v>
          </cell>
          <cell r="B26261" t="str">
            <v>- De 400 mm</v>
          </cell>
          <cell r="C26261" t="str">
            <v>cad</v>
          </cell>
          <cell r="D26261" t="str">
            <v>282,17</v>
          </cell>
        </row>
        <row r="26262">
          <cell r="A26262" t="str">
            <v>MC.12.020.0270.g</v>
          </cell>
          <cell r="B26262" t="str">
            <v>- De 450 mm</v>
          </cell>
          <cell r="C26262" t="str">
            <v>cad</v>
          </cell>
          <cell r="D26262" t="str">
            <v>358,30</v>
          </cell>
        </row>
        <row r="26263">
          <cell r="A26263" t="str">
            <v>MC.12.020.0270.h</v>
          </cell>
          <cell r="B26263" t="str">
            <v>- De 500 mm</v>
          </cell>
          <cell r="C26263" t="str">
            <v>cad</v>
          </cell>
          <cell r="D26263" t="str">
            <v>449,01</v>
          </cell>
        </row>
        <row r="26264">
          <cell r="A26264" t="str">
            <v>MC.12.020.0270.i</v>
          </cell>
          <cell r="B26264" t="str">
            <v>- De 630 mm</v>
          </cell>
          <cell r="C26264" t="str">
            <v>cad</v>
          </cell>
          <cell r="D26264" t="str">
            <v>826,54</v>
          </cell>
        </row>
        <row r="26265">
          <cell r="A26265" t="str">
            <v>MC.12.020.0270.j</v>
          </cell>
          <cell r="B26265" t="str">
            <v>- De 800 mm</v>
          </cell>
          <cell r="C26265" t="str">
            <v>cad</v>
          </cell>
          <cell r="D26265" t="str">
            <v>1.536,21</v>
          </cell>
        </row>
        <row r="26266">
          <cell r="A26266" t="str">
            <v>MC.12.020.0270.k</v>
          </cell>
          <cell r="B26266" t="str">
            <v>- De 1000 mm</v>
          </cell>
          <cell r="C26266" t="str">
            <v>cad</v>
          </cell>
          <cell r="D26266" t="str">
            <v>2.624,15</v>
          </cell>
        </row>
        <row r="26267">
          <cell r="A26267" t="str">
            <v>MC.12.020.0280</v>
          </cell>
          <cell r="B26267" t="str">
            <v>TEE 90° ridotte formate a settori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Diametro esterno (De 1) / Diametro esterno derivazione (De 2):</v>
          </cell>
          <cell r="C26267"/>
          <cell r="D26267"/>
        </row>
        <row r="26268">
          <cell r="A26268" t="str">
            <v>MC.12.020.0280.a</v>
          </cell>
          <cell r="B26268" t="str">
            <v>- De1 / De2 = 160/63-90 mm</v>
          </cell>
          <cell r="C26268" t="str">
            <v>cad</v>
          </cell>
          <cell r="D26268" t="str">
            <v>139,16</v>
          </cell>
        </row>
        <row r="26269">
          <cell r="A26269" t="str">
            <v>MC.12.020.0280.b</v>
          </cell>
          <cell r="B26269" t="str">
            <v>- De1 / De2 = 200/63-110 mm</v>
          </cell>
          <cell r="C26269" t="str">
            <v>cad</v>
          </cell>
          <cell r="D26269" t="str">
            <v>149,17</v>
          </cell>
        </row>
        <row r="26270">
          <cell r="A26270" t="str">
            <v>MC.12.020.0280.c</v>
          </cell>
          <cell r="B26270" t="str">
            <v>- De1 / De2 = 250/63-125 mm</v>
          </cell>
          <cell r="C26270" t="str">
            <v>cad</v>
          </cell>
          <cell r="D26270" t="str">
            <v>160,69</v>
          </cell>
        </row>
        <row r="26271">
          <cell r="A26271" t="str">
            <v>MC.12.020.0280.d</v>
          </cell>
          <cell r="B26271" t="str">
            <v>- De1 / De2 = 315/63-160 mm</v>
          </cell>
          <cell r="C26271" t="str">
            <v>cad</v>
          </cell>
          <cell r="D26271" t="str">
            <v>186,07</v>
          </cell>
        </row>
        <row r="26272">
          <cell r="A26272" t="str">
            <v>MC.12.020.0280.e</v>
          </cell>
          <cell r="B26272" t="str">
            <v>- De1 / De2 = 355/63-180 mm</v>
          </cell>
          <cell r="C26272" t="str">
            <v>cad</v>
          </cell>
          <cell r="D26272" t="str">
            <v>212,97</v>
          </cell>
        </row>
        <row r="26273">
          <cell r="A26273" t="str">
            <v>MC.12.020.0280.f</v>
          </cell>
          <cell r="B26273" t="str">
            <v>- De1 / De2 = 400/63-200 mm</v>
          </cell>
          <cell r="C26273" t="str">
            <v>cad</v>
          </cell>
          <cell r="D26273" t="str">
            <v>278,33</v>
          </cell>
        </row>
        <row r="26274">
          <cell r="A26274" t="str">
            <v>MC.12.020.0280.g</v>
          </cell>
          <cell r="B26274" t="str">
            <v>- De1 / De2 = 450/63-225 mm</v>
          </cell>
          <cell r="C26274" t="str">
            <v>cad</v>
          </cell>
          <cell r="D26274" t="str">
            <v>369,82</v>
          </cell>
        </row>
        <row r="26275">
          <cell r="A26275" t="str">
            <v>MC.12.020.0280.h</v>
          </cell>
          <cell r="B26275" t="str">
            <v>- De1 / De2 = 500/63-250 mm</v>
          </cell>
          <cell r="C26275" t="str">
            <v>cad</v>
          </cell>
          <cell r="D26275" t="str">
            <v>422,87</v>
          </cell>
        </row>
        <row r="26276">
          <cell r="A26276" t="str">
            <v>MC.12.020.0280.i</v>
          </cell>
          <cell r="B26276" t="str">
            <v>- De1 / De2 = 630/63-355 mm</v>
          </cell>
          <cell r="C26276" t="str">
            <v>cad</v>
          </cell>
          <cell r="D26276" t="str">
            <v>738,89</v>
          </cell>
        </row>
        <row r="26277">
          <cell r="A26277" t="str">
            <v>MC.12.020.0280.j</v>
          </cell>
          <cell r="B26277" t="str">
            <v>- De1 / De2 = 800/63-450 mm</v>
          </cell>
          <cell r="C26277" t="str">
            <v>cad</v>
          </cell>
          <cell r="D26277" t="str">
            <v>1.366,28</v>
          </cell>
        </row>
        <row r="26278">
          <cell r="A26278" t="str">
            <v>MC.12.020.0280.k</v>
          </cell>
          <cell r="B26278" t="str">
            <v>- De1 / De2 = 1000/63-630 mm</v>
          </cell>
          <cell r="C26278" t="str">
            <v>cad</v>
          </cell>
          <cell r="D26278" t="str">
            <v>2.064,41</v>
          </cell>
        </row>
        <row r="26279">
          <cell r="A26279" t="str">
            <v>MC.12.030</v>
          </cell>
          <cell r="B26279" t="str">
            <v>TUBI IN POLIPROPILENE</v>
          </cell>
          <cell r="C26279"/>
          <cell r="D26279"/>
        </row>
        <row r="26280">
          <cell r="A26280" t="str">
            <v>MC.12.030.0010</v>
          </cell>
          <cell r="B26280" t="str">
            <v>Tubi in polipropilene autoestinguente, con bicchiere e giunzione ad anello elastomerico per scarico (non interrato) di fognature ed acque calde (permanente = 95° C, non in pressione), conforme alle norme UNI EN 1451-1 con diametro esterno (De) e spessore (s):</v>
          </cell>
          <cell r="C26280"/>
          <cell r="D26280"/>
        </row>
        <row r="26281">
          <cell r="A26281" t="str">
            <v>MC.12.030.0010.a</v>
          </cell>
          <cell r="B26281" t="str">
            <v>- De 32, s = 1,8</v>
          </cell>
          <cell r="C26281" t="str">
            <v>m</v>
          </cell>
          <cell r="D26281" t="str">
            <v>2,08</v>
          </cell>
        </row>
        <row r="26282">
          <cell r="A26282" t="str">
            <v>MC.12.030.0010.b</v>
          </cell>
          <cell r="B26282" t="str">
            <v>- De 40, s = 1,8</v>
          </cell>
          <cell r="C26282" t="str">
            <v>m</v>
          </cell>
          <cell r="D26282" t="str">
            <v>2,19</v>
          </cell>
        </row>
        <row r="26283">
          <cell r="A26283" t="str">
            <v>MC.12.030.0010.c</v>
          </cell>
          <cell r="B26283" t="str">
            <v>- De 50, s = 1,8</v>
          </cell>
          <cell r="C26283" t="str">
            <v>m</v>
          </cell>
          <cell r="D26283" t="str">
            <v>2,31</v>
          </cell>
        </row>
        <row r="26284">
          <cell r="A26284" t="str">
            <v>MC.12.030.0010.d</v>
          </cell>
          <cell r="B26284" t="str">
            <v>- De 75, s = 1,9</v>
          </cell>
          <cell r="C26284" t="str">
            <v>m</v>
          </cell>
          <cell r="D26284" t="str">
            <v>3,40</v>
          </cell>
        </row>
        <row r="26285">
          <cell r="A26285" t="str">
            <v>MC.12.030.0010.e</v>
          </cell>
          <cell r="B26285" t="str">
            <v>- De 90, s = 2,3</v>
          </cell>
          <cell r="C26285" t="str">
            <v>m</v>
          </cell>
          <cell r="D26285" t="str">
            <v>5,64</v>
          </cell>
        </row>
        <row r="26286">
          <cell r="A26286" t="str">
            <v>MC.12.030.0010.f</v>
          </cell>
          <cell r="B26286" t="str">
            <v>- De 110, s = 2,7</v>
          </cell>
          <cell r="C26286" t="str">
            <v>m</v>
          </cell>
          <cell r="D26286" t="str">
            <v>6,01</v>
          </cell>
        </row>
        <row r="26287">
          <cell r="A26287" t="str">
            <v>MC.12.030.0010.g</v>
          </cell>
          <cell r="B26287" t="str">
            <v>- De 125, s = 3,1</v>
          </cell>
          <cell r="C26287" t="str">
            <v>m</v>
          </cell>
          <cell r="D26287" t="str">
            <v>8,04</v>
          </cell>
        </row>
        <row r="26288">
          <cell r="A26288" t="str">
            <v>MC.12.030.0010.h</v>
          </cell>
          <cell r="B26288" t="str">
            <v>- De 160, s = 3,9</v>
          </cell>
          <cell r="C26288" t="str">
            <v>m</v>
          </cell>
          <cell r="D26288" t="str">
            <v>12,84</v>
          </cell>
        </row>
        <row r="26289">
          <cell r="A26289" t="str">
            <v>MC.12.030.0020</v>
          </cell>
          <cell r="B26289" t="str">
            <v>Curve per tubi in polipropilene autoestinguente, con bicchiere e giunzione ad anello elastomerico per scarico (non interrato) di fognature ed acque calde (permanente = 95° C, non in pressione), conforme alle norme UNI EN 1451-1 con diametro esterno (De):</v>
          </cell>
          <cell r="C26289"/>
          <cell r="D26289"/>
        </row>
        <row r="26290">
          <cell r="A26290" t="str">
            <v>MC.12.030.0020.a</v>
          </cell>
          <cell r="B26290" t="str">
            <v>- De 32, curve varie</v>
          </cell>
          <cell r="C26290" t="str">
            <v>cad</v>
          </cell>
          <cell r="D26290" t="str">
            <v>0,59</v>
          </cell>
        </row>
        <row r="26291">
          <cell r="A26291" t="str">
            <v>MC.12.030.0020.b</v>
          </cell>
          <cell r="B26291" t="str">
            <v>- De 40, curve varie</v>
          </cell>
          <cell r="C26291" t="str">
            <v>cad</v>
          </cell>
          <cell r="D26291" t="str">
            <v>0,57</v>
          </cell>
        </row>
        <row r="26292">
          <cell r="A26292" t="str">
            <v>MC.12.030.0020.c</v>
          </cell>
          <cell r="B26292" t="str">
            <v>- De 50, curve varie</v>
          </cell>
          <cell r="C26292" t="str">
            <v>cad</v>
          </cell>
          <cell r="D26292" t="str">
            <v>0,64</v>
          </cell>
        </row>
        <row r="26293">
          <cell r="A26293" t="str">
            <v>MC.12.030.0020.d</v>
          </cell>
          <cell r="B26293" t="str">
            <v>- De 75, curve varie</v>
          </cell>
          <cell r="C26293" t="str">
            <v>cad</v>
          </cell>
          <cell r="D26293" t="str">
            <v>1,46</v>
          </cell>
        </row>
        <row r="26294">
          <cell r="A26294" t="str">
            <v>MC.12.030.0020.e</v>
          </cell>
          <cell r="B26294" t="str">
            <v>- De 90, curve varie</v>
          </cell>
          <cell r="C26294" t="str">
            <v>cad</v>
          </cell>
          <cell r="D26294" t="str">
            <v>2,17</v>
          </cell>
        </row>
        <row r="26295">
          <cell r="A26295" t="str">
            <v>MC.12.030.0020.f</v>
          </cell>
          <cell r="B26295" t="str">
            <v>- De 110, curve varie</v>
          </cell>
          <cell r="C26295" t="str">
            <v>cad</v>
          </cell>
          <cell r="D26295" t="str">
            <v>2,06</v>
          </cell>
        </row>
        <row r="26296">
          <cell r="A26296" t="str">
            <v>MC.12.030.0020.g</v>
          </cell>
          <cell r="B26296" t="str">
            <v>- De 125, curve varie</v>
          </cell>
          <cell r="C26296" t="str">
            <v>cad</v>
          </cell>
          <cell r="D26296" t="str">
            <v>3,73</v>
          </cell>
        </row>
        <row r="26297">
          <cell r="A26297" t="str">
            <v>MC.12.030.0020.h</v>
          </cell>
          <cell r="B26297" t="str">
            <v>- De 160 - 15°, 30° e 45°</v>
          </cell>
          <cell r="C26297" t="str">
            <v>cad</v>
          </cell>
          <cell r="D26297" t="str">
            <v>7,79</v>
          </cell>
        </row>
        <row r="26298">
          <cell r="A26298" t="str">
            <v>MC.12.030.0020.i</v>
          </cell>
          <cell r="B26298" t="str">
            <v>- De 160 - 87,5°</v>
          </cell>
          <cell r="C26298" t="str">
            <v>cad</v>
          </cell>
          <cell r="D26298" t="str">
            <v>8,71</v>
          </cell>
        </row>
        <row r="26299">
          <cell r="A26299" t="str">
            <v>MC.12.030.0030</v>
          </cell>
          <cell r="B26299" t="str">
            <v>Braghe semplici a 45° per tubi in polipropilene autoestinguente, con bicchiere e giunzione ad anello elastomerico per scarico (non interrato) di fognature ed acque calde (permanente = 95° C, non in pressione), conforme alle norme UNI EN 1451-1 con diametri esterni (De):</v>
          </cell>
          <cell r="C26299"/>
          <cell r="D26299"/>
        </row>
        <row r="26300">
          <cell r="A26300" t="str">
            <v>MC.12.030.0030.a</v>
          </cell>
          <cell r="B26300" t="str">
            <v>- De 50/50</v>
          </cell>
          <cell r="C26300" t="str">
            <v>cad</v>
          </cell>
          <cell r="D26300" t="str">
            <v>1,24</v>
          </cell>
        </row>
        <row r="26301">
          <cell r="A26301" t="str">
            <v>MC.12.030.0030.b</v>
          </cell>
          <cell r="B26301" t="str">
            <v>- De 75/75</v>
          </cell>
          <cell r="C26301" t="str">
            <v>cad</v>
          </cell>
          <cell r="D26301" t="str">
            <v>2,48</v>
          </cell>
        </row>
        <row r="26302">
          <cell r="A26302" t="str">
            <v>MC.12.030.0030.c</v>
          </cell>
          <cell r="B26302" t="str">
            <v>- De 90/90</v>
          </cell>
          <cell r="C26302" t="str">
            <v>cad</v>
          </cell>
          <cell r="D26302" t="str">
            <v>5,65</v>
          </cell>
        </row>
        <row r="26303">
          <cell r="A26303" t="str">
            <v>MC.12.030.0030.d</v>
          </cell>
          <cell r="B26303" t="str">
            <v>- De 110/50</v>
          </cell>
          <cell r="C26303" t="str">
            <v>cad</v>
          </cell>
          <cell r="D26303" t="str">
            <v>3,05</v>
          </cell>
        </row>
        <row r="26304">
          <cell r="A26304" t="str">
            <v>MC.12.030.0030.e</v>
          </cell>
          <cell r="B26304" t="str">
            <v>- De 110/75</v>
          </cell>
          <cell r="C26304" t="str">
            <v>cad</v>
          </cell>
          <cell r="D26304" t="str">
            <v>4,59</v>
          </cell>
        </row>
        <row r="26305">
          <cell r="A26305" t="str">
            <v>MC.12.030.0030.f</v>
          </cell>
          <cell r="B26305" t="str">
            <v>- De 110/110</v>
          </cell>
          <cell r="C26305" t="str">
            <v>cad</v>
          </cell>
          <cell r="D26305" t="str">
            <v>3,69</v>
          </cell>
        </row>
        <row r="26306">
          <cell r="A26306" t="str">
            <v>MC.12.030.0030.g</v>
          </cell>
          <cell r="B26306" t="str">
            <v>- De 125/110</v>
          </cell>
          <cell r="C26306" t="str">
            <v>cad</v>
          </cell>
          <cell r="D26306" t="str">
            <v>7,07</v>
          </cell>
        </row>
        <row r="26307">
          <cell r="A26307" t="str">
            <v>MC.12.030.0030.h</v>
          </cell>
          <cell r="B26307" t="str">
            <v>- De 125/125</v>
          </cell>
          <cell r="C26307" t="str">
            <v>cad</v>
          </cell>
          <cell r="D26307" t="str">
            <v>7,85</v>
          </cell>
        </row>
        <row r="26308">
          <cell r="A26308" t="str">
            <v>MC.12.030.0030.i</v>
          </cell>
          <cell r="B26308" t="str">
            <v>- De 160/110</v>
          </cell>
          <cell r="C26308" t="str">
            <v>cad</v>
          </cell>
          <cell r="D26308" t="str">
            <v>14,15</v>
          </cell>
        </row>
        <row r="26309">
          <cell r="A26309" t="str">
            <v>MC.12.030.0030.j</v>
          </cell>
          <cell r="B26309" t="str">
            <v>- De 160/160 - a 45°</v>
          </cell>
          <cell r="C26309" t="str">
            <v>cad</v>
          </cell>
          <cell r="D26309" t="str">
            <v>16,50</v>
          </cell>
        </row>
        <row r="26310">
          <cell r="A26310" t="str">
            <v>MC.12.030.0030.k</v>
          </cell>
          <cell r="B26310" t="str">
            <v>- De 160/160 - a 67,5° e 87.5°</v>
          </cell>
          <cell r="C26310" t="str">
            <v>cad</v>
          </cell>
          <cell r="D26310" t="str">
            <v>16,50</v>
          </cell>
        </row>
        <row r="26311">
          <cell r="A26311" t="str">
            <v>MC.12.030.0040</v>
          </cell>
          <cell r="B26311" t="str">
            <v>Braghe doppie per tubi in polipropilene autoestinguente, con bicchiere e giunzione ad anello elastomerico per scarico (non interrato) di fognature ed acque calde (permanente = 95° C, non in pressione), conforme alle norme UNI EN 1451-1; con diametri esterni (De):</v>
          </cell>
          <cell r="C26311"/>
          <cell r="D26311"/>
        </row>
        <row r="26312">
          <cell r="A26312" t="str">
            <v>MC.12.030.0040.a</v>
          </cell>
          <cell r="B26312" t="str">
            <v>- De 50/50/50 - 67,5°</v>
          </cell>
          <cell r="C26312" t="str">
            <v>cad</v>
          </cell>
          <cell r="D26312" t="str">
            <v>12,97</v>
          </cell>
        </row>
        <row r="26313">
          <cell r="A26313" t="str">
            <v>MC.12.030.0040.b</v>
          </cell>
          <cell r="B26313" t="str">
            <v>- De 110/40/40 - 67,5°-87°</v>
          </cell>
          <cell r="C26313" t="str">
            <v>cad</v>
          </cell>
          <cell r="D26313" t="str">
            <v>10,38</v>
          </cell>
        </row>
        <row r="26314">
          <cell r="A26314" t="str">
            <v>MC.12.030.0040.c</v>
          </cell>
          <cell r="B26314" t="str">
            <v>- De 110/50/50 - 45°</v>
          </cell>
          <cell r="C26314" t="str">
            <v>cad</v>
          </cell>
          <cell r="D26314" t="str">
            <v>9,43</v>
          </cell>
        </row>
        <row r="26315">
          <cell r="A26315" t="str">
            <v>MC.12.030.0040.d</v>
          </cell>
          <cell r="B26315" t="str">
            <v>- De 110/50/50 - 67.5°-87,5°</v>
          </cell>
          <cell r="C26315" t="str">
            <v>cad</v>
          </cell>
          <cell r="D26315" t="str">
            <v>9,43</v>
          </cell>
        </row>
        <row r="26316">
          <cell r="A26316" t="str">
            <v>MC.12.030.0040.e</v>
          </cell>
          <cell r="B26316" t="str">
            <v>- De 110/110/110 - 67.5°-87,5°</v>
          </cell>
          <cell r="C26316" t="str">
            <v>cad</v>
          </cell>
          <cell r="D26316" t="str">
            <v>17,91</v>
          </cell>
        </row>
        <row r="26317">
          <cell r="A26317" t="str">
            <v>MC.12.040</v>
          </cell>
          <cell r="B26317" t="str">
            <v>TUBI CORRUGATI STRUTTURATI IN POLIETILENE</v>
          </cell>
          <cell r="C26317"/>
          <cell r="D26317"/>
        </row>
        <row r="26318">
          <cell r="A26318" t="str">
            <v>MC.12.040.0010</v>
          </cell>
          <cell r="B26318" t="str">
            <v>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rilasciato da Istituto terzo. Diametro esterno (De) e diametro interno (Di):</v>
          </cell>
          <cell r="C26318"/>
          <cell r="D26318"/>
        </row>
        <row r="26319">
          <cell r="A26319" t="str">
            <v>MC.12.040.0010.a</v>
          </cell>
          <cell r="B26319" t="str">
            <v>- De 250 - Di 218</v>
          </cell>
          <cell r="C26319" t="str">
            <v>m</v>
          </cell>
          <cell r="D26319" t="str">
            <v>13,44</v>
          </cell>
        </row>
        <row r="26320">
          <cell r="A26320" t="str">
            <v>MC.12.040.0010.b</v>
          </cell>
          <cell r="B26320" t="str">
            <v>- De 315 - Di 272</v>
          </cell>
          <cell r="C26320" t="str">
            <v>m</v>
          </cell>
          <cell r="D26320" t="str">
            <v>23,03</v>
          </cell>
        </row>
        <row r="26321">
          <cell r="A26321" t="str">
            <v>MC.12.040.0010.c</v>
          </cell>
          <cell r="B26321" t="str">
            <v>- De 400 - Di 347</v>
          </cell>
          <cell r="C26321" t="str">
            <v>m</v>
          </cell>
          <cell r="D26321" t="str">
            <v>34,95</v>
          </cell>
        </row>
        <row r="26322">
          <cell r="A26322" t="str">
            <v>MC.12.040.0010.d</v>
          </cell>
          <cell r="B26322" t="str">
            <v>- De 500 - Di 433</v>
          </cell>
          <cell r="C26322" t="str">
            <v>m</v>
          </cell>
          <cell r="D26322" t="str">
            <v>60,97</v>
          </cell>
        </row>
        <row r="26323">
          <cell r="A26323" t="str">
            <v>MC.12.040.0010.e</v>
          </cell>
          <cell r="B26323" t="str">
            <v>- De 630 - Di 535</v>
          </cell>
          <cell r="C26323" t="str">
            <v>m</v>
          </cell>
          <cell r="D26323" t="str">
            <v>78,28</v>
          </cell>
        </row>
        <row r="26324">
          <cell r="A26324" t="str">
            <v>MC.12.040.0010.f</v>
          </cell>
          <cell r="B26324" t="str">
            <v>- De 800 - Di 678</v>
          </cell>
          <cell r="C26324" t="str">
            <v>m</v>
          </cell>
          <cell r="D26324" t="str">
            <v>133,17</v>
          </cell>
        </row>
        <row r="26325">
          <cell r="A26325" t="str">
            <v>MC.12.040.0010.g</v>
          </cell>
          <cell r="B26325" t="str">
            <v>- De 1000 - Di 852</v>
          </cell>
          <cell r="C26325" t="str">
            <v>m</v>
          </cell>
          <cell r="D26325" t="str">
            <v>220,78</v>
          </cell>
        </row>
        <row r="26326">
          <cell r="A26326" t="str">
            <v>MC.12.040.0010.h</v>
          </cell>
          <cell r="B26326" t="str">
            <v>- De 1200 - Di 1030</v>
          </cell>
          <cell r="C26326" t="str">
            <v>m</v>
          </cell>
          <cell r="D26326" t="str">
            <v>331,32</v>
          </cell>
        </row>
        <row r="26327">
          <cell r="A26327" t="str">
            <v>MC.12.040.0020</v>
          </cell>
          <cell r="B26327" t="str">
            <v>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rilasciato da Istituto terzo. Diametro esterno (De) e diametro interno (Di):</v>
          </cell>
          <cell r="C26327"/>
          <cell r="D26327"/>
        </row>
        <row r="26328">
          <cell r="A26328" t="str">
            <v>MC.12.040.0020.a</v>
          </cell>
          <cell r="B26328" t="str">
            <v>- De 250 - Di 218</v>
          </cell>
          <cell r="C26328" t="str">
            <v>m</v>
          </cell>
          <cell r="D26328" t="str">
            <v>16,67</v>
          </cell>
        </row>
        <row r="26329">
          <cell r="A26329" t="str">
            <v>MC.12.040.0020.b</v>
          </cell>
          <cell r="B26329" t="str">
            <v>- De 315 - Di 272</v>
          </cell>
          <cell r="C26329" t="str">
            <v>m</v>
          </cell>
          <cell r="D26329" t="str">
            <v>28,74</v>
          </cell>
        </row>
        <row r="26330">
          <cell r="A26330" t="str">
            <v>MC.12.040.0020.c</v>
          </cell>
          <cell r="B26330" t="str">
            <v>- De 400 - Di 347</v>
          </cell>
          <cell r="C26330" t="str">
            <v>m</v>
          </cell>
          <cell r="D26330" t="str">
            <v>41,29</v>
          </cell>
        </row>
        <row r="26331">
          <cell r="A26331" t="str">
            <v>MC.12.040.0020.d</v>
          </cell>
          <cell r="B26331" t="str">
            <v>- De 500 - Di 433</v>
          </cell>
          <cell r="C26331" t="str">
            <v>m</v>
          </cell>
          <cell r="D26331" t="str">
            <v>65,49</v>
          </cell>
        </row>
        <row r="26332">
          <cell r="A26332" t="str">
            <v>MC.12.040.0020.e</v>
          </cell>
          <cell r="B26332" t="str">
            <v>- De 630 - Di 535</v>
          </cell>
          <cell r="C26332" t="str">
            <v>m</v>
          </cell>
          <cell r="D26332" t="str">
            <v>81,40</v>
          </cell>
        </row>
        <row r="26333">
          <cell r="A26333" t="str">
            <v>MC.12.040.0020.f</v>
          </cell>
          <cell r="B26333" t="str">
            <v>- De 800 - Di 678</v>
          </cell>
          <cell r="C26333" t="str">
            <v>m</v>
          </cell>
          <cell r="D26333" t="str">
            <v>150,46</v>
          </cell>
        </row>
        <row r="26334">
          <cell r="A26334" t="str">
            <v>MC.12.040.0020.g</v>
          </cell>
          <cell r="B26334" t="str">
            <v>- De 1000 - Di 852</v>
          </cell>
          <cell r="C26334" t="str">
            <v>m</v>
          </cell>
          <cell r="D26334" t="str">
            <v>240,67</v>
          </cell>
        </row>
        <row r="26335">
          <cell r="A26335" t="str">
            <v>MC.12.040.0020.h</v>
          </cell>
          <cell r="B26335" t="str">
            <v>- De 1200 - Di 1030</v>
          </cell>
          <cell r="C26335" t="str">
            <v>m</v>
          </cell>
          <cell r="D26335" t="str">
            <v>361,12</v>
          </cell>
        </row>
        <row r="26336">
          <cell r="A26336" t="str">
            <v>MC.12.040.0030</v>
          </cell>
          <cell r="B26336" t="str">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rilasciato da Istituto terzo. Diametro esterno (De) e diametro interno (Di):</v>
          </cell>
          <cell r="C26336"/>
          <cell r="D26336"/>
        </row>
        <row r="26337">
          <cell r="A26337" t="str">
            <v>MC.12.040.0030.a</v>
          </cell>
          <cell r="B26337" t="str">
            <v>- De 125 - Di 105</v>
          </cell>
          <cell r="C26337" t="str">
            <v>m</v>
          </cell>
          <cell r="D26337" t="str">
            <v>4,19</v>
          </cell>
        </row>
        <row r="26338">
          <cell r="A26338" t="str">
            <v>MC.12.040.0030.b</v>
          </cell>
          <cell r="B26338" t="str">
            <v>- De = 160 - Di = 137</v>
          </cell>
          <cell r="C26338" t="str">
            <v>m</v>
          </cell>
          <cell r="D26338" t="str">
            <v>6,09</v>
          </cell>
        </row>
        <row r="26339">
          <cell r="A26339" t="str">
            <v>MC.12.040.0030.c</v>
          </cell>
          <cell r="B26339" t="str">
            <v>- De 200 - Di 172</v>
          </cell>
          <cell r="C26339" t="str">
            <v>m</v>
          </cell>
          <cell r="D26339" t="str">
            <v>8,06</v>
          </cell>
        </row>
        <row r="26340">
          <cell r="A26340" t="str">
            <v>MC.12.040.0030.d</v>
          </cell>
          <cell r="B26340" t="str">
            <v>- De 250 - Di 218</v>
          </cell>
          <cell r="C26340" t="str">
            <v>m</v>
          </cell>
          <cell r="D26340" t="str">
            <v>14,11</v>
          </cell>
        </row>
        <row r="26341">
          <cell r="A26341" t="str">
            <v>MC.12.040.0030.e</v>
          </cell>
          <cell r="B26341" t="str">
            <v>- De 315 - Di 272</v>
          </cell>
          <cell r="C26341" t="str">
            <v>m</v>
          </cell>
          <cell r="D26341" t="str">
            <v>24,10</v>
          </cell>
        </row>
        <row r="26342">
          <cell r="A26342" t="str">
            <v>MC.12.040.0030.f</v>
          </cell>
          <cell r="B26342" t="str">
            <v>- De 400 - Di 347</v>
          </cell>
          <cell r="C26342" t="str">
            <v>m</v>
          </cell>
          <cell r="D26342" t="str">
            <v>35,93</v>
          </cell>
        </row>
        <row r="26343">
          <cell r="A26343" t="str">
            <v>MC.12.040.0030.g</v>
          </cell>
          <cell r="B26343" t="str">
            <v>- De 500 - Di 433</v>
          </cell>
          <cell r="C26343" t="str">
            <v>m</v>
          </cell>
          <cell r="D26343" t="str">
            <v>63,51</v>
          </cell>
        </row>
        <row r="26344">
          <cell r="A26344" t="str">
            <v>MC.12.040.0030.h</v>
          </cell>
          <cell r="B26344" t="str">
            <v>- De 630 - Di 535</v>
          </cell>
          <cell r="C26344" t="str">
            <v>m</v>
          </cell>
          <cell r="D26344" t="str">
            <v>91,92</v>
          </cell>
        </row>
        <row r="26345">
          <cell r="A26345" t="str">
            <v>MC.12.040.0030.i</v>
          </cell>
          <cell r="B26345" t="str">
            <v>- De 800 - Di 678</v>
          </cell>
          <cell r="C26345" t="str">
            <v>m</v>
          </cell>
          <cell r="D26345" t="str">
            <v>160,03</v>
          </cell>
        </row>
        <row r="26346">
          <cell r="A26346" t="str">
            <v>MC.12.040.0030.j</v>
          </cell>
          <cell r="B26346" t="str">
            <v>- De 1000 - Di 852</v>
          </cell>
          <cell r="C26346" t="str">
            <v>m</v>
          </cell>
          <cell r="D26346" t="str">
            <v>274,44</v>
          </cell>
        </row>
        <row r="26347">
          <cell r="A26347" t="str">
            <v>MC.12.040.0030.k</v>
          </cell>
          <cell r="B26347" t="str">
            <v>- De 1200 - Di 1030</v>
          </cell>
          <cell r="C26347" t="str">
            <v>m</v>
          </cell>
          <cell r="D26347" t="str">
            <v>408,60</v>
          </cell>
        </row>
        <row r="26348">
          <cell r="A26348" t="str">
            <v>MC.12.040.0040</v>
          </cell>
          <cell r="B26348" t="str">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Diametro esterno (De) e diametro interno (Di):</v>
          </cell>
          <cell r="C26348"/>
          <cell r="D26348"/>
        </row>
        <row r="26349">
          <cell r="A26349" t="str">
            <v>MC.12.040.0040.a</v>
          </cell>
          <cell r="B26349" t="str">
            <v>- De 125 - Di 105</v>
          </cell>
          <cell r="C26349" t="str">
            <v>m</v>
          </cell>
          <cell r="D26349" t="str">
            <v>4,83</v>
          </cell>
        </row>
        <row r="26350">
          <cell r="A26350" t="str">
            <v>MC.12.040.0040.b</v>
          </cell>
          <cell r="B26350" t="str">
            <v>- De 160 - Di 137</v>
          </cell>
          <cell r="C26350" t="str">
            <v>m</v>
          </cell>
          <cell r="D26350" t="str">
            <v>8,27</v>
          </cell>
        </row>
        <row r="26351">
          <cell r="A26351" t="str">
            <v>MC.12.040.0040.c</v>
          </cell>
          <cell r="B26351" t="str">
            <v>- De 200 - Di 172</v>
          </cell>
          <cell r="C26351" t="str">
            <v>m</v>
          </cell>
          <cell r="D26351" t="str">
            <v>9,54</v>
          </cell>
        </row>
        <row r="26352">
          <cell r="A26352" t="str">
            <v>MC.12.040.0040.d</v>
          </cell>
          <cell r="B26352" t="str">
            <v>- De 250 - Di 218</v>
          </cell>
          <cell r="C26352" t="str">
            <v>m</v>
          </cell>
          <cell r="D26352" t="str">
            <v>16,61</v>
          </cell>
        </row>
        <row r="26353">
          <cell r="A26353" t="str">
            <v>MC.12.040.0040.e</v>
          </cell>
          <cell r="B26353" t="str">
            <v>- De 315 - Di 272</v>
          </cell>
          <cell r="C26353" t="str">
            <v>m</v>
          </cell>
          <cell r="D26353" t="str">
            <v>27,83</v>
          </cell>
        </row>
        <row r="26354">
          <cell r="A26354" t="str">
            <v>MC.12.040.0040.f</v>
          </cell>
          <cell r="B26354" t="str">
            <v>- De 400 - Di 347</v>
          </cell>
          <cell r="C26354" t="str">
            <v>m</v>
          </cell>
          <cell r="D26354" t="str">
            <v>40,03</v>
          </cell>
        </row>
        <row r="26355">
          <cell r="A26355" t="str">
            <v>MC.12.040.0040.g</v>
          </cell>
          <cell r="B26355" t="str">
            <v>- De = 500 - Di = 433</v>
          </cell>
          <cell r="C26355" t="str">
            <v>m</v>
          </cell>
          <cell r="D26355" t="str">
            <v>88,06</v>
          </cell>
        </row>
        <row r="26356">
          <cell r="A26356" t="str">
            <v>MC.12.040.0040.h</v>
          </cell>
          <cell r="B26356" t="str">
            <v>- De 630 - Di 535</v>
          </cell>
          <cell r="C26356" t="str">
            <v>m</v>
          </cell>
          <cell r="D26356" t="str">
            <v>95,58</v>
          </cell>
        </row>
        <row r="26357">
          <cell r="A26357" t="str">
            <v>MC.12.040.0040.i</v>
          </cell>
          <cell r="B26357" t="str">
            <v>- De 800 - Di 678</v>
          </cell>
          <cell r="C26357" t="str">
            <v>m</v>
          </cell>
          <cell r="D26357" t="str">
            <v>180,81</v>
          </cell>
        </row>
        <row r="26358">
          <cell r="A26358" t="str">
            <v>MC.12.040.0040.j</v>
          </cell>
          <cell r="B26358" t="str">
            <v>- De 1000 - Di 852</v>
          </cell>
          <cell r="C26358" t="str">
            <v>m</v>
          </cell>
          <cell r="D26358" t="str">
            <v>299,16</v>
          </cell>
        </row>
        <row r="26359">
          <cell r="A26359" t="str">
            <v>MC.12.040.0040.k</v>
          </cell>
          <cell r="B26359" t="str">
            <v>- De 1200 - Di 1030</v>
          </cell>
          <cell r="C26359" t="str">
            <v>m</v>
          </cell>
          <cell r="D26359" t="str">
            <v>445,36</v>
          </cell>
        </row>
        <row r="26360">
          <cell r="A26360" t="str">
            <v>MC.12.045</v>
          </cell>
          <cell r="B26360" t="str">
            <v>TUBI SPIRALATI IN POLIETILENE RINFORZATO</v>
          </cell>
          <cell r="C26360"/>
          <cell r="D26360"/>
        </row>
        <row r="26361">
          <cell r="A26361" t="str">
            <v>MC.12.045.0010</v>
          </cell>
          <cell r="B26361" t="str">
            <v>Tubi spiralati in polietilene rinforzato con acciaio idonei per fognature, scarichi interrati non in pressione, acque piovane e condotte di ventilazione, con marcatura U, prodotti secondo la norma UNI 11434, da azienda certificata ISO 9001, corredati di certificazione di conformità emessa da istituto accreditato in ambito EA secondo la norma UNI CEI EN ISO/IEC 17065:2012. Profilo di parete strutturato del tipo a spirale, ottenuto mediante avvolgimento ad elica, liscio internamente con costolature esterne rinforzate da una lamina sagomata ad omega di acciaio zincato classe DX51D + ZF/Z così come previsto dalla norma UNI EN 10346, completamente incorporata nella parete del tubo. Giunzione realizzata con bicchiere “femmina” presaldato in stabilimento su ciascuna canna nel cui interno si innesta l’elemento “maschio” munito di guarnizione in EPDM, conforme alla norma UNI EN 681, allocata in apposita gola idonea a garantire la tenuta idraulica secondo i parametri sanciti dalla norma UNI EN 1277. Elementi “maschio” e “femmina” realizzati entrambi con le stesse peculiarità costruttive dei tubi per garantire, anche nella giunzione, la costanza del diametro interno utile ed aumentare la rigidità circonferenziale. In alternativa giunzione realizzata con sistema di flangia in HDPE con superficie frontale liscia e controflangia in HDPE con speciale profilo zigrinato, entrambe presaldate in stabilimento sulle estremità dei tubi, connesse mediante serraggio di appositi bulloni in acciaio, tale da assicurare la perfetta tenuta idraulica secondo i parametri sanciti dalla norma UNI EN 1277. Classe di rigidità anulare A (8 KN/m² = SN 8) calcolata secondo la norma EN ISO 9969:2008. Diametro interno mm:</v>
          </cell>
          <cell r="C26361"/>
          <cell r="D26361"/>
        </row>
        <row r="26362">
          <cell r="A26362" t="str">
            <v>MC.12.045.0010.a</v>
          </cell>
          <cell r="B26362" t="str">
            <v>- mm 400</v>
          </cell>
          <cell r="C26362" t="str">
            <v>m</v>
          </cell>
          <cell r="D26362" t="str">
            <v>86,50</v>
          </cell>
        </row>
        <row r="26363">
          <cell r="A26363" t="str">
            <v>MC.12.045.0010.b</v>
          </cell>
          <cell r="B26363" t="str">
            <v>- mm 500</v>
          </cell>
          <cell r="C26363" t="str">
            <v>m</v>
          </cell>
          <cell r="D26363" t="str">
            <v>130,79</v>
          </cell>
        </row>
        <row r="26364">
          <cell r="A26364" t="str">
            <v>MC.12.045.0010.c</v>
          </cell>
          <cell r="B26364" t="str">
            <v>- mm 600</v>
          </cell>
          <cell r="C26364" t="str">
            <v>m</v>
          </cell>
          <cell r="D26364" t="str">
            <v>181,65</v>
          </cell>
        </row>
        <row r="26365">
          <cell r="A26365" t="str">
            <v>MC.12.045.0010.d</v>
          </cell>
          <cell r="B26365" t="str">
            <v>- mm 700</v>
          </cell>
          <cell r="C26365" t="str">
            <v>m</v>
          </cell>
          <cell r="D26365" t="str">
            <v>262,96</v>
          </cell>
        </row>
        <row r="26366">
          <cell r="A26366" t="str">
            <v>MC.12.045.0010.e</v>
          </cell>
          <cell r="B26366" t="str">
            <v>- mm 800</v>
          </cell>
          <cell r="C26366" t="str">
            <v>m</v>
          </cell>
          <cell r="D26366" t="str">
            <v>276,78</v>
          </cell>
        </row>
        <row r="26367">
          <cell r="A26367" t="str">
            <v>MC.12.045.0010.f</v>
          </cell>
          <cell r="B26367" t="str">
            <v>- mm 900</v>
          </cell>
          <cell r="C26367" t="str">
            <v>m</v>
          </cell>
          <cell r="D26367" t="str">
            <v>364,45</v>
          </cell>
        </row>
        <row r="26368">
          <cell r="A26368" t="str">
            <v>MC.12.045.0010.g</v>
          </cell>
          <cell r="B26368" t="str">
            <v>- mm 1000</v>
          </cell>
          <cell r="C26368" t="str">
            <v>m</v>
          </cell>
          <cell r="D26368" t="str">
            <v>387,51</v>
          </cell>
        </row>
        <row r="26369">
          <cell r="A26369" t="str">
            <v>MC.12.045.0010.h</v>
          </cell>
          <cell r="B26369" t="str">
            <v>- mm 1100</v>
          </cell>
          <cell r="C26369" t="str">
            <v>m</v>
          </cell>
          <cell r="D26369" t="str">
            <v>499,37</v>
          </cell>
        </row>
        <row r="26370">
          <cell r="A26370" t="str">
            <v>MC.12.045.0010.i</v>
          </cell>
          <cell r="B26370" t="str">
            <v>- mm 1200</v>
          </cell>
          <cell r="C26370" t="str">
            <v>m</v>
          </cell>
          <cell r="D26370" t="str">
            <v>572,04</v>
          </cell>
        </row>
        <row r="26371">
          <cell r="A26371" t="str">
            <v>MC.12.045.0010.j</v>
          </cell>
          <cell r="B26371" t="str">
            <v>- mm 1300</v>
          </cell>
          <cell r="C26371" t="str">
            <v>m</v>
          </cell>
          <cell r="D26371" t="str">
            <v>690,59</v>
          </cell>
        </row>
        <row r="26372">
          <cell r="A26372" t="str">
            <v>MC.12.045.0010.k</v>
          </cell>
          <cell r="B26372" t="str">
            <v>- mm 1400</v>
          </cell>
          <cell r="C26372" t="str">
            <v>m</v>
          </cell>
          <cell r="D26372" t="str">
            <v>756,57</v>
          </cell>
        </row>
        <row r="26373">
          <cell r="A26373" t="str">
            <v>MC.12.045.0010.l</v>
          </cell>
          <cell r="B26373" t="str">
            <v>- mm 1500</v>
          </cell>
          <cell r="C26373" t="str">
            <v>m</v>
          </cell>
          <cell r="D26373" t="str">
            <v>844,23</v>
          </cell>
        </row>
        <row r="26374">
          <cell r="A26374" t="str">
            <v>MC.12.045.0020</v>
          </cell>
          <cell r="B26374" t="str">
            <v>Tubi spiralati in polietilene rinforzato con acciaio idonei per fognature, scarichi interrati non in pressione, acque piovane e condotte di ventilazione, con marcatura U, prodotti secondo la norma UNI 11434, da azienda certificata ISO 9001, corredati di certificazione di conformità emessa da istituto accreditato in ambito EA secondo la norma UNI CEI EN ISO/IEC 17065:2012. Profilo di parete strutturato del tipo a spirale, ottenuto mediante avvolgimento ad elica, liscio internamente con costolature esterne rinforzate da una lamina sagomata ad omega di acciaio zincato classe DX51D + ZF/Z così come previsto dalla norma UNI EN 10346, completamente incorporata nella parete del tubo. Giunzione realizzata con bicchiere “femmina” presaldato in stabilimento su ciascuna canna nel cui interno si innesta l’elemento “maschio” munito di guarnizione in EPDM, conforme alla norma UNI EN 681, allocata in apposita gola idonea a garantire la tenuta idraulica secondo i parametri sanciti dalla norma UNI EN 1277. Elementi “maschio” e “femmina” realizzati entrambi con le stesse peculiarità costruttive dei tubi per garantire, anche nella giunzione, la costanza del diametro interno utile ed aumentare la rigidità circonferenziale. In alternativa giunzione realizzata con sistema di flangia in HDPE con superficie frontale liscia e controflangia in HDPE con speciale profilo zigrinato, entrambe presaldate in stabilimento sulle estremità dei tubi, connesse mediante serraggio di appositi bulloni in acciaio, tale da assicurare la perfetta tenuta idraulica secondo i parametri sanciti dalla norma UNI EN 1277. Classe di rigidità anulare B (12 KN/m² = SN 12) calcolata secondo la norma EN ISO 9969:2008. Diametro interno mm:</v>
          </cell>
          <cell r="C26374"/>
          <cell r="D26374"/>
        </row>
        <row r="26375">
          <cell r="A26375" t="str">
            <v>MC.12.045.0020.a</v>
          </cell>
          <cell r="B26375" t="str">
            <v>- mm 400</v>
          </cell>
          <cell r="C26375" t="str">
            <v>m</v>
          </cell>
          <cell r="D26375" t="str">
            <v>96,88</v>
          </cell>
        </row>
        <row r="26376">
          <cell r="A26376" t="str">
            <v>MC.12.045.0020.b</v>
          </cell>
          <cell r="B26376" t="str">
            <v>- mm 500</v>
          </cell>
          <cell r="C26376" t="str">
            <v>m</v>
          </cell>
          <cell r="D26376" t="str">
            <v>145,31</v>
          </cell>
        </row>
        <row r="26377">
          <cell r="A26377" t="str">
            <v>MC.12.045.0020.c</v>
          </cell>
          <cell r="B26377" t="str">
            <v>- mm 600</v>
          </cell>
          <cell r="C26377" t="str">
            <v>m</v>
          </cell>
          <cell r="D26377" t="str">
            <v>201,83</v>
          </cell>
        </row>
        <row r="26378">
          <cell r="A26378" t="str">
            <v>MC.12.045.0020.d</v>
          </cell>
          <cell r="B26378" t="str">
            <v>- mm 700</v>
          </cell>
          <cell r="C26378" t="str">
            <v>m</v>
          </cell>
          <cell r="D26378" t="str">
            <v>290,63</v>
          </cell>
        </row>
        <row r="26379">
          <cell r="A26379" t="str">
            <v>MC.12.045.0020.e</v>
          </cell>
          <cell r="B26379" t="str">
            <v>- mm 800</v>
          </cell>
          <cell r="C26379" t="str">
            <v>m</v>
          </cell>
          <cell r="D26379" t="str">
            <v>345,99</v>
          </cell>
        </row>
        <row r="26380">
          <cell r="A26380" t="str">
            <v>MC.12.045.0020.f</v>
          </cell>
          <cell r="B26380" t="str">
            <v>- mm 900</v>
          </cell>
          <cell r="C26380" t="str">
            <v>m</v>
          </cell>
          <cell r="D26380" t="str">
            <v>401,35</v>
          </cell>
        </row>
        <row r="26381">
          <cell r="A26381" t="str">
            <v>MC.12.045.0020.g</v>
          </cell>
          <cell r="B26381" t="str">
            <v>- mm 1000</v>
          </cell>
          <cell r="C26381" t="str">
            <v>m</v>
          </cell>
          <cell r="D26381" t="str">
            <v>489,02</v>
          </cell>
        </row>
        <row r="26382">
          <cell r="A26382" t="str">
            <v>MC.12.045.0020.h</v>
          </cell>
          <cell r="B26382" t="str">
            <v>- mm 1100</v>
          </cell>
          <cell r="C26382" t="str">
            <v>m</v>
          </cell>
          <cell r="D26382" t="str">
            <v>582,79</v>
          </cell>
        </row>
        <row r="26383">
          <cell r="A26383" t="str">
            <v>MC.12.045.0020.i</v>
          </cell>
          <cell r="B26383" t="str">
            <v>- mm 1200</v>
          </cell>
          <cell r="C26383" t="str">
            <v>m</v>
          </cell>
          <cell r="D26383" t="str">
            <v>641,25</v>
          </cell>
        </row>
        <row r="26384">
          <cell r="A26384" t="str">
            <v>MC.12.045.0020.j</v>
          </cell>
          <cell r="B26384" t="str">
            <v>- mm 1300</v>
          </cell>
          <cell r="C26384" t="str">
            <v>m</v>
          </cell>
          <cell r="D26384" t="str">
            <v>791,64</v>
          </cell>
        </row>
        <row r="26385">
          <cell r="A26385" t="str">
            <v>MC.12.045.0020.k</v>
          </cell>
          <cell r="B26385" t="str">
            <v>- mm 1400</v>
          </cell>
          <cell r="C26385" t="str">
            <v>m</v>
          </cell>
          <cell r="D26385" t="str">
            <v>816,54</v>
          </cell>
        </row>
        <row r="26386">
          <cell r="A26386" t="str">
            <v>MC.12.045.0020.l</v>
          </cell>
          <cell r="B26386" t="str">
            <v>- mm 1500</v>
          </cell>
          <cell r="C26386" t="str">
            <v>m</v>
          </cell>
          <cell r="D26386" t="str">
            <v>913,42</v>
          </cell>
        </row>
        <row r="26387">
          <cell r="A26387" t="str">
            <v>MC.12.045.0030</v>
          </cell>
          <cell r="B26387" t="str">
            <v>Tubi spiralati in polietilene rinforzato con acciaio idonei per fognature, scarichi interrati non in pressione, acque piovane e condotte di ventilazione, con marcatura U, prodotti secondo la norma UNI 11434, da azienda certificata ISO 9001, corredati di certificazione di conformità emessa da istituto accreditato in ambito EA secondo la norma UNI CEI EN ISO/IEC 17065:2012. Profilo di parete strutturato del tipo a spirale, ottenuto mediante avvolgimento ad elica, liscio internamente con costolature esterne rinforzate da una lamina sagomata ad omega di acciaio zincato classe DX51D + ZF/Z così come previsto dalla norma UNI EN 10346, completamente incorporata nella parete del tubo. Giunzione realizzata con bicchiere “femmina” presaldato in stabilimento su ciascuna canna nel cui interno si innesta l’elemento “maschio” munito di guarnizione in EPDM, conforme alla norma UNI EN 681, allocata in apposita gola idonea a garantire la tenuta idraulica secondo i parametri sanciti dalla norma UNI EN 1277. Elementi “maschio” e “femmina” realizzati entrambi con le stesse peculiarità costruttive dei tubi per garantire, anche nella giunzione, la costanza del diametro interno utile ed aumentare la rigidità circonferenziale. In alternativa giunzione realizzata con sistema di flangia in HDPE con superficie frontale liscia e controflangia in HDPE con speciale profilo zigrinato, entrambe presaldate in stabilimento sulle estremità dei tubi, connesse mediante serraggio di appositi bulloni in acciaio, tale da assicurare la perfetta tenuta idraulica secondo i parametri sanciti dalla norma UNI EN 1277. Classe di rigidità anulare C (16 KN/m² = SN 16) calcolata secondo la norma EN ISO 9969:2008. Diametro interno mm:</v>
          </cell>
          <cell r="C26387"/>
          <cell r="D26387"/>
        </row>
        <row r="26388">
          <cell r="A26388" t="str">
            <v>MC.12.045.0030.a</v>
          </cell>
          <cell r="B26388" t="str">
            <v>- mm 400</v>
          </cell>
          <cell r="C26388" t="str">
            <v>m</v>
          </cell>
          <cell r="D26388" t="str">
            <v>103,80</v>
          </cell>
        </row>
        <row r="26389">
          <cell r="A26389" t="str">
            <v>MC.12.045.0030.b</v>
          </cell>
          <cell r="B26389" t="str">
            <v>- mm 500</v>
          </cell>
          <cell r="C26389" t="str">
            <v>m</v>
          </cell>
          <cell r="D26389" t="str">
            <v>157,43</v>
          </cell>
        </row>
        <row r="26390">
          <cell r="A26390" t="str">
            <v>MC.12.045.0030.c</v>
          </cell>
          <cell r="B26390" t="str">
            <v>- mm 600</v>
          </cell>
          <cell r="C26390" t="str">
            <v>m</v>
          </cell>
          <cell r="D26390" t="str">
            <v>217,99</v>
          </cell>
        </row>
        <row r="26391">
          <cell r="A26391" t="str">
            <v>MC.12.045.0030.d</v>
          </cell>
          <cell r="B26391" t="str">
            <v>- mm 700</v>
          </cell>
          <cell r="C26391" t="str">
            <v>m</v>
          </cell>
          <cell r="D26391" t="str">
            <v>313,70</v>
          </cell>
        </row>
        <row r="26392">
          <cell r="A26392" t="str">
            <v>MC.12.045.0030.e</v>
          </cell>
          <cell r="B26392" t="str">
            <v>- mm 800</v>
          </cell>
          <cell r="C26392" t="str">
            <v>m</v>
          </cell>
          <cell r="D26392" t="str">
            <v>369,05</v>
          </cell>
        </row>
        <row r="26393">
          <cell r="A26393" t="str">
            <v>MC.12.045.0030.f</v>
          </cell>
          <cell r="B26393" t="str">
            <v>- mm 900</v>
          </cell>
          <cell r="C26393" t="str">
            <v>m</v>
          </cell>
          <cell r="D26393" t="str">
            <v>438,26</v>
          </cell>
        </row>
        <row r="26394">
          <cell r="A26394" t="str">
            <v>MC.12.045.0030.g</v>
          </cell>
          <cell r="B26394" t="str">
            <v>- mm 1000</v>
          </cell>
          <cell r="C26394" t="str">
            <v>m</v>
          </cell>
          <cell r="D26394" t="str">
            <v>581,25</v>
          </cell>
        </row>
        <row r="26395">
          <cell r="A26395" t="str">
            <v>MC.12.045.0030.h</v>
          </cell>
          <cell r="B26395" t="str">
            <v>- mm 1100</v>
          </cell>
          <cell r="C26395" t="str">
            <v>m</v>
          </cell>
          <cell r="D26395" t="str">
            <v>657,94</v>
          </cell>
        </row>
        <row r="26396">
          <cell r="A26396" t="str">
            <v>MC.12.045.0030.i</v>
          </cell>
          <cell r="B26396" t="str">
            <v>- mm 1200</v>
          </cell>
          <cell r="C26396" t="str">
            <v>m</v>
          </cell>
          <cell r="D26396" t="str">
            <v>738,11</v>
          </cell>
        </row>
        <row r="26397">
          <cell r="A26397" t="str">
            <v>MC.12.045.0030.j</v>
          </cell>
          <cell r="B26397" t="str">
            <v>- mm 1300</v>
          </cell>
          <cell r="C26397" t="str">
            <v>m</v>
          </cell>
          <cell r="D26397" t="str">
            <v>892,19</v>
          </cell>
        </row>
        <row r="26398">
          <cell r="A26398" t="str">
            <v>MC.12.045.0030.k</v>
          </cell>
          <cell r="B26398" t="str">
            <v>- mm 1400</v>
          </cell>
          <cell r="C26398" t="str">
            <v>m</v>
          </cell>
          <cell r="D26398" t="str">
            <v>941,09</v>
          </cell>
        </row>
        <row r="26399">
          <cell r="A26399" t="str">
            <v>MC.12.045.0030.l</v>
          </cell>
          <cell r="B26399" t="str">
            <v>- mm 1500</v>
          </cell>
          <cell r="C26399" t="str">
            <v>m</v>
          </cell>
          <cell r="D26399" t="str">
            <v>1.061,05</v>
          </cell>
        </row>
        <row r="26400">
          <cell r="A26400" t="str">
            <v>MC.12.045.0040</v>
          </cell>
          <cell r="B26400" t="str">
            <v>Curve aperte 45° per tubi spiralati in polietilene rinforzato con acciaio e con le stesse caratteristiche. Classe di rigidità anulare A (8 KN/m² = SN 8) calcolata secondo la norma EN ISO 9969:2008. Diametro interno mm:</v>
          </cell>
          <cell r="C26400"/>
          <cell r="D26400"/>
        </row>
        <row r="26401">
          <cell r="A26401" t="str">
            <v>MC.12.045.0040.a</v>
          </cell>
          <cell r="B26401" t="str">
            <v>- mm 800</v>
          </cell>
          <cell r="C26401" t="str">
            <v>cad</v>
          </cell>
          <cell r="D26401" t="str">
            <v>880,45</v>
          </cell>
        </row>
        <row r="26402">
          <cell r="A26402" t="str">
            <v>MC.12.045.0040.b</v>
          </cell>
          <cell r="B26402" t="str">
            <v>- mm 900</v>
          </cell>
          <cell r="C26402" t="str">
            <v>cad</v>
          </cell>
          <cell r="D26402" t="str">
            <v>1.075,39</v>
          </cell>
        </row>
        <row r="26403">
          <cell r="A26403" t="str">
            <v>MC.12.045.0040.c</v>
          </cell>
          <cell r="B26403" t="str">
            <v>- mm 1000</v>
          </cell>
          <cell r="C26403" t="str">
            <v>cad</v>
          </cell>
          <cell r="D26403" t="str">
            <v>1.166,99</v>
          </cell>
        </row>
        <row r="26404">
          <cell r="A26404" t="str">
            <v>MC.12.045.0040.d</v>
          </cell>
          <cell r="B26404" t="str">
            <v>- mm 1100</v>
          </cell>
          <cell r="C26404" t="str">
            <v>cad</v>
          </cell>
          <cell r="D26404" t="str">
            <v>1.400,69</v>
          </cell>
        </row>
        <row r="26405">
          <cell r="A26405" t="str">
            <v>MC.12.045.0040.e</v>
          </cell>
          <cell r="B26405" t="str">
            <v>- mm 1200</v>
          </cell>
          <cell r="C26405" t="str">
            <v>cad</v>
          </cell>
          <cell r="D26405" t="str">
            <v>1.571,63</v>
          </cell>
        </row>
        <row r="26406">
          <cell r="A26406" t="str">
            <v>MC.12.045.0040.f</v>
          </cell>
          <cell r="B26406" t="str">
            <v>- mm 1300</v>
          </cell>
          <cell r="C26406" t="str">
            <v>cad</v>
          </cell>
          <cell r="D26406" t="str">
            <v>1.816,02</v>
          </cell>
        </row>
        <row r="26407">
          <cell r="A26407" t="str">
            <v>MC.12.045.0040.g</v>
          </cell>
          <cell r="B26407" t="str">
            <v>- mm 1400</v>
          </cell>
          <cell r="C26407" t="str">
            <v>cad</v>
          </cell>
          <cell r="D26407" t="str">
            <v>1.976,27</v>
          </cell>
        </row>
        <row r="26408">
          <cell r="A26408" t="str">
            <v>MC.12.045.0040.h</v>
          </cell>
          <cell r="B26408" t="str">
            <v>- mm 1500</v>
          </cell>
          <cell r="C26408" t="str">
            <v>cad</v>
          </cell>
          <cell r="D26408" t="str">
            <v>2.171,21</v>
          </cell>
        </row>
        <row r="26409">
          <cell r="A26409" t="str">
            <v>MC.12.045.0050</v>
          </cell>
          <cell r="B26409" t="str">
            <v>Curve aperte 45° per tubi spiralati in polietilene rinforzato con acciaio e con le stesse caratteristiche. Classe di rigidità anulare B (12 KN/m² = SN 12) calcolata secondo la norma EN ISO 9969:2008. Diametro interno mm:</v>
          </cell>
          <cell r="C26409"/>
          <cell r="D26409"/>
        </row>
        <row r="26410">
          <cell r="A26410" t="str">
            <v>MC.12.045.0050.a</v>
          </cell>
          <cell r="B26410" t="str">
            <v>- mm 400</v>
          </cell>
          <cell r="C26410" t="str">
            <v>cad</v>
          </cell>
          <cell r="D26410" t="str">
            <v>425,46</v>
          </cell>
        </row>
        <row r="26411">
          <cell r="A26411" t="str">
            <v>MC.12.045.0050.b</v>
          </cell>
          <cell r="B26411" t="str">
            <v>- mm 500</v>
          </cell>
          <cell r="C26411" t="str">
            <v>cad</v>
          </cell>
          <cell r="D26411" t="str">
            <v>539,21</v>
          </cell>
        </row>
        <row r="26412">
          <cell r="A26412" t="str">
            <v>MC.12.045.0050.c</v>
          </cell>
          <cell r="B26412" t="str">
            <v>- mm 600</v>
          </cell>
          <cell r="C26412" t="str">
            <v>cad</v>
          </cell>
          <cell r="D26412" t="str">
            <v>697,25</v>
          </cell>
        </row>
        <row r="26413">
          <cell r="A26413" t="str">
            <v>MC.12.045.0050.d</v>
          </cell>
          <cell r="B26413" t="str">
            <v>- mm 700</v>
          </cell>
          <cell r="C26413" t="str">
            <v>cad</v>
          </cell>
          <cell r="D26413" t="str">
            <v>847,90</v>
          </cell>
        </row>
        <row r="26414">
          <cell r="A26414" t="str">
            <v>MC.12.045.0050.e</v>
          </cell>
          <cell r="B26414" t="str">
            <v>- mm 800</v>
          </cell>
          <cell r="C26414" t="str">
            <v>cad</v>
          </cell>
          <cell r="D26414" t="str">
            <v>991,17</v>
          </cell>
        </row>
        <row r="26415">
          <cell r="A26415" t="str">
            <v>MC.12.045.0050.f</v>
          </cell>
          <cell r="B26415" t="str">
            <v>- mm 900</v>
          </cell>
          <cell r="C26415" t="str">
            <v>cad</v>
          </cell>
          <cell r="D26415" t="str">
            <v>1.134,44</v>
          </cell>
        </row>
        <row r="26416">
          <cell r="A26416" t="str">
            <v>MC.12.045.0050.g</v>
          </cell>
          <cell r="B26416" t="str">
            <v>- mm 1000</v>
          </cell>
          <cell r="C26416" t="str">
            <v>cad</v>
          </cell>
          <cell r="D26416" t="str">
            <v>1.329,37</v>
          </cell>
        </row>
        <row r="26417">
          <cell r="A26417" t="str">
            <v>MC.12.045.0050.h</v>
          </cell>
          <cell r="B26417" t="str">
            <v>- mm 1100</v>
          </cell>
          <cell r="C26417" t="str">
            <v>cad</v>
          </cell>
          <cell r="D26417" t="str">
            <v>1.534,13</v>
          </cell>
        </row>
        <row r="26418">
          <cell r="A26418" t="str">
            <v>MC.12.045.0050.i</v>
          </cell>
          <cell r="B26418" t="str">
            <v>- mm 1200</v>
          </cell>
          <cell r="C26418" t="str">
            <v>cad</v>
          </cell>
          <cell r="D26418" t="str">
            <v>1.682,35</v>
          </cell>
        </row>
        <row r="26419">
          <cell r="A26419" t="str">
            <v>MC.12.045.0050.j</v>
          </cell>
          <cell r="B26419" t="str">
            <v>- mm 1300</v>
          </cell>
          <cell r="C26419" t="str">
            <v>cad</v>
          </cell>
          <cell r="D26419" t="str">
            <v>1.977,68</v>
          </cell>
        </row>
        <row r="26420">
          <cell r="A26420" t="str">
            <v>MC.12.045.0050.k</v>
          </cell>
          <cell r="B26420" t="str">
            <v>- mm 1400</v>
          </cell>
          <cell r="C26420" t="str">
            <v>cad</v>
          </cell>
          <cell r="D26420" t="str">
            <v>2.072,22</v>
          </cell>
        </row>
        <row r="26421">
          <cell r="A26421" t="str">
            <v>MC.12.045.0050.l</v>
          </cell>
          <cell r="B26421" t="str">
            <v>- mm 1500</v>
          </cell>
          <cell r="C26421" t="str">
            <v>cad</v>
          </cell>
          <cell r="D26421" t="str">
            <v>2.281,92</v>
          </cell>
        </row>
        <row r="26422">
          <cell r="A26422" t="str">
            <v>MC.12.045.0060</v>
          </cell>
          <cell r="B26422" t="str">
            <v>Curve aperte 45° per tubi spiralati in polietilene rinforzato con acciaio e con le stesse caratteristiche. Classe di rigidità anulare C (16 KN/m² = SN 16) calcolata secondo la norma EN ISO 9969:2008. Diametro interno mm:</v>
          </cell>
          <cell r="C26422"/>
          <cell r="D26422"/>
        </row>
        <row r="26423">
          <cell r="A26423" t="str">
            <v>MC.12.045.0060.a</v>
          </cell>
          <cell r="B26423" t="str">
            <v>- mm 400</v>
          </cell>
          <cell r="C26423" t="str">
            <v>cad</v>
          </cell>
          <cell r="D26423" t="str">
            <v>440,22</v>
          </cell>
        </row>
        <row r="26424">
          <cell r="A26424" t="str">
            <v>MC.12.045.0060.b</v>
          </cell>
          <cell r="B26424" t="str">
            <v>- mm 500</v>
          </cell>
          <cell r="C26424" t="str">
            <v>cad</v>
          </cell>
          <cell r="D26424" t="str">
            <v>561,35</v>
          </cell>
        </row>
        <row r="26425">
          <cell r="A26425" t="str">
            <v>MC.12.045.0060.c</v>
          </cell>
          <cell r="B26425" t="str">
            <v>- mm 600</v>
          </cell>
          <cell r="C26425" t="str">
            <v>cad</v>
          </cell>
          <cell r="D26425" t="str">
            <v>726,77</v>
          </cell>
        </row>
        <row r="26426">
          <cell r="A26426" t="str">
            <v>MC.12.045.0060.d</v>
          </cell>
          <cell r="B26426" t="str">
            <v>- mm 700</v>
          </cell>
          <cell r="C26426" t="str">
            <v>cad</v>
          </cell>
          <cell r="D26426" t="str">
            <v>884,80</v>
          </cell>
        </row>
        <row r="26427">
          <cell r="A26427" t="str">
            <v>MC.12.045.0060.e</v>
          </cell>
          <cell r="B26427" t="str">
            <v>- mm 800</v>
          </cell>
          <cell r="C26427" t="str">
            <v>cad</v>
          </cell>
          <cell r="D26427" t="str">
            <v>1.028,07</v>
          </cell>
        </row>
        <row r="26428">
          <cell r="A26428" t="str">
            <v>MC.12.045.0060.f</v>
          </cell>
          <cell r="B26428" t="str">
            <v>- mm 900</v>
          </cell>
          <cell r="C26428" t="str">
            <v>cad</v>
          </cell>
          <cell r="D26428" t="str">
            <v>1.193,49</v>
          </cell>
        </row>
        <row r="26429">
          <cell r="A26429" t="str">
            <v>MC.12.045.0060.g</v>
          </cell>
          <cell r="B26429" t="str">
            <v>- mm 1000</v>
          </cell>
          <cell r="C26429" t="str">
            <v>cad</v>
          </cell>
          <cell r="D26429" t="str">
            <v>1.477,00</v>
          </cell>
        </row>
        <row r="26430">
          <cell r="A26430" t="str">
            <v>MC.12.045.0060.h</v>
          </cell>
          <cell r="B26430" t="str">
            <v>- mm 1100</v>
          </cell>
          <cell r="C26430" t="str">
            <v>cad</v>
          </cell>
          <cell r="D26430" t="str">
            <v>1.654,38</v>
          </cell>
        </row>
        <row r="26431">
          <cell r="A26431" t="str">
            <v>MC.12.045.0060.i</v>
          </cell>
          <cell r="B26431" t="str">
            <v>- mm 1200</v>
          </cell>
          <cell r="C26431" t="str">
            <v>cad</v>
          </cell>
          <cell r="D26431" t="str">
            <v>1.837,36</v>
          </cell>
        </row>
        <row r="26432">
          <cell r="A26432" t="str">
            <v>MC.12.045.0060.j</v>
          </cell>
          <cell r="B26432" t="str">
            <v>- mm 1300</v>
          </cell>
          <cell r="C26432" t="str">
            <v>cad</v>
          </cell>
          <cell r="D26432" t="str">
            <v>2.138,59</v>
          </cell>
        </row>
        <row r="26433">
          <cell r="A26433" t="str">
            <v>MC.12.045.0060.k</v>
          </cell>
          <cell r="B26433" t="str">
            <v>- mm 1400</v>
          </cell>
          <cell r="C26433" t="str">
            <v>cad</v>
          </cell>
          <cell r="D26433" t="str">
            <v>2.271,51</v>
          </cell>
        </row>
        <row r="26434">
          <cell r="A26434" t="str">
            <v>MC.12.045.0060.l</v>
          </cell>
          <cell r="B26434" t="str">
            <v>- mm 1500</v>
          </cell>
          <cell r="C26434" t="str">
            <v>cad</v>
          </cell>
          <cell r="D26434" t="str">
            <v>2.518,12</v>
          </cell>
        </row>
        <row r="26435">
          <cell r="A26435" t="str">
            <v>MC.12.045.0070</v>
          </cell>
          <cell r="B26435" t="str">
            <v>Curve chiuse 75°/90° per tubi spiralati in polietilene rinforzato con acciaio e con le stesse caratteristiche. Classe di rigidità anulare A (8 KN/m² = SN 8) calcolata secondo la norma EN ISO 9969:2008. Diametro interno mm:</v>
          </cell>
          <cell r="C26435"/>
          <cell r="D26435"/>
        </row>
        <row r="26436">
          <cell r="A26436" t="str">
            <v>MC.12.045.0070.a</v>
          </cell>
          <cell r="B26436" t="str">
            <v>- mm 800</v>
          </cell>
          <cell r="C26436" t="str">
            <v>cad</v>
          </cell>
          <cell r="D26436" t="str">
            <v>1.026,31</v>
          </cell>
        </row>
        <row r="26437">
          <cell r="A26437" t="str">
            <v>MC.12.045.0070.b</v>
          </cell>
          <cell r="B26437" t="str">
            <v>- mm 900</v>
          </cell>
          <cell r="C26437" t="str">
            <v>cad</v>
          </cell>
          <cell r="D26437" t="str">
            <v>1.239,48</v>
          </cell>
        </row>
        <row r="26438">
          <cell r="A26438" t="str">
            <v>MC.12.045.0070.c</v>
          </cell>
          <cell r="B26438" t="str">
            <v>- mm 1000</v>
          </cell>
          <cell r="C26438" t="str">
            <v>cad</v>
          </cell>
          <cell r="D26438" t="str">
            <v>1.349,33</v>
          </cell>
        </row>
        <row r="26439">
          <cell r="A26439" t="str">
            <v>MC.12.045.0070.d</v>
          </cell>
          <cell r="B26439" t="str">
            <v>- mm 1100</v>
          </cell>
          <cell r="C26439" t="str">
            <v>cad</v>
          </cell>
          <cell r="D26439" t="str">
            <v>1.601,24</v>
          </cell>
        </row>
        <row r="26440">
          <cell r="A26440" t="str">
            <v>MC.12.045.0070.e</v>
          </cell>
          <cell r="B26440" t="str">
            <v>- mm 1200</v>
          </cell>
          <cell r="C26440" t="str">
            <v>cad</v>
          </cell>
          <cell r="D26440" t="str">
            <v>1.790,43</v>
          </cell>
        </row>
        <row r="26441">
          <cell r="A26441" t="str">
            <v>MC.12.045.0070.f</v>
          </cell>
          <cell r="B26441" t="str">
            <v>- mm 1300</v>
          </cell>
          <cell r="C26441" t="str">
            <v>cad</v>
          </cell>
          <cell r="D26441" t="str">
            <v>2.053,06</v>
          </cell>
        </row>
        <row r="26442">
          <cell r="A26442" t="str">
            <v>MC.12.045.0070.g</v>
          </cell>
          <cell r="B26442" t="str">
            <v>- mm 1400</v>
          </cell>
          <cell r="C26442" t="str">
            <v>cad</v>
          </cell>
          <cell r="D26442" t="str">
            <v>2.231,53</v>
          </cell>
        </row>
        <row r="26443">
          <cell r="A26443" t="str">
            <v>MC.12.045.0070.h</v>
          </cell>
          <cell r="B26443" t="str">
            <v>- mm 1500</v>
          </cell>
          <cell r="C26443" t="str">
            <v>cad</v>
          </cell>
          <cell r="D26443" t="str">
            <v>2.444,71</v>
          </cell>
        </row>
        <row r="26444">
          <cell r="A26444" t="str">
            <v>MC.12.045.0080</v>
          </cell>
          <cell r="B26444" t="str">
            <v>Curve chiuse 75°/90° per tubi spiralati in polietilene rinforzato con acciaio e con le stesse caratteristiche. Classe di rigidità anulare B (12 KN/m² = SN 12) calcolata secondo la norma EN ISO 9969:2008. Diametro interno mm:</v>
          </cell>
          <cell r="C26444"/>
          <cell r="D26444"/>
        </row>
        <row r="26445">
          <cell r="A26445" t="str">
            <v>MC.12.045.0080.a</v>
          </cell>
          <cell r="B26445" t="str">
            <v>- mm 400</v>
          </cell>
          <cell r="C26445" t="str">
            <v>cad</v>
          </cell>
          <cell r="D26445" t="str">
            <v>498,40</v>
          </cell>
        </row>
        <row r="26446">
          <cell r="A26446" t="str">
            <v>MC.12.045.0080.b</v>
          </cell>
          <cell r="B26446" t="str">
            <v>- mm 500</v>
          </cell>
          <cell r="C26446" t="str">
            <v>cad</v>
          </cell>
          <cell r="D26446" t="str">
            <v>630,38</v>
          </cell>
        </row>
        <row r="26447">
          <cell r="A26447" t="str">
            <v>MC.12.045.0080.c</v>
          </cell>
          <cell r="B26447" t="str">
            <v>- mm 600</v>
          </cell>
          <cell r="C26447" t="str">
            <v>cad</v>
          </cell>
          <cell r="D26447" t="str">
            <v>806,64</v>
          </cell>
        </row>
        <row r="26448">
          <cell r="A26448" t="str">
            <v>MC.12.045.0080.d</v>
          </cell>
          <cell r="B26448" t="str">
            <v>- mm 700</v>
          </cell>
          <cell r="C26448" t="str">
            <v>cad</v>
          </cell>
          <cell r="D26448" t="str">
            <v>560,33</v>
          </cell>
        </row>
        <row r="26449">
          <cell r="A26449" t="str">
            <v>MC.12.045.0080.e</v>
          </cell>
          <cell r="B26449" t="str">
            <v>- mm 800</v>
          </cell>
          <cell r="C26449" t="str">
            <v>cad</v>
          </cell>
          <cell r="D26449" t="str">
            <v>1.137,02</v>
          </cell>
        </row>
        <row r="26450">
          <cell r="A26450" t="str">
            <v>MC.12.045.0080.f</v>
          </cell>
          <cell r="B26450" t="str">
            <v>- mm 900</v>
          </cell>
          <cell r="C26450" t="str">
            <v>cad</v>
          </cell>
          <cell r="D26450" t="str">
            <v>1.298,53</v>
          </cell>
        </row>
        <row r="26451">
          <cell r="A26451" t="str">
            <v>MC.12.045.0080.g</v>
          </cell>
          <cell r="B26451" t="str">
            <v>- mm 1000</v>
          </cell>
          <cell r="C26451" t="str">
            <v>cad</v>
          </cell>
          <cell r="D26451" t="str">
            <v>1.511,70</v>
          </cell>
        </row>
        <row r="26452">
          <cell r="A26452" t="str">
            <v>MC.12.045.0080.h</v>
          </cell>
          <cell r="B26452" t="str">
            <v>- mm 1100</v>
          </cell>
          <cell r="C26452" t="str">
            <v>cad</v>
          </cell>
          <cell r="D26452" t="str">
            <v>1.734,70</v>
          </cell>
        </row>
        <row r="26453">
          <cell r="A26453" t="str">
            <v>MC.12.045.0080.i</v>
          </cell>
          <cell r="B26453" t="str">
            <v>- mm 1200</v>
          </cell>
          <cell r="C26453" t="str">
            <v>cad</v>
          </cell>
          <cell r="D26453" t="str">
            <v>1.901,13</v>
          </cell>
        </row>
        <row r="26454">
          <cell r="A26454" t="str">
            <v>MC.12.045.0080.j</v>
          </cell>
          <cell r="B26454" t="str">
            <v>- mm 1300</v>
          </cell>
          <cell r="C26454" t="str">
            <v>cad</v>
          </cell>
          <cell r="D26454" t="str">
            <v>2.214,70</v>
          </cell>
        </row>
        <row r="26455">
          <cell r="A26455" t="str">
            <v>MC.12.045.0080.k</v>
          </cell>
          <cell r="B26455" t="str">
            <v>- mm 1400</v>
          </cell>
          <cell r="C26455" t="str">
            <v>cad</v>
          </cell>
          <cell r="D26455" t="str">
            <v>2.327,49</v>
          </cell>
        </row>
        <row r="26456">
          <cell r="A26456" t="str">
            <v>MC.12.045.0080.l</v>
          </cell>
          <cell r="B26456" t="str">
            <v>- mm 1500</v>
          </cell>
          <cell r="C26456" t="str">
            <v>cad</v>
          </cell>
          <cell r="D26456" t="str">
            <v>2.555,41</v>
          </cell>
        </row>
        <row r="26457">
          <cell r="A26457" t="str">
            <v>MC.12.045.0090</v>
          </cell>
          <cell r="B26457" t="str">
            <v>Curve chiuse 75°/90° per tubi spiralati in polietilene rinforzato con acciaio e con le stesse caratteristiche. Classe di rigidità anulare C (16 KN/m² = SN 16) calcolata secondo la norma EN ISO 9969:2008. Diametro interno mm:</v>
          </cell>
          <cell r="C26457"/>
          <cell r="D26457"/>
        </row>
        <row r="26458">
          <cell r="A26458" t="str">
            <v>MC.12.045.0090.a</v>
          </cell>
          <cell r="B26458" t="str">
            <v>- mm 400</v>
          </cell>
          <cell r="C26458" t="str">
            <v>cad</v>
          </cell>
          <cell r="D26458" t="str">
            <v>513,16</v>
          </cell>
        </row>
        <row r="26459">
          <cell r="A26459" t="str">
            <v>MC.12.045.0090.b</v>
          </cell>
          <cell r="B26459" t="str">
            <v>- mm 500</v>
          </cell>
          <cell r="C26459" t="str">
            <v>cad</v>
          </cell>
          <cell r="D26459" t="str">
            <v>652,51</v>
          </cell>
        </row>
        <row r="26460">
          <cell r="A26460" t="str">
            <v>MC.12.045.0090.c</v>
          </cell>
          <cell r="B26460" t="str">
            <v>- mm 600</v>
          </cell>
          <cell r="C26460" t="str">
            <v>cad</v>
          </cell>
          <cell r="D26460" t="str">
            <v>836,17</v>
          </cell>
        </row>
        <row r="26461">
          <cell r="A26461" t="str">
            <v>MC.12.045.0090.d</v>
          </cell>
          <cell r="B26461" t="str">
            <v>- mm 700</v>
          </cell>
          <cell r="C26461" t="str">
            <v>cad</v>
          </cell>
          <cell r="D26461" t="str">
            <v>1.012,43</v>
          </cell>
        </row>
        <row r="26462">
          <cell r="A26462" t="str">
            <v>MC.12.045.0090.e</v>
          </cell>
          <cell r="B26462" t="str">
            <v>- mm 800</v>
          </cell>
          <cell r="C26462" t="str">
            <v>cad</v>
          </cell>
          <cell r="D26462" t="str">
            <v>1.173,93</v>
          </cell>
        </row>
        <row r="26463">
          <cell r="A26463" t="str">
            <v>MC.12.045.0090.f</v>
          </cell>
          <cell r="B26463" t="str">
            <v>- mm 900</v>
          </cell>
          <cell r="C26463" t="str">
            <v>cad</v>
          </cell>
          <cell r="D26463" t="str">
            <v>1.357,59</v>
          </cell>
        </row>
        <row r="26464">
          <cell r="A26464" t="str">
            <v>MC.12.045.0090.g</v>
          </cell>
          <cell r="B26464" t="str">
            <v>- mm 1000</v>
          </cell>
          <cell r="C26464" t="str">
            <v>cad</v>
          </cell>
          <cell r="D26464" t="str">
            <v>1.659,33</v>
          </cell>
        </row>
        <row r="26465">
          <cell r="A26465" t="str">
            <v>MC.12.045.0090.h</v>
          </cell>
          <cell r="B26465" t="str">
            <v>- mm 1100</v>
          </cell>
          <cell r="C26465" t="str">
            <v>cad</v>
          </cell>
          <cell r="D26465" t="str">
            <v>1.854,93</v>
          </cell>
        </row>
        <row r="26466">
          <cell r="A26466" t="str">
            <v>MC.12.045.0090.i</v>
          </cell>
          <cell r="B26466" t="str">
            <v>- mm 1200</v>
          </cell>
          <cell r="C26466" t="str">
            <v>cad</v>
          </cell>
          <cell r="D26466" t="str">
            <v>2.056,14</v>
          </cell>
        </row>
        <row r="26467">
          <cell r="A26467" t="str">
            <v>MC.12.045.0090.j</v>
          </cell>
          <cell r="B26467" t="str">
            <v>- mm 1300</v>
          </cell>
          <cell r="C26467" t="str">
            <v>cad</v>
          </cell>
          <cell r="D26467" t="str">
            <v>2.375,60</v>
          </cell>
        </row>
        <row r="26468">
          <cell r="A26468" t="str">
            <v>MC.12.045.0090.k</v>
          </cell>
          <cell r="B26468" t="str">
            <v>- mm 1400</v>
          </cell>
          <cell r="C26468" t="str">
            <v>cad</v>
          </cell>
          <cell r="D26468" t="str">
            <v>2.526,78</v>
          </cell>
        </row>
        <row r="26469">
          <cell r="A26469" t="str">
            <v>MC.12.045.0090.l</v>
          </cell>
          <cell r="B26469" t="str">
            <v>- mm 1500</v>
          </cell>
          <cell r="C26469" t="str">
            <v>cad</v>
          </cell>
          <cell r="D26469" t="str">
            <v>2.791,61</v>
          </cell>
        </row>
        <row r="26470">
          <cell r="A26470" t="str">
            <v>MC.12.045.0100</v>
          </cell>
          <cell r="B26470" t="str">
            <v>TEE 90° per tubi spiralati in polietilene rinforzato con acciaio e con le stesse caratteristiche. Classe di rigidità anulare A (8 KN/m² = SN 8) calcolata secondo la norma EN ISO 9969:2008. Diametro interno mm:</v>
          </cell>
          <cell r="C26470"/>
          <cell r="D26470"/>
        </row>
        <row r="26471">
          <cell r="A26471" t="str">
            <v>MC.12.045.0100.a</v>
          </cell>
          <cell r="B26471" t="str">
            <v>- mm 800</v>
          </cell>
          <cell r="C26471" t="str">
            <v>cad</v>
          </cell>
          <cell r="D26471" t="str">
            <v>850,93</v>
          </cell>
        </row>
        <row r="26472">
          <cell r="A26472" t="str">
            <v>MC.12.045.0100.b</v>
          </cell>
          <cell r="B26472" t="str">
            <v>- mm 900</v>
          </cell>
          <cell r="C26472" t="str">
            <v>cad</v>
          </cell>
          <cell r="D26472" t="str">
            <v>1.055,95</v>
          </cell>
        </row>
        <row r="26473">
          <cell r="A26473" t="str">
            <v>MC.12.045.0100.c</v>
          </cell>
          <cell r="B26473" t="str">
            <v>- mm 1000</v>
          </cell>
          <cell r="C26473" t="str">
            <v>cad</v>
          </cell>
          <cell r="D26473" t="str">
            <v>1.166,99</v>
          </cell>
        </row>
        <row r="26474">
          <cell r="A26474" t="str">
            <v>MC.12.045.0100.d</v>
          </cell>
          <cell r="B26474" t="str">
            <v>- mm 1100</v>
          </cell>
          <cell r="C26474" t="str">
            <v>cad</v>
          </cell>
          <cell r="D26474" t="str">
            <v>1.427,32</v>
          </cell>
        </row>
        <row r="26475">
          <cell r="A26475" t="str">
            <v>MC.12.045.0100.e</v>
          </cell>
          <cell r="B26475" t="str">
            <v>- mm 1200</v>
          </cell>
          <cell r="C26475" t="str">
            <v>cad</v>
          </cell>
          <cell r="D26475" t="str">
            <v>1.632,66</v>
          </cell>
        </row>
        <row r="26476">
          <cell r="A26476" t="str">
            <v>MC.12.045.0100.f</v>
          </cell>
          <cell r="B26476" t="str">
            <v>- mm 1300</v>
          </cell>
          <cell r="C26476" t="str">
            <v>cad</v>
          </cell>
          <cell r="D26476" t="str">
            <v>1.926,51</v>
          </cell>
        </row>
        <row r="26477">
          <cell r="A26477" t="str">
            <v>MC.12.045.0100.g</v>
          </cell>
          <cell r="B26477" t="str">
            <v>- mm 1400</v>
          </cell>
          <cell r="C26477" t="str">
            <v>cad</v>
          </cell>
          <cell r="D26477" t="str">
            <v>2.137,67</v>
          </cell>
        </row>
        <row r="26478">
          <cell r="A26478" t="str">
            <v>MC.12.045.0100.h</v>
          </cell>
          <cell r="B26478" t="str">
            <v>- mm 1500</v>
          </cell>
          <cell r="C26478" t="str">
            <v>cad</v>
          </cell>
          <cell r="D26478" t="str">
            <v>2.396,33</v>
          </cell>
        </row>
        <row r="26479">
          <cell r="A26479" t="str">
            <v>MC.12.045.0110</v>
          </cell>
          <cell r="B26479" t="str">
            <v>TEE 90° per tubi spiralati in polietilene rinforzato con acciaio e con le stesse caratteristiche. Classe di rigidità anulare B (12 KN/m² = SN 12) calcolata secondo la norma EN ISO 9969:2008. Diametro interno mm:</v>
          </cell>
          <cell r="C26479"/>
          <cell r="D26479"/>
        </row>
        <row r="26480">
          <cell r="A26480" t="str">
            <v>MC.12.045.0110.a</v>
          </cell>
          <cell r="B26480" t="str">
            <v>- mm 400</v>
          </cell>
          <cell r="C26480" t="str">
            <v>cad</v>
          </cell>
          <cell r="D26480" t="str">
            <v>384,12</v>
          </cell>
        </row>
        <row r="26481">
          <cell r="A26481" t="str">
            <v>MC.12.045.0110.b</v>
          </cell>
          <cell r="B26481" t="str">
            <v>- mm 500</v>
          </cell>
          <cell r="C26481" t="str">
            <v>cad</v>
          </cell>
          <cell r="D26481" t="str">
            <v>494,92</v>
          </cell>
        </row>
        <row r="26482">
          <cell r="A26482" t="str">
            <v>MC.12.045.0110.c</v>
          </cell>
          <cell r="B26482" t="str">
            <v>- mm 600</v>
          </cell>
          <cell r="C26482" t="str">
            <v>cad</v>
          </cell>
          <cell r="D26482" t="str">
            <v>648,03</v>
          </cell>
        </row>
        <row r="26483">
          <cell r="A26483" t="str">
            <v>MC.12.045.0110.d</v>
          </cell>
          <cell r="B26483" t="str">
            <v>- mm 700</v>
          </cell>
          <cell r="C26483" t="str">
            <v>cad</v>
          </cell>
          <cell r="D26483" t="str">
            <v>801,39</v>
          </cell>
        </row>
        <row r="26484">
          <cell r="A26484" t="str">
            <v>MC.12.045.0110.e</v>
          </cell>
          <cell r="B26484" t="str">
            <v>- mm 800</v>
          </cell>
          <cell r="C26484" t="str">
            <v>cad</v>
          </cell>
          <cell r="D26484" t="str">
            <v>954,26</v>
          </cell>
        </row>
        <row r="26485">
          <cell r="A26485" t="str">
            <v>MC.12.045.0110.f</v>
          </cell>
          <cell r="B26485" t="str">
            <v>- mm 900</v>
          </cell>
          <cell r="C26485" t="str">
            <v>cad</v>
          </cell>
          <cell r="D26485" t="str">
            <v>1.113,04</v>
          </cell>
        </row>
        <row r="26486">
          <cell r="A26486" t="str">
            <v>MC.12.045.0110.g</v>
          </cell>
          <cell r="B26486" t="str">
            <v>- mm 1000</v>
          </cell>
          <cell r="C26486" t="str">
            <v>cad</v>
          </cell>
          <cell r="D26486" t="str">
            <v>1.329,37</v>
          </cell>
        </row>
        <row r="26487">
          <cell r="A26487" t="str">
            <v>MC.12.045.0110.h</v>
          </cell>
          <cell r="B26487" t="str">
            <v>- mm 1100</v>
          </cell>
          <cell r="C26487" t="str">
            <v>cad</v>
          </cell>
          <cell r="D26487" t="str">
            <v>1.565,22</v>
          </cell>
        </row>
        <row r="26488">
          <cell r="A26488" t="str">
            <v>MC.12.045.0110.i</v>
          </cell>
          <cell r="B26488" t="str">
            <v>- mm 1200</v>
          </cell>
          <cell r="C26488" t="str">
            <v>cad</v>
          </cell>
          <cell r="D26488" t="str">
            <v>1.750,75</v>
          </cell>
        </row>
        <row r="26489">
          <cell r="A26489" t="str">
            <v>MC.12.045.0110.j</v>
          </cell>
          <cell r="B26489" t="str">
            <v>- mm 1300</v>
          </cell>
          <cell r="C26489" t="str">
            <v>cad</v>
          </cell>
          <cell r="D26489" t="str">
            <v>2.104,34</v>
          </cell>
        </row>
        <row r="26490">
          <cell r="A26490" t="str">
            <v>MC.12.045.0110.k</v>
          </cell>
          <cell r="B26490" t="str">
            <v>- mm 1400</v>
          </cell>
          <cell r="C26490" t="str">
            <v>cad</v>
          </cell>
          <cell r="D26490" t="str">
            <v>2.246,42</v>
          </cell>
        </row>
        <row r="26491">
          <cell r="A26491" t="str">
            <v>MC.12.045.0110.l</v>
          </cell>
          <cell r="B26491" t="str">
            <v>- mm 1500</v>
          </cell>
          <cell r="C26491" t="str">
            <v>cad</v>
          </cell>
          <cell r="D26491" t="str">
            <v>2.525,51</v>
          </cell>
        </row>
        <row r="26492">
          <cell r="A26492" t="str">
            <v>MC.12.045.0120</v>
          </cell>
          <cell r="B26492" t="str">
            <v>TEE 90° per tubi spiralati in polietilene rinforzato con acciaio e con le stesse caratteristiche. Classe di rigidità anulare C (16 KN/m² = SN 16) calcolata secondo la norma EN ISO 9969:2008. Diametro interno mm:</v>
          </cell>
          <cell r="C26492"/>
          <cell r="D26492"/>
        </row>
        <row r="26493">
          <cell r="A26493" t="str">
            <v>MC.12.045.0120.a</v>
          </cell>
          <cell r="B26493" t="str">
            <v>- mm 400</v>
          </cell>
          <cell r="C26493" t="str">
            <v>cad</v>
          </cell>
          <cell r="D26493" t="str">
            <v>395,93</v>
          </cell>
        </row>
        <row r="26494">
          <cell r="A26494" t="str">
            <v>MC.12.045.0120.b</v>
          </cell>
          <cell r="B26494" t="str">
            <v>- mm 500</v>
          </cell>
          <cell r="C26494" t="str">
            <v>cad</v>
          </cell>
          <cell r="D26494" t="str">
            <v>513,37</v>
          </cell>
        </row>
        <row r="26495">
          <cell r="A26495" t="str">
            <v>MC.12.045.0120.c</v>
          </cell>
          <cell r="B26495" t="str">
            <v>- mm 600</v>
          </cell>
          <cell r="C26495" t="str">
            <v>cad</v>
          </cell>
          <cell r="D26495" t="str">
            <v>673,62</v>
          </cell>
        </row>
        <row r="26496">
          <cell r="A26496" t="str">
            <v>MC.12.045.0120.d</v>
          </cell>
          <cell r="B26496" t="str">
            <v>- mm 700</v>
          </cell>
          <cell r="C26496" t="str">
            <v>cad</v>
          </cell>
          <cell r="D26496" t="str">
            <v>834,61</v>
          </cell>
        </row>
        <row r="26497">
          <cell r="A26497" t="str">
            <v>MC.12.045.0120.e</v>
          </cell>
          <cell r="B26497" t="str">
            <v>- mm 800</v>
          </cell>
          <cell r="C26497" t="str">
            <v>cad</v>
          </cell>
          <cell r="D26497" t="str">
            <v>988,71</v>
          </cell>
        </row>
        <row r="26498">
          <cell r="A26498" t="str">
            <v>MC.12.045.0120.f</v>
          </cell>
          <cell r="B26498" t="str">
            <v>- mm 900</v>
          </cell>
          <cell r="C26498" t="str">
            <v>cad</v>
          </cell>
          <cell r="D26498" t="str">
            <v>1.170,11</v>
          </cell>
        </row>
        <row r="26499">
          <cell r="A26499" t="str">
            <v>MC.12.045.0120.g</v>
          </cell>
          <cell r="B26499" t="str">
            <v>- mm 1000</v>
          </cell>
          <cell r="C26499" t="str">
            <v>cad</v>
          </cell>
          <cell r="D26499" t="str">
            <v>1.477,00</v>
          </cell>
        </row>
        <row r="26500">
          <cell r="A26500" t="str">
            <v>MC.12.045.0120.h</v>
          </cell>
          <cell r="B26500" t="str">
            <v>- mm 1100</v>
          </cell>
          <cell r="C26500" t="str">
            <v>cad</v>
          </cell>
          <cell r="D26500" t="str">
            <v>1.689,77</v>
          </cell>
        </row>
        <row r="26501">
          <cell r="A26501" t="str">
            <v>MC.12.045.0120.i</v>
          </cell>
          <cell r="B26501" t="str">
            <v>- mm 1200</v>
          </cell>
          <cell r="C26501" t="str">
            <v>cad</v>
          </cell>
          <cell r="D26501" t="str">
            <v>1.916,08</v>
          </cell>
        </row>
        <row r="26502">
          <cell r="A26502" t="str">
            <v>MC.12.045.0120.j</v>
          </cell>
          <cell r="B26502" t="str">
            <v>- mm 1300</v>
          </cell>
          <cell r="C26502" t="str">
            <v>cad</v>
          </cell>
          <cell r="D26502" t="str">
            <v>2.281,32</v>
          </cell>
        </row>
        <row r="26503">
          <cell r="A26503" t="str">
            <v>MC.12.045.0120.k</v>
          </cell>
          <cell r="B26503" t="str">
            <v>- mm 1400</v>
          </cell>
          <cell r="C26503" t="str">
            <v>cad</v>
          </cell>
          <cell r="D26503" t="str">
            <v>2.472,29</v>
          </cell>
        </row>
        <row r="26504">
          <cell r="A26504" t="str">
            <v>MC.12.045.0120.l</v>
          </cell>
          <cell r="B26504" t="str">
            <v>- mm 1500</v>
          </cell>
          <cell r="C26504" t="str">
            <v>cad</v>
          </cell>
          <cell r="D26504" t="str">
            <v>2.801,06</v>
          </cell>
        </row>
        <row r="26505">
          <cell r="A26505" t="str">
            <v>MC.12.050</v>
          </cell>
          <cell r="B26505" t="str">
            <v>TUBI IN GHISA</v>
          </cell>
          <cell r="C26505"/>
          <cell r="D26505"/>
        </row>
        <row r="26506">
          <cell r="A26506" t="str">
            <v>MC.12.050.0010</v>
          </cell>
          <cell r="B26506" t="str">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v>
          </cell>
          <cell r="C26506"/>
          <cell r="D26506"/>
        </row>
        <row r="26507">
          <cell r="A26507" t="str">
            <v>MC.12.050.0010.a</v>
          </cell>
          <cell r="B26507" t="str">
            <v>- DN 80 - De 88 - p = kg/m 13</v>
          </cell>
          <cell r="C26507" t="str">
            <v>m</v>
          </cell>
          <cell r="D26507" t="str">
            <v>17,42</v>
          </cell>
        </row>
        <row r="26508">
          <cell r="A26508" t="str">
            <v>MC.12.050.0010.b</v>
          </cell>
          <cell r="B26508" t="str">
            <v>- DN 100 - De 110 - p = kg/m 16</v>
          </cell>
          <cell r="C26508" t="str">
            <v>m</v>
          </cell>
          <cell r="D26508" t="str">
            <v>18,62</v>
          </cell>
        </row>
        <row r="26509">
          <cell r="A26509" t="str">
            <v>MC.12.050.0010.c</v>
          </cell>
          <cell r="B26509" t="str">
            <v>- DN 125 - De 135 - p = kg/m 20</v>
          </cell>
          <cell r="C26509" t="str">
            <v>m</v>
          </cell>
          <cell r="D26509" t="str">
            <v>25,80</v>
          </cell>
        </row>
        <row r="26510">
          <cell r="A26510" t="str">
            <v>MC.12.050.0010.d</v>
          </cell>
          <cell r="B26510" t="str">
            <v>- DN 150 - De 160 - p = kg/m 23,5</v>
          </cell>
          <cell r="C26510" t="str">
            <v>m</v>
          </cell>
          <cell r="D26510" t="str">
            <v>27,80</v>
          </cell>
        </row>
        <row r="26511">
          <cell r="A26511" t="str">
            <v>MC.12.050.0010.e</v>
          </cell>
          <cell r="B26511" t="str">
            <v>- DN 200 - De 210 - p = kg/m 31,5</v>
          </cell>
          <cell r="C26511" t="str">
            <v>m</v>
          </cell>
          <cell r="D26511" t="str">
            <v>37,33</v>
          </cell>
        </row>
        <row r="26512">
          <cell r="A26512" t="str">
            <v>MC.12.050.0010.f</v>
          </cell>
          <cell r="B26512" t="str">
            <v>- DN 250 - De 274 - p = kg/m 40,5</v>
          </cell>
          <cell r="C26512" t="str">
            <v>m</v>
          </cell>
          <cell r="D26512" t="str">
            <v>48,77</v>
          </cell>
        </row>
        <row r="26513">
          <cell r="A26513" t="str">
            <v>MC.12.050.0010.g</v>
          </cell>
          <cell r="B26513" t="str">
            <v>- DN 300 - De 326 - p = kg/m 51</v>
          </cell>
          <cell r="C26513" t="str">
            <v>m</v>
          </cell>
          <cell r="D26513" t="str">
            <v>62,25</v>
          </cell>
        </row>
        <row r="26514">
          <cell r="A26514" t="str">
            <v>MC.12.050.0010.h</v>
          </cell>
          <cell r="B26514" t="str">
            <v>- DN 350 - p = kg/m 67</v>
          </cell>
          <cell r="C26514" t="str">
            <v>m</v>
          </cell>
          <cell r="D26514" t="str">
            <v>80,11</v>
          </cell>
        </row>
        <row r="26515">
          <cell r="A26515" t="str">
            <v>MC.12.050.0010.i</v>
          </cell>
          <cell r="B26515" t="str">
            <v>- DN 400 - p = kg/m 79</v>
          </cell>
          <cell r="C26515" t="str">
            <v>m</v>
          </cell>
          <cell r="D26515" t="str">
            <v>95,44</v>
          </cell>
        </row>
        <row r="26516">
          <cell r="A26516" t="str">
            <v>MC.12.050.0010.j</v>
          </cell>
          <cell r="B26516" t="str">
            <v>- DN 450 - p = kg/m 93,5</v>
          </cell>
          <cell r="C26516" t="str">
            <v>m</v>
          </cell>
          <cell r="D26516" t="str">
            <v>110,28</v>
          </cell>
        </row>
        <row r="26517">
          <cell r="A26517" t="str">
            <v>MC.12.050.0010.k</v>
          </cell>
          <cell r="B26517" t="str">
            <v>- DN 500 - p = kg/m 108</v>
          </cell>
          <cell r="C26517" t="str">
            <v>m</v>
          </cell>
          <cell r="D26517" t="str">
            <v>127,09</v>
          </cell>
        </row>
        <row r="26518">
          <cell r="A26518" t="str">
            <v>MC.12.050.0010.l</v>
          </cell>
          <cell r="B26518" t="str">
            <v>- DN = 600 - p = kg/m 140</v>
          </cell>
          <cell r="C26518" t="str">
            <v>m</v>
          </cell>
          <cell r="D26518" t="str">
            <v>165,55</v>
          </cell>
        </row>
        <row r="26519">
          <cell r="A26519" t="str">
            <v>MC.12.050.0010.m</v>
          </cell>
          <cell r="B26519" t="str">
            <v>- DN 700 - p = kg/m 199</v>
          </cell>
          <cell r="C26519" t="str">
            <v>m</v>
          </cell>
          <cell r="D26519" t="str">
            <v>226,74</v>
          </cell>
        </row>
        <row r="26520">
          <cell r="A26520" t="str">
            <v>MC.12.050.0010.n</v>
          </cell>
          <cell r="B26520" t="str">
            <v>- DN = 800 - p = kg/m 244</v>
          </cell>
          <cell r="C26520" t="str">
            <v>m</v>
          </cell>
          <cell r="D26520" t="str">
            <v>277,49</v>
          </cell>
        </row>
        <row r="26521">
          <cell r="A26521" t="str">
            <v>MC.12.050.0010.o</v>
          </cell>
          <cell r="B26521" t="str">
            <v>- DN 900 - p = kg/m 291</v>
          </cell>
          <cell r="C26521" t="str">
            <v>m</v>
          </cell>
          <cell r="D26521" t="str">
            <v>330,20</v>
          </cell>
        </row>
        <row r="26522">
          <cell r="A26522" t="str">
            <v>MC.12.050.0010.p</v>
          </cell>
          <cell r="B26522" t="str">
            <v>- DN 1.000 - p = kg/m 79</v>
          </cell>
          <cell r="C26522" t="str">
            <v>m</v>
          </cell>
          <cell r="D26522" t="str">
            <v>377,16</v>
          </cell>
        </row>
        <row r="26523">
          <cell r="A26523" t="str">
            <v>MC.12.050.0020</v>
          </cell>
          <cell r="B26523" t="str">
            <v>Giunto con collare di serraggio in acciaio inox e manicotto di tenuta in elastomero EPDM, per i diametri nominali interni (DN):</v>
          </cell>
          <cell r="C26523"/>
          <cell r="D26523"/>
        </row>
        <row r="26524">
          <cell r="A26524" t="str">
            <v>MC.12.050.0020.a</v>
          </cell>
          <cell r="B26524" t="str">
            <v>- DN 40</v>
          </cell>
          <cell r="C26524" t="str">
            <v>cad</v>
          </cell>
          <cell r="D26524" t="str">
            <v>3,60</v>
          </cell>
        </row>
        <row r="26525">
          <cell r="A26525" t="str">
            <v>MC.12.050.0020.b</v>
          </cell>
          <cell r="B26525" t="str">
            <v>- DN 50</v>
          </cell>
          <cell r="C26525" t="str">
            <v>cad</v>
          </cell>
          <cell r="D26525" t="str">
            <v>3,78</v>
          </cell>
        </row>
        <row r="26526">
          <cell r="A26526" t="str">
            <v>MC.12.050.0020.c</v>
          </cell>
          <cell r="B26526" t="str">
            <v>- DN 75</v>
          </cell>
          <cell r="C26526" t="str">
            <v>cad</v>
          </cell>
          <cell r="D26526" t="str">
            <v>4,41</v>
          </cell>
        </row>
        <row r="26527">
          <cell r="A26527" t="str">
            <v>MC.12.050.0020.d</v>
          </cell>
          <cell r="B26527" t="str">
            <v>- DN 100</v>
          </cell>
          <cell r="C26527" t="str">
            <v>cad</v>
          </cell>
          <cell r="D26527" t="str">
            <v>4,94</v>
          </cell>
        </row>
        <row r="26528">
          <cell r="A26528" t="str">
            <v>MC.12.050.0020.e</v>
          </cell>
          <cell r="B26528" t="str">
            <v>- DN 125</v>
          </cell>
          <cell r="C26528" t="str">
            <v>cad</v>
          </cell>
          <cell r="D26528" t="str">
            <v>5,71</v>
          </cell>
        </row>
        <row r="26529">
          <cell r="A26529" t="str">
            <v>MC.12.050.0020.f</v>
          </cell>
          <cell r="B26529" t="str">
            <v>- DN 150</v>
          </cell>
          <cell r="C26529" t="str">
            <v>cad</v>
          </cell>
          <cell r="D26529" t="str">
            <v>6,81</v>
          </cell>
        </row>
        <row r="26530">
          <cell r="A26530" t="str">
            <v>MC.12.050.0020.g</v>
          </cell>
          <cell r="B26530" t="str">
            <v>- DN 200</v>
          </cell>
          <cell r="C26530" t="str">
            <v>cad</v>
          </cell>
          <cell r="D26530" t="str">
            <v>14,44</v>
          </cell>
        </row>
        <row r="26531">
          <cell r="A26531" t="str">
            <v>MC.12.050.0020.h</v>
          </cell>
          <cell r="B26531" t="str">
            <v>- DN 250</v>
          </cell>
          <cell r="C26531" t="str">
            <v>cad</v>
          </cell>
          <cell r="D26531" t="str">
            <v>18,37</v>
          </cell>
        </row>
        <row r="26532">
          <cell r="A26532" t="str">
            <v>MC.12.050.0020.i</v>
          </cell>
          <cell r="B26532" t="str">
            <v>- DN 300</v>
          </cell>
          <cell r="C26532" t="str">
            <v>cad</v>
          </cell>
          <cell r="D26532" t="str">
            <v>20,83</v>
          </cell>
        </row>
        <row r="26533">
          <cell r="A26533" t="str">
            <v>MC.12.050.0030</v>
          </cell>
          <cell r="B26533" t="str">
            <v>Curve a 22°, 45°, 68° e 88° per condotti di scarico realizzate in tubi di ghisa con giunto a fascetta in acciaio e guarnizione in elastomero. , per i diametri nominali interni (DN):</v>
          </cell>
          <cell r="C26533"/>
          <cell r="D26533"/>
        </row>
        <row r="26534">
          <cell r="A26534" t="str">
            <v>MC.12.050.0030.a</v>
          </cell>
          <cell r="B26534" t="str">
            <v>- DN 40</v>
          </cell>
          <cell r="C26534" t="str">
            <v>cad</v>
          </cell>
          <cell r="D26534" t="str">
            <v>6,75</v>
          </cell>
        </row>
        <row r="26535">
          <cell r="A26535" t="str">
            <v>MC.12.050.0030.b</v>
          </cell>
          <cell r="B26535" t="str">
            <v>- DN 50</v>
          </cell>
          <cell r="C26535" t="str">
            <v>cad</v>
          </cell>
          <cell r="D26535" t="str">
            <v>7,39</v>
          </cell>
        </row>
        <row r="26536">
          <cell r="A26536" t="str">
            <v>MC.12.050.0030.c</v>
          </cell>
          <cell r="B26536" t="str">
            <v>- DN 75</v>
          </cell>
          <cell r="C26536" t="str">
            <v>cad</v>
          </cell>
          <cell r="D26536" t="str">
            <v>9,54</v>
          </cell>
        </row>
        <row r="26537">
          <cell r="A26537" t="str">
            <v>MC.12.050.0030.d</v>
          </cell>
          <cell r="B26537" t="str">
            <v>- DN 100</v>
          </cell>
          <cell r="C26537" t="str">
            <v>cad</v>
          </cell>
          <cell r="D26537" t="str">
            <v>10,55</v>
          </cell>
        </row>
        <row r="26538">
          <cell r="A26538" t="str">
            <v>MC.12.050.0030.e</v>
          </cell>
          <cell r="B26538" t="str">
            <v>- DN 125</v>
          </cell>
          <cell r="C26538" t="str">
            <v>cad</v>
          </cell>
          <cell r="D26538" t="str">
            <v>15,32</v>
          </cell>
        </row>
        <row r="26539">
          <cell r="A26539" t="str">
            <v>MC.12.050.0030.f</v>
          </cell>
          <cell r="B26539" t="str">
            <v>- DN 150</v>
          </cell>
          <cell r="C26539" t="str">
            <v>cad</v>
          </cell>
          <cell r="D26539" t="str">
            <v>18,89</v>
          </cell>
        </row>
        <row r="26540">
          <cell r="A26540" t="str">
            <v>MC.12.050.0030.g</v>
          </cell>
          <cell r="B26540" t="str">
            <v>- DN 200</v>
          </cell>
          <cell r="C26540" t="str">
            <v>cad</v>
          </cell>
          <cell r="D26540" t="str">
            <v>41,53</v>
          </cell>
        </row>
        <row r="26541">
          <cell r="A26541" t="str">
            <v>MC.12.050.0030.h</v>
          </cell>
          <cell r="B26541" t="str">
            <v>- DN 250</v>
          </cell>
          <cell r="C26541" t="str">
            <v>cad</v>
          </cell>
          <cell r="D26541" t="str">
            <v>86,66</v>
          </cell>
        </row>
        <row r="26542">
          <cell r="A26542" t="str">
            <v>MC.12.050.0030.i</v>
          </cell>
          <cell r="B26542" t="str">
            <v>- DN 300</v>
          </cell>
          <cell r="C26542" t="str">
            <v>cad</v>
          </cell>
          <cell r="D26542" t="str">
            <v>120,09</v>
          </cell>
        </row>
        <row r="26543">
          <cell r="A26543" t="str">
            <v>MC.12.050.0040</v>
          </cell>
          <cell r="B26543" t="str">
            <v>Braghe semplici a 45°, 68° e 88° per condotti di scarico, realizzate in tubi di ghisa con giunto a fascetta in acciaio e guarnizione in elastomero. , per i diametri nominali interni (DN):</v>
          </cell>
          <cell r="C26543"/>
          <cell r="D26543"/>
        </row>
        <row r="26544">
          <cell r="A26544" t="str">
            <v>MC.12.050.0040.a</v>
          </cell>
          <cell r="B26544" t="str">
            <v>- DN 40</v>
          </cell>
          <cell r="C26544" t="str">
            <v>cad</v>
          </cell>
          <cell r="D26544" t="str">
            <v>11,41</v>
          </cell>
        </row>
        <row r="26545">
          <cell r="A26545" t="str">
            <v>MC.12.050.0040.b</v>
          </cell>
          <cell r="B26545" t="str">
            <v>- DN 50</v>
          </cell>
          <cell r="C26545" t="str">
            <v>cad</v>
          </cell>
          <cell r="D26545" t="str">
            <v>12,75</v>
          </cell>
        </row>
        <row r="26546">
          <cell r="A26546" t="str">
            <v>MC.12.050.0040.c</v>
          </cell>
          <cell r="B26546" t="str">
            <v>- DN 75</v>
          </cell>
          <cell r="C26546" t="str">
            <v>cad</v>
          </cell>
          <cell r="D26546" t="str">
            <v>14,28</v>
          </cell>
        </row>
        <row r="26547">
          <cell r="A26547" t="str">
            <v>MC.12.050.0040.d</v>
          </cell>
          <cell r="B26547" t="str">
            <v>- DN 100</v>
          </cell>
          <cell r="C26547" t="str">
            <v>cad</v>
          </cell>
          <cell r="D26547" t="str">
            <v>18,60</v>
          </cell>
        </row>
        <row r="26548">
          <cell r="A26548" t="str">
            <v>MC.12.050.0040.e</v>
          </cell>
          <cell r="B26548" t="str">
            <v>- DN 125</v>
          </cell>
          <cell r="C26548" t="str">
            <v>cad</v>
          </cell>
          <cell r="D26548" t="str">
            <v>29,16</v>
          </cell>
        </row>
        <row r="26549">
          <cell r="A26549" t="str">
            <v>MC.12.050.0040.f</v>
          </cell>
          <cell r="B26549" t="str">
            <v>- DN 150</v>
          </cell>
          <cell r="C26549" t="str">
            <v>cad</v>
          </cell>
          <cell r="D26549" t="str">
            <v>43,44</v>
          </cell>
        </row>
        <row r="26550">
          <cell r="A26550" t="str">
            <v>MC.12.050.0040.g</v>
          </cell>
          <cell r="B26550" t="str">
            <v>- DN 200</v>
          </cell>
          <cell r="C26550" t="str">
            <v>cad</v>
          </cell>
          <cell r="D26550" t="str">
            <v>91,64</v>
          </cell>
        </row>
        <row r="26551">
          <cell r="A26551" t="str">
            <v>MC.12.050.0040.h</v>
          </cell>
          <cell r="B26551" t="str">
            <v>- DN 250</v>
          </cell>
          <cell r="C26551" t="str">
            <v>cad</v>
          </cell>
          <cell r="D26551" t="str">
            <v>214,31</v>
          </cell>
        </row>
        <row r="26552">
          <cell r="A26552" t="str">
            <v>MC.12.050.0040.i</v>
          </cell>
          <cell r="B26552" t="str">
            <v>- DN 300</v>
          </cell>
          <cell r="C26552" t="str">
            <v>cad</v>
          </cell>
          <cell r="D26552" t="str">
            <v>273,77</v>
          </cell>
        </row>
        <row r="26553">
          <cell r="A26553" t="str">
            <v>MC.12.050.0050</v>
          </cell>
          <cell r="B26553"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resina termoplastica (spessore 300 micron); rivestimento del bicchiere in resina termoplastica; rivestimento estremo liscio con lega di zinco-alluminio (400 g/m²) e vernice semi-permeabile acrilica rossa a base d’acqua (spessore 80 micron). Conforme alla norma EN 598. Diametro nominale interno (DN), pressione (PFA):</v>
          </cell>
          <cell r="C26553"/>
          <cell r="D26553"/>
        </row>
        <row r="26554">
          <cell r="A26554" t="str">
            <v>MC.12.050.0050.a</v>
          </cell>
          <cell r="B26554" t="str">
            <v>- DN 80 - PFA 40 bar</v>
          </cell>
          <cell r="C26554" t="str">
            <v>m</v>
          </cell>
          <cell r="D26554" t="str">
            <v>76,77</v>
          </cell>
        </row>
        <row r="26555">
          <cell r="A26555" t="str">
            <v>MC.12.050.0050.b</v>
          </cell>
          <cell r="B26555" t="str">
            <v>- DN 100 - PFA 40 bar</v>
          </cell>
          <cell r="C26555" t="str">
            <v>m</v>
          </cell>
          <cell r="D26555" t="str">
            <v>83,92</v>
          </cell>
        </row>
        <row r="26556">
          <cell r="A26556" t="str">
            <v>MC.12.050.0050.c</v>
          </cell>
          <cell r="B26556" t="str">
            <v>- DN 125 - PFA 40 bar</v>
          </cell>
          <cell r="C26556" t="str">
            <v>m</v>
          </cell>
          <cell r="D26556" t="str">
            <v>98,35</v>
          </cell>
        </row>
        <row r="26557">
          <cell r="A26557" t="str">
            <v>MC.12.050.0060</v>
          </cell>
          <cell r="B26557"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v>
          </cell>
          <cell r="C26557"/>
          <cell r="D26557"/>
        </row>
        <row r="26558">
          <cell r="A26558" t="str">
            <v>MC.12.050.0060.a</v>
          </cell>
          <cell r="B26558"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150 - PFA 40 bar</v>
          </cell>
          <cell r="C26558" t="str">
            <v>m</v>
          </cell>
          <cell r="D26558" t="str">
            <v>114,37</v>
          </cell>
        </row>
        <row r="26559">
          <cell r="A26559" t="str">
            <v>MC.12.050.0060.b</v>
          </cell>
          <cell r="B26559"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200 - PFA 40 bar</v>
          </cell>
          <cell r="C26559" t="str">
            <v>m</v>
          </cell>
          <cell r="D26559" t="str">
            <v>148,16</v>
          </cell>
        </row>
        <row r="26560">
          <cell r="A26560" t="str">
            <v>MC.12.050.0060.c</v>
          </cell>
          <cell r="B26560"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250 - PFA 38 bar</v>
          </cell>
          <cell r="C26560" t="str">
            <v>m</v>
          </cell>
          <cell r="D26560" t="str">
            <v>187,81</v>
          </cell>
        </row>
        <row r="26561">
          <cell r="A26561" t="str">
            <v>MC.12.050.0060.d</v>
          </cell>
          <cell r="B26561"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300 - PFA 35 bar</v>
          </cell>
          <cell r="C26561" t="str">
            <v>m</v>
          </cell>
          <cell r="D26561" t="str">
            <v>224,70</v>
          </cell>
        </row>
        <row r="26562">
          <cell r="A26562" t="str">
            <v>MC.12.050.0060.e</v>
          </cell>
          <cell r="B26562"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350 - PFA 32 bar</v>
          </cell>
          <cell r="C26562" t="str">
            <v>m</v>
          </cell>
          <cell r="D26562" t="str">
            <v>357,24</v>
          </cell>
        </row>
        <row r="26563">
          <cell r="A26563" t="str">
            <v>MC.12.050.0060.f</v>
          </cell>
          <cell r="B26563"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400 - PFA 30 bar</v>
          </cell>
          <cell r="C26563" t="str">
            <v>m</v>
          </cell>
          <cell r="D26563" t="str">
            <v>392,46</v>
          </cell>
        </row>
        <row r="26564">
          <cell r="A26564" t="str">
            <v>MC.12.050.0060.g</v>
          </cell>
          <cell r="B26564"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450 - PFA 29 bar</v>
          </cell>
          <cell r="C26564" t="str">
            <v>m</v>
          </cell>
          <cell r="D26564" t="str">
            <v>493,58</v>
          </cell>
        </row>
        <row r="26565">
          <cell r="A26565" t="str">
            <v>MC.12.050.0060.h</v>
          </cell>
          <cell r="B26565"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500 - PFA 28 bar</v>
          </cell>
          <cell r="C26565" t="str">
            <v>m</v>
          </cell>
          <cell r="D26565" t="str">
            <v>507,78</v>
          </cell>
        </row>
        <row r="26566">
          <cell r="A26566" t="str">
            <v>MC.12.050.0060.i</v>
          </cell>
          <cell r="B26566"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600 - PFA 26 bar</v>
          </cell>
          <cell r="C26566" t="str">
            <v>m</v>
          </cell>
          <cell r="D26566" t="str">
            <v>632,86</v>
          </cell>
        </row>
        <row r="26567">
          <cell r="A26567" t="str">
            <v>MC.12.050.0060.j</v>
          </cell>
          <cell r="B26567"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700 - PFA 29 bar</v>
          </cell>
          <cell r="C26567" t="str">
            <v>m</v>
          </cell>
          <cell r="D26567" t="str">
            <v>929,97</v>
          </cell>
        </row>
        <row r="26568">
          <cell r="A26568" t="str">
            <v>MC.12.050.0060.k</v>
          </cell>
          <cell r="B26568"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800 - PFA 28 bar</v>
          </cell>
          <cell r="C26568" t="str">
            <v>m</v>
          </cell>
          <cell r="D26568" t="str">
            <v>1.052,21</v>
          </cell>
        </row>
        <row r="26569">
          <cell r="A26569" t="str">
            <v>MC.12.050.0060.l</v>
          </cell>
          <cell r="B26569"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900 - PFA 27 bar</v>
          </cell>
          <cell r="C26569" t="str">
            <v>m</v>
          </cell>
          <cell r="D26569" t="str">
            <v>1.356,86</v>
          </cell>
        </row>
        <row r="26570">
          <cell r="A26570" t="str">
            <v>MC.12.050.0060.m</v>
          </cell>
          <cell r="B26570" t="str">
            <v>Tubi in ghisa sferoidale centrifugata, con bicchiere, come da norma EN 598, giuntati a mezzo di guarnizione in nitrile conforme alla norma UNI 9163. Trattamento esterno con una lega di zinco-alluminio 85/15, arricchito in rame, di densità superficiale minima di 400 g/m² e con una vernice semi-permeabile acrilica rossa a base d’acqua di spessore medio 80 micron; rivestimento interno in cemento alluminoso; rivestimento del bicchiere in vernice allo zinco (40 micron) o zinco-alluminio (200 g/m²) e vernice semi-permeabile acrilica rossa a base d’acqua (spessore 160 micron); rivestimento estremo liscio con lega di zinco-alluminio (400 g/m²) e vernice semi-permeabile acrilica rossa a base d’acqua (spessore 160 micron). Conforme alla norma EN 598. Diametro nominale interno (DN), pressione (PFA): - DN 1000 - PFA 26 bar</v>
          </cell>
          <cell r="C26570" t="str">
            <v>m</v>
          </cell>
          <cell r="D26570" t="str">
            <v>1.533,17</v>
          </cell>
        </row>
        <row r="26571">
          <cell r="A26571" t="str">
            <v>MC.12.060</v>
          </cell>
          <cell r="B26571" t="str">
            <v>TUBI IN GRES CERAMICO</v>
          </cell>
          <cell r="C26571"/>
          <cell r="D26571"/>
        </row>
        <row r="26572">
          <cell r="A26572" t="str">
            <v>MC.12.060.0010</v>
          </cell>
          <cell r="B26572" t="str">
            <v>Tubi in gres ceramico verniciati all'interno ed all'esterno, conformi alla norma UNI EN 295 parti 1-2-3 e dotati di marcatura CE. Per i diametri da DN 200 a 800 saranno dotati di giunto tipo C a bicchiere, con guarnizioni elastiche di poliuretano applicate sulla punta e nel bicchiere o con guarnizioni in gomma applicate sulla punta e bicchiere rettificato mediante tornitura, atto a garantire la tenuta idraulica indicata dalla norma UNI EN 295/1, punto 3.2. Per i diametri DN 100 e 125 avranno il giunto tipo F. I tubi saranno accompagnati da certificato DOP secondo Direttiva UE 305/2011; inoltre saranno accompagnati da dichiarazione di prestazione ambientale DAP secondo ISO 14021. Diametro interno nominale (DN), carico di rottura (FN) e peso indicativo (p):</v>
          </cell>
          <cell r="C26572"/>
          <cell r="D26572"/>
        </row>
        <row r="26573">
          <cell r="A26573" t="str">
            <v>MC.12.060.0010.a</v>
          </cell>
          <cell r="B26573" t="str">
            <v>- DN 100, FN = 34 kN/m, p = 18 kg/m</v>
          </cell>
          <cell r="C26573" t="str">
            <v>m</v>
          </cell>
          <cell r="D26573" t="str">
            <v>22,26</v>
          </cell>
        </row>
        <row r="26574">
          <cell r="A26574" t="str">
            <v>MC.12.060.0010.b</v>
          </cell>
          <cell r="B26574" t="str">
            <v>- DN 125, FN = 34 kN/m, p = 21 kg/m</v>
          </cell>
          <cell r="C26574" t="str">
            <v>m</v>
          </cell>
          <cell r="D26574" t="str">
            <v>25,30</v>
          </cell>
        </row>
        <row r="26575">
          <cell r="A26575" t="str">
            <v>MC.12.060.0010.c</v>
          </cell>
          <cell r="B26575" t="str">
            <v>- DN 150, FN = 34 kN/m, p = 24 kg/m</v>
          </cell>
          <cell r="C26575" t="str">
            <v>m</v>
          </cell>
          <cell r="D26575" t="str">
            <v>27,32</v>
          </cell>
        </row>
        <row r="26576">
          <cell r="A26576" t="str">
            <v>MC.12.060.0010.d</v>
          </cell>
          <cell r="B26576" t="str">
            <v>- DN 200, FN = 40 kN/m, p = 36 kg/m</v>
          </cell>
          <cell r="C26576" t="str">
            <v>m</v>
          </cell>
          <cell r="D26576" t="str">
            <v>45,54</v>
          </cell>
        </row>
        <row r="26577">
          <cell r="A26577" t="str">
            <v>MC.12.060.0010.e</v>
          </cell>
          <cell r="B26577" t="str">
            <v>- DN 200, FN = 48 kN/m, p = 47 kg/m</v>
          </cell>
          <cell r="C26577" t="str">
            <v>m</v>
          </cell>
          <cell r="D26577" t="str">
            <v>59,71</v>
          </cell>
        </row>
        <row r="26578">
          <cell r="A26578" t="str">
            <v>MC.12.060.0010.f</v>
          </cell>
          <cell r="B26578" t="str">
            <v>- DN 250, FN = 40 kN/m, p = 53 kg/m</v>
          </cell>
          <cell r="C26578" t="str">
            <v>m</v>
          </cell>
          <cell r="D26578" t="str">
            <v>61,73</v>
          </cell>
        </row>
        <row r="26579">
          <cell r="A26579" t="str">
            <v>MC.12.060.0010.g</v>
          </cell>
          <cell r="B26579" t="str">
            <v>- DN 250, FN = 60 kN/m, p = 75 kg/m</v>
          </cell>
          <cell r="C26579" t="str">
            <v>m</v>
          </cell>
          <cell r="D26579" t="str">
            <v>76,91</v>
          </cell>
        </row>
        <row r="26580">
          <cell r="A26580" t="str">
            <v>MC.12.060.0010.h</v>
          </cell>
          <cell r="B26580" t="str">
            <v>- DN 300, FN = 48 kN/m, p = 72 kg/m</v>
          </cell>
          <cell r="C26580" t="str">
            <v>m</v>
          </cell>
          <cell r="D26580" t="str">
            <v>82,98</v>
          </cell>
        </row>
        <row r="26581">
          <cell r="A26581" t="str">
            <v>MC.12.060.0010.i</v>
          </cell>
          <cell r="B26581" t="str">
            <v>- DN 300, FN = 72 kN/m, p = 100 kg/m</v>
          </cell>
          <cell r="C26581" t="str">
            <v>m</v>
          </cell>
          <cell r="D26581" t="str">
            <v>111,32</v>
          </cell>
        </row>
        <row r="26582">
          <cell r="A26582" t="str">
            <v>MC.12.060.0010.j</v>
          </cell>
          <cell r="B26582" t="str">
            <v>- DN 350, FN = 56 kN/m, p = 102 kg/m</v>
          </cell>
          <cell r="C26582" t="str">
            <v>m</v>
          </cell>
          <cell r="D26582" t="str">
            <v>124,48</v>
          </cell>
        </row>
        <row r="26583">
          <cell r="A26583" t="str">
            <v>MC.12.060.0010.k</v>
          </cell>
          <cell r="B26583" t="str">
            <v>- DN 400, FN = 64 kN/m, p = 140 kg/m</v>
          </cell>
          <cell r="C26583" t="str">
            <v>m</v>
          </cell>
          <cell r="D26583" t="str">
            <v>143,70</v>
          </cell>
        </row>
        <row r="26584">
          <cell r="A26584" t="str">
            <v>MC.12.060.0010.l</v>
          </cell>
          <cell r="B26584" t="str">
            <v>- DN 400, FN = 80 kN/m, p =151 kg/m</v>
          </cell>
          <cell r="C26584" t="str">
            <v>m</v>
          </cell>
          <cell r="D26584" t="str">
            <v>173,05</v>
          </cell>
        </row>
        <row r="26585">
          <cell r="A26585" t="str">
            <v>MC.12.060.0010.m</v>
          </cell>
          <cell r="B26585" t="str">
            <v>- DN 500, FN = 60 kN/m, p = 173 kg/m</v>
          </cell>
          <cell r="C26585" t="str">
            <v>m</v>
          </cell>
          <cell r="D26585" t="str">
            <v>193,29</v>
          </cell>
        </row>
        <row r="26586">
          <cell r="A26586" t="str">
            <v>MC.12.060.0010.n</v>
          </cell>
          <cell r="B26586" t="str">
            <v>- DN 500, FN = 80 kN/m, p = 227 kg/m</v>
          </cell>
          <cell r="C26586" t="str">
            <v>m</v>
          </cell>
          <cell r="D26586" t="str">
            <v>256,04</v>
          </cell>
        </row>
        <row r="26587">
          <cell r="A26587" t="str">
            <v>MC.12.060.0010.o</v>
          </cell>
          <cell r="B26587" t="str">
            <v>- DN 600, FN = 57 kN/m, p = 226 kg/m</v>
          </cell>
          <cell r="C26587" t="str">
            <v>m</v>
          </cell>
          <cell r="D26587" t="str">
            <v>257,05</v>
          </cell>
        </row>
        <row r="26588">
          <cell r="A26588" t="str">
            <v>MC.12.060.0010.p</v>
          </cell>
          <cell r="B26588" t="str">
            <v>- DN 600, FN = 96 kN/m, p = 322 kg/m</v>
          </cell>
          <cell r="C26588" t="str">
            <v>m</v>
          </cell>
          <cell r="D26588" t="str">
            <v>402,78</v>
          </cell>
        </row>
        <row r="26589">
          <cell r="A26589" t="str">
            <v>MC.12.060.0010.q</v>
          </cell>
          <cell r="B26589" t="str">
            <v>- DN 700, FN = 112 kN/m, p = 373 kg/m</v>
          </cell>
          <cell r="C26589" t="str">
            <v>m</v>
          </cell>
          <cell r="D26589" t="str">
            <v>501,95</v>
          </cell>
        </row>
        <row r="26590">
          <cell r="A26590" t="str">
            <v>MC.12.060.0010.r</v>
          </cell>
          <cell r="B26590" t="str">
            <v>- DN 800, FN = 96 kN/m, p = 463 kg/m</v>
          </cell>
          <cell r="C26590" t="str">
            <v>m</v>
          </cell>
          <cell r="D26590" t="str">
            <v>669,94</v>
          </cell>
        </row>
        <row r="26591">
          <cell r="A26591" t="str">
            <v>MC.12.060.0020</v>
          </cell>
          <cell r="B26591" t="str">
            <v>Curve aperte in gres ceramico verniciate all'interno ed all'esterno a norma UNI EN 295, dotati di marcatura CE rispettando i requisiti essenziali di prestazione contenuti nella norma europea EN 295-parte 10, dotati di giunto a bicchiere sistema C tipo K o tipo S, atto a garantire la tenuta idraulica indicata dalla norma UNI EN 295/1, punto 3.2. Con diametro interno nominale (DN), Classe:</v>
          </cell>
          <cell r="C26591"/>
          <cell r="D26591"/>
        </row>
        <row r="26592">
          <cell r="A26592" t="str">
            <v>MC.12.060.0020.a</v>
          </cell>
          <cell r="B26592" t="str">
            <v>- DN 100, Classe 34</v>
          </cell>
          <cell r="C26592" t="str">
            <v>cad</v>
          </cell>
          <cell r="D26592" t="str">
            <v>33,40</v>
          </cell>
        </row>
        <row r="26593">
          <cell r="A26593" t="str">
            <v>MC.12.060.0020.b</v>
          </cell>
          <cell r="B26593" t="str">
            <v>- DN 125, Classe 34</v>
          </cell>
          <cell r="C26593" t="str">
            <v>cad</v>
          </cell>
          <cell r="D26593" t="str">
            <v>37,44</v>
          </cell>
        </row>
        <row r="26594">
          <cell r="A26594" t="str">
            <v>MC.12.060.0020.c</v>
          </cell>
          <cell r="B26594" t="str">
            <v>- DN 150, Classe 34</v>
          </cell>
          <cell r="C26594" t="str">
            <v>cad</v>
          </cell>
          <cell r="D26594" t="str">
            <v>45,54</v>
          </cell>
        </row>
        <row r="26595">
          <cell r="A26595" t="str">
            <v>MC.12.060.0020.d</v>
          </cell>
          <cell r="B26595" t="str">
            <v>- DN 200, Classe 200</v>
          </cell>
          <cell r="C26595" t="str">
            <v>cad</v>
          </cell>
          <cell r="D26595" t="str">
            <v>90,07</v>
          </cell>
        </row>
        <row r="26596">
          <cell r="A26596" t="str">
            <v>MC.12.060.0020.e</v>
          </cell>
          <cell r="B26596" t="str">
            <v>- DN 200, Classe 240</v>
          </cell>
          <cell r="C26596" t="str">
            <v>cad</v>
          </cell>
          <cell r="D26596" t="str">
            <v>101,20</v>
          </cell>
        </row>
        <row r="26597">
          <cell r="A26597" t="str">
            <v>MC.12.060.0020.f</v>
          </cell>
          <cell r="B26597" t="str">
            <v>- DN 250, Classe 160</v>
          </cell>
          <cell r="C26597" t="str">
            <v>cad</v>
          </cell>
          <cell r="D26597" t="str">
            <v>153,82</v>
          </cell>
        </row>
        <row r="26598">
          <cell r="A26598" t="str">
            <v>MC.12.060.0020.g</v>
          </cell>
          <cell r="B26598" t="str">
            <v>- DN 250, Classe 240</v>
          </cell>
          <cell r="C26598" t="str">
            <v>cad</v>
          </cell>
          <cell r="D26598" t="str">
            <v>172,04</v>
          </cell>
        </row>
        <row r="26599">
          <cell r="A26599" t="str">
            <v>MC.12.060.0020.h</v>
          </cell>
          <cell r="B26599" t="str">
            <v>- DN 300, Classe 160</v>
          </cell>
          <cell r="C26599" t="str">
            <v>cad</v>
          </cell>
          <cell r="D26599" t="str">
            <v>202,40</v>
          </cell>
        </row>
        <row r="26600">
          <cell r="A26600" t="str">
            <v>MC.12.060.0020.i</v>
          </cell>
          <cell r="B26600" t="str">
            <v>- DN 300, Classe 240</v>
          </cell>
          <cell r="C26600" t="str">
            <v>cad</v>
          </cell>
          <cell r="D26600" t="str">
            <v>268,18</v>
          </cell>
        </row>
        <row r="26601">
          <cell r="A26601" t="str">
            <v>MC.12.060.0025</v>
          </cell>
          <cell r="B26601" t="str">
            <v>Curve chiuse in gres ceramico verniciate all'interno ed all'esterno a norma UNI EN 295, dotati di marcatura CE rispettando i requisiti essenziali di prestazione contenuti nella norma europea EN 295-parte 10, dotati di giunto a bicchiere sistema C tipo K o tipo S, atto a garantire la tenuta idraulica indicata dalla norma UNI EN 295/1, punto 3.2. Con diametro interno nominale (DN), Classe:</v>
          </cell>
          <cell r="C26601"/>
          <cell r="D26601"/>
        </row>
        <row r="26602">
          <cell r="A26602" t="str">
            <v>MC.12.060.0025.a</v>
          </cell>
          <cell r="B26602" t="str">
            <v>- DN 100, Classe 34</v>
          </cell>
          <cell r="C26602" t="str">
            <v>cad</v>
          </cell>
          <cell r="D26602" t="str">
            <v>33,40</v>
          </cell>
        </row>
        <row r="26603">
          <cell r="A26603" t="str">
            <v>MC.12.060.0025.b</v>
          </cell>
          <cell r="B26603" t="str">
            <v>- DN 125, Classe 34</v>
          </cell>
          <cell r="C26603" t="str">
            <v>cad</v>
          </cell>
          <cell r="D26603" t="str">
            <v>37,44</v>
          </cell>
        </row>
        <row r="26604">
          <cell r="A26604" t="str">
            <v>MC.12.060.0025.c</v>
          </cell>
          <cell r="B26604" t="str">
            <v>- DN 150, Classe 34</v>
          </cell>
          <cell r="C26604" t="str">
            <v>cad</v>
          </cell>
          <cell r="D26604" t="str">
            <v>45,54</v>
          </cell>
        </row>
        <row r="26605">
          <cell r="A26605" t="str">
            <v>MC.12.060.0025.d</v>
          </cell>
          <cell r="B26605" t="str">
            <v>- DN 200, Classe 200</v>
          </cell>
          <cell r="C26605" t="str">
            <v>cad</v>
          </cell>
          <cell r="D26605" t="str">
            <v>90,07</v>
          </cell>
        </row>
        <row r="26606">
          <cell r="A26606" t="str">
            <v>MC.12.060.0025.e</v>
          </cell>
          <cell r="B26606" t="str">
            <v>- DN 200, Classe 240</v>
          </cell>
          <cell r="C26606" t="str">
            <v>cad</v>
          </cell>
          <cell r="D26606" t="str">
            <v>112,33</v>
          </cell>
        </row>
        <row r="26607">
          <cell r="A26607" t="str">
            <v>MC.12.060.0025.f</v>
          </cell>
          <cell r="B26607" t="str">
            <v>- DN 250, Classe 160</v>
          </cell>
          <cell r="C26607" t="str">
            <v>cad</v>
          </cell>
          <cell r="D26607" t="str">
            <v>169,00</v>
          </cell>
        </row>
        <row r="26608">
          <cell r="A26608" t="str">
            <v>MC.12.060.0025.g</v>
          </cell>
          <cell r="B26608" t="str">
            <v>- DN 300, Classe 160</v>
          </cell>
          <cell r="C26608" t="str">
            <v>cad</v>
          </cell>
          <cell r="D26608" t="str">
            <v>242,88</v>
          </cell>
        </row>
        <row r="26609">
          <cell r="A26609" t="str">
            <v>MC.12.060.0030</v>
          </cell>
          <cell r="B26609" t="str">
            <v>Sifoni in gres ceramico verniciati all'interno ed all'esterno a norma UNI EN 295, dotati di marcatura CE rispettando i requisiti essenziali di prestazione contenuti nella norma europea EN 295-parte 10, dotati di giunto a bicchiere sistema C tipo K o tipo S, atto a garantire la tenuta idraulica indicata dalla norma UNI EN 295/1, punto 3.2. Con diametro interno nominale (DN), carico di rottura (FN) e tipo:</v>
          </cell>
          <cell r="C26609"/>
          <cell r="D26609"/>
        </row>
        <row r="26610">
          <cell r="A26610" t="str">
            <v>MC.12.060.0030.a</v>
          </cell>
          <cell r="B26610" t="str">
            <v>- DN 150, classe - , FN = 34 kN/m, orizzontale tipo Firenze</v>
          </cell>
          <cell r="C26610" t="str">
            <v>cad</v>
          </cell>
          <cell r="D26610" t="str">
            <v>195,32</v>
          </cell>
        </row>
        <row r="26611">
          <cell r="A26611" t="str">
            <v>MC.12.060.0030.b</v>
          </cell>
          <cell r="B26611" t="str">
            <v>- DN 200, classe 160, FN = 32 kN/m, orizzontale tipo Firenze</v>
          </cell>
          <cell r="C26611" t="str">
            <v>cad</v>
          </cell>
          <cell r="D26611" t="str">
            <v>389,62</v>
          </cell>
        </row>
        <row r="26612">
          <cell r="A26612" t="str">
            <v>MC.12.060.0030.c</v>
          </cell>
          <cell r="B26612" t="str">
            <v>- DN 150, per pozzetti, tipo Mortara aperto</v>
          </cell>
          <cell r="C26612" t="str">
            <v>cad</v>
          </cell>
          <cell r="D26612" t="str">
            <v>136,62</v>
          </cell>
        </row>
        <row r="26613">
          <cell r="A26613" t="str">
            <v>MC.12.060.0030.d</v>
          </cell>
          <cell r="B26613" t="str">
            <v>- DN 150, per pozzetti, tipo Mortara chiuso</v>
          </cell>
          <cell r="C26613" t="str">
            <v>cad</v>
          </cell>
          <cell r="D26613" t="str">
            <v>146,74</v>
          </cell>
        </row>
        <row r="26614">
          <cell r="A26614" t="str">
            <v>MC.12.060.0040</v>
          </cell>
          <cell r="B26614" t="str">
            <v>Braghe semplici e a squadra in gres ceramico verniciate all'interno ed all'esterno a norma UNI EN 295 e saranno dotati di marcatura CE rispettando i requisiti essenziali di prestazione contenuti nella norma europea EN 295 - parte 10. Giunti a bicchiere sistema C tipo K o tipo S, atto a garantire la tenuta idraulica indicata dalla norma UNI 295/1, punto 3.2. Con diametri interni nominali (DN), Classe:</v>
          </cell>
          <cell r="C26614"/>
          <cell r="D26614"/>
        </row>
        <row r="26615">
          <cell r="A26615" t="str">
            <v>MC.12.060.0040.a</v>
          </cell>
          <cell r="B26615" t="str">
            <v>- DN 150/150, Classe 34/34</v>
          </cell>
          <cell r="C26615" t="str">
            <v>cad</v>
          </cell>
          <cell r="D26615" t="str">
            <v>71,85</v>
          </cell>
        </row>
        <row r="26616">
          <cell r="A26616" t="str">
            <v>MC.12.060.0040.b</v>
          </cell>
          <cell r="B26616" t="str">
            <v>- DN 200/150, Classe 200/34</v>
          </cell>
          <cell r="C26616" t="str">
            <v>cad</v>
          </cell>
          <cell r="D26616" t="str">
            <v>137,63</v>
          </cell>
        </row>
        <row r="26617">
          <cell r="A26617" t="str">
            <v>MC.12.060.0040.c</v>
          </cell>
          <cell r="B26617" t="str">
            <v>- DN 200/150, Classe 240/34</v>
          </cell>
          <cell r="C26617" t="str">
            <v>cad</v>
          </cell>
          <cell r="D26617" t="str">
            <v>163,94</v>
          </cell>
        </row>
        <row r="26618">
          <cell r="A26618" t="str">
            <v>MC.12.060.0040.d</v>
          </cell>
          <cell r="B26618" t="str">
            <v>- DN 250/150, Classe 160/34</v>
          </cell>
          <cell r="C26618" t="str">
            <v>cad</v>
          </cell>
          <cell r="D26618" t="str">
            <v>178,11</v>
          </cell>
        </row>
        <row r="26619">
          <cell r="A26619" t="str">
            <v>MC.12.060.0040.e</v>
          </cell>
          <cell r="B26619" t="str">
            <v>- DN 250/150, Classe 240/34</v>
          </cell>
          <cell r="C26619" t="str">
            <v>cad</v>
          </cell>
          <cell r="D26619" t="str">
            <v>223,65</v>
          </cell>
        </row>
        <row r="26620">
          <cell r="A26620" t="str">
            <v>MC.12.060.0040.f</v>
          </cell>
          <cell r="B26620" t="str">
            <v>- DN 300/150, Classe 160/34</v>
          </cell>
          <cell r="C26620" t="str">
            <v>cad</v>
          </cell>
          <cell r="D26620" t="str">
            <v>231,75</v>
          </cell>
        </row>
        <row r="26621">
          <cell r="A26621" t="str">
            <v>MC.12.060.0040.g</v>
          </cell>
          <cell r="B26621" t="str">
            <v>- DN 300/150, Classe 240/34</v>
          </cell>
          <cell r="C26621" t="str">
            <v>cad</v>
          </cell>
          <cell r="D26621" t="str">
            <v>288,42</v>
          </cell>
        </row>
        <row r="26622">
          <cell r="A26622" t="str">
            <v>MC.12.060.0040.h</v>
          </cell>
          <cell r="B26622" t="str">
            <v>- DN 400/150-200, Classe 160/34</v>
          </cell>
          <cell r="C26622" t="str">
            <v>cad</v>
          </cell>
          <cell r="D26622" t="str">
            <v>422,00</v>
          </cell>
        </row>
        <row r="26623">
          <cell r="A26623" t="str">
            <v>MC.12.060.0040.i</v>
          </cell>
          <cell r="B26623" t="str">
            <v>- DN 400/150-200, Classe 200/34</v>
          </cell>
          <cell r="C26623" t="str">
            <v>cad</v>
          </cell>
          <cell r="D26623" t="str">
            <v>491,83</v>
          </cell>
        </row>
        <row r="26624">
          <cell r="A26624" t="str">
            <v>MC.12.060.0040.l</v>
          </cell>
          <cell r="B26624" t="str">
            <v>- DN 500/150-200, Classe 120/34</v>
          </cell>
          <cell r="C26624" t="str">
            <v>cad</v>
          </cell>
          <cell r="D26624" t="str">
            <v>611,25</v>
          </cell>
        </row>
        <row r="26625">
          <cell r="A26625" t="str">
            <v>MC.12.060.0040.m</v>
          </cell>
          <cell r="B26625" t="str">
            <v>- DN 500/150-200, Classe 160/34</v>
          </cell>
          <cell r="C26625" t="str">
            <v>cad</v>
          </cell>
          <cell r="D26625" t="str">
            <v>929,02</v>
          </cell>
        </row>
        <row r="26626">
          <cell r="A26626" t="str">
            <v>MC.12.060.0040.n</v>
          </cell>
          <cell r="B26626" t="str">
            <v>- DN 600/150-200, Classe 95/34</v>
          </cell>
          <cell r="C26626" t="str">
            <v>cad</v>
          </cell>
          <cell r="D26626" t="str">
            <v>818,71</v>
          </cell>
        </row>
        <row r="26627">
          <cell r="A26627" t="str">
            <v>MC.12.060.0040.o</v>
          </cell>
          <cell r="B26627" t="str">
            <v>- DN 600/150-200, Classe 160/34</v>
          </cell>
          <cell r="C26627" t="str">
            <v>cad</v>
          </cell>
          <cell r="D26627" t="str">
            <v>1.234,64</v>
          </cell>
        </row>
        <row r="26628">
          <cell r="A26628" t="str">
            <v>MC.12.070</v>
          </cell>
          <cell r="B26628" t="str">
            <v>TUBI IN RESINA POLIESTERE CON FIBRA VETRO</v>
          </cell>
          <cell r="C26628"/>
          <cell r="D26628"/>
        </row>
        <row r="26629">
          <cell r="A26629" t="str">
            <v>MC.12.070.0010</v>
          </cell>
          <cell r="B26629" t="str">
            <v>Tubi in resina poliestere rinforzata con fibra di vetro e cariche minerali, con giunto a bicchiere e guarnizione elastomerica, "liner" di spessore non inferiore a 1,3 mm. Con diametro nominale interno (DN):</v>
          </cell>
          <cell r="C26629"/>
          <cell r="D26629"/>
        </row>
        <row r="26630">
          <cell r="A26630" t="str">
            <v>MC.12.070.0010.a</v>
          </cell>
          <cell r="B26630" t="str">
            <v>- DN 400</v>
          </cell>
          <cell r="C26630" t="str">
            <v>m</v>
          </cell>
          <cell r="D26630" t="str">
            <v>125,88</v>
          </cell>
        </row>
        <row r="26631">
          <cell r="A26631" t="str">
            <v>MC.12.070.0010.b</v>
          </cell>
          <cell r="B26631" t="str">
            <v>- DN 500</v>
          </cell>
          <cell r="C26631" t="str">
            <v>m</v>
          </cell>
          <cell r="D26631" t="str">
            <v>147,73</v>
          </cell>
        </row>
        <row r="26632">
          <cell r="A26632" t="str">
            <v>MC.12.070.0010.c</v>
          </cell>
          <cell r="B26632" t="str">
            <v>- DN 600</v>
          </cell>
          <cell r="C26632" t="str">
            <v>m</v>
          </cell>
          <cell r="D26632" t="str">
            <v>196,22</v>
          </cell>
        </row>
        <row r="26633">
          <cell r="A26633" t="str">
            <v>MC.12.070.0010.d</v>
          </cell>
          <cell r="B26633" t="str">
            <v>- DN 800</v>
          </cell>
          <cell r="C26633" t="str">
            <v>m</v>
          </cell>
          <cell r="D26633" t="str">
            <v>289,17</v>
          </cell>
        </row>
        <row r="26634">
          <cell r="A26634" t="str">
            <v>MC.12.070.0010.e</v>
          </cell>
          <cell r="B26634" t="str">
            <v>- DN 1000</v>
          </cell>
          <cell r="C26634" t="str">
            <v>m</v>
          </cell>
          <cell r="D26634" t="str">
            <v>416,46</v>
          </cell>
        </row>
        <row r="26635">
          <cell r="A26635" t="str">
            <v>MC.12.070.0010.f</v>
          </cell>
          <cell r="B26635" t="str">
            <v>- DN 1100</v>
          </cell>
          <cell r="C26635" t="str">
            <v>m</v>
          </cell>
          <cell r="D26635" t="str">
            <v>488,76</v>
          </cell>
        </row>
        <row r="26636">
          <cell r="A26636" t="str">
            <v>MC.12.070.0010.g</v>
          </cell>
          <cell r="B26636" t="str">
            <v>- DN 1200</v>
          </cell>
          <cell r="C26636" t="str">
            <v>m</v>
          </cell>
          <cell r="D26636" t="str">
            <v>568,91</v>
          </cell>
        </row>
        <row r="26637">
          <cell r="A26637" t="str">
            <v>MC.12.080</v>
          </cell>
          <cell r="B26637" t="str">
            <v>TUBI IN CALCESTRUZZO</v>
          </cell>
          <cell r="C26637"/>
          <cell r="D26637"/>
        </row>
        <row r="26638">
          <cell r="A26638" t="str">
            <v>MC.12.080.0010</v>
          </cell>
          <cell r="B26638" t="str">
            <v>Tubi circolari per condotti di fognatura in c.a. con armature elettrosaldate in acciaio da 600 N/mm² (doppie per DN &gt; 1600), con incastro a bicchiere sino al DN 1200, prodotti secondo il metodo della compressione radiale (turbocentrifugati) e con incastro a ½ spessore sino al DN 2200, prodotti secondo il metodo della compressione radiale o della vibrazione radiale (vibrocompressi), aventi classe di resistenza 90 kN/m², dotati di guarnizione a cuspide conforme alla norma UNI EN 681-1 premontata sul maschio atta a garantire la perfetta tenuta con l'incastro dei pezzi previa spalmatura di idoneo lubrificante sulla femmina.</v>
          </cell>
          <cell r="C26638"/>
          <cell r="D26638"/>
        </row>
        <row r="26639">
          <cell r="A26639" t="str">
            <v>MC.12.080.0010.a</v>
          </cell>
          <cell r="B26639" t="str">
            <v>- DN = 300 - p = 180 kg/m</v>
          </cell>
          <cell r="C26639" t="str">
            <v>m</v>
          </cell>
          <cell r="D26639" t="str">
            <v>41,46</v>
          </cell>
        </row>
        <row r="26640">
          <cell r="A26640" t="str">
            <v>MC.12.080.0010.b</v>
          </cell>
          <cell r="B26640" t="str">
            <v>- DN = 400 - p = 240 kg/m</v>
          </cell>
          <cell r="C26640" t="str">
            <v>m</v>
          </cell>
          <cell r="D26640" t="str">
            <v>43,43</v>
          </cell>
        </row>
        <row r="26641">
          <cell r="A26641" t="str">
            <v>MC.12.080.0010.c</v>
          </cell>
          <cell r="B26641" t="str">
            <v>- DN = 500 - p = 300 kg/m</v>
          </cell>
          <cell r="C26641" t="str">
            <v>m</v>
          </cell>
          <cell r="D26641" t="str">
            <v>49,72</v>
          </cell>
        </row>
        <row r="26642">
          <cell r="A26642" t="str">
            <v>MC.12.080.0010.d</v>
          </cell>
          <cell r="B26642" t="str">
            <v>- DN = 600 - p = 410 kg/m</v>
          </cell>
          <cell r="C26642" t="str">
            <v>m</v>
          </cell>
          <cell r="D26642" t="str">
            <v>60,27</v>
          </cell>
        </row>
        <row r="26643">
          <cell r="A26643" t="str">
            <v>MC.12.080.0010.e</v>
          </cell>
          <cell r="B26643" t="str">
            <v>- DN = 700 - p = 550 kg/m</v>
          </cell>
          <cell r="C26643" t="str">
            <v>m</v>
          </cell>
          <cell r="D26643" t="str">
            <v>77,65</v>
          </cell>
        </row>
        <row r="26644">
          <cell r="A26644" t="str">
            <v>MC.12.080.0010.f</v>
          </cell>
          <cell r="B26644" t="str">
            <v>- DN = 800 - p = 660 kg/m</v>
          </cell>
          <cell r="C26644" t="str">
            <v>m</v>
          </cell>
          <cell r="D26644" t="str">
            <v>88,54</v>
          </cell>
        </row>
        <row r="26645">
          <cell r="A26645" t="str">
            <v>MC.12.080.0010.g</v>
          </cell>
          <cell r="B26645" t="str">
            <v>- DN = 1.000 - p = 1.000 kg/m</v>
          </cell>
          <cell r="C26645" t="str">
            <v>m</v>
          </cell>
          <cell r="D26645" t="str">
            <v>121,11</v>
          </cell>
        </row>
        <row r="26646">
          <cell r="A26646" t="str">
            <v>MC.12.080.0010.h</v>
          </cell>
          <cell r="B26646" t="str">
            <v>- DN = 1.100 - p = 1.250 kg/m</v>
          </cell>
          <cell r="C26646" t="str">
            <v>m</v>
          </cell>
          <cell r="D26646" t="str">
            <v>171,99</v>
          </cell>
        </row>
        <row r="26647">
          <cell r="A26647" t="str">
            <v>MC.12.080.0010.i</v>
          </cell>
          <cell r="B26647" t="str">
            <v>- DN = 1.200 - p = 1.500 kg/m</v>
          </cell>
          <cell r="C26647" t="str">
            <v>m</v>
          </cell>
          <cell r="D26647" t="str">
            <v>188,00</v>
          </cell>
        </row>
        <row r="26648">
          <cell r="A26648" t="str">
            <v>MC.12.080.0010.j</v>
          </cell>
          <cell r="B26648" t="str">
            <v>- DN = 1.400 - p = 1.850 kg/m</v>
          </cell>
          <cell r="C26648" t="str">
            <v>m</v>
          </cell>
          <cell r="D26648" t="str">
            <v>261,95</v>
          </cell>
        </row>
        <row r="26649">
          <cell r="A26649" t="str">
            <v>MC.12.080.0010.k</v>
          </cell>
          <cell r="B26649" t="str">
            <v>- DN = 1.500 - p = 2.110 kg/m</v>
          </cell>
          <cell r="C26649" t="str">
            <v>m</v>
          </cell>
          <cell r="D26649" t="str">
            <v>289,09</v>
          </cell>
        </row>
        <row r="26650">
          <cell r="A26650" t="str">
            <v>MC.12.080.0010.l</v>
          </cell>
          <cell r="B26650" t="str">
            <v>- DN = 1.600 - p = 2.310 kg/m</v>
          </cell>
          <cell r="C26650" t="str">
            <v>m</v>
          </cell>
          <cell r="D26650" t="str">
            <v>319,72</v>
          </cell>
        </row>
        <row r="26651">
          <cell r="A26651" t="str">
            <v>MC.12.080.0010.m</v>
          </cell>
          <cell r="B26651" t="str">
            <v>- DN = 1.800 - p = 2.670 kg/m</v>
          </cell>
          <cell r="C26651" t="str">
            <v>m</v>
          </cell>
          <cell r="D26651" t="str">
            <v>398,72</v>
          </cell>
        </row>
        <row r="26652">
          <cell r="A26652" t="str">
            <v>MC.12.080.0010.n</v>
          </cell>
          <cell r="B26652" t="str">
            <v>- DN = 2.000 - p = 3.350 kg/m</v>
          </cell>
          <cell r="C26652" t="str">
            <v>m</v>
          </cell>
          <cell r="D26652" t="str">
            <v>475,77</v>
          </cell>
        </row>
        <row r="26653">
          <cell r="A26653" t="str">
            <v>MC.12.080.0020</v>
          </cell>
          <cell r="B26653" t="str">
            <v>Tubi circolari per condotti di fognatura in c.a. con armature elettrosaldate in acciaio da 600 N/mm² (doppie per DN &gt; 1600), con incastro a bicchiere sino al DN 1200, prodotti secondo il metodo della compressione radiale (turbocentrifugati) e con incastro a ½ spessore sino al DN 2200, prodotti secondo il metodo della compressione radiale o della vibrazione radiale (vibrocompressi), aventi classe di resistenza 135 kN/m², dotati di guarnizione a cuspide conforme alla norma UNI EN 681-1 premontata sul maschio atta a garantire la perfetta tenuta con l'incastro dei pezzi previa spalmatura di idoneo lubrificante sulla femina. I tubi saranno rispondenti alle norme UNI EN 1916 e UNI 11417. Diametro nominale interno (DN) e peso indicativo al m (p):</v>
          </cell>
          <cell r="C26653"/>
          <cell r="D26653"/>
        </row>
        <row r="26654">
          <cell r="A26654" t="str">
            <v>MC.12.080.0020.a</v>
          </cell>
          <cell r="B26654" t="str">
            <v>- DN = 300 - p = 180 kg/m</v>
          </cell>
          <cell r="C26654" t="str">
            <v>m</v>
          </cell>
          <cell r="D26654" t="str">
            <v>42,67</v>
          </cell>
        </row>
        <row r="26655">
          <cell r="A26655" t="str">
            <v>MC.12.080.0020.b</v>
          </cell>
          <cell r="B26655" t="str">
            <v>- DN = 400 - p = 240 kg/m</v>
          </cell>
          <cell r="C26655" t="str">
            <v>m</v>
          </cell>
          <cell r="D26655" t="str">
            <v>47,72</v>
          </cell>
        </row>
        <row r="26656">
          <cell r="A26656" t="str">
            <v>MC.12.080.0020.c</v>
          </cell>
          <cell r="B26656" t="str">
            <v>- DN = 500 - p = 300 kg/m</v>
          </cell>
          <cell r="C26656" t="str">
            <v>m</v>
          </cell>
          <cell r="D26656" t="str">
            <v>54,82</v>
          </cell>
        </row>
        <row r="26657">
          <cell r="A26657" t="str">
            <v>MC.12.080.0020.d</v>
          </cell>
          <cell r="B26657" t="str">
            <v>- DN = 600 - p = 420 kg/m</v>
          </cell>
          <cell r="C26657" t="str">
            <v>m</v>
          </cell>
          <cell r="D26657" t="str">
            <v>64,00</v>
          </cell>
        </row>
        <row r="26658">
          <cell r="A26658" t="str">
            <v>MC.12.080.0020.e</v>
          </cell>
          <cell r="B26658" t="str">
            <v>- DN = 700 - p = 550 kg/m</v>
          </cell>
          <cell r="C26658" t="str">
            <v>m</v>
          </cell>
          <cell r="D26658" t="str">
            <v>90,82</v>
          </cell>
        </row>
        <row r="26659">
          <cell r="A26659" t="str">
            <v>MC.12.080.0020.f</v>
          </cell>
          <cell r="B26659" t="str">
            <v>- DN = 800 - p = 660 kg/m</v>
          </cell>
          <cell r="C26659" t="str">
            <v>m</v>
          </cell>
          <cell r="D26659" t="str">
            <v>107,71</v>
          </cell>
        </row>
        <row r="26660">
          <cell r="A26660" t="str">
            <v>MC.12.080.0020.g</v>
          </cell>
          <cell r="B26660" t="str">
            <v>- DN = 1.000 - p = 1.000 kg/m</v>
          </cell>
          <cell r="C26660" t="str">
            <v>m</v>
          </cell>
          <cell r="D26660" t="str">
            <v>156,45</v>
          </cell>
        </row>
        <row r="26661">
          <cell r="A26661" t="str">
            <v>MC.12.080.0020.h</v>
          </cell>
          <cell r="B26661" t="str">
            <v>- DN = 1.100 - p = 1.300 kg/m</v>
          </cell>
          <cell r="C26661" t="str">
            <v>m</v>
          </cell>
          <cell r="D26661" t="str">
            <v>195,55</v>
          </cell>
        </row>
        <row r="26662">
          <cell r="A26662" t="str">
            <v>MC.12.080.0020.i</v>
          </cell>
          <cell r="B26662" t="str">
            <v>- DN = 1.200 - p = 1.500 kg/m</v>
          </cell>
          <cell r="C26662" t="str">
            <v>m</v>
          </cell>
          <cell r="D26662" t="str">
            <v>204,44</v>
          </cell>
        </row>
        <row r="26663">
          <cell r="A26663" t="str">
            <v>MC.12.080.0020.j</v>
          </cell>
          <cell r="B26663" t="str">
            <v>- DN = 1.400 - p = 1.850 kg/m</v>
          </cell>
          <cell r="C26663" t="str">
            <v>m</v>
          </cell>
          <cell r="D26663" t="str">
            <v>325,90</v>
          </cell>
        </row>
        <row r="26664">
          <cell r="A26664" t="str">
            <v>MC.12.080.0020.k</v>
          </cell>
          <cell r="B26664" t="str">
            <v>- DN = 1.500 - p = 2.150 kg/m</v>
          </cell>
          <cell r="C26664" t="str">
            <v>m</v>
          </cell>
          <cell r="D26664" t="str">
            <v>379,24</v>
          </cell>
        </row>
        <row r="26665">
          <cell r="A26665" t="str">
            <v>MC.12.080.0020.l</v>
          </cell>
          <cell r="B26665" t="str">
            <v>- DN = 1.600 - p = 2.350 kg/m</v>
          </cell>
          <cell r="C26665" t="str">
            <v>m</v>
          </cell>
          <cell r="D26665" t="str">
            <v>411,82</v>
          </cell>
        </row>
        <row r="26666">
          <cell r="A26666" t="str">
            <v>MC.12.080.0020.m</v>
          </cell>
          <cell r="B26666" t="str">
            <v>- DN = 1.800 - p = 2.700 kg/m</v>
          </cell>
          <cell r="C26666" t="str">
            <v>m</v>
          </cell>
          <cell r="D26666" t="str">
            <v>521,46</v>
          </cell>
        </row>
        <row r="26667">
          <cell r="A26667" t="str">
            <v>MC.12.080.0020.n</v>
          </cell>
          <cell r="B26667" t="str">
            <v>- DN = 2.000 - p = 3.400 kg/m</v>
          </cell>
          <cell r="C26667" t="str">
            <v>m</v>
          </cell>
          <cell r="D26667" t="str">
            <v>678,48</v>
          </cell>
        </row>
        <row r="26668">
          <cell r="A26668" t="str">
            <v>MC.12.080.0030</v>
          </cell>
          <cell r="B26668" t="str">
            <v>Tubi in calcestruzzo senza bicchiere, a maschio e femmina, per condotte orizzontali. Diametro nominale interno (DN), diametro esterno (De) e peso indicativo al m (p):</v>
          </cell>
          <cell r="C26668"/>
          <cell r="D26668"/>
        </row>
        <row r="26669">
          <cell r="A26669" t="str">
            <v>MC.12.080.0030.a</v>
          </cell>
          <cell r="B26669" t="str">
            <v>- DN 150 - De 200 - p = 35 kg/m</v>
          </cell>
          <cell r="C26669" t="str">
            <v>m</v>
          </cell>
          <cell r="D26669" t="str">
            <v>5,07</v>
          </cell>
        </row>
        <row r="26670">
          <cell r="A26670" t="str">
            <v>MC.12.080.0030.b</v>
          </cell>
          <cell r="B26670" t="str">
            <v>- DN 200 - De 260 - p = 50 kg/m</v>
          </cell>
          <cell r="C26670" t="str">
            <v>m</v>
          </cell>
          <cell r="D26670" t="str">
            <v>6,36</v>
          </cell>
        </row>
        <row r="26671">
          <cell r="A26671" t="str">
            <v>MC.12.080.0030.c</v>
          </cell>
          <cell r="B26671" t="str">
            <v>- DN 300 - De 370 - p = 80 kg/m</v>
          </cell>
          <cell r="C26671" t="str">
            <v>m</v>
          </cell>
          <cell r="D26671" t="str">
            <v>8,38</v>
          </cell>
        </row>
        <row r="26672">
          <cell r="A26672" t="str">
            <v>MC.12.080.0030.d</v>
          </cell>
          <cell r="B26672" t="str">
            <v>- DN 400 - De 470 - p = 110 kg/m</v>
          </cell>
          <cell r="C26672" t="str">
            <v>m</v>
          </cell>
          <cell r="D26672" t="str">
            <v>11,17</v>
          </cell>
        </row>
        <row r="26673">
          <cell r="A26673" t="str">
            <v>MC.12.080.0030.e</v>
          </cell>
          <cell r="B26673" t="str">
            <v>- DN 500 - De 590 - p = 170 kg/m</v>
          </cell>
          <cell r="C26673" t="str">
            <v>m</v>
          </cell>
          <cell r="D26673" t="str">
            <v>16,94</v>
          </cell>
        </row>
        <row r="26674">
          <cell r="A26674" t="str">
            <v>MC.12.080.0030.f</v>
          </cell>
          <cell r="B26674" t="str">
            <v>- DN 600 - De 700 - p = 230 kg/m</v>
          </cell>
          <cell r="C26674" t="str">
            <v>m</v>
          </cell>
          <cell r="D26674" t="str">
            <v>21,92</v>
          </cell>
        </row>
        <row r="26675">
          <cell r="A26675" t="str">
            <v>MC.12.080.0030.g</v>
          </cell>
          <cell r="B26675" t="str">
            <v>- DN 800 - De 920 - p = 370 kg/m</v>
          </cell>
          <cell r="C26675" t="str">
            <v>m</v>
          </cell>
          <cell r="D26675" t="str">
            <v>34,25</v>
          </cell>
        </row>
        <row r="26676">
          <cell r="A26676" t="str">
            <v>MC.12.080.0030.h</v>
          </cell>
          <cell r="B26676" t="str">
            <v>- DN 1.000 - De 1.140 - p = 570 kg/m</v>
          </cell>
          <cell r="C26676" t="str">
            <v>m</v>
          </cell>
          <cell r="D26676" t="str">
            <v>50,75</v>
          </cell>
        </row>
        <row r="26677">
          <cell r="A26677" t="str">
            <v>MC.12.080.0030.i</v>
          </cell>
          <cell r="B26677" t="str">
            <v>- DN 1.250 - De 1.400 - p = 700 kg/m</v>
          </cell>
          <cell r="C26677" t="str">
            <v>m</v>
          </cell>
          <cell r="D26677" t="str">
            <v>83,15</v>
          </cell>
        </row>
        <row r="26678">
          <cell r="A26678" t="str">
            <v>MC.12.080.0050</v>
          </cell>
          <cell r="B26678" t="str">
            <v>Maggiore costo per rivestimento della superficie interna del tubo in calcestruzzo con una mano di primer .</v>
          </cell>
          <cell r="C26678" t="str">
            <v>m²</v>
          </cell>
          <cell r="D26678" t="str">
            <v>4,11</v>
          </cell>
        </row>
        <row r="26679">
          <cell r="A26679" t="str">
            <v>MC.12.080.0060</v>
          </cell>
          <cell r="B26679" t="str">
            <v>Maggiore costo per rivestimento della superficie interna del tubo in calcestruzzo con uno strato di poliuretano (spessore medio nominale 6 mm).</v>
          </cell>
          <cell r="C26679" t="str">
            <v>m²</v>
          </cell>
          <cell r="D26679" t="str">
            <v>36,12</v>
          </cell>
        </row>
        <row r="26680">
          <cell r="A26680" t="str">
            <v>MC.12.080.0070</v>
          </cell>
          <cell r="B26680" t="str">
            <v>Maggiore costo per rivestimento della superficie interna del tubo in calcestruzzo con rivestimento di tipo epossidico dello spessore di 300 µm.</v>
          </cell>
          <cell r="C26680" t="str">
            <v>m²</v>
          </cell>
          <cell r="D26680" t="str">
            <v>6,09</v>
          </cell>
        </row>
        <row r="26681">
          <cell r="A26681" t="str">
            <v>MC.12.090</v>
          </cell>
          <cell r="B26681" t="str">
            <v>TUBAZIONI FONOASSORBENTI</v>
          </cell>
          <cell r="C26681"/>
          <cell r="D26681"/>
        </row>
        <row r="26682">
          <cell r="A26682" t="str">
            <v>MC.12.090.0010</v>
          </cell>
          <cell r="B26682" t="str">
            <v>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(De) e spessore (s):</v>
          </cell>
          <cell r="C26682"/>
          <cell r="D26682"/>
        </row>
        <row r="26683">
          <cell r="A26683" t="str">
            <v>MC.12.090.0010.a</v>
          </cell>
          <cell r="B26683" t="str">
            <v>De= 40 mm - s= 3,00</v>
          </cell>
          <cell r="C26683" t="str">
            <v>m</v>
          </cell>
          <cell r="D26683" t="str">
            <v>6,06</v>
          </cell>
        </row>
        <row r="26684">
          <cell r="A26684" t="str">
            <v>MC.12.090.0010.b</v>
          </cell>
          <cell r="B26684" t="str">
            <v>De= 50 mm - s= 3,00</v>
          </cell>
          <cell r="C26684" t="str">
            <v>m</v>
          </cell>
          <cell r="D26684" t="str">
            <v>6,56</v>
          </cell>
        </row>
        <row r="26685">
          <cell r="A26685" t="str">
            <v>MC.12.090.0010.c</v>
          </cell>
          <cell r="B26685" t="str">
            <v>De= 75 mm - s= 4,00</v>
          </cell>
          <cell r="C26685" t="str">
            <v>m</v>
          </cell>
          <cell r="D26685" t="str">
            <v>16,59</v>
          </cell>
        </row>
        <row r="26686">
          <cell r="A26686" t="str">
            <v>MC.12.090.0010.d</v>
          </cell>
          <cell r="B26686" t="str">
            <v>De= 90 mm - s= 4,50</v>
          </cell>
          <cell r="C26686" t="str">
            <v>m</v>
          </cell>
          <cell r="D26686" t="str">
            <v>20,93</v>
          </cell>
        </row>
        <row r="26687">
          <cell r="A26687" t="str">
            <v>MC.12.090.0010.e</v>
          </cell>
          <cell r="B26687" t="str">
            <v>De= 100 mm - s= 5,00</v>
          </cell>
          <cell r="C26687" t="str">
            <v>m</v>
          </cell>
          <cell r="D26687" t="str">
            <v>20,93</v>
          </cell>
        </row>
        <row r="26688">
          <cell r="A26688" t="str">
            <v>MC.12.090.0010.f</v>
          </cell>
          <cell r="B26688" t="str">
            <v>De= 110 mm - s= 5,00</v>
          </cell>
          <cell r="C26688" t="str">
            <v>m</v>
          </cell>
          <cell r="D26688" t="str">
            <v>22,25</v>
          </cell>
        </row>
        <row r="26689">
          <cell r="A26689" t="str">
            <v>MC.12.090.0010.g</v>
          </cell>
          <cell r="B26689" t="str">
            <v>De= 125 mm - s= 5,00</v>
          </cell>
          <cell r="C26689" t="str">
            <v>m</v>
          </cell>
          <cell r="D26689" t="str">
            <v>35,76</v>
          </cell>
        </row>
        <row r="26690">
          <cell r="A26690" t="str">
            <v>MC.12.090.0010.h</v>
          </cell>
          <cell r="B26690" t="str">
            <v>De= 160 mm - s= 5,50</v>
          </cell>
          <cell r="C26690" t="str">
            <v>m</v>
          </cell>
          <cell r="D26690" t="str">
            <v>44,92</v>
          </cell>
        </row>
        <row r="26691">
          <cell r="A26691" t="str">
            <v>MC.12.090.0020</v>
          </cell>
          <cell r="B26691" t="str">
            <v>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(De) e spessore (s):</v>
          </cell>
          <cell r="C26691"/>
          <cell r="D26691"/>
        </row>
        <row r="26692">
          <cell r="A26692" t="str">
            <v>MC.12.090.0020.a</v>
          </cell>
          <cell r="B26692" t="str">
            <v>De= 40 mm - s= 3,00</v>
          </cell>
          <cell r="C26692" t="str">
            <v>m</v>
          </cell>
          <cell r="D26692" t="str">
            <v>9,16</v>
          </cell>
        </row>
        <row r="26693">
          <cell r="A26693" t="str">
            <v>MC.12.090.0020.b</v>
          </cell>
          <cell r="B26693" t="str">
            <v>De= 50 mm - s= 3,00</v>
          </cell>
          <cell r="C26693" t="str">
            <v>m</v>
          </cell>
          <cell r="D26693" t="str">
            <v>9,81</v>
          </cell>
        </row>
        <row r="26694">
          <cell r="A26694" t="str">
            <v>MC.12.090.0020.c</v>
          </cell>
          <cell r="B26694" t="str">
            <v>De= 75 mm - s= 4,00</v>
          </cell>
          <cell r="C26694" t="str">
            <v>m</v>
          </cell>
          <cell r="D26694" t="str">
            <v>20,93</v>
          </cell>
        </row>
        <row r="26695">
          <cell r="A26695" t="str">
            <v>MC.12.090.0020.d</v>
          </cell>
          <cell r="B26695" t="str">
            <v>De= 90 mm - s= 4,50</v>
          </cell>
          <cell r="C26695" t="str">
            <v>m</v>
          </cell>
          <cell r="D26695" t="str">
            <v>26,17</v>
          </cell>
        </row>
        <row r="26696">
          <cell r="A26696" t="str">
            <v>MC.12.090.0020.e</v>
          </cell>
          <cell r="B26696" t="str">
            <v>De= 100 mm - s= 5,00</v>
          </cell>
          <cell r="C26696" t="str">
            <v>m</v>
          </cell>
          <cell r="D26696" t="str">
            <v>26,17</v>
          </cell>
        </row>
        <row r="26697">
          <cell r="A26697" t="str">
            <v>MC.12.090.0020.f</v>
          </cell>
          <cell r="B26697" t="str">
            <v>De= 110 mm - s= 5,00</v>
          </cell>
          <cell r="C26697" t="str">
            <v>m</v>
          </cell>
          <cell r="D26697" t="str">
            <v>27,48</v>
          </cell>
        </row>
        <row r="26698">
          <cell r="A26698" t="str">
            <v>MC.12.090.0030</v>
          </cell>
          <cell r="B26698" t="str">
            <v>Curve aperte e chiuse per tubi fonoassorbenti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(De) e spessore (s):</v>
          </cell>
          <cell r="C26698"/>
          <cell r="D26698"/>
        </row>
        <row r="26699">
          <cell r="A26699" t="str">
            <v>MC.12.090.0030.a</v>
          </cell>
          <cell r="B26699" t="str">
            <v>- De 40, curva aperta 45°</v>
          </cell>
          <cell r="C26699" t="str">
            <v>cad</v>
          </cell>
          <cell r="D26699" t="str">
            <v>1,32</v>
          </cell>
        </row>
        <row r="26700">
          <cell r="A26700" t="str">
            <v>MC.12.090.0030.b</v>
          </cell>
          <cell r="B26700" t="str">
            <v>- De 40, curva chiusa 87°</v>
          </cell>
          <cell r="C26700" t="str">
            <v>cad</v>
          </cell>
          <cell r="D26700" t="str">
            <v>1,32</v>
          </cell>
        </row>
        <row r="26701">
          <cell r="A26701" t="str">
            <v>MC.12.090.0030.c</v>
          </cell>
          <cell r="B26701" t="str">
            <v>- De 50, curva aperta 45°</v>
          </cell>
          <cell r="C26701" t="str">
            <v>cad</v>
          </cell>
          <cell r="D26701" t="str">
            <v>1,91</v>
          </cell>
        </row>
        <row r="26702">
          <cell r="A26702" t="str">
            <v>MC.12.090.0030.d</v>
          </cell>
          <cell r="B26702" t="str">
            <v>- De 50, curva chiusa 87°</v>
          </cell>
          <cell r="C26702" t="str">
            <v>cad</v>
          </cell>
          <cell r="D26702" t="str">
            <v>2,52</v>
          </cell>
        </row>
        <row r="26703">
          <cell r="A26703" t="str">
            <v>MC.12.090.0030.e</v>
          </cell>
          <cell r="B26703" t="str">
            <v>- De 75, curva aperta 45°</v>
          </cell>
          <cell r="C26703" t="str">
            <v>cad</v>
          </cell>
          <cell r="D26703" t="str">
            <v>5,76</v>
          </cell>
        </row>
        <row r="26704">
          <cell r="A26704" t="str">
            <v>MC.12.090.0030.f</v>
          </cell>
          <cell r="B26704" t="str">
            <v>- De 75, curva chiusa 87°</v>
          </cell>
          <cell r="C26704" t="str">
            <v>cad</v>
          </cell>
          <cell r="D26704" t="str">
            <v>6,42</v>
          </cell>
        </row>
        <row r="26705">
          <cell r="A26705" t="str">
            <v>MC.12.090.0030.g</v>
          </cell>
          <cell r="B26705" t="str">
            <v>- De 90, curva aperta 45</v>
          </cell>
          <cell r="C26705" t="str">
            <v>cad</v>
          </cell>
          <cell r="D26705" t="str">
            <v>5,76</v>
          </cell>
        </row>
        <row r="26706">
          <cell r="A26706" t="str">
            <v>MC.12.090.0030.h</v>
          </cell>
          <cell r="B26706" t="str">
            <v>- De 90, curva chiusa 87°</v>
          </cell>
          <cell r="C26706" t="str">
            <v>cad</v>
          </cell>
          <cell r="D26706" t="str">
            <v>6,42</v>
          </cell>
        </row>
        <row r="26707">
          <cell r="A26707" t="str">
            <v>MC.12.090.0030.i</v>
          </cell>
          <cell r="B26707" t="str">
            <v>- De 100, curva aperta 45°</v>
          </cell>
          <cell r="C26707" t="str">
            <v>cad</v>
          </cell>
          <cell r="D26707" t="str">
            <v>5,76</v>
          </cell>
        </row>
        <row r="26708">
          <cell r="A26708" t="str">
            <v>MC.12.090.0030.l</v>
          </cell>
          <cell r="B26708" t="str">
            <v>- De 100, curva chiusa 87°</v>
          </cell>
          <cell r="C26708" t="str">
            <v>cad</v>
          </cell>
          <cell r="D26708" t="str">
            <v>6,42</v>
          </cell>
        </row>
        <row r="26709">
          <cell r="A26709" t="str">
            <v>MC.12.090.0030.m</v>
          </cell>
          <cell r="B26709" t="str">
            <v>- De 110, curva aperta 45°</v>
          </cell>
          <cell r="C26709" t="str">
            <v>cad</v>
          </cell>
          <cell r="D26709" t="str">
            <v>8,27</v>
          </cell>
        </row>
        <row r="26710">
          <cell r="A26710" t="str">
            <v>MC.12.090.0030.n</v>
          </cell>
          <cell r="B26710" t="str">
            <v>- De 110, curva chiusa 87°</v>
          </cell>
          <cell r="C26710" t="str">
            <v>cad</v>
          </cell>
          <cell r="D26710" t="str">
            <v>8,73</v>
          </cell>
        </row>
        <row r="26711">
          <cell r="A26711" t="str">
            <v>MC.12.090.0030.o</v>
          </cell>
          <cell r="B26711" t="str">
            <v>- De 125, curva aperta 45°</v>
          </cell>
          <cell r="C26711" t="str">
            <v>cad</v>
          </cell>
          <cell r="D26711" t="str">
            <v>12,13</v>
          </cell>
        </row>
        <row r="26712">
          <cell r="A26712" t="str">
            <v>MC.12.090.0030.p</v>
          </cell>
          <cell r="B26712" t="str">
            <v>- De 125, curva chiusa 87°</v>
          </cell>
          <cell r="C26712" t="str">
            <v>cad</v>
          </cell>
          <cell r="D26712" t="str">
            <v>13,51</v>
          </cell>
        </row>
        <row r="26713">
          <cell r="A26713" t="str">
            <v>MC.12.090.0030.q</v>
          </cell>
          <cell r="B26713" t="str">
            <v>- De 160, curva aperta 45°</v>
          </cell>
          <cell r="C26713" t="str">
            <v>cad</v>
          </cell>
          <cell r="D26713" t="str">
            <v>16,41</v>
          </cell>
        </row>
        <row r="26714">
          <cell r="A26714" t="str">
            <v>MC.12.090.0030.r</v>
          </cell>
          <cell r="B26714" t="str">
            <v>- De 160, curva chiusa 87°</v>
          </cell>
          <cell r="C26714" t="str">
            <v>cad</v>
          </cell>
          <cell r="D26714" t="str">
            <v>19,75</v>
          </cell>
        </row>
        <row r="26715">
          <cell r="A26715" t="str">
            <v>MC.12.090.0040</v>
          </cell>
          <cell r="B26715" t="str">
            <v>Braghe di derivazione a 45° M/F e derivazione ridotte a 45° M/F per tubi semplici fonoassorbenti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(De) e spessore (s):</v>
          </cell>
          <cell r="C26715"/>
          <cell r="D26715"/>
        </row>
        <row r="26716">
          <cell r="A26716" t="str">
            <v>MC.12.090.0040.a</v>
          </cell>
          <cell r="B26716" t="str">
            <v>- De 40/40</v>
          </cell>
          <cell r="C26716" t="str">
            <v>cad</v>
          </cell>
          <cell r="D26716" t="str">
            <v>2,37</v>
          </cell>
        </row>
        <row r="26717">
          <cell r="A26717" t="str">
            <v>MC.12.090.0040.b</v>
          </cell>
          <cell r="B26717" t="str">
            <v>- De 50/50</v>
          </cell>
          <cell r="C26717" t="str">
            <v>cad</v>
          </cell>
          <cell r="D26717" t="str">
            <v>3,76</v>
          </cell>
        </row>
        <row r="26718">
          <cell r="A26718" t="str">
            <v>MC.12.090.0040.c</v>
          </cell>
          <cell r="B26718" t="str">
            <v>- De 75/40</v>
          </cell>
          <cell r="C26718" t="str">
            <v>cad</v>
          </cell>
          <cell r="D26718" t="str">
            <v>8,38</v>
          </cell>
        </row>
        <row r="26719">
          <cell r="A26719" t="str">
            <v>MC.12.090.0040.d</v>
          </cell>
          <cell r="B26719" t="str">
            <v>- De 75/50</v>
          </cell>
          <cell r="C26719" t="str">
            <v>cad</v>
          </cell>
          <cell r="D26719" t="str">
            <v>8,38</v>
          </cell>
        </row>
        <row r="26720">
          <cell r="A26720" t="str">
            <v>MC.12.090.0040.e</v>
          </cell>
          <cell r="B26720" t="str">
            <v>- De 75/75</v>
          </cell>
          <cell r="C26720" t="str">
            <v>cad</v>
          </cell>
          <cell r="D26720" t="str">
            <v>8,38</v>
          </cell>
        </row>
        <row r="26721">
          <cell r="A26721" t="str">
            <v>MC.12.090.0040.f</v>
          </cell>
          <cell r="B26721" t="str">
            <v>- De 90/90</v>
          </cell>
          <cell r="C26721" t="str">
            <v>cad</v>
          </cell>
          <cell r="D26721" t="str">
            <v>8,38</v>
          </cell>
        </row>
        <row r="26722">
          <cell r="A26722" t="str">
            <v>MC.12.090.0040.g</v>
          </cell>
          <cell r="B26722" t="str">
            <v>- De 100/40</v>
          </cell>
          <cell r="C26722" t="str">
            <v>cad</v>
          </cell>
          <cell r="D26722" t="str">
            <v>8,38</v>
          </cell>
        </row>
        <row r="26723">
          <cell r="A26723" t="str">
            <v>MC.12.090.0040.h</v>
          </cell>
          <cell r="B26723" t="str">
            <v>- De 100/50</v>
          </cell>
          <cell r="C26723" t="str">
            <v>cad</v>
          </cell>
          <cell r="D26723" t="str">
            <v>8,38</v>
          </cell>
        </row>
        <row r="26724">
          <cell r="A26724" t="str">
            <v>MC.12.090.0040.i</v>
          </cell>
          <cell r="B26724" t="str">
            <v>- De 100/100</v>
          </cell>
          <cell r="C26724" t="str">
            <v>cad</v>
          </cell>
          <cell r="D26724" t="str">
            <v>8,38</v>
          </cell>
        </row>
        <row r="26725">
          <cell r="A26725" t="str">
            <v>MC.12.090.0040.l</v>
          </cell>
          <cell r="B26725" t="str">
            <v>- De 110/40</v>
          </cell>
          <cell r="C26725" t="str">
            <v>cad</v>
          </cell>
          <cell r="D26725" t="str">
            <v>12,84</v>
          </cell>
        </row>
        <row r="26726">
          <cell r="A26726" t="str">
            <v>MC.12.090.0040.m</v>
          </cell>
          <cell r="B26726" t="str">
            <v>- De 110/50</v>
          </cell>
          <cell r="C26726" t="str">
            <v>cad</v>
          </cell>
          <cell r="D26726" t="str">
            <v>12,84</v>
          </cell>
        </row>
        <row r="26727">
          <cell r="A26727" t="str">
            <v>MC.12.090.0040.n</v>
          </cell>
          <cell r="B26727" t="str">
            <v>- De 110/75</v>
          </cell>
          <cell r="C26727" t="str">
            <v>cad</v>
          </cell>
          <cell r="D26727" t="str">
            <v>14,05</v>
          </cell>
        </row>
        <row r="26728">
          <cell r="A26728" t="str">
            <v>MC.12.090.0040.o</v>
          </cell>
          <cell r="B26728" t="str">
            <v>- De 110/110</v>
          </cell>
          <cell r="C26728" t="str">
            <v>cad</v>
          </cell>
          <cell r="D26728" t="str">
            <v>15,28</v>
          </cell>
        </row>
        <row r="26729">
          <cell r="A26729" t="str">
            <v>MC.12.090.0040.p</v>
          </cell>
          <cell r="B26729" t="str">
            <v>- De 125/110</v>
          </cell>
          <cell r="C26729" t="str">
            <v>cad</v>
          </cell>
          <cell r="D26729" t="str">
            <v>23,28</v>
          </cell>
        </row>
        <row r="26730">
          <cell r="A26730" t="str">
            <v>MC.12.090.0040.q</v>
          </cell>
          <cell r="B26730" t="str">
            <v>- De 125/125</v>
          </cell>
          <cell r="C26730" t="str">
            <v>cad</v>
          </cell>
          <cell r="D26730" t="str">
            <v>27,90</v>
          </cell>
        </row>
        <row r="26731">
          <cell r="A26731" t="str">
            <v>MC.12.090.0040.r</v>
          </cell>
          <cell r="B26731" t="str">
            <v>- De 160/110</v>
          </cell>
          <cell r="C26731" t="str">
            <v>cad</v>
          </cell>
          <cell r="D26731" t="str">
            <v>30,75</v>
          </cell>
        </row>
        <row r="26732">
          <cell r="A26732" t="str">
            <v>MC.12.090.0040.s</v>
          </cell>
          <cell r="B26732" t="str">
            <v>- De 160/160</v>
          </cell>
          <cell r="C26732" t="str">
            <v>cad</v>
          </cell>
          <cell r="D26732" t="str">
            <v>39,96</v>
          </cell>
        </row>
        <row r="26733">
          <cell r="A26733" t="str">
            <v>MC.12.090.0060</v>
          </cell>
          <cell r="B26733" t="str">
            <v>Aumenti per tubi semplici fonoassorbenti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(De) e spessore (s):</v>
          </cell>
          <cell r="C26733"/>
          <cell r="D26733"/>
        </row>
        <row r="26734">
          <cell r="A26734" t="str">
            <v>MC.12.090.0060.a</v>
          </cell>
          <cell r="B26734" t="str">
            <v>- De 40/50</v>
          </cell>
          <cell r="C26734" t="str">
            <v>cad</v>
          </cell>
          <cell r="D26734" t="str">
            <v>3,73</v>
          </cell>
        </row>
        <row r="26735">
          <cell r="A26735" t="str">
            <v>MC.12.090.0060.b</v>
          </cell>
          <cell r="B26735" t="str">
            <v>- De 40/100</v>
          </cell>
          <cell r="C26735" t="str">
            <v>cad</v>
          </cell>
          <cell r="D26735" t="str">
            <v>7,02</v>
          </cell>
        </row>
        <row r="26736">
          <cell r="A26736" t="str">
            <v>MC.12.090.0060.c</v>
          </cell>
          <cell r="B26736" t="str">
            <v>- De 50/75</v>
          </cell>
          <cell r="C26736" t="str">
            <v>cad</v>
          </cell>
          <cell r="D26736" t="str">
            <v>3,73</v>
          </cell>
        </row>
        <row r="26737">
          <cell r="A26737" t="str">
            <v>MC.12.090.0060.d</v>
          </cell>
          <cell r="B26737" t="str">
            <v>- De 50/100</v>
          </cell>
          <cell r="C26737" t="str">
            <v>cad</v>
          </cell>
          <cell r="D26737" t="str">
            <v>7,02</v>
          </cell>
        </row>
        <row r="26738">
          <cell r="A26738" t="str">
            <v>MC.12.090.0060.e</v>
          </cell>
          <cell r="B26738" t="str">
            <v>- De 50/110</v>
          </cell>
          <cell r="C26738" t="str">
            <v>cad</v>
          </cell>
          <cell r="D26738" t="str">
            <v>7,02</v>
          </cell>
        </row>
        <row r="26739">
          <cell r="A26739" t="str">
            <v>MC.12.090.0060.f</v>
          </cell>
          <cell r="B26739" t="str">
            <v>- De 75/100</v>
          </cell>
          <cell r="C26739" t="str">
            <v>cad</v>
          </cell>
          <cell r="D26739" t="str">
            <v>7,02</v>
          </cell>
        </row>
        <row r="26740">
          <cell r="A26740" t="str">
            <v>MC.12.090.0060.g</v>
          </cell>
          <cell r="B26740" t="str">
            <v>- De 75/110</v>
          </cell>
          <cell r="C26740" t="str">
            <v>cad</v>
          </cell>
          <cell r="D26740" t="str">
            <v>7,02</v>
          </cell>
        </row>
        <row r="26741">
          <cell r="A26741" t="str">
            <v>MC.12.090.0060.h</v>
          </cell>
          <cell r="B26741" t="str">
            <v>- De 90/100</v>
          </cell>
          <cell r="C26741" t="str">
            <v>cad</v>
          </cell>
          <cell r="D26741" t="str">
            <v>7,70</v>
          </cell>
        </row>
        <row r="26742">
          <cell r="A26742" t="str">
            <v>MC.12.090.0060.i</v>
          </cell>
          <cell r="B26742" t="str">
            <v>- De 90/110</v>
          </cell>
          <cell r="C26742" t="str">
            <v>cad</v>
          </cell>
          <cell r="D26742" t="str">
            <v>7,70</v>
          </cell>
        </row>
        <row r="26743">
          <cell r="A26743" t="str">
            <v>MC.12.090.0060.l</v>
          </cell>
          <cell r="B26743" t="str">
            <v>- De 100/110</v>
          </cell>
          <cell r="C26743" t="str">
            <v>cad</v>
          </cell>
          <cell r="D26743" t="str">
            <v>7,02</v>
          </cell>
        </row>
        <row r="26744">
          <cell r="A26744" t="str">
            <v>MC.12.090.0060.m</v>
          </cell>
          <cell r="B26744" t="str">
            <v>- De 100/125</v>
          </cell>
          <cell r="C26744" t="str">
            <v>cad</v>
          </cell>
          <cell r="D26744" t="str">
            <v>8,99</v>
          </cell>
        </row>
        <row r="26745">
          <cell r="A26745" t="str">
            <v>MC.12.090.0060.n</v>
          </cell>
          <cell r="B26745" t="str">
            <v>- De 110/125</v>
          </cell>
          <cell r="C26745" t="str">
            <v>cad</v>
          </cell>
          <cell r="D26745" t="str">
            <v>8,99</v>
          </cell>
        </row>
        <row r="26746">
          <cell r="A26746" t="str">
            <v>MC.12.090.0060.o</v>
          </cell>
          <cell r="B26746" t="str">
            <v>- De 110/160</v>
          </cell>
          <cell r="C26746" t="str">
            <v>cad</v>
          </cell>
          <cell r="D26746" t="str">
            <v>11,90</v>
          </cell>
        </row>
        <row r="26747">
          <cell r="A26747" t="str">
            <v>MC.12.090.0060.p</v>
          </cell>
          <cell r="B26747" t="str">
            <v>- De 125/160</v>
          </cell>
          <cell r="C26747" t="str">
            <v>cad</v>
          </cell>
          <cell r="D26747" t="str">
            <v>11,90</v>
          </cell>
        </row>
        <row r="26748">
          <cell r="A26748" t="str">
            <v>MC.12.090.0080</v>
          </cell>
          <cell r="B26748" t="str">
            <v>Ispezioni per tubi semplici fonoassorbenti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(De) e spessore (s):</v>
          </cell>
          <cell r="C26748"/>
          <cell r="D26748"/>
        </row>
        <row r="26749">
          <cell r="A26749" t="str">
            <v>MC.12.090.0080.a</v>
          </cell>
          <cell r="B26749" t="str">
            <v>De 75</v>
          </cell>
          <cell r="C26749" t="str">
            <v>cad</v>
          </cell>
          <cell r="D26749" t="str">
            <v>11,41</v>
          </cell>
        </row>
        <row r="26750">
          <cell r="A26750" t="str">
            <v>MC.12.090.0080.b</v>
          </cell>
          <cell r="B26750" t="str">
            <v>De 100</v>
          </cell>
          <cell r="C26750" t="str">
            <v>cad</v>
          </cell>
          <cell r="D26750" t="str">
            <v>11,41</v>
          </cell>
        </row>
        <row r="26751">
          <cell r="A26751" t="str">
            <v>MC.12.090.0080.c</v>
          </cell>
          <cell r="B26751" t="str">
            <v>De 110</v>
          </cell>
          <cell r="C26751" t="str">
            <v>cad</v>
          </cell>
          <cell r="D26751" t="str">
            <v>19,39</v>
          </cell>
        </row>
        <row r="26752">
          <cell r="A26752" t="str">
            <v>MC.12.090.0080.d</v>
          </cell>
          <cell r="B26752" t="str">
            <v>De 125</v>
          </cell>
          <cell r="C26752" t="str">
            <v>cad</v>
          </cell>
          <cell r="D26752" t="str">
            <v>39,96</v>
          </cell>
        </row>
        <row r="26753">
          <cell r="A26753" t="str">
            <v>MC.12.090.0080.e</v>
          </cell>
          <cell r="B26753" t="str">
            <v>De 160</v>
          </cell>
          <cell r="C26753" t="str">
            <v>cad</v>
          </cell>
          <cell r="D26753" t="str">
            <v>51,24</v>
          </cell>
        </row>
        <row r="26754">
          <cell r="A26754" t="str">
            <v>MC.12.100</v>
          </cell>
          <cell r="B26754" t="str">
            <v>TUBI PER DRENAGGIO</v>
          </cell>
          <cell r="C26754"/>
          <cell r="D26754"/>
        </row>
        <row r="26755">
          <cell r="A26755" t="str">
            <v>MC.12.100.0010</v>
          </cell>
          <cell r="B26755" t="str">
            <v>Tubo per drenaggio in PVC, flessibile, corrugato, microforato, monoparete, adatto per uso agricolo, campi sportivi, edilizia. Diametro esterno (De):</v>
          </cell>
          <cell r="C26755"/>
          <cell r="D26755"/>
        </row>
        <row r="26756">
          <cell r="A26756" t="str">
            <v>MC.12.100.0010.a</v>
          </cell>
          <cell r="B26756" t="str">
            <v>- De 50</v>
          </cell>
          <cell r="C26756" t="str">
            <v>m</v>
          </cell>
          <cell r="D26756" t="str">
            <v>0,77</v>
          </cell>
        </row>
        <row r="26757">
          <cell r="A26757" t="str">
            <v>MC.12.100.0010.b</v>
          </cell>
          <cell r="B26757" t="str">
            <v>- De 65</v>
          </cell>
          <cell r="C26757" t="str">
            <v>m</v>
          </cell>
          <cell r="D26757" t="str">
            <v>1,08</v>
          </cell>
        </row>
        <row r="26758">
          <cell r="A26758" t="str">
            <v>MC.12.100.0010.c</v>
          </cell>
          <cell r="B26758" t="str">
            <v>- De 80</v>
          </cell>
          <cell r="C26758" t="str">
            <v>m</v>
          </cell>
          <cell r="D26758" t="str">
            <v>1,43</v>
          </cell>
        </row>
        <row r="26759">
          <cell r="A26759" t="str">
            <v>MC.12.100.0010.d</v>
          </cell>
          <cell r="B26759" t="str">
            <v>- De 100</v>
          </cell>
          <cell r="C26759" t="str">
            <v>m</v>
          </cell>
          <cell r="D26759" t="str">
            <v>1,96</v>
          </cell>
        </row>
        <row r="26760">
          <cell r="A26760" t="str">
            <v>MC.12.100.0010.e</v>
          </cell>
          <cell r="B26760" t="str">
            <v>- De 125</v>
          </cell>
          <cell r="C26760" t="str">
            <v>m</v>
          </cell>
          <cell r="D26760" t="str">
            <v>3,06</v>
          </cell>
        </row>
        <row r="26761">
          <cell r="A26761" t="str">
            <v>MC.12.100.0010.f</v>
          </cell>
          <cell r="B26761" t="str">
            <v>- De 160</v>
          </cell>
          <cell r="C26761" t="str">
            <v>m</v>
          </cell>
          <cell r="D26761" t="str">
            <v>5,41</v>
          </cell>
        </row>
        <row r="26762">
          <cell r="A26762" t="str">
            <v>MC.12.100.0010.g</v>
          </cell>
          <cell r="B26762" t="str">
            <v>- De 200</v>
          </cell>
          <cell r="C26762" t="str">
            <v>m</v>
          </cell>
          <cell r="D26762" t="str">
            <v>8,94</v>
          </cell>
        </row>
        <row r="26763">
          <cell r="A26763" t="str">
            <v>MC.12.100.0020</v>
          </cell>
          <cell r="B26763" t="str">
            <v>Tubo per drenaggio in PE, flessibile, corrugato, microforato, con doppia parete, adatto per uso agricolo, campi sportivi, edilizia. Diametro esterno (De):</v>
          </cell>
          <cell r="C26763"/>
          <cell r="D26763"/>
        </row>
        <row r="26764">
          <cell r="A26764" t="str">
            <v>MC.12.100.0020.a</v>
          </cell>
          <cell r="B26764" t="str">
            <v>- De 63</v>
          </cell>
          <cell r="C26764" t="str">
            <v>m</v>
          </cell>
          <cell r="D26764" t="str">
            <v>0,99</v>
          </cell>
        </row>
        <row r="26765">
          <cell r="A26765" t="str">
            <v>MC.12.100.0020.b</v>
          </cell>
          <cell r="B26765" t="str">
            <v>- De 90</v>
          </cell>
          <cell r="C26765" t="str">
            <v>m</v>
          </cell>
          <cell r="D26765" t="str">
            <v>1,44</v>
          </cell>
        </row>
        <row r="26766">
          <cell r="A26766" t="str">
            <v>MC.12.100.0020.c</v>
          </cell>
          <cell r="B26766" t="str">
            <v>- De 110</v>
          </cell>
          <cell r="C26766" t="str">
            <v>m</v>
          </cell>
          <cell r="D26766" t="str">
            <v>1,99</v>
          </cell>
        </row>
        <row r="26767">
          <cell r="A26767" t="str">
            <v>MC.12.100.0020.d</v>
          </cell>
          <cell r="B26767" t="str">
            <v>- De 125</v>
          </cell>
          <cell r="C26767" t="str">
            <v>m</v>
          </cell>
          <cell r="D26767" t="str">
            <v>2,37</v>
          </cell>
        </row>
        <row r="26768">
          <cell r="A26768" t="str">
            <v>MC.12.100.0020.e</v>
          </cell>
          <cell r="B26768" t="str">
            <v>- De 160</v>
          </cell>
          <cell r="C26768" t="str">
            <v>m</v>
          </cell>
          <cell r="D26768" t="str">
            <v>4,02</v>
          </cell>
        </row>
        <row r="26769">
          <cell r="A26769" t="str">
            <v>MC.12.100.0020.f</v>
          </cell>
          <cell r="B26769" t="str">
            <v>- De 200</v>
          </cell>
          <cell r="C26769" t="str">
            <v>m</v>
          </cell>
          <cell r="D26769" t="str">
            <v>6,84</v>
          </cell>
        </row>
        <row r="26770">
          <cell r="A26770" t="str">
            <v>MC.12.100.0030</v>
          </cell>
          <cell r="B26770" t="str">
            <v>Tubo per drenaggio in PVC rigido con bicchiere ad anello elastomerico, microforato, adatto per uso stradale, aeroporti, edilizia. Diametro esterno (De) e spessore (s):</v>
          </cell>
          <cell r="C26770"/>
          <cell r="D26770"/>
        </row>
        <row r="26771">
          <cell r="A26771" t="str">
            <v>MC.12.100.0030.a</v>
          </cell>
          <cell r="B26771" t="str">
            <v>- De 110, s = 3,0</v>
          </cell>
          <cell r="C26771" t="str">
            <v>m</v>
          </cell>
          <cell r="D26771" t="str">
            <v>4,15</v>
          </cell>
        </row>
        <row r="26772">
          <cell r="A26772" t="str">
            <v>MC.12.100.0030.b</v>
          </cell>
          <cell r="B26772" t="str">
            <v>- De 125, s = 3,0</v>
          </cell>
          <cell r="C26772" t="str">
            <v>m</v>
          </cell>
          <cell r="D26772" t="str">
            <v>4,75</v>
          </cell>
        </row>
        <row r="26773">
          <cell r="A26773" t="str">
            <v>MC.12.100.0030.c</v>
          </cell>
          <cell r="B26773" t="str">
            <v>- De 160, s = 3,2</v>
          </cell>
          <cell r="C26773" t="str">
            <v>m</v>
          </cell>
          <cell r="D26773" t="str">
            <v>5,90</v>
          </cell>
        </row>
        <row r="26774">
          <cell r="A26774" t="str">
            <v>MC.12.100.0030.d</v>
          </cell>
          <cell r="B26774" t="str">
            <v>- De 200, s = 3,9</v>
          </cell>
          <cell r="C26774" t="str">
            <v>m</v>
          </cell>
          <cell r="D26774" t="str">
            <v>8,87</v>
          </cell>
        </row>
        <row r="26775">
          <cell r="A26775" t="str">
            <v>MC.12.100.0040</v>
          </cell>
          <cell r="B26775" t="str">
            <v>Tubi in polietilene alta densità (PEAD) strutturati, a doppia parete, con forature per drenaggio, a parete interna liscia e parete esterna corrugata, con giunti a bicchiere e guarnizione elastomerica. Per classe di rigidità anulare SN 4 KN/m². Diametro esterno (De) e diametro interno (Di):</v>
          </cell>
          <cell r="C26775"/>
          <cell r="D26775"/>
        </row>
        <row r="26776">
          <cell r="A26776" t="str">
            <v>MC.12.100.0040.a</v>
          </cell>
          <cell r="B26776" t="str">
            <v>- De 160 - Di 137</v>
          </cell>
          <cell r="C26776" t="str">
            <v>m</v>
          </cell>
          <cell r="D26776" t="str">
            <v>9,00</v>
          </cell>
        </row>
        <row r="26777">
          <cell r="A26777" t="str">
            <v>MC.12.100.0040.b</v>
          </cell>
          <cell r="B26777" t="str">
            <v>- De 200 - Di 172</v>
          </cell>
          <cell r="C26777" t="str">
            <v>m</v>
          </cell>
          <cell r="D26777" t="str">
            <v>10,14</v>
          </cell>
        </row>
        <row r="26778">
          <cell r="A26778" t="str">
            <v>MC.12.100.0040.c</v>
          </cell>
          <cell r="B26778" t="str">
            <v>- De 250 - Di 218</v>
          </cell>
          <cell r="C26778" t="str">
            <v>m</v>
          </cell>
          <cell r="D26778" t="str">
            <v>15,83</v>
          </cell>
        </row>
        <row r="26779">
          <cell r="A26779" t="str">
            <v>MC.12.100.0040.d</v>
          </cell>
          <cell r="B26779" t="str">
            <v>- De 315 - Di 272</v>
          </cell>
          <cell r="C26779" t="str">
            <v>m</v>
          </cell>
          <cell r="D26779" t="str">
            <v>23,00</v>
          </cell>
        </row>
        <row r="26780">
          <cell r="A26780" t="str">
            <v>MC.12.100.0040.e</v>
          </cell>
          <cell r="B26780" t="str">
            <v>- De 400 - Di 347</v>
          </cell>
          <cell r="C26780" t="str">
            <v>m</v>
          </cell>
          <cell r="D26780" t="str">
            <v>32,67</v>
          </cell>
        </row>
        <row r="26781">
          <cell r="A26781" t="str">
            <v>MC.12.100.0040.f</v>
          </cell>
          <cell r="B26781" t="str">
            <v>- De 500 - Di 433</v>
          </cell>
          <cell r="C26781" t="str">
            <v>m</v>
          </cell>
          <cell r="D26781" t="str">
            <v>52,56</v>
          </cell>
        </row>
        <row r="26782">
          <cell r="A26782" t="str">
            <v>MC.12.100.0040.g</v>
          </cell>
          <cell r="B26782" t="str">
            <v>- De 630 - Di 535</v>
          </cell>
          <cell r="C26782" t="str">
            <v>m</v>
          </cell>
          <cell r="D26782" t="str">
            <v>80,96</v>
          </cell>
        </row>
        <row r="26783">
          <cell r="A26783" t="str">
            <v>MC.12.100.0050</v>
          </cell>
          <cell r="B26783" t="str">
            <v>Tubi in polietilene alta densità (PEAD) strutturati, a doppia parete, con forature per drenaggio, a parete interna liscia e parete esterna corrugata, con giunti a bicchiere e guarnizione elastomerica. Per classe di rigidità anulare SN 8 KN/m². Diametro esterno (De) e diametro interno (Di):</v>
          </cell>
          <cell r="C26783"/>
          <cell r="D26783"/>
        </row>
        <row r="26784">
          <cell r="A26784" t="str">
            <v>MC.12.100.0050.a</v>
          </cell>
          <cell r="B26784" t="str">
            <v>- De 160 - Di 137</v>
          </cell>
          <cell r="C26784" t="str">
            <v>m</v>
          </cell>
          <cell r="D26784" t="str">
            <v>11,14</v>
          </cell>
        </row>
        <row r="26785">
          <cell r="A26785" t="str">
            <v>MC.12.100.0050.b</v>
          </cell>
          <cell r="B26785" t="str">
            <v>- De 200 - Di 172</v>
          </cell>
          <cell r="C26785" t="str">
            <v>m</v>
          </cell>
          <cell r="D26785" t="str">
            <v>12,05</v>
          </cell>
        </row>
        <row r="26786">
          <cell r="A26786" t="str">
            <v>MC.12.100.0050.c</v>
          </cell>
          <cell r="B26786" t="str">
            <v>- De 250 - Di 218</v>
          </cell>
          <cell r="C26786" t="str">
            <v>m</v>
          </cell>
          <cell r="D26786" t="str">
            <v>19,15</v>
          </cell>
        </row>
        <row r="26787">
          <cell r="A26787" t="str">
            <v>MC.12.100.0050.d</v>
          </cell>
          <cell r="B26787" t="str">
            <v>- De 315 - Di 272</v>
          </cell>
          <cell r="C26787" t="str">
            <v>m</v>
          </cell>
          <cell r="D26787" t="str">
            <v>29,61</v>
          </cell>
        </row>
        <row r="26788">
          <cell r="A26788" t="str">
            <v>MC.12.100.0050.e</v>
          </cell>
          <cell r="B26788" t="str">
            <v>- De 400 - Di 347</v>
          </cell>
          <cell r="C26788" t="str">
            <v>m</v>
          </cell>
          <cell r="D26788" t="str">
            <v>40,13</v>
          </cell>
        </row>
        <row r="26789">
          <cell r="A26789" t="str">
            <v>MC.12.100.0050.f</v>
          </cell>
          <cell r="B26789" t="str">
            <v>- De 500 - Di 433</v>
          </cell>
          <cell r="C26789" t="str">
            <v>m</v>
          </cell>
          <cell r="D26789" t="str">
            <v>75,06</v>
          </cell>
        </row>
        <row r="26790">
          <cell r="A26790" t="str">
            <v>MC.12.100.0060</v>
          </cell>
          <cell r="B26790" t="str">
            <v>Tubi in calcestruzzo senza bicchiere, a maschio e femmina, per drenaggio con diametro nominale interno (DN) e diametro esterno (De):</v>
          </cell>
          <cell r="C26790"/>
          <cell r="D26790"/>
        </row>
        <row r="26791">
          <cell r="A26791" t="str">
            <v>MC.12.100.0060.a</v>
          </cell>
          <cell r="B26791" t="str">
            <v>- DN 150 - De 200</v>
          </cell>
          <cell r="C26791" t="str">
            <v>m</v>
          </cell>
          <cell r="D26791" t="str">
            <v>6,00</v>
          </cell>
        </row>
        <row r="26792">
          <cell r="A26792" t="str">
            <v>MC.12.100.0060.b</v>
          </cell>
          <cell r="B26792" t="str">
            <v>- DN 200 - De 270</v>
          </cell>
          <cell r="C26792" t="str">
            <v>m</v>
          </cell>
          <cell r="D26792" t="str">
            <v>9,30</v>
          </cell>
        </row>
        <row r="26793">
          <cell r="A26793" t="str">
            <v>MC.12.100.0060.c</v>
          </cell>
          <cell r="B26793" t="str">
            <v>- DN 250 - De 320</v>
          </cell>
          <cell r="C26793" t="str">
            <v>m</v>
          </cell>
          <cell r="D26793" t="str">
            <v>10,82</v>
          </cell>
        </row>
        <row r="26794">
          <cell r="A26794" t="str">
            <v>MC.12.100.0060.d</v>
          </cell>
          <cell r="B26794" t="str">
            <v>- DN 300 - De 380</v>
          </cell>
          <cell r="C26794" t="str">
            <v>m</v>
          </cell>
          <cell r="D26794" t="str">
            <v>12,58</v>
          </cell>
        </row>
        <row r="26795">
          <cell r="A26795" t="str">
            <v>MC.12.100.0060.e</v>
          </cell>
          <cell r="B26795" t="str">
            <v>- DN 400 - De 490</v>
          </cell>
          <cell r="C26795" t="str">
            <v>m</v>
          </cell>
          <cell r="D26795" t="str">
            <v>17,78</v>
          </cell>
        </row>
        <row r="26796">
          <cell r="A26796" t="str">
            <v>MC.12.100.0060.f</v>
          </cell>
          <cell r="B26796" t="str">
            <v>- DN 500 - De 590</v>
          </cell>
          <cell r="C26796" t="str">
            <v>m</v>
          </cell>
          <cell r="D26796" t="str">
            <v>22,50</v>
          </cell>
        </row>
        <row r="26797">
          <cell r="A26797" t="str">
            <v>MC.12.100.0060.g</v>
          </cell>
          <cell r="B26797" t="str">
            <v>- DN 600 - De 700</v>
          </cell>
          <cell r="C26797" t="str">
            <v>m</v>
          </cell>
          <cell r="D26797" t="str">
            <v>26,72</v>
          </cell>
        </row>
        <row r="26798">
          <cell r="A26798" t="str">
            <v>MC.12.150</v>
          </cell>
          <cell r="B26798" t="str">
            <v>TUBI PER CAVIDOTTI</v>
          </cell>
          <cell r="C26798"/>
          <cell r="D26798"/>
        </row>
        <row r="26799">
          <cell r="A26799" t="str">
            <v>MC.12.150.0010</v>
          </cell>
          <cell r="B26799" t="str">
            <v>Tubo per cavidotto rigido in PVC, con bicchiere ad incollaggio, rispondente alle Norme CEI EN 50086-1-2-4, colore nero con banda gialla spiralata, marchiato serie L (leggero). Diametro esterno (De):</v>
          </cell>
          <cell r="C26799"/>
          <cell r="D26799"/>
        </row>
        <row r="26800">
          <cell r="A26800" t="str">
            <v>MC.12.150.0010.a</v>
          </cell>
          <cell r="B26800" t="str">
            <v>- De 63</v>
          </cell>
          <cell r="C26800" t="str">
            <v>m</v>
          </cell>
          <cell r="D26800" t="str">
            <v>1,57</v>
          </cell>
        </row>
        <row r="26801">
          <cell r="A26801" t="str">
            <v>MC.12.150.0010.b</v>
          </cell>
          <cell r="B26801" t="str">
            <v>- De 80</v>
          </cell>
          <cell r="C26801" t="str">
            <v>m</v>
          </cell>
          <cell r="D26801" t="str">
            <v>2,13</v>
          </cell>
        </row>
        <row r="26802">
          <cell r="A26802" t="str">
            <v>MC.12.150.0010.c</v>
          </cell>
          <cell r="B26802" t="str">
            <v>- De 100</v>
          </cell>
          <cell r="C26802" t="str">
            <v>m</v>
          </cell>
          <cell r="D26802" t="str">
            <v>2,70</v>
          </cell>
        </row>
        <row r="26803">
          <cell r="A26803" t="str">
            <v>MC.12.150.0010.d</v>
          </cell>
          <cell r="B26803" t="str">
            <v>- De 110</v>
          </cell>
          <cell r="C26803" t="str">
            <v>m</v>
          </cell>
          <cell r="D26803" t="str">
            <v>3,03</v>
          </cell>
        </row>
        <row r="26804">
          <cell r="A26804" t="str">
            <v>MC.12.150.0010.e</v>
          </cell>
          <cell r="B26804" t="str">
            <v>- De 125</v>
          </cell>
          <cell r="C26804" t="str">
            <v>m</v>
          </cell>
          <cell r="D26804" t="str">
            <v>3,44</v>
          </cell>
        </row>
        <row r="26805">
          <cell r="A26805" t="str">
            <v>MC.12.150.0010.f</v>
          </cell>
          <cell r="B26805" t="str">
            <v>- De 140</v>
          </cell>
          <cell r="C26805" t="str">
            <v>m</v>
          </cell>
          <cell r="D26805" t="str">
            <v>4,55</v>
          </cell>
        </row>
        <row r="26806">
          <cell r="A26806" t="str">
            <v>MC.12.150.0010.g</v>
          </cell>
          <cell r="B26806" t="str">
            <v>- De 160</v>
          </cell>
          <cell r="C26806" t="str">
            <v>m</v>
          </cell>
          <cell r="D26806" t="str">
            <v>4,87</v>
          </cell>
        </row>
        <row r="26807">
          <cell r="A26807" t="str">
            <v>MC.12.150.0010.h</v>
          </cell>
          <cell r="B26807" t="str">
            <v>- De 200</v>
          </cell>
          <cell r="C26807" t="str">
            <v>m</v>
          </cell>
          <cell r="D26807" t="str">
            <v>8,15</v>
          </cell>
        </row>
        <row r="26808">
          <cell r="A26808" t="str">
            <v>MC.12.150.0020</v>
          </cell>
          <cell r="B26808" t="str">
            <v>Tubo per cavidotto rigido in PVC, con bicchiere ad incollaggio, rispondente alle Norme CEI EN 50086-1-2-4, colore nero con banda gialla spiralata, marchiato serie N (normale). Diametro esterno (De):</v>
          </cell>
          <cell r="C26808"/>
          <cell r="D26808"/>
        </row>
        <row r="26809">
          <cell r="A26809" t="str">
            <v>MC.12.150.0020.a</v>
          </cell>
          <cell r="B26809" t="str">
            <v>- De 63</v>
          </cell>
          <cell r="C26809" t="str">
            <v>m</v>
          </cell>
          <cell r="D26809" t="str">
            <v>2,09</v>
          </cell>
        </row>
        <row r="26810">
          <cell r="A26810" t="str">
            <v>MC.12.150.0020.b</v>
          </cell>
          <cell r="B26810" t="str">
            <v>- De 80</v>
          </cell>
          <cell r="C26810" t="str">
            <v>m</v>
          </cell>
          <cell r="D26810" t="str">
            <v>2,55</v>
          </cell>
        </row>
        <row r="26811">
          <cell r="A26811" t="str">
            <v>MC.12.150.0020.c</v>
          </cell>
          <cell r="B26811" t="str">
            <v>- De 100</v>
          </cell>
          <cell r="C26811" t="str">
            <v>m</v>
          </cell>
          <cell r="D26811" t="str">
            <v>3,12</v>
          </cell>
        </row>
        <row r="26812">
          <cell r="A26812" t="str">
            <v>MC.12.150.0020.d</v>
          </cell>
          <cell r="B26812" t="str">
            <v>- De 110</v>
          </cell>
          <cell r="C26812" t="str">
            <v>m</v>
          </cell>
          <cell r="D26812" t="str">
            <v>3,49</v>
          </cell>
        </row>
        <row r="26813">
          <cell r="A26813" t="str">
            <v>MC.12.150.0020.e</v>
          </cell>
          <cell r="B26813" t="str">
            <v>- De 125</v>
          </cell>
          <cell r="C26813" t="str">
            <v>m</v>
          </cell>
          <cell r="D26813" t="str">
            <v>3,91</v>
          </cell>
        </row>
        <row r="26814">
          <cell r="A26814" t="str">
            <v>MC.12.150.0020.f</v>
          </cell>
          <cell r="B26814" t="str">
            <v>- De 140</v>
          </cell>
          <cell r="C26814" t="str">
            <v>m</v>
          </cell>
          <cell r="D26814" t="str">
            <v>4,92</v>
          </cell>
        </row>
        <row r="26815">
          <cell r="A26815" t="str">
            <v>MC.12.150.0020.g</v>
          </cell>
          <cell r="B26815" t="str">
            <v>- De 160</v>
          </cell>
          <cell r="C26815" t="str">
            <v>m</v>
          </cell>
          <cell r="D26815" t="str">
            <v>5,67</v>
          </cell>
        </row>
        <row r="26816">
          <cell r="A26816" t="str">
            <v>MC.12.150.0020.h</v>
          </cell>
          <cell r="B26816" t="str">
            <v>- De 200</v>
          </cell>
          <cell r="C26816" t="str">
            <v>m</v>
          </cell>
          <cell r="D26816" t="str">
            <v>9,58</v>
          </cell>
        </row>
        <row r="26817">
          <cell r="A26817" t="str">
            <v>MC.12.150.0030</v>
          </cell>
          <cell r="B26817" t="str">
            <v>Tubo per cavidotto flessibile corrugato in PVC, con manicotto di giunzione, dotato di tirafilo incorporato. Diametro esterno (De) e diametro interno (Di):</v>
          </cell>
          <cell r="C26817"/>
          <cell r="D26817"/>
        </row>
        <row r="26818">
          <cell r="A26818" t="str">
            <v>MC.12.150.0030.a</v>
          </cell>
          <cell r="B26818" t="str">
            <v>- De 50 - Di 44</v>
          </cell>
          <cell r="C26818" t="str">
            <v>m</v>
          </cell>
          <cell r="D26818" t="str">
            <v>0,66</v>
          </cell>
        </row>
        <row r="26819">
          <cell r="A26819" t="str">
            <v>MC.12.150.0030.b</v>
          </cell>
          <cell r="B26819" t="str">
            <v>- De 65 - Di 58,5</v>
          </cell>
          <cell r="C26819" t="str">
            <v>m</v>
          </cell>
          <cell r="D26819" t="str">
            <v>0,96</v>
          </cell>
        </row>
        <row r="26820">
          <cell r="A26820" t="str">
            <v>MC.12.150.0030.c</v>
          </cell>
          <cell r="B26820" t="str">
            <v>- De 80 - Di 71,5</v>
          </cell>
          <cell r="C26820" t="str">
            <v>m</v>
          </cell>
          <cell r="D26820" t="str">
            <v>1,24</v>
          </cell>
        </row>
        <row r="26821">
          <cell r="A26821" t="str">
            <v>MC.12.150.0030.d</v>
          </cell>
          <cell r="B26821" t="str">
            <v>- De 100 - Di 91</v>
          </cell>
          <cell r="C26821" t="str">
            <v>m</v>
          </cell>
          <cell r="D26821" t="str">
            <v>1,72</v>
          </cell>
        </row>
        <row r="26822">
          <cell r="A26822" t="str">
            <v>MC.12.150.0030.e</v>
          </cell>
          <cell r="B26822" t="str">
            <v>- De 125 - Di 115</v>
          </cell>
          <cell r="C26822" t="str">
            <v>m</v>
          </cell>
          <cell r="D26822" t="str">
            <v>2,66</v>
          </cell>
        </row>
        <row r="26823">
          <cell r="A26823" t="str">
            <v>MC.12.150.0030.f</v>
          </cell>
          <cell r="B26823" t="str">
            <v>- De 160 - Di 145</v>
          </cell>
          <cell r="C26823" t="str">
            <v>m</v>
          </cell>
          <cell r="D26823" t="str">
            <v>4,94</v>
          </cell>
        </row>
        <row r="26824">
          <cell r="A26824" t="str">
            <v>MC.12.150.0030.g</v>
          </cell>
          <cell r="B26824" t="str">
            <v>- De 200 - Di 182</v>
          </cell>
          <cell r="C26824" t="str">
            <v>m</v>
          </cell>
          <cell r="D26824" t="str">
            <v>8,18</v>
          </cell>
        </row>
        <row r="26825">
          <cell r="A26825" t="str">
            <v>MC.12.150.0040</v>
          </cell>
          <cell r="B26825" t="str">
            <v>Tubo per cavidotto flessibile corrugato in Polietilene, a doppia parete, corrugata esterna e liscia interna, con manicotto di giunzione, dotato di tirafilo incorporato. Conforme alle norme CEI EN 50086-1-2-4 Diametro nominale esterno (DN) e diametro interno (Di):</v>
          </cell>
          <cell r="C26825"/>
          <cell r="D26825"/>
        </row>
        <row r="26826">
          <cell r="A26826" t="str">
            <v>MC.12.150.0040.a</v>
          </cell>
          <cell r="B26826" t="str">
            <v>- De 40 - Di 31</v>
          </cell>
          <cell r="C26826" t="str">
            <v>m</v>
          </cell>
          <cell r="D26826" t="str">
            <v>0,67</v>
          </cell>
        </row>
        <row r="26827">
          <cell r="A26827" t="str">
            <v>MC.12.150.0040.b</v>
          </cell>
          <cell r="B26827" t="str">
            <v>- De 50 - Di 42</v>
          </cell>
          <cell r="C26827" t="str">
            <v>m</v>
          </cell>
          <cell r="D26827" t="str">
            <v>0,81</v>
          </cell>
        </row>
        <row r="26828">
          <cell r="A26828" t="str">
            <v>MC.12.150.0040.c</v>
          </cell>
          <cell r="B26828" t="str">
            <v>- De 63 - Di 52</v>
          </cell>
          <cell r="C26828" t="str">
            <v>m</v>
          </cell>
          <cell r="D26828" t="str">
            <v>1,12</v>
          </cell>
        </row>
        <row r="26829">
          <cell r="A26829" t="str">
            <v>MC.12.150.0040.d</v>
          </cell>
          <cell r="B26829" t="str">
            <v>- De 75 - Di 62</v>
          </cell>
          <cell r="C26829" t="str">
            <v>m</v>
          </cell>
          <cell r="D26829" t="str">
            <v>1,23</v>
          </cell>
        </row>
        <row r="26830">
          <cell r="A26830" t="str">
            <v>MC.12.150.0040.e</v>
          </cell>
          <cell r="B26830" t="str">
            <v>- De 90 - Di 75</v>
          </cell>
          <cell r="C26830" t="str">
            <v>m</v>
          </cell>
          <cell r="D26830" t="str">
            <v>1,63</v>
          </cell>
        </row>
        <row r="26831">
          <cell r="A26831" t="str">
            <v>MC.12.150.0040.f</v>
          </cell>
          <cell r="B26831" t="str">
            <v>- De 110 - Di 94</v>
          </cell>
          <cell r="C26831" t="str">
            <v>m</v>
          </cell>
          <cell r="D26831" t="str">
            <v>2,24</v>
          </cell>
        </row>
        <row r="26832">
          <cell r="A26832" t="str">
            <v>MC.12.150.0040.g</v>
          </cell>
          <cell r="B26832" t="str">
            <v>- De 125 - Di 107</v>
          </cell>
          <cell r="C26832" t="str">
            <v>m</v>
          </cell>
          <cell r="D26832" t="str">
            <v>2,70</v>
          </cell>
        </row>
        <row r="26833">
          <cell r="A26833" t="str">
            <v>MC.12.150.0040.h</v>
          </cell>
          <cell r="B26833" t="str">
            <v>- De 140 - Di 120</v>
          </cell>
          <cell r="C26833" t="str">
            <v>m</v>
          </cell>
          <cell r="D26833" t="str">
            <v>3,69</v>
          </cell>
        </row>
        <row r="26834">
          <cell r="A26834" t="str">
            <v>MC.12.150.0040.j</v>
          </cell>
          <cell r="B26834" t="str">
            <v>- De 200 - Di 180</v>
          </cell>
          <cell r="C26834" t="str">
            <v>m</v>
          </cell>
          <cell r="D26834" t="str">
            <v>7,81</v>
          </cell>
        </row>
        <row r="26835">
          <cell r="A26835" t="str">
            <v>MC.12.150.0050</v>
          </cell>
          <cell r="B26835" t="str">
            <v>Tubo per cavidotto flessibile in Polietilene alta densità (PE 80) con rigatura interna, per la protezione di cavi in fibra ottica. Diametro esterno (De), diametro interno (Di) e PN:</v>
          </cell>
          <cell r="C26835"/>
          <cell r="D26835"/>
        </row>
        <row r="26836">
          <cell r="A26836" t="str">
            <v>MC.12.150.0050.a</v>
          </cell>
          <cell r="B26836" t="str">
            <v>- De 40 - Di 35,4 - PN 6</v>
          </cell>
          <cell r="C26836" t="str">
            <v>m</v>
          </cell>
          <cell r="D26836" t="str">
            <v>0,41</v>
          </cell>
        </row>
        <row r="26837">
          <cell r="A26837" t="str">
            <v>MC.12.150.0050.b</v>
          </cell>
          <cell r="B26837" t="str">
            <v>- De 40 - Di 32,6 - PN 10</v>
          </cell>
          <cell r="C26837" t="str">
            <v>m</v>
          </cell>
          <cell r="D26837" t="str">
            <v>0,59</v>
          </cell>
        </row>
        <row r="26838">
          <cell r="A26838" t="str">
            <v>MC.12.150.0050.c</v>
          </cell>
          <cell r="B26838" t="str">
            <v>- De 50 - Di 44,2 - PN 6</v>
          </cell>
          <cell r="C26838" t="str">
            <v>m</v>
          </cell>
          <cell r="D26838" t="str">
            <v>0,61</v>
          </cell>
        </row>
        <row r="26839">
          <cell r="A26839" t="str">
            <v>MC.12.150.0050.d</v>
          </cell>
          <cell r="B26839" t="str">
            <v>- De 50 - Di 40,8 - PN 10</v>
          </cell>
          <cell r="C26839" t="str">
            <v>m</v>
          </cell>
          <cell r="D26839" t="str">
            <v>0,91</v>
          </cell>
        </row>
        <row r="26840">
          <cell r="A26840" t="str">
            <v>MC.12.150.0050.e</v>
          </cell>
          <cell r="B26840" t="str">
            <v>- De 110 - Di 94 - PN 8</v>
          </cell>
          <cell r="C26840" t="str">
            <v>m</v>
          </cell>
          <cell r="D26840" t="str">
            <v>3,56</v>
          </cell>
        </row>
        <row r="26841">
          <cell r="A26841" t="str">
            <v>MC.12.150.0050.f</v>
          </cell>
          <cell r="B26841" t="str">
            <v>- De 110 - Di 90 - PN 10</v>
          </cell>
          <cell r="C26841" t="str">
            <v>m</v>
          </cell>
          <cell r="D26841" t="str">
            <v>4,33</v>
          </cell>
        </row>
        <row r="26842">
          <cell r="A26842" t="str">
            <v>MC.12.150.0060</v>
          </cell>
          <cell r="B26842" t="str">
            <v>Tritubo per cavidotto flessibile in Polietilene alta densità (PE 80) con rigatura interna, per la protezione di cavi in fibra ottica. Diametro nominale esterno dei singoli tubi DN 50, diametro interno Di 44; larghezza complessiva del tritubo = 156 mm.</v>
          </cell>
          <cell r="C26842" t="str">
            <v>m</v>
          </cell>
          <cell r="D26842" t="str">
            <v>1,90</v>
          </cell>
        </row>
        <row r="26843">
          <cell r="A26843" t="str">
            <v>MC.12.150.0070</v>
          </cell>
          <cell r="B26843" t="str">
            <v>Portacavi in conglomerato cementizio:</v>
          </cell>
          <cell r="C26843"/>
          <cell r="D26843"/>
        </row>
        <row r="26844">
          <cell r="A26844" t="str">
            <v>MC.12.150.0070.a</v>
          </cell>
          <cell r="B26844" t="str">
            <v>- ad un foro</v>
          </cell>
          <cell r="C26844" t="str">
            <v>m</v>
          </cell>
          <cell r="D26844" t="str">
            <v>9,76</v>
          </cell>
        </row>
        <row r="26845">
          <cell r="A26845" t="str">
            <v>MC.12.150.0070.b</v>
          </cell>
          <cell r="B26845" t="str">
            <v>- a due fori</v>
          </cell>
          <cell r="C26845" t="str">
            <v>m</v>
          </cell>
          <cell r="D26845" t="str">
            <v>15,31</v>
          </cell>
        </row>
        <row r="26846">
          <cell r="A26846" t="str">
            <v>MC.12.150.0070.c</v>
          </cell>
          <cell r="B26846" t="str">
            <v>- a tre fori</v>
          </cell>
          <cell r="C26846" t="str">
            <v>m</v>
          </cell>
          <cell r="D26846" t="str">
            <v>20,85</v>
          </cell>
        </row>
        <row r="26847">
          <cell r="A26847" t="str">
            <v>MC.12.180</v>
          </cell>
          <cell r="B26847" t="str">
            <v>SOSTEGNI PER TUBAZIONI IN PVC</v>
          </cell>
          <cell r="C26847"/>
          <cell r="D26847"/>
        </row>
        <row r="26848">
          <cell r="A26848" t="str">
            <v>MC.12.180.0010</v>
          </cell>
          <cell r="B26848" t="str">
            <v>Sostegni per condotte in PVC, PE, PP, appese o sospese a parete, compresi collari antivibranti standard di sostegno e zanche (per ogni attacco). Per tubazioni con diametro esterno (De):</v>
          </cell>
          <cell r="C26848"/>
          <cell r="D26848"/>
        </row>
        <row r="26849">
          <cell r="A26849" t="str">
            <v>MC.12.180.0010.a</v>
          </cell>
          <cell r="B26849" t="str">
            <v>- De 40</v>
          </cell>
          <cell r="C26849" t="str">
            <v>cad</v>
          </cell>
          <cell r="D26849" t="str">
            <v>4,70</v>
          </cell>
        </row>
        <row r="26850">
          <cell r="A26850" t="str">
            <v>MC.12.180.0010.b</v>
          </cell>
          <cell r="B26850" t="str">
            <v>- De 50</v>
          </cell>
          <cell r="C26850" t="str">
            <v>cad</v>
          </cell>
          <cell r="D26850" t="str">
            <v>4,98</v>
          </cell>
        </row>
        <row r="26851">
          <cell r="A26851" t="str">
            <v>MC.12.180.0010.c</v>
          </cell>
          <cell r="B26851" t="str">
            <v>- De 56</v>
          </cell>
          <cell r="C26851" t="str">
            <v>cad</v>
          </cell>
          <cell r="D26851" t="str">
            <v>5,07</v>
          </cell>
        </row>
        <row r="26852">
          <cell r="A26852" t="str">
            <v>MC.12.180.0010.d</v>
          </cell>
          <cell r="B26852" t="str">
            <v>- De 63</v>
          </cell>
          <cell r="C26852" t="str">
            <v>cad</v>
          </cell>
          <cell r="D26852" t="str">
            <v>5,14</v>
          </cell>
        </row>
        <row r="26853">
          <cell r="A26853" t="str">
            <v>MC.12.180.0010.e</v>
          </cell>
          <cell r="B26853" t="str">
            <v>- De 75</v>
          </cell>
          <cell r="C26853" t="str">
            <v>cad</v>
          </cell>
          <cell r="D26853" t="str">
            <v>5,21</v>
          </cell>
        </row>
        <row r="26854">
          <cell r="A26854" t="str">
            <v>MC.12.180.0010.f</v>
          </cell>
          <cell r="B26854" t="str">
            <v>- De = 90/100</v>
          </cell>
          <cell r="C26854" t="str">
            <v>cad</v>
          </cell>
          <cell r="D26854" t="str">
            <v>5,29</v>
          </cell>
        </row>
        <row r="26855">
          <cell r="A26855" t="str">
            <v>MC.12.180.0010.g</v>
          </cell>
          <cell r="B26855" t="str">
            <v>- De 110</v>
          </cell>
          <cell r="C26855" t="str">
            <v>cad</v>
          </cell>
          <cell r="D26855" t="str">
            <v>5,50</v>
          </cell>
        </row>
        <row r="26856">
          <cell r="A26856" t="str">
            <v>MC.12.180.0010.h</v>
          </cell>
          <cell r="B26856" t="str">
            <v>- De 125</v>
          </cell>
          <cell r="C26856" t="str">
            <v>cad</v>
          </cell>
          <cell r="D26856" t="str">
            <v>5,58</v>
          </cell>
        </row>
        <row r="26857">
          <cell r="A26857" t="str">
            <v>MC.12.180.0010.i</v>
          </cell>
          <cell r="B26857" t="str">
            <v>- De 160</v>
          </cell>
          <cell r="C26857" t="str">
            <v>cad</v>
          </cell>
          <cell r="D26857" t="str">
            <v>5,81</v>
          </cell>
        </row>
        <row r="26858">
          <cell r="A26858" t="str">
            <v>MC.12.180.0010.j</v>
          </cell>
          <cell r="B26858" t="str">
            <v>- De 200</v>
          </cell>
          <cell r="C26858" t="str">
            <v>cad</v>
          </cell>
          <cell r="D26858" t="str">
            <v>6,90</v>
          </cell>
        </row>
        <row r="26859">
          <cell r="A26859" t="str">
            <v>MC.12.180.0010.k</v>
          </cell>
          <cell r="B26859" t="str">
            <v>- De 250</v>
          </cell>
          <cell r="C26859" t="str">
            <v>cad</v>
          </cell>
          <cell r="D26859" t="str">
            <v>12,49</v>
          </cell>
        </row>
        <row r="26860">
          <cell r="A26860" t="str">
            <v>MC.12.180.0010.l</v>
          </cell>
          <cell r="B26860" t="str">
            <v>- De 315</v>
          </cell>
          <cell r="C26860" t="str">
            <v>cad</v>
          </cell>
          <cell r="D26860" t="str">
            <v>14,32</v>
          </cell>
        </row>
        <row r="26861">
          <cell r="A26861" t="str">
            <v>MC.12.210</v>
          </cell>
          <cell r="B26861" t="str">
            <v>CANNE FUMO ED ESALAZIONE IN CALCESTRUZZO</v>
          </cell>
          <cell r="C26861"/>
          <cell r="D26861"/>
        </row>
        <row r="26862">
          <cell r="A26862" t="str">
            <v>MC.12.210.0010</v>
          </cell>
          <cell r="B26862" t="str">
            <v>Canna in conglomerato di cemento vibrocompresso, sezione interna quadrata o rettangolare, tipo monoblocco, a parete semplice per esalazione, in elementi di 33 cm di altezza:</v>
          </cell>
          <cell r="C26862"/>
          <cell r="D26862"/>
        </row>
        <row r="26863">
          <cell r="A26863" t="str">
            <v>MC.12.210.0010.a</v>
          </cell>
          <cell r="B26863" t="str">
            <v>- misure interne 20 x 20 cm</v>
          </cell>
          <cell r="C26863" t="str">
            <v>m</v>
          </cell>
          <cell r="D26863" t="str">
            <v>10,45</v>
          </cell>
        </row>
        <row r="26864">
          <cell r="A26864" t="str">
            <v>MC.12.210.0010.b</v>
          </cell>
          <cell r="B26864" t="str">
            <v>- misure interne 20 x 30 cm</v>
          </cell>
          <cell r="C26864" t="str">
            <v>m</v>
          </cell>
          <cell r="D26864" t="str">
            <v>12,24</v>
          </cell>
        </row>
        <row r="26865">
          <cell r="A26865" t="str">
            <v>MC.12.210.0010.c</v>
          </cell>
          <cell r="B26865" t="str">
            <v>- misure interne 30 x 30 cm</v>
          </cell>
          <cell r="C26865" t="str">
            <v>m</v>
          </cell>
          <cell r="D26865" t="str">
            <v>14,27</v>
          </cell>
        </row>
        <row r="26866">
          <cell r="A26866" t="str">
            <v>MC.12.210.0010.d</v>
          </cell>
          <cell r="B26866" t="str">
            <v>- misure interne 30 x 40 cm</v>
          </cell>
          <cell r="C26866" t="str">
            <v>m</v>
          </cell>
          <cell r="D26866" t="str">
            <v>16,01</v>
          </cell>
        </row>
        <row r="26867">
          <cell r="A26867" t="str">
            <v>MC.12.210.0020</v>
          </cell>
          <cell r="B26867" t="str">
            <v>Canna in conglomerato di cemento vibrocompresso, sezione interna quadrata o rettangolare, tipo monoblocco, a parete doppia con intercapedine per fumo ed esalazione, in elementi di 33 cm di altezza:</v>
          </cell>
          <cell r="C26867"/>
          <cell r="D26867"/>
        </row>
        <row r="26868">
          <cell r="A26868" t="str">
            <v>MC.12.210.0020.a</v>
          </cell>
          <cell r="B26868" t="str">
            <v>- misure interne 20 x 20 cm</v>
          </cell>
          <cell r="C26868" t="str">
            <v>m</v>
          </cell>
          <cell r="D26868" t="str">
            <v>12,51</v>
          </cell>
        </row>
        <row r="26869">
          <cell r="A26869" t="str">
            <v>MC.12.210.0020.b</v>
          </cell>
          <cell r="B26869" t="str">
            <v>- misure interne 20 x 30 cm</v>
          </cell>
          <cell r="C26869" t="str">
            <v>m</v>
          </cell>
          <cell r="D26869" t="str">
            <v>14,19</v>
          </cell>
        </row>
        <row r="26870">
          <cell r="A26870" t="str">
            <v>MC.12.210.0020.c</v>
          </cell>
          <cell r="B26870" t="str">
            <v>- misure interne 30 x 40 cm</v>
          </cell>
          <cell r="C26870" t="str">
            <v>m</v>
          </cell>
          <cell r="D26870" t="str">
            <v>18,35</v>
          </cell>
        </row>
        <row r="26871">
          <cell r="A26871" t="str">
            <v>MC.12.210.0020.d</v>
          </cell>
          <cell r="B26871" t="str">
            <v>- misure interne 40 x 50 cm</v>
          </cell>
          <cell r="C26871" t="str">
            <v>m</v>
          </cell>
          <cell r="D26871" t="str">
            <v>25,05</v>
          </cell>
        </row>
        <row r="26872">
          <cell r="A26872" t="str">
            <v>MC.12.210.0030</v>
          </cell>
          <cell r="B26872" t="str">
            <v>Canna in conglomerato di cemento vibrocompresso, sezione interna quadrata o rettangolare, tipo monoblocco, a parete semplice ed a settori confluenti con esalatore incorporato, per ventilazione, in elementi di 33 cm di altezza:</v>
          </cell>
          <cell r="C26872"/>
          <cell r="D26872"/>
        </row>
        <row r="26873">
          <cell r="A26873" t="str">
            <v>MC.12.210.0030.a</v>
          </cell>
          <cell r="B26873" t="str">
            <v>- misure esterne 16 x 36 cm</v>
          </cell>
          <cell r="C26873" t="str">
            <v>m</v>
          </cell>
          <cell r="D26873" t="str">
            <v>9,19</v>
          </cell>
        </row>
        <row r="26874">
          <cell r="A26874" t="str">
            <v>MC.12.210.0030.b</v>
          </cell>
          <cell r="B26874" t="str">
            <v>- misure esterne 25 x 48 cm</v>
          </cell>
          <cell r="C26874" t="str">
            <v>m</v>
          </cell>
          <cell r="D26874" t="str">
            <v>17,52</v>
          </cell>
        </row>
        <row r="26875">
          <cell r="A26875" t="str">
            <v>MC.12.220</v>
          </cell>
          <cell r="B26875" t="str">
            <v>CANNE GAS COLLETTIVE IN CALCESTRUZZO E REFRATTARIO</v>
          </cell>
          <cell r="C26875"/>
          <cell r="D26875"/>
        </row>
        <row r="26876">
          <cell r="A26876" t="str">
            <v>MC.12.220.0010</v>
          </cell>
          <cell r="B26876" t="str">
            <v>Condotti collettivi ramificati serie GAS norme UNI CIG 7129/92 per caldaiette a metano in aspirazione costituiti da condotto interno in refrattario-antiacido e controcanna in conglomerato cementizio:</v>
          </cell>
          <cell r="C26876"/>
          <cell r="D26876"/>
        </row>
        <row r="26877">
          <cell r="A26877" t="str">
            <v>MC.12.220.0010.a</v>
          </cell>
          <cell r="B26877" t="str">
            <v>- dimensioni condotto interno principale 14 x 14 cm, condotto secondario 12,5 x 12,5 cm</v>
          </cell>
          <cell r="C26877" t="str">
            <v>m</v>
          </cell>
          <cell r="D26877" t="str">
            <v>74,33</v>
          </cell>
        </row>
        <row r="26878">
          <cell r="A26878" t="str">
            <v>MC.12.220.0010.b</v>
          </cell>
          <cell r="B26878" t="str">
            <v>- dimensioni condotto interno principale 16 x 16 cm, condotto secondario 12,5 x 12,5 cm</v>
          </cell>
          <cell r="C26878" t="str">
            <v>m</v>
          </cell>
          <cell r="D26878" t="str">
            <v>80,01</v>
          </cell>
        </row>
        <row r="26879">
          <cell r="A26879" t="str">
            <v>MC.12.220.0010.c</v>
          </cell>
          <cell r="B26879" t="str">
            <v>- dimensioni condotto interno principale 18 x 18 cm, condotto secondario 12,5 x 12,5 cm</v>
          </cell>
          <cell r="C26879" t="str">
            <v>m</v>
          </cell>
          <cell r="D26879" t="str">
            <v>86,21</v>
          </cell>
        </row>
        <row r="26880">
          <cell r="A26880" t="str">
            <v>MC.12.220.0020</v>
          </cell>
          <cell r="B26880" t="str">
            <v>Elementi deviatori e controdeviatori per canna collettiva ramificata serie GAS</v>
          </cell>
          <cell r="C26880"/>
          <cell r="D26880"/>
        </row>
        <row r="26881">
          <cell r="A26881" t="str">
            <v>MC.12.220.0020.a</v>
          </cell>
          <cell r="B26881" t="str">
            <v>- misure condotto interno principale 14 x 14 cm</v>
          </cell>
          <cell r="C26881" t="str">
            <v>cad</v>
          </cell>
          <cell r="D26881" t="str">
            <v>86,88</v>
          </cell>
        </row>
        <row r="26882">
          <cell r="A26882" t="str">
            <v>MC.12.220.0020.b</v>
          </cell>
          <cell r="B26882" t="str">
            <v>- misure condotto interno principale 16 x 16 cm</v>
          </cell>
          <cell r="C26882" t="str">
            <v>cad</v>
          </cell>
          <cell r="D26882" t="str">
            <v>90,40</v>
          </cell>
        </row>
        <row r="26883">
          <cell r="A26883" t="str">
            <v>MC.12.220.0020.c</v>
          </cell>
          <cell r="B26883" t="str">
            <v>- misure condotto interno principale 18 x 18 cm</v>
          </cell>
          <cell r="C26883" t="str">
            <v>cad</v>
          </cell>
          <cell r="D26883" t="str">
            <v>94,57</v>
          </cell>
        </row>
        <row r="26884">
          <cell r="A26884" t="str">
            <v>MC.12.220.0030</v>
          </cell>
          <cell r="B26884" t="str">
            <v>Elementi con solo foro per immissione caldaiette, per canne collettive ramificate serie GAS</v>
          </cell>
          <cell r="C26884" t="str">
            <v>cad</v>
          </cell>
          <cell r="D26884" t="str">
            <v>33,32</v>
          </cell>
        </row>
        <row r="26885">
          <cell r="A26885" t="str">
            <v>MC.12.220.0040</v>
          </cell>
          <cell r="B26885" t="str">
            <v>Cameretta in conglomerato cementizio per raccolta fuliggine completa di sportello ispezione di ferro zincato:</v>
          </cell>
          <cell r="C26885"/>
          <cell r="D26885"/>
        </row>
        <row r="26886">
          <cell r="A26886" t="str">
            <v>MC.12.220.0040.a</v>
          </cell>
          <cell r="B26886" t="str">
            <v>- per canna collettiva ramificata serie GAS misure condotto interno principale 14 x 14 cm</v>
          </cell>
          <cell r="C26886" t="str">
            <v>cad</v>
          </cell>
          <cell r="D26886" t="str">
            <v>125,04</v>
          </cell>
        </row>
        <row r="26887">
          <cell r="A26887" t="str">
            <v>MC.12.220.0040.b</v>
          </cell>
          <cell r="B26887" t="str">
            <v>- per canna collettiva ramificata serie GAS misure condotto interno principale 16 x 16 o 18 x 18 cm</v>
          </cell>
          <cell r="C26887" t="str">
            <v>cad</v>
          </cell>
          <cell r="D26887" t="str">
            <v>135,93</v>
          </cell>
        </row>
        <row r="26888">
          <cell r="A26888" t="str">
            <v>MC.12.230</v>
          </cell>
          <cell r="B26888" t="str">
            <v>CANNE IN CALCESTRUZZO E REFRATTARIO PER CENTRALI TERMICHE</v>
          </cell>
          <cell r="C26888"/>
          <cell r="D26888"/>
        </row>
        <row r="26889">
          <cell r="A26889" t="str">
            <v>MC.12.230.0010</v>
          </cell>
          <cell r="B26889" t="str">
            <v>Canna fumaria prefabbricata per impianti centralizzati a sezione esterna quadrata costituita da elementi in conglomerato cementizio alleggerito e camicia interna circolare in materiale refrattario, completa di materassino isolante in fibra minerale da inserire tra la canna esterna e la controcanna in refrattario:</v>
          </cell>
          <cell r="C26889"/>
          <cell r="D26889"/>
        </row>
        <row r="26890">
          <cell r="A26890" t="str">
            <v>MC.12.230.0010.a</v>
          </cell>
          <cell r="B26890" t="str">
            <v>- misure interne refrattario diametro 20 cm</v>
          </cell>
          <cell r="C26890" t="str">
            <v>m</v>
          </cell>
          <cell r="D26890" t="str">
            <v>89,05</v>
          </cell>
        </row>
        <row r="26891">
          <cell r="A26891" t="str">
            <v>MC.12.230.0010.b</v>
          </cell>
          <cell r="B26891" t="str">
            <v>- misure interne refrattario diametro 25 cm</v>
          </cell>
          <cell r="C26891" t="str">
            <v>m</v>
          </cell>
          <cell r="D26891" t="str">
            <v>127,23</v>
          </cell>
        </row>
        <row r="26892">
          <cell r="A26892" t="str">
            <v>MC.12.230.0010.c</v>
          </cell>
          <cell r="B26892" t="str">
            <v>- misure interne refrattario diametro 30 cm</v>
          </cell>
          <cell r="C26892" t="str">
            <v>m</v>
          </cell>
          <cell r="D26892" t="str">
            <v>185,65</v>
          </cell>
        </row>
        <row r="26893">
          <cell r="A26893" t="str">
            <v>MC.12.230.0010.d</v>
          </cell>
          <cell r="B26893" t="str">
            <v>- misure interne refrattario diametro 35 cm</v>
          </cell>
          <cell r="C26893" t="str">
            <v>m</v>
          </cell>
          <cell r="D26893" t="str">
            <v>254,44</v>
          </cell>
        </row>
        <row r="26894">
          <cell r="A26894" t="str">
            <v>MC.12.230.0020</v>
          </cell>
          <cell r="B26894" t="str">
            <v>Elementi a T 90° per allacciamento del condotto della caldaia alle canne fumarie prefabbricate per impianti centralizzati costituite da elementi in conglomerato cementizio alleggerito e camicia interna circolare in materiale refrattario:</v>
          </cell>
          <cell r="C26894"/>
          <cell r="D26894"/>
        </row>
        <row r="26895">
          <cell r="A26895" t="str">
            <v>MC.12.230.0020.a</v>
          </cell>
          <cell r="B26895" t="str">
            <v>- per canna con misure interne del refrattario di diametro 20 cm</v>
          </cell>
          <cell r="C26895" t="str">
            <v>cad</v>
          </cell>
          <cell r="D26895" t="str">
            <v>160,22</v>
          </cell>
        </row>
        <row r="26896">
          <cell r="A26896" t="str">
            <v>MC.12.230.0020.b</v>
          </cell>
          <cell r="B26896" t="str">
            <v>- per canna con misure interne del refrattario di diametro 25 cm</v>
          </cell>
          <cell r="C26896" t="str">
            <v>cad</v>
          </cell>
          <cell r="D26896" t="str">
            <v>202,55</v>
          </cell>
        </row>
        <row r="26897">
          <cell r="A26897" t="str">
            <v>MC.12.230.0020.c</v>
          </cell>
          <cell r="B26897" t="str">
            <v>- per canna con misure interne del refrattario di diametro 30 cm</v>
          </cell>
          <cell r="C26897" t="str">
            <v>cad</v>
          </cell>
          <cell r="D26897" t="str">
            <v>235,70</v>
          </cell>
        </row>
        <row r="26898">
          <cell r="A26898" t="str">
            <v>MC.12.230.0020.d</v>
          </cell>
          <cell r="B26898" t="str">
            <v>- per canna con misure interne del refrattario di diametro 35 cm</v>
          </cell>
          <cell r="C26898" t="str">
            <v>cad</v>
          </cell>
          <cell r="D26898" t="str">
            <v>279,55</v>
          </cell>
        </row>
        <row r="26899">
          <cell r="A26899" t="str">
            <v>MC.12.230.0030</v>
          </cell>
          <cell r="B26899" t="str">
            <v>Camera raccolta fuliggine per canna fumaria prefabbricata per impianti centralizzati a sezione esterna quadrata costituita da elementi in conglomerato cementizio alleggerito e camicia interna circolare in materiale refrattario, completa di materassino isolante in fibra minerale, completa di piastra di raccordo e sportello metallico a doppia parete a tenuta:</v>
          </cell>
          <cell r="C26899"/>
          <cell r="D26899"/>
        </row>
        <row r="26900">
          <cell r="A26900" t="str">
            <v>MC.12.230.0030.a</v>
          </cell>
          <cell r="B26900" t="str">
            <v>- per canna misura interna refrattario diametro 20 cm altezza 75 cm</v>
          </cell>
          <cell r="C26900" t="str">
            <v>cad</v>
          </cell>
          <cell r="D26900" t="str">
            <v>192,51</v>
          </cell>
        </row>
        <row r="26901">
          <cell r="A26901" t="str">
            <v>MC.12.230.0030.b</v>
          </cell>
          <cell r="B26901" t="str">
            <v>- per canna misura interna refrattario diametro 25 cm altezza 75 cm</v>
          </cell>
          <cell r="C26901" t="str">
            <v>cad</v>
          </cell>
          <cell r="D26901" t="str">
            <v>203,06</v>
          </cell>
        </row>
        <row r="26902">
          <cell r="A26902" t="str">
            <v>MC.12.230.0030.c</v>
          </cell>
          <cell r="B26902" t="str">
            <v>- per canna misura interna refrattario diametro 30 cm altezza 110 cm</v>
          </cell>
          <cell r="C26902" t="str">
            <v>cad</v>
          </cell>
          <cell r="D26902" t="str">
            <v>215,12</v>
          </cell>
        </row>
        <row r="26903">
          <cell r="A26903" t="str">
            <v>MC.12.230.0030.d</v>
          </cell>
          <cell r="B26903" t="str">
            <v>- per canna misura interna refrattario diametro 35 cm altezza 110 cm</v>
          </cell>
          <cell r="C26903" t="str">
            <v>cad</v>
          </cell>
          <cell r="D26903" t="str">
            <v>228,17</v>
          </cell>
        </row>
        <row r="26904">
          <cell r="A26904" t="str">
            <v>MC.12.240</v>
          </cell>
          <cell r="B26904" t="str">
            <v>CANNA FUMARIA IN CALCESTRUZZO AERATO E REFRATTARIO</v>
          </cell>
          <cell r="C26904"/>
          <cell r="D26904"/>
        </row>
        <row r="26905">
          <cell r="A26905" t="str">
            <v>MC.12.240.0010</v>
          </cell>
          <cell r="B26905" t="str">
            <v>Canna fumaria in refrattario ceramizzato, conforme alle normative vigenti, fornito in elementi da 0,5÷1 m. Nelle misure esterne:</v>
          </cell>
          <cell r="C26905"/>
          <cell r="D26905"/>
        </row>
        <row r="26906">
          <cell r="A26906" t="str">
            <v>MC.12.240.0010.a</v>
          </cell>
          <cell r="B26906" t="str">
            <v>- 80 mm</v>
          </cell>
          <cell r="C26906" t="str">
            <v>m</v>
          </cell>
          <cell r="D26906" t="str">
            <v>33,48</v>
          </cell>
        </row>
        <row r="26907">
          <cell r="A26907" t="str">
            <v>MC.12.240.0010.b</v>
          </cell>
          <cell r="B26907" t="str">
            <v>- 100 mm</v>
          </cell>
          <cell r="C26907" t="str">
            <v>m</v>
          </cell>
          <cell r="D26907" t="str">
            <v>40,01</v>
          </cell>
        </row>
        <row r="26908">
          <cell r="A26908" t="str">
            <v>MC.12.240.0010.c</v>
          </cell>
          <cell r="B26908" t="str">
            <v>- 120 mm</v>
          </cell>
          <cell r="C26908" t="str">
            <v>m</v>
          </cell>
          <cell r="D26908" t="str">
            <v>45,87</v>
          </cell>
        </row>
        <row r="26909">
          <cell r="A26909" t="str">
            <v>MC.12.240.0010.d</v>
          </cell>
          <cell r="B26909" t="str">
            <v>- 140 mm</v>
          </cell>
          <cell r="C26909" t="str">
            <v>m</v>
          </cell>
          <cell r="D26909" t="str">
            <v>52,72</v>
          </cell>
        </row>
        <row r="26910">
          <cell r="A26910" t="str">
            <v>MC.12.240.0010.e</v>
          </cell>
          <cell r="B26910" t="str">
            <v>- 160 mm</v>
          </cell>
          <cell r="C26910" t="str">
            <v>m</v>
          </cell>
          <cell r="D26910" t="str">
            <v>59,77</v>
          </cell>
        </row>
        <row r="26911">
          <cell r="A26911" t="str">
            <v>MC.12.240.0010.f</v>
          </cell>
          <cell r="B26911" t="str">
            <v>- 180 mm</v>
          </cell>
          <cell r="C26911" t="str">
            <v>m</v>
          </cell>
          <cell r="D26911" t="str">
            <v>71,65</v>
          </cell>
        </row>
        <row r="26912">
          <cell r="A26912" t="str">
            <v>MC.12.240.0010.g</v>
          </cell>
          <cell r="B26912" t="str">
            <v>- 200 mm</v>
          </cell>
          <cell r="C26912" t="str">
            <v>m</v>
          </cell>
          <cell r="D26912" t="str">
            <v>78,67</v>
          </cell>
        </row>
        <row r="26913">
          <cell r="A26913" t="str">
            <v>MC.12.240.0020</v>
          </cell>
          <cell r="B26913" t="str">
            <v>Rivestimento esterno in calcestruzzo aerato autoclavato, ad alta resistenza termica con massa pari a 500 Kg/m³, conforme alle normative vigenti, fornito in elementi da 0,5 m, per canne fumarie in refrattario ceramizzato del diametro esterno:</v>
          </cell>
          <cell r="C26913"/>
          <cell r="D26913"/>
        </row>
        <row r="26914">
          <cell r="A26914" t="str">
            <v>MC.12.240.0020.a</v>
          </cell>
          <cell r="B26914" t="str">
            <v>- 80 ÷ 120 mm</v>
          </cell>
          <cell r="C26914" t="str">
            <v>m</v>
          </cell>
          <cell r="D26914" t="str">
            <v>17,11</v>
          </cell>
        </row>
        <row r="26915">
          <cell r="A26915" t="str">
            <v>MC.12.240.0020.b</v>
          </cell>
          <cell r="B26915" t="str">
            <v>- 140 mm</v>
          </cell>
          <cell r="C26915" t="str">
            <v>m</v>
          </cell>
          <cell r="D26915" t="str">
            <v>18,96</v>
          </cell>
        </row>
        <row r="26916">
          <cell r="A26916" t="str">
            <v>MC.12.240.0020.c</v>
          </cell>
          <cell r="B26916" t="str">
            <v>- 160 mm</v>
          </cell>
          <cell r="C26916" t="str">
            <v>m</v>
          </cell>
          <cell r="D26916" t="str">
            <v>33,56</v>
          </cell>
        </row>
        <row r="26917">
          <cell r="A26917" t="str">
            <v>MC.12.240.0020.d</v>
          </cell>
          <cell r="B26917" t="str">
            <v>- 180 mm</v>
          </cell>
          <cell r="C26917" t="str">
            <v>m</v>
          </cell>
          <cell r="D26917" t="str">
            <v>36,34</v>
          </cell>
        </row>
        <row r="26918">
          <cell r="A26918" t="str">
            <v>MC.12.240.0020.e</v>
          </cell>
          <cell r="B26918" t="str">
            <v>- 200 mm</v>
          </cell>
          <cell r="C26918" t="str">
            <v>m</v>
          </cell>
          <cell r="D26918" t="str">
            <v>38,47</v>
          </cell>
        </row>
        <row r="26919">
          <cell r="A26919" t="str">
            <v>MC.12.250</v>
          </cell>
          <cell r="B26919" t="str">
            <v>CANNE IN FIBROCEMENTO PER FUMO E VENTILAZIONE</v>
          </cell>
          <cell r="C26919"/>
          <cell r="D26919"/>
        </row>
        <row r="26920">
          <cell r="A26920" t="str">
            <v>MC.12.250.0010</v>
          </cell>
          <cell r="B26920" t="str">
            <v>Tubi con bicchiere e pezzi speciali in fibrocemento a sezione circolare (standard), per fumo e ventilazione rispondenti alla norma UNI 7129:</v>
          </cell>
          <cell r="C26920"/>
          <cell r="D26920"/>
        </row>
        <row r="26921">
          <cell r="A26921" t="str">
            <v>MC.12.250.0010.a</v>
          </cell>
          <cell r="B26921" t="str">
            <v>- diametro interno 100 mm</v>
          </cell>
          <cell r="C26921" t="str">
            <v>m</v>
          </cell>
          <cell r="D26921" t="str">
            <v>7,57</v>
          </cell>
        </row>
        <row r="26922">
          <cell r="A26922" t="str">
            <v>MC.12.250.0010.b</v>
          </cell>
          <cell r="B26922" t="str">
            <v>- diametro interno 125 mm</v>
          </cell>
          <cell r="C26922" t="str">
            <v>m</v>
          </cell>
          <cell r="D26922" t="str">
            <v>8,09</v>
          </cell>
        </row>
        <row r="26923">
          <cell r="A26923" t="str">
            <v>MC.12.250.0010.c</v>
          </cell>
          <cell r="B26923" t="str">
            <v>- diametro interno 150 mm</v>
          </cell>
          <cell r="C26923" t="str">
            <v>m</v>
          </cell>
          <cell r="D26923" t="str">
            <v>9,02</v>
          </cell>
        </row>
        <row r="26924">
          <cell r="A26924" t="str">
            <v>MC.12.250.0010.d</v>
          </cell>
          <cell r="B26924" t="str">
            <v>- diametro interno 200 mm</v>
          </cell>
          <cell r="C26924" t="str">
            <v>m</v>
          </cell>
          <cell r="D26924" t="str">
            <v>12,74</v>
          </cell>
        </row>
        <row r="26925">
          <cell r="A26925" t="str">
            <v>MC.12.250.0010.e</v>
          </cell>
          <cell r="B26925" t="str">
            <v>- diametro interno 250 mm</v>
          </cell>
          <cell r="C26925" t="str">
            <v>m</v>
          </cell>
          <cell r="D26925" t="str">
            <v>19,49</v>
          </cell>
        </row>
        <row r="26926">
          <cell r="A26926" t="str">
            <v>MC.12.250.0010.f</v>
          </cell>
          <cell r="B26926" t="str">
            <v>- diametro interno 300 mm</v>
          </cell>
          <cell r="C26926" t="str">
            <v>m</v>
          </cell>
          <cell r="D26926" t="str">
            <v>26,13</v>
          </cell>
        </row>
        <row r="26927">
          <cell r="A26927" t="str">
            <v>MC.12.250.0020</v>
          </cell>
          <cell r="B26927" t="str">
            <v>Canne in fibrocemento per fumo ed esalazione a sezione quadrata o rettangolare, rispondente alle norme UNI 7129:</v>
          </cell>
          <cell r="C26927"/>
          <cell r="D26927"/>
        </row>
        <row r="26928">
          <cell r="A26928" t="str">
            <v>MC.12.250.0020.a</v>
          </cell>
          <cell r="B26928" t="str">
            <v>- sezione interna 100 x 150 mm</v>
          </cell>
          <cell r="C26928" t="str">
            <v>m</v>
          </cell>
          <cell r="D26928" t="str">
            <v>10,62</v>
          </cell>
        </row>
        <row r="26929">
          <cell r="A26929" t="str">
            <v>MC.12.250.0020.b</v>
          </cell>
          <cell r="B26929" t="str">
            <v>- sezione interna 150 x 150 mm</v>
          </cell>
          <cell r="C26929" t="str">
            <v>m</v>
          </cell>
          <cell r="D26929" t="str">
            <v>11,81</v>
          </cell>
        </row>
        <row r="26930">
          <cell r="A26930" t="str">
            <v>MC.12.250.0020.c</v>
          </cell>
          <cell r="B26930" t="str">
            <v>- sezione interna 150 x 200 mm</v>
          </cell>
          <cell r="C26930" t="str">
            <v>m</v>
          </cell>
          <cell r="D26930" t="str">
            <v>12,41</v>
          </cell>
        </row>
        <row r="26931">
          <cell r="A26931" t="str">
            <v>MC.12.250.0020.d</v>
          </cell>
          <cell r="B26931" t="str">
            <v>- sezione interna 200 x 200 mm</v>
          </cell>
          <cell r="C26931" t="str">
            <v>m</v>
          </cell>
          <cell r="D26931" t="str">
            <v>13,81</v>
          </cell>
        </row>
        <row r="26932">
          <cell r="A26932" t="str">
            <v>MC.12.250.0020.e</v>
          </cell>
          <cell r="B26932" t="str">
            <v>- sezione interna 200 x 250 mm</v>
          </cell>
          <cell r="C26932" t="str">
            <v>m</v>
          </cell>
          <cell r="D26932" t="str">
            <v>15,11</v>
          </cell>
        </row>
        <row r="26933">
          <cell r="A26933" t="str">
            <v>MC.12.250.0020.f</v>
          </cell>
          <cell r="B26933" t="str">
            <v>- sezione interna 200 x 300 o 250 x 250 mm</v>
          </cell>
          <cell r="C26933" t="str">
            <v>m</v>
          </cell>
          <cell r="D26933" t="str">
            <v>18,45</v>
          </cell>
        </row>
        <row r="26934">
          <cell r="A26934" t="str">
            <v>MC.12.250.0020.g</v>
          </cell>
          <cell r="B26934" t="str">
            <v>- sezione interna 300 x 300 mm</v>
          </cell>
          <cell r="C26934" t="str">
            <v>m</v>
          </cell>
          <cell r="D26934" t="str">
            <v>23,75</v>
          </cell>
        </row>
        <row r="26935">
          <cell r="A26935" t="str">
            <v>MC.12.250.0020.h</v>
          </cell>
          <cell r="B26935" t="str">
            <v>- sezione interna 300 x 400 mm</v>
          </cell>
          <cell r="C26935" t="str">
            <v>m</v>
          </cell>
          <cell r="D26935" t="str">
            <v>31,31</v>
          </cell>
        </row>
        <row r="26936">
          <cell r="A26936" t="str">
            <v>MC.12.250.0020.i</v>
          </cell>
          <cell r="B26936" t="str">
            <v>- sezione interna 400 x 400 mm</v>
          </cell>
          <cell r="C26936" t="str">
            <v>m</v>
          </cell>
          <cell r="D26936" t="str">
            <v>36,34</v>
          </cell>
        </row>
        <row r="26937">
          <cell r="A26937" t="str">
            <v>MC.12.300</v>
          </cell>
          <cell r="B26937" t="str">
            <v>CANNE IN ACCIAIO INOX MONOPARETE</v>
          </cell>
          <cell r="C26937"/>
          <cell r="D26937"/>
        </row>
        <row r="26938">
          <cell r="A26938" t="str">
            <v>MC.12.300.0010</v>
          </cell>
          <cell r="B26938" t="str">
            <v>Canna fumaria in acciaio inox AISI 316 a parete semplice, utilizzabile su condotti ramificati per generatori funzionanti con qualsiasi combustibile.</v>
          </cell>
          <cell r="C26938"/>
          <cell r="D26938"/>
        </row>
        <row r="26939">
          <cell r="A26939" t="str">
            <v>MC.12.300.0010.a</v>
          </cell>
          <cell r="B26939" t="str">
            <v>- Ø interno 80-100 mm</v>
          </cell>
          <cell r="C26939" t="str">
            <v>m</v>
          </cell>
          <cell r="D26939" t="str">
            <v>42,81</v>
          </cell>
        </row>
        <row r="26940">
          <cell r="A26940" t="str">
            <v>MC.12.300.0010.b</v>
          </cell>
          <cell r="B26940" t="str">
            <v>- Ø interno 110-120 mm</v>
          </cell>
          <cell r="C26940" t="str">
            <v>m</v>
          </cell>
          <cell r="D26940" t="str">
            <v>51,37</v>
          </cell>
        </row>
        <row r="26941">
          <cell r="A26941" t="str">
            <v>MC.12.300.0010.c</v>
          </cell>
          <cell r="B26941" t="str">
            <v>- Ø interno 130-140 mm</v>
          </cell>
          <cell r="C26941" t="str">
            <v>m</v>
          </cell>
          <cell r="D26941" t="str">
            <v>65,91</v>
          </cell>
        </row>
        <row r="26942">
          <cell r="A26942" t="str">
            <v>MC.12.300.0010.d</v>
          </cell>
          <cell r="B26942" t="str">
            <v>- Ø interno 150 mm</v>
          </cell>
          <cell r="C26942" t="str">
            <v>m</v>
          </cell>
          <cell r="D26942" t="str">
            <v>72,77</v>
          </cell>
        </row>
        <row r="26943">
          <cell r="A26943" t="str">
            <v>MC.12.300.0010.e</v>
          </cell>
          <cell r="B26943" t="str">
            <v>- Ø interno 160 mm</v>
          </cell>
          <cell r="C26943" t="str">
            <v>m</v>
          </cell>
          <cell r="D26943" t="str">
            <v>92,04</v>
          </cell>
        </row>
        <row r="26944">
          <cell r="A26944" t="str">
            <v>MC.12.300.0010.f</v>
          </cell>
          <cell r="B26944" t="str">
            <v>- Ø interno 180 mm</v>
          </cell>
          <cell r="C26944" t="str">
            <v>m</v>
          </cell>
          <cell r="D26944" t="str">
            <v>130,89</v>
          </cell>
        </row>
        <row r="26945">
          <cell r="A26945" t="str">
            <v>MC.12.300.0010.g</v>
          </cell>
          <cell r="B26945" t="str">
            <v>- Ø interno 200 mm</v>
          </cell>
          <cell r="C26945" t="str">
            <v>m</v>
          </cell>
          <cell r="D26945" t="str">
            <v>149,83</v>
          </cell>
        </row>
        <row r="26946">
          <cell r="A26946" t="str">
            <v>MC.12.300.0010.h</v>
          </cell>
          <cell r="B26946" t="str">
            <v>- Ø interno 250 mm</v>
          </cell>
          <cell r="C26946" t="str">
            <v>m</v>
          </cell>
          <cell r="D26946" t="str">
            <v>166,93</v>
          </cell>
        </row>
        <row r="26947">
          <cell r="A26947" t="str">
            <v>MC.12.300.0010.i</v>
          </cell>
          <cell r="B26947" t="str">
            <v>- Ø interno 300 mm</v>
          </cell>
          <cell r="C26947" t="str">
            <v>m</v>
          </cell>
          <cell r="D26947" t="str">
            <v>196,91</v>
          </cell>
        </row>
        <row r="26948">
          <cell r="A26948" t="str">
            <v>MC.12.300.0020</v>
          </cell>
          <cell r="B26948" t="str">
            <v>Accessori per camini in acciaio inox monotubo, per generatori di calore funzionanti con qualsiasi combustibile e del tipo autoportante, a tenuta stagna dei fumi garantita, valore riferito a diametri da 80 a 120 mm</v>
          </cell>
          <cell r="C26948"/>
          <cell r="D26948"/>
        </row>
        <row r="26949">
          <cell r="A26949" t="str">
            <v>MC.12.300.0020.a</v>
          </cell>
          <cell r="B26949" t="str">
            <v>- raccordo a T 45°-90° normale o ridotto</v>
          </cell>
          <cell r="C26949" t="str">
            <v>cad</v>
          </cell>
          <cell r="D26949" t="str">
            <v>160,03</v>
          </cell>
        </row>
        <row r="26950">
          <cell r="A26950" t="str">
            <v>MC.12.300.0020.b</v>
          </cell>
          <cell r="B26950" t="str">
            <v>- curva a 90°</v>
          </cell>
          <cell r="C26950" t="str">
            <v>cad</v>
          </cell>
          <cell r="D26950" t="str">
            <v>84,19</v>
          </cell>
        </row>
        <row r="26951">
          <cell r="A26951" t="str">
            <v>MC.12.300.0020.c</v>
          </cell>
          <cell r="B26951" t="str">
            <v>- curve fino a 45°</v>
          </cell>
          <cell r="C26951" t="str">
            <v>cad</v>
          </cell>
          <cell r="D26951" t="str">
            <v>69,92</v>
          </cell>
        </row>
        <row r="26952">
          <cell r="A26952" t="str">
            <v>MC.12.300.0020.d</v>
          </cell>
          <cell r="B26952" t="str">
            <v>- cappello parapioggia con faldale per tetti piani o inclinati</v>
          </cell>
          <cell r="C26952" t="str">
            <v>cad</v>
          </cell>
          <cell r="D26952" t="str">
            <v>88,47</v>
          </cell>
        </row>
        <row r="26953">
          <cell r="A26953" t="str">
            <v>MC.12.300.0020.e</v>
          </cell>
          <cell r="B26953" t="str">
            <v>- modulo lunghezza regolabile 240-380 mm</v>
          </cell>
          <cell r="C26953" t="str">
            <v>cad</v>
          </cell>
          <cell r="D26953" t="str">
            <v>42,81</v>
          </cell>
        </row>
        <row r="26954">
          <cell r="A26954" t="str">
            <v>MC.12.300.0020.f</v>
          </cell>
          <cell r="B26954" t="str">
            <v>- modulo ispezione con tappo</v>
          </cell>
          <cell r="C26954" t="str">
            <v>cad</v>
          </cell>
          <cell r="D26954" t="str">
            <v>65,88</v>
          </cell>
        </row>
        <row r="26955">
          <cell r="A26955" t="str">
            <v>MC.12.300.0020.g</v>
          </cell>
          <cell r="B26955" t="str">
            <v>- tappo raccoglicondensa con scarico</v>
          </cell>
          <cell r="C26955" t="str">
            <v>cad</v>
          </cell>
          <cell r="D26955" t="str">
            <v>62,78</v>
          </cell>
        </row>
        <row r="26956">
          <cell r="A26956" t="str">
            <v>MC.12.300.0020.h</v>
          </cell>
          <cell r="B26956" t="str">
            <v>- fascette di bloccaggio</v>
          </cell>
          <cell r="C26956" t="str">
            <v>cad</v>
          </cell>
          <cell r="D26956" t="str">
            <v>7,10</v>
          </cell>
        </row>
        <row r="26957">
          <cell r="A26957" t="str">
            <v>MC.12.300.0030</v>
          </cell>
          <cell r="B26957" t="str">
            <v>Accessori per camini in acciaio inox monotubo, per generatori di calore funzionanti con qualsiasi combustibile e del tipo autoportante, a tenuta stagna dei fumi garantita, valore riferito a diametri da 130 a 160 mm</v>
          </cell>
          <cell r="C26957"/>
          <cell r="D26957"/>
        </row>
        <row r="26958">
          <cell r="A26958" t="str">
            <v>MC.12.300.0030.a</v>
          </cell>
          <cell r="B26958" t="str">
            <v>- raccordo a T 45°-90° normale o ridotto</v>
          </cell>
          <cell r="C26958" t="str">
            <v>cad</v>
          </cell>
          <cell r="D26958" t="str">
            <v>235,82</v>
          </cell>
        </row>
        <row r="26959">
          <cell r="A26959" t="str">
            <v>MC.12.300.0030.b</v>
          </cell>
          <cell r="B26959" t="str">
            <v>- curva a 90°</v>
          </cell>
          <cell r="C26959" t="str">
            <v>cad</v>
          </cell>
          <cell r="D26959" t="str">
            <v>117,93</v>
          </cell>
        </row>
        <row r="26960">
          <cell r="A26960" t="str">
            <v>MC.12.300.0030.c</v>
          </cell>
          <cell r="B26960" t="str">
            <v>- curve fino a 45°</v>
          </cell>
          <cell r="C26960" t="str">
            <v>cad</v>
          </cell>
          <cell r="D26960" t="str">
            <v>59,94</v>
          </cell>
        </row>
        <row r="26961">
          <cell r="A26961" t="str">
            <v>MC.12.300.0030.d</v>
          </cell>
          <cell r="B26961" t="str">
            <v>- cappello parapioggia con faldale per tetti piani o inclinati</v>
          </cell>
          <cell r="C26961" t="str">
            <v>cad</v>
          </cell>
          <cell r="D26961" t="str">
            <v>68,50</v>
          </cell>
        </row>
        <row r="26962">
          <cell r="A26962" t="str">
            <v>MC.12.300.0030.e</v>
          </cell>
          <cell r="B26962" t="str">
            <v>- modulo lunghezza regolabile 240-380 mm</v>
          </cell>
          <cell r="C26962" t="str">
            <v>cad</v>
          </cell>
          <cell r="D26962" t="str">
            <v>54,22</v>
          </cell>
        </row>
        <row r="26963">
          <cell r="A26963" t="str">
            <v>MC.12.300.0030.f</v>
          </cell>
          <cell r="B26963" t="str">
            <v>- modulo ispezione con tappo</v>
          </cell>
          <cell r="C26963" t="str">
            <v>cad</v>
          </cell>
          <cell r="D26963" t="str">
            <v>95,61</v>
          </cell>
        </row>
        <row r="26964">
          <cell r="A26964" t="str">
            <v>MC.12.300.0030.g</v>
          </cell>
          <cell r="B26964" t="str">
            <v>- tappo raccoglicondensa con scarico</v>
          </cell>
          <cell r="C26964" t="str">
            <v>cad</v>
          </cell>
          <cell r="D26964" t="str">
            <v>67,06</v>
          </cell>
        </row>
        <row r="26965">
          <cell r="A26965" t="str">
            <v>MC.12.300.0030.h</v>
          </cell>
          <cell r="B26965" t="str">
            <v>- modulo analisi fumo e rilievo temperatura</v>
          </cell>
          <cell r="C26965" t="str">
            <v>cad</v>
          </cell>
          <cell r="D26965" t="str">
            <v>144,74</v>
          </cell>
        </row>
        <row r="26966">
          <cell r="A26966" t="str">
            <v>MC.12.300.0030.i</v>
          </cell>
          <cell r="B26966" t="str">
            <v>- fascette di bloccaggio</v>
          </cell>
          <cell r="C26966" t="str">
            <v>cad</v>
          </cell>
          <cell r="D26966" t="str">
            <v>7,12</v>
          </cell>
        </row>
        <row r="26967">
          <cell r="A26967" t="str">
            <v>MC.12.300.0040</v>
          </cell>
          <cell r="B26967" t="str">
            <v>Accessori per camini in acciaio inox monotubo, per generatori di calore funzionanti con qualsiasi combustibile e del tipo autoportante, a tenuta stagna dei fumi garantita, valore riferito a diametri da 180 a 200 mm</v>
          </cell>
          <cell r="C26967"/>
          <cell r="D26967"/>
        </row>
        <row r="26968">
          <cell r="A26968" t="str">
            <v>MC.12.300.0040.a</v>
          </cell>
          <cell r="B26968" t="str">
            <v>- raccordo a T 45°-90° normale o ridotto</v>
          </cell>
          <cell r="C26968" t="str">
            <v>cad</v>
          </cell>
          <cell r="D26968" t="str">
            <v>363,58</v>
          </cell>
        </row>
        <row r="26969">
          <cell r="A26969" t="str">
            <v>MC.12.300.0040.b</v>
          </cell>
          <cell r="B26969" t="str">
            <v>- curva a 90°</v>
          </cell>
          <cell r="C26969" t="str">
            <v>cad</v>
          </cell>
          <cell r="D26969" t="str">
            <v>141,27</v>
          </cell>
        </row>
        <row r="26970">
          <cell r="A26970" t="str">
            <v>MC.12.300.0040.c</v>
          </cell>
          <cell r="B26970" t="str">
            <v>- curve fino a 45°</v>
          </cell>
          <cell r="C26970" t="str">
            <v>cad</v>
          </cell>
          <cell r="D26970" t="str">
            <v>126,98</v>
          </cell>
        </row>
        <row r="26971">
          <cell r="A26971" t="str">
            <v>MC.12.300.0040.d</v>
          </cell>
          <cell r="B26971" t="str">
            <v>- cappello parapioggia con faldale per tetti piani o inclinati</v>
          </cell>
          <cell r="C26971" t="str">
            <v>cad</v>
          </cell>
          <cell r="D26971" t="str">
            <v>99,88</v>
          </cell>
        </row>
        <row r="26972">
          <cell r="A26972" t="str">
            <v>MC.12.300.0040.e</v>
          </cell>
          <cell r="B26972" t="str">
            <v>- modulo lunghezza regolabile 240-380 mm</v>
          </cell>
          <cell r="C26972" t="str">
            <v>cad</v>
          </cell>
          <cell r="D26972" t="str">
            <v>188,33</v>
          </cell>
        </row>
        <row r="26973">
          <cell r="A26973" t="str">
            <v>MC.12.300.0040.f</v>
          </cell>
          <cell r="B26973" t="str">
            <v>- modulo ispezione con tappo</v>
          </cell>
          <cell r="C26973" t="str">
            <v>cad</v>
          </cell>
          <cell r="D26973" t="str">
            <v>74,20</v>
          </cell>
        </row>
        <row r="26974">
          <cell r="A26974" t="str">
            <v>MC.12.300.0040.g</v>
          </cell>
          <cell r="B26974" t="str">
            <v>- tappo raccoglicondensa con scarico</v>
          </cell>
          <cell r="C26974" t="str">
            <v>cad</v>
          </cell>
          <cell r="D26974" t="str">
            <v>111,31</v>
          </cell>
        </row>
        <row r="26975">
          <cell r="A26975" t="str">
            <v>MC.12.300.0040.h</v>
          </cell>
          <cell r="B26975" t="str">
            <v>- modulo analisi fumo e rilievo temperatura</v>
          </cell>
          <cell r="C26975" t="str">
            <v>cad</v>
          </cell>
          <cell r="D26975" t="str">
            <v>148,58</v>
          </cell>
        </row>
        <row r="26976">
          <cell r="A26976" t="str">
            <v>MC.12.300.0040.i</v>
          </cell>
          <cell r="B26976" t="str">
            <v>- fascette di bloccaggio</v>
          </cell>
          <cell r="C26976" t="str">
            <v>cad</v>
          </cell>
          <cell r="D26976" t="str">
            <v>7,43</v>
          </cell>
        </row>
        <row r="26977">
          <cell r="A26977" t="str">
            <v>MC.12.300.0050</v>
          </cell>
          <cell r="B26977" t="str">
            <v>Accessori per camini in acciaio inox monotubo, per generatori di calore funzionanti con qualsiasi combustibile e del tipo autoportante, a tenuta stagna dei fumi garantita, valore riferito a diametri da 250 a 300 mm</v>
          </cell>
          <cell r="C26977"/>
          <cell r="D26977"/>
        </row>
        <row r="26978">
          <cell r="A26978" t="str">
            <v>MC.12.300.0050.a</v>
          </cell>
          <cell r="B26978" t="str">
            <v>- raccordo a T 45°-90° normale o ridotto</v>
          </cell>
          <cell r="C26978" t="str">
            <v>cad</v>
          </cell>
          <cell r="D26978" t="str">
            <v>375,28</v>
          </cell>
        </row>
        <row r="26979">
          <cell r="A26979" t="str">
            <v>MC.12.300.0050.b</v>
          </cell>
          <cell r="B26979" t="str">
            <v>- curva a 90°</v>
          </cell>
          <cell r="C26979" t="str">
            <v>cad</v>
          </cell>
          <cell r="D26979" t="str">
            <v>209,74</v>
          </cell>
        </row>
        <row r="26980">
          <cell r="A26980" t="str">
            <v>MC.12.300.0050.c</v>
          </cell>
          <cell r="B26980" t="str">
            <v>- curve fino a 45°</v>
          </cell>
          <cell r="C26980" t="str">
            <v>cad</v>
          </cell>
          <cell r="D26980" t="str">
            <v>139,83</v>
          </cell>
        </row>
        <row r="26981">
          <cell r="A26981" t="str">
            <v>MC.12.300.0050.d</v>
          </cell>
          <cell r="B26981" t="str">
            <v>- cappello parapioggia con faldale per tetti piani o inclinati</v>
          </cell>
          <cell r="C26981" t="str">
            <v>cad</v>
          </cell>
          <cell r="D26981" t="str">
            <v>139,13</v>
          </cell>
        </row>
        <row r="26982">
          <cell r="A26982" t="str">
            <v>MC.12.300.0050.e</v>
          </cell>
          <cell r="B26982" t="str">
            <v>- modulo lunghezza regolabile 240-380 mm</v>
          </cell>
          <cell r="C26982" t="str">
            <v>cad</v>
          </cell>
          <cell r="D26982" t="str">
            <v>111,31</v>
          </cell>
        </row>
        <row r="26983">
          <cell r="A26983" t="str">
            <v>MC.12.300.0050.f</v>
          </cell>
          <cell r="B26983" t="str">
            <v>- modulo ispezione con tappo</v>
          </cell>
          <cell r="C26983" t="str">
            <v>cad</v>
          </cell>
          <cell r="D26983" t="str">
            <v>253,99</v>
          </cell>
        </row>
        <row r="26984">
          <cell r="A26984" t="str">
            <v>MC.12.300.0050.g</v>
          </cell>
          <cell r="B26984" t="str">
            <v>- tappo raccoglicondensa con scarico</v>
          </cell>
          <cell r="C26984" t="str">
            <v>cad</v>
          </cell>
          <cell r="D26984" t="str">
            <v>124,17</v>
          </cell>
        </row>
        <row r="26985">
          <cell r="A26985" t="str">
            <v>MC.12.300.0050.h</v>
          </cell>
          <cell r="B26985" t="str">
            <v>- modulo analisi fumo e rilievo temperatura</v>
          </cell>
          <cell r="C26985" t="str">
            <v>cad</v>
          </cell>
          <cell r="D26985" t="str">
            <v>154,85</v>
          </cell>
        </row>
        <row r="26986">
          <cell r="A26986" t="str">
            <v>MC.12.300.0050.i</v>
          </cell>
          <cell r="B26986" t="str">
            <v>- fascette di bloccaggio</v>
          </cell>
          <cell r="C26986" t="str">
            <v>cad</v>
          </cell>
          <cell r="D26986" t="str">
            <v>10,64</v>
          </cell>
        </row>
        <row r="26987">
          <cell r="A26987" t="str">
            <v>MC.12.350</v>
          </cell>
          <cell r="B26987" t="str">
            <v>CANNE IN ACCIAIO INOX DOPPIA PARETE</v>
          </cell>
          <cell r="C26987"/>
          <cell r="D26987"/>
        </row>
        <row r="26988">
          <cell r="A26988" t="str">
            <v>MC.12.350.0010</v>
          </cell>
          <cell r="B26988" t="str">
            <v>Canna fumaria in acciaio inox a parete doppia, esterno in AISI 304 e interno in AISI 316 con isolamento di intercapedine in lana di roccia ad alta densità, utilizzabili per generatori funzionanti con qualsiasi combustibile.</v>
          </cell>
          <cell r="C26988"/>
          <cell r="D26988"/>
        </row>
        <row r="26989">
          <cell r="A26989" t="str">
            <v>MC.12.350.0010.a</v>
          </cell>
          <cell r="B26989" t="str">
            <v>- Ø interno 80 mm</v>
          </cell>
          <cell r="C26989" t="str">
            <v>m</v>
          </cell>
          <cell r="D26989" t="str">
            <v>151,26</v>
          </cell>
        </row>
        <row r="26990">
          <cell r="A26990" t="str">
            <v>MC.12.350.0010.b</v>
          </cell>
          <cell r="B26990" t="str">
            <v>- Ø interno 100 mm</v>
          </cell>
          <cell r="C26990" t="str">
            <v>m</v>
          </cell>
          <cell r="D26990" t="str">
            <v>165,53</v>
          </cell>
        </row>
        <row r="26991">
          <cell r="A26991" t="str">
            <v>MC.12.350.0010.c</v>
          </cell>
          <cell r="B26991" t="str">
            <v>- Ø interno 130 mm</v>
          </cell>
          <cell r="C26991" t="str">
            <v>m</v>
          </cell>
          <cell r="D26991" t="str">
            <v>179,78</v>
          </cell>
        </row>
        <row r="26992">
          <cell r="A26992" t="str">
            <v>MC.12.350.0010.d</v>
          </cell>
          <cell r="B26992" t="str">
            <v>- Ø interno 150 mm</v>
          </cell>
          <cell r="C26992" t="str">
            <v>m</v>
          </cell>
          <cell r="D26992" t="str">
            <v>194,05</v>
          </cell>
        </row>
        <row r="26993">
          <cell r="A26993" t="str">
            <v>MC.12.350.0010.e</v>
          </cell>
          <cell r="B26993" t="str">
            <v>- Ø interno 180 mm</v>
          </cell>
          <cell r="C26993" t="str">
            <v>m</v>
          </cell>
          <cell r="D26993" t="str">
            <v>209,75</v>
          </cell>
        </row>
        <row r="26994">
          <cell r="A26994" t="str">
            <v>MC.12.350.0010.f</v>
          </cell>
          <cell r="B26994" t="str">
            <v>- Ø interno 200 mm</v>
          </cell>
          <cell r="C26994" t="str">
            <v>m</v>
          </cell>
          <cell r="D26994" t="str">
            <v>224,04</v>
          </cell>
        </row>
        <row r="26995">
          <cell r="A26995" t="str">
            <v>MC.12.350.0010.g</v>
          </cell>
          <cell r="B26995" t="str">
            <v>- Ø interno 250 mm</v>
          </cell>
          <cell r="C26995" t="str">
            <v>m</v>
          </cell>
          <cell r="D26995" t="str">
            <v>262,56</v>
          </cell>
        </row>
        <row r="26996">
          <cell r="A26996" t="str">
            <v>MC.12.350.0010.h</v>
          </cell>
          <cell r="B26996" t="str">
            <v>- Ø interno 300 mm</v>
          </cell>
          <cell r="C26996" t="str">
            <v>m</v>
          </cell>
          <cell r="D26996" t="str">
            <v>299,65</v>
          </cell>
        </row>
        <row r="26997">
          <cell r="A26997" t="str">
            <v>MC.12.350.0010.i</v>
          </cell>
          <cell r="B26997" t="str">
            <v>- Ø interno 350 mm</v>
          </cell>
          <cell r="C26997" t="str">
            <v>m</v>
          </cell>
          <cell r="D26997" t="str">
            <v>378,11</v>
          </cell>
        </row>
        <row r="26998">
          <cell r="A26998" t="str">
            <v>MC.12.350.0010.j</v>
          </cell>
          <cell r="B26998" t="str">
            <v>- Ø interno 400 mm</v>
          </cell>
          <cell r="C26998" t="str">
            <v>m</v>
          </cell>
          <cell r="D26998" t="str">
            <v>423,80</v>
          </cell>
        </row>
        <row r="26999">
          <cell r="A26999" t="str">
            <v>MC.12.350.0010.k</v>
          </cell>
          <cell r="B26999" t="str">
            <v>- Ø interno 450 mm</v>
          </cell>
          <cell r="C26999" t="str">
            <v>m</v>
          </cell>
          <cell r="D26999" t="str">
            <v>478,87</v>
          </cell>
        </row>
        <row r="27000">
          <cell r="A27000" t="str">
            <v>MC.12.350.0010.l</v>
          </cell>
          <cell r="B27000" t="str">
            <v>- Ø interno 500 mm</v>
          </cell>
          <cell r="C27000" t="str">
            <v>m</v>
          </cell>
          <cell r="D27000" t="str">
            <v>535,11</v>
          </cell>
        </row>
        <row r="27001">
          <cell r="A27001" t="str">
            <v>MC.12.350.0010.m</v>
          </cell>
          <cell r="B27001" t="str">
            <v>- Ø interno 550 mm</v>
          </cell>
          <cell r="C27001" t="str">
            <v>m</v>
          </cell>
          <cell r="D27001" t="str">
            <v>573,62</v>
          </cell>
        </row>
        <row r="27002">
          <cell r="A27002" t="str">
            <v>MC.12.350.0010.n</v>
          </cell>
          <cell r="B27002" t="str">
            <v>- Ø interno 600 mm</v>
          </cell>
          <cell r="C27002" t="str">
            <v>m</v>
          </cell>
          <cell r="D27002" t="str">
            <v>622,12</v>
          </cell>
        </row>
        <row r="27003">
          <cell r="A27003" t="str">
            <v>MC.12.350.0020</v>
          </cell>
          <cell r="B27003" t="str">
            <v>Accessori per camini in acciaio inox a doppia parete, per generatori di calore funzionanti con qualsiasi combustibile e del tipo autoportante, a tenuta stagna dei fumi garantita, valore riferito a diametri interni da 80 a 100 mm:</v>
          </cell>
          <cell r="C27003"/>
          <cell r="D27003"/>
        </row>
        <row r="27004">
          <cell r="A27004" t="str">
            <v>MC.12.350.0020.a</v>
          </cell>
          <cell r="B27004" t="str">
            <v>- raccordo a T 45°-90° normale o ridotto</v>
          </cell>
          <cell r="C27004" t="str">
            <v>cad</v>
          </cell>
          <cell r="D27004" t="str">
            <v>173,18</v>
          </cell>
        </row>
        <row r="27005">
          <cell r="A27005" t="str">
            <v>MC.12.350.0020.b</v>
          </cell>
          <cell r="B27005" t="str">
            <v>- curva a 90°</v>
          </cell>
          <cell r="C27005" t="str">
            <v>cad</v>
          </cell>
          <cell r="D27005" t="str">
            <v>191,69</v>
          </cell>
        </row>
        <row r="27006">
          <cell r="A27006" t="str">
            <v>MC.12.350.0020.c</v>
          </cell>
          <cell r="B27006" t="str">
            <v>- curve fino a 45°</v>
          </cell>
          <cell r="C27006" t="str">
            <v>cad</v>
          </cell>
          <cell r="D27006" t="str">
            <v>78,97</v>
          </cell>
        </row>
        <row r="27007">
          <cell r="A27007" t="str">
            <v>MC.12.350.0020.d</v>
          </cell>
          <cell r="B27007" t="str">
            <v>- cappello parapioggia con faldale per tetti piani o inclinati</v>
          </cell>
          <cell r="C27007" t="str">
            <v>cad</v>
          </cell>
          <cell r="D27007" t="str">
            <v>53,57</v>
          </cell>
        </row>
        <row r="27008">
          <cell r="A27008" t="str">
            <v>MC.12.350.0020.e</v>
          </cell>
          <cell r="B27008" t="str">
            <v>- camera raccolta inox a doppia parete</v>
          </cell>
          <cell r="C27008" t="str">
            <v>cad</v>
          </cell>
          <cell r="D27008" t="str">
            <v>85,75</v>
          </cell>
        </row>
        <row r="27009">
          <cell r="A27009" t="str">
            <v>MC.12.350.0020.f</v>
          </cell>
          <cell r="B27009" t="str">
            <v>- modulo ispezione con tappo</v>
          </cell>
          <cell r="C27009" t="str">
            <v>cad</v>
          </cell>
          <cell r="D27009" t="str">
            <v>156,24</v>
          </cell>
        </row>
        <row r="27010">
          <cell r="A27010" t="str">
            <v>MC.12.350.0020.g</v>
          </cell>
          <cell r="B27010" t="str">
            <v>- modulo analisi fumo e rilievo temperatura</v>
          </cell>
          <cell r="C27010" t="str">
            <v>cad</v>
          </cell>
          <cell r="D27010" t="str">
            <v>168,66</v>
          </cell>
        </row>
        <row r="27011">
          <cell r="A27011" t="str">
            <v>MC.12.350.0020.h</v>
          </cell>
          <cell r="B27011" t="str">
            <v>- fascette di bloccaggio</v>
          </cell>
          <cell r="C27011" t="str">
            <v>cad</v>
          </cell>
          <cell r="D27011" t="str">
            <v>9,59</v>
          </cell>
        </row>
        <row r="27012">
          <cell r="A27012" t="str">
            <v>MC.12.350.0030</v>
          </cell>
          <cell r="B27012" t="str">
            <v>Accessori per camini in acciaio inox a doppia parete, per generatori di calore funzionanti con qualsiasi combustibile e del tipo autoportante, a tenuta stagna dei fumi garantita, valore riferito a diametri interni da 130 a 150 mm:</v>
          </cell>
          <cell r="C27012"/>
          <cell r="D27012"/>
        </row>
        <row r="27013">
          <cell r="A27013" t="str">
            <v>MC.12.350.0030.a</v>
          </cell>
          <cell r="B27013" t="str">
            <v>- raccordo a T 45°-90° normale o ridotto</v>
          </cell>
          <cell r="C27013" t="str">
            <v>cad</v>
          </cell>
          <cell r="D27013" t="str">
            <v>267,37</v>
          </cell>
        </row>
        <row r="27014">
          <cell r="A27014" t="str">
            <v>MC.12.350.0030.b</v>
          </cell>
          <cell r="B27014" t="str">
            <v>- curva a 90°</v>
          </cell>
          <cell r="C27014" t="str">
            <v>cad</v>
          </cell>
          <cell r="D27014" t="str">
            <v>220,67</v>
          </cell>
        </row>
        <row r="27015">
          <cell r="A27015" t="str">
            <v>MC.12.350.0030.c</v>
          </cell>
          <cell r="B27015" t="str">
            <v>- curve fino a 45°</v>
          </cell>
          <cell r="C27015" t="str">
            <v>cad</v>
          </cell>
          <cell r="D27015" t="str">
            <v>112,26</v>
          </cell>
        </row>
        <row r="27016">
          <cell r="A27016" t="str">
            <v>MC.12.350.0030.d</v>
          </cell>
          <cell r="B27016" t="str">
            <v>- cappello parapioggia con faldale per tetti piani o inclinati</v>
          </cell>
          <cell r="C27016" t="str">
            <v>cad</v>
          </cell>
          <cell r="D27016" t="str">
            <v>68,82</v>
          </cell>
        </row>
        <row r="27017">
          <cell r="A27017" t="str">
            <v>MC.12.350.0030.e</v>
          </cell>
          <cell r="B27017" t="str">
            <v>- camera raccolta inox a doppia parete</v>
          </cell>
          <cell r="C27017" t="str">
            <v>cad</v>
          </cell>
          <cell r="D27017" t="str">
            <v>92,51</v>
          </cell>
        </row>
        <row r="27018">
          <cell r="A27018" t="str">
            <v>MC.12.350.0030.f</v>
          </cell>
          <cell r="B27018" t="str">
            <v>- modulo ispezione con tappo</v>
          </cell>
          <cell r="C27018" t="str">
            <v>cad</v>
          </cell>
          <cell r="D27018" t="str">
            <v>348,03</v>
          </cell>
        </row>
        <row r="27019">
          <cell r="A27019" t="str">
            <v>MC.12.350.0030.g</v>
          </cell>
          <cell r="B27019" t="str">
            <v>- modulo analisi fumo e rilievo temperatura</v>
          </cell>
          <cell r="C27019" t="str">
            <v>cad</v>
          </cell>
          <cell r="D27019" t="str">
            <v>348,60</v>
          </cell>
        </row>
        <row r="27020">
          <cell r="A27020" t="str">
            <v>MC.12.350.0030.h</v>
          </cell>
          <cell r="B27020" t="str">
            <v>- fascette di bloccaggio</v>
          </cell>
          <cell r="C27020" t="str">
            <v>cad</v>
          </cell>
          <cell r="D27020" t="str">
            <v>10,82</v>
          </cell>
        </row>
        <row r="27021">
          <cell r="A27021" t="str">
            <v>MC.12.350.0040</v>
          </cell>
          <cell r="B27021" t="str">
            <v>Accessori per camini in acciaio inox a doppia parete, per generatori di calore funzionanti con qualsiasi combustibile e del tipo autoportante, a tenuta stagna dei fumi garantita, valore riferito a diametri interni da 180 a 200 mm:</v>
          </cell>
          <cell r="C27021"/>
          <cell r="D27021"/>
        </row>
        <row r="27022">
          <cell r="A27022" t="str">
            <v>MC.12.350.0040.a</v>
          </cell>
          <cell r="B27022" t="str">
            <v>- raccordo a T 45°-90° normale o ridotto</v>
          </cell>
          <cell r="C27022" t="str">
            <v>cad</v>
          </cell>
          <cell r="D27022" t="str">
            <v>374,55</v>
          </cell>
        </row>
        <row r="27023">
          <cell r="A27023" t="str">
            <v>MC.12.350.0040.b</v>
          </cell>
          <cell r="B27023" t="str">
            <v>- curva a 90°</v>
          </cell>
          <cell r="C27023" t="str">
            <v>cad</v>
          </cell>
          <cell r="D27023" t="str">
            <v>254,62</v>
          </cell>
        </row>
        <row r="27024">
          <cell r="A27024" t="str">
            <v>MC.12.350.0040.c</v>
          </cell>
          <cell r="B27024" t="str">
            <v>- curve fino a 45°</v>
          </cell>
          <cell r="C27024" t="str">
            <v>cad</v>
          </cell>
          <cell r="D27024" t="str">
            <v>145,54</v>
          </cell>
        </row>
        <row r="27025">
          <cell r="A27025" t="str">
            <v>MC.12.350.0040.d</v>
          </cell>
          <cell r="B27025" t="str">
            <v>- cappello parapioggia con faldale per tetti piani o inclinati</v>
          </cell>
          <cell r="C27025" t="str">
            <v>cad</v>
          </cell>
          <cell r="D27025" t="str">
            <v>85,75</v>
          </cell>
        </row>
        <row r="27026">
          <cell r="A27026" t="str">
            <v>MC.12.350.0040.e</v>
          </cell>
          <cell r="B27026" t="str">
            <v>- camera raccolta inox a doppia parete</v>
          </cell>
          <cell r="C27026" t="str">
            <v>cad</v>
          </cell>
          <cell r="D27026" t="str">
            <v>153,43</v>
          </cell>
        </row>
        <row r="27027">
          <cell r="A27027" t="str">
            <v>MC.12.350.0040.f</v>
          </cell>
          <cell r="B27027" t="str">
            <v>- modulo ispezione con tappo</v>
          </cell>
          <cell r="C27027" t="str">
            <v>cad</v>
          </cell>
          <cell r="D27027" t="str">
            <v>332,24</v>
          </cell>
        </row>
        <row r="27028">
          <cell r="A27028" t="str">
            <v>MC.12.350.0040.g</v>
          </cell>
          <cell r="B27028" t="str">
            <v>- modulo analisi fumo e rilievo temperatura</v>
          </cell>
          <cell r="C27028" t="str">
            <v>cad</v>
          </cell>
          <cell r="D27028" t="str">
            <v>385,83</v>
          </cell>
        </row>
        <row r="27029">
          <cell r="A27029" t="str">
            <v>MC.12.350.0040.h</v>
          </cell>
          <cell r="B27029" t="str">
            <v>- fascette di bloccaggio</v>
          </cell>
          <cell r="C27029" t="str">
            <v>cad</v>
          </cell>
          <cell r="D27029" t="str">
            <v>11,30</v>
          </cell>
        </row>
        <row r="27030">
          <cell r="A27030" t="str">
            <v>MC.12.350.0050</v>
          </cell>
          <cell r="B27030" t="str">
            <v>Accessori per camini in acciaio inox a doppia parete, per generatori di calore funzionanti con qualsiasi combustibile e del tipo autoportante, a tenuta stagna dei fumi garantita, valore riferito a diametri interni da 250 a 300 mm:</v>
          </cell>
          <cell r="C27030"/>
          <cell r="D27030"/>
        </row>
        <row r="27031">
          <cell r="A27031" t="str">
            <v>MC.12.350.0050.a</v>
          </cell>
          <cell r="B27031" t="str">
            <v>- raccordo a T 45°-90° normale o ridotto</v>
          </cell>
          <cell r="C27031" t="str">
            <v>cad</v>
          </cell>
          <cell r="D27031" t="str">
            <v>475,24</v>
          </cell>
        </row>
        <row r="27032">
          <cell r="A27032" t="str">
            <v>MC.12.350.0050.b</v>
          </cell>
          <cell r="B27032" t="str">
            <v>- curva a 90°</v>
          </cell>
          <cell r="C27032" t="str">
            <v>cad</v>
          </cell>
          <cell r="D27032" t="str">
            <v>323,79</v>
          </cell>
        </row>
        <row r="27033">
          <cell r="A27033" t="str">
            <v>MC.12.350.0050.c</v>
          </cell>
          <cell r="B27033" t="str">
            <v>- curve fino a 45°</v>
          </cell>
          <cell r="C27033" t="str">
            <v>cad</v>
          </cell>
          <cell r="D27033" t="str">
            <v>204,75</v>
          </cell>
        </row>
        <row r="27034">
          <cell r="A27034" t="str">
            <v>MC.12.350.0050.d</v>
          </cell>
          <cell r="B27034" t="str">
            <v>- cappello parapioggia con faldale per tetti piani o inclinati</v>
          </cell>
          <cell r="C27034" t="str">
            <v>cad</v>
          </cell>
          <cell r="D27034" t="str">
            <v>112,82</v>
          </cell>
        </row>
        <row r="27035">
          <cell r="A27035" t="str">
            <v>MC.12.350.0050.e</v>
          </cell>
          <cell r="B27035" t="str">
            <v>- camera raccolta inox a doppia parete</v>
          </cell>
          <cell r="C27035" t="str">
            <v>cad</v>
          </cell>
          <cell r="D27035" t="str">
            <v>176,00</v>
          </cell>
        </row>
        <row r="27036">
          <cell r="A27036" t="str">
            <v>MC.12.350.0050.f</v>
          </cell>
          <cell r="B27036" t="str">
            <v>- modulo ispezione con tappo</v>
          </cell>
          <cell r="C27036" t="str">
            <v>cad</v>
          </cell>
          <cell r="D27036" t="str">
            <v>604,69</v>
          </cell>
        </row>
        <row r="27037">
          <cell r="A27037" t="str">
            <v>MC.12.350.0050.g</v>
          </cell>
          <cell r="B27037" t="str">
            <v>- modulo analisi fumo e rilievo temperatura</v>
          </cell>
          <cell r="C27037" t="str">
            <v>cad</v>
          </cell>
          <cell r="D27037" t="str">
            <v>439,98</v>
          </cell>
        </row>
        <row r="27038">
          <cell r="A27038" t="str">
            <v>MC.12.350.0050.h</v>
          </cell>
          <cell r="B27038" t="str">
            <v>- fascette di bloccaggio</v>
          </cell>
          <cell r="C27038" t="str">
            <v>cad</v>
          </cell>
          <cell r="D27038" t="str">
            <v>16,37</v>
          </cell>
        </row>
        <row r="27039">
          <cell r="A27039" t="str">
            <v>MC.12.350.0060</v>
          </cell>
          <cell r="B27039" t="str">
            <v>Accessori per camini in acciaio inox a doppia parete, per generatori di calore funzionanti con qualsiasi combustibile e del tipo autoportante, a tenuta stagna dei fumi garantita, valore riferito al diametro interno di 350 mm:</v>
          </cell>
          <cell r="C27039"/>
          <cell r="D27039"/>
        </row>
        <row r="27040">
          <cell r="A27040" t="str">
            <v>MC.12.350.0060.a</v>
          </cell>
          <cell r="B27040" t="str">
            <v>- raccordo a T 45°-90° normale o ridotto</v>
          </cell>
          <cell r="C27040" t="str">
            <v>cad</v>
          </cell>
          <cell r="D27040" t="str">
            <v>610,63</v>
          </cell>
        </row>
        <row r="27041">
          <cell r="A27041" t="str">
            <v>MC.12.350.0060.b</v>
          </cell>
          <cell r="B27041" t="str">
            <v>- curva a 30° e 45°</v>
          </cell>
          <cell r="C27041" t="str">
            <v>cad</v>
          </cell>
          <cell r="D27041" t="str">
            <v>395,42</v>
          </cell>
        </row>
        <row r="27042">
          <cell r="A27042" t="str">
            <v>MC.12.350.0060.c</v>
          </cell>
          <cell r="B27042" t="str">
            <v>- curve fino a 45°</v>
          </cell>
          <cell r="C27042" t="str">
            <v>cad</v>
          </cell>
          <cell r="D27042" t="str">
            <v>228,45</v>
          </cell>
        </row>
        <row r="27043">
          <cell r="A27043" t="str">
            <v>MC.12.350.0060.d</v>
          </cell>
          <cell r="B27043" t="str">
            <v>- cappello parapioggia con faldale per tetti piani o inclinati</v>
          </cell>
          <cell r="C27043" t="str">
            <v>cad</v>
          </cell>
          <cell r="D27043" t="str">
            <v>131,42</v>
          </cell>
        </row>
        <row r="27044">
          <cell r="A27044" t="str">
            <v>MC.12.350.0060.e</v>
          </cell>
          <cell r="B27044" t="str">
            <v>- camera raccolta inox a doppia parete</v>
          </cell>
          <cell r="C27044" t="str">
            <v>cad</v>
          </cell>
          <cell r="D27044" t="str">
            <v>187,29</v>
          </cell>
        </row>
        <row r="27045">
          <cell r="A27045" t="str">
            <v>MC.12.350.0060.f</v>
          </cell>
          <cell r="B27045" t="str">
            <v>- modulo ispezione con tappo</v>
          </cell>
          <cell r="C27045" t="str">
            <v>cad</v>
          </cell>
          <cell r="D27045" t="str">
            <v>684,79</v>
          </cell>
        </row>
        <row r="27046">
          <cell r="A27046" t="str">
            <v>MC.12.350.0060.g</v>
          </cell>
          <cell r="B27046" t="str">
            <v>- modulo analisi fumo e rilievo temperatura</v>
          </cell>
          <cell r="C27046" t="str">
            <v>cad</v>
          </cell>
          <cell r="D27046" t="str">
            <v>476,65</v>
          </cell>
        </row>
        <row r="27047">
          <cell r="A27047" t="str">
            <v>MC.12.350.0060.h</v>
          </cell>
          <cell r="B27047" t="str">
            <v>- fascette di bloccaggio</v>
          </cell>
          <cell r="C27047" t="str">
            <v>cad</v>
          </cell>
          <cell r="D27047" t="str">
            <v>17,11</v>
          </cell>
        </row>
        <row r="27048">
          <cell r="A27048" t="str">
            <v>MC.12.350.0070</v>
          </cell>
          <cell r="B27048" t="str">
            <v>Accessori per camini in acciaio inox a doppia parete, per generatori di calore funzionanti con qualsiasi combustibile e del tipo autoportante, a tenuta stagna dei fumi garantita, valore riferito a diametro interno di 400 mm:</v>
          </cell>
          <cell r="C27048"/>
          <cell r="D27048"/>
        </row>
        <row r="27049">
          <cell r="A27049" t="str">
            <v>MC.12.350.0070.a</v>
          </cell>
          <cell r="B27049" t="str">
            <v>- raccordo a T 45°-90° normale o ridotto</v>
          </cell>
          <cell r="C27049" t="str">
            <v>cad</v>
          </cell>
          <cell r="D27049" t="str">
            <v>652,97</v>
          </cell>
        </row>
        <row r="27050">
          <cell r="A27050" t="str">
            <v>MC.12.350.0070.b</v>
          </cell>
          <cell r="B27050" t="str">
            <v>- curva a 30° e 45°</v>
          </cell>
          <cell r="C27050" t="str">
            <v>cad</v>
          </cell>
          <cell r="D27050" t="str">
            <v>447,21</v>
          </cell>
        </row>
        <row r="27051">
          <cell r="A27051" t="str">
            <v>MC.12.350.0070.c</v>
          </cell>
          <cell r="B27051" t="str">
            <v>- curve fino a 45°</v>
          </cell>
          <cell r="C27051" t="str">
            <v>cad</v>
          </cell>
          <cell r="D27051" t="str">
            <v>276,97</v>
          </cell>
        </row>
        <row r="27052">
          <cell r="A27052" t="str">
            <v>MC.12.350.0070.d</v>
          </cell>
          <cell r="B27052" t="str">
            <v>- cappello parapioggia con faldale per tetti piani o inclinati</v>
          </cell>
          <cell r="C27052" t="str">
            <v>cad</v>
          </cell>
          <cell r="D27052" t="str">
            <v>158,52</v>
          </cell>
        </row>
        <row r="27053">
          <cell r="A27053" t="str">
            <v>MC.12.350.0070.e</v>
          </cell>
          <cell r="B27053" t="str">
            <v>- camera raccolta inox a doppia parete</v>
          </cell>
          <cell r="C27053" t="str">
            <v>cad</v>
          </cell>
          <cell r="D27053" t="str">
            <v>187,29</v>
          </cell>
        </row>
        <row r="27054">
          <cell r="A27054" t="str">
            <v>MC.12.350.0070.f</v>
          </cell>
          <cell r="B27054" t="str">
            <v>- modulo ispezione con tappo</v>
          </cell>
          <cell r="C27054" t="str">
            <v>cad</v>
          </cell>
          <cell r="D27054" t="str">
            <v>660,10</v>
          </cell>
        </row>
        <row r="27055">
          <cell r="A27055" t="str">
            <v>MC.12.350.0070.g</v>
          </cell>
          <cell r="B27055" t="str">
            <v>- modulo analisi fumo e rilievo temperatura</v>
          </cell>
          <cell r="C27055" t="str">
            <v>cad</v>
          </cell>
          <cell r="D27055" t="str">
            <v>582,24</v>
          </cell>
        </row>
        <row r="27056">
          <cell r="A27056" t="str">
            <v>MC.12.350.0070.h</v>
          </cell>
          <cell r="B27056" t="str">
            <v>- fascette di bloccaggio</v>
          </cell>
          <cell r="C27056" t="str">
            <v>cad</v>
          </cell>
          <cell r="D27056" t="str">
            <v>18,61</v>
          </cell>
        </row>
        <row r="27057">
          <cell r="A27057" t="str">
            <v>MC.12.350.0080</v>
          </cell>
          <cell r="B27057" t="str">
            <v>Accessori per camini in acciaio inox a doppia parete, per generatori di calore funzionanti con qualsiasi combustibile e del tipo autoportante, a tenuta stagna dei fumi garantita, valore riferito a diametri interni da 450 a 500 mm:</v>
          </cell>
          <cell r="C27057"/>
          <cell r="D27057"/>
        </row>
        <row r="27058">
          <cell r="A27058" t="str">
            <v>MC.12.350.0080.a</v>
          </cell>
          <cell r="B27058" t="str">
            <v>- raccordo a T 45°-90° normale o ridotto</v>
          </cell>
          <cell r="C27058" t="str">
            <v>cad</v>
          </cell>
          <cell r="D27058" t="str">
            <v>810,27</v>
          </cell>
        </row>
        <row r="27059">
          <cell r="A27059" t="str">
            <v>MC.12.350.0080.b</v>
          </cell>
          <cell r="B27059" t="str">
            <v>- curva a 30° e 45°</v>
          </cell>
          <cell r="C27059" t="str">
            <v>cad</v>
          </cell>
          <cell r="D27059" t="str">
            <v>509,95</v>
          </cell>
        </row>
        <row r="27060">
          <cell r="A27060" t="str">
            <v>MC.12.350.0080.c</v>
          </cell>
          <cell r="B27060" t="str">
            <v>- curve fino a 45°</v>
          </cell>
          <cell r="C27060" t="str">
            <v>cad</v>
          </cell>
          <cell r="D27060" t="str">
            <v>303,48</v>
          </cell>
        </row>
        <row r="27061">
          <cell r="A27061" t="str">
            <v>MC.12.350.0080.d</v>
          </cell>
          <cell r="B27061" t="str">
            <v>- cappello parapioggia con faldale per tetti piani o inclinati</v>
          </cell>
          <cell r="C27061" t="str">
            <v>cad</v>
          </cell>
          <cell r="D27061" t="str">
            <v>191,13</v>
          </cell>
        </row>
        <row r="27062">
          <cell r="A27062" t="str">
            <v>MC.12.350.0080.e</v>
          </cell>
          <cell r="B27062" t="str">
            <v>- camera raccolta inox a doppia parete</v>
          </cell>
          <cell r="C27062" t="str">
            <v>cad</v>
          </cell>
          <cell r="D27062" t="str">
            <v>203,08</v>
          </cell>
        </row>
        <row r="27063">
          <cell r="A27063" t="str">
            <v>MC.12.350.0080.f</v>
          </cell>
          <cell r="B27063" t="str">
            <v>- modulo ispezione con tappo</v>
          </cell>
          <cell r="C27063" t="str">
            <v>cad</v>
          </cell>
          <cell r="D27063" t="str">
            <v>812,02</v>
          </cell>
        </row>
        <row r="27064">
          <cell r="A27064" t="str">
            <v>MC.12.350.0080.g</v>
          </cell>
          <cell r="B27064" t="str">
            <v>- modulo analisi fumo e rilievo temperatura</v>
          </cell>
          <cell r="C27064" t="str">
            <v>cad</v>
          </cell>
          <cell r="D27064" t="str">
            <v>708,28</v>
          </cell>
        </row>
        <row r="27065">
          <cell r="A27065" t="str">
            <v>MC.12.350.0080.h</v>
          </cell>
          <cell r="B27065" t="str">
            <v>- fascette di bloccaggio</v>
          </cell>
          <cell r="C27065" t="str">
            <v>cad</v>
          </cell>
          <cell r="D27065" t="str">
            <v>20,13</v>
          </cell>
        </row>
        <row r="27066">
          <cell r="A27066" t="str">
            <v>MC.12.350.0090</v>
          </cell>
          <cell r="B27066" t="str">
            <v>Accessori per camini in acciaio inox a doppia parete, per generatori di calore funzionanti con qualsiasi combustibile e del tipo autoportante, a tenuta stagna dei fumi garantita, valore riferito a diametri interni da 550 a 600 mm:</v>
          </cell>
          <cell r="C27066"/>
          <cell r="D27066"/>
        </row>
        <row r="27067">
          <cell r="A27067" t="str">
            <v>MC.12.350.0090.a</v>
          </cell>
          <cell r="B27067" t="str">
            <v>- raccordo a T 45°-90° normale o ridotto</v>
          </cell>
          <cell r="C27067" t="str">
            <v>cad</v>
          </cell>
          <cell r="D27067" t="str">
            <v>1.099,69</v>
          </cell>
        </row>
        <row r="27068">
          <cell r="A27068" t="str">
            <v>MC.12.350.0090.b</v>
          </cell>
          <cell r="B27068" t="str">
            <v>- curva a 30° e 45°</v>
          </cell>
          <cell r="C27068" t="str">
            <v>cad</v>
          </cell>
          <cell r="D27068" t="str">
            <v>605,44</v>
          </cell>
        </row>
        <row r="27069">
          <cell r="A27069" t="str">
            <v>MC.12.350.0090.c</v>
          </cell>
          <cell r="B27069" t="str">
            <v>- curve fino a 45°</v>
          </cell>
          <cell r="C27069" t="str">
            <v>cad</v>
          </cell>
          <cell r="D27069" t="str">
            <v>327,16</v>
          </cell>
        </row>
        <row r="27070">
          <cell r="A27070" t="str">
            <v>MC.12.350.0090.d</v>
          </cell>
          <cell r="B27070" t="str">
            <v>- cappello parapioggia con faldale per tetti piani o inclinati</v>
          </cell>
          <cell r="C27070" t="str">
            <v>cad</v>
          </cell>
          <cell r="D27070" t="str">
            <v>240,64</v>
          </cell>
        </row>
        <row r="27071">
          <cell r="A27071" t="str">
            <v>MC.12.350.0090.e</v>
          </cell>
          <cell r="B27071" t="str">
            <v>- camera raccolta inox a doppia parete</v>
          </cell>
          <cell r="C27071" t="str">
            <v>cad</v>
          </cell>
          <cell r="D27071" t="str">
            <v>251,58</v>
          </cell>
        </row>
        <row r="27072">
          <cell r="A27072" t="str">
            <v>MC.12.350.0090.f</v>
          </cell>
          <cell r="B27072" t="str">
            <v>- modulo ispezione con tappo</v>
          </cell>
          <cell r="C27072" t="str">
            <v>cad</v>
          </cell>
          <cell r="D27072" t="str">
            <v>952,85</v>
          </cell>
        </row>
        <row r="27073">
          <cell r="A27073" t="str">
            <v>MC.12.350.0090.g</v>
          </cell>
          <cell r="B27073" t="str">
            <v>- modulo analisi fumo e rilievo temperatura</v>
          </cell>
          <cell r="C27073" t="str">
            <v>cad</v>
          </cell>
          <cell r="D27073" t="str">
            <v>1.029,24</v>
          </cell>
        </row>
        <row r="27074">
          <cell r="A27074" t="str">
            <v>MC.12.350.0090.h</v>
          </cell>
          <cell r="B27074" t="str">
            <v>- fascette di bloccaggio</v>
          </cell>
          <cell r="C27074" t="str">
            <v>cad</v>
          </cell>
          <cell r="D27074" t="str">
            <v>23,62</v>
          </cell>
        </row>
        <row r="27075">
          <cell r="A27075" t="str">
            <v>MC.12.360</v>
          </cell>
          <cell r="B27075" t="str">
            <v>CANNE DOPPIA PARETE IN ACCIAIO INOX/RAME ESTERNO</v>
          </cell>
          <cell r="C27075"/>
          <cell r="D27075"/>
        </row>
        <row r="27076">
          <cell r="A27076" t="str">
            <v>MC.12.360.0010</v>
          </cell>
          <cell r="B27076" t="str">
            <v>Canna fumaria in acciaio inox/rame a parete doppia, esterno rame e interno in AISI 316 L con isolamento di intercapedine in lana di roccia ad alta densità, spessore 25 o 50 mm in relazione al diametro, utilizzabili per generatori funzionanti con qualsiasi combustibile; diametro:</v>
          </cell>
          <cell r="C27076"/>
          <cell r="D27076"/>
        </row>
        <row r="27077">
          <cell r="A27077" t="str">
            <v>MC.12.360.0010.a</v>
          </cell>
          <cell r="B27077" t="str">
            <v>- Ø interno 130 mm</v>
          </cell>
          <cell r="C27077" t="str">
            <v>m</v>
          </cell>
          <cell r="D27077" t="str">
            <v>145,92</v>
          </cell>
        </row>
        <row r="27078">
          <cell r="A27078" t="str">
            <v>MC.12.360.0010.b</v>
          </cell>
          <cell r="B27078" t="str">
            <v>- Ø interno 150 mm</v>
          </cell>
          <cell r="C27078" t="str">
            <v>m</v>
          </cell>
          <cell r="D27078" t="str">
            <v>164,89</v>
          </cell>
        </row>
        <row r="27079">
          <cell r="A27079" t="str">
            <v>MC.12.360.0010.c</v>
          </cell>
          <cell r="B27079" t="str">
            <v>- Ø interno 180 mm</v>
          </cell>
          <cell r="C27079" t="str">
            <v>m</v>
          </cell>
          <cell r="D27079" t="str">
            <v>174,46</v>
          </cell>
        </row>
        <row r="27080">
          <cell r="A27080" t="str">
            <v>MC.12.360.0010.d</v>
          </cell>
          <cell r="B27080" t="str">
            <v>- Ø interno 200 mm</v>
          </cell>
          <cell r="C27080" t="str">
            <v>m</v>
          </cell>
          <cell r="D27080" t="str">
            <v>184,53</v>
          </cell>
        </row>
        <row r="27081">
          <cell r="A27081" t="str">
            <v>MC.12.360.0010.e</v>
          </cell>
          <cell r="B27081" t="str">
            <v>- Ø interno 250 mm</v>
          </cell>
          <cell r="C27081" t="str">
            <v>m</v>
          </cell>
          <cell r="D27081" t="str">
            <v>221,98</v>
          </cell>
        </row>
        <row r="27082">
          <cell r="A27082" t="str">
            <v>MC.12.360.0010.f</v>
          </cell>
          <cell r="B27082" t="str">
            <v>- Ø interno 300 mm</v>
          </cell>
          <cell r="C27082" t="str">
            <v>m</v>
          </cell>
          <cell r="D27082" t="str">
            <v>278,56</v>
          </cell>
        </row>
        <row r="27083">
          <cell r="A27083" t="str">
            <v>MC.12.360.0020</v>
          </cell>
          <cell r="B27083" t="str">
            <v>Accessori per camini in acciaio inox/rame a doppia parete, per generatori di calore funzionanti con qualsiasi combustibile e del tipo autoportante, a tenuta stagna dei fumi garantita, valore riferito a diametri interni da 130 a 150 mm:</v>
          </cell>
          <cell r="C27083"/>
          <cell r="D27083"/>
        </row>
        <row r="27084">
          <cell r="A27084" t="str">
            <v>MC.12.360.0020.a</v>
          </cell>
          <cell r="B27084" t="str">
            <v>- raccordo a T 45°-90° normale o ridotto</v>
          </cell>
          <cell r="C27084" t="str">
            <v>cad</v>
          </cell>
          <cell r="D27084" t="str">
            <v>212,00</v>
          </cell>
        </row>
        <row r="27085">
          <cell r="A27085" t="str">
            <v>MC.12.360.0020.b</v>
          </cell>
          <cell r="B27085" t="str">
            <v>- curva a 90°</v>
          </cell>
          <cell r="C27085" t="str">
            <v>cad</v>
          </cell>
          <cell r="D27085" t="str">
            <v>101,12</v>
          </cell>
        </row>
        <row r="27086">
          <cell r="A27086" t="str">
            <v>MC.12.360.0020.c</v>
          </cell>
          <cell r="B27086" t="str">
            <v>- curve fino a 45°</v>
          </cell>
          <cell r="C27086" t="str">
            <v>cad</v>
          </cell>
          <cell r="D27086" t="str">
            <v>74,81</v>
          </cell>
        </row>
        <row r="27087">
          <cell r="A27087" t="str">
            <v>MC.12.360.0020.d</v>
          </cell>
          <cell r="B27087" t="str">
            <v>- cappello parapioggia con faldale per tetti piani o inclinati</v>
          </cell>
          <cell r="C27087" t="str">
            <v>cad</v>
          </cell>
          <cell r="D27087" t="str">
            <v>117,11</v>
          </cell>
        </row>
        <row r="27088">
          <cell r="A27088" t="str">
            <v>MC.12.360.0020.e</v>
          </cell>
          <cell r="B27088" t="str">
            <v>- camera raccolta inox a doppia parete</v>
          </cell>
          <cell r="C27088" t="str">
            <v>cad</v>
          </cell>
          <cell r="D27088" t="str">
            <v>463,67</v>
          </cell>
        </row>
        <row r="27089">
          <cell r="A27089" t="str">
            <v>MC.12.360.0020.f</v>
          </cell>
          <cell r="B27089" t="str">
            <v>- modulo ispezione con tappo</v>
          </cell>
          <cell r="C27089" t="str">
            <v>cad</v>
          </cell>
          <cell r="D27089" t="str">
            <v>292,52</v>
          </cell>
        </row>
        <row r="27090">
          <cell r="A27090" t="str">
            <v>MC.12.360.0020.g</v>
          </cell>
          <cell r="B27090" t="str">
            <v>- modulo analisi fumo e rilievo temperatura</v>
          </cell>
          <cell r="C27090" t="str">
            <v>cad</v>
          </cell>
          <cell r="D27090" t="str">
            <v>348,55</v>
          </cell>
        </row>
        <row r="27091">
          <cell r="A27091" t="str">
            <v>MC.12.360.0020.h</v>
          </cell>
          <cell r="B27091" t="str">
            <v>- fascette di bloccaggio</v>
          </cell>
          <cell r="C27091" t="str">
            <v>cad</v>
          </cell>
          <cell r="D27091" t="str">
            <v>12,76</v>
          </cell>
        </row>
        <row r="27092">
          <cell r="A27092" t="str">
            <v>MC.12.360.0030</v>
          </cell>
          <cell r="B27092" t="str">
            <v>Accessori per camini in acciaio inox/rame a doppia parete, per generatori di calore funzionanti con qualsiasi combustibile e del tipo autoportante, a tenuta stagna dei fumi garantita, valore riferito a diametri interni da 180 a 200 mm:</v>
          </cell>
          <cell r="C27092"/>
          <cell r="D27092"/>
        </row>
        <row r="27093">
          <cell r="A27093" t="str">
            <v>MC.12.360.0030.a</v>
          </cell>
          <cell r="B27093" t="str">
            <v>- raccordo a T 45°-90° normale o ridotto</v>
          </cell>
          <cell r="C27093" t="str">
            <v>cad</v>
          </cell>
          <cell r="D27093" t="str">
            <v>275,01</v>
          </cell>
        </row>
        <row r="27094">
          <cell r="A27094" t="str">
            <v>MC.12.360.0030.b</v>
          </cell>
          <cell r="B27094" t="str">
            <v>- curva a 90°</v>
          </cell>
          <cell r="C27094" t="str">
            <v>cad</v>
          </cell>
          <cell r="D27094" t="str">
            <v>109,87</v>
          </cell>
        </row>
        <row r="27095">
          <cell r="A27095" t="str">
            <v>MC.12.360.0030.c</v>
          </cell>
          <cell r="B27095" t="str">
            <v>- curve fino a 45°</v>
          </cell>
          <cell r="C27095" t="str">
            <v>cad</v>
          </cell>
          <cell r="D27095" t="str">
            <v>81,38</v>
          </cell>
        </row>
        <row r="27096">
          <cell r="A27096" t="str">
            <v>MC.12.360.0030.d</v>
          </cell>
          <cell r="B27096" t="str">
            <v>- cappello parapioggia con faldale per tetti piani o inclinati</v>
          </cell>
          <cell r="C27096" t="str">
            <v>cad</v>
          </cell>
          <cell r="D27096" t="str">
            <v>130,21</v>
          </cell>
        </row>
        <row r="27097">
          <cell r="A27097" t="str">
            <v>MC.12.360.0030.e</v>
          </cell>
          <cell r="B27097" t="str">
            <v>- camera raccolta inox a doppia parete</v>
          </cell>
          <cell r="C27097" t="str">
            <v>cad</v>
          </cell>
          <cell r="D27097" t="str">
            <v>477,84</v>
          </cell>
        </row>
        <row r="27098">
          <cell r="A27098" t="str">
            <v>MC.12.360.0030.f</v>
          </cell>
          <cell r="B27098" t="str">
            <v>- modulo ispezione con tappo</v>
          </cell>
          <cell r="C27098" t="str">
            <v>cad</v>
          </cell>
          <cell r="D27098" t="str">
            <v>306,88</v>
          </cell>
        </row>
        <row r="27099">
          <cell r="A27099" t="str">
            <v>MC.12.360.0030.g</v>
          </cell>
          <cell r="B27099" t="str">
            <v>- modulo analisi fumo e rilievo temperatura</v>
          </cell>
          <cell r="C27099" t="str">
            <v>cad</v>
          </cell>
          <cell r="D27099" t="str">
            <v>360,60</v>
          </cell>
        </row>
        <row r="27100">
          <cell r="A27100" t="str">
            <v>MC.12.360.0030.h</v>
          </cell>
          <cell r="B27100" t="str">
            <v>- fascette di bloccaggio</v>
          </cell>
          <cell r="C27100" t="str">
            <v>cad</v>
          </cell>
          <cell r="D27100" t="str">
            <v>14,59</v>
          </cell>
        </row>
        <row r="27101">
          <cell r="A27101" t="str">
            <v>MC.12.360.0040</v>
          </cell>
          <cell r="B27101" t="str">
            <v>Accessori per camini in acciaio inox/rame a doppia parete, per generatori di calore funzionanti con qualsiasi combustibile e del tipo autoportante, a tenuta stagna dei fumi garantita, valore riferito a diametri interni da 250 a 300 mm:</v>
          </cell>
          <cell r="C27101"/>
          <cell r="D27101"/>
        </row>
        <row r="27102">
          <cell r="A27102" t="str">
            <v>MC.12.360.0040.a</v>
          </cell>
          <cell r="B27102" t="str">
            <v>- raccordo a T 45°-90° normale o ridotto</v>
          </cell>
          <cell r="C27102" t="str">
            <v>cad</v>
          </cell>
          <cell r="D27102" t="str">
            <v>435,39</v>
          </cell>
        </row>
        <row r="27103">
          <cell r="A27103" t="str">
            <v>MC.12.360.0040.b</v>
          </cell>
          <cell r="B27103" t="str">
            <v>- curva a 90°</v>
          </cell>
          <cell r="C27103" t="str">
            <v>cad</v>
          </cell>
          <cell r="D27103" t="str">
            <v>140,47</v>
          </cell>
        </row>
        <row r="27104">
          <cell r="A27104" t="str">
            <v>MC.12.360.0040.c</v>
          </cell>
          <cell r="B27104" t="str">
            <v>- curve fino a 45°</v>
          </cell>
          <cell r="C27104" t="str">
            <v>cad</v>
          </cell>
          <cell r="D27104" t="str">
            <v>104,05</v>
          </cell>
        </row>
        <row r="27105">
          <cell r="A27105" t="str">
            <v>MC.12.360.0040.d</v>
          </cell>
          <cell r="B27105" t="str">
            <v>- cappello parapioggia con faldale per tetti piani o inclinati</v>
          </cell>
          <cell r="C27105" t="str">
            <v>cad</v>
          </cell>
          <cell r="D27105" t="str">
            <v>178,65</v>
          </cell>
        </row>
        <row r="27106">
          <cell r="A27106" t="str">
            <v>MC.12.360.0040.e</v>
          </cell>
          <cell r="B27106" t="str">
            <v>- camera raccolta inox a doppia parete</v>
          </cell>
          <cell r="C27106" t="str">
            <v>cad</v>
          </cell>
          <cell r="D27106" t="str">
            <v>590,66</v>
          </cell>
        </row>
        <row r="27107">
          <cell r="A27107" t="str">
            <v>MC.12.360.0040.f</v>
          </cell>
          <cell r="B27107" t="str">
            <v>- modulo ispezione con tappo</v>
          </cell>
          <cell r="C27107" t="str">
            <v>cad</v>
          </cell>
          <cell r="D27107" t="str">
            <v>354,01</v>
          </cell>
        </row>
        <row r="27108">
          <cell r="A27108" t="str">
            <v>MC.12.360.0040.g</v>
          </cell>
          <cell r="B27108" t="str">
            <v>- modulo analisi fumo e rilievo temperatura</v>
          </cell>
          <cell r="C27108" t="str">
            <v>cad</v>
          </cell>
          <cell r="D27108" t="str">
            <v>407,76</v>
          </cell>
        </row>
        <row r="27109">
          <cell r="A27109" t="str">
            <v>MC.12.360.0040.h</v>
          </cell>
          <cell r="B27109" t="str">
            <v>- fascette di bloccaggio</v>
          </cell>
          <cell r="C27109" t="str">
            <v>cad</v>
          </cell>
          <cell r="D27109" t="str">
            <v>19,00</v>
          </cell>
        </row>
        <row r="27110">
          <cell r="A27110" t="str">
            <v>MC.12.400</v>
          </cell>
          <cell r="B27110" t="str">
            <v>TORRINI DI AERAZIONE</v>
          </cell>
          <cell r="C27110"/>
          <cell r="D27110"/>
        </row>
        <row r="27111">
          <cell r="A27111" t="str">
            <v>MC.12.400.0010</v>
          </cell>
          <cell r="B27111" t="str">
            <v>Comignolo per canne fumarie prefabbricate per impianti centralizzati, in conglomerato cementizio alleggerito e camicia interna circolare in refrattario, complete di materassino isolante, composto da 3 anelli più cappello:</v>
          </cell>
          <cell r="C27111"/>
          <cell r="D27111"/>
        </row>
        <row r="27112">
          <cell r="A27112" t="str">
            <v>MC.12.400.0010.a</v>
          </cell>
          <cell r="B27112" t="str">
            <v>- per canna con misure interne refrattario diametro 20 cm</v>
          </cell>
          <cell r="C27112" t="str">
            <v>cad</v>
          </cell>
          <cell r="D27112" t="str">
            <v>37,50</v>
          </cell>
        </row>
        <row r="27113">
          <cell r="A27113" t="str">
            <v>MC.12.400.0010.b</v>
          </cell>
          <cell r="B27113" t="str">
            <v>- per canna con misure interne refrattario diametro 25 cm</v>
          </cell>
          <cell r="C27113" t="str">
            <v>cad</v>
          </cell>
          <cell r="D27113" t="str">
            <v>47,88</v>
          </cell>
        </row>
        <row r="27114">
          <cell r="A27114" t="str">
            <v>MC.12.400.0010.c</v>
          </cell>
          <cell r="B27114" t="str">
            <v>- per canna con misure interne refrattario diametro 30 cm</v>
          </cell>
          <cell r="C27114" t="str">
            <v>cad</v>
          </cell>
          <cell r="D27114" t="str">
            <v>59,77</v>
          </cell>
        </row>
        <row r="27115">
          <cell r="A27115" t="str">
            <v>MC.12.400.0010.d</v>
          </cell>
          <cell r="B27115" t="str">
            <v>- per canna con misure interne refrattario diametro 35 cm</v>
          </cell>
          <cell r="C27115" t="str">
            <v>cad</v>
          </cell>
          <cell r="D27115" t="str">
            <v>78,51</v>
          </cell>
        </row>
        <row r="27116">
          <cell r="A27116" t="str">
            <v>MC.12.400.0020</v>
          </cell>
          <cell r="B27116" t="str">
            <v>Comignolo per condotti collettivi ramificati serie GAS per caldaiette a metano, costituiti da condotto interno in refrattario antiacido e controcanna in conglomerato cementizio, composto da 3 anelli piu' cappello: per canna collettiva ramificata serie GAS con condotto interno 14 x 14, 16 x 16, 18 x 18 cm.</v>
          </cell>
          <cell r="C27116" t="str">
            <v>cad</v>
          </cell>
          <cell r="D27116" t="str">
            <v>60,43</v>
          </cell>
        </row>
        <row r="27117">
          <cell r="A27117" t="str">
            <v>MC.12.400.0030</v>
          </cell>
          <cell r="B27117" t="str">
            <v>Piastra di sottocomignolo, piastra in acciaio inox raccogli condensa e piastra cornice in calcestruzzo per canne in conglomerato cementizio alleggerito:</v>
          </cell>
          <cell r="C27117"/>
          <cell r="D27117"/>
        </row>
        <row r="27118">
          <cell r="A27118" t="str">
            <v>MC.12.400.0030.a</v>
          </cell>
          <cell r="B27118" t="str">
            <v>- diametro interno 20 cm</v>
          </cell>
          <cell r="C27118" t="str">
            <v>cad</v>
          </cell>
          <cell r="D27118" t="str">
            <v>58,20</v>
          </cell>
        </row>
        <row r="27119">
          <cell r="A27119" t="str">
            <v>MC.12.400.0030.b</v>
          </cell>
          <cell r="B27119" t="str">
            <v>- diametro interno 25 cm</v>
          </cell>
          <cell r="C27119" t="str">
            <v>cad</v>
          </cell>
          <cell r="D27119" t="str">
            <v>75,74</v>
          </cell>
        </row>
        <row r="27120">
          <cell r="A27120" t="str">
            <v>MC.12.400.0030.c</v>
          </cell>
          <cell r="B27120" t="str">
            <v>- diametro interno 30 cm</v>
          </cell>
          <cell r="C27120" t="str">
            <v>cad</v>
          </cell>
          <cell r="D27120" t="str">
            <v>93,26</v>
          </cell>
        </row>
        <row r="27121">
          <cell r="A27121" t="str">
            <v>MC.12.470</v>
          </cell>
          <cell r="B27121" t="str">
            <v>CANALI PREFABBRICATI - EMBRICI</v>
          </cell>
          <cell r="C27121"/>
          <cell r="D27121"/>
        </row>
        <row r="27122">
          <cell r="A27122" t="str">
            <v>MC.12.470.0010</v>
          </cell>
          <cell r="B27122" t="str">
            <v>Canali prefabbricati in conglomerato cementizio vibrocompresso, dimensioni esterne:</v>
          </cell>
          <cell r="C27122"/>
          <cell r="D27122"/>
        </row>
        <row r="27123">
          <cell r="A27123" t="str">
            <v>MC.12.470.0010.a</v>
          </cell>
          <cell r="B27123" t="str">
            <v>- 220 x 225 cm</v>
          </cell>
          <cell r="C27123" t="str">
            <v>m</v>
          </cell>
          <cell r="D27123" t="str">
            <v>12,87</v>
          </cell>
        </row>
        <row r="27124">
          <cell r="A27124" t="str">
            <v>MC.12.470.0010.b</v>
          </cell>
          <cell r="B27124" t="str">
            <v>- 250 x 230 cm</v>
          </cell>
          <cell r="C27124" t="str">
            <v>m</v>
          </cell>
          <cell r="D27124" t="str">
            <v>14,95</v>
          </cell>
        </row>
        <row r="27125">
          <cell r="A27125" t="str">
            <v>MC.12.470.0010.c</v>
          </cell>
          <cell r="B27125" t="str">
            <v>- 290 x 260 cm</v>
          </cell>
          <cell r="C27125" t="str">
            <v>m</v>
          </cell>
          <cell r="D27125" t="str">
            <v>22,26</v>
          </cell>
        </row>
        <row r="27126">
          <cell r="A27126" t="str">
            <v>MC.12.470.0010.d</v>
          </cell>
          <cell r="B27126" t="str">
            <v>- 400 x 360 cm</v>
          </cell>
          <cell r="C27126" t="str">
            <v>m</v>
          </cell>
          <cell r="D27126" t="str">
            <v>29,91</v>
          </cell>
        </row>
        <row r="27127">
          <cell r="A27127" t="str">
            <v>MC.12.470.0010.e</v>
          </cell>
          <cell r="B27127" t="str">
            <v>- lamiera di ferro zincata e sagomata a protezione bordi canali prefabbricati</v>
          </cell>
          <cell r="C27127" t="str">
            <v>m</v>
          </cell>
          <cell r="D27127" t="str">
            <v>5,42</v>
          </cell>
        </row>
        <row r="27128">
          <cell r="A27128" t="str">
            <v>MC.12.470.0020</v>
          </cell>
          <cell r="B27128" t="str">
            <v>Embrici prefabbricati in calcestruzzo, dimensione cm 50x39, altezza cm 15/20</v>
          </cell>
          <cell r="C27128" t="str">
            <v>cad</v>
          </cell>
          <cell r="D27128" t="str">
            <v>8,73</v>
          </cell>
        </row>
        <row r="27129">
          <cell r="A27129" t="str">
            <v>MC.12.470.0030</v>
          </cell>
          <cell r="B27129" t="str">
            <v>Sistema integrato lineare di raccolta delle acque meteoriche realizzati secondo la norma UNI EN 1433, composto da canali prefabbricati in calcestruzzo polimerico resistente al gelo e ai sali, con resistenza alla compressione maggiore di 95 N/mm², giunto di sicurezza per la tenuta stagna integrato per il collegamento tra canali; telaio integrato in ghisa sferoidale GGG spessore 8 mm e trattamento superficiale in cataforesi KTL; griglia in ghisa GGG con trattamento superficiale in cataforesi KTL altezza minima pari a 30 mm, predisposte per sistema di fissaggio sul canale con chiusura rapida ed automatica e con possibilità aggiuntiva di fermi più viti, sistema anti scorrimento orizzontale della griglia sul canale realizzato mediante sporgenze in ghisa inserite nella parte inferiore della griglia stessa; guarnizione integrata in gomma antirumore posta tra canale e griglia. Classe di carico D 400. Dimensioni canali (larghezza utile - larghezza lorda - altezza totale) mm:</v>
          </cell>
          <cell r="C27129"/>
          <cell r="D27129"/>
        </row>
        <row r="27130">
          <cell r="A27130" t="str">
            <v>MC.12.470.0030.a</v>
          </cell>
          <cell r="B27130" t="str">
            <v>- larghezza mm 100,00/160,00 - altezza mm 265,00</v>
          </cell>
          <cell r="C27130" t="str">
            <v>m</v>
          </cell>
          <cell r="D27130" t="str">
            <v>303,49</v>
          </cell>
        </row>
        <row r="27131">
          <cell r="A27131" t="str">
            <v>MC.12.470.0030.b</v>
          </cell>
          <cell r="B27131" t="str">
            <v>- larghezza mm 150,00/210,00 - altezza mm 320,00</v>
          </cell>
          <cell r="C27131" t="str">
            <v>m</v>
          </cell>
          <cell r="D27131" t="str">
            <v>391,56</v>
          </cell>
        </row>
        <row r="27132">
          <cell r="A27132" t="str">
            <v>MC.12.470.0030.c</v>
          </cell>
          <cell r="B27132" t="str">
            <v>- larghezza mm 200,00/260,00 - altezza mm 390,00</v>
          </cell>
          <cell r="C27132" t="str">
            <v>m</v>
          </cell>
          <cell r="D27132" t="str">
            <v>484,41</v>
          </cell>
        </row>
        <row r="27133">
          <cell r="A27133" t="str">
            <v>MC.12.470.0040</v>
          </cell>
          <cell r="B27133" t="str">
            <v>Sistema integrato lineare di drenaggio delle acque meteoriche realizzati secondo la norma UNI EN 1433, composto da canali prefabbricati con profilo a V (parabolico) in calcestruzzo polimerico resistente al gelo e ai sali, con resistenza alla compressione maggiore di 95 N/mm², giunto di sicurezza ad incastro per la tenuta stagna di collegamento tra canali; telaio integrato ai canali in acciaio zincato spessore 4 mm; caditoia a fessura tipo a "L" in acciaio zincato spessore minimo 2 mm, altezza minima "L" 100 mm, base della "L" adeguata alla larghezza del canale di supporto, larghezza massima della fessura 10 mm (antitacco); telaio superiore rinforzato dotato di coprigiunti di fuga. Classe di carico D 400. Dimensioni canali (larghezza utile - larghezza lorda - altezza totale) mm:</v>
          </cell>
          <cell r="C27133"/>
          <cell r="D27133"/>
        </row>
        <row r="27134">
          <cell r="A27134" t="str">
            <v>MC.12.470.0040.a</v>
          </cell>
          <cell r="B27134" t="str">
            <v>- larghezza mm 100,00/135,00 - altezza mm 250</v>
          </cell>
          <cell r="C27134" t="str">
            <v>m</v>
          </cell>
          <cell r="D27134" t="str">
            <v>183,26</v>
          </cell>
        </row>
        <row r="27135">
          <cell r="A27135" t="str">
            <v>MC.12.470.0040.b</v>
          </cell>
          <cell r="B27135" t="str">
            <v>- larghezza mm 150,00/185,00 - altezza mm 310</v>
          </cell>
          <cell r="C27135" t="str">
            <v>m</v>
          </cell>
          <cell r="D27135" t="str">
            <v>239,93</v>
          </cell>
        </row>
        <row r="27136">
          <cell r="A27136" t="str">
            <v>MC.12.470.0040.c</v>
          </cell>
          <cell r="B27136" t="str">
            <v>- larghezza mm 200,00/235,00 - altezza mm 365</v>
          </cell>
          <cell r="C27136" t="str">
            <v>m</v>
          </cell>
          <cell r="D27136" t="str">
            <v>317,59</v>
          </cell>
        </row>
        <row r="27137">
          <cell r="A27137" t="str">
            <v>MC.12.550</v>
          </cell>
          <cell r="B27137" t="str">
            <v>FOSSE BIOLOGICHE, PRIMA PIOGGIA, SEPARAZIONE GRASSI</v>
          </cell>
          <cell r="C27137"/>
          <cell r="D27137"/>
        </row>
        <row r="27138">
          <cell r="A27138" t="str">
            <v>MC.12.550.0010</v>
          </cell>
          <cell r="B27138" t="str">
            <v>Fossa biologica tipo IMHOFF in calcestruzzo prefabbricato completa di fondo e coperchio carreggiabile:</v>
          </cell>
          <cell r="C27138"/>
          <cell r="D27138"/>
        </row>
        <row r="27139">
          <cell r="A27139" t="str">
            <v>MC.12.550.0010.a</v>
          </cell>
          <cell r="B27139" t="str">
            <v>- capacità utile circa 1,700 m³ per 10 persone</v>
          </cell>
          <cell r="C27139" t="str">
            <v>cad</v>
          </cell>
          <cell r="D27139" t="str">
            <v>351,30</v>
          </cell>
        </row>
        <row r="27140">
          <cell r="A27140" t="str">
            <v>MC.12.550.0010.b</v>
          </cell>
          <cell r="B27140" t="str">
            <v>- capacità utile circa 3,400 m³ per 20 persone</v>
          </cell>
          <cell r="C27140" t="str">
            <v>cad</v>
          </cell>
          <cell r="D27140" t="str">
            <v>633,46</v>
          </cell>
        </row>
        <row r="27141">
          <cell r="A27141" t="str">
            <v>MC.12.550.0010.c</v>
          </cell>
          <cell r="B27141" t="str">
            <v>- capacità utile circa 5,100 m³ per 30 persone</v>
          </cell>
          <cell r="C27141" t="str">
            <v>cad</v>
          </cell>
          <cell r="D27141" t="str">
            <v>794,70</v>
          </cell>
        </row>
        <row r="27142">
          <cell r="A27142" t="str">
            <v>MC.12.550.0010.d</v>
          </cell>
          <cell r="B27142" t="str">
            <v>- capacità utile circa 6,200 m³ per 40 persone</v>
          </cell>
          <cell r="C27142" t="str">
            <v>cad</v>
          </cell>
          <cell r="D27142" t="str">
            <v>1.180,53</v>
          </cell>
        </row>
        <row r="27143">
          <cell r="A27143" t="str">
            <v>MC.12.550.0010.e</v>
          </cell>
          <cell r="B27143" t="str">
            <v>- capacità utile circa 9,300 m³ per 60 persone</v>
          </cell>
          <cell r="C27143" t="str">
            <v>cad</v>
          </cell>
          <cell r="D27143" t="str">
            <v>1.641,22</v>
          </cell>
        </row>
        <row r="27144">
          <cell r="A27144" t="str">
            <v>MC.12.550.0010.f</v>
          </cell>
          <cell r="B27144" t="str">
            <v>- capacità utile circa 12,400 m³ per 80 persone</v>
          </cell>
          <cell r="C27144" t="str">
            <v>cad</v>
          </cell>
          <cell r="D27144" t="str">
            <v>1.969,45</v>
          </cell>
        </row>
        <row r="27145">
          <cell r="A27145" t="str">
            <v>MC.12.550.0010.g</v>
          </cell>
          <cell r="B27145" t="str">
            <v>- capacità utile circa 14,000 m³ per 100 persone</v>
          </cell>
          <cell r="C27145" t="str">
            <v>cad</v>
          </cell>
          <cell r="D27145" t="str">
            <v>2.188,30</v>
          </cell>
        </row>
        <row r="27146">
          <cell r="A27146" t="str">
            <v>MC.12.550.0010.h</v>
          </cell>
          <cell r="B27146" t="str">
            <v>- capacità utile circa 22,400 m³ per 160 persone</v>
          </cell>
          <cell r="C27146" t="str">
            <v>cad</v>
          </cell>
          <cell r="D27146" t="str">
            <v>2.850,54</v>
          </cell>
        </row>
        <row r="27147">
          <cell r="A27147" t="str">
            <v>MC.12.550.0020</v>
          </cell>
          <cell r="B27147" t="str">
            <v>Fossa di prima pioggia, in calcestruzzo prefabbricato, completa di coperchio non carrabile:</v>
          </cell>
          <cell r="C27147"/>
          <cell r="D27147"/>
        </row>
        <row r="27148">
          <cell r="A27148" t="str">
            <v>MC.12.550.0020.a</v>
          </cell>
          <cell r="B27148" t="str">
            <v>- circolare diametro 150 cm per superfici da 500 a 3000 m²</v>
          </cell>
          <cell r="C27148" t="str">
            <v>cad</v>
          </cell>
          <cell r="D27148" t="str">
            <v>743,81</v>
          </cell>
        </row>
        <row r="27149">
          <cell r="A27149" t="str">
            <v>MC.12.550.0020.b</v>
          </cell>
          <cell r="B27149" t="str">
            <v>- circolare diametro 150 cm per superfici da 3001 a 5000 m²</v>
          </cell>
          <cell r="C27149" t="str">
            <v>cad</v>
          </cell>
          <cell r="D27149" t="str">
            <v>922,72</v>
          </cell>
        </row>
        <row r="27150">
          <cell r="A27150" t="str">
            <v>MC.12.550.0030</v>
          </cell>
          <cell r="B27150" t="str">
            <v>Fossa per depurazione oli e grassi, per box e cucine, in calcestruzzo prefabbricato, completa di coperchio non carrabile:</v>
          </cell>
          <cell r="C27150"/>
          <cell r="D27150"/>
        </row>
        <row r="27151">
          <cell r="A27151" t="str">
            <v>MC.12.550.0030.a</v>
          </cell>
          <cell r="B27151" t="str">
            <v>- capacità 1000 litri</v>
          </cell>
          <cell r="C27151" t="str">
            <v>cad</v>
          </cell>
          <cell r="D27151" t="str">
            <v>630,83</v>
          </cell>
        </row>
        <row r="27152">
          <cell r="A27152" t="str">
            <v>MC.12.550.0030.b</v>
          </cell>
          <cell r="B27152" t="str">
            <v>- capacità 1600 litri</v>
          </cell>
          <cell r="C27152" t="str">
            <v>cad</v>
          </cell>
          <cell r="D27152" t="str">
            <v>852,76</v>
          </cell>
        </row>
        <row r="27153">
          <cell r="A27153" t="str">
            <v>MC.12.600</v>
          </cell>
          <cell r="B27153" t="str">
            <v>POZZETTI IN RESINA</v>
          </cell>
          <cell r="C27153"/>
          <cell r="D27153"/>
        </row>
        <row r="27154">
          <cell r="A27154" t="str">
            <v>MC.12.600.0010</v>
          </cell>
          <cell r="B27154" t="str">
            <v>Pozzetto in nylon-fibra di vetro rettangolare dimensioni 30 x 42 cm, resistente ai carichi, completo di coperchio di chiusura a battuta antisporco di colore verde e chiusura con bullone in acciaio inox; in opera.</v>
          </cell>
          <cell r="C27154" t="str">
            <v>cad</v>
          </cell>
          <cell r="D27154" t="str">
            <v>66,32</v>
          </cell>
        </row>
        <row r="27155">
          <cell r="A27155" t="str">
            <v>MC.12.610</v>
          </cell>
          <cell r="B27155" t="str">
            <v>POZZETTI - CHIUSINI IN CALCESTRUZZO</v>
          </cell>
          <cell r="C27155"/>
          <cell r="D27155"/>
        </row>
        <row r="27156">
          <cell r="A27156" t="str">
            <v>MC.12.610.0010</v>
          </cell>
          <cell r="B27156" t="str">
            <v>Anello con fondo in conglomerato di cemento per pozzetti di ispezione o raccolta, con dimensioni:</v>
          </cell>
          <cell r="C27156"/>
          <cell r="D27156"/>
        </row>
        <row r="27157">
          <cell r="A27157" t="str">
            <v>MC.12.610.0010.a</v>
          </cell>
          <cell r="B27157" t="str">
            <v>- interno 30x30 cm, h = 30 cm (esterno 36x36 cm) - peso kg. 45</v>
          </cell>
          <cell r="C27157" t="str">
            <v>cad</v>
          </cell>
          <cell r="D27157" t="str">
            <v>7,30</v>
          </cell>
        </row>
        <row r="27158">
          <cell r="A27158" t="str">
            <v>MC.12.610.0010.b</v>
          </cell>
          <cell r="B27158" t="str">
            <v>- interno 40x40 cm, h = 40 cm (esterno 47x47 cm) - peso kg. 85</v>
          </cell>
          <cell r="C27158" t="str">
            <v>cad</v>
          </cell>
          <cell r="D27158" t="str">
            <v>9,70</v>
          </cell>
        </row>
        <row r="27159">
          <cell r="A27159" t="str">
            <v>MC.12.610.0010.c</v>
          </cell>
          <cell r="B27159" t="str">
            <v>- interno 45x45 cm, h = 45 cm (esterno 57x57 cm) - peso kg. 124</v>
          </cell>
          <cell r="C27159" t="str">
            <v>cad</v>
          </cell>
          <cell r="D27159" t="str">
            <v>10,82</v>
          </cell>
        </row>
        <row r="27160">
          <cell r="A27160" t="str">
            <v>MC.12.610.0010.d</v>
          </cell>
          <cell r="B27160" t="str">
            <v>- interno 60x60 cm, h = 55 cm (esterno 71x71 cm) - peso kg. 164</v>
          </cell>
          <cell r="C27160" t="str">
            <v>cad</v>
          </cell>
          <cell r="D27160" t="str">
            <v>29,17</v>
          </cell>
        </row>
        <row r="27161">
          <cell r="A27161" t="str">
            <v>MC.12.610.0010.e</v>
          </cell>
          <cell r="B27161" t="str">
            <v>- interno 80x80 cm, h = 75 cm (esterno 101x101 cm) - peso kg. 700</v>
          </cell>
          <cell r="C27161" t="str">
            <v>cad</v>
          </cell>
          <cell r="D27161" t="str">
            <v>72,37</v>
          </cell>
        </row>
        <row r="27162">
          <cell r="A27162" t="str">
            <v>MC.12.610.0010.f</v>
          </cell>
          <cell r="B27162" t="str">
            <v>- interno 100x100 cm, h = 100 cm (esterno 120x120 cm) - peso kg. 1.300</v>
          </cell>
          <cell r="C27162" t="str">
            <v>cad</v>
          </cell>
          <cell r="D27162" t="str">
            <v>117,23</v>
          </cell>
        </row>
        <row r="27163">
          <cell r="A27163" t="str">
            <v>MC.12.610.0010.g</v>
          </cell>
          <cell r="B27163" t="str">
            <v>- interno 100x120 cm, h = 100 cm (esterno 136x156 cm) - peso kg. 2.400</v>
          </cell>
          <cell r="C27163" t="str">
            <v>cad</v>
          </cell>
          <cell r="D27163" t="str">
            <v>274,93</v>
          </cell>
        </row>
        <row r="27164">
          <cell r="A27164" t="str">
            <v>MC.12.610.0020</v>
          </cell>
          <cell r="B27164" t="str">
            <v>Anelli di prolunga senza fondo (o pozzetti senza fondo) in conglomerato di cemento per pozzetti di ispezione o raccolta, con dimensioni:</v>
          </cell>
          <cell r="C27164"/>
          <cell r="D27164"/>
        </row>
        <row r="27165">
          <cell r="A27165" t="str">
            <v>MC.12.610.0020.a</v>
          </cell>
          <cell r="B27165" t="str">
            <v>- interno 30x30 cm, h = 33 cm (esterno 36x36 cm) - peso kg. 36</v>
          </cell>
          <cell r="C27165" t="str">
            <v>cad</v>
          </cell>
          <cell r="D27165" t="str">
            <v>6,52</v>
          </cell>
        </row>
        <row r="27166">
          <cell r="A27166" t="str">
            <v>MC.12.610.0020.b</v>
          </cell>
          <cell r="B27166" t="str">
            <v>- interno 40x40 cm, h = 45 cm (esterno 47x47 cm) - peso kg. 72</v>
          </cell>
          <cell r="C27166" t="str">
            <v>cad</v>
          </cell>
          <cell r="D27166" t="str">
            <v>9,08</v>
          </cell>
        </row>
        <row r="27167">
          <cell r="A27167" t="str">
            <v>MC.12.610.0020.c</v>
          </cell>
          <cell r="B27167" t="str">
            <v>- interno 45x45 cm, h = 50 cm (esterno 57x57 cm) - peso kg. 110</v>
          </cell>
          <cell r="C27167" t="str">
            <v>cad</v>
          </cell>
          <cell r="D27167" t="str">
            <v>9,79</v>
          </cell>
        </row>
        <row r="27168">
          <cell r="A27168" t="str">
            <v>MC.12.610.0020.d</v>
          </cell>
          <cell r="B27168" t="str">
            <v>- interno 45x45 cm, h = 30 cm (esterno 57x57 cm) - peso kg. 76</v>
          </cell>
          <cell r="C27168" t="str">
            <v>cad</v>
          </cell>
          <cell r="D27168" t="str">
            <v>7,65</v>
          </cell>
        </row>
        <row r="27169">
          <cell r="A27169" t="str">
            <v>MC.12.610.0020.e</v>
          </cell>
          <cell r="B27169" t="str">
            <v>- interno 60x60 cm, h = 60 cm (esterno 71x71 cm) - peso kg. 160</v>
          </cell>
          <cell r="C27169" t="str">
            <v>cad</v>
          </cell>
          <cell r="D27169" t="str">
            <v>22,28</v>
          </cell>
        </row>
        <row r="27170">
          <cell r="A27170" t="str">
            <v>MC.12.610.0020.f</v>
          </cell>
          <cell r="B27170" t="str">
            <v>- interno 60x60 cm, h = 30 cm (esterno 71x71 cm) - peso kg. 80</v>
          </cell>
          <cell r="C27170" t="str">
            <v>cad</v>
          </cell>
          <cell r="D27170" t="str">
            <v>14,15</v>
          </cell>
        </row>
        <row r="27171">
          <cell r="A27171" t="str">
            <v>MC.12.610.0020.g</v>
          </cell>
          <cell r="B27171" t="str">
            <v>- interno 80x80 cm, h = 75 cm (esterno 101x101 cm) - peso kg. 700</v>
          </cell>
          <cell r="C27171" t="str">
            <v>cad</v>
          </cell>
          <cell r="D27171" t="str">
            <v>61,05</v>
          </cell>
        </row>
        <row r="27172">
          <cell r="A27172" t="str">
            <v>MC.12.610.0020.h</v>
          </cell>
          <cell r="B27172" t="str">
            <v>- interno 80x80 cm, h = 25 cm (esterno 101x101 cm) - peso kg. 142</v>
          </cell>
          <cell r="C27172" t="str">
            <v>cad</v>
          </cell>
          <cell r="D27172" t="str">
            <v>19,57</v>
          </cell>
        </row>
        <row r="27173">
          <cell r="A27173" t="str">
            <v>MC.12.610.0020.i</v>
          </cell>
          <cell r="B27173" t="str">
            <v>- interno 100x100 cm, h = 50 cm (esterno 120x120 cm) - peso kg. 580</v>
          </cell>
          <cell r="C27173" t="str">
            <v>cad</v>
          </cell>
          <cell r="D27173" t="str">
            <v>81,30</v>
          </cell>
        </row>
        <row r="27174">
          <cell r="A27174" t="str">
            <v>MC.12.610.0020.j</v>
          </cell>
          <cell r="B27174" t="str">
            <v>- interno 100x100 cm, h = 110 cm (esterno 120x120 cm) - peso kg. 1.060</v>
          </cell>
          <cell r="C27174" t="str">
            <v>cad</v>
          </cell>
          <cell r="D27174" t="str">
            <v>135,29</v>
          </cell>
        </row>
        <row r="27175">
          <cell r="A27175" t="str">
            <v>MC.12.610.0020.k</v>
          </cell>
          <cell r="B27175" t="str">
            <v>- interno 100x120 cm, h = 50 cm (esterno 136x156 cm) - peso kg. 550</v>
          </cell>
          <cell r="C27175" t="str">
            <v>cad</v>
          </cell>
          <cell r="D27175" t="str">
            <v>101,01</v>
          </cell>
        </row>
        <row r="27176">
          <cell r="A27176" t="str">
            <v>MC.12.610.0020.l</v>
          </cell>
          <cell r="B27176" t="str">
            <v>- interno 100x120 cm, h = 140 cm (esterno 136x156 cm) - peso kg. 2.200</v>
          </cell>
          <cell r="C27176" t="str">
            <v>cad</v>
          </cell>
          <cell r="D27176" t="str">
            <v>258,73</v>
          </cell>
        </row>
        <row r="27177">
          <cell r="A27177" t="str">
            <v>MC.12.610.0030</v>
          </cell>
          <cell r="B27177" t="str">
            <v>Chiusino completo di telaio, o soletta di chiusura, in conglomerato di cemento per pozzetti con dimensioni:</v>
          </cell>
          <cell r="C27177"/>
          <cell r="D27177"/>
        </row>
        <row r="27178">
          <cell r="A27178" t="str">
            <v>MC.12.610.0030.a</v>
          </cell>
          <cell r="B27178" t="str">
            <v>- interno 30x30 cm, spess. cm 10, peso kg. 31</v>
          </cell>
          <cell r="C27178" t="str">
            <v>cad</v>
          </cell>
          <cell r="D27178" t="str">
            <v>12,83</v>
          </cell>
        </row>
        <row r="27179">
          <cell r="A27179" t="str">
            <v>MC.12.610.0030.b</v>
          </cell>
          <cell r="B27179" t="str">
            <v>- interno 30x30 cm, spess. cm 10, peso kg. 47</v>
          </cell>
          <cell r="C27179" t="str">
            <v>cad</v>
          </cell>
          <cell r="D27179" t="str">
            <v>16,12</v>
          </cell>
        </row>
        <row r="27180">
          <cell r="A27180" t="str">
            <v>MC.12.610.0030.c</v>
          </cell>
          <cell r="B27180" t="str">
            <v>- interno 45x45 cm, spess. cm 12, peso kg. 90</v>
          </cell>
          <cell r="C27180" t="str">
            <v>cad</v>
          </cell>
          <cell r="D27180" t="str">
            <v>23,16</v>
          </cell>
        </row>
        <row r="27181">
          <cell r="A27181" t="str">
            <v>MC.12.610.0030.d</v>
          </cell>
          <cell r="B27181" t="str">
            <v>- interno 60x60 cm, spess. cm 15, peso kg. 137</v>
          </cell>
          <cell r="C27181" t="str">
            <v>cad</v>
          </cell>
          <cell r="D27181" t="str">
            <v>37,48</v>
          </cell>
        </row>
        <row r="27182">
          <cell r="A27182" t="str">
            <v>MC.12.610.0030.e</v>
          </cell>
          <cell r="B27182" t="str">
            <v>- interno 80x80 cm, spess. cm 15, peso kg. 260</v>
          </cell>
          <cell r="C27182" t="str">
            <v>cad</v>
          </cell>
          <cell r="D27182" t="str">
            <v>48,74</v>
          </cell>
        </row>
        <row r="27183">
          <cell r="A27183" t="str">
            <v>MC.12.610.0030.f</v>
          </cell>
          <cell r="B27183" t="str">
            <v>- interno 100x100 cm, spess. cm 15, peso kg. 413</v>
          </cell>
          <cell r="C27183" t="str">
            <v>cad</v>
          </cell>
          <cell r="D27183" t="str">
            <v>63,61</v>
          </cell>
        </row>
        <row r="27184">
          <cell r="A27184" t="str">
            <v>MC.12.610.0030.g</v>
          </cell>
          <cell r="B27184" t="str">
            <v>- interno 100x120 cm, spess. cm 15, peso kg. 560</v>
          </cell>
          <cell r="C27184" t="str">
            <v>cad</v>
          </cell>
          <cell r="D27184" t="str">
            <v>73,69</v>
          </cell>
        </row>
        <row r="27185">
          <cell r="A27185" t="str">
            <v>MC.12.610.0030.h</v>
          </cell>
          <cell r="B27185" t="str">
            <v>- DN 100 cm, h &lt; 20 cm</v>
          </cell>
          <cell r="C27185" t="str">
            <v>cad</v>
          </cell>
          <cell r="D27185" t="str">
            <v>55,68</v>
          </cell>
        </row>
        <row r="27186">
          <cell r="A27186" t="str">
            <v>MC.12.610.0030.i</v>
          </cell>
          <cell r="B27186" t="str">
            <v>- DN 125 cm, h &lt; 20 cm</v>
          </cell>
          <cell r="C27186" t="str">
            <v>cad</v>
          </cell>
          <cell r="D27186" t="str">
            <v>72,97</v>
          </cell>
        </row>
        <row r="27187">
          <cell r="A27187" t="str">
            <v>MC.12.610.0030.j</v>
          </cell>
          <cell r="B27187" t="str">
            <v>- DN 100 cm, h ≥ 20 cm</v>
          </cell>
          <cell r="C27187" t="str">
            <v>cad</v>
          </cell>
          <cell r="D27187" t="str">
            <v>102,66</v>
          </cell>
        </row>
        <row r="27188">
          <cell r="A27188" t="str">
            <v>MC.12.610.0030.k</v>
          </cell>
          <cell r="B27188" t="str">
            <v>- DN 125 cm, h ≥ 20 cm</v>
          </cell>
          <cell r="C27188" t="str">
            <v>cad</v>
          </cell>
          <cell r="D27188" t="str">
            <v>131,97</v>
          </cell>
        </row>
        <row r="27189">
          <cell r="A27189" t="str">
            <v>MC.12.610.0030.l</v>
          </cell>
          <cell r="B27189" t="str">
            <v>- DN 150 cm, h ≥ 20 cm</v>
          </cell>
          <cell r="C27189" t="str">
            <v>cad</v>
          </cell>
          <cell r="D27189" t="str">
            <v>156,95</v>
          </cell>
        </row>
        <row r="27190">
          <cell r="A27190" t="str">
            <v>MC.12.610.0030.m</v>
          </cell>
          <cell r="B27190" t="str">
            <v>- DN 200 cm, h ≥ 20 cm</v>
          </cell>
          <cell r="C27190" t="str">
            <v>cad</v>
          </cell>
          <cell r="D27190" t="str">
            <v>285,92</v>
          </cell>
        </row>
        <row r="27191">
          <cell r="A27191" t="str">
            <v>MC.12.610.0050</v>
          </cell>
          <cell r="B27191" t="str">
            <v>Pozzetto per immissione pluviali, completo di chiusura, in conglomerato di cemento, con dimensioni:</v>
          </cell>
          <cell r="C27191"/>
          <cell r="D27191"/>
        </row>
        <row r="27192">
          <cell r="A27192" t="str">
            <v>MC.12.610.0050.a</v>
          </cell>
          <cell r="B27192" t="str">
            <v>- interno 20x20 cm, h = 22 cm (esterno 26x38 cm) - peso kg. 20</v>
          </cell>
          <cell r="C27192" t="str">
            <v>cad</v>
          </cell>
          <cell r="D27192" t="str">
            <v>17,44</v>
          </cell>
        </row>
        <row r="27193">
          <cell r="A27193" t="str">
            <v>MC.12.610.0050.b</v>
          </cell>
          <cell r="B27193" t="str">
            <v>- interno 25x25 cm, h = 27 cm (esterno 33x48 cm) - peso kg. 38</v>
          </cell>
          <cell r="C27193" t="str">
            <v>cad</v>
          </cell>
          <cell r="D27193" t="str">
            <v>22,36</v>
          </cell>
        </row>
        <row r="27194">
          <cell r="A27194" t="str">
            <v>MC.12.610.0050.c</v>
          </cell>
          <cell r="B27194" t="str">
            <v>- interno 30x30 cm, h = 40 cm (esterno 38x54 cm) - peso kg. 63</v>
          </cell>
          <cell r="C27194" t="str">
            <v>cad</v>
          </cell>
          <cell r="D27194" t="str">
            <v>26,91</v>
          </cell>
        </row>
        <row r="27195">
          <cell r="A27195" t="str">
            <v>MC.12.610.0060</v>
          </cell>
          <cell r="B27195" t="str">
            <v>Anello forato per pozzi perdenti in calcestruzzo vibrocompresso con classe di resistenza non inferiore a C28/35 e adeguatamente armato, sovrapponibile mediante sagomatura superiore a bicchiere, dimensioni (DN) diametro interno - (h) altezza nominale:</v>
          </cell>
          <cell r="C27195"/>
          <cell r="D27195"/>
        </row>
        <row r="27196">
          <cell r="A27196" t="str">
            <v>MC.12.610.0060.a</v>
          </cell>
          <cell r="B27196" t="str">
            <v>- DN 100 cm, h 50 cm</v>
          </cell>
          <cell r="C27196" t="str">
            <v>cad</v>
          </cell>
          <cell r="D27196" t="str">
            <v>51,28</v>
          </cell>
        </row>
        <row r="27197">
          <cell r="A27197" t="str">
            <v>MC.12.610.0060.b</v>
          </cell>
          <cell r="B27197" t="str">
            <v>- DN 125 cm, h 50 cm</v>
          </cell>
          <cell r="C27197" t="str">
            <v>cad</v>
          </cell>
          <cell r="D27197" t="str">
            <v>60,61</v>
          </cell>
        </row>
        <row r="27198">
          <cell r="A27198" t="str">
            <v>MC.12.610.0060.c</v>
          </cell>
          <cell r="B27198" t="str">
            <v>- DN 150 cm, h 50 cm</v>
          </cell>
          <cell r="C27198" t="str">
            <v>cad</v>
          </cell>
          <cell r="D27198" t="str">
            <v>80,59</v>
          </cell>
        </row>
        <row r="27199">
          <cell r="A27199" t="str">
            <v>MC.12.610.0060.d</v>
          </cell>
          <cell r="B27199" t="str">
            <v>- DN 200 cm, h 50 cm</v>
          </cell>
          <cell r="C27199" t="str">
            <v>cad</v>
          </cell>
          <cell r="D27199" t="str">
            <v>114,76</v>
          </cell>
        </row>
        <row r="27200">
          <cell r="A27200" t="str">
            <v>MC.12.700</v>
          </cell>
          <cell r="B27200" t="str">
            <v>MATERIALI PROVE PENETROMETRICHE</v>
          </cell>
          <cell r="C27200"/>
          <cell r="D27200"/>
        </row>
        <row r="27201">
          <cell r="A27201" t="str">
            <v>MC.12.700.0020</v>
          </cell>
          <cell r="B27201" t="str">
            <v>Doppio tubo PVC per piezometro tipo Casagrande, compreso il confezionamento</v>
          </cell>
          <cell r="C27201" t="str">
            <v>m</v>
          </cell>
          <cell r="D27201" t="str">
            <v>5,38</v>
          </cell>
        </row>
        <row r="27202">
          <cell r="A27202" t="str">
            <v>MC.12.700.0030</v>
          </cell>
          <cell r="B27202" t="str">
            <v>Pozzetto di protezione della strumentazione, completo di lucchetto di chiusura e dei materiali di fissaggio occorrenti</v>
          </cell>
          <cell r="C27202" t="str">
            <v>cad</v>
          </cell>
          <cell r="D27202" t="str">
            <v>96,17</v>
          </cell>
        </row>
        <row r="27203">
          <cell r="A27203" t="str">
            <v>MC.13 - MATERIALI IMPERMEABILIZZAZIONI</v>
          </cell>
          <cell r="B27203"/>
          <cell r="C27203"/>
          <cell r="D27203"/>
        </row>
        <row r="27204">
          <cell r="A27204" t="str">
            <v>MC</v>
          </cell>
          <cell r="B27204" t="str">
            <v>MATERIALI CIVILI</v>
          </cell>
          <cell r="C27204"/>
          <cell r="D27204"/>
        </row>
        <row r="27205">
          <cell r="A27205" t="str">
            <v>MC.13</v>
          </cell>
          <cell r="B27205" t="str">
            <v>MATERIALI IMPERMEABILIZZAZIONI</v>
          </cell>
          <cell r="C27205"/>
          <cell r="D27205"/>
        </row>
        <row r="27206">
          <cell r="A27206" t="str">
            <v>MC.13.050</v>
          </cell>
          <cell r="B27206" t="str">
            <v>BITUMI - EMULSIONI - ACCESSORI</v>
          </cell>
          <cell r="C27206"/>
          <cell r="D27206"/>
        </row>
        <row r="27207">
          <cell r="A27207" t="str">
            <v>MC.13.050.0010</v>
          </cell>
          <cell r="B27207" t="str">
            <v>Vernice bituminosa:</v>
          </cell>
          <cell r="C27207"/>
          <cell r="D27207"/>
        </row>
        <row r="27208">
          <cell r="A27208" t="str">
            <v>MC.13.050.0010.a</v>
          </cell>
          <cell r="B27208" t="str">
            <v>- al solvente</v>
          </cell>
          <cell r="C27208" t="str">
            <v>l</v>
          </cell>
          <cell r="D27208" t="str">
            <v>3,69</v>
          </cell>
        </row>
        <row r="27209">
          <cell r="A27209" t="str">
            <v>MC.13.050.0010.b</v>
          </cell>
          <cell r="B27209" t="str">
            <v>- all'alluminio</v>
          </cell>
          <cell r="C27209" t="str">
            <v>l</v>
          </cell>
          <cell r="D27209" t="str">
            <v>10,01</v>
          </cell>
        </row>
        <row r="27210">
          <cell r="A27210" t="str">
            <v>MC.13.050.0015</v>
          </cell>
          <cell r="B27210" t="str">
            <v>Primer bituminoso in emulsione acquosa e additivi</v>
          </cell>
          <cell r="C27210" t="str">
            <v>l</v>
          </cell>
          <cell r="D27210" t="str">
            <v>3,03</v>
          </cell>
        </row>
        <row r="27211">
          <cell r="A27211" t="str">
            <v>MC.13.050.0020</v>
          </cell>
          <cell r="B27211" t="str">
            <v>Bitume ossidato ad alto punto di fusione</v>
          </cell>
          <cell r="C27211" t="str">
            <v>kg</v>
          </cell>
          <cell r="D27211" t="str">
            <v>0,74</v>
          </cell>
        </row>
        <row r="27212">
          <cell r="A27212" t="str">
            <v>MC.13.050.0030</v>
          </cell>
          <cell r="B27212" t="str">
            <v>Emulsione bituminosa in pasta per impermeabilizzazione a freddo</v>
          </cell>
          <cell r="C27212" t="str">
            <v>kg</v>
          </cell>
          <cell r="D27212" t="str">
            <v>1,10</v>
          </cell>
        </row>
        <row r="27213">
          <cell r="A27213" t="str">
            <v>MC.13.050.0040</v>
          </cell>
          <cell r="B27213" t="str">
            <v>Pittura antiacida bicomponente a base di resina epossidica modificata con resine idrocarburiche e additivi speciali, rispondente ai Criteri Ambientali Minimi di cui al Decreto 23 giugno 2022 del Ministero della Transizione Ecologica, per rivestimento di superfici in cls e acciaio interrate o in presenza d'acqua, rispondente ai requisiti richiesti dalla EN 1504-2 (C) principi PI-MC-RC-IR</v>
          </cell>
          <cell r="C27213" t="str">
            <v>kg</v>
          </cell>
          <cell r="D27213" t="str">
            <v>23,86</v>
          </cell>
        </row>
        <row r="27214">
          <cell r="A27214" t="str">
            <v>MC.13.050.0050</v>
          </cell>
          <cell r="B27214" t="str">
            <v>Pittura monocomponente bituminosa per rivestimento impermeabile di cls, antiruggine di strutture metalliche, in solvente</v>
          </cell>
          <cell r="C27214" t="str">
            <v>kg</v>
          </cell>
          <cell r="D27214" t="str">
            <v>7,19</v>
          </cell>
        </row>
        <row r="27215">
          <cell r="A27215" t="str">
            <v>MC.13.050.0060</v>
          </cell>
          <cell r="B27215" t="str">
            <v>Emulsione bituminosa impermeabilizzante a base di bitumi, cariche a granulometria fine, additivi</v>
          </cell>
          <cell r="C27215" t="str">
            <v>kg</v>
          </cell>
          <cell r="D27215" t="str">
            <v>4,44</v>
          </cell>
        </row>
        <row r="27216">
          <cell r="A27216" t="str">
            <v>MC.13.050.0070</v>
          </cell>
          <cell r="B27216" t="str">
            <v>Premiscelato per l'impermeabilizzazione di strutture interrate, a base di cementi, inerti selezionati, additivi</v>
          </cell>
          <cell r="C27216" t="str">
            <v>kg</v>
          </cell>
          <cell r="D27216" t="str">
            <v>1,28</v>
          </cell>
        </row>
        <row r="27217">
          <cell r="A27217" t="str">
            <v>MC.13.050.0080</v>
          </cell>
          <cell r="B27217" t="str">
            <v>Premiscelato osmotico per l'impermeabilizzazione di strutture in controspinta, a base di cementi, inerti, additivi</v>
          </cell>
          <cell r="C27217" t="str">
            <v>kg</v>
          </cell>
          <cell r="D27217" t="str">
            <v>1,71</v>
          </cell>
        </row>
        <row r="27218">
          <cell r="A27218" t="str">
            <v>MC.13.050.0090</v>
          </cell>
          <cell r="B27218" t="str">
            <v>Cemento plastico per riparazione di manti, sigillatura di fessure, a base di bitumi, plastificanti, fibre cellulosiche, cariche minerali</v>
          </cell>
          <cell r="C27218" t="str">
            <v>kg</v>
          </cell>
          <cell r="D27218" t="str">
            <v>8,12</v>
          </cell>
        </row>
        <row r="27219">
          <cell r="A27219" t="str">
            <v>MC.13.050.0100</v>
          </cell>
          <cell r="B27219" t="str">
            <v>Guaina liquida bituminosa per manutenzione e ripristino di vecchie impermeabilizzazioni, a base di emulsione di bitume all'acqua</v>
          </cell>
          <cell r="C27219" t="str">
            <v>kg</v>
          </cell>
          <cell r="D27219" t="str">
            <v>3,97</v>
          </cell>
        </row>
        <row r="27220">
          <cell r="A27220" t="str">
            <v>MC.13.050.0120</v>
          </cell>
          <cell r="B27220" t="str">
            <v>Membrana liquida elastica monocomponente a base di resine sintetiche in dispersione acquosa rispondente ai requisiti richiesti dalla EN 1504-2 (C) principi PI-MC-IR</v>
          </cell>
          <cell r="C27220" t="str">
            <v>kg</v>
          </cell>
          <cell r="D27220" t="str">
            <v>9,43</v>
          </cell>
        </row>
        <row r="27221">
          <cell r="A27221" t="str">
            <v>MC.13.050.0180</v>
          </cell>
          <cell r="B27221" t="str">
            <v>Rondelle con chiodi di fissaggio in acciaio da 25 mm</v>
          </cell>
          <cell r="C27221" t="str">
            <v>cad</v>
          </cell>
          <cell r="D27221" t="str">
            <v>0,08</v>
          </cell>
        </row>
        <row r="27222">
          <cell r="A27222" t="str">
            <v>MC.13.050.0190</v>
          </cell>
          <cell r="B27222" t="str">
            <v>Gas liquido in bombole</v>
          </cell>
          <cell r="C27222" t="str">
            <v>kg</v>
          </cell>
          <cell r="D27222" t="str">
            <v>5,20</v>
          </cell>
        </row>
        <row r="27223">
          <cell r="A27223" t="str">
            <v>MC.13.100</v>
          </cell>
          <cell r="B27223" t="str">
            <v>CARTONFELTRI - FELTRI - STRATI SEPARATORI</v>
          </cell>
          <cell r="C27223"/>
          <cell r="D27223"/>
        </row>
        <row r="27224">
          <cell r="A27224" t="str">
            <v>MC.13.100.0010</v>
          </cell>
          <cell r="B27224" t="str">
            <v>Membrana elastoplastomerica, realizzata con l'impiego di un compound avente flessibilità a freddo -5°C (BPP), dotata di una speciale armatura consistente in una lamina di alluminio goffrata a buccia d'arancia dello spessore di 40 micron, accoppiata ad un velo di vetro, faccia inferiore rivestita di uno speciale film termofusibile. Peso 2 kg/m²</v>
          </cell>
          <cell r="C27224" t="str">
            <v>m²</v>
          </cell>
          <cell r="D27224" t="str">
            <v>8,34</v>
          </cell>
        </row>
        <row r="27225">
          <cell r="A27225" t="str">
            <v>MC.13.100.0020</v>
          </cell>
          <cell r="B27225" t="str">
            <v>Strati separatori o di compensazione in feltro di polipropilene o poliestere, peso 200 g/m²</v>
          </cell>
          <cell r="C27225" t="str">
            <v>m²</v>
          </cell>
          <cell r="D27225" t="str">
            <v>2,48</v>
          </cell>
        </row>
        <row r="27226">
          <cell r="A27226" t="str">
            <v>MC.13.100.0030</v>
          </cell>
          <cell r="B27226" t="str">
            <v>Foglio di polietilene (LDPE), spessore 0,10 mm, per barriera al vapore, strato separatore o schermo</v>
          </cell>
          <cell r="C27226" t="str">
            <v>m²</v>
          </cell>
          <cell r="D27226" t="str">
            <v>3,45</v>
          </cell>
        </row>
        <row r="27227">
          <cell r="A27227" t="str">
            <v>MC.13.150</v>
          </cell>
          <cell r="B27227" t="str">
            <v>MEMBRANE BITUMINOSE</v>
          </cell>
          <cell r="C27227"/>
          <cell r="D27227"/>
        </row>
        <row r="27228">
          <cell r="A27228" t="str">
            <v>MC.13.150.0010</v>
          </cell>
          <cell r="B27228" t="str">
            <v>Membrana bituminosa plastomerica (BPP) armata con velo di fibra di vetro, marcata CE, rispondente alla norma tecnica europea EN 13707 con destinazioni d'uso idonee all'applicazione specifica in copertura come sottostrato o strato a finire se ardesiata, munita di dichiarazione di prestazione DoP.</v>
          </cell>
          <cell r="C27228"/>
          <cell r="D27228"/>
        </row>
        <row r="27229">
          <cell r="A27229" t="str">
            <v>MC.13.150.0010.a</v>
          </cell>
          <cell r="B27229" t="str">
            <v>- spessore 3 mm</v>
          </cell>
          <cell r="C27229" t="str">
            <v>m²</v>
          </cell>
          <cell r="D27229" t="str">
            <v>4,41</v>
          </cell>
        </row>
        <row r="27230">
          <cell r="A27230" t="str">
            <v>MC.13.150.0010.b</v>
          </cell>
          <cell r="B27230" t="str">
            <v>- spessore 4 mm</v>
          </cell>
          <cell r="C27230" t="str">
            <v>m²</v>
          </cell>
          <cell r="D27230" t="str">
            <v>5,28</v>
          </cell>
        </row>
        <row r="27231">
          <cell r="A27231" t="str">
            <v>MC.13.150.0010.c</v>
          </cell>
          <cell r="B27231" t="str">
            <v>- spessore 4 mm con superficie ardesiata colorazioni varie</v>
          </cell>
          <cell r="C27231" t="str">
            <v>m²</v>
          </cell>
          <cell r="D27231" t="str">
            <v>4,62</v>
          </cell>
        </row>
        <row r="27232">
          <cell r="A27232" t="str">
            <v>MC.13.150.0020</v>
          </cell>
          <cell r="B27232" t="str">
            <v>Membrana bituminosa elastomerica (BPE) armata con poliestere, marcata CE, rispondente alla norma tecnica europea EN 13707 con destinazioni d'uso idonee all'applicazione specifica in copertura come sottostrato o strato a finire se ardesiata, munita di dichiarazione di prestazione DoP.</v>
          </cell>
          <cell r="C27232"/>
          <cell r="D27232"/>
        </row>
        <row r="27233">
          <cell r="A27233" t="str">
            <v>MC.13.150.0020.a</v>
          </cell>
          <cell r="B27233" t="str">
            <v>- spessore 4 mm</v>
          </cell>
          <cell r="C27233" t="str">
            <v>m²</v>
          </cell>
          <cell r="D27233" t="str">
            <v>11,08</v>
          </cell>
        </row>
        <row r="27234">
          <cell r="A27234" t="str">
            <v>MC.13.150.0020.b</v>
          </cell>
          <cell r="B27234" t="str">
            <v>- peso 4 kg/m² autoprotetta con scaglie di ardesia</v>
          </cell>
          <cell r="C27234" t="str">
            <v>m²</v>
          </cell>
          <cell r="D27234" t="str">
            <v>11,08</v>
          </cell>
        </row>
        <row r="27235">
          <cell r="A27235" t="str">
            <v>MC.13.150.0020.c</v>
          </cell>
          <cell r="B27235" t="str">
            <v>- peso 4,50 kg/m² autoprotetta con scaglie di ardesia</v>
          </cell>
          <cell r="C27235" t="str">
            <v>m²</v>
          </cell>
          <cell r="D27235" t="str">
            <v>11,98</v>
          </cell>
        </row>
        <row r="27236">
          <cell r="A27236" t="str">
            <v>MC.13.150.0030</v>
          </cell>
          <cell r="B27236" t="str">
            <v>Membrana bituminosa elastomerica ottenuta da compound a base di bitume distillato, modificato con polimeri elastomerici (SBS) rinforzata con armatura in tessuto di vetro e velo vetro, autoprotetta con lamina metallica di alluminio goffrato 8/100 mm, peso 4,50 kg/m², marcata CE, rispondente alla norma tecnica europea EN 13707 con destinazioni d'uso idonee all'applicazione specifica in copertura come strato a finire, munita di dichiarazione di prestazione DoP. Classificazione B ROOF (t2) su sottostrato con densità ≥ 15 kg/m³.</v>
          </cell>
          <cell r="C27236" t="str">
            <v>m²</v>
          </cell>
          <cell r="D27236" t="str">
            <v>24,57</v>
          </cell>
        </row>
        <row r="27237">
          <cell r="A27237" t="str">
            <v>MC.13.150.0035</v>
          </cell>
          <cell r="B27237" t="str">
            <v>Membrana bituminosa elastomerica ottenuta da compound a base di bitume distillato, modificato con polimeri elastomerici (SBS) rinforzata con armatura in tessuto di vetro e velo vetro, autoprotetta con lamina metallica di rame puro goffrato, peso 4,50 kg/m², marcata CE, rispondente alla norma tecnica europea EN 13707 con destinazioni d'uso idonee all'applicazione specifica in copertura come strato a finire, munita di dichiarazione di prestazione DoP.</v>
          </cell>
          <cell r="C27237" t="str">
            <v>m²</v>
          </cell>
          <cell r="D27237" t="str">
            <v>69,56</v>
          </cell>
        </row>
        <row r="27238">
          <cell r="A27238" t="str">
            <v>MC.13.150.0040</v>
          </cell>
          <cell r="B27238" t="str">
            <v>Membrana bituminosa plastomerica (BPP) armata con tessuto non tessuto di poliestere rinforzato, marcata CE, rispondente alla norma tecnica europea EN 13707 con destinazioni d'uso idonee all'applicazione specifica in copertura come sottostrato o strato a finire se ardesiata, munita di dichiarazione di prestazione DoP. Negli spessori e tipi:</v>
          </cell>
          <cell r="C27238"/>
          <cell r="D27238"/>
        </row>
        <row r="27239">
          <cell r="A27239" t="str">
            <v>MC.13.150.0040.a</v>
          </cell>
          <cell r="B27239"/>
          <cell r="C27239" t="str">
            <v>m²</v>
          </cell>
          <cell r="D27239" t="str">
            <v>7,14</v>
          </cell>
        </row>
        <row r="27240">
          <cell r="A27240" t="str">
            <v>MC.13.150.0040.b</v>
          </cell>
          <cell r="B27240"/>
          <cell r="C27240" t="str">
            <v>m²</v>
          </cell>
          <cell r="D27240" t="str">
            <v>8,23</v>
          </cell>
        </row>
        <row r="27241">
          <cell r="A27241" t="str">
            <v>MC.13.150.0040.c</v>
          </cell>
          <cell r="B27241"/>
          <cell r="C27241" t="str">
            <v>m²</v>
          </cell>
          <cell r="D27241" t="str">
            <v>14,06</v>
          </cell>
        </row>
        <row r="27242">
          <cell r="A27242" t="str">
            <v>MC.13.150.0040.d</v>
          </cell>
          <cell r="B27242"/>
          <cell r="C27242" t="str">
            <v>m²</v>
          </cell>
          <cell r="D27242" t="str">
            <v>5,58</v>
          </cell>
        </row>
        <row r="27243">
          <cell r="A27243" t="str">
            <v>MC.13.150.0040.e</v>
          </cell>
          <cell r="B27243"/>
          <cell r="C27243" t="str">
            <v>m²</v>
          </cell>
          <cell r="D27243" t="str">
            <v>8,23</v>
          </cell>
        </row>
        <row r="27244">
          <cell r="A27244" t="str">
            <v>MC.13.150.0050</v>
          </cell>
          <cell r="B27244" t="str">
            <v>Membrana bituminosa elastomerica (BPE) armata con tessuto non tessuto poliestere rinforzato, marcata CE, rispondente alla norma tecnica europea EN 13707 con destinazioni d'uso idonee all'applicazione specifica in copertura come sottostrato o strato a finire se ardesiata, munita di dichiarazione di prestazione DoP.</v>
          </cell>
          <cell r="C27244"/>
          <cell r="D27244"/>
        </row>
        <row r="27245">
          <cell r="A27245" t="str">
            <v>MC.13.150.0050.a</v>
          </cell>
          <cell r="B27245" t="str">
            <v>- spessore 4 mm</v>
          </cell>
          <cell r="C27245" t="str">
            <v>m²</v>
          </cell>
          <cell r="D27245" t="str">
            <v>15,17</v>
          </cell>
        </row>
        <row r="27246">
          <cell r="A27246" t="str">
            <v>MC.13.150.0050.b</v>
          </cell>
          <cell r="B27246" t="str">
            <v>- spessore 4 mm autoprotetta con scaglie di ardesia</v>
          </cell>
          <cell r="C27246" t="str">
            <v>m²</v>
          </cell>
          <cell r="D27246" t="str">
            <v>18,16</v>
          </cell>
        </row>
        <row r="27247">
          <cell r="A27247" t="str">
            <v>MC.13.150.0075</v>
          </cell>
          <cell r="B27247" t="str">
            <v>Membrana bituminosa elastoplastomerica (BPP) ottenuta da compound a base di bitume, armata da un tessuto non tessuto di poliestere da filo continuo ad elevata grammatura, marcata CE, per ponti, viadotti, platee, parcheggi ecc., idoneo ad accogliere direttamente conglomerati bituminosi stradali a caldo, idoneo alla norma tecnica europea EN 14695.</v>
          </cell>
          <cell r="C27247"/>
          <cell r="D27247"/>
        </row>
        <row r="27248">
          <cell r="A27248" t="str">
            <v>MC.13.150.0075.a</v>
          </cell>
          <cell r="B27248" t="str">
            <v>- spessore 3 mm</v>
          </cell>
          <cell r="C27248" t="str">
            <v>m²</v>
          </cell>
          <cell r="D27248" t="str">
            <v>13,43</v>
          </cell>
        </row>
        <row r="27249">
          <cell r="A27249" t="str">
            <v>MC.13.150.0075.b</v>
          </cell>
          <cell r="B27249" t="str">
            <v>- spessore 4 mm</v>
          </cell>
          <cell r="C27249" t="str">
            <v>m²</v>
          </cell>
          <cell r="D27249" t="str">
            <v>14,06</v>
          </cell>
        </row>
        <row r="27250">
          <cell r="A27250" t="str">
            <v>MC.13.150.0075.c</v>
          </cell>
          <cell r="B27250" t="str">
            <v>- spessore 5 mm</v>
          </cell>
          <cell r="C27250" t="str">
            <v>m²</v>
          </cell>
          <cell r="D27250" t="str">
            <v>15,96</v>
          </cell>
        </row>
        <row r="27251">
          <cell r="A27251" t="str">
            <v>MC.13.150.0080</v>
          </cell>
          <cell r="B27251" t="str">
            <v>Membrana impermeabile elastomerica (BPE) ad alto risparmio energetico, marcata CE, rispondente alla norma tecnica europea EN 13707 con destinazioni d'uso idonee all'applicazione specifica in copertura come strato a finire, rivestita con lamina di alluminio goffrata preverniciata con pittura ad alta durata bianca riflettente con Solar Reflectance Index (SRI) documentato ≥ 78%, con rapporto di prova di resistenza al fuoco in superficie BROOF (t2) su ogni tipo di sottostrato purché di densità superiore a 15 kg/m3.</v>
          </cell>
          <cell r="C27251" t="str">
            <v>m²</v>
          </cell>
          <cell r="D27251" t="str">
            <v>35,49</v>
          </cell>
        </row>
        <row r="27252">
          <cell r="A27252" t="str">
            <v>MC.13.160</v>
          </cell>
          <cell r="B27252" t="str">
            <v>SISTEMI IMPERMEABILI PER LA POSA A FREDDO</v>
          </cell>
          <cell r="C27252"/>
          <cell r="D27252"/>
        </row>
        <row r="27253">
          <cell r="A27253" t="str">
            <v>MC.13.160.0005</v>
          </cell>
          <cell r="B27253" t="str">
            <v>Adesivo bituminoso per l'incollaggio a freddo delle membrane, ecologico e riciclabile, costituito da una soluzione omogenea stabile di bitume, di polimeri, di cariche minerali e di componenti non nocivi, esente da composti organici volatili(VOC). Resa 1 kg/m²</v>
          </cell>
          <cell r="C27253" t="str">
            <v>kg</v>
          </cell>
          <cell r="D27253" t="str">
            <v>6,04</v>
          </cell>
        </row>
        <row r="27254">
          <cell r="A27254" t="str">
            <v>MC.13.160.0010</v>
          </cell>
          <cell r="B27254" t="str">
            <v>Membrana dello spessore di mm 2,5, ottenuta dall'impregnazione e accoppiamento di un'armatura composita (velo vetro/poliestere) con una mescola di bitume e di polimeri plastomeri, poliolefine atattiche termoplastiche nobili.</v>
          </cell>
          <cell r="C27254" t="str">
            <v>m²</v>
          </cell>
          <cell r="D27254" t="str">
            <v>11,35</v>
          </cell>
        </row>
        <row r="27255">
          <cell r="A27255" t="str">
            <v>MC.13.160.0020</v>
          </cell>
          <cell r="B27255" t="str">
            <v>Membrana elastoplastomerica dello spessore di mm 4, ad alto contenuto di poliolefine atattiche, flessibilità a freddo -20°, biarmata (TNT poliestere da 150 gr/m2 e TNT velo vetro da 55 gr/m2, raschiati in superficie), resistente ai raggi U.V., resistenza al fuoco certificata secondo norma ENV 1187 (B ROOF T1-T2-T3);</v>
          </cell>
          <cell r="C27255" t="str">
            <v>m²</v>
          </cell>
          <cell r="D27255" t="str">
            <v>19,48</v>
          </cell>
        </row>
        <row r="27256">
          <cell r="A27256" t="str">
            <v>MC.13.160.0030</v>
          </cell>
          <cell r="B27256" t="str">
            <v>Membrana elastoplastomerica dello spessore di mm 4 + scaglie di ardesia, ad alto contenuto di poliolefine atattiche, flessibilità a freddo -22°, ad armatura composita (TNT poliestere stabilizzato con velo vetro), resistente ai raggi U.V., resistenza al fuoco certificata secondo norma ENV 1187 (B ROOF T1-T3);</v>
          </cell>
          <cell r="C27256" t="str">
            <v>m²</v>
          </cell>
          <cell r="D27256" t="str">
            <v>19,81</v>
          </cell>
        </row>
        <row r="27257">
          <cell r="A27257" t="str">
            <v>MC.13.160.0040</v>
          </cell>
          <cell r="B27257" t="str">
            <v>Membrana ottenuta con mescola HCB (Hibrid Copolimer Blend) dello spessore di mm 3, ad alto contenuto di poliolefine atattiche, flessibilità a freddo -20°, ad armatura composita (TNT poliestere stabilizzato con velo vetro 170 gr/m2), resistenza al fuoco certificata secondo norma ENV 1187 (B ROOF T1-T2-T3), provvista di coating superficiale acrilico ceramizzato di colore bianco altamente riflettente (riflettività iniziale 81%, SRI 100), rispondente ai requisiti di risparmio energetico ENERGY STAR, a PH neutro con possibilità di totale riclaggio dell'acqua meteorica</v>
          </cell>
          <cell r="C27257" t="str">
            <v>m²</v>
          </cell>
          <cell r="D27257" t="str">
            <v>27,90</v>
          </cell>
        </row>
        <row r="27258">
          <cell r="A27258" t="str">
            <v>MC.13.160.0050</v>
          </cell>
          <cell r="B27258" t="str">
            <v>Membrana elastoplastomerica dello spessore di mm 5, ad alto contenuto di poliolefine atattiche, flessibilità a freddo -20°, biarmata (TNT poliestere 260 gr/m2 e TNT velo vetro 55 gr/m2, raschiati in superficie), resistente ai raggi U.V.</v>
          </cell>
          <cell r="C27258" t="str">
            <v>m²</v>
          </cell>
          <cell r="D27258" t="str">
            <v>22,25</v>
          </cell>
        </row>
        <row r="27259">
          <cell r="A27259" t="str">
            <v>MC.13.160.0060</v>
          </cell>
          <cell r="B27259" t="str">
            <v>Membrana elastoplastomerica dello spessore di mm 5, addittivata con agenti anti-radice in leganti plastomerici, ad alto contenuto di poliolefine atattiche, flessibilità a freddo -20°, biarmata (TNT poliestere 260 gr/m2 e TNT velo vetro 55 gr/m2, raschiati in superficie), resistente ai raggi U.V.</v>
          </cell>
          <cell r="C27259" t="str">
            <v>m²</v>
          </cell>
          <cell r="D27259" t="str">
            <v>23,54</v>
          </cell>
        </row>
        <row r="27260">
          <cell r="A27260" t="str">
            <v>MC.13.160.0070</v>
          </cell>
          <cell r="B27260" t="str">
            <v>Membrana autoadesiva a base di bitume polimero ad elevata resistenza meccanica, autoprotetta con rete di polipropilene, applicabile a freddo; spessore 1,5 mm</v>
          </cell>
          <cell r="C27260" t="str">
            <v>m²</v>
          </cell>
          <cell r="D27260" t="str">
            <v>14,40</v>
          </cell>
        </row>
        <row r="27261">
          <cell r="A27261" t="str">
            <v>MC.13.200</v>
          </cell>
          <cell r="B27261" t="str">
            <v>MEMBRANE SINTETICHE</v>
          </cell>
          <cell r="C27261"/>
          <cell r="D27261"/>
        </row>
        <row r="27262">
          <cell r="A27262" t="str">
            <v>MC.13.200.0010</v>
          </cell>
          <cell r="B27262" t="str">
            <v>Membrana in policloruro di vinile (PVC) stabilizzato ai raggi UV, per coperture, armata con velo di vetro:</v>
          </cell>
          <cell r="C27262"/>
          <cell r="D27262"/>
        </row>
        <row r="27263">
          <cell r="A27263" t="str">
            <v>MC.13.200.0010.a</v>
          </cell>
          <cell r="B27263" t="str">
            <v>- spessore 1,2 mm</v>
          </cell>
          <cell r="C27263" t="str">
            <v>m²</v>
          </cell>
          <cell r="D27263" t="str">
            <v>17,86</v>
          </cell>
        </row>
        <row r="27264">
          <cell r="A27264" t="str">
            <v>MC.13.200.0010.b</v>
          </cell>
          <cell r="B27264" t="str">
            <v>- spessore 1,5 mm</v>
          </cell>
          <cell r="C27264" t="str">
            <v>m²</v>
          </cell>
          <cell r="D27264" t="str">
            <v>22,96</v>
          </cell>
        </row>
        <row r="27265">
          <cell r="A27265" t="str">
            <v>MC.13.200.0010.c</v>
          </cell>
          <cell r="B27265" t="str">
            <v>- spessore 1,8 mm</v>
          </cell>
          <cell r="C27265" t="str">
            <v>m²</v>
          </cell>
          <cell r="D27265" t="str">
            <v>26,28</v>
          </cell>
        </row>
        <row r="27266">
          <cell r="A27266" t="str">
            <v>MC.13.200.0010.d</v>
          </cell>
          <cell r="B27266" t="str">
            <v>- spessore 1,2 mm accoppiata con feltro di poliestere da 150 ÷ 200 g/m²</v>
          </cell>
          <cell r="C27266" t="str">
            <v>m²</v>
          </cell>
          <cell r="D27266" t="str">
            <v>20,42</v>
          </cell>
        </row>
        <row r="27267">
          <cell r="A27267" t="str">
            <v>MC.13.200.0010.e</v>
          </cell>
          <cell r="B27267" t="str">
            <v>- spessore 1,5 mm accoppiata con feltro di poliestere da 150 ÷ 200 g/m²</v>
          </cell>
          <cell r="C27267" t="str">
            <v>m²</v>
          </cell>
          <cell r="D27267" t="str">
            <v>25,52</v>
          </cell>
        </row>
        <row r="27268">
          <cell r="A27268" t="str">
            <v>MC.13.200.0010.f</v>
          </cell>
          <cell r="B27268" t="str">
            <v>- spessore 1,8 mm accoppiata con feltro di poliestere da 150 ÷ 200 g/m²</v>
          </cell>
          <cell r="C27268" t="str">
            <v>m²</v>
          </cell>
          <cell r="D27268" t="str">
            <v>28,82</v>
          </cell>
        </row>
        <row r="27269">
          <cell r="A27269" t="str">
            <v>MC.13.200.0020</v>
          </cell>
          <cell r="B27269" t="str">
            <v>Membrana in policloruro di vinile (PVC), per coperture pavimentate, fondazioni e giardini pensili, non armata:</v>
          </cell>
          <cell r="C27269"/>
          <cell r="D27269"/>
        </row>
        <row r="27270">
          <cell r="A27270" t="str">
            <v>MC.13.200.0020.a</v>
          </cell>
          <cell r="B27270" t="str">
            <v>- spessore 1,5 mm</v>
          </cell>
          <cell r="C27270" t="str">
            <v>m²</v>
          </cell>
          <cell r="D27270" t="str">
            <v>15,21</v>
          </cell>
        </row>
        <row r="27271">
          <cell r="A27271" t="str">
            <v>MC.13.200.0020.b</v>
          </cell>
          <cell r="B27271" t="str">
            <v>- spessore 2 mm</v>
          </cell>
          <cell r="C27271" t="str">
            <v>m²</v>
          </cell>
          <cell r="D27271" t="str">
            <v>20,50</v>
          </cell>
        </row>
        <row r="27272">
          <cell r="A27272" t="str">
            <v>MC.13.200.0020.c</v>
          </cell>
          <cell r="B27272" t="str">
            <v>- spessore 3 mm</v>
          </cell>
          <cell r="C27272" t="str">
            <v>m²</v>
          </cell>
          <cell r="D27272" t="str">
            <v>29,95</v>
          </cell>
        </row>
        <row r="27273">
          <cell r="A27273" t="str">
            <v>MC.13.200.0030</v>
          </cell>
          <cell r="B27273" t="str">
            <v>Membrana in policloruro di vinile (PVC), stabilizzato ai raggi UV, per coperture con fissaggio meccanico, armata con rete di poliestere o di vetro:</v>
          </cell>
          <cell r="C27273"/>
          <cell r="D27273"/>
        </row>
        <row r="27274">
          <cell r="A27274" t="str">
            <v>MC.13.200.0030.a</v>
          </cell>
          <cell r="B27274" t="str">
            <v>- spessore 1,5 mm</v>
          </cell>
          <cell r="C27274" t="str">
            <v>m²</v>
          </cell>
          <cell r="D27274" t="str">
            <v>24,48</v>
          </cell>
        </row>
        <row r="27275">
          <cell r="A27275" t="str">
            <v>MC.13.200.0030.b</v>
          </cell>
          <cell r="B27275" t="str">
            <v>- spessore 1,8 mm</v>
          </cell>
          <cell r="C27275" t="str">
            <v>m²</v>
          </cell>
          <cell r="D27275" t="str">
            <v>27,40</v>
          </cell>
        </row>
        <row r="27276">
          <cell r="A27276" t="str">
            <v>MC.13.200.0030.c</v>
          </cell>
          <cell r="B27276" t="str">
            <v>- spessore 1,5 mm accoppiata con feltro di poliestere da 150 ÷ 200 g/m²</v>
          </cell>
          <cell r="C27276" t="str">
            <v>m²</v>
          </cell>
          <cell r="D27276" t="str">
            <v>27,64</v>
          </cell>
        </row>
        <row r="27277">
          <cell r="A27277" t="str">
            <v>MC.13.200.0030.d</v>
          </cell>
          <cell r="B27277" t="str">
            <v>- spessore 1,8 mm accoppiata con feltro di poliestere da 150 ÷ 200 g/m²</v>
          </cell>
          <cell r="C27277" t="str">
            <v>m²</v>
          </cell>
          <cell r="D27277" t="str">
            <v>30,58</v>
          </cell>
        </row>
        <row r="27278">
          <cell r="A27278" t="str">
            <v>MC.13.250</v>
          </cell>
          <cell r="B27278" t="str">
            <v>BENTONITI</v>
          </cell>
          <cell r="C27278"/>
          <cell r="D27278"/>
        </row>
        <row r="27279">
          <cell r="A27279" t="str">
            <v>MC.13.250.0010</v>
          </cell>
          <cell r="B27279" t="str">
            <v>Pannelli di bentonite di sodio naturale costituiti da anima in cartone ondulato kraft e protezione esterna in carta kraft biodegradabile; contenuto di bentonite di sodio &gt;4,8 kg/m²:</v>
          </cell>
          <cell r="C27279"/>
          <cell r="D27279"/>
        </row>
        <row r="27280">
          <cell r="A27280" t="str">
            <v>MC.13.250.0010.a</v>
          </cell>
          <cell r="B27280" t="str">
            <v>- spessore 4,6 mm</v>
          </cell>
          <cell r="C27280" t="str">
            <v>m²</v>
          </cell>
          <cell r="D27280" t="str">
            <v>12,67</v>
          </cell>
        </row>
        <row r="27281">
          <cell r="A27281" t="str">
            <v>MC.13.250.0010.b</v>
          </cell>
          <cell r="B27281" t="str">
            <v>- spessore 4,8 mm</v>
          </cell>
          <cell r="C27281" t="str">
            <v>m²</v>
          </cell>
          <cell r="D27281" t="str">
            <v>14,33</v>
          </cell>
        </row>
        <row r="27282">
          <cell r="A27282" t="str">
            <v>MC.13.250.0010.c</v>
          </cell>
          <cell r="B27282" t="str">
            <v>- spessore 4,8 mm resistente ai contaminanti</v>
          </cell>
          <cell r="C27282" t="str">
            <v>m²</v>
          </cell>
          <cell r="D27282" t="str">
            <v>24,81</v>
          </cell>
        </row>
        <row r="27283">
          <cell r="A27283" t="str">
            <v>MC.13.250.0020</v>
          </cell>
          <cell r="B27283" t="str">
            <v>Membrana a base di bentonite di sodio naturale, con dosaggio minimo non inferiore a 4,8 kg/m², interposta tra due strati di geotessuto autoaggrappante, in rotoli, spessore a secco 6,4 mm</v>
          </cell>
          <cell r="C27283" t="str">
            <v>m²</v>
          </cell>
          <cell r="D27283" t="str">
            <v>15,99</v>
          </cell>
        </row>
        <row r="27284">
          <cell r="A27284" t="str">
            <v>MC.13.250.0030</v>
          </cell>
          <cell r="B27284" t="str">
            <v>Materassino impermeabile a base di bentonite di sodio naturale, con dosaggio minimo non inferiore a 4,8 kg/m², interposta tra un tessuto e un non tessuto di poliestere agugliati tra loro; spessore 6 mm</v>
          </cell>
          <cell r="C27284" t="str">
            <v>m²</v>
          </cell>
          <cell r="D27284" t="str">
            <v>9,37</v>
          </cell>
        </row>
        <row r="27285">
          <cell r="A27285" t="str">
            <v>MC.13.250.0040</v>
          </cell>
          <cell r="B27285" t="str">
            <v>Giunto a base di bentonite di sodio naturale miscelata con gomma butilica:</v>
          </cell>
          <cell r="C27285"/>
          <cell r="D27285"/>
        </row>
        <row r="27286">
          <cell r="A27286" t="str">
            <v>MC.13.250.0040.a</v>
          </cell>
          <cell r="B27286" t="str">
            <v>- sezione 11 x 11 mm</v>
          </cell>
          <cell r="C27286" t="str">
            <v>m</v>
          </cell>
          <cell r="D27286" t="str">
            <v>7,16</v>
          </cell>
        </row>
        <row r="27287">
          <cell r="A27287" t="str">
            <v>MC.13.250.0040.b</v>
          </cell>
          <cell r="B27287" t="str">
            <v>- sezione 15 x 18 mm</v>
          </cell>
          <cell r="C27287" t="str">
            <v>m</v>
          </cell>
          <cell r="D27287" t="str">
            <v>10,76</v>
          </cell>
        </row>
        <row r="27288">
          <cell r="A27288" t="str">
            <v>MC.13.250.0040.c</v>
          </cell>
          <cell r="B27288" t="str">
            <v>- sezione 25 x 20 mm</v>
          </cell>
          <cell r="C27288" t="str">
            <v>m</v>
          </cell>
          <cell r="D27288" t="str">
            <v>13,79</v>
          </cell>
        </row>
        <row r="27289">
          <cell r="A27289" t="str">
            <v>MC.13.250.0050</v>
          </cell>
          <cell r="B27289" t="str">
            <v>Cordone in bentonite di sodio naturale racchiusa in cartone kraft biodegradabile:</v>
          </cell>
          <cell r="C27289"/>
          <cell r="D27289"/>
        </row>
        <row r="27290">
          <cell r="A27290" t="str">
            <v>MC.13.250.0050.a</v>
          </cell>
          <cell r="B27290" t="str">
            <v>- sezione 32 x 32 mm</v>
          </cell>
          <cell r="C27290" t="str">
            <v>m</v>
          </cell>
          <cell r="D27290" t="str">
            <v>9,09</v>
          </cell>
        </row>
        <row r="27291">
          <cell r="A27291" t="str">
            <v>MC.13.250.0050.b</v>
          </cell>
          <cell r="B27291" t="str">
            <v>- diametro Ø 51 mm</v>
          </cell>
          <cell r="C27291" t="str">
            <v>m</v>
          </cell>
          <cell r="D27291" t="str">
            <v>8,00</v>
          </cell>
        </row>
        <row r="27292">
          <cell r="A27292" t="str">
            <v>MC.13.250.0060</v>
          </cell>
          <cell r="B27292" t="str">
            <v>Bentonite sodica granulare sfusa additivata con polimeri</v>
          </cell>
          <cell r="C27292" t="str">
            <v>kg</v>
          </cell>
          <cell r="D27292" t="str">
            <v>1,02</v>
          </cell>
        </row>
        <row r="27293">
          <cell r="A27293" t="str">
            <v>MC.13.300</v>
          </cell>
          <cell r="B27293" t="str">
            <v>DRENANTI</v>
          </cell>
          <cell r="C27293"/>
          <cell r="D27293"/>
        </row>
        <row r="27294">
          <cell r="A27294" t="str">
            <v>MC.13.300.0010</v>
          </cell>
          <cell r="B27294" t="str">
            <v>Geocomposito costituito da struttura tridimensionale in filamenti di nylon interposta tra due tessuti non tessuti filtranti di tipo termosaldato in poliestere - poliammide</v>
          </cell>
          <cell r="C27294"/>
          <cell r="D27294"/>
        </row>
        <row r="27295">
          <cell r="A27295" t="str">
            <v>MC.13.300.0010.a</v>
          </cell>
          <cell r="B27295" t="str">
            <v>- spessore 4 mm, peso 650 g/m²</v>
          </cell>
          <cell r="C27295" t="str">
            <v>m²</v>
          </cell>
          <cell r="D27295" t="str">
            <v>5,73</v>
          </cell>
        </row>
        <row r="27296">
          <cell r="A27296" t="str">
            <v>MC.13.300.0010.b</v>
          </cell>
          <cell r="B27296" t="str">
            <v>- spessore 9 mm, peso 640 g/m²</v>
          </cell>
          <cell r="C27296" t="str">
            <v>m²</v>
          </cell>
          <cell r="D27296" t="str">
            <v>7,61</v>
          </cell>
        </row>
        <row r="27297">
          <cell r="A27297" t="str">
            <v>MC.13.300.0010.c</v>
          </cell>
          <cell r="B27297" t="str">
            <v>- spessore 10 mm, peso 950 g/m²</v>
          </cell>
          <cell r="C27297" t="str">
            <v>m²</v>
          </cell>
          <cell r="D27297" t="str">
            <v>11,02</v>
          </cell>
        </row>
        <row r="27298">
          <cell r="A27298" t="str">
            <v>MC.13.300.0010.d</v>
          </cell>
          <cell r="B27298" t="str">
            <v>- spessore 17 mm, peso 640 g/m²</v>
          </cell>
          <cell r="C27298" t="str">
            <v>m²</v>
          </cell>
          <cell r="D27298" t="str">
            <v>8,83</v>
          </cell>
        </row>
        <row r="27299">
          <cell r="A27299" t="str">
            <v>MC.13.300.0010.e</v>
          </cell>
          <cell r="B27299" t="str">
            <v>- spessore 22 mm, peso 950 g/m²</v>
          </cell>
          <cell r="C27299" t="str">
            <v>m²</v>
          </cell>
          <cell r="D27299" t="str">
            <v>10,91</v>
          </cell>
        </row>
        <row r="27300">
          <cell r="A27300" t="str">
            <v>MC.13.300.0020</v>
          </cell>
          <cell r="B27300" t="str">
            <v>Geotessuto di polipropilene termolegato a filo continuo con funzione di strato di separazione, filtro e rinforzo dei terreni in genere:</v>
          </cell>
          <cell r="C27300"/>
          <cell r="D27300"/>
        </row>
        <row r="27301">
          <cell r="A27301" t="str">
            <v>MC.13.300.0020.a</v>
          </cell>
          <cell r="B27301" t="str">
            <v>- peso 90 g/m²</v>
          </cell>
          <cell r="C27301" t="str">
            <v>m²</v>
          </cell>
          <cell r="D27301" t="str">
            <v>0,51</v>
          </cell>
        </row>
        <row r="27302">
          <cell r="A27302" t="str">
            <v>MC.13.300.0020.b</v>
          </cell>
          <cell r="B27302" t="str">
            <v>- peso 110 g/m²</v>
          </cell>
          <cell r="C27302" t="str">
            <v>m²</v>
          </cell>
          <cell r="D27302" t="str">
            <v>0,61</v>
          </cell>
        </row>
        <row r="27303">
          <cell r="A27303" t="str">
            <v>MC.13.300.0020.c</v>
          </cell>
          <cell r="B27303" t="str">
            <v>- peso 136 g/m²</v>
          </cell>
          <cell r="C27303" t="str">
            <v>m²</v>
          </cell>
          <cell r="D27303" t="str">
            <v>0,77</v>
          </cell>
        </row>
        <row r="27304">
          <cell r="A27304" t="str">
            <v>MC.13.300.0020.d</v>
          </cell>
          <cell r="B27304" t="str">
            <v>- peso 165 g/m²</v>
          </cell>
          <cell r="C27304" t="str">
            <v>m²</v>
          </cell>
          <cell r="D27304" t="str">
            <v>0,89</v>
          </cell>
        </row>
        <row r="27305">
          <cell r="A27305" t="str">
            <v>MC.13.300.0020.e</v>
          </cell>
          <cell r="B27305" t="str">
            <v>- peso 190 g/m²</v>
          </cell>
          <cell r="C27305" t="str">
            <v>m²</v>
          </cell>
          <cell r="D27305" t="str">
            <v>1,05</v>
          </cell>
        </row>
        <row r="27306">
          <cell r="A27306" t="str">
            <v>MC.13.300.0020.f</v>
          </cell>
          <cell r="B27306" t="str">
            <v>- peso 220 g/m²</v>
          </cell>
          <cell r="C27306" t="str">
            <v>m²</v>
          </cell>
          <cell r="D27306" t="str">
            <v>1,28</v>
          </cell>
        </row>
        <row r="27307">
          <cell r="A27307" t="str">
            <v>MC.13.300.0020.g</v>
          </cell>
          <cell r="B27307" t="str">
            <v>- peso 260 g/m²</v>
          </cell>
          <cell r="C27307" t="str">
            <v>m²</v>
          </cell>
          <cell r="D27307" t="str">
            <v>1,43</v>
          </cell>
        </row>
        <row r="27308">
          <cell r="A27308" t="str">
            <v>MC.13.300.0020.h</v>
          </cell>
          <cell r="B27308" t="str">
            <v>- peso 290 g/m²</v>
          </cell>
          <cell r="C27308" t="str">
            <v>m²</v>
          </cell>
          <cell r="D27308" t="str">
            <v>1,66</v>
          </cell>
        </row>
        <row r="27309">
          <cell r="A27309" t="str">
            <v>MC.13.300.0020.i</v>
          </cell>
          <cell r="B27309" t="str">
            <v>- peso 350 g/m²</v>
          </cell>
          <cell r="C27309" t="str">
            <v>m²</v>
          </cell>
          <cell r="D27309" t="str">
            <v>1,99</v>
          </cell>
        </row>
        <row r="27310">
          <cell r="A27310" t="str">
            <v>MC.13.300.0030</v>
          </cell>
          <cell r="B27310" t="str">
            <v>Membrana in polietilene estruso ad alta densità (HDPE) a rilievi semisferici per la protezione, la ventilazione ed il drenaggio di strutture controterra:</v>
          </cell>
          <cell r="C27310"/>
          <cell r="D27310"/>
        </row>
        <row r="27311">
          <cell r="A27311" t="str">
            <v>MC.13.300.0030.a</v>
          </cell>
          <cell r="B27311" t="str">
            <v>- peso 650 g/m²</v>
          </cell>
          <cell r="C27311" t="str">
            <v>m²</v>
          </cell>
          <cell r="D27311" t="str">
            <v>2,70</v>
          </cell>
        </row>
        <row r="27312">
          <cell r="A27312" t="str">
            <v>MC.13.300.0030.b</v>
          </cell>
          <cell r="B27312" t="str">
            <v>- peso 700 g/m² con sigillante incorporato</v>
          </cell>
          <cell r="C27312" t="str">
            <v>m²</v>
          </cell>
          <cell r="D27312" t="str">
            <v>3,09</v>
          </cell>
        </row>
        <row r="27313">
          <cell r="A27313" t="str">
            <v>MC.13.300.0030.c</v>
          </cell>
          <cell r="B27313" t="str">
            <v>- peso 770 g/m² con sigillante, accoppiato con tessuto non tessuto in poliestere</v>
          </cell>
          <cell r="C27313" t="str">
            <v>m²</v>
          </cell>
          <cell r="D27313" t="str">
            <v>4,84</v>
          </cell>
        </row>
        <row r="27314">
          <cell r="A27314" t="str">
            <v>MC.13.300.0030.d</v>
          </cell>
          <cell r="B27314" t="str">
            <v>- peso 800 g/m² con sigillante, accoppiato con geotessuto in polipropilene</v>
          </cell>
          <cell r="C27314" t="str">
            <v>m²</v>
          </cell>
          <cell r="D27314" t="str">
            <v>5,25</v>
          </cell>
        </row>
        <row r="27315">
          <cell r="A27315" t="str">
            <v>MC.13.500</v>
          </cell>
          <cell r="B27315" t="str">
            <v>OPERE COMPLEMENTARI</v>
          </cell>
          <cell r="C27315"/>
          <cell r="D27315"/>
        </row>
        <row r="27316">
          <cell r="A27316" t="str">
            <v>MC.13.500.0010</v>
          </cell>
          <cell r="B27316" t="str">
            <v>Bocchettoni di collegamento verticale fra l'impermeabilizzazione e i tubi di scarico delle acque piovane:</v>
          </cell>
          <cell r="C27316"/>
          <cell r="D27316"/>
        </row>
        <row r="27317">
          <cell r="A27317" t="str">
            <v>MC.13.500.0010.a</v>
          </cell>
          <cell r="B27317" t="str">
            <v>- in pvc, Ø 80 - 100 mm</v>
          </cell>
          <cell r="C27317" t="str">
            <v>cad</v>
          </cell>
          <cell r="D27317" t="str">
            <v>10,85</v>
          </cell>
        </row>
        <row r="27318">
          <cell r="A27318" t="str">
            <v>MC.13.500.0010.b</v>
          </cell>
          <cell r="B27318" t="str">
            <v>- in pvc, Ø 100 - 160 mm</v>
          </cell>
          <cell r="C27318" t="str">
            <v>cad</v>
          </cell>
          <cell r="D27318" t="str">
            <v>13,41</v>
          </cell>
        </row>
        <row r="27319">
          <cell r="A27319" t="str">
            <v>MC.13.500.0010.c</v>
          </cell>
          <cell r="B27319" t="str">
            <v>- in lastra di acciaio inox o rame</v>
          </cell>
          <cell r="C27319" t="str">
            <v>kg</v>
          </cell>
          <cell r="D27319" t="str">
            <v>10,11</v>
          </cell>
        </row>
        <row r="27320">
          <cell r="A27320" t="str">
            <v>MC.13.500.0010.d</v>
          </cell>
          <cell r="B27320" t="str">
            <v>- in lastra di piomo 20/10</v>
          </cell>
          <cell r="C27320" t="str">
            <v>kg</v>
          </cell>
          <cell r="D27320" t="str">
            <v>3,32</v>
          </cell>
        </row>
        <row r="27321">
          <cell r="A27321" t="str">
            <v>MC.13.500.0020</v>
          </cell>
          <cell r="B27321" t="str">
            <v>Bocchettoni in PVC di collegamento orizzontale fra l'impermeabilizzazione e i tubi di scarico delle acque piovane; dimensioni 340 ÷ 415 mm</v>
          </cell>
          <cell r="C27321" t="str">
            <v>cad</v>
          </cell>
          <cell r="D27321" t="str">
            <v>8,27</v>
          </cell>
        </row>
        <row r="27322">
          <cell r="A27322" t="str">
            <v>MC.13.500.0025</v>
          </cell>
          <cell r="B27322" t="str">
            <v>Bocchettone di scarico in copolimero termoplastico rinforzato con TNT per il collegamento orizzontale tra l'impermeabilizzazione cementizia elastica ed i tubi o i fori di scarico delle acque piovane compresa assistenza muraria, diametro 80 - 100 mm.</v>
          </cell>
          <cell r="C27322" t="str">
            <v>cad</v>
          </cell>
          <cell r="D27322" t="str">
            <v>71,17</v>
          </cell>
        </row>
        <row r="27323">
          <cell r="A27323" t="str">
            <v>MC.13.500.0030</v>
          </cell>
          <cell r="B27323" t="str">
            <v>Parafoglie universali</v>
          </cell>
          <cell r="C27323" t="str">
            <v>cad</v>
          </cell>
          <cell r="D27323" t="str">
            <v>4,58</v>
          </cell>
        </row>
        <row r="27324">
          <cell r="A27324" t="str">
            <v>MC.13.500.0040</v>
          </cell>
          <cell r="B27324" t="str">
            <v>Aeratori in PVC per lo sfogo del vapore sotto guaina</v>
          </cell>
          <cell r="C27324" t="str">
            <v>cad</v>
          </cell>
          <cell r="D27324" t="str">
            <v>9,92</v>
          </cell>
        </row>
        <row r="27325">
          <cell r="A27325" t="str">
            <v>MC.13.500.0050</v>
          </cell>
          <cell r="B27325" t="str">
            <v>Profilo angolare di finitura in polietilene ad alta densità (HDPE)</v>
          </cell>
          <cell r="C27325" t="str">
            <v>m</v>
          </cell>
          <cell r="D27325" t="str">
            <v>0,89</v>
          </cell>
        </row>
        <row r="27326">
          <cell r="A27326" t="str">
            <v>MC.14 - MATERIALI PER OPERE DA LATTONIERE</v>
          </cell>
          <cell r="B27326"/>
          <cell r="C27326"/>
          <cell r="D27326"/>
        </row>
        <row r="27327">
          <cell r="A27327" t="str">
            <v>MC</v>
          </cell>
          <cell r="B27327" t="str">
            <v>MATERIALI CIVILI</v>
          </cell>
          <cell r="C27327"/>
          <cell r="D27327"/>
        </row>
        <row r="27328">
          <cell r="A27328" t="str">
            <v>MC.14</v>
          </cell>
          <cell r="B27328" t="str">
            <v>MATERIALI PER OPERE DA LATTONIERE</v>
          </cell>
          <cell r="C27328"/>
          <cell r="D27328"/>
        </row>
        <row r="27329">
          <cell r="A27329" t="str">
            <v>MC.14.010</v>
          </cell>
          <cell r="B27329" t="str">
            <v>LAMIERE PIANE</v>
          </cell>
          <cell r="C27329"/>
          <cell r="D27329"/>
        </row>
        <row r="27330">
          <cell r="A27330" t="str">
            <v>MC.14.010.0010</v>
          </cell>
          <cell r="B27330" t="str">
            <v>Lamiera piana in acciaio zincata a caldo, Fe E 250G, con rivestimento tipo Z 275 (UNI EN 10346):</v>
          </cell>
          <cell r="C27330"/>
          <cell r="D27330"/>
        </row>
        <row r="27331">
          <cell r="A27331" t="str">
            <v>MC.14.010.0010.a</v>
          </cell>
          <cell r="B27331" t="str">
            <v>- di ferro zincato, spess. 0,6 mm (peso = 4,71 kg/m²)</v>
          </cell>
          <cell r="C27331" t="str">
            <v>kg</v>
          </cell>
          <cell r="D27331" t="str">
            <v>2,78</v>
          </cell>
        </row>
        <row r="27332">
          <cell r="A27332" t="str">
            <v>MC.14.010.0010.b</v>
          </cell>
          <cell r="B27332" t="str">
            <v>- di ferro zincato, spess. 0,8 mm (peso = 6,28 kg/m²)</v>
          </cell>
          <cell r="C27332" t="str">
            <v>kg</v>
          </cell>
          <cell r="D27332" t="str">
            <v>3,47</v>
          </cell>
        </row>
        <row r="27333">
          <cell r="A27333" t="str">
            <v>MC.14.010.0010.c</v>
          </cell>
          <cell r="B27333" t="str">
            <v>- di ferro zincata e preverniciata sulle due facce, spess. 0,8 mm (peso = 6,50 kg/m²)</v>
          </cell>
          <cell r="C27333" t="str">
            <v>kg</v>
          </cell>
          <cell r="D27333" t="str">
            <v>3,97</v>
          </cell>
        </row>
        <row r="27334">
          <cell r="A27334" t="str">
            <v>MC.14.010.0010.d</v>
          </cell>
          <cell r="B27334" t="str">
            <v>- in lega di zinco-rame-titanio piana - spess. 0,6-0,8 mm</v>
          </cell>
          <cell r="C27334" t="str">
            <v>kg</v>
          </cell>
          <cell r="D27334" t="str">
            <v>10,90</v>
          </cell>
        </row>
        <row r="27335">
          <cell r="A27335" t="str">
            <v>MC.14.010.0010.e</v>
          </cell>
          <cell r="B27335" t="str">
            <v>- in lega di alluminio preverniciata sulle due facce - spess. 1,0-1,5 mm</v>
          </cell>
          <cell r="C27335" t="str">
            <v>kg</v>
          </cell>
          <cell r="D27335" t="str">
            <v>8,55</v>
          </cell>
        </row>
        <row r="27336">
          <cell r="A27336" t="str">
            <v>MC.14.010.0010.f</v>
          </cell>
          <cell r="B27336" t="str">
            <v>- di rame semicrudo - spess. 0,6-0,8 mm</v>
          </cell>
          <cell r="C27336" t="str">
            <v>kg</v>
          </cell>
          <cell r="D27336" t="str">
            <v>15,62</v>
          </cell>
        </row>
        <row r="27337">
          <cell r="A27337" t="str">
            <v>MC.14.010.0010.g</v>
          </cell>
          <cell r="B27337" t="str">
            <v>- di acciaio inox laminata a freddo, tipo AISI 304 - spess. 0,6-0,8 mm</v>
          </cell>
          <cell r="C27337" t="str">
            <v>kg</v>
          </cell>
          <cell r="D27337" t="str">
            <v>10,90</v>
          </cell>
        </row>
        <row r="27338">
          <cell r="A27338" t="str">
            <v>MC.14.010.0020</v>
          </cell>
          <cell r="B27338" t="str">
            <v>Lastra di piombo di prima fusione</v>
          </cell>
          <cell r="C27338" t="str">
            <v>kg</v>
          </cell>
          <cell r="D27338" t="str">
            <v>5,80</v>
          </cell>
        </row>
        <row r="27339">
          <cell r="A27339" t="str">
            <v>MC.14.050</v>
          </cell>
          <cell r="B27339" t="str">
            <v>SEMILAVORATI NORMALI (PRONTI DA POSARE)</v>
          </cell>
          <cell r="C27339"/>
          <cell r="D27339"/>
        </row>
        <row r="27340">
          <cell r="A27340" t="str">
            <v>MC.14.050.0010</v>
          </cell>
          <cell r="B27340" t="str">
            <v>Canali di gronda, tubi pluviali a sezione tonda e quadrata aggraffati, converse, scossaline, lavorati con sagome normali, pronti per la posa in opera, in:</v>
          </cell>
          <cell r="C27340"/>
          <cell r="D27340"/>
        </row>
        <row r="27341">
          <cell r="A27341" t="str">
            <v>MC.14.050.0010.a</v>
          </cell>
          <cell r="B27341" t="str">
            <v>- lamiera zincata spess. 0.8 mm</v>
          </cell>
          <cell r="C27341" t="str">
            <v>kg</v>
          </cell>
          <cell r="D27341" t="str">
            <v>6,77</v>
          </cell>
        </row>
        <row r="27342">
          <cell r="A27342" t="str">
            <v>MC.14.050.0010.b</v>
          </cell>
          <cell r="B27342" t="str">
            <v>- lamiera zincata preverniciata spess. 0,8 mm</v>
          </cell>
          <cell r="C27342" t="str">
            <v>kg</v>
          </cell>
          <cell r="D27342" t="str">
            <v>7,44</v>
          </cell>
        </row>
        <row r="27343">
          <cell r="A27343" t="str">
            <v>MC.14.050.0010.c</v>
          </cell>
          <cell r="B27343" t="str">
            <v>- lastra di zinco-rame-titanio - spess. 0,6-0,8 mm</v>
          </cell>
          <cell r="C27343" t="str">
            <v>kg</v>
          </cell>
          <cell r="D27343" t="str">
            <v>13,38</v>
          </cell>
        </row>
        <row r="27344">
          <cell r="A27344" t="str">
            <v>MC.14.050.0010.d</v>
          </cell>
          <cell r="B27344" t="str">
            <v>- lastra in lega di alluminio preverniciato - spess. 1,0-1,5 mm</v>
          </cell>
          <cell r="C27344" t="str">
            <v>kg</v>
          </cell>
          <cell r="D27344" t="str">
            <v>10,87</v>
          </cell>
        </row>
        <row r="27345">
          <cell r="A27345" t="str">
            <v>MC.14.050.0010.e</v>
          </cell>
          <cell r="B27345" t="str">
            <v>- lastra di rame - spess. 0,6-0,8 mm</v>
          </cell>
          <cell r="C27345" t="str">
            <v>kg</v>
          </cell>
          <cell r="D27345" t="str">
            <v>19,37</v>
          </cell>
        </row>
        <row r="27346">
          <cell r="A27346" t="str">
            <v>MC.14.050.0010.f</v>
          </cell>
          <cell r="B27346" t="str">
            <v>- lastra in acciaio inox AISI 304 - spess. 0,6-0,8 mm</v>
          </cell>
          <cell r="C27346" t="str">
            <v>kg</v>
          </cell>
          <cell r="D27346" t="str">
            <v>9,98</v>
          </cell>
        </row>
        <row r="27347">
          <cell r="A27347" t="str">
            <v>MC.14.100</v>
          </cell>
          <cell r="B27347" t="str">
            <v>SEMILAVORATI PEZZI SPECIALI (PRONTI DA POSARE)</v>
          </cell>
          <cell r="C27347"/>
          <cell r="D27347"/>
        </row>
        <row r="27348">
          <cell r="A27348" t="str">
            <v>MC.14.100.0010</v>
          </cell>
          <cell r="B27348" t="str">
            <v>Pezzi speciali per tubi pluviali e canali, raccordi a doppia curva, saltafascia, curve e simili, costruiti con fascette sagomate e saldate a stagno, in:</v>
          </cell>
          <cell r="C27348"/>
          <cell r="D27348"/>
        </row>
        <row r="27349">
          <cell r="A27349" t="str">
            <v>MC.14.100.0010.a</v>
          </cell>
          <cell r="B27349" t="str">
            <v>- lamiera zincata spess. 0.6 mm</v>
          </cell>
          <cell r="C27349" t="str">
            <v>kg</v>
          </cell>
          <cell r="D27349" t="str">
            <v>16,71</v>
          </cell>
        </row>
        <row r="27350">
          <cell r="A27350" t="str">
            <v>MC.14.100.0010.b</v>
          </cell>
          <cell r="B27350" t="str">
            <v>- lamiera zincata spess. 0.8 mm</v>
          </cell>
          <cell r="C27350" t="str">
            <v>kg</v>
          </cell>
          <cell r="D27350" t="str">
            <v>17,23</v>
          </cell>
        </row>
        <row r="27351">
          <cell r="A27351" t="str">
            <v>MC.14.100.0010.c</v>
          </cell>
          <cell r="B27351" t="str">
            <v>- lamiera zincata preverniciata spess. 0,8 mm</v>
          </cell>
          <cell r="C27351" t="str">
            <v>kg</v>
          </cell>
          <cell r="D27351" t="str">
            <v>17,73</v>
          </cell>
        </row>
        <row r="27352">
          <cell r="A27352" t="str">
            <v>MC.14.100.0010.d</v>
          </cell>
          <cell r="B27352" t="str">
            <v>- lastra di zinco-rame-titanio - spess. 0,6-0,8 mm</v>
          </cell>
          <cell r="C27352" t="str">
            <v>kg</v>
          </cell>
          <cell r="D27352" t="str">
            <v>21,69</v>
          </cell>
        </row>
        <row r="27353">
          <cell r="A27353" t="str">
            <v>MC.14.100.0010.e</v>
          </cell>
          <cell r="B27353" t="str">
            <v>- lastra in lega di alluminio preverniciato - spess. 1,0-1,5 mm</v>
          </cell>
          <cell r="C27353" t="str">
            <v>kg</v>
          </cell>
          <cell r="D27353" t="str">
            <v>28,60</v>
          </cell>
        </row>
        <row r="27354">
          <cell r="A27354" t="str">
            <v>MC.14.100.0010.f</v>
          </cell>
          <cell r="B27354" t="str">
            <v>- lastra di rame - spess. 0,6-0,8 mm</v>
          </cell>
          <cell r="C27354" t="str">
            <v>kg</v>
          </cell>
          <cell r="D27354" t="str">
            <v>27,41</v>
          </cell>
        </row>
        <row r="27355">
          <cell r="A27355" t="str">
            <v>MC.14.100.0010.g</v>
          </cell>
          <cell r="B27355" t="str">
            <v>- lastra in acciaio inox AISI 304 - spess. 0,6-0,8 mm</v>
          </cell>
          <cell r="C27355" t="str">
            <v>kg</v>
          </cell>
          <cell r="D27355" t="str">
            <v>26,31</v>
          </cell>
        </row>
        <row r="27356">
          <cell r="A27356" t="str">
            <v>MC.14.100.0020</v>
          </cell>
          <cell r="B27356" t="str">
            <v>Pezzi speciali per camini, mansarde, abbaini e simili in:</v>
          </cell>
          <cell r="C27356"/>
          <cell r="D27356"/>
        </row>
        <row r="27357">
          <cell r="A27357" t="str">
            <v>MC.14.100.0020.a</v>
          </cell>
          <cell r="B27357" t="str">
            <v>- lamiera zincata spess. 0.6 mm</v>
          </cell>
          <cell r="C27357" t="str">
            <v>kg</v>
          </cell>
          <cell r="D27357" t="str">
            <v>13,26</v>
          </cell>
        </row>
        <row r="27358">
          <cell r="A27358" t="str">
            <v>MC.14.100.0020.b</v>
          </cell>
          <cell r="B27358" t="str">
            <v>- lamiera zincata spess. 0.8 mm</v>
          </cell>
          <cell r="C27358" t="str">
            <v>kg</v>
          </cell>
          <cell r="D27358" t="str">
            <v>13,89</v>
          </cell>
        </row>
        <row r="27359">
          <cell r="A27359" t="str">
            <v>MC.14.100.0020.c</v>
          </cell>
          <cell r="B27359" t="str">
            <v>- lamiera zincata preverniciata spess. 0,8 mm</v>
          </cell>
          <cell r="C27359" t="str">
            <v>kg</v>
          </cell>
          <cell r="D27359" t="str">
            <v>14,50</v>
          </cell>
        </row>
        <row r="27360">
          <cell r="A27360" t="str">
            <v>MC.14.100.0020.d</v>
          </cell>
          <cell r="B27360" t="str">
            <v>- lastra di zinco-rame-titanio - spess. 0,6-0,8 mm</v>
          </cell>
          <cell r="C27360" t="str">
            <v>kg</v>
          </cell>
          <cell r="D27360" t="str">
            <v>17,97</v>
          </cell>
        </row>
        <row r="27361">
          <cell r="A27361" t="str">
            <v>MC.14.100.0020.e</v>
          </cell>
          <cell r="B27361" t="str">
            <v>- lastra in lega di alluminio preverniciato - spess. 1,0-1,5 mm</v>
          </cell>
          <cell r="C27361" t="str">
            <v>kg</v>
          </cell>
          <cell r="D27361" t="str">
            <v>22,32</v>
          </cell>
        </row>
        <row r="27362">
          <cell r="A27362" t="str">
            <v>MC.14.100.0020.f</v>
          </cell>
          <cell r="B27362" t="str">
            <v>- lastra di rame - spess. 0,6-0,8 mm</v>
          </cell>
          <cell r="C27362" t="str">
            <v>kg</v>
          </cell>
          <cell r="D27362" t="str">
            <v>23,24</v>
          </cell>
        </row>
        <row r="27363">
          <cell r="A27363" t="str">
            <v>MC.14.100.0020.g</v>
          </cell>
          <cell r="B27363" t="str">
            <v>- lastra in acciaio inox AISI 304 - spess. 0,6-0,8 mm</v>
          </cell>
          <cell r="C27363" t="str">
            <v>kg</v>
          </cell>
          <cell r="D27363" t="str">
            <v>19,95</v>
          </cell>
        </row>
        <row r="27364">
          <cell r="A27364" t="str">
            <v>MC.14.150</v>
          </cell>
          <cell r="B27364" t="str">
            <v>COLMI</v>
          </cell>
          <cell r="C27364"/>
          <cell r="D27364"/>
        </row>
        <row r="27365">
          <cell r="A27365" t="str">
            <v>MC.14.150.0030</v>
          </cell>
          <cell r="B27365" t="str">
            <v>Colmo aerato sviluppo 44 cm; completo di scossalina sviluppo 26,5 cm, angolari sagomati con relative guarnizioni e staffe di supporto in lamiera di:</v>
          </cell>
          <cell r="C27365"/>
          <cell r="D27365"/>
        </row>
        <row r="27366">
          <cell r="A27366" t="str">
            <v>MC.14.150.0030.a</v>
          </cell>
          <cell r="B27366" t="str">
            <v>- alluminio naturale; spessore 10/10 mm</v>
          </cell>
          <cell r="C27366" t="str">
            <v>m</v>
          </cell>
          <cell r="D27366" t="str">
            <v>53,23</v>
          </cell>
        </row>
        <row r="27367">
          <cell r="A27367" t="str">
            <v>MC.14.150.0030.b</v>
          </cell>
          <cell r="B27367" t="str">
            <v>- alluminio preverniciato; spessore 10/10 mm</v>
          </cell>
          <cell r="C27367" t="str">
            <v>m</v>
          </cell>
          <cell r="D27367" t="str">
            <v>65,55</v>
          </cell>
        </row>
        <row r="27368">
          <cell r="A27368" t="str">
            <v>MC.14.150.0030.c</v>
          </cell>
          <cell r="B27368" t="str">
            <v>- rame; spessore 8/10 mm</v>
          </cell>
          <cell r="C27368" t="str">
            <v>m</v>
          </cell>
          <cell r="D27368" t="str">
            <v>89,39</v>
          </cell>
        </row>
        <row r="27369">
          <cell r="A27369" t="str">
            <v>MC.14.150.0030.d</v>
          </cell>
          <cell r="B27369" t="str">
            <v>- acciaio inox; spessore 7/10 mm</v>
          </cell>
          <cell r="C27369" t="str">
            <v>m</v>
          </cell>
          <cell r="D27369" t="str">
            <v>59,49</v>
          </cell>
        </row>
        <row r="27370">
          <cell r="A27370" t="str">
            <v>MC.14.150.0100</v>
          </cell>
          <cell r="B27370" t="str">
            <v>Bordatura di gronda ventilante in lamiera di alluminio naturale microforata, spessore 10/10 mm e sviluppo 33 cm, con relativo angolare inferiore sagomato e forato.</v>
          </cell>
          <cell r="C27370" t="str">
            <v>m</v>
          </cell>
          <cell r="D27370" t="str">
            <v>21,73</v>
          </cell>
        </row>
        <row r="27371">
          <cell r="A27371" t="str">
            <v>MC.14.200</v>
          </cell>
          <cell r="B27371" t="str">
            <v>TERMINALI PLUVIALI IN GHISA</v>
          </cell>
          <cell r="C27371"/>
          <cell r="D27371"/>
        </row>
        <row r="27372">
          <cell r="A27372" t="str">
            <v>MC.14.200.0010</v>
          </cell>
          <cell r="B27372" t="str">
            <v>Terminale in ghisa per pluviali:</v>
          </cell>
          <cell r="C27372"/>
          <cell r="D27372"/>
        </row>
        <row r="27373">
          <cell r="A27373" t="str">
            <v>MC.14.200.0010.a</v>
          </cell>
          <cell r="B27373" t="str">
            <v>- Ø 80 mm, diritto, lunghezza 1,50 m</v>
          </cell>
          <cell r="C27373" t="str">
            <v>cad</v>
          </cell>
          <cell r="D27373" t="str">
            <v>44,15</v>
          </cell>
        </row>
        <row r="27374">
          <cell r="A27374" t="str">
            <v>MC.14.200.0010.b</v>
          </cell>
          <cell r="B27374" t="str">
            <v>- Ø 80 mm, diritto, lunghezza 2,00 m</v>
          </cell>
          <cell r="C27374" t="str">
            <v>cad</v>
          </cell>
          <cell r="D27374" t="str">
            <v>53,01</v>
          </cell>
        </row>
        <row r="27375">
          <cell r="A27375" t="str">
            <v>MC.14.200.0010.c</v>
          </cell>
          <cell r="B27375" t="str">
            <v>- Ø 100 mm, con curva, lunghezza 1,50 m</v>
          </cell>
          <cell r="C27375" t="str">
            <v>cad</v>
          </cell>
          <cell r="D27375" t="str">
            <v>79,97</v>
          </cell>
        </row>
        <row r="27376">
          <cell r="A27376" t="str">
            <v>MC.14.200.0010.d</v>
          </cell>
          <cell r="B27376" t="str">
            <v>- Ø 100 mm, con curva, lunghezza 2,00 m</v>
          </cell>
          <cell r="C27376" t="str">
            <v>cad</v>
          </cell>
          <cell r="D27376" t="str">
            <v>97,28</v>
          </cell>
        </row>
        <row r="27377">
          <cell r="A27377" t="str">
            <v>MC.14.200.0010.e</v>
          </cell>
          <cell r="B27377" t="str">
            <v>- Ø 100 mm, diritto, lunghezza 2,00 m</v>
          </cell>
          <cell r="C27377" t="str">
            <v>cad</v>
          </cell>
          <cell r="D27377" t="str">
            <v>76,16</v>
          </cell>
        </row>
        <row r="27378">
          <cell r="A27378" t="str">
            <v>MC.14.200.0010.f</v>
          </cell>
          <cell r="B27378" t="str">
            <v>- Ø 125 mm, diritto, lunghezza 2,00 m</v>
          </cell>
          <cell r="C27378" t="str">
            <v>cad</v>
          </cell>
          <cell r="D27378" t="str">
            <v>100,86</v>
          </cell>
        </row>
        <row r="27379">
          <cell r="A27379" t="str">
            <v>MC.14.250</v>
          </cell>
          <cell r="B27379" t="str">
            <v>BOCCHETTONI E ACCESSORI</v>
          </cell>
          <cell r="C27379"/>
          <cell r="D27379"/>
        </row>
        <row r="27380">
          <cell r="A27380" t="str">
            <v>MC.14.250.0010</v>
          </cell>
          <cell r="B27380" t="str">
            <v>Bocchettoni normali con piastra e gambo per scarico da terrazze e gronde asfaltate, in:</v>
          </cell>
          <cell r="C27380"/>
          <cell r="D27380"/>
        </row>
        <row r="27381">
          <cell r="A27381" t="str">
            <v>MC.14.250.0010.a</v>
          </cell>
          <cell r="B27381" t="str">
            <v>- lastra di piombo</v>
          </cell>
          <cell r="C27381" t="str">
            <v>kg</v>
          </cell>
          <cell r="D27381" t="str">
            <v>13,73</v>
          </cell>
        </row>
        <row r="27382">
          <cell r="A27382" t="str">
            <v>MC.14.250.0010.b</v>
          </cell>
          <cell r="B27382" t="str">
            <v>- lastra di rame cotto</v>
          </cell>
          <cell r="C27382" t="str">
            <v>kg</v>
          </cell>
          <cell r="D27382" t="str">
            <v>23,84</v>
          </cell>
        </row>
        <row r="27383">
          <cell r="A27383" t="str">
            <v>MC.14.250.0050</v>
          </cell>
          <cell r="B27383" t="str">
            <v>Cicogne da 20 x 5 mm o tiranti per canali da 20 x 3 mm, in:</v>
          </cell>
          <cell r="C27383"/>
          <cell r="D27383"/>
        </row>
        <row r="27384">
          <cell r="A27384" t="str">
            <v>MC.14.250.0050.a</v>
          </cell>
          <cell r="B27384" t="str">
            <v>- piattina di ferro preverniciato non forgiato</v>
          </cell>
          <cell r="C27384" t="str">
            <v>cad</v>
          </cell>
          <cell r="D27384" t="str">
            <v>5,58</v>
          </cell>
        </row>
        <row r="27385">
          <cell r="A27385" t="str">
            <v>MC.14.250.0050.b</v>
          </cell>
          <cell r="B27385" t="str">
            <v>- piattina in lega di alluminio preverniciata</v>
          </cell>
          <cell r="C27385" t="str">
            <v>cad</v>
          </cell>
          <cell r="D27385" t="str">
            <v>12,87</v>
          </cell>
        </row>
        <row r="27386">
          <cell r="A27386" t="str">
            <v>MC.14.250.0050.c</v>
          </cell>
          <cell r="B27386" t="str">
            <v>- piattina di rame</v>
          </cell>
          <cell r="C27386" t="str">
            <v>cad</v>
          </cell>
          <cell r="D27386" t="str">
            <v>15,50</v>
          </cell>
        </row>
        <row r="27387">
          <cell r="A27387" t="str">
            <v>MC.14.250.0050.d</v>
          </cell>
          <cell r="B27387" t="str">
            <v>- piattina di acciaio inox AISI 304</v>
          </cell>
          <cell r="C27387" t="str">
            <v>cad</v>
          </cell>
          <cell r="D27387" t="str">
            <v>14,31</v>
          </cell>
        </row>
        <row r="27388">
          <cell r="A27388" t="str">
            <v>MC.14.250.0100</v>
          </cell>
          <cell r="B27388" t="str">
            <v>Parafoglie bombate a protezione dei bocchettoni di scarico:</v>
          </cell>
          <cell r="C27388"/>
          <cell r="D27388"/>
        </row>
        <row r="27389">
          <cell r="A27389" t="str">
            <v>MC.14.250.0100.a</v>
          </cell>
          <cell r="B27389" t="str">
            <v>- filo di ferro zincato o plastificato</v>
          </cell>
          <cell r="C27389" t="str">
            <v>cad</v>
          </cell>
          <cell r="D27389" t="str">
            <v>4,58</v>
          </cell>
        </row>
        <row r="27390">
          <cell r="A27390" t="str">
            <v>MC.14.250.0100.b</v>
          </cell>
          <cell r="B27390" t="str">
            <v>- filo di rame</v>
          </cell>
          <cell r="C27390" t="str">
            <v>cad</v>
          </cell>
          <cell r="D27390" t="str">
            <v>9,54</v>
          </cell>
        </row>
        <row r="27391">
          <cell r="A27391" t="str">
            <v>MC.14.300</v>
          </cell>
          <cell r="B27391" t="str">
            <v>CANALI GRONDA IN PVC</v>
          </cell>
          <cell r="C27391"/>
          <cell r="D27391"/>
        </row>
        <row r="27392">
          <cell r="A27392" t="str">
            <v>MC.14.300.0010</v>
          </cell>
          <cell r="B27392" t="str">
            <v>Canali di gronda in pvc, larghezza superiore cm 15 circa, sviluppo cm 30, con ricciolo anteriore e risvolto posteriore; compresa l'incidenza dei pezzi speciali (testate, angoli, giunti con scarico ecc):</v>
          </cell>
          <cell r="C27392"/>
          <cell r="D27392"/>
        </row>
        <row r="27393">
          <cell r="A27393" t="str">
            <v>MC.14.300.0010.a</v>
          </cell>
          <cell r="B27393" t="str">
            <v>- colore grigio</v>
          </cell>
          <cell r="C27393" t="str">
            <v>m</v>
          </cell>
          <cell r="D27393" t="str">
            <v>7,91</v>
          </cell>
        </row>
        <row r="27394">
          <cell r="A27394" t="str">
            <v>MC.14.300.0010.b</v>
          </cell>
          <cell r="B27394" t="str">
            <v>- colore testa di moro</v>
          </cell>
          <cell r="C27394" t="str">
            <v>m</v>
          </cell>
          <cell r="D27394" t="str">
            <v>9,20</v>
          </cell>
        </row>
        <row r="27395">
          <cell r="A27395" t="str">
            <v>MC.14.400</v>
          </cell>
          <cell r="B27395" t="str">
            <v>MATERIALI DI CONSUMO</v>
          </cell>
          <cell r="C27395"/>
          <cell r="D27395"/>
        </row>
        <row r="27396">
          <cell r="A27396" t="str">
            <v>MC.14.400.0020</v>
          </cell>
          <cell r="B27396" t="str">
            <v>Tasselli in metallo o nylon con vite in acciaio diam 6 mm</v>
          </cell>
          <cell r="C27396" t="str">
            <v>100 pz</v>
          </cell>
          <cell r="D27396" t="str">
            <v>38,38</v>
          </cell>
        </row>
        <row r="27397">
          <cell r="A27397" t="str">
            <v>MC.15 - MATERIALI PER VETROCEMENTO E MANUFATTI CEMENTO DECORATIVO</v>
          </cell>
          <cell r="B27397"/>
          <cell r="C27397"/>
          <cell r="D27397"/>
        </row>
        <row r="27398">
          <cell r="A27398" t="str">
            <v>MC</v>
          </cell>
          <cell r="B27398" t="str">
            <v>MATERIALI CIVILI</v>
          </cell>
          <cell r="C27398"/>
          <cell r="D27398"/>
        </row>
        <row r="27399">
          <cell r="A27399" t="str">
            <v>MC.15</v>
          </cell>
          <cell r="B27399" t="str">
            <v>MATERIALI PER VETROCEMENTO E MANUFATTI CEMENTO DECORATIVO</v>
          </cell>
          <cell r="C27399"/>
          <cell r="D27399"/>
        </row>
        <row r="27400">
          <cell r="A27400" t="str">
            <v>MC.15.050</v>
          </cell>
          <cell r="B27400" t="str">
            <v>DIFFUSORI SEMPLICI</v>
          </cell>
          <cell r="C27400"/>
          <cell r="D27400"/>
        </row>
        <row r="27401">
          <cell r="A27401" t="str">
            <v>MC.15.050.0010</v>
          </cell>
          <cell r="B27401" t="str">
            <v>Diffusore semplice a tazza, in vetro ricotto, per strutture orizzontali, tipo:</v>
          </cell>
          <cell r="C27401"/>
          <cell r="D27401"/>
        </row>
        <row r="27402">
          <cell r="A27402" t="str">
            <v>MC.15.050.0010.a</v>
          </cell>
          <cell r="B27402" t="str">
            <v>- quadrato lato 145 mm; spessore 55 mm</v>
          </cell>
          <cell r="C27402" t="str">
            <v>cad</v>
          </cell>
          <cell r="D27402" t="str">
            <v>5,49</v>
          </cell>
        </row>
        <row r="27403">
          <cell r="A27403" t="str">
            <v>MC.15.050.0010.b</v>
          </cell>
          <cell r="B27403" t="str">
            <v>- quadrato lato 200 mm; spessore 70 mm</v>
          </cell>
          <cell r="C27403" t="str">
            <v>cad</v>
          </cell>
          <cell r="D27403" t="str">
            <v>7,93</v>
          </cell>
        </row>
        <row r="27404">
          <cell r="A27404" t="str">
            <v>MC.15.100</v>
          </cell>
          <cell r="B27404" t="str">
            <v>DIFFUSORI A CAMERA D'ARIA</v>
          </cell>
          <cell r="C27404"/>
          <cell r="D27404"/>
        </row>
        <row r="27405">
          <cell r="A27405" t="str">
            <v>MC.15.100.0010</v>
          </cell>
          <cell r="B27405" t="str">
            <v>Diffusore a camera d'aria in vetro ricotto, per strutture orizzontali:</v>
          </cell>
          <cell r="C27405"/>
          <cell r="D27405"/>
        </row>
        <row r="27406">
          <cell r="A27406" t="str">
            <v>MC.15.100.0010.a</v>
          </cell>
          <cell r="B27406" t="str">
            <v>- quadrato lato 145 mm; spessore 105 mm</v>
          </cell>
          <cell r="C27406" t="str">
            <v>cad</v>
          </cell>
          <cell r="D27406" t="str">
            <v>8,73</v>
          </cell>
        </row>
        <row r="27407">
          <cell r="A27407" t="str">
            <v>MC.15.100.0010.b</v>
          </cell>
          <cell r="B27407" t="str">
            <v>- quadrato lato 190 mm; spessore 80 mm</v>
          </cell>
          <cell r="C27407" t="str">
            <v>cad</v>
          </cell>
          <cell r="D27407" t="str">
            <v>7,30</v>
          </cell>
        </row>
        <row r="27408">
          <cell r="A27408" t="str">
            <v>MC.15.100.0020</v>
          </cell>
          <cell r="B27408" t="str">
            <v>Diffusore a camera d'aria quadrato o rettangolare in vetro ricotto, per strutture verticali, spessore 80 mm, delle dimensioni di:</v>
          </cell>
          <cell r="C27408"/>
          <cell r="D27408"/>
        </row>
        <row r="27409">
          <cell r="A27409" t="str">
            <v>MC.15.100.0020.a</v>
          </cell>
          <cell r="B27409" t="str">
            <v>- 90 x 190 mm</v>
          </cell>
          <cell r="C27409" t="str">
            <v>cad</v>
          </cell>
          <cell r="D27409" t="str">
            <v>5,35</v>
          </cell>
        </row>
        <row r="27410">
          <cell r="A27410" t="str">
            <v>MC.15.100.0020.b</v>
          </cell>
          <cell r="B27410" t="str">
            <v>- 190 x 190 mm</v>
          </cell>
          <cell r="C27410" t="str">
            <v>cad</v>
          </cell>
          <cell r="D27410" t="str">
            <v>6,29</v>
          </cell>
        </row>
        <row r="27411">
          <cell r="A27411" t="str">
            <v>MC.15.100.0020.c</v>
          </cell>
          <cell r="B27411" t="str">
            <v>- 115 x 240 mm</v>
          </cell>
          <cell r="C27411" t="str">
            <v>cad</v>
          </cell>
          <cell r="D27411" t="str">
            <v>8,18</v>
          </cell>
        </row>
        <row r="27412">
          <cell r="A27412" t="str">
            <v>MC.15.100.0020.d</v>
          </cell>
          <cell r="B27412" t="str">
            <v>- 240 x 240 mm</v>
          </cell>
          <cell r="C27412" t="str">
            <v>cad</v>
          </cell>
          <cell r="D27412" t="str">
            <v>11,75</v>
          </cell>
        </row>
        <row r="27413">
          <cell r="A27413" t="str">
            <v>MC.15.100.0025</v>
          </cell>
          <cell r="B27413" t="str">
            <v>Diffusore a camera d'aria quadrato o rettangolare in vetro ricotto, per strutture verticali, spessore 80 mm, delle dimensioni di 300 x 300 mm</v>
          </cell>
          <cell r="C27413" t="str">
            <v>cad</v>
          </cell>
          <cell r="D27413" t="str">
            <v>18,25</v>
          </cell>
        </row>
        <row r="27414">
          <cell r="A27414" t="str">
            <v>MC.15.100.0030</v>
          </cell>
          <cell r="B27414" t="str">
            <v>Diffusore a camera d'aria quadrato o rettangolare in vetro ricotto colorato, per strutture verticali, spessore 80 mm, delle dimensioni di:</v>
          </cell>
          <cell r="C27414"/>
          <cell r="D27414"/>
        </row>
        <row r="27415">
          <cell r="A27415" t="str">
            <v>MC.15.100.0030.a</v>
          </cell>
          <cell r="B27415" t="str">
            <v>- 190 x 190 mm; colorato in pasta trasparente</v>
          </cell>
          <cell r="C27415" t="str">
            <v>cad</v>
          </cell>
          <cell r="D27415" t="str">
            <v>10,48</v>
          </cell>
        </row>
        <row r="27416">
          <cell r="A27416" t="str">
            <v>MC.15.100.0030.b</v>
          </cell>
          <cell r="B27416" t="str">
            <v>- 240 x 240 mm; colorato in pasta trasparente</v>
          </cell>
          <cell r="C27416" t="str">
            <v>cad</v>
          </cell>
          <cell r="D27416" t="str">
            <v>16,50</v>
          </cell>
        </row>
        <row r="27417">
          <cell r="A27417" t="str">
            <v>MC.15.310</v>
          </cell>
          <cell r="B27417" t="str">
            <v>MANUFATTI IN CEMENTO DECORATIVO</v>
          </cell>
          <cell r="C27417"/>
          <cell r="D27417"/>
        </row>
        <row r="27418">
          <cell r="A27418" t="str">
            <v>MC.15.310.0020</v>
          </cell>
          <cell r="B27418" t="str">
            <v>Manufatti in cemento decorativo, prodotti in stabilimento con cemento, senza graniglia, superficie vista raschiata, per contorni, spalle, cappelli, davanzali, soglie e simili:</v>
          </cell>
          <cell r="C27418"/>
          <cell r="D27418"/>
        </row>
        <row r="27419">
          <cell r="A27419" t="str">
            <v>MC.15.310.0020.a</v>
          </cell>
          <cell r="B27419" t="str">
            <v>- con sezione fino a 100 cm²</v>
          </cell>
          <cell r="C27419" t="str">
            <v>m</v>
          </cell>
          <cell r="D27419" t="str">
            <v>36,69</v>
          </cell>
        </row>
        <row r="27420">
          <cell r="A27420" t="str">
            <v>MC.15.310.0020.b</v>
          </cell>
          <cell r="B27420" t="str">
            <v>- con sezione da 101 a 150 cm²</v>
          </cell>
          <cell r="C27420" t="str">
            <v>m</v>
          </cell>
          <cell r="D27420" t="str">
            <v>48,10</v>
          </cell>
        </row>
        <row r="27421">
          <cell r="A27421" t="str">
            <v>MC.15.310.0020.c</v>
          </cell>
          <cell r="B27421" t="str">
            <v>- con sezione da 151 a 300 cm²</v>
          </cell>
          <cell r="C27421" t="str">
            <v>m</v>
          </cell>
          <cell r="D27421" t="str">
            <v>62,05</v>
          </cell>
        </row>
        <row r="27422">
          <cell r="A27422" t="str">
            <v>MC.15.310.0020.d</v>
          </cell>
          <cell r="B27422" t="str">
            <v>- con sezione da 301 a 500 cm²</v>
          </cell>
          <cell r="C27422" t="str">
            <v>m</v>
          </cell>
          <cell r="D27422" t="str">
            <v>75,13</v>
          </cell>
        </row>
        <row r="27423">
          <cell r="A27423" t="str">
            <v>MC.15.310.0020.e</v>
          </cell>
          <cell r="B27423" t="str">
            <v>- con sezione da 501 a 750 cm²</v>
          </cell>
          <cell r="C27423" t="str">
            <v>m</v>
          </cell>
          <cell r="D27423" t="str">
            <v>85,80</v>
          </cell>
        </row>
        <row r="27424">
          <cell r="A27424" t="str">
            <v>MC.15.310.0020.f</v>
          </cell>
          <cell r="B27424" t="str">
            <v>- con sezione da 751 a 1000 cm²</v>
          </cell>
          <cell r="C27424" t="str">
            <v>m</v>
          </cell>
          <cell r="D27424" t="str">
            <v>97,06</v>
          </cell>
        </row>
        <row r="27425">
          <cell r="A27425" t="str">
            <v>MC.15.310.0030</v>
          </cell>
          <cell r="B27425" t="str">
            <v>Manufatti in cemento decorativo, prodotti in stabilimento con cemento e graniglia, superficie vista martellinata, per contorni, spalle, cappelli, davanzali, soglie e simili:</v>
          </cell>
          <cell r="C27425"/>
          <cell r="D27425"/>
        </row>
        <row r="27426">
          <cell r="A27426" t="str">
            <v>MC.15.310.0030.a</v>
          </cell>
          <cell r="B27426" t="str">
            <v>- con sezione fino a 300 cm²</v>
          </cell>
          <cell r="C27426" t="str">
            <v>m</v>
          </cell>
          <cell r="D27426" t="str">
            <v>98,65</v>
          </cell>
        </row>
        <row r="27427">
          <cell r="A27427" t="str">
            <v>MC.15.310.0030.b</v>
          </cell>
          <cell r="B27427" t="str">
            <v>- con sezione da 301 a 500 cm²</v>
          </cell>
          <cell r="C27427" t="str">
            <v>m</v>
          </cell>
          <cell r="D27427" t="str">
            <v>114,03</v>
          </cell>
        </row>
        <row r="27428">
          <cell r="A27428" t="str">
            <v>MC.15.310.0030.c</v>
          </cell>
          <cell r="B27428" t="str">
            <v>- con sezione da 501 a 750 cm²</v>
          </cell>
          <cell r="C27428" t="str">
            <v>m</v>
          </cell>
          <cell r="D27428" t="str">
            <v>132,79</v>
          </cell>
        </row>
        <row r="27429">
          <cell r="A27429" t="str">
            <v>MC.15.310.0030.d</v>
          </cell>
          <cell r="B27429" t="str">
            <v>- con sezione da 751 a 1000 cm²</v>
          </cell>
          <cell r="C27429" t="str">
            <v>m</v>
          </cell>
          <cell r="D27429" t="str">
            <v>153,32</v>
          </cell>
        </row>
        <row r="27430">
          <cell r="A27430" t="str">
            <v>MC.15.310.0040</v>
          </cell>
          <cell r="B27430" t="str">
            <v>Manufatti in cemento decorativo, prodotti in stabilimento con cemento e graniglia, superficie vista stuccata e levigata, per contorni, spalle, cappelli, davanzali, soglie e simili:</v>
          </cell>
          <cell r="C27430"/>
          <cell r="D27430"/>
        </row>
        <row r="27431">
          <cell r="A27431" t="str">
            <v>MC.15.310.0040.a</v>
          </cell>
          <cell r="B27431" t="str">
            <v>- con sezione fino a 100 cm²</v>
          </cell>
          <cell r="C27431" t="str">
            <v>m</v>
          </cell>
          <cell r="D27431" t="str">
            <v>58,20</v>
          </cell>
        </row>
        <row r="27432">
          <cell r="A27432" t="str">
            <v>MC.15.310.0040.b</v>
          </cell>
          <cell r="B27432" t="str">
            <v>- con sezione da 101 a 150 cm²</v>
          </cell>
          <cell r="C27432" t="str">
            <v>m</v>
          </cell>
          <cell r="D27432" t="str">
            <v>72,94</v>
          </cell>
        </row>
        <row r="27433">
          <cell r="A27433" t="str">
            <v>MC.15.310.0040.c</v>
          </cell>
          <cell r="B27433" t="str">
            <v>- con sezione da 151 a 300 cm²</v>
          </cell>
          <cell r="C27433" t="str">
            <v>m</v>
          </cell>
          <cell r="D27433" t="str">
            <v>91,08</v>
          </cell>
        </row>
        <row r="27434">
          <cell r="A27434" t="str">
            <v>MC.15.310.0040.d</v>
          </cell>
          <cell r="B27434" t="str">
            <v>- con sezione da 301 a 500 cm²</v>
          </cell>
          <cell r="C27434" t="str">
            <v>m</v>
          </cell>
          <cell r="D27434" t="str">
            <v>112,06</v>
          </cell>
        </row>
        <row r="27435">
          <cell r="A27435" t="str">
            <v>MC.15.310.0040.e</v>
          </cell>
          <cell r="B27435" t="str">
            <v>- con sezione da 501 a 750 cm²</v>
          </cell>
          <cell r="C27435" t="str">
            <v>m</v>
          </cell>
          <cell r="D27435" t="str">
            <v>123,65</v>
          </cell>
        </row>
        <row r="27436">
          <cell r="A27436" t="str">
            <v>MC.15.310.0040.f</v>
          </cell>
          <cell r="B27436" t="str">
            <v>- con sezione da 751 a 1000 cm²</v>
          </cell>
          <cell r="C27436" t="str">
            <v>m</v>
          </cell>
          <cell r="D27436" t="str">
            <v>143,01</v>
          </cell>
        </row>
        <row r="27437">
          <cell r="A27437" t="str">
            <v>MC.15.310.0050</v>
          </cell>
          <cell r="B27437" t="str">
            <v>Manufatti in cemento decorativo, prodotti in stabilimento con cemento e graniglia, superficie vista liscia, per contorni, spalle, cappelli, davanzali, soglie e simili:</v>
          </cell>
          <cell r="C27437"/>
          <cell r="D27437"/>
        </row>
        <row r="27438">
          <cell r="A27438" t="str">
            <v>MC.15.310.0050.a</v>
          </cell>
          <cell r="B27438" t="str">
            <v>- con sezione fino a 100 cm²</v>
          </cell>
          <cell r="C27438" t="str">
            <v>m</v>
          </cell>
          <cell r="D27438" t="str">
            <v>32,22</v>
          </cell>
        </row>
        <row r="27439">
          <cell r="A27439" t="str">
            <v>MC.15.310.0050.b</v>
          </cell>
          <cell r="B27439" t="str">
            <v>- con sezione da 101 a 150 cm²</v>
          </cell>
          <cell r="C27439" t="str">
            <v>m</v>
          </cell>
          <cell r="D27439" t="str">
            <v>41,80</v>
          </cell>
        </row>
        <row r="27440">
          <cell r="A27440" t="str">
            <v>MC.15.310.0050.c</v>
          </cell>
          <cell r="B27440" t="str">
            <v>- con sezione da 151 a 300 cm²</v>
          </cell>
          <cell r="C27440" t="str">
            <v>m</v>
          </cell>
          <cell r="D27440" t="str">
            <v>56,56</v>
          </cell>
        </row>
        <row r="27441">
          <cell r="A27441" t="str">
            <v>MC.15.310.0050.d</v>
          </cell>
          <cell r="B27441" t="str">
            <v>- con sezione da 301 a 500 cm²</v>
          </cell>
          <cell r="C27441" t="str">
            <v>m</v>
          </cell>
          <cell r="D27441" t="str">
            <v>67,50</v>
          </cell>
        </row>
        <row r="27442">
          <cell r="A27442" t="str">
            <v>MC.15.310.0050.e</v>
          </cell>
          <cell r="B27442" t="str">
            <v>- con sezione da 501 a 750 cm²</v>
          </cell>
          <cell r="C27442" t="str">
            <v>m</v>
          </cell>
          <cell r="D27442" t="str">
            <v>78,46</v>
          </cell>
        </row>
        <row r="27443">
          <cell r="A27443" t="str">
            <v>MC.15.310.0050.f</v>
          </cell>
          <cell r="B27443" t="str">
            <v>- con sezione da 751 a 1000 cm²</v>
          </cell>
          <cell r="C27443" t="str">
            <v>m</v>
          </cell>
          <cell r="D27443" t="str">
            <v>88,04</v>
          </cell>
        </row>
        <row r="27444">
          <cell r="A27444" t="str">
            <v>MC.15.310.0060</v>
          </cell>
          <cell r="B27444" t="str">
            <v>Gradini in cemento decorativo, prodotti in stabilimento con cemento e graniglia, superficie vista levigata, completi di pedata e alzata.</v>
          </cell>
          <cell r="C27444" t="str">
            <v>m</v>
          </cell>
          <cell r="D27444" t="str">
            <v>123,34</v>
          </cell>
        </row>
        <row r="27445">
          <cell r="A27445" t="str">
            <v>MC.16 - MATERIALI PER PAVIMENTAZIONI ESTERNE</v>
          </cell>
          <cell r="B27445"/>
          <cell r="C27445"/>
          <cell r="D27445"/>
        </row>
        <row r="27446">
          <cell r="A27446" t="str">
            <v>MC</v>
          </cell>
          <cell r="B27446" t="str">
            <v>MATERIALI CIVILI</v>
          </cell>
          <cell r="C27446"/>
          <cell r="D27446"/>
        </row>
        <row r="27447">
          <cell r="A27447" t="str">
            <v>MC.16</v>
          </cell>
          <cell r="B27447" t="str">
            <v>MATERIALI PER PAVIMENTAZIONI ESTERNE</v>
          </cell>
          <cell r="C27447"/>
          <cell r="D27447"/>
        </row>
        <row r="27448">
          <cell r="A27448" t="str">
            <v>MC.16.020</v>
          </cell>
          <cell r="B27448" t="str">
            <v>ELEMENTI IN MATERIALE RICICLATO O RICOSTRUITO</v>
          </cell>
          <cell r="C27448"/>
          <cell r="D27448"/>
        </row>
        <row r="27449">
          <cell r="A27449" t="str">
            <v>MC.16.020.0010</v>
          </cell>
          <cell r="B27449" t="str">
            <v>Fornitura di pavimentazione in porfido ricostruito nei formati 6/8, 8/10, 10/10:</v>
          </cell>
          <cell r="C27449"/>
          <cell r="D27449"/>
        </row>
        <row r="27450">
          <cell r="A27450" t="str">
            <v>MC.16.020.0010.a</v>
          </cell>
          <cell r="B27450" t="str">
            <v>- colore naturale</v>
          </cell>
          <cell r="C27450" t="str">
            <v>m²</v>
          </cell>
          <cell r="D27450" t="str">
            <v>19,13</v>
          </cell>
        </row>
        <row r="27451">
          <cell r="A27451" t="str">
            <v>MC.16.020.0010.b</v>
          </cell>
          <cell r="B27451" t="str">
            <v>- colorato in pasta nei colori:</v>
          </cell>
          <cell r="C27451" t="str">
            <v>m²</v>
          </cell>
          <cell r="D27451" t="str">
            <v>23,93</v>
          </cell>
        </row>
        <row r="27452">
          <cell r="A27452" t="str">
            <v>MC.16.050</v>
          </cell>
          <cell r="B27452" t="str">
            <v>ELEMENTI IN PIETRA PER PAVIMENTI</v>
          </cell>
          <cell r="C27452"/>
          <cell r="D27452"/>
        </row>
        <row r="27453">
          <cell r="A27453" t="str">
            <v>MC.16.050.0010</v>
          </cell>
          <cell r="B27453" t="str">
            <v>Porfido del Trentino in lastre:</v>
          </cell>
          <cell r="C27453"/>
          <cell r="D27453"/>
        </row>
        <row r="27454">
          <cell r="A27454" t="str">
            <v>MC.16.050.0010.a</v>
          </cell>
          <cell r="B27454" t="str">
            <v>- a contorno irregolare</v>
          </cell>
          <cell r="C27454" t="str">
            <v>m²</v>
          </cell>
          <cell r="D27454" t="str">
            <v>7,99</v>
          </cell>
        </row>
        <row r="27455">
          <cell r="A27455" t="str">
            <v>MC.16.050.0010.b</v>
          </cell>
          <cell r="B27455" t="str">
            <v>- di forma rettangolare, lunghezza a correre, coste martellate o tranciate, sp. 4/6 cm</v>
          </cell>
          <cell r="C27455" t="str">
            <v>m²</v>
          </cell>
          <cell r="D27455" t="str">
            <v>44,18</v>
          </cell>
        </row>
        <row r="27456">
          <cell r="A27456" t="str">
            <v>MC.16.050.0010.c</v>
          </cell>
          <cell r="B27456" t="str">
            <v>- di forma rettangolare, lunghezza a correre, coste martellate o tranciate, sp. 6/8 cm</v>
          </cell>
          <cell r="C27456" t="str">
            <v>m²</v>
          </cell>
          <cell r="D27456" t="str">
            <v>49,08</v>
          </cell>
        </row>
        <row r="27457">
          <cell r="A27457" t="str">
            <v>MC.16.050.0010.d</v>
          </cell>
          <cell r="B27457" t="str">
            <v>- di forma rettangolare, lunghezza a correre, coste segate, sp. 4/6 cm</v>
          </cell>
          <cell r="C27457" t="str">
            <v>m²</v>
          </cell>
          <cell r="D27457" t="str">
            <v>61,36</v>
          </cell>
        </row>
        <row r="27458">
          <cell r="A27458" t="str">
            <v>MC.16.050.0010.e</v>
          </cell>
          <cell r="B27458" t="str">
            <v>- di forma rettangolare, lunghezza a correre, coste segate, sp. 6/8 cm</v>
          </cell>
          <cell r="C27458" t="str">
            <v>m²</v>
          </cell>
          <cell r="D27458" t="str">
            <v>66,22</v>
          </cell>
        </row>
        <row r="27459">
          <cell r="A27459" t="str">
            <v>MC.16.050.0030</v>
          </cell>
          <cell r="B27459" t="str">
            <v>Cubetti a piani naturali di cava, squadrati a spacco:</v>
          </cell>
          <cell r="C27459"/>
          <cell r="D27459"/>
        </row>
        <row r="27460">
          <cell r="A27460" t="str">
            <v>MC.16.050.0030.a</v>
          </cell>
          <cell r="B27460" t="str">
            <v>- in porfido del Trentino Alto Adige pezzatura 4/6 cm, peso 100 kg/m² circa</v>
          </cell>
          <cell r="C27460" t="str">
            <v>100 kg</v>
          </cell>
          <cell r="D27460" t="str">
            <v>24,51</v>
          </cell>
        </row>
        <row r="27461">
          <cell r="A27461" t="str">
            <v>MC.16.050.0030.b</v>
          </cell>
          <cell r="B27461" t="str">
            <v>- in porfido del Trentino Alto Adigepezzatura 6/8 cm, peso 130 kg/m² circa</v>
          </cell>
          <cell r="C27461" t="str">
            <v>100 kg</v>
          </cell>
          <cell r="D27461" t="str">
            <v>24,54</v>
          </cell>
        </row>
        <row r="27462">
          <cell r="A27462" t="str">
            <v>MC.16.050.0030.c</v>
          </cell>
          <cell r="B27462" t="str">
            <v>- in porfido del Trentino Alto Adige pezzatura 8/10 cm, peso 185 kg/m² circa</v>
          </cell>
          <cell r="C27462" t="str">
            <v>100 kg</v>
          </cell>
          <cell r="D27462" t="str">
            <v>22,76</v>
          </cell>
        </row>
        <row r="27463">
          <cell r="A27463" t="str">
            <v>MC.16.050.0030.d</v>
          </cell>
          <cell r="B27463" t="str">
            <v>- in porfido del Trentino Alto Adige pezzatura 10/12 cm, peso 240 kg/m² circa</v>
          </cell>
          <cell r="C27463" t="str">
            <v>100 kg</v>
          </cell>
          <cell r="D27463" t="str">
            <v>23,31</v>
          </cell>
        </row>
        <row r="27464">
          <cell r="A27464" t="str">
            <v>MC.16.050.0030.e</v>
          </cell>
          <cell r="B27464" t="str">
            <v>- in porfido rosa di Cuasso al Monte pezzatura 8/10 cm, peso185 kg/m² circa</v>
          </cell>
          <cell r="C27464" t="str">
            <v>100 kg</v>
          </cell>
          <cell r="D27464" t="str">
            <v>32,66</v>
          </cell>
        </row>
        <row r="27465">
          <cell r="A27465" t="str">
            <v>MC.16.050.0030.f</v>
          </cell>
          <cell r="B27465" t="str">
            <v>- in porfido rosa di Cuasso al Monte pezzatura 10/12 cm, peso240 kg/m² circa</v>
          </cell>
          <cell r="C27465" t="str">
            <v>100 kg</v>
          </cell>
          <cell r="D27465" t="str">
            <v>32,53</v>
          </cell>
        </row>
        <row r="27466">
          <cell r="A27466" t="str">
            <v>MC.16.050.0030.g</v>
          </cell>
          <cell r="B27466" t="str">
            <v>- in beola pezzatura 8/10 cm, peso 160 kg/m² circa</v>
          </cell>
          <cell r="C27466" t="str">
            <v>100 kg</v>
          </cell>
          <cell r="D27466" t="str">
            <v>18,19</v>
          </cell>
        </row>
        <row r="27467">
          <cell r="A27467" t="str">
            <v>MC.16.050.0050</v>
          </cell>
          <cell r="B27467" t="str">
            <v>Beola in lastre a spacco naturale di cava di forma rettangolare, spessore 4 - 6 cm, dimensioni fino a 70 x 35 cm se consentite dal materiale, coste lavorate a mano o refilate di fresa:</v>
          </cell>
          <cell r="C27467"/>
          <cell r="D27467"/>
        </row>
        <row r="27468">
          <cell r="A27468" t="str">
            <v>MC.16.050.0050.a</v>
          </cell>
          <cell r="B27468" t="str">
            <v>- beola grigia</v>
          </cell>
          <cell r="C27468" t="str">
            <v>m²</v>
          </cell>
          <cell r="D27468" t="str">
            <v>54,34</v>
          </cell>
        </row>
        <row r="27469">
          <cell r="A27469" t="str">
            <v>MC.16.050.0050.b</v>
          </cell>
          <cell r="B27469" t="str">
            <v>- beola bianca</v>
          </cell>
          <cell r="C27469" t="str">
            <v>m²</v>
          </cell>
          <cell r="D27469" t="str">
            <v>70,65</v>
          </cell>
        </row>
        <row r="27470">
          <cell r="A27470" t="str">
            <v>MC.16.050.0060</v>
          </cell>
          <cell r="B27470" t="str">
            <v>Beola in lastre a spacco naturale di cava di forma irregolare, senza alcuna lavorazione:</v>
          </cell>
          <cell r="C27470"/>
          <cell r="D27470"/>
        </row>
        <row r="27471">
          <cell r="A27471" t="str">
            <v>MC.16.050.0060.a</v>
          </cell>
          <cell r="B27471" t="str">
            <v>- beola grigia</v>
          </cell>
          <cell r="C27471" t="str">
            <v>m²</v>
          </cell>
          <cell r="D27471" t="str">
            <v>27,56</v>
          </cell>
        </row>
        <row r="27472">
          <cell r="A27472" t="str">
            <v>MC.16.050.0060.b</v>
          </cell>
          <cell r="B27472" t="str">
            <v>- beola bianca</v>
          </cell>
          <cell r="C27472" t="str">
            <v>m²</v>
          </cell>
          <cell r="D27472" t="str">
            <v>35,83</v>
          </cell>
        </row>
        <row r="27473">
          <cell r="A27473" t="str">
            <v>MC.16.050.0070</v>
          </cell>
          <cell r="B27473" t="str">
            <v>Quarzite in lastre rettangolari, pezzatura 15 - 20 cm e lunghezze libere, a coste martellate o tranciate, spessore 10 - 20 mm (peso 50 kg/m²), colore grigio olivo, giallo dorato, rosa.</v>
          </cell>
          <cell r="C27473" t="str">
            <v>m²</v>
          </cell>
          <cell r="D27473" t="str">
            <v>104,89</v>
          </cell>
        </row>
        <row r="27474">
          <cell r="A27474" t="str">
            <v>MC.16.050.0080</v>
          </cell>
          <cell r="B27474" t="str">
            <v>Quarzite in lastre a contorno irregolare, con diagonali da 12 a 25 cm, spessore 10 - 20 mm (peso 50 kg/m²), colore grigio olivo, giallo dorato, rosa.</v>
          </cell>
          <cell r="C27474" t="str">
            <v>m²</v>
          </cell>
          <cell r="D27474" t="str">
            <v>24,79</v>
          </cell>
        </row>
        <row r="27475">
          <cell r="A27475" t="str">
            <v>MC.16.050.0090</v>
          </cell>
          <cell r="B27475" t="str">
            <v>Pietra di Luserna in lastre a spacco naturale di cava con bordi fresati:</v>
          </cell>
          <cell r="C27475"/>
          <cell r="D27475"/>
        </row>
        <row r="27476">
          <cell r="A27476" t="str">
            <v>MC.16.050.0090.a</v>
          </cell>
          <cell r="B27476" t="str">
            <v>- cm 15x30 circa -spessore 1-2 cm</v>
          </cell>
          <cell r="C27476" t="str">
            <v>m²</v>
          </cell>
          <cell r="D27476" t="str">
            <v>26,08</v>
          </cell>
        </row>
        <row r="27477">
          <cell r="A27477" t="str">
            <v>MC.16.050.0090.b</v>
          </cell>
          <cell r="B27477" t="str">
            <v>- cm 25x50 circa -spessore 2,5-4 cm</v>
          </cell>
          <cell r="C27477" t="str">
            <v>m²</v>
          </cell>
          <cell r="D27477" t="str">
            <v>36,54</v>
          </cell>
        </row>
        <row r="27478">
          <cell r="A27478" t="str">
            <v>MC.16.050.0100</v>
          </cell>
          <cell r="B27478" t="str">
            <v>Pietra di Luserna in quadrettoni alla romana di dimensioni varie, superficie a spacco naturale e bordi martellinati, spessore 6-8 cm</v>
          </cell>
          <cell r="C27478" t="str">
            <v>m²</v>
          </cell>
          <cell r="D27478" t="str">
            <v>44,11</v>
          </cell>
        </row>
        <row r="27479">
          <cell r="A27479" t="str">
            <v>MC.16.050.0110</v>
          </cell>
          <cell r="B27479" t="str">
            <v>Lastre di granito Montorfano, Baveno, Sanfedelino, in lastre rettangolari, con faccia vista martellinata o bocciardata:</v>
          </cell>
          <cell r="C27479"/>
          <cell r="D27479"/>
        </row>
        <row r="27480">
          <cell r="A27480" t="str">
            <v>MC.16.050.0110.a</v>
          </cell>
          <cell r="B27480" t="str">
            <v>- spessore 10 cm</v>
          </cell>
          <cell r="C27480" t="str">
            <v>m²</v>
          </cell>
          <cell r="D27480" t="str">
            <v>147,44</v>
          </cell>
        </row>
        <row r="27481">
          <cell r="A27481" t="str">
            <v>MC.16.050.0110.b</v>
          </cell>
          <cell r="B27481" t="str">
            <v>- per ogni cm in più o in meno</v>
          </cell>
          <cell r="C27481" t="str">
            <v>m²</v>
          </cell>
          <cell r="D27481" t="str">
            <v>14,75</v>
          </cell>
        </row>
        <row r="27482">
          <cell r="A27482" t="str">
            <v>MC.16.100</v>
          </cell>
          <cell r="B27482" t="str">
            <v>MASSELLI IN CALCESTRUZZO</v>
          </cell>
          <cell r="C27482"/>
          <cell r="D27482"/>
        </row>
        <row r="27483">
          <cell r="A27483" t="str">
            <v>MC.16.100.0010</v>
          </cell>
          <cell r="B27483" t="str">
            <v>Masselli autobloccanti prefabbricati in calcestruzzo vibrocompresso, prodotti e controllati secondo le norme UNI 1338/2004, tipo monostrato, colore naturale:</v>
          </cell>
          <cell r="C27483"/>
          <cell r="D27483"/>
        </row>
        <row r="27484">
          <cell r="A27484" t="str">
            <v>MC.16.100.0010.a</v>
          </cell>
          <cell r="B27484" t="str">
            <v>- spessore 60 mm</v>
          </cell>
          <cell r="C27484" t="str">
            <v>m²</v>
          </cell>
          <cell r="D27484" t="str">
            <v>10,44</v>
          </cell>
        </row>
        <row r="27485">
          <cell r="A27485" t="str">
            <v>MC.16.100.0010.b</v>
          </cell>
          <cell r="B27485" t="str">
            <v>- spessore 80 mm</v>
          </cell>
          <cell r="C27485" t="str">
            <v>m²</v>
          </cell>
          <cell r="D27485" t="str">
            <v>11,90</v>
          </cell>
        </row>
        <row r="27486">
          <cell r="A27486" t="str">
            <v>MC.16.100.0010.c</v>
          </cell>
          <cell r="B27486" t="str">
            <v>- spessore 100 mm</v>
          </cell>
          <cell r="C27486" t="str">
            <v>m²</v>
          </cell>
          <cell r="D27486" t="str">
            <v>14,17</v>
          </cell>
        </row>
        <row r="27487">
          <cell r="A27487" t="str">
            <v>MC.16.100.0020</v>
          </cell>
          <cell r="B27487" t="str">
            <v>Masselli autobloccanti prefabbricati in calcestruzzo vibrocompresso, prodotti e controllati secondo le norme UNI 1338/2004, tipo monostrato,colorati:</v>
          </cell>
          <cell r="C27487"/>
          <cell r="D27487"/>
        </row>
        <row r="27488">
          <cell r="A27488" t="str">
            <v>MC.16.100.0020.a</v>
          </cell>
          <cell r="B27488" t="str">
            <v>- spessore 60 mm</v>
          </cell>
          <cell r="C27488" t="str">
            <v>m²</v>
          </cell>
          <cell r="D27488" t="str">
            <v>12,06</v>
          </cell>
        </row>
        <row r="27489">
          <cell r="A27489" t="str">
            <v>MC.16.100.0020.b</v>
          </cell>
          <cell r="B27489" t="str">
            <v>- spessore 80 mm</v>
          </cell>
          <cell r="C27489" t="str">
            <v>m²</v>
          </cell>
          <cell r="D27489" t="str">
            <v>14,06</v>
          </cell>
        </row>
        <row r="27490">
          <cell r="A27490" t="str">
            <v>MC.16.100.0020.c</v>
          </cell>
          <cell r="B27490" t="str">
            <v>- spessore 100 mm</v>
          </cell>
          <cell r="C27490" t="str">
            <v>m²</v>
          </cell>
          <cell r="D27490" t="str">
            <v>17,05</v>
          </cell>
        </row>
        <row r="27491">
          <cell r="A27491" t="str">
            <v>MC.16.100.0030</v>
          </cell>
          <cell r="B27491" t="str">
            <v>Masselli autobloccanti prefabbricati in calcestruzzo vibrocompresso, prodotti e controllati secondo le norme UNI 1338/2004, rispondenti ai Criteri Ambientali Minimi di cui al Decreto 23 giugno 2022 del Ministero della Transizione Ecologica, tipo doppio strato quarzo, colore naturale:</v>
          </cell>
          <cell r="C27491"/>
          <cell r="D27491"/>
        </row>
        <row r="27492">
          <cell r="A27492" t="str">
            <v>MC.16.100.0030.a</v>
          </cell>
          <cell r="B27492" t="str">
            <v>- spessore 60 mm</v>
          </cell>
          <cell r="C27492" t="str">
            <v>m²</v>
          </cell>
          <cell r="D27492" t="str">
            <v>19,09</v>
          </cell>
        </row>
        <row r="27493">
          <cell r="A27493" t="str">
            <v>MC.16.100.0030.b</v>
          </cell>
          <cell r="B27493" t="str">
            <v>- spessore 80 mm</v>
          </cell>
          <cell r="C27493" t="str">
            <v>m²</v>
          </cell>
          <cell r="D27493" t="str">
            <v>22,01</v>
          </cell>
        </row>
        <row r="27494">
          <cell r="A27494" t="str">
            <v>MC.16.100.0030.c</v>
          </cell>
          <cell r="B27494" t="str">
            <v>- spessore 100 mm</v>
          </cell>
          <cell r="C27494" t="str">
            <v>m²</v>
          </cell>
          <cell r="D27494" t="str">
            <v>28,78</v>
          </cell>
        </row>
        <row r="27495">
          <cell r="A27495" t="str">
            <v>MC.16.100.0040</v>
          </cell>
          <cell r="B27495" t="str">
            <v>Masselli autobloccanti prefabbricati in calcestruzzo vibrocompresso, prodotti e controllati secondo le norme UNI 1338/2004, rispondenti ai Criteri Ambientali Minimi di cui al Decreto 23 giugno 2022 del Ministero della Transizione Ecologica, tipo doppio strato quarzo, colorati:</v>
          </cell>
          <cell r="C27495"/>
          <cell r="D27495"/>
        </row>
        <row r="27496">
          <cell r="A27496" t="str">
            <v>MC.16.100.0040.a</v>
          </cell>
          <cell r="B27496" t="str">
            <v>- spessore 60 mm</v>
          </cell>
          <cell r="C27496" t="str">
            <v>m²</v>
          </cell>
          <cell r="D27496" t="str">
            <v>21,57</v>
          </cell>
        </row>
        <row r="27497">
          <cell r="A27497" t="str">
            <v>MC.16.100.0040.b</v>
          </cell>
          <cell r="B27497" t="str">
            <v>- spessore 80 mm</v>
          </cell>
          <cell r="C27497" t="str">
            <v>m²</v>
          </cell>
          <cell r="D27497" t="str">
            <v>23,29</v>
          </cell>
        </row>
        <row r="27498">
          <cell r="A27498" t="str">
            <v>MC.16.100.0040.c</v>
          </cell>
          <cell r="B27498" t="str">
            <v>- spessore 100 mm</v>
          </cell>
          <cell r="C27498" t="str">
            <v>m²</v>
          </cell>
          <cell r="D27498" t="str">
            <v>30,94</v>
          </cell>
        </row>
        <row r="27499">
          <cell r="A27499" t="str">
            <v>MC.16.100.0050</v>
          </cell>
          <cell r="B27499" t="str">
            <v>Masselli autobloccanti prefabbricati in calcestruzzo vibrocompresso, prodotti e controllati secondo le norme UNI 1338/2004, tipo doppio strato, con finitura superficiale colorata, costituita da una miscela di graniti, porfidi e basalti:</v>
          </cell>
          <cell r="C27499"/>
          <cell r="D27499"/>
        </row>
        <row r="27500">
          <cell r="A27500" t="str">
            <v>MC.16.100.0050.a</v>
          </cell>
          <cell r="B27500" t="str">
            <v>- spessore 60 mm - con trattamento di pallinatura o similare</v>
          </cell>
          <cell r="C27500" t="str">
            <v>m²</v>
          </cell>
          <cell r="D27500" t="str">
            <v>18,04</v>
          </cell>
        </row>
        <row r="27501">
          <cell r="A27501" t="str">
            <v>MC.16.100.0050.b</v>
          </cell>
          <cell r="B27501" t="str">
            <v>- spessore 80 mm - con trattamento di pallinatura o similare</v>
          </cell>
          <cell r="C27501" t="str">
            <v>m²</v>
          </cell>
          <cell r="D27501" t="str">
            <v>20,86</v>
          </cell>
        </row>
        <row r="27502">
          <cell r="A27502" t="str">
            <v>MC.16.100.0050.c</v>
          </cell>
          <cell r="B27502" t="str">
            <v>- spessore 100 mm - con trattamento di pallinatura o similare</v>
          </cell>
          <cell r="C27502" t="str">
            <v>m²</v>
          </cell>
          <cell r="D27502" t="str">
            <v>24,11</v>
          </cell>
        </row>
        <row r="27503">
          <cell r="A27503" t="str">
            <v>MC.16.100.0050.d</v>
          </cell>
          <cell r="B27503" t="str">
            <v>- spessore 60 mm - senza trattamento</v>
          </cell>
          <cell r="C27503" t="str">
            <v>m²</v>
          </cell>
          <cell r="D27503" t="str">
            <v>13,55</v>
          </cell>
        </row>
        <row r="27504">
          <cell r="A27504" t="str">
            <v>MC.16.100.0050.e</v>
          </cell>
          <cell r="B27504" t="str">
            <v>- spessore 80 mm - senza trattamento</v>
          </cell>
          <cell r="C27504" t="str">
            <v>m²</v>
          </cell>
          <cell r="D27504" t="str">
            <v>16,48</v>
          </cell>
        </row>
        <row r="27505">
          <cell r="A27505" t="str">
            <v>MC.16.100.0050.f</v>
          </cell>
          <cell r="B27505" t="str">
            <v>- spessore 100 mm - senza trattamento</v>
          </cell>
          <cell r="C27505" t="str">
            <v>m²</v>
          </cell>
          <cell r="D27505" t="str">
            <v>20,06</v>
          </cell>
        </row>
        <row r="27506">
          <cell r="A27506" t="str">
            <v>MC.16.100.0060</v>
          </cell>
          <cell r="B27506" t="str">
            <v>Masselli drenanti in cemento vibrocompressi prefabbricati con impasto a 300 kg di cemento ed inerti a granulometria controllata, per pavimentazioni carreggiabili con superfici erbose pari al 55% - 65%:</v>
          </cell>
          <cell r="C27506"/>
          <cell r="D27506"/>
        </row>
        <row r="27507">
          <cell r="A27507" t="str">
            <v>MC.16.100.0060.a</v>
          </cell>
          <cell r="B27507" t="str">
            <v>- spessore 8 cm</v>
          </cell>
          <cell r="C27507" t="str">
            <v>m²</v>
          </cell>
          <cell r="D27507" t="str">
            <v>16,26</v>
          </cell>
        </row>
        <row r="27508">
          <cell r="A27508" t="str">
            <v>MC.16.100.0060.b</v>
          </cell>
          <cell r="B27508" t="str">
            <v>- spessore 10 cm</v>
          </cell>
          <cell r="C27508" t="str">
            <v>m²</v>
          </cell>
          <cell r="D27508" t="str">
            <v>17,09</v>
          </cell>
        </row>
        <row r="27509">
          <cell r="A27509" t="str">
            <v>MC.16.110</v>
          </cell>
          <cell r="B27509" t="str">
            <v>MASSELLI IN CALCESTRUZZO CON PROPRIETA' FOTOCATALITICA</v>
          </cell>
          <cell r="C27509"/>
          <cell r="D27509"/>
        </row>
        <row r="27510">
          <cell r="A27510" t="str">
            <v>MC.16.110.0010</v>
          </cell>
          <cell r="B27510" t="str">
            <v>Masselli autobloccanti prefabbricati in calcestruzzo vibrocompresso con proprietà fotocatalitiche, prodotti e controllati secondo la norma UNI EN 1338, tipo multistrato, colore naturale.</v>
          </cell>
          <cell r="C27510"/>
          <cell r="D27510"/>
        </row>
        <row r="27511">
          <cell r="A27511" t="str">
            <v>MC.16.110.0010.a</v>
          </cell>
          <cell r="B27511" t="str">
            <v>- 60 mm - classe di carico 3 (carrabile medio) - con trattamento di pallinatura superficiale o similare</v>
          </cell>
          <cell r="C27511" t="str">
            <v>m²</v>
          </cell>
          <cell r="D27511" t="str">
            <v>24,63</v>
          </cell>
        </row>
        <row r="27512">
          <cell r="A27512" t="str">
            <v>MC.16.110.0010.b</v>
          </cell>
          <cell r="B27512" t="str">
            <v>- 80 mm - classe di carico 4 (carrabile medio) - con trattamento di pallinatura superficiale o similare</v>
          </cell>
          <cell r="C27512" t="str">
            <v>m²</v>
          </cell>
          <cell r="D27512" t="str">
            <v>25,45</v>
          </cell>
        </row>
        <row r="27513">
          <cell r="A27513" t="str">
            <v>MC.16.110.0010.c</v>
          </cell>
          <cell r="B27513" t="str">
            <v>- 60 mm - classe di carico 3 (carrabile medio) - senza trattamento</v>
          </cell>
          <cell r="C27513" t="str">
            <v>m²</v>
          </cell>
          <cell r="D27513" t="str">
            <v>18,88</v>
          </cell>
        </row>
        <row r="27514">
          <cell r="A27514" t="str">
            <v>MC.16.110.0010.d</v>
          </cell>
          <cell r="B27514" t="str">
            <v>- 80 mm - classe di carico 4 (carrabile medio) - senza trattamento</v>
          </cell>
          <cell r="C27514" t="str">
            <v>m²</v>
          </cell>
          <cell r="D27514" t="str">
            <v>20,22</v>
          </cell>
        </row>
        <row r="27515">
          <cell r="A27515" t="str">
            <v>MC.16.110.0020</v>
          </cell>
          <cell r="B27515" t="str">
            <v>Masselli autobloccanti prefabbricati in calcestruzzo vibrocompresso con proprietà fotocatalitiche, prodotti e controllati secondo la norma UNI EN 1338, tipo multistrato, colorati.</v>
          </cell>
          <cell r="C27515"/>
          <cell r="D27515"/>
        </row>
        <row r="27516">
          <cell r="A27516" t="str">
            <v>MC.16.110.0020.a</v>
          </cell>
          <cell r="B27516" t="str">
            <v>- 60 mm - classe di carico 3 (carrabile medio) - con trattamento di pallinatura superficiale o similare</v>
          </cell>
          <cell r="C27516" t="str">
            <v>m²</v>
          </cell>
          <cell r="D27516" t="str">
            <v>25,80</v>
          </cell>
        </row>
        <row r="27517">
          <cell r="A27517" t="str">
            <v>MC.16.110.0020.b</v>
          </cell>
          <cell r="B27517" t="str">
            <v>- 80 mm - classe di carico 4 (carrabile medio) - con trattamento di pallinatura superficiale o similare</v>
          </cell>
          <cell r="C27517" t="str">
            <v>m²</v>
          </cell>
          <cell r="D27517" t="str">
            <v>26,81</v>
          </cell>
        </row>
        <row r="27518">
          <cell r="A27518" t="str">
            <v>MC.16.110.0020.c</v>
          </cell>
          <cell r="B27518" t="str">
            <v>- 60 mm - classe di carico 3 (carrabile medio) - senza trattamento</v>
          </cell>
          <cell r="C27518" t="str">
            <v>m²</v>
          </cell>
          <cell r="D27518" t="str">
            <v>20,12</v>
          </cell>
        </row>
        <row r="27519">
          <cell r="A27519" t="str">
            <v>MC.16.110.0020.d</v>
          </cell>
          <cell r="B27519" t="str">
            <v>- 80 mm - classe di carico 4 (carrabile medio) - senza trattamento</v>
          </cell>
          <cell r="C27519" t="str">
            <v>m²</v>
          </cell>
          <cell r="D27519" t="str">
            <v>21,54</v>
          </cell>
        </row>
        <row r="27520">
          <cell r="A27520" t="str">
            <v>MC.16.120</v>
          </cell>
          <cell r="B27520" t="str">
            <v>MASSELLI IN CALCESTRUZZO DRENANTI</v>
          </cell>
          <cell r="C27520"/>
          <cell r="D27520"/>
        </row>
        <row r="27521">
          <cell r="A27521" t="str">
            <v>MC.16.120.0010</v>
          </cell>
          <cell r="B27521" t="str">
            <v>Masselli autobloccanti prefabbricati in calcestruzzo vibrocompresso, prodotti e controllati secondo la norma UNI EN 1338, tipo doppio impasto, colore naturale, spessore cm 8 e delle dimensioni di mm 180 x 235. Per classi di carico 3 (carrabile medio) o 4 (carrabile pesante).</v>
          </cell>
          <cell r="C27521" t="str">
            <v>m²</v>
          </cell>
          <cell r="D27521" t="str">
            <v>20,31</v>
          </cell>
        </row>
        <row r="27522">
          <cell r="A27522" t="str">
            <v>MC.16.120.0020</v>
          </cell>
          <cell r="B27522" t="str">
            <v>Masselli autobloccanti drenanti prefabbricati in calcestruzzo vibrocompresso, prodotti e controllati secondo la norma UNI EN 1338, tipo multistrato, colore naturale, spessore cm 10, classe di carico 4 (carrabile pesante), forma irregolare di modulo cm 11,2 x 22,5.</v>
          </cell>
          <cell r="C27522" t="str">
            <v>m²</v>
          </cell>
          <cell r="D27522" t="str">
            <v>23,38</v>
          </cell>
        </row>
        <row r="27523">
          <cell r="A27523" t="str">
            <v>MC.16.150</v>
          </cell>
          <cell r="B27523" t="str">
            <v>LASTRE PREFABBRICATE</v>
          </cell>
          <cell r="C27523"/>
          <cell r="D27523"/>
        </row>
        <row r="27524">
          <cell r="A27524" t="str">
            <v>MC.16.150.0010</v>
          </cell>
          <cell r="B27524" t="str">
            <v>Lastre prefabbricate in calcestruzzo con dosaggio a 300 kg di cemento, armate, spessore minimo 4 cm, larghezza da 30 a 50 cm, lunghezza da 50 a 100 cm</v>
          </cell>
          <cell r="C27524" t="str">
            <v>m²</v>
          </cell>
          <cell r="D27524" t="str">
            <v>13,79</v>
          </cell>
        </row>
        <row r="27525">
          <cell r="A27525" t="str">
            <v>MC.16.150.0020</v>
          </cell>
          <cell r="B27525" t="str">
            <v>Lastre ad imitazione di porfidi composte da inerti di porfidi e quarzi naturali legati con malta di sabbie silicee e cementi ad alta resistenza, spessore 40 mm dimensioni 40 x 60 - 40 x 40 cm, con superficie a rilievo.</v>
          </cell>
          <cell r="C27525" t="str">
            <v>m²</v>
          </cell>
          <cell r="D27525" t="str">
            <v>23,69</v>
          </cell>
        </row>
        <row r="27526">
          <cell r="A27526" t="str">
            <v>MC.16.150.0030</v>
          </cell>
          <cell r="B27526" t="str">
            <v>Lastre modellate a porfido composte da inerti di porfidi naturali legati con malta di sabbie silicee e cementi ad alta resistenza, spessore 38 mm, dimensioni 40 x 40 cm:</v>
          </cell>
          <cell r="C27526"/>
          <cell r="D27526"/>
        </row>
        <row r="27527">
          <cell r="A27527" t="str">
            <v>MC.16.150.0030.a</v>
          </cell>
          <cell r="B27527" t="str">
            <v>- tipo levigate</v>
          </cell>
          <cell r="C27527" t="str">
            <v>m²</v>
          </cell>
          <cell r="D27527" t="str">
            <v>18,18</v>
          </cell>
        </row>
        <row r="27528">
          <cell r="A27528" t="str">
            <v>MC.16.150.0030.b</v>
          </cell>
          <cell r="B27528" t="str">
            <v>- tipo sabbiate</v>
          </cell>
          <cell r="C27528" t="str">
            <v>m²</v>
          </cell>
          <cell r="D27528" t="str">
            <v>21,49</v>
          </cell>
        </row>
        <row r="27529">
          <cell r="A27529" t="str">
            <v>MC.16.150.0040</v>
          </cell>
          <cell r="B27529" t="str">
            <v>Lastre composte da inerti di graniti e porfidi naturali legati con malta di sabbie silicee e cementi ad alta resistenza, spessore 35 mm dimensioni 40 x 40 cm, a superficie piana sabbiata e bisellata.</v>
          </cell>
          <cell r="C27529" t="str">
            <v>m²</v>
          </cell>
          <cell r="D27529" t="str">
            <v>33,07</v>
          </cell>
        </row>
        <row r="27530">
          <cell r="A27530" t="str">
            <v>MC.16.150.0050</v>
          </cell>
          <cell r="B27530" t="str">
            <v>Lastre composte da ghiaino di fiume o graniglia di marmo legati con malta di sabbie silicee e cementi ad alta resistenza, spessore 38 mm dimensioni 40 x 40 - 50 x 50 cm:</v>
          </cell>
          <cell r="C27530"/>
          <cell r="D27530"/>
        </row>
        <row r="27531">
          <cell r="A27531" t="str">
            <v>MC.16.150.0050.a</v>
          </cell>
          <cell r="B27531" t="str">
            <v>- colore grigio</v>
          </cell>
          <cell r="C27531" t="str">
            <v>m²</v>
          </cell>
          <cell r="D27531" t="str">
            <v>9,59</v>
          </cell>
        </row>
        <row r="27532">
          <cell r="A27532" t="str">
            <v>MC.16.150.0050.b</v>
          </cell>
          <cell r="B27532" t="str">
            <v>- con ghiaino colorato</v>
          </cell>
          <cell r="C27532" t="str">
            <v>m²</v>
          </cell>
          <cell r="D27532" t="str">
            <v>14,34</v>
          </cell>
        </row>
        <row r="27533">
          <cell r="A27533" t="str">
            <v>MC.16.150.0060</v>
          </cell>
          <cell r="B27533" t="str">
            <v>Lastre composte da micrograniglie di marmo legate con malta di sabbie silicee e cementi ad alta resistenza, spessore 38 mm, dimensioni 40 x 40 cm</v>
          </cell>
          <cell r="C27533" t="str">
            <v>m²</v>
          </cell>
          <cell r="D27533" t="str">
            <v>17,63</v>
          </cell>
        </row>
        <row r="27534">
          <cell r="A27534" t="str">
            <v>MC.16.150.0070</v>
          </cell>
          <cell r="B27534" t="str">
            <v>Lastre composte da inerti di quarzo selezionati e legati con malta di sabbie silicee e cementi ad alta resistenza, spessore 38 mm, dimensioni 40 x 40 cm</v>
          </cell>
          <cell r="C27534" t="str">
            <v>m²</v>
          </cell>
          <cell r="D27534" t="str">
            <v>15,70</v>
          </cell>
        </row>
        <row r="27535">
          <cell r="A27535" t="str">
            <v>MC.16.150.0100</v>
          </cell>
          <cell r="B27535" t="str">
            <v>Lastre prefabbricate in conglomerato di sabbie silicee e cemento ad alta resistenza con strato superiore composto da agglomerato di porfidi, graniti naturali, quarzi, spessore totale 5 cm, dimensioni 15x15 - 15x30 - 30x30 cm, con superficie piana o a rilievo, sabbiata</v>
          </cell>
          <cell r="C27535" t="str">
            <v>m²</v>
          </cell>
          <cell r="D27535" t="str">
            <v>23,13</v>
          </cell>
        </row>
        <row r="27536">
          <cell r="A27536" t="str">
            <v>MC.16.200</v>
          </cell>
          <cell r="B27536" t="str">
            <v>PIASTRELLE</v>
          </cell>
          <cell r="C27536"/>
          <cell r="D27536"/>
        </row>
        <row r="27537">
          <cell r="A27537" t="str">
            <v>MC.16.200.0010</v>
          </cell>
          <cell r="B27537" t="str">
            <v>Piastrelle in pietra artificiale, con colorazione simile alle pietre naturali (grigio ardesia, porfido rosa, marrone sanpietrino, ecc.), strato a vista composto da polveri e graniglie macinate finemente di quarzo sferoidale tedesco, graniti e porfidi nazionali, uniti a cementi ad altissima resistenza; dimensioni 30 x 30 cm, spessore 4 cm; in grado di guidare ipo e non vedenti.</v>
          </cell>
          <cell r="C27537" t="str">
            <v>m²</v>
          </cell>
          <cell r="D27537" t="str">
            <v>60,62</v>
          </cell>
        </row>
        <row r="27538">
          <cell r="A27538" t="str">
            <v>MC.16.200.0020</v>
          </cell>
          <cell r="B27538" t="str">
            <v>Piastrelle in cemento con strato di finitura di 12 mm a 12 kg/m² di granulato sferoidale di quarzo con indurenti, spessore totale 3 cm, dimensioni:</v>
          </cell>
          <cell r="C27538"/>
          <cell r="D27538"/>
        </row>
        <row r="27539">
          <cell r="A27539" t="str">
            <v>MC.16.200.0020.a</v>
          </cell>
          <cell r="B27539" t="str">
            <v>- 30 x 30 cm, colore grigio</v>
          </cell>
          <cell r="C27539" t="str">
            <v>m²</v>
          </cell>
          <cell r="D27539" t="str">
            <v>11,97</v>
          </cell>
        </row>
        <row r="27540">
          <cell r="A27540" t="str">
            <v>MC.16.200.0020.b</v>
          </cell>
          <cell r="B27540" t="str">
            <v>- 30 x 30 cm, colore rosso</v>
          </cell>
          <cell r="C27540" t="str">
            <v>m²</v>
          </cell>
          <cell r="D27540" t="str">
            <v>13,01</v>
          </cell>
        </row>
        <row r="27541">
          <cell r="A27541" t="str">
            <v>MC.16.200.0020.c</v>
          </cell>
          <cell r="B27541" t="str">
            <v>- 25 x 25 cm, colore grigio</v>
          </cell>
          <cell r="C27541" t="str">
            <v>m²</v>
          </cell>
          <cell r="D27541" t="str">
            <v>10,59</v>
          </cell>
        </row>
        <row r="27542">
          <cell r="A27542" t="str">
            <v>MC.16.200.0020.d</v>
          </cell>
          <cell r="B27542" t="str">
            <v>- 25 x 25 cm, colore rosso</v>
          </cell>
          <cell r="C27542" t="str">
            <v>m²</v>
          </cell>
          <cell r="D27542" t="str">
            <v>11,63</v>
          </cell>
        </row>
        <row r="27543">
          <cell r="A27543" t="str">
            <v>MC.16.200.0030</v>
          </cell>
          <cell r="B27543" t="str">
            <v>Pietrini di cemento in lastre pressovibrate a superficie bugnata, spessore 30 mm, dimensioni 30 x 30 cm.</v>
          </cell>
          <cell r="C27543" t="str">
            <v>m²</v>
          </cell>
          <cell r="D27543" t="str">
            <v>16,52</v>
          </cell>
        </row>
        <row r="27544">
          <cell r="A27544" t="str">
            <v>MC.16.250</v>
          </cell>
          <cell r="B27544" t="str">
            <v>MATTONELLE DI ASFALTO</v>
          </cell>
          <cell r="C27544"/>
          <cell r="D27544"/>
        </row>
        <row r="27545">
          <cell r="A27545" t="str">
            <v>MC.16.250.0010</v>
          </cell>
          <cell r="B27545" t="str">
            <v>Mattonelle di asfalto naturale, a superficie liscia, dimensioni 10 x 20 cm:</v>
          </cell>
          <cell r="C27545"/>
          <cell r="D27545"/>
        </row>
        <row r="27546">
          <cell r="A27546" t="str">
            <v>MC.16.250.0010.a</v>
          </cell>
          <cell r="B27546" t="str">
            <v>- spessore 20 mm</v>
          </cell>
          <cell r="C27546" t="str">
            <v>m²</v>
          </cell>
          <cell r="D27546" t="str">
            <v>10,54</v>
          </cell>
        </row>
        <row r="27547">
          <cell r="A27547" t="str">
            <v>MC.16.250.0010.b</v>
          </cell>
          <cell r="B27547" t="str">
            <v>- spessore 30 mm</v>
          </cell>
          <cell r="C27547" t="str">
            <v>m²</v>
          </cell>
          <cell r="D27547" t="str">
            <v>12,07</v>
          </cell>
        </row>
        <row r="27548">
          <cell r="A27548" t="str">
            <v>MC.16.250.0010.c</v>
          </cell>
          <cell r="B27548" t="str">
            <v>- spessore 40 mm</v>
          </cell>
          <cell r="C27548" t="str">
            <v>m²</v>
          </cell>
          <cell r="D27548" t="str">
            <v>14,76</v>
          </cell>
        </row>
        <row r="27549">
          <cell r="A27549" t="str">
            <v>MC.16.250.0010.d</v>
          </cell>
          <cell r="B27549" t="str">
            <v>- spessore 50 mm</v>
          </cell>
          <cell r="C27549" t="str">
            <v>m²</v>
          </cell>
          <cell r="D27549" t="str">
            <v>18,02</v>
          </cell>
        </row>
        <row r="27550">
          <cell r="A27550" t="str">
            <v>MC.16.250.0020</v>
          </cell>
          <cell r="B27550" t="str">
            <v>Mattonelle di asfalto naturale, a superficie bugnata, dimensioni 10 x 20 cm:</v>
          </cell>
          <cell r="C27550"/>
          <cell r="D27550"/>
        </row>
        <row r="27551">
          <cell r="A27551" t="str">
            <v>MC.16.250.0020.a</v>
          </cell>
          <cell r="B27551" t="str">
            <v>- spessore 20 mm</v>
          </cell>
          <cell r="C27551" t="str">
            <v>m²</v>
          </cell>
          <cell r="D27551" t="str">
            <v>10,02</v>
          </cell>
        </row>
        <row r="27552">
          <cell r="A27552" t="str">
            <v>MC.16.250.0020.b</v>
          </cell>
          <cell r="B27552" t="str">
            <v>- spessore 30 mm</v>
          </cell>
          <cell r="C27552" t="str">
            <v>m²</v>
          </cell>
          <cell r="D27552" t="str">
            <v>12,07</v>
          </cell>
        </row>
        <row r="27553">
          <cell r="A27553" t="str">
            <v>MC.16.250.0020.c</v>
          </cell>
          <cell r="B27553" t="str">
            <v>- spessore 40 mm</v>
          </cell>
          <cell r="C27553" t="str">
            <v>m²</v>
          </cell>
          <cell r="D27553" t="str">
            <v>13,46</v>
          </cell>
        </row>
        <row r="27554">
          <cell r="A27554" t="str">
            <v>MC.16.400</v>
          </cell>
          <cell r="B27554" t="str">
            <v>PERCORSI TATTILI</v>
          </cell>
          <cell r="C27554"/>
          <cell r="D27554"/>
        </row>
        <row r="27555">
          <cell r="A27555" t="str">
            <v>MC.16.400.0010</v>
          </cell>
          <cell r="B27555" t="str">
            <v>Pavimento per percorsi tattili per esterni, in gomma sintetica non rigenerata al 100% composta da una mescola omogenea calandrata vulcanizzata, speciale resistente ai raggi UV, ottenuta con l'aggiunta di cariche minerali, stabilizzanti e pigmenti colorati, superficie a rilievo antiscivolo e scalanature a sezione trapezoidale di dimensioni variabili:</v>
          </cell>
          <cell r="C27555"/>
          <cell r="D27555"/>
        </row>
        <row r="27556">
          <cell r="A27556" t="str">
            <v>MC.16.400.0010.a</v>
          </cell>
          <cell r="B27556" t="str">
            <v>- indicazione direzione rettilinea, in teli di larghezza 60 cm, in gomma scannellata con passi differenti, con spessore base 2,5 mm, spessore rilievo 2,5 mm</v>
          </cell>
          <cell r="C27556" t="str">
            <v>m</v>
          </cell>
          <cell r="D27556" t="str">
            <v>104,15</v>
          </cell>
        </row>
        <row r="27557">
          <cell r="A27557" t="str">
            <v>MC.16.400.0010.b</v>
          </cell>
          <cell r="B27557" t="str">
            <v>- indicazione di svolta ad L, piastra 60 x 60 cm, divisa in quarto di cerchio con gomma scannellata e la restante parte con gomma a bolli a calotta semisferica, spessore base 2,5 mm, spessore rilievo scannellato 2,5 mm, spessore rilievo bolli 5 mm</v>
          </cell>
          <cell r="C27557" t="str">
            <v>cad</v>
          </cell>
          <cell r="D27557" t="str">
            <v>81,28</v>
          </cell>
        </row>
        <row r="27558">
          <cell r="A27558" t="str">
            <v>MC.16.400.0010.c</v>
          </cell>
          <cell r="B27558" t="str">
            <v>- indicazione incrocio a T, piastra 60 x 60 cm, in gomma spessore rilievo 0,9 mm, spessore base 2 mm</v>
          </cell>
          <cell r="C27558" t="str">
            <v>cad</v>
          </cell>
          <cell r="D27558" t="str">
            <v>58,89</v>
          </cell>
        </row>
        <row r="27559">
          <cell r="A27559" t="str">
            <v>MC.16.400.0010.d</v>
          </cell>
          <cell r="B27559" t="str">
            <v>- indicazione di servizio in teli di larghezza 40 cm</v>
          </cell>
          <cell r="C27559" t="str">
            <v>m</v>
          </cell>
          <cell r="D27559" t="str">
            <v>77,56</v>
          </cell>
        </row>
        <row r="27560">
          <cell r="A27560" t="str">
            <v>MC.16.400.0010.e</v>
          </cell>
          <cell r="B27560" t="str">
            <v>- indicazione di servizio, piastra 60 x 60 cm, in gomma scannellata fine, spessore base 2,5 mm, spessore rilievo 1 mm</v>
          </cell>
          <cell r="C27560" t="str">
            <v>cad</v>
          </cell>
          <cell r="D27560" t="str">
            <v>42,58</v>
          </cell>
        </row>
        <row r="27561">
          <cell r="A27561" t="str">
            <v>MC.16.400.0010.f</v>
          </cell>
          <cell r="B27561" t="str">
            <v>- indicazione di pericolo valicabile, piastra 40 x 60 cm, in gomma composta da due zone, scannellato fine, spessore base 2,5 mm, rilievo 1 mm, e bollo a calotta semisferica, spessore base 2,5 mm, rilievo 5 mm</v>
          </cell>
          <cell r="C27561" t="str">
            <v>cad</v>
          </cell>
          <cell r="D27561" t="str">
            <v>119,89</v>
          </cell>
        </row>
        <row r="27562">
          <cell r="A27562" t="str">
            <v>MC.16.400.0010.g</v>
          </cell>
          <cell r="B27562" t="str">
            <v>- indicazione di arresto-pericolo, piastra 42,5 x 76 cm, in gomma a bolli spessore base 2,5 mm, spessore rilievo 5 mm</v>
          </cell>
          <cell r="C27562" t="str">
            <v>cad</v>
          </cell>
          <cell r="D27562" t="str">
            <v>81,07</v>
          </cell>
        </row>
        <row r="27563">
          <cell r="A27563" t="str">
            <v>MC.16.400.0020</v>
          </cell>
          <cell r="B27563" t="str">
            <v>Piastrelle in M-PVC-p polivalente, con con rilievi trapezoidali equidistanti aventi un altezza non inferiore a 3 mm, avranno una resistenza all'abrasione TABER 25,5 mg; impronta residua 0,1 mm; isolamento elettrico 1010 ohm; resistenza al fuoco classe 1; durezza shore A 85; isolamento termico 0,12 W/mK; peso specifico 1,20 gr/cm³; carico rottura (dopo 168h a 100 °C) 10,5-8,8 N/mm² - allungamento 280-263%, colorazione superficiale a scelta della Committente. Per percorsi tattili, adatte per installazioni sia interne che esterne, con rilievi trapezoidali equidistanti aventi un altezza non inferiore a 3 mm, integrate con transpoder passivo a radiofrequenza, idoneo alla realizzazione di percorsi intelligenti. Conformi alla normativa vigente D.P.R. 503/1996, D.M. 236/1989, ed in accordo con le tabelle 3-“WT6” e 1-“S9” della CEN/TS 15209.:</v>
          </cell>
          <cell r="C27563"/>
          <cell r="D27563"/>
        </row>
        <row r="27564">
          <cell r="A27564" t="str">
            <v>MC.16.400.0020.a</v>
          </cell>
          <cell r="B27564" t="str">
            <v>- indicazione direzione rettilinea larghezza cm. 60</v>
          </cell>
          <cell r="C27564" t="str">
            <v>m</v>
          </cell>
          <cell r="D27564" t="str">
            <v>64,96</v>
          </cell>
        </row>
        <row r="27565">
          <cell r="A27565" t="str">
            <v>MC.16.400.0020.b</v>
          </cell>
          <cell r="B27565" t="str">
            <v>- indicazione di attenzione/servizio/pericolo valicabile larghezza cm. 40x60</v>
          </cell>
          <cell r="C27565" t="str">
            <v>cad</v>
          </cell>
          <cell r="D27565" t="str">
            <v>30,43</v>
          </cell>
        </row>
        <row r="27566">
          <cell r="A27566" t="str">
            <v>MC.16.400.0020.c</v>
          </cell>
          <cell r="B27566" t="str">
            <v>- indicazione di arresto pericolo larghezza cm. 40</v>
          </cell>
          <cell r="C27566" t="str">
            <v>m</v>
          </cell>
          <cell r="D27566" t="str">
            <v>43,58</v>
          </cell>
        </row>
        <row r="27567">
          <cell r="A27567" t="str">
            <v>MC.16.400.0020.d</v>
          </cell>
          <cell r="B27567" t="str">
            <v>- indicazione di incrocio/ svolta ad angolo dimensioni cm. 60x60</v>
          </cell>
          <cell r="C27567" t="str">
            <v>cad</v>
          </cell>
          <cell r="D27567" t="str">
            <v>39,47</v>
          </cell>
        </row>
        <row r="27568">
          <cell r="A27568" t="str">
            <v>MC.17 - MATERIALI PER OPERE IN PIETRA</v>
          </cell>
          <cell r="B27568"/>
          <cell r="C27568"/>
          <cell r="D27568"/>
        </row>
        <row r="27569">
          <cell r="A27569" t="str">
            <v>MC</v>
          </cell>
          <cell r="B27569" t="str">
            <v>MATERIALI CIVILI</v>
          </cell>
          <cell r="C27569"/>
          <cell r="D27569"/>
        </row>
        <row r="27570">
          <cell r="A27570" t="str">
            <v>MC.17</v>
          </cell>
          <cell r="B27570" t="str">
            <v>MATERIALI PER OPERE IN PIETRA</v>
          </cell>
          <cell r="C27570"/>
          <cell r="D27570"/>
        </row>
        <row r="27571">
          <cell r="A27571" t="str">
            <v>MC.17.010</v>
          </cell>
          <cell r="B27571" t="str">
            <v>MARMI</v>
          </cell>
          <cell r="C27571"/>
          <cell r="D27571"/>
        </row>
        <row r="27572">
          <cell r="A27572" t="str">
            <v>MC.17.010.0030</v>
          </cell>
          <cell r="B27572" t="str">
            <v>BIANCO Carrara qualità buona C in lastre con faccia vista a levigatura media e l'altra grezza di sega, coste fresate a giunto:</v>
          </cell>
          <cell r="C27572"/>
          <cell r="D27572"/>
        </row>
        <row r="27573">
          <cell r="A27573" t="str">
            <v>MC.17.010.0030.a</v>
          </cell>
          <cell r="B27573" t="str">
            <v>- spessore 2 cm</v>
          </cell>
          <cell r="C27573" t="str">
            <v>m²</v>
          </cell>
          <cell r="D27573" t="str">
            <v>73,62</v>
          </cell>
        </row>
        <row r="27574">
          <cell r="A27574" t="str">
            <v>MC.17.010.0030.b</v>
          </cell>
          <cell r="B27574" t="str">
            <v>- per ogni cm in più</v>
          </cell>
          <cell r="C27574" t="str">
            <v>m² x cm</v>
          </cell>
          <cell r="D27574" t="str">
            <v>40,62</v>
          </cell>
        </row>
        <row r="27575">
          <cell r="A27575" t="str">
            <v>MC.17.010.0040</v>
          </cell>
          <cell r="B27575" t="str">
            <v>BIANCO Carrara qualità corrente D in lastre con faccia vista a levigatura media e l'altra grezza di sega, coste fresate a giunto:</v>
          </cell>
          <cell r="C27575"/>
          <cell r="D27575"/>
        </row>
        <row r="27576">
          <cell r="A27576" t="str">
            <v>MC.17.010.0040.a</v>
          </cell>
          <cell r="B27576" t="str">
            <v>- spessore 2 cm</v>
          </cell>
          <cell r="C27576" t="str">
            <v>m²</v>
          </cell>
          <cell r="D27576" t="str">
            <v>73,62</v>
          </cell>
        </row>
        <row r="27577">
          <cell r="A27577" t="str">
            <v>MC.17.010.0040.b</v>
          </cell>
          <cell r="B27577" t="str">
            <v>- per ogni cm in più</v>
          </cell>
          <cell r="C27577" t="str">
            <v>m² x cm</v>
          </cell>
          <cell r="D27577" t="str">
            <v>40,62</v>
          </cell>
        </row>
        <row r="27578">
          <cell r="A27578" t="str">
            <v>MC.17.010.0050</v>
          </cell>
          <cell r="B27578" t="str">
            <v>Fornitura di lastre in giallo d'istria finiture : faccia a vista piano bocciardato, coste fresate a giunto "via il vivo". Compreso imballo in palette, carico e scarico, trasporto franco cantiere, con le seguenti dimensioni:</v>
          </cell>
          <cell r="C27578"/>
          <cell r="D27578"/>
        </row>
        <row r="27579">
          <cell r="A27579" t="str">
            <v>MC.17.010.0050.a</v>
          </cell>
          <cell r="B27579" t="str">
            <v>Dimensioni cm. 70 X 30 X 6 e cm. 70 X 40 X 6</v>
          </cell>
          <cell r="C27579" t="str">
            <v>m²</v>
          </cell>
          <cell r="D27579" t="str">
            <v>107,66</v>
          </cell>
        </row>
        <row r="27580">
          <cell r="A27580" t="str">
            <v>MC.17.010.0050.b</v>
          </cell>
          <cell r="B27580" t="str">
            <v>Dimensioni cm. 70 X 50 X 6 e cm. 90 X 50 X 6</v>
          </cell>
          <cell r="C27580" t="str">
            <v>m²</v>
          </cell>
          <cell r="D27580" t="str">
            <v>123,52</v>
          </cell>
        </row>
        <row r="27581">
          <cell r="A27581" t="str">
            <v>MC.17.010.0050.c</v>
          </cell>
          <cell r="B27581" t="str">
            <v>Dimensioni cm. 100 X 70 X 6</v>
          </cell>
          <cell r="C27581" t="str">
            <v>m²</v>
          </cell>
          <cell r="D27581" t="str">
            <v>114,51</v>
          </cell>
        </row>
        <row r="27582">
          <cell r="A27582" t="str">
            <v>MC.17.010.0050.d</v>
          </cell>
          <cell r="B27582" t="str">
            <v>Dimensioni cm. 100 X 100 X 6 e 100 X 90 X 6</v>
          </cell>
          <cell r="C27582" t="str">
            <v>m²</v>
          </cell>
          <cell r="D27582" t="str">
            <v>142,62</v>
          </cell>
        </row>
        <row r="27583">
          <cell r="A27583" t="str">
            <v>MC.17.010.0060</v>
          </cell>
          <cell r="B27583" t="str">
            <v>Fornitura di lastre in trachite, Finirure : faccia a vista piano bocciardato, coste fresate a giunto "via il vivo" compreso imballo in palette, carico e scarico, trasporto franco cantiere.</v>
          </cell>
          <cell r="C27583"/>
          <cell r="D27583"/>
        </row>
        <row r="27584">
          <cell r="A27584" t="str">
            <v>MC.17.010.0060.a</v>
          </cell>
          <cell r="B27584" t="str">
            <v>Dimensioni cm. 70 X 30 X 6 e 70 X 40 X 6</v>
          </cell>
          <cell r="C27584" t="str">
            <v>m²</v>
          </cell>
          <cell r="D27584" t="str">
            <v>196,86</v>
          </cell>
        </row>
        <row r="27585">
          <cell r="A27585" t="str">
            <v>MC.17.010.0060.b</v>
          </cell>
          <cell r="B27585" t="str">
            <v>Dimensioni cm. 70 X 50 X 6 e 90 X 50 X 6</v>
          </cell>
          <cell r="C27585" t="str">
            <v>m²</v>
          </cell>
          <cell r="D27585" t="str">
            <v>206,28</v>
          </cell>
        </row>
        <row r="27586">
          <cell r="A27586" t="str">
            <v>MC.17.010.0070</v>
          </cell>
          <cell r="B27586" t="str">
            <v>Fornitura di copertine in giallo d'istria.Dimensioni cm. 140/160 X 50 X 15 . Finiture: faccia a vista finita a piano bocciardato, coste levigate. Bisello sui due lati di cm 140/160 superiori. Compreso imballo, carico e scarico.Trasporto franco cantiere.</v>
          </cell>
          <cell r="C27586" t="str">
            <v>m</v>
          </cell>
          <cell r="D27586" t="str">
            <v>324,89</v>
          </cell>
        </row>
        <row r="27587">
          <cell r="A27587" t="str">
            <v>MC.17.010.0080</v>
          </cell>
          <cell r="B27587" t="str">
            <v>Fornitura di massello d'angolo in giallo d'istria.Dimensioni d'ingombro massime cm. 10/10 X h15 .Finiture:n°2 facce a vista ortogonali tra loro finite a piano bocciardato, coste segate. Bisello sui tutti i lati a vista. Compreso imballo, carico e scarico. Trasporto franco cantiere.</v>
          </cell>
          <cell r="C27587" t="str">
            <v>cad</v>
          </cell>
          <cell r="D27587" t="str">
            <v>42,02</v>
          </cell>
        </row>
        <row r="27588">
          <cell r="A27588" t="str">
            <v>MC.17.010.0085</v>
          </cell>
          <cell r="B27588" t="str">
            <v>Fornitura di massello in giallo d'istria.Dimensioni cm. 140/30 X 15 . Finiture:facce a vista finita a piano bocciardato, coste segate. Compreso imballo, carico e scarico.Trasporto franco cantiere.</v>
          </cell>
          <cell r="C27588" t="str">
            <v>m</v>
          </cell>
          <cell r="D27588" t="str">
            <v>141,54</v>
          </cell>
        </row>
        <row r="27589">
          <cell r="A27589" t="str">
            <v>MC.17.010.0090</v>
          </cell>
          <cell r="B27589" t="str">
            <v>Fornitura di alzatine in giallo d'istria.Dimensioni altezza cm. 15 x a correre x 3 . Finiture:facce a vista a piano bocciardato, coste segate. Bisello sui quattro lati. Compreso imballo in palette , carico e scarico trasporto franco cantiere.</v>
          </cell>
          <cell r="C27589" t="str">
            <v>m</v>
          </cell>
          <cell r="D27589" t="str">
            <v>55,80</v>
          </cell>
        </row>
        <row r="27590">
          <cell r="A27590" t="str">
            <v>MC.17.010.0095</v>
          </cell>
          <cell r="B27590" t="str">
            <v>Fornitura di alzatine in giallo d'istria.Dimensioni altezza cm. 34 x a correre x 3 . Finiture:facce a vista a piano bocciardato, coste segate. Bisello sui quattro lati. Compreso imballo in palette , carico e scarico trasporto franco cantiere.</v>
          </cell>
          <cell r="C27590" t="str">
            <v>m</v>
          </cell>
          <cell r="D27590" t="str">
            <v>74,31</v>
          </cell>
        </row>
        <row r="27591">
          <cell r="A27591" t="str">
            <v>MC.17.020</v>
          </cell>
          <cell r="B27591" t="str">
            <v>CALCARI LUCIDABILI</v>
          </cell>
          <cell r="C27591"/>
          <cell r="D27591"/>
        </row>
        <row r="27592">
          <cell r="A27592" t="str">
            <v>MC.17.020.0010</v>
          </cell>
          <cell r="B27592" t="str">
            <v>AURISINA fiorito in lastre con faccia vista a levigatura media e l'altra grezza di sega, coste fresate a giunto:</v>
          </cell>
          <cell r="C27592"/>
          <cell r="D27592"/>
        </row>
        <row r="27593">
          <cell r="A27593" t="str">
            <v>MC.17.020.0010.a</v>
          </cell>
          <cell r="B27593" t="str">
            <v>- spessore 2 cm</v>
          </cell>
          <cell r="C27593" t="str">
            <v>m²</v>
          </cell>
          <cell r="D27593" t="str">
            <v>114,41</v>
          </cell>
        </row>
        <row r="27594">
          <cell r="A27594" t="str">
            <v>MC.17.020.0010.b</v>
          </cell>
          <cell r="B27594" t="str">
            <v>- per ogni cm in più</v>
          </cell>
          <cell r="C27594" t="str">
            <v>m² x cm</v>
          </cell>
          <cell r="D27594" t="str">
            <v>40,05</v>
          </cell>
        </row>
        <row r="27595">
          <cell r="A27595" t="str">
            <v>MC.17.020.0020</v>
          </cell>
          <cell r="B27595" t="str">
            <v>BOTTICINO tipo classico in lastre con faccia vista a levigatura media e l'altra grezza di sega, coste fresate a giunto:</v>
          </cell>
          <cell r="C27595"/>
          <cell r="D27595"/>
        </row>
        <row r="27596">
          <cell r="A27596" t="str">
            <v>MC.17.020.0020.a</v>
          </cell>
          <cell r="B27596" t="str">
            <v>- spessore 2 cm</v>
          </cell>
          <cell r="C27596" t="str">
            <v>m²</v>
          </cell>
          <cell r="D27596" t="str">
            <v>75,15</v>
          </cell>
        </row>
        <row r="27597">
          <cell r="A27597" t="str">
            <v>MC.17.020.0020.b</v>
          </cell>
          <cell r="B27597" t="str">
            <v>- per ogni cm in più</v>
          </cell>
          <cell r="C27597" t="str">
            <v>m² x cm</v>
          </cell>
          <cell r="D27597" t="str">
            <v>33,68</v>
          </cell>
        </row>
        <row r="27598">
          <cell r="A27598" t="str">
            <v>MC.17.020.0030</v>
          </cell>
          <cell r="B27598" t="str">
            <v>CHIAMPO Olivo in lastre con faccia vista a levigatura media e l'altra grezza di sega, coste fresate a giunto:</v>
          </cell>
          <cell r="C27598"/>
          <cell r="D27598"/>
        </row>
        <row r="27599">
          <cell r="A27599" t="str">
            <v>MC.17.020.0030.a</v>
          </cell>
          <cell r="B27599" t="str">
            <v>- spessore 2 cm</v>
          </cell>
          <cell r="C27599" t="str">
            <v>m²</v>
          </cell>
          <cell r="D27599" t="str">
            <v>65,96</v>
          </cell>
        </row>
        <row r="27600">
          <cell r="A27600" t="str">
            <v>MC.17.020.0030.b</v>
          </cell>
          <cell r="B27600" t="str">
            <v>- per ogni cm in più</v>
          </cell>
          <cell r="C27600" t="str">
            <v>m² x cm</v>
          </cell>
          <cell r="D27600" t="str">
            <v>55,22</v>
          </cell>
        </row>
        <row r="27601">
          <cell r="A27601" t="str">
            <v>MC.17.020.0110</v>
          </cell>
          <cell r="B27601" t="str">
            <v>TRACHITE Gialla in lastre con faccia vista a levigatura media e l'altra grezza di sega, coste fresate a giunto:</v>
          </cell>
          <cell r="C27601"/>
          <cell r="D27601"/>
        </row>
        <row r="27602">
          <cell r="A27602" t="str">
            <v>MC.17.020.0110.a</v>
          </cell>
          <cell r="B27602" t="str">
            <v>- spessore 2 cm</v>
          </cell>
          <cell r="C27602" t="str">
            <v>m²</v>
          </cell>
          <cell r="D27602" t="str">
            <v>114,41</v>
          </cell>
        </row>
        <row r="27603">
          <cell r="A27603" t="str">
            <v>MC.17.020.0110.b</v>
          </cell>
          <cell r="B27603" t="str">
            <v>- per ogni cm in più</v>
          </cell>
          <cell r="C27603" t="str">
            <v>m² x cm</v>
          </cell>
          <cell r="D27603" t="str">
            <v>40,05</v>
          </cell>
        </row>
        <row r="27604">
          <cell r="A27604" t="str">
            <v>MC.17.020.0120</v>
          </cell>
          <cell r="B27604" t="str">
            <v>TRANI chiaro o scuro in lastre con faccia vista a levigatura media e l'altra grezza di sega, coste fresate a giunto:</v>
          </cell>
          <cell r="C27604"/>
          <cell r="D27604"/>
        </row>
        <row r="27605">
          <cell r="A27605" t="str">
            <v>MC.17.020.0120.a</v>
          </cell>
          <cell r="B27605" t="str">
            <v>- spessore 2 cm</v>
          </cell>
          <cell r="C27605" t="str">
            <v>m²</v>
          </cell>
          <cell r="D27605" t="str">
            <v>53,69</v>
          </cell>
        </row>
        <row r="27606">
          <cell r="A27606" t="str">
            <v>MC.17.020.0120.b</v>
          </cell>
          <cell r="B27606" t="str">
            <v>- per ogni cm in più</v>
          </cell>
          <cell r="C27606" t="str">
            <v>m² x cm</v>
          </cell>
          <cell r="D27606" t="str">
            <v>31,41</v>
          </cell>
        </row>
        <row r="27607">
          <cell r="A27607" t="str">
            <v>MC.17.050</v>
          </cell>
          <cell r="B27607" t="str">
            <v>BEOLA</v>
          </cell>
          <cell r="C27607"/>
          <cell r="D27607"/>
        </row>
        <row r="27608">
          <cell r="A27608" t="str">
            <v>MC.17.050.0010</v>
          </cell>
          <cell r="B27608" t="str">
            <v>BEOLA grigia e ghiandonata in lastre con faccia vista a levigatura media e l'altra grezza di sega, coste fresate a giunto:</v>
          </cell>
          <cell r="C27608"/>
          <cell r="D27608"/>
        </row>
        <row r="27609">
          <cell r="A27609" t="str">
            <v>MC.17.050.0010.a</v>
          </cell>
          <cell r="B27609" t="str">
            <v>- spessore 2 cm</v>
          </cell>
          <cell r="C27609" t="str">
            <v>m²</v>
          </cell>
          <cell r="D27609" t="str">
            <v>93,43</v>
          </cell>
        </row>
        <row r="27610">
          <cell r="A27610" t="str">
            <v>MC.17.050.0010.b</v>
          </cell>
          <cell r="B27610" t="str">
            <v>- per ogni cm in più</v>
          </cell>
          <cell r="C27610" t="str">
            <v>m² x cm</v>
          </cell>
          <cell r="D27610" t="str">
            <v>29,55</v>
          </cell>
        </row>
        <row r="27611">
          <cell r="A27611" t="str">
            <v>MC.17.050.0020</v>
          </cell>
          <cell r="B27611" t="str">
            <v>BEOLA bianca in lastre con faccia vista a levigatura media e l'altra grezza di sega, coste fresate a giunto:</v>
          </cell>
          <cell r="C27611"/>
          <cell r="D27611"/>
        </row>
        <row r="27612">
          <cell r="A27612" t="str">
            <v>MC.17.050.0020.a</v>
          </cell>
          <cell r="B27612" t="str">
            <v>- spessore 2 cm</v>
          </cell>
          <cell r="C27612" t="str">
            <v>m²</v>
          </cell>
          <cell r="D27612" t="str">
            <v>190,69</v>
          </cell>
        </row>
        <row r="27613">
          <cell r="A27613" t="str">
            <v>MC.17.050.0020.b</v>
          </cell>
          <cell r="B27613" t="str">
            <v>- per ogni cm in più</v>
          </cell>
          <cell r="C27613" t="str">
            <v>m² x cm</v>
          </cell>
          <cell r="D27613" t="str">
            <v>61,03</v>
          </cell>
        </row>
        <row r="27614">
          <cell r="A27614" t="str">
            <v>MC.17.100</v>
          </cell>
          <cell r="B27614" t="str">
            <v>GRANITI - SERIZZI - SIENITI - PORFIDO</v>
          </cell>
          <cell r="C27614"/>
          <cell r="D27614"/>
        </row>
        <row r="27615">
          <cell r="A27615" t="str">
            <v>MC.17.100.0010</v>
          </cell>
          <cell r="B27615" t="str">
            <v>GRANITO bianco di Montorfano in lastre con faccia vista a levigatura media e l'altra grezza di sega, coste fresate a giunto; o in masselli con faccia vista bocciardata o a levigatura media:</v>
          </cell>
          <cell r="C27615"/>
          <cell r="D27615"/>
        </row>
        <row r="27616">
          <cell r="A27616" t="str">
            <v>MC.17.100.0010.a</v>
          </cell>
          <cell r="B27616" t="str">
            <v>- spessore 2 cm</v>
          </cell>
          <cell r="C27616" t="str">
            <v>m²</v>
          </cell>
          <cell r="D27616" t="str">
            <v>123,95</v>
          </cell>
        </row>
        <row r="27617">
          <cell r="A27617" t="str">
            <v>MC.17.100.0010.b</v>
          </cell>
          <cell r="B27617" t="str">
            <v>- per ogni cm in più</v>
          </cell>
          <cell r="C27617" t="str">
            <v>m² x cm</v>
          </cell>
          <cell r="D27617" t="str">
            <v>40,05</v>
          </cell>
        </row>
        <row r="27618">
          <cell r="A27618" t="str">
            <v>MC.17.100.0020</v>
          </cell>
          <cell r="B27618" t="str">
            <v>TONALITE dell'Adamello in lastre con faccia vista a levigatura media e l'altra grezza di sega, coste fresate a giunto; o in masselli con faccia vista bocciardata o a levigatura media:</v>
          </cell>
          <cell r="C27618"/>
          <cell r="D27618"/>
        </row>
        <row r="27619">
          <cell r="A27619" t="str">
            <v>MC.17.100.0020.a</v>
          </cell>
          <cell r="B27619" t="str">
            <v>- spessore 2 cm</v>
          </cell>
          <cell r="C27619" t="str">
            <v>m²</v>
          </cell>
          <cell r="D27619" t="str">
            <v>83,84</v>
          </cell>
        </row>
        <row r="27620">
          <cell r="A27620" t="str">
            <v>MC.17.100.0020.b</v>
          </cell>
          <cell r="B27620" t="str">
            <v>- spessore 3 cm</v>
          </cell>
          <cell r="C27620" t="str">
            <v>m²</v>
          </cell>
          <cell r="D27620" t="str">
            <v>109,22</v>
          </cell>
        </row>
        <row r="27621">
          <cell r="A27621" t="str">
            <v>MC.17.100.0020.c</v>
          </cell>
          <cell r="B27621" t="str">
            <v>- spessore 4 cm</v>
          </cell>
          <cell r="C27621" t="str">
            <v>m²</v>
          </cell>
          <cell r="D27621" t="str">
            <v>115,84</v>
          </cell>
        </row>
        <row r="27622">
          <cell r="A27622" t="str">
            <v>MC.17.100.0020.d</v>
          </cell>
          <cell r="B27622" t="str">
            <v>- per ogni cm in più oltre i 4 cm</v>
          </cell>
          <cell r="C27622" t="str">
            <v>m² x cm</v>
          </cell>
          <cell r="D27622" t="str">
            <v>13,24</v>
          </cell>
        </row>
        <row r="27623">
          <cell r="A27623" t="str">
            <v>MC.17.100.0070</v>
          </cell>
          <cell r="B27623" t="str">
            <v>GRANITO sardo rosa in lastre con faccia vista a levigatura media e l'altra grezza di sega, coste fresate a giunto; o in masselli con faccia vista bocciardata o a levigatura media:</v>
          </cell>
          <cell r="C27623"/>
          <cell r="D27623"/>
        </row>
        <row r="27624">
          <cell r="A27624" t="str">
            <v>MC.17.100.0070.a</v>
          </cell>
          <cell r="B27624" t="str">
            <v>- spessore 2 cm</v>
          </cell>
          <cell r="C27624" t="str">
            <v>m²</v>
          </cell>
          <cell r="D27624" t="str">
            <v>62,92</v>
          </cell>
        </row>
        <row r="27625">
          <cell r="A27625" t="str">
            <v>MC.17.100.0070.b</v>
          </cell>
          <cell r="B27625" t="str">
            <v>- per ogni cm in più</v>
          </cell>
          <cell r="C27625" t="str">
            <v>m² x cm</v>
          </cell>
          <cell r="D27625" t="str">
            <v>20,02</v>
          </cell>
        </row>
        <row r="27626">
          <cell r="A27626" t="str">
            <v>MC.17.100.0100</v>
          </cell>
          <cell r="B27626" t="str">
            <v>SERIZZO Antigorio in lastre con faccia vista a levigatura media e l'altra grezza di sega, coste fresate a giunto; o in masselli con faccia vista bocciardata o a levigatura media:</v>
          </cell>
          <cell r="C27626"/>
          <cell r="D27626"/>
        </row>
        <row r="27627">
          <cell r="A27627" t="str">
            <v>MC.17.100.0100.a</v>
          </cell>
          <cell r="B27627" t="str">
            <v>- spessore 2 cm</v>
          </cell>
          <cell r="C27627" t="str">
            <v>m²</v>
          </cell>
          <cell r="D27627" t="str">
            <v>66,74</v>
          </cell>
        </row>
        <row r="27628">
          <cell r="A27628" t="str">
            <v>MC.17.100.0100.b</v>
          </cell>
          <cell r="B27628" t="str">
            <v>- per ogni cm in più</v>
          </cell>
          <cell r="C27628" t="str">
            <v>m² x cm</v>
          </cell>
          <cell r="D27628" t="str">
            <v>20,98</v>
          </cell>
        </row>
        <row r="27629">
          <cell r="A27629" t="str">
            <v>MC.17.150</v>
          </cell>
          <cell r="B27629" t="str">
            <v>CEPPO</v>
          </cell>
          <cell r="C27629"/>
          <cell r="D27629"/>
        </row>
        <row r="27630">
          <cell r="A27630" t="str">
            <v>MC.17.150.0010</v>
          </cell>
          <cell r="B27630" t="str">
            <v>CEPPO di Poltragno e d'Iseo in lastre con faccia vista a levigatura media e l'altra grezza di sega, coste fresate a giunto</v>
          </cell>
          <cell r="C27630"/>
          <cell r="D27630"/>
        </row>
        <row r="27631">
          <cell r="A27631" t="str">
            <v>MC.17.150.0010.a</v>
          </cell>
          <cell r="B27631" t="str">
            <v>- spessore 2 cm</v>
          </cell>
          <cell r="C27631" t="str">
            <v>m²</v>
          </cell>
          <cell r="D27631" t="str">
            <v>55,30</v>
          </cell>
        </row>
        <row r="27632">
          <cell r="A27632" t="str">
            <v>MC.17.150.0010.b</v>
          </cell>
          <cell r="B27632" t="str">
            <v>- per ogni cm in più</v>
          </cell>
          <cell r="C27632" t="str">
            <v>m² x cm</v>
          </cell>
          <cell r="D27632" t="str">
            <v>30,51</v>
          </cell>
        </row>
        <row r="27633">
          <cell r="A27633" t="str">
            <v>MC.18 - MATERIALI PAVIMENTI INTERNI</v>
          </cell>
          <cell r="B27633"/>
          <cell r="C27633"/>
          <cell r="D27633"/>
        </row>
        <row r="27634">
          <cell r="A27634" t="str">
            <v>MC</v>
          </cell>
          <cell r="B27634" t="str">
            <v>MATERIALI CIVILI</v>
          </cell>
          <cell r="C27634"/>
          <cell r="D27634"/>
        </row>
        <row r="27635">
          <cell r="A27635" t="str">
            <v>MC.18</v>
          </cell>
          <cell r="B27635" t="str">
            <v>MATERIALI PAVIMENTI INTERNI</v>
          </cell>
          <cell r="C27635"/>
          <cell r="D27635"/>
        </row>
        <row r="27636">
          <cell r="A27636" t="str">
            <v>MC.18.020</v>
          </cell>
          <cell r="B27636" t="str">
            <v>PAVIMENTI INDUSTRIALI</v>
          </cell>
          <cell r="C27636"/>
          <cell r="D27636"/>
        </row>
        <row r="27637">
          <cell r="A27637" t="str">
            <v>MC.18.020.0100</v>
          </cell>
          <cell r="B27637" t="str">
            <v>Piastrelle di cemento pressato a superficie bugnata o scanalata, dimensioni 25 x 25 o 30 x 30 cm, spessore 3 cm:</v>
          </cell>
          <cell r="C27637"/>
          <cell r="D27637"/>
        </row>
        <row r="27638">
          <cell r="A27638" t="str">
            <v>MC.18.020.0100.a</v>
          </cell>
          <cell r="B27638" t="str">
            <v>- cemento grigio</v>
          </cell>
          <cell r="C27638" t="str">
            <v>m²</v>
          </cell>
          <cell r="D27638" t="str">
            <v>15,40</v>
          </cell>
        </row>
        <row r="27639">
          <cell r="A27639" t="str">
            <v>MC.18.020.0100.b</v>
          </cell>
          <cell r="B27639" t="str">
            <v>- cemento rosso</v>
          </cell>
          <cell r="C27639" t="str">
            <v>m²</v>
          </cell>
          <cell r="D27639" t="str">
            <v>16,10</v>
          </cell>
        </row>
        <row r="27640">
          <cell r="A27640" t="str">
            <v>MC.18.100</v>
          </cell>
          <cell r="B27640" t="str">
            <v>PIASTRELLE A BASE DI CEMENTO</v>
          </cell>
          <cell r="C27640"/>
          <cell r="D27640"/>
        </row>
        <row r="27641">
          <cell r="A27641" t="str">
            <v>MC.18.100.0010</v>
          </cell>
          <cell r="B27641" t="str">
            <v>Marmette in cemento e graniglia di marmo ad uno o più colori correnti, dimensioni 25 x 25 cm o 30 x 30 cm, spessore 17 ÷ 23 mm a superficie liscia, fondo in cemento e graniglia a granulometria:</v>
          </cell>
          <cell r="C27641"/>
          <cell r="D27641"/>
        </row>
        <row r="27642">
          <cell r="A27642" t="str">
            <v>MC.18.100.0010.a</v>
          </cell>
          <cell r="B27642" t="str">
            <v>- fine</v>
          </cell>
          <cell r="C27642" t="str">
            <v>m²</v>
          </cell>
          <cell r="D27642" t="str">
            <v>14,85</v>
          </cell>
        </row>
        <row r="27643">
          <cell r="A27643" t="str">
            <v>MC.18.100.0010.b</v>
          </cell>
          <cell r="B27643" t="str">
            <v>- media</v>
          </cell>
          <cell r="C27643" t="str">
            <v>m²</v>
          </cell>
          <cell r="D27643" t="str">
            <v>13,24</v>
          </cell>
        </row>
        <row r="27644">
          <cell r="A27644" t="str">
            <v>MC.18.100.0010.c</v>
          </cell>
          <cell r="B27644" t="str">
            <v>- grossa</v>
          </cell>
          <cell r="C27644" t="str">
            <v>m²</v>
          </cell>
          <cell r="D27644" t="str">
            <v>11,80</v>
          </cell>
        </row>
        <row r="27645">
          <cell r="A27645" t="str">
            <v>MC.18.100.0020</v>
          </cell>
          <cell r="B27645" t="str">
            <v>Marmette monostrato calibrate di cemento e granulati di marmo o granito, da 30 x 30 cm, spessore 16 mm, trattate ad altissima pressione e con elevata resistenza meccanica. Esente da colle o resine, classe 0 di resistenza la fuoco; colori correnti, con superficie:</v>
          </cell>
          <cell r="C27645"/>
          <cell r="D27645"/>
        </row>
        <row r="27646">
          <cell r="A27646" t="str">
            <v>MC.18.100.0020.a</v>
          </cell>
          <cell r="B27646" t="str">
            <v>- levigata fine per lucidatura in opera</v>
          </cell>
          <cell r="C27646" t="str">
            <v>m²</v>
          </cell>
          <cell r="D27646" t="str">
            <v>29,24</v>
          </cell>
        </row>
        <row r="27647">
          <cell r="A27647" t="str">
            <v>MC.18.100.0020.b</v>
          </cell>
          <cell r="B27647" t="str">
            <v>- lucidata prefinita</v>
          </cell>
          <cell r="C27647" t="str">
            <v>m²</v>
          </cell>
          <cell r="D27647" t="str">
            <v>36,52</v>
          </cell>
        </row>
        <row r="27648">
          <cell r="A27648" t="str">
            <v>MC.18.100.0030</v>
          </cell>
          <cell r="B27648" t="str">
            <v>Marmettoni di cemento e scaglie di marmo ad uno o più colori, a superficie liscia, fondo cemento:</v>
          </cell>
          <cell r="C27648"/>
          <cell r="D27648"/>
        </row>
        <row r="27649">
          <cell r="A27649" t="str">
            <v>MC.18.100.0030.a</v>
          </cell>
          <cell r="B27649" t="str">
            <v>- 40 x 40 x 3 cm, scaglia media 15 ÷ 50 mm</v>
          </cell>
          <cell r="C27649" t="str">
            <v>m²</v>
          </cell>
          <cell r="D27649" t="str">
            <v>12,18</v>
          </cell>
        </row>
        <row r="27650">
          <cell r="A27650" t="str">
            <v>MC.18.100.0030.b</v>
          </cell>
          <cell r="B27650" t="str">
            <v>- 40 x 40 cm, spessore 30 ÷ 35 mm, con pezzi segati di marmo:</v>
          </cell>
          <cell r="C27650" t="str">
            <v>m²</v>
          </cell>
          <cell r="D27650" t="str">
            <v>20,49</v>
          </cell>
        </row>
        <row r="27651">
          <cell r="A27651" t="str">
            <v>MC.18.150</v>
          </cell>
          <cell r="B27651" t="str">
            <v>PIASTRELLE DI CERAMICA SMALTATA</v>
          </cell>
          <cell r="C27651"/>
          <cell r="D27651"/>
        </row>
        <row r="27652">
          <cell r="A27652" t="str">
            <v>MC.18.150.0010</v>
          </cell>
          <cell r="B27652" t="str">
            <v>Piastrelle in ceramica monocottura con superficie smaltata spessore 8 ÷ 10 mm:</v>
          </cell>
          <cell r="C27652"/>
          <cell r="D27652"/>
        </row>
        <row r="27653">
          <cell r="A27653" t="str">
            <v>MC.18.150.0010.a</v>
          </cell>
          <cell r="B27653" t="str">
            <v>- 10 x 20 cm, ingelive per esterni</v>
          </cell>
          <cell r="C27653" t="str">
            <v>m²</v>
          </cell>
          <cell r="D27653" t="str">
            <v>9,69</v>
          </cell>
        </row>
        <row r="27654">
          <cell r="A27654" t="str">
            <v>MC.18.150.0010.b</v>
          </cell>
          <cell r="B27654" t="str">
            <v>- 20 x 20 cm, tipo fiammato</v>
          </cell>
          <cell r="C27654" t="str">
            <v>m²</v>
          </cell>
          <cell r="D27654" t="str">
            <v>13,55</v>
          </cell>
        </row>
        <row r="27655">
          <cell r="A27655" t="str">
            <v>MC.18.150.0010.c</v>
          </cell>
          <cell r="B27655" t="str">
            <v>- 20 x 20 cm, tipo tinte unite</v>
          </cell>
          <cell r="C27655" t="str">
            <v>m²</v>
          </cell>
          <cell r="D27655" t="str">
            <v>14,18</v>
          </cell>
        </row>
        <row r="27656">
          <cell r="A27656" t="str">
            <v>MC.18.150.0010.d</v>
          </cell>
          <cell r="B27656" t="str">
            <v>- 30 x 30 cm, tipo fiammato e granigliato</v>
          </cell>
          <cell r="C27656" t="str">
            <v>m²</v>
          </cell>
          <cell r="D27656" t="str">
            <v>16,45</v>
          </cell>
        </row>
        <row r="27657">
          <cell r="A27657" t="str">
            <v>MC.18.150.0010.e</v>
          </cell>
          <cell r="B27657" t="str">
            <v>- 30 x 30 cm, tipo tinte unite</v>
          </cell>
          <cell r="C27657" t="str">
            <v>m²</v>
          </cell>
          <cell r="D27657" t="str">
            <v>15,49</v>
          </cell>
        </row>
        <row r="27658">
          <cell r="A27658" t="str">
            <v>MC.18.150.0010.f</v>
          </cell>
          <cell r="B27658" t="str">
            <v>- 30 x 30 cm, tipo decorate</v>
          </cell>
          <cell r="C27658" t="str">
            <v>m²</v>
          </cell>
          <cell r="D27658" t="str">
            <v>17,42</v>
          </cell>
        </row>
        <row r="27659">
          <cell r="A27659" t="str">
            <v>MC.18.150.0020</v>
          </cell>
          <cell r="B27659" t="str">
            <v>Piastrelle in ceramica monocottura con superficie smaltata spessore 8 ÷ 10 mm:</v>
          </cell>
          <cell r="C27659"/>
          <cell r="D27659"/>
        </row>
        <row r="27660">
          <cell r="A27660" t="str">
            <v>MC.18.150.0020.a</v>
          </cell>
          <cell r="B27660" t="str">
            <v>- 12 x 24 cm</v>
          </cell>
          <cell r="C27660" t="str">
            <v>m²</v>
          </cell>
          <cell r="D27660" t="str">
            <v>20,33</v>
          </cell>
        </row>
        <row r="27661">
          <cell r="A27661" t="str">
            <v>MC.18.150.0020.b</v>
          </cell>
          <cell r="B27661" t="str">
            <v>- 12 x 12 cm</v>
          </cell>
          <cell r="C27661" t="str">
            <v>m²</v>
          </cell>
          <cell r="D27661" t="str">
            <v>25,01</v>
          </cell>
        </row>
        <row r="27662">
          <cell r="A27662" t="str">
            <v>MC.18.150.0020.c</v>
          </cell>
          <cell r="B27662" t="str">
            <v>- 24 x 24 cm</v>
          </cell>
          <cell r="C27662" t="str">
            <v>m²</v>
          </cell>
          <cell r="D27662" t="str">
            <v>26,76</v>
          </cell>
        </row>
        <row r="27663">
          <cell r="A27663" t="str">
            <v>MC.18.150.0030</v>
          </cell>
          <cell r="B27663" t="str">
            <v>Piastrelle di grès porcellanato a superficie smaltata spessore 8 ÷ 10 mm:</v>
          </cell>
          <cell r="C27663"/>
          <cell r="D27663"/>
        </row>
        <row r="27664">
          <cell r="A27664" t="str">
            <v>MC.18.150.0030.a</v>
          </cell>
          <cell r="B27664" t="str">
            <v>- 15 x 15 cm, colori chiari</v>
          </cell>
          <cell r="C27664" t="str">
            <v>m²</v>
          </cell>
          <cell r="D27664" t="str">
            <v>23,97</v>
          </cell>
        </row>
        <row r="27665">
          <cell r="A27665" t="str">
            <v>MC.18.150.0030.b</v>
          </cell>
          <cell r="B27665" t="str">
            <v>- 15 x 15 cm, colori forti</v>
          </cell>
          <cell r="C27665" t="str">
            <v>m²</v>
          </cell>
          <cell r="D27665" t="str">
            <v>28,44</v>
          </cell>
        </row>
        <row r="27666">
          <cell r="A27666" t="str">
            <v>MC.18.150.0030.c</v>
          </cell>
          <cell r="B27666" t="str">
            <v>- 15 x 30 cm, colori chiari</v>
          </cell>
          <cell r="C27666" t="str">
            <v>m²</v>
          </cell>
          <cell r="D27666" t="str">
            <v>22,36</v>
          </cell>
        </row>
        <row r="27667">
          <cell r="A27667" t="str">
            <v>MC.18.150.0030.d</v>
          </cell>
          <cell r="B27667" t="str">
            <v>- 15 x 30 cm, colori forti</v>
          </cell>
          <cell r="C27667" t="str">
            <v>m²</v>
          </cell>
          <cell r="D27667" t="str">
            <v>26,73</v>
          </cell>
        </row>
        <row r="27668">
          <cell r="A27668" t="str">
            <v>MC.18.150.0030.e</v>
          </cell>
          <cell r="B27668" t="str">
            <v>- 30 x 30 cm, colori chiari</v>
          </cell>
          <cell r="C27668" t="str">
            <v>m²</v>
          </cell>
          <cell r="D27668" t="str">
            <v>20,32</v>
          </cell>
        </row>
        <row r="27669">
          <cell r="A27669" t="str">
            <v>MC.18.150.0030.f</v>
          </cell>
          <cell r="B27669" t="str">
            <v>- 30 x 30 cm, colori forti</v>
          </cell>
          <cell r="C27669" t="str">
            <v>m²</v>
          </cell>
          <cell r="D27669" t="str">
            <v>21,66</v>
          </cell>
        </row>
        <row r="27670">
          <cell r="A27670" t="str">
            <v>MC.18.200</v>
          </cell>
          <cell r="B27670" t="str">
            <v>PIASTRELLE DI CERAMICA NON SMALTATA</v>
          </cell>
          <cell r="C27670"/>
          <cell r="D27670"/>
        </row>
        <row r="27671">
          <cell r="A27671" t="str">
            <v>MC.18.200.0010</v>
          </cell>
          <cell r="B27671" t="str">
            <v>Piastrelle in gres rosso con superficie liscia:</v>
          </cell>
          <cell r="C27671"/>
          <cell r="D27671"/>
        </row>
        <row r="27672">
          <cell r="A27672" t="str">
            <v>MC.18.200.0010.a</v>
          </cell>
          <cell r="B27672" t="str">
            <v>- 7½ x 15 cm, spessore 8 ÷ 9 mm</v>
          </cell>
          <cell r="C27672" t="str">
            <v>m²</v>
          </cell>
          <cell r="D27672" t="str">
            <v>9,19</v>
          </cell>
        </row>
        <row r="27673">
          <cell r="A27673" t="str">
            <v>MC.18.200.0010.b</v>
          </cell>
          <cell r="B27673" t="str">
            <v>- 7½ x 15 cm, spessore 14 ÷ 15 mm</v>
          </cell>
          <cell r="C27673" t="str">
            <v>m²</v>
          </cell>
          <cell r="D27673" t="str">
            <v>13,55</v>
          </cell>
        </row>
        <row r="27674">
          <cell r="A27674" t="str">
            <v>MC.18.200.0010.c</v>
          </cell>
          <cell r="B27674" t="str">
            <v>- 7½ x 15 cm, spessore 16 ÷ 18 mm</v>
          </cell>
          <cell r="C27674" t="str">
            <v>m²</v>
          </cell>
          <cell r="D27674" t="str">
            <v>15,15</v>
          </cell>
        </row>
        <row r="27675">
          <cell r="A27675" t="str">
            <v>MC.18.200.0010.d</v>
          </cell>
          <cell r="B27675" t="str">
            <v>- 10 x 10 cm, spessore 8 ÷ 9 mm</v>
          </cell>
          <cell r="C27675" t="str">
            <v>m²</v>
          </cell>
          <cell r="D27675" t="str">
            <v>10,37</v>
          </cell>
        </row>
        <row r="27676">
          <cell r="A27676" t="str">
            <v>MC.18.200.0010.e</v>
          </cell>
          <cell r="B27676" t="str">
            <v>- 10 x 20 cm, spessore 8 ÷ 9 mm</v>
          </cell>
          <cell r="C27676" t="str">
            <v>m²</v>
          </cell>
          <cell r="D27676" t="str">
            <v>10,97</v>
          </cell>
        </row>
        <row r="27677">
          <cell r="A27677" t="str">
            <v>MC.18.200.0010.f</v>
          </cell>
          <cell r="B27677" t="str">
            <v>- 10 x 20 cm, spessore 14 ÷ 15 mm</v>
          </cell>
          <cell r="C27677" t="str">
            <v>m²</v>
          </cell>
          <cell r="D27677" t="str">
            <v>13,55</v>
          </cell>
        </row>
        <row r="27678">
          <cell r="A27678" t="str">
            <v>MC.18.200.0010.g</v>
          </cell>
          <cell r="B27678" t="str">
            <v>- 10 x 20 cm, spessore 16 ÷ 18 mm</v>
          </cell>
          <cell r="C27678" t="str">
            <v>m²</v>
          </cell>
          <cell r="D27678" t="str">
            <v>16,04</v>
          </cell>
        </row>
        <row r="27679">
          <cell r="A27679" t="str">
            <v>MC.18.200.0020</v>
          </cell>
          <cell r="B27679" t="str">
            <v>Piastrelle in gres rosso con superficie bugnata o scanalata:</v>
          </cell>
          <cell r="C27679"/>
          <cell r="D27679"/>
        </row>
        <row r="27680">
          <cell r="A27680" t="str">
            <v>MC.18.200.0020.a</v>
          </cell>
          <cell r="B27680" t="str">
            <v>- 7½ x 15 cm, spessore 8 ÷ 9 mm</v>
          </cell>
          <cell r="C27680" t="str">
            <v>m²</v>
          </cell>
          <cell r="D27680" t="str">
            <v>9,49</v>
          </cell>
        </row>
        <row r="27681">
          <cell r="A27681" t="str">
            <v>MC.18.200.0020.b</v>
          </cell>
          <cell r="B27681" t="str">
            <v>- 7½ x 15 cm, spessore 14 ÷ 15 mm</v>
          </cell>
          <cell r="C27681" t="str">
            <v>m²</v>
          </cell>
          <cell r="D27681" t="str">
            <v>13,86</v>
          </cell>
        </row>
        <row r="27682">
          <cell r="A27682" t="str">
            <v>MC.18.200.0020.c</v>
          </cell>
          <cell r="B27682" t="str">
            <v>- 7½ x 15 cm, spessore 16 ÷ 18 mm</v>
          </cell>
          <cell r="C27682" t="str">
            <v>m²</v>
          </cell>
          <cell r="D27682" t="str">
            <v>15,46</v>
          </cell>
        </row>
        <row r="27683">
          <cell r="A27683" t="str">
            <v>MC.18.200.0030</v>
          </cell>
          <cell r="B27683" t="str">
            <v>Piastrelle in gres fine porcellanato con superficie liscia, spessore 8 ÷ 10 mm:</v>
          </cell>
          <cell r="C27683"/>
          <cell r="D27683"/>
        </row>
        <row r="27684">
          <cell r="A27684" t="str">
            <v>MC.18.200.0030.a</v>
          </cell>
          <cell r="B27684" t="str">
            <v>- 10 x 10 cm, colori chiari</v>
          </cell>
          <cell r="C27684" t="str">
            <v>m²</v>
          </cell>
          <cell r="D27684" t="str">
            <v>12,06</v>
          </cell>
        </row>
        <row r="27685">
          <cell r="A27685" t="str">
            <v>MC.18.200.0030.b</v>
          </cell>
          <cell r="B27685" t="str">
            <v>- 10 x 10 cm, colori forti</v>
          </cell>
          <cell r="C27685" t="str">
            <v>m²</v>
          </cell>
          <cell r="D27685" t="str">
            <v>12,57</v>
          </cell>
        </row>
        <row r="27686">
          <cell r="A27686" t="str">
            <v>MC.18.200.0030.c</v>
          </cell>
          <cell r="B27686" t="str">
            <v>- 10 x 20 cm, colori chiari</v>
          </cell>
          <cell r="C27686" t="str">
            <v>m²</v>
          </cell>
          <cell r="D27686" t="str">
            <v>13,27</v>
          </cell>
        </row>
        <row r="27687">
          <cell r="A27687" t="str">
            <v>MC.18.200.0030.d</v>
          </cell>
          <cell r="B27687" t="str">
            <v>- 10 x 20 cm, colori forti</v>
          </cell>
          <cell r="C27687" t="str">
            <v>m²</v>
          </cell>
          <cell r="D27687" t="str">
            <v>16,32</v>
          </cell>
        </row>
        <row r="27688">
          <cell r="A27688" t="str">
            <v>MC.18.200.0030.e</v>
          </cell>
          <cell r="B27688" t="str">
            <v>- 20 x 20 cm, colori chiari</v>
          </cell>
          <cell r="C27688" t="str">
            <v>m²</v>
          </cell>
          <cell r="D27688" t="str">
            <v>13,27</v>
          </cell>
        </row>
        <row r="27689">
          <cell r="A27689" t="str">
            <v>MC.18.200.0030.f</v>
          </cell>
          <cell r="B27689" t="str">
            <v>- 20 x 20 cm, colori forti</v>
          </cell>
          <cell r="C27689" t="str">
            <v>m²</v>
          </cell>
          <cell r="D27689" t="str">
            <v>14,82</v>
          </cell>
        </row>
        <row r="27690">
          <cell r="A27690" t="str">
            <v>MC.18.200.0030.g</v>
          </cell>
          <cell r="B27690" t="str">
            <v>- 30 x 30 cm, colori chiari</v>
          </cell>
          <cell r="C27690" t="str">
            <v>m²</v>
          </cell>
          <cell r="D27690" t="str">
            <v>12,50</v>
          </cell>
        </row>
        <row r="27691">
          <cell r="A27691" t="str">
            <v>MC.18.200.0030.h</v>
          </cell>
          <cell r="B27691" t="str">
            <v>- 30 x 30 cm, colori forti</v>
          </cell>
          <cell r="C27691" t="str">
            <v>m²</v>
          </cell>
          <cell r="D27691" t="str">
            <v>15,08</v>
          </cell>
        </row>
        <row r="27692">
          <cell r="A27692" t="str">
            <v>MC.18.200.0040</v>
          </cell>
          <cell r="B27692" t="str">
            <v>Piastrelle di clinker, a superficie liscia:</v>
          </cell>
          <cell r="C27692"/>
          <cell r="D27692"/>
        </row>
        <row r="27693">
          <cell r="A27693" t="str">
            <v>MC.18.200.0040.a</v>
          </cell>
          <cell r="B27693" t="str">
            <v>- 12 x 25 cm</v>
          </cell>
          <cell r="C27693" t="str">
            <v>m²</v>
          </cell>
          <cell r="D27693" t="str">
            <v>23,31</v>
          </cell>
        </row>
        <row r="27694">
          <cell r="A27694" t="str">
            <v>MC.18.200.0040.b</v>
          </cell>
          <cell r="B27694" t="str">
            <v>- 25 x 25 cm</v>
          </cell>
          <cell r="C27694" t="str">
            <v>m²</v>
          </cell>
          <cell r="D27694" t="str">
            <v>30,65</v>
          </cell>
        </row>
        <row r="27695">
          <cell r="A27695" t="str">
            <v>MC.18.200.0040.c</v>
          </cell>
          <cell r="B27695" t="str">
            <v>- 30 x 30 cm</v>
          </cell>
          <cell r="C27695" t="str">
            <v>m²</v>
          </cell>
          <cell r="D27695" t="str">
            <v>36,80</v>
          </cell>
        </row>
        <row r="27696">
          <cell r="A27696" t="str">
            <v>MC.18.200.0200</v>
          </cell>
          <cell r="B27696" t="str">
            <v>Piastrelle in gres porcellanato di prima scelta per esterni o interni, con superficie a vista non smaltata, non geliva, resistente all'usura e all'abrasione, assorbimento acqua &lt;0,10%, per percorso tattilo-plantare con rilievi aventi un altezza non inferiore a 3 mm, Le piastrelle di spessore 10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v>
          </cell>
          <cell r="C27696"/>
          <cell r="D27696"/>
        </row>
        <row r="27697">
          <cell r="A27697" t="str">
            <v>MC.18.200.0200.a</v>
          </cell>
          <cell r="B27697" t="str">
            <v>- indicazione direzione rettilinea larghezza cm. 60</v>
          </cell>
          <cell r="C27697" t="str">
            <v>m</v>
          </cell>
          <cell r="D27697" t="str">
            <v>96,17</v>
          </cell>
        </row>
        <row r="27698">
          <cell r="A27698" t="str">
            <v>MC.18.200.0200.b</v>
          </cell>
          <cell r="B27698" t="str">
            <v>- indicazione di attenzione/servizio/pericolo valicabile larghezza cm. 40</v>
          </cell>
          <cell r="C27698" t="str">
            <v>m</v>
          </cell>
          <cell r="D27698" t="str">
            <v>69,96</v>
          </cell>
        </row>
        <row r="27699">
          <cell r="A27699" t="str">
            <v>MC.18.200.0200.c</v>
          </cell>
          <cell r="B27699" t="str">
            <v>- indicazione di arresto pericolo larghezza cm. 40</v>
          </cell>
          <cell r="C27699" t="str">
            <v>m</v>
          </cell>
          <cell r="D27699" t="str">
            <v>64,12</v>
          </cell>
        </row>
        <row r="27700">
          <cell r="A27700" t="str">
            <v>MC.18.200.0200.d</v>
          </cell>
          <cell r="B27700" t="str">
            <v>- indicazione di incrocio/ svolta ad angolo dimensioni cm. 60x80</v>
          </cell>
          <cell r="C27700" t="str">
            <v>cad</v>
          </cell>
          <cell r="D27700" t="str">
            <v>63,10</v>
          </cell>
        </row>
        <row r="27701">
          <cell r="A27701" t="str">
            <v>MC.18.200.0210</v>
          </cell>
          <cell r="B27701" t="str">
            <v>Piastrelle in gres porcellanato di prima scelta per esterni o interni, con superficie a vista non smaltata, non geliva, resistente all'usura e all'abrasione, assorbimento acqua &lt;0,10%, per percorso tattilo-plantare con rilievi aventi un altezza non inferiore a 3 mm, Le piastrelle di spessore 12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v>
          </cell>
          <cell r="C27701"/>
          <cell r="D27701"/>
        </row>
        <row r="27702">
          <cell r="A27702" t="str">
            <v>MC.18.200.0210.a</v>
          </cell>
          <cell r="B27702" t="str">
            <v>- indicazione direzione rettilinea larghezza cm. 60</v>
          </cell>
          <cell r="C27702" t="str">
            <v>m</v>
          </cell>
          <cell r="D27702" t="str">
            <v>100,55</v>
          </cell>
        </row>
        <row r="27703">
          <cell r="A27703" t="str">
            <v>MC.18.200.0210.b</v>
          </cell>
          <cell r="B27703" t="str">
            <v>- indicazione di attenzione/servizio/pericolo valicabile larghezza cm. 40</v>
          </cell>
          <cell r="C27703" t="str">
            <v>m</v>
          </cell>
          <cell r="D27703" t="str">
            <v>72,86</v>
          </cell>
        </row>
        <row r="27704">
          <cell r="A27704" t="str">
            <v>MC.18.200.0210.c</v>
          </cell>
          <cell r="B27704" t="str">
            <v>- indicazione di arresto pericolo larghezza cm. 40</v>
          </cell>
          <cell r="C27704" t="str">
            <v>m</v>
          </cell>
          <cell r="D27704" t="str">
            <v>67,03</v>
          </cell>
        </row>
        <row r="27705">
          <cell r="A27705" t="str">
            <v>MC.18.200.0210.d</v>
          </cell>
          <cell r="B27705" t="str">
            <v>- indicazione di incrocio/ svolta ad angolo dimensioni cm. 60x80</v>
          </cell>
          <cell r="C27705" t="str">
            <v>cad</v>
          </cell>
          <cell r="D27705" t="str">
            <v>65,76</v>
          </cell>
        </row>
        <row r="27706">
          <cell r="A27706" t="str">
            <v>MC.18.200.0220</v>
          </cell>
          <cell r="B27706" t="str">
            <v>Piastrelle in gres porcellanato di prima scelta per esterni o interni, con superficie a vista non smaltata, non geliva, resistente all'usura e all'abrasione, assorbimento acqua &lt;0,10%, per percorso tattilo-plantare con rilievi aventi un altezza non inferiore a 3 mm, Le piastrelle di spessore 13,50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v>
          </cell>
          <cell r="C27706"/>
          <cell r="D27706"/>
        </row>
        <row r="27707">
          <cell r="A27707" t="str">
            <v>MC.18.200.0220.a</v>
          </cell>
          <cell r="B27707" t="str">
            <v>- indicazione direzione rettilinea larghezza cm. 60</v>
          </cell>
          <cell r="C27707" t="str">
            <v>m</v>
          </cell>
          <cell r="D27707" t="str">
            <v>104,92</v>
          </cell>
        </row>
        <row r="27708">
          <cell r="A27708" t="str">
            <v>MC.18.200.0220.b</v>
          </cell>
          <cell r="B27708" t="str">
            <v>- indicazione di attenzione/servizio/pericolo valicabile larghezza cm. 40</v>
          </cell>
          <cell r="C27708" t="str">
            <v>m</v>
          </cell>
          <cell r="D27708" t="str">
            <v>75,78</v>
          </cell>
        </row>
        <row r="27709">
          <cell r="A27709" t="str">
            <v>MC.18.200.0220.c</v>
          </cell>
          <cell r="B27709" t="str">
            <v>- indicazione di arresto pericolo larghezza cm. 40</v>
          </cell>
          <cell r="C27709" t="str">
            <v>m</v>
          </cell>
          <cell r="D27709" t="str">
            <v>69,96</v>
          </cell>
        </row>
        <row r="27710">
          <cell r="A27710" t="str">
            <v>MC.18.200.0220.d</v>
          </cell>
          <cell r="B27710" t="str">
            <v>- indicazione di incrocio/ svolta ad angolo dimensioni cm. 60x80</v>
          </cell>
          <cell r="C27710" t="str">
            <v>cad</v>
          </cell>
          <cell r="D27710" t="str">
            <v>68,38</v>
          </cell>
        </row>
        <row r="27711">
          <cell r="A27711" t="str">
            <v>MC.18.200.0230</v>
          </cell>
          <cell r="B27711" t="str">
            <v>Piastrelle in gres porcellanato di prima scelta per esterni o interni, con superficie a vista non smaltata, non geliva, resistente all'usura e all'abrasione, assorbimento acqua &lt;0,10%, per percorso tattilo-plantare con rilievi aventi un altezza non inferiore a 3 mm, Le piastrelle di spessore 20 mm, avranno una colorazione superficiale a scelta della Committente. Integrate con transpoder passivo a radiofrequenza, idoneo alla realizzazione di percorsi intelligenti. Conformi alla normativa vigente D.P.R. 503/1996, D.M. 236/1989, ed in accordo con le tabelle 3-“WT6” e 1-“S9” della CEN/TS 15209:</v>
          </cell>
          <cell r="C27711"/>
          <cell r="D27711"/>
        </row>
        <row r="27712">
          <cell r="A27712" t="str">
            <v>MC.18.200.0230.a</v>
          </cell>
          <cell r="B27712" t="str">
            <v>- indicazione direzione rettilinea larghezza cm. 60</v>
          </cell>
          <cell r="C27712" t="str">
            <v>m</v>
          </cell>
          <cell r="D27712" t="str">
            <v>136,17</v>
          </cell>
        </row>
        <row r="27713">
          <cell r="A27713" t="str">
            <v>MC.18.200.0230.b</v>
          </cell>
          <cell r="B27713" t="str">
            <v>- indicazione di attenzione/servizio/pericolo valicabile larghezza cm. 40</v>
          </cell>
          <cell r="C27713" t="str">
            <v>m</v>
          </cell>
          <cell r="D27713" t="str">
            <v>98,51</v>
          </cell>
        </row>
        <row r="27714">
          <cell r="A27714" t="str">
            <v>MC.18.200.0230.c</v>
          </cell>
          <cell r="B27714" t="str">
            <v>- indicazione di arresto pericolo larghezza cm. 40</v>
          </cell>
          <cell r="C27714" t="str">
            <v>m</v>
          </cell>
          <cell r="D27714" t="str">
            <v>90,93</v>
          </cell>
        </row>
        <row r="27715">
          <cell r="A27715" t="str">
            <v>MC.18.200.0230.d</v>
          </cell>
          <cell r="B27715" t="str">
            <v>- indicazione di incrocio/ svolta ad angolo dimensioni cm. 60x80</v>
          </cell>
          <cell r="C27715" t="str">
            <v>cad</v>
          </cell>
          <cell r="D27715" t="str">
            <v>88,89</v>
          </cell>
        </row>
        <row r="27716">
          <cell r="A27716" t="str">
            <v>MC.18.250</v>
          </cell>
          <cell r="B27716" t="str">
            <v>PIASTRELLE E ZOCCOLINI DI MARMO PREFINITO</v>
          </cell>
          <cell r="C27716"/>
          <cell r="D27716"/>
        </row>
        <row r="27717">
          <cell r="A27717" t="str">
            <v>MC.18.250.0010</v>
          </cell>
          <cell r="B27717" t="str">
            <v>Arabescato Corchia, 1° scelta, in lastre calibrate e lucidate, da posare in opera già finite, nelle dimensioni:</v>
          </cell>
          <cell r="C27717"/>
          <cell r="D27717"/>
        </row>
        <row r="27718">
          <cell r="A27718" t="str">
            <v>MC.18.250.0010.a</v>
          </cell>
          <cell r="B27718" t="str">
            <v>- 30,5 x 30,5 x 1,0 cm</v>
          </cell>
          <cell r="C27718" t="str">
            <v>m²</v>
          </cell>
          <cell r="D27718" t="str">
            <v>55,97</v>
          </cell>
        </row>
        <row r="27719">
          <cell r="A27719" t="str">
            <v>MC.18.250.0010.b</v>
          </cell>
          <cell r="B27719" t="str">
            <v>- 45,7 x 45,7 x 1,3 cm</v>
          </cell>
          <cell r="C27719" t="str">
            <v>m²</v>
          </cell>
          <cell r="D27719" t="str">
            <v>69,92</v>
          </cell>
        </row>
        <row r="27720">
          <cell r="A27720" t="str">
            <v>MC.18.250.0010.c</v>
          </cell>
          <cell r="B27720" t="str">
            <v>- zoccolino 8 x 1 cm, piano e costa lucidati</v>
          </cell>
          <cell r="C27720" t="str">
            <v>m</v>
          </cell>
          <cell r="D27720" t="str">
            <v>7,16</v>
          </cell>
        </row>
        <row r="27721">
          <cell r="A27721" t="str">
            <v>MC.18.250.0020</v>
          </cell>
          <cell r="B27721" t="str">
            <v>Bardiglio Carrara Nuvolato, 1° scelta, in lastre calibrate e lucidate, da posare in opera già finite, nelle dimensioni:</v>
          </cell>
          <cell r="C27721"/>
          <cell r="D27721"/>
        </row>
        <row r="27722">
          <cell r="A27722" t="str">
            <v>MC.18.250.0020.a</v>
          </cell>
          <cell r="B27722" t="str">
            <v>- 30,5 x 30,5 x 1,0 cm</v>
          </cell>
          <cell r="C27722" t="str">
            <v>m²</v>
          </cell>
          <cell r="D27722" t="str">
            <v>79,76</v>
          </cell>
        </row>
        <row r="27723">
          <cell r="A27723" t="str">
            <v>MC.18.250.0020.b</v>
          </cell>
          <cell r="B27723" t="str">
            <v>- 45,7 x 45,7 x 1,3 cm</v>
          </cell>
          <cell r="C27723" t="str">
            <v>m²</v>
          </cell>
          <cell r="D27723" t="str">
            <v>84,54</v>
          </cell>
        </row>
        <row r="27724">
          <cell r="A27724" t="str">
            <v>MC.18.250.0020.c</v>
          </cell>
          <cell r="B27724" t="str">
            <v>- zoccolino 8 x 1 cm, piano e costa lucidati</v>
          </cell>
          <cell r="C27724" t="str">
            <v>m</v>
          </cell>
          <cell r="D27724" t="str">
            <v>7,60</v>
          </cell>
        </row>
        <row r="27725">
          <cell r="A27725" t="str">
            <v>MC.18.250.0030</v>
          </cell>
          <cell r="B27725" t="str">
            <v>Bianco Carrara "C", 1° scelta, in lastre calibrate e lucidate, da posare in opera già finite, nelle dimensioni:</v>
          </cell>
          <cell r="C27725"/>
          <cell r="D27725"/>
        </row>
        <row r="27726">
          <cell r="A27726" t="str">
            <v>MC.18.250.0030.a</v>
          </cell>
          <cell r="B27726" t="str">
            <v>- 30,5 x 30,5 x 1,0 cm</v>
          </cell>
          <cell r="C27726" t="str">
            <v>m²</v>
          </cell>
          <cell r="D27726" t="str">
            <v>52,15</v>
          </cell>
        </row>
        <row r="27727">
          <cell r="A27727" t="str">
            <v>MC.18.250.0030.b</v>
          </cell>
          <cell r="B27727" t="str">
            <v>- 45,7 x 45,7 x 1,3 cm</v>
          </cell>
          <cell r="C27727" t="str">
            <v>m²</v>
          </cell>
          <cell r="D27727" t="str">
            <v>55,29</v>
          </cell>
        </row>
        <row r="27728">
          <cell r="A27728" t="str">
            <v>MC.18.250.0030.c</v>
          </cell>
          <cell r="B27728" t="str">
            <v>- zoccolino 8 x 1 cm, piano e costa lucidati</v>
          </cell>
          <cell r="C27728" t="str">
            <v>m</v>
          </cell>
          <cell r="D27728" t="str">
            <v>6,07</v>
          </cell>
        </row>
        <row r="27729">
          <cell r="A27729" t="str">
            <v>MC.18.250.0040</v>
          </cell>
          <cell r="B27729" t="str">
            <v>Botticino Fiorito, 1° scelta, in lastre calibrate e lucidate, da posare in opera già finite, nelle dimensioni:</v>
          </cell>
          <cell r="C27729"/>
          <cell r="D27729"/>
        </row>
        <row r="27730">
          <cell r="A27730" t="str">
            <v>MC.18.250.0040.a</v>
          </cell>
          <cell r="B27730" t="str">
            <v>- 30,5 x 30,5 x 1,0 cm</v>
          </cell>
          <cell r="C27730" t="str">
            <v>m²</v>
          </cell>
          <cell r="D27730" t="str">
            <v>65,96</v>
          </cell>
        </row>
        <row r="27731">
          <cell r="A27731" t="str">
            <v>MC.18.250.0040.b</v>
          </cell>
          <cell r="B27731" t="str">
            <v>- 45,7 x 45,7 x 1,3 cm</v>
          </cell>
          <cell r="C27731" t="str">
            <v>m²</v>
          </cell>
          <cell r="D27731" t="str">
            <v>69,92</v>
          </cell>
        </row>
        <row r="27732">
          <cell r="A27732" t="str">
            <v>MC.18.250.0040.c</v>
          </cell>
          <cell r="B27732" t="str">
            <v>- zoccolino 8 x 1 cm, piano e costa lucidati</v>
          </cell>
          <cell r="C27732" t="str">
            <v>m</v>
          </cell>
          <cell r="D27732" t="str">
            <v>7,08</v>
          </cell>
        </row>
        <row r="27733">
          <cell r="A27733" t="str">
            <v>MC.18.250.0050</v>
          </cell>
          <cell r="B27733" t="str">
            <v>Botticino Semiclassico, 1° scelta, in lastre calibrate e lucidate, da posare in opera già finite, nelle dimensioni:</v>
          </cell>
          <cell r="C27733"/>
          <cell r="D27733"/>
        </row>
        <row r="27734">
          <cell r="A27734" t="str">
            <v>MC.18.250.0050.a</v>
          </cell>
          <cell r="B27734" t="str">
            <v>- 30,5 x 30,5 x 1,0 cm</v>
          </cell>
          <cell r="C27734" t="str">
            <v>m²</v>
          </cell>
          <cell r="D27734" t="str">
            <v>65,96</v>
          </cell>
        </row>
        <row r="27735">
          <cell r="A27735" t="str">
            <v>MC.18.250.0050.b</v>
          </cell>
          <cell r="B27735" t="str">
            <v>- 45,7 x 45,7 x 1,3 cm</v>
          </cell>
          <cell r="C27735" t="str">
            <v>m²</v>
          </cell>
          <cell r="D27735" t="str">
            <v>69,92</v>
          </cell>
        </row>
        <row r="27736">
          <cell r="A27736" t="str">
            <v>MC.18.250.0050.c</v>
          </cell>
          <cell r="B27736" t="str">
            <v>- zoccolino 8 x 1 cm, piano e costa lucidati</v>
          </cell>
          <cell r="C27736" t="str">
            <v>m</v>
          </cell>
          <cell r="D27736" t="str">
            <v>7,39</v>
          </cell>
        </row>
        <row r="27737">
          <cell r="A27737" t="str">
            <v>MC.18.250.0060</v>
          </cell>
          <cell r="B27737" t="str">
            <v>Breccia Oniciata, 1° scelta, in lastre calibrate e lucidate, da posare in opera già finite, nelle dimensioni:</v>
          </cell>
          <cell r="C27737"/>
          <cell r="D27737"/>
        </row>
        <row r="27738">
          <cell r="A27738" t="str">
            <v>MC.18.250.0060.a</v>
          </cell>
          <cell r="B27738" t="str">
            <v>- 30,5 x 30,5 x 1,0 cm</v>
          </cell>
          <cell r="C27738" t="str">
            <v>m²</v>
          </cell>
          <cell r="D27738" t="str">
            <v>84,36</v>
          </cell>
        </row>
        <row r="27739">
          <cell r="A27739" t="str">
            <v>MC.18.250.0060.b</v>
          </cell>
          <cell r="B27739" t="str">
            <v>- 45,7 x 45,7 x 1,3 cm</v>
          </cell>
          <cell r="C27739" t="str">
            <v>m²</v>
          </cell>
          <cell r="D27739" t="str">
            <v>89,42</v>
          </cell>
        </row>
        <row r="27740">
          <cell r="A27740" t="str">
            <v>MC.18.250.0060.c</v>
          </cell>
          <cell r="B27740" t="str">
            <v>- zoccolino 8 x 1 cm, piano e costa lucidati</v>
          </cell>
          <cell r="C27740" t="str">
            <v>m</v>
          </cell>
          <cell r="D27740" t="str">
            <v>9,75</v>
          </cell>
        </row>
        <row r="27741">
          <cell r="A27741" t="str">
            <v>MC.18.250.0070</v>
          </cell>
          <cell r="B27741" t="str">
            <v>Calacatta Classico, 1° scelta, in lastre calibrate e lucidate, da posare in opera già finite, nelle dimensioni:</v>
          </cell>
          <cell r="C27741"/>
          <cell r="D27741"/>
        </row>
        <row r="27742">
          <cell r="A27742" t="str">
            <v>MC.18.250.0070.a</v>
          </cell>
          <cell r="B27742" t="str">
            <v>- 30,5 x 30,5 x 1,0 cm</v>
          </cell>
          <cell r="C27742" t="str">
            <v>m²</v>
          </cell>
          <cell r="D27742" t="str">
            <v>75,11</v>
          </cell>
        </row>
        <row r="27743">
          <cell r="A27743" t="str">
            <v>MC.18.250.0070.b</v>
          </cell>
          <cell r="B27743" t="str">
            <v>- 45,7 x 45,7 x 1,3 cm</v>
          </cell>
          <cell r="C27743" t="str">
            <v>m²</v>
          </cell>
          <cell r="D27743" t="str">
            <v>97,93</v>
          </cell>
        </row>
        <row r="27744">
          <cell r="A27744" t="str">
            <v>MC.18.250.0070.c</v>
          </cell>
          <cell r="B27744" t="str">
            <v>- zoccolino 8 x 1 cm, piano e costa lucidati</v>
          </cell>
          <cell r="C27744" t="str">
            <v>m</v>
          </cell>
          <cell r="D27744" t="str">
            <v>8,73</v>
          </cell>
        </row>
        <row r="27745">
          <cell r="A27745" t="str">
            <v>MC.18.250.0080</v>
          </cell>
          <cell r="B27745" t="str">
            <v>Perlato Sicilia Classico, 1° scelta, in lastre calibrate e lucidate, da posare in opera già finite, nelle dimensioni:</v>
          </cell>
          <cell r="C27745"/>
          <cell r="D27745"/>
        </row>
        <row r="27746">
          <cell r="A27746" t="str">
            <v>MC.18.250.0080.a</v>
          </cell>
          <cell r="B27746" t="str">
            <v>- 30,5 x 30,5 x 1,0 cm</v>
          </cell>
          <cell r="C27746" t="str">
            <v>m²</v>
          </cell>
          <cell r="D27746" t="str">
            <v>45,65</v>
          </cell>
        </row>
        <row r="27747">
          <cell r="A27747" t="str">
            <v>MC.18.250.0080.b</v>
          </cell>
          <cell r="B27747" t="str">
            <v>- zoccolino 8 x 1 cm, piano e costa lucidati</v>
          </cell>
          <cell r="C27747" t="str">
            <v>m</v>
          </cell>
          <cell r="D27747" t="str">
            <v>5,49</v>
          </cell>
        </row>
        <row r="27748">
          <cell r="A27748" t="str">
            <v>MC.18.250.0090</v>
          </cell>
          <cell r="B27748" t="str">
            <v>Perlato Svevo, 1° scelta, in lastre calibrate e lucidate, da posare in opera già finite, nelle dimensioni:</v>
          </cell>
          <cell r="C27748"/>
          <cell r="D27748"/>
        </row>
        <row r="27749">
          <cell r="A27749" t="str">
            <v>MC.18.250.0090.a</v>
          </cell>
          <cell r="B27749" t="str">
            <v>- 30,5 x 30,5 x 1,0 cm</v>
          </cell>
          <cell r="C27749" t="str">
            <v>m²</v>
          </cell>
          <cell r="D27749" t="str">
            <v>49,81</v>
          </cell>
        </row>
        <row r="27750">
          <cell r="A27750" t="str">
            <v>MC.18.250.0090.b</v>
          </cell>
          <cell r="B27750" t="str">
            <v>- zoccolino 8 x 1 cm, piano e costa lucidati</v>
          </cell>
          <cell r="C27750" t="str">
            <v>m</v>
          </cell>
          <cell r="D27750" t="str">
            <v>6,40</v>
          </cell>
        </row>
        <row r="27751">
          <cell r="A27751" t="str">
            <v>MC.18.250.0100</v>
          </cell>
          <cell r="B27751" t="str">
            <v>Repen Chiaro, 1° scelta, in lastre calibrate e lucidate, da posare in opera già finite, nelle dimensioni:</v>
          </cell>
          <cell r="C27751"/>
          <cell r="D27751"/>
        </row>
        <row r="27752">
          <cell r="A27752" t="str">
            <v>MC.18.250.0100.a</v>
          </cell>
          <cell r="B27752" t="str">
            <v>- 30,5 x 30,5 x 1,0 cm</v>
          </cell>
          <cell r="C27752" t="str">
            <v>m²</v>
          </cell>
          <cell r="D27752" t="str">
            <v>59,61</v>
          </cell>
        </row>
        <row r="27753">
          <cell r="A27753" t="str">
            <v>MC.18.250.0100.b</v>
          </cell>
          <cell r="B27753" t="str">
            <v>- 45,7 x 45,7 x 1,3 cm</v>
          </cell>
          <cell r="C27753" t="str">
            <v>m²</v>
          </cell>
          <cell r="D27753" t="str">
            <v>70,36</v>
          </cell>
        </row>
        <row r="27754">
          <cell r="A27754" t="str">
            <v>MC.18.250.0100.c</v>
          </cell>
          <cell r="B27754" t="str">
            <v>- zoccolino 8 x 1 cm, piano e costa lucidati</v>
          </cell>
          <cell r="C27754" t="str">
            <v>m</v>
          </cell>
          <cell r="D27754" t="str">
            <v>6,40</v>
          </cell>
        </row>
        <row r="27755">
          <cell r="A27755" t="str">
            <v>MC.18.250.0110</v>
          </cell>
          <cell r="B27755" t="str">
            <v>Rosa Portogallo, 1° scelta, in lastre calibrate e lucidate, da posare in opera già finite, nelle dimensioni:</v>
          </cell>
          <cell r="C27755"/>
          <cell r="D27755"/>
        </row>
        <row r="27756">
          <cell r="A27756" t="str">
            <v>MC.18.250.0110.a</v>
          </cell>
          <cell r="B27756" t="str">
            <v>- 30,5 x 30,5 x 1,0 cm, lucidate</v>
          </cell>
          <cell r="C27756" t="str">
            <v>m²</v>
          </cell>
          <cell r="D27756" t="str">
            <v>96,46</v>
          </cell>
        </row>
        <row r="27757">
          <cell r="A27757" t="str">
            <v>MC.18.250.0110.b</v>
          </cell>
          <cell r="B27757" t="str">
            <v>- zoccolino 8 x 1 cm, piano e costa lucidati</v>
          </cell>
          <cell r="C27757" t="str">
            <v>m</v>
          </cell>
          <cell r="D27757" t="str">
            <v>9,61</v>
          </cell>
        </row>
        <row r="27758">
          <cell r="A27758" t="str">
            <v>MC.18.250.0120</v>
          </cell>
          <cell r="B27758" t="str">
            <v>Rosso Verona e Asiago, 1° scelta, in lastre calibrate e lucidate, da posare in opera già finite, nelle dimensioni:</v>
          </cell>
          <cell r="C27758"/>
          <cell r="D27758"/>
        </row>
        <row r="27759">
          <cell r="A27759" t="str">
            <v>MC.18.250.0120.a</v>
          </cell>
          <cell r="B27759" t="str">
            <v>- 30,5 x 30,5 x 1,0 cm</v>
          </cell>
          <cell r="C27759" t="str">
            <v>m²</v>
          </cell>
          <cell r="D27759" t="str">
            <v>44,19</v>
          </cell>
        </row>
        <row r="27760">
          <cell r="A27760" t="str">
            <v>MC.18.250.0120.b</v>
          </cell>
          <cell r="B27760" t="str">
            <v>- zoccolino 8 x 1 cm, piano e costa lucidati</v>
          </cell>
          <cell r="C27760" t="str">
            <v>m</v>
          </cell>
          <cell r="D27760" t="str">
            <v>4,92</v>
          </cell>
        </row>
        <row r="27761">
          <cell r="A27761" t="str">
            <v>MC.18.250.0130</v>
          </cell>
          <cell r="B27761" t="str">
            <v>Trani Fiorito, 1° scelta, in lastre calibrate e lucidate, da posare in opera già finite, nelle dimensioni:</v>
          </cell>
          <cell r="C27761"/>
          <cell r="D27761"/>
        </row>
        <row r="27762">
          <cell r="A27762" t="str">
            <v>MC.18.250.0130.a</v>
          </cell>
          <cell r="B27762" t="str">
            <v>- 30,5 x 30,5 x 1,0 cm</v>
          </cell>
          <cell r="C27762" t="str">
            <v>m²</v>
          </cell>
          <cell r="D27762" t="str">
            <v>44,92</v>
          </cell>
        </row>
        <row r="27763">
          <cell r="A27763" t="str">
            <v>MC.18.250.0130.b</v>
          </cell>
          <cell r="B27763" t="str">
            <v>- zoccolino 8 x 1 cm, piano e costa lucidati</v>
          </cell>
          <cell r="C27763" t="str">
            <v>m</v>
          </cell>
          <cell r="D27763" t="str">
            <v>5,75</v>
          </cell>
        </row>
        <row r="27764">
          <cell r="A27764" t="str">
            <v>MC.18.250.0140</v>
          </cell>
          <cell r="B27764" t="str">
            <v>Travertino Classico, 1° scelta, in lastre calibrate e lucidate, da posare in opera già finite, nelle dimensioni:</v>
          </cell>
          <cell r="C27764"/>
          <cell r="D27764"/>
        </row>
        <row r="27765">
          <cell r="A27765" t="str">
            <v>MC.18.250.0140.a</v>
          </cell>
          <cell r="B27765" t="str">
            <v>- 30,5 x 30,5 x 1,0 cm</v>
          </cell>
          <cell r="C27765" t="str">
            <v>m²</v>
          </cell>
          <cell r="D27765" t="str">
            <v>46,39</v>
          </cell>
        </row>
        <row r="27766">
          <cell r="A27766" t="str">
            <v>MC.18.250.0140.b</v>
          </cell>
          <cell r="B27766" t="str">
            <v>- 45,7 x 45,7 x 1,3 cm</v>
          </cell>
          <cell r="C27766" t="str">
            <v>m²</v>
          </cell>
          <cell r="D27766" t="str">
            <v>59,64</v>
          </cell>
        </row>
        <row r="27767">
          <cell r="A27767" t="str">
            <v>MC.18.250.0140.c</v>
          </cell>
          <cell r="B27767" t="str">
            <v>- zoccolino 8 x 1 cm, piano e costa lucidati</v>
          </cell>
          <cell r="C27767" t="str">
            <v>m</v>
          </cell>
          <cell r="D27767" t="str">
            <v>5,97</v>
          </cell>
        </row>
        <row r="27768">
          <cell r="A27768" t="str">
            <v>MC.18.250.0150</v>
          </cell>
          <cell r="B27768" t="str">
            <v>Verde Alpi, 1° scelta, in lastre calibrate e lucidate, da posare in opera già finite, nelle dimensioni:</v>
          </cell>
          <cell r="C27768"/>
          <cell r="D27768"/>
        </row>
        <row r="27769">
          <cell r="A27769" t="str">
            <v>MC.18.250.0150.a</v>
          </cell>
          <cell r="B27769" t="str">
            <v>- 30,5 x 30,5 x 1,0 cm</v>
          </cell>
          <cell r="C27769" t="str">
            <v>m²</v>
          </cell>
          <cell r="D27769" t="str">
            <v>62,59</v>
          </cell>
        </row>
        <row r="27770">
          <cell r="A27770" t="str">
            <v>MC.18.250.0150.b</v>
          </cell>
          <cell r="B27770" t="str">
            <v>- zoccolino 8 x 1 cm, piano e costa lucidati</v>
          </cell>
          <cell r="C27770" t="str">
            <v>m</v>
          </cell>
          <cell r="D27770" t="str">
            <v>5,40</v>
          </cell>
        </row>
        <row r="27771">
          <cell r="A27771" t="str">
            <v>MC.18.300</v>
          </cell>
          <cell r="B27771" t="str">
            <v>PIASTRELLE E ZOCCOLINI DI GRANITO PREFINITO</v>
          </cell>
          <cell r="C27771"/>
          <cell r="D27771"/>
        </row>
        <row r="27772">
          <cell r="A27772" t="str">
            <v>MC.18.300.0010</v>
          </cell>
          <cell r="B27772" t="str">
            <v>Bianco Sardo, 1° scelta, in lastre calibrate e lucidate, da posare in opera già finite, nelle dimensioni:</v>
          </cell>
          <cell r="C27772"/>
          <cell r="D27772"/>
        </row>
        <row r="27773">
          <cell r="A27773" t="str">
            <v>MC.18.300.0010.a</v>
          </cell>
          <cell r="B27773" t="str">
            <v>- 30,5 x 30,5 x 1,0 cm</v>
          </cell>
          <cell r="C27773" t="str">
            <v>m²</v>
          </cell>
          <cell r="D27773" t="str">
            <v>39,97</v>
          </cell>
        </row>
        <row r="27774">
          <cell r="A27774" t="str">
            <v>MC.18.300.0010.b</v>
          </cell>
          <cell r="B27774" t="str">
            <v>- 61 x 30,5 x 1,2 cm</v>
          </cell>
          <cell r="C27774" t="str">
            <v>m²</v>
          </cell>
          <cell r="D27774" t="str">
            <v>49,97</v>
          </cell>
        </row>
        <row r="27775">
          <cell r="A27775" t="str">
            <v>MC.18.300.0010.c</v>
          </cell>
          <cell r="B27775" t="str">
            <v>- zoccolino 8 x 1 cm, piano e costa lucidati</v>
          </cell>
          <cell r="C27775" t="str">
            <v>m</v>
          </cell>
          <cell r="D27775" t="str">
            <v>6,80</v>
          </cell>
        </row>
        <row r="27776">
          <cell r="A27776" t="str">
            <v>MC.18.300.0020</v>
          </cell>
          <cell r="B27776" t="str">
            <v>Multicolor Rosso, 1° scelta, in lastre calibrate e lucidate, da posare in opera già finite, nelle dimensioni:</v>
          </cell>
          <cell r="C27776"/>
          <cell r="D27776"/>
        </row>
        <row r="27777">
          <cell r="A27777" t="str">
            <v>MC.18.300.0020.a</v>
          </cell>
          <cell r="B27777" t="str">
            <v>- 30,5 x 30,5 x 1,0 cm</v>
          </cell>
          <cell r="C27777" t="str">
            <v>m²</v>
          </cell>
          <cell r="D27777" t="str">
            <v>128,84</v>
          </cell>
        </row>
        <row r="27778">
          <cell r="A27778" t="str">
            <v>MC.18.300.0020.b</v>
          </cell>
          <cell r="B27778" t="str">
            <v>- 61 x 30,5 x 1,2 cm</v>
          </cell>
          <cell r="C27778" t="str">
            <v>m²</v>
          </cell>
          <cell r="D27778" t="str">
            <v>140,44</v>
          </cell>
        </row>
        <row r="27779">
          <cell r="A27779" t="str">
            <v>MC.18.300.0020.c</v>
          </cell>
          <cell r="B27779" t="str">
            <v>- zoccolino 8 x 1 cm, piano e costa lucidati</v>
          </cell>
          <cell r="C27779" t="str">
            <v>m</v>
          </cell>
          <cell r="D27779" t="str">
            <v>10,03</v>
          </cell>
        </row>
        <row r="27780">
          <cell r="A27780" t="str">
            <v>MC.18.300.0030</v>
          </cell>
          <cell r="B27780" t="str">
            <v>Rosa Beta, 1° scelta, in lastre calibrate e lucidate, da posare in opera già finite, nelle dimensioni:</v>
          </cell>
          <cell r="C27780"/>
          <cell r="D27780"/>
        </row>
        <row r="27781">
          <cell r="A27781" t="str">
            <v>MC.18.300.0030.a</v>
          </cell>
          <cell r="B27781" t="str">
            <v>- 30,5 x 30,5 x 1 cm, lucidate</v>
          </cell>
          <cell r="C27781" t="str">
            <v>m²</v>
          </cell>
          <cell r="D27781" t="str">
            <v>39,00</v>
          </cell>
        </row>
        <row r="27782">
          <cell r="A27782" t="str">
            <v>MC.18.300.0030.b</v>
          </cell>
          <cell r="B27782" t="str">
            <v>- 61 x 30,5 x 1,2 cm</v>
          </cell>
          <cell r="C27782" t="str">
            <v>m²</v>
          </cell>
          <cell r="D27782" t="str">
            <v>47,25</v>
          </cell>
        </row>
        <row r="27783">
          <cell r="A27783" t="str">
            <v>MC.18.300.0030.c</v>
          </cell>
          <cell r="B27783" t="str">
            <v>- zoccolino 8 x 1 cm, piano e costa lucidati</v>
          </cell>
          <cell r="C27783" t="str">
            <v>m</v>
          </cell>
          <cell r="D27783" t="str">
            <v>6,38</v>
          </cell>
        </row>
        <row r="27784">
          <cell r="A27784" t="str">
            <v>MC.18.300.0040</v>
          </cell>
          <cell r="B27784" t="str">
            <v>Rosa Limbara, 1° scelta, in lastre calibrate e lucidate, da posare in opera già finite, nelle dimensioni:</v>
          </cell>
          <cell r="C27784"/>
          <cell r="D27784"/>
        </row>
        <row r="27785">
          <cell r="A27785" t="str">
            <v>MC.18.300.0040.a</v>
          </cell>
          <cell r="B27785" t="str">
            <v>- 30,5 x 30,5 x 1,0 cm</v>
          </cell>
          <cell r="C27785" t="str">
            <v>m²</v>
          </cell>
          <cell r="D27785" t="str">
            <v>43,60</v>
          </cell>
        </row>
        <row r="27786">
          <cell r="A27786" t="str">
            <v>MC.18.300.0040.b</v>
          </cell>
          <cell r="B27786" t="str">
            <v>- 61 x 30,5 x 1,2 cm</v>
          </cell>
          <cell r="C27786" t="str">
            <v>m²</v>
          </cell>
          <cell r="D27786" t="str">
            <v>52,70</v>
          </cell>
        </row>
        <row r="27787">
          <cell r="A27787" t="str">
            <v>MC.18.300.0040.c</v>
          </cell>
          <cell r="B27787" t="str">
            <v>- zoccolino 8 x 1 cm, piano e costa lucidati</v>
          </cell>
          <cell r="C27787" t="str">
            <v>m</v>
          </cell>
          <cell r="D27787" t="str">
            <v>6,17</v>
          </cell>
        </row>
        <row r="27788">
          <cell r="A27788" t="str">
            <v>MC.18.300.0050</v>
          </cell>
          <cell r="B27788" t="str">
            <v>Rosa Porrino, 1° scelta, in lastre calibrate e lucidate, da posare in opera già finite, nelle dimensioni:</v>
          </cell>
          <cell r="C27788"/>
          <cell r="D27788"/>
        </row>
        <row r="27789">
          <cell r="A27789" t="str">
            <v>MC.18.300.0050.a</v>
          </cell>
          <cell r="B27789" t="str">
            <v>- 30,5 x 30,5 x 1,0 cm</v>
          </cell>
          <cell r="C27789" t="str">
            <v>m²</v>
          </cell>
          <cell r="D27789" t="str">
            <v>38,15</v>
          </cell>
        </row>
        <row r="27790">
          <cell r="A27790" t="str">
            <v>MC.18.300.0050.b</v>
          </cell>
          <cell r="B27790" t="str">
            <v>- 61 x 30,5 x 1,2 cm</v>
          </cell>
          <cell r="C27790" t="str">
            <v>m²</v>
          </cell>
          <cell r="D27790" t="str">
            <v>48,15</v>
          </cell>
        </row>
        <row r="27791">
          <cell r="A27791" t="str">
            <v>MC.18.300.0050.c</v>
          </cell>
          <cell r="B27791" t="str">
            <v>- zoccolino 8 x 1 cm, piano e costa lucidati</v>
          </cell>
          <cell r="C27791" t="str">
            <v>m</v>
          </cell>
          <cell r="D27791" t="str">
            <v>6,29</v>
          </cell>
        </row>
        <row r="27792">
          <cell r="A27792" t="str">
            <v>MC.18.300.0060</v>
          </cell>
          <cell r="B27792" t="str">
            <v>Rosso Balmoral, 1° scelta, in lastre calibrate e lucidate, da posare in opera già finite, nelle dimensioni:</v>
          </cell>
          <cell r="C27792"/>
          <cell r="D27792"/>
        </row>
        <row r="27793">
          <cell r="A27793" t="str">
            <v>MC.18.300.0060.a</v>
          </cell>
          <cell r="B27793" t="str">
            <v>- 30,5 x 30,5 x 1,0 cm</v>
          </cell>
          <cell r="C27793" t="str">
            <v>m²</v>
          </cell>
          <cell r="D27793" t="str">
            <v>54,79</v>
          </cell>
        </row>
        <row r="27794">
          <cell r="A27794" t="str">
            <v>MC.18.300.0060.b</v>
          </cell>
          <cell r="B27794" t="str">
            <v>- 61 x 30,5 x 1,2 cm</v>
          </cell>
          <cell r="C27794" t="str">
            <v>m²</v>
          </cell>
          <cell r="D27794" t="str">
            <v>67,23</v>
          </cell>
        </row>
        <row r="27795">
          <cell r="A27795" t="str">
            <v>MC.18.300.0060.c</v>
          </cell>
          <cell r="B27795" t="str">
            <v>- zoccolino 8 x 1 cm, piano e costa lucidati</v>
          </cell>
          <cell r="C27795" t="str">
            <v>m</v>
          </cell>
          <cell r="D27795" t="str">
            <v>10,30</v>
          </cell>
        </row>
        <row r="27796">
          <cell r="A27796" t="str">
            <v>MC.18.300.0070</v>
          </cell>
          <cell r="B27796" t="str">
            <v>Serizzo Antigorio, 1° scelta, in lastre calibrate e lucidate, da posare in opera già finite, nelle dimensioni:</v>
          </cell>
          <cell r="C27796"/>
          <cell r="D27796"/>
        </row>
        <row r="27797">
          <cell r="A27797" t="str">
            <v>MC.18.300.0070.a</v>
          </cell>
          <cell r="B27797" t="str">
            <v>- 30,5 x 30,5 x 1,0 cm</v>
          </cell>
          <cell r="C27797" t="str">
            <v>m²</v>
          </cell>
          <cell r="D27797" t="str">
            <v>75,89</v>
          </cell>
        </row>
        <row r="27798">
          <cell r="A27798" t="str">
            <v>MC.18.300.0070.b</v>
          </cell>
          <cell r="B27798" t="str">
            <v>- 61 x 30,5 x 1,2 cm</v>
          </cell>
          <cell r="C27798" t="str">
            <v>m²</v>
          </cell>
          <cell r="D27798" t="str">
            <v>82,72</v>
          </cell>
        </row>
        <row r="27799">
          <cell r="A27799" t="str">
            <v>MC.18.300.0070.c</v>
          </cell>
          <cell r="B27799" t="str">
            <v>- zoccolino 8 x 1 cm, piano e costa lucidati</v>
          </cell>
          <cell r="C27799" t="str">
            <v>m</v>
          </cell>
          <cell r="D27799" t="str">
            <v>7,84</v>
          </cell>
        </row>
        <row r="27800">
          <cell r="A27800" t="str">
            <v>MC.18.300.0080</v>
          </cell>
          <cell r="B27800" t="str">
            <v>Tonalite dell'adamello, 1° scelta, in lastre calibrate e lucidate, da posare in opera già finite, nelle dimensioni:</v>
          </cell>
          <cell r="C27800"/>
          <cell r="D27800"/>
        </row>
        <row r="27801">
          <cell r="A27801" t="str">
            <v>MC.18.300.0080.a</v>
          </cell>
          <cell r="B27801" t="str">
            <v>- 30,5 x 30,5 x 1,0 cm</v>
          </cell>
          <cell r="C27801" t="str">
            <v>m²</v>
          </cell>
          <cell r="D27801" t="str">
            <v>91,56</v>
          </cell>
        </row>
        <row r="27802">
          <cell r="A27802" t="str">
            <v>MC.18.300.0080.b</v>
          </cell>
          <cell r="B27802" t="str">
            <v>- 61 x 30,5 x 1,2 cm</v>
          </cell>
          <cell r="C27802" t="str">
            <v>m²</v>
          </cell>
          <cell r="D27802" t="str">
            <v>91,56</v>
          </cell>
        </row>
        <row r="27803">
          <cell r="A27803" t="str">
            <v>MC.18.300.0080.c</v>
          </cell>
          <cell r="B27803" t="str">
            <v>- zoccolino 8 x 1 cm, piano e costa lucidati</v>
          </cell>
          <cell r="C27803" t="str">
            <v>m</v>
          </cell>
          <cell r="D27803" t="str">
            <v>12,13</v>
          </cell>
        </row>
        <row r="27804">
          <cell r="A27804" t="str">
            <v>MC.18.350</v>
          </cell>
          <cell r="B27804" t="str">
            <v>PAVIMENTI SOPRAELEVATI</v>
          </cell>
          <cell r="C27804"/>
          <cell r="D27804"/>
        </row>
        <row r="27805">
          <cell r="A27805" t="str">
            <v>MC.18.350.0010</v>
          </cell>
          <cell r="B27805" t="str">
            <v>Pavimento sopraelevato ispezionabile, con pannelli modulari da 60x60 cm; struttura modulare costituita da supporti in acciaio zincato con sistema di regolazione e bloccaggio e traverse di collegamento in acciaio zincato nervato. Previsto per un carico accidentale di esercizio pari a 400 kg/m², con pannelli ignifugati in conglomerato di legno e resine, spessore 38/40 mm, classe 1. Finitura superiore in laminato ad alta resistenza, sopralzo fino a 30 cm.</v>
          </cell>
          <cell r="C27805" t="str">
            <v>m²</v>
          </cell>
          <cell r="D27805" t="str">
            <v>48,32</v>
          </cell>
        </row>
        <row r="27806">
          <cell r="A27806" t="str">
            <v>MC.18.350.0020</v>
          </cell>
          <cell r="B27806" t="str">
            <v>Pavimento sopraelevato ispezionabile, con pannelli modulari da 60x60 cm; struttura modulare costituita da supporti in acciaio zincato con sistema di regolazione e bloccaggio e traverse di collegamento in acciaio zincato nervato. Previsto per un carico accidentale di esercizio pari a 400 kg/m², con pannelli in conglomerato minerale, spessore 34/36 mm, classe 1. Finitura superiore in laminato ad alta resistenza, sopralzo fino a 30 cm.</v>
          </cell>
          <cell r="C27806" t="str">
            <v>m²</v>
          </cell>
          <cell r="D27806" t="str">
            <v>77,39</v>
          </cell>
        </row>
        <row r="27807">
          <cell r="A27807" t="str">
            <v>MC.18.350.0030</v>
          </cell>
          <cell r="B27807" t="str">
            <v>Sovrapprezzi ai pavimenti sopraelevati ispezionabili in 0010 e 0020, per:</v>
          </cell>
          <cell r="C27807"/>
          <cell r="D27807"/>
        </row>
        <row r="27808">
          <cell r="A27808" t="str">
            <v>MC.18.350.0030.a</v>
          </cell>
          <cell r="B27808" t="str">
            <v>- aumento sopralzo da 31 fino a 50 cm</v>
          </cell>
          <cell r="C27808" t="str">
            <v>m²</v>
          </cell>
          <cell r="D27808" t="str">
            <v>3,73</v>
          </cell>
        </row>
        <row r="27809">
          <cell r="A27809" t="str">
            <v>MC.18.350.0030.b</v>
          </cell>
          <cell r="B27809" t="str">
            <v>- impiego pannelli con scatole o lastre di acciaio zincato spessore 0,5 mm</v>
          </cell>
          <cell r="C27809" t="str">
            <v>m²</v>
          </cell>
          <cell r="D27809" t="str">
            <v>6,99</v>
          </cell>
        </row>
        <row r="27810">
          <cell r="A27810" t="str">
            <v>MC.18.350.0040</v>
          </cell>
          <cell r="B27810" t="str">
            <v>Sovrapprezzi ai pavimenti sopraelevati ispezionabili in 0010 e 0020, rispetto al prezzo base con laminato, per i seguenti materiali di finitura:</v>
          </cell>
          <cell r="C27810"/>
          <cell r="D27810"/>
        </row>
        <row r="27811">
          <cell r="A27811" t="str">
            <v>MC.18.350.0040.a</v>
          </cell>
          <cell r="B27811" t="str">
            <v>- piastrelle 60x60 cm di PVC antistatico</v>
          </cell>
          <cell r="C27811" t="str">
            <v>m²</v>
          </cell>
          <cell r="D27811" t="str">
            <v>6,15</v>
          </cell>
        </row>
        <row r="27812">
          <cell r="A27812" t="str">
            <v>MC.18.350.0040.b</v>
          </cell>
          <cell r="B27812" t="str">
            <v>- piastrelle 60x60 cm di gomma o linoleum</v>
          </cell>
          <cell r="C27812" t="str">
            <v>m²</v>
          </cell>
          <cell r="D27812" t="str">
            <v>10,89</v>
          </cell>
        </row>
        <row r="27813">
          <cell r="A27813" t="str">
            <v>MC.18.350.0040.c</v>
          </cell>
          <cell r="B27813" t="str">
            <v>- piastrelle 30x30 cm di gres porcellanato</v>
          </cell>
          <cell r="C27813" t="str">
            <v>m²</v>
          </cell>
          <cell r="D27813" t="str">
            <v>22,26</v>
          </cell>
        </row>
        <row r="27814">
          <cell r="A27814" t="str">
            <v>MC.18.350.0040.d</v>
          </cell>
          <cell r="B27814" t="str">
            <v>- finitura con piastrelle 60x60 cm di gres porcellanato</v>
          </cell>
          <cell r="C27814" t="str">
            <v>m²</v>
          </cell>
          <cell r="D27814" t="str">
            <v>41,09</v>
          </cell>
        </row>
        <row r="27815">
          <cell r="A27815" t="str">
            <v>MC.18.350.0040.e</v>
          </cell>
          <cell r="B27815" t="str">
            <v>- piastrelle 60x60 cm di marmo ricomposto</v>
          </cell>
          <cell r="C27815" t="str">
            <v>m²</v>
          </cell>
          <cell r="D27815" t="str">
            <v>44,02</v>
          </cell>
        </row>
        <row r="27816">
          <cell r="A27816" t="str">
            <v>MC.18.350.0040.f</v>
          </cell>
          <cell r="B27816" t="str">
            <v>- piastrelle 60x60 cm di granito grigio Sardegna</v>
          </cell>
          <cell r="C27816" t="str">
            <v>m²</v>
          </cell>
          <cell r="D27816" t="str">
            <v>51,65</v>
          </cell>
        </row>
        <row r="27817">
          <cell r="A27817" t="str">
            <v>MC.18.400</v>
          </cell>
          <cell r="B27817" t="str">
            <v>ELEMENTI PER PAVIMENTI IN LEGNO</v>
          </cell>
          <cell r="C27817"/>
          <cell r="D27817"/>
        </row>
        <row r="27818">
          <cell r="A27818" t="str">
            <v>MC.18.400.0010</v>
          </cell>
          <cell r="B27818" t="str">
            <v>Listoni di legno, larghezza 60 ÷ 70 mm, spessore 22 mm, lunghezza 60 ÷ 120 cm, lavorati a maschio e femmina, coste parallele, superficie piallata da lamare in opera:</v>
          </cell>
          <cell r="C27818"/>
          <cell r="D27818"/>
        </row>
        <row r="27819">
          <cell r="A27819" t="str">
            <v>MC.18.400.0010.a</v>
          </cell>
          <cell r="B27819" t="str">
            <v>- Rovere Europa UNI B</v>
          </cell>
          <cell r="C27819" t="str">
            <v>m²</v>
          </cell>
          <cell r="D27819" t="str">
            <v>92,82</v>
          </cell>
        </row>
        <row r="27820">
          <cell r="A27820" t="str">
            <v>MC.18.400.0010.b</v>
          </cell>
          <cell r="B27820" t="str">
            <v>- Wengè UNI A</v>
          </cell>
          <cell r="C27820" t="str">
            <v>m²</v>
          </cell>
          <cell r="D27820" t="str">
            <v>101,15</v>
          </cell>
        </row>
        <row r="27821">
          <cell r="A27821" t="str">
            <v>MC.18.400.0010.c</v>
          </cell>
          <cell r="B27821" t="str">
            <v>- Afrormosia UNI A</v>
          </cell>
          <cell r="C27821" t="str">
            <v>m²</v>
          </cell>
          <cell r="D27821" t="str">
            <v>107,27</v>
          </cell>
        </row>
        <row r="27822">
          <cell r="A27822" t="str">
            <v>MC.18.400.0010.d</v>
          </cell>
          <cell r="B27822" t="str">
            <v>- Doussiè UNI A</v>
          </cell>
          <cell r="C27822" t="str">
            <v>m²</v>
          </cell>
          <cell r="D27822" t="str">
            <v>94,91</v>
          </cell>
        </row>
        <row r="27823">
          <cell r="A27823" t="str">
            <v>MC.18.400.0010.e</v>
          </cell>
          <cell r="B27823" t="str">
            <v>- Iroko UNI A</v>
          </cell>
          <cell r="C27823" t="str">
            <v>m²</v>
          </cell>
          <cell r="D27823" t="str">
            <v>63,28</v>
          </cell>
        </row>
        <row r="27824">
          <cell r="A27824" t="str">
            <v>MC.18.400.0020</v>
          </cell>
          <cell r="B27824" t="str">
            <v>Tavolette di legno, larghezza 35 ÷ 65 mm, spessore 10 mm, lunghezza 20 ÷ 30 cm, da incollare, coste parallele, superficie piallata da lamare in opera:</v>
          </cell>
          <cell r="C27824"/>
          <cell r="D27824"/>
        </row>
        <row r="27825">
          <cell r="A27825" t="str">
            <v>MC.18.400.0020.a</v>
          </cell>
          <cell r="B27825" t="str">
            <v>- Rovere Europa UNI B</v>
          </cell>
          <cell r="C27825" t="str">
            <v>m²</v>
          </cell>
          <cell r="D27825" t="str">
            <v>43,86</v>
          </cell>
        </row>
        <row r="27826">
          <cell r="A27826" t="str">
            <v>MC.18.400.0020.b</v>
          </cell>
          <cell r="B27826" t="str">
            <v>- Wengè UNI A</v>
          </cell>
          <cell r="C27826" t="str">
            <v>m²</v>
          </cell>
          <cell r="D27826" t="str">
            <v>62,92</v>
          </cell>
        </row>
        <row r="27827">
          <cell r="A27827" t="str">
            <v>MC.18.400.0020.c</v>
          </cell>
          <cell r="B27827" t="str">
            <v>- Afrormosia UNI A</v>
          </cell>
          <cell r="C27827" t="str">
            <v>m²</v>
          </cell>
          <cell r="D27827" t="str">
            <v>55,30</v>
          </cell>
        </row>
        <row r="27828">
          <cell r="A27828" t="str">
            <v>MC.18.400.0020.d</v>
          </cell>
          <cell r="B27828" t="str">
            <v>- Doussiè UNI A</v>
          </cell>
          <cell r="C27828" t="str">
            <v>m²</v>
          </cell>
          <cell r="D27828" t="str">
            <v>55,30</v>
          </cell>
        </row>
        <row r="27829">
          <cell r="A27829" t="str">
            <v>MC.18.400.0020.e</v>
          </cell>
          <cell r="B27829" t="str">
            <v>- Iroko UNI A</v>
          </cell>
          <cell r="C27829" t="str">
            <v>m²</v>
          </cell>
          <cell r="D27829" t="str">
            <v>41,94</v>
          </cell>
        </row>
        <row r="27830">
          <cell r="A27830" t="str">
            <v>MC.18.400.0030</v>
          </cell>
          <cell r="B27830" t="str">
            <v>Quadrotti lamellari costituiti da listelli in legno in elementi con larghezza 2 ÷ 3 cm, spessore 8 mm, lunghezza 12 ÷ 16 cm, montati in quadrotti su carta o rete, da incollare e lamarer in opera:</v>
          </cell>
          <cell r="C27830"/>
          <cell r="D27830"/>
        </row>
        <row r="27831">
          <cell r="A27831" t="str">
            <v>MC.18.400.0030.a</v>
          </cell>
          <cell r="B27831" t="str">
            <v>- Rovere Europa UNI B</v>
          </cell>
          <cell r="C27831" t="str">
            <v>m²</v>
          </cell>
          <cell r="D27831" t="str">
            <v>24,79</v>
          </cell>
        </row>
        <row r="27832">
          <cell r="A27832" t="str">
            <v>MC.18.400.0030.b</v>
          </cell>
          <cell r="B27832" t="str">
            <v>- Afrormosia UNI A</v>
          </cell>
          <cell r="C27832" t="str">
            <v>m²</v>
          </cell>
          <cell r="D27832" t="str">
            <v>33,32</v>
          </cell>
        </row>
        <row r="27833">
          <cell r="A27833" t="str">
            <v>MC.18.400.0030.c</v>
          </cell>
          <cell r="B27833" t="str">
            <v>- Doussiè UNI A</v>
          </cell>
          <cell r="C27833" t="str">
            <v>m²</v>
          </cell>
          <cell r="D27833" t="str">
            <v>27,83</v>
          </cell>
        </row>
        <row r="27834">
          <cell r="A27834" t="str">
            <v>MC.18.400.0040</v>
          </cell>
          <cell r="B27834" t="str">
            <v>Doghe costituite da un supporto in HDF finite superiormente con un foglio di laminato speciale incollato ad alta pressione e da un secondo foglio di laminato incollato sul lato inferiore a scopo bilanciante; formato 19 x 120 cm circa, spessore 8 mm, classificazione AC5.</v>
          </cell>
          <cell r="C27834" t="str">
            <v>m²</v>
          </cell>
          <cell r="D27834" t="str">
            <v>31,39</v>
          </cell>
        </row>
        <row r="27835">
          <cell r="A27835" t="str">
            <v>MC.18.450</v>
          </cell>
          <cell r="B27835" t="str">
            <v>PAVIMENTI VINILICI</v>
          </cell>
          <cell r="C27835"/>
          <cell r="D27835"/>
        </row>
        <row r="27836">
          <cell r="A27836" t="str">
            <v>MC.18.450.0050</v>
          </cell>
          <cell r="B27836" t="str">
            <v>Piastrelle resilienti flessibili a bordi bisellati e smussati, a base di resine e PVC rinforzato e stabilizzato con doppia fibra di vetro, strato di usura non riflettente e leggermente goffrato, lamina trasparente da 0,45 mm; formato 32 x 32 - 42 x 64 - 64 x 64 cm, spessore 3 mm</v>
          </cell>
          <cell r="C27836" t="str">
            <v>m²</v>
          </cell>
          <cell r="D27836" t="str">
            <v>18,52</v>
          </cell>
        </row>
        <row r="27837">
          <cell r="A27837" t="str">
            <v>MC.18.450.0090</v>
          </cell>
          <cell r="B27837" t="str">
            <v>Piastrelle quarzo-viniliche costituite da una mescola omogenea di PVC, plastificanti, stabilizzanti, pigmenti e cariche minerali rinforzanti, con un contenuto di polvere di quarzo non inferiore al 57 % in peso, ottenute per calandratura e successiva doppia pressatura (a caldo e a freddo); formato 30 x 30 cm:</v>
          </cell>
          <cell r="C27837"/>
          <cell r="D27837"/>
        </row>
        <row r="27838">
          <cell r="A27838" t="str">
            <v>MC.18.450.0090.a</v>
          </cell>
          <cell r="B27838" t="str">
            <v>- spessore 2 mm, unito</v>
          </cell>
          <cell r="C27838" t="str">
            <v>m²</v>
          </cell>
          <cell r="D27838" t="str">
            <v>25,87</v>
          </cell>
        </row>
        <row r="27839">
          <cell r="A27839" t="str">
            <v>MC.18.450.0090.b</v>
          </cell>
          <cell r="B27839" t="str">
            <v>- spessore 2 mm, seminato</v>
          </cell>
          <cell r="C27839" t="str">
            <v>m²</v>
          </cell>
          <cell r="D27839" t="str">
            <v>27,18</v>
          </cell>
        </row>
        <row r="27840">
          <cell r="A27840" t="str">
            <v>MC.18.450.0100</v>
          </cell>
          <cell r="B27840" t="str">
            <v>Teli in vinilico omogeneo, antisdrucciolo a strato unico, su trama in fibra di vetro rinforzata con poliestere, contenente granuli abrasivi di carburo silicio e quarzo colorato nello strato superficiale, e con ossido d'alluminio e un battericida permanente nella massa. Reazione al fuoco Classe 1. Altezza 200 cm, spessore mm 2, peso 2,2 kg/m².</v>
          </cell>
          <cell r="C27840" t="str">
            <v>m²</v>
          </cell>
          <cell r="D27840" t="str">
            <v>39,23</v>
          </cell>
        </row>
        <row r="27841">
          <cell r="A27841" t="str">
            <v>MC.18.450.0110</v>
          </cell>
          <cell r="B27841" t="str">
            <v>Pavimento autoposante in pvc, idoneo per applicazione su pavimenti sopraelevati, eterogeneo coestruso costituito da uno strato d'usura in pvc Classe EN 685 34/43 gruppo d'abrasione T (EN 660-1 &lt; 0,04 mm.) avente spessore non inferiore a 1,5mm. ed uno strato di supporto in pvc compatto; spessore totale 5,0 mm. peso non inferiore a 7,2 kg/m2 ; classe di reazione al fuoco Uno (d.m. 15.03.2005) = Bfl s1 (EN13501-1) ; posato con adesivo tipo ecofix, realizzato con piastre da cm. 61x61</v>
          </cell>
          <cell r="C27841" t="str">
            <v>m²</v>
          </cell>
          <cell r="D27841" t="str">
            <v>44,97</v>
          </cell>
        </row>
        <row r="27842">
          <cell r="A27842" t="str">
            <v>MC.18.450.0120</v>
          </cell>
          <cell r="B27842" t="str">
            <v>Teli vinilici multistrato impermeabili, con strato di usura in PVC a rilievo, supporto in PVC plastificato e stabilizzato con fibra di vetro, altezza fino a 200 cm, spessori:</v>
          </cell>
          <cell r="C27842"/>
          <cell r="D27842"/>
        </row>
        <row r="27843">
          <cell r="A27843" t="str">
            <v>MC.18.450.0120.a</v>
          </cell>
          <cell r="B27843" t="str">
            <v>- 2,5 mm</v>
          </cell>
          <cell r="C27843" t="str">
            <v>m²</v>
          </cell>
          <cell r="D27843" t="str">
            <v>17,91</v>
          </cell>
        </row>
        <row r="27844">
          <cell r="A27844" t="str">
            <v>MC.18.450.0120.b</v>
          </cell>
          <cell r="B27844" t="str">
            <v>- 3,5 mm</v>
          </cell>
          <cell r="C27844" t="str">
            <v>m²</v>
          </cell>
          <cell r="D27844" t="str">
            <v>20,31</v>
          </cell>
        </row>
        <row r="27845">
          <cell r="A27845" t="str">
            <v>MC.18.450.0120.c</v>
          </cell>
          <cell r="B27845" t="str">
            <v>- 4,5 mm</v>
          </cell>
          <cell r="C27845" t="str">
            <v>m²</v>
          </cell>
          <cell r="D27845" t="str">
            <v>22,83</v>
          </cell>
        </row>
        <row r="27846">
          <cell r="A27846" t="str">
            <v>MC.18.450.0120.d</v>
          </cell>
          <cell r="B27846" t="str">
            <v>- 4,5 mm omogeneo</v>
          </cell>
          <cell r="C27846" t="str">
            <v>m²</v>
          </cell>
          <cell r="D27846" t="str">
            <v>29,17</v>
          </cell>
        </row>
        <row r="27847">
          <cell r="A27847" t="str">
            <v>MC.18.450.0120.e</v>
          </cell>
          <cell r="B27847" t="str">
            <v>- 6,5 mm omogeneo</v>
          </cell>
          <cell r="C27847" t="str">
            <v>m²</v>
          </cell>
          <cell r="D27847" t="str">
            <v>42,44</v>
          </cell>
        </row>
        <row r="27848">
          <cell r="A27848" t="str">
            <v>MC.18.450.0150</v>
          </cell>
          <cell r="B27848" t="str">
            <v>Piastrelle o teli in eterogeneo composto da resine viniliche, rinforzate con doppia fibra di vetro e strato di usura spessore mm 0,45. Lo spessore totale è pari a 2,3 mm. La superficie è leggermente goffrata ed i disegni rappresentano fedelmente diversi tipi di parquet, di pietre naturali e di stoffe; disponibile in teli altezza 128 cm o in piastrelle da cm 64x64</v>
          </cell>
          <cell r="C27848" t="str">
            <v>m²</v>
          </cell>
          <cell r="D27848" t="str">
            <v>29,58</v>
          </cell>
        </row>
        <row r="27849">
          <cell r="A27849" t="str">
            <v>MC.18.450.0200</v>
          </cell>
          <cell r="B27849" t="str">
            <v>Piastrelle in M-PVC-p polivalente, con con rilievi trapezoidali equidistanti aventi un altezza non inferiore a 3 mm, avranno una resistenza all'abrasione TABER 25,5 mg; impronta residua 0,1 mm; isolamento elettrico 1010 ohm; resistenza al fuoco classe 1; durezza shore A 85; isolamento termico 0,12 W/mK; peso specifico 1,20 gr/cm³; carico rottura (dopo 168h a 100 °C) 10,5-8,8 N/mm² - allungamento 280-263%, colorazione superficiale a scelta della Committente. Per percorsi tattili, adatte per installazioni sia interne che esterne, con rilievi trapezoidali equidistanti aventi un altezza non inferiore a 3 mm, integrate con transpoder passivo a radiofrequenza, idoneo alla realizzazione di percorsi intelligenti. Conformi alla normativa vigente D.P.R. 503/1996, D.M. 236/1989, ed in accordo con le tabelle 3-“WT6” e 1-“S9” della CEN/TS 15209.:</v>
          </cell>
          <cell r="C27849"/>
          <cell r="D27849"/>
        </row>
        <row r="27850">
          <cell r="A27850" t="str">
            <v>MC.18.450.0200.a</v>
          </cell>
          <cell r="B27850" t="str">
            <v>- indicazione direzione rettilinea larghezza cm. 60</v>
          </cell>
          <cell r="C27850" t="str">
            <v>m</v>
          </cell>
          <cell r="D27850" t="str">
            <v>64,96</v>
          </cell>
        </row>
        <row r="27851">
          <cell r="A27851" t="str">
            <v>MC.18.450.0200.b</v>
          </cell>
          <cell r="B27851" t="str">
            <v>- indicazione di attenzione/servizio/pericolo valicabile larghezza cm. 40x60</v>
          </cell>
          <cell r="C27851" t="str">
            <v>cad</v>
          </cell>
          <cell r="D27851" t="str">
            <v>30,43</v>
          </cell>
        </row>
        <row r="27852">
          <cell r="A27852" t="str">
            <v>MC.18.450.0200.c</v>
          </cell>
          <cell r="B27852" t="str">
            <v>- indicazione di arresto pericolo larghezza cm. 40</v>
          </cell>
          <cell r="C27852" t="str">
            <v>m</v>
          </cell>
          <cell r="D27852" t="str">
            <v>43,58</v>
          </cell>
        </row>
        <row r="27853">
          <cell r="A27853" t="str">
            <v>MC.18.450.0200.d</v>
          </cell>
          <cell r="B27853" t="str">
            <v>- indicazione di incrocio/ svolta ad angolo dimensioni cm. 60x60</v>
          </cell>
          <cell r="C27853" t="str">
            <v>cad</v>
          </cell>
          <cell r="D27853" t="str">
            <v>39,47</v>
          </cell>
        </row>
        <row r="27854">
          <cell r="A27854" t="str">
            <v>MC.18.800.0040</v>
          </cell>
          <cell r="B27854" t="str">
            <v>Adesivo epossipoliuretanico bicomponente per pavimenti resilienti e tessili, per installazione di piste di atletica, per applicazioni all'interno e all'esterno. (consumo da 350/450 g/m²)</v>
          </cell>
          <cell r="C27854" t="str">
            <v>kg</v>
          </cell>
          <cell r="D27854" t="str">
            <v>12,57</v>
          </cell>
        </row>
        <row r="27855">
          <cell r="A27855" t="str">
            <v>MC.18.500</v>
          </cell>
          <cell r="B27855" t="str">
            <v>PIASTRELLE E TELI IN GOMMA PER PAVIMENTI</v>
          </cell>
          <cell r="C27855"/>
          <cell r="D27855"/>
        </row>
        <row r="27856">
          <cell r="A27856" t="str">
            <v>MC.18.500.0010</v>
          </cell>
          <cell r="B27856" t="str">
            <v>Pavimento in piastrelle in gomma naturale e sintetica, cariche minerali, vulcanizzanti, stabilizzanti e pigmenti, colore nero a bolli, rovescio smerigliato; nei tipi:</v>
          </cell>
          <cell r="C27856"/>
          <cell r="D27856"/>
        </row>
        <row r="27857">
          <cell r="A27857" t="str">
            <v>MC.18.500.0010.a</v>
          </cell>
          <cell r="B27857" t="str">
            <v>- piastrelle da cm 50 x 50; spessore 2,7 mm - classe EN685 32/41 , classe di reazione al fuoco Uno (d.m. 15.03.2005) = Bfl s1 (EN13501-1) ;</v>
          </cell>
          <cell r="C27857" t="str">
            <v>m²</v>
          </cell>
          <cell r="D27857" t="str">
            <v>26,82</v>
          </cell>
        </row>
        <row r="27858">
          <cell r="A27858" t="str">
            <v>MC.18.500.0010.b</v>
          </cell>
          <cell r="B27858" t="str">
            <v>- teli altezza da cm 100 - 200 ; spessore 2,7 mm - classe EN685 32/41 , classe di reazione al fuoco Uno (d.m. 15.03.2005) = Bfl s1 (EN13501-1) ;</v>
          </cell>
          <cell r="C27858" t="str">
            <v>m²</v>
          </cell>
          <cell r="D27858" t="str">
            <v>24,56</v>
          </cell>
        </row>
        <row r="27859">
          <cell r="A27859" t="str">
            <v>MC.18.500.0010.c</v>
          </cell>
          <cell r="B27859" t="str">
            <v>- piastrelle da cm 100 x 100; spessore 4,0 mm - classe EN685 34/43 , classe di reazione al fuoco Uno (d.m. 15.03.2005) = Bfl s1 (EN13501-1) ;</v>
          </cell>
          <cell r="C27859" t="str">
            <v>m²</v>
          </cell>
          <cell r="D27859" t="str">
            <v>32,77</v>
          </cell>
        </row>
        <row r="27860">
          <cell r="A27860" t="str">
            <v>MC.18.500.0010.d</v>
          </cell>
          <cell r="B27860" t="str">
            <v>- teli altezza da cm 100 - 200; spessore 4,0 mm - classe EN685 34/43 , classe di reazione al fuoco Uno (d.m. 15.03.2005) = Bfl s1 (EN13501-1) ;</v>
          </cell>
          <cell r="C27860" t="str">
            <v>m²</v>
          </cell>
          <cell r="D27860" t="str">
            <v>32,55</v>
          </cell>
        </row>
        <row r="27861">
          <cell r="A27861" t="str">
            <v>MC.18.500.0020</v>
          </cell>
          <cell r="B27861" t="str">
            <v>Piastrelle in gomma naturale e sintetica, cariche minerali, vulcanizzanti, stabilizzanti e pigmenti, rovescio a coda di rondine, formato 100 x 100 cm; spessore 10 mm, superficie a bolli. - classe EN685 34/43 , classe di reazione al fuoco Uno (d.m. 15.03.2005) = Bfl s1 (EN13501-1):</v>
          </cell>
          <cell r="C27861"/>
          <cell r="D27861"/>
        </row>
        <row r="27862">
          <cell r="A27862" t="str">
            <v>MC.18.500.0020.a</v>
          </cell>
          <cell r="B27862" t="str">
            <v>- colore nero</v>
          </cell>
          <cell r="C27862" t="str">
            <v>m²</v>
          </cell>
          <cell r="D27862" t="str">
            <v>32,96</v>
          </cell>
        </row>
        <row r="27863">
          <cell r="A27863" t="str">
            <v>MC.18.500.0020.b</v>
          </cell>
          <cell r="B27863" t="str">
            <v>- colori standard</v>
          </cell>
          <cell r="C27863" t="str">
            <v>m²</v>
          </cell>
          <cell r="D27863" t="str">
            <v>49,05</v>
          </cell>
        </row>
        <row r="27864">
          <cell r="A27864" t="str">
            <v>MC.18.500.0030</v>
          </cell>
          <cell r="B27864" t="str">
            <v>Pavimento in piastrelle in gomma naturale e sintetica a due strati, cariche minerali, vulcanizzanti, stabilizzanti e pigmenti, a superficie liscia marmorizzata direzionale, nei formati:</v>
          </cell>
          <cell r="C27864"/>
          <cell r="D27864"/>
        </row>
        <row r="27865">
          <cell r="A27865" t="str">
            <v>MC.18.500.0030.a</v>
          </cell>
          <cell r="B27865" t="str">
            <v>- piastrelle da cm 61 x 61; spessore 3,0 mm - classe EN685 34/43 , classe di reazione al fuoco Uno (d.m. 15.03.2005) = Bfl s1 (EN13501-1) ;</v>
          </cell>
          <cell r="C27865" t="str">
            <v>m²</v>
          </cell>
          <cell r="D27865" t="str">
            <v>30,47</v>
          </cell>
        </row>
        <row r="27866">
          <cell r="A27866" t="str">
            <v>MC.18.500.0030.b</v>
          </cell>
          <cell r="B27866" t="str">
            <v>- teli altezza da cm 100-200, lunghezza cm 1000 - 20000; spessore 3,0 mm – classe EN685 34/43 , classe di reazione al fuoco Uno (d.m. 15.03.2005) = Bfl s1 (EN13501-1) ;</v>
          </cell>
          <cell r="C27866" t="str">
            <v>m²</v>
          </cell>
          <cell r="D27866" t="str">
            <v>27,82</v>
          </cell>
        </row>
        <row r="27867">
          <cell r="A27867" t="str">
            <v>MC.18.500.0040</v>
          </cell>
          <cell r="B27867" t="str">
            <v>Pavimento in teli di gomma naturale e sintetica a due strati, cariche minerali, vulcanizzanti, stabilizzanti e pigmenti, a superficie scanellata fine, colore nero o grigio, altezza 100 cm, lunghezza cm 1200; spessore 3,0 mm; - classe EN685 34/43 , classe di reazione al fuoco Uno (d.m. 15.03.2005) = Bfl s1 (EN13501-1) ;</v>
          </cell>
          <cell r="C27867" t="str">
            <v>m²</v>
          </cell>
          <cell r="D27867" t="str">
            <v>23,29</v>
          </cell>
        </row>
        <row r="27868">
          <cell r="A27868" t="str">
            <v>MC.18.500.0060</v>
          </cell>
          <cell r="B27868" t="str">
            <v>Pavimento in piastrelle o teli in gomma naturale e sintetica, cariche minerali, vulcanizzanti, stabilizzanti e pigmenti, superficie liscia, con granuli fini di diversi colori incorporati; - classe EN685 32/41 , classe di reazione al fuoco Uno (d.m. 15.03.2005) = Bfl s1 (EN13501-1). Nei formati:</v>
          </cell>
          <cell r="C27868"/>
          <cell r="D27868"/>
        </row>
        <row r="27869">
          <cell r="A27869" t="str">
            <v>MC.18.500.0060.a</v>
          </cell>
          <cell r="B27869" t="str">
            <v>- piastrelle da 61 x 61 cm; spessore 2,0 mm</v>
          </cell>
          <cell r="C27869" t="str">
            <v>m²</v>
          </cell>
          <cell r="D27869" t="str">
            <v>28,79</v>
          </cell>
        </row>
        <row r="27870">
          <cell r="A27870" t="str">
            <v>MC.18.500.0060.b</v>
          </cell>
          <cell r="B27870" t="str">
            <v>- teli altezza da 100-200 cm, lunghezza 1000-2000 cm, spessore 2,0 mm</v>
          </cell>
          <cell r="C27870" t="str">
            <v>m²</v>
          </cell>
          <cell r="D27870" t="str">
            <v>27,34</v>
          </cell>
        </row>
        <row r="27871">
          <cell r="A27871" t="str">
            <v>MC.18.500.0070</v>
          </cell>
          <cell r="B27871" t="str">
            <v>Pavimento sportivo per interni in teli in gomma naturale e sintetica, cariche minerali, vulcanizzanti, stabilizzanti e pigmenti, superficie goffrata, con marmorizzazione tono su tono. Nei formati:</v>
          </cell>
          <cell r="C27871"/>
          <cell r="D27871"/>
        </row>
        <row r="27872">
          <cell r="A27872" t="str">
            <v>MC.18.500.0070.a</v>
          </cell>
          <cell r="B27872" t="str">
            <v>- teli altezza da 190 cm, lunghezza 1410 cm, spessore 3,5 mm</v>
          </cell>
          <cell r="C27872" t="str">
            <v>m²</v>
          </cell>
          <cell r="D27872" t="str">
            <v>65,71</v>
          </cell>
        </row>
        <row r="27873">
          <cell r="A27873" t="str">
            <v>MC.18.500.0070.b</v>
          </cell>
          <cell r="B27873" t="str">
            <v>- teli altezza da 190 cm, lunghezza 1410 cm, spessore 4,5 mm</v>
          </cell>
          <cell r="C27873" t="str">
            <v>m²</v>
          </cell>
          <cell r="D27873" t="str">
            <v>70,87</v>
          </cell>
        </row>
        <row r="27874">
          <cell r="A27874" t="str">
            <v>MC.18.500.0080</v>
          </cell>
          <cell r="B27874" t="str">
            <v>Pavimento in piastrelle in gomma naturale e sintetica, cariche minerali, vulcanizzanti, stabilizzanti e pigmenti, superficie martellata, in tinta unita o con granuli a spigolo vivo incorporati. Nei formati:</v>
          </cell>
          <cell r="C27874"/>
          <cell r="D27874"/>
        </row>
        <row r="27875">
          <cell r="A27875" t="str">
            <v>MC.18.500.0080.a</v>
          </cell>
          <cell r="B27875" t="str">
            <v>- piastrelle da 50 x 50 cm; spessore 2,2 mm - classe EN685 32/41 , classe di reazione al fuoco Uno (d.m. 15.03.2005) = Bfl s1 (EN13501-1) ; colori gruppo 1</v>
          </cell>
          <cell r="C27875" t="str">
            <v>m²</v>
          </cell>
          <cell r="D27875" t="str">
            <v>29,26</v>
          </cell>
        </row>
        <row r="27876">
          <cell r="A27876" t="str">
            <v>MC.18.500.0080.b</v>
          </cell>
          <cell r="B27876" t="str">
            <v>- piastrelle da 100 x 100 cm; spessore 3,5 mm - classe EN685 34/43 , classe di reazione al fuoco Uno (d.m. 15.03.2005) = Bfl s1 (EN13501-1) ; colori gruppo 1</v>
          </cell>
          <cell r="C27876" t="str">
            <v>m²</v>
          </cell>
          <cell r="D27876" t="str">
            <v>41,89</v>
          </cell>
        </row>
        <row r="27877">
          <cell r="A27877" t="str">
            <v>MC.18.500.0090</v>
          </cell>
          <cell r="B27877" t="str">
            <v>Pavimento in gomma naturale e sintetica a due strati, cariche minerali, vulcanizzanti, stabilizzanti e pigmenti, superficie liscia in tinta unita, spessore 3,0 mm; - classe EN685 34/43 , classe di reazione al fuoco Uno (d.m. 15.03.2005) = Bfl s1 (EN13501-1). Nei formati:</v>
          </cell>
          <cell r="C27877"/>
          <cell r="D27877"/>
        </row>
        <row r="27878">
          <cell r="A27878" t="str">
            <v>MC.18.500.0090.a</v>
          </cell>
          <cell r="B27878" t="str">
            <v>- piastrelle da 61 x 61 cm; spessore 3,0 mm</v>
          </cell>
          <cell r="C27878" t="str">
            <v>m²</v>
          </cell>
          <cell r="D27878" t="str">
            <v>30,47</v>
          </cell>
        </row>
        <row r="27879">
          <cell r="A27879" t="str">
            <v>MC.18.500.0090.b</v>
          </cell>
          <cell r="B27879" t="str">
            <v>- teli altezza da 190-200 cm, lunghezza 1000-2000 cm, spessore 3,0 mm</v>
          </cell>
          <cell r="C27879" t="str">
            <v>m²</v>
          </cell>
          <cell r="D27879" t="str">
            <v>28,91</v>
          </cell>
        </row>
        <row r="27880">
          <cell r="A27880" t="str">
            <v>MC.18.500.0100</v>
          </cell>
          <cell r="B27880" t="str">
            <v>Pavimento per percorsi tattili per interni, in gomma sintetica non rigenerata al 100% composta da una mescola omogenea calandrata vulcanizzata, ottenuta con l'aggiunta di cariche minerali, stabilizzanti e pigmenti colorati, superficie a rilievo antiscivolo e scalanature a sezione trapezoidale di dimensioni variabili:</v>
          </cell>
          <cell r="C27880"/>
          <cell r="D27880"/>
        </row>
        <row r="27881">
          <cell r="A27881" t="str">
            <v>MC.18.500.0100.a</v>
          </cell>
          <cell r="B27881" t="str">
            <v>- indicazione direzione rettilinea, in teli di larghezza 60 cm, in gomma scannellata con passi differenti, con spessore base 2,5 mm, spessore rilievo 2,5 mm</v>
          </cell>
          <cell r="C27881" t="str">
            <v>m</v>
          </cell>
          <cell r="D27881" t="str">
            <v>86,97</v>
          </cell>
        </row>
        <row r="27882">
          <cell r="A27882" t="str">
            <v>MC.18.500.0100.b</v>
          </cell>
          <cell r="B27882" t="str">
            <v>- indicazione di svolta ad "L", piastra 60 x 60 cm, divisa in quarto di cerchio con gomma scannellata e la restante parte con gomma a bolli a calotta semisferica, spessore base 2,5 mm, spessore rilievo scannellato 2,5 mm, spessore rilievo bolli 5 mm</v>
          </cell>
          <cell r="C27882" t="str">
            <v>cad</v>
          </cell>
          <cell r="D27882" t="str">
            <v>68,11</v>
          </cell>
        </row>
        <row r="27883">
          <cell r="A27883" t="str">
            <v>MC.18.500.0100.c</v>
          </cell>
          <cell r="B27883" t="str">
            <v>- indicazione incrocio a "T", piastra 60 x 60 cm, in gomma spessore rilievo 0,9 mm, spessore base 2 mm</v>
          </cell>
          <cell r="C27883" t="str">
            <v>cad</v>
          </cell>
          <cell r="D27883" t="str">
            <v>49,49</v>
          </cell>
        </row>
        <row r="27884">
          <cell r="A27884" t="str">
            <v>MC.18.500.0100.d</v>
          </cell>
          <cell r="B27884" t="str">
            <v>- indicazione di servizio in teli di larghezza 40 cm</v>
          </cell>
          <cell r="C27884" t="str">
            <v>m</v>
          </cell>
          <cell r="D27884" t="str">
            <v>65,02</v>
          </cell>
        </row>
        <row r="27885">
          <cell r="A27885" t="str">
            <v>MC.18.500.0100.e</v>
          </cell>
          <cell r="B27885" t="str">
            <v>- indicazione di servizio, piastra 60 x 60 cm, in gomma scannellata fine, spessore base 2,5 mm, spessore rilievo 1 mm</v>
          </cell>
          <cell r="C27885" t="str">
            <v>cad</v>
          </cell>
          <cell r="D27885" t="str">
            <v>35,87</v>
          </cell>
        </row>
        <row r="27886">
          <cell r="A27886" t="str">
            <v>MC.18.500.0100.f</v>
          </cell>
          <cell r="B27886" t="str">
            <v>- indicazione di pericolo valicabile, piastra 40 x 60 cm, in gomma composta da due zone, scannellato fine, spessore base 2,5 mm, rilievo 1 mm, e bollo a calotta semisferica, spessore base 2,5 mm, rilievo 5 mm</v>
          </cell>
          <cell r="C27886" t="str">
            <v>cad</v>
          </cell>
          <cell r="D27886" t="str">
            <v>100,12</v>
          </cell>
        </row>
        <row r="27887">
          <cell r="A27887" t="str">
            <v>MC.18.500.0100.g</v>
          </cell>
          <cell r="B27887" t="str">
            <v>- indicazione di arresto/pericolo, piastra 42,5 x 76 cm, in gomma a bolli spessore base 2,5 mm, spessore rilievo 5 mm</v>
          </cell>
          <cell r="C27887" t="str">
            <v>cad</v>
          </cell>
          <cell r="D27887" t="str">
            <v>67,94</v>
          </cell>
        </row>
        <row r="27888">
          <cell r="A27888" t="str">
            <v>MC.18.550</v>
          </cell>
          <cell r="B27888" t="str">
            <v>PIASTRELLE E TELI IN LINOLEUM PER PAVIMENTI</v>
          </cell>
          <cell r="C27888"/>
          <cell r="D27888"/>
        </row>
        <row r="27889">
          <cell r="A27889" t="str">
            <v>MC.18.550.0010</v>
          </cell>
          <cell r="B27889" t="str">
            <v>Pavimento in teli di linoleum a tinta unita, superficie superiore protetta con adeguato trattamento in teli da 200 cm e spessori:</v>
          </cell>
          <cell r="C27889"/>
          <cell r="D27889"/>
        </row>
        <row r="27890">
          <cell r="A27890" t="str">
            <v>MC.18.550.0010.a</v>
          </cell>
          <cell r="B27890" t="str">
            <v>- 2,0 mm - classe EN685 32/41 , classe di reazione al fuoco Uno (d.m. 15.03.2005) = Bfl s1 (EN13501-1) ;</v>
          </cell>
          <cell r="C27890" t="str">
            <v>m²</v>
          </cell>
          <cell r="D27890" t="str">
            <v>13,50</v>
          </cell>
        </row>
        <row r="27891">
          <cell r="A27891" t="str">
            <v>MC.18.550.0010.b</v>
          </cell>
          <cell r="B27891" t="str">
            <v>- 2,5 mm - classe EN685 34/42 , classe di reazione al fuoco Uno (d.m. 15.03.2005) = Bfl s1 (EN13501-1) ;</v>
          </cell>
          <cell r="C27891" t="str">
            <v>m²</v>
          </cell>
          <cell r="D27891" t="str">
            <v>16,19</v>
          </cell>
        </row>
        <row r="27892">
          <cell r="A27892" t="str">
            <v>MC.18.550.0010.c</v>
          </cell>
          <cell r="B27892" t="str">
            <v>- 3,2 mm - classe EN685 34/42 , classe di reazione al fuoco Uno (d.m. 15.03.2005) = Bfl s1 (EN13501-1) ;</v>
          </cell>
          <cell r="C27892" t="str">
            <v>m²</v>
          </cell>
          <cell r="D27892" t="str">
            <v>19,81</v>
          </cell>
        </row>
        <row r="27893">
          <cell r="A27893" t="str">
            <v>MC.18.550.0020</v>
          </cell>
          <cell r="B27893" t="str">
            <v>Teli in linoleum in tinte variegate, marmorizzate, altezza 200 cm, spessori:</v>
          </cell>
          <cell r="C27893"/>
          <cell r="D27893"/>
        </row>
        <row r="27894">
          <cell r="A27894" t="str">
            <v>MC.18.550.0020.a</v>
          </cell>
          <cell r="B27894" t="str">
            <v>- 2,0 mm - classe EN685 32/41 , classe di reazione al fuoco Uno (d.m. 15.03.2005) = Bfl s1 (EN13501-1) ;</v>
          </cell>
          <cell r="C27894" t="str">
            <v>m²</v>
          </cell>
          <cell r="D27894" t="str">
            <v>16,59</v>
          </cell>
        </row>
        <row r="27895">
          <cell r="A27895" t="str">
            <v>MC.18.550.0020.b</v>
          </cell>
          <cell r="B27895" t="str">
            <v>- 2,5 mm - classe EN685 34/42 , classe di reazione al fuoco Uno (d.m. 15.03.2005) = Bfl s1 (EN13501-1) ;</v>
          </cell>
          <cell r="C27895" t="str">
            <v>m²</v>
          </cell>
          <cell r="D27895" t="str">
            <v>20,02</v>
          </cell>
        </row>
        <row r="27896">
          <cell r="A27896" t="str">
            <v>MC.18.550.0020.c</v>
          </cell>
          <cell r="B27896" t="str">
            <v>- 3,2 mm - classe EN685 34/42 , classe di reazione al fuoco Uno (d.m. 15.03.2005) = Bfl s1 (EN13501-1) ;</v>
          </cell>
          <cell r="C27896" t="str">
            <v>m²</v>
          </cell>
          <cell r="D27896" t="str">
            <v>23,88</v>
          </cell>
        </row>
        <row r="27897">
          <cell r="A27897" t="str">
            <v>MC.18.550.0020.d</v>
          </cell>
          <cell r="B27897" t="str">
            <v>- 4,0 mm - classe EN685 34/43 , classe di reazione al fuoco Uno (d.m. 15.03.2005) = Bfl s1 (EN13501-1) ;</v>
          </cell>
          <cell r="C27897" t="str">
            <v>m²</v>
          </cell>
          <cell r="D27897" t="str">
            <v>31,31</v>
          </cell>
        </row>
        <row r="27898">
          <cell r="A27898" t="str">
            <v>MC.18.550.0030</v>
          </cell>
          <cell r="B27898" t="str">
            <v>Pavimento in piastrelle di linoleum a tinta unita, variegata o marmorizzata, superficie superiore protetta con adeguato trattamento in quadrotti da 50x50 cm e spessore mm 2,5. - classe EN685 34/42 , classe di reazione al fuoco Uno (d.m. 15.03.2005) = Bfl s1 (EN13501-1) ;</v>
          </cell>
          <cell r="C27898" t="str">
            <v>m²</v>
          </cell>
          <cell r="D27898" t="str">
            <v>21,62</v>
          </cell>
        </row>
        <row r="27899">
          <cell r="A27899" t="str">
            <v>MC.18.600</v>
          </cell>
          <cell r="B27899" t="str">
            <v>ZOCCOLINI</v>
          </cell>
          <cell r="C27899"/>
          <cell r="D27899"/>
        </row>
        <row r="27900">
          <cell r="A27900" t="str">
            <v>MC.18.600.0010</v>
          </cell>
          <cell r="B27900" t="str">
            <v>Zoccolino in legno duro:</v>
          </cell>
          <cell r="C27900"/>
          <cell r="D27900"/>
        </row>
        <row r="27901">
          <cell r="A27901" t="str">
            <v>MC.18.600.0010.a</v>
          </cell>
          <cell r="B27901" t="str">
            <v>- 60 x 9 mm</v>
          </cell>
          <cell r="C27901" t="str">
            <v>m</v>
          </cell>
          <cell r="D27901" t="str">
            <v>2,24</v>
          </cell>
        </row>
        <row r="27902">
          <cell r="A27902" t="str">
            <v>MC.18.600.0010.b</v>
          </cell>
          <cell r="B27902" t="str">
            <v>- 80 x 10 mm</v>
          </cell>
          <cell r="C27902" t="str">
            <v>m</v>
          </cell>
          <cell r="D27902" t="str">
            <v>3,11</v>
          </cell>
        </row>
        <row r="27903">
          <cell r="A27903" t="str">
            <v>MC.18.600.0020</v>
          </cell>
          <cell r="B27903" t="str">
            <v>Zoccolino in gres rosso con gola:</v>
          </cell>
          <cell r="C27903"/>
          <cell r="D27903"/>
        </row>
        <row r="27904">
          <cell r="A27904" t="str">
            <v>MC.18.600.0020.a</v>
          </cell>
          <cell r="B27904" t="str">
            <v>- 7½ x 15 cm</v>
          </cell>
          <cell r="C27904" t="str">
            <v>m</v>
          </cell>
          <cell r="D27904" t="str">
            <v>3,60</v>
          </cell>
        </row>
        <row r="27905">
          <cell r="A27905" t="str">
            <v>MC.18.600.0020.b</v>
          </cell>
          <cell r="B27905" t="str">
            <v>- 15 x 15 cm</v>
          </cell>
          <cell r="C27905" t="str">
            <v>m</v>
          </cell>
          <cell r="D27905" t="str">
            <v>3,60</v>
          </cell>
        </row>
        <row r="27906">
          <cell r="A27906" t="str">
            <v>MC.18.600.0030</v>
          </cell>
          <cell r="B27906" t="str">
            <v>Zoccolino in gres fine porcellanato, H cm 10, con gola</v>
          </cell>
          <cell r="C27906" t="str">
            <v>m</v>
          </cell>
          <cell r="D27906" t="str">
            <v>6,14</v>
          </cell>
        </row>
        <row r="27907">
          <cell r="A27907" t="str">
            <v>MC.18.600.0040</v>
          </cell>
          <cell r="B27907" t="str">
            <v>Zoccolino in plastica flessibile, sagomato con guscio di raccordo per l'inserimento di teli o piastrelle, altezza:</v>
          </cell>
          <cell r="C27907"/>
          <cell r="D27907"/>
        </row>
        <row r="27908">
          <cell r="A27908" t="str">
            <v>MC.18.600.0040.a</v>
          </cell>
          <cell r="B27908" t="str">
            <v>- 6/7 cm</v>
          </cell>
          <cell r="C27908" t="str">
            <v>m</v>
          </cell>
          <cell r="D27908" t="str">
            <v>3,86</v>
          </cell>
        </row>
        <row r="27909">
          <cell r="A27909" t="str">
            <v>MC.18.600.0040.b</v>
          </cell>
          <cell r="B27909" t="str">
            <v>- 9/10 cm</v>
          </cell>
          <cell r="C27909" t="str">
            <v>m</v>
          </cell>
          <cell r="D27909" t="str">
            <v>5,50</v>
          </cell>
        </row>
        <row r="27910">
          <cell r="A27910" t="str">
            <v>MC.18.600.0050</v>
          </cell>
          <cell r="B27910" t="str">
            <v>Zoccolino in plastica flessibile, altezza:</v>
          </cell>
          <cell r="C27910"/>
          <cell r="D27910"/>
        </row>
        <row r="27911">
          <cell r="A27911" t="str">
            <v>MC.18.600.0050.a</v>
          </cell>
          <cell r="B27911" t="str">
            <v>- 7 cm</v>
          </cell>
          <cell r="C27911" t="str">
            <v>m</v>
          </cell>
          <cell r="D27911" t="str">
            <v>2,20</v>
          </cell>
        </row>
        <row r="27912">
          <cell r="A27912" t="str">
            <v>MC.18.600.0050.b</v>
          </cell>
          <cell r="B27912" t="str">
            <v>- 10 cm</v>
          </cell>
          <cell r="C27912" t="str">
            <v>m</v>
          </cell>
          <cell r="D27912" t="str">
            <v>2,76</v>
          </cell>
        </row>
        <row r="27913">
          <cell r="A27913" t="str">
            <v>MC.18.600.0060</v>
          </cell>
          <cell r="B27913" t="str">
            <v>Zoccolino in masonite ricoperto da PVC antigraffio con raccordo a guscia, altezza:</v>
          </cell>
          <cell r="C27913"/>
          <cell r="D27913"/>
        </row>
        <row r="27914">
          <cell r="A27914" t="str">
            <v>MC.18.600.0060.a</v>
          </cell>
          <cell r="B27914" t="str">
            <v>- 6 cm</v>
          </cell>
          <cell r="C27914" t="str">
            <v>m</v>
          </cell>
          <cell r="D27914" t="str">
            <v>3,30</v>
          </cell>
        </row>
        <row r="27915">
          <cell r="A27915" t="str">
            <v>MC.18.600.0060.b</v>
          </cell>
          <cell r="B27915" t="str">
            <v>- 10 cm</v>
          </cell>
          <cell r="C27915" t="str">
            <v>m</v>
          </cell>
          <cell r="D27915" t="str">
            <v>4,40</v>
          </cell>
        </row>
        <row r="27916">
          <cell r="A27916" t="str">
            <v>MC.18.600.0070</v>
          </cell>
          <cell r="B27916" t="str">
            <v>Zoccolino in linoleum preformato, altezza fino a 10 cm.</v>
          </cell>
          <cell r="C27916" t="str">
            <v>m</v>
          </cell>
          <cell r="D27916" t="str">
            <v>4,96</v>
          </cell>
        </row>
        <row r="27917">
          <cell r="A27917" t="str">
            <v>MC.18.650</v>
          </cell>
          <cell r="B27917" t="str">
            <v>SOGLIETTE - PROFILATI - STRISCE ANTISCIVOLO</v>
          </cell>
          <cell r="C27917"/>
          <cell r="D27917"/>
        </row>
        <row r="27918">
          <cell r="A27918" t="str">
            <v>MC.18.650.0010</v>
          </cell>
          <cell r="B27918" t="str">
            <v>Parabordi in plastica per gradini:</v>
          </cell>
          <cell r="C27918"/>
          <cell r="D27918"/>
        </row>
        <row r="27919">
          <cell r="A27919" t="str">
            <v>MC.18.650.0010.a</v>
          </cell>
          <cell r="B27919" t="str">
            <v>- ad angolo retto</v>
          </cell>
          <cell r="C27919" t="str">
            <v>m</v>
          </cell>
          <cell r="D27919" t="str">
            <v>4,40</v>
          </cell>
        </row>
        <row r="27920">
          <cell r="A27920" t="str">
            <v>MC.18.650.0010.b</v>
          </cell>
          <cell r="B27920" t="str">
            <v>- con profilo a toro</v>
          </cell>
          <cell r="C27920" t="str">
            <v>m</v>
          </cell>
          <cell r="D27920" t="str">
            <v>4,96</v>
          </cell>
        </row>
        <row r="27921">
          <cell r="A27921" t="str">
            <v>MC.18.650.0020</v>
          </cell>
          <cell r="B27921" t="str">
            <v>Soglietta in plastica flessibile per raccordo quote pavimenti, larghezza 3 cm e spessore:</v>
          </cell>
          <cell r="C27921"/>
          <cell r="D27921"/>
        </row>
        <row r="27922">
          <cell r="A27922" t="str">
            <v>MC.18.650.0020.a</v>
          </cell>
          <cell r="B27922" t="str">
            <v>- in plastica flessibile, larghezza 30 mm, spessore 2,0 ÷ 3,0 mm</v>
          </cell>
          <cell r="C27922" t="str">
            <v>m</v>
          </cell>
          <cell r="D27922" t="str">
            <v>1,61</v>
          </cell>
        </row>
        <row r="27923">
          <cell r="A27923" t="str">
            <v>MC.18.650.0020.b</v>
          </cell>
          <cell r="B27923" t="str">
            <v>- in ottone leggero, per moquette, larghezza 30-35 mm</v>
          </cell>
          <cell r="C27923" t="str">
            <v>m</v>
          </cell>
          <cell r="D27923" t="str">
            <v>3,20</v>
          </cell>
        </row>
        <row r="27924">
          <cell r="A27924" t="str">
            <v>MC.18.650.0020.c</v>
          </cell>
          <cell r="B27924" t="str">
            <v>- in ottone pesante, larghezza 25-30 mm, spessore 2-3 mm</v>
          </cell>
          <cell r="C27924" t="str">
            <v>m</v>
          </cell>
          <cell r="D27924" t="str">
            <v>5,40</v>
          </cell>
        </row>
        <row r="27925">
          <cell r="A27925" t="str">
            <v>MC.18.650.0020.d</v>
          </cell>
          <cell r="B27925" t="str">
            <v>- in ottone, larghezza 25 mm, spessore 6 mm circa, per posa in verticale a separazione pavimenti</v>
          </cell>
          <cell r="C27925" t="str">
            <v>m</v>
          </cell>
          <cell r="D27925" t="str">
            <v>10,80</v>
          </cell>
        </row>
        <row r="27926">
          <cell r="A27926" t="str">
            <v>MC.18.650.0020.e</v>
          </cell>
          <cell r="B27926" t="str">
            <v>- in plastica, larghezza 25 mm, spessore 5 mm circa, per posa in verticale a separazione pavimenti e formazione giunti</v>
          </cell>
          <cell r="C27926" t="str">
            <v>m</v>
          </cell>
          <cell r="D27926" t="str">
            <v>1,35</v>
          </cell>
        </row>
        <row r="27927">
          <cell r="A27927" t="str">
            <v>MC.18.650.0030</v>
          </cell>
          <cell r="B27927" t="str">
            <v>Paraspigoli di plastica, flessibili:</v>
          </cell>
          <cell r="C27927"/>
          <cell r="D27927"/>
        </row>
        <row r="27928">
          <cell r="A27928" t="str">
            <v>MC.18.650.0030.a</v>
          </cell>
          <cell r="B27928" t="str">
            <v>- 20 x 20 mm</v>
          </cell>
          <cell r="C27928" t="str">
            <v>m</v>
          </cell>
          <cell r="D27928" t="str">
            <v>2,97</v>
          </cell>
        </row>
        <row r="27929">
          <cell r="A27929" t="str">
            <v>MC.18.650.0030.b</v>
          </cell>
          <cell r="B27929" t="str">
            <v>- 40 x 40 mm</v>
          </cell>
          <cell r="C27929" t="str">
            <v>m</v>
          </cell>
          <cell r="D27929" t="str">
            <v>4,47</v>
          </cell>
        </row>
        <row r="27930">
          <cell r="A27930" t="str">
            <v>MC.18.650.0040</v>
          </cell>
          <cell r="B27930" t="str">
            <v>Coprigiunti e relativi accessori di fissaggio in profilati di:</v>
          </cell>
          <cell r="C27930"/>
          <cell r="D27930"/>
        </row>
        <row r="27931">
          <cell r="A27931" t="str">
            <v>MC.18.650.0040.a</v>
          </cell>
          <cell r="B27931" t="str">
            <v>- alluminio 30 x 1,5 mm</v>
          </cell>
          <cell r="C27931" t="str">
            <v>m</v>
          </cell>
          <cell r="D27931" t="str">
            <v>6,61</v>
          </cell>
        </row>
        <row r="27932">
          <cell r="A27932" t="str">
            <v>MC.18.650.0040.c</v>
          </cell>
          <cell r="B27932" t="str">
            <v>- ottone 40 x 1,5 mm</v>
          </cell>
          <cell r="C27932" t="str">
            <v>m</v>
          </cell>
          <cell r="D27932" t="str">
            <v>7,72</v>
          </cell>
        </row>
        <row r="27933">
          <cell r="A27933" t="str">
            <v>MC.18.650.0050</v>
          </cell>
          <cell r="B27933" t="str">
            <v>Profilato in gomma per gradini a spigolo arrotondato, composto da alzata liscia, parabordo, pedata a bolli, formato da 52 x 1200 cm, spessore 2,7 mm:</v>
          </cell>
          <cell r="C27933"/>
          <cell r="D27933"/>
        </row>
        <row r="27934">
          <cell r="A27934" t="str">
            <v>MC.18.650.0050.a</v>
          </cell>
          <cell r="B27934" t="str">
            <v>- colore nero</v>
          </cell>
          <cell r="C27934" t="str">
            <v>m</v>
          </cell>
          <cell r="D27934" t="str">
            <v>20,89</v>
          </cell>
        </row>
        <row r="27935">
          <cell r="A27935" t="str">
            <v>MC.18.650.0050.b</v>
          </cell>
          <cell r="B27935" t="str">
            <v>- colori di produzione</v>
          </cell>
          <cell r="C27935" t="str">
            <v>m</v>
          </cell>
          <cell r="D27935" t="str">
            <v>23,34</v>
          </cell>
        </row>
        <row r="27936">
          <cell r="A27936" t="str">
            <v>MC.18.650.0060</v>
          </cell>
          <cell r="B27936" t="str">
            <v>Profilato in gomma per gradini, composto da alzata liscia, parabordo, pedata a bolli, sviluppo 54,5 cm, formato 1,20 - 3,61 m, con rovescio smerigliato:</v>
          </cell>
          <cell r="C27936"/>
          <cell r="D27936"/>
        </row>
        <row r="27937">
          <cell r="A27937" t="str">
            <v>MC.18.650.0060.a</v>
          </cell>
          <cell r="B27937" t="str">
            <v>- colore nero</v>
          </cell>
          <cell r="C27937" t="str">
            <v>m</v>
          </cell>
          <cell r="D27937" t="str">
            <v>42,99</v>
          </cell>
        </row>
        <row r="27938">
          <cell r="A27938" t="str">
            <v>MC.18.650.0060.b</v>
          </cell>
          <cell r="B27938" t="str">
            <v>- colori di produzione</v>
          </cell>
          <cell r="C27938" t="str">
            <v>m</v>
          </cell>
          <cell r="D27938" t="str">
            <v>48,55</v>
          </cell>
        </row>
        <row r="27939">
          <cell r="A27939" t="str">
            <v>MC.18.650.0080</v>
          </cell>
          <cell r="B27939" t="str">
            <v>Barriera di pulizia in filo continuo di nylon ad alto drenaggio, antistatico in teli da 85, 130 0 200 cm, peso totale non inferiore a 3700 gr/m², peso del pelo non inferiore a 900 gr/m², rovescio in PVC impermeabile, spessore totale 0,9 mm.</v>
          </cell>
          <cell r="C27939" t="str">
            <v>m²</v>
          </cell>
          <cell r="D27939" t="str">
            <v>85,43</v>
          </cell>
        </row>
        <row r="27940">
          <cell r="A27940" t="str">
            <v>MC.18.650.0100</v>
          </cell>
          <cell r="B27940" t="str">
            <v>Striscia antiscivolo su robusto supporto in poliestere, con rivestimento antiscivolo, adatta a superfici piane; in opera, di larghezza:</v>
          </cell>
          <cell r="C27940"/>
          <cell r="D27940"/>
        </row>
        <row r="27941">
          <cell r="A27941" t="str">
            <v>MC.18.650.0100.a</v>
          </cell>
          <cell r="B27941" t="str">
            <v>- mm 25</v>
          </cell>
          <cell r="C27941" t="str">
            <v>m</v>
          </cell>
          <cell r="D27941" t="str">
            <v>1,53</v>
          </cell>
        </row>
        <row r="27942">
          <cell r="A27942" t="str">
            <v>MC.18.650.0100.b</v>
          </cell>
          <cell r="B27942" t="str">
            <v>- mm 50</v>
          </cell>
          <cell r="C27942" t="str">
            <v>m</v>
          </cell>
          <cell r="D27942" t="str">
            <v>2,98</v>
          </cell>
        </row>
        <row r="27943">
          <cell r="A27943" t="str">
            <v>MC.18.650.0100.c</v>
          </cell>
          <cell r="B27943" t="str">
            <v>- mm 100</v>
          </cell>
          <cell r="C27943" t="str">
            <v>m</v>
          </cell>
          <cell r="D27943" t="str">
            <v>5,97</v>
          </cell>
        </row>
        <row r="27944">
          <cell r="A27944" t="str">
            <v>MC.18.650.0110</v>
          </cell>
          <cell r="B27944" t="str">
            <v>Striscia antiscivolo su sottile supporto metallico, con rivestimento antiscivolo, adattabile a superfici irregolari e curve; in opera, di larghezza:</v>
          </cell>
          <cell r="C27944"/>
          <cell r="D27944"/>
        </row>
        <row r="27945">
          <cell r="A27945" t="str">
            <v>MC.18.650.0110.a</v>
          </cell>
          <cell r="B27945" t="str">
            <v>- mm 50</v>
          </cell>
          <cell r="C27945" t="str">
            <v>m</v>
          </cell>
          <cell r="D27945" t="str">
            <v>3,85</v>
          </cell>
        </row>
        <row r="27946">
          <cell r="A27946" t="str">
            <v>MC.18.650.0110.b</v>
          </cell>
          <cell r="B27946" t="str">
            <v>- mm 100</v>
          </cell>
          <cell r="C27946" t="str">
            <v>m</v>
          </cell>
          <cell r="D27946" t="str">
            <v>7,69</v>
          </cell>
        </row>
        <row r="27947">
          <cell r="A27947" t="str">
            <v>MC.18.650.0120</v>
          </cell>
          <cell r="B27947" t="str">
            <v>Profilo antiscivolo in profilati di alluminio, con inserti speciali antiscivolo; in opera, del tipo:</v>
          </cell>
          <cell r="C27947"/>
          <cell r="D27947"/>
        </row>
        <row r="27948">
          <cell r="A27948" t="str">
            <v>MC.18.650.0120.a</v>
          </cell>
          <cell r="B27948" t="str">
            <v>- piattina da mm 40x3</v>
          </cell>
          <cell r="C27948" t="str">
            <v>m</v>
          </cell>
          <cell r="D27948" t="str">
            <v>27,06</v>
          </cell>
        </row>
        <row r="27949">
          <cell r="A27949" t="str">
            <v>MC.18.650.0120.b</v>
          </cell>
          <cell r="B27949" t="str">
            <v>- angolare da mm 46x22x3</v>
          </cell>
          <cell r="C27949" t="str">
            <v>m</v>
          </cell>
          <cell r="D27949" t="str">
            <v>25,99</v>
          </cell>
        </row>
        <row r="27950">
          <cell r="A27950" t="str">
            <v>MC.18.650.0130</v>
          </cell>
          <cell r="B27950" t="str">
            <v>Profilo a guscia in acciaio per angoli interni ed esterni, comprensivo di pezzi speciali.</v>
          </cell>
          <cell r="C27950"/>
          <cell r="D27950"/>
        </row>
        <row r="27951">
          <cell r="A27951" t="str">
            <v>MC.18.650.0130.a</v>
          </cell>
          <cell r="B27951" t="str">
            <v>- in acciaio</v>
          </cell>
          <cell r="C27951" t="str">
            <v>m</v>
          </cell>
          <cell r="D27951" t="str">
            <v>54,79</v>
          </cell>
        </row>
        <row r="27952">
          <cell r="A27952" t="str">
            <v>MC.18.650.0130.b</v>
          </cell>
          <cell r="B27952" t="str">
            <v>- in PVC</v>
          </cell>
          <cell r="C27952" t="str">
            <v>m</v>
          </cell>
          <cell r="D27952" t="str">
            <v>18,18</v>
          </cell>
        </row>
        <row r="27953">
          <cell r="A27953" t="str">
            <v>MC.18.700</v>
          </cell>
          <cell r="B27953" t="str">
            <v>MATERIALI VARI</v>
          </cell>
          <cell r="C27953"/>
          <cell r="D27953"/>
        </row>
        <row r="27954">
          <cell r="A27954" t="str">
            <v>MC.18.700.0010</v>
          </cell>
          <cell r="B27954" t="str">
            <v>Gel di solventi speciali per togliere vernici e adesivi secchi (consumo 300 g/m²)</v>
          </cell>
          <cell r="C27954" t="str">
            <v>kg</v>
          </cell>
          <cell r="D27954" t="str">
            <v>34,55</v>
          </cell>
        </row>
        <row r="27955">
          <cell r="A27955" t="str">
            <v>MC.18.700.0020</v>
          </cell>
          <cell r="B27955" t="str">
            <v>Segatura di legno in sacchi</v>
          </cell>
          <cell r="C27955" t="str">
            <v>kg</v>
          </cell>
          <cell r="D27955" t="str">
            <v>0,53</v>
          </cell>
        </row>
        <row r="27956">
          <cell r="A27956" t="str">
            <v>MC.18.700.0030</v>
          </cell>
          <cell r="B27956" t="str">
            <v>Vernice poliuretanica monocomponente per la finitura di pavimenti in legno (resa 10 mq/litro per mano)</v>
          </cell>
          <cell r="C27956" t="str">
            <v>l</v>
          </cell>
          <cell r="D27956" t="str">
            <v>11,88</v>
          </cell>
        </row>
        <row r="27957">
          <cell r="A27957" t="str">
            <v>MC.18.700.0040</v>
          </cell>
          <cell r="B27957" t="str">
            <v>Rasante a presa rapida per la preparazione di idonei sottofondi alla posa di pavimenti vinilici (resa 1,5 kg/m² per ogni mm di spessore)</v>
          </cell>
          <cell r="C27957" t="str">
            <v>kg</v>
          </cell>
          <cell r="D27957" t="str">
            <v>0,77</v>
          </cell>
        </row>
        <row r="27958">
          <cell r="A27958" t="str">
            <v>MC.18.700.0050</v>
          </cell>
          <cell r="B27958" t="str">
            <v>Cordoncino per saldatura di pavimenti in teli o piastrelle, diametro fino a 4 mm:</v>
          </cell>
          <cell r="C27958"/>
          <cell r="D27958"/>
        </row>
        <row r="27959">
          <cell r="A27959" t="str">
            <v>MC.18.700.0050.a</v>
          </cell>
          <cell r="B27959" t="str">
            <v>- per pavimenti vinilici</v>
          </cell>
          <cell r="C27959" t="str">
            <v>m</v>
          </cell>
          <cell r="D27959" t="str">
            <v>0,64</v>
          </cell>
        </row>
        <row r="27960">
          <cell r="A27960" t="str">
            <v>MC.18.700.0050.b</v>
          </cell>
          <cell r="B27960" t="str">
            <v>- per pavimenti in linoleum</v>
          </cell>
          <cell r="C27960" t="str">
            <v>m</v>
          </cell>
          <cell r="D27960" t="str">
            <v>1,35</v>
          </cell>
        </row>
        <row r="27961">
          <cell r="A27961" t="str">
            <v>MC.18.700.0060</v>
          </cell>
          <cell r="B27961" t="str">
            <v>Elemento preformato d'angolo per formazione guscie tra pavimento e parete</v>
          </cell>
          <cell r="C27961" t="str">
            <v>m</v>
          </cell>
          <cell r="D27961" t="str">
            <v>5,79</v>
          </cell>
        </row>
        <row r="27962">
          <cell r="A27962" t="str">
            <v>MC.18.700.0080</v>
          </cell>
          <cell r="B27962" t="str">
            <v>Giunti in pvc per posa con colla 9x8 mm</v>
          </cell>
          <cell r="C27962" t="str">
            <v>m</v>
          </cell>
          <cell r="D27962" t="str">
            <v>2,19</v>
          </cell>
        </row>
        <row r="27963">
          <cell r="A27963" t="str">
            <v>MC.18.700.0090</v>
          </cell>
          <cell r="B27963" t="str">
            <v>Distanziatori a croce per posa ceramica spess. 7-10 mm</v>
          </cell>
          <cell r="C27963" t="str">
            <v>100 pz</v>
          </cell>
          <cell r="D27963" t="str">
            <v>1,66</v>
          </cell>
        </row>
        <row r="27964">
          <cell r="A27964" t="str">
            <v>MC.18.790</v>
          </cell>
          <cell r="B27964" t="str">
            <v>ADESIVI PER POSA CERAMICHE</v>
          </cell>
          <cell r="C27964"/>
          <cell r="D27964"/>
        </row>
        <row r="27965">
          <cell r="A27965" t="str">
            <v>MC.18.790.0020</v>
          </cell>
          <cell r="B27965" t="str">
            <v>Collante in polvere per la posa di pavimenti e rivestimenti, interni ed esterni, di piastrelle ceramiche anche poco assorbenti su fondi cementizi. Costituito da cementi ad alta resistenza, resine ridisperdibili, cariche quarzifere e additivi, Classe C1 secondo UNI EN 12004</v>
          </cell>
          <cell r="C27965" t="str">
            <v>100 kg</v>
          </cell>
          <cell r="D27965" t="str">
            <v>32,82</v>
          </cell>
        </row>
        <row r="27966">
          <cell r="A27966" t="str">
            <v>MC.18.790.0030</v>
          </cell>
          <cell r="B27966" t="str">
            <v>Collante in polvere flessibilizzato per la posa di pavimenti e rivestimenti, interni ed esterni, di piastrelle ceramiche anche poco assorbenti su fondi cementizi soggetti ad una certa mobilità ed anche su vecchi pavimenti e rivestimenti . Costituito da cemento, resine sintetiche e additivi (consumo 2-4 kg/m²)</v>
          </cell>
          <cell r="C27966" t="str">
            <v>100 kg</v>
          </cell>
          <cell r="D27966" t="str">
            <v>46,55</v>
          </cell>
        </row>
        <row r="27967">
          <cell r="A27967" t="str">
            <v>MC.18.790.0040</v>
          </cell>
          <cell r="B27967" t="str">
            <v>Collante in polvere ad elevate prestazioni per la posa di pavimenti e rivestimenti, interni ed esterni, di piastrelle ceramiche anche inassorbenti su fondi cementizi soggetti a movimenti dovuti a carichi accidentali ed in sovrapposizione su vecchi pavimenti e rivestimenti . Costituito da cementi ad alta resistenza, resine ridisperdibili, inerti selezionati e additivi (consumo 2-5 kg/m²)</v>
          </cell>
          <cell r="C27967" t="str">
            <v>100 kg</v>
          </cell>
          <cell r="D27967" t="str">
            <v>74,02</v>
          </cell>
        </row>
        <row r="27968">
          <cell r="A27968" t="str">
            <v>MC.18.790.0060</v>
          </cell>
          <cell r="B27968" t="str">
            <v>Collante rapido in polvere ad elevate prestazioni per la posa di pavimenti e rivestimenti, interni ed esterni, di piastrelle ceramiche inassorbenti in sovrapposizione su vecchi pavimenti e rivestimenti e per grandi formati . Costituito da cementi ad alta resistenza, resine ridisperdibili, inerti selezionati e additivi (consumo 2-5 kg/m²)</v>
          </cell>
          <cell r="C27968" t="str">
            <v>100 kg</v>
          </cell>
          <cell r="D27968" t="str">
            <v>65,67</v>
          </cell>
        </row>
        <row r="27969">
          <cell r="A27969" t="str">
            <v>MC.18.790.0090</v>
          </cell>
          <cell r="B27969" t="str">
            <v>Collante reattivo bicomponente per la posa di pavimenti e rivestimenti di piastrelle ceramiche ed in pietra naturale, in ambienti esterni ed interni anche soggetti a forti deformazioni. Costituito da compound di resine poliuretaniche e cariche minerali. (consumo 2-3 kg/m²)</v>
          </cell>
          <cell r="C27969" t="str">
            <v>100 kg</v>
          </cell>
          <cell r="D27969" t="str">
            <v>1.558,48</v>
          </cell>
        </row>
        <row r="27970">
          <cell r="A27970" t="str">
            <v>MC.18.790.0100</v>
          </cell>
          <cell r="B27970" t="str">
            <v>Adesivo professionale rapido monocomponente in polvere, ad alta resistenza e deformabilità. Particolarmente adatto per la posa di pavimenti e rivestimenti, interni ed esterni, di pietre naturali delicate, anche di basso spessore, di colori chiari e sensibili alla macchiatura. Resistente all'acqua ed al gelo. Costituito da cementi bianchi selezionati e additivi (consumo 2,5-4 kg/m²)</v>
          </cell>
          <cell r="C27970" t="str">
            <v>100 kg</v>
          </cell>
          <cell r="D27970" t="str">
            <v>148,57</v>
          </cell>
        </row>
        <row r="27971">
          <cell r="A27971" t="str">
            <v>MC.18.790.0200</v>
          </cell>
          <cell r="B27971" t="str">
            <v>Sigillante in polvere ad alte prestazioni meccaniche ed adesive per la stuccatura delle fughe fino a 4 mm di pavimenti e rivestimenti di piastrelle ceramiche, interni ed esterni. Costituito da cementi, inerti selezionati, pigmenti e additivi. (peso specifico dell'impasto = 1.87 kg/lt):</v>
          </cell>
          <cell r="C27971"/>
          <cell r="D27971"/>
        </row>
        <row r="27972">
          <cell r="A27972" t="str">
            <v>MC.18.790.0200.a</v>
          </cell>
          <cell r="B27972" t="str">
            <v>- colore bianco, in sacchi</v>
          </cell>
          <cell r="C27972" t="str">
            <v>100 kg</v>
          </cell>
          <cell r="D27972" t="str">
            <v>70,31</v>
          </cell>
        </row>
        <row r="27973">
          <cell r="A27973" t="str">
            <v>MC.18.790.0200.b</v>
          </cell>
          <cell r="B27973" t="str">
            <v>- colore grigio cemento, in scatole</v>
          </cell>
          <cell r="C27973" t="str">
            <v>100 kg</v>
          </cell>
          <cell r="D27973" t="str">
            <v>83,57</v>
          </cell>
        </row>
        <row r="27974">
          <cell r="A27974" t="str">
            <v>MC.18.790.0230</v>
          </cell>
          <cell r="B27974" t="str">
            <v>Sigillante epossidico bicomponente, ad alte prestazioni per la stuccatura delle fughe da 2 a 12 mm di pavimenti e rivestimenti di piastrelle ceramiche, interni ed esterni sottoposti ad aggressione chimica o traffico molto intenso. Costituito da resine epossidiche, catalizzatore, cariche silicee e additivi. (consumo per la posa 1,5-3 kg/mq), colore grigio, in secchio</v>
          </cell>
          <cell r="C27974" t="str">
            <v>100 kg</v>
          </cell>
          <cell r="D27974" t="str">
            <v>627,28</v>
          </cell>
        </row>
        <row r="27975">
          <cell r="A27975" t="str">
            <v>MC.18.800</v>
          </cell>
          <cell r="B27975" t="str">
            <v>ADESIVI PER PAVIMENTI IN PVC</v>
          </cell>
          <cell r="C27975"/>
          <cell r="D27975"/>
        </row>
        <row r="27976">
          <cell r="A27976" t="str">
            <v>MC.18.800.0020</v>
          </cell>
          <cell r="B27976" t="str">
            <v>Adesivo a presa rapida, in dispersione acquosa, esente da solventi, a base di resine acriliche, per l'incollaggio di pavimenti vinilici ed altri materiali supportati in pvc (consumo 0,30-0,35 kg/m²)</v>
          </cell>
          <cell r="C27976" t="str">
            <v>kg</v>
          </cell>
          <cell r="D27976" t="str">
            <v>2,86</v>
          </cell>
        </row>
        <row r="27977">
          <cell r="A27977" t="str">
            <v>MC.18.800.0030</v>
          </cell>
          <cell r="B27977" t="str">
            <v>Adesivo ad elevata tenacità, in dispersione acquosa, esente da solventi, a base di resine acriliche, a lungo tempo aperto, per l'incollaggio di pavimenti vinilici ed altri materiali supportati in pvc (consumo 0,30-0,40 kg/m²)</v>
          </cell>
          <cell r="C27977" t="str">
            <v>kg</v>
          </cell>
          <cell r="D27977" t="str">
            <v>3,21</v>
          </cell>
        </row>
        <row r="27978">
          <cell r="A27978" t="str">
            <v>MC.18.810</v>
          </cell>
          <cell r="B27978" t="str">
            <v>ADESIVI PER PAVIMENTI IN GOMMA</v>
          </cell>
          <cell r="C27978"/>
          <cell r="D27978"/>
        </row>
        <row r="27979">
          <cell r="A27979" t="str">
            <v>MC.18.810.0010</v>
          </cell>
          <cell r="B27979" t="str">
            <v>Adesivo epossidico a due componenti, monospalmatura, per l'incollaggio di pavimenti in gomma, interni ed esterni (consumo 0,/80-1,00 kg/m²)</v>
          </cell>
          <cell r="C27979" t="str">
            <v>kg</v>
          </cell>
          <cell r="D27979" t="str">
            <v>3,29</v>
          </cell>
        </row>
        <row r="27980">
          <cell r="A27980" t="str">
            <v>MC.18.810.0030</v>
          </cell>
          <cell r="B27980" t="str">
            <v>Adesivo policloroprenico o neoprenico in solvente, a doppia spalmatura, per l'incollaggio in interni di pavimenti e rivestimenti in gomma. (consumo 0,25-0,30 kg/m²)</v>
          </cell>
          <cell r="C27980" t="str">
            <v>kg</v>
          </cell>
          <cell r="D27980" t="str">
            <v>6,07</v>
          </cell>
        </row>
        <row r="27981">
          <cell r="A27981" t="str">
            <v>MC.18.830</v>
          </cell>
          <cell r="B27981" t="str">
            <v>ADESIVI PER PAVIMENTI IN LINOLEUM</v>
          </cell>
          <cell r="C27981"/>
          <cell r="D27981"/>
        </row>
        <row r="27982">
          <cell r="A27982" t="str">
            <v>MC.18.830.0010</v>
          </cell>
          <cell r="B27982" t="str">
            <v>Adesivo in dispersione acquosa, esente da solventi, per l'incollaggio di pavimenti e rivestimenti in linoleum (consumo 0,35-0,50 kg/m²)</v>
          </cell>
          <cell r="C27982" t="str">
            <v>kg</v>
          </cell>
          <cell r="D27982" t="str">
            <v>2,51</v>
          </cell>
        </row>
        <row r="27983">
          <cell r="A27983" t="str">
            <v>MC.18.840</v>
          </cell>
          <cell r="B27983" t="str">
            <v>ADESIVI PER PAVIMENTI IN LEGNO</v>
          </cell>
          <cell r="C27983"/>
          <cell r="D27983"/>
        </row>
        <row r="27984">
          <cell r="A27984" t="str">
            <v>MC.18.840.0020</v>
          </cell>
          <cell r="B27984" t="str">
            <v>Adesivo a base di resine sintetiche in alcool, per l'incollaggio di pavimenti in parquet lamellare o listoncini, su sottofondi cementizi (consumo 0,60-1,20 kg/m²)</v>
          </cell>
          <cell r="C27984" t="str">
            <v>kg</v>
          </cell>
          <cell r="D27984" t="str">
            <v>3,29</v>
          </cell>
        </row>
        <row r="27985">
          <cell r="A27985" t="str">
            <v>MC.18.850</v>
          </cell>
          <cell r="B27985" t="str">
            <v>ADESIVI UNIVERSALI E CONDUTTIVI PER PAVIMENTI</v>
          </cell>
          <cell r="C27985"/>
          <cell r="D27985"/>
        </row>
        <row r="27986">
          <cell r="A27986" t="str">
            <v>MC.18.850.0020</v>
          </cell>
          <cell r="B27986" t="str">
            <v>Adesivo poliuretanico bicomponente, per l'incollaggio di pavimenti interni ed esterni, in gomma, pvc, sportivi, anche su vecchi pavimenti preesistenti (consumo 0,40-0,60 kg/m²)</v>
          </cell>
          <cell r="C27986" t="str">
            <v>kg</v>
          </cell>
          <cell r="D27986" t="str">
            <v>5,15</v>
          </cell>
        </row>
        <row r="27987">
          <cell r="A27987" t="str">
            <v>MC.19 - MATERIALI PER RIVESTIMENTI</v>
          </cell>
          <cell r="B27987"/>
          <cell r="C27987"/>
          <cell r="D27987"/>
        </row>
        <row r="27988">
          <cell r="A27988" t="str">
            <v>MC</v>
          </cell>
          <cell r="B27988" t="str">
            <v>MATERIALI CIVILI</v>
          </cell>
          <cell r="C27988"/>
          <cell r="D27988"/>
        </row>
        <row r="27989">
          <cell r="A27989" t="str">
            <v>MC.19</v>
          </cell>
          <cell r="B27989" t="str">
            <v>MATERIALI PER RIVESTIMENTI</v>
          </cell>
          <cell r="C27989"/>
          <cell r="D27989"/>
        </row>
        <row r="27990">
          <cell r="A27990" t="str">
            <v>MC.19.050</v>
          </cell>
          <cell r="B27990" t="str">
            <v>PIASTRELLE DI CERAMICA SMALTATA PER RIVESTIMENTO</v>
          </cell>
          <cell r="C27990"/>
          <cell r="D27990"/>
        </row>
        <row r="27991">
          <cell r="A27991" t="str">
            <v>MC.19.050.0010</v>
          </cell>
          <cell r="B27991" t="str">
            <v>Piastrelle in maiolica a superficie smaltata, di prima scelta:</v>
          </cell>
          <cell r="C27991"/>
          <cell r="D27991"/>
        </row>
        <row r="27992">
          <cell r="A27992" t="str">
            <v>MC.19.050.0010.a</v>
          </cell>
          <cell r="B27992" t="str">
            <v>- 15 x 15 cm colore bianco</v>
          </cell>
          <cell r="C27992" t="str">
            <v>m²</v>
          </cell>
          <cell r="D27992" t="str">
            <v>13,50</v>
          </cell>
        </row>
        <row r="27993">
          <cell r="A27993" t="str">
            <v>MC.19.050.0010.b</v>
          </cell>
          <cell r="B27993" t="str">
            <v>- 15 x 15 cm colori chiari e decorate</v>
          </cell>
          <cell r="C27993" t="str">
            <v>m²</v>
          </cell>
          <cell r="D27993" t="str">
            <v>13,98</v>
          </cell>
        </row>
        <row r="27994">
          <cell r="A27994" t="str">
            <v>MC.19.050.0010.c</v>
          </cell>
          <cell r="B27994" t="str">
            <v>- 20 x 20 cm tinte unite</v>
          </cell>
          <cell r="C27994" t="str">
            <v>m²</v>
          </cell>
          <cell r="D27994" t="str">
            <v>13,50</v>
          </cell>
        </row>
        <row r="27995">
          <cell r="A27995" t="str">
            <v>MC.19.050.0010.d</v>
          </cell>
          <cell r="B27995" t="str">
            <v>- 20 x 20 cm decorate</v>
          </cell>
          <cell r="C27995" t="str">
            <v>m²</v>
          </cell>
          <cell r="D27995" t="str">
            <v>13,98</v>
          </cell>
        </row>
        <row r="27996">
          <cell r="A27996" t="str">
            <v>MC.19.050.0020</v>
          </cell>
          <cell r="B27996" t="str">
            <v>Piastrelle in monocottura con superficie smaltata:</v>
          </cell>
          <cell r="C27996"/>
          <cell r="D27996"/>
        </row>
        <row r="27997">
          <cell r="A27997" t="str">
            <v>MC.19.050.0020.a</v>
          </cell>
          <cell r="B27997" t="str">
            <v>- 20 x 20 cm tipo fiammato</v>
          </cell>
          <cell r="C27997" t="str">
            <v>m²</v>
          </cell>
          <cell r="D27997" t="str">
            <v>12,24</v>
          </cell>
        </row>
        <row r="27998">
          <cell r="A27998" t="str">
            <v>MC.19.050.0020.b</v>
          </cell>
          <cell r="B27998" t="str">
            <v>- 20 x 20 cm tipo tinta unita</v>
          </cell>
          <cell r="C27998" t="str">
            <v>m²</v>
          </cell>
          <cell r="D27998" t="str">
            <v>15,80</v>
          </cell>
        </row>
        <row r="27999">
          <cell r="A27999" t="str">
            <v>MC.19.050.0020.c</v>
          </cell>
          <cell r="B27999" t="str">
            <v>- 20 x 20 cm tipo decorato</v>
          </cell>
          <cell r="C27999" t="str">
            <v>m²</v>
          </cell>
          <cell r="D27999" t="str">
            <v>13,55</v>
          </cell>
        </row>
        <row r="28000">
          <cell r="A28000" t="str">
            <v>MC.19.050.0020.d</v>
          </cell>
          <cell r="B28000" t="str">
            <v>- 30 x 30 cm tipo fiammato</v>
          </cell>
          <cell r="C28000" t="str">
            <v>m²</v>
          </cell>
          <cell r="D28000" t="str">
            <v>14,75</v>
          </cell>
        </row>
        <row r="28001">
          <cell r="A28001" t="str">
            <v>MC.19.050.0020.e</v>
          </cell>
          <cell r="B28001" t="str">
            <v>- 30 x 30 cm tipo tinta unita</v>
          </cell>
          <cell r="C28001" t="str">
            <v>m²</v>
          </cell>
          <cell r="D28001" t="str">
            <v>15,80</v>
          </cell>
        </row>
        <row r="28002">
          <cell r="A28002" t="str">
            <v>MC.19.050.0020.f</v>
          </cell>
          <cell r="B28002" t="str">
            <v>- 30 x 30 cm tipo decorato</v>
          </cell>
          <cell r="C28002" t="str">
            <v>m²</v>
          </cell>
          <cell r="D28002" t="str">
            <v>18,71</v>
          </cell>
        </row>
        <row r="28003">
          <cell r="A28003" t="str">
            <v>MC.19.100</v>
          </cell>
          <cell r="B28003" t="str">
            <v>PIASTRELLE E TELI VINILICI PER RIVESTIMENTI</v>
          </cell>
          <cell r="C28003"/>
          <cell r="D28003"/>
        </row>
        <row r="28004">
          <cell r="A28004" t="str">
            <v>MC.19.100.0010</v>
          </cell>
          <cell r="B28004" t="str">
            <v>Piastrelle resilienti in resine speciali e PVC rinforzato e stabilizzato da doppia fibra di vetro, anche minerali e pigmenti, a bordi bisellati e smussati, superficie non riflettente, leggermente goffrata, lamina trasparente da 0,45 mm, formato 32 x 32 cm, 42 x 64 cm, spessore 3,0 mm.</v>
          </cell>
          <cell r="C28004" t="str">
            <v>m²</v>
          </cell>
          <cell r="D28004" t="str">
            <v>23,97</v>
          </cell>
        </row>
        <row r="28005">
          <cell r="A28005" t="str">
            <v>MC.19.100.0020</v>
          </cell>
          <cell r="B28005" t="str">
            <v>Teli in vinile omogeneo con tenore di PVC plasticizzato non inferiore al 50%, altezza 100 - 200 cm, spessore 1 - 1,5 mm</v>
          </cell>
          <cell r="C28005" t="str">
            <v>m²</v>
          </cell>
          <cell r="D28005" t="str">
            <v>9,92</v>
          </cell>
        </row>
        <row r="28006">
          <cell r="A28006" t="str">
            <v>MC.19.100.0030</v>
          </cell>
          <cell r="B28006" t="str">
            <v>Teli costituiti da strato esterno in cloruro di polivinile, supporto in cotone, superficie operata, lavabile, colori di produzione, altezza 140 cm, tipo:</v>
          </cell>
          <cell r="C28006"/>
          <cell r="D28006"/>
        </row>
        <row r="28007">
          <cell r="A28007" t="str">
            <v>MC.19.100.0030.a</v>
          </cell>
          <cell r="B28007" t="str">
            <v>- leggero</v>
          </cell>
          <cell r="C28007" t="str">
            <v>m²</v>
          </cell>
          <cell r="D28007" t="str">
            <v>7,70</v>
          </cell>
        </row>
        <row r="28008">
          <cell r="A28008" t="str">
            <v>MC.19.100.0030.b</v>
          </cell>
          <cell r="B28008" t="str">
            <v>- pesante</v>
          </cell>
          <cell r="C28008" t="str">
            <v>m²</v>
          </cell>
          <cell r="D28008" t="str">
            <v>9,37</v>
          </cell>
        </row>
        <row r="28009">
          <cell r="A28009" t="str">
            <v>MC.19.100.0040</v>
          </cell>
          <cell r="B28009" t="str">
            <v>Teli fonoassorbenti in PVC espanso ricoperto da strato di PVC, altezza 100 - 200 cm, spessore 2 mm.</v>
          </cell>
          <cell r="C28009" t="str">
            <v>m²</v>
          </cell>
          <cell r="D28009" t="str">
            <v>12,56</v>
          </cell>
        </row>
        <row r="28010">
          <cell r="A28010" t="str">
            <v>MC.19.100.0050</v>
          </cell>
          <cell r="B28010" t="str">
            <v>Teli vinilici a struttura differenziata di spessore totale 1 mm, costituiti da una base omogenea di spessore 0,9 mm e da uno strato di usura di 0,1 mm in PVC esente da cariche minerali e privo di porosità.</v>
          </cell>
          <cell r="C28010" t="str">
            <v>m²</v>
          </cell>
          <cell r="D28010" t="str">
            <v>14,34</v>
          </cell>
        </row>
        <row r="28011">
          <cell r="A28011" t="str">
            <v>MC.19.100.0060</v>
          </cell>
          <cell r="B28011" t="str">
            <v>Teli vinilici a struttura differenziata di spessore totale 1,5 mm, costituiti da una base omogenea di spessore 1,3 mm e da uno strato di usura di 0,2 mm in PVC esente da cariche minerali e privo di porosità, con superficie goffrata tipo ardesia</v>
          </cell>
          <cell r="C28011" t="str">
            <v>m²</v>
          </cell>
          <cell r="D28011" t="str">
            <v>19,29</v>
          </cell>
        </row>
        <row r="28012">
          <cell r="A28012" t="str">
            <v>MC.19.150</v>
          </cell>
          <cell r="B28012" t="str">
            <v>ELEMENTI PER RIVESTIMENTI ESTERNI</v>
          </cell>
          <cell r="C28012"/>
          <cell r="D28012"/>
        </row>
        <row r="28013">
          <cell r="A28013" t="str">
            <v>MC.19.150.0010</v>
          </cell>
          <cell r="B28013" t="str">
            <v>Listelli in clinker trafilato per rivestimenti esterni, formato 6 x 24 cm, 12 x 24 cm:</v>
          </cell>
          <cell r="C28013"/>
          <cell r="D28013"/>
        </row>
        <row r="28014">
          <cell r="A28014" t="str">
            <v>MC.19.150.0010.a</v>
          </cell>
          <cell r="B28014" t="str">
            <v>- colorati in pasta, serie grezza:</v>
          </cell>
          <cell r="C28014" t="str">
            <v>m²</v>
          </cell>
          <cell r="D28014" t="str">
            <v>14,42</v>
          </cell>
        </row>
        <row r="28015">
          <cell r="A28015" t="str">
            <v>MC.19.150.0010.b</v>
          </cell>
          <cell r="B28015" t="str">
            <v>- smaltati e vetrinati</v>
          </cell>
          <cell r="C28015" t="str">
            <v>m²</v>
          </cell>
          <cell r="D28015" t="str">
            <v>16,64</v>
          </cell>
        </row>
        <row r="28016">
          <cell r="A28016" t="str">
            <v>MC.19.150.0020</v>
          </cell>
          <cell r="B28016" t="str">
            <v>Listelli in clinker trafilato per rivestimenti esterni, formato 12 x 12 cm:</v>
          </cell>
          <cell r="C28016"/>
          <cell r="D28016"/>
        </row>
        <row r="28017">
          <cell r="A28017" t="str">
            <v>MC.19.150.0020.a</v>
          </cell>
          <cell r="B28017" t="str">
            <v>- serie grezza</v>
          </cell>
          <cell r="C28017" t="str">
            <v>m²</v>
          </cell>
          <cell r="D28017" t="str">
            <v>18,45</v>
          </cell>
        </row>
        <row r="28018">
          <cell r="A28018" t="str">
            <v>MC.19.150.0020.b</v>
          </cell>
          <cell r="B28018" t="str">
            <v>- serie smaltata vetrinata</v>
          </cell>
          <cell r="C28018" t="str">
            <v>m²</v>
          </cell>
          <cell r="D28018" t="str">
            <v>21,34</v>
          </cell>
        </row>
        <row r="28019">
          <cell r="A28019" t="str">
            <v>MC.19.150.0030</v>
          </cell>
          <cell r="B28019" t="str">
            <v>Listelli in laterizio estruso per rivestimenti esterni, formato 5,5 x 25 cm</v>
          </cell>
          <cell r="C28019" t="str">
            <v>m²</v>
          </cell>
          <cell r="D28019" t="str">
            <v>8,06</v>
          </cell>
        </row>
        <row r="28020">
          <cell r="A28020" t="str">
            <v>MC.19.200</v>
          </cell>
          <cell r="B28020" t="str">
            <v>ADESIVI PER RIVESTIMENTI E ZOCCOLINI</v>
          </cell>
          <cell r="C28020"/>
          <cell r="D28020"/>
        </row>
        <row r="28021">
          <cell r="A28021" t="str">
            <v>MC.19.200.0020</v>
          </cell>
          <cell r="B28021" t="str">
            <v>Adesivo acrilico in dispersione acquosa, per la posa di rivestimenti murali in pvc, pvc espanso, rivestimenti di sughero con supporto in pvc. (consumo 0,25-0,45 kg/m²)</v>
          </cell>
          <cell r="C28021" t="str">
            <v>kg</v>
          </cell>
          <cell r="D28021" t="str">
            <v>3,12</v>
          </cell>
        </row>
        <row r="28022">
          <cell r="A28022" t="str">
            <v>MC.20 - MATERIALI PER CONTROSOFFITTI</v>
          </cell>
          <cell r="B28022"/>
          <cell r="C28022"/>
          <cell r="D28022"/>
        </row>
        <row r="28023">
          <cell r="A28023" t="str">
            <v>MC</v>
          </cell>
          <cell r="B28023" t="str">
            <v>MATERIALI CIVILI</v>
          </cell>
          <cell r="C28023"/>
          <cell r="D28023"/>
        </row>
        <row r="28024">
          <cell r="A28024" t="str">
            <v>MC.20</v>
          </cell>
          <cell r="B28024" t="str">
            <v>MATERIALI PER CONTROSOFFITTI</v>
          </cell>
          <cell r="C28024"/>
          <cell r="D28024"/>
        </row>
        <row r="28025">
          <cell r="A28025" t="str">
            <v>MC.20.010</v>
          </cell>
          <cell r="B28025" t="str">
            <v>ORDITURE DI SOSTEGNO</v>
          </cell>
          <cell r="C28025"/>
          <cell r="D28025"/>
        </row>
        <row r="28026">
          <cell r="A28026" t="str">
            <v>MC.20.010.0010</v>
          </cell>
          <cell r="B28026" t="str">
            <v>Profili portanti e intermedi a T rovescio 24 x 38 mm in acciaio zincato per orditura a vista, preverniciati, colore bianco</v>
          </cell>
          <cell r="C28026" t="str">
            <v>m</v>
          </cell>
          <cell r="D28026" t="str">
            <v>1,44</v>
          </cell>
        </row>
        <row r="28027">
          <cell r="A28027" t="str">
            <v>MC.20.010.0100</v>
          </cell>
          <cell r="B28027" t="str">
            <v>Pendino in acciaio Ø 4 mm</v>
          </cell>
          <cell r="C28027" t="str">
            <v>cad</v>
          </cell>
          <cell r="D28027" t="str">
            <v>0,20</v>
          </cell>
        </row>
        <row r="28028">
          <cell r="A28028" t="str">
            <v>MC.20.010.0150</v>
          </cell>
          <cell r="B28028" t="str">
            <v>Gancio scorrevole con molla</v>
          </cell>
          <cell r="C28028" t="str">
            <v>cad</v>
          </cell>
          <cell r="D28028" t="str">
            <v>0,45</v>
          </cell>
        </row>
        <row r="28029">
          <cell r="A28029" t="str">
            <v>MC.20.010.0200</v>
          </cell>
          <cell r="B28029" t="str">
            <v>Tasselli in nylon Ø 6 x 40</v>
          </cell>
          <cell r="C28029" t="str">
            <v>cad</v>
          </cell>
          <cell r="D28029" t="str">
            <v>0,06</v>
          </cell>
        </row>
        <row r="28030">
          <cell r="A28030" t="str">
            <v>MC.20.010.0250</v>
          </cell>
          <cell r="B28030" t="str">
            <v>Cornici perimetrali in acciaio:</v>
          </cell>
          <cell r="C28030"/>
          <cell r="D28030"/>
        </row>
        <row r="28031">
          <cell r="A28031" t="str">
            <v>MC.20.010.0250.a</v>
          </cell>
          <cell r="B28031" t="str">
            <v>- a L 19 x 24 mm</v>
          </cell>
          <cell r="C28031" t="str">
            <v>m</v>
          </cell>
          <cell r="D28031" t="str">
            <v>0,89</v>
          </cell>
        </row>
        <row r="28032">
          <cell r="A28032" t="str">
            <v>MC.20.010.0250.b</v>
          </cell>
          <cell r="B28032" t="str">
            <v>- a doppia L 19 x 10 mm</v>
          </cell>
          <cell r="C28032" t="str">
            <v>m</v>
          </cell>
          <cell r="D28032" t="str">
            <v>1,20</v>
          </cell>
        </row>
        <row r="28033">
          <cell r="A28033" t="str">
            <v>MC.20.010.0250.c</v>
          </cell>
          <cell r="B28033" t="str">
            <v>- a F 15 x 33 mm</v>
          </cell>
          <cell r="C28033" t="str">
            <v>m</v>
          </cell>
          <cell r="D28033" t="str">
            <v>4,06</v>
          </cell>
        </row>
        <row r="28034">
          <cell r="A28034" t="str">
            <v>MC.20.010.0250.d</v>
          </cell>
          <cell r="B28034" t="str">
            <v>- a C 240 x 40 x 20 mm</v>
          </cell>
          <cell r="C28034" t="str">
            <v>m</v>
          </cell>
          <cell r="D28034" t="str">
            <v>1,83</v>
          </cell>
        </row>
        <row r="28035">
          <cell r="A28035" t="str">
            <v>MC.20.010.0300</v>
          </cell>
          <cell r="B28035" t="str">
            <v>Orditura di sostegno a vista per controsoffitti costituita da profili portanti ed intermedi a T rovescio 24 x 38 mm in acciaio zincato, completa di pendini ed accessori, per modulo 600 x 600 mm:</v>
          </cell>
          <cell r="C28035"/>
          <cell r="D28035"/>
        </row>
        <row r="28036">
          <cell r="A28036" t="str">
            <v>MC.20.010.0300.a</v>
          </cell>
          <cell r="B28036" t="str">
            <v>- colore bianco</v>
          </cell>
          <cell r="C28036" t="str">
            <v>m²</v>
          </cell>
          <cell r="D28036" t="str">
            <v>4,50</v>
          </cell>
        </row>
        <row r="28037">
          <cell r="A28037" t="str">
            <v>MC.20.010.0300.b</v>
          </cell>
          <cell r="B28037" t="str">
            <v>- colore metallizzato</v>
          </cell>
          <cell r="C28037" t="str">
            <v>m²</v>
          </cell>
          <cell r="D28037" t="str">
            <v>6,01</v>
          </cell>
        </row>
        <row r="28038">
          <cell r="A28038" t="str">
            <v>MC.20.010.0310</v>
          </cell>
          <cell r="B28038" t="str">
            <v>Orditura di sostegno a vista per controsoffitti costituita da profili portanti ed intermedi a T rovescio 24 x 38 mm in acciaio zincato, completa di pendini ed accessori, per modulo 600 x 1200 mm:</v>
          </cell>
          <cell r="C28038"/>
          <cell r="D28038"/>
        </row>
        <row r="28039">
          <cell r="A28039" t="str">
            <v>MC.20.010.0310.a</v>
          </cell>
          <cell r="B28039" t="str">
            <v>- colore bianco</v>
          </cell>
          <cell r="C28039" t="str">
            <v>m²</v>
          </cell>
          <cell r="D28039" t="str">
            <v>3,56</v>
          </cell>
        </row>
        <row r="28040">
          <cell r="A28040" t="str">
            <v>MC.20.010.0320</v>
          </cell>
          <cell r="B28040" t="str">
            <v>Orditura di sostegno nascosta per controsoffitti costituita da profili portanti a C 12 x 38 mm, profili secondari a Z 19 x 21 mm e profili intermedi a T 20 x 12 mm in acciaio zincato, completa di pendini ed accessori, per modulo 600 x 600 mm:</v>
          </cell>
          <cell r="C28040" t="str">
            <v>m²</v>
          </cell>
          <cell r="D28040" t="str">
            <v>5,32</v>
          </cell>
        </row>
        <row r="28041">
          <cell r="A28041" t="str">
            <v>MC.20.010.0330</v>
          </cell>
          <cell r="B28041" t="str">
            <v>Orditura di sostegno nascosta per controsoffitti in lastre di cartongesso, costituita da traversini portanti 30 x 40 mm, spessore 8/18 e profili ad U 50 x 15 mm, spessore 6/10:</v>
          </cell>
          <cell r="C28041" t="str">
            <v>m²</v>
          </cell>
          <cell r="D28041" t="str">
            <v>3,97</v>
          </cell>
        </row>
        <row r="28042">
          <cell r="A28042" t="str">
            <v>MC.20.010.0340</v>
          </cell>
          <cell r="B28042" t="str">
            <v>Orditura di sostegno per doghe costituita da profilato sagomato in acciaio zincato ad U dimensioni 25 x 40 mm, spessore 6/10, completa di pendini e accessori.</v>
          </cell>
          <cell r="C28042" t="str">
            <v>m²</v>
          </cell>
          <cell r="D28042" t="str">
            <v>1,60</v>
          </cell>
        </row>
        <row r="28043">
          <cell r="A28043" t="str">
            <v>MC.20.050</v>
          </cell>
          <cell r="B28043" t="str">
            <v>PANNELLI IN GESSO</v>
          </cell>
          <cell r="C28043"/>
          <cell r="D28043"/>
        </row>
        <row r="28044">
          <cell r="A28044" t="str">
            <v>MC.20.050.0010</v>
          </cell>
          <cell r="B28044" t="str">
            <v>Pannelli in gesso armato con filo di ferro zincato a bordi diritti o risegati da montare su orditura a vista, dimensioni 600 x 600 x 22 mm:</v>
          </cell>
          <cell r="C28044"/>
          <cell r="D28044"/>
        </row>
        <row r="28045">
          <cell r="A28045" t="str">
            <v>MC.20.050.0010.a</v>
          </cell>
          <cell r="B28045" t="str">
            <v>- a superficie liscia</v>
          </cell>
          <cell r="C28045" t="str">
            <v>m²</v>
          </cell>
          <cell r="D28045" t="str">
            <v>9,08</v>
          </cell>
        </row>
        <row r="28046">
          <cell r="A28046" t="str">
            <v>MC.20.050.0010.b</v>
          </cell>
          <cell r="B28046" t="str">
            <v>- a superficie decorata a disegno standard</v>
          </cell>
          <cell r="C28046" t="str">
            <v>m²</v>
          </cell>
          <cell r="D28046" t="str">
            <v>14,61</v>
          </cell>
        </row>
        <row r="28047">
          <cell r="A28047" t="str">
            <v>MC.20.050.0010.c</v>
          </cell>
          <cell r="B28047" t="str">
            <v>- a superficie microforata fonoassorbente</v>
          </cell>
          <cell r="C28047" t="str">
            <v>m²</v>
          </cell>
          <cell r="D28047" t="str">
            <v>10,46</v>
          </cell>
        </row>
        <row r="28048">
          <cell r="A28048" t="str">
            <v>MC.20.050.0020</v>
          </cell>
          <cell r="B28048" t="str">
            <v>Pannelli in gesso armato con filo di ferro zincato a bordi scanalati da montare su orditura nascosta, dimensioni 600 x 600 x 30 mm:</v>
          </cell>
          <cell r="C28048"/>
          <cell r="D28048"/>
        </row>
        <row r="28049">
          <cell r="A28049" t="str">
            <v>MC.20.050.0020.a</v>
          </cell>
          <cell r="B28049" t="str">
            <v>- a superficie liscia</v>
          </cell>
          <cell r="C28049" t="str">
            <v>m²</v>
          </cell>
          <cell r="D28049" t="str">
            <v>10,26</v>
          </cell>
        </row>
        <row r="28050">
          <cell r="A28050" t="str">
            <v>MC.20.050.0020.b</v>
          </cell>
          <cell r="B28050" t="str">
            <v>- a superficie decorata a disegno standard</v>
          </cell>
          <cell r="C28050" t="str">
            <v>m²</v>
          </cell>
          <cell r="D28050" t="str">
            <v>15,80</v>
          </cell>
        </row>
        <row r="28051">
          <cell r="A28051" t="str">
            <v>MC.20.050.0020.c</v>
          </cell>
          <cell r="B28051" t="str">
            <v>- a superficie microforata fonoassorbente</v>
          </cell>
          <cell r="C28051" t="str">
            <v>m²</v>
          </cell>
          <cell r="D28051" t="str">
            <v>11,63</v>
          </cell>
        </row>
        <row r="28052">
          <cell r="A28052" t="str">
            <v>MC.20.050.0030</v>
          </cell>
          <cell r="B28052" t="str">
            <v>Lastre lisce in gesso spessore 1,5 cm con bordo armato da cm 3, dimensione cm 70x140</v>
          </cell>
          <cell r="C28052" t="str">
            <v>m²</v>
          </cell>
          <cell r="D28052" t="str">
            <v>6,90</v>
          </cell>
        </row>
        <row r="28053">
          <cell r="A28053" t="str">
            <v>MC.20.050.0040</v>
          </cell>
          <cell r="B28053" t="str">
            <v>Lastre lisce in gesso armato con rete metallica e filo di ferro zincato spessore 3 cm, REI 120, dimensione cm 70x143</v>
          </cell>
          <cell r="C28053" t="str">
            <v>m²</v>
          </cell>
          <cell r="D28053" t="str">
            <v>16,43</v>
          </cell>
        </row>
        <row r="28054">
          <cell r="A28054" t="str">
            <v>MC.20.100</v>
          </cell>
          <cell r="B28054" t="str">
            <v>PANNELLI IN FIBRA MINERALE</v>
          </cell>
          <cell r="C28054"/>
          <cell r="D28054"/>
        </row>
        <row r="28055">
          <cell r="A28055" t="str">
            <v>MC.20.100.0010</v>
          </cell>
          <cell r="B28055" t="str">
            <v>Pannelli in fibra minerale, spessore 15 - 17 mm, a decoro fessurato, colore bianco:</v>
          </cell>
          <cell r="C28055"/>
          <cell r="D28055"/>
        </row>
        <row r="28056">
          <cell r="A28056" t="str">
            <v>MC.20.100.0010.a</v>
          </cell>
          <cell r="B28056" t="str">
            <v>- dimensioni 600 x 600 e 600 x 1200mm a bordi diritti</v>
          </cell>
          <cell r="C28056" t="str">
            <v>m²</v>
          </cell>
          <cell r="D28056" t="str">
            <v>8,26</v>
          </cell>
        </row>
        <row r="28057">
          <cell r="A28057" t="str">
            <v>MC.20.100.0010.b</v>
          </cell>
          <cell r="B28057" t="str">
            <v>- dimensioni 600 x 600 mm a bordi risegati</v>
          </cell>
          <cell r="C28057" t="str">
            <v>m²</v>
          </cell>
          <cell r="D28057" t="str">
            <v>10,51</v>
          </cell>
        </row>
        <row r="28058">
          <cell r="A28058" t="str">
            <v>MC.20.100.0020</v>
          </cell>
          <cell r="B28058" t="str">
            <v>Pannelli in fibra minerale, spessore 15 - 17 mm, a superficie finemente granulata, fonoassorbente:</v>
          </cell>
          <cell r="C28058"/>
          <cell r="D28058"/>
        </row>
        <row r="28059">
          <cell r="A28059" t="str">
            <v>MC.20.100.0020.a</v>
          </cell>
          <cell r="B28059" t="str">
            <v>- dimensioni 600 x 600 e 600 x 1200 mm a bordi diritti</v>
          </cell>
          <cell r="C28059" t="str">
            <v>m²</v>
          </cell>
          <cell r="D28059" t="str">
            <v>9,68</v>
          </cell>
        </row>
        <row r="28060">
          <cell r="A28060" t="str">
            <v>MC.20.100.0020.b</v>
          </cell>
          <cell r="B28060" t="str">
            <v>- dimensioni 600 x 600 e 600 x 1200 mm a bordi risegati</v>
          </cell>
          <cell r="C28060" t="str">
            <v>m²</v>
          </cell>
          <cell r="D28060" t="str">
            <v>12,87</v>
          </cell>
        </row>
        <row r="28061">
          <cell r="A28061" t="str">
            <v>MC.20.150</v>
          </cell>
          <cell r="B28061" t="str">
            <v>PANNELLI IN LANA DI ROCCIA FONOASSORBENTI E REI</v>
          </cell>
          <cell r="C28061"/>
          <cell r="D28061"/>
        </row>
        <row r="28062">
          <cell r="A28062" t="str">
            <v>MC.20.150.0010</v>
          </cell>
          <cell r="B28062" t="str">
            <v>Pannelli di lana di roccia vulcanica, spessore 22 mm, rispondente ai Criteri Ambientali Minimi di cui al Decreto 23 giugno 2022 del Ministero della Transizione Ecologica; il pannello ha elevate caratteristiche di assorbimento acustico (adatto ad aule scolastiche, mense, auditorium, ecc), è stabile al 100% in ambiente umido ed è certificato secondo la norma UNI ISO 1182:</v>
          </cell>
          <cell r="C28062"/>
          <cell r="D28062"/>
        </row>
        <row r="28063">
          <cell r="A28063" t="str">
            <v>MC.20.150.0010.a</v>
          </cell>
          <cell r="B28063" t="str">
            <v>- 600 x 600 mm , lato a vista rivestito da velo vetro minerale, colore bianco, lato opposto rivestito da velo vetro naturale di protezione, Reazione al fuoco Euroclasse A1, Assorbimento acustico aw = 0,90 Classe A, Resistenz atermica R = 0,71 m² K/W; orditura a vista;</v>
          </cell>
          <cell r="C28063" t="str">
            <v>m²</v>
          </cell>
          <cell r="D28063" t="str">
            <v>18,03</v>
          </cell>
        </row>
        <row r="28064">
          <cell r="A28064" t="str">
            <v>MC.20.150.0010.b</v>
          </cell>
          <cell r="B28064" t="str">
            <v>- 600 x 600 mm , lato a vista rivestito da velo vetro minerale, colorato, lato opposto rivestito da velo vetro naturale di protezione, Reazione al fuoco Euroclasse A2s1d0, Assorbimento acustico aw = 0,90 : classe A, Resistenza termica R = 0,71 m² K/W; orditura a vista;</v>
          </cell>
          <cell r="C28064" t="str">
            <v>m²</v>
          </cell>
          <cell r="D28064" t="str">
            <v>25,15</v>
          </cell>
        </row>
        <row r="28065">
          <cell r="A28065" t="str">
            <v>MC.20.150.0020</v>
          </cell>
          <cell r="B28065" t="str">
            <v>Pannelli di lana di roccia vulcanica, spessore 40 mm, rispondenti ai Criteri Ambientali Minimi di cui al Decreto 23 giugno 2022 del Ministero della Transizione Ecologica; il pannello ha elevate caratteristiche di assorbimento acustico (adatto ad aule scolastiche, mense, auditorium, ecc), è stabile al 100% in ambiente umido ed è certificato secondo la norma UNI ISO 1182 :</v>
          </cell>
          <cell r="C28065"/>
          <cell r="D28065"/>
        </row>
        <row r="28066">
          <cell r="A28066" t="str">
            <v>MC.20.150.0020.a</v>
          </cell>
          <cell r="B28066" t="str">
            <v>- 600 x 600 mm , lato a vista rivestito da velo vetro minerale, colore bianco, lato opposto rivestito da velo vetro naturale di protezione, Reazione al fuoco Euroclasse A1, Assorbimento acustico aw = 0,95 : classe A, Resistenza termica R = 1,14 m² K/W; orditura a vista;</v>
          </cell>
          <cell r="C28066" t="str">
            <v>m²</v>
          </cell>
          <cell r="D28066" t="str">
            <v>24,34</v>
          </cell>
        </row>
        <row r="28067">
          <cell r="A28067" t="str">
            <v>MC.20.150.0020.b</v>
          </cell>
          <cell r="B28067" t="str">
            <v>- 600 x 600 mm , lato a vista rivestito da velo vetro minerale, colorato, lato opposto rivestito da velo vetro naturale di protezione, Reazione al fuoco Euroclasse A2s1d0, Assorbimento acustico aw = 0,95 : Classe A, Resistenza termica R = 1,14 m² K/W; orditura a vista;</v>
          </cell>
          <cell r="C28067" t="str">
            <v>m²</v>
          </cell>
          <cell r="D28067" t="str">
            <v>31,26</v>
          </cell>
        </row>
        <row r="28068">
          <cell r="A28068" t="str">
            <v>MC.20.150.0040</v>
          </cell>
          <cell r="B28068" t="str">
            <v>Pannelli di lana di roccia vulcanica, rispondenti ai Criteri Ambientali Minimi di cui al Decreto 23 giugno 2022 del Ministero della Transizione Ecologica, dimensione 600 x 1200 mm - spessore 40 mm; finitura: lato a vista rivestito da velo vetro minerale armato con rete in fibra di vetro, colore bianco o colorato, lato opposto rivestito da velo vetro naturale di protezione, reazione al fuoco Euroclasse A2s2d0 (bianco) e A1 (colorato), orditura a vista. Il pannello dovrà avere elevate caratteristiche di resistenza meccanica agli urti e di assorbimento acustico aw = 1 : classe A (adatto a palestre, palazzetti, ecc), ed essere stabile al 100% in ambiente umido, Resistenza termica R = 1,14 m² K/W.</v>
          </cell>
          <cell r="C28068" t="str">
            <v>m²</v>
          </cell>
          <cell r="D28068" t="str">
            <v>31,26</v>
          </cell>
        </row>
        <row r="28069">
          <cell r="A28069" t="str">
            <v>MC.20.150.0045</v>
          </cell>
          <cell r="B28069" t="str">
            <v>Pannello in lana di vetro ad alta densità spessore 15 mm ad elevato assorbimento acustico (aw 0.95). Superficie a vista verniciata con pittura acustica microporosa (lavabile settimanalmente con un panno leggermente umido, antistatico), retro del pannello ricoperto con fibra di vetro, bordi del pannello preparati o naturali. I pannelli devono resistere ad una RH ambiente permanente fino al 95% a 30°C senza presentare abbassamenti, deformazioni o delaminazioni. Euroclasse di reazione al fuoco A2s1d0. Dimensione pannelli:</v>
          </cell>
          <cell r="C28069"/>
          <cell r="D28069"/>
        </row>
        <row r="28070">
          <cell r="A28070" t="str">
            <v>MC.20.150.0045.a</v>
          </cell>
          <cell r="B28070" t="str">
            <v>- 600x600 o 600x1200 mm</v>
          </cell>
          <cell r="C28070" t="str">
            <v>m²</v>
          </cell>
          <cell r="D28070" t="str">
            <v>20,98</v>
          </cell>
        </row>
        <row r="28071">
          <cell r="A28071" t="str">
            <v>MC.20.150.0045.b</v>
          </cell>
          <cell r="B28071" t="str">
            <v>- 1200 x1200 mm</v>
          </cell>
          <cell r="C28071" t="str">
            <v>m²</v>
          </cell>
          <cell r="D28071" t="str">
            <v>24,23</v>
          </cell>
        </row>
        <row r="28072">
          <cell r="A28072" t="str">
            <v>MC.20.150.0050</v>
          </cell>
          <cell r="B28072" t="str">
            <v>Sistema antisollevamento per controsoffitto costituito da profili in acciaio, che garantiscano la resitenza agli urti in classe 2A secondo la norma EN 13964:</v>
          </cell>
          <cell r="C28072"/>
          <cell r="D28072"/>
        </row>
        <row r="28073">
          <cell r="A28073" t="str">
            <v>MC.20.150.0050.a</v>
          </cell>
          <cell r="B28073" t="str">
            <v>- clips</v>
          </cell>
          <cell r="C28073" t="str">
            <v>cad</v>
          </cell>
          <cell r="D28073" t="str">
            <v>3,26</v>
          </cell>
        </row>
        <row r="28074">
          <cell r="A28074" t="str">
            <v>MC.20.150.0050.b</v>
          </cell>
          <cell r="B28074" t="str">
            <v>- raccordi per profili intermedi</v>
          </cell>
          <cell r="C28074" t="str">
            <v>cad</v>
          </cell>
          <cell r="D28074" t="str">
            <v>1,11</v>
          </cell>
        </row>
        <row r="28075">
          <cell r="A28075" t="str">
            <v>MC.20.150.0060</v>
          </cell>
          <cell r="B28075" t="str">
            <v>Controsoffitto acustico con pannelli rigidi autoportanti di lana di roccia vulcanica, spessore 40 mm; finitura: lato a vista rivestito con velo vetro bianco completamente pitturato con una vernice bianca acrilica come i 4 bordi laterali, lato opposto rivestito da velo vetro naturale di protezione, Reazione al fuoco Euroclasse A1, orditura a vista. Il pannello ha elevate caratteristiche di resistenza meccanica e di assorbimento acustico aw= 1: classe A, è stabile al 100% in ambiente umido, Resistenza termica R = 1,14 m² K/W, Riflessione luminosa &gt; 88%. Dimensioni:</v>
          </cell>
          <cell r="C28075"/>
          <cell r="D28075"/>
        </row>
        <row r="28076">
          <cell r="A28076" t="str">
            <v>MC.20.150.0060.a</v>
          </cell>
          <cell r="B28076" t="str">
            <v>- 600 X 600 mm</v>
          </cell>
          <cell r="C28076" t="str">
            <v>m²</v>
          </cell>
          <cell r="D28076" t="str">
            <v>33,89</v>
          </cell>
        </row>
        <row r="28077">
          <cell r="A28077" t="str">
            <v>MC.20.150.0060.b</v>
          </cell>
          <cell r="B28077" t="str">
            <v>- 1200 X 600 mm</v>
          </cell>
          <cell r="C28077" t="str">
            <v>m²</v>
          </cell>
          <cell r="D28077" t="str">
            <v>33,89</v>
          </cell>
        </row>
        <row r="28078">
          <cell r="A28078" t="str">
            <v>MC.20.150.0065</v>
          </cell>
          <cell r="B28078" t="str">
            <v>Pannello fonoassorbente in lana di vetro, incapsulato in un film in plastica microforato, per le basse frequenze con riduzione dei suoni indesiderati a 125 Hz, spessore 50 mm.</v>
          </cell>
          <cell r="C28078" t="str">
            <v>m²</v>
          </cell>
          <cell r="D28078" t="str">
            <v>20,98</v>
          </cell>
        </row>
        <row r="28079">
          <cell r="A28079" t="str">
            <v>MC.20.150.0080</v>
          </cell>
          <cell r="B28079" t="str">
            <v>Pannello in lana di vetro ad alta densità spessore 20 mm ad elevato assorbimento acustico (aw 0.90/0.95) per controsoffitti in ambienti a rischio di urti meccanici di tipo medio-basso. Superficie visibile con rivestimento resistente in tessuto di fibra di vetro e retro del pannello ricoperto con fibra di vetro. Bordi del pannello verniciati o naturali. I pannelli devono resistere ad una RH ambiente permanente fino al 95% a 30°C senza presentare abbassamenti, deformazioni o delaminazioni. Euroclasse di reazione al fuoco A2s1d0. Dimensione pannelli millimetri 600/1200/1600/1800/2000/2400x600.</v>
          </cell>
          <cell r="C28079" t="str">
            <v>m²</v>
          </cell>
          <cell r="D28079" t="str">
            <v>33,33</v>
          </cell>
        </row>
        <row r="28080">
          <cell r="A28080" t="str">
            <v>MC.20.150.0085</v>
          </cell>
          <cell r="B28080" t="str">
            <v>Clip di supporto per resistenza agli urti in controsoffitto con classificazione 3A</v>
          </cell>
          <cell r="C28080" t="str">
            <v>cad</v>
          </cell>
          <cell r="D28080" t="str">
            <v>0,31</v>
          </cell>
        </row>
        <row r="28081">
          <cell r="A28081" t="str">
            <v>MC.20.150.0090</v>
          </cell>
          <cell r="B28081" t="str">
            <v>Pannello ad isola piana in lana di vetro ad alta densità dello spessore di 40 mm ad elevato assorbimento acustico, per fonoassorbimento e posa sospesa. Tutte le superfici sono rivestite con pittura acustica microporosa, compresi i bordi laterali. I pannelli devono resistore ad una RH ambiente relativa permanente fino al 75% a 30°C senza presentare abbassamenti, deformazioni o delaminazioni. Euroclasse di reazione al fuoco A2s1d0 secondo la EN 13501-1. Dimensioni pannello:</v>
          </cell>
          <cell r="C28081"/>
          <cell r="D28081"/>
        </row>
        <row r="28082">
          <cell r="A28082" t="str">
            <v>MC.20.150.0090.a</v>
          </cell>
          <cell r="B28082" t="str">
            <v>- 1200x1200 mm</v>
          </cell>
          <cell r="C28082" t="str">
            <v>cad</v>
          </cell>
          <cell r="D28082" t="str">
            <v>160,22</v>
          </cell>
        </row>
        <row r="28083">
          <cell r="A28083" t="str">
            <v>MC.20.150.0090.b</v>
          </cell>
          <cell r="B28083" t="str">
            <v>- 1200x2400 mm</v>
          </cell>
          <cell r="C28083" t="str">
            <v>cad</v>
          </cell>
          <cell r="D28083" t="str">
            <v>267,74</v>
          </cell>
        </row>
        <row r="28084">
          <cell r="A28084" t="str">
            <v>MC.20.150.0090.c</v>
          </cell>
          <cell r="B28084" t="str">
            <v>- diametro1200 mm</v>
          </cell>
          <cell r="C28084" t="str">
            <v>cad</v>
          </cell>
          <cell r="D28084" t="str">
            <v>177,42</v>
          </cell>
        </row>
        <row r="28085">
          <cell r="A28085" t="str">
            <v>MC.20.150.0090.d</v>
          </cell>
          <cell r="B28085" t="str">
            <v>- cavetto in acciaio per sospensione l 2000 diam 1,50 mm</v>
          </cell>
          <cell r="C28085" t="str">
            <v>cad</v>
          </cell>
          <cell r="D28085" t="str">
            <v>8,23</v>
          </cell>
        </row>
        <row r="28086">
          <cell r="A28086" t="str">
            <v>MC.20.150.0090.e</v>
          </cell>
          <cell r="B28086" t="str">
            <v>- viti a spirale per posa sospesa</v>
          </cell>
          <cell r="C28086" t="str">
            <v>cad</v>
          </cell>
          <cell r="D28086" t="str">
            <v>1,44</v>
          </cell>
        </row>
        <row r="28087">
          <cell r="A28087" t="str">
            <v>MC.20.180</v>
          </cell>
          <cell r="B28087" t="str">
            <v>PANNELLI IN SUGHERO FONOASSORBENTI E TERMOISOLANTI</v>
          </cell>
          <cell r="C28087"/>
          <cell r="D28087"/>
        </row>
        <row r="28088">
          <cell r="A28088" t="str">
            <v>MC.20.180.0010</v>
          </cell>
          <cell r="B28088" t="str">
            <v>Pannelli fonoassorbenti e termoisolanti in sughero biondo naturale supercompresso.</v>
          </cell>
          <cell r="C28088"/>
          <cell r="D28088"/>
        </row>
        <row r="28089">
          <cell r="A28089" t="str">
            <v>MC.20.180.0010.a</v>
          </cell>
          <cell r="B28089" t="str">
            <v>- dimensioni 600 x 600 mm o 300 x 600 mm, spessore 30 mm, densità 200 ÷ 220 kg/m²</v>
          </cell>
          <cell r="C28089" t="str">
            <v>m²</v>
          </cell>
          <cell r="D28089" t="str">
            <v>70,32</v>
          </cell>
        </row>
        <row r="28090">
          <cell r="A28090" t="str">
            <v>MC.20.180.0010.b</v>
          </cell>
          <cell r="B28090" t="str">
            <v>- dimensioni 1000 x 500 mm o 500 x 500 mm, spessore 30 mm, densità 200 ÷ 220 kg/m²</v>
          </cell>
          <cell r="C28090" t="str">
            <v>m²</v>
          </cell>
          <cell r="D28090" t="str">
            <v>60,61</v>
          </cell>
        </row>
        <row r="28091">
          <cell r="A28091" t="str">
            <v>MC.20.200</v>
          </cell>
          <cell r="B28091" t="str">
            <v>DOGHE IN ALLUMINIO</v>
          </cell>
          <cell r="C28091"/>
          <cell r="D28091"/>
        </row>
        <row r="28092">
          <cell r="A28092" t="str">
            <v>MC.20.200.0010</v>
          </cell>
          <cell r="B28092" t="str">
            <v>Doghe in alluminio preverniciato, spessore 5/10, dimensioni 85 x 15 mm, passo 100 mm, colore bianco:</v>
          </cell>
          <cell r="C28092"/>
          <cell r="D28092"/>
        </row>
        <row r="28093">
          <cell r="A28093" t="str">
            <v>MC.20.200.0010.a</v>
          </cell>
          <cell r="B28093" t="str">
            <v>- scuretto aperto</v>
          </cell>
          <cell r="C28093" t="str">
            <v>m²</v>
          </cell>
          <cell r="D28093" t="str">
            <v>13,93</v>
          </cell>
        </row>
        <row r="28094">
          <cell r="A28094" t="str">
            <v>MC.20.200.0010.b</v>
          </cell>
          <cell r="B28094" t="str">
            <v>- scuretto chiuso</v>
          </cell>
          <cell r="C28094" t="str">
            <v>m²</v>
          </cell>
          <cell r="D28094" t="str">
            <v>15,79</v>
          </cell>
        </row>
        <row r="28095">
          <cell r="A28095" t="str">
            <v>MC.20.200.0010.c</v>
          </cell>
          <cell r="B28095" t="str">
            <v>- nervate e scuretto aperto</v>
          </cell>
          <cell r="C28095" t="str">
            <v>m²</v>
          </cell>
          <cell r="D28095" t="str">
            <v>18,18</v>
          </cell>
        </row>
        <row r="28096">
          <cell r="A28096" t="str">
            <v>MC.20.200.0010.d</v>
          </cell>
          <cell r="B28096" t="str">
            <v>- nervate e scuretto chiuso</v>
          </cell>
          <cell r="C28096" t="str">
            <v>m²</v>
          </cell>
          <cell r="D28096" t="str">
            <v>21,49</v>
          </cell>
        </row>
        <row r="28097">
          <cell r="A28097" t="str">
            <v>MC.20.200.0020</v>
          </cell>
          <cell r="B28097" t="str">
            <v>Doghe in alluminio preverniciato, colore bianco, spessore 5/10, dimensioni 90 x 20 mm, a bordo squadrato, passo 100 mm, scuretto chiuso.</v>
          </cell>
          <cell r="C28097" t="str">
            <v>m²</v>
          </cell>
          <cell r="D28097" t="str">
            <v>16,37</v>
          </cell>
        </row>
        <row r="28098">
          <cell r="A28098" t="str">
            <v>MC.20.200.0030</v>
          </cell>
          <cell r="B28098" t="str">
            <v>Doghe in alluminio preverniciato, colore bianco, spessore 5/10, a bordo squadrato, passo 150 mm:</v>
          </cell>
          <cell r="C28098"/>
          <cell r="D28098"/>
        </row>
        <row r="28099">
          <cell r="A28099" t="str">
            <v>MC.20.200.0030.a</v>
          </cell>
          <cell r="B28099" t="str">
            <v>- dimensioni 130 x 14 mm, scuretto aperto</v>
          </cell>
          <cell r="C28099" t="str">
            <v>m²</v>
          </cell>
          <cell r="D28099" t="str">
            <v>11,67</v>
          </cell>
        </row>
        <row r="28100">
          <cell r="A28100" t="str">
            <v>MC.20.200.0030.b</v>
          </cell>
          <cell r="B28100" t="str">
            <v>- dimensioni 150 x 20 mm, scuretto chiuso</v>
          </cell>
          <cell r="C28100" t="str">
            <v>m²</v>
          </cell>
          <cell r="D28100" t="str">
            <v>15,09</v>
          </cell>
        </row>
        <row r="28101">
          <cell r="A28101" t="str">
            <v>MC.20.200.0040</v>
          </cell>
          <cell r="B28101" t="str">
            <v>Doghe in alluminio preverniciato, colore bianco, spessore 5/10, a bordo squadrato, passo 200 mm:</v>
          </cell>
          <cell r="C28101"/>
          <cell r="D28101"/>
        </row>
        <row r="28102">
          <cell r="A28102" t="str">
            <v>MC.20.200.0040.a</v>
          </cell>
          <cell r="B28102" t="str">
            <v>- dimensioni 180 x 14 mm, scuretto aperto</v>
          </cell>
          <cell r="C28102" t="str">
            <v>m²</v>
          </cell>
          <cell r="D28102" t="str">
            <v>11,41</v>
          </cell>
        </row>
        <row r="28103">
          <cell r="A28103" t="str">
            <v>MC.20.200.0040.b</v>
          </cell>
          <cell r="B28103" t="str">
            <v>- dimensioni 200 x 20 mm, scuretto chiuso</v>
          </cell>
          <cell r="C28103" t="str">
            <v>m²</v>
          </cell>
          <cell r="D28103" t="str">
            <v>13,99</v>
          </cell>
        </row>
        <row r="28104">
          <cell r="A28104" t="str">
            <v>MC.20.250</v>
          </cell>
          <cell r="B28104" t="str">
            <v>PANNELLI IN ALLUMINIO</v>
          </cell>
          <cell r="C28104"/>
          <cell r="D28104"/>
        </row>
        <row r="28105">
          <cell r="A28105" t="str">
            <v>MC.20.250.0010</v>
          </cell>
          <cell r="B28105" t="str">
            <v>Pannelli in allumino preverniciato, spessore 5/10, dimensioni 600 x 600 x 15 mm (da montare su orditura a vista), colore bianco:</v>
          </cell>
          <cell r="C28105"/>
          <cell r="D28105"/>
        </row>
        <row r="28106">
          <cell r="A28106" t="str">
            <v>MC.20.250.0010.a</v>
          </cell>
          <cell r="B28106" t="str">
            <v>- colore bianco</v>
          </cell>
          <cell r="C28106" t="str">
            <v>m²</v>
          </cell>
          <cell r="D28106" t="str">
            <v>18,74</v>
          </cell>
        </row>
        <row r="28107">
          <cell r="A28107" t="str">
            <v>MC.20.250.0010.b</v>
          </cell>
          <cell r="B28107" t="str">
            <v>- colori di serie metallizzati</v>
          </cell>
          <cell r="C28107" t="str">
            <v>m²</v>
          </cell>
          <cell r="D28107" t="str">
            <v>20,94</v>
          </cell>
        </row>
        <row r="28108">
          <cell r="A28108" t="str">
            <v>MC.20.300</v>
          </cell>
          <cell r="B28108" t="str">
            <v>GRIGLIATO IN ALLUMINIO</v>
          </cell>
          <cell r="C28108"/>
          <cell r="D28108"/>
        </row>
        <row r="28109">
          <cell r="A28109" t="str">
            <v>MC.20.300.0010</v>
          </cell>
          <cell r="B28109" t="str">
            <v>Pannelli di grigliato in alluminio preverniciato di 600 x 600 mm, costituito da profili ad U spessore 5/10, altezza 50 mm, base 10 mm, colore bianco, con:</v>
          </cell>
          <cell r="C28109"/>
          <cell r="D28109"/>
        </row>
        <row r="28110">
          <cell r="A28110" t="str">
            <v>MC.20.300.0010.a</v>
          </cell>
          <cell r="B28110" t="str">
            <v>- maglia 50 x 50 mm</v>
          </cell>
          <cell r="C28110" t="str">
            <v>m²</v>
          </cell>
          <cell r="D28110" t="str">
            <v>57,18</v>
          </cell>
        </row>
        <row r="28111">
          <cell r="A28111" t="str">
            <v>MC.20.300.0010.b</v>
          </cell>
          <cell r="B28111" t="str">
            <v>- maglia 60 x 60 mm</v>
          </cell>
          <cell r="C28111" t="str">
            <v>m²</v>
          </cell>
          <cell r="D28111" t="str">
            <v>47,62</v>
          </cell>
        </row>
        <row r="28112">
          <cell r="A28112" t="str">
            <v>MC.20.300.0010.c</v>
          </cell>
          <cell r="B28112" t="str">
            <v>- maglia 75 x 75 mm</v>
          </cell>
          <cell r="C28112" t="str">
            <v>m²</v>
          </cell>
          <cell r="D28112" t="str">
            <v>38,20</v>
          </cell>
        </row>
        <row r="28113">
          <cell r="A28113" t="str">
            <v>MC.20.300.0010.d</v>
          </cell>
          <cell r="B28113" t="str">
            <v>- maglia 86 x 86 mm</v>
          </cell>
          <cell r="C28113" t="str">
            <v>m²</v>
          </cell>
          <cell r="D28113" t="str">
            <v>38,73</v>
          </cell>
        </row>
        <row r="28114">
          <cell r="A28114" t="str">
            <v>MC.20.300.0010.e</v>
          </cell>
          <cell r="B28114" t="str">
            <v>- maglia 100 x 100 mm</v>
          </cell>
          <cell r="C28114" t="str">
            <v>m²</v>
          </cell>
          <cell r="D28114" t="str">
            <v>33,15</v>
          </cell>
        </row>
        <row r="28115">
          <cell r="A28115" t="str">
            <v>MC.20.300.0010.f</v>
          </cell>
          <cell r="B28115" t="str">
            <v>- maglia 120 x 120 mm</v>
          </cell>
          <cell r="C28115" t="str">
            <v>m²</v>
          </cell>
          <cell r="D28115" t="str">
            <v>34,35</v>
          </cell>
        </row>
        <row r="28116">
          <cell r="A28116" t="str">
            <v>MC.20.300.0010.g</v>
          </cell>
          <cell r="B28116" t="str">
            <v>- maglia 150 x 150 mm</v>
          </cell>
          <cell r="C28116" t="str">
            <v>m²</v>
          </cell>
          <cell r="D28116" t="str">
            <v>27,39</v>
          </cell>
        </row>
        <row r="28117">
          <cell r="A28117" t="str">
            <v>MC.20.300.0010.h</v>
          </cell>
          <cell r="B28117" t="str">
            <v>- maglia 200 x 200 mm</v>
          </cell>
          <cell r="C28117" t="str">
            <v>m²</v>
          </cell>
          <cell r="D28117" t="str">
            <v>24,01</v>
          </cell>
        </row>
        <row r="28118">
          <cell r="A28118" t="str">
            <v>MC.20.350</v>
          </cell>
          <cell r="B28118" t="str">
            <v>DOGHE IN PVC</v>
          </cell>
          <cell r="C28118"/>
          <cell r="D28118"/>
        </row>
        <row r="28119">
          <cell r="A28119" t="str">
            <v>MC.20.350.0010</v>
          </cell>
          <cell r="B28119" t="str">
            <v>Doghe in PVC passo 100 a scuretto chiuso, lisce o microforate, colorate in pasta</v>
          </cell>
          <cell r="C28119" t="str">
            <v>m²</v>
          </cell>
          <cell r="D28119" t="str">
            <v>11,48</v>
          </cell>
        </row>
        <row r="28120">
          <cell r="A28120" t="str">
            <v>MC.20.350.0020</v>
          </cell>
          <cell r="B28120" t="str">
            <v>Doghe in PVC passo 100 accoppiate a strisce fonoassorbenti, antipolvere</v>
          </cell>
          <cell r="C28120" t="str">
            <v>m²</v>
          </cell>
          <cell r="D28120" t="str">
            <v>17,01</v>
          </cell>
        </row>
        <row r="28121">
          <cell r="A28121" t="str">
            <v>MC.21 - MATERIALI PER OPERE DA FALEGNAME</v>
          </cell>
          <cell r="B28121"/>
          <cell r="C28121"/>
          <cell r="D28121"/>
        </row>
        <row r="28122">
          <cell r="A28122" t="str">
            <v>MC</v>
          </cell>
          <cell r="B28122" t="str">
            <v>MATERIALI CIVILI</v>
          </cell>
          <cell r="C28122"/>
          <cell r="D28122"/>
        </row>
        <row r="28123">
          <cell r="A28123" t="str">
            <v>MC.21</v>
          </cell>
          <cell r="B28123" t="str">
            <v>MATERIALI PER OPERE DA FALEGNAME</v>
          </cell>
          <cell r="C28123"/>
          <cell r="D28123"/>
        </row>
        <row r="28124">
          <cell r="A28124" t="str">
            <v>MC.21.010</v>
          </cell>
          <cell r="B28124" t="str">
            <v>SERRAMENTI IN LEGNO LAMELLARE</v>
          </cell>
          <cell r="C28124"/>
          <cell r="D28124"/>
        </row>
        <row r="28125">
          <cell r="A28125" t="str">
            <v>MC.21.010.0010</v>
          </cell>
          <cell r="B28125" t="str">
            <v>Finestre e porte finestre in legno lamellare spessore minimo 68 mm, trasmittanza telaio 1,60 W/m²K. Serramento fisso. Compresi falso telaio, coprifili, listelli fermavetro, guarnizioni di tenuta, gocciolatoio sul traverso inferiore con scarico delle acque piovane, la verniciatura a tre mani trasparente od opaca (imprimitura, fondo e finitura). Misurazione esterno telaio. Eseguite in legno lamellare di:</v>
          </cell>
          <cell r="C28125"/>
          <cell r="D28125"/>
        </row>
        <row r="28126">
          <cell r="A28126" t="str">
            <v>MC.21.010.0010.a</v>
          </cell>
          <cell r="B28126" t="str">
            <v>- abete/pino</v>
          </cell>
          <cell r="C28126" t="str">
            <v>m²</v>
          </cell>
          <cell r="D28126" t="str">
            <v>279,72</v>
          </cell>
        </row>
        <row r="28127">
          <cell r="A28127" t="str">
            <v>MC.21.010.0010.b</v>
          </cell>
          <cell r="B28127" t="str">
            <v>- douglas</v>
          </cell>
          <cell r="C28127" t="str">
            <v>m²</v>
          </cell>
          <cell r="D28127" t="str">
            <v>358,03</v>
          </cell>
        </row>
        <row r="28128">
          <cell r="A28128" t="str">
            <v>MC.21.010.0010.c</v>
          </cell>
          <cell r="B28128" t="str">
            <v>- rovere</v>
          </cell>
          <cell r="C28128" t="str">
            <v>m²</v>
          </cell>
          <cell r="D28128" t="str">
            <v>372,02</v>
          </cell>
        </row>
        <row r="28129">
          <cell r="A28129" t="str">
            <v>MC.21.010.0010.d</v>
          </cell>
          <cell r="B28129" t="str">
            <v>- sovrapprezzo ai serramenti per realizzazione con profilati speciali allumino verniciato RAL esterno e con legno lamellare interno per tutte le tipologie di serramenti</v>
          </cell>
          <cell r="C28129" t="str">
            <v>m²</v>
          </cell>
          <cell r="D28129" t="str">
            <v>117,81</v>
          </cell>
        </row>
        <row r="28130">
          <cell r="A28130" t="str">
            <v>MC.21.010.0015</v>
          </cell>
          <cell r="B28130" t="str">
            <v>Finestre e porte finestre in legno lamellare spessore minimo 80 mm, trasmittanza telaio 1,20 W/m²K. Serramento fisso. Compresi falso telaio, coprifili, listelli fermavetro, guarnizioni di tenuta, gocciolatoio sul traverso inferiore con scarico delle acque piovane, la verniciatura a tre mani trasparente od opaca (imprimitura, fondo e finitura). Misurazione esterno telaio.:</v>
          </cell>
          <cell r="C28130"/>
          <cell r="D28130"/>
        </row>
        <row r="28131">
          <cell r="A28131" t="str">
            <v>MC.21.010.0015.a</v>
          </cell>
          <cell r="B28131" t="str">
            <v>- abete/pino</v>
          </cell>
          <cell r="C28131" t="str">
            <v>m²</v>
          </cell>
          <cell r="D28131" t="str">
            <v>295,78</v>
          </cell>
        </row>
        <row r="28132">
          <cell r="A28132" t="str">
            <v>MC.21.010.0015.b</v>
          </cell>
          <cell r="B28132" t="str">
            <v>- douglas</v>
          </cell>
          <cell r="C28132" t="str">
            <v>m²</v>
          </cell>
          <cell r="D28132" t="str">
            <v>378,60</v>
          </cell>
        </row>
        <row r="28133">
          <cell r="A28133" t="str">
            <v>MC.21.010.0015.c</v>
          </cell>
          <cell r="B28133" t="str">
            <v>- rovere</v>
          </cell>
          <cell r="C28133" t="str">
            <v>m²</v>
          </cell>
          <cell r="D28133" t="str">
            <v>393,39</v>
          </cell>
        </row>
        <row r="28134">
          <cell r="A28134" t="str">
            <v>MC.21.010.0015.d</v>
          </cell>
          <cell r="B28134" t="str">
            <v>- sovrapprezzo ai serramenti per realizzazione con profilati speciali allumino verniciato RAL esterno e con legno lamellare interno per tutte le tipologie di serramenti</v>
          </cell>
          <cell r="C28134" t="str">
            <v>m²</v>
          </cell>
          <cell r="D28134" t="str">
            <v>124,58</v>
          </cell>
        </row>
        <row r="28135">
          <cell r="A28135" t="str">
            <v>MC.21.010.0020</v>
          </cell>
          <cell r="B28135" t="str">
            <v>Finestre e porte finestre in legno lamellare spessore minimo 68 mm, trasmittanza telaio 1,60 W/m²K, a telaio unico con controtelaio a due o più battenti.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 Eseguite in legno lamellare di:</v>
          </cell>
          <cell r="C28135"/>
          <cell r="D28135"/>
        </row>
        <row r="28136">
          <cell r="A28136" t="str">
            <v>MC.21.010.0020.a</v>
          </cell>
          <cell r="B28136" t="str">
            <v>- abete/pino</v>
          </cell>
          <cell r="C28136" t="str">
            <v>m²</v>
          </cell>
          <cell r="D28136" t="str">
            <v>547,94</v>
          </cell>
        </row>
        <row r="28137">
          <cell r="A28137" t="str">
            <v>MC.21.010.0020.b</v>
          </cell>
          <cell r="B28137" t="str">
            <v>- douglas</v>
          </cell>
          <cell r="C28137" t="str">
            <v>m²</v>
          </cell>
          <cell r="D28137" t="str">
            <v>701,37</v>
          </cell>
        </row>
        <row r="28138">
          <cell r="A28138" t="str">
            <v>MC.21.010.0020.c</v>
          </cell>
          <cell r="B28138" t="str">
            <v>- rovere</v>
          </cell>
          <cell r="C28138" t="str">
            <v>m²</v>
          </cell>
          <cell r="D28138" t="str">
            <v>728,77</v>
          </cell>
        </row>
        <row r="28139">
          <cell r="A28139" t="str">
            <v>MC.21.010.0020.d</v>
          </cell>
          <cell r="B28139" t="str">
            <v>- sovrapprezzo ai serramenti per realizzazione con profilati speciali allumino verniciato RAL esterno e con legno lamellare interno per tutte le tipologie di serramenti</v>
          </cell>
          <cell r="C28139" t="str">
            <v>m²</v>
          </cell>
          <cell r="D28139" t="str">
            <v>230,77</v>
          </cell>
        </row>
        <row r="28140">
          <cell r="A28140" t="str">
            <v>MC.21.010.0025</v>
          </cell>
          <cell r="B28140" t="str">
            <v>Finestre e porte finestre in legno lamellare spessore minimo 80 mm, trasmittanza telaio 1,20 W/m²K, a telaio unico con controtelaio a due o più battenti.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v>
          </cell>
          <cell r="C28140"/>
          <cell r="D28140"/>
        </row>
        <row r="28141">
          <cell r="A28141" t="str">
            <v>MC.21.010.0025.a</v>
          </cell>
          <cell r="B28141" t="str">
            <v>- abete/pino</v>
          </cell>
          <cell r="C28141" t="str">
            <v>m²</v>
          </cell>
          <cell r="D28141" t="str">
            <v>594,96</v>
          </cell>
        </row>
        <row r="28142">
          <cell r="A28142" t="str">
            <v>MC.21.010.0025.b</v>
          </cell>
          <cell r="B28142" t="str">
            <v>- douglas</v>
          </cell>
          <cell r="C28142" t="str">
            <v>m²</v>
          </cell>
          <cell r="D28142" t="str">
            <v>761,54</v>
          </cell>
        </row>
        <row r="28143">
          <cell r="A28143" t="str">
            <v>MC.21.010.0025.c</v>
          </cell>
          <cell r="B28143" t="str">
            <v>- rovere</v>
          </cell>
          <cell r="C28143" t="str">
            <v>m²</v>
          </cell>
          <cell r="D28143" t="str">
            <v>791,30</v>
          </cell>
        </row>
        <row r="28144">
          <cell r="A28144" t="str">
            <v>MC.21.010.0025.d</v>
          </cell>
          <cell r="B28144" t="str">
            <v>- sovrapprezzo ai serramenti per realizzazione con profilati speciali allumino verniciato RAL esterno e con legno lamellare interno per tutte le tipologie di serramenti</v>
          </cell>
          <cell r="C28144" t="str">
            <v>m²</v>
          </cell>
          <cell r="D28144" t="str">
            <v>250,57</v>
          </cell>
        </row>
        <row r="28145">
          <cell r="A28145" t="str">
            <v>MC.21.010.0030</v>
          </cell>
          <cell r="B28145" t="str">
            <v>Finestre e porte finestre in legno lamellare spessore minimo 68 mm, trasmittanza telaio 1,60 W/m²K, a telaio unico con controtelaio, apertura a bilico orizzontale.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 Eseguite in legno lamellare di:</v>
          </cell>
          <cell r="C28145"/>
          <cell r="D28145"/>
        </row>
        <row r="28146">
          <cell r="A28146" t="str">
            <v>MC.21.010.0030.a</v>
          </cell>
          <cell r="B28146" t="str">
            <v>- abete/pino</v>
          </cell>
          <cell r="C28146" t="str">
            <v>m²</v>
          </cell>
          <cell r="D28146" t="str">
            <v>1.267,97</v>
          </cell>
        </row>
        <row r="28147">
          <cell r="A28147" t="str">
            <v>MC.21.010.0030.b</v>
          </cell>
          <cell r="B28147" t="str">
            <v>- douglas</v>
          </cell>
          <cell r="C28147" t="str">
            <v>m²</v>
          </cell>
          <cell r="D28147" t="str">
            <v>1.394,78</v>
          </cell>
        </row>
        <row r="28148">
          <cell r="A28148" t="str">
            <v>MC.21.010.0030.c</v>
          </cell>
          <cell r="B28148" t="str">
            <v>- rovere</v>
          </cell>
          <cell r="C28148" t="str">
            <v>m²</v>
          </cell>
          <cell r="D28148" t="str">
            <v>1.458,17</v>
          </cell>
        </row>
        <row r="28149">
          <cell r="A28149" t="str">
            <v>MC.21.010.0030.d</v>
          </cell>
          <cell r="B28149" t="str">
            <v>- sovrapprezzo ai serramenti per realizzazione con profilati speciali allumino verniciato RAL esterno e con legno lamellare interno per tutte le tipologie di serramenti</v>
          </cell>
          <cell r="C28149" t="str">
            <v>m²</v>
          </cell>
          <cell r="D28149" t="str">
            <v>480,78</v>
          </cell>
        </row>
        <row r="28150">
          <cell r="A28150" t="str">
            <v>MC.21.010.0035</v>
          </cell>
          <cell r="B28150" t="str">
            <v>Finestre e porte finestre in legno lamellare spessore minimo 80 mm, trasmittanza telaio 1,20 W/m²K, a telaio unico con controtelaio, apertura a bilico orizzontale.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v>
          </cell>
          <cell r="C28150"/>
          <cell r="D28150"/>
        </row>
        <row r="28151">
          <cell r="A28151" t="str">
            <v>MC.21.010.0035.a</v>
          </cell>
          <cell r="B28151" t="str">
            <v>- abete/pino</v>
          </cell>
          <cell r="C28151" t="str">
            <v>m²</v>
          </cell>
          <cell r="D28151" t="str">
            <v>1.507,61</v>
          </cell>
        </row>
        <row r="28152">
          <cell r="A28152" t="str">
            <v>MC.21.010.0035.b</v>
          </cell>
          <cell r="B28152" t="str">
            <v>- douglas</v>
          </cell>
          <cell r="C28152" t="str">
            <v>m²</v>
          </cell>
          <cell r="D28152" t="str">
            <v>1.658,36</v>
          </cell>
        </row>
        <row r="28153">
          <cell r="A28153" t="str">
            <v>MC.21.010.0035.c</v>
          </cell>
          <cell r="B28153" t="str">
            <v>- rovere</v>
          </cell>
          <cell r="C28153" t="str">
            <v>m²</v>
          </cell>
          <cell r="D28153" t="str">
            <v>1.733,74</v>
          </cell>
        </row>
        <row r="28154">
          <cell r="A28154" t="str">
            <v>MC.21.010.0035.d</v>
          </cell>
          <cell r="B28154" t="str">
            <v>- sovrapprezzo ai serramenti per realizzazione con profilati speciali allumino verniciato RAL esterno e con legno lamellare interno per tutte le tipologie di serramenti</v>
          </cell>
          <cell r="C28154" t="str">
            <v>m²</v>
          </cell>
          <cell r="D28154" t="str">
            <v>571,63</v>
          </cell>
        </row>
        <row r="28155">
          <cell r="A28155" t="str">
            <v>MC.21.010.0040</v>
          </cell>
          <cell r="B28155" t="str">
            <v>Finestre e porte finestre in legno lamellare spessore minimo 68 mm, trasmittanza telaio 1,60 W/m²K, a telaio unico con controtelaio, apertura scorrevole 2 ante complanari di cui una fissa e una scorrevole/ribalta.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 Eseguite in legno lamellare di:</v>
          </cell>
          <cell r="C28155"/>
          <cell r="D28155"/>
        </row>
        <row r="28156">
          <cell r="A28156" t="str">
            <v>MC.21.010.0040.a</v>
          </cell>
          <cell r="B28156" t="str">
            <v>- abete/pino</v>
          </cell>
          <cell r="C28156" t="str">
            <v>m²</v>
          </cell>
          <cell r="D28156" t="str">
            <v>777,38</v>
          </cell>
        </row>
        <row r="28157">
          <cell r="A28157" t="str">
            <v>MC.21.010.0040.b</v>
          </cell>
          <cell r="B28157" t="str">
            <v>- douglas</v>
          </cell>
          <cell r="C28157" t="str">
            <v>m²</v>
          </cell>
          <cell r="D28157" t="str">
            <v>855,12</v>
          </cell>
        </row>
        <row r="28158">
          <cell r="A28158" t="str">
            <v>MC.21.010.0040.c</v>
          </cell>
          <cell r="B28158" t="str">
            <v>- rovere</v>
          </cell>
          <cell r="C28158" t="str">
            <v>m²</v>
          </cell>
          <cell r="D28158" t="str">
            <v>893,99</v>
          </cell>
        </row>
        <row r="28159">
          <cell r="A28159" t="str">
            <v>MC.21.010.0040.d</v>
          </cell>
          <cell r="B28159" t="str">
            <v>- sovrapprezzo ai serramenti per realizzazione con profilati speciali allumino verniciato RAL esterno e con legno lamellare interno per tutte le tipologie di serramenti</v>
          </cell>
          <cell r="C28159" t="str">
            <v>m²</v>
          </cell>
          <cell r="D28159" t="str">
            <v>294,76</v>
          </cell>
        </row>
        <row r="28160">
          <cell r="A28160" t="str">
            <v>MC.21.010.0045</v>
          </cell>
          <cell r="B28160" t="str">
            <v>Finestre e porte finestre in legno lamellare spessore minimo 80 mm, trasmittanza telaio 1,20 W/m²K, a telaio unico con controtelaio, apertura scorrevole 2 ante complanari di cui una fissa e una scorrevole/ribalta.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v>
          </cell>
          <cell r="C28160"/>
          <cell r="D28160"/>
        </row>
        <row r="28161">
          <cell r="A28161" t="str">
            <v>MC.21.010.0045.a</v>
          </cell>
          <cell r="B28161" t="str">
            <v>- abete/pino</v>
          </cell>
          <cell r="C28161" t="str">
            <v>m²</v>
          </cell>
          <cell r="D28161" t="str">
            <v>799,14</v>
          </cell>
        </row>
        <row r="28162">
          <cell r="A28162" t="str">
            <v>MC.21.010.0045.b</v>
          </cell>
          <cell r="B28162" t="str">
            <v>- douglas</v>
          </cell>
          <cell r="C28162" t="str">
            <v>m²</v>
          </cell>
          <cell r="D28162" t="str">
            <v>879,05</v>
          </cell>
        </row>
        <row r="28163">
          <cell r="A28163" t="str">
            <v>MC.21.010.0045.c</v>
          </cell>
          <cell r="B28163" t="str">
            <v>- rovere</v>
          </cell>
          <cell r="C28163" t="str">
            <v>m²</v>
          </cell>
          <cell r="D28163" t="str">
            <v>919,01</v>
          </cell>
        </row>
        <row r="28164">
          <cell r="A28164" t="str">
            <v>MC.21.010.0045.d</v>
          </cell>
          <cell r="B28164" t="str">
            <v>- sovrapprezzo ai serramenti per realizzazione con profilati speciali allumino verniciato RAL esterno e con legno lamellare interno per tutte le tipologie di serramenti</v>
          </cell>
          <cell r="C28164" t="str">
            <v>m²</v>
          </cell>
          <cell r="D28164" t="str">
            <v>303,01</v>
          </cell>
        </row>
        <row r="28165">
          <cell r="A28165" t="str">
            <v>MC.21.010.0050</v>
          </cell>
          <cell r="B28165" t="str">
            <v>Finestre e porte finestre in legno lamellare spessore minimo 68 mm, trasmittanza telaio 1,60 W/m²K, a telaio unico con controtelaio, apertura anta ribalta. Compresi falso telaio, coprifili, listelli fermavetro, guarnizioni di tenuta, gocciolatoio sul traverso inferiore con scarico delle acque piovane, cerniere e cremonesi di chiusura con maniglia tipo cremonese, meccanismo di manovra e movimentazione, dispositivo di sicurezza; la verniciatura a tre mani trasparente od opaca (imprimitura, fondo e finitura). Misurazione esterno telaio. Eseguite in legno lamellare di:</v>
          </cell>
          <cell r="C28165"/>
          <cell r="D28165"/>
        </row>
        <row r="28166">
          <cell r="A28166" t="str">
            <v>MC.21.010.0050.a</v>
          </cell>
          <cell r="B28166" t="str">
            <v>- abete/pino</v>
          </cell>
          <cell r="C28166" t="str">
            <v>m²</v>
          </cell>
          <cell r="D28166" t="str">
            <v>645,26</v>
          </cell>
        </row>
        <row r="28167">
          <cell r="A28167" t="str">
            <v>MC.21.010.0050.b</v>
          </cell>
          <cell r="B28167" t="str">
            <v>- douglas</v>
          </cell>
          <cell r="C28167" t="str">
            <v>m²</v>
          </cell>
          <cell r="D28167" t="str">
            <v>709,78</v>
          </cell>
        </row>
        <row r="28168">
          <cell r="A28168" t="str">
            <v>MC.21.010.0050.c</v>
          </cell>
          <cell r="B28168" t="str">
            <v>- rovere</v>
          </cell>
          <cell r="C28168" t="str">
            <v>m²</v>
          </cell>
          <cell r="D28168" t="str">
            <v>747,96</v>
          </cell>
        </row>
        <row r="28169">
          <cell r="A28169" t="str">
            <v>MC.21.010.0050.d</v>
          </cell>
          <cell r="B28169" t="str">
            <v>- sovrapprezzo ai serramenti per realizzazione con profilati speciali allumino verniciato RAL esterno e con legno lamellare interno per tutte le tipologie di serramenti</v>
          </cell>
          <cell r="C28169" t="str">
            <v>m²</v>
          </cell>
          <cell r="D28169" t="str">
            <v>244,65</v>
          </cell>
        </row>
        <row r="28170">
          <cell r="A28170" t="str">
            <v>MC.21.010.0055</v>
          </cell>
          <cell r="B28170" t="str">
            <v>Finestre e porte finestre in legno lamellare spessore minimo 80 mm, trasmittanza telaio 1,20 W/m²K, a telaio unico con controtelaio, apertura anta ribalta.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v>
          </cell>
          <cell r="C28170"/>
          <cell r="D28170"/>
        </row>
        <row r="28171">
          <cell r="A28171" t="str">
            <v>MC.21.010.0055.a</v>
          </cell>
          <cell r="B28171" t="str">
            <v>- abete/pino</v>
          </cell>
          <cell r="C28171" t="str">
            <v>m²</v>
          </cell>
          <cell r="D28171" t="str">
            <v>693,92</v>
          </cell>
        </row>
        <row r="28172">
          <cell r="A28172" t="str">
            <v>MC.21.010.0055.b</v>
          </cell>
          <cell r="B28172" t="str">
            <v>- douglas</v>
          </cell>
          <cell r="C28172" t="str">
            <v>m²</v>
          </cell>
          <cell r="D28172" t="str">
            <v>763,32</v>
          </cell>
        </row>
        <row r="28173">
          <cell r="A28173" t="str">
            <v>MC.21.010.0055.c</v>
          </cell>
          <cell r="B28173" t="str">
            <v>- rovere</v>
          </cell>
          <cell r="C28173" t="str">
            <v>m²</v>
          </cell>
          <cell r="D28173" t="str">
            <v>798,02</v>
          </cell>
        </row>
        <row r="28174">
          <cell r="A28174" t="str">
            <v>MC.21.010.0055.d</v>
          </cell>
          <cell r="B28174" t="str">
            <v>- sovrapprezzo ai serramenti per realizzazione con profilati speciali allumino verniciato RAL esterno e con legno lamellare interno per tutte le tipologie di serramenti</v>
          </cell>
          <cell r="C28174" t="str">
            <v>m²</v>
          </cell>
          <cell r="D28174" t="str">
            <v>263,12</v>
          </cell>
        </row>
        <row r="28175">
          <cell r="A28175" t="str">
            <v>MC.21.010.0060</v>
          </cell>
          <cell r="B28175" t="str">
            <v>Finestre e porte finestre in legno lamellare spessore minimo 68 mm, trasmittanza telaio 1,60 W/m²K, a telaio unico con controtelaio, apertura a vasistas. Compresi falso telaio, coprifili, listelli fermavetro, guarnizioni di tenuta, gocciolatoio sul traverso inferiore con scarico delle acque piovane, cerniere e cremonesi di chiusura con maniglia tipo cremonese, meccanismo di manovra e movimentazione, dispositivo di sicurezza; la verniciatura a tre mani trasparente od opaca (imprimitura, fondo e finitura). Misurazione esterno telaio. Eseguite in legno lamellare di:</v>
          </cell>
          <cell r="C28175"/>
          <cell r="D28175"/>
        </row>
        <row r="28176">
          <cell r="A28176" t="str">
            <v>MC.21.010.0060.a</v>
          </cell>
          <cell r="B28176" t="str">
            <v>- abete/pino</v>
          </cell>
          <cell r="C28176" t="str">
            <v>m²</v>
          </cell>
          <cell r="D28176" t="str">
            <v>650,40</v>
          </cell>
        </row>
        <row r="28177">
          <cell r="A28177" t="str">
            <v>MC.21.010.0060.b</v>
          </cell>
          <cell r="B28177" t="str">
            <v>- douglas</v>
          </cell>
          <cell r="C28177" t="str">
            <v>m²</v>
          </cell>
          <cell r="D28177" t="str">
            <v>715,45</v>
          </cell>
        </row>
        <row r="28178">
          <cell r="A28178" t="str">
            <v>MC.21.010.0060.c</v>
          </cell>
          <cell r="B28178" t="str">
            <v>- rovere</v>
          </cell>
          <cell r="C28178" t="str">
            <v>m²</v>
          </cell>
          <cell r="D28178" t="str">
            <v>747,96</v>
          </cell>
        </row>
        <row r="28179">
          <cell r="A28179" t="str">
            <v>MC.21.010.0060.d</v>
          </cell>
          <cell r="B28179" t="str">
            <v>- sovrapprezzo ai serramenti per realizzazione con profilati speciali allumino verniciato RAL esterno e con legno lamellare interno per tutte le tipologie di serramenti</v>
          </cell>
          <cell r="C28179" t="str">
            <v>m²</v>
          </cell>
          <cell r="D28179" t="str">
            <v>246,61</v>
          </cell>
        </row>
        <row r="28180">
          <cell r="A28180" t="str">
            <v>MC.21.010.0065</v>
          </cell>
          <cell r="B28180" t="str">
            <v>Finestre e porte finestre in legno lamellare spessore minimo 80 mm, trasmittanza telaio 1,20 W/m²K, a telaio unico con controtelaio, apertura a vasistas.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v>
          </cell>
          <cell r="C28180"/>
          <cell r="D28180"/>
        </row>
        <row r="28181">
          <cell r="A28181" t="str">
            <v>MC.21.010.0065.a</v>
          </cell>
          <cell r="B28181" t="str">
            <v>- abete/pino</v>
          </cell>
          <cell r="C28181" t="str">
            <v>m²</v>
          </cell>
          <cell r="D28181" t="str">
            <v>708,66</v>
          </cell>
        </row>
        <row r="28182">
          <cell r="A28182" t="str">
            <v>MC.21.010.0065.b</v>
          </cell>
          <cell r="B28182" t="str">
            <v>- douglas</v>
          </cell>
          <cell r="C28182" t="str">
            <v>m²</v>
          </cell>
          <cell r="D28182" t="str">
            <v>779,53</v>
          </cell>
        </row>
        <row r="28183">
          <cell r="A28183" t="str">
            <v>MC.21.010.0065.c</v>
          </cell>
          <cell r="B28183" t="str">
            <v>- rovere</v>
          </cell>
          <cell r="C28183" t="str">
            <v>m²</v>
          </cell>
          <cell r="D28183" t="str">
            <v>814,97</v>
          </cell>
        </row>
        <row r="28184">
          <cell r="A28184" t="str">
            <v>MC.21.010.0065.d</v>
          </cell>
          <cell r="B28184" t="str">
            <v>- sovrapprezzo ai serramenti per realizzazione con profilati speciali allumino verniciato RAL esterno e con legno lamellare interno per tutte le tipologie di serramenti</v>
          </cell>
          <cell r="C28184" t="str">
            <v>m²</v>
          </cell>
          <cell r="D28184" t="str">
            <v>268,70</v>
          </cell>
        </row>
        <row r="28185">
          <cell r="A28185" t="str">
            <v>MC.21.020</v>
          </cell>
          <cell r="B28185" t="str">
            <v>PERSIANE IN LEGNO LAMELLARE</v>
          </cell>
          <cell r="C28185"/>
          <cell r="D28185"/>
        </row>
        <row r="28186">
          <cell r="A28186" t="str">
            <v>MC.21.020.0010</v>
          </cell>
          <cell r="B28186" t="str">
            <v>Persiane a battente, ad una o più ante per finestra, spessore 54X80 mm, alette 55X12 mm, interasse 38 mm, munite di ferri robustissimi di sostegno; pilette ed occhioli; spagnolette con saliscendi e saltarelli; fermi superiori, fermi inferiori e ferma battente; verniciatura a tre mani, trasparente od opaca (imprimitura, fondo e finitura), in legno lamellare di:</v>
          </cell>
          <cell r="C28186"/>
          <cell r="D28186"/>
        </row>
        <row r="28187">
          <cell r="A28187" t="str">
            <v>MC.21.020.0010.a</v>
          </cell>
          <cell r="B28187" t="str">
            <v>- abete/pino</v>
          </cell>
          <cell r="C28187" t="str">
            <v>m²</v>
          </cell>
          <cell r="D28187" t="str">
            <v>408,90</v>
          </cell>
        </row>
        <row r="28188">
          <cell r="A28188" t="str">
            <v>MC.21.020.0010.b</v>
          </cell>
          <cell r="B28188" t="str">
            <v>- douglas</v>
          </cell>
          <cell r="C28188" t="str">
            <v>m²</v>
          </cell>
          <cell r="D28188" t="str">
            <v>523,39</v>
          </cell>
        </row>
        <row r="28189">
          <cell r="A28189" t="str">
            <v>MC.21.020.0010.c</v>
          </cell>
          <cell r="B28189" t="str">
            <v>- rovere</v>
          </cell>
          <cell r="C28189" t="str">
            <v>m²</v>
          </cell>
          <cell r="D28189" t="str">
            <v>543,84</v>
          </cell>
        </row>
        <row r="28190">
          <cell r="A28190" t="str">
            <v>MC.21.020.0010.d</v>
          </cell>
          <cell r="B28190" t="str">
            <v>- sovrapprezzo per ante scorrevoli interno/esterno muro</v>
          </cell>
          <cell r="C28190" t="str">
            <v>m²</v>
          </cell>
          <cell r="D28190" t="str">
            <v>51,00</v>
          </cell>
        </row>
        <row r="28191">
          <cell r="A28191" t="str">
            <v>MC.21.020.0020</v>
          </cell>
          <cell r="B28191" t="str">
            <v>Persiane a battente, ad una o più ante per portafinestra, spessore 54X80 mm, alette 55X12 mm, interasse 38 mm, munite di ferri robustissimi di sostegno; pilette ed occhioli; spagnolette con saliscendi e saltarelli; fermi superiori, fermi inferiori e ferma battente; verniciatura a tre mani, trasparente od opaca (imprimitura, fondo e finitura), in legno lamellare di:</v>
          </cell>
          <cell r="C28191"/>
          <cell r="D28191"/>
        </row>
        <row r="28192">
          <cell r="A28192" t="str">
            <v>MC.21.020.0020.a</v>
          </cell>
          <cell r="B28192" t="str">
            <v>- abete/pino</v>
          </cell>
          <cell r="C28192" t="str">
            <v>m²</v>
          </cell>
          <cell r="D28192" t="str">
            <v>342,08</v>
          </cell>
        </row>
        <row r="28193">
          <cell r="A28193" t="str">
            <v>MC.21.020.0020.b</v>
          </cell>
          <cell r="B28193" t="str">
            <v>- douglas</v>
          </cell>
          <cell r="C28193" t="str">
            <v>m²</v>
          </cell>
          <cell r="D28193" t="str">
            <v>437,87</v>
          </cell>
        </row>
        <row r="28194">
          <cell r="A28194" t="str">
            <v>MC.21.020.0020.c</v>
          </cell>
          <cell r="B28194" t="str">
            <v>- rovere</v>
          </cell>
          <cell r="C28194" t="str">
            <v>m²</v>
          </cell>
          <cell r="D28194" t="str">
            <v>454,97</v>
          </cell>
        </row>
        <row r="28195">
          <cell r="A28195" t="str">
            <v>MC.21.020.0020.d</v>
          </cell>
          <cell r="B28195" t="str">
            <v>- sovrapprezzo per ante scorrevoli interno/esterno muro</v>
          </cell>
          <cell r="C28195" t="str">
            <v>m²</v>
          </cell>
          <cell r="D28195" t="str">
            <v>30,05</v>
          </cell>
        </row>
        <row r="28196">
          <cell r="A28196" t="str">
            <v>MC.21.050</v>
          </cell>
          <cell r="B28196" t="str">
            <v>SERRAMENTI E PERSIANE IN LEGNO MASSELLO</v>
          </cell>
          <cell r="C28196"/>
          <cell r="D28196"/>
        </row>
        <row r="28197">
          <cell r="A28197" t="str">
            <v>MC.21.050.0010</v>
          </cell>
          <cell r="B28197" t="str">
            <v>Finestre e porte finestre di legno massello a telaio unico con controtelaio ad una o più ante a battente, spessore minimo telaio e battente 68x78 mm.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 Eseguite in legno massello di:</v>
          </cell>
          <cell r="C28197"/>
          <cell r="D28197"/>
        </row>
        <row r="28198">
          <cell r="A28198" t="str">
            <v>MC.21.050.0010.a</v>
          </cell>
          <cell r="B28198" t="str">
            <v>- abete</v>
          </cell>
          <cell r="C28198" t="str">
            <v>m²</v>
          </cell>
          <cell r="D28198" t="str">
            <v>322,17</v>
          </cell>
        </row>
        <row r="28199">
          <cell r="A28199" t="str">
            <v>MC.21.050.0010.b</v>
          </cell>
          <cell r="B28199" t="str">
            <v>- hemlock</v>
          </cell>
          <cell r="C28199" t="str">
            <v>m²</v>
          </cell>
          <cell r="D28199" t="str">
            <v>357,72</v>
          </cell>
        </row>
        <row r="28200">
          <cell r="A28200" t="str">
            <v>MC.21.050.0010.c</v>
          </cell>
          <cell r="B28200" t="str">
            <v>- douglas</v>
          </cell>
          <cell r="C28200" t="str">
            <v>m²</v>
          </cell>
          <cell r="D28200" t="str">
            <v>465,87</v>
          </cell>
        </row>
        <row r="28201">
          <cell r="A28201" t="str">
            <v>MC.21.050.0010.d</v>
          </cell>
          <cell r="B28201" t="str">
            <v>- rovere</v>
          </cell>
          <cell r="C28201" t="str">
            <v>m²</v>
          </cell>
          <cell r="D28201" t="str">
            <v>544,21</v>
          </cell>
        </row>
        <row r="28202">
          <cell r="A28202" t="str">
            <v>MC.21.050.0020</v>
          </cell>
          <cell r="B28202" t="str">
            <v>Finestre e porte finestre di legno massello ad una o due ante scorrevoli, ante con triplice battuta, spessore minimo telaio e battente 68x78 mm.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 Eseguite in legno massello di:</v>
          </cell>
          <cell r="C28202"/>
          <cell r="D28202"/>
        </row>
        <row r="28203">
          <cell r="A28203" t="str">
            <v>MC.21.050.0020.a</v>
          </cell>
          <cell r="B28203" t="str">
            <v>- abete</v>
          </cell>
          <cell r="C28203" t="str">
            <v>m²</v>
          </cell>
          <cell r="D28203" t="str">
            <v>550,10</v>
          </cell>
        </row>
        <row r="28204">
          <cell r="A28204" t="str">
            <v>MC.21.050.0020.b</v>
          </cell>
          <cell r="B28204" t="str">
            <v>- hemlock</v>
          </cell>
          <cell r="C28204" t="str">
            <v>m²</v>
          </cell>
          <cell r="D28204" t="str">
            <v>626,56</v>
          </cell>
        </row>
        <row r="28205">
          <cell r="A28205" t="str">
            <v>MC.21.050.0020.c</v>
          </cell>
          <cell r="B28205" t="str">
            <v>- douglas</v>
          </cell>
          <cell r="C28205" t="str">
            <v>m²</v>
          </cell>
          <cell r="D28205" t="str">
            <v>761,06</v>
          </cell>
        </row>
        <row r="28206">
          <cell r="A28206" t="str">
            <v>MC.21.050.0020.d</v>
          </cell>
          <cell r="B28206" t="str">
            <v>- rovere</v>
          </cell>
          <cell r="C28206" t="str">
            <v>m²</v>
          </cell>
          <cell r="D28206" t="str">
            <v>732,20</v>
          </cell>
        </row>
        <row r="28207">
          <cell r="A28207" t="str">
            <v>MC.21.050.0030</v>
          </cell>
          <cell r="B28207" t="str">
            <v>Finestre ad un'anta, con apertura a bilico orizzontale, spessore minimo telaio e battente 68x78 mm.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 Eseguite in legno massello di:</v>
          </cell>
          <cell r="C28207"/>
          <cell r="D28207"/>
        </row>
        <row r="28208">
          <cell r="A28208" t="str">
            <v>MC.21.050.0030.a</v>
          </cell>
          <cell r="B28208" t="str">
            <v>- abete</v>
          </cell>
          <cell r="C28208" t="str">
            <v>m²</v>
          </cell>
          <cell r="D28208" t="str">
            <v>1.043,39</v>
          </cell>
        </row>
        <row r="28209">
          <cell r="A28209" t="str">
            <v>MC.21.050.0030.b</v>
          </cell>
          <cell r="B28209" t="str">
            <v>- hemlock</v>
          </cell>
          <cell r="C28209" t="str">
            <v>m²</v>
          </cell>
          <cell r="D28209" t="str">
            <v>1.110,55</v>
          </cell>
        </row>
        <row r="28210">
          <cell r="A28210" t="str">
            <v>MC.21.050.0030.c</v>
          </cell>
          <cell r="B28210" t="str">
            <v>- douglas</v>
          </cell>
          <cell r="C28210" t="str">
            <v>m²</v>
          </cell>
          <cell r="D28210" t="str">
            <v>1.280,57</v>
          </cell>
        </row>
        <row r="28211">
          <cell r="A28211" t="str">
            <v>MC.21.050.0030.d</v>
          </cell>
          <cell r="B28211" t="str">
            <v>- rovere</v>
          </cell>
          <cell r="C28211" t="str">
            <v>m²</v>
          </cell>
          <cell r="D28211" t="str">
            <v>1.231,88</v>
          </cell>
        </row>
        <row r="28212">
          <cell r="A28212" t="str">
            <v>MC.21.050.0035</v>
          </cell>
          <cell r="B28212" t="str">
            <v>Finestre e porte finestre ad anta ribalta, spessore minimo telaio e battente 68x78 mm.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 Eseguite in legno massello di:</v>
          </cell>
          <cell r="C28212"/>
          <cell r="D28212"/>
        </row>
        <row r="28213">
          <cell r="A28213" t="str">
            <v>MC.21.050.0035.a</v>
          </cell>
          <cell r="B28213" t="str">
            <v>- abete</v>
          </cell>
          <cell r="C28213" t="str">
            <v>m²</v>
          </cell>
          <cell r="D28213" t="str">
            <v>615,89</v>
          </cell>
        </row>
        <row r="28214">
          <cell r="A28214" t="str">
            <v>MC.21.050.0035.b</v>
          </cell>
          <cell r="B28214" t="str">
            <v>- hemlock</v>
          </cell>
          <cell r="C28214" t="str">
            <v>m²</v>
          </cell>
          <cell r="D28214" t="str">
            <v>621,20</v>
          </cell>
        </row>
        <row r="28215">
          <cell r="A28215" t="str">
            <v>MC.21.050.0035.c</v>
          </cell>
          <cell r="B28215" t="str">
            <v>- douglas</v>
          </cell>
          <cell r="C28215" t="str">
            <v>m²</v>
          </cell>
          <cell r="D28215" t="str">
            <v>651,28</v>
          </cell>
        </row>
        <row r="28216">
          <cell r="A28216" t="str">
            <v>MC.21.050.0035.d</v>
          </cell>
          <cell r="B28216" t="str">
            <v>- rovere</v>
          </cell>
          <cell r="C28216" t="str">
            <v>m²</v>
          </cell>
          <cell r="D28216" t="str">
            <v>690,91</v>
          </cell>
        </row>
        <row r="28217">
          <cell r="A28217" t="str">
            <v>MC.21.050.0040</v>
          </cell>
          <cell r="B28217" t="str">
            <v>Finestre a vasistas, spessore minimo telaio e battente 68x78 mm. Compresi falso telaio, coprifili, listelli fermavetro, guarnizioni di tenuta, gocciolatoio sul traverso inferiore con scarico delle acque piovane, cerniere e cremonesi di chiusura con maniglia in alluminio anodizzato; la verniciatura a tre mani trasparente od opaca (imprimitura, fondo e finitura). Misurazione esterno telaio. Eseguite in legno massello di:</v>
          </cell>
          <cell r="C28217"/>
          <cell r="D28217"/>
        </row>
        <row r="28218">
          <cell r="A28218" t="str">
            <v>MC.21.050.0040.a</v>
          </cell>
          <cell r="B28218" t="str">
            <v>- abete</v>
          </cell>
          <cell r="C28218" t="str">
            <v>m²</v>
          </cell>
          <cell r="D28218" t="str">
            <v>621,25</v>
          </cell>
        </row>
        <row r="28219">
          <cell r="A28219" t="str">
            <v>MC.21.050.0040.b</v>
          </cell>
          <cell r="B28219" t="str">
            <v>- hemlock</v>
          </cell>
          <cell r="C28219" t="str">
            <v>m²</v>
          </cell>
          <cell r="D28219" t="str">
            <v>627,10</v>
          </cell>
        </row>
        <row r="28220">
          <cell r="A28220" t="str">
            <v>MC.21.050.0040.c</v>
          </cell>
          <cell r="B28220" t="str">
            <v>- douglas</v>
          </cell>
          <cell r="C28220" t="str">
            <v>m²</v>
          </cell>
          <cell r="D28220" t="str">
            <v>657,43</v>
          </cell>
        </row>
        <row r="28221">
          <cell r="A28221" t="str">
            <v>MC.21.050.0040.d</v>
          </cell>
          <cell r="B28221" t="str">
            <v>- rovere</v>
          </cell>
          <cell r="C28221" t="str">
            <v>m²</v>
          </cell>
          <cell r="D28221" t="str">
            <v>692,95</v>
          </cell>
        </row>
        <row r="28222">
          <cell r="A28222" t="str">
            <v>MC.21.050.0045</v>
          </cell>
          <cell r="B28222" t="str">
            <v>Persiane a battente, ad una o più ante, con intelaiatura dello spessore di 45 mm, alette dello spessore di 10/12 mm, interasse 38 mm, munite di ferri robustissimi di sostegno; pilette ed occhioli; spagnolette con saliscendi e saltarelli; verniciatura a tre mani, trasparente od opaca (imprimitura, fondo e finitura), che potrà essere eseguita in stabilimento o comunque prima della posa in opera. Eseguite in legno massello di:</v>
          </cell>
          <cell r="C28222"/>
          <cell r="D28222"/>
        </row>
        <row r="28223">
          <cell r="A28223" t="str">
            <v>MC.21.050.0045.a</v>
          </cell>
          <cell r="B28223" t="str">
            <v>- larice nazionale</v>
          </cell>
          <cell r="C28223" t="str">
            <v>m²</v>
          </cell>
          <cell r="D28223" t="str">
            <v>289,00</v>
          </cell>
        </row>
        <row r="28224">
          <cell r="A28224" t="str">
            <v>MC.21.050.0045.b</v>
          </cell>
          <cell r="B28224" t="str">
            <v>- hemlock</v>
          </cell>
          <cell r="C28224" t="str">
            <v>m²</v>
          </cell>
          <cell r="D28224" t="str">
            <v>312,13</v>
          </cell>
        </row>
        <row r="28225">
          <cell r="A28225" t="str">
            <v>MC.21.050.0045.c</v>
          </cell>
          <cell r="B28225" t="str">
            <v>- douglas</v>
          </cell>
          <cell r="C28225" t="str">
            <v>m²</v>
          </cell>
          <cell r="D28225" t="str">
            <v>369,92</v>
          </cell>
        </row>
        <row r="28226">
          <cell r="A28226" t="str">
            <v>MC.21.050.0045.d</v>
          </cell>
          <cell r="B28226" t="str">
            <v>- rovere</v>
          </cell>
          <cell r="C28226" t="str">
            <v>m²</v>
          </cell>
          <cell r="D28226" t="str">
            <v>384,37</v>
          </cell>
        </row>
        <row r="28227">
          <cell r="A28227" t="str">
            <v>MC.21.050.0050</v>
          </cell>
          <cell r="B28227" t="str">
            <v>Persiane scorrevoli (a coulisse) ad una o due ante, con intelaiatura dello spessore di 45 mm, alette dello spessore di 10/12 mm, interasse 38 mm, munite di ferri robustissimi di sostegno; pilette ed occhioli; spagnolette con saliscendi e saltarelli; verniciatura a tre mani, trasparente od opaca (imprimitura, fondo e finitura), che potrà essere eseguita in stabilimento o comunque prima della posa in opera. Eseguite in legno massello di:</v>
          </cell>
          <cell r="C28227"/>
          <cell r="D28227"/>
        </row>
        <row r="28228">
          <cell r="A28228" t="str">
            <v>MC.21.050.0050.a</v>
          </cell>
          <cell r="B28228" t="str">
            <v>- larice nazionale</v>
          </cell>
          <cell r="C28228" t="str">
            <v>m²</v>
          </cell>
          <cell r="D28228" t="str">
            <v>327,11</v>
          </cell>
        </row>
        <row r="28229">
          <cell r="A28229" t="str">
            <v>MC.21.050.0050.b</v>
          </cell>
          <cell r="B28229" t="str">
            <v>- hemlock</v>
          </cell>
          <cell r="C28229" t="str">
            <v>m²</v>
          </cell>
          <cell r="D28229" t="str">
            <v>350,23</v>
          </cell>
        </row>
        <row r="28230">
          <cell r="A28230" t="str">
            <v>MC.21.050.0050.c</v>
          </cell>
          <cell r="B28230" t="str">
            <v>- douglas</v>
          </cell>
          <cell r="C28230" t="str">
            <v>m²</v>
          </cell>
          <cell r="D28230" t="str">
            <v>408,02</v>
          </cell>
        </row>
        <row r="28231">
          <cell r="A28231" t="str">
            <v>MC.21.050.0050.d</v>
          </cell>
          <cell r="B28231" t="str">
            <v>- rovere</v>
          </cell>
          <cell r="C28231" t="str">
            <v>m²</v>
          </cell>
          <cell r="D28231" t="str">
            <v>422,48</v>
          </cell>
        </row>
        <row r="28232">
          <cell r="A28232" t="str">
            <v>MC.21.090</v>
          </cell>
          <cell r="B28232" t="str">
            <v>LEGNO SEMILAVORATO PER FALEGNAMERIA - COMPENSATI - PANNELLI - LAMINATI PLASTICI</v>
          </cell>
          <cell r="C28232"/>
          <cell r="D28232"/>
        </row>
        <row r="28233">
          <cell r="A28233" t="str">
            <v>MC.21.090.0010</v>
          </cell>
          <cell r="B28233" t="str">
            <v>Segati e squadrati, tavolame spessore 20/60 mm o commerciale, lunghezza 4 m:</v>
          </cell>
          <cell r="C28233"/>
          <cell r="D28233"/>
        </row>
        <row r="28234">
          <cell r="A28234" t="str">
            <v>MC.21.090.0010.a</v>
          </cell>
          <cell r="B28234" t="str">
            <v>- abete, assortimento primo/secondo</v>
          </cell>
          <cell r="C28234" t="str">
            <v>m³</v>
          </cell>
          <cell r="D28234" t="str">
            <v>1.302,95</v>
          </cell>
        </row>
        <row r="28235">
          <cell r="A28235" t="str">
            <v>MC.21.090.0010.b</v>
          </cell>
          <cell r="B28235" t="str">
            <v>- abete, assortimento 3°, falegnameria</v>
          </cell>
          <cell r="C28235" t="str">
            <v>m³</v>
          </cell>
          <cell r="D28235" t="str">
            <v>847,55</v>
          </cell>
        </row>
        <row r="28236">
          <cell r="A28236" t="str">
            <v>MC.21.090.0010.c</v>
          </cell>
          <cell r="B28236" t="str">
            <v>- larice nazionale, assortimento primo/secondo</v>
          </cell>
          <cell r="C28236" t="str">
            <v>m³</v>
          </cell>
          <cell r="D28236" t="str">
            <v>1.536,98</v>
          </cell>
        </row>
        <row r="28237">
          <cell r="A28237" t="str">
            <v>MC.21.090.0010.d</v>
          </cell>
          <cell r="B28237" t="str">
            <v>- rovere d'importazione, buon assortimento</v>
          </cell>
          <cell r="C28237" t="str">
            <v>m³</v>
          </cell>
          <cell r="D28237" t="str">
            <v>1.492,70</v>
          </cell>
        </row>
        <row r="28238">
          <cell r="A28238" t="str">
            <v>MC.21.090.0010.e</v>
          </cell>
          <cell r="B28238" t="str">
            <v>- noce nazionale scelto</v>
          </cell>
          <cell r="C28238" t="str">
            <v>m³</v>
          </cell>
          <cell r="D28238" t="str">
            <v>3.542,00</v>
          </cell>
        </row>
        <row r="28239">
          <cell r="A28239" t="str">
            <v>MC.21.090.0010.f</v>
          </cell>
          <cell r="B28239" t="str">
            <v>- pino nord europeo, assortimento U/S</v>
          </cell>
          <cell r="C28239" t="str">
            <v>m³</v>
          </cell>
          <cell r="D28239" t="str">
            <v>872,85</v>
          </cell>
        </row>
        <row r="28240">
          <cell r="A28240" t="str">
            <v>MC.21.090.0010.g</v>
          </cell>
          <cell r="B28240" t="str">
            <v>- hemlock, assortimento primo - KD</v>
          </cell>
          <cell r="C28240" t="str">
            <v>m³</v>
          </cell>
          <cell r="D28240" t="str">
            <v>1.309,29</v>
          </cell>
        </row>
        <row r="28241">
          <cell r="A28241" t="str">
            <v>MC.21.090.0010.h</v>
          </cell>
          <cell r="B28241" t="str">
            <v>- douglas fir - assortimento 1° - KD</v>
          </cell>
          <cell r="C28241" t="str">
            <v>m³</v>
          </cell>
          <cell r="D28241" t="str">
            <v>2.466,75</v>
          </cell>
        </row>
        <row r="28242">
          <cell r="A28242" t="str">
            <v>MC.21.090.0020</v>
          </cell>
          <cell r="B28242" t="str">
            <v>Compensato di pioppo in fogli di misura commerciale spessore 4 mm</v>
          </cell>
          <cell r="C28242" t="str">
            <v>m²</v>
          </cell>
          <cell r="D28242" t="str">
            <v>8,86</v>
          </cell>
        </row>
        <row r="28243">
          <cell r="A28243" t="str">
            <v>MC.21.090.0030</v>
          </cell>
          <cell r="B28243" t="str">
            <v>Pannelli multistrati per interni in pioppo spessore 20 mm</v>
          </cell>
          <cell r="C28243" t="str">
            <v>m²</v>
          </cell>
          <cell r="D28243" t="str">
            <v>24,67</v>
          </cell>
        </row>
        <row r="28244">
          <cell r="A28244" t="str">
            <v>MC.21.100</v>
          </cell>
          <cell r="B28244" t="str">
            <v>SERRAMENTI E PERSIANE IN PVC</v>
          </cell>
          <cell r="C28244"/>
          <cell r="D28244"/>
        </row>
        <row r="28245">
          <cell r="A28245" t="str">
            <v>MC.21.100.0010</v>
          </cell>
          <cell r="B28245" t="str">
            <v>Finestre e porte finestre in pvc antiurto, ad alta resistenza, colori di serie. Telaio armato con profilati di acciaio, sezione pluricamera, angoli termosaldati, finitura superficiale liscia, adatti per vetro camera. Comprese le guarnizioni in materiale elastomero, tutte le necessarie ferramenta con maniglia, e comando a doppio effetto ove opportuno. Misurazione esterno telaio. Devono essere prodotte le documentazioni che certificano la rispondenza alle seguenti norme:</v>
          </cell>
          <cell r="C28245"/>
          <cell r="D28245"/>
        </row>
        <row r="28246">
          <cell r="A28246" t="str">
            <v>MC.21.100.0010.a</v>
          </cell>
          <cell r="B28246" t="str">
            <v>- finestre antaribalta ad un battente</v>
          </cell>
          <cell r="C28246" t="str">
            <v>m²</v>
          </cell>
          <cell r="D28246" t="str">
            <v>247,75</v>
          </cell>
        </row>
        <row r="28247">
          <cell r="A28247" t="str">
            <v>MC.21.100.0010.b</v>
          </cell>
          <cell r="B28247" t="str">
            <v>- finestre antaribalta a due battenti</v>
          </cell>
          <cell r="C28247" t="str">
            <v>m²</v>
          </cell>
          <cell r="D28247" t="str">
            <v>155,03</v>
          </cell>
        </row>
        <row r="28248">
          <cell r="A28248" t="str">
            <v>MC.21.100.0010.c</v>
          </cell>
          <cell r="B28248" t="str">
            <v>- porte finestre antaribalta ad un battente</v>
          </cell>
          <cell r="C28248" t="str">
            <v>m²</v>
          </cell>
          <cell r="D28248" t="str">
            <v>156,92</v>
          </cell>
        </row>
        <row r="28249">
          <cell r="A28249" t="str">
            <v>MC.21.100.0010.d</v>
          </cell>
          <cell r="B28249" t="str">
            <v>- porte finestre antaribalta a due battenti</v>
          </cell>
          <cell r="C28249" t="str">
            <v>m²</v>
          </cell>
          <cell r="D28249" t="str">
            <v>131,69</v>
          </cell>
        </row>
        <row r="28250">
          <cell r="A28250" t="str">
            <v>MC.21.100.0020</v>
          </cell>
          <cell r="B28250" t="str">
            <v>Persiane in pvc antiurto ad alta resistenza, per finestre e porte finestre, colori di serie. Telaio armato con profilati di acciaio, angoli termosaldati, finitura superficiale liscia. Misurazione esterno telaio. Nei tipi:</v>
          </cell>
          <cell r="C28250"/>
          <cell r="D28250"/>
        </row>
        <row r="28251">
          <cell r="A28251" t="str">
            <v>MC.21.100.0020.a</v>
          </cell>
          <cell r="B28251" t="str">
            <v>- persiane finestre ad un battente (misura minima 1,00 m²)</v>
          </cell>
          <cell r="C28251" t="str">
            <v>m²</v>
          </cell>
          <cell r="D28251" t="str">
            <v>413,51</v>
          </cell>
        </row>
        <row r="28252">
          <cell r="A28252" t="str">
            <v>MC.21.100.0020.b</v>
          </cell>
          <cell r="B28252" t="str">
            <v>- persiane finestre a due battenti (misura minima 2,00 m²)</v>
          </cell>
          <cell r="C28252" t="str">
            <v>m²</v>
          </cell>
          <cell r="D28252" t="str">
            <v>408,08</v>
          </cell>
        </row>
        <row r="28253">
          <cell r="A28253" t="str">
            <v>MC.21.150</v>
          </cell>
          <cell r="B28253" t="str">
            <v>AVVOLGIBILI</v>
          </cell>
          <cell r="C28253"/>
          <cell r="D28253"/>
        </row>
        <row r="28254">
          <cell r="A28254" t="str">
            <v>MC.21.150.0010</v>
          </cell>
          <cell r="B28254" t="str">
            <v>Avvolgibile di legno con stecche di 14 ÷ 15 mm di spessore, fisse o distanziate e sovrapponibili fino a completa chiusura, collegate con ganci di acciaio cadmiato spessore 10/10, traverso inferiore in legno duro; compresi i supporti normali zincati, il rullo di abete a sezione poligonale completo di testate a capsula di acciaio zincato, puleggia in lamiera zincata spessore 8/10 o plastica antiurto, passacinghia con pareti arcuate, cinghia di manovra di plastica, cinghia di nylon per il collegamento dei teli al rullo, squadrette o tappi di arresto, guide fisse ad U in profilato di ferro zincato spessore 8/10, avvolgitore contenuto in cassetta metallica zincata spessore 8/10 o di plastica antiurto, placca di acciaio inox. Verniciatura a tre mani, trasparente od opaca (imprimitura, fondo e finitura), che potrà essere eseguita in stabilimento o comunque prima della posa in opera. Misurazione: luce netta del vano con aumento di 25 cm sull'altezza e 3 cm sulla larghezza; in legno:</v>
          </cell>
          <cell r="C28254"/>
          <cell r="D28254"/>
        </row>
        <row r="28255">
          <cell r="A28255" t="str">
            <v>MC.21.150.0010.a</v>
          </cell>
          <cell r="B28255" t="str">
            <v>- pino</v>
          </cell>
          <cell r="C28255" t="str">
            <v>m²</v>
          </cell>
          <cell r="D28255" t="str">
            <v>126,53</v>
          </cell>
        </row>
        <row r="28256">
          <cell r="A28256" t="str">
            <v>MC.21.150.0010.b</v>
          </cell>
          <cell r="B28256" t="str">
            <v>- douglas</v>
          </cell>
          <cell r="C28256" t="str">
            <v>m²</v>
          </cell>
          <cell r="D28256" t="str">
            <v>148,17</v>
          </cell>
        </row>
        <row r="28257">
          <cell r="A28257" t="str">
            <v>MC.21.150.0020</v>
          </cell>
          <cell r="B28257" t="str">
            <v>Teli per tapparelle avvolgibili in pvc, con stecche da 13/14 mm di spessore a doppio agganciamento continuo (n° 20 stecche al ml) e peso non inferiore a:</v>
          </cell>
          <cell r="C28257"/>
          <cell r="D28257"/>
        </row>
        <row r="28258">
          <cell r="A28258" t="str">
            <v>MC.21.150.0020.a</v>
          </cell>
          <cell r="B28258" t="str">
            <v>- kg/m² 4,500</v>
          </cell>
          <cell r="C28258" t="str">
            <v>m²</v>
          </cell>
          <cell r="D28258" t="str">
            <v>44,11</v>
          </cell>
        </row>
        <row r="28259">
          <cell r="A28259" t="str">
            <v>MC.21.150.0020.b</v>
          </cell>
          <cell r="B28259" t="str">
            <v>- kg/m² 6,200 antigrandine</v>
          </cell>
          <cell r="C28259" t="str">
            <v>m²</v>
          </cell>
          <cell r="D28259" t="str">
            <v>54,91</v>
          </cell>
        </row>
        <row r="28260">
          <cell r="A28260" t="str">
            <v>MC.21.150.0020.c</v>
          </cell>
          <cell r="B28260" t="str">
            <v>- sovrapprezzo per rinforzo in metallo</v>
          </cell>
          <cell r="C28260" t="str">
            <v>m²</v>
          </cell>
          <cell r="D28260" t="str">
            <v>3,94</v>
          </cell>
        </row>
        <row r="28261">
          <cell r="A28261" t="str">
            <v>MC.21.150.0030</v>
          </cell>
          <cell r="B28261" t="str">
            <v>Cassonetto coprirullo di avvolgibile coibentato con frontale mobile e sottocielo fisso a faccia liscia; tamburati, spessore 25 mm o in paniforte spessore 20 mm; misurazione: lunghezza del frontale più i risvolti; lunghezza minima 1,00 m.</v>
          </cell>
          <cell r="C28261" t="str">
            <v>m</v>
          </cell>
          <cell r="D28261" t="str">
            <v>64,74</v>
          </cell>
        </row>
        <row r="28262">
          <cell r="A28262" t="str">
            <v>MC.21.200</v>
          </cell>
          <cell r="B28262" t="str">
            <v>PORTE - IMPENNATE</v>
          </cell>
          <cell r="C28262"/>
          <cell r="D28262"/>
        </row>
        <row r="28263">
          <cell r="A28263" t="str">
            <v>MC.21.200.0010</v>
          </cell>
          <cell r="B28263" t="str">
            <v>Porte interne a battente ad un'anta, in legno di abete tamburate, con struttura interna cellulare a nido d'ape, spessore finito mm 48, intelaiatura perimetrale in legno di abete e pannelli fibrolegnosi, battente con spalla, completa di mostre e contromostre, telaio ad imbotte da mm 80 a 120. Compresa la maniglia in alluminio tipo pesante, le cerniere tipo anuba in acciaio da 13 mm, la serratura con due chiavi; la finitura con mano di fondo e verniciatura con lacche poliuretaniche, il falso telaio. Dimensioni standard da cm 60-65-70-75-80-85-90x210-220. Rivestite sulle due facce in:</v>
          </cell>
          <cell r="C28263"/>
          <cell r="D28263"/>
        </row>
        <row r="28264">
          <cell r="A28264" t="str">
            <v>MC.21.200.0010.a</v>
          </cell>
          <cell r="B28264" t="str">
            <v>- medium density laccato</v>
          </cell>
          <cell r="C28264" t="str">
            <v>cad</v>
          </cell>
          <cell r="D28264" t="str">
            <v>441,55</v>
          </cell>
        </row>
        <row r="28265">
          <cell r="A28265" t="str">
            <v>MC.21.200.0010.b</v>
          </cell>
          <cell r="B28265" t="str">
            <v>- noce tanganika lucidato</v>
          </cell>
          <cell r="C28265" t="str">
            <v>cad</v>
          </cell>
          <cell r="D28265" t="str">
            <v>363,90</v>
          </cell>
        </row>
        <row r="28266">
          <cell r="A28266" t="str">
            <v>MC.21.200.0010.c</v>
          </cell>
          <cell r="B28266" t="str">
            <v>- rovere lucidato</v>
          </cell>
          <cell r="C28266" t="str">
            <v>cad</v>
          </cell>
          <cell r="D28266" t="str">
            <v>750,18</v>
          </cell>
        </row>
        <row r="28267">
          <cell r="A28267" t="str">
            <v>MC.21.200.0020</v>
          </cell>
          <cell r="B28267" t="str">
            <v>Porte interne a battente a due ante, in legno di abete tamburate, con struttura interna cellulare a nido d'ape, spess. finito mm. 48, intelaiatura perimetrale in legno di abete e pannelli fibrolegnosi, battente con spalla, completa di mostre e contromostre, telaio ad imbotte da mm 80 a 120. Compresa la maniglia in alluminio tipo pesante, le cerniere tipo anuba in acciaio da 13 mm, la serratura con due chiavi; la finitura con mano di fondo e verniciatura con lacche poliuretaniche, il falso telaio. Dimensioni standard da cm 110 a cm 180x210-220. Rivestite sulle due facce in:</v>
          </cell>
          <cell r="C28267"/>
          <cell r="D28267"/>
        </row>
        <row r="28268">
          <cell r="A28268" t="str">
            <v>MC.21.200.0020.a</v>
          </cell>
          <cell r="B28268" t="str">
            <v>- medium density laccato</v>
          </cell>
          <cell r="C28268" t="str">
            <v>cad</v>
          </cell>
          <cell r="D28268" t="str">
            <v>735,96</v>
          </cell>
        </row>
        <row r="28269">
          <cell r="A28269" t="str">
            <v>MC.21.200.0020.b</v>
          </cell>
          <cell r="B28269" t="str">
            <v>- noce tanganika lucidato</v>
          </cell>
          <cell r="C28269" t="str">
            <v>cad</v>
          </cell>
          <cell r="D28269" t="str">
            <v>606,52</v>
          </cell>
        </row>
        <row r="28270">
          <cell r="A28270" t="str">
            <v>MC.21.200.0020.c</v>
          </cell>
          <cell r="B28270" t="str">
            <v>- rovere lucidato</v>
          </cell>
          <cell r="C28270" t="str">
            <v>cad</v>
          </cell>
          <cell r="D28270" t="str">
            <v>1.250,32</v>
          </cell>
        </row>
        <row r="28271">
          <cell r="A28271" t="str">
            <v>MC.21.200.0030</v>
          </cell>
          <cell r="B28271" t="str">
            <v>Porte interne a battente ad un'anta, compreso eventuale sopraluce, in legno di abete tamburate, con struttura interna cellulare a nido d'ape, spess. finito mm. 48, intelaiatura perimetrale in legno di abete e pannelli fibrolegnosi, battente con spalla, completa di mostre e contromostre, telaio ad imbotte da mm 80 a 120. Compresa la maniglia in alluminio tipo pesante, le cerniere tipo anuba in acciaio da 13 mm, la serratura con due chiavi; la finitura con mano di fondo e verniciatura con lacche poliuretaniche, il falso telaio. Valutazione per dimensioni fuori standard. Rivestite sulle due facce in:</v>
          </cell>
          <cell r="C28271"/>
          <cell r="D28271"/>
        </row>
        <row r="28272">
          <cell r="A28272" t="str">
            <v>MC.21.200.0030.a</v>
          </cell>
          <cell r="B28272" t="str">
            <v>- medium density laccato</v>
          </cell>
          <cell r="C28272" t="str">
            <v>m²</v>
          </cell>
          <cell r="D28272" t="str">
            <v>273,83</v>
          </cell>
        </row>
        <row r="28273">
          <cell r="A28273" t="str">
            <v>MC.21.200.0030.b</v>
          </cell>
          <cell r="B28273" t="str">
            <v>- noce tanganika lucidato</v>
          </cell>
          <cell r="C28273" t="str">
            <v>m²</v>
          </cell>
          <cell r="D28273" t="str">
            <v>225,68</v>
          </cell>
        </row>
        <row r="28274">
          <cell r="A28274" t="str">
            <v>MC.21.200.0040</v>
          </cell>
          <cell r="B28274" t="str">
            <v>Porte interne a battente a due ante,compreso eventuale sopraluce, in legno di abete tamburate, con struttura interna cellulare a nido d'ape, spess. finito mm. 48, intelaiatura perimetrale in legno di abete e pannelli fibrolegnosi, battente con spalla, completa di mostre e contromostre, telaio ad imbotte da mm 80 a 120. Compresa la maniglia in alluminio tipo pesante, le cerniere tipo anuba in acciaio da 13 mm, la serratura con due chiavi; la finitura con mano di fondo e verniciatura con lacche poliuretaniche, il falso telaio. Valutazione per dimensioni fuori standard. Rivestite sulle due facce in:</v>
          </cell>
          <cell r="C28274"/>
          <cell r="D28274"/>
        </row>
        <row r="28275">
          <cell r="A28275" t="str">
            <v>MC.21.200.0040.a</v>
          </cell>
          <cell r="B28275" t="str">
            <v>- medium density laccato</v>
          </cell>
          <cell r="C28275" t="str">
            <v>m²</v>
          </cell>
          <cell r="D28275" t="str">
            <v>293,41</v>
          </cell>
        </row>
        <row r="28276">
          <cell r="A28276" t="str">
            <v>MC.21.200.0040.b</v>
          </cell>
          <cell r="B28276" t="str">
            <v>- noce tanganika lucidato</v>
          </cell>
          <cell r="C28276" t="str">
            <v>m²</v>
          </cell>
          <cell r="D28276" t="str">
            <v>241,80</v>
          </cell>
        </row>
        <row r="28277">
          <cell r="A28277" t="str">
            <v>MC.21.200.0050</v>
          </cell>
          <cell r="B28277" t="str">
            <v>Porte interne ad un'anta con apertura a libro cieca liscia, in legno di abete tamburate, con struttura interna cellulare a nido d'ape, spessore minimo mm 43, intelaiatura perimetrale in legno di abete e pannelli fibrolegnosi, completa di mostre e contromostre, telaio ad imbotte da mm 80 a 120. Compresa la maniglia con serratura e nottolino, le cerniere tipo anuba regolabili; la finitura con mano di fondo e verniciatura con lacche poliuretaniche, il falso telaio. Dimensioni standard da cm 60-70-80-90x210-220. Rivestite sulle due facce in:</v>
          </cell>
          <cell r="C28277"/>
          <cell r="D28277"/>
        </row>
        <row r="28278">
          <cell r="A28278" t="str">
            <v>MC.21.200.0050.a</v>
          </cell>
          <cell r="B28278" t="str">
            <v>- medium density, laccato</v>
          </cell>
          <cell r="C28278" t="str">
            <v>cad</v>
          </cell>
          <cell r="D28278" t="str">
            <v>596,05</v>
          </cell>
        </row>
        <row r="28279">
          <cell r="A28279" t="str">
            <v>MC.21.200.0050.b</v>
          </cell>
          <cell r="B28279" t="str">
            <v>- noce tanganika lucidato</v>
          </cell>
          <cell r="C28279" t="str">
            <v>cad</v>
          </cell>
          <cell r="D28279" t="str">
            <v>429,02</v>
          </cell>
        </row>
        <row r="28280">
          <cell r="A28280" t="str">
            <v>MC.21.200.0050.c</v>
          </cell>
          <cell r="B28280" t="str">
            <v>- ciliegio</v>
          </cell>
          <cell r="C28280" t="str">
            <v>cad</v>
          </cell>
          <cell r="D28280" t="str">
            <v>592,78</v>
          </cell>
        </row>
        <row r="28281">
          <cell r="A28281" t="str">
            <v>MC.21.200.0060</v>
          </cell>
          <cell r="B28281" t="str">
            <v>Portoncino d'ingresso interno a battente ad un'anta, in legno di abete tamburato, con struttura interna cellulare a nido d'ape, spess. finito mm. 56, intelaiatura perimetrale in legno di abete e pannelli fibrolegnosi, battente con spalla, completa di mostre e contromostre, telaio ad imbotte da mm 80 a 120, falso telaio. Maniglia in alluminio tipo pesante, cerniere tipo anuba in acciaio da 13 mm, serratura di sicurezza con tre chiavi; finitura con mano di fondo e verniciatura con lacche poliuretaniche. Con misure e rivestimento sulle due facce:</v>
          </cell>
          <cell r="C28281"/>
          <cell r="D28281"/>
        </row>
        <row r="28282">
          <cell r="A28282" t="str">
            <v>MC.21.200.0060.a</v>
          </cell>
          <cell r="B28282" t="str">
            <v>- misure standard 90-100x210-220, finitura medium density, laccato</v>
          </cell>
          <cell r="C28282" t="str">
            <v>cad</v>
          </cell>
          <cell r="D28282" t="str">
            <v>401,36</v>
          </cell>
        </row>
        <row r="28283">
          <cell r="A28283" t="str">
            <v>MC.21.200.0060.b</v>
          </cell>
          <cell r="B28283" t="str">
            <v>- misure standard 90-100x210-220, finitura noce tanganika lucidato</v>
          </cell>
          <cell r="C28283" t="str">
            <v>cad</v>
          </cell>
          <cell r="D28283" t="str">
            <v>344,53</v>
          </cell>
        </row>
        <row r="28284">
          <cell r="A28284" t="str">
            <v>MC.21.200.0060.c</v>
          </cell>
          <cell r="B28284" t="str">
            <v>- misure non standard, finitura medium density, laccato</v>
          </cell>
          <cell r="C28284" t="str">
            <v>m²</v>
          </cell>
          <cell r="D28284" t="str">
            <v>228,15</v>
          </cell>
        </row>
        <row r="28285">
          <cell r="A28285" t="str">
            <v>MC.21.200.0060.d</v>
          </cell>
          <cell r="B28285" t="str">
            <v>- misure non standard, finitura noce tanganika lucidato</v>
          </cell>
          <cell r="C28285" t="str">
            <v>m²</v>
          </cell>
          <cell r="D28285" t="str">
            <v>195,86</v>
          </cell>
        </row>
        <row r="28286">
          <cell r="A28286" t="str">
            <v>MC.21.250</v>
          </cell>
          <cell r="B28286" t="str">
            <v>PORTE SCORREVOLI A SCOMPARSA</v>
          </cell>
          <cell r="C28286"/>
          <cell r="D28286"/>
        </row>
        <row r="28287">
          <cell r="A28287" t="str">
            <v>MC.21.250.0010</v>
          </cell>
          <cell r="B28287" t="str">
            <v>Telaio in lamiera zincata, particolarmente studiato per l'inserimento nei tavolati di normale spessore, dotato di meccanisco per lo scorrimento dell'anta, con garanzia di funzionamento di 12 anni. Adatto per l'impiego sia in tavolati in muratura che di cartongesso, per spessori da 9 a 14,5 cm, per le seguenti dimensioni di luce libera di passaggio:</v>
          </cell>
          <cell r="C28287"/>
          <cell r="D28287"/>
        </row>
        <row r="28288">
          <cell r="A28288" t="str">
            <v>MC.21.250.0010.a</v>
          </cell>
          <cell r="B28288" t="str">
            <v>- luce libera cm 70x200-210</v>
          </cell>
          <cell r="C28288" t="str">
            <v>cad</v>
          </cell>
          <cell r="D28288" t="str">
            <v>297,02</v>
          </cell>
        </row>
        <row r="28289">
          <cell r="A28289" t="str">
            <v>MC.21.250.0010.b</v>
          </cell>
          <cell r="B28289" t="str">
            <v>- luce libera cm 80x200-210</v>
          </cell>
          <cell r="C28289" t="str">
            <v>cad</v>
          </cell>
          <cell r="D28289" t="str">
            <v>315,65</v>
          </cell>
        </row>
        <row r="28290">
          <cell r="A28290" t="str">
            <v>MC.21.250.0010.c</v>
          </cell>
          <cell r="B28290" t="str">
            <v>- luce libera cm 90x200-210</v>
          </cell>
          <cell r="C28290" t="str">
            <v>cad</v>
          </cell>
          <cell r="D28290" t="str">
            <v>358,78</v>
          </cell>
        </row>
        <row r="28291">
          <cell r="A28291" t="str">
            <v>MC.21.250.0010.d</v>
          </cell>
          <cell r="B28291" t="str">
            <v>- luce libera cm 100x200-210</v>
          </cell>
          <cell r="C28291" t="str">
            <v>cad</v>
          </cell>
          <cell r="D28291" t="str">
            <v>407,80</v>
          </cell>
        </row>
        <row r="28292">
          <cell r="A28292" t="str">
            <v>MC.21.250.0010.e</v>
          </cell>
          <cell r="B28292" t="str">
            <v>- luce libera cm 120x200-210</v>
          </cell>
          <cell r="C28292" t="str">
            <v>cad</v>
          </cell>
          <cell r="D28292" t="str">
            <v>470,53</v>
          </cell>
        </row>
        <row r="28293">
          <cell r="A28293" t="str">
            <v>MC.21.250.0020</v>
          </cell>
          <cell r="B28293" t="str">
            <v>Telaio in lamiera zincata, per porte a due ante, dotato di meccanisco per lo scorrimento delle ante, con garanzia di funzionamento di 12 anni. Adatto per l'impiego sia in tavolati in muratura che di cartongesso, per spessori da 9 a 14,5 cm.; l'intonaco o cartongesso di contenimento del telaio si intendono compresi nella valutazione della parete. Per le seguenti dimensioni di luce libera di passaggio:</v>
          </cell>
          <cell r="C28293"/>
          <cell r="D28293"/>
        </row>
        <row r="28294">
          <cell r="A28294" t="str">
            <v>MC.21.250.0020.a</v>
          </cell>
          <cell r="B28294" t="str">
            <v>- luce libera cm 120x200-210 - per 2 ante</v>
          </cell>
          <cell r="C28294" t="str">
            <v>cad</v>
          </cell>
          <cell r="D28294" t="str">
            <v>574,42</v>
          </cell>
        </row>
        <row r="28295">
          <cell r="A28295" t="str">
            <v>MC.21.250.0020.b</v>
          </cell>
          <cell r="B28295" t="str">
            <v>- luce libera cm 140x200-210 - per 2 ante</v>
          </cell>
          <cell r="C28295" t="str">
            <v>cad</v>
          </cell>
          <cell r="D28295" t="str">
            <v>592,08</v>
          </cell>
        </row>
        <row r="28296">
          <cell r="A28296" t="str">
            <v>MC.21.250.0020.c</v>
          </cell>
          <cell r="B28296" t="str">
            <v>- luce libera cm 160x200-210 - per 2 ante</v>
          </cell>
          <cell r="C28296" t="str">
            <v>cad</v>
          </cell>
          <cell r="D28296" t="str">
            <v>632,26</v>
          </cell>
        </row>
        <row r="28297">
          <cell r="A28297" t="str">
            <v>MC.21.250.0020.d</v>
          </cell>
          <cell r="B28297" t="str">
            <v>- luce libera cm 180x200-210 - per 2 ante</v>
          </cell>
          <cell r="C28297" t="str">
            <v>cad</v>
          </cell>
          <cell r="D28297" t="str">
            <v>714,62</v>
          </cell>
        </row>
        <row r="28298">
          <cell r="A28298" t="str">
            <v>MC.21.250.0020.e</v>
          </cell>
          <cell r="B28298" t="str">
            <v>- luce libera cm 200x200-210 - per 2 ante</v>
          </cell>
          <cell r="C28298" t="str">
            <v>cad</v>
          </cell>
          <cell r="D28298" t="str">
            <v>815,57</v>
          </cell>
        </row>
        <row r="28299">
          <cell r="A28299" t="str">
            <v>MC.21.250.0020.f</v>
          </cell>
          <cell r="B28299" t="str">
            <v>- luce libera cm 220x200-210 - per 2 ante</v>
          </cell>
          <cell r="C28299" t="str">
            <v>cad</v>
          </cell>
          <cell r="D28299" t="str">
            <v>881,23</v>
          </cell>
        </row>
        <row r="28300">
          <cell r="A28300" t="str">
            <v>MC.21.250.0020.g</v>
          </cell>
          <cell r="B28300" t="str">
            <v>- luce libera cm 240x200-210 - per 2 ante</v>
          </cell>
          <cell r="C28300" t="str">
            <v>cad</v>
          </cell>
          <cell r="D28300" t="str">
            <v>939,07</v>
          </cell>
        </row>
        <row r="28301">
          <cell r="A28301" t="str">
            <v>MC.21.250.0050</v>
          </cell>
          <cell r="B28301" t="str">
            <v>Anta scorrevole tamburata, spess. mm 44, finitura in tanganika tinto chiaro o tinto noce, con stipiti e cornici coprifilo, adatta per il completamento dei telai incassati di cui a MC.21.250.0010; cerniere e serratura in acciaio ottonato, compresa la maniglietta a scomparsa colore oro lucido. Per le seguenti dimensioni di luce libera di passaggio:</v>
          </cell>
          <cell r="C28301"/>
          <cell r="D28301"/>
        </row>
        <row r="28302">
          <cell r="A28302" t="str">
            <v>MC.21.250.0050.a</v>
          </cell>
          <cell r="B28302" t="str">
            <v>- luce libera cm 70-80-90x200-210, con serratura e maniglia</v>
          </cell>
          <cell r="C28302" t="str">
            <v>cad</v>
          </cell>
          <cell r="D28302" t="str">
            <v>539,96</v>
          </cell>
        </row>
        <row r="28303">
          <cell r="A28303" t="str">
            <v>MC.21.250.0050.b</v>
          </cell>
          <cell r="B28303" t="str">
            <v>- luce libera cm 100-120x200-210, con serratura e maniglia</v>
          </cell>
          <cell r="C28303" t="str">
            <v>cad</v>
          </cell>
          <cell r="D28303" t="str">
            <v>764,23</v>
          </cell>
        </row>
        <row r="28304">
          <cell r="A28304" t="str">
            <v>MC.21.250.0060</v>
          </cell>
          <cell r="B28304" t="str">
            <v>Ante scorrevole tamburate a due battenti, spess. mm 44, finitura in tanganika tinto chiaro o tinto noce, con stipiti e cornici coprifilo, adatte per il completamento dei telai incassati di cui a MC.21.250.0020; cerniere e serratura in acciaio ottonato, compresa la maniglietta a scomparsa colore oro lucido. Per le seguenti dimensioni di luce libera di passaggio:</v>
          </cell>
          <cell r="C28304"/>
          <cell r="D28304"/>
        </row>
        <row r="28305">
          <cell r="A28305" t="str">
            <v>MC.21.250.0060.a</v>
          </cell>
          <cell r="B28305" t="str">
            <v>- luce libera cm 120-140-160-180x200-210, con serratura e maniglie</v>
          </cell>
          <cell r="C28305" t="str">
            <v>cad</v>
          </cell>
          <cell r="D28305" t="str">
            <v>1.017,62</v>
          </cell>
        </row>
        <row r="28306">
          <cell r="A28306" t="str">
            <v>MC.21.250.0060.b</v>
          </cell>
          <cell r="B28306" t="str">
            <v>- luce libera cm 200-220-240x200-210, con serratura e maniglie</v>
          </cell>
          <cell r="C28306" t="str">
            <v>cad</v>
          </cell>
          <cell r="D28306" t="str">
            <v>1.696,18</v>
          </cell>
        </row>
        <row r="28307">
          <cell r="A28307" t="str">
            <v>MC.21.300</v>
          </cell>
          <cell r="B28307" t="str">
            <v>RIVESTIMENTI</v>
          </cell>
          <cell r="C28307"/>
          <cell r="D28307"/>
        </row>
        <row r="28308">
          <cell r="A28308" t="str">
            <v>MC.21.300.0010</v>
          </cell>
          <cell r="B28308" t="str">
            <v>Laminato plastico melaminico spessore 1,2 mm in tutti i colori commerciali:</v>
          </cell>
          <cell r="C28308"/>
          <cell r="D28308"/>
        </row>
        <row r="28309">
          <cell r="A28309" t="str">
            <v>MC.21.300.0010.a</v>
          </cell>
          <cell r="B28309" t="str">
            <v>- finiture normali</v>
          </cell>
          <cell r="C28309" t="str">
            <v>m²</v>
          </cell>
          <cell r="D28309" t="str">
            <v>5,15</v>
          </cell>
        </row>
        <row r="28310">
          <cell r="A28310" t="str">
            <v>MC.21.300.0010.b</v>
          </cell>
          <cell r="B28310" t="str">
            <v>- finiture speciali</v>
          </cell>
          <cell r="C28310" t="str">
            <v>m²</v>
          </cell>
          <cell r="D28310" t="str">
            <v>6,47</v>
          </cell>
        </row>
        <row r="28311">
          <cell r="A28311" t="str">
            <v>MC.21.300.0020</v>
          </cell>
          <cell r="B28311" t="str">
            <v>Perline lavorate a maschio e femmina, spessore finito 15 mm, in legno:</v>
          </cell>
          <cell r="C28311"/>
          <cell r="D28311"/>
        </row>
        <row r="28312">
          <cell r="A28312" t="str">
            <v>MC.21.300.0020.a</v>
          </cell>
          <cell r="B28312" t="str">
            <v>- abete</v>
          </cell>
          <cell r="C28312" t="str">
            <v>m²</v>
          </cell>
          <cell r="D28312" t="str">
            <v>9,02</v>
          </cell>
        </row>
        <row r="28313">
          <cell r="A28313" t="str">
            <v>MC.21.300.0020.b</v>
          </cell>
          <cell r="B28313" t="str">
            <v>- larice nazionale</v>
          </cell>
          <cell r="C28313" t="str">
            <v>m²</v>
          </cell>
          <cell r="D28313" t="str">
            <v>15,25</v>
          </cell>
        </row>
        <row r="28314">
          <cell r="A28314" t="str">
            <v>MC.21.300.0020.c</v>
          </cell>
          <cell r="B28314" t="str">
            <v>- larice d' America (pitch-pine)</v>
          </cell>
          <cell r="C28314" t="str">
            <v>m²</v>
          </cell>
          <cell r="D28314" t="str">
            <v>37,53</v>
          </cell>
        </row>
        <row r="28315">
          <cell r="A28315" t="str">
            <v>MC.21.300.0020.d</v>
          </cell>
          <cell r="B28315" t="str">
            <v>- douglas</v>
          </cell>
          <cell r="C28315" t="str">
            <v>m²</v>
          </cell>
          <cell r="D28315" t="str">
            <v>36,32</v>
          </cell>
        </row>
        <row r="28316">
          <cell r="A28316" t="str">
            <v>MC.21.300.0030</v>
          </cell>
          <cell r="B28316" t="str">
            <v>Pannelli in stratificato di laminato HPL (high pressure laminated), spess. min. 13 mm, angoli e bordi smussati/arrotondati; resistenti ad acqua, umidità, vapore, agenti chimici aggressivi, graffi ed urti, colori secondo tabella colori del produttore; completi di accessori di fissaggio e piedini con rosetta di copertura in acciaio inox h 150 mm., per pareti divisorie servizi igienici. Parete:</v>
          </cell>
          <cell r="C28316"/>
          <cell r="D28316"/>
        </row>
        <row r="28317">
          <cell r="A28317" t="str">
            <v>MC.21.300.0030.a</v>
          </cell>
          <cell r="B28317" t="str">
            <v>- frontale con porta/e</v>
          </cell>
          <cell r="C28317" t="str">
            <v>m²</v>
          </cell>
          <cell r="D28317" t="str">
            <v>181,71</v>
          </cell>
        </row>
        <row r="28318">
          <cell r="A28318" t="str">
            <v>MC.21.300.0030.b</v>
          </cell>
          <cell r="B28318" t="str">
            <v>- divisorio e/o laterale</v>
          </cell>
          <cell r="C28318" t="str">
            <v>m²</v>
          </cell>
          <cell r="D28318" t="str">
            <v>118,12</v>
          </cell>
        </row>
        <row r="28319">
          <cell r="A28319" t="str">
            <v>MC.21.900</v>
          </cell>
          <cell r="B28319" t="str">
            <v>ACCESSORI</v>
          </cell>
          <cell r="C28319"/>
          <cell r="D28319"/>
        </row>
        <row r="28320">
          <cell r="A28320" t="str">
            <v>MC.21.900.0020</v>
          </cell>
          <cell r="B28320" t="str">
            <v>Cerniere a libro, fino a 12 cm, in:</v>
          </cell>
          <cell r="C28320"/>
          <cell r="D28320"/>
        </row>
        <row r="28321">
          <cell r="A28321" t="str">
            <v>MC.21.900.0020.a</v>
          </cell>
          <cell r="B28321" t="str">
            <v>- ferro (con rondelle di ottone)</v>
          </cell>
          <cell r="C28321" t="str">
            <v>cad</v>
          </cell>
          <cell r="D28321" t="str">
            <v>1,87</v>
          </cell>
        </row>
        <row r="28322">
          <cell r="A28322" t="str">
            <v>MC.21.900.0020.b</v>
          </cell>
          <cell r="B28322" t="str">
            <v>- ottone</v>
          </cell>
          <cell r="C28322" t="str">
            <v>cad</v>
          </cell>
          <cell r="D28322" t="str">
            <v>6,56</v>
          </cell>
        </row>
        <row r="28323">
          <cell r="A28323" t="str">
            <v>MC.21.900.0020.c</v>
          </cell>
          <cell r="B28323" t="str">
            <v>- alluminio anodizzato</v>
          </cell>
          <cell r="C28323" t="str">
            <v>cad</v>
          </cell>
          <cell r="D28323" t="str">
            <v>3,95</v>
          </cell>
        </row>
        <row r="28324">
          <cell r="A28324" t="str">
            <v>MC.21.900.0030</v>
          </cell>
          <cell r="B28324" t="str">
            <v>Coppia di maniglie per porta, con copriviti, nei materiali:</v>
          </cell>
          <cell r="C28324"/>
          <cell r="D28324"/>
        </row>
        <row r="28325">
          <cell r="A28325" t="str">
            <v>MC.21.900.0030.a</v>
          </cell>
          <cell r="B28325" t="str">
            <v>- alluminio anodizzato, tipo economico</v>
          </cell>
          <cell r="C28325" t="str">
            <v>cad</v>
          </cell>
          <cell r="D28325" t="str">
            <v>12,33</v>
          </cell>
        </row>
        <row r="28326">
          <cell r="A28326" t="str">
            <v>MC.21.900.0030.b</v>
          </cell>
          <cell r="B28326" t="str">
            <v>- alluminio anodizzato, tipo lusso</v>
          </cell>
          <cell r="C28326" t="str">
            <v>cad</v>
          </cell>
          <cell r="D28326" t="str">
            <v>19,24</v>
          </cell>
        </row>
        <row r="28327">
          <cell r="A28327" t="str">
            <v>MC.21.900.0030.c</v>
          </cell>
          <cell r="B28327" t="str">
            <v>- ottone, tipo economico</v>
          </cell>
          <cell r="C28327" t="str">
            <v>cad</v>
          </cell>
          <cell r="D28327" t="str">
            <v>17,26</v>
          </cell>
        </row>
        <row r="28328">
          <cell r="A28328" t="str">
            <v>MC.21.900.0040</v>
          </cell>
          <cell r="B28328" t="str">
            <v>Serratura per porta completa di chiavi, del tipo:</v>
          </cell>
          <cell r="C28328"/>
          <cell r="D28328"/>
        </row>
        <row r="28329">
          <cell r="A28329" t="str">
            <v>MC.21.900.0040.a</v>
          </cell>
          <cell r="B28329" t="str">
            <v>- normale, per porta interna, in ferro da infilare</v>
          </cell>
          <cell r="C28329" t="str">
            <v>cad</v>
          </cell>
          <cell r="D28329" t="str">
            <v>3,01</v>
          </cell>
        </row>
        <row r="28330">
          <cell r="A28330" t="str">
            <v>MC.21.900.0040.b</v>
          </cell>
          <cell r="B28330" t="str">
            <v>- normale, per porta interna, in ottone da infilare</v>
          </cell>
          <cell r="C28330" t="str">
            <v>cad</v>
          </cell>
          <cell r="D28330" t="str">
            <v>3,83</v>
          </cell>
        </row>
        <row r="28331">
          <cell r="A28331" t="str">
            <v>MC.21.900.0040.c</v>
          </cell>
          <cell r="B28331" t="str">
            <v>- di sicurezza tipo yale, a due mandate, con cilindro e tre chiavi</v>
          </cell>
          <cell r="C28331" t="str">
            <v>cad</v>
          </cell>
          <cell r="D28331" t="str">
            <v>13,95</v>
          </cell>
        </row>
        <row r="28332">
          <cell r="A28332" t="str">
            <v>MC.21.900.0040.d</v>
          </cell>
          <cell r="B28332" t="str">
            <v>- di sicurezza tipo yale, a pomolo</v>
          </cell>
          <cell r="C28332" t="str">
            <v>cad</v>
          </cell>
          <cell r="D28332" t="str">
            <v>16,29</v>
          </cell>
        </row>
        <row r="28333">
          <cell r="A28333" t="str">
            <v>MC.21.900.0040.e</v>
          </cell>
          <cell r="B28333" t="str">
            <v>- con libero ed occupato</v>
          </cell>
          <cell r="C28333" t="str">
            <v>cad</v>
          </cell>
          <cell r="D28333" t="str">
            <v>6,69</v>
          </cell>
        </row>
        <row r="28334">
          <cell r="A28334" t="str">
            <v>MC.21.900.0050</v>
          </cell>
          <cell r="B28334" t="str">
            <v>Avvolgitore automatico per cinghia, con cassetta e piastra frontale, per finestre e balconi</v>
          </cell>
          <cell r="C28334"/>
          <cell r="D28334"/>
        </row>
        <row r="28335">
          <cell r="A28335" t="str">
            <v>MC.21.900.0050.a</v>
          </cell>
          <cell r="B28335" t="str">
            <v>- cassetta per avvolgitore di lamiera zincata spessore 5/10 o di plastica antiurto con attacchi metallici ed imbottitura</v>
          </cell>
          <cell r="C28335" t="str">
            <v>cad</v>
          </cell>
          <cell r="D28335" t="str">
            <v>0,90</v>
          </cell>
        </row>
        <row r="28336">
          <cell r="A28336" t="str">
            <v>MC.21.900.0050.b</v>
          </cell>
          <cell r="B28336" t="str">
            <v>- avvolgitore automatico per conghia, incassato, con piastra frontale</v>
          </cell>
          <cell r="C28336" t="str">
            <v>cad</v>
          </cell>
          <cell r="D28336" t="str">
            <v>2,12</v>
          </cell>
        </row>
        <row r="28337">
          <cell r="A28337" t="str">
            <v>MC.21.900.0060</v>
          </cell>
          <cell r="B28337" t="str">
            <v>Arganello per manovra delle persiane avvolgibili, compresa maniglia:</v>
          </cell>
          <cell r="C28337"/>
          <cell r="D28337"/>
        </row>
        <row r="28338">
          <cell r="A28338" t="str">
            <v>MC.21.900.0060.a</v>
          </cell>
          <cell r="B28338" t="str">
            <v>- a fune metallica</v>
          </cell>
          <cell r="C28338" t="str">
            <v>cad</v>
          </cell>
          <cell r="D28338" t="str">
            <v>16,05</v>
          </cell>
        </row>
        <row r="28339">
          <cell r="A28339" t="str">
            <v>MC.21.900.0060.b</v>
          </cell>
          <cell r="B28339" t="str">
            <v>- ad asta rigida con molla di compensazione</v>
          </cell>
          <cell r="C28339" t="str">
            <v>cad</v>
          </cell>
          <cell r="D28339" t="str">
            <v>29,38</v>
          </cell>
        </row>
        <row r="28340">
          <cell r="A28340" t="str">
            <v>MC.21.900.0060.c</v>
          </cell>
          <cell r="B28340" t="str">
            <v>- ad asta volante con molla di compensazione</v>
          </cell>
          <cell r="C28340" t="str">
            <v>cad</v>
          </cell>
          <cell r="D28340" t="str">
            <v>25,99</v>
          </cell>
        </row>
        <row r="28341">
          <cell r="A28341" t="str">
            <v>MC.21.900.0070</v>
          </cell>
          <cell r="B28341" t="str">
            <v>Cinghia di manovra per persiane avvolgibili:</v>
          </cell>
          <cell r="C28341"/>
          <cell r="D28341"/>
        </row>
        <row r="28342">
          <cell r="A28342" t="str">
            <v>MC.21.900.0070.a</v>
          </cell>
          <cell r="B28342" t="str">
            <v>- in nylon</v>
          </cell>
          <cell r="C28342" t="str">
            <v>m</v>
          </cell>
          <cell r="D28342" t="str">
            <v>0,28</v>
          </cell>
        </row>
        <row r="28343">
          <cell r="A28343" t="str">
            <v>MC.21.900.0070.b</v>
          </cell>
          <cell r="B28343" t="str">
            <v>- in cotone con bordi di nylon</v>
          </cell>
          <cell r="C28343" t="str">
            <v>m</v>
          </cell>
          <cell r="D28343" t="str">
            <v>0,86</v>
          </cell>
        </row>
        <row r="28344">
          <cell r="A28344" t="str">
            <v>MC.21.900.0080</v>
          </cell>
          <cell r="B28344" t="str">
            <v>Albero di avvolgimento per avvolgibili, in acciaio zincato a caldo spessore 10/10</v>
          </cell>
          <cell r="C28344" t="str">
            <v>m</v>
          </cell>
          <cell r="D28344" t="str">
            <v>9,43</v>
          </cell>
        </row>
        <row r="28345">
          <cell r="A28345" t="str">
            <v>MC.21.900.0090</v>
          </cell>
          <cell r="B28345" t="str">
            <v>Guida ad U di scorrimento per avvolgibili, in:</v>
          </cell>
          <cell r="C28345"/>
          <cell r="D28345"/>
        </row>
        <row r="28346">
          <cell r="A28346" t="str">
            <v>MC.21.900.0090.a</v>
          </cell>
          <cell r="B28346" t="str">
            <v>profilato di lamiera zincata a caldo, spessore 8/10, da 20x22 mm con bordi divaricati, completa di fori e viti</v>
          </cell>
          <cell r="C28346" t="str">
            <v>m</v>
          </cell>
          <cell r="D28346" t="str">
            <v>3,29</v>
          </cell>
        </row>
        <row r="28347">
          <cell r="A28347" t="str">
            <v>MC.21.900.0090.b</v>
          </cell>
          <cell r="B28347" t="str">
            <v>- profilato di lamiera zincata a caldo, spessore 8/10, da 20x32 mm con bordi divaricati, per avvolgibili di larghezza superiore a 1,60 m, completa di fori e viti</v>
          </cell>
          <cell r="C28347" t="str">
            <v>m</v>
          </cell>
          <cell r="D28347" t="str">
            <v>5,47</v>
          </cell>
        </row>
        <row r="28348">
          <cell r="A28348" t="str">
            <v>MC.21.900.0090.c</v>
          </cell>
          <cell r="B28348" t="str">
            <v>- lega leggera anodizzata 28x30 mm, completa di antivibranti a spazzola</v>
          </cell>
          <cell r="C28348" t="str">
            <v>m</v>
          </cell>
          <cell r="D28348" t="str">
            <v>12,07</v>
          </cell>
        </row>
        <row r="28349">
          <cell r="A28349" t="str">
            <v>MC.21.900.0090.d</v>
          </cell>
          <cell r="B28349" t="str">
            <v>- lega leggera anodizzata 28x40 mm, con bordi risvoltati, completa di antivibranti a spazzola</v>
          </cell>
          <cell r="C28349" t="str">
            <v>m</v>
          </cell>
          <cell r="D28349" t="str">
            <v>13,22</v>
          </cell>
        </row>
        <row r="28350">
          <cell r="A28350" t="str">
            <v>MC.21.900.0100</v>
          </cell>
          <cell r="B28350" t="str">
            <v>Apparecchio a sporgere per avvolgibili</v>
          </cell>
          <cell r="C28350"/>
          <cell r="D28350"/>
        </row>
        <row r="28351">
          <cell r="A28351" t="str">
            <v>MC.21.900.0100.a</v>
          </cell>
          <cell r="B28351" t="str">
            <v>- a leve laterali, fino a cm 140, zincato e con cerniere di acciaio inox</v>
          </cell>
          <cell r="C28351" t="str">
            <v>cad</v>
          </cell>
          <cell r="D28351" t="str">
            <v>46,23</v>
          </cell>
        </row>
        <row r="28352">
          <cell r="A28352" t="str">
            <v>MC.21.900.0100.b</v>
          </cell>
          <cell r="B28352" t="str">
            <v>- a leve laterali con bracci collegati, fino a cm 140, zincato e con cerniere di acciaio inox</v>
          </cell>
          <cell r="C28352" t="str">
            <v>cad</v>
          </cell>
          <cell r="D28352" t="str">
            <v>66,06</v>
          </cell>
        </row>
        <row r="28353">
          <cell r="A28353" t="str">
            <v>MC.21.900.0100.c</v>
          </cell>
          <cell r="B28353" t="str">
            <v>- a leva centrale, fino a cm 200, zincato e con cerniere di acciaio inox</v>
          </cell>
          <cell r="C28353" t="str">
            <v>cad</v>
          </cell>
          <cell r="D28353" t="str">
            <v>71,62</v>
          </cell>
        </row>
        <row r="28354">
          <cell r="A28354" t="str">
            <v>MC.22 - MATERIALI PER OPERE DA FABBRO</v>
          </cell>
          <cell r="B28354"/>
          <cell r="C28354"/>
          <cell r="D28354"/>
        </row>
        <row r="28355">
          <cell r="A28355" t="str">
            <v>MC</v>
          </cell>
          <cell r="B28355" t="str">
            <v>MATERIALI CIVILI</v>
          </cell>
          <cell r="C28355"/>
          <cell r="D28355"/>
        </row>
        <row r="28356">
          <cell r="A28356" t="str">
            <v>MC.22</v>
          </cell>
          <cell r="B28356" t="str">
            <v>MATERIALI PER OPERE DA FABBRO</v>
          </cell>
          <cell r="C28356"/>
          <cell r="D28356"/>
        </row>
        <row r="28357">
          <cell r="A28357" t="str">
            <v>MC.22.010</v>
          </cell>
          <cell r="B28357" t="str">
            <v>PROFILATI E BARRE LAMINATI A CALDO</v>
          </cell>
          <cell r="C28357"/>
          <cell r="D28357"/>
        </row>
        <row r="28358">
          <cell r="A28358" t="str">
            <v>MC.22.010.0010</v>
          </cell>
          <cell r="B28358" t="str">
            <v>Profilati HE laminati a caldo S235JR - UNI EN 10025, altezza:</v>
          </cell>
          <cell r="C28358"/>
          <cell r="D28358"/>
        </row>
        <row r="28359">
          <cell r="A28359" t="str">
            <v>MC.22.010.0010.a</v>
          </cell>
          <cell r="B28359" t="str">
            <v>- da 80 a 220 mm</v>
          </cell>
          <cell r="C28359" t="str">
            <v>kg</v>
          </cell>
          <cell r="D28359" t="str">
            <v>1,58</v>
          </cell>
        </row>
        <row r="28360">
          <cell r="A28360" t="str">
            <v>MC.22.010.0010.b</v>
          </cell>
          <cell r="B28360" t="str">
            <v>- da 240 a 600 mm</v>
          </cell>
          <cell r="C28360" t="str">
            <v>kg</v>
          </cell>
          <cell r="D28360" t="str">
            <v>1,65</v>
          </cell>
        </row>
        <row r="28361">
          <cell r="A28361" t="str">
            <v>MC.22.010.0020</v>
          </cell>
          <cell r="B28361" t="str">
            <v>Profilati HE laminati a caldo S275JR - UNI EN 10025, altezza:</v>
          </cell>
          <cell r="C28361"/>
          <cell r="D28361"/>
        </row>
        <row r="28362">
          <cell r="A28362" t="str">
            <v>MC.22.010.0020.a</v>
          </cell>
          <cell r="B28362" t="str">
            <v>- da 80 a 220 mm</v>
          </cell>
          <cell r="C28362" t="str">
            <v>kg</v>
          </cell>
          <cell r="D28362" t="str">
            <v>1,65</v>
          </cell>
        </row>
        <row r="28363">
          <cell r="A28363" t="str">
            <v>MC.22.010.0020.b</v>
          </cell>
          <cell r="B28363" t="str">
            <v>- da 240 a 600 mm</v>
          </cell>
          <cell r="C28363" t="str">
            <v>kg</v>
          </cell>
          <cell r="D28363" t="str">
            <v>1,77</v>
          </cell>
        </row>
        <row r="28364">
          <cell r="A28364" t="str">
            <v>MC.22.010.0030</v>
          </cell>
          <cell r="B28364" t="str">
            <v>Profilati HE laminati a caldo S355JR - UNI EN 10025, altezza:</v>
          </cell>
          <cell r="C28364"/>
          <cell r="D28364"/>
        </row>
        <row r="28365">
          <cell r="A28365" t="str">
            <v>MC.22.010.0030.a</v>
          </cell>
          <cell r="B28365" t="str">
            <v>- da 80 a 220 mm</v>
          </cell>
          <cell r="C28365" t="str">
            <v>kg</v>
          </cell>
          <cell r="D28365" t="str">
            <v>1,69</v>
          </cell>
        </row>
        <row r="28366">
          <cell r="A28366" t="str">
            <v>MC.22.010.0030.b</v>
          </cell>
          <cell r="B28366" t="str">
            <v>- da 240 a 600 mm</v>
          </cell>
          <cell r="C28366" t="str">
            <v>kg</v>
          </cell>
          <cell r="D28366" t="str">
            <v>1,85</v>
          </cell>
        </row>
        <row r="28367">
          <cell r="A28367" t="str">
            <v>MC.22.010.0040</v>
          </cell>
          <cell r="B28367" t="str">
            <v>Profilati HE laminati a caldo S355J0 - UNI EN 10025, altezza:</v>
          </cell>
          <cell r="C28367"/>
          <cell r="D28367"/>
        </row>
        <row r="28368">
          <cell r="A28368" t="str">
            <v>MC.22.010.0040.a</v>
          </cell>
          <cell r="B28368" t="str">
            <v>- da 80 a 220 mm</v>
          </cell>
          <cell r="C28368" t="str">
            <v>kg</v>
          </cell>
          <cell r="D28368" t="str">
            <v>1,69</v>
          </cell>
        </row>
        <row r="28369">
          <cell r="A28369" t="str">
            <v>MC.22.010.0040.b</v>
          </cell>
          <cell r="B28369" t="str">
            <v>- da 240 a 600 mm</v>
          </cell>
          <cell r="C28369" t="str">
            <v>kg</v>
          </cell>
          <cell r="D28369" t="str">
            <v>1,88</v>
          </cell>
        </row>
        <row r="28370">
          <cell r="A28370" t="str">
            <v>MC.22.010.0045</v>
          </cell>
          <cell r="B28370" t="str">
            <v>Profilati HE laminati a caldo S355J2 - UNI EN 10025, altezza:</v>
          </cell>
          <cell r="C28370"/>
          <cell r="D28370"/>
        </row>
        <row r="28371">
          <cell r="A28371" t="str">
            <v>MC.22.010.0045.a</v>
          </cell>
          <cell r="B28371" t="str">
            <v>- da 80 a 220 mm</v>
          </cell>
          <cell r="C28371" t="str">
            <v>kg</v>
          </cell>
          <cell r="D28371" t="str">
            <v>1,72</v>
          </cell>
        </row>
        <row r="28372">
          <cell r="A28372" t="str">
            <v>MC.22.010.0045.b</v>
          </cell>
          <cell r="B28372" t="str">
            <v>- da 240 a 600 mm</v>
          </cell>
          <cell r="C28372" t="str">
            <v>kg</v>
          </cell>
          <cell r="D28372" t="str">
            <v>1,88</v>
          </cell>
        </row>
        <row r="28373">
          <cell r="A28373" t="str">
            <v>MC.22.010.0050</v>
          </cell>
          <cell r="B28373" t="str">
            <v>Profilati di acciaio dolce nelle sezioni del tipo:</v>
          </cell>
          <cell r="C28373"/>
          <cell r="D28373"/>
        </row>
        <row r="28374">
          <cell r="A28374" t="str">
            <v>MC.22.010.0050.a</v>
          </cell>
          <cell r="B28374" t="str">
            <v>- corrente commerciale</v>
          </cell>
          <cell r="C28374" t="str">
            <v>kg</v>
          </cell>
          <cell r="D28374" t="str">
            <v>3,06</v>
          </cell>
        </row>
        <row r="28375">
          <cell r="A28375" t="str">
            <v>MC.22.010.0050.b</v>
          </cell>
          <cell r="B28375" t="str">
            <v>- ferro-finestra</v>
          </cell>
          <cell r="C28375" t="str">
            <v>kg</v>
          </cell>
          <cell r="D28375" t="str">
            <v>3,21</v>
          </cell>
        </row>
        <row r="28376">
          <cell r="A28376" t="str">
            <v>MC.22.010.0060</v>
          </cell>
          <cell r="B28376" t="str">
            <v>Profilati, trafilati, tondi, quadri e piatti in materiali diversi:</v>
          </cell>
          <cell r="C28376"/>
          <cell r="D28376"/>
        </row>
        <row r="28377">
          <cell r="A28377" t="str">
            <v>MC.22.010.0060.a</v>
          </cell>
          <cell r="B28377" t="str">
            <v>- in lega di alluminio</v>
          </cell>
          <cell r="C28377" t="str">
            <v>kg</v>
          </cell>
          <cell r="D28377" t="str">
            <v>8,27</v>
          </cell>
        </row>
        <row r="28378">
          <cell r="A28378" t="str">
            <v>MC.22.020</v>
          </cell>
          <cell r="B28378" t="str">
            <v>LAMIERE</v>
          </cell>
          <cell r="C28378"/>
          <cell r="D28378"/>
        </row>
        <row r="28379">
          <cell r="A28379" t="str">
            <v>MC.22.020.0010</v>
          </cell>
          <cell r="B28379" t="str">
            <v>Lamiere di ferro ed altri materiali</v>
          </cell>
          <cell r="C28379"/>
          <cell r="D28379"/>
        </row>
        <row r="28380">
          <cell r="A28380" t="str">
            <v>MC.22.020.0010.a</v>
          </cell>
          <cell r="B28380" t="str">
            <v>- ferro nero laminate a caldo</v>
          </cell>
          <cell r="C28380" t="str">
            <v>kg</v>
          </cell>
          <cell r="D28380" t="str">
            <v>2,62</v>
          </cell>
        </row>
        <row r="28381">
          <cell r="A28381" t="str">
            <v>MC.22.020.0010.b</v>
          </cell>
          <cell r="B28381" t="str">
            <v>- acciaio zincato ondulate, grecate</v>
          </cell>
          <cell r="C28381" t="str">
            <v>kg</v>
          </cell>
          <cell r="D28381" t="str">
            <v>2,34</v>
          </cell>
        </row>
        <row r="28382">
          <cell r="A28382" t="str">
            <v>MC.22.050</v>
          </cell>
          <cell r="B28382" t="str">
            <v>PARAPETTI IN PVC</v>
          </cell>
          <cell r="C28382"/>
          <cell r="D28382"/>
        </row>
        <row r="28383">
          <cell r="A28383" t="str">
            <v>MC.22.050.0010</v>
          </cell>
          <cell r="B28383" t="str">
            <v>Parapetto in PVC.</v>
          </cell>
          <cell r="C28383"/>
          <cell r="D28383"/>
        </row>
        <row r="28384">
          <cell r="A28384" t="str">
            <v>MC.22.050.0010.a</v>
          </cell>
          <cell r="B28384" t="str">
            <v>- h = 0,50 m</v>
          </cell>
          <cell r="C28384" t="str">
            <v>m</v>
          </cell>
          <cell r="D28384" t="str">
            <v>48,99</v>
          </cell>
        </row>
        <row r="28385">
          <cell r="A28385" t="str">
            <v>MC.22.050.0010.b</v>
          </cell>
          <cell r="B28385" t="str">
            <v>- h = 1,10 m</v>
          </cell>
          <cell r="C28385" t="str">
            <v>m</v>
          </cell>
          <cell r="D28385" t="str">
            <v>56,95</v>
          </cell>
        </row>
        <row r="28386">
          <cell r="A28386" t="str">
            <v>MC.22.050.0020</v>
          </cell>
          <cell r="B28386" t="str">
            <v>Angoli a snodo per parapetto in PVC.</v>
          </cell>
          <cell r="C28386" t="str">
            <v>cad</v>
          </cell>
          <cell r="D28386" t="str">
            <v>21,49</v>
          </cell>
        </row>
        <row r="28387">
          <cell r="A28387" t="str">
            <v>MC.22.060</v>
          </cell>
          <cell r="B28387" t="str">
            <v>GRIGLIATI</v>
          </cell>
          <cell r="C28387"/>
          <cell r="D28387"/>
        </row>
        <row r="28388">
          <cell r="A28388" t="str">
            <v>MC.22.060.0010</v>
          </cell>
          <cell r="B28388" t="str">
            <v>Grigliato di tipo pressato in acciaio zincato a caldo, in pannelli bordati, con piatti portanti:</v>
          </cell>
          <cell r="C28388"/>
          <cell r="D28388"/>
        </row>
        <row r="28389">
          <cell r="A28389" t="str">
            <v>MC.22.060.0010.a</v>
          </cell>
          <cell r="B28389" t="str">
            <v>- spessore 2 mm</v>
          </cell>
          <cell r="C28389" t="str">
            <v>kg</v>
          </cell>
          <cell r="D28389" t="str">
            <v>7,00</v>
          </cell>
        </row>
        <row r="28390">
          <cell r="A28390" t="str">
            <v>MC.22.060.0010.b</v>
          </cell>
          <cell r="B28390" t="str">
            <v>- spessore 3 mm</v>
          </cell>
          <cell r="C28390" t="str">
            <v>kg</v>
          </cell>
          <cell r="D28390" t="str">
            <v>6,14</v>
          </cell>
        </row>
        <row r="28391">
          <cell r="A28391" t="str">
            <v>MC.22.060.0010.c</v>
          </cell>
          <cell r="B28391" t="str">
            <v>- spessore 4 mm</v>
          </cell>
          <cell r="C28391" t="str">
            <v>kg</v>
          </cell>
          <cell r="D28391" t="str">
            <v>5,34</v>
          </cell>
        </row>
        <row r="28392">
          <cell r="A28392" t="str">
            <v>MC.22.060.0010.d</v>
          </cell>
          <cell r="B28392" t="str">
            <v>- spessore 5 mm</v>
          </cell>
          <cell r="C28392" t="str">
            <v>kg</v>
          </cell>
          <cell r="D28392" t="str">
            <v>5,20</v>
          </cell>
        </row>
        <row r="28393">
          <cell r="A28393" t="str">
            <v>MC.22.060.0020</v>
          </cell>
          <cell r="B28393" t="str">
            <v>Grigliato di tipo elettroforgiato in acciaio zincato a caldo, in pannelli bordati, con piatti portanti:</v>
          </cell>
          <cell r="C28393"/>
          <cell r="D28393"/>
        </row>
        <row r="28394">
          <cell r="A28394" t="str">
            <v>MC.22.060.0020.a</v>
          </cell>
          <cell r="B28394" t="str">
            <v>- spessore 2 mm</v>
          </cell>
          <cell r="C28394" t="str">
            <v>kg</v>
          </cell>
          <cell r="D28394" t="str">
            <v>7,58</v>
          </cell>
        </row>
        <row r="28395">
          <cell r="A28395" t="str">
            <v>MC.22.060.0020.b</v>
          </cell>
          <cell r="B28395" t="str">
            <v>- spessore 3 mm</v>
          </cell>
          <cell r="C28395" t="str">
            <v>kg</v>
          </cell>
          <cell r="D28395" t="str">
            <v>6,20</v>
          </cell>
        </row>
        <row r="28396">
          <cell r="A28396" t="str">
            <v>MC.22.080</v>
          </cell>
          <cell r="B28396" t="str">
            <v>FERRAMENTA</v>
          </cell>
          <cell r="C28396"/>
          <cell r="D28396"/>
        </row>
        <row r="28397">
          <cell r="A28397" t="str">
            <v>MC.22.080.0010</v>
          </cell>
          <cell r="B28397" t="str">
            <v>Bulloneria nelle varie dimensioni:</v>
          </cell>
          <cell r="C28397"/>
          <cell r="D28397"/>
        </row>
        <row r="28398">
          <cell r="A28398" t="str">
            <v>MC.22.080.0010.a</v>
          </cell>
          <cell r="B28398" t="str">
            <v>- in ferro</v>
          </cell>
          <cell r="C28398" t="str">
            <v>kg</v>
          </cell>
          <cell r="D28398" t="str">
            <v>2,46</v>
          </cell>
        </row>
        <row r="28399">
          <cell r="A28399" t="str">
            <v>MC.22.080.0100</v>
          </cell>
          <cell r="B28399" t="str">
            <v>Corrimano a sezione circolare, diamentro mm 38 circa, composto da profilo tubolare in alluminio estruso, adeguatamente resistente alle sollecitazioni meccaniche con rivestimento completo in materiale acrovinilico di spessore 2-2,5 mm, con superficie goffrata antiscivolo, colorata in pasta, aporoso, ignifugo, antisettico, resistente agli agenti disinfettanti. Classificazione al fuoco in Classe 1.Compresa la fornitura, lo sfrido e l'incidenza dei supporti e dei terminali, la posa in opera, le assistenze murarie ed i piani di lavoro interni.</v>
          </cell>
          <cell r="C28399" t="str">
            <v>m</v>
          </cell>
          <cell r="D28399" t="str">
            <v>43,11</v>
          </cell>
        </row>
        <row r="28400">
          <cell r="A28400" t="str">
            <v>MC.22.150</v>
          </cell>
          <cell r="B28400" t="str">
            <v>SERRAMENTI IN FERRO - MANUFATTI</v>
          </cell>
          <cell r="C28400"/>
          <cell r="D28400"/>
        </row>
        <row r="28401">
          <cell r="A28401" t="str">
            <v>MC.22.150.0030</v>
          </cell>
          <cell r="B28401" t="str">
            <v>Serramenti in ferro per finestre ad uno o più battenti anche con sopraluce e telai fissi laterali, cieche o vetrate, realizzati con particolari profili tubolari in acciaio zincato di sezione ridotta e a taglio termico, adatti anche in immobili sottoposti al vincolo della soprintendenza alle belle arti. Completi di ferramenta adeguata di movimento e chiusura, maniglie e guarnizioni. Trasmittanza termica dei telai non superiore a Uf= 2,00 W/m².:</v>
          </cell>
          <cell r="C28401"/>
          <cell r="D28401"/>
        </row>
        <row r="28402">
          <cell r="A28402" t="str">
            <v>MC.22.150.0030.a</v>
          </cell>
          <cell r="B28402" t="str">
            <v>- ad un battente e superficie fino a 2,00 m²</v>
          </cell>
          <cell r="C28402" t="str">
            <v>m²</v>
          </cell>
          <cell r="D28402" t="str">
            <v>980,38</v>
          </cell>
        </row>
        <row r="28403">
          <cell r="A28403" t="str">
            <v>MC.22.150.0030.b</v>
          </cell>
          <cell r="B28403" t="str">
            <v>- ad un battente e superficie oltre 2,00 m²</v>
          </cell>
          <cell r="C28403" t="str">
            <v>m²</v>
          </cell>
          <cell r="D28403" t="str">
            <v>898,51</v>
          </cell>
        </row>
        <row r="28404">
          <cell r="A28404" t="str">
            <v>MC.22.150.0030.c</v>
          </cell>
          <cell r="B28404" t="str">
            <v>- a due battenti e superficie fino a 2,00 m²</v>
          </cell>
          <cell r="C28404" t="str">
            <v>m²</v>
          </cell>
          <cell r="D28404" t="str">
            <v>1.112,95</v>
          </cell>
        </row>
        <row r="28405">
          <cell r="A28405" t="str">
            <v>MC.22.150.0030.d</v>
          </cell>
          <cell r="B28405" t="str">
            <v>- a due battenti e superficie oltre 2,00 m²</v>
          </cell>
          <cell r="C28405" t="str">
            <v>m²</v>
          </cell>
          <cell r="D28405" t="str">
            <v>1.028,70</v>
          </cell>
        </row>
        <row r="28406">
          <cell r="A28406" t="str">
            <v>MC.22.150.0030.e</v>
          </cell>
          <cell r="B28406" t="str">
            <v>- a vasistas e superficie fino a 2,00 m²</v>
          </cell>
          <cell r="C28406" t="str">
            <v>m²</v>
          </cell>
          <cell r="D28406" t="str">
            <v>1.088,65</v>
          </cell>
        </row>
        <row r="28407">
          <cell r="A28407" t="str">
            <v>MC.22.150.0030.f</v>
          </cell>
          <cell r="B28407" t="str">
            <v>- a vasistas e superficie oltre 2,00 m²</v>
          </cell>
          <cell r="C28407" t="str">
            <v>m²</v>
          </cell>
          <cell r="D28407" t="str">
            <v>991,45</v>
          </cell>
        </row>
        <row r="28408">
          <cell r="A28408" t="str">
            <v>MC.22.150.0030.g</v>
          </cell>
          <cell r="B28408" t="str">
            <v>- a telaio fisso e superficie fino a 2,00 m²</v>
          </cell>
          <cell r="C28408" t="str">
            <v>m²</v>
          </cell>
          <cell r="D28408" t="str">
            <v>343,17</v>
          </cell>
        </row>
        <row r="28409">
          <cell r="A28409" t="str">
            <v>MC.22.150.0030.h</v>
          </cell>
          <cell r="B28409" t="str">
            <v>- a telaio fisso e superficie oltre a 2,00 m²</v>
          </cell>
          <cell r="C28409" t="str">
            <v>m²</v>
          </cell>
          <cell r="D28409" t="str">
            <v>294,15</v>
          </cell>
        </row>
        <row r="28410">
          <cell r="A28410" t="str">
            <v>MC.22.150.0030.i</v>
          </cell>
          <cell r="B28410" t="str">
            <v>- a uno o più battenti; con telai laterali e sopraluce fissi</v>
          </cell>
          <cell r="C28410" t="str">
            <v>m²</v>
          </cell>
          <cell r="D28410" t="str">
            <v>1.157,30</v>
          </cell>
        </row>
        <row r="28411">
          <cell r="A28411" t="str">
            <v>MC.22.150.0030.l</v>
          </cell>
          <cell r="B28411" t="str">
            <v>- a uno o più battenti; con telai laterali e sopraluce apribili</v>
          </cell>
          <cell r="C28411" t="str">
            <v>m²</v>
          </cell>
          <cell r="D28411" t="str">
            <v>1.709,00</v>
          </cell>
        </row>
        <row r="28412">
          <cell r="A28412" t="str">
            <v>MC.22.150.0030.m</v>
          </cell>
          <cell r="B28412" t="str">
            <v>- sovrapprezzo per anta/ribalta</v>
          </cell>
          <cell r="C28412" t="str">
            <v>cad</v>
          </cell>
          <cell r="D28412" t="str">
            <v>145,38</v>
          </cell>
        </row>
        <row r="28413">
          <cell r="A28413" t="str">
            <v>MC.22.150.0040</v>
          </cell>
          <cell r="B28413" t="str">
            <v>Serramenti in ferro per porte ad uno o più battenti anche con sopraluce e telai fissi laterali, cieche o vetrate, realizzati con particolari profili tubolari in acciaio zincato di sezione ridotta e a taglio termico, adatti anche in immobili sottoposti al vincolo della soprintendenza alle belle arti. Completi di ferramenta adeguata di movimento e chiusura, maniglie e guarnizioni. Trasmittanza termica dei telai non superiore a Uf= 2,00 W/m².:</v>
          </cell>
          <cell r="C28413"/>
          <cell r="D28413"/>
        </row>
        <row r="28414">
          <cell r="A28414" t="str">
            <v>MC.22.150.0040.a</v>
          </cell>
          <cell r="B28414" t="str">
            <v>- ad un battente e superficie fino a 4,00 m²</v>
          </cell>
          <cell r="C28414" t="str">
            <v>m²</v>
          </cell>
          <cell r="D28414" t="str">
            <v>926,94</v>
          </cell>
        </row>
        <row r="28415">
          <cell r="A28415" t="str">
            <v>MC.22.150.0040.b</v>
          </cell>
          <cell r="B28415" t="str">
            <v>- ad un battente e superficie oltre 4,00 m²</v>
          </cell>
          <cell r="C28415" t="str">
            <v>m²</v>
          </cell>
          <cell r="D28415" t="str">
            <v>849,54</v>
          </cell>
        </row>
        <row r="28416">
          <cell r="A28416" t="str">
            <v>MC.22.150.0040.c</v>
          </cell>
          <cell r="B28416" t="str">
            <v>- a due battenti e superficie fino a 4,00 m²</v>
          </cell>
          <cell r="C28416" t="str">
            <v>m²</v>
          </cell>
          <cell r="D28416" t="str">
            <v>975,54</v>
          </cell>
        </row>
        <row r="28417">
          <cell r="A28417" t="str">
            <v>MC.22.150.0040.d</v>
          </cell>
          <cell r="B28417" t="str">
            <v>- a due battenti e superficie oltre 4,00 m²</v>
          </cell>
          <cell r="C28417" t="str">
            <v>m²</v>
          </cell>
          <cell r="D28417" t="str">
            <v>975,54</v>
          </cell>
        </row>
        <row r="28418">
          <cell r="A28418" t="str">
            <v>MC.22.150.0040.e</v>
          </cell>
          <cell r="B28418" t="str">
            <v>- sovrapprezzo per verniciatura a forno con polveri termoindurenti specifiche per esterni, colori a scelta della D.L.</v>
          </cell>
          <cell r="C28418" t="str">
            <v>m²</v>
          </cell>
          <cell r="D28418" t="str">
            <v>78,60</v>
          </cell>
        </row>
        <row r="28419">
          <cell r="A28419" t="str">
            <v>MC.22.150.0050</v>
          </cell>
          <cell r="B28419" t="str">
            <v>Porte tamburate in lamiera d'acciaio zincata Sendzimir (simili alle porte REI), battente spessore 40 mm, telaio con zanche da murare, serratura con cilindro, cerniere in acciaio zincato e maniglie in plastica; preverniciatura di fondo a spruzzo. Dimensioni:</v>
          </cell>
          <cell r="C28419"/>
          <cell r="D28419"/>
        </row>
        <row r="28420">
          <cell r="A28420" t="str">
            <v>MC.22.150.0050.a</v>
          </cell>
          <cell r="B28420" t="str">
            <v>- 70-80x200-210 cm</v>
          </cell>
          <cell r="C28420" t="str">
            <v>cad</v>
          </cell>
          <cell r="D28420" t="str">
            <v>204,58</v>
          </cell>
        </row>
        <row r="28421">
          <cell r="A28421" t="str">
            <v>MC.22.150.0050.b</v>
          </cell>
          <cell r="B28421" t="str">
            <v>- 90x200-210 cm</v>
          </cell>
          <cell r="C28421" t="str">
            <v>cad</v>
          </cell>
          <cell r="D28421" t="str">
            <v>221,80</v>
          </cell>
        </row>
        <row r="28422">
          <cell r="A28422" t="str">
            <v>MC.22.150.0100</v>
          </cell>
          <cell r="B28422" t="str">
            <v>Scala retrattile a pantografo in metallo, completa di pannello di chiusura botola, serrature, maniglioni di sbarco, corrimano e bastone apriscala.</v>
          </cell>
          <cell r="C28422" t="str">
            <v>cad</v>
          </cell>
          <cell r="D28422" t="str">
            <v>344,87</v>
          </cell>
        </row>
        <row r="28423">
          <cell r="A28423" t="str">
            <v>MC.22.150.0150</v>
          </cell>
          <cell r="B28423" t="str">
            <v>Portoncino d'ingresso interno a battente, con struttura portante in profilati di acciaio e lamiera di acciaio, coibentata internamente e rivestimento sulle due facce con pannelli in legno mordenzato. Completo di falso telaio, cilindro a profilo europeo, mezza maniglia all'interno e pomolo fisso o girevole all'esterno azionante lo scrocco, in alluminio anodizzato tipo pesante o ottone, occhio magico grandangolare e fermo di sicurezza, cerniere regolabili in altezza. Misure passaggio fino a 0,90 m per H 2,10 m.</v>
          </cell>
          <cell r="C28423"/>
          <cell r="D28423"/>
        </row>
        <row r="28424">
          <cell r="A28424" t="str">
            <v>MC.22.150.0150.a</v>
          </cell>
          <cell r="B28424" t="str">
            <v>- classe 2</v>
          </cell>
          <cell r="C28424" t="str">
            <v>cad</v>
          </cell>
          <cell r="D28424" t="str">
            <v>609,62</v>
          </cell>
        </row>
        <row r="28425">
          <cell r="A28425" t="str">
            <v>MC.22.150.0150.b</v>
          </cell>
          <cell r="B28425" t="str">
            <v>- classe 3</v>
          </cell>
          <cell r="C28425" t="str">
            <v>cad</v>
          </cell>
          <cell r="D28425" t="str">
            <v>920,72</v>
          </cell>
        </row>
        <row r="28426">
          <cell r="A28426" t="str">
            <v>MC.22.250</v>
          </cell>
          <cell r="B28426" t="str">
            <v>SERRAMENTI IN ALLUMINIO PER FINESTRE-PORTE E ACCESSORI</v>
          </cell>
          <cell r="C28426"/>
          <cell r="D28426"/>
        </row>
        <row r="28427">
          <cell r="A28427" t="str">
            <v>MC.22.250.0010</v>
          </cell>
          <cell r="B28427" t="str">
            <v>Serramenti in alluminio per finestre, portefinestre ad una o più ante, a vasistas o a bilico con o senza parti fisse, impennate, eseguiti con profilati estrusi in lega di alluminio a taglio termico, anodizzazione e verniciatura spess. 50 micron, completi di ferramenta adeguata di movimento e chiusura, maniglie di alluminio, guarnizioni in EPDM o neoprene. Trasmittanza del telaio 0,90 W/m²K.</v>
          </cell>
          <cell r="C28427"/>
          <cell r="D28427"/>
        </row>
        <row r="28428">
          <cell r="A28428" t="str">
            <v>MC.22.250.0010.b</v>
          </cell>
          <cell r="B28428" t="str">
            <v>- ad uno o più battenti</v>
          </cell>
          <cell r="C28428" t="str">
            <v>m²</v>
          </cell>
          <cell r="D28428" t="str">
            <v>240,87</v>
          </cell>
        </row>
        <row r="28429">
          <cell r="A28429" t="str">
            <v>MC.22.250.0010.c</v>
          </cell>
          <cell r="B28429" t="str">
            <v>- a bilico</v>
          </cell>
          <cell r="C28429" t="str">
            <v>m²</v>
          </cell>
          <cell r="D28429" t="str">
            <v>280,69</v>
          </cell>
        </row>
        <row r="28430">
          <cell r="A28430" t="str">
            <v>MC.22.250.0010.d</v>
          </cell>
          <cell r="B28430" t="str">
            <v>- a vasistas</v>
          </cell>
          <cell r="C28430" t="str">
            <v>m²</v>
          </cell>
          <cell r="D28430" t="str">
            <v>280,69</v>
          </cell>
        </row>
        <row r="28431">
          <cell r="A28431" t="str">
            <v>MC.22.250.0010.e</v>
          </cell>
          <cell r="B28431" t="str">
            <v>- a anta ribalta</v>
          </cell>
          <cell r="C28431" t="str">
            <v>m²</v>
          </cell>
          <cell r="D28431" t="str">
            <v>296,91</v>
          </cell>
        </row>
        <row r="28432">
          <cell r="A28432" t="str">
            <v>MC.22.250.0010.f</v>
          </cell>
          <cell r="B28432" t="str">
            <v>- scorrevole</v>
          </cell>
          <cell r="C28432" t="str">
            <v>m²</v>
          </cell>
          <cell r="D28432" t="str">
            <v>353,34</v>
          </cell>
        </row>
        <row r="28433">
          <cell r="A28433" t="str">
            <v>MC.22.250.0010.g</v>
          </cell>
          <cell r="B28433" t="str">
            <v>- scorrevole - complanare</v>
          </cell>
          <cell r="C28433" t="str">
            <v>m²</v>
          </cell>
          <cell r="D28433" t="str">
            <v>539,56</v>
          </cell>
        </row>
        <row r="28434">
          <cell r="A28434" t="str">
            <v>MC.22.250.0010.h</v>
          </cell>
          <cell r="B28434" t="str">
            <v>- telaio fisso</v>
          </cell>
          <cell r="C28434" t="str">
            <v>m²</v>
          </cell>
          <cell r="D28434" t="str">
            <v>124,11</v>
          </cell>
        </row>
        <row r="28435">
          <cell r="A28435" t="str">
            <v>MC.22.250.0010.i</v>
          </cell>
          <cell r="B28435" t="str">
            <v>- porte di primo ingresso complete di sicurezza con chiavi, oltre a quanto descritto. Ad uno e due battenti</v>
          </cell>
          <cell r="C28435" t="str">
            <v>m²</v>
          </cell>
          <cell r="D28435" t="str">
            <v>456,17</v>
          </cell>
        </row>
        <row r="28436">
          <cell r="A28436" t="str">
            <v>MC.22.250.0010.l</v>
          </cell>
          <cell r="B28436" t="str">
            <v>- impennata con parti fisse, una o più ante, sopraluce con o senza apertura a vasistas</v>
          </cell>
          <cell r="C28436" t="str">
            <v>m²</v>
          </cell>
          <cell r="D28436" t="str">
            <v>251,70</v>
          </cell>
        </row>
        <row r="28437">
          <cell r="A28437" t="str">
            <v>MC.22.250.0110</v>
          </cell>
          <cell r="B28437" t="str">
            <v>Sovrapprezzo ai serramenti in lega di alluminio per realizzazione con profilati speciali alluminio legno, verniciato RAL esterno e con massello di legno ramino interno, nei tipi:</v>
          </cell>
          <cell r="C28437"/>
          <cell r="D28437"/>
        </row>
        <row r="28438">
          <cell r="A28438" t="str">
            <v>MC.22.250.0110.a</v>
          </cell>
          <cell r="B28438" t="str">
            <v>- serramenti fissi</v>
          </cell>
          <cell r="C28438" t="str">
            <v>m²</v>
          </cell>
          <cell r="D28438" t="str">
            <v>40,36</v>
          </cell>
        </row>
        <row r="28439">
          <cell r="A28439" t="str">
            <v>MC.22.250.0110.b</v>
          </cell>
          <cell r="B28439" t="str">
            <v>- tutte le tipologie di serramenti apribili</v>
          </cell>
          <cell r="C28439" t="str">
            <v>m²</v>
          </cell>
          <cell r="D28439" t="str">
            <v>67,10</v>
          </cell>
        </row>
        <row r="28440">
          <cell r="A28440" t="str">
            <v>MC.22.250.0170</v>
          </cell>
          <cell r="B28440" t="str">
            <v>Maniglia per finestra con accessori per la chiusura</v>
          </cell>
          <cell r="C28440" t="str">
            <v>cad</v>
          </cell>
          <cell r="D28440" t="str">
            <v>12,13</v>
          </cell>
        </row>
        <row r="28441">
          <cell r="A28441" t="str">
            <v>MC.22.250.0180</v>
          </cell>
          <cell r="B28441" t="str">
            <v>Fornitura di serratura elettrica a scatola, con chiave a due giri tipo Yale, del tipo:</v>
          </cell>
          <cell r="C28441"/>
          <cell r="D28441"/>
        </row>
        <row r="28442">
          <cell r="A28442" t="str">
            <v>MC.22.250.0180.a</v>
          </cell>
          <cell r="B28442" t="str">
            <v>- per portoncini in legno</v>
          </cell>
          <cell r="C28442" t="str">
            <v>cad</v>
          </cell>
          <cell r="D28442" t="str">
            <v>77,59</v>
          </cell>
        </row>
        <row r="28443">
          <cell r="A28443" t="str">
            <v>MC.22.250.0180.b</v>
          </cell>
          <cell r="B28443" t="str">
            <v>- per cancelli in ferro esterni</v>
          </cell>
          <cell r="C28443" t="str">
            <v>cad</v>
          </cell>
          <cell r="D28443" t="str">
            <v>89,14</v>
          </cell>
        </row>
        <row r="28444">
          <cell r="A28444" t="str">
            <v>MC.22.250.0190</v>
          </cell>
          <cell r="B28444" t="str">
            <v>Fornitura di serratura di sicurezza, del tipo a doppia mappa:</v>
          </cell>
          <cell r="C28444"/>
          <cell r="D28444"/>
        </row>
        <row r="28445">
          <cell r="A28445" t="str">
            <v>MC.22.250.0190.a</v>
          </cell>
          <cell r="B28445" t="str">
            <v>- a quattro giri laterali</v>
          </cell>
          <cell r="C28445" t="str">
            <v>cad</v>
          </cell>
          <cell r="D28445" t="str">
            <v>69,65</v>
          </cell>
        </row>
        <row r="28446">
          <cell r="A28446" t="str">
            <v>MC.22.250.0190.b</v>
          </cell>
          <cell r="B28446" t="str">
            <v>- a quattro giri laterali con due aste</v>
          </cell>
          <cell r="C28446" t="str">
            <v>cad</v>
          </cell>
          <cell r="D28446" t="str">
            <v>99,08</v>
          </cell>
        </row>
        <row r="28447">
          <cell r="A28447" t="str">
            <v>MC.22.250.0190.c</v>
          </cell>
          <cell r="B28447" t="str">
            <v>- a quattro giri laterali con quattro aste</v>
          </cell>
          <cell r="C28447" t="str">
            <v>cad</v>
          </cell>
          <cell r="D28447" t="str">
            <v>134,63</v>
          </cell>
        </row>
        <row r="28448">
          <cell r="A28448" t="str">
            <v>MC.22.250.0190.d</v>
          </cell>
          <cell r="B28448" t="str">
            <v>- fornitura chiave a doppia mappa</v>
          </cell>
          <cell r="C28448" t="str">
            <v>cad</v>
          </cell>
          <cell r="D28448" t="str">
            <v>7,83</v>
          </cell>
        </row>
        <row r="28449">
          <cell r="A28449" t="str">
            <v>MC.22.250.0200</v>
          </cell>
          <cell r="B28449" t="str">
            <v>Specchiature cieche per porte e impennate in alluminio, realizzate con pannelli in bilaminato:</v>
          </cell>
          <cell r="C28449"/>
          <cell r="D28449"/>
        </row>
        <row r="28450">
          <cell r="A28450" t="str">
            <v>MC.22.250.0200.a</v>
          </cell>
          <cell r="B28450" t="str">
            <v>- spessore totale 6 mm</v>
          </cell>
          <cell r="C28450" t="str">
            <v>m²</v>
          </cell>
          <cell r="D28450" t="str">
            <v>11,41</v>
          </cell>
        </row>
        <row r="28451">
          <cell r="A28451" t="str">
            <v>MC.22.250.0200.b</v>
          </cell>
          <cell r="B28451" t="str">
            <v>- con interposto pannello coibente, spessore finito 40 mm</v>
          </cell>
          <cell r="C28451" t="str">
            <v>m²</v>
          </cell>
          <cell r="D28451" t="str">
            <v>16,38</v>
          </cell>
        </row>
        <row r="28452">
          <cell r="A28452" t="str">
            <v>MC.22.250.0250</v>
          </cell>
          <cell r="B28452" t="str">
            <v>Controtelaio in acciaio zincato completo di zanche:</v>
          </cell>
          <cell r="C28452"/>
          <cell r="D28452"/>
        </row>
        <row r="28453">
          <cell r="A28453" t="str">
            <v>MC.22.250.0250.a</v>
          </cell>
          <cell r="B28453" t="str">
            <v>- per serramenti in genere</v>
          </cell>
          <cell r="C28453" t="str">
            <v>m</v>
          </cell>
          <cell r="D28453" t="str">
            <v>4,63</v>
          </cell>
        </row>
        <row r="28454">
          <cell r="A28454" t="str">
            <v>MC.22.250.0250.b</v>
          </cell>
          <cell r="B28454" t="str">
            <v>- per serramenti monoblocco</v>
          </cell>
          <cell r="C28454" t="str">
            <v>m</v>
          </cell>
          <cell r="D28454" t="str">
            <v>9,76</v>
          </cell>
        </row>
        <row r="28455">
          <cell r="A28455" t="str">
            <v>MC.22.300</v>
          </cell>
          <cell r="B28455" t="str">
            <v>SERRAMENTI MONOBLOCCO IN ALLUMINIO</v>
          </cell>
          <cell r="C28455"/>
          <cell r="D28455"/>
        </row>
        <row r="28456">
          <cell r="A28456" t="str">
            <v>MC.22.300.0010</v>
          </cell>
          <cell r="B28456" t="str">
            <v>Serramenti monoblocco in alluminio per portefinestre e finestre apribili ad una o più ante su cerniere o a vasistas o scorrevoli, con o senza parti fisse eseguiti con profilati estrusi in lega di alluminio isolati a taglio termico, anodizzazione e verniciatura spess. 50 micron, completi di imbotti laterali con guide dell'avvolgibile, ferramenta adeguata di movimento e chiusura, maniglie di alluminio, cassonetto coibentato asportabile, corredati di albero di avvolgimento in acciaio e riduttori per teli superiori a 3,50 m², guarnizioni in EPDM o neoprene, manovra del telo con cinghia in tessuto. Comprese le tapparelle in pvc peso minimo 4,8 kg/m². Misurazione: larghezza finestra, altezza normale + cm 35 cassonetto; (una finestra di luce 70x130 h cm viene computata 70x165 h cm).</v>
          </cell>
          <cell r="C28456"/>
          <cell r="D28456"/>
        </row>
        <row r="28457">
          <cell r="A28457" t="str">
            <v>MC.22.300.0010.b</v>
          </cell>
          <cell r="B28457" t="str">
            <v>- ad uno o più battenti</v>
          </cell>
          <cell r="C28457" t="str">
            <v>m²</v>
          </cell>
          <cell r="D28457" t="str">
            <v>298,29</v>
          </cell>
        </row>
        <row r="28458">
          <cell r="A28458" t="str">
            <v>MC.22.300.0010.c</v>
          </cell>
          <cell r="B28458" t="str">
            <v>- a vasistas</v>
          </cell>
          <cell r="C28458" t="str">
            <v>m²</v>
          </cell>
          <cell r="D28458" t="str">
            <v>413,42</v>
          </cell>
        </row>
        <row r="28459">
          <cell r="A28459" t="str">
            <v>MC.22.300.0010.d</v>
          </cell>
          <cell r="B28459" t="str">
            <v>- a anta ribalta</v>
          </cell>
          <cell r="C28459" t="str">
            <v>m²</v>
          </cell>
          <cell r="D28459" t="str">
            <v>352,94</v>
          </cell>
        </row>
        <row r="28460">
          <cell r="A28460" t="str">
            <v>MC.22.300.0010.e</v>
          </cell>
          <cell r="B28460" t="str">
            <v>- scorrevole</v>
          </cell>
          <cell r="C28460" t="str">
            <v>m²</v>
          </cell>
          <cell r="D28460" t="str">
            <v>380,03</v>
          </cell>
        </row>
        <row r="28461">
          <cell r="A28461" t="str">
            <v>MC.22.300.0010.f</v>
          </cell>
          <cell r="B28461" t="str">
            <v>- scorrevole - complanare</v>
          </cell>
          <cell r="C28461" t="str">
            <v>m²</v>
          </cell>
          <cell r="D28461" t="str">
            <v>490,22</v>
          </cell>
        </row>
        <row r="28462">
          <cell r="A28462" t="str">
            <v>MC.22.350</v>
          </cell>
          <cell r="B28462" t="str">
            <v>CHIUDIPORTA - APERTURA A DISTANZA</v>
          </cell>
          <cell r="C28462"/>
          <cell r="D28462"/>
        </row>
        <row r="28463">
          <cell r="A28463" t="str">
            <v>MC.22.350.0010</v>
          </cell>
          <cell r="B28463" t="str">
            <v>Chiudiporta con meccanismo a pignone e cremagliera con movimento di chiusura completamente controllato, utilizzabile per porte destre e sinistre; con:</v>
          </cell>
          <cell r="C28463"/>
          <cell r="D28463"/>
        </row>
        <row r="28464">
          <cell r="A28464" t="str">
            <v>MC.22.350.0010.a</v>
          </cell>
          <cell r="B28464" t="str">
            <v>- braccio senza fermo</v>
          </cell>
          <cell r="C28464" t="str">
            <v>cad</v>
          </cell>
          <cell r="D28464" t="str">
            <v>37,81</v>
          </cell>
        </row>
        <row r="28465">
          <cell r="A28465" t="str">
            <v>MC.22.350.0010.b</v>
          </cell>
          <cell r="B28465" t="str">
            <v>- braccio con fermo</v>
          </cell>
          <cell r="C28465" t="str">
            <v>cad</v>
          </cell>
          <cell r="D28465" t="str">
            <v>53,56</v>
          </cell>
        </row>
        <row r="28466">
          <cell r="A28466" t="str">
            <v>MC.22.350.0020</v>
          </cell>
          <cell r="B28466" t="str">
            <v>Chiudiporta con azionamento a pignone e cremagliera con forza di chiusura regolabile, grandezza EN 2, 3 e 4, velocità di chiusura regolabile, battuta finale regolabile e piastra di montaggio con gruppo di fori universale; utilizzabile per porte destre e sinistre; con:</v>
          </cell>
          <cell r="C28466"/>
          <cell r="D28466"/>
        </row>
        <row r="28467">
          <cell r="A28467" t="str">
            <v>MC.22.350.0020.a</v>
          </cell>
          <cell r="B28467" t="str">
            <v>- braccio senza fermo</v>
          </cell>
          <cell r="C28467" t="str">
            <v>cad</v>
          </cell>
          <cell r="D28467" t="str">
            <v>70,50</v>
          </cell>
        </row>
        <row r="28468">
          <cell r="A28468" t="str">
            <v>MC.22.350.0020.b</v>
          </cell>
          <cell r="B28468" t="str">
            <v>- braccio con fermo</v>
          </cell>
          <cell r="C28468" t="str">
            <v>cad</v>
          </cell>
          <cell r="D28468" t="str">
            <v>80,91</v>
          </cell>
        </row>
        <row r="28469">
          <cell r="A28469" t="str">
            <v>MC.22.350.0030</v>
          </cell>
          <cell r="B28469" t="str">
            <v>Chiudiporta con azionamento a cremagliera con dispositivo di smorzamento dell'apertura integrato ed autoregolante; ritardo di chiusura, velocità di chiusura e battuta finale regolabili; utilizzabile per porte destre e sinistre; con:</v>
          </cell>
          <cell r="C28469"/>
          <cell r="D28469"/>
        </row>
        <row r="28470">
          <cell r="A28470" t="str">
            <v>MC.22.350.0030.a</v>
          </cell>
          <cell r="B28470" t="str">
            <v>- braccio senza fermo</v>
          </cell>
          <cell r="C28470" t="str">
            <v>cad</v>
          </cell>
          <cell r="D28470" t="str">
            <v>149,24</v>
          </cell>
        </row>
        <row r="28471">
          <cell r="A28471" t="str">
            <v>MC.22.350.0030.b</v>
          </cell>
          <cell r="B28471" t="str">
            <v>- braccio con fermo inseribile/disinseribile</v>
          </cell>
          <cell r="C28471" t="str">
            <v>cad</v>
          </cell>
          <cell r="D28471" t="str">
            <v>157,05</v>
          </cell>
        </row>
        <row r="28472">
          <cell r="A28472" t="str">
            <v>MC.22.350.0030.c</v>
          </cell>
          <cell r="B28472" t="str">
            <v>- braccio con fermo</v>
          </cell>
          <cell r="C28472" t="str">
            <v>cad</v>
          </cell>
          <cell r="D28472" t="str">
            <v>152,28</v>
          </cell>
        </row>
        <row r="28473">
          <cell r="A28473" t="str">
            <v>MC.22.350.0030.d</v>
          </cell>
          <cell r="B28473" t="str">
            <v>- slitta con leva</v>
          </cell>
          <cell r="C28473" t="str">
            <v>cad</v>
          </cell>
          <cell r="D28473" t="str">
            <v>168,07</v>
          </cell>
        </row>
        <row r="28474">
          <cell r="A28474" t="str">
            <v>MC.22.350.0040</v>
          </cell>
          <cell r="B28474" t="str">
            <v>Chiudiporta universale a pavimento con forza di chiusura regolabile, omologato secondo EN 1154, 1-4, classe di corrosione 4, per porte sinistre e destre secondo DIN e per porte a vento, con azione di chiusura a partire da circa 175°. Con chiusura completamente controllata idraulicamente, velocità di chiusura regolabile per mezzo di due valvole, indipendenti l'una dall'altra e ammortizzazione in apertura. Con piastra di copertura regolabile in:</v>
          </cell>
          <cell r="C28474"/>
          <cell r="D28474"/>
        </row>
        <row r="28475">
          <cell r="A28475" t="str">
            <v>MC.22.350.0040.a</v>
          </cell>
          <cell r="B28475" t="str">
            <v>- acciaio inox</v>
          </cell>
          <cell r="C28475" t="str">
            <v>cad</v>
          </cell>
          <cell r="D28475" t="str">
            <v>126,56</v>
          </cell>
        </row>
        <row r="28476">
          <cell r="A28476" t="str">
            <v>MC.22.350.0040.b</v>
          </cell>
          <cell r="B28476" t="str">
            <v>- ottone lucido</v>
          </cell>
          <cell r="C28476" t="str">
            <v>cad</v>
          </cell>
          <cell r="D28476" t="str">
            <v>143,12</v>
          </cell>
        </row>
        <row r="28477">
          <cell r="A28477" t="str">
            <v>MC.22.350.0090</v>
          </cell>
          <cell r="B28477" t="str">
            <v>Comando elettrico per apertura a distanza di serramenti</v>
          </cell>
          <cell r="C28477" t="str">
            <v>cad</v>
          </cell>
          <cell r="D28477" t="str">
            <v>245,40</v>
          </cell>
        </row>
        <row r="28478">
          <cell r="A28478" t="str">
            <v>MC.22.350.0100</v>
          </cell>
          <cell r="B28478" t="str">
            <v>Asta da cm 120 per apertura manuale a distanza di serramenti</v>
          </cell>
          <cell r="C28478" t="str">
            <v>cad</v>
          </cell>
          <cell r="D28478" t="str">
            <v>21,23</v>
          </cell>
        </row>
        <row r="28479">
          <cell r="A28479" t="str">
            <v>MC.22.350.0110</v>
          </cell>
          <cell r="B28479" t="str">
            <v>Dispositivo meccanico fisso per l'apertura manuale a distanza di serramenti</v>
          </cell>
          <cell r="C28479" t="str">
            <v>cad</v>
          </cell>
          <cell r="D28479" t="str">
            <v>90,21</v>
          </cell>
        </row>
        <row r="28480">
          <cell r="A28480" t="str">
            <v>MC.22.400</v>
          </cell>
          <cell r="B28480" t="str">
            <v>AVVOLGIBILI - TENDE - VENEZIANE - ZANZARIERE - FRANGISOLE</v>
          </cell>
          <cell r="C28480"/>
          <cell r="D28480"/>
        </row>
        <row r="28481">
          <cell r="A28481" t="str">
            <v>MC.22.400.0010</v>
          </cell>
          <cell r="B28481" t="str">
            <v>Persiane avvolgibili in metallo, ad elementi agganciati tipo piatto, complete di accessori e meccanismi, escluso demoltiplicatore, compreso avvolgitore e cinghie (superficie minima m² 1,50):</v>
          </cell>
          <cell r="C28481"/>
          <cell r="D28481"/>
        </row>
        <row r="28482">
          <cell r="A28482" t="str">
            <v>MC.22.400.0010.a</v>
          </cell>
          <cell r="B28482" t="str">
            <v>- acciaio dolce preverniciato da 5-6/10 mm</v>
          </cell>
          <cell r="C28482" t="str">
            <v>m²</v>
          </cell>
          <cell r="D28482" t="str">
            <v>43,93</v>
          </cell>
        </row>
        <row r="28483">
          <cell r="A28483" t="str">
            <v>MC.22.400.0010.b</v>
          </cell>
          <cell r="B28483" t="str">
            <v>- acciaio dolce preverniciato da 8-10/10 mm</v>
          </cell>
          <cell r="C28483" t="str">
            <v>m²</v>
          </cell>
          <cell r="D28483" t="str">
            <v>53,30</v>
          </cell>
        </row>
        <row r="28484">
          <cell r="A28484" t="str">
            <v>MC.22.400.0010.c</v>
          </cell>
          <cell r="B28484" t="str">
            <v>- profilati alluminio verniciato da 6/10 mm</v>
          </cell>
          <cell r="C28484" t="str">
            <v>m²</v>
          </cell>
          <cell r="D28484" t="str">
            <v>42,87</v>
          </cell>
        </row>
        <row r="28485">
          <cell r="A28485" t="str">
            <v>MC.22.400.0010.d</v>
          </cell>
          <cell r="B28485" t="str">
            <v>- profilati alluminio anodizzato da 10/10 mm</v>
          </cell>
          <cell r="C28485" t="str">
            <v>m²</v>
          </cell>
          <cell r="D28485" t="str">
            <v>95,16</v>
          </cell>
        </row>
        <row r="28486">
          <cell r="A28486" t="str">
            <v>MC.22.400.0050</v>
          </cell>
          <cell r="B28486" t="str">
            <v>Tende alla veneziana con lamelle di alluminio verniciate a smalto, complete di nastri e congegni per il sollevamento e l'orientamento, cassonetto e spiaggiale metallici, verniciati a smalto; (superficie minima m² 2,00):</v>
          </cell>
          <cell r="C28486"/>
          <cell r="D28486"/>
        </row>
        <row r="28487">
          <cell r="A28487" t="str">
            <v>MC.22.400.0050.a</v>
          </cell>
          <cell r="B28487" t="str">
            <v>- lamelle da 50 mm</v>
          </cell>
          <cell r="C28487" t="str">
            <v>m²</v>
          </cell>
          <cell r="D28487" t="str">
            <v>25,87</v>
          </cell>
        </row>
        <row r="28488">
          <cell r="A28488" t="str">
            <v>MC.22.400.0050.b</v>
          </cell>
          <cell r="B28488" t="str">
            <v>- lamelle da 35 mm</v>
          </cell>
          <cell r="C28488" t="str">
            <v>m²</v>
          </cell>
          <cell r="D28488" t="str">
            <v>28,92</v>
          </cell>
        </row>
        <row r="28489">
          <cell r="A28489" t="str">
            <v>MC.22.400.0060</v>
          </cell>
          <cell r="B28489" t="str">
            <v>Tende alla veneziana con lamelle di alluminio verniciate a smalto, complete di nastri, comando di sollevamento a fune e orientamento ad asta, cassonetto e spiaggiale metallici, accessori coordinati in tinta con lamelle; (superficie minima m² 1,50):</v>
          </cell>
          <cell r="C28489"/>
          <cell r="D28489"/>
        </row>
        <row r="28490">
          <cell r="A28490" t="str">
            <v>MC.22.400.0060.a</v>
          </cell>
          <cell r="B28490" t="str">
            <v>- lamelle da 25 mm</v>
          </cell>
          <cell r="C28490" t="str">
            <v>m²</v>
          </cell>
          <cell r="D28490" t="str">
            <v>34,89</v>
          </cell>
        </row>
        <row r="28491">
          <cell r="A28491" t="str">
            <v>MC.22.400.0060.b</v>
          </cell>
          <cell r="B28491" t="str">
            <v>- lamelle da 15 mm</v>
          </cell>
          <cell r="C28491" t="str">
            <v>m²</v>
          </cell>
          <cell r="D28491" t="str">
            <v>39,80</v>
          </cell>
        </row>
        <row r="28492">
          <cell r="A28492" t="str">
            <v>MC.22.400.0070</v>
          </cell>
          <cell r="B28492" t="str">
            <v>Accessori per tende alla veneziana (per ogni tenda):</v>
          </cell>
          <cell r="C28492"/>
          <cell r="D28492"/>
        </row>
        <row r="28493">
          <cell r="A28493" t="str">
            <v>MC.22.400.0070.a</v>
          </cell>
          <cell r="B28493" t="str">
            <v>- guide laterali in nylon (per ogni tenda)</v>
          </cell>
          <cell r="C28493" t="str">
            <v>cad</v>
          </cell>
          <cell r="D28493" t="str">
            <v>7,95</v>
          </cell>
        </row>
        <row r="28494">
          <cell r="A28494" t="str">
            <v>MC.22.400.0070.b</v>
          </cell>
          <cell r="B28494" t="str">
            <v>- monocomando a fune</v>
          </cell>
          <cell r="C28494" t="str">
            <v>cad</v>
          </cell>
          <cell r="D28494" t="str">
            <v>36,49</v>
          </cell>
        </row>
        <row r="28495">
          <cell r="A28495" t="str">
            <v>MC.22.400.0070.c</v>
          </cell>
          <cell r="B28495" t="str">
            <v>- monocomando ad arganello ad asta volante</v>
          </cell>
          <cell r="C28495" t="str">
            <v>cad</v>
          </cell>
          <cell r="D28495" t="str">
            <v>61,68</v>
          </cell>
        </row>
        <row r="28496">
          <cell r="A28496" t="str">
            <v>MC.22.400.0070.d</v>
          </cell>
          <cell r="B28496" t="str">
            <v>- motorizzazione</v>
          </cell>
          <cell r="C28496" t="str">
            <v>cad</v>
          </cell>
          <cell r="D28496" t="str">
            <v>144,60</v>
          </cell>
        </row>
        <row r="28497">
          <cell r="A28497" t="str">
            <v>MC.22.400.0070.e</v>
          </cell>
          <cell r="B28497" t="str">
            <v>- centralina telecomando e ricevitore</v>
          </cell>
          <cell r="C28497" t="str">
            <v>cad</v>
          </cell>
          <cell r="D28497" t="str">
            <v>273,24</v>
          </cell>
        </row>
        <row r="28498">
          <cell r="A28498" t="str">
            <v>MC.22.400.0070.f</v>
          </cell>
          <cell r="B28498" t="str">
            <v>- pulsantiera telecomando</v>
          </cell>
          <cell r="C28498" t="str">
            <v>cad</v>
          </cell>
          <cell r="D28498" t="str">
            <v>31,17</v>
          </cell>
        </row>
        <row r="28499">
          <cell r="A28499" t="str">
            <v>MC.22.400.0100</v>
          </cell>
          <cell r="B28499" t="str">
            <v>Zanzariera fissa di ferro zincato i fibra di vetro plastificata, completa di telaio in lega leggera (superficie minima m² 2,00)</v>
          </cell>
          <cell r="C28499" t="str">
            <v>m²</v>
          </cell>
          <cell r="D28499" t="str">
            <v>37,81</v>
          </cell>
        </row>
        <row r="28500">
          <cell r="A28500" t="str">
            <v>MC.22.400.0110</v>
          </cell>
          <cell r="B28500" t="str">
            <v>Zanzariera avvolgibile in fibra di vetro plastificata, completa di telaio in lega leggera anodizzata (superficie minima m² 2,00)</v>
          </cell>
          <cell r="C28500" t="str">
            <v>m²</v>
          </cell>
          <cell r="D28500" t="str">
            <v>45,77</v>
          </cell>
        </row>
        <row r="28501">
          <cell r="A28501" t="str">
            <v>MC.22.400.0120</v>
          </cell>
          <cell r="B28501" t="str">
            <v>Zanzariera in fibra di vetro rivestita in plastica, completa di telaio in lega leggera anodizzata; (minino di fatturazione mq 2,00); dei tipi:</v>
          </cell>
          <cell r="C28501"/>
          <cell r="D28501"/>
        </row>
        <row r="28502">
          <cell r="A28502" t="str">
            <v>MC.22.400.0120.a</v>
          </cell>
          <cell r="B28502" t="str">
            <v>- avvolgibile, con comando a molla</v>
          </cell>
          <cell r="C28502" t="str">
            <v>m²</v>
          </cell>
          <cell r="D28502" t="str">
            <v>51,07</v>
          </cell>
        </row>
        <row r="28503">
          <cell r="A28503" t="str">
            <v>MC.22.400.0120.b</v>
          </cell>
          <cell r="B28503" t="str">
            <v>- scorrevole laterale con calamita o gancio</v>
          </cell>
          <cell r="C28503" t="str">
            <v>m²</v>
          </cell>
          <cell r="D28503" t="str">
            <v>63,68</v>
          </cell>
        </row>
        <row r="28504">
          <cell r="A28504" t="str">
            <v>MC.22.400.0120.c</v>
          </cell>
          <cell r="B28504" t="str">
            <v>- scorrevole, anche a più pannelli</v>
          </cell>
          <cell r="C28504" t="str">
            <v>m²</v>
          </cell>
          <cell r="D28504" t="str">
            <v>85,43</v>
          </cell>
        </row>
        <row r="28505">
          <cell r="A28505" t="str">
            <v>MC.22.400.0150</v>
          </cell>
          <cell r="B28505" t="str">
            <v>Tende plissè, poliestere 100%, varie finiture profili; (minino di fatturazione mq 1,50); dei tipi:</v>
          </cell>
          <cell r="C28505"/>
          <cell r="D28505"/>
        </row>
        <row r="28506">
          <cell r="A28506" t="str">
            <v>MC.22.400.0150.a</v>
          </cell>
          <cell r="B28506" t="str">
            <v>- tessuto normale o metallizzato</v>
          </cell>
          <cell r="C28506" t="str">
            <v>m²</v>
          </cell>
          <cell r="D28506" t="str">
            <v>28,26</v>
          </cell>
        </row>
        <row r="28507">
          <cell r="A28507" t="str">
            <v>MC.22.400.0150.b</v>
          </cell>
          <cell r="B28507" t="str">
            <v>- tessuto ignifugo</v>
          </cell>
          <cell r="C28507" t="str">
            <v>m²</v>
          </cell>
          <cell r="D28507" t="str">
            <v>32,90</v>
          </cell>
        </row>
        <row r="28508">
          <cell r="A28508" t="str">
            <v>MC.22.400.0200</v>
          </cell>
          <cell r="B28508" t="str">
            <v>Tende verticali scorrevoli da mm 127; (minino di fatturazione mq 2,50, altezza minima fatturabile m 2,00); nei tipi:</v>
          </cell>
          <cell r="C28508"/>
          <cell r="D28508"/>
        </row>
        <row r="28509">
          <cell r="A28509" t="str">
            <v>MC.22.400.0200.a</v>
          </cell>
          <cell r="B28509" t="str">
            <v>- tessuto 100% fibra di vetro, ignifugo - oppure Poliestere 100%</v>
          </cell>
          <cell r="C28509" t="str">
            <v>m²</v>
          </cell>
          <cell r="D28509" t="str">
            <v>23,35</v>
          </cell>
        </row>
        <row r="28510">
          <cell r="A28510" t="str">
            <v>MC.22.400.0200.b</v>
          </cell>
          <cell r="B28510" t="str">
            <v>- tessuto 100% Trevira CS oppure 53% filo vetro e 47% PVC, oscurante</v>
          </cell>
          <cell r="C28510" t="str">
            <v>m²</v>
          </cell>
          <cell r="D28510" t="str">
            <v>27,06</v>
          </cell>
        </row>
        <row r="28511">
          <cell r="A28511" t="str">
            <v>MC.22.400.0200.c</v>
          </cell>
          <cell r="B28511" t="str">
            <v>- tessuto 100% Trevira CS lavabile</v>
          </cell>
          <cell r="C28511" t="str">
            <v>m²</v>
          </cell>
          <cell r="D28511" t="str">
            <v>36,08</v>
          </cell>
        </row>
        <row r="28512">
          <cell r="A28512" t="str">
            <v>MC.22.400.0200.d</v>
          </cell>
          <cell r="B28512" t="str">
            <v>- tessuto 47% fibra di vetro e 53% acrilico, oscurante</v>
          </cell>
          <cell r="C28512" t="str">
            <v>m²</v>
          </cell>
          <cell r="D28512" t="str">
            <v>45,10</v>
          </cell>
        </row>
        <row r="28513">
          <cell r="A28513" t="str">
            <v>MC.22.400.0200.e</v>
          </cell>
          <cell r="B28513" t="str">
            <v>- sovrapprezzi per binario con apertura centrale, raggruppamento centrale o comando opposto ai teli (per ogni caratteristica e per una tenda)</v>
          </cell>
          <cell r="C28513" t="str">
            <v>cad</v>
          </cell>
          <cell r="D28513" t="str">
            <v>8,61</v>
          </cell>
        </row>
        <row r="28514">
          <cell r="A28514" t="str">
            <v>MC.22.400.0250</v>
          </cell>
          <cell r="B28514" t="str">
            <v>Frangisole in PVC scorrevole.</v>
          </cell>
          <cell r="C28514" t="str">
            <v>m²</v>
          </cell>
          <cell r="D28514" t="str">
            <v>68,33</v>
          </cell>
        </row>
        <row r="28515">
          <cell r="A28515" t="str">
            <v>MC.22.400.0260</v>
          </cell>
          <cell r="B28515" t="str">
            <v>Kit di scorrimento.</v>
          </cell>
          <cell r="C28515" t="str">
            <v>cad</v>
          </cell>
          <cell r="D28515" t="str">
            <v>22,19</v>
          </cell>
        </row>
        <row r="28516">
          <cell r="A28516" t="str">
            <v>MC.22.400.0270</v>
          </cell>
          <cell r="B28516" t="str">
            <v>Doppia guida (inferiore + superiore) H = 200 cm, in profilato a C di sezione mm 35 x 35, con rivestimento in PVC inserito a scatto</v>
          </cell>
          <cell r="C28516" t="str">
            <v>m</v>
          </cell>
          <cell r="D28516" t="str">
            <v>28,78</v>
          </cell>
        </row>
        <row r="28517">
          <cell r="A28517" t="str">
            <v>MC.22.400.0280</v>
          </cell>
          <cell r="B28517" t="str">
            <v>Schermatura frangisole h = 0,40 m.</v>
          </cell>
          <cell r="C28517" t="str">
            <v>m²</v>
          </cell>
          <cell r="D28517" t="str">
            <v>75,34</v>
          </cell>
        </row>
        <row r="28518">
          <cell r="A28518" t="str">
            <v>MC.22.450</v>
          </cell>
          <cell r="B28518" t="str">
            <v>RETI E PANNELLI PER RECINZIONI</v>
          </cell>
          <cell r="C28518"/>
          <cell r="D28518"/>
        </row>
        <row r="28519">
          <cell r="A28519" t="str">
            <v>MC.22.450.0010</v>
          </cell>
          <cell r="B28519" t="str">
            <v>Pali e saette per recinzioni in profili a T, zincati e verniciati o plasticati:</v>
          </cell>
          <cell r="C28519"/>
          <cell r="D28519"/>
        </row>
        <row r="28520">
          <cell r="A28520" t="str">
            <v>MC.22.450.0010.a</v>
          </cell>
          <cell r="B28520" t="str">
            <v>- con profilo 30 x 30 x 3,5 mm (kg/m 1,63)</v>
          </cell>
          <cell r="C28520" t="str">
            <v>m</v>
          </cell>
          <cell r="D28520" t="str">
            <v>2,22</v>
          </cell>
        </row>
        <row r="28521">
          <cell r="A28521" t="str">
            <v>MC.22.450.0010.b</v>
          </cell>
          <cell r="B28521" t="str">
            <v>- con profilo 35 x 35 x 4 mm (kg/m 2,15)</v>
          </cell>
          <cell r="C28521" t="str">
            <v>m</v>
          </cell>
          <cell r="D28521" t="str">
            <v>2,97</v>
          </cell>
        </row>
        <row r="28522">
          <cell r="A28522" t="str">
            <v>MC.22.450.0020</v>
          </cell>
          <cell r="B28522" t="str">
            <v>Pali e saette di profilati tubolari, zincati e plasticati:</v>
          </cell>
          <cell r="C28522"/>
          <cell r="D28522"/>
        </row>
        <row r="28523">
          <cell r="A28523" t="str">
            <v>MC.22.450.0020.a</v>
          </cell>
          <cell r="B28523" t="str">
            <v>- Ø 38 mm - spess. 15/10 mm (kg/m 1,35)</v>
          </cell>
          <cell r="C28523" t="str">
            <v>m</v>
          </cell>
          <cell r="D28523" t="str">
            <v>4,55</v>
          </cell>
        </row>
        <row r="28524">
          <cell r="A28524" t="str">
            <v>MC.22.450.0020.b</v>
          </cell>
          <cell r="B28524" t="str">
            <v>- Ø 48 mm - spess. 20/10 mm (kg/m 2,25)</v>
          </cell>
          <cell r="C28524" t="str">
            <v>m</v>
          </cell>
          <cell r="D28524" t="str">
            <v>6,15</v>
          </cell>
        </row>
        <row r="28525">
          <cell r="A28525" t="str">
            <v>MC.22.450.0020.c</v>
          </cell>
          <cell r="B28525" t="str">
            <v>- Ø 60 mm - spess. 20/10 mm (kg/m 2,86)</v>
          </cell>
          <cell r="C28525" t="str">
            <v>m</v>
          </cell>
          <cell r="D28525" t="str">
            <v>9,13</v>
          </cell>
        </row>
        <row r="28526">
          <cell r="A28526" t="str">
            <v>MC.22.450.0050</v>
          </cell>
          <cell r="B28526" t="str">
            <v>Fili per tensione delle reti di recinzione:</v>
          </cell>
          <cell r="C28526"/>
          <cell r="D28526"/>
        </row>
        <row r="28527">
          <cell r="A28527" t="str">
            <v>MC.22.450.0050.b</v>
          </cell>
          <cell r="B28527" t="str">
            <v>- zincato e plastificato, diam.3,4 mm (kg/ml 0,07)</v>
          </cell>
          <cell r="C28527" t="str">
            <v>m</v>
          </cell>
          <cell r="D28527" t="str">
            <v>0,06</v>
          </cell>
        </row>
        <row r="28528">
          <cell r="A28528" t="str">
            <v>MC.22.450.0100</v>
          </cell>
          <cell r="B28528" t="str">
            <v>Rete a maglia sciolta in filo d'acciaio zincato, a semplice torsione; maglie romboidali 50 x 50 mm:</v>
          </cell>
          <cell r="C28528"/>
          <cell r="D28528"/>
        </row>
        <row r="28529">
          <cell r="A28529" t="str">
            <v>MC.22.450.0100.a</v>
          </cell>
          <cell r="B28529" t="str">
            <v>- con filo diam 1,85/2,50 mm - plastificato (kg/m² 1,02)</v>
          </cell>
          <cell r="C28529" t="str">
            <v>m²</v>
          </cell>
          <cell r="D28529" t="str">
            <v>1,84</v>
          </cell>
        </row>
        <row r="28530">
          <cell r="A28530" t="str">
            <v>MC.22.450.0100.b</v>
          </cell>
          <cell r="B28530" t="str">
            <v>- con filo diam 2,20/2,70 mm - plastificato (kg/m² 1,32)</v>
          </cell>
          <cell r="C28530" t="str">
            <v>m²</v>
          </cell>
          <cell r="D28530" t="str">
            <v>2,08</v>
          </cell>
        </row>
        <row r="28531">
          <cell r="A28531" t="str">
            <v>MC.22.450.0100.c</v>
          </cell>
          <cell r="B28531" t="str">
            <v>- con filo diam 2,20 mm - zincato - (kg/m² 1,20)</v>
          </cell>
          <cell r="C28531" t="str">
            <v>m²</v>
          </cell>
          <cell r="D28531" t="str">
            <v>1,21</v>
          </cell>
        </row>
        <row r="28532">
          <cell r="A28532" t="str">
            <v>MC.22.450.0110</v>
          </cell>
          <cell r="B28532" t="str">
            <v>Rete elettrosaldata zincata e plasticata a fili orizzontali ondulati, a maglia di circa 50 x 50 mm, diametro del filo Ø 3,3 mm</v>
          </cell>
          <cell r="C28532" t="str">
            <v>m²</v>
          </cell>
          <cell r="D28532" t="str">
            <v>6,23</v>
          </cell>
        </row>
        <row r="28533">
          <cell r="A28533" t="str">
            <v>MC.22.450.0120</v>
          </cell>
          <cell r="B28533" t="str">
            <v>Rete elettrosaldata zincata e plasticata con maglie differenziate, 50 x 50 mm nella parte alta e 10 x 50 mm nella parte bassa, filo Ø 2,5 mm</v>
          </cell>
          <cell r="C28533" t="str">
            <v>m²</v>
          </cell>
          <cell r="D28533" t="str">
            <v>2,88</v>
          </cell>
        </row>
        <row r="28534">
          <cell r="A28534" t="str">
            <v>MC.22.450.0130</v>
          </cell>
          <cell r="B28534" t="str">
            <v>Rete elettrosaldata zincata e plasticata, a fili orizzontali diritti Ø 2,6 mm:</v>
          </cell>
          <cell r="C28534"/>
          <cell r="D28534"/>
        </row>
        <row r="28535">
          <cell r="A28535" t="str">
            <v>MC.22.450.0130.a</v>
          </cell>
          <cell r="B28535" t="str">
            <v>- maglia 50 x 50 mm circa (kg/m² 1,16)</v>
          </cell>
          <cell r="C28535" t="str">
            <v>m²</v>
          </cell>
          <cell r="D28535" t="str">
            <v>3,28</v>
          </cell>
        </row>
        <row r="28536">
          <cell r="A28536" t="str">
            <v>MC.22.450.0130.b</v>
          </cell>
          <cell r="B28536" t="str">
            <v>- maglia 75 x 50 mm circa (kg/m² 0,96)</v>
          </cell>
          <cell r="C28536" t="str">
            <v>m²</v>
          </cell>
          <cell r="D28536" t="str">
            <v>2,50</v>
          </cell>
        </row>
        <row r="28537">
          <cell r="A28537" t="str">
            <v>MC.22.450.0140</v>
          </cell>
          <cell r="B28537" t="str">
            <v>Rete elettrosaldata zincata, diametro fili 0,2 mm:</v>
          </cell>
          <cell r="C28537"/>
          <cell r="D28537"/>
        </row>
        <row r="28538">
          <cell r="A28538" t="str">
            <v>MC.22.450.0140.a</v>
          </cell>
          <cell r="B28538" t="str">
            <v>- a maglia 50 x 50 mm circa (kg/m² 1,04)</v>
          </cell>
          <cell r="C28538" t="str">
            <v>m²</v>
          </cell>
          <cell r="D28538" t="str">
            <v>1,88</v>
          </cell>
        </row>
        <row r="28539">
          <cell r="A28539" t="str">
            <v>MC.22.450.0140.b</v>
          </cell>
          <cell r="B28539" t="str">
            <v>- a maglia 75 x 50 mm circa (kg/m² 0,84)</v>
          </cell>
          <cell r="C28539" t="str">
            <v>m²</v>
          </cell>
          <cell r="D28539" t="str">
            <v>1,49</v>
          </cell>
        </row>
        <row r="28540">
          <cell r="A28540" t="str">
            <v>MC.22.450.0150</v>
          </cell>
          <cell r="B28540" t="str">
            <v>Rete ondulata in ferro maglia 40 x 40 mm - diam. 4,0 mm (kg/m² 5,10)</v>
          </cell>
          <cell r="C28540" t="str">
            <v>kg</v>
          </cell>
          <cell r="D28540" t="str">
            <v>1,33</v>
          </cell>
        </row>
        <row r="28541">
          <cell r="A28541" t="str">
            <v>MC.22.450.0160</v>
          </cell>
          <cell r="B28541" t="str">
            <v>Rete ondulata in ferro zincato maglia 10 x 10 mm</v>
          </cell>
          <cell r="C28541" t="str">
            <v>kg</v>
          </cell>
          <cell r="D28541" t="str">
            <v>2,35</v>
          </cell>
        </row>
        <row r="28542">
          <cell r="A28542" t="str">
            <v>MC.22.450.0200</v>
          </cell>
          <cell r="B28542" t="str">
            <v>Pannelli rigidi per recinzioni costituiti da: maglia di tondini verticali e piatti orizzontali, elettrosaldati, in acciaio zincato a caldo con zincatura non inferiore a 40 g/m², plasticatura in poliestere da 100 micron; pali a sezione quadra in lamiera d'acciaio zincati internamente ed esternamente con zincatura non inferiore a 275 g/m² e plasticatura in poliestere da 60 micron; sistema di fissaggio con giunti, bulloni in acciaio inox, copribulloni</v>
          </cell>
          <cell r="C28542" t="str">
            <v>m²</v>
          </cell>
          <cell r="D28542" t="str">
            <v>48,21</v>
          </cell>
        </row>
        <row r="28543">
          <cell r="A28543" t="str">
            <v>MC.22.450.0210</v>
          </cell>
          <cell r="B28543" t="str">
            <v>Pannelli rigidi per recinzioni costituiti da: maglia di tondini verticali e doppi tondini orizzontali, elettrosaldati, in acciaio zincato a caldo con zincatura non inferiore a 40 g/m², plasticatura in poliestere da 100 micron; pali a sezione quadra in lamiera d'acciaio zincati internamente ed esternamente con zincatura non inferiore a 275 g/m² e plasticatura in poliestere da 60 micron; sistema di fissaggio con giunti, bulloni in acciaio inox, copribulloni</v>
          </cell>
          <cell r="C28543" t="str">
            <v>m²</v>
          </cell>
          <cell r="D28543" t="str">
            <v>52,25</v>
          </cell>
        </row>
        <row r="28544">
          <cell r="A28544" t="str">
            <v>MC.22.450.0220</v>
          </cell>
          <cell r="B28544" t="str">
            <v>Pannelli per recinzioni costituiti da: profilati tubolari verticali 25 x 25 x 1,5 mm ad interasse di 150 mm, due profilati tubolari orizzontali 60 x 40 x 2 mm; pali a sezione quadrata in lamiera d'acciaio 60 x 60 x 2 mm, zincati a caldo con zincatura non inferiore a 300 g/m² e plasticatura in poliestere da 50 micron; sistema di fissaggio con staffe di connessione tra pali e correnti</v>
          </cell>
          <cell r="C28544" t="str">
            <v>m²</v>
          </cell>
          <cell r="D28544" t="str">
            <v>129,32</v>
          </cell>
        </row>
        <row r="28545">
          <cell r="A28545" t="str">
            <v>MC.22.450.0230</v>
          </cell>
          <cell r="B28545" t="str">
            <v>Pannelli per recinzioni costituiti da: barre verticali in tubolari a sezione tonda, due correnti orizzontali in tubolare 50 x 25 x 2 mm, cresta superiore, pali a sezione quadrata in lamiera d'acciaio 60 x 60 x 2 mm; zincatura a caldo degli elementi non inferiore a 300 g/m² e plasticatura di poliestere da 50 micron; sistema di fissaggio con giunti, collari e bulloni</v>
          </cell>
          <cell r="C28545" t="str">
            <v>m²</v>
          </cell>
          <cell r="D28545" t="str">
            <v>107,76</v>
          </cell>
        </row>
        <row r="28546">
          <cell r="A28546" t="str">
            <v>MC.22.450.0240</v>
          </cell>
          <cell r="B28546" t="str">
            <v>Pannelli per recinzione in grigliato elettroforgiato zincato con piatti verticali 25 x 3 mm e correnti orizzontali Ø 5 mm, piantane in profilati a T 40 x 5 mm, accessori per il montaggio:</v>
          </cell>
          <cell r="C28546"/>
          <cell r="D28546"/>
        </row>
        <row r="28547">
          <cell r="A28547" t="str">
            <v>MC.22.450.0240.a</v>
          </cell>
          <cell r="B28547" t="str">
            <v>- maglia 124 x 132 mm</v>
          </cell>
          <cell r="C28547" t="str">
            <v>m²</v>
          </cell>
          <cell r="D28547" t="str">
            <v>40,76</v>
          </cell>
        </row>
        <row r="28548">
          <cell r="A28548" t="str">
            <v>MC.22.450.0240.b</v>
          </cell>
          <cell r="B28548" t="str">
            <v>- maglia 62 x 132 mm</v>
          </cell>
          <cell r="C28548" t="str">
            <v>m²</v>
          </cell>
          <cell r="D28548" t="str">
            <v>46,15</v>
          </cell>
        </row>
        <row r="28549">
          <cell r="A28549" t="str">
            <v>MC.22.450.0240.c</v>
          </cell>
          <cell r="B28549" t="str">
            <v>- maglia 62 x 66 mm</v>
          </cell>
          <cell r="C28549" t="str">
            <v>m²</v>
          </cell>
          <cell r="D28549" t="str">
            <v>51,55</v>
          </cell>
        </row>
        <row r="28550">
          <cell r="A28550" t="str">
            <v>MC.22.450.0250</v>
          </cell>
          <cell r="B28550" t="str">
            <v>Recinzione provvisoria modulare da cm 320 x h200, composta da telaio in tubolare zincato e tamponatura con rete elettrosaldata maglia cm 10x25:</v>
          </cell>
          <cell r="C28550"/>
          <cell r="D28550"/>
        </row>
        <row r="28551">
          <cell r="A28551" t="str">
            <v>MC.22.450.0250.a</v>
          </cell>
          <cell r="B28551" t="str">
            <v>- pannello modulare</v>
          </cell>
          <cell r="C28551" t="str">
            <v>m²</v>
          </cell>
          <cell r="D28551" t="str">
            <v>8,69</v>
          </cell>
        </row>
        <row r="28552">
          <cell r="A28552" t="str">
            <v>MC.22.450.0250.b</v>
          </cell>
          <cell r="B28552" t="str">
            <v>- base zavorrata</v>
          </cell>
          <cell r="C28552" t="str">
            <v>m²</v>
          </cell>
          <cell r="D28552" t="str">
            <v>6,68</v>
          </cell>
        </row>
        <row r="28553">
          <cell r="A28553" t="str">
            <v>MC.23 - MATERIALI PER OPERE DA VETRAIO</v>
          </cell>
          <cell r="B28553"/>
          <cell r="C28553"/>
          <cell r="D28553"/>
        </row>
        <row r="28554">
          <cell r="A28554" t="str">
            <v>MC</v>
          </cell>
          <cell r="B28554" t="str">
            <v>MATERIALI CIVILI</v>
          </cell>
          <cell r="C28554"/>
          <cell r="D28554"/>
        </row>
        <row r="28555">
          <cell r="A28555" t="str">
            <v>MC.23</v>
          </cell>
          <cell r="B28555" t="str">
            <v>MATERIALI PER OPERE DA VETRAIO</v>
          </cell>
          <cell r="C28555"/>
          <cell r="D28555"/>
        </row>
        <row r="28556">
          <cell r="A28556" t="str">
            <v>MC.23.000</v>
          </cell>
          <cell r="B28556" t="str">
            <v>NOTA DI CONSULTAZIONE</v>
          </cell>
          <cell r="C28556"/>
          <cell r="D28556"/>
        </row>
        <row r="28557">
          <cell r="A28557" t="str">
            <v>MC.23.050</v>
          </cell>
          <cell r="B28557" t="str">
            <v>VETRI STAMPATI</v>
          </cell>
          <cell r="C28557"/>
          <cell r="D28557"/>
        </row>
        <row r="28558">
          <cell r="A28558" t="str">
            <v>MC.23.050.0010</v>
          </cell>
          <cell r="B28558" t="str">
            <v>Vetro stampato nazionale, spessore = 4 mm (±0,5/0,7 mm), nei tipi:</v>
          </cell>
          <cell r="C28558"/>
          <cell r="D28558"/>
        </row>
        <row r="28559">
          <cell r="A28559" t="str">
            <v>MC.23.050.0010.a</v>
          </cell>
          <cell r="B28559" t="str">
            <v>- incolore</v>
          </cell>
          <cell r="C28559" t="str">
            <v>m²</v>
          </cell>
          <cell r="D28559" t="str">
            <v>20,42</v>
          </cell>
        </row>
        <row r="28560">
          <cell r="A28560" t="str">
            <v>MC.23.050.0010.b</v>
          </cell>
          <cell r="B28560" t="str">
            <v>- colorato</v>
          </cell>
          <cell r="C28560" t="str">
            <v>m²</v>
          </cell>
          <cell r="D28560" t="str">
            <v>21,90</v>
          </cell>
        </row>
        <row r="28561">
          <cell r="A28561" t="str">
            <v>MC.23.050.0020</v>
          </cell>
          <cell r="B28561" t="str">
            <v>Vetro stampato temperato incolore; spessore:</v>
          </cell>
          <cell r="C28561"/>
          <cell r="D28561"/>
        </row>
        <row r="28562">
          <cell r="A28562" t="str">
            <v>MC.23.050.0020.a</v>
          </cell>
          <cell r="B28562" t="str">
            <v>- 8 mm</v>
          </cell>
          <cell r="C28562" t="str">
            <v>m²</v>
          </cell>
          <cell r="D28562" t="str">
            <v>55,31</v>
          </cell>
        </row>
        <row r="28563">
          <cell r="A28563" t="str">
            <v>MC.23.050.0020.b</v>
          </cell>
          <cell r="B28563" t="str">
            <v>- 10 mm</v>
          </cell>
          <cell r="C28563" t="str">
            <v>m²</v>
          </cell>
          <cell r="D28563" t="str">
            <v>69,59</v>
          </cell>
        </row>
        <row r="28564">
          <cell r="A28564" t="str">
            <v>MC.23.050.0030</v>
          </cell>
          <cell r="B28564" t="str">
            <v>Vetro stampato temperato colorato; spessore:</v>
          </cell>
          <cell r="C28564"/>
          <cell r="D28564"/>
        </row>
        <row r="28565">
          <cell r="A28565" t="str">
            <v>MC.23.050.0030.a</v>
          </cell>
          <cell r="B28565" t="str">
            <v>- 8 mm</v>
          </cell>
          <cell r="C28565" t="str">
            <v>m²</v>
          </cell>
          <cell r="D28565" t="str">
            <v>63,59</v>
          </cell>
        </row>
        <row r="28566">
          <cell r="A28566" t="str">
            <v>MC.23.050.0030.b</v>
          </cell>
          <cell r="B28566" t="str">
            <v>- 10 mm</v>
          </cell>
          <cell r="C28566" t="str">
            <v>m²</v>
          </cell>
          <cell r="D28566" t="str">
            <v>81,83</v>
          </cell>
        </row>
        <row r="28567">
          <cell r="A28567" t="str">
            <v>MC.23.100</v>
          </cell>
          <cell r="B28567" t="str">
            <v>VETRI RETINATI</v>
          </cell>
          <cell r="C28567"/>
          <cell r="D28567"/>
        </row>
        <row r="28568">
          <cell r="A28568" t="str">
            <v>MC.23.100.0010</v>
          </cell>
          <cell r="B28568" t="str">
            <v>Vetro retinato in lastre; spessore 6 mm (±0,5/ 0,6 mm) del tipo:</v>
          </cell>
          <cell r="C28568"/>
          <cell r="D28568"/>
        </row>
        <row r="28569">
          <cell r="A28569" t="str">
            <v>MC.23.100.0010.a</v>
          </cell>
          <cell r="B28569" t="str">
            <v>- incolore</v>
          </cell>
          <cell r="C28569" t="str">
            <v>m²</v>
          </cell>
          <cell r="D28569" t="str">
            <v>33,42</v>
          </cell>
        </row>
        <row r="28570">
          <cell r="A28570" t="str">
            <v>MC.23.100.0010.b</v>
          </cell>
          <cell r="B28570" t="str">
            <v>- colorato</v>
          </cell>
          <cell r="C28570" t="str">
            <v>m²</v>
          </cell>
          <cell r="D28570" t="str">
            <v>53,86</v>
          </cell>
        </row>
        <row r="28571">
          <cell r="A28571" t="str">
            <v>MC.23.150</v>
          </cell>
          <cell r="B28571" t="str">
            <v>VETRO BASSO EMISSIVO</v>
          </cell>
          <cell r="C28571"/>
          <cell r="D28571"/>
        </row>
        <row r="28572">
          <cell r="A28572" t="str">
            <v>MC.23.150.0010</v>
          </cell>
          <cell r="B28572" t="str">
            <v>Vetro basso emissivo di spessore:</v>
          </cell>
          <cell r="C28572"/>
          <cell r="D28572"/>
        </row>
        <row r="28573">
          <cell r="A28573" t="str">
            <v>MC.23.150.0010.a</v>
          </cell>
          <cell r="B28573" t="str">
            <v>- sottile 4 mm (± 0,2)</v>
          </cell>
          <cell r="C28573" t="str">
            <v>m²</v>
          </cell>
          <cell r="D28573" t="str">
            <v>27,96</v>
          </cell>
        </row>
        <row r="28574">
          <cell r="A28574" t="str">
            <v>MC.23.150.0010.b</v>
          </cell>
          <cell r="B28574" t="str">
            <v>- normale 5 mm (± 0,2)</v>
          </cell>
          <cell r="C28574" t="str">
            <v>m²</v>
          </cell>
          <cell r="D28574" t="str">
            <v>33,33</v>
          </cell>
        </row>
        <row r="28575">
          <cell r="A28575" t="str">
            <v>MC.23.150.0010.c</v>
          </cell>
          <cell r="B28575" t="str">
            <v>- normale 6 mm (± 0,2)</v>
          </cell>
          <cell r="C28575" t="str">
            <v>m²</v>
          </cell>
          <cell r="D28575" t="str">
            <v>38,59</v>
          </cell>
        </row>
        <row r="28576">
          <cell r="A28576" t="str">
            <v>MC.23.150.0010.d</v>
          </cell>
          <cell r="B28576" t="str">
            <v>- forte 8 mm (± 0,3)</v>
          </cell>
          <cell r="C28576" t="str">
            <v>m²</v>
          </cell>
          <cell r="D28576" t="str">
            <v>49,25</v>
          </cell>
        </row>
        <row r="28577">
          <cell r="A28577" t="str">
            <v>MC.23.150.0010.e</v>
          </cell>
          <cell r="B28577" t="str">
            <v>- spesso 10 mm (± 0,3)</v>
          </cell>
          <cell r="C28577" t="str">
            <v>m²</v>
          </cell>
          <cell r="D28577" t="str">
            <v>61,90</v>
          </cell>
        </row>
        <row r="28578">
          <cell r="A28578" t="str">
            <v>MC.23.155</v>
          </cell>
          <cell r="B28578" t="str">
            <v>VETRO A CONTROLLO SOLARE</v>
          </cell>
          <cell r="C28578"/>
          <cell r="D28578"/>
        </row>
        <row r="28579">
          <cell r="A28579" t="str">
            <v>MC.23.155.0010</v>
          </cell>
          <cell r="B28579" t="str">
            <v>Vetro a controllo solare Fattore solare=0,77; Trasmissione luminosa = 0.18 di spessore:</v>
          </cell>
          <cell r="C28579"/>
          <cell r="D28579"/>
        </row>
        <row r="28580">
          <cell r="A28580" t="str">
            <v>MC.23.155.0010.a</v>
          </cell>
          <cell r="B28580" t="str">
            <v>- sottile 4 mm (± 0,2)</v>
          </cell>
          <cell r="C28580" t="str">
            <v>m²</v>
          </cell>
          <cell r="D28580" t="str">
            <v>55,66</v>
          </cell>
        </row>
        <row r="28581">
          <cell r="A28581" t="str">
            <v>MC.23.155.0010.b</v>
          </cell>
          <cell r="B28581" t="str">
            <v>- normale 6 mm (± 0,2)</v>
          </cell>
          <cell r="C28581" t="str">
            <v>m²</v>
          </cell>
          <cell r="D28581" t="str">
            <v>64,53</v>
          </cell>
        </row>
        <row r="28582">
          <cell r="A28582" t="str">
            <v>MC.23.155.0010.c</v>
          </cell>
          <cell r="B28582" t="str">
            <v>- forte 8 mm (± 0,2)</v>
          </cell>
          <cell r="C28582" t="str">
            <v>m²</v>
          </cell>
          <cell r="D28582" t="str">
            <v>76,58</v>
          </cell>
        </row>
        <row r="28583">
          <cell r="A28583" t="str">
            <v>MC.23.155.0010.d</v>
          </cell>
          <cell r="B28583" t="str">
            <v>- spesso 10 mm (± 0,2)</v>
          </cell>
          <cell r="C28583" t="str">
            <v>m²</v>
          </cell>
          <cell r="D28583" t="str">
            <v>92,11</v>
          </cell>
        </row>
        <row r="28584">
          <cell r="A28584" t="str">
            <v>MC.23.155.0020</v>
          </cell>
          <cell r="B28584" t="str">
            <v>Vetro stratificato di sicurezza a controllo solare Fattore=0,37; Trasmissione luminosa=0,45 di spessore:</v>
          </cell>
          <cell r="C28584"/>
          <cell r="D28584"/>
        </row>
        <row r="28585">
          <cell r="A28585" t="str">
            <v>MC.23.155.0020.a</v>
          </cell>
          <cell r="B28585" t="str">
            <v>-33.1 mm (uno strato di PVB 0,38)</v>
          </cell>
          <cell r="C28585" t="str">
            <v>m²</v>
          </cell>
          <cell r="D28585" t="str">
            <v>95,16</v>
          </cell>
        </row>
        <row r="28586">
          <cell r="A28586" t="str">
            <v>MC.23.155.0020.b</v>
          </cell>
          <cell r="B28586" t="str">
            <v>-44.1 mm (uno strato di PVB 0,38)</v>
          </cell>
          <cell r="C28586" t="str">
            <v>m²</v>
          </cell>
          <cell r="D28586" t="str">
            <v>107,75</v>
          </cell>
        </row>
        <row r="28587">
          <cell r="A28587" t="str">
            <v>MC.23.155.0020.c</v>
          </cell>
          <cell r="B28587" t="str">
            <v>-55.1 mm (uno strato di PVB 0,38)</v>
          </cell>
          <cell r="C28587" t="str">
            <v>m²</v>
          </cell>
          <cell r="D28587" t="str">
            <v>111,73</v>
          </cell>
        </row>
        <row r="28588">
          <cell r="A28588" t="str">
            <v>MC.23.155.0020.d</v>
          </cell>
          <cell r="B28588" t="str">
            <v>-66.1 mm (uno strato di PVB 0,38)</v>
          </cell>
          <cell r="C28588" t="str">
            <v>m²</v>
          </cell>
          <cell r="D28588" t="str">
            <v>126,50</v>
          </cell>
        </row>
        <row r="28589">
          <cell r="A28589" t="str">
            <v>MC.23.155.0030</v>
          </cell>
          <cell r="B28589" t="str">
            <v>Vetro stratificato di sicurezza a controllo solare Fattore solare=0,17; Trasmissione luminosa=0,18, di spessore:</v>
          </cell>
          <cell r="C28589"/>
          <cell r="D28589"/>
        </row>
        <row r="28590">
          <cell r="A28590" t="str">
            <v>MC.23.155.0030.a</v>
          </cell>
          <cell r="B28590" t="str">
            <v>-33.1 mm (uno strato di PVB 0,38)</v>
          </cell>
          <cell r="C28590" t="str">
            <v>m²</v>
          </cell>
          <cell r="D28590" t="str">
            <v>85,90</v>
          </cell>
        </row>
        <row r="28591">
          <cell r="A28591" t="str">
            <v>MC.23.155.0030.b</v>
          </cell>
          <cell r="B28591" t="str">
            <v>-44.1 mm (uno strato di PVB 0,38)</v>
          </cell>
          <cell r="C28591" t="str">
            <v>m²</v>
          </cell>
          <cell r="D28591" t="str">
            <v>114,46</v>
          </cell>
        </row>
        <row r="28592">
          <cell r="A28592" t="str">
            <v>MC.23.155.0030.c</v>
          </cell>
          <cell r="B28592" t="str">
            <v>-55.1 mm (uno strato di PVB 0,38)</v>
          </cell>
          <cell r="C28592" t="str">
            <v>m²</v>
          </cell>
          <cell r="D28592" t="str">
            <v>118,26</v>
          </cell>
        </row>
        <row r="28593">
          <cell r="A28593" t="str">
            <v>MC.23.155.0030.d</v>
          </cell>
          <cell r="B28593" t="str">
            <v>-66.1 mm (uno strato di PVB 0,38)</v>
          </cell>
          <cell r="C28593" t="str">
            <v>m²</v>
          </cell>
          <cell r="D28593" t="str">
            <v>129,89</v>
          </cell>
        </row>
        <row r="28594">
          <cell r="A28594" t="str">
            <v>MC.23.155.0040</v>
          </cell>
          <cell r="B28594" t="str">
            <v>Vetro a controllo solare Fattore=0,37; Trasmissione luminosa=0,45 di spessore:</v>
          </cell>
          <cell r="C28594"/>
          <cell r="D28594"/>
        </row>
        <row r="28595">
          <cell r="A28595" t="str">
            <v>MC.23.155.0040.a</v>
          </cell>
          <cell r="B28595" t="str">
            <v>- sottile 4 mm (± 0,2)</v>
          </cell>
          <cell r="C28595" t="str">
            <v>m²</v>
          </cell>
          <cell r="D28595" t="str">
            <v>51,89</v>
          </cell>
        </row>
        <row r="28596">
          <cell r="A28596" t="str">
            <v>MC.23.155.0040.b</v>
          </cell>
          <cell r="B28596" t="str">
            <v>- normale 6 mm (± 0,2)</v>
          </cell>
          <cell r="C28596" t="str">
            <v>m²</v>
          </cell>
          <cell r="D28596" t="str">
            <v>63,14</v>
          </cell>
        </row>
        <row r="28597">
          <cell r="A28597" t="str">
            <v>MC.23.155.0040.c</v>
          </cell>
          <cell r="B28597" t="str">
            <v>- forte 8 mm (± 0,3)</v>
          </cell>
          <cell r="C28597" t="str">
            <v>m²</v>
          </cell>
          <cell r="D28597" t="str">
            <v>77,51</v>
          </cell>
        </row>
        <row r="28598">
          <cell r="A28598" t="str">
            <v>MC.23.155.0040.d</v>
          </cell>
          <cell r="B28598" t="str">
            <v>- spesso 10 mm (± 0,3)</v>
          </cell>
          <cell r="C28598" t="str">
            <v>m²</v>
          </cell>
          <cell r="D28598" t="str">
            <v>95,24</v>
          </cell>
        </row>
        <row r="28599">
          <cell r="A28599" t="str">
            <v>MC.23.155.0050</v>
          </cell>
          <cell r="B28599" t="str">
            <v>Vetro selettivo a controllo termico e solare - Fattore solare/Trasmissione luminosa (70/40 oppure 60/30 oppure 50/25) di spessore:</v>
          </cell>
          <cell r="C28599"/>
          <cell r="D28599"/>
        </row>
        <row r="28600">
          <cell r="A28600" t="str">
            <v>MC.23.155.0050.a</v>
          </cell>
          <cell r="B28600" t="str">
            <v>- sottile 4 mm (± 0,2)</v>
          </cell>
          <cell r="C28600" t="str">
            <v>m²</v>
          </cell>
          <cell r="D28600" t="str">
            <v>77,48</v>
          </cell>
        </row>
        <row r="28601">
          <cell r="A28601" t="str">
            <v>MC.23.155.0050.b</v>
          </cell>
          <cell r="B28601" t="str">
            <v>- normale 6 mm (± 0,2)</v>
          </cell>
          <cell r="C28601" t="str">
            <v>m²</v>
          </cell>
          <cell r="D28601" t="str">
            <v>80,53</v>
          </cell>
        </row>
        <row r="28602">
          <cell r="A28602" t="str">
            <v>MC.23.155.0050.c</v>
          </cell>
          <cell r="B28602" t="str">
            <v>- forte 8 mm (± 0,3)</v>
          </cell>
          <cell r="C28602" t="str">
            <v>m²</v>
          </cell>
          <cell r="D28602" t="str">
            <v>85,42</v>
          </cell>
        </row>
        <row r="28603">
          <cell r="A28603" t="str">
            <v>MC.23.155.0050.d</v>
          </cell>
          <cell r="B28603" t="str">
            <v>- spesso 10 mm (± 0,3)</v>
          </cell>
          <cell r="C28603" t="str">
            <v>m²</v>
          </cell>
          <cell r="D28603" t="str">
            <v>91,28</v>
          </cell>
        </row>
        <row r="28604">
          <cell r="A28604" t="str">
            <v>MC.23.165</v>
          </cell>
          <cell r="B28604" t="str">
            <v>VETRI PROFILATI - SAGOMATI</v>
          </cell>
          <cell r="C28604"/>
          <cell r="D28604"/>
        </row>
        <row r="28605">
          <cell r="A28605" t="str">
            <v>MC.23.165.0010</v>
          </cell>
          <cell r="B28605" t="str">
            <v>Profilato di vetro a U; spessore 5/6 mm; larghezza 250/270/350 mm; ali risvolto 40/45 mm; lunghezza in misure multiple di 25 cm; incolore, del tipo:</v>
          </cell>
          <cell r="C28605"/>
          <cell r="D28605"/>
        </row>
        <row r="28606">
          <cell r="A28606" t="str">
            <v>MC.23.165.0010.a</v>
          </cell>
          <cell r="B28606" t="str">
            <v>- non armato</v>
          </cell>
          <cell r="C28606" t="str">
            <v>m²</v>
          </cell>
          <cell r="D28606" t="str">
            <v>40,92</v>
          </cell>
        </row>
        <row r="28607">
          <cell r="A28607" t="str">
            <v>MC.23.165.0010.b</v>
          </cell>
          <cell r="B28607" t="str">
            <v>- armato con fili di acciaio</v>
          </cell>
          <cell r="C28607" t="str">
            <v>m²</v>
          </cell>
          <cell r="D28607" t="str">
            <v>43,45</v>
          </cell>
        </row>
        <row r="28608">
          <cell r="A28608" t="str">
            <v>MC.23.165.0010.c</v>
          </cell>
          <cell r="B28608" t="str">
            <v>- colorato, senza armatura</v>
          </cell>
          <cell r="C28608" t="str">
            <v>m²</v>
          </cell>
          <cell r="D28608" t="str">
            <v>52,86</v>
          </cell>
        </row>
        <row r="28609">
          <cell r="A28609" t="str">
            <v>MC.23.170</v>
          </cell>
          <cell r="B28609" t="str">
            <v>CRISTALLI</v>
          </cell>
          <cell r="C28609"/>
          <cell r="D28609"/>
        </row>
        <row r="28610">
          <cell r="A28610" t="str">
            <v>MC.23.170.0010</v>
          </cell>
          <cell r="B28610" t="str">
            <v>Cristallo float incolorato del tipo:</v>
          </cell>
          <cell r="C28610"/>
          <cell r="D28610"/>
        </row>
        <row r="28611">
          <cell r="A28611" t="str">
            <v>MC.23.170.0010.a</v>
          </cell>
          <cell r="B28611" t="str">
            <v>- sottile 4 mm (± 0,2)</v>
          </cell>
          <cell r="C28611" t="str">
            <v>m²</v>
          </cell>
          <cell r="D28611" t="str">
            <v>17,60</v>
          </cell>
        </row>
        <row r="28612">
          <cell r="A28612" t="str">
            <v>MC.23.170.0010.b</v>
          </cell>
          <cell r="B28612" t="str">
            <v>- normale 5 mm (± 0,2)</v>
          </cell>
          <cell r="C28612" t="str">
            <v>m²</v>
          </cell>
          <cell r="D28612" t="str">
            <v>22,26</v>
          </cell>
        </row>
        <row r="28613">
          <cell r="A28613" t="str">
            <v>MC.23.170.0010.c</v>
          </cell>
          <cell r="B28613" t="str">
            <v>- normale 6 mm (± 0,2)</v>
          </cell>
          <cell r="C28613" t="str">
            <v>m²</v>
          </cell>
          <cell r="D28613" t="str">
            <v>26,65</v>
          </cell>
        </row>
        <row r="28614">
          <cell r="A28614" t="str">
            <v>MC.23.170.0010.d</v>
          </cell>
          <cell r="B28614" t="str">
            <v>- forte 8 mm (± 0,3)</v>
          </cell>
          <cell r="C28614" t="str">
            <v>m²</v>
          </cell>
          <cell r="D28614" t="str">
            <v>35,59</v>
          </cell>
        </row>
        <row r="28615">
          <cell r="A28615" t="str">
            <v>MC.23.170.0010.e</v>
          </cell>
          <cell r="B28615" t="str">
            <v>- spess. 10 mm (± 0,3)</v>
          </cell>
          <cell r="C28615" t="str">
            <v>m²</v>
          </cell>
          <cell r="D28615" t="str">
            <v>47,08</v>
          </cell>
        </row>
        <row r="28616">
          <cell r="A28616" t="str">
            <v>MC.23.170.0010.f</v>
          </cell>
          <cell r="B28616" t="str">
            <v>- exstraspesso 12 mm (± 0,3)</v>
          </cell>
          <cell r="C28616" t="str">
            <v>m²</v>
          </cell>
          <cell r="D28616" t="str">
            <v>59,26</v>
          </cell>
        </row>
        <row r="28617">
          <cell r="A28617" t="str">
            <v>MC.23.170.0020</v>
          </cell>
          <cell r="B28617" t="str">
            <v>Cristallo float colorato del tipo:</v>
          </cell>
          <cell r="C28617"/>
          <cell r="D28617"/>
        </row>
        <row r="28618">
          <cell r="A28618" t="str">
            <v>MC.23.170.0020.a</v>
          </cell>
          <cell r="B28618" t="str">
            <v>- sottile 4 mm (± 0,2)</v>
          </cell>
          <cell r="C28618" t="str">
            <v>m²</v>
          </cell>
          <cell r="D28618" t="str">
            <v>22,90</v>
          </cell>
        </row>
        <row r="28619">
          <cell r="A28619" t="str">
            <v>MC.23.170.0020.b</v>
          </cell>
          <cell r="B28619" t="str">
            <v>- normale 5 mm (± 0,2)</v>
          </cell>
          <cell r="C28619" t="str">
            <v>m²</v>
          </cell>
          <cell r="D28619" t="str">
            <v>28,85</v>
          </cell>
        </row>
        <row r="28620">
          <cell r="A28620" t="str">
            <v>MC.23.170.0020.c</v>
          </cell>
          <cell r="B28620" t="str">
            <v>- normale 6 mm (± 0,2)</v>
          </cell>
          <cell r="C28620" t="str">
            <v>m²</v>
          </cell>
          <cell r="D28620" t="str">
            <v>34,66</v>
          </cell>
        </row>
        <row r="28621">
          <cell r="A28621" t="str">
            <v>MC.23.170.0020.d</v>
          </cell>
          <cell r="B28621" t="str">
            <v>- forte 8 mm (± 0,3)</v>
          </cell>
          <cell r="C28621" t="str">
            <v>m²</v>
          </cell>
          <cell r="D28621" t="str">
            <v>46,20</v>
          </cell>
        </row>
        <row r="28622">
          <cell r="A28622" t="str">
            <v>MC.23.170.0020.e</v>
          </cell>
          <cell r="B28622" t="str">
            <v>- spesso 10 mm (± 0,3)</v>
          </cell>
          <cell r="C28622" t="str">
            <v>m²</v>
          </cell>
          <cell r="D28622" t="str">
            <v>61,33</v>
          </cell>
        </row>
        <row r="28623">
          <cell r="A28623" t="str">
            <v>MC.23.170.0020.f</v>
          </cell>
          <cell r="B28623" t="str">
            <v>- exstraspesso 12 mm (± 0,3)</v>
          </cell>
          <cell r="C28623" t="str">
            <v>m²</v>
          </cell>
          <cell r="D28623" t="str">
            <v>80,72</v>
          </cell>
        </row>
        <row r="28624">
          <cell r="A28624" t="str">
            <v>MC.23.175</v>
          </cell>
          <cell r="B28624" t="str">
            <v>CRISTALLI TEMPERATI (Vetri temperati norma UNI EN 12150 )</v>
          </cell>
          <cell r="C28624"/>
          <cell r="D28624"/>
        </row>
        <row r="28625">
          <cell r="A28625" t="str">
            <v>MC.23.175.0010</v>
          </cell>
          <cell r="B28625" t="str">
            <v>Cristallo float temperato incolore, lastre rettangolari, bordi sgreggiati; spessore:</v>
          </cell>
          <cell r="C28625"/>
          <cell r="D28625"/>
        </row>
        <row r="28626">
          <cell r="A28626" t="str">
            <v>MC.23.175.0010.a</v>
          </cell>
          <cell r="B28626" t="str">
            <v>- 5 mm (± 0,2)</v>
          </cell>
          <cell r="C28626" t="str">
            <v>m²</v>
          </cell>
          <cell r="D28626" t="str">
            <v>47,20</v>
          </cell>
        </row>
        <row r="28627">
          <cell r="A28627" t="str">
            <v>MC.23.175.0010.b</v>
          </cell>
          <cell r="B28627" t="str">
            <v>- 6 mm (± 0,2)</v>
          </cell>
          <cell r="C28627" t="str">
            <v>m²</v>
          </cell>
          <cell r="D28627" t="str">
            <v>54,82</v>
          </cell>
        </row>
        <row r="28628">
          <cell r="A28628" t="str">
            <v>MC.23.175.0010.c</v>
          </cell>
          <cell r="B28628" t="str">
            <v>- 8 mm (± 0,3)</v>
          </cell>
          <cell r="C28628" t="str">
            <v>m²</v>
          </cell>
          <cell r="D28628" t="str">
            <v>68,17</v>
          </cell>
        </row>
        <row r="28629">
          <cell r="A28629" t="str">
            <v>MC.23.175.0010.d</v>
          </cell>
          <cell r="B28629" t="str">
            <v>- 10 mm (± 0,3)</v>
          </cell>
          <cell r="C28629" t="str">
            <v>m²</v>
          </cell>
          <cell r="D28629" t="str">
            <v>89,14</v>
          </cell>
        </row>
        <row r="28630">
          <cell r="A28630" t="str">
            <v>MC.23.175.0010.e</v>
          </cell>
          <cell r="B28630" t="str">
            <v>- 12 mm (± 0,3)</v>
          </cell>
          <cell r="C28630" t="str">
            <v>m²</v>
          </cell>
          <cell r="D28630" t="str">
            <v>115,37</v>
          </cell>
        </row>
        <row r="28631">
          <cell r="A28631" t="str">
            <v>MC.23.175.0020</v>
          </cell>
          <cell r="B28631" t="str">
            <v>Cristallo float temperato colorato; spessore:</v>
          </cell>
          <cell r="C28631"/>
          <cell r="D28631"/>
        </row>
        <row r="28632">
          <cell r="A28632" t="str">
            <v>MC.23.175.0020.a</v>
          </cell>
          <cell r="B28632" t="str">
            <v>- 5 mm (± 0,2)</v>
          </cell>
          <cell r="C28632" t="str">
            <v>m²</v>
          </cell>
          <cell r="D28632" t="str">
            <v>52,44</v>
          </cell>
        </row>
        <row r="28633">
          <cell r="A28633" t="str">
            <v>MC.23.175.0020.b</v>
          </cell>
          <cell r="B28633" t="str">
            <v>- 6 mm (± 0,2)</v>
          </cell>
          <cell r="C28633" t="str">
            <v>m²</v>
          </cell>
          <cell r="D28633" t="str">
            <v>62,92</v>
          </cell>
        </row>
        <row r="28634">
          <cell r="A28634" t="str">
            <v>MC.23.175.0020.c</v>
          </cell>
          <cell r="B28634" t="str">
            <v>- 8 mm (± 0,3)</v>
          </cell>
          <cell r="C28634" t="str">
            <v>m²</v>
          </cell>
          <cell r="D28634" t="str">
            <v>73,40</v>
          </cell>
        </row>
        <row r="28635">
          <cell r="A28635" t="str">
            <v>MC.23.175.0020.d</v>
          </cell>
          <cell r="B28635" t="str">
            <v>- 10 mm (± 0,3)</v>
          </cell>
          <cell r="C28635" t="str">
            <v>m²</v>
          </cell>
          <cell r="D28635" t="str">
            <v>94,39</v>
          </cell>
        </row>
        <row r="28636">
          <cell r="A28636" t="str">
            <v>MC.23.175.0020.e</v>
          </cell>
          <cell r="B28636" t="str">
            <v>- 12 mm (± 0,3)</v>
          </cell>
          <cell r="C28636" t="str">
            <v>m²</v>
          </cell>
          <cell r="D28636" t="str">
            <v>140,72</v>
          </cell>
        </row>
        <row r="28637">
          <cell r="A28637" t="str">
            <v>MC.23.180</v>
          </cell>
          <cell r="B28637" t="str">
            <v>CRISTALLI DI SICUREZZA STRATIFICATI</v>
          </cell>
          <cell r="C28637"/>
          <cell r="D28637"/>
        </row>
        <row r="28638">
          <cell r="A28638" t="str">
            <v>MC.23.180.0010</v>
          </cell>
          <cell r="B28638" t="str">
            <v>Cristallo di sicurezza stratificato, del tipo:</v>
          </cell>
          <cell r="C28638"/>
          <cell r="D28638"/>
        </row>
        <row r="28639">
          <cell r="A28639" t="str">
            <v>MC.23.180.0010.a</v>
          </cell>
          <cell r="B28639" t="str">
            <v>-33.1 mm (uno strato di PVB 0,38)</v>
          </cell>
          <cell r="C28639" t="str">
            <v>m²</v>
          </cell>
          <cell r="D28639" t="str">
            <v>44,26</v>
          </cell>
        </row>
        <row r="28640">
          <cell r="A28640" t="str">
            <v>MC.23.180.0010.b</v>
          </cell>
          <cell r="B28640" t="str">
            <v>-44.1 mm (uno strato di PVB 0,38)</v>
          </cell>
          <cell r="C28640" t="str">
            <v>m²</v>
          </cell>
          <cell r="D28640" t="str">
            <v>49,60</v>
          </cell>
        </row>
        <row r="28641">
          <cell r="A28641" t="str">
            <v>MC.23.180.0010.c</v>
          </cell>
          <cell r="B28641" t="str">
            <v>-55.1 mm (uno strato di PVB 0,38)</v>
          </cell>
          <cell r="C28641" t="str">
            <v>m²</v>
          </cell>
          <cell r="D28641" t="str">
            <v>53,61</v>
          </cell>
        </row>
        <row r="28642">
          <cell r="A28642" t="str">
            <v>MC.23.180.0010.d</v>
          </cell>
          <cell r="B28642" t="str">
            <v>-66.1 mm (uno strato di PVB 0,38)</v>
          </cell>
          <cell r="C28642" t="str">
            <v>m²</v>
          </cell>
          <cell r="D28642" t="str">
            <v>59,39</v>
          </cell>
        </row>
        <row r="28643">
          <cell r="A28643" t="str">
            <v>MC.23.180.0010.e</v>
          </cell>
          <cell r="B28643" t="str">
            <v>-33.1 mm (uno strato di PVB 0,38) basso emissivo magnetronico</v>
          </cell>
          <cell r="C28643" t="str">
            <v>m²</v>
          </cell>
          <cell r="D28643" t="str">
            <v>51,68</v>
          </cell>
        </row>
        <row r="28644">
          <cell r="A28644" t="str">
            <v>MC.23.180.0010.f</v>
          </cell>
          <cell r="B28644" t="str">
            <v>-44.1 mm (uno strato di PVB 0,38) basso emissivo magnetronico</v>
          </cell>
          <cell r="C28644" t="str">
            <v>m²</v>
          </cell>
          <cell r="D28644" t="str">
            <v>59,39</v>
          </cell>
        </row>
        <row r="28645">
          <cell r="A28645" t="str">
            <v>MC.23.180.0010.g</v>
          </cell>
          <cell r="B28645" t="str">
            <v>-55.1 mm (uno strato di PVB 0,38) basso emissivo magnetronico</v>
          </cell>
          <cell r="C28645" t="str">
            <v>m²</v>
          </cell>
          <cell r="D28645" t="str">
            <v>66,83</v>
          </cell>
        </row>
        <row r="28646">
          <cell r="A28646" t="str">
            <v>MC.23.180.0010.h</v>
          </cell>
          <cell r="B28646" t="str">
            <v>-44.2 mm (uno strato di PVB 0,76)</v>
          </cell>
          <cell r="C28646" t="str">
            <v>m²</v>
          </cell>
          <cell r="D28646" t="str">
            <v>54,66</v>
          </cell>
        </row>
        <row r="28647">
          <cell r="A28647" t="str">
            <v>MC.23.180.0010.i</v>
          </cell>
          <cell r="B28647" t="str">
            <v>-55.2 mm (uno strato di PVB 0,76)</v>
          </cell>
          <cell r="C28647" t="str">
            <v>m²</v>
          </cell>
          <cell r="D28647" t="str">
            <v>58,67</v>
          </cell>
        </row>
        <row r="28648">
          <cell r="A28648" t="str">
            <v>MC.23.180.0010.l</v>
          </cell>
          <cell r="B28648" t="str">
            <v>-88.2 mm (uno strato di PVB 0,76)</v>
          </cell>
          <cell r="C28648" t="str">
            <v>m²</v>
          </cell>
          <cell r="D28648" t="str">
            <v>107,66</v>
          </cell>
        </row>
        <row r="28649">
          <cell r="A28649" t="str">
            <v>MC.23.185</v>
          </cell>
          <cell r="B28649" t="str">
            <v>CRISTALLI DI SICUREZZA STRATIFICATI BLINDATI</v>
          </cell>
          <cell r="C28649"/>
          <cell r="D28649"/>
        </row>
        <row r="28650">
          <cell r="A28650" t="str">
            <v>MC.23.185.0010</v>
          </cell>
          <cell r="B28650" t="str">
            <v>Cristallo di sicurezza stratificato e blindato; del tipo:</v>
          </cell>
          <cell r="C28650"/>
          <cell r="D28650"/>
        </row>
        <row r="28651">
          <cell r="A28651" t="str">
            <v>MC.23.185.0010.a</v>
          </cell>
          <cell r="B28651" t="str">
            <v>- tre strati, (spessore 18 ÷ 19 mm), con PVB 0,38 mm.</v>
          </cell>
          <cell r="C28651" t="str">
            <v>m²</v>
          </cell>
          <cell r="D28651" t="str">
            <v>128,37</v>
          </cell>
        </row>
        <row r="28652">
          <cell r="A28652" t="str">
            <v>MC.23.185.0010.b</v>
          </cell>
          <cell r="B28652" t="str">
            <v>- tre strati, (spessore 26 ÷ 27 mm), con PVB 0,38 mm.</v>
          </cell>
          <cell r="C28652" t="str">
            <v>m²</v>
          </cell>
          <cell r="D28652" t="str">
            <v>157,62</v>
          </cell>
        </row>
        <row r="28653">
          <cell r="A28653" t="str">
            <v>MC.23.185.0010.c</v>
          </cell>
          <cell r="B28653" t="str">
            <v>- quattro strati, (spessore 36 ÷ 38 mm), con PVB 0,38 mm.</v>
          </cell>
          <cell r="C28653" t="str">
            <v>m²</v>
          </cell>
          <cell r="D28653" t="str">
            <v>180,53</v>
          </cell>
        </row>
        <row r="28654">
          <cell r="A28654" t="str">
            <v>MC.23.380</v>
          </cell>
          <cell r="B28654" t="str">
            <v>SPECCHI</v>
          </cell>
          <cell r="C28654"/>
          <cell r="D28654"/>
        </row>
        <row r="28655">
          <cell r="A28655" t="str">
            <v>MC.23.380.0010</v>
          </cell>
          <cell r="B28655" t="str">
            <v>Specchi in cristallo argentato, esclusa eventuale molatura del bordo, negli spessori:</v>
          </cell>
          <cell r="C28655"/>
          <cell r="D28655"/>
        </row>
        <row r="28656">
          <cell r="A28656" t="str">
            <v>MC.23.380.0010.a</v>
          </cell>
          <cell r="B28656" t="str">
            <v>- 5 mm</v>
          </cell>
          <cell r="C28656" t="str">
            <v>m²</v>
          </cell>
          <cell r="D28656" t="str">
            <v>26,28</v>
          </cell>
        </row>
        <row r="28657">
          <cell r="A28657" t="str">
            <v>MC.23.380.0010.b</v>
          </cell>
          <cell r="B28657" t="str">
            <v>- 6 mm</v>
          </cell>
          <cell r="C28657" t="str">
            <v>m²</v>
          </cell>
          <cell r="D28657" t="str">
            <v>31,85</v>
          </cell>
        </row>
        <row r="28658">
          <cell r="A28658" t="str">
            <v>MC.23.380.0020</v>
          </cell>
          <cell r="B28658" t="str">
            <v>Specchi di sicurezza in cristallo argentato, esclusa eventuale molatura del bordo, negli spessori:</v>
          </cell>
          <cell r="C28658"/>
          <cell r="D28658"/>
        </row>
        <row r="28659">
          <cell r="A28659" t="str">
            <v>MC.23.380.0020.a</v>
          </cell>
          <cell r="B28659" t="str">
            <v>- 5 mm</v>
          </cell>
          <cell r="C28659" t="str">
            <v>m²</v>
          </cell>
          <cell r="D28659" t="str">
            <v>38,73</v>
          </cell>
        </row>
        <row r="28660">
          <cell r="A28660" t="str">
            <v>MC.23.380.0020.b</v>
          </cell>
          <cell r="B28660" t="str">
            <v>- 6 mm</v>
          </cell>
          <cell r="C28660" t="str">
            <v>m²</v>
          </cell>
          <cell r="D28660" t="str">
            <v>44,30</v>
          </cell>
        </row>
        <row r="28661">
          <cell r="A28661" t="str">
            <v>MC.23.400</v>
          </cell>
          <cell r="B28661" t="str">
            <v>LASTRE IN MATERIALE TERMOPLASTICO</v>
          </cell>
          <cell r="C28661"/>
          <cell r="D28661"/>
        </row>
        <row r="28662">
          <cell r="A28662" t="str">
            <v>MC.23.400.0010</v>
          </cell>
          <cell r="B28662" t="str">
            <v>Lastra trasparente in materiale termoplastico (metapropilato) stampata o liscia; spessore:</v>
          </cell>
          <cell r="C28662"/>
          <cell r="D28662"/>
        </row>
        <row r="28663">
          <cell r="A28663" t="str">
            <v>MC.23.400.0010.a</v>
          </cell>
          <cell r="B28663" t="str">
            <v>- 3 mm</v>
          </cell>
          <cell r="C28663" t="str">
            <v>m²</v>
          </cell>
          <cell r="D28663" t="str">
            <v>16,52</v>
          </cell>
        </row>
        <row r="28664">
          <cell r="A28664" t="str">
            <v>MC.23.400.0010.b</v>
          </cell>
          <cell r="B28664" t="str">
            <v>- 4 mm</v>
          </cell>
          <cell r="C28664" t="str">
            <v>m²</v>
          </cell>
          <cell r="D28664" t="str">
            <v>19,56</v>
          </cell>
        </row>
        <row r="28665">
          <cell r="A28665" t="str">
            <v>MC.23.400.0010.c</v>
          </cell>
          <cell r="B28665" t="str">
            <v>- 5 mm</v>
          </cell>
          <cell r="C28665" t="str">
            <v>m²</v>
          </cell>
          <cell r="D28665" t="str">
            <v>24,53</v>
          </cell>
        </row>
        <row r="28666">
          <cell r="A28666" t="str">
            <v>MC.23.400.0020</v>
          </cell>
          <cell r="B28666" t="str">
            <v>Lastre estruse in policarbonato, incolori, spessore:</v>
          </cell>
          <cell r="C28666"/>
          <cell r="D28666"/>
        </row>
        <row r="28667">
          <cell r="A28667" t="str">
            <v>MC.23.400.0020.a</v>
          </cell>
          <cell r="B28667" t="str">
            <v>- 0,75 mm, normale</v>
          </cell>
          <cell r="C28667" t="str">
            <v>m²</v>
          </cell>
          <cell r="D28667" t="str">
            <v>7,43</v>
          </cell>
        </row>
        <row r="28668">
          <cell r="A28668" t="str">
            <v>MC.23.400.0020.b</v>
          </cell>
          <cell r="B28668" t="str">
            <v>- 1 mm, normale</v>
          </cell>
          <cell r="C28668" t="str">
            <v>m²</v>
          </cell>
          <cell r="D28668" t="str">
            <v>9,68</v>
          </cell>
        </row>
        <row r="28669">
          <cell r="A28669" t="str">
            <v>MC.23.400.0020.c</v>
          </cell>
          <cell r="B28669" t="str">
            <v>- 1,5 mm, normale</v>
          </cell>
          <cell r="C28669" t="str">
            <v>m²</v>
          </cell>
          <cell r="D28669" t="str">
            <v>14,52</v>
          </cell>
        </row>
        <row r="28670">
          <cell r="A28670" t="str">
            <v>MC.23.400.0020.d</v>
          </cell>
          <cell r="B28670" t="str">
            <v>- 2 mm, normale</v>
          </cell>
          <cell r="C28670" t="str">
            <v>m²</v>
          </cell>
          <cell r="D28670" t="str">
            <v>19,43</v>
          </cell>
        </row>
        <row r="28671">
          <cell r="A28671" t="str">
            <v>MC.23.400.0020.e</v>
          </cell>
          <cell r="B28671" t="str">
            <v>- 3 mm, normale</v>
          </cell>
          <cell r="C28671" t="str">
            <v>m²</v>
          </cell>
          <cell r="D28671" t="str">
            <v>28,92</v>
          </cell>
        </row>
        <row r="28672">
          <cell r="A28672" t="str">
            <v>MC.23.400.0020.f</v>
          </cell>
          <cell r="B28672" t="str">
            <v>- 3 mm, antigraffio</v>
          </cell>
          <cell r="C28672" t="str">
            <v>m²</v>
          </cell>
          <cell r="D28672" t="str">
            <v>46,49</v>
          </cell>
        </row>
        <row r="28673">
          <cell r="A28673" t="str">
            <v>MC.23.400.0020.g</v>
          </cell>
          <cell r="B28673" t="str">
            <v>- 4 mm, normale</v>
          </cell>
          <cell r="C28673" t="str">
            <v>m²</v>
          </cell>
          <cell r="D28673" t="str">
            <v>38,53</v>
          </cell>
        </row>
        <row r="28674">
          <cell r="A28674" t="str">
            <v>MC.23.400.0020.h</v>
          </cell>
          <cell r="B28674" t="str">
            <v>- 4 mm, antigraffio</v>
          </cell>
          <cell r="C28674" t="str">
            <v>m²</v>
          </cell>
          <cell r="D28674" t="str">
            <v>62,01</v>
          </cell>
        </row>
        <row r="28675">
          <cell r="A28675" t="str">
            <v>MC.23.400.0020.i</v>
          </cell>
          <cell r="B28675" t="str">
            <v>- 5 mm, normale</v>
          </cell>
          <cell r="C28675" t="str">
            <v>m²</v>
          </cell>
          <cell r="D28675" t="str">
            <v>48,15</v>
          </cell>
        </row>
        <row r="28676">
          <cell r="A28676" t="str">
            <v>MC.23.400.0020.j</v>
          </cell>
          <cell r="B28676" t="str">
            <v>- 5 mm, normale</v>
          </cell>
          <cell r="C28676" t="str">
            <v>m²</v>
          </cell>
          <cell r="D28676" t="str">
            <v>77,33</v>
          </cell>
        </row>
        <row r="28677">
          <cell r="A28677" t="str">
            <v>MC.23.400.0020.k</v>
          </cell>
          <cell r="B28677" t="str">
            <v>- 6 mm, normale</v>
          </cell>
          <cell r="C28677" t="str">
            <v>m²</v>
          </cell>
          <cell r="D28677" t="str">
            <v>57,77</v>
          </cell>
        </row>
        <row r="28678">
          <cell r="A28678" t="str">
            <v>MC.23.400.0020.l</v>
          </cell>
          <cell r="B28678" t="str">
            <v>- 6 mm, antigraffio</v>
          </cell>
          <cell r="C28678" t="str">
            <v>m²</v>
          </cell>
          <cell r="D28678" t="str">
            <v>92,92</v>
          </cell>
        </row>
        <row r="28679">
          <cell r="A28679" t="str">
            <v>MC.23.400.0020.m</v>
          </cell>
          <cell r="B28679" t="str">
            <v>- 8 mm, normale</v>
          </cell>
          <cell r="C28679" t="str">
            <v>m²</v>
          </cell>
          <cell r="D28679" t="str">
            <v>77,07</v>
          </cell>
        </row>
        <row r="28680">
          <cell r="A28680" t="str">
            <v>MC.23.400.0020.n</v>
          </cell>
          <cell r="B28680" t="str">
            <v>- 8 mm, antigraffio</v>
          </cell>
          <cell r="C28680" t="str">
            <v>m²</v>
          </cell>
          <cell r="D28680" t="str">
            <v>123,63</v>
          </cell>
        </row>
        <row r="28681">
          <cell r="A28681" t="str">
            <v>MC.23.400.0030</v>
          </cell>
          <cell r="B28681" t="str">
            <v>Lastre estruse in policarbonato monocamera, resistente ai raggi UV, spessore:</v>
          </cell>
          <cell r="C28681"/>
          <cell r="D28681"/>
        </row>
        <row r="28682">
          <cell r="A28682" t="str">
            <v>MC.23.400.0030.a</v>
          </cell>
          <cell r="B28682" t="str">
            <v>- 4,5 mm, peso 1000 g/m², trasparente</v>
          </cell>
          <cell r="C28682" t="str">
            <v>m²</v>
          </cell>
          <cell r="D28682" t="str">
            <v>11,02</v>
          </cell>
        </row>
        <row r="28683">
          <cell r="A28683" t="str">
            <v>MC.23.400.0030.b</v>
          </cell>
          <cell r="B28683" t="str">
            <v>- 6 mm, peso 1300 g/m², trasparente</v>
          </cell>
          <cell r="C28683" t="str">
            <v>m²</v>
          </cell>
          <cell r="D28683" t="str">
            <v>14,33</v>
          </cell>
        </row>
        <row r="28684">
          <cell r="A28684" t="str">
            <v>MC.23.400.0030.c</v>
          </cell>
          <cell r="B28684" t="str">
            <v>- 6 mm, peso 1300 g/m², opale</v>
          </cell>
          <cell r="C28684" t="str">
            <v>m²</v>
          </cell>
          <cell r="D28684" t="str">
            <v>15,15</v>
          </cell>
        </row>
        <row r="28685">
          <cell r="A28685" t="str">
            <v>MC.23.400.0030.d</v>
          </cell>
          <cell r="B28685" t="str">
            <v>- 6 mm, peso 1300 g/m², bronzo opaco</v>
          </cell>
          <cell r="C28685" t="str">
            <v>m²</v>
          </cell>
          <cell r="D28685" t="str">
            <v>16,52</v>
          </cell>
        </row>
        <row r="28686">
          <cell r="A28686" t="str">
            <v>MC.23.400.0030.e</v>
          </cell>
          <cell r="B28686" t="str">
            <v>- 8 mm, peso 1500 g/m², trasparente</v>
          </cell>
          <cell r="C28686" t="str">
            <v>m²</v>
          </cell>
          <cell r="D28686" t="str">
            <v>15,99</v>
          </cell>
        </row>
        <row r="28687">
          <cell r="A28687" t="str">
            <v>MC.23.400.0030.f</v>
          </cell>
          <cell r="B28687" t="str">
            <v>- 10 mm, peso 1700 g/m², trasparente</v>
          </cell>
          <cell r="C28687" t="str">
            <v>m²</v>
          </cell>
          <cell r="D28687" t="str">
            <v>18,18</v>
          </cell>
        </row>
        <row r="28688">
          <cell r="A28688" t="str">
            <v>MC.23.400.0030.g</v>
          </cell>
          <cell r="B28688" t="str">
            <v>- 10 mm, peso 1700 g/m², opale</v>
          </cell>
          <cell r="C28688" t="str">
            <v>m²</v>
          </cell>
          <cell r="D28688" t="str">
            <v>20,10</v>
          </cell>
        </row>
        <row r="28689">
          <cell r="A28689" t="str">
            <v>MC.23.400.0030.h</v>
          </cell>
          <cell r="B28689" t="str">
            <v>- 10 mm, peso 1700 g/m², bronzo opaco</v>
          </cell>
          <cell r="C28689" t="str">
            <v>m²</v>
          </cell>
          <cell r="D28689" t="str">
            <v>21,20</v>
          </cell>
        </row>
        <row r="28690">
          <cell r="A28690" t="str">
            <v>MC.23.400.0030.i</v>
          </cell>
          <cell r="B28690" t="str">
            <v>- 16 mm, peso 2850 g/m², trasparente</v>
          </cell>
          <cell r="C28690" t="str">
            <v>m²</v>
          </cell>
          <cell r="D28690" t="str">
            <v>30,86</v>
          </cell>
        </row>
        <row r="28691">
          <cell r="A28691" t="str">
            <v>MC.23.400.0040</v>
          </cell>
          <cell r="B28691" t="str">
            <v>Lastre estruse in policarbonato, bicamera, resistente ai raggi UV, spessore:</v>
          </cell>
          <cell r="C28691"/>
          <cell r="D28691"/>
        </row>
        <row r="28692">
          <cell r="A28692" t="str">
            <v>MC.23.400.0040.a</v>
          </cell>
          <cell r="B28692" t="str">
            <v>- 16 mm, peso 2800 g/m², trasparente</v>
          </cell>
          <cell r="C28692" t="str">
            <v>m²</v>
          </cell>
          <cell r="D28692" t="str">
            <v>30,86</v>
          </cell>
        </row>
        <row r="28693">
          <cell r="A28693" t="str">
            <v>MC.23.400.0040.b</v>
          </cell>
          <cell r="B28693" t="str">
            <v>- 16 mm, peso 2800 g/m², opale</v>
          </cell>
          <cell r="C28693" t="str">
            <v>m²</v>
          </cell>
          <cell r="D28693" t="str">
            <v>34,17</v>
          </cell>
        </row>
        <row r="28694">
          <cell r="A28694" t="str">
            <v>MC.23.400.0040.c</v>
          </cell>
          <cell r="B28694" t="str">
            <v>- 16 mm, peso 2800 g/m², bronzo opaco</v>
          </cell>
          <cell r="C28694" t="str">
            <v>m²</v>
          </cell>
          <cell r="D28694" t="str">
            <v>37,47</v>
          </cell>
        </row>
        <row r="28695">
          <cell r="A28695" t="str">
            <v>MC.23.450</v>
          </cell>
          <cell r="B28695" t="str">
            <v>PELLICOLE PER APPLICAZIONE SU VETRI</v>
          </cell>
          <cell r="C28695"/>
          <cell r="D28695"/>
        </row>
        <row r="28696">
          <cell r="A28696" t="str">
            <v>MC.23.450.0010</v>
          </cell>
          <cell r="B28696" t="str">
            <v>Pellicola di sicurezza per applicazione interna od esterna su vetri, otticamente trasparente e priva di aberrazioni ottiche, conforme alla norma EN 12600 per le prove di tenuta all'impatto, lavabile, con protezione superficiale antigraffio.</v>
          </cell>
          <cell r="C28696"/>
          <cell r="D28696"/>
        </row>
        <row r="28697">
          <cell r="A28697" t="str">
            <v>MC.23.450.0010.a</v>
          </cell>
          <cell r="B28697" t="str">
            <v>- spessore fino a 150 micron</v>
          </cell>
          <cell r="C28697" t="str">
            <v>m²</v>
          </cell>
          <cell r="D28697" t="str">
            <v>23,35</v>
          </cell>
        </row>
        <row r="28698">
          <cell r="A28698" t="str">
            <v>MC.23.450.0010.b</v>
          </cell>
          <cell r="B28698" t="str">
            <v>- spessore da 151 a 300 micron</v>
          </cell>
          <cell r="C28698" t="str">
            <v>m²</v>
          </cell>
          <cell r="D28698" t="str">
            <v>30,76</v>
          </cell>
        </row>
        <row r="28699">
          <cell r="A28699" t="str">
            <v>MC.23.450.0020</v>
          </cell>
          <cell r="B28699" t="str">
            <v>Pellicola di sicurezza e per il controllo dell'energia solare trasmessa, per applicazione interna od esterna su vetri, di colore argenteo o brozato, priva di aberrazioni ottiche, conforme alla norma EN 12600 per le prove di tenuta all'impatto, lavabile, con protezione superficiale antigraffio:</v>
          </cell>
          <cell r="C28699"/>
          <cell r="D28699"/>
        </row>
        <row r="28700">
          <cell r="A28700" t="str">
            <v>MC.23.450.0020.a</v>
          </cell>
          <cell r="B28700" t="str">
            <v>- spessore fino a 150 micron</v>
          </cell>
          <cell r="C28700" t="str">
            <v>m²</v>
          </cell>
          <cell r="D28700" t="str">
            <v>28,01</v>
          </cell>
        </row>
        <row r="28701">
          <cell r="A28701" t="str">
            <v>MC.23.450.0020.b</v>
          </cell>
          <cell r="B28701" t="str">
            <v>- spessore da 151 a 300 micron</v>
          </cell>
          <cell r="C28701" t="str">
            <v>m²</v>
          </cell>
          <cell r="D28701" t="str">
            <v>36,87</v>
          </cell>
        </row>
        <row r="28702">
          <cell r="A28702" t="str">
            <v>MC.23.450.0030</v>
          </cell>
          <cell r="B28702" t="str">
            <v>Pellicola riflettente per il controllo dell'energia solare trasmessa, per applicazione su vetri, in colori a scelta della D.L., priva di aberrazioni ottiche, lavabile, con protezione superficiale antigraffio:</v>
          </cell>
          <cell r="C28702"/>
          <cell r="D28702"/>
        </row>
        <row r="28703">
          <cell r="A28703" t="str">
            <v>MC.23.450.0030.a</v>
          </cell>
          <cell r="B28703" t="str">
            <v>- per applicazioni all'interno</v>
          </cell>
          <cell r="C28703" t="str">
            <v>m²</v>
          </cell>
          <cell r="D28703" t="str">
            <v>34,16</v>
          </cell>
        </row>
        <row r="28704">
          <cell r="A28704" t="str">
            <v>MC.23.450.0030.b</v>
          </cell>
          <cell r="B28704" t="str">
            <v>- per applicazioni all'esterno</v>
          </cell>
          <cell r="C28704" t="str">
            <v>m²</v>
          </cell>
          <cell r="D28704" t="str">
            <v>40,80</v>
          </cell>
        </row>
        <row r="28705">
          <cell r="A28705" t="str">
            <v>MC.23.450.0040</v>
          </cell>
          <cell r="B28705" t="str">
            <v>Pellicola decorativa per posa interna su vetri, con motivi e colori a scelta della D.L., priva di aberrazioni ottiche, lavabile, con protezione superficiale antigraffio.</v>
          </cell>
          <cell r="C28705" t="str">
            <v>m²</v>
          </cell>
          <cell r="D28705" t="str">
            <v>29,38</v>
          </cell>
        </row>
        <row r="28706">
          <cell r="A28706" t="str">
            <v>MC.23.450.0050</v>
          </cell>
          <cell r="B28706" t="str">
            <v>Pellicola oscurante adatta per la protezione della privacy, per applicazione interna od esterna su vetri, lavabile, con protezione superficiale antigraffio, con diverse gradazioni di opacità:</v>
          </cell>
          <cell r="C28706"/>
          <cell r="D28706"/>
        </row>
        <row r="28707">
          <cell r="A28707" t="str">
            <v>MC.23.450.0050.a</v>
          </cell>
          <cell r="B28707" t="str">
            <v>- opaca o completamente nera</v>
          </cell>
          <cell r="C28707" t="str">
            <v>m²</v>
          </cell>
          <cell r="D28707" t="str">
            <v>16,04</v>
          </cell>
        </row>
        <row r="28708">
          <cell r="A28708" t="str">
            <v>MC.23.450.0050.b</v>
          </cell>
          <cell r="B28708" t="str">
            <v>- con fondo a specchio</v>
          </cell>
          <cell r="C28708" t="str">
            <v>m²</v>
          </cell>
          <cell r="D28708" t="str">
            <v>14,30</v>
          </cell>
        </row>
        <row r="28709">
          <cell r="A28709" t="str">
            <v>MC.23.470</v>
          </cell>
          <cell r="B28709" t="str">
            <v>DISCHI PER FORI PASSA VOCE</v>
          </cell>
          <cell r="C28709"/>
          <cell r="D28709"/>
        </row>
        <row r="28710">
          <cell r="A28710" t="str">
            <v>MC.23.470.0010</v>
          </cell>
          <cell r="B28710" t="str">
            <v>Fornitura di dischi, di qualsiasi diametro fino a 30 cm, per la protezione di fori passa-voce e similari, dotati ove necessario di fori per il fissaggio con distanziatori di ottone, nei tipi:</v>
          </cell>
          <cell r="C28710"/>
          <cell r="D28710"/>
        </row>
        <row r="28711">
          <cell r="A28711" t="str">
            <v>MC.23.470.0010.a</v>
          </cell>
          <cell r="B28711" t="str">
            <v>- in cristallo float, spessore fino a 8 mm</v>
          </cell>
          <cell r="C28711" t="str">
            <v>cad</v>
          </cell>
          <cell r="D28711" t="str">
            <v>26,93</v>
          </cell>
        </row>
        <row r="28712">
          <cell r="A28712" t="str">
            <v>MC.23.470.0010.b</v>
          </cell>
          <cell r="B28712" t="str">
            <v>- in cristallo float, spessore da 8,1 a 12 mm</v>
          </cell>
          <cell r="C28712" t="str">
            <v>cad</v>
          </cell>
          <cell r="D28712" t="str">
            <v>30,90</v>
          </cell>
        </row>
        <row r="28713">
          <cell r="A28713" t="str">
            <v>MC.23.470.0010.c</v>
          </cell>
          <cell r="B28713" t="str">
            <v>- in cristallo di sicurezza, spessore fino a 7 mm</v>
          </cell>
          <cell r="C28713" t="str">
            <v>cad</v>
          </cell>
          <cell r="D28713" t="str">
            <v>41,65</v>
          </cell>
        </row>
        <row r="28714">
          <cell r="A28714" t="str">
            <v>MC.23.470.0010.d</v>
          </cell>
          <cell r="B28714" t="str">
            <v>- in cristallo di sicurezza, spessore da 7,1 a 12 mm</v>
          </cell>
          <cell r="C28714" t="str">
            <v>cad</v>
          </cell>
          <cell r="D28714" t="str">
            <v>52,12</v>
          </cell>
        </row>
        <row r="28715">
          <cell r="A28715" t="str">
            <v>MC.23.470.0010.e</v>
          </cell>
          <cell r="B28715" t="str">
            <v>- in cristallo di sicurezza, spessore da 12, a 19 mm</v>
          </cell>
          <cell r="C28715" t="str">
            <v>cad</v>
          </cell>
          <cell r="D28715" t="str">
            <v>69,10</v>
          </cell>
        </row>
        <row r="28716">
          <cell r="A28716" t="str">
            <v>MC.23.470.0010.f</v>
          </cell>
          <cell r="B28716" t="str">
            <v>- in cristallo di sicurezza, spessore da 19,1 a 27 mm</v>
          </cell>
          <cell r="C28716" t="str">
            <v>cad</v>
          </cell>
          <cell r="D28716" t="str">
            <v>83,96</v>
          </cell>
        </row>
        <row r="28717">
          <cell r="A28717" t="str">
            <v>MC.23.470.0010.g</v>
          </cell>
          <cell r="B28717" t="str">
            <v>- in cristallo di sicurezza, spessore da 27,1 a 38 mm</v>
          </cell>
          <cell r="C28717" t="str">
            <v>cad</v>
          </cell>
          <cell r="D28717" t="str">
            <v>101,21</v>
          </cell>
        </row>
        <row r="28718">
          <cell r="A28718" t="str">
            <v>MC.23.470.0020</v>
          </cell>
          <cell r="B28718" t="str">
            <v>Fornitura distanziatori di ottone, con filettature e viti per il fissaggio dei dischi di cristallo</v>
          </cell>
          <cell r="C28718" t="str">
            <v>cad</v>
          </cell>
          <cell r="D28718" t="str">
            <v>6,30</v>
          </cell>
        </row>
        <row r="28719">
          <cell r="A28719" t="str">
            <v>MC.23.500</v>
          </cell>
          <cell r="B28719" t="str">
            <v>ACCESSORI - MATERIALI DI CONSUMO</v>
          </cell>
          <cell r="C28719"/>
          <cell r="D28719"/>
        </row>
        <row r="28720">
          <cell r="A28720" t="str">
            <v>MC.23.500.0030</v>
          </cell>
          <cell r="B28720" t="str">
            <v>Stucco normale per vetri, con olii vegetali ed ossidi di ferro o di titanio</v>
          </cell>
          <cell r="C28720" t="str">
            <v>kg</v>
          </cell>
          <cell r="D28720" t="str">
            <v>1,76</v>
          </cell>
        </row>
        <row r="28721">
          <cell r="A28721" t="str">
            <v>MC.23.500.0050</v>
          </cell>
          <cell r="B28721" t="str">
            <v>Sigillante al silicone, in cartucce da 310 ml</v>
          </cell>
          <cell r="C28721" t="str">
            <v>cad</v>
          </cell>
          <cell r="D28721" t="str">
            <v>5,71</v>
          </cell>
        </row>
        <row r="28722">
          <cell r="A28722" t="str">
            <v>MC.23.500.0060</v>
          </cell>
          <cell r="B28722" t="str">
            <v>Mastice plastico trafilato</v>
          </cell>
          <cell r="C28722" t="str">
            <v>kg</v>
          </cell>
          <cell r="D28722" t="str">
            <v>5,79</v>
          </cell>
        </row>
        <row r="28723">
          <cell r="A28723" t="str">
            <v>MC.24 - MATERIALI PER OPERE DA VERNICIATORE</v>
          </cell>
          <cell r="B28723"/>
          <cell r="C28723"/>
          <cell r="D28723"/>
        </row>
        <row r="28724">
          <cell r="A28724" t="str">
            <v>MC</v>
          </cell>
          <cell r="B28724" t="str">
            <v>MATERIALI CIVILI</v>
          </cell>
          <cell r="C28724"/>
          <cell r="D28724"/>
        </row>
        <row r="28725">
          <cell r="A28725" t="str">
            <v>MC.24</v>
          </cell>
          <cell r="B28725" t="str">
            <v>MATERIALI PER OPERE DA VERNICIATORE</v>
          </cell>
          <cell r="C28725"/>
          <cell r="D28725"/>
        </row>
        <row r="28726">
          <cell r="A28726" t="str">
            <v>MC.24.050</v>
          </cell>
          <cell r="B28726" t="str">
            <v>TRATTAMENTO PIETRE E PULIZIA SUPERFICI</v>
          </cell>
          <cell r="C28726"/>
          <cell r="D28726"/>
        </row>
        <row r="28727">
          <cell r="A28727" t="str">
            <v>MC.24.050.0010</v>
          </cell>
          <cell r="B28727" t="str">
            <v>Detergente a base di acidi minerali e tensioattivi:</v>
          </cell>
          <cell r="C28727"/>
          <cell r="D28727"/>
        </row>
        <row r="28728">
          <cell r="A28728" t="str">
            <v>MC.24.050.0010.a</v>
          </cell>
          <cell r="B28728" t="str">
            <v>- a base di acidi minerali e tensioattivi, per supporti di qualunque natura e su pietre dure non lucide</v>
          </cell>
          <cell r="C28728" t="str">
            <v>l</v>
          </cell>
          <cell r="D28728" t="str">
            <v>7,36</v>
          </cell>
        </row>
        <row r="28729">
          <cell r="A28729" t="str">
            <v>MC.24.050.0010.b</v>
          </cell>
          <cell r="B28729" t="str">
            <v>- a base di acidi minerali e tensioattivi, per marmi e pietre lucide, clinker</v>
          </cell>
          <cell r="C28729" t="str">
            <v>l</v>
          </cell>
          <cell r="D28729" t="str">
            <v>10,41</v>
          </cell>
        </row>
        <row r="28730">
          <cell r="A28730" t="str">
            <v>MC.24.050.0010.c</v>
          </cell>
          <cell r="B28730" t="str">
            <v>- a base E.D.T.A. bicarbonato di ammonio, sostanze alcaline</v>
          </cell>
          <cell r="C28730" t="str">
            <v>l</v>
          </cell>
          <cell r="D28730" t="str">
            <v>9,36</v>
          </cell>
        </row>
        <row r="28731">
          <cell r="A28731" t="str">
            <v>MC.24.050.0020</v>
          </cell>
          <cell r="B28731" t="str">
            <v>Neutralizzatore di sali, di prodotti incoerenti, patine biologiche</v>
          </cell>
          <cell r="C28731" t="str">
            <v>l</v>
          </cell>
          <cell r="D28731" t="str">
            <v>7,30</v>
          </cell>
        </row>
        <row r="28732">
          <cell r="A28732" t="str">
            <v>MC.24.050.0030</v>
          </cell>
          <cell r="B28732" t="str">
            <v>Miscela,per pulizia di superfici verticali ed orizzontali, composta da bicarbinato di sodio e carbonato di calcio e magnesio.</v>
          </cell>
          <cell r="C28732" t="str">
            <v>kg</v>
          </cell>
          <cell r="D28732" t="str">
            <v>1,17</v>
          </cell>
        </row>
        <row r="28733">
          <cell r="A28733" t="str">
            <v>MC.24.100</v>
          </cell>
          <cell r="B28733" t="str">
            <v>STUCCHI - PRIMER - ISOLANTI - FISSATIVI</v>
          </cell>
          <cell r="C28733"/>
          <cell r="D28733"/>
        </row>
        <row r="28734">
          <cell r="A28734" t="str">
            <v>MC.24.100.0010</v>
          </cell>
          <cell r="B28734" t="str">
            <v>Stucco:</v>
          </cell>
          <cell r="C28734"/>
          <cell r="D28734"/>
        </row>
        <row r="28735">
          <cell r="A28735" t="str">
            <v>MC.24.100.0010.a</v>
          </cell>
          <cell r="B28735" t="str">
            <v>- in pasta a base di resine in dispersione acquosa, per legno e muri interni; (p.s. 1,75 kg/l; - resa 1,6 kg. per riempire 1 dm³)</v>
          </cell>
          <cell r="C28735" t="str">
            <v>kg</v>
          </cell>
          <cell r="D28735" t="str">
            <v>2,96</v>
          </cell>
        </row>
        <row r="28736">
          <cell r="A28736" t="str">
            <v>MC.24.100.0010.b</v>
          </cell>
          <cell r="B28736" t="str">
            <v>- sintetico a solvente per legno e ferro, per interni ed esterni (p.s. 1,70 kg/l)</v>
          </cell>
          <cell r="C28736" t="str">
            <v>kg</v>
          </cell>
          <cell r="D28736" t="str">
            <v>8,58</v>
          </cell>
        </row>
        <row r="28737">
          <cell r="A28737" t="str">
            <v>MC.24.100.0020</v>
          </cell>
          <cell r="B28737" t="str">
            <v>Fondi base per rivestimenti plastici e pitture murali:</v>
          </cell>
          <cell r="C28737"/>
          <cell r="D28737"/>
        </row>
        <row r="28738">
          <cell r="A28738" t="str">
            <v>MC.24.100.0020.a</v>
          </cell>
          <cell r="B28738" t="str">
            <v>- fissativo acrilico in solvente, per esterni e interni sfarinati (p.s. 0,85 kg/l; resa 6-8 m²/l)</v>
          </cell>
          <cell r="C28738" t="str">
            <v>l</v>
          </cell>
          <cell r="D28738" t="str">
            <v>6,50</v>
          </cell>
        </row>
        <row r="28739">
          <cell r="A28739" t="str">
            <v>MC.24.100.0020.b</v>
          </cell>
          <cell r="B28739" t="str">
            <v>- acrilico all'acqua (p.s. 1,00 kg/l; resa 0,05-0,20 l/m²)</v>
          </cell>
          <cell r="C28739" t="str">
            <v>l</v>
          </cell>
          <cell r="D28739" t="str">
            <v>4,79</v>
          </cell>
        </row>
        <row r="28740">
          <cell r="A28740" t="str">
            <v>MC.24.100.0020.c</v>
          </cell>
          <cell r="B28740" t="str">
            <v>- a base di silicati modificati, preparatore per supporti da trattare con pitture o rivestimenti ai silicati (p.s. 1,05 kg/l; resa media 0,10-0,13 l/m²)</v>
          </cell>
          <cell r="C28740" t="str">
            <v>l</v>
          </cell>
          <cell r="D28740" t="str">
            <v>6,30</v>
          </cell>
        </row>
        <row r="28741">
          <cell r="A28741" t="str">
            <v>MC.24.100.0020.d</v>
          </cell>
          <cell r="B28741" t="str">
            <v>- emulsione silossanica, preparatore per supporti da trattare con pitture siliconiche-acriliche (resa media 0,10 l/m²)</v>
          </cell>
          <cell r="C28741" t="str">
            <v>l</v>
          </cell>
          <cell r="D28741" t="str">
            <v>6,97</v>
          </cell>
        </row>
        <row r="28742">
          <cell r="A28742" t="str">
            <v>MC.24.100.0020.e</v>
          </cell>
          <cell r="B28742" t="str">
            <v>- fondo a base di una miscela di microemulsioni polisilossaniche ed acriliche in grado di penetrare in profondità nel supporto consolidandolo ed omogeneizzandone l'assorbimento (p.s. 1 kg/l, resa 0,2 - 0,3 l/m²)</v>
          </cell>
          <cell r="C28742" t="str">
            <v>l</v>
          </cell>
          <cell r="D28742" t="str">
            <v>10,51</v>
          </cell>
        </row>
        <row r="28743">
          <cell r="A28743" t="str">
            <v>MC.24.100.0030</v>
          </cell>
          <cell r="B28743" t="str">
            <v>Liquido antimuffa detergente e igienizzante (p.s. 1,01 kg/l, resa (0,17- 0,13 l/m²) per evitare il deterioramento da umidità dei muri</v>
          </cell>
          <cell r="C28743" t="str">
            <v>l</v>
          </cell>
          <cell r="D28743" t="str">
            <v>8,92</v>
          </cell>
        </row>
        <row r="28744">
          <cell r="A28744" t="str">
            <v>MC.24.100.0040</v>
          </cell>
          <cell r="B28744" t="str">
            <v>Pitture per manutenzione intonaci da risanamento interni (p.s. 1,70 kg/l - resa 0,30 l/m²)</v>
          </cell>
          <cell r="C28744" t="str">
            <v>l</v>
          </cell>
          <cell r="D28744" t="str">
            <v>4,38</v>
          </cell>
        </row>
        <row r="28745">
          <cell r="A28745" t="str">
            <v>MC.24.120</v>
          </cell>
          <cell r="B28745" t="str">
            <v>PITTURE MURARIE PER INTERNI</v>
          </cell>
          <cell r="C28745"/>
          <cell r="D28745"/>
        </row>
        <row r="28746">
          <cell r="A28746" t="str">
            <v>MC.24.120.0010</v>
          </cell>
          <cell r="B28746" t="str">
            <v>Pitture per interni:</v>
          </cell>
          <cell r="C28746"/>
          <cell r="D28746"/>
        </row>
        <row r="28747">
          <cell r="A28747" t="str">
            <v>MC.24.120.0010.a</v>
          </cell>
          <cell r="B28747" t="str">
            <v>- a tempera, traspirante (p.s. 1,74 kg/l; resa 0,30 l/mq per due mani)</v>
          </cell>
          <cell r="C28747" t="str">
            <v>l</v>
          </cell>
          <cell r="D28747" t="str">
            <v>2,59</v>
          </cell>
        </row>
        <row r="28748">
          <cell r="A28748" t="str">
            <v>MC.24.120.0010.b</v>
          </cell>
          <cell r="B28748" t="str">
            <v>- minerale a base di grassello di calce (p.s. 1,40 kg/l; resa 0,35 l/mq per due mani)</v>
          </cell>
          <cell r="C28748" t="str">
            <v>l</v>
          </cell>
          <cell r="D28748" t="str">
            <v>3,85</v>
          </cell>
        </row>
        <row r="28749">
          <cell r="A28749" t="str">
            <v>MC.24.120.0020</v>
          </cell>
          <cell r="B28749" t="str">
            <v>Idropittura per interni, applicabile su tutti i tipi di supporto:</v>
          </cell>
          <cell r="C28749"/>
          <cell r="D28749"/>
        </row>
        <row r="28750">
          <cell r="A28750" t="str">
            <v>MC.24.120.0020.a</v>
          </cell>
          <cell r="B28750" t="str">
            <v>- a base di copolimeri vinilversatati, traspirante (p.s. 1,60 kg/l; resa 0,13- 0,18 l/m²). Lavabilità &gt; 1.000 colpi spazzola</v>
          </cell>
          <cell r="C28750" t="str">
            <v>l</v>
          </cell>
          <cell r="D28750" t="str">
            <v>2,39</v>
          </cell>
        </row>
        <row r="28751">
          <cell r="A28751" t="str">
            <v>MC.24.120.0020.b</v>
          </cell>
          <cell r="B28751" t="str">
            <v>- a base di copolimeri sintetici, traspirante e semilavabile (p.s. 1,54 kg/l - resa 0,13-0,17 l/m²). Lavabilità &gt; 4.000 colpi spazzola</v>
          </cell>
          <cell r="C28751" t="str">
            <v>l</v>
          </cell>
          <cell r="D28751" t="str">
            <v>3,39</v>
          </cell>
        </row>
        <row r="28752">
          <cell r="A28752" t="str">
            <v>MC.24.120.0020.c</v>
          </cell>
          <cell r="B28752" t="str">
            <v>- a base di copolimeri acrilici, traspirante e superlavabile (p.s. 1,52 kg/l - resa 0,13-0,17 l/m²). Lavabilità &gt; 5.000 colpi spazzola</v>
          </cell>
          <cell r="C28752" t="str">
            <v>l</v>
          </cell>
          <cell r="D28752" t="str">
            <v>3,78</v>
          </cell>
        </row>
        <row r="28753">
          <cell r="A28753" t="str">
            <v>MC.24.120.0020.d</v>
          </cell>
          <cell r="B28753" t="str">
            <v>- a base di resina acrilica, traspirante e lavabile con sapone (p.s. 1,31 kg/l - resa 0,13-0,17 l/m²). Lavabilità &gt; 10.000 colpi spazzola</v>
          </cell>
          <cell r="C28753" t="str">
            <v>l</v>
          </cell>
          <cell r="D28753" t="str">
            <v>6,04</v>
          </cell>
        </row>
        <row r="28754">
          <cell r="A28754" t="str">
            <v>MC.24.120.0020.e</v>
          </cell>
          <cell r="B28754" t="str">
            <v>- a base di resina epossisilossanica, bicomponente, trasparente, senza solvente, non infiammabile, ad alta riflessione della luce ed alto effetto barriera, adatto per superfici sottoposte a frequenti cicli di lavaggio. ( resa 12 - 13 m²/l).</v>
          </cell>
          <cell r="C28754" t="str">
            <v>l</v>
          </cell>
          <cell r="D28754" t="str">
            <v>92,19</v>
          </cell>
        </row>
        <row r="28755">
          <cell r="A28755" t="str">
            <v>MC.24.120.0025</v>
          </cell>
          <cell r="B28755" t="str">
            <v>Pittura fotocatalitica Ecoattiva lavabile a base di biossido di titanio, inerti ultrafini ed additivi prodotta con tecnologia Proactive Photocatalytic System, ai sensi del D.M. del 01.04.2004 per superfici interne in intonaco civile o lisciato a gesso, già preparate ed isolate. Resa 6 m²/lt in due mani.</v>
          </cell>
          <cell r="C28755" t="str">
            <v>l</v>
          </cell>
          <cell r="D28755" t="str">
            <v>9,08</v>
          </cell>
        </row>
        <row r="28756">
          <cell r="A28756" t="str">
            <v>MC.24.120.0030</v>
          </cell>
          <cell r="B28756" t="str">
            <v>Vernici per murature interne:</v>
          </cell>
          <cell r="C28756"/>
          <cell r="D28756"/>
        </row>
        <row r="28757">
          <cell r="A28757" t="str">
            <v>MC.24.120.0030.a</v>
          </cell>
          <cell r="B28757" t="str">
            <v>- rivestimento al policromo.</v>
          </cell>
          <cell r="C28757" t="str">
            <v>l</v>
          </cell>
          <cell r="D28757" t="str">
            <v>13,19</v>
          </cell>
        </row>
        <row r="28758">
          <cell r="A28758" t="str">
            <v>MC.24.120.0030.b</v>
          </cell>
          <cell r="B28758" t="str">
            <v>- opaca tipo cementite.</v>
          </cell>
          <cell r="C28758" t="str">
            <v>l</v>
          </cell>
          <cell r="D28758" t="str">
            <v>8,55</v>
          </cell>
        </row>
        <row r="28759">
          <cell r="A28759" t="str">
            <v>MC.24.120.0030.c</v>
          </cell>
          <cell r="B28759" t="str">
            <v>- alchidica lucida o satinata.</v>
          </cell>
          <cell r="C28759" t="str">
            <v>l</v>
          </cell>
          <cell r="D28759" t="str">
            <v>10,54</v>
          </cell>
        </row>
        <row r="28760">
          <cell r="A28760" t="str">
            <v>MC.24.120.0030.d</v>
          </cell>
          <cell r="B28760" t="str">
            <v>- poliuretanica.</v>
          </cell>
          <cell r="C28760" t="str">
            <v>l</v>
          </cell>
          <cell r="D28760" t="str">
            <v>12,07</v>
          </cell>
        </row>
        <row r="28761">
          <cell r="A28761" t="str">
            <v>MC.24.120.0035</v>
          </cell>
          <cell r="B28761" t="str">
            <v>Pittura fotocatalitica Ecoattiva a smalto murale satinato o lucido a base di biossido di titanio, inerti ultrafini ed additivi prodotta con tecnologia Proactive Photocatalytic System, ai sensi del D.M. del 01.04.2004 per superfici interne in intonaco civile o lisciato a gesso, già preparate ed isolate. Resa 8 m²/lt in due mani.</v>
          </cell>
          <cell r="C28761" t="str">
            <v>l</v>
          </cell>
          <cell r="D28761" t="str">
            <v>20,92</v>
          </cell>
        </row>
        <row r="28762">
          <cell r="A28762" t="str">
            <v>MC.24.140</v>
          </cell>
          <cell r="B28762" t="str">
            <v>PITTURE MURARIE PER ESTERNI</v>
          </cell>
          <cell r="C28762"/>
          <cell r="D28762"/>
        </row>
        <row r="28763">
          <cell r="A28763" t="str">
            <v>MC.24.140.0010</v>
          </cell>
          <cell r="B28763" t="str">
            <v>Pittura per esterni:</v>
          </cell>
          <cell r="C28763"/>
          <cell r="D28763"/>
        </row>
        <row r="28764">
          <cell r="A28764" t="str">
            <v>MC.24.140.0010.a</v>
          </cell>
          <cell r="B28764" t="str">
            <v>- a base di resina acrilica, traspirante e lavabile con sapone (p.s. 1,31 kg/l - resa 0,13-0,17 l/m²). Lavabilità &gt; 10.000 colpi spazzola</v>
          </cell>
          <cell r="C28764" t="str">
            <v>l</v>
          </cell>
          <cell r="D28764" t="str">
            <v>6,04</v>
          </cell>
        </row>
        <row r="28765">
          <cell r="A28765" t="str">
            <v>MC.24.140.0010.b</v>
          </cell>
          <cell r="B28765" t="str">
            <v>- a base acrilica con farina di quarzo, granulometria fine (p.s. 1,50 kg/l; resa 0,13-0,17 l/m²)</v>
          </cell>
          <cell r="C28765" t="str">
            <v>l</v>
          </cell>
          <cell r="D28765" t="str">
            <v>4,98</v>
          </cell>
        </row>
        <row r="28766">
          <cell r="A28766" t="str">
            <v>MC.24.140.0010.c</v>
          </cell>
          <cell r="B28766" t="str">
            <v>- a solvente, a base di Pliolite e pigmenti (p.s. 1,3 kg/l - resa 0,17 l/m² per due mani)</v>
          </cell>
          <cell r="C28766" t="str">
            <v>l</v>
          </cell>
          <cell r="D28766" t="str">
            <v>6,83</v>
          </cell>
        </row>
        <row r="28767">
          <cell r="A28767" t="str">
            <v>MC.24.140.0010.d</v>
          </cell>
          <cell r="B28767" t="str">
            <v>- minerale per esterni a base di calce spenta e pigmenti stabili (p.s. 1,40 kg/l - resa 0,35 l/m²)</v>
          </cell>
          <cell r="C28767" t="str">
            <v>l</v>
          </cell>
          <cell r="D28767" t="str">
            <v>4,11</v>
          </cell>
        </row>
        <row r="28768">
          <cell r="A28768" t="str">
            <v>MC.24.140.0010.e</v>
          </cell>
          <cell r="B28768" t="str">
            <v>- ai silicati di potassio modificati (p.s. = 1,54 kg/l; resa = 0,25 l/m²)</v>
          </cell>
          <cell r="C28768" t="str">
            <v>l</v>
          </cell>
          <cell r="D28768" t="str">
            <v>7,50</v>
          </cell>
        </row>
        <row r="28769">
          <cell r="A28769" t="str">
            <v>MC.24.140.0010.f</v>
          </cell>
          <cell r="B28769" t="str">
            <v>- a base di resine silossaniche e dispersione acrilica, idrodiluibile (p.s. 1,56 kg/l; resa = 0,25-0,17 l/m²)</v>
          </cell>
          <cell r="C28769" t="str">
            <v>l</v>
          </cell>
          <cell r="D28769" t="str">
            <v>8,83</v>
          </cell>
        </row>
        <row r="28770">
          <cell r="A28770" t="str">
            <v>MC.24.140.0010.g</v>
          </cell>
          <cell r="B28770" t="str">
            <v>- protettivo idrorepellente, per murature a vista, a base di resine silossaniche in soluzione (p.s. 0,94 kg/l, resa 0,07-0,13 l/m²)</v>
          </cell>
          <cell r="C28770" t="str">
            <v>l</v>
          </cell>
          <cell r="D28770" t="str">
            <v>8,49</v>
          </cell>
        </row>
        <row r="28771">
          <cell r="A28771" t="str">
            <v>MC.24.140.0010.h</v>
          </cell>
          <cell r="B28771" t="str">
            <v>- a base di silicati di potassio, biossido di titanio, inerti ultrafini ed additivi (Pittura fotocatalitica Ecoattiva) prodotta con tecnologia Proactive Photocatalytic System, ai sensi del D.M. del 01.04.2004 per superfici esterne già preparate ed isolate. Resa 6 m²/lt in due mani.</v>
          </cell>
          <cell r="C28771" t="str">
            <v>l</v>
          </cell>
          <cell r="D28771" t="str">
            <v>14,71</v>
          </cell>
        </row>
        <row r="28772">
          <cell r="A28772" t="str">
            <v>MC.24.140.0010.i</v>
          </cell>
          <cell r="B28772" t="str">
            <v>- pittura fotocatalitica Ecoattiva a base di silossani, biossido di titanio, inerti ultrafini ed additivi prodotta con tecnologia Proactive Photocatalytic System, ai sensi del D.M. del 01.04.2004 per superfici esterne già preparate ed isolate. Resa 6 m²/lt in due mani.</v>
          </cell>
          <cell r="C28772" t="str">
            <v>l</v>
          </cell>
          <cell r="D28772" t="str">
            <v>17,06</v>
          </cell>
        </row>
        <row r="28773">
          <cell r="A28773" t="str">
            <v>MC.24.140.0020</v>
          </cell>
          <cell r="B28773" t="str">
            <v>Pittura a base di silicati di potassio per tutti i fondi minerali (storici e moderni) , composta da sostanze minerali pure, pigmenti inorganici resistenti alla luce e silicato liquido speciale modificato. (Resa 0,35 l/m² per due mani)</v>
          </cell>
          <cell r="C28773" t="str">
            <v>l</v>
          </cell>
          <cell r="D28773" t="str">
            <v>11,98</v>
          </cell>
        </row>
        <row r="28774">
          <cell r="A28774" t="str">
            <v>MC.24.160</v>
          </cell>
          <cell r="B28774" t="str">
            <v>RIVESTIMENTI PLASTICI E MINERALI COLORATI</v>
          </cell>
          <cell r="C28774"/>
          <cell r="D28774"/>
        </row>
        <row r="28775">
          <cell r="A28775" t="str">
            <v>MC.24.160.0020</v>
          </cell>
          <cell r="B28775" t="str">
            <v>Rivestimenti minerali colorati in pasta per la finitura manuale di intonaci a civile esterni ed interni. Previsti nei tipi:</v>
          </cell>
          <cell r="C28775"/>
          <cell r="D28775"/>
        </row>
        <row r="28776">
          <cell r="A28776" t="str">
            <v>MC.24.160.0020.a</v>
          </cell>
          <cell r="B28776" t="str">
            <v>- costituito da grassello di calce, inerti selezionati, pigmenti inorganici ed additivi. (p.s. 1,7 kg/lt; resa 2,0 kg/m²)</v>
          </cell>
          <cell r="C28776" t="str">
            <v>kg</v>
          </cell>
          <cell r="D28776" t="str">
            <v>1,79</v>
          </cell>
        </row>
        <row r="28777">
          <cell r="A28777" t="str">
            <v>MC.24.160.0020.b</v>
          </cell>
          <cell r="B28777" t="str">
            <v>- ai silicati di potassio con inerti selezionati, pigmenti inorganici ed additivi. (granulometria media p.s. 1,8 kg/lt; resa 2,0 kg/m²)</v>
          </cell>
          <cell r="C28777" t="str">
            <v>kg</v>
          </cell>
          <cell r="D28777" t="str">
            <v>3,64</v>
          </cell>
        </row>
        <row r="28778">
          <cell r="A28778" t="str">
            <v>MC.24.160.0020.c</v>
          </cell>
          <cell r="B28778" t="str">
            <v>- leganti misti a base di silicati, inerti selezionati, pigmenti inorganici ed additivi. (Densità 1,8 kg/lt)</v>
          </cell>
          <cell r="C28778" t="str">
            <v>kg</v>
          </cell>
          <cell r="D28778" t="str">
            <v>1,95</v>
          </cell>
        </row>
        <row r="28779">
          <cell r="A28779" t="str">
            <v>MC.24.160.0050</v>
          </cell>
          <cell r="B28779" t="str">
            <v>Premiscelato cementizio fotocatalitico ecoattivo per il rivestimento fine interno o esterno di intonaci, a base di: inerti ultrafini ed additivi speciali, prodotto con tecnologia Proactive Photocatalytic System, ai sensi del D.M. del 01.04.2004 con prorpietà fotocatalitiche di trasformazione delle sostanze inquinanti a norma UNI 11247:2010 UNI 11238-1:2007. Resa: 1.4 kg/m².</v>
          </cell>
          <cell r="C28779" t="str">
            <v>kg</v>
          </cell>
          <cell r="D28779" t="str">
            <v>3,19</v>
          </cell>
        </row>
        <row r="28780">
          <cell r="A28780" t="str">
            <v>MC.24.160.0100</v>
          </cell>
          <cell r="B28780" t="str">
            <v>Rivestimento acrilico colorato fibrorinforzato in pasta per esterni e interni, a elevato riempimento, per la protezione e la finitura di intonaci e superfici cementizie in genere, da applicare a spatola in uno o più strati, marcatura CE, rispondente ai Criteri Ambientali Minimi di cui al Decreto 23 giugno 2022 del Ministero della Transizione Ecologica. Massa volumica (EN ISO 2811-1) (g/cm³): 1,65-1,95 (a seconda della granulometria). Consumo (kg/m²): 1,70 - 3,50 (a seconda della granulometria del prodotto). Prodotto certificato secondo EN 15824, V2 - W3 - A2-s1 d0.</v>
          </cell>
          <cell r="C28780" t="str">
            <v>kg</v>
          </cell>
          <cell r="D28780" t="str">
            <v>4,38</v>
          </cell>
        </row>
        <row r="28781">
          <cell r="A28781" t="str">
            <v>MC.24.160.0110</v>
          </cell>
          <cell r="B28781" t="str">
            <v>Primer riempitivo uniformante e colorato a base di resine acriliche in dispersione acquosa, quarzo microgranulare e cariche selezionate, per la preparazione del fondo prima dell’applicazione del rivestimento a finire, da applicare a pennello/rullo in uno o più strati, rispondente ai Criteri Ambientali Minimi di cui al Decreto 23 giugno 2022 del Ministero della Transizione Ecologica. Massa volumica (EN ISO 2811-1) (g/cm³): 1,58. Consumo (kg/m²): 0,30 - 0,50 per mano</v>
          </cell>
          <cell r="C28781" t="str">
            <v>kg</v>
          </cell>
          <cell r="D28781" t="str">
            <v>8,01</v>
          </cell>
        </row>
        <row r="28782">
          <cell r="A28782" t="str">
            <v>MC.24.160.0200</v>
          </cell>
          <cell r="B28782" t="str">
            <v>Rivestimento silossanico colorato fibrorinforzato in pasta per esterni e interni, idrorepellente e traspirante, a elevato riempimento, per la protezione e la finitura di intonaci e superfici cementizie in genere, da applicare a spatola in uno o più strati, marcatura CE, rispondente ai Criteri Ambientali Minimi di cui al Decreto 23 giugno 2022 del Ministero della Transizione Ecologica. Massa volumica (EN ISO 2811-1) (g/cm³): 1,65-1,95 (a seconda della granulometria). Consumo (kg/m²): 1,70 - 3,50 (a seconda della granulometria del prodotto). Prodotto certificato secondo EN 15824, V2 - W3 - A2-s1 d0.</v>
          </cell>
          <cell r="C28782" t="str">
            <v>kg</v>
          </cell>
          <cell r="D28782" t="str">
            <v>6,46</v>
          </cell>
        </row>
        <row r="28783">
          <cell r="A28783" t="str">
            <v>MC.24.160.0210</v>
          </cell>
          <cell r="B28783" t="str">
            <v>Primer riempitivo uniformante e colorato a base di resina siliconica in dispersione acquosa, quarzo microgranulare e cariche selezionate, per la preparazione del fondo prima dell’applicazione del rivestimento a finire, da applicare a pennello/rullo in uno o più strati, rispondente ai Criteri Ambientali Minimi di cui al Decreto 23 giugno 2022 del Ministero della Transizione Ecologica. Massa volumica (EN ISO 2811-1) (g/cm³): 1,58. Consumo (kg/m²): 0,30 - 0,50 per mano</v>
          </cell>
          <cell r="C28783" t="str">
            <v>kg</v>
          </cell>
          <cell r="D28783" t="str">
            <v>10,70</v>
          </cell>
        </row>
        <row r="28784">
          <cell r="A28784" t="str">
            <v>MC.24.180</v>
          </cell>
          <cell r="B28784" t="str">
            <v>PITTURE SU CALCESTRUZZO</v>
          </cell>
          <cell r="C28784"/>
          <cell r="D28784"/>
        </row>
        <row r="28785">
          <cell r="A28785" t="str">
            <v>MC.24.180.0010</v>
          </cell>
          <cell r="B28785" t="str">
            <v>Pittura anticarbonatazione a base di copolimeri acrilici e resine insaponificabili, inerti selezionati, additivi, pigmenti organici. (p.s. 1,36 kg/l - resa 0,20 l/m² per due mani)</v>
          </cell>
          <cell r="C28785" t="str">
            <v>l</v>
          </cell>
          <cell r="D28785" t="str">
            <v>8,36</v>
          </cell>
        </row>
        <row r="28786">
          <cell r="A28786" t="str">
            <v>MC.24.180.0020</v>
          </cell>
          <cell r="B28786" t="str">
            <v>Pittura elastomerica a base di resine, inerti selezionati, additivi, pigmenti inorganici, per la finitura di superfici in calcestruzzo (p.s. 1,4 kg/l - resa 0,60 l/m² per due o tre mani)</v>
          </cell>
          <cell r="C28786" t="str">
            <v>l</v>
          </cell>
          <cell r="D28786" t="str">
            <v>8,16</v>
          </cell>
        </row>
        <row r="28787">
          <cell r="A28787" t="str">
            <v>MC.24.180.0030</v>
          </cell>
          <cell r="B28787" t="str">
            <v>Pittura elastomerica a base di resina acrilica pura insaponificabile, per uniformare la finitura di superfici in calcestruzzo e migliorare la protezione anticarbonatazione (p.s. 1,15 kg/l - resa 0,12 l/m² per due mani)</v>
          </cell>
          <cell r="C28787" t="str">
            <v>l</v>
          </cell>
          <cell r="D28787" t="str">
            <v>8,55</v>
          </cell>
        </row>
        <row r="28788">
          <cell r="A28788" t="str">
            <v>MC.24.180.0040</v>
          </cell>
          <cell r="B28788" t="str">
            <v>Vernice di finitura pedoanbile antisdrucciolo, semilucida, bicomponente, a base poliuretanica, priva di solventi (p.s. 1,1 kg/l - resa 0,25÷0,30 l/m²)</v>
          </cell>
          <cell r="C28788" t="str">
            <v>l</v>
          </cell>
          <cell r="D28788" t="str">
            <v>52,87</v>
          </cell>
        </row>
        <row r="28789">
          <cell r="A28789" t="str">
            <v>MC.24.185</v>
          </cell>
          <cell r="B28789" t="str">
            <v>RIVESTIMENTO ECOATTIVO</v>
          </cell>
          <cell r="C28789"/>
          <cell r="D28789"/>
        </row>
        <row r="28790">
          <cell r="A28790" t="str">
            <v>MC.24.185.0010</v>
          </cell>
          <cell r="B28790" t="str">
            <v>Materiale di rivestimento ecoattivo, posato a tre riprese, trasparente, traspirante, per qualsiasi superficie (interne ed esterne), per ogni tipo di materiale, previa pulizia e pre trattamento a base di primer (specifico per la tipologia e materiale della superficie trattata) compreso nel prezzo, con spruzzo nebulizzato di sostanze fotocatalitiche a base di biossido di titanio. Conforme al DM n. 252 del 07.09.2002. Resa 0,050mq./litro in tre riprese</v>
          </cell>
          <cell r="C28790" t="str">
            <v>l</v>
          </cell>
          <cell r="D28790" t="str">
            <v>105,05</v>
          </cell>
        </row>
        <row r="28791">
          <cell r="A28791" t="str">
            <v>MC.24.185.0020</v>
          </cell>
          <cell r="B28791" t="str">
            <v>Materiale di rivestimento ecoattivo anche in mancanza di luce, antibatterico, antivirus, antiodore, posato a tre riprese, trasparente, traspirante, per qualsiasi superficie (interne ed esterne), per ogni tipo di materiale, previa pulizia e pre trattamento a base di primer (specifico per la tipologia e materiale della superficie trattata) compreso nel prezzo, con spruzzo nebulizzato di sostanze fotocatalitiche a base di biossido di titanio. Conforme al DM n. 252 del 07.09.2002, soggetto all'acquisizione del certificato dell'Istituto Superiore della Sanità quale Presidio Medico Chirurgico. Resa 0,060mq./litro in tre riprese</v>
          </cell>
          <cell r="C28791" t="str">
            <v>l</v>
          </cell>
          <cell r="D28791" t="str">
            <v>110,87</v>
          </cell>
        </row>
        <row r="28792">
          <cell r="A28792" t="str">
            <v>MC.24.190</v>
          </cell>
          <cell r="B28792" t="str">
            <v>VERNICI ANTIGRAFFITI</v>
          </cell>
          <cell r="C28792"/>
          <cell r="D28792"/>
        </row>
        <row r="28793">
          <cell r="A28793" t="str">
            <v>MC.24.190.0010</v>
          </cell>
          <cell r="B28793" t="str">
            <v>Pitture per la prevenzione antigraffiti:</v>
          </cell>
          <cell r="C28793"/>
          <cell r="D28793"/>
        </row>
        <row r="28794">
          <cell r="A28794" t="str">
            <v>MC.24.190.0010.a</v>
          </cell>
          <cell r="B28794" t="str">
            <v>- protettivo non pellicolante a base di sostanze organiche florurate con solvente all'acqua</v>
          </cell>
          <cell r="C28794" t="str">
            <v>l</v>
          </cell>
          <cell r="D28794" t="str">
            <v>26,90</v>
          </cell>
        </row>
        <row r="28795">
          <cell r="A28795" t="str">
            <v>MC.24.190.0010.b</v>
          </cell>
          <cell r="B28795" t="str">
            <v>- pittura poliuretanica bicomponente antigraffiti</v>
          </cell>
          <cell r="C28795" t="str">
            <v>l</v>
          </cell>
          <cell r="D28795" t="str">
            <v>21,53</v>
          </cell>
        </row>
        <row r="28796">
          <cell r="A28796" t="str">
            <v>MC.24.190.0010.c</v>
          </cell>
          <cell r="B28796" t="str">
            <v>- pittura per la prevenzione antigraffiti in tinta e trasparente poliuretanico fluorurato con solventi o all'acqua. Resa 10 mq/l</v>
          </cell>
          <cell r="C28796" t="str">
            <v>l</v>
          </cell>
          <cell r="D28796" t="str">
            <v>106,14</v>
          </cell>
        </row>
        <row r="28797">
          <cell r="A28797" t="str">
            <v>MC.24.190.0020</v>
          </cell>
          <cell r="B28797" t="str">
            <v>Detergenti e solventi per eliminazione dei graffiti:</v>
          </cell>
          <cell r="C28797"/>
          <cell r="D28797"/>
        </row>
        <row r="28798">
          <cell r="A28798" t="str">
            <v>MC.24.190.0020.a</v>
          </cell>
          <cell r="B28798" t="str">
            <v>- a base di solventi e tensioattivi</v>
          </cell>
          <cell r="C28798" t="str">
            <v>l</v>
          </cell>
          <cell r="D28798" t="str">
            <v>17,59</v>
          </cell>
        </row>
        <row r="28799">
          <cell r="A28799" t="str">
            <v>MC.24.190.0020.b</v>
          </cell>
          <cell r="B28799" t="str">
            <v>- a base di sostanze organiche florurate per l'eliminazione di graffiti da superfici già trattate con prodotto antiscritte</v>
          </cell>
          <cell r="C28799" t="str">
            <v>l</v>
          </cell>
          <cell r="D28799" t="str">
            <v>14,00</v>
          </cell>
        </row>
        <row r="28800">
          <cell r="A28800" t="str">
            <v>MC.24.195</v>
          </cell>
          <cell r="B28800" t="str">
            <v>PITTURA IN TINTA O TRASPARENTE</v>
          </cell>
          <cell r="C28800"/>
          <cell r="D28800"/>
        </row>
        <row r="28801">
          <cell r="A28801" t="str">
            <v>MC.24.195.0010</v>
          </cell>
          <cell r="B28801" t="str">
            <v>Pittura in tinta o trasparente poliuretanico fluorurato con solventi o all'acqua per utilizzo su strutture metalliche di durata ultraventennale Resa 10 mq/l</v>
          </cell>
          <cell r="C28801" t="str">
            <v>l</v>
          </cell>
          <cell r="D28801" t="str">
            <v>88,04</v>
          </cell>
        </row>
        <row r="28802">
          <cell r="A28802" t="str">
            <v>MC.24.195.0020</v>
          </cell>
          <cell r="B28802" t="str">
            <v>Pittura in tinta o trasparente poliuretanico fluorurato con solventi o all'acqua per utilizzo su strutture in c.a. o intonaci o pietre compatte. Resa 10 mq/l. La durata è ultraventennale.</v>
          </cell>
          <cell r="C28802" t="str">
            <v>l</v>
          </cell>
          <cell r="D28802" t="str">
            <v>91,70</v>
          </cell>
        </row>
        <row r="28803">
          <cell r="A28803" t="str">
            <v>MC.24.195.0030</v>
          </cell>
          <cell r="B28803" t="str">
            <v>Pittura in tinta o trasparente poliuretanico fluorurato all'acqua (senza solventi) per utilizzo su elementi in plastica. Applicabile su tutti i materiali e utilizzabile per interni. Resa 5 mq/l</v>
          </cell>
          <cell r="C28803" t="str">
            <v>l</v>
          </cell>
          <cell r="D28803" t="str">
            <v>100,45</v>
          </cell>
        </row>
        <row r="28804">
          <cell r="A28804" t="str">
            <v>MC.24.200</v>
          </cell>
          <cell r="B28804" t="str">
            <v>SVERNICIATORI</v>
          </cell>
          <cell r="C28804"/>
          <cell r="D28804"/>
        </row>
        <row r="28805">
          <cell r="A28805" t="str">
            <v>MC.24.200.0020</v>
          </cell>
          <cell r="B28805" t="str">
            <v>Sverniciatore gelatinoso universale per legno e metallo (p.s.1,20 kg/l - resa 0,50-1,00 l/m²)</v>
          </cell>
          <cell r="C28805" t="str">
            <v>l</v>
          </cell>
          <cell r="D28805" t="str">
            <v>10,82</v>
          </cell>
        </row>
        <row r="28806">
          <cell r="A28806" t="str">
            <v>MC.24.210</v>
          </cell>
          <cell r="B28806" t="str">
            <v>PREPARAZIONE PER LEGNO</v>
          </cell>
          <cell r="C28806"/>
          <cell r="D28806"/>
        </row>
        <row r="28807">
          <cell r="A28807" t="str">
            <v>MC.24.210.0010</v>
          </cell>
          <cell r="B28807" t="str">
            <v>Turapori, fondo nitro trasparente per legno interno (p.s. 0,97 kg/l - resa 0,14-0,20 l/m²)</v>
          </cell>
          <cell r="C28807" t="str">
            <v>l</v>
          </cell>
          <cell r="D28807" t="str">
            <v>5,57</v>
          </cell>
        </row>
        <row r="28808">
          <cell r="A28808" t="str">
            <v>MC.24.210.0020</v>
          </cell>
          <cell r="B28808" t="str">
            <v>Fondo per legno, esterno e interno:</v>
          </cell>
          <cell r="C28808"/>
          <cell r="D28808"/>
        </row>
        <row r="28809">
          <cell r="A28809" t="str">
            <v>MC.24.210.0020.a</v>
          </cell>
          <cell r="B28809" t="str">
            <v>- sintetico, bianco, fondo per finiture a smalto (p.s. 1,65 kg/l - resa 0,055-0,07 l/m² per una mano)</v>
          </cell>
          <cell r="C28809" t="str">
            <v>l</v>
          </cell>
          <cell r="D28809" t="str">
            <v>8,92</v>
          </cell>
        </row>
        <row r="28810">
          <cell r="A28810" t="str">
            <v>MC.24.210.0020.b</v>
          </cell>
          <cell r="B28810" t="str">
            <v>- fondo a base di resine acriliche in soluzione acquosa (p.s. 1,45 kg/l - resa 0,14-0,20 l/m² per due mani)</v>
          </cell>
          <cell r="C28810" t="str">
            <v>l</v>
          </cell>
          <cell r="D28810" t="str">
            <v>7,33</v>
          </cell>
        </row>
        <row r="28811">
          <cell r="A28811" t="str">
            <v>MC.24.220</v>
          </cell>
          <cell r="B28811" t="str">
            <v>SMALTI PER LEGNO E METALLI</v>
          </cell>
          <cell r="C28811"/>
          <cell r="D28811"/>
        </row>
        <row r="28812">
          <cell r="A28812" t="str">
            <v>MC.24.220.0010</v>
          </cell>
          <cell r="B28812" t="str">
            <v>Smalti per ferro e legno utilizzabili all'esterno ed all'interno:</v>
          </cell>
          <cell r="C28812"/>
          <cell r="D28812"/>
        </row>
        <row r="28813">
          <cell r="A28813" t="str">
            <v>MC.24.220.0010.a</v>
          </cell>
          <cell r="B28813" t="str">
            <v>- smalto a base di resine sintetiche, lucido, multiuso (p.s. 0,95-1,10 kg/l secondo i colori - resa 0,075-0,09 l/m² per una mano)</v>
          </cell>
          <cell r="C28813" t="str">
            <v>l</v>
          </cell>
          <cell r="D28813" t="str">
            <v>10,69</v>
          </cell>
        </row>
        <row r="28814">
          <cell r="A28814" t="str">
            <v>MC.24.220.0010.b</v>
          </cell>
          <cell r="B28814" t="str">
            <v>- smalto acrilico con pigmenti inalterabili- (p.s.1,22 kg/l; resa 0,08-0,09 l/m² per una mano)</v>
          </cell>
          <cell r="C28814" t="str">
            <v>l</v>
          </cell>
          <cell r="D28814" t="str">
            <v>10,47</v>
          </cell>
        </row>
        <row r="28815">
          <cell r="A28815" t="str">
            <v>MC.24.220.0010.c</v>
          </cell>
          <cell r="B28815" t="str">
            <v>- smalto sintetico con silicone, lucido (p.s. 1,07-1,20 kg/l secondo i colori - resa 0,06-0,075 l/m² per una mano)</v>
          </cell>
          <cell r="C28815" t="str">
            <v>l</v>
          </cell>
          <cell r="D28815" t="str">
            <v>9,14</v>
          </cell>
        </row>
        <row r="28816">
          <cell r="A28816" t="str">
            <v>MC.24.220.0010.d</v>
          </cell>
          <cell r="B28816" t="str">
            <v>- smalto alchidico-uretanico brillante per ambienti aggressivi (p.s.1,20 kg/l - resa 0,055 l/m² per una mano)</v>
          </cell>
          <cell r="C28816" t="str">
            <v>l</v>
          </cell>
          <cell r="D28816" t="str">
            <v>14,56</v>
          </cell>
        </row>
        <row r="28817">
          <cell r="A28817" t="str">
            <v>MC.24.220.0010.e</v>
          </cell>
          <cell r="B28817" t="str">
            <v>- smalto opaco applicabile su legno, lamiera zincata, leghe leggere, plastica e polistirolo (p.s.1,28 kg/l - resa 0,12-0,15 l/m² per due mani)</v>
          </cell>
          <cell r="C28817" t="str">
            <v>l</v>
          </cell>
          <cell r="D28817" t="str">
            <v>12,42</v>
          </cell>
        </row>
        <row r="28818">
          <cell r="A28818" t="str">
            <v>MC.24.220.0010.f</v>
          </cell>
          <cell r="B28818" t="str">
            <v>- smalto poliuretanico bicomponente</v>
          </cell>
          <cell r="C28818" t="str">
            <v>l</v>
          </cell>
          <cell r="D28818" t="str">
            <v>17,70</v>
          </cell>
        </row>
        <row r="28819">
          <cell r="A28819" t="str">
            <v>MC.24.220.0010.g</v>
          </cell>
          <cell r="B28819" t="str">
            <v>- smalto a base di resine alchidiche modificate con clorocaucciù e plastificanti</v>
          </cell>
          <cell r="C28819" t="str">
            <v>l</v>
          </cell>
          <cell r="D28819" t="str">
            <v>12,09</v>
          </cell>
        </row>
        <row r="28820">
          <cell r="A28820" t="str">
            <v>MC.24.220.0010.h</v>
          </cell>
          <cell r="B28820" t="str">
            <v>- smalto a base di resine di clorocaucciù puro</v>
          </cell>
          <cell r="C28820" t="str">
            <v>l</v>
          </cell>
          <cell r="D28820" t="str">
            <v>14,49</v>
          </cell>
        </row>
        <row r="28821">
          <cell r="A28821" t="str">
            <v>MC.24.220.0020</v>
          </cell>
          <cell r="B28821" t="str">
            <v>Smalto ferromicaceo a base di pigmenti e ossidi di ferro micaceo, per ferro in esterno e interno (p.s.1,35 kg/l - resa 0,11-0,15 l/m² per due mani)</v>
          </cell>
          <cell r="C28821" t="str">
            <v>l</v>
          </cell>
          <cell r="D28821" t="str">
            <v>19,26</v>
          </cell>
        </row>
        <row r="28822">
          <cell r="A28822" t="str">
            <v>MC.24.220.0030</v>
          </cell>
          <cell r="B28822" t="str">
            <v>Vernice impregnante trasparente per legno, per esterno ed interno (p.s.0,83 kg/l - resa 0,10-0,12 l/m² per due mani)</v>
          </cell>
          <cell r="C28822" t="str">
            <v>l</v>
          </cell>
          <cell r="D28822" t="str">
            <v>8,28</v>
          </cell>
        </row>
        <row r="28823">
          <cell r="A28823" t="str">
            <v>MC.24.220.0040</v>
          </cell>
          <cell r="B28823" t="str">
            <v>Vernice impregnante a cera per legno, per esterno ed interno, tixotropica a base di cere naturali (p.s.0,86 kg/l - resa 0,10-0,12 l/m² per due mani)</v>
          </cell>
          <cell r="C28823" t="str">
            <v>l</v>
          </cell>
          <cell r="D28823" t="str">
            <v>9,39</v>
          </cell>
        </row>
        <row r="28824">
          <cell r="A28824" t="str">
            <v>MC.24.220.0050</v>
          </cell>
          <cell r="B28824" t="str">
            <v>Vernice trasparente flatting per legno, per esterno ed interno, poliuretanica monocomponente (p.s.0,90 kg/l - resa 0,10-0,12 l/m² per due mani)</v>
          </cell>
          <cell r="C28824" t="str">
            <v>l</v>
          </cell>
          <cell r="D28824" t="str">
            <v>16,54</v>
          </cell>
        </row>
        <row r="28825">
          <cell r="A28825" t="str">
            <v>MC.24.320</v>
          </cell>
          <cell r="B28825" t="str">
            <v>ANTIRUGGINE E PRIMER PER METALLI</v>
          </cell>
          <cell r="C28825"/>
          <cell r="D28825"/>
        </row>
        <row r="28826">
          <cell r="A28826" t="str">
            <v>MC.24.320.0010</v>
          </cell>
          <cell r="B28826" t="str">
            <v>Pittura antiruggine:</v>
          </cell>
          <cell r="C28826"/>
          <cell r="D28826"/>
        </row>
        <row r="28827">
          <cell r="A28827" t="str">
            <v>MC.24.320.0010.a</v>
          </cell>
          <cell r="B28827" t="str">
            <v>- ad altissimo contenuto di pigmenti attivi e con promotori d'adesione (p.s. 1,45 kg/l - resa 0,06-0,08 l/m² per una mano)</v>
          </cell>
          <cell r="C28827" t="str">
            <v>l</v>
          </cell>
          <cell r="D28827" t="str">
            <v>10,21</v>
          </cell>
        </row>
        <row r="28828">
          <cell r="A28828" t="str">
            <v>MC.24.320.0010.b</v>
          </cell>
          <cell r="B28828" t="str">
            <v>- a base di resine acriliche in soluzione acquosa (p.s. 1,25 kg/l - resa 0,05-0,06 l/m² per una mano)</v>
          </cell>
          <cell r="C28828" t="str">
            <v>l</v>
          </cell>
          <cell r="D28828" t="str">
            <v>9,55</v>
          </cell>
        </row>
        <row r="28829">
          <cell r="A28829" t="str">
            <v>MC.24.320.0010.c</v>
          </cell>
          <cell r="B28829" t="str">
            <v>- sintetica al fosfato di zinco (p.s. 1,26 kg/l - resa 0,05-0,06 l/m² per una mano)</v>
          </cell>
          <cell r="C28829" t="str">
            <v>l</v>
          </cell>
          <cell r="D28829" t="str">
            <v>8,61</v>
          </cell>
        </row>
        <row r="28830">
          <cell r="A28830" t="str">
            <v>MC.24.320.0010.d</v>
          </cell>
          <cell r="B28830" t="str">
            <v>- a base di resine alchidiche con pigmento anticorrosivo e promotori d'adesione (p.s. 1,65 kg/l - resa 0,06-0,08 l/m² per una mano)</v>
          </cell>
          <cell r="C28830" t="str">
            <v>l</v>
          </cell>
          <cell r="D28830" t="str">
            <v>7,57</v>
          </cell>
        </row>
        <row r="28831">
          <cell r="A28831" t="str">
            <v>MC.24.320.0020</v>
          </cell>
          <cell r="B28831" t="str">
            <v>Zincante bicomponente a base di etilsilicato per ferro e acciaio sabbiato</v>
          </cell>
          <cell r="C28831" t="str">
            <v>kg</v>
          </cell>
          <cell r="D28831" t="str">
            <v>13,13</v>
          </cell>
        </row>
        <row r="28832">
          <cell r="A28832" t="str">
            <v>MC.24.320.0030</v>
          </cell>
          <cell r="B28832" t="str">
            <v>Primer per superfici non ferrose:</v>
          </cell>
          <cell r="C28832"/>
          <cell r="D28832"/>
        </row>
        <row r="28833">
          <cell r="A28833" t="str">
            <v>MC.24.320.0030.a</v>
          </cell>
          <cell r="B28833" t="str">
            <v>- primer per leghe leggere e lamiere zincate</v>
          </cell>
          <cell r="C28833" t="str">
            <v>l</v>
          </cell>
          <cell r="D28833" t="str">
            <v>9,96</v>
          </cell>
        </row>
        <row r="28834">
          <cell r="A28834" t="str">
            <v>MC.24.320.0030.b</v>
          </cell>
          <cell r="B28834" t="str">
            <v>- primer epossipoliammidico bicomponente per superfici zincate</v>
          </cell>
          <cell r="C28834" t="str">
            <v>l</v>
          </cell>
          <cell r="D28834" t="str">
            <v>10,76</v>
          </cell>
        </row>
        <row r="28835">
          <cell r="A28835" t="str">
            <v>MC.24.400</v>
          </cell>
          <cell r="B28835" t="str">
            <v>DILUENTI E MATERIALI VARI</v>
          </cell>
          <cell r="C28835"/>
          <cell r="D28835"/>
        </row>
        <row r="28836">
          <cell r="A28836" t="str">
            <v>MC.24.400.0020</v>
          </cell>
          <cell r="B28836" t="str">
            <v>Diluenti:</v>
          </cell>
          <cell r="C28836"/>
          <cell r="D28836"/>
        </row>
        <row r="28837">
          <cell r="A28837" t="str">
            <v>MC.24.400.0020.a</v>
          </cell>
          <cell r="B28837" t="str">
            <v>- acqua ragia minerale (peso spec. = 1,00)</v>
          </cell>
          <cell r="C28837" t="str">
            <v>l</v>
          </cell>
          <cell r="D28837" t="str">
            <v>3,04</v>
          </cell>
        </row>
        <row r="28838">
          <cell r="A28838" t="str">
            <v>MC.24.400.0020.b</v>
          </cell>
          <cell r="B28838" t="str">
            <v>- per sintetici (peso spec. = 1,00)</v>
          </cell>
          <cell r="C28838" t="str">
            <v>l</v>
          </cell>
          <cell r="D28838" t="str">
            <v>3,80</v>
          </cell>
        </row>
        <row r="28839">
          <cell r="A28839" t="str">
            <v>MC.24.400.0030</v>
          </cell>
          <cell r="B28839" t="str">
            <v>Sabbia di produzione nazionale, in sacchi:</v>
          </cell>
          <cell r="C28839"/>
          <cell r="D28839"/>
        </row>
        <row r="28840">
          <cell r="A28840" t="str">
            <v>MC.24.400.0030.a</v>
          </cell>
          <cell r="B28840" t="str">
            <v>- quarzifera</v>
          </cell>
          <cell r="C28840" t="str">
            <v>100 kg</v>
          </cell>
          <cell r="D28840" t="str">
            <v>17,03</v>
          </cell>
        </row>
        <row r="28841">
          <cell r="A28841" t="str">
            <v>MC.24.400.0030.b</v>
          </cell>
          <cell r="B28841" t="str">
            <v>- a base di corindone, scorie fonderia, altri abrasivi ammessi</v>
          </cell>
          <cell r="C28841" t="str">
            <v>100 kg</v>
          </cell>
          <cell r="D28841" t="str">
            <v>229,48</v>
          </cell>
        </row>
        <row r="28842">
          <cell r="A28842" t="str">
            <v>MC.24.400.0050</v>
          </cell>
          <cell r="B28842" t="str">
            <v>Carta vetrata in fogli da cm 28x23</v>
          </cell>
          <cell r="C28842" t="str">
            <v>cad</v>
          </cell>
          <cell r="D28842" t="str">
            <v>0,57</v>
          </cell>
        </row>
        <row r="28843">
          <cell r="A28843" t="str">
            <v>MC.24.500</v>
          </cell>
          <cell r="B28843" t="str">
            <v>TAPPEZZERIE</v>
          </cell>
          <cell r="C28843"/>
          <cell r="D28843"/>
        </row>
        <row r="28844">
          <cell r="A28844" t="str">
            <v>MC.24.500.0010</v>
          </cell>
          <cell r="B28844" t="str">
            <v>Tappezzerie in carta, in rotoli da 10,50x0,53 m:</v>
          </cell>
          <cell r="C28844"/>
          <cell r="D28844"/>
        </row>
        <row r="28845">
          <cell r="A28845" t="str">
            <v>MC.24.500.0010.a</v>
          </cell>
          <cell r="B28845" t="str">
            <v>- carta fodera</v>
          </cell>
          <cell r="C28845" t="str">
            <v>m²</v>
          </cell>
          <cell r="D28845" t="str">
            <v>0,74</v>
          </cell>
        </row>
        <row r="28846">
          <cell r="A28846" t="str">
            <v>MC.24.500.0010.b</v>
          </cell>
          <cell r="B28846" t="str">
            <v>- carta lavabile</v>
          </cell>
          <cell r="C28846" t="str">
            <v>m²</v>
          </cell>
          <cell r="D28846" t="str">
            <v>2,73</v>
          </cell>
        </row>
        <row r="28847">
          <cell r="A28847" t="str">
            <v>MC.24.500.0010.c</v>
          </cell>
          <cell r="B28847" t="str">
            <v>- carta duplex lavabile</v>
          </cell>
          <cell r="C28847" t="str">
            <v>m²</v>
          </cell>
          <cell r="D28847" t="str">
            <v>3,05</v>
          </cell>
        </row>
        <row r="28848">
          <cell r="A28848" t="str">
            <v>MC.24.500.0010.d</v>
          </cell>
          <cell r="B28848" t="str">
            <v>- carta serigrafico espanso</v>
          </cell>
          <cell r="C28848" t="str">
            <v>m²</v>
          </cell>
          <cell r="D28848" t="str">
            <v>3,94</v>
          </cell>
        </row>
        <row r="28849">
          <cell r="A28849" t="str">
            <v>MC.24.500.0020</v>
          </cell>
          <cell r="B28849" t="str">
            <v>Tappezzerie viniliche, in rotoli da 10,50x0,53 m:</v>
          </cell>
          <cell r="C28849"/>
          <cell r="D28849"/>
        </row>
        <row r="28850">
          <cell r="A28850" t="str">
            <v>MC.24.500.0020.a</v>
          </cell>
          <cell r="B28850" t="str">
            <v>- vinilica su carta</v>
          </cell>
          <cell r="C28850" t="str">
            <v>m²</v>
          </cell>
          <cell r="D28850" t="str">
            <v>4,64</v>
          </cell>
        </row>
        <row r="28851">
          <cell r="A28851" t="str">
            <v>MC.24.500.0020.b</v>
          </cell>
          <cell r="B28851" t="str">
            <v>- vinilica su tela</v>
          </cell>
          <cell r="C28851" t="str">
            <v>m²</v>
          </cell>
          <cell r="D28851" t="str">
            <v>9,89</v>
          </cell>
        </row>
        <row r="28852">
          <cell r="A28852" t="str">
            <v>MC.24.500.0030</v>
          </cell>
          <cell r="B28852" t="str">
            <v>Tappezzerie fil posè di tipo sintetico, cotone/viscosa, seta</v>
          </cell>
          <cell r="C28852" t="str">
            <v>m²</v>
          </cell>
          <cell r="D28852" t="str">
            <v>17,55</v>
          </cell>
        </row>
        <row r="28853">
          <cell r="A28853" t="str">
            <v>MC.24.500.0040</v>
          </cell>
          <cell r="B28853" t="str">
            <v>Tappezzerie con rivestimento vegetale su supporto in carta:</v>
          </cell>
          <cell r="C28853"/>
          <cell r="D28853"/>
        </row>
        <row r="28854">
          <cell r="A28854" t="str">
            <v>MC.24.500.0040.a</v>
          </cell>
          <cell r="B28854" t="str">
            <v>- vinilica su carta</v>
          </cell>
          <cell r="C28854" t="str">
            <v>m²</v>
          </cell>
          <cell r="D28854" t="str">
            <v>10,80</v>
          </cell>
        </row>
        <row r="28855">
          <cell r="A28855" t="str">
            <v>MC.24.500.0040.b</v>
          </cell>
          <cell r="B28855" t="str">
            <v>- sughero</v>
          </cell>
          <cell r="C28855" t="str">
            <v>m²</v>
          </cell>
          <cell r="D28855" t="str">
            <v>10,80</v>
          </cell>
        </row>
        <row r="28856">
          <cell r="A28856" t="str">
            <v>MC.24.550</v>
          </cell>
          <cell r="B28856" t="str">
            <v>MATERIALI PER TAPPEZZERIE</v>
          </cell>
          <cell r="C28856"/>
          <cell r="D28856"/>
        </row>
        <row r="28857">
          <cell r="A28857" t="str">
            <v>MC.24.550.0020</v>
          </cell>
          <cell r="B28857" t="str">
            <v>Colla in pasta di amido di riso per tappezzerie in carta, additivata con antimuffa</v>
          </cell>
          <cell r="C28857" t="str">
            <v>kg</v>
          </cell>
          <cell r="D28857" t="str">
            <v>1,80</v>
          </cell>
        </row>
        <row r="28858">
          <cell r="A28858" t="str">
            <v>MC.24.550.0030</v>
          </cell>
          <cell r="B28858" t="str">
            <v>Collanti in polvere di metilcellulosa con antimuffa</v>
          </cell>
          <cell r="C28858" t="str">
            <v>kg</v>
          </cell>
          <cell r="D28858" t="str">
            <v>16,71</v>
          </cell>
        </row>
        <row r="28859">
          <cell r="A28859" t="str">
            <v>MC.24.550.0040</v>
          </cell>
          <cell r="B28859" t="str">
            <v>Liquido staccaparati</v>
          </cell>
          <cell r="C28859" t="str">
            <v>kg</v>
          </cell>
          <cell r="D28859" t="str">
            <v>7,76</v>
          </cell>
        </row>
        <row r="28860">
          <cell r="A28860" t="str">
            <v>MC.24.770</v>
          </cell>
          <cell r="B28860" t="str">
            <v>TRATTAMENTI CHIMICI</v>
          </cell>
          <cell r="C28860"/>
          <cell r="D28860"/>
        </row>
        <row r="28861">
          <cell r="A28861" t="str">
            <v>MC.24.770.0010</v>
          </cell>
          <cell r="B28861" t="str">
            <v>Trattamento antiscivolo per pavimenti mediante alogenuri da effettuarsi mediante stesa del prodotto puro direttamente sulla superficie da trattare.</v>
          </cell>
          <cell r="C28861"/>
          <cell r="D28861"/>
        </row>
        <row r="28862">
          <cell r="A28862" t="str">
            <v>MC.24.770.0010.a</v>
          </cell>
          <cell r="B28862" t="str">
            <v>- pavimentazioni in pietra naturale e/o riciclata, cemento; (escluso materiali plastici e sintetici)</v>
          </cell>
          <cell r="C28862" t="str">
            <v>l</v>
          </cell>
          <cell r="D28862" t="str">
            <v>85,43</v>
          </cell>
        </row>
        <row r="28863">
          <cell r="A28863" t="str">
            <v>MC.24.770.0010.b</v>
          </cell>
          <cell r="B28863" t="str">
            <v>- pavimentazioni in gres, ceramiche smaltate;</v>
          </cell>
          <cell r="C28863" t="str">
            <v>l</v>
          </cell>
          <cell r="D28863" t="str">
            <v>67,22</v>
          </cell>
        </row>
        <row r="28864">
          <cell r="A28864" t="str">
            <v>MC.25 - RESTAURI</v>
          </cell>
          <cell r="B28864"/>
          <cell r="C28864"/>
          <cell r="D28864"/>
        </row>
        <row r="28865">
          <cell r="A28865" t="str">
            <v>MC</v>
          </cell>
          <cell r="B28865" t="str">
            <v>MATERIALI CIVILI</v>
          </cell>
          <cell r="C28865"/>
          <cell r="D28865"/>
        </row>
        <row r="28866">
          <cell r="A28866" t="str">
            <v>MC.25</v>
          </cell>
          <cell r="B28866" t="str">
            <v>RESTAURI</v>
          </cell>
          <cell r="C28866"/>
          <cell r="D28866"/>
        </row>
        <row r="28867">
          <cell r="A28867" t="str">
            <v>MC.25.100</v>
          </cell>
          <cell r="B28867" t="str">
            <v>MATERIALI</v>
          </cell>
          <cell r="C28867"/>
          <cell r="D28867"/>
        </row>
        <row r="28868">
          <cell r="A28868" t="str">
            <v>MC.25.100.0010</v>
          </cell>
          <cell r="B28868" t="str">
            <v>Consolidante monocomponente a base di esteri etilici dell'acido silicico applicabile su intonaci, pietra, marmo, arenarie e tufi.</v>
          </cell>
          <cell r="C28868" t="str">
            <v>l</v>
          </cell>
          <cell r="D28868" t="str">
            <v>20,67</v>
          </cell>
        </row>
        <row r="28869">
          <cell r="A28869" t="str">
            <v>MC.25.100.0020</v>
          </cell>
          <cell r="B28869" t="str">
            <v>Resina acrilica in emulsione acquosa per il trattamento delle superfici disgregate</v>
          </cell>
          <cell r="C28869" t="str">
            <v>kg</v>
          </cell>
          <cell r="D28869" t="str">
            <v>4,94</v>
          </cell>
        </row>
        <row r="28870">
          <cell r="A28870" t="str">
            <v>MC.25.100.0030</v>
          </cell>
          <cell r="B28870" t="str">
            <v>Polvere di marmo</v>
          </cell>
          <cell r="C28870" t="str">
            <v>kg</v>
          </cell>
          <cell r="D28870" t="str">
            <v>1,54</v>
          </cell>
        </row>
        <row r="28871">
          <cell r="A28871" t="str">
            <v>MC.25.100.0040</v>
          </cell>
          <cell r="B28871" t="str">
            <v>Garza in cotone</v>
          </cell>
          <cell r="C28871" t="str">
            <v>m²</v>
          </cell>
          <cell r="D28871" t="str">
            <v>0,96</v>
          </cell>
        </row>
        <row r="28872">
          <cell r="A28872" t="str">
            <v>MC.25.100.0050</v>
          </cell>
          <cell r="B28872" t="str">
            <v>Cera microcristallina di origine fossile impiegata per lucidare e proteggere mobili, pelli, dipinti, marmi, metalli, avorio e altro</v>
          </cell>
          <cell r="C28872" t="str">
            <v>kg</v>
          </cell>
          <cell r="D28872" t="str">
            <v>9,09</v>
          </cell>
        </row>
        <row r="28873">
          <cell r="A28873" t="str">
            <v>MC.25.100.0060</v>
          </cell>
          <cell r="B28873" t="str">
            <v>Biocida liquido concentrato a base di sali di ammonio quaternari per l'eliminazione di batteri, muffe, alghe e licheni da materiali lapidei, intonaci, legno e ceramica</v>
          </cell>
          <cell r="C28873" t="str">
            <v>l</v>
          </cell>
          <cell r="D28873" t="str">
            <v>13,93</v>
          </cell>
        </row>
        <row r="28874">
          <cell r="A28874" t="str">
            <v>MC.25.100.0070</v>
          </cell>
          <cell r="B28874" t="str">
            <v>Sali inorganici a base d'ammonio</v>
          </cell>
          <cell r="C28874" t="str">
            <v>kg</v>
          </cell>
          <cell r="D28874" t="str">
            <v>2,94</v>
          </cell>
        </row>
        <row r="28875">
          <cell r="A28875" t="str">
            <v>MC.25.100.0080</v>
          </cell>
          <cell r="B28875" t="str">
            <v>Compresse di pura cellulosa insolubile</v>
          </cell>
          <cell r="C28875" t="str">
            <v>kg</v>
          </cell>
          <cell r="D28875" t="str">
            <v>3,96</v>
          </cell>
        </row>
        <row r="28876">
          <cell r="A28876" t="str">
            <v>MC.25.100.0090</v>
          </cell>
          <cell r="B28876" t="str">
            <v>Ammoniaca</v>
          </cell>
          <cell r="C28876" t="str">
            <v>kg</v>
          </cell>
          <cell r="D28876" t="str">
            <v>2,33</v>
          </cell>
        </row>
        <row r="28877">
          <cell r="A28877" t="str">
            <v>MC.25.100.0100</v>
          </cell>
          <cell r="B28877" t="str">
            <v>Acetone</v>
          </cell>
          <cell r="C28877" t="str">
            <v>l</v>
          </cell>
          <cell r="D28877" t="str">
            <v>2,95</v>
          </cell>
        </row>
        <row r="28878">
          <cell r="A28878" t="str">
            <v>MC.25.100.0110</v>
          </cell>
          <cell r="B28878" t="str">
            <v>Alcool etilico denaturato</v>
          </cell>
          <cell r="C28878" t="str">
            <v>l</v>
          </cell>
          <cell r="D28878" t="str">
            <v>2,45</v>
          </cell>
        </row>
        <row r="28879">
          <cell r="A28879" t="str">
            <v>MC.25.100.0130</v>
          </cell>
          <cell r="B28879" t="str">
            <v>Diluente nitro</v>
          </cell>
          <cell r="C28879" t="str">
            <v>l</v>
          </cell>
          <cell r="D28879" t="str">
            <v>2,22</v>
          </cell>
        </row>
        <row r="28880">
          <cell r="A28880" t="str">
            <v>MC.25.100.0140</v>
          </cell>
          <cell r="B28880" t="str">
            <v>Resine scambiatrici di ioni</v>
          </cell>
          <cell r="C28880" t="str">
            <v>l</v>
          </cell>
          <cell r="D28880" t="str">
            <v>16,30</v>
          </cell>
        </row>
        <row r="28881">
          <cell r="A28881" t="str">
            <v>MC.25.100.0150</v>
          </cell>
          <cell r="B28881" t="str">
            <v>Puro cotone idrofilo</v>
          </cell>
          <cell r="C28881" t="str">
            <v>kg</v>
          </cell>
          <cell r="D28881" t="str">
            <v>6,99</v>
          </cell>
        </row>
        <row r="28882">
          <cell r="A28882" t="str">
            <v>MC.25.100.0160</v>
          </cell>
          <cell r="B28882" t="str">
            <v>Perni in vetroresina</v>
          </cell>
          <cell r="C28882" t="str">
            <v>kg</v>
          </cell>
          <cell r="D28882" t="str">
            <v>26,53</v>
          </cell>
        </row>
        <row r="28883">
          <cell r="A28883" t="str">
            <v>MC.25.100.0170</v>
          </cell>
          <cell r="B28883" t="str">
            <v>Acqua demineralizzata</v>
          </cell>
          <cell r="C28883" t="str">
            <v>l</v>
          </cell>
          <cell r="D28883" t="str">
            <v>0,45</v>
          </cell>
        </row>
        <row r="28884">
          <cell r="A28884" t="str">
            <v>MC.25.100.0180</v>
          </cell>
          <cell r="B28884" t="str">
            <v>Sepiolite granulare</v>
          </cell>
          <cell r="C28884" t="str">
            <v>kg</v>
          </cell>
          <cell r="D28884" t="str">
            <v>1,43</v>
          </cell>
        </row>
        <row r="28885">
          <cell r="A28885" t="str">
            <v>MC.25.100.0185</v>
          </cell>
          <cell r="B28885" t="str">
            <v>Sabbia silicea in sacchetti</v>
          </cell>
          <cell r="C28885" t="str">
            <v>100 kg</v>
          </cell>
          <cell r="D28885" t="str">
            <v>13,70</v>
          </cell>
        </row>
        <row r="28886">
          <cell r="A28886" t="str">
            <v>MC.25.100.0190</v>
          </cell>
          <cell r="B28886" t="str">
            <v>Sabbia all'ossido di alluminio</v>
          </cell>
          <cell r="C28886" t="str">
            <v>kg</v>
          </cell>
          <cell r="D28886" t="str">
            <v>12,47</v>
          </cell>
        </row>
        <row r="28887">
          <cell r="A28887" t="str">
            <v>MC.25.100.0195</v>
          </cell>
          <cell r="B28887" t="str">
            <v>Sabbia di fiume in sacchetti</v>
          </cell>
          <cell r="C28887" t="str">
            <v>kg</v>
          </cell>
          <cell r="D28887" t="str">
            <v>0,23</v>
          </cell>
        </row>
        <row r="28888">
          <cell r="A28888" t="str">
            <v>MC.25.100.0200</v>
          </cell>
          <cell r="B28888" t="str">
            <v>Gomma siliconica di poliaddizione</v>
          </cell>
          <cell r="C28888" t="str">
            <v>kg</v>
          </cell>
          <cell r="D28888" t="str">
            <v>34,06</v>
          </cell>
        </row>
        <row r="28889">
          <cell r="A28889" t="str">
            <v>MC.25.100.0300</v>
          </cell>
          <cell r="B28889" t="str">
            <v>Malta</v>
          </cell>
          <cell r="C28889"/>
          <cell r="D28889"/>
        </row>
        <row r="28890">
          <cell r="A28890" t="str">
            <v>MC.25.100.0300.a</v>
          </cell>
          <cell r="B28890" t="str">
            <v>- per stuccature di grassello di calce e sabbia viva di fiume</v>
          </cell>
          <cell r="C28890" t="str">
            <v>kg</v>
          </cell>
          <cell r="D28890" t="str">
            <v>0,48</v>
          </cell>
        </row>
        <row r="28891">
          <cell r="A28891" t="str">
            <v>MC.25.100.0300.b</v>
          </cell>
          <cell r="B28891" t="str">
            <v>- per stuccature di grassello di calce e polvere di marmo</v>
          </cell>
          <cell r="C28891" t="str">
            <v>kg</v>
          </cell>
          <cell r="D28891" t="str">
            <v>0,74</v>
          </cell>
        </row>
        <row r="28892">
          <cell r="A28892" t="str">
            <v>MC.25.100.0300.c</v>
          </cell>
          <cell r="B28892" t="str">
            <v>- per stuccature di grassello di calce e pozzolana</v>
          </cell>
          <cell r="C28892" t="str">
            <v>kg</v>
          </cell>
          <cell r="D28892" t="str">
            <v>0,73</v>
          </cell>
        </row>
        <row r="28893">
          <cell r="A28893" t="str">
            <v>MC.25.100.0300.d</v>
          </cell>
          <cell r="B28893" t="str">
            <v>- pozzolanica a granulometria fine</v>
          </cell>
          <cell r="C28893" t="str">
            <v>kg</v>
          </cell>
          <cell r="D28893" t="str">
            <v>5,80</v>
          </cell>
        </row>
        <row r="28894">
          <cell r="A28894" t="str">
            <v>MC.25.100.0300.e</v>
          </cell>
          <cell r="B28894" t="str">
            <v>- a bassissimo peso specifico per consolidamento e riadesione di dipinti murali e stucchi, composta da leganti idraulici ad alta resistenza meccanica, pozzolana, perlite ventilata, additivi fluidificanti, ritentivi ed aeranti</v>
          </cell>
          <cell r="C28894" t="str">
            <v>kg</v>
          </cell>
          <cell r="D28894" t="str">
            <v>8,68</v>
          </cell>
        </row>
        <row r="28895">
          <cell r="A28895" t="str">
            <v>MC.25.100.0300.f</v>
          </cell>
          <cell r="B28895" t="str">
            <v>- per consolidamento e riadesione di dipinti murali e stucchi, composta da leganti idraulici, inerti silicei, ardesia pozzolana ed additivi speciali</v>
          </cell>
          <cell r="C28895" t="str">
            <v>kg</v>
          </cell>
          <cell r="D28895" t="str">
            <v>8,42</v>
          </cell>
        </row>
        <row r="28896">
          <cell r="A28896" t="str">
            <v>MC.25.100.0300.g</v>
          </cell>
          <cell r="B28896" t="str">
            <v>- per consolidamento e riadesione di intonaci non dipinti</v>
          </cell>
          <cell r="C28896" t="str">
            <v>kg</v>
          </cell>
          <cell r="D28896" t="str">
            <v>6,69</v>
          </cell>
        </row>
        <row r="28897">
          <cell r="A28897" t="str">
            <v>MC.25.100.0300.h</v>
          </cell>
          <cell r="B28897" t="str">
            <v>- per stuccature a base di calce desanilizzata</v>
          </cell>
          <cell r="C28897" t="str">
            <v>kg</v>
          </cell>
          <cell r="D28897" t="str">
            <v>7,19</v>
          </cell>
        </row>
        <row r="28898">
          <cell r="A28898" t="str">
            <v>MC.25.100.0300.i</v>
          </cell>
          <cell r="B28898" t="str">
            <v>- per stuccature a base di cemento desanilizzato</v>
          </cell>
          <cell r="C28898" t="str">
            <v>kg</v>
          </cell>
          <cell r="D28898" t="str">
            <v>5,80</v>
          </cell>
        </row>
        <row r="28899">
          <cell r="A28899" t="str">
            <v>MC.25.500</v>
          </cell>
          <cell r="B28899" t="str">
            <v>MATERIALI PER DOCUMENTAZIONE</v>
          </cell>
          <cell r="C28899"/>
          <cell r="D28899"/>
        </row>
        <row r="28900">
          <cell r="A28900" t="str">
            <v>MC.25.500.0010</v>
          </cell>
          <cell r="B28900" t="str">
            <v>Esecuzione di riprese fotografiche, comprensive di pellicola negativa e stampa formato 10x15 cm (esclusa la prestazione dell'operatore)</v>
          </cell>
          <cell r="C28900" t="str">
            <v>cad</v>
          </cell>
          <cell r="D28900" t="str">
            <v>0,57</v>
          </cell>
        </row>
        <row r="28901">
          <cell r="A28901" t="str">
            <v>MC.26 - MATERIALI CIMITERIALE</v>
          </cell>
          <cell r="B28901"/>
          <cell r="C28901"/>
          <cell r="D28901"/>
        </row>
        <row r="28902">
          <cell r="A28902" t="str">
            <v>MC</v>
          </cell>
          <cell r="B28902" t="str">
            <v>MATERIALI CIVILI</v>
          </cell>
          <cell r="C28902"/>
          <cell r="D28902"/>
        </row>
        <row r="28903">
          <cell r="A28903" t="str">
            <v>MC.26</v>
          </cell>
          <cell r="B28903" t="str">
            <v>MATERIALI CIMITERIALE</v>
          </cell>
          <cell r="C28903"/>
          <cell r="D28903"/>
        </row>
        <row r="28904">
          <cell r="A28904" t="str">
            <v>MC.26.050</v>
          </cell>
          <cell r="B28904" t="str">
            <v>LOCULI PREFABBRICATI</v>
          </cell>
          <cell r="C28904"/>
          <cell r="D28904"/>
        </row>
        <row r="28905">
          <cell r="A28905" t="str">
            <v>MC.26.050.0010</v>
          </cell>
          <cell r="B28905" t="str">
            <v>Loculo cimiteriale a tubo autoportante in cemento armato vibrato, per tumulazione frontale; realizzato singolarmente, del tipo strutturale chiuso. Il loculo è dotato di scasso laterale per passaggio di tubo portacavo per lampada votiva; spessore medio della parete divisoria tra loculo e loculo di 5 cm; peso circa 800 kg; con piastra di chiusura di dimensioni variabili valutata a parte; dimensioni: 75 x 70 e 80 x 65 cm; profondità 230/250 cm;</v>
          </cell>
          <cell r="C28905" t="str">
            <v>cad</v>
          </cell>
          <cell r="D28905" t="str">
            <v>99,23</v>
          </cell>
        </row>
        <row r="28906">
          <cell r="A28906" t="str">
            <v>MC.26.050.0020</v>
          </cell>
          <cell r="B28906" t="str">
            <v>Loculo cimiteriale ad "U" rovescio del tipo "cassero a perdere" in cemento armato vibrato, per tumulazione frontale; realizzato singolarmente, del tipo aperto. Il loculo è dotato di scasso laterale per passaggio di tubo portacavo per lampada votiva; spessore medio della parete divisoria tra loculo e loculo di 5 cm; peso circa 750 kg; con piastra di chiusura di dimensioni variabili valutata a parte; dimensioni: 75 x 70 e 80 x 65 cm; profondità 230/250 cm;</v>
          </cell>
          <cell r="C28906" t="str">
            <v>cad</v>
          </cell>
          <cell r="D28906" t="str">
            <v>86,55</v>
          </cell>
        </row>
        <row r="28907">
          <cell r="A28907" t="str">
            <v>MC.26.050.0030</v>
          </cell>
          <cell r="B28907" t="str">
            <v>Loculo cimiteriale a fascia del tipo "cassero a perdere" in cemento armato vibrato, per tumulazione laterale; realizzato singolarmente, del tipo aperto. Il loculo è dotato di scasso laterale per passaggio di tubo portacavo per lampada votiva; peso circa 650 kg; con 3 piastre di chiusura di dimensioni variabili valutata a parte; dimensioni: 230 x 65 e 230 x 70 cm; profondità 85 cm;</v>
          </cell>
          <cell r="C28907" t="str">
            <v>cad</v>
          </cell>
          <cell r="D28907" t="str">
            <v>105,85</v>
          </cell>
        </row>
        <row r="28908">
          <cell r="A28908" t="str">
            <v>MC.26.050.0040</v>
          </cell>
          <cell r="B28908" t="str">
            <v>Loculo cimiteriale a fascia autoportante in cemento armato vibrato, per tumulazione laterale; realizzato singolarmente, del tipo strutturale chiuso, con dimensioni del foro di 71 x 231 cm e 80 cm di profondità; spessore medio della parete divisoria tra loculo e loculo di 5 cm. Il loculo è dotato di scasso laterale per passaggio di tubo portacavo per lampada votiva; peso circa 1.000 kg; con 3 piastre di chiusura di dimensioni variabili valutate a parte.</v>
          </cell>
          <cell r="C28908" t="str">
            <v>cad</v>
          </cell>
          <cell r="D28908" t="str">
            <v>115,80</v>
          </cell>
        </row>
        <row r="28909">
          <cell r="A28909" t="str">
            <v>MC.26.050.0050</v>
          </cell>
          <cell r="B28909" t="str">
            <v>Loculo cimiteriale in batteria autoportante in cemento armato vibrato, per tumulazione frontale. Il monoblocco è formato da loculi a tubo di tipo chiuso; spessore medio della parete divisoria tra loculo e loculo di 5 cm; munito di tubi portacavo per lampada votiva e di dispositivi di aggancio per marmi di rivestimento; con piastra di chiusura di dimensioni variabili valutata a parte; monoblocco da:</v>
          </cell>
          <cell r="C28909"/>
          <cell r="D28909"/>
        </row>
        <row r="28910">
          <cell r="A28910" t="str">
            <v>MC.26.050.0050.a</v>
          </cell>
          <cell r="B28910" t="str">
            <v>- 4 loculi; 329,8 x 80 cm; lunghezza 250 cm; peso 3.400 kg</v>
          </cell>
          <cell r="C28910" t="str">
            <v>cad</v>
          </cell>
          <cell r="D28910" t="str">
            <v>485,49</v>
          </cell>
        </row>
        <row r="28911">
          <cell r="A28911" t="str">
            <v>MC.26.050.0050.b</v>
          </cell>
          <cell r="B28911" t="str">
            <v>- 5 loculi; 411 x 80 cm; lunghezza 250 cm; peso 4.200 kg.</v>
          </cell>
          <cell r="C28911" t="str">
            <v>cad</v>
          </cell>
          <cell r="D28911" t="str">
            <v>634,04</v>
          </cell>
        </row>
        <row r="28912">
          <cell r="A28912" t="str">
            <v>MC.26.050.0060</v>
          </cell>
          <cell r="B28912" t="str">
            <v>Piastra di chiusura in calcestruzzo, di qualsiasi dimensione, spessore 4 cm</v>
          </cell>
          <cell r="C28912" t="str">
            <v>cad</v>
          </cell>
          <cell r="D28912" t="str">
            <v>16,05</v>
          </cell>
        </row>
        <row r="28913">
          <cell r="A28913" t="str">
            <v>MC.26.100</v>
          </cell>
          <cell r="B28913" t="str">
            <v>OSSARI PREFABBRICATI</v>
          </cell>
          <cell r="C28913"/>
          <cell r="D28913"/>
        </row>
        <row r="28914">
          <cell r="A28914" t="str">
            <v>MC.26.100.0010</v>
          </cell>
          <cell r="B28914" t="str">
            <v>Ossario cimiteriale a tubo autoportante in cemento armato vibrato, per tumulazione frontale; realizzato singolarmente o in moduli (fino a 4 ossari affiancati), del tipo strutturale chiuso. L'ossario è dotato di scasso laterale per passaggio di tubo portacavo per lampada votiva; spessore medio della parete divisoria tra ossario e ossario di 5 cm; con piastra di chiusura di dimensioni variabili valutata a parte; modulo da:</v>
          </cell>
          <cell r="C28914"/>
          <cell r="D28914"/>
        </row>
        <row r="28915">
          <cell r="A28915" t="str">
            <v>MC.26.100.0010.a</v>
          </cell>
          <cell r="B28915" t="str">
            <v>- 1 foro da 30 x 30 cm; profondità 75 cm; peso 120 kg.</v>
          </cell>
          <cell r="C28915" t="str">
            <v>cad</v>
          </cell>
          <cell r="D28915" t="str">
            <v>27,06</v>
          </cell>
        </row>
        <row r="28916">
          <cell r="A28916" t="str">
            <v>MC.26.100.0010.b</v>
          </cell>
          <cell r="B28916" t="str">
            <v>- 2 fori da 30 x 30 cm; profondità 75 cm; peso 240 kg.</v>
          </cell>
          <cell r="C28916" t="str">
            <v>cad</v>
          </cell>
          <cell r="D28916" t="str">
            <v>54,12</v>
          </cell>
        </row>
        <row r="28917">
          <cell r="A28917" t="str">
            <v>MC.26.100.0010.c</v>
          </cell>
          <cell r="B28917" t="str">
            <v>- 3 fori da 30 x 30 cm; profondità 75 cm; peso 360 kg</v>
          </cell>
          <cell r="C28917" t="str">
            <v>cad</v>
          </cell>
          <cell r="D28917" t="str">
            <v>81,19</v>
          </cell>
        </row>
        <row r="28918">
          <cell r="A28918" t="str">
            <v>MC.26.100.0010.d</v>
          </cell>
          <cell r="B28918" t="str">
            <v>- 4 fori da 30 x 30 cm; profondità 75 cm; peso 480 kg.</v>
          </cell>
          <cell r="C28918" t="str">
            <v>cad</v>
          </cell>
          <cell r="D28918" t="str">
            <v>108,11</v>
          </cell>
        </row>
        <row r="28919">
          <cell r="A28919" t="str">
            <v>MC.26.100.0010.e</v>
          </cell>
          <cell r="B28919" t="str">
            <v>- 5 fori da 30 x 30 cm; profondità 75 cm; peso 600 kg.</v>
          </cell>
          <cell r="C28919" t="str">
            <v>cad</v>
          </cell>
          <cell r="D28919" t="str">
            <v>133,97</v>
          </cell>
        </row>
        <row r="28920">
          <cell r="A28920" t="str">
            <v>MC.26.100.0020</v>
          </cell>
          <cell r="B28920" t="str">
            <v>Ossario cimiteriale a "U" rovescio del tipo "cassero a perdere" in cemento armato vibrato, per tumulazione frontale; realizzato singolarmente o in moduli (fino a 4 ossari affiancati), del tipo aperto. L'ossario è dotato di scasso laterale per passaggio di tubo portacavo per lampada votiva; spessore medio della parete divisoria tra ossario e ossario di 5 cm; con piastra di chiusura di dimensioni variabili valutata a parte; modulo da:</v>
          </cell>
          <cell r="C28920"/>
          <cell r="D28920"/>
        </row>
        <row r="28921">
          <cell r="A28921" t="str">
            <v>MC.26.100.0020.a</v>
          </cell>
          <cell r="B28921" t="str">
            <v>- 1 foro da 30 x 30 cm; profondità 75 cm; peso 100 kg;</v>
          </cell>
          <cell r="C28921" t="str">
            <v>cad</v>
          </cell>
          <cell r="D28921" t="str">
            <v>17,70</v>
          </cell>
        </row>
        <row r="28922">
          <cell r="A28922" t="str">
            <v>MC.26.100.0020.b</v>
          </cell>
          <cell r="B28922" t="str">
            <v>- 2 fori da 30 x 30 cm; profondità 75 cm; peso 200 kg;</v>
          </cell>
          <cell r="C28922" t="str">
            <v>cad</v>
          </cell>
          <cell r="D28922" t="str">
            <v>34,01</v>
          </cell>
        </row>
        <row r="28923">
          <cell r="A28923" t="str">
            <v>MC.26.100.0020.c</v>
          </cell>
          <cell r="B28923" t="str">
            <v>- 3 fori da 30 x 30 cm; profondità 75 cm; peso 300 kg;</v>
          </cell>
          <cell r="C28923" t="str">
            <v>cad</v>
          </cell>
          <cell r="D28923" t="str">
            <v>53,05</v>
          </cell>
        </row>
        <row r="28924">
          <cell r="A28924" t="str">
            <v>MC.26.100.0020.d</v>
          </cell>
          <cell r="B28924" t="str">
            <v>- 4 fori da 30 x 30 cm; profondità 75 cm; peso 400 kg;</v>
          </cell>
          <cell r="C28924" t="str">
            <v>cad</v>
          </cell>
          <cell r="D28924" t="str">
            <v>70,70</v>
          </cell>
        </row>
        <row r="28925">
          <cell r="A28925" t="str">
            <v>MC.26.100.0020.e</v>
          </cell>
          <cell r="B28925" t="str">
            <v>- 5 fori da 30 x 30 cm; profondità 75 cm; peso 500 kg;</v>
          </cell>
          <cell r="C28925" t="str">
            <v>cad</v>
          </cell>
          <cell r="D28925" t="str">
            <v>88,62</v>
          </cell>
        </row>
        <row r="28926">
          <cell r="A28926" t="str">
            <v>MC.26.100.0030</v>
          </cell>
          <cell r="B28926" t="str">
            <v>Cinerario cimiteriale a tubo autoportante in cemento armato vibrato, per tumulazione frontale; realizzato singolarmente o in moduli (fino a 5 cinerari affiancati), del tipo strutturale chiuso. Il cinerario è dotato di scasso laterale per passaggio di tubo portacavo per lampada votiva; spessore medio della parete divisoria tra cinerario e cinerario di 5 cm; con piastra di chiusura di dimensioni variabili valutata a parte; modulo da:</v>
          </cell>
          <cell r="C28926"/>
          <cell r="D28926"/>
        </row>
        <row r="28927">
          <cell r="A28927" t="str">
            <v>MC.26.100.0030.a</v>
          </cell>
          <cell r="B28927" t="str">
            <v>- 1 foro da 40 x 40 cm; lunghezza 40 cm; peso 100 kg.</v>
          </cell>
          <cell r="C28927" t="str">
            <v>cad</v>
          </cell>
          <cell r="D28927" t="str">
            <v>30,76</v>
          </cell>
        </row>
        <row r="28928">
          <cell r="A28928" t="str">
            <v>MC.26.100.0030.b</v>
          </cell>
          <cell r="B28928" t="str">
            <v>- 2 fori da 40 x 40 cm; lunghezza 40 cm; peso 200 kg.</v>
          </cell>
          <cell r="C28928" t="str">
            <v>cad</v>
          </cell>
          <cell r="D28928" t="str">
            <v>61,49</v>
          </cell>
        </row>
        <row r="28929">
          <cell r="A28929" t="str">
            <v>MC.26.100.0030.c</v>
          </cell>
          <cell r="B28929" t="str">
            <v>- 3 fori da 40 x 40 cm; lunghezza 40 cm; peso 300 kg.</v>
          </cell>
          <cell r="C28929" t="str">
            <v>cad</v>
          </cell>
          <cell r="D28929" t="str">
            <v>92,25</v>
          </cell>
        </row>
        <row r="28930">
          <cell r="A28930" t="str">
            <v>MC.26.100.0030.d</v>
          </cell>
          <cell r="B28930" t="str">
            <v>- 4 fori da 40 x 40 cm; lunghezza 40 cm; peso 400 kg.</v>
          </cell>
          <cell r="C28930" t="str">
            <v>cad</v>
          </cell>
          <cell r="D28930" t="str">
            <v>122,98</v>
          </cell>
        </row>
        <row r="28931">
          <cell r="A28931" t="str">
            <v>MC.26.100.0030.e</v>
          </cell>
          <cell r="B28931" t="str">
            <v>- 5 fori da 40 x 40 cm; lunghezza 40 cm; peso 500 kg.</v>
          </cell>
          <cell r="C28931" t="str">
            <v>cad</v>
          </cell>
          <cell r="D28931" t="str">
            <v>153,74</v>
          </cell>
        </row>
        <row r="28932">
          <cell r="A28932" t="str">
            <v>MC.26.100.0040</v>
          </cell>
          <cell r="B28932" t="str">
            <v>Cinerario cimiteriale in batteria autoportante in cemento armato vibrato, per tumulazione frontale con foro da 30 x 30 cm. Il monoblocco di dimensione 242 x 208 cm, profondità 58 cm è costituito da cinerari a tubo del tipo chiuso; munito di tubi portacavo per lampada votiva e di dispositivi di aggancio per marmi di rivestimento; spessore medio della parete divisoria tra ossario e ossario di 4 cm; peso del monoblocco 2.100 kg; con piastre di chiusura di qualsiasi dimensione valutate a parte.</v>
          </cell>
          <cell r="C28932" t="str">
            <v>cad</v>
          </cell>
          <cell r="D28932" t="str">
            <v>1.067,79</v>
          </cell>
        </row>
        <row r="28933">
          <cell r="A28933" t="str">
            <v>MC.26.100.0050</v>
          </cell>
          <cell r="B28933" t="str">
            <v>Ossario cimiteriale a fascia chiuso autoportante in cemento armato vibrato, per tumulazione laterale; realizzato singolarmente o in moduli (fino a 3 ossari affiancati), del tipo strutturale chiuso. L'ossario è dotato di scasso laterale per passaggio di tubo portacavo per lampada votiva; da porsi in opera a secco l'uno sull'altro, lasciando eventuali interspazi verticali per la realizzazione di setti portanti in cemento armato da gettare in opera; spessore medio della parete divisoria tra ossario e ossario di 5 cm; con piastra di chiusura di dimensioni variabili valutata a parte; modulo da:</v>
          </cell>
          <cell r="C28933"/>
          <cell r="D28933"/>
        </row>
        <row r="28934">
          <cell r="A28934" t="str">
            <v>MC.26.100.0050.a</v>
          </cell>
          <cell r="B28934" t="str">
            <v>- 1 foro da 70 x 30 cm; profondità 30 cm; peso 100 kg;</v>
          </cell>
          <cell r="C28934" t="str">
            <v>cad</v>
          </cell>
          <cell r="D28934" t="str">
            <v>26,13</v>
          </cell>
        </row>
        <row r="28935">
          <cell r="A28935" t="str">
            <v>MC.26.100.0050.b</v>
          </cell>
          <cell r="B28935" t="str">
            <v>- 2 fori da 70 x 30 cm; profondità 30 cm; peso 200 kg;</v>
          </cell>
          <cell r="C28935" t="str">
            <v>cad</v>
          </cell>
          <cell r="D28935" t="str">
            <v>49,75</v>
          </cell>
        </row>
        <row r="28936">
          <cell r="A28936" t="str">
            <v>MC.26.100.0050.c</v>
          </cell>
          <cell r="B28936" t="str">
            <v>- 3 fori da 70 x 30 cm; profondità 30 cm; peso 300 kg;</v>
          </cell>
          <cell r="C28936" t="str">
            <v>cad</v>
          </cell>
          <cell r="D28936" t="str">
            <v>72,02</v>
          </cell>
        </row>
        <row r="28937">
          <cell r="A28937" t="str">
            <v>MC.26.100.0060</v>
          </cell>
          <cell r="B28937" t="str">
            <v>Piastre di chiusura per ossari e cinerari, in calcestruzzo, di qualsiasi dimensione; spessore 3 cm:</v>
          </cell>
          <cell r="C28937"/>
          <cell r="D28937"/>
        </row>
        <row r="28938">
          <cell r="A28938" t="str">
            <v>MC.26.100.0060.a</v>
          </cell>
          <cell r="B28938" t="str">
            <v>- per ossari e cinerari a tumulazione laterale, di qualsiasi dimensione</v>
          </cell>
          <cell r="C28938" t="str">
            <v>cad</v>
          </cell>
          <cell r="D28938" t="str">
            <v>10,21</v>
          </cell>
        </row>
        <row r="28939">
          <cell r="A28939" t="str">
            <v>MC.26.100.0060.b</v>
          </cell>
          <cell r="B28939" t="str">
            <v>- per ossari e cinerari a tumulazione frontale, di qualsiasi dimensione</v>
          </cell>
          <cell r="C28939" t="str">
            <v>cad</v>
          </cell>
          <cell r="D28939" t="str">
            <v>5,45</v>
          </cell>
        </row>
        <row r="28940">
          <cell r="A28940" t="str">
            <v>MC.26.150</v>
          </cell>
          <cell r="B28940" t="str">
            <v>LASTRE - LASTRINE IN MARMO</v>
          </cell>
          <cell r="C28940"/>
          <cell r="D28940"/>
        </row>
        <row r="28941">
          <cell r="A28941" t="str">
            <v>MC.26.150.0020</v>
          </cell>
          <cell r="B28941" t="str">
            <v>Lastre di marmo bianco di Carrara spessore 3 cm qualità D a chiusura loculi, lucidate sul piano, perfettamente squadrate, compresa la formazione di appoggio per la posa in opera.</v>
          </cell>
          <cell r="C28941" t="str">
            <v>m²</v>
          </cell>
          <cell r="D28941" t="str">
            <v>124,55</v>
          </cell>
        </row>
        <row r="28942">
          <cell r="A28942" t="str">
            <v>MC.26.150.0030</v>
          </cell>
          <cell r="B28942" t="str">
            <v>Lastre di marmo bianco di Carrara spessore 3 cm qualità D a chiusura loculi, lucidate sul piano, perfettamente squadrate, compresa la formazione di appoggio per la posa in opera:</v>
          </cell>
          <cell r="C28942"/>
          <cell r="D28942"/>
        </row>
        <row r="28943">
          <cell r="A28943" t="str">
            <v>MC.26.150.0030.a</v>
          </cell>
          <cell r="B28943" t="str">
            <v>- per loculi con chiusura frontale, fino alla sup. di 0,65 m²</v>
          </cell>
          <cell r="C28943" t="str">
            <v>cad</v>
          </cell>
          <cell r="D28943" t="str">
            <v>55,88</v>
          </cell>
        </row>
        <row r="28944">
          <cell r="A28944" t="str">
            <v>MC.26.150.0030.b</v>
          </cell>
          <cell r="B28944" t="str">
            <v>- per loculi con chiusura laterale, fino alla sup. di 1,70 m²</v>
          </cell>
          <cell r="C28944" t="str">
            <v>cad</v>
          </cell>
          <cell r="D28944" t="str">
            <v>225,27</v>
          </cell>
        </row>
        <row r="28945">
          <cell r="A28945" t="str">
            <v>MC.26.150.0050</v>
          </cell>
          <cell r="B28945" t="str">
            <v>Lastre di marmo bianco di Carrara qualità C dello spessore di 2 cm levigate sul piano a vista, perfettamente squadrate, compresa la formazione di una tacca centrale di 20 x 0,4 cm. per cellette ossario, chiusura laterale, da 0,121 fino a 0,25 m² di sup</v>
          </cell>
          <cell r="C28945" t="str">
            <v>cad</v>
          </cell>
          <cell r="D28945" t="str">
            <v>11,32</v>
          </cell>
        </row>
        <row r="28946">
          <cell r="A28946" t="str">
            <v>MC.26.150.0060</v>
          </cell>
          <cell r="B28946" t="str">
            <v>Lastrina di marmo Bianco Carrara qualità C, dimensioni 24 x 17 x 2 cm sagomata sui quattro lati, applicata ai cippi con incisione di numero d'ordine, nome e cognome del defunto e data della morte, verniciati in nero, comprese le spine di ottone per il fissaggio sui cippi</v>
          </cell>
          <cell r="C28946" t="str">
            <v>cad</v>
          </cell>
          <cell r="D28946" t="str">
            <v>23,10</v>
          </cell>
        </row>
        <row r="28947">
          <cell r="A28947" t="str">
            <v>MC.26.150.0100</v>
          </cell>
          <cell r="B28947" t="str">
            <v>Lastre di ardesia dello spessore 7 ÷ 10 mm piallate sulle due facce e coste refilate a macchina, per chiusura loculi, colombario e cellette ossario.</v>
          </cell>
          <cell r="C28947" t="str">
            <v>m²</v>
          </cell>
          <cell r="D28947" t="str">
            <v>27,73</v>
          </cell>
        </row>
        <row r="28948">
          <cell r="A28948" t="str">
            <v>MC.26.200</v>
          </cell>
          <cell r="B28948" t="str">
            <v>FASCE - ZOCCOLO - CIMASA - IN MARMO</v>
          </cell>
          <cell r="C28948"/>
          <cell r="D28948"/>
        </row>
        <row r="28949">
          <cell r="A28949" t="str">
            <v>MC.26.200.0010</v>
          </cell>
          <cell r="B28949" t="str">
            <v>Fasce e montanti di contorno colombari in marmo bianco di Carrara qualità C, lucidate su tutte le parti in vista e coi fori per l'applicazione delle zanche, sezione 8 x 8 cm.</v>
          </cell>
          <cell r="C28949" t="str">
            <v>m</v>
          </cell>
          <cell r="D28949" t="str">
            <v>42,65</v>
          </cell>
        </row>
        <row r="28950">
          <cell r="A28950" t="str">
            <v>MC.26.200.0020</v>
          </cell>
          <cell r="B28950" t="str">
            <v>Fasce contorno colombari in marmo bianco di Carrara qualità C, lucidate su tutte le parti in vista e coi fori per l'applicazione delle zanche, della sez. di 8 x 8 cm con battuta di 5 x 4 cm.</v>
          </cell>
          <cell r="C28950" t="str">
            <v>m</v>
          </cell>
          <cell r="D28950" t="str">
            <v>48,69</v>
          </cell>
        </row>
        <row r="28951">
          <cell r="A28951" t="str">
            <v>MC.26.200.0030</v>
          </cell>
          <cell r="B28951" t="str">
            <v>Fascette in marmo bianco di Carrara qualità C della sezione di 3 x 7 cm lucidate sulle parti a vista, con battuta di 2,5 x 1 cm e con i fori per l'applicazione delle zanche.</v>
          </cell>
          <cell r="C28951" t="str">
            <v>m</v>
          </cell>
          <cell r="D28951" t="str">
            <v>13,33</v>
          </cell>
        </row>
        <row r="28952">
          <cell r="A28952" t="str">
            <v>MC.26.200.0040</v>
          </cell>
          <cell r="B28952" t="str">
            <v>Fascette e piantoncini, della sezione di 3 x 7 cm, in marmo bianco di Carrara qualità C lucidate sulle parti a vista e con i fori per l'applicazione delle zanche.</v>
          </cell>
          <cell r="C28952" t="str">
            <v>m</v>
          </cell>
          <cell r="D28952" t="str">
            <v>11,66</v>
          </cell>
        </row>
        <row r="28953">
          <cell r="A28953" t="str">
            <v>MC.26.200.0050</v>
          </cell>
          <cell r="B28953" t="str">
            <v>Zoccolo in marmo bianco di Carrara, qualità C della sezione di 12 x 20 cm, lucidatura sulle parti a vista, con i fori per l'applicazione nelle zanche e lo smusso fino a 3 x 3 cm.</v>
          </cell>
          <cell r="C28953" t="str">
            <v>m</v>
          </cell>
          <cell r="D28953" t="str">
            <v>85,55</v>
          </cell>
        </row>
        <row r="28954">
          <cell r="A28954" t="str">
            <v>MC.26.200.0060</v>
          </cell>
          <cell r="B28954" t="str">
            <v>Cimasa in marmo bianco di Carrara qualità C della sezione di 10 x 17 cm, lucidata sulle parti a vista, con i fori per l'applicazione delle zanche e l'eventuale ribasso laterale.</v>
          </cell>
          <cell r="C28954" t="str">
            <v>m</v>
          </cell>
          <cell r="D28954" t="str">
            <v>66,32</v>
          </cell>
        </row>
        <row r="28955">
          <cell r="A28955" t="str">
            <v>MC.26.250</v>
          </cell>
          <cell r="B28955" t="str">
            <v>CORDOLI - CUNETTE IN PIETRA</v>
          </cell>
          <cell r="C28955"/>
          <cell r="D28955"/>
        </row>
        <row r="28956">
          <cell r="A28956" t="str">
            <v>MC.26.250.0010</v>
          </cell>
          <cell r="B28956" t="str">
            <v>Cordoli rettilinei in Serizzo Antigorio, segati e di sezione rettangolare costante su tutta la lunghezza, con smusso a 45° da 10 mm su un solo spigolo:</v>
          </cell>
          <cell r="C28956"/>
          <cell r="D28956"/>
        </row>
        <row r="28957">
          <cell r="A28957" t="str">
            <v>MC.26.250.0010.a</v>
          </cell>
          <cell r="B28957" t="str">
            <v>- sezione 10 x 25 cm</v>
          </cell>
          <cell r="C28957" t="str">
            <v>m</v>
          </cell>
          <cell r="D28957" t="str">
            <v>26,28</v>
          </cell>
        </row>
        <row r="28958">
          <cell r="A28958" t="str">
            <v>MC.26.250.0010.b</v>
          </cell>
          <cell r="B28958" t="str">
            <v>- sezione 15 x 25 cm</v>
          </cell>
          <cell r="C28958" t="str">
            <v>m</v>
          </cell>
          <cell r="D28958" t="str">
            <v>32,49</v>
          </cell>
        </row>
        <row r="28959">
          <cell r="A28959" t="str">
            <v>MC.26.250.0020</v>
          </cell>
          <cell r="B28959" t="str">
            <v>Cordoli rettilinei in Beola Bianca, segati e di sezione rettangolare costante su tutta la lunghezza, con smusso di 5 x 5 mm su uno spigolo:</v>
          </cell>
          <cell r="C28959"/>
          <cell r="D28959"/>
        </row>
        <row r="28960">
          <cell r="A28960" t="str">
            <v>MC.26.250.0020.a</v>
          </cell>
          <cell r="B28960" t="str">
            <v>- sezione 10 x 25 cm</v>
          </cell>
          <cell r="C28960" t="str">
            <v>m</v>
          </cell>
          <cell r="D28960" t="str">
            <v>35,42</v>
          </cell>
        </row>
        <row r="28961">
          <cell r="A28961" t="str">
            <v>MC.26.250.0020.b</v>
          </cell>
          <cell r="B28961" t="str">
            <v>- sezione 15 x 25 cm</v>
          </cell>
          <cell r="C28961" t="str">
            <v>m</v>
          </cell>
          <cell r="D28961" t="str">
            <v>43,11</v>
          </cell>
        </row>
        <row r="28962">
          <cell r="A28962" t="str">
            <v>MC.26.250.0030</v>
          </cell>
          <cell r="B28962" t="str">
            <v>Cunette rettilinee:</v>
          </cell>
          <cell r="C28962"/>
          <cell r="D28962"/>
        </row>
        <row r="28963">
          <cell r="A28963" t="str">
            <v>MC.26.250.0030.a</v>
          </cell>
          <cell r="B28963" t="str">
            <v>- in pietra di Sarnico, sezione 50 x 15 cm, lavorate a martellina ed a scalpello su tutta la parte superiore, e per 10 cm su una costa e 4 cm sull'altra</v>
          </cell>
          <cell r="C28963" t="str">
            <v>m</v>
          </cell>
          <cell r="D28963" t="str">
            <v>176,56</v>
          </cell>
        </row>
        <row r="28964">
          <cell r="A28964" t="str">
            <v>MC.26.250.0030.b</v>
          </cell>
          <cell r="B28964" t="str">
            <v>- in cemento, dimensione cm 40x60x8</v>
          </cell>
          <cell r="C28964" t="str">
            <v>m</v>
          </cell>
          <cell r="D28964" t="str">
            <v>14,71</v>
          </cell>
        </row>
        <row r="28965">
          <cell r="A28965" t="str">
            <v>MC.26.300</v>
          </cell>
          <cell r="B28965" t="str">
            <v>SEGNI FUNEBRI IN MARMO</v>
          </cell>
          <cell r="C28965"/>
          <cell r="D28965"/>
        </row>
        <row r="28966">
          <cell r="A28966" t="str">
            <v>MC.26.300.0020</v>
          </cell>
          <cell r="B28966" t="str">
            <v>Cippi in travertino toscano chiaro stuccato e levigato sulle parti in vista:</v>
          </cell>
          <cell r="C28966"/>
          <cell r="D28966"/>
        </row>
        <row r="28967">
          <cell r="A28967" t="str">
            <v>MC.26.300.0020.a</v>
          </cell>
          <cell r="B28967" t="str">
            <v>- dimensioni 50 x 30 x 10 cm, foggiato a doppio spiovente sulla parte superiore, con due fori riempiti di piombo per alloggiamento della lastrina sulla parte anteriore, per campo comune</v>
          </cell>
          <cell r="C28967" t="str">
            <v>cad</v>
          </cell>
          <cell r="D28967" t="str">
            <v>39,55</v>
          </cell>
        </row>
        <row r="28968">
          <cell r="A28968" t="str">
            <v>MC.26.300.0020.b</v>
          </cell>
          <cell r="B28968" t="str">
            <v>- dimensione 65 x 37 x 10 cm, sagomato con dentelli e doppio spiovente sulla parte superiore, compresa l'incisione e stuccatura in mastice rosso di lettere e cifre</v>
          </cell>
          <cell r="C28968" t="str">
            <v>cad</v>
          </cell>
          <cell r="D28968" t="str">
            <v>55,31</v>
          </cell>
        </row>
        <row r="28969">
          <cell r="A28969" t="str">
            <v>MC.26.300.0030</v>
          </cell>
          <cell r="B28969" t="str">
            <v>Cippo in pietra di Sarnico di colore uniforme, dimensioni 50 x 30 x 10 cm, levigato su tutte le parti in vista, con due fori riempiti di piombo per alloggiamento della lastrina sulla parte anteriore; foggiato a doppio spiovente o a semicerchio nella parte superiore del campo comune</v>
          </cell>
          <cell r="C28969" t="str">
            <v>cad</v>
          </cell>
          <cell r="D28969" t="str">
            <v>51,65</v>
          </cell>
        </row>
        <row r="28970">
          <cell r="A28970" t="str">
            <v>MC.26.300.0040</v>
          </cell>
          <cell r="B28970" t="str">
            <v>Cippo in marmo Bianco Carrara qualità C:</v>
          </cell>
          <cell r="C28970"/>
          <cell r="D28970"/>
        </row>
        <row r="28971">
          <cell r="A28971" t="str">
            <v>MC.26.300.0040.a</v>
          </cell>
          <cell r="B28971" t="str">
            <v>- cippo lavorato sulla parte superiore a stella ottagonale, dimensioni 55 x 20 x 3 cm, con incisione di numero d'ordine, nome e cognome del defunto e data della morte, verniciati in nero</v>
          </cell>
          <cell r="C28971" t="str">
            <v>cad</v>
          </cell>
          <cell r="D28971" t="str">
            <v>35,39</v>
          </cell>
        </row>
        <row r="28972">
          <cell r="A28972" t="str">
            <v>MC.26.300.0040.b</v>
          </cell>
          <cell r="B28972" t="str">
            <v>- segno provvisorio in lastra di marmo Bianco Carrara qualità C, dimensioni 30 x 65 x 3 cm, lucidata sulle parti in vista, con incisione di numero d'ordine, nome e cognome del defunto e data della morte, verniciati in nero</v>
          </cell>
          <cell r="C28972" t="str">
            <v>cad</v>
          </cell>
          <cell r="D28972" t="str">
            <v>41,29</v>
          </cell>
        </row>
        <row r="28973">
          <cell r="A28973" t="str">
            <v>MC.26.300.0050</v>
          </cell>
          <cell r="B28973" t="str">
            <v>Cippo per campo feti composto da lastrina in marmo Bianco Carrara qualità C da cm 10x10x2, levigato sulla faccia anteriore, con incisione di numero d'ordine in 2-3 cifre, verniciato in nero, posizionato su autobloccante in cemento vibrocompresso da cm 12,5x12,5x6, fissato con 4 spine in bronzo</v>
          </cell>
          <cell r="C28973" t="str">
            <v>cad</v>
          </cell>
          <cell r="D28973" t="str">
            <v>16,05</v>
          </cell>
        </row>
        <row r="28974">
          <cell r="A28974" t="str">
            <v>MC.26.300.0070</v>
          </cell>
          <cell r="B28974" t="str">
            <v>Cippo in pietra serena, spessore cm. 10 e altezza cm 78, a forma di croce, per campo 10</v>
          </cell>
          <cell r="C28974" t="str">
            <v>cad</v>
          </cell>
          <cell r="D28974" t="str">
            <v>195,40</v>
          </cell>
        </row>
        <row r="28975">
          <cell r="A28975" t="str">
            <v>MC.26.300.0080</v>
          </cell>
          <cell r="B28975" t="str">
            <v>Cippo in bianco Sardo, da cm 42x10x50, con sovrapposto elemento in granito rosso Hassan da cm. 15x27,5x20, completo di epigrafi e fotoceramica ovale da cm 9x12 con cornice in acciaio.</v>
          </cell>
          <cell r="C28975" t="str">
            <v>cad</v>
          </cell>
          <cell r="D28975" t="str">
            <v>172,46</v>
          </cell>
        </row>
        <row r="28976">
          <cell r="A28976" t="str">
            <v>MC.26.350</v>
          </cell>
          <cell r="B28976" t="str">
            <v>MATERIALI VARI</v>
          </cell>
          <cell r="C28976"/>
          <cell r="D28976"/>
        </row>
        <row r="28977">
          <cell r="A28977" t="str">
            <v>MC.26.350.0010</v>
          </cell>
          <cell r="B28977" t="str">
            <v>Malta cementizia miscelata con una resina sintetica monocomponente fortemente adesiva, impermeabile e flessibile per trattamenti impermeabilizzanti dei loculi; fornitura del materiale per soluzione:</v>
          </cell>
          <cell r="C28977"/>
          <cell r="D28977"/>
        </row>
        <row r="28978">
          <cell r="A28978" t="str">
            <v>MC.26.350.0010.a</v>
          </cell>
          <cell r="B28978" t="str">
            <v>- a vaschetta</v>
          </cell>
          <cell r="C28978" t="str">
            <v>cad</v>
          </cell>
          <cell r="D28978" t="str">
            <v>2,98</v>
          </cell>
        </row>
        <row r="28979">
          <cell r="A28979" t="str">
            <v>MC.26.350.0010.b</v>
          </cell>
          <cell r="B28979" t="str">
            <v>- completa</v>
          </cell>
          <cell r="C28979" t="str">
            <v>cad</v>
          </cell>
          <cell r="D28979" t="str">
            <v>7,57</v>
          </cell>
        </row>
        <row r="28980">
          <cell r="A28980" t="str">
            <v>MC.26.350.0050</v>
          </cell>
          <cell r="B28980" t="str">
            <v>Sale grosso ad uso strade in sacchi</v>
          </cell>
          <cell r="C28980" t="str">
            <v>100 kg</v>
          </cell>
          <cell r="D28980" t="str">
            <v>15,36</v>
          </cell>
        </row>
        <row r="28981">
          <cell r="A28981" t="str">
            <v>MC.26.450</v>
          </cell>
          <cell r="B28981" t="str">
            <v>ACCESSORI DI FISSAGGIO</v>
          </cell>
          <cell r="C28981"/>
          <cell r="D28981"/>
        </row>
        <row r="28982">
          <cell r="A28982" t="str">
            <v>MC.26.450.0010</v>
          </cell>
          <cell r="B28982" t="str">
            <v>Borchia decorativa in ottone, pressofusa, regolabile, per il sostegno di lastre, Ø 50 mm, con perno in acciaio inox Ma 10*140, rondella in ottone ferma lastre posteriore, crocera reggilastre in ottone, selettore ferma lastre, finitura brunita, satinata o con verniciatura elettrostatica a polvere colore bronzo. Posta in opera all'incrocio delle lastre da posare, escluso foro e fissaggio chimico.</v>
          </cell>
          <cell r="C28982" t="str">
            <v>cad</v>
          </cell>
          <cell r="D28982" t="str">
            <v>7,67</v>
          </cell>
        </row>
        <row r="28983">
          <cell r="A28983" t="str">
            <v>MC.26.450.0020</v>
          </cell>
          <cell r="B28983" t="str">
            <v>Fornitura e posa borchia decorativa in ottone, pressofusa, per il fissaggio di lastre già posate, finitura brunita, satinata, o con verniciatura elettrostatica in polvere colore bronzo. Escluso foro e fissaggio chimico:</v>
          </cell>
          <cell r="C28983"/>
          <cell r="D28983"/>
        </row>
        <row r="28984">
          <cell r="A28984" t="str">
            <v>MC.26.450.0020.a</v>
          </cell>
          <cell r="B28984" t="str">
            <v>- Ø 50 mm, attacco con foro filettato 10 MA, perno inox da 100 mm</v>
          </cell>
          <cell r="C28984" t="str">
            <v>cad</v>
          </cell>
          <cell r="D28984" t="str">
            <v>2,72</v>
          </cell>
        </row>
        <row r="28985">
          <cell r="A28985" t="str">
            <v>MC.26.450.0020.b</v>
          </cell>
          <cell r="B28985" t="str">
            <v>- Ø 31 mm, attacco con foro filettato 8 MA, perno inox da 90 mm</v>
          </cell>
          <cell r="C28985" t="str">
            <v>cad</v>
          </cell>
          <cell r="D28985" t="str">
            <v>1,99</v>
          </cell>
        </row>
        <row r="28986">
          <cell r="A28986" t="str">
            <v>MC.29 - COMPONENTI SPECIALI DI COMPLETAMENTO ED ARREDO</v>
          </cell>
          <cell r="B28986"/>
          <cell r="C28986"/>
          <cell r="D28986"/>
        </row>
        <row r="28987">
          <cell r="A28987" t="str">
            <v>MC</v>
          </cell>
          <cell r="B28987" t="str">
            <v>MATERIALI CIVILI</v>
          </cell>
          <cell r="C28987"/>
          <cell r="D28987"/>
        </row>
        <row r="28988">
          <cell r="A28988" t="str">
            <v>MC.29</v>
          </cell>
          <cell r="B28988" t="str">
            <v>COMPONENTI SPECIALI DI COMPLETAMENTO ED ARREDO</v>
          </cell>
          <cell r="C28988"/>
          <cell r="D28988"/>
        </row>
        <row r="28989">
          <cell r="A28989" t="str">
            <v>MC.29.010</v>
          </cell>
          <cell r="B28989" t="str">
            <v>PARASPIGOLI</v>
          </cell>
          <cell r="C28989"/>
          <cell r="D28989"/>
        </row>
        <row r="28990">
          <cell r="A28990" t="str">
            <v>MC.29.010.0010</v>
          </cell>
          <cell r="B28990" t="str">
            <v>Paraspigoli verticale, in profilo di alluminio estruso, spessore 2,5 mm, con ala di 50 mm, sul quale è applicato un profilo in policarbonato antiurto, autoestinguente con speciale superficie goffrata antigraffio, colorato in massa, resistente alla disinfezione chimica e meccanica; ignifugo classe 1 a parete e F2 al fumo, secondo normative AFNOR NF16/101.</v>
          </cell>
          <cell r="C28990" t="str">
            <v>m</v>
          </cell>
          <cell r="D28990" t="str">
            <v>17,90</v>
          </cell>
        </row>
        <row r="28991">
          <cell r="A28991" t="str">
            <v>MC.29.010.0020</v>
          </cell>
          <cell r="B28991" t="str">
            <v>Paraspigoli in alluminio estruso ad assorbimento elastico all'urto, con apertura alare 50 mm, sul quale viene applicato un profilo in resina acrovinilica, finemente granulato, non pororso (spessore 2 ÷ 2,5 mm); ignifugo classe 1</v>
          </cell>
          <cell r="C28991" t="str">
            <v>m</v>
          </cell>
          <cell r="D28991" t="str">
            <v>9,75</v>
          </cell>
        </row>
        <row r="28992">
          <cell r="A28992" t="str">
            <v>MC.29.010.0030</v>
          </cell>
          <cell r="B28992" t="str">
            <v>Paraspigoli verticale in elastomero, composto da un profilo in gomma con apertura alare di 75 mm e spessore variabile da 2 a 7 mm. Lunghezza standard delle barre 3 m.</v>
          </cell>
          <cell r="C28992" t="str">
            <v>m</v>
          </cell>
          <cell r="D28992" t="str">
            <v>9,60</v>
          </cell>
        </row>
        <row r="28993">
          <cell r="A28993" t="str">
            <v>MC.29.020</v>
          </cell>
          <cell r="B28993" t="str">
            <v>PARACOLPI</v>
          </cell>
          <cell r="C28993"/>
          <cell r="D28993"/>
        </row>
        <row r="28994">
          <cell r="A28994" t="str">
            <v>MC.29.020.0010</v>
          </cell>
          <cell r="B28994" t="str">
            <v>Paracolpi orizzontale in alluminio estruso, spessore 2,5 mm, con giunto ammortizzante in gomma al quale è applicato un profilo in policarbonato di altezza 200 mm antiurto, autoestinguente, con superficie goffrata antigraffio, colorato in massa, esistente alla disinfezione chimica e meccanica; ignifugo classe 1 a parete e F2 al fumo, secondo normative AFNOR NF16/101.</v>
          </cell>
          <cell r="C28994" t="str">
            <v>m</v>
          </cell>
          <cell r="D28994" t="str">
            <v>42,26</v>
          </cell>
        </row>
        <row r="28995">
          <cell r="A28995" t="str">
            <v>MC.29.020.0020</v>
          </cell>
          <cell r="B28995" t="str">
            <v>Paracolpi orizzontale in gomma, con altezza 160 mm, composto da un profilo continuo estruso in elastomero dello spessore di 20 mm. Lunghezza standard delle barre 3,00 m.</v>
          </cell>
          <cell r="C28995" t="str">
            <v>m</v>
          </cell>
          <cell r="D28995" t="str">
            <v>32,12</v>
          </cell>
        </row>
        <row r="28996">
          <cell r="A28996" t="str">
            <v>MC.29.050</v>
          </cell>
          <cell r="B28996" t="str">
            <v>CORRIMANO</v>
          </cell>
          <cell r="C28996"/>
          <cell r="D28996"/>
        </row>
        <row r="28997">
          <cell r="A28997" t="str">
            <v>MC.29.050.0010</v>
          </cell>
          <cell r="B28997" t="str">
            <v>Corrimano in alluminio estruso, spessore 40 mm, sul quale è applicato un profilo in policarbonato (spessore 2,5 mm) antiurto, autoestinguente con superficie goffrata antigraffio, colorato in massa, resistente alla disinfezione chimica e meccanica; ignifugo classe 1 a parete e F2 al fumo, secondo normative AFNOR NF16/101</v>
          </cell>
          <cell r="C28997" t="str">
            <v>m</v>
          </cell>
          <cell r="D28997" t="str">
            <v>34,75</v>
          </cell>
        </row>
        <row r="28998">
          <cell r="A28998" t="str">
            <v>MC.29.050.0020</v>
          </cell>
          <cell r="B28998" t="str">
            <v>Corrimano a sezione circolare in alluminio estruso, ø 45 mm, sul quale è applicato un profilo in materiale acrovinilico, finemente granulato, non poroso (spessore 2 ÷ 2,5 mm); ignifugo classe 1</v>
          </cell>
          <cell r="C28998" t="str">
            <v>m</v>
          </cell>
          <cell r="D28998" t="str">
            <v>20,31</v>
          </cell>
        </row>
        <row r="28999">
          <cell r="A28999" t="str">
            <v>MC.40 - MALTE ED IMPASTI TRADIZIONALI</v>
          </cell>
          <cell r="B28999"/>
          <cell r="C28999"/>
          <cell r="D28999"/>
        </row>
        <row r="29000">
          <cell r="A29000" t="str">
            <v>MC</v>
          </cell>
          <cell r="B29000" t="str">
            <v>MATERIALI CIVILI</v>
          </cell>
          <cell r="C29000"/>
          <cell r="D29000"/>
        </row>
        <row r="29001">
          <cell r="A29001" t="str">
            <v>MC.40</v>
          </cell>
          <cell r="B29001" t="str">
            <v>MALTE ED IMPASTI TRADIZIONALI</v>
          </cell>
          <cell r="C29001"/>
          <cell r="D29001"/>
        </row>
        <row r="29002">
          <cell r="A29002" t="str">
            <v>MC.40.000</v>
          </cell>
          <cell r="B29002" t="str">
            <v>NOTE DI CONSULTAZIONE</v>
          </cell>
          <cell r="C29002"/>
          <cell r="D29002"/>
        </row>
        <row r="29003">
          <cell r="A29003" t="str">
            <v>MC.40.050</v>
          </cell>
          <cell r="B29003" t="str">
            <v>MALTE TRADIZIONALI PER MURATURE E INTONACI</v>
          </cell>
          <cell r="C29003"/>
          <cell r="D29003"/>
        </row>
        <row r="29004">
          <cell r="A29004" t="str">
            <v>MC.40.050.0010</v>
          </cell>
          <cell r="B29004" t="str">
            <v>Malta base cemento confezionata in betoniera da 250 l, con cemento tipo 32.5 R in sacchi, e con gli inerti specificati:</v>
          </cell>
          <cell r="C29004"/>
          <cell r="D29004"/>
        </row>
        <row r="29005">
          <cell r="A29005" t="str">
            <v>MC.40.050.0010.a</v>
          </cell>
          <cell r="B29005" t="str">
            <v>- con sabbia viva di cava lavata e vagliata e 300 kg di cemento per m³</v>
          </cell>
          <cell r="C29005" t="str">
            <v>m³</v>
          </cell>
          <cell r="D29005" t="str">
            <v>106,57</v>
          </cell>
        </row>
        <row r="29006">
          <cell r="A29006" t="str">
            <v>MC.40.050.0010.b</v>
          </cell>
          <cell r="B29006" t="str">
            <v>- con sabbia viva di cava lavata e vagliata e 400 kg di cemento per m³</v>
          </cell>
          <cell r="C29006" t="str">
            <v>m³</v>
          </cell>
          <cell r="D29006" t="str">
            <v>125,16</v>
          </cell>
        </row>
        <row r="29007">
          <cell r="A29007" t="str">
            <v>MC.40.050.0010.c</v>
          </cell>
          <cell r="B29007" t="str">
            <v>- con sabbia viva di cava lavata e vagliata e 500 kg di cemento per m³</v>
          </cell>
          <cell r="C29007" t="str">
            <v>m³</v>
          </cell>
          <cell r="D29007" t="str">
            <v>143,77</v>
          </cell>
        </row>
        <row r="29008">
          <cell r="A29008" t="str">
            <v>MC.40.050.0010.d</v>
          </cell>
          <cell r="B29008" t="str">
            <v>- con sabbietta di fiume e 400 kg di cemento per m³, per stabilitura</v>
          </cell>
          <cell r="C29008" t="str">
            <v>m³</v>
          </cell>
          <cell r="D29008" t="str">
            <v>128,87</v>
          </cell>
        </row>
        <row r="29009">
          <cell r="A29009" t="str">
            <v>MC.40.050.0010.e</v>
          </cell>
          <cell r="B29009" t="str">
            <v>- idrofugata, con sabbia viva di cava lavata e vagliata e 400 kg di cemento per m³</v>
          </cell>
          <cell r="C29009" t="str">
            <v>m³</v>
          </cell>
          <cell r="D29009" t="str">
            <v>147,74</v>
          </cell>
        </row>
        <row r="29010">
          <cell r="A29010" t="str">
            <v>MC.40.050.0020</v>
          </cell>
          <cell r="B29010" t="str">
            <v>Malta bastarda confezionata in betoniera da 250 l, con cemento tipo 32.5 R e calce eminentemente idraulica in sacchi, e con gli inerti specificati:</v>
          </cell>
          <cell r="C29010"/>
          <cell r="D29010"/>
        </row>
        <row r="29011">
          <cell r="A29011" t="str">
            <v>MC.40.050.0020.a</v>
          </cell>
          <cell r="B29011" t="str">
            <v>- con sabbia viva di cava lavata e vagliata, 100 kg di cemento e 350 kg di calce eminentemente idraulica per m³</v>
          </cell>
          <cell r="C29011" t="str">
            <v>m³</v>
          </cell>
          <cell r="D29011" t="str">
            <v>141,70</v>
          </cell>
        </row>
        <row r="29012">
          <cell r="A29012" t="str">
            <v>MC.40.050.0020.b</v>
          </cell>
          <cell r="B29012" t="str">
            <v>- con sabbietta di fiume, 100 kg di cemento e 350 kg di calce eminentemente idraulica per m³, per stabilitura</v>
          </cell>
          <cell r="C29012" t="str">
            <v>m³</v>
          </cell>
          <cell r="D29012" t="str">
            <v>145,42</v>
          </cell>
        </row>
        <row r="29013">
          <cell r="A29013" t="str">
            <v>MC.40.050.0030</v>
          </cell>
          <cell r="B29013" t="str">
            <v>Malta fine a base di grassello di calce in sacchi di plastica. Densità = 1.350 kg/m³</v>
          </cell>
          <cell r="C29013" t="str">
            <v>100 kg</v>
          </cell>
          <cell r="D29013" t="str">
            <v>17,17</v>
          </cell>
        </row>
        <row r="29014">
          <cell r="A29014" t="str">
            <v>MC.40.060</v>
          </cell>
          <cell r="B29014" t="str">
            <v>IMPASTI STRUTTURALI DURABILI A PRESTAZIONE GARANTITA PRECOFENZIONATI CON CONTENUTO DI MATERIALE RICICLATO</v>
          </cell>
          <cell r="C29014"/>
          <cell r="D29014"/>
        </row>
        <row r="29015">
          <cell r="A29015" t="str">
            <v>MC.40.060.0010</v>
          </cell>
          <cell r="B29015" t="str">
            <v>Impasto di calcestruzzo a prestazione confezionato in impianto di betonaggio, con materie prime in possesso della Marcatura CE; rispondente ai criteri riportati nel punto 2.5.2 di cui al Decreto 23 giugno 2022 del Ministero della Transizione Ecologica "I calcestruzzi confezionati in cantiere e preconfezionati hanno un contenuto di materie riciclate, ovvero recuperate, ovvero di sottoprodotti, di almeno il 5% sul peso del prodotto, inteso come somma delle tre frazioni. Tale percentuale è calcolata come rapporto tra il peso secco delle materie riciclate, recuperate e dei sottoprodotti e il peso del calcestruzzo al netto dell’acqua (acqua efficace e acqua di assorbimento). Al fine del calcolo della massa di materiale riciclato, recuperato o sottoprodotto, va considerata la quantità che rimane effettivamente nel prodotto finale.". Classe di consistenza S4, Dmax 32 mm; Classe di resistenza - Classe di esposizione:</v>
          </cell>
          <cell r="C29015"/>
          <cell r="D29015"/>
        </row>
        <row r="29016">
          <cell r="A29016" t="str">
            <v>MC.40.060.0010.a</v>
          </cell>
          <cell r="B29016" t="str">
            <v>- C8/10 - X0</v>
          </cell>
          <cell r="C29016" t="str">
            <v>m³</v>
          </cell>
          <cell r="D29016" t="str">
            <v>129,67</v>
          </cell>
        </row>
        <row r="29017">
          <cell r="A29017" t="str">
            <v>MC.40.060.0010.b</v>
          </cell>
          <cell r="B29017" t="str">
            <v>- C12/15 - X0</v>
          </cell>
          <cell r="C29017" t="str">
            <v>m³</v>
          </cell>
          <cell r="D29017" t="str">
            <v>132,45</v>
          </cell>
        </row>
        <row r="29018">
          <cell r="A29018" t="str">
            <v>MC.40.060.0010.c</v>
          </cell>
          <cell r="B29018" t="str">
            <v>- C16/20 - X0</v>
          </cell>
          <cell r="C29018" t="str">
            <v>m³</v>
          </cell>
          <cell r="D29018" t="str">
            <v>136,62</v>
          </cell>
        </row>
        <row r="29019">
          <cell r="A29019" t="str">
            <v>MC.40.060.0010.d</v>
          </cell>
          <cell r="B29019" t="str">
            <v>- C20/25 - X0</v>
          </cell>
          <cell r="C29019" t="str">
            <v>m³</v>
          </cell>
          <cell r="D29019" t="str">
            <v>140,80</v>
          </cell>
        </row>
        <row r="29020">
          <cell r="A29020" t="str">
            <v>MC.40.060.0010.e</v>
          </cell>
          <cell r="B29020" t="str">
            <v>- C25/30 - XC1/XC2</v>
          </cell>
          <cell r="C29020" t="str">
            <v>m³</v>
          </cell>
          <cell r="D29020" t="str">
            <v>146,37</v>
          </cell>
        </row>
        <row r="29021">
          <cell r="A29021" t="str">
            <v>MC.40.060.0010.f</v>
          </cell>
          <cell r="B29021" t="str">
            <v>- C28/35 - XC1/XC2</v>
          </cell>
          <cell r="C29021" t="str">
            <v>m³</v>
          </cell>
          <cell r="D29021" t="str">
            <v>154,72</v>
          </cell>
        </row>
        <row r="29022">
          <cell r="A29022" t="str">
            <v>MC.40.060.0010.g</v>
          </cell>
          <cell r="B29022" t="str">
            <v>- C30/37 - XC1/XC2</v>
          </cell>
          <cell r="C29022" t="str">
            <v>m³</v>
          </cell>
          <cell r="D29022" t="str">
            <v>160,28</v>
          </cell>
        </row>
        <row r="29023">
          <cell r="A29023" t="str">
            <v>MC.40.060.0010.h</v>
          </cell>
          <cell r="B29023" t="str">
            <v>- C32/40 - XC1/XC2</v>
          </cell>
          <cell r="C29023" t="str">
            <v>m³</v>
          </cell>
          <cell r="D29023" t="str">
            <v>165,85</v>
          </cell>
        </row>
        <row r="29024">
          <cell r="A29024" t="str">
            <v>MC.40.100</v>
          </cell>
          <cell r="B29024" t="str">
            <v>IMPASTI STRUTTURALI DURABILI A PRESTAZIONE GARANTITA DA CONFEZIONARE</v>
          </cell>
          <cell r="C29024"/>
          <cell r="D29024"/>
        </row>
        <row r="29025">
          <cell r="A29025" t="str">
            <v>MC.40.100.0010</v>
          </cell>
          <cell r="B29025" t="str">
            <v>Impasto di calcestruzzo strutturale, confezionato in impianto di betonaggio, con cemento tipo 42.5 alta resistenza sfuso, ed inerti ad assortimento granulometrico adeguato alla particolare destinazione del getto, con resistenza:</v>
          </cell>
          <cell r="C29025"/>
          <cell r="D29025"/>
        </row>
        <row r="29026">
          <cell r="A29026" t="str">
            <v>MC.40.100.0010.a</v>
          </cell>
          <cell r="B29026" t="str">
            <v>- C12/15</v>
          </cell>
          <cell r="C29026" t="str">
            <v>m³</v>
          </cell>
          <cell r="D29026" t="str">
            <v>121,80</v>
          </cell>
        </row>
        <row r="29027">
          <cell r="A29027" t="str">
            <v>MC.40.100.0010.b</v>
          </cell>
          <cell r="B29027" t="str">
            <v>- C16/20</v>
          </cell>
          <cell r="C29027" t="str">
            <v>m³</v>
          </cell>
          <cell r="D29027" t="str">
            <v>131,07</v>
          </cell>
        </row>
        <row r="29028">
          <cell r="A29028" t="str">
            <v>MC.40.100.0010.c</v>
          </cell>
          <cell r="B29028" t="str">
            <v>- C20/25</v>
          </cell>
          <cell r="C29028" t="str">
            <v>m³</v>
          </cell>
          <cell r="D29028" t="str">
            <v>139,47</v>
          </cell>
        </row>
        <row r="29029">
          <cell r="A29029" t="str">
            <v>MC.40.100.0010.d</v>
          </cell>
          <cell r="B29029" t="str">
            <v>- C25/30</v>
          </cell>
          <cell r="C29029" t="str">
            <v>m³</v>
          </cell>
          <cell r="D29029" t="str">
            <v>147,90</v>
          </cell>
        </row>
        <row r="29030">
          <cell r="A29030" t="str">
            <v>MC.40.100.0010.e</v>
          </cell>
          <cell r="B29030" t="str">
            <v>- C28/35</v>
          </cell>
          <cell r="C29030" t="str">
            <v>m³</v>
          </cell>
          <cell r="D29030" t="str">
            <v>155,79</v>
          </cell>
        </row>
        <row r="29031">
          <cell r="A29031" t="str">
            <v>MC.40.100.0020</v>
          </cell>
          <cell r="B29031" t="str">
            <v>Impasto di calcestruzzo strutturale preconfezionato. Aggregato massimo diam 30 mm, classe di consistenza S3, semifluido, slump 100/150 mm, con resistenza caratteristica:</v>
          </cell>
          <cell r="C29031"/>
          <cell r="D29031"/>
        </row>
        <row r="29032">
          <cell r="A29032" t="str">
            <v>MC.40.100.0020.a</v>
          </cell>
          <cell r="B29032" t="str">
            <v>- C20/25</v>
          </cell>
          <cell r="C29032" t="str">
            <v>m³</v>
          </cell>
          <cell r="D29032" t="str">
            <v>161,63</v>
          </cell>
        </row>
        <row r="29033">
          <cell r="A29033" t="str">
            <v>MC.40.100.0020.b</v>
          </cell>
          <cell r="B29033" t="str">
            <v>- C25/30</v>
          </cell>
          <cell r="C29033" t="str">
            <v>m³</v>
          </cell>
          <cell r="D29033" t="str">
            <v>171,79</v>
          </cell>
        </row>
        <row r="29034">
          <cell r="A29034" t="str">
            <v>MC.40.100.0020.c</v>
          </cell>
          <cell r="B29034" t="str">
            <v>- C28/35</v>
          </cell>
          <cell r="C29034" t="str">
            <v>m³</v>
          </cell>
          <cell r="D29034" t="str">
            <v>179,69</v>
          </cell>
        </row>
        <row r="29035">
          <cell r="A29035" t="str">
            <v>MC.40.100.0030</v>
          </cell>
          <cell r="B29035" t="str">
            <v>Impasto di calcestruzzo strutturale, confezionato in betoniera da 350 l con cemento 42.5 alta resistenza in sacchi, ed inerti ad assorbimento granulometrico adeguato alla particolare destinazione del getto, con resistenza :</v>
          </cell>
          <cell r="C29035"/>
          <cell r="D29035"/>
        </row>
        <row r="29036">
          <cell r="A29036" t="str">
            <v>MC.40.100.0030.a</v>
          </cell>
          <cell r="B29036" t="str">
            <v>- C12/15</v>
          </cell>
          <cell r="C29036" t="str">
            <v>m³</v>
          </cell>
          <cell r="D29036" t="str">
            <v>113,88</v>
          </cell>
        </row>
        <row r="29037">
          <cell r="A29037" t="str">
            <v>MC.40.100.0030.b</v>
          </cell>
          <cell r="B29037" t="str">
            <v>- C16/20</v>
          </cell>
          <cell r="C29037" t="str">
            <v>m³</v>
          </cell>
          <cell r="D29037" t="str">
            <v>121,94</v>
          </cell>
        </row>
        <row r="29038">
          <cell r="A29038" t="str">
            <v>MC.40.100.0030.c</v>
          </cell>
          <cell r="B29038" t="str">
            <v>- C20/25</v>
          </cell>
          <cell r="C29038" t="str">
            <v>m³</v>
          </cell>
          <cell r="D29038" t="str">
            <v>129,17</v>
          </cell>
        </row>
        <row r="29039">
          <cell r="A29039" t="str">
            <v>MC.40.100.0030.d</v>
          </cell>
          <cell r="B29039" t="str">
            <v>- C25/30</v>
          </cell>
          <cell r="C29039" t="str">
            <v>m³</v>
          </cell>
          <cell r="D29039" t="str">
            <v>136,37</v>
          </cell>
        </row>
        <row r="29040">
          <cell r="A29040" t="str">
            <v>MC.40.100.0030.e</v>
          </cell>
          <cell r="B29040" t="str">
            <v>- C28/35</v>
          </cell>
          <cell r="C29040" t="str">
            <v>m³</v>
          </cell>
          <cell r="D29040" t="str">
            <v>166,38</v>
          </cell>
        </row>
        <row r="29041">
          <cell r="A29041" t="str">
            <v>MC.40.110</v>
          </cell>
          <cell r="B29041" t="str">
            <v>IMPASTI STRUTTURALI DURABILI A PRESTAZIONE GARANTITA PRECONFEZIONATI</v>
          </cell>
          <cell r="C29041"/>
          <cell r="D29041"/>
        </row>
        <row r="29042">
          <cell r="A29042" t="str">
            <v>MC.40.110.0020</v>
          </cell>
          <cell r="B29042" t="str">
            <v>Impasto di calcestruzzo a prestazione confezionato in impianto di betonaggio, con materie prime in possesso della Marcatura CE; il Diametro max degli aggregati dovrà essere adeguato alla geometria dell'opera, resistenza:</v>
          </cell>
          <cell r="C29042"/>
          <cell r="D29042"/>
        </row>
        <row r="29043">
          <cell r="A29043" t="str">
            <v>MC.40.110.0020.a</v>
          </cell>
          <cell r="B29043" t="str">
            <v>- C12/15 consistenza S5 Dmax 32mm</v>
          </cell>
          <cell r="C29043" t="str">
            <v>m³</v>
          </cell>
          <cell r="D29043" t="str">
            <v>140,78</v>
          </cell>
        </row>
        <row r="29044">
          <cell r="A29044" t="str">
            <v>MC.40.110.0020.b</v>
          </cell>
          <cell r="B29044" t="str">
            <v>- C16/20 consistenza S5 Dmax 32mm</v>
          </cell>
          <cell r="C29044" t="str">
            <v>m³</v>
          </cell>
          <cell r="D29044" t="str">
            <v>146,18</v>
          </cell>
        </row>
        <row r="29045">
          <cell r="A29045" t="str">
            <v>MC.40.110.0020.c</v>
          </cell>
          <cell r="B29045" t="str">
            <v>- C20/25 consistenza S5 Dmax 32mm</v>
          </cell>
          <cell r="C29045" t="str">
            <v>m³</v>
          </cell>
          <cell r="D29045" t="str">
            <v>150,71</v>
          </cell>
        </row>
        <row r="29046">
          <cell r="A29046" t="str">
            <v>MC.40.110.0020.d</v>
          </cell>
          <cell r="B29046" t="str">
            <v>- C25/30 consistenza S5 Dmax 32mm classe esposizione XC1</v>
          </cell>
          <cell r="C29046" t="str">
            <v>m³</v>
          </cell>
          <cell r="D29046" t="str">
            <v>156,49</v>
          </cell>
        </row>
        <row r="29047">
          <cell r="A29047" t="str">
            <v>MC.40.110.0020.e</v>
          </cell>
          <cell r="B29047" t="str">
            <v>- C28/35 consistenza S5 Dmax 32mm classe esposizione XC1</v>
          </cell>
          <cell r="C29047" t="str">
            <v>m³</v>
          </cell>
          <cell r="D29047" t="str">
            <v>162,99</v>
          </cell>
        </row>
        <row r="29048">
          <cell r="A29048" t="str">
            <v>MC.40.110.0020.f</v>
          </cell>
          <cell r="B29048" t="str">
            <v>- C32/40 consistenza S5 Dmax 32mm classe esposizione XC1</v>
          </cell>
          <cell r="C29048" t="str">
            <v>m³</v>
          </cell>
          <cell r="D29048" t="str">
            <v>175,09</v>
          </cell>
        </row>
        <row r="29049">
          <cell r="A29049" t="str">
            <v>MC.40.110.0020.g</v>
          </cell>
          <cell r="B29049" t="str">
            <v>- C35/45 consistenza S5 Dmax 32mm classe esposizione XC1</v>
          </cell>
          <cell r="C29049" t="str">
            <v>m³</v>
          </cell>
          <cell r="D29049" t="str">
            <v>185,60</v>
          </cell>
        </row>
        <row r="29050">
          <cell r="A29050" t="str">
            <v>MC.40.110.0030</v>
          </cell>
          <cell r="B29050" t="str">
            <v>Impasto di calcestruzzo a prestazione confezionato in impianto di betonaggio, con materie prime in possesso della Marcatura CE; il Diametro max degli aggregati dovrà essere adeguato alla geometria dell'opera, classe esposizione XC2, resistenza:</v>
          </cell>
          <cell r="C29050"/>
          <cell r="D29050"/>
        </row>
        <row r="29051">
          <cell r="A29051" t="str">
            <v>MC.40.110.0030.a</v>
          </cell>
          <cell r="B29051" t="str">
            <v>- C25/30 consistenza S5 Dmax 32mm</v>
          </cell>
          <cell r="C29051" t="str">
            <v>m³</v>
          </cell>
          <cell r="D29051" t="str">
            <v>156,49</v>
          </cell>
        </row>
        <row r="29052">
          <cell r="A29052" t="str">
            <v>MC.40.110.0030.b</v>
          </cell>
          <cell r="B29052" t="str">
            <v>- C28/35 consistenza S5 Dmax 32mm</v>
          </cell>
          <cell r="C29052" t="str">
            <v>m³</v>
          </cell>
          <cell r="D29052" t="str">
            <v>162,99</v>
          </cell>
        </row>
        <row r="29053">
          <cell r="A29053" t="str">
            <v>MC.40.110.0030.c</v>
          </cell>
          <cell r="B29053" t="str">
            <v>- C32/40 consistenza S5 Dmax 32mm</v>
          </cell>
          <cell r="C29053" t="str">
            <v>m³</v>
          </cell>
          <cell r="D29053" t="str">
            <v>175,09</v>
          </cell>
        </row>
        <row r="29054">
          <cell r="A29054" t="str">
            <v>MC.40.110.0030.d</v>
          </cell>
          <cell r="B29054" t="str">
            <v>- C35/45 consistenza S5 Dmax 32mm</v>
          </cell>
          <cell r="C29054" t="str">
            <v>m³</v>
          </cell>
          <cell r="D29054" t="str">
            <v>185,60</v>
          </cell>
        </row>
        <row r="29055">
          <cell r="A29055" t="str">
            <v>MC.40.110.0040</v>
          </cell>
          <cell r="B29055" t="str">
            <v>Impasto di calcestruzzo a prestazione confezionato in impianto di betonaggio, con materie prime in possesso della Marcatura CE; il Diametro max degli aggregati dovrà essere adeguato alla geometria dell'opera,classe esposizione XC3, resistenza:</v>
          </cell>
          <cell r="C29055"/>
          <cell r="D29055"/>
        </row>
        <row r="29056">
          <cell r="A29056" t="str">
            <v>MC.40.110.0040.a</v>
          </cell>
          <cell r="B29056" t="str">
            <v>- C28/35 consistenza S5 Dmax 32mm</v>
          </cell>
          <cell r="C29056" t="str">
            <v>m³</v>
          </cell>
          <cell r="D29056" t="str">
            <v>166,66</v>
          </cell>
        </row>
        <row r="29057">
          <cell r="A29057" t="str">
            <v>MC.40.110.0040.b</v>
          </cell>
          <cell r="B29057" t="str">
            <v>- C32/40 consistenza S5 Dmax 32mm</v>
          </cell>
          <cell r="C29057" t="str">
            <v>m³</v>
          </cell>
          <cell r="D29057" t="str">
            <v>175,09</v>
          </cell>
        </row>
        <row r="29058">
          <cell r="A29058" t="str">
            <v>MC.40.110.0040.c</v>
          </cell>
          <cell r="B29058" t="str">
            <v>- C35/45 consistenza S5 Dmax 32mm</v>
          </cell>
          <cell r="C29058" t="str">
            <v>m³</v>
          </cell>
          <cell r="D29058" t="str">
            <v>185,60</v>
          </cell>
        </row>
        <row r="29059">
          <cell r="A29059" t="str">
            <v>MC.40.110.0050</v>
          </cell>
          <cell r="B29059" t="str">
            <v>Impasto di calcestruzzo a prestazione confezionato in impianto di betonaggio, con materie prime in possesso della Marcatura CE; il Diametro max degli aggregati dovrà essere adeguato alla geometria dell'opera, classe esposizione XC4, resistenza:</v>
          </cell>
          <cell r="C29059"/>
          <cell r="D29059"/>
        </row>
        <row r="29060">
          <cell r="A29060" t="str">
            <v>MC.40.110.0050.a</v>
          </cell>
          <cell r="B29060" t="str">
            <v>- C32/40 consistenza S5 Dmax 32mm</v>
          </cell>
          <cell r="C29060" t="str">
            <v>m³</v>
          </cell>
          <cell r="D29060" t="str">
            <v>178,78</v>
          </cell>
        </row>
        <row r="29061">
          <cell r="A29061" t="str">
            <v>MC.40.110.0050.b</v>
          </cell>
          <cell r="B29061" t="str">
            <v>- C35/45 consistenza S5 Dmax 32mm</v>
          </cell>
          <cell r="C29061" t="str">
            <v>m³</v>
          </cell>
          <cell r="D29061" t="str">
            <v>185,60</v>
          </cell>
        </row>
        <row r="29062">
          <cell r="A29062" t="str">
            <v>MC.40.110.0060</v>
          </cell>
          <cell r="B29062" t="str">
            <v>Impasto di calcestruzzo a prestazione confezionato in impianto di betonaggio, con materie prime in possesso della Marcatura CE; il Diametro max degli aggregati dovrà essere adeguato alla geometria dell'opera,</v>
          </cell>
          <cell r="C29062"/>
          <cell r="D29062"/>
        </row>
        <row r="29063">
          <cell r="A29063" t="str">
            <v>MC.40.110.0060.a</v>
          </cell>
          <cell r="B29063" t="str">
            <v>classe esposizione XD1, resistenza: - C28/35 consistenza S5 Dmax 32mm</v>
          </cell>
          <cell r="C29063" t="str">
            <v>m³</v>
          </cell>
          <cell r="D29063" t="str">
            <v>166,66</v>
          </cell>
        </row>
        <row r="29064">
          <cell r="A29064" t="str">
            <v>MC.40.110.0060.b</v>
          </cell>
          <cell r="B29064" t="str">
            <v>classe esposizione XD1, resistenza: - C32/40 consistenza S5 Dmax 32mm</v>
          </cell>
          <cell r="C29064" t="str">
            <v>m³</v>
          </cell>
          <cell r="D29064" t="str">
            <v>175,09</v>
          </cell>
        </row>
        <row r="29065">
          <cell r="A29065" t="str">
            <v>MC.40.110.0060.c</v>
          </cell>
          <cell r="B29065" t="str">
            <v>classe esposizione XD1, resistenza: - C35/45 consistenza S5 Dmax 32mm</v>
          </cell>
          <cell r="C29065" t="str">
            <v>m³</v>
          </cell>
          <cell r="D29065" t="str">
            <v>185,60</v>
          </cell>
        </row>
        <row r="29066">
          <cell r="A29066" t="str">
            <v>MC.40.110.0070</v>
          </cell>
          <cell r="B29066" t="str">
            <v>Impasto di calcestruzzo a prestazione confezionato in impianto di betonaggio, con materie prime in possesso della Marcatura CE; il Diametro max degli aggregati dovrà essere adeguato alla geometria dell'opera, classe esposizione XD2, resistenza:</v>
          </cell>
          <cell r="C29066"/>
          <cell r="D29066"/>
        </row>
        <row r="29067">
          <cell r="A29067" t="str">
            <v>MC.40.110.0070.a</v>
          </cell>
          <cell r="B29067" t="str">
            <v>- C32/40 consistenza S5 Dmax 32mm</v>
          </cell>
          <cell r="C29067" t="str">
            <v>m³</v>
          </cell>
          <cell r="D29067" t="str">
            <v>178,78</v>
          </cell>
        </row>
        <row r="29068">
          <cell r="A29068" t="str">
            <v>MC.40.110.0070.b</v>
          </cell>
          <cell r="B29068" t="str">
            <v>- C35/45 consistenza S5 Dmax 32mm</v>
          </cell>
          <cell r="C29068" t="str">
            <v>m³</v>
          </cell>
          <cell r="D29068" t="str">
            <v>185,60</v>
          </cell>
        </row>
        <row r="29069">
          <cell r="A29069" t="str">
            <v>MC.40.110.0080</v>
          </cell>
          <cell r="B29069" t="str">
            <v>Impasto di calcestruzzo a prestazione confezionato in impianto di betonaggio, con materie prime in possesso della Marcatura CE; il Diametro max degli aggregati dovrà essere adeguato alla geometria dell'opera, classe esposizione XD3, resistenza C35/45 consistenza S5 Dmax 32mm</v>
          </cell>
          <cell r="C29069" t="str">
            <v>m³</v>
          </cell>
          <cell r="D29069" t="str">
            <v>189,30</v>
          </cell>
        </row>
        <row r="29070">
          <cell r="A29070" t="str">
            <v>MC.40.110.0090</v>
          </cell>
          <cell r="B29070" t="str">
            <v>Impasto di calcestruzzo a prestazione confezionato in impianto di betonaggio, con materie prime in possesso della Marcatura CE; il Diametro max degli aggregati dovrà essere adeguato alla geometria dell'opera, classe esposizione XA1, resistenza:</v>
          </cell>
          <cell r="C29070"/>
          <cell r="D29070"/>
        </row>
        <row r="29071">
          <cell r="A29071" t="str">
            <v>MC.40.110.0090.a</v>
          </cell>
          <cell r="B29071" t="str">
            <v>- C28/35 consistenza S5 Dmax 32mm</v>
          </cell>
          <cell r="C29071" t="str">
            <v>m³</v>
          </cell>
          <cell r="D29071" t="str">
            <v>166,66</v>
          </cell>
        </row>
        <row r="29072">
          <cell r="A29072" t="str">
            <v>MC.40.110.0090.b</v>
          </cell>
          <cell r="B29072" t="str">
            <v>- C32/40 consistenza S5 Dmax 32mm</v>
          </cell>
          <cell r="C29072" t="str">
            <v>m³</v>
          </cell>
          <cell r="D29072" t="str">
            <v>175,09</v>
          </cell>
        </row>
        <row r="29073">
          <cell r="A29073" t="str">
            <v>MC.40.110.0090.c</v>
          </cell>
          <cell r="B29073" t="str">
            <v>- C35/45 consistenza S5 Dmax 32mm</v>
          </cell>
          <cell r="C29073" t="str">
            <v>m³</v>
          </cell>
          <cell r="D29073" t="str">
            <v>185,60</v>
          </cell>
        </row>
        <row r="29074">
          <cell r="A29074" t="str">
            <v>MC.40.110.0100</v>
          </cell>
          <cell r="B29074" t="str">
            <v>Impasto di calcestruzzo a prestazione confezionato in impianto di betonaggio, con materie prime in possesso della Marcatura CE; il Diametro max degli aggregati dovrà essere adeguato alla geometria dell'opera, classe esposizione XA2, resistenza:</v>
          </cell>
          <cell r="C29074"/>
          <cell r="D29074"/>
        </row>
        <row r="29075">
          <cell r="A29075" t="str">
            <v>MC.40.110.0100.a</v>
          </cell>
          <cell r="B29075" t="str">
            <v>- C32/40 consistenza S5 Dmax 32mm</v>
          </cell>
          <cell r="C29075" t="str">
            <v>m³</v>
          </cell>
          <cell r="D29075" t="str">
            <v>178,78</v>
          </cell>
        </row>
        <row r="29076">
          <cell r="A29076" t="str">
            <v>MC.40.110.0100.b</v>
          </cell>
          <cell r="B29076" t="str">
            <v>- C35/45 consistenza S5 Dmax 32mm</v>
          </cell>
          <cell r="C29076" t="str">
            <v>m³</v>
          </cell>
          <cell r="D29076" t="str">
            <v>189,30</v>
          </cell>
        </row>
        <row r="29077">
          <cell r="A29077" t="str">
            <v>MC.40.110.0110</v>
          </cell>
          <cell r="B29077" t="str">
            <v>Impasto di calcestruzzo a prestazione confezionato in impianto di betonaggio, con materie prime in possesso della Marcatura CE; il Diametro max degli aggregati dovrà essere adeguato alla geometria dell'opera, classe esposizione XA3, resistenza C35/45 consistenza S5 Dmax 32mm</v>
          </cell>
          <cell r="C29077" t="str">
            <v>m³</v>
          </cell>
          <cell r="D29077" t="str">
            <v>189,30</v>
          </cell>
        </row>
        <row r="29078">
          <cell r="A29078" t="str">
            <v>MC.40.110.0120</v>
          </cell>
          <cell r="B29078" t="str">
            <v>Impasto di calcestruzzo a prestazione confezionato in impianto di betonaggio, con materie prime in possesso della Marcatura CE; il Diametro max degli aggregati dovrà essere adeguato alla geometria dell'opera, classe esposizione XF1, resistenza:</v>
          </cell>
          <cell r="C29078"/>
          <cell r="D29078"/>
        </row>
        <row r="29079">
          <cell r="A29079" t="str">
            <v>MC.40.110.0120.a</v>
          </cell>
          <cell r="B29079" t="str">
            <v>- C32/40 consistenza S5 Dmax 32mm</v>
          </cell>
          <cell r="C29079" t="str">
            <v>m³</v>
          </cell>
          <cell r="D29079" t="str">
            <v>178,78</v>
          </cell>
        </row>
        <row r="29080">
          <cell r="A29080" t="str">
            <v>MC.40.110.0120.b</v>
          </cell>
          <cell r="B29080" t="str">
            <v>- C35/45 consistenza S5 Dmax 32mm</v>
          </cell>
          <cell r="C29080" t="str">
            <v>m³</v>
          </cell>
          <cell r="D29080" t="str">
            <v>185,60</v>
          </cell>
        </row>
        <row r="29081">
          <cell r="A29081" t="str">
            <v>MC.40.110.0130</v>
          </cell>
          <cell r="B29081" t="str">
            <v>Impasto di calcestruzzo a prestazione confezionato in impianto di betonaggio, con materie prime in possesso della Marcatura CE; il Diametro max degli aggregati dovrà essere adeguato alla geometria dell'opera, classe esposizione XF2 / XF3, resistenza:</v>
          </cell>
          <cell r="C29081"/>
          <cell r="D29081"/>
        </row>
        <row r="29082">
          <cell r="A29082" t="str">
            <v>MC.40.110.0130.a</v>
          </cell>
          <cell r="B29082" t="str">
            <v>- C25/30 consistenza S5 Dmax 32mm</v>
          </cell>
          <cell r="C29082" t="str">
            <v>m³</v>
          </cell>
          <cell r="D29082" t="str">
            <v>173,73</v>
          </cell>
        </row>
        <row r="29083">
          <cell r="A29083" t="str">
            <v>MC.40.110.0130.b</v>
          </cell>
          <cell r="B29083" t="str">
            <v>- C28/35 consistenza S5 Dmax 32mm</v>
          </cell>
          <cell r="C29083" t="str">
            <v>m³</v>
          </cell>
          <cell r="D29083" t="str">
            <v>180,24</v>
          </cell>
        </row>
        <row r="29084">
          <cell r="A29084" t="str">
            <v>MC.40.110.0130.c</v>
          </cell>
          <cell r="B29084" t="str">
            <v>- C32/40 consistenza S5 Dmax 32mm</v>
          </cell>
          <cell r="C29084" t="str">
            <v>m³</v>
          </cell>
          <cell r="D29084" t="str">
            <v>188,64</v>
          </cell>
        </row>
        <row r="29085">
          <cell r="A29085" t="str">
            <v>MC.40.110.0130.d</v>
          </cell>
          <cell r="B29085" t="str">
            <v>- C35/45 consistenza S5 Dmax 32mm</v>
          </cell>
          <cell r="C29085" t="str">
            <v>m³</v>
          </cell>
          <cell r="D29085" t="str">
            <v>195,47</v>
          </cell>
        </row>
        <row r="29086">
          <cell r="A29086" t="str">
            <v>MC.40.110.0150</v>
          </cell>
          <cell r="B29086" t="str">
            <v>Impasto di calcestruzzo a prestazione confezionato in impianto di betonaggio, con materie prime in possesso della Marcatura CE; il Diametro max degli aggregati dovrà essere adeguato alla geometria dell'opera, classe esposizione XF4, resistenza:</v>
          </cell>
          <cell r="C29086"/>
          <cell r="D29086"/>
        </row>
        <row r="29087">
          <cell r="A29087" t="str">
            <v>MC.40.110.0150.a</v>
          </cell>
          <cell r="B29087" t="str">
            <v>- C28/35 consistenza S5 Dmax 32mm</v>
          </cell>
          <cell r="C29087" t="str">
            <v>m³</v>
          </cell>
          <cell r="D29087" t="str">
            <v>180,24</v>
          </cell>
        </row>
        <row r="29088">
          <cell r="A29088" t="str">
            <v>MC.40.110.0150.b</v>
          </cell>
          <cell r="B29088" t="str">
            <v>- C32/40 consistenza S5 Dmax 32mm</v>
          </cell>
          <cell r="C29088" t="str">
            <v>m³</v>
          </cell>
          <cell r="D29088" t="str">
            <v>192,34</v>
          </cell>
        </row>
        <row r="29089">
          <cell r="A29089" t="str">
            <v>MC.40.110.0150.c</v>
          </cell>
          <cell r="B29089" t="str">
            <v>- C35/45 consistenza S5 Dmax 32mm</v>
          </cell>
          <cell r="C29089" t="str">
            <v>m³</v>
          </cell>
          <cell r="D29089" t="str">
            <v>199,17</v>
          </cell>
        </row>
        <row r="29090">
          <cell r="A29090" t="str">
            <v>MC.40.110.0160</v>
          </cell>
          <cell r="B29090" t="str">
            <v>Impasto di calcestruzzo a prestazione confezionato in impianto di betonaggio, con materie prime in possesso della Marcatura CE; classe di spandimento SF1 (550 - 650 mm), normativa di riferimento UNI EN 206-9, resistenza:</v>
          </cell>
          <cell r="C29090"/>
          <cell r="D29090"/>
        </row>
        <row r="29091">
          <cell r="A29091" t="str">
            <v>MC.40.110.0160.a</v>
          </cell>
          <cell r="B29091" t="str">
            <v>- C25/30 - Aggregato Dmax 20mm</v>
          </cell>
          <cell r="C29091" t="str">
            <v>m³</v>
          </cell>
          <cell r="D29091" t="str">
            <v>167,57</v>
          </cell>
        </row>
        <row r="29092">
          <cell r="A29092" t="str">
            <v>MC.40.110.0160.b</v>
          </cell>
          <cell r="B29092" t="str">
            <v>- C28/35 - Aggregato Dmax 20mm</v>
          </cell>
          <cell r="C29092" t="str">
            <v>m³</v>
          </cell>
          <cell r="D29092" t="str">
            <v>175,30</v>
          </cell>
        </row>
        <row r="29093">
          <cell r="A29093" t="str">
            <v>MC.40.110.0160.c</v>
          </cell>
          <cell r="B29093" t="str">
            <v>- C32/40 - Aggregato Dmax 20mm</v>
          </cell>
          <cell r="C29093" t="str">
            <v>m³</v>
          </cell>
          <cell r="D29093" t="str">
            <v>184,94</v>
          </cell>
        </row>
        <row r="29094">
          <cell r="A29094" t="str">
            <v>MC.40.110.0160.d</v>
          </cell>
          <cell r="B29094" t="str">
            <v>- C35/45 - Aggregato Dmax 20mm</v>
          </cell>
          <cell r="C29094" t="str">
            <v>m³</v>
          </cell>
          <cell r="D29094" t="str">
            <v>191,76</v>
          </cell>
        </row>
        <row r="29095">
          <cell r="A29095" t="str">
            <v>MC.40.110.0170</v>
          </cell>
          <cell r="B29095" t="str">
            <v>Impasto di calcestruzzo a prestazione confezionato in impianto di betonaggio, con materie prime in possesso della Marcatura CE; classe di spandimento SF2 (660 - 750 mm), normativa di riferimento UNI EN 206-9, resistenza:</v>
          </cell>
          <cell r="C29095"/>
          <cell r="D29095"/>
        </row>
        <row r="29096">
          <cell r="A29096" t="str">
            <v>MC.40.110.0170.a</v>
          </cell>
          <cell r="B29096" t="str">
            <v>- C25/30 - Aggregato Dmax 20mm</v>
          </cell>
          <cell r="C29096" t="str">
            <v>m³</v>
          </cell>
          <cell r="D29096" t="str">
            <v>174,96</v>
          </cell>
        </row>
        <row r="29097">
          <cell r="A29097" t="str">
            <v>MC.40.110.0170.b</v>
          </cell>
          <cell r="B29097" t="str">
            <v>- C28/35 - Aggregato Dmax 20mm</v>
          </cell>
          <cell r="C29097" t="str">
            <v>m³</v>
          </cell>
          <cell r="D29097" t="str">
            <v>182,72</v>
          </cell>
        </row>
        <row r="29098">
          <cell r="A29098" t="str">
            <v>MC.40.110.0170.c</v>
          </cell>
          <cell r="B29098" t="str">
            <v>- C32/40 - Aggregato Dmax 20mm</v>
          </cell>
          <cell r="C29098" t="str">
            <v>m³</v>
          </cell>
          <cell r="D29098" t="str">
            <v>192,34</v>
          </cell>
        </row>
        <row r="29099">
          <cell r="A29099" t="str">
            <v>MC.40.110.0170.d</v>
          </cell>
          <cell r="B29099" t="str">
            <v>- C35/45 - Aggregato Dmax 20mm</v>
          </cell>
          <cell r="C29099" t="str">
            <v>m³</v>
          </cell>
          <cell r="D29099" t="str">
            <v>199,17</v>
          </cell>
        </row>
        <row r="29100">
          <cell r="A29100" t="str">
            <v>MC.40.110.0180</v>
          </cell>
          <cell r="B29100" t="str">
            <v>Impasto di calcestruzzo a prestazione confezionato in impianto di betonaggio, con materie prime in possesso della Marcatura CE; classe di spandimento SF3 (760 - 850 mm), normativa di riferimento UNI EN 206-9, resistenza:</v>
          </cell>
          <cell r="C29100"/>
          <cell r="D29100"/>
        </row>
        <row r="29101">
          <cell r="A29101" t="str">
            <v>MC.40.110.0180.a</v>
          </cell>
          <cell r="B29101" t="str">
            <v>- C25/30 - Aggregato Dmax 20mm</v>
          </cell>
          <cell r="C29101" t="str">
            <v>m³</v>
          </cell>
          <cell r="D29101" t="str">
            <v>187,29</v>
          </cell>
        </row>
        <row r="29102">
          <cell r="A29102" t="str">
            <v>MC.40.110.0180.b</v>
          </cell>
          <cell r="B29102" t="str">
            <v>- C28/35 - Aggregato Dmax 20mm</v>
          </cell>
          <cell r="C29102" t="str">
            <v>m³</v>
          </cell>
          <cell r="D29102" t="str">
            <v>195,04</v>
          </cell>
        </row>
        <row r="29103">
          <cell r="A29103" t="str">
            <v>MC.40.110.0180.c</v>
          </cell>
          <cell r="B29103" t="str">
            <v>- C32/40 - Aggregato Dmax 20mm</v>
          </cell>
          <cell r="C29103" t="str">
            <v>m³</v>
          </cell>
          <cell r="D29103" t="str">
            <v>204,68</v>
          </cell>
        </row>
        <row r="29104">
          <cell r="A29104" t="str">
            <v>MC.40.110.0180.d</v>
          </cell>
          <cell r="B29104" t="str">
            <v>- C35/45 - Aggregato Dmax 20mm</v>
          </cell>
          <cell r="C29104" t="str">
            <v>m³</v>
          </cell>
          <cell r="D29104" t="str">
            <v>211,49</v>
          </cell>
        </row>
        <row r="29105">
          <cell r="A29105" t="str">
            <v>MC.40.110.0190</v>
          </cell>
          <cell r="B29105" t="str">
            <v>Calcestruzzo drenante pre-confezionato, a base di leganti idraulici cementizi, additivi sintetici e aggregati selezionati di granulometria variabile ed adeguata tra 3 e 22 mm, provvisto di Dichiarazione Ambientale di prodotto di tipo III (EPD) conforme alla UNI EN 14025 registrata e pubblicata su piattaforma internazionale, resistenza a compressione &gt; 15 MPa, avente caratteristiche drenanti e traspiranti (&gt; 100 mm/min - UNI 12697-40), con alta percentuale di vuoti:</v>
          </cell>
          <cell r="C29105"/>
          <cell r="D29105"/>
        </row>
        <row r="29106">
          <cell r="A29106" t="str">
            <v>MC.40.110.0190.a</v>
          </cell>
          <cell r="B29106" t="str">
            <v>- sfuso in autobetoniera</v>
          </cell>
          <cell r="C29106" t="str">
            <v>m³</v>
          </cell>
          <cell r="D29106" t="str">
            <v>232,57</v>
          </cell>
        </row>
        <row r="29107">
          <cell r="A29107" t="str">
            <v>MC.40.110.0190.b</v>
          </cell>
          <cell r="B29107" t="str">
            <v>- in sacchi</v>
          </cell>
          <cell r="C29107" t="str">
            <v>m³</v>
          </cell>
          <cell r="D29107" t="str">
            <v>458,29</v>
          </cell>
        </row>
        <row r="29108">
          <cell r="A29108" t="str">
            <v>MC.40.150</v>
          </cell>
          <cell r="B29108" t="str">
            <v>IMPASTI A DOSAGGIO - NON STRUTTURALI</v>
          </cell>
          <cell r="C29108"/>
          <cell r="D29108"/>
        </row>
        <row r="29109">
          <cell r="A29109" t="str">
            <v>MC.40.150.0010</v>
          </cell>
          <cell r="B29109" t="str">
            <v>Impasto di calcestruzzo confezionato in impianto di betonaggio con cemento 42.5 normale sfuso, ed inerti ad assortimento granulometrico adeguato alla particolare destinazione del getto, con dosaggio 150 kg/m³</v>
          </cell>
          <cell r="C29109" t="str">
            <v>m³</v>
          </cell>
          <cell r="D29109" t="str">
            <v>93,80</v>
          </cell>
        </row>
        <row r="29110">
          <cell r="A29110" t="str">
            <v>MC.40.150.0020</v>
          </cell>
          <cell r="B29110" t="str">
            <v>Impasto di calcestruzzo non strutturale preconfezionato. Aggregato massimo diam 30 mm, classe di consistenza S3, semifluido, slump 100/150 mm con resistenza caratteristica C16/20</v>
          </cell>
          <cell r="C29110" t="str">
            <v>m³</v>
          </cell>
          <cell r="D29110" t="str">
            <v>99,37</v>
          </cell>
        </row>
        <row r="29111">
          <cell r="A29111" t="str">
            <v>MC.40.150.0030</v>
          </cell>
          <cell r="B29111" t="str">
            <v>Impasto di calcestruzzo confezionato in betoniera da 350 l, con cemento tipo 32.5 alta resistenza in sacchi, ed inerti ad assortimento granulometrico adeguato alla particolare destinazione del getto, con dosaggio:</v>
          </cell>
          <cell r="C29111"/>
          <cell r="D29111"/>
        </row>
        <row r="29112">
          <cell r="A29112" t="str">
            <v>MC.40.150.0030.a</v>
          </cell>
          <cell r="B29112" t="str">
            <v>- 150 kg/m³</v>
          </cell>
          <cell r="C29112" t="str">
            <v>m³</v>
          </cell>
          <cell r="D29112" t="str">
            <v>97,41</v>
          </cell>
        </row>
        <row r="29113">
          <cell r="A29113" t="str">
            <v>MC.40.150.0030.b</v>
          </cell>
          <cell r="B29113" t="str">
            <v>- 200 kg/m³</v>
          </cell>
          <cell r="C29113" t="str">
            <v>m³</v>
          </cell>
          <cell r="D29113" t="str">
            <v>106,17</v>
          </cell>
        </row>
        <row r="29114">
          <cell r="A29114" t="str">
            <v>MC.40.150.0030.c</v>
          </cell>
          <cell r="B29114" t="str">
            <v>- 250 kg/m³</v>
          </cell>
          <cell r="C29114" t="str">
            <v>m³</v>
          </cell>
          <cell r="D29114" t="str">
            <v>114,95</v>
          </cell>
        </row>
        <row r="29115">
          <cell r="A29115" t="str">
            <v>MC.40.150.0030.d</v>
          </cell>
          <cell r="B29115" t="str">
            <v>- 300 kg/m³</v>
          </cell>
          <cell r="C29115" t="str">
            <v>m³</v>
          </cell>
          <cell r="D29115" t="str">
            <v>123,68</v>
          </cell>
        </row>
        <row r="29116">
          <cell r="A29116" t="str">
            <v>MC.40.160</v>
          </cell>
          <cell r="B29116" t="str">
            <v>IMPASTI STRUTTURALI E NON A PRESTAZIONE GARANTITA</v>
          </cell>
          <cell r="C29116"/>
          <cell r="D29116"/>
        </row>
        <row r="29117">
          <cell r="A29117" t="str">
            <v>MC.40.160.0025</v>
          </cell>
          <cell r="B29117" t="str">
            <v>Impasto di calcestruzzo preconfezionato. Aggregato massimo diam 31,5 mm, classe di consistenza S3, semifluido, slump 100/150 mm, utilizzato in strutture ordinarie e manufatti non strutturali, classe di esposizione X0, con resistenza caratteristica:</v>
          </cell>
          <cell r="C29117"/>
          <cell r="D29117"/>
        </row>
        <row r="29118">
          <cell r="A29118" t="str">
            <v>MC.40.160.0025.a</v>
          </cell>
          <cell r="B29118" t="str">
            <v>- C 8/10 (Rck 10)</v>
          </cell>
          <cell r="C29118" t="str">
            <v>m³</v>
          </cell>
          <cell r="D29118" t="str">
            <v>134,34</v>
          </cell>
        </row>
        <row r="29119">
          <cell r="A29119" t="str">
            <v>MC.40.160.0025.b</v>
          </cell>
          <cell r="B29119" t="str">
            <v>- C 12/15 (Rck 15)</v>
          </cell>
          <cell r="C29119" t="str">
            <v>m³</v>
          </cell>
          <cell r="D29119" t="str">
            <v>142,01</v>
          </cell>
        </row>
        <row r="29120">
          <cell r="A29120" t="str">
            <v>MC.40.160.0025.c</v>
          </cell>
          <cell r="B29120" t="str">
            <v>- C 16/20 (Rck 20)</v>
          </cell>
          <cell r="C29120" t="str">
            <v>m³</v>
          </cell>
          <cell r="D29120" t="str">
            <v>147,13</v>
          </cell>
        </row>
        <row r="29121">
          <cell r="A29121" t="str">
            <v>MC.40.160.0025.d</v>
          </cell>
          <cell r="B29121" t="str">
            <v>- C 20/25 (Rck 25)</v>
          </cell>
          <cell r="C29121" t="str">
            <v>m³</v>
          </cell>
          <cell r="D29121" t="str">
            <v>152,15</v>
          </cell>
        </row>
        <row r="29122">
          <cell r="A29122" t="str">
            <v>MC.40.250</v>
          </cell>
          <cell r="B29122" t="str">
            <v>IMPASTI PER SOTTOFONDI ALLEGGERITI CON ARGILLA ESPANSA</v>
          </cell>
          <cell r="C29122"/>
          <cell r="D29122"/>
        </row>
        <row r="29123">
          <cell r="A29123" t="str">
            <v>MC.40.250.0030</v>
          </cell>
          <cell r="B29123" t="str">
            <v>Impasto di argilla espansa per massetti di finitura o monostrato, confezionato in betoniera da 350 l, dosaggio a 250 kg di cemento 32,5R per m³ di impasto, con argilla espansa di granulometria predefinita 3-8 mm</v>
          </cell>
          <cell r="C29123" t="str">
            <v>m³</v>
          </cell>
          <cell r="D29123" t="str">
            <v>172,56</v>
          </cell>
        </row>
        <row r="29124">
          <cell r="A29124" t="str">
            <v>MC.40.250.0040</v>
          </cell>
          <cell r="B29124" t="str">
            <v>Impasto di argilla espansa per massetti di finitura o monostrato, confezionato in betoniera da 350 l, dosaggio a 300 kg di cemento 32,5R per m³ di impasto, con argilla espansa di granulometria predefinita 3-8 mm</v>
          </cell>
          <cell r="C29124" t="str">
            <v>m³</v>
          </cell>
          <cell r="D29124" t="str">
            <v>180,91</v>
          </cell>
        </row>
        <row r="29125">
          <cell r="A29125" t="str">
            <v>MC.40.300</v>
          </cell>
          <cell r="B29125" t="str">
            <v>IMPASTI PER MASSETTI AD ASCIUGAMENTO RAPIDO</v>
          </cell>
          <cell r="C29125"/>
          <cell r="D29125"/>
        </row>
        <row r="29126">
          <cell r="A29126" t="str">
            <v>MC.40.300.0010</v>
          </cell>
          <cell r="B29126" t="str">
            <v>Malta per massetti ad asciugamento rapido (24 ore) confezionata in betoniera da 250 l, con 400 kg per m³ di legante speciale in sacchi , e con sabbia viva di cava lavata e vagliata</v>
          </cell>
          <cell r="C29126" t="str">
            <v>m³</v>
          </cell>
          <cell r="D29126" t="str">
            <v>152,25</v>
          </cell>
        </row>
        <row r="29127">
          <cell r="A29127" t="str">
            <v>MC.40.300.0020</v>
          </cell>
          <cell r="B29127" t="str">
            <v>Malta per massetti ad asciugamento veloce (5 giorni) confezionata in betoniera da 250 l, con 250 kg per m³ di legante speciale in sacchi , e con sabbia viva di cava lavata e vagliata</v>
          </cell>
          <cell r="C29127" t="str">
            <v>m³</v>
          </cell>
          <cell r="D29127" t="str">
            <v>93,02</v>
          </cell>
        </row>
        <row r="29128">
          <cell r="A29128" t="str">
            <v>MC.40.300.0030</v>
          </cell>
          <cell r="B29128" t="str">
            <v>Malta alleggerita per massetti ad asciugamento rapido (24 ore) confezionata in betoniera da 250 l, con 400 kg per m³ di legante speciale in sacchi , e con argilla espansa granulometria 3-8 mm</v>
          </cell>
          <cell r="C29128" t="str">
            <v>m³</v>
          </cell>
          <cell r="D29128" t="str">
            <v>168,64</v>
          </cell>
        </row>
        <row r="29129">
          <cell r="A29129" t="str">
            <v>MC.40.300.0040</v>
          </cell>
          <cell r="B29129" t="str">
            <v>Malta allegerita per massetti ad asciugamento veloce (5 giorni) confezionata in betoniera da 250 l, con 250 kg per m³ di legante speciale in sacchi , e con argilla espansa granulometria 3-8 mm</v>
          </cell>
          <cell r="C29129" t="str">
            <v>m³</v>
          </cell>
          <cell r="D29129" t="str">
            <v>109,44</v>
          </cell>
        </row>
        <row r="29130">
          <cell r="A29130" t="str">
            <v>MC.40.350</v>
          </cell>
          <cell r="B29130" t="str">
            <v>IMPASTI ISOLANTI O SPECIALI</v>
          </cell>
          <cell r="C29130"/>
          <cell r="D29130"/>
        </row>
        <row r="29131">
          <cell r="A29131" t="str">
            <v>MC.40.350.0010</v>
          </cell>
          <cell r="B29131" t="str">
            <v>Impasto di vermiculite confezionato in betoniera da 350 l, con cemento tipo 32.5 R, calce idrata e vermiculite, tutti in sacchi, con dosaggio 250 kg di cemento per m³</v>
          </cell>
          <cell r="C29131" t="str">
            <v>m³</v>
          </cell>
          <cell r="D29131" t="str">
            <v>186,93</v>
          </cell>
        </row>
        <row r="29132">
          <cell r="A29132" t="str">
            <v>MC.40.350.0020</v>
          </cell>
          <cell r="B29132" t="str">
            <v>Impasto di perlite confezionato in betoniera da 350 l, con cemento tipo 32.5 R, calce idrata e perlite granulometria 1÷5 mm, conduttività termica W/mK 0,0517, reazione al fuoco classe 0. Tutti i materiali in sacchi, con dosaggio 250 kg di cemento per m³</v>
          </cell>
          <cell r="C29132" t="str">
            <v>m³</v>
          </cell>
          <cell r="D29132" t="str">
            <v>252,76</v>
          </cell>
        </row>
        <row r="29133">
          <cell r="A29133" t="str">
            <v>MC.40.350.0030</v>
          </cell>
          <cell r="B29133" t="str">
            <v>Impasto di granulato di sughero e legante vetrificante a presa aerea confezionato in betoniera da 500 l:</v>
          </cell>
          <cell r="C29133"/>
          <cell r="D29133"/>
        </row>
        <row r="29134">
          <cell r="A29134" t="str">
            <v>MC.40.350.0030.a</v>
          </cell>
          <cell r="B29134" t="str">
            <v>- con granulato naturale densità 100-110 kg/m³</v>
          </cell>
          <cell r="C29134" t="str">
            <v>m³</v>
          </cell>
          <cell r="D29134" t="str">
            <v>230,84</v>
          </cell>
        </row>
        <row r="29135">
          <cell r="A29135" t="str">
            <v>MC.40.350.0030.b</v>
          </cell>
          <cell r="B29135" t="str">
            <v>- con granulato espanso densità 60-70 kg/m³</v>
          </cell>
          <cell r="C29135" t="str">
            <v>m³</v>
          </cell>
          <cell r="D29135" t="str">
            <v>223,16</v>
          </cell>
        </row>
        <row r="29136">
          <cell r="A29136" t="str">
            <v>MC.40.400</v>
          </cell>
          <cell r="B29136" t="str">
            <v>BOIACCHE CEMENTIZIE</v>
          </cell>
          <cell r="C29136"/>
          <cell r="D29136"/>
        </row>
        <row r="29137">
          <cell r="A29137" t="str">
            <v>MC.40.400.0010</v>
          </cell>
          <cell r="B29137" t="str">
            <v>Miscela cementizia fluida per iniezioni, confezionata con 1.500 kg/m³ di cemento tipo 325 e additivata con antiritiro (peso specifico 2.060 kg/m³)</v>
          </cell>
          <cell r="C29137" t="str">
            <v>m³</v>
          </cell>
          <cell r="D29137" t="str">
            <v>761,41</v>
          </cell>
        </row>
        <row r="29138">
          <cell r="A29138" t="str">
            <v>MC.40.400.0020</v>
          </cell>
          <cell r="B29138" t="str">
            <v>Miscela cementizia fluida, confezionata con 1.500 kg/m³ di cemento tipo 325 (peso specifico = 2.060 kg/m³)</v>
          </cell>
          <cell r="C29138" t="str">
            <v>m³</v>
          </cell>
          <cell r="D29138" t="str">
            <v>611,02</v>
          </cell>
        </row>
        <row r="29139">
          <cell r="A29139" t="str">
            <v>MC.45 - IMPASTI PER MANUTENZIONE - PICCOLI QUANTITATIVI</v>
          </cell>
          <cell r="B29139"/>
          <cell r="C29139"/>
          <cell r="D29139"/>
        </row>
        <row r="29140">
          <cell r="A29140" t="str">
            <v>MC</v>
          </cell>
          <cell r="B29140" t="str">
            <v>MATERIALI CIVILI</v>
          </cell>
          <cell r="C29140"/>
          <cell r="D29140"/>
        </row>
        <row r="29141">
          <cell r="A29141" t="str">
            <v>MC.45</v>
          </cell>
          <cell r="B29141" t="str">
            <v>IMPASTI PER MANUTENZIONE - PICCOLI QUANTITATIVI</v>
          </cell>
          <cell r="C29141"/>
          <cell r="D29141"/>
        </row>
        <row r="29142">
          <cell r="A29142" t="str">
            <v>MC.45.000</v>
          </cell>
          <cell r="B29142" t="str">
            <v>NOTE DI CONSULTAZIONE</v>
          </cell>
          <cell r="C29142"/>
          <cell r="D29142"/>
        </row>
        <row r="29143">
          <cell r="A29143" t="str">
            <v>MC.45.050</v>
          </cell>
          <cell r="B29143" t="str">
            <v>IMPASTI DI CALCESTRUZZO</v>
          </cell>
          <cell r="C29143"/>
          <cell r="D29143"/>
        </row>
        <row r="29144">
          <cell r="A29144" t="str">
            <v>MC.45.050.0010</v>
          </cell>
          <cell r="B29144" t="str">
            <v>Impasto di calcestruzzo confezionato in betoniera da 250 l con cemento 42.5 R ed inerti ad assortimento granulometrico adeguato alla particolare destinazione del getto, con resistenza :</v>
          </cell>
          <cell r="C29144"/>
          <cell r="D29144"/>
        </row>
        <row r="29145">
          <cell r="A29145" t="str">
            <v>MC.45.050.0010.a</v>
          </cell>
          <cell r="B29145" t="str">
            <v>- C12/15</v>
          </cell>
          <cell r="C29145" t="str">
            <v>m³</v>
          </cell>
          <cell r="D29145" t="str">
            <v>145,96</v>
          </cell>
        </row>
        <row r="29146">
          <cell r="A29146" t="str">
            <v>MC.45.050.0010.b</v>
          </cell>
          <cell r="B29146" t="str">
            <v>- C16/20</v>
          </cell>
          <cell r="C29146" t="str">
            <v>m³</v>
          </cell>
          <cell r="D29146" t="str">
            <v>159,29</v>
          </cell>
        </row>
        <row r="29147">
          <cell r="A29147" t="str">
            <v>MC.45.050.0010.c</v>
          </cell>
          <cell r="B29147" t="str">
            <v>- C20/25</v>
          </cell>
          <cell r="C29147" t="str">
            <v>m³</v>
          </cell>
          <cell r="D29147" t="str">
            <v>171,17</v>
          </cell>
        </row>
        <row r="29148">
          <cell r="A29148" t="str">
            <v>MC.45.050.0010.d</v>
          </cell>
          <cell r="B29148" t="str">
            <v>- C25/30</v>
          </cell>
          <cell r="C29148" t="str">
            <v>m³</v>
          </cell>
          <cell r="D29148" t="str">
            <v>183,46</v>
          </cell>
        </row>
        <row r="29149">
          <cell r="A29149" t="str">
            <v>MC.45.050.0020</v>
          </cell>
          <cell r="B29149" t="str">
            <v>Impasto di calcestruzzo confezionato a mano con cemento 42.5 R ed inerti ad assortimento granulometrico adeguato alla particolare destinazione del getto, con resistenza :</v>
          </cell>
          <cell r="C29149"/>
          <cell r="D29149"/>
        </row>
        <row r="29150">
          <cell r="A29150" t="str">
            <v>MC.45.050.0020.a</v>
          </cell>
          <cell r="B29150" t="str">
            <v>- C12/15</v>
          </cell>
          <cell r="C29150" t="str">
            <v>m³</v>
          </cell>
          <cell r="D29150" t="str">
            <v>199,97</v>
          </cell>
        </row>
        <row r="29151">
          <cell r="A29151" t="str">
            <v>MC.45.050.0020.b</v>
          </cell>
          <cell r="B29151" t="str">
            <v>- C16/20</v>
          </cell>
          <cell r="C29151" t="str">
            <v>m³</v>
          </cell>
          <cell r="D29151" t="str">
            <v>214,62</v>
          </cell>
        </row>
        <row r="29152">
          <cell r="A29152" t="str">
            <v>MC.45.050.0020.c</v>
          </cell>
          <cell r="B29152" t="str">
            <v>- C20/25</v>
          </cell>
          <cell r="C29152" t="str">
            <v>m³</v>
          </cell>
          <cell r="D29152" t="str">
            <v>225,46</v>
          </cell>
        </row>
        <row r="29153">
          <cell r="A29153" t="str">
            <v>MC.45.050.0020.d</v>
          </cell>
          <cell r="B29153" t="str">
            <v>- C25/30</v>
          </cell>
          <cell r="C29153" t="str">
            <v>m³</v>
          </cell>
          <cell r="D29153" t="str">
            <v>243,36</v>
          </cell>
        </row>
        <row r="29154">
          <cell r="A29154" t="str">
            <v>MC.45.050.0030</v>
          </cell>
          <cell r="B29154" t="str">
            <v>Impasto di calcestruzzo confezionato in betoniera da 250 l, con cemento 32.5 R ed inerti ad assortimento granulometrico adeguato alla particolare destinazione del getto, con dosaggio:</v>
          </cell>
          <cell r="C29154"/>
          <cell r="D29154"/>
        </row>
        <row r="29155">
          <cell r="A29155" t="str">
            <v>MC.45.050.0030.a</v>
          </cell>
          <cell r="B29155" t="str">
            <v>- 150 kg/m³</v>
          </cell>
          <cell r="C29155" t="str">
            <v>m³</v>
          </cell>
          <cell r="D29155" t="str">
            <v>116,94</v>
          </cell>
        </row>
        <row r="29156">
          <cell r="A29156" t="str">
            <v>MC.45.050.0030.b</v>
          </cell>
          <cell r="B29156" t="str">
            <v>- 200 kg/m³</v>
          </cell>
          <cell r="C29156" t="str">
            <v>m³</v>
          </cell>
          <cell r="D29156" t="str">
            <v>130,72</v>
          </cell>
        </row>
        <row r="29157">
          <cell r="A29157" t="str">
            <v>MC.45.050.0040</v>
          </cell>
          <cell r="B29157" t="str">
            <v>Impasto di calcestruzzo confezionato a mano con cemento 32.5 R ed inerti ad assortimento granulometrico adeguato alla particolare destinazione del getto, con dosaggio :</v>
          </cell>
          <cell r="C29157"/>
          <cell r="D29157"/>
        </row>
        <row r="29158">
          <cell r="A29158" t="str">
            <v>MC.45.050.0040.a</v>
          </cell>
          <cell r="B29158" t="str">
            <v>- 150 kg/m³</v>
          </cell>
          <cell r="C29158" t="str">
            <v>m³</v>
          </cell>
          <cell r="D29158" t="str">
            <v>163,64</v>
          </cell>
        </row>
        <row r="29159">
          <cell r="A29159" t="str">
            <v>MC.45.050.0040.b</v>
          </cell>
          <cell r="B29159" t="str">
            <v>- 200 kg/m³</v>
          </cell>
          <cell r="C29159" t="str">
            <v>m³</v>
          </cell>
          <cell r="D29159" t="str">
            <v>175,77</v>
          </cell>
        </row>
        <row r="29160">
          <cell r="A29160" t="str">
            <v>MC.45.050.0040.c</v>
          </cell>
          <cell r="B29160" t="str">
            <v>- 250 kg/m³</v>
          </cell>
          <cell r="C29160" t="str">
            <v>m³</v>
          </cell>
          <cell r="D29160" t="str">
            <v>187,88</v>
          </cell>
        </row>
        <row r="29161">
          <cell r="A29161" t="str">
            <v>MC.45.100</v>
          </cell>
          <cell r="B29161" t="str">
            <v>MALTE PER PICCOLA MANUTENZIONE</v>
          </cell>
          <cell r="C29161"/>
          <cell r="D29161"/>
        </row>
        <row r="29162">
          <cell r="A29162" t="str">
            <v>MC.45.100.0030</v>
          </cell>
          <cell r="B29162" t="str">
            <v>Malta idraulica con sabbia viva di cava lavata e vagliata e 350 kg di calce eminentemente idraulica per m³, confezionata in betoniera da 250 l</v>
          </cell>
          <cell r="C29162" t="str">
            <v>m³</v>
          </cell>
          <cell r="D29162" t="str">
            <v>143,67</v>
          </cell>
        </row>
        <row r="29163">
          <cell r="A29163" t="str">
            <v>MC.45.100.0040</v>
          </cell>
          <cell r="B29163" t="str">
            <v>Malte idrate con sabbietta di fiume e 350 kg di calce idrata per m³, per stabilitura, confezionata in betoniera da 250 l</v>
          </cell>
          <cell r="C29163" t="str">
            <v>m³</v>
          </cell>
          <cell r="D29163" t="str">
            <v>168,52</v>
          </cell>
        </row>
        <row r="29164">
          <cell r="A29164" t="str">
            <v>MC.50 - MALTE ED IMPASTI CON PREMISCELATI IN SACCHI</v>
          </cell>
          <cell r="B29164"/>
          <cell r="C29164"/>
          <cell r="D29164"/>
        </row>
        <row r="29165">
          <cell r="A29165" t="str">
            <v>MC</v>
          </cell>
          <cell r="B29165" t="str">
            <v>MATERIALI CIVILI</v>
          </cell>
          <cell r="C29165"/>
          <cell r="D29165"/>
        </row>
        <row r="29166">
          <cell r="A29166" t="str">
            <v>MC.50</v>
          </cell>
          <cell r="B29166" t="str">
            <v>MALTE ED IMPASTI CON PREMISCELATI IN SACCHI</v>
          </cell>
          <cell r="C29166"/>
          <cell r="D29166"/>
        </row>
        <row r="29167">
          <cell r="A29167" t="str">
            <v>MC.50.000</v>
          </cell>
          <cell r="B29167" t="str">
            <v>NOTE DI CONSULTAZIONE</v>
          </cell>
          <cell r="C29167"/>
          <cell r="D29167"/>
        </row>
        <row r="29168">
          <cell r="A29168" t="str">
            <v>MC.50.150</v>
          </cell>
          <cell r="B29168" t="str">
            <v>MALTE PRONTE PER MASSETTI</v>
          </cell>
          <cell r="C29168"/>
          <cell r="D29168"/>
        </row>
        <row r="29169">
          <cell r="A29169" t="str">
            <v>MC.50.150.0010</v>
          </cell>
          <cell r="B29169" t="str">
            <v>Malta pronta ad asciugamento rapido antiritiro a base di leganti idraulici speciali, per massetti atti a ricevedere qualsiasi tipo di pavimento, confezionata con premiscelati in sacchi. Nei tipi ad asciugamento:</v>
          </cell>
          <cell r="C29169"/>
          <cell r="D29169"/>
        </row>
        <row r="29170">
          <cell r="A29170" t="str">
            <v>MC.50.150.0010.a</v>
          </cell>
          <cell r="B29170" t="str">
            <v>- rapido (48 ore) - 1.600 kg/m³</v>
          </cell>
          <cell r="C29170" t="str">
            <v>m³</v>
          </cell>
          <cell r="D29170" t="str">
            <v>629,89</v>
          </cell>
        </row>
        <row r="29171">
          <cell r="A29171" t="str">
            <v>MC.50.150.0010.b</v>
          </cell>
          <cell r="B29171" t="str">
            <v>- veloce (5 giorni) - 1.800 kg/m³</v>
          </cell>
          <cell r="C29171" t="str">
            <v>m³</v>
          </cell>
          <cell r="D29171" t="str">
            <v>405,57</v>
          </cell>
        </row>
        <row r="29172">
          <cell r="A29172" t="str">
            <v>MC.50.150.0010.c</v>
          </cell>
          <cell r="B29172" t="str">
            <v>- veloce (15 giorni) - 1.600 kg/m³</v>
          </cell>
          <cell r="C29172" t="str">
            <v>m³</v>
          </cell>
          <cell r="D29172" t="str">
            <v>292,58</v>
          </cell>
        </row>
        <row r="29173">
          <cell r="A29173" t="str">
            <v>MC.50.250</v>
          </cell>
          <cell r="B29173" t="str">
            <v>MALTE PRONTE PER RASATURE AUTOLIVELLANTI</v>
          </cell>
          <cell r="C29173"/>
          <cell r="D29173"/>
        </row>
        <row r="29174">
          <cell r="A29174" t="str">
            <v>MC.50.250.0020</v>
          </cell>
          <cell r="B29174" t="str">
            <v>Malta pronta per rasatura autolivellante di massetti, a rapido indurimento, con leganti speciali, spessori da 1 a 10 mm per mano. Confezionata con premiscelati in sacchi. Resa 1,6 kg al m² x mm (densità 1.600 kg/m³)</v>
          </cell>
          <cell r="C29174" t="str">
            <v>m³</v>
          </cell>
          <cell r="D29174" t="str">
            <v>168,43</v>
          </cell>
        </row>
        <row r="29175">
          <cell r="A29175" t="str">
            <v>MC.50.250.0030</v>
          </cell>
          <cell r="B29175" t="str">
            <v>Malta pronta per rasatura autolivellante di massetti, a indurimento ultrarapido e ad alta resistenza, con leganti speciali, spessori da 1 a 10 mm per mano. Confezionata con premiscelati in sacchi. Resa 1,6 kg al m² x mm (densità 1.600 kg/m³)</v>
          </cell>
          <cell r="C29175" t="str">
            <v>m³</v>
          </cell>
          <cell r="D29175" t="str">
            <v>220,03</v>
          </cell>
        </row>
        <row r="29176">
          <cell r="A29176" t="str">
            <v>MC.50.250.0040</v>
          </cell>
          <cell r="B29176" t="str">
            <v>Malta pronta autolivellante a ritiro compensato a base di anidrite, per sottofondi adatti a tutti i tipi di pavimento, confezionata con premiscelato in sacchi. Densità 1.700 kg/m³</v>
          </cell>
          <cell r="C29176" t="str">
            <v>m³</v>
          </cell>
          <cell r="D29176" t="str">
            <v>424,13</v>
          </cell>
        </row>
        <row r="29177">
          <cell r="A29177" t="str">
            <v>MC.50.500</v>
          </cell>
          <cell r="B29177" t="str">
            <v>MALTE PRONTE PER SOTTOFONDO INTONACI</v>
          </cell>
          <cell r="C29177"/>
          <cell r="D29177"/>
        </row>
        <row r="29178">
          <cell r="A29178" t="str">
            <v>MC.50.500.0010</v>
          </cell>
          <cell r="B29178" t="str">
            <v>Malta pronta ad applicazione manuale o meccanica, per rinzaffo su supporti ammalorati, a base di cemento, inerti selezionati e additivi, da applicare sul 70% circa della superficie. Confezionata con premiscelati in sacchi. Densità 1.800 kg/m³.</v>
          </cell>
          <cell r="C29178" t="str">
            <v>m³</v>
          </cell>
          <cell r="D29178" t="str">
            <v>667,00</v>
          </cell>
        </row>
        <row r="29179">
          <cell r="A29179" t="str">
            <v>MC.50.500.0020</v>
          </cell>
          <cell r="B29179" t="str">
            <v>Malta pronta ad applicazione meccanica, per intonaci di sottofondo interni, su murature nuove ed esistenti. A base di leganti aerei (calce ed anidrite), confezionata con premiscelati in sacchi. Densità 1.100 kg/m³.</v>
          </cell>
          <cell r="C29179" t="str">
            <v>m³</v>
          </cell>
          <cell r="D29179" t="str">
            <v>265,57</v>
          </cell>
        </row>
        <row r="29180">
          <cell r="A29180" t="str">
            <v>MC.50.500.0030</v>
          </cell>
          <cell r="B29180" t="str">
            <v>Malta pronta ad applicazione meccanica, per intonaci di sottofondo esterni ed interni, su tutti i supporti tradizionali, a base di leganti aerei ed idraulici, inerti selezionati e additivi specifici, confezionata con premiscelati in sacchi. Densità 1.400 kg/m³.</v>
          </cell>
          <cell r="C29180" t="str">
            <v>m³</v>
          </cell>
          <cell r="D29180" t="str">
            <v>263,89</v>
          </cell>
        </row>
        <row r="29181">
          <cell r="A29181" t="str">
            <v>MC.50.500.0040</v>
          </cell>
          <cell r="B29181" t="str">
            <v>Malta pronta ad applicazione manuale, per intonaci fibrorinforzati di sottofondo esterni ed interni, su murature vecchie e nuove di tutti i tipi, blocchi di cemento, pietra naturale tenera e calcestruzzo. A base di calce e leganti idraulici, inerti selezionati e additivi specifici. confezionata con premiscelati in sacchi. Densità 1.700 kg/m³.</v>
          </cell>
          <cell r="C29181" t="str">
            <v>m³</v>
          </cell>
          <cell r="D29181" t="str">
            <v>356,66</v>
          </cell>
        </row>
        <row r="29182">
          <cell r="A29182" t="str">
            <v>MC.50.500.0050</v>
          </cell>
          <cell r="B29182" t="str">
            <v>Malta pronta ad alta resistenza ad applicazione meccanica, per intonaci di sottofondo esterni ed interni, su murature nuove ed esistenti, adatti a ricevere rivestimenti pesanti incollati. A base di leganti aerei ed idraulici, inerti selezionati e additivi specifici. Confezionata con premiscelati in sacchi. Densità 1.400 kg/m³.</v>
          </cell>
          <cell r="C29182" t="str">
            <v>m³</v>
          </cell>
          <cell r="D29182" t="str">
            <v>356,66</v>
          </cell>
        </row>
        <row r="29183">
          <cell r="A29183" t="str">
            <v>MC.50.550</v>
          </cell>
          <cell r="B29183" t="str">
            <v>MALTE PRONTE PER FINITURA COLORE NEUTRO INTONACI</v>
          </cell>
          <cell r="C29183"/>
          <cell r="D29183"/>
        </row>
        <row r="29184">
          <cell r="A29184" t="str">
            <v>MC.50.550.0010</v>
          </cell>
          <cell r="B29184" t="str">
            <v>Premiscelato per malta ad applicazione manuale, per finitura liscia di intonaci interni. A base di calce-cemento, inerti selezionati e additivi. Densità 1.440 kg/m³.</v>
          </cell>
          <cell r="C29184" t="str">
            <v>m³</v>
          </cell>
          <cell r="D29184" t="str">
            <v>314,49</v>
          </cell>
        </row>
        <row r="29185">
          <cell r="A29185" t="str">
            <v>MC.50.550.0020</v>
          </cell>
          <cell r="B29185" t="str">
            <v>Malta pronta ad applicazione manuale, per finitura liscia di intonaci interni. A base di leganti aerei (calce e gesso), inerti selezionati e additivi, confezionata con premiscelati in sacchi. Densità 1.000 kg/m³.</v>
          </cell>
          <cell r="C29185" t="str">
            <v>m³</v>
          </cell>
          <cell r="D29185" t="str">
            <v>420,74</v>
          </cell>
        </row>
        <row r="29186">
          <cell r="A29186" t="str">
            <v>MC.50.550.0030</v>
          </cell>
          <cell r="B29186" t="str">
            <v>Malta pronta ad applicazione manuale o meccanica, per finitura a civile di intonaci interni ed esterni. A base di leganti aerei ed idraulici, inerti selezionati e additivi, confezionata con premiscelati in sacchi. Densità 1.500 kg/m³.</v>
          </cell>
          <cell r="C29186" t="str">
            <v>m³</v>
          </cell>
          <cell r="D29186" t="str">
            <v>427,52</v>
          </cell>
        </row>
        <row r="29187">
          <cell r="A29187" t="str">
            <v>MC.50.550.0040</v>
          </cell>
          <cell r="B29187" t="str">
            <v>Malta pronta ad applicazione manuale o meccanica, per finitura liscia di intonaci interni ed esterni. A base di leganti aerei ed idraulici, inerti selezionati e additivi, confezionata con premiscelati in sacchi. Densità 1.500 kg/m³.</v>
          </cell>
          <cell r="C29187" t="str">
            <v>m³</v>
          </cell>
          <cell r="D29187" t="str">
            <v>1.127,45</v>
          </cell>
        </row>
        <row r="29188">
          <cell r="A29188" t="str">
            <v>MC.50.550.0050</v>
          </cell>
          <cell r="B29188" t="str">
            <v>Malta pronta ad applicazione manuale, per rasatura con finitura liscia o civile fine direttamente su superfici in calcestruzzo interne.Confezionata con premiscelati in sacchi. Densità 1.500 kg/m³.</v>
          </cell>
          <cell r="C29188" t="str">
            <v>m³</v>
          </cell>
          <cell r="D29188" t="str">
            <v>1.184,79</v>
          </cell>
        </row>
        <row r="29189">
          <cell r="A29189" t="str">
            <v>MC.50.600</v>
          </cell>
          <cell r="B29189" t="str">
            <v>MALTE PRONTE PER FINITURA COLORATA INTONACI</v>
          </cell>
          <cell r="C29189"/>
          <cell r="D29189"/>
        </row>
        <row r="29190">
          <cell r="A29190" t="str">
            <v>MC.50.600.0010</v>
          </cell>
          <cell r="B29190" t="str">
            <v>Malta pronta ad applicazione manuale o meccanica, per formazione di intonaci colorati monostrato interni ed esterni direttamente su laterizio, blocchi cemento e calcestruzzo. A base di calce, leganti idraulici, pigmenti inorganici, inerti selezionati e additivi. Confezionata con premiscelato in sacchi. Densità 1.300 kg/m³.</v>
          </cell>
          <cell r="C29190" t="str">
            <v>m³</v>
          </cell>
          <cell r="D29190" t="str">
            <v>898,04</v>
          </cell>
        </row>
        <row r="29191">
          <cell r="A29191" t="str">
            <v>MC.50.600.0020</v>
          </cell>
          <cell r="B29191" t="str">
            <v>Malta pronta ad applicazione manuale, per finitura in intonaco colorato pietrificante su supporti minerali rustici, per esterni ed interni. A base di calce, leganti idraulici, pigmenti inorganici, sabbie silicee e additivi. Confezionato con premiscelato in sacchi. Da applicare su intonaci rustici. Densità 1.300 kg/m³. Previsto nelle finiture:</v>
          </cell>
          <cell r="C29191"/>
          <cell r="D29191"/>
        </row>
        <row r="29192">
          <cell r="A29192" t="str">
            <v>MC.50.600.0020.a</v>
          </cell>
          <cell r="B29192" t="str">
            <v>- frattazzato fine</v>
          </cell>
          <cell r="C29192" t="str">
            <v>m³</v>
          </cell>
          <cell r="D29192" t="str">
            <v>1.316,33</v>
          </cell>
        </row>
        <row r="29193">
          <cell r="A29193" t="str">
            <v>MC.50.600.0020.b</v>
          </cell>
          <cell r="B29193" t="str">
            <v>- frattazzato medio e grosso</v>
          </cell>
          <cell r="C29193" t="str">
            <v>m³</v>
          </cell>
          <cell r="D29193" t="str">
            <v>1.075,13</v>
          </cell>
        </row>
        <row r="29194">
          <cell r="A29194" t="str">
            <v>MC.50.600.0020.c</v>
          </cell>
          <cell r="B29194" t="str">
            <v>- lamato fine e medio - spruzzato</v>
          </cell>
          <cell r="C29194" t="str">
            <v>m³</v>
          </cell>
          <cell r="D29194" t="str">
            <v>855,90</v>
          </cell>
        </row>
        <row r="29195">
          <cell r="A29195" t="str">
            <v>MC.50.650</v>
          </cell>
          <cell r="B29195" t="str">
            <v>MALTE PRONTE PER RIPRISTINO INTONACI</v>
          </cell>
          <cell r="C29195"/>
          <cell r="D29195"/>
        </row>
        <row r="29196">
          <cell r="A29196" t="str">
            <v>MC.50.650.0030</v>
          </cell>
          <cell r="B29196" t="str">
            <v>Malta pronta tixotropica, antiritiro a presa rapida e finitura civile, per la ricostruzione rapida di parti mancanti di strutture cementizie e murature esistenti di buona consistenza, con successiva immediata finitura. Costituita da leganti idraulici, inerti selezionati ed additivi. Confezionata con premiscelato in sacchi, utilizzabile in interno ed esterno. Densità 1.800 kg/m³.</v>
          </cell>
          <cell r="C29196" t="str">
            <v>m³</v>
          </cell>
          <cell r="D29196" t="str">
            <v>1.211,78</v>
          </cell>
        </row>
        <row r="29197">
          <cell r="A29197" t="str">
            <v>MC.50.700</v>
          </cell>
          <cell r="B29197" t="str">
            <v>MALTE PRONTE PER RIPRISTINI CALCESTRUZZI</v>
          </cell>
          <cell r="C29197"/>
          <cell r="D29197"/>
        </row>
        <row r="29198">
          <cell r="A29198" t="str">
            <v>MC.50.700.0010</v>
          </cell>
          <cell r="B29198" t="str">
            <v>Malta pronta per ripristino parti mancanti di calcestruzzo senza necessità strutturali, per esterno ed interno; fibrorinforzata antiritiro e tixotropica. A base di cementi, inerti selezionati e additivi. Confezionata con premiscelati in sacchi. Peso 1.900 kg/m³. Nei tipi:</v>
          </cell>
          <cell r="C29198"/>
          <cell r="D29198"/>
        </row>
        <row r="29199">
          <cell r="A29199" t="str">
            <v>MC.50.700.0010.a</v>
          </cell>
          <cell r="B29199" t="str">
            <v>- a presa normale</v>
          </cell>
          <cell r="C29199" t="str">
            <v>m³</v>
          </cell>
          <cell r="D29199" t="str">
            <v>1.371,99</v>
          </cell>
        </row>
        <row r="29200">
          <cell r="A29200" t="str">
            <v>MC.50.700.0010.b</v>
          </cell>
          <cell r="B29200" t="str">
            <v>- a presa rapida</v>
          </cell>
          <cell r="C29200" t="str">
            <v>m³</v>
          </cell>
          <cell r="D29200" t="str">
            <v>2.265,87</v>
          </cell>
        </row>
        <row r="29201">
          <cell r="A29201" t="str">
            <v>MC.50.700.0020</v>
          </cell>
          <cell r="B29201" t="str">
            <v>Malta pronta per ripristino, con caratteristiche strutturali, di parti mancanti di calcestruzzo, per esterno ed interno, confezionata con premiscelati in sacchi:</v>
          </cell>
          <cell r="C29201"/>
          <cell r="D29201"/>
        </row>
        <row r="29202">
          <cell r="A29202" t="str">
            <v>MC.50.700.0020.a</v>
          </cell>
          <cell r="B29202" t="str">
            <v>- fibrorinforzata antiritiro e tixotropica. A base di cementi ad alta resistenza, inerti selezionati, fibre sintetiche e additivi. Con inserimento di fibre metalliche pari a 15 kg/m³. Massa volumica dell'impasto 2.200 kg/m³.</v>
          </cell>
          <cell r="C29202" t="str">
            <v>m³</v>
          </cell>
          <cell r="D29202" t="str">
            <v>2.276,90</v>
          </cell>
        </row>
        <row r="29203">
          <cell r="A29203" t="str">
            <v>MC.50.700.0020.b</v>
          </cell>
          <cell r="B29203" t="str">
            <v>- betoncino fluido colabile antiritiro ad alta resistenza. A base di cementi ad alta resistenza, inerti selezionati, microsilice e additivi. Da versare o pompare in casseri a tenuta di fluidi. Peso 2.200 kg/m³</v>
          </cell>
          <cell r="C29203" t="str">
            <v>m³</v>
          </cell>
          <cell r="D29203" t="str">
            <v>1.726,15</v>
          </cell>
        </row>
        <row r="29204">
          <cell r="A29204" t="str">
            <v>MC.50.750</v>
          </cell>
          <cell r="B29204" t="str">
            <v>MALTE PRONTE PER INTONACI DEUMIDIFICANTI</v>
          </cell>
          <cell r="C29204"/>
          <cell r="D29204"/>
        </row>
        <row r="29205">
          <cell r="A29205" t="str">
            <v>MC.50.750.0010</v>
          </cell>
          <cell r="B29205" t="str">
            <v>Malta pronta per intonaco da rinzaffo desalinizzante, a base di leganti idraulici, inerti minerali leggeri e additivi, da applicare su murature soggette a risalita capillare, adeguatamente preparate. Confezionata con premiscelati in sacchi. Densità = 1.700 kg/m³</v>
          </cell>
          <cell r="C29205" t="str">
            <v>m³</v>
          </cell>
          <cell r="D29205" t="str">
            <v>1.253,93</v>
          </cell>
        </row>
        <row r="29206">
          <cell r="A29206" t="str">
            <v>MC.50.750.0020</v>
          </cell>
          <cell r="B29206" t="str">
            <v>Malta pronta per intonaco deumidificante , a base di leganti idraulici, inerti selezionati e additivi, per applicazione meccanica su murature soggette a risalita capillare, già trattate con impregnante antisale. Confezionata con premiscelati in sacchi. Densità = 1.300 kg/m³</v>
          </cell>
          <cell r="C29206" t="str">
            <v>m³</v>
          </cell>
          <cell r="D29206" t="str">
            <v>1.043,11</v>
          </cell>
        </row>
        <row r="29207">
          <cell r="A29207" t="str">
            <v>MC.50.800</v>
          </cell>
          <cell r="B29207" t="str">
            <v>MALTE PRONTE PER ISOLAMENTO TERMICO</v>
          </cell>
          <cell r="C29207"/>
          <cell r="D29207"/>
        </row>
        <row r="29208">
          <cell r="A29208" t="str">
            <v>MC.50.800.0010</v>
          </cell>
          <cell r="B29208" t="str">
            <v>Malta pronta per intonaco termoisolante, a base di leganti aerei, idraulici, inerti minerali leggeri e additivi, da applicare manualmente su murature già preparate con rinzaffo. Confezionata con premiscelati in sacchi. Densità = 500 kg/m³</v>
          </cell>
          <cell r="C29208" t="str">
            <v>m³</v>
          </cell>
          <cell r="D29208" t="str">
            <v>572,56</v>
          </cell>
        </row>
        <row r="29209">
          <cell r="A29209" t="str">
            <v>MC.50.800.0020</v>
          </cell>
          <cell r="B29209" t="str">
            <v>Malta pronta per intonaco termoisolante, a base di leganti aerei, idraulici, microsfere di polistirene e additivi, da applicare meccanicamente su murature già preparate con rinzaffo. Confezionata con premiscelati in sacchi. Densità = 300 kg/m³</v>
          </cell>
          <cell r="C29209" t="str">
            <v>m³</v>
          </cell>
          <cell r="D29209" t="str">
            <v>747,96</v>
          </cell>
        </row>
        <row r="29210">
          <cell r="A29210" t="str">
            <v>MC.50.800.0030</v>
          </cell>
          <cell r="B29210" t="str">
            <v>Malta pronta per intonaco termoisolante fibrorinforzato e idrorepellente, a base di leganti idraulici, inerti leggeri e additivi, da applicare manualmente o meccanicamente su qualsiasi tipo di muratura; specifico per murature in blocchi di calcestruzzo cellulare e laterizio poroso. Confezionata con premiscelati in sacchi. Densità = 900 kg/m³</v>
          </cell>
          <cell r="C29210" t="str">
            <v>m³</v>
          </cell>
          <cell r="D29210" t="str">
            <v>987,45</v>
          </cell>
        </row>
        <row r="29211">
          <cell r="A29211" t="str">
            <v>MC.50.800.0040</v>
          </cell>
          <cell r="B29211" t="str">
            <v>Malta pronta per intonaco ignifugo, con leganti base gesso, sili amorfe espanse e additivi, da applicare manualmente o meccanicamente su qualsiasi tipo di muratura. Densità = 1.200 kg/m³</v>
          </cell>
          <cell r="C29211" t="str">
            <v>m³</v>
          </cell>
          <cell r="D29211" t="str">
            <v>317,86</v>
          </cell>
        </row>
        <row r="29212">
          <cell r="A29212" t="str">
            <v>MC.50.800.0050</v>
          </cell>
          <cell r="B29212" t="str">
            <v>Malta pronta per intonaco impermeabilizzante, a base di leganti idraulici, da applicare manualmente o meccanicamente su murature in calcestruzzo o mattoni pieni. Spessore medio 1,5 cm. Densità = 1.900 kg/m³</v>
          </cell>
          <cell r="C29212" t="str">
            <v>m³</v>
          </cell>
          <cell r="D29212" t="str">
            <v>1.189,85</v>
          </cell>
        </row>
        <row r="29213">
          <cell r="A29213" t="str">
            <v>ME.01 - IMPIANTI DI MESSA A TERRA E PROTEZIONE CONTRO FULMINI</v>
          </cell>
          <cell r="B29213"/>
          <cell r="C29213"/>
          <cell r="D29213"/>
        </row>
        <row r="29214">
          <cell r="A29214" t="str">
            <v>ME</v>
          </cell>
          <cell r="B29214" t="str">
            <v>MATERIALI IMPIANTI ELETTRICI</v>
          </cell>
          <cell r="C29214"/>
          <cell r="D29214"/>
        </row>
        <row r="29215">
          <cell r="A29215" t="str">
            <v>ME.01</v>
          </cell>
          <cell r="B29215" t="str">
            <v>IMPIANTI DI MESSA A TERRA E PROTEZIONE CONTRO FULMINI</v>
          </cell>
          <cell r="C29215"/>
          <cell r="D29215"/>
        </row>
        <row r="29216">
          <cell r="A29216" t="str">
            <v>ME.01.010</v>
          </cell>
          <cell r="B29216" t="str">
            <v>DISPERSORI</v>
          </cell>
          <cell r="C29216"/>
          <cell r="D29216"/>
        </row>
        <row r="29217">
          <cell r="A29217" t="str">
            <v>ME.01.010.0010</v>
          </cell>
          <cell r="B29217" t="str">
            <v>Dispersore modulare a piastre in acciaio zincato a caldo per immersione dopo lavorazione, viti in acciaio inox, dimensioni 750x500x500</v>
          </cell>
          <cell r="C29217"/>
          <cell r="D29217"/>
        </row>
        <row r="29218">
          <cell r="A29218" t="str">
            <v>ME.01.010.0010.a</v>
          </cell>
          <cell r="B29218" t="str">
            <v>- modulo base</v>
          </cell>
          <cell r="C29218" t="str">
            <v>cad</v>
          </cell>
          <cell r="D29218" t="str">
            <v>138,66</v>
          </cell>
        </row>
        <row r="29219">
          <cell r="A29219" t="str">
            <v>ME.01.010.0010.b</v>
          </cell>
          <cell r="B29219" t="str">
            <v>- modulo supplementare</v>
          </cell>
          <cell r="C29219" t="str">
            <v>cad</v>
          </cell>
          <cell r="D29219" t="str">
            <v>120,31</v>
          </cell>
        </row>
        <row r="29220">
          <cell r="A29220" t="str">
            <v>ME.01.010.0020</v>
          </cell>
          <cell r="B29220" t="str">
            <v>Dispersore a piastra completo di piatto 30x3.5 mm lungh. 3 m in acciaio zincato a caldo per immersione dopo lavorazione, dimensioni:</v>
          </cell>
          <cell r="C29220"/>
          <cell r="D29220"/>
        </row>
        <row r="29221">
          <cell r="A29221" t="str">
            <v>ME.01.010.0020.a</v>
          </cell>
          <cell r="B29221" t="str">
            <v>- 500x500x3 mm</v>
          </cell>
          <cell r="C29221" t="str">
            <v>cad</v>
          </cell>
          <cell r="D29221" t="str">
            <v>80,54</v>
          </cell>
        </row>
        <row r="29222">
          <cell r="A29222" t="str">
            <v>ME.01.010.0020.b</v>
          </cell>
          <cell r="B29222" t="str">
            <v>- 500x1000x3 mm</v>
          </cell>
          <cell r="C29222" t="str">
            <v>cad</v>
          </cell>
          <cell r="D29222" t="str">
            <v>133,57</v>
          </cell>
        </row>
        <row r="29223">
          <cell r="A29223" t="str">
            <v>ME.01.010.0020.c</v>
          </cell>
          <cell r="B29223" t="str">
            <v>- 1000x1000x3 mm</v>
          </cell>
          <cell r="C29223" t="str">
            <v>cad</v>
          </cell>
          <cell r="D29223" t="str">
            <v>236,53</v>
          </cell>
        </row>
        <row r="29224">
          <cell r="A29224" t="str">
            <v>ME.01.010.0030</v>
          </cell>
          <cell r="B29224" t="str">
            <v>Dispersore a picchetto in acciaio zincato a caldo per immersione dopo lavorazione, lunghezza 1.5 m, componibile per raggiungere profondità maggiori, diametro:</v>
          </cell>
          <cell r="C29224"/>
          <cell r="D29224"/>
        </row>
        <row r="29225">
          <cell r="A29225" t="str">
            <v>ME.01.010.0030.a</v>
          </cell>
          <cell r="B29225" t="str">
            <v>- 20 mm</v>
          </cell>
          <cell r="C29225" t="str">
            <v>cad</v>
          </cell>
          <cell r="D29225" t="str">
            <v>32,12</v>
          </cell>
        </row>
        <row r="29226">
          <cell r="A29226" t="str">
            <v>ME.01.010.0030.b</v>
          </cell>
          <cell r="B29226" t="str">
            <v>- 25 mm</v>
          </cell>
          <cell r="C29226" t="str">
            <v>cad</v>
          </cell>
          <cell r="D29226" t="str">
            <v>40,16</v>
          </cell>
        </row>
        <row r="29227">
          <cell r="A29227" t="str">
            <v>ME.01.010.0030.c</v>
          </cell>
          <cell r="B29227" t="str">
            <v>- 20 mm rivestito in rame spessore 0.5 mm</v>
          </cell>
          <cell r="C29227" t="str">
            <v>cad</v>
          </cell>
          <cell r="D29227" t="str">
            <v>77,48</v>
          </cell>
        </row>
        <row r="29228">
          <cell r="A29228" t="str">
            <v>ME.01.010.0030.d</v>
          </cell>
          <cell r="B29228" t="str">
            <v>- punta di infissione diametro 20 mm</v>
          </cell>
          <cell r="C29228" t="str">
            <v>cad</v>
          </cell>
          <cell r="D29228" t="str">
            <v>3,47</v>
          </cell>
        </row>
        <row r="29229">
          <cell r="A29229" t="str">
            <v>ME.01.010.0030.e</v>
          </cell>
          <cell r="B29229" t="str">
            <v>- punta di infissione diametro 25 mm</v>
          </cell>
          <cell r="C29229" t="str">
            <v>cad</v>
          </cell>
          <cell r="D29229" t="str">
            <v>3,58</v>
          </cell>
        </row>
        <row r="29230">
          <cell r="A29230" t="str">
            <v>ME.01.010.0030.f</v>
          </cell>
          <cell r="B29230" t="str">
            <v>- battipalo diametri 20÷25 mm</v>
          </cell>
          <cell r="C29230" t="str">
            <v>cad</v>
          </cell>
          <cell r="D29230" t="str">
            <v>99,91</v>
          </cell>
        </row>
        <row r="29231">
          <cell r="A29231" t="str">
            <v>ME.01.010.0040</v>
          </cell>
          <cell r="B29231" t="str">
            <v>Dispersore a croce in acciaio zincato a caldo per immersione dopo lavorazione, a norme CEI 11-8, CEI 64-8, CEI 81-1, sezione 50x50x5 mm, con bandiera a 3 fori diam. 11 mm, per allacciamenti di corde, tondi, piatti e funi, nelle lunghezze:</v>
          </cell>
          <cell r="C29231"/>
          <cell r="D29231"/>
        </row>
        <row r="29232">
          <cell r="A29232" t="str">
            <v>ME.01.010.0040.a</v>
          </cell>
          <cell r="B29232" t="str">
            <v>- 1 m</v>
          </cell>
          <cell r="C29232" t="str">
            <v>cad</v>
          </cell>
          <cell r="D29232" t="str">
            <v>9,69</v>
          </cell>
        </row>
        <row r="29233">
          <cell r="A29233" t="str">
            <v>ME.01.010.0040.b</v>
          </cell>
          <cell r="B29233" t="str">
            <v>- 1.5 m</v>
          </cell>
          <cell r="C29233" t="str">
            <v>cad</v>
          </cell>
          <cell r="D29233" t="str">
            <v>14,08</v>
          </cell>
        </row>
        <row r="29234">
          <cell r="A29234" t="str">
            <v>ME.01.010.0040.c</v>
          </cell>
          <cell r="B29234" t="str">
            <v>- 2 m</v>
          </cell>
          <cell r="C29234" t="str">
            <v>cad</v>
          </cell>
          <cell r="D29234" t="str">
            <v>19,57</v>
          </cell>
        </row>
        <row r="29235">
          <cell r="A29235" t="str">
            <v>ME.01.010.0040.d</v>
          </cell>
          <cell r="B29235" t="str">
            <v>- 2.5 m</v>
          </cell>
          <cell r="C29235" t="str">
            <v>cad</v>
          </cell>
          <cell r="D29235" t="str">
            <v>26,26</v>
          </cell>
        </row>
        <row r="29236">
          <cell r="A29236" t="str">
            <v>ME.01.010.0040.e</v>
          </cell>
          <cell r="B29236" t="str">
            <v>- 3 m</v>
          </cell>
          <cell r="C29236" t="str">
            <v>cad</v>
          </cell>
          <cell r="D29236" t="str">
            <v>33,56</v>
          </cell>
        </row>
        <row r="29237">
          <cell r="A29237" t="str">
            <v>ME.01.010.0040.f</v>
          </cell>
          <cell r="B29237" t="str">
            <v>- 4 m</v>
          </cell>
          <cell r="C29237" t="str">
            <v>cad</v>
          </cell>
          <cell r="D29237" t="str">
            <v>57,65</v>
          </cell>
        </row>
        <row r="29238">
          <cell r="A29238" t="str">
            <v>ME.01.010.0040.g</v>
          </cell>
          <cell r="B29238" t="str">
            <v>- 5 m</v>
          </cell>
          <cell r="C29238" t="str">
            <v>cad</v>
          </cell>
          <cell r="D29238" t="str">
            <v>71,02</v>
          </cell>
        </row>
        <row r="29239">
          <cell r="A29239" t="str">
            <v>ME.01.010.0040.h</v>
          </cell>
          <cell r="B29239" t="str">
            <v>- 6 m</v>
          </cell>
          <cell r="C29239" t="str">
            <v>cad</v>
          </cell>
          <cell r="D29239" t="str">
            <v>85,45</v>
          </cell>
        </row>
        <row r="29240">
          <cell r="A29240" t="str">
            <v>ME.01.010.0050</v>
          </cell>
          <cell r="B29240" t="str">
            <v>Dispersore a croce in acciaio zincato a caldo per immersione dopo lavorazione, a norme CEI 11-1 (impianti in c.a. con tensione maggiore di 1kV), sezione 50x50x5 mm, con bandiera a 3 fori diam. 11 mm, per allacciamenti di corde, tondi, piatti e funi, nelle lunghezze:</v>
          </cell>
          <cell r="C29240"/>
          <cell r="D29240"/>
        </row>
        <row r="29241">
          <cell r="A29241" t="str">
            <v>ME.01.010.0050.a</v>
          </cell>
          <cell r="B29241" t="str">
            <v>- 1 m</v>
          </cell>
          <cell r="C29241" t="str">
            <v>cad</v>
          </cell>
          <cell r="D29241" t="str">
            <v>10,66</v>
          </cell>
        </row>
        <row r="29242">
          <cell r="A29242" t="str">
            <v>ME.01.010.0050.b</v>
          </cell>
          <cell r="B29242" t="str">
            <v>- 1.5 m</v>
          </cell>
          <cell r="C29242" t="str">
            <v>cad</v>
          </cell>
          <cell r="D29242" t="str">
            <v>15,03</v>
          </cell>
        </row>
        <row r="29243">
          <cell r="A29243" t="str">
            <v>ME.01.010.0050.c</v>
          </cell>
          <cell r="B29243" t="str">
            <v>- 2 m</v>
          </cell>
          <cell r="C29243" t="str">
            <v>cad</v>
          </cell>
          <cell r="D29243" t="str">
            <v>20,52</v>
          </cell>
        </row>
        <row r="29244">
          <cell r="A29244" t="str">
            <v>ME.01.010.0060</v>
          </cell>
          <cell r="B29244" t="str">
            <v>Dispersore piatto in acciaio dolce zincato a caldo per immersione e trascinamento dopo lavorazione, nelle sezioni:</v>
          </cell>
          <cell r="C29244"/>
          <cell r="D29244"/>
        </row>
        <row r="29245">
          <cell r="A29245" t="str">
            <v>ME.01.010.0060.a</v>
          </cell>
          <cell r="B29245" t="str">
            <v>- 30x3.5 mm</v>
          </cell>
          <cell r="C29245" t="str">
            <v>m</v>
          </cell>
          <cell r="D29245" t="str">
            <v>0,03</v>
          </cell>
        </row>
        <row r="29246">
          <cell r="A29246" t="str">
            <v>ME.01.010.0060.b</v>
          </cell>
          <cell r="B29246" t="str">
            <v>- 40x3 mm</v>
          </cell>
          <cell r="C29246" t="str">
            <v>m</v>
          </cell>
          <cell r="D29246" t="str">
            <v>0,06</v>
          </cell>
        </row>
        <row r="29247">
          <cell r="A29247" t="str">
            <v>ME.01.010.0060.c</v>
          </cell>
          <cell r="B29247" t="str">
            <v>- 40x4 mm</v>
          </cell>
          <cell r="C29247" t="str">
            <v>m</v>
          </cell>
          <cell r="D29247" t="str">
            <v>0,07</v>
          </cell>
        </row>
        <row r="29248">
          <cell r="A29248" t="str">
            <v>ME.01.010.0060.d</v>
          </cell>
          <cell r="B29248" t="str">
            <v>- 40x5 mm</v>
          </cell>
          <cell r="C29248" t="str">
            <v>m</v>
          </cell>
          <cell r="D29248" t="str">
            <v>0,24</v>
          </cell>
        </row>
        <row r="29249">
          <cell r="A29249" t="str">
            <v>ME.01.010.0070</v>
          </cell>
          <cell r="B29249" t="str">
            <v>Dispersore tondo in acciaio zincato a caldo per immersione e trascinamento dopo lavorazione, nelle sezioni:</v>
          </cell>
          <cell r="C29249"/>
          <cell r="D29249"/>
        </row>
        <row r="29250">
          <cell r="A29250" t="str">
            <v>ME.01.010.0070.a</v>
          </cell>
          <cell r="B29250" t="str">
            <v>- 50 mmq</v>
          </cell>
          <cell r="C29250" t="str">
            <v>kg</v>
          </cell>
          <cell r="D29250" t="str">
            <v>0,01</v>
          </cell>
        </row>
        <row r="29251">
          <cell r="A29251" t="str">
            <v>ME.01.010.0070.b</v>
          </cell>
          <cell r="B29251" t="str">
            <v>- 75 mmq</v>
          </cell>
          <cell r="C29251" t="str">
            <v>kg</v>
          </cell>
          <cell r="D29251" t="str">
            <v>0,02</v>
          </cell>
        </row>
        <row r="29252">
          <cell r="A29252" t="str">
            <v>ME.01.010.0080</v>
          </cell>
          <cell r="B29252" t="str">
            <v>Dispersore tondo in corda di rame elettrolitico, nelle sezioni:</v>
          </cell>
          <cell r="C29252"/>
          <cell r="D29252"/>
        </row>
        <row r="29253">
          <cell r="A29253" t="str">
            <v>ME.01.010.0080.a</v>
          </cell>
          <cell r="B29253" t="str">
            <v>- 35 mmq</v>
          </cell>
          <cell r="C29253" t="str">
            <v>kg</v>
          </cell>
          <cell r="D29253" t="str">
            <v>0,09</v>
          </cell>
        </row>
        <row r="29254">
          <cell r="A29254" t="str">
            <v>ME.01.010.0080.b</v>
          </cell>
          <cell r="B29254" t="str">
            <v>- 50 mmq</v>
          </cell>
          <cell r="C29254" t="str">
            <v>kg</v>
          </cell>
          <cell r="D29254" t="str">
            <v>1,66</v>
          </cell>
        </row>
        <row r="29255">
          <cell r="A29255" t="str">
            <v>ME.01.010.0085</v>
          </cell>
          <cell r="B29255" t="str">
            <v>Fornitura di corda di rame nuda per impianto di terra di sezione:</v>
          </cell>
          <cell r="C29255"/>
          <cell r="D29255"/>
        </row>
        <row r="29256">
          <cell r="A29256" t="str">
            <v>ME.01.010.0085.a</v>
          </cell>
          <cell r="B29256" t="str">
            <v>16 mmq</v>
          </cell>
          <cell r="C29256" t="str">
            <v>m</v>
          </cell>
          <cell r="D29256" t="str">
            <v>1,30</v>
          </cell>
        </row>
        <row r="29257">
          <cell r="A29257" t="str">
            <v>ME.01.010.0085.b</v>
          </cell>
          <cell r="B29257" t="str">
            <v>25 mmq</v>
          </cell>
          <cell r="C29257" t="str">
            <v>m</v>
          </cell>
          <cell r="D29257" t="str">
            <v>1,66</v>
          </cell>
        </row>
        <row r="29258">
          <cell r="A29258" t="str">
            <v>ME.01.010.0085.c</v>
          </cell>
          <cell r="B29258" t="str">
            <v>35 mmq</v>
          </cell>
          <cell r="C29258" t="str">
            <v>m</v>
          </cell>
          <cell r="D29258" t="str">
            <v>2,39</v>
          </cell>
        </row>
        <row r="29259">
          <cell r="A29259" t="str">
            <v>ME.01.010.0085.d</v>
          </cell>
          <cell r="B29259" t="str">
            <v>50 mmq</v>
          </cell>
          <cell r="C29259" t="str">
            <v>m</v>
          </cell>
          <cell r="D29259" t="str">
            <v>3,01</v>
          </cell>
        </row>
        <row r="29260">
          <cell r="A29260" t="str">
            <v>ME.01.010.0085.e</v>
          </cell>
          <cell r="B29260" t="str">
            <v>70 mmq</v>
          </cell>
          <cell r="C29260" t="str">
            <v>m</v>
          </cell>
          <cell r="D29260" t="str">
            <v>3,99</v>
          </cell>
        </row>
        <row r="29261">
          <cell r="A29261" t="str">
            <v>ME.01.010.0085.f</v>
          </cell>
          <cell r="B29261" t="str">
            <v>95 mmq</v>
          </cell>
          <cell r="C29261" t="str">
            <v>m</v>
          </cell>
          <cell r="D29261" t="str">
            <v>4,99</v>
          </cell>
        </row>
        <row r="29262">
          <cell r="A29262" t="str">
            <v>ME.01.020</v>
          </cell>
          <cell r="B29262" t="str">
            <v>MORSETTI E ACCESSORI PER IMPIANTI DI DISPERSIONE</v>
          </cell>
          <cell r="C29262"/>
          <cell r="D29262"/>
        </row>
        <row r="29263">
          <cell r="A29263" t="str">
            <v>ME.01.020.0010</v>
          </cell>
          <cell r="B29263" t="str">
            <v>Morsetto in acciaio zincato a caldo per immersione dopo lavorazione, per dispersori tondi con collegamento a tondi di diametro 8÷10 mm, nei diametri:</v>
          </cell>
          <cell r="C29263"/>
          <cell r="D29263"/>
        </row>
        <row r="29264">
          <cell r="A29264" t="str">
            <v>ME.01.020.0010.a</v>
          </cell>
          <cell r="B29264" t="str">
            <v>- 20 mm</v>
          </cell>
          <cell r="C29264" t="str">
            <v>cad</v>
          </cell>
          <cell r="D29264" t="str">
            <v>10,52</v>
          </cell>
        </row>
        <row r="29265">
          <cell r="A29265" t="str">
            <v>ME.01.020.0010.b</v>
          </cell>
          <cell r="B29265" t="str">
            <v>- 25 mm</v>
          </cell>
          <cell r="C29265" t="str">
            <v>cad</v>
          </cell>
          <cell r="D29265" t="str">
            <v>10,60</v>
          </cell>
        </row>
        <row r="29266">
          <cell r="A29266" t="str">
            <v>ME.01.020.0020</v>
          </cell>
          <cell r="B29266" t="str">
            <v>Morsetto in acciaio zincato a caldo per immersione dopo lavorazione, per dispersori tondi con collegamento a piatti fino a 50 mm, nei diametri:</v>
          </cell>
          <cell r="C29266"/>
          <cell r="D29266"/>
        </row>
        <row r="29267">
          <cell r="A29267" t="str">
            <v>ME.01.020.0020.a</v>
          </cell>
          <cell r="B29267" t="str">
            <v>- 20 mm</v>
          </cell>
          <cell r="C29267" t="str">
            <v>cad</v>
          </cell>
          <cell r="D29267" t="str">
            <v>6,63</v>
          </cell>
        </row>
        <row r="29268">
          <cell r="A29268" t="str">
            <v>ME.01.020.0020.b</v>
          </cell>
          <cell r="B29268" t="str">
            <v>- 25 mm</v>
          </cell>
          <cell r="C29268" t="str">
            <v>cad</v>
          </cell>
          <cell r="D29268" t="str">
            <v>7,03</v>
          </cell>
        </row>
        <row r="29269">
          <cell r="A29269" t="str">
            <v>ME.01.020.0030</v>
          </cell>
          <cell r="B29269" t="str">
            <v>Morsetto in acciaio zincato a caldo per immersione dopo lavorazione, per dispersori tondi con collegamento a piatti fino a 40 mm e tondi 8÷10 mm, nei diametri:</v>
          </cell>
          <cell r="C29269"/>
          <cell r="D29269"/>
        </row>
        <row r="29270">
          <cell r="A29270" t="str">
            <v>ME.01.020.0030.a</v>
          </cell>
          <cell r="B29270" t="str">
            <v>- 20 mm</v>
          </cell>
          <cell r="C29270" t="str">
            <v>cad</v>
          </cell>
          <cell r="D29270" t="str">
            <v>6,73</v>
          </cell>
        </row>
        <row r="29271">
          <cell r="A29271" t="str">
            <v>ME.01.020.0030.b</v>
          </cell>
          <cell r="B29271" t="str">
            <v>- 25 mm</v>
          </cell>
          <cell r="C29271" t="str">
            <v>cad</v>
          </cell>
          <cell r="D29271" t="str">
            <v>6,94</v>
          </cell>
        </row>
        <row r="29272">
          <cell r="A29272" t="str">
            <v>ME.01.020.0040</v>
          </cell>
          <cell r="B29272" t="str">
            <v>Morsetto in ottone per dispersori tondi con collegamento a tondi 8-10 mm o sezione 95 mmq, diametro 20 mm</v>
          </cell>
          <cell r="C29272" t="str">
            <v>cad</v>
          </cell>
          <cell r="D29272" t="str">
            <v>19,06</v>
          </cell>
        </row>
        <row r="29273">
          <cell r="A29273" t="str">
            <v>ME.01.020.0050</v>
          </cell>
          <cell r="B29273" t="str">
            <v>Morsetto in acciaio zincato a caldo per immersione dopo lavorazione, per dispersori a croce con collegamento a tondi 8-10 mm</v>
          </cell>
          <cell r="C29273" t="str">
            <v>cad</v>
          </cell>
          <cell r="D29273" t="str">
            <v>7,54</v>
          </cell>
        </row>
        <row r="29274">
          <cell r="A29274" t="str">
            <v>ME.01.020.0060</v>
          </cell>
          <cell r="B29274" t="str">
            <v>Morsetto in acciaio zincato a caldo per immersione dopo lavorazione, per dispersori a croce a 1, 2, 3 vie</v>
          </cell>
          <cell r="C29274"/>
          <cell r="D29274"/>
        </row>
        <row r="29275">
          <cell r="A29275" t="str">
            <v>ME.01.020.0060.a</v>
          </cell>
          <cell r="B29275" t="str">
            <v>- a 1 via</v>
          </cell>
          <cell r="C29275" t="str">
            <v>cad</v>
          </cell>
          <cell r="D29275" t="str">
            <v>4,18</v>
          </cell>
        </row>
        <row r="29276">
          <cell r="A29276" t="str">
            <v>ME.01.020.0060.b</v>
          </cell>
          <cell r="B29276" t="str">
            <v>- a 2 vie</v>
          </cell>
          <cell r="C29276" t="str">
            <v>cad</v>
          </cell>
          <cell r="D29276" t="str">
            <v>8,37</v>
          </cell>
        </row>
        <row r="29277">
          <cell r="A29277" t="str">
            <v>ME.01.020.0060.c</v>
          </cell>
          <cell r="B29277" t="str">
            <v>- a 3 vie</v>
          </cell>
          <cell r="C29277" t="str">
            <v>cad</v>
          </cell>
          <cell r="D29277" t="str">
            <v>13,48</v>
          </cell>
        </row>
        <row r="29278">
          <cell r="A29278" t="str">
            <v>ME.01.020.0060.d</v>
          </cell>
          <cell r="B29278" t="str">
            <v>- a 1 via in ottone</v>
          </cell>
          <cell r="C29278" t="str">
            <v>cad</v>
          </cell>
          <cell r="D29278" t="str">
            <v>12,63</v>
          </cell>
        </row>
        <row r="29279">
          <cell r="A29279" t="str">
            <v>ME.01.020.0060.e</v>
          </cell>
          <cell r="B29279" t="str">
            <v>- a 2 vie in ottone</v>
          </cell>
          <cell r="C29279" t="str">
            <v>cad</v>
          </cell>
          <cell r="D29279" t="str">
            <v>24,56</v>
          </cell>
        </row>
        <row r="29280">
          <cell r="A29280" t="str">
            <v>ME.01.020.0070</v>
          </cell>
          <cell r="B29280" t="str">
            <v>Morsetto a croce per tondi, in acciaio zincato a caldo per immersione dopo lavorazione, per tondi 8÷10 mm, nei tipi:</v>
          </cell>
          <cell r="C29280"/>
          <cell r="D29280"/>
        </row>
        <row r="29281">
          <cell r="A29281" t="str">
            <v>ME.01.020.0070.a</v>
          </cell>
          <cell r="B29281" t="str">
            <v>- con piastra intermedia dim. 52x52x3 mm</v>
          </cell>
          <cell r="C29281" t="str">
            <v>cad</v>
          </cell>
          <cell r="D29281" t="str">
            <v>2,64</v>
          </cell>
        </row>
        <row r="29282">
          <cell r="A29282" t="str">
            <v>ME.01.020.0070.b</v>
          </cell>
          <cell r="B29282" t="str">
            <v>- con piastra intermedia dim. 60x60x4 mm</v>
          </cell>
          <cell r="C29282" t="str">
            <v>cad</v>
          </cell>
          <cell r="D29282" t="str">
            <v>6,83</v>
          </cell>
        </row>
        <row r="29283">
          <cell r="A29283" t="str">
            <v>ME.01.020.0070.c</v>
          </cell>
          <cell r="B29283" t="str">
            <v>- senza piastra intermedia dim. 52x52x2 mm</v>
          </cell>
          <cell r="C29283" t="str">
            <v>cad</v>
          </cell>
          <cell r="D29283" t="str">
            <v>2,35</v>
          </cell>
        </row>
        <row r="29284">
          <cell r="A29284" t="str">
            <v>ME.01.020.0070.d</v>
          </cell>
          <cell r="B29284" t="str">
            <v>- senza piastra intermedia dim. 60x60x4 mm</v>
          </cell>
          <cell r="C29284" t="str">
            <v>cad</v>
          </cell>
          <cell r="D29284" t="str">
            <v>5,82</v>
          </cell>
        </row>
        <row r="29285">
          <cell r="A29285" t="str">
            <v>ME.01.020.0070.e</v>
          </cell>
          <cell r="B29285" t="str">
            <v>- con piastra intermedia dim. 52x52x3 mm in rame</v>
          </cell>
          <cell r="C29285" t="str">
            <v>cad</v>
          </cell>
          <cell r="D29285" t="str">
            <v>13,16</v>
          </cell>
        </row>
        <row r="29286">
          <cell r="A29286" t="str">
            <v>ME.01.020.0070.f</v>
          </cell>
          <cell r="B29286" t="str">
            <v>- con piastra intermedia dim. 60x60x4 mm in rame</v>
          </cell>
          <cell r="C29286" t="str">
            <v>cad</v>
          </cell>
          <cell r="D29286" t="str">
            <v>20,48</v>
          </cell>
        </row>
        <row r="29287">
          <cell r="A29287" t="str">
            <v>ME.01.020.0070.g</v>
          </cell>
          <cell r="B29287" t="str">
            <v>- senza piastra intermedia dim. 52x52x2 mm in rame</v>
          </cell>
          <cell r="C29287" t="str">
            <v>cad</v>
          </cell>
          <cell r="D29287" t="str">
            <v>10,70</v>
          </cell>
        </row>
        <row r="29288">
          <cell r="A29288" t="str">
            <v>ME.01.020.0080</v>
          </cell>
          <cell r="B29288" t="str">
            <v>Morsetto a croce per piatti, in acciaio zincato a caldo per immersione dopo lavorazione, nei tipi:</v>
          </cell>
          <cell r="C29288"/>
          <cell r="D29288"/>
        </row>
        <row r="29289">
          <cell r="A29289" t="str">
            <v>ME.01.020.0080.a</v>
          </cell>
          <cell r="B29289" t="str">
            <v>- con piastra intermedia dim. 52x52x2 mm per piatti da 30 mm</v>
          </cell>
          <cell r="C29289" t="str">
            <v>cad</v>
          </cell>
          <cell r="D29289" t="str">
            <v>4,57</v>
          </cell>
        </row>
        <row r="29290">
          <cell r="A29290" t="str">
            <v>ME.01.020.0080.b</v>
          </cell>
          <cell r="B29290" t="str">
            <v>- con piastra intermedia dim. 60x60x4 mm per piatti da 30 mm</v>
          </cell>
          <cell r="C29290" t="str">
            <v>cad</v>
          </cell>
          <cell r="D29290" t="str">
            <v>6,13</v>
          </cell>
        </row>
        <row r="29291">
          <cell r="A29291" t="str">
            <v>ME.01.020.0080.c</v>
          </cell>
          <cell r="B29291" t="str">
            <v>- con piastra intermedia dim. 80x80x4 mm per piatti da 40 mm</v>
          </cell>
          <cell r="C29291" t="str">
            <v>cad</v>
          </cell>
          <cell r="D29291" t="str">
            <v>9,38</v>
          </cell>
        </row>
        <row r="29292">
          <cell r="A29292" t="str">
            <v>ME.01.020.0080.d</v>
          </cell>
          <cell r="B29292" t="str">
            <v>- senza piastra intermedia dim. 52x52x2 mm per piatti da 30 mm</v>
          </cell>
          <cell r="C29292" t="str">
            <v>cad</v>
          </cell>
          <cell r="D29292" t="str">
            <v>4,39</v>
          </cell>
        </row>
        <row r="29293">
          <cell r="A29293" t="str">
            <v>ME.01.020.0080.e</v>
          </cell>
          <cell r="B29293" t="str">
            <v>- senza piastra intermedia dim. 60x60x4 mm per piatti da 30 mm</v>
          </cell>
          <cell r="C29293" t="str">
            <v>cad</v>
          </cell>
          <cell r="D29293" t="str">
            <v>5,62</v>
          </cell>
        </row>
        <row r="29294">
          <cell r="A29294" t="str">
            <v>ME.01.020.0080.f</v>
          </cell>
          <cell r="B29294" t="str">
            <v>- senza piastra intermedia dim. 60x60x4 mm in rame per piatti da 30 mm</v>
          </cell>
          <cell r="C29294" t="str">
            <v>cad</v>
          </cell>
          <cell r="D29294" t="str">
            <v>8,37</v>
          </cell>
        </row>
        <row r="29295">
          <cell r="A29295" t="str">
            <v>ME.01.020.0090</v>
          </cell>
          <cell r="B29295" t="str">
            <v>Pozzetto in ghisa, completo di morsetto di sezionamento per tondi e piatti, dimensioni 227x155x115 mm</v>
          </cell>
          <cell r="C29295" t="str">
            <v>cad</v>
          </cell>
          <cell r="D29295" t="str">
            <v>189,64</v>
          </cell>
        </row>
        <row r="29296">
          <cell r="A29296" t="str">
            <v>ME.01.020.0100</v>
          </cell>
          <cell r="B29296" t="str">
            <v>Pozzetto in ghisa, senza morsetto di sezionamento, dimensioni 227x155x115 mm</v>
          </cell>
          <cell r="C29296" t="str">
            <v>cad</v>
          </cell>
          <cell r="D29296" t="str">
            <v>119,30</v>
          </cell>
        </row>
        <row r="29297">
          <cell r="A29297" t="str">
            <v>ME.01.020.0110</v>
          </cell>
          <cell r="B29297" t="str">
            <v>Piastra equipotenziale dei ferri di armatura di piano, in acciaio zincato a caldo, diam. 70 mm, foro esterno filettato M10</v>
          </cell>
          <cell r="C29297" t="str">
            <v>cad</v>
          </cell>
          <cell r="D29297" t="str">
            <v>8,26</v>
          </cell>
        </row>
        <row r="29298">
          <cell r="A29298" t="str">
            <v>ME.01.030</v>
          </cell>
          <cell r="B29298" t="str">
            <v>SISTEMI PER IMPIANTI PARAFULMINE</v>
          </cell>
          <cell r="C29298"/>
          <cell r="D29298"/>
        </row>
        <row r="29299">
          <cell r="A29299" t="str">
            <v>ME.01.030.0010</v>
          </cell>
          <cell r="B29299" t="str">
            <v>Asta di captazione in acciaio zincato a caldo per immersione dopo lavorazione, diam. 16 mm, con bombatura e morsetto, nelle lunghezze:</v>
          </cell>
          <cell r="C29299"/>
          <cell r="D29299"/>
        </row>
        <row r="29300">
          <cell r="A29300" t="str">
            <v>ME.01.030.0010.a</v>
          </cell>
          <cell r="B29300" t="str">
            <v>- 1000 mm</v>
          </cell>
          <cell r="C29300" t="str">
            <v>cad</v>
          </cell>
          <cell r="D29300" t="str">
            <v>17,34</v>
          </cell>
        </row>
        <row r="29301">
          <cell r="A29301" t="str">
            <v>ME.01.030.0010.b</v>
          </cell>
          <cell r="B29301" t="str">
            <v>- 1500 mm</v>
          </cell>
          <cell r="C29301" t="str">
            <v>cad</v>
          </cell>
          <cell r="D29301" t="str">
            <v>22,85</v>
          </cell>
        </row>
        <row r="29302">
          <cell r="A29302" t="str">
            <v>ME.01.030.0020</v>
          </cell>
          <cell r="B29302" t="str">
            <v>Asta di captazione in acciaio zincato a caldo, diam. 16 mm, completa di morsetto e base filettata M16 per contrappeso, nelle lunghezze:</v>
          </cell>
          <cell r="C29302"/>
          <cell r="D29302"/>
        </row>
        <row r="29303">
          <cell r="A29303" t="str">
            <v>ME.01.030.0020.a</v>
          </cell>
          <cell r="B29303" t="str">
            <v>- 1000 mm</v>
          </cell>
          <cell r="C29303" t="str">
            <v>cad</v>
          </cell>
          <cell r="D29303" t="str">
            <v>29,78</v>
          </cell>
        </row>
        <row r="29304">
          <cell r="A29304" t="str">
            <v>ME.01.030.0020.b</v>
          </cell>
          <cell r="B29304" t="str">
            <v>- 1500 mm</v>
          </cell>
          <cell r="C29304" t="str">
            <v>cad</v>
          </cell>
          <cell r="D29304" t="str">
            <v>37,41</v>
          </cell>
        </row>
        <row r="29305">
          <cell r="A29305" t="str">
            <v>ME.01.030.0030</v>
          </cell>
          <cell r="B29305" t="str">
            <v>Contrappeso in cemento con base in plastica per il sostegno dell'asta di captazione, foro filettato M16 e peso 7 kg</v>
          </cell>
          <cell r="C29305" t="str">
            <v>cad</v>
          </cell>
          <cell r="D29305" t="str">
            <v>14,59</v>
          </cell>
        </row>
        <row r="29306">
          <cell r="A29306" t="str">
            <v>ME.01.030.0040</v>
          </cell>
          <cell r="B29306" t="str">
            <v>Punta di captzione, da applicare su tondo con diam. max di 10 mm</v>
          </cell>
          <cell r="C29306"/>
          <cell r="D29306"/>
        </row>
        <row r="29307">
          <cell r="A29307" t="str">
            <v>ME.01.030.0040.a</v>
          </cell>
          <cell r="B29307" t="str">
            <v>- in ottone</v>
          </cell>
          <cell r="C29307" t="str">
            <v>cad</v>
          </cell>
          <cell r="D29307" t="str">
            <v>9,38</v>
          </cell>
        </row>
        <row r="29308">
          <cell r="A29308" t="str">
            <v>ME.01.030.0040.b</v>
          </cell>
          <cell r="B29308" t="str">
            <v>- in alluminio</v>
          </cell>
          <cell r="C29308" t="str">
            <v>cad</v>
          </cell>
          <cell r="D29308" t="str">
            <v>2,13</v>
          </cell>
        </row>
        <row r="29309">
          <cell r="A29309" t="str">
            <v>ME.01.030.0050</v>
          </cell>
          <cell r="B29309" t="str">
            <v>Tondo di captazione e calata, in acciaio zincato a caldo per immersione e trascinamento dopo lavorazione, nei diametri:</v>
          </cell>
          <cell r="C29309"/>
          <cell r="D29309"/>
        </row>
        <row r="29310">
          <cell r="A29310" t="str">
            <v>ME.01.030.0050.a</v>
          </cell>
          <cell r="B29310" t="str">
            <v>- 8 mm</v>
          </cell>
          <cell r="C29310" t="str">
            <v>m</v>
          </cell>
          <cell r="D29310" t="str">
            <v>0,01</v>
          </cell>
        </row>
        <row r="29311">
          <cell r="A29311" t="str">
            <v>ME.01.030.0050.b</v>
          </cell>
          <cell r="B29311" t="str">
            <v>- 10 mm</v>
          </cell>
          <cell r="C29311" t="str">
            <v>m</v>
          </cell>
          <cell r="D29311" t="str">
            <v>0,02</v>
          </cell>
        </row>
        <row r="29312">
          <cell r="A29312" t="str">
            <v>ME.01.030.0050.c</v>
          </cell>
          <cell r="B29312" t="str">
            <v>- 8 mm in lega di alluminio, manganese e silicio</v>
          </cell>
          <cell r="C29312" t="str">
            <v>m</v>
          </cell>
          <cell r="D29312" t="str">
            <v>0,03</v>
          </cell>
        </row>
        <row r="29313">
          <cell r="A29313" t="str">
            <v>ME.01.030.0050.d</v>
          </cell>
          <cell r="B29313" t="str">
            <v>- 10 mm in alluminio</v>
          </cell>
          <cell r="C29313" t="str">
            <v>m</v>
          </cell>
          <cell r="D29313" t="str">
            <v>0,06</v>
          </cell>
        </row>
        <row r="29314">
          <cell r="A29314" t="str">
            <v>ME.01.030.0060</v>
          </cell>
          <cell r="B29314" t="str">
            <v>Piatto di captazione e calata, in acciaio zincato a caldo per immersione e trascinamento dopo lavorazione, nelle dimensioni:</v>
          </cell>
          <cell r="C29314"/>
          <cell r="D29314"/>
        </row>
        <row r="29315">
          <cell r="A29315" t="str">
            <v>ME.01.030.0060.a</v>
          </cell>
          <cell r="B29315" t="str">
            <v>- 25x3 mm</v>
          </cell>
          <cell r="C29315" t="str">
            <v>m</v>
          </cell>
          <cell r="D29315" t="str">
            <v>0,02</v>
          </cell>
        </row>
        <row r="29316">
          <cell r="A29316" t="str">
            <v>ME.01.030.0060.b</v>
          </cell>
          <cell r="B29316" t="str">
            <v>- 30x3 mm</v>
          </cell>
          <cell r="C29316" t="str">
            <v>m</v>
          </cell>
          <cell r="D29316" t="str">
            <v>0,02</v>
          </cell>
        </row>
        <row r="29317">
          <cell r="A29317" t="str">
            <v>ME.01.030.0060.c</v>
          </cell>
          <cell r="B29317" t="str">
            <v>- 30x3.5 mm</v>
          </cell>
          <cell r="C29317" t="str">
            <v>m</v>
          </cell>
          <cell r="D29317" t="str">
            <v>0,03</v>
          </cell>
        </row>
        <row r="29318">
          <cell r="A29318" t="str">
            <v>ME.01.030.0060.d</v>
          </cell>
          <cell r="B29318" t="str">
            <v>- 40x3 mm</v>
          </cell>
          <cell r="C29318" t="str">
            <v>m</v>
          </cell>
          <cell r="D29318" t="str">
            <v>0,06</v>
          </cell>
        </row>
        <row r="29319">
          <cell r="A29319" t="str">
            <v>ME.01.030.0060.e</v>
          </cell>
          <cell r="B29319" t="str">
            <v>- 40x4 mm</v>
          </cell>
          <cell r="C29319" t="str">
            <v>m</v>
          </cell>
          <cell r="D29319" t="str">
            <v>0,07</v>
          </cell>
        </row>
        <row r="29320">
          <cell r="A29320" t="str">
            <v>ME.01.030.0070</v>
          </cell>
          <cell r="B29320" t="str">
            <v>Supporti per tetti piani, in cemento con rivestimento in plastica, innestabile a pressione, diam 132 mm, altezza 76 mm, per tondo 8÷10 mm</v>
          </cell>
          <cell r="C29320" t="str">
            <v>cad</v>
          </cell>
          <cell r="D29320" t="str">
            <v>3,67</v>
          </cell>
        </row>
        <row r="29321">
          <cell r="A29321" t="str">
            <v>ME.01.030.0080</v>
          </cell>
          <cell r="B29321" t="str">
            <v>Supporto per tetti piani, in cemento con rivestimento in plastica, per tondo diam 8÷10 mm, diam base 140 mm, altezza 100 mm</v>
          </cell>
          <cell r="C29321" t="str">
            <v>cad</v>
          </cell>
          <cell r="D29321" t="str">
            <v>6,22</v>
          </cell>
        </row>
        <row r="29322">
          <cell r="A29322" t="str">
            <v>ME.01.030.0090</v>
          </cell>
          <cell r="B29322" t="str">
            <v>Supporto per tetti piani, in cemento con base in plastica, per tondo diam 8 mm, base 140x120 mm, altezza 65 mm</v>
          </cell>
          <cell r="C29322" t="str">
            <v>cad</v>
          </cell>
          <cell r="D29322" t="str">
            <v>3,27</v>
          </cell>
        </row>
        <row r="29323">
          <cell r="A29323" t="str">
            <v>ME.01.030.0100</v>
          </cell>
          <cell r="B29323" t="str">
            <v>Supporto per tetti piani, involucro vuoto in plastica, per tondo diam 8 mm innestabile a pressione, diam base 140 mm, altezza 85 mm</v>
          </cell>
          <cell r="C29323" t="str">
            <v>cad</v>
          </cell>
          <cell r="D29323" t="str">
            <v>1,23</v>
          </cell>
        </row>
        <row r="29324">
          <cell r="A29324" t="str">
            <v>ME.01.030.0110</v>
          </cell>
          <cell r="B29324" t="str">
            <v>Supporto per tetti piani, involucro vuoto in plastica in plastica, per piatto da 30 mm, diam base 140 mm, altezza 100 mm</v>
          </cell>
          <cell r="C29324"/>
          <cell r="D29324"/>
        </row>
        <row r="29325">
          <cell r="A29325" t="str">
            <v>ME.01.030.0110.a</v>
          </cell>
          <cell r="B29325" t="str">
            <v>- involucro vuoto con vite M8 senza supporto</v>
          </cell>
          <cell r="C29325" t="str">
            <v>cad</v>
          </cell>
          <cell r="D29325" t="str">
            <v>2,55</v>
          </cell>
        </row>
        <row r="29326">
          <cell r="A29326" t="str">
            <v>ME.01.030.0110.b</v>
          </cell>
          <cell r="B29326" t="str">
            <v>- in cemento con involucro in plastica</v>
          </cell>
          <cell r="C29326" t="str">
            <v>cad</v>
          </cell>
          <cell r="D29326" t="str">
            <v>6,41</v>
          </cell>
        </row>
        <row r="29327">
          <cell r="A29327" t="str">
            <v>ME.01.030.0120</v>
          </cell>
          <cell r="B29327" t="str">
            <v>Fungo di captazione per tetti piani, cappello in alluminio e morsetto in acciaio zincato a caldoper immersione dopo lavorazione, per tondo diam 8÷10 mm, e piatto da 30 mm</v>
          </cell>
          <cell r="C29327" t="str">
            <v>cad</v>
          </cell>
          <cell r="D29327" t="str">
            <v>27,23</v>
          </cell>
        </row>
        <row r="29328">
          <cell r="A29328" t="str">
            <v>ME.01.030.0130</v>
          </cell>
          <cell r="B29328" t="str">
            <v>Supporto per tetti piani, con piastra e morsetto in acciaio zincato a caldo per immersione dopo lavorazione, per tondo diam 8÷10 mm, diam base 100 mm</v>
          </cell>
          <cell r="C29328"/>
          <cell r="D29328"/>
        </row>
        <row r="29329">
          <cell r="A29329" t="str">
            <v>ME.01.030.0130.a</v>
          </cell>
          <cell r="B29329" t="str">
            <v>- altezza 60 mm</v>
          </cell>
          <cell r="C29329" t="str">
            <v>cad</v>
          </cell>
          <cell r="D29329" t="str">
            <v>4,18</v>
          </cell>
        </row>
        <row r="29330">
          <cell r="A29330" t="str">
            <v>ME.01.030.0130.b</v>
          </cell>
          <cell r="B29330" t="str">
            <v>- altezza 100 mm</v>
          </cell>
          <cell r="C29330" t="str">
            <v>cad</v>
          </cell>
          <cell r="D29330" t="str">
            <v>4,57</v>
          </cell>
        </row>
        <row r="29331">
          <cell r="A29331" t="str">
            <v>ME.01.030.0140</v>
          </cell>
          <cell r="B29331" t="str">
            <v>Distanziatore</v>
          </cell>
          <cell r="C29331"/>
          <cell r="D29331"/>
        </row>
        <row r="29332">
          <cell r="A29332" t="str">
            <v>ME.01.030.0140.a</v>
          </cell>
          <cell r="B29332" t="str">
            <v>- altezza 30 mm</v>
          </cell>
          <cell r="C29332" t="str">
            <v>cad</v>
          </cell>
          <cell r="D29332" t="str">
            <v>1,84</v>
          </cell>
        </row>
        <row r="29333">
          <cell r="A29333" t="str">
            <v>ME.01.030.0140.b</v>
          </cell>
          <cell r="B29333" t="str">
            <v>- altezza 55 mm</v>
          </cell>
          <cell r="C29333" t="str">
            <v>cad</v>
          </cell>
          <cell r="D29333" t="str">
            <v>1,94</v>
          </cell>
        </row>
        <row r="29334">
          <cell r="A29334" t="str">
            <v>ME.01.030.0150</v>
          </cell>
          <cell r="B29334" t="str">
            <v>Supporto per tetti con coppi e per colmi, in acciaio zincato a caldo per immersione dopo lavorazione, con morsetto per tondo diam 8-10 mm, larghezza regolabile da 180 a 240 mm</v>
          </cell>
          <cell r="C29334"/>
          <cell r="D29334"/>
        </row>
        <row r="29335">
          <cell r="A29335" t="str">
            <v>ME.01.030.0150.a</v>
          </cell>
          <cell r="B29335" t="str">
            <v>- in rame</v>
          </cell>
          <cell r="C29335" t="str">
            <v>cad</v>
          </cell>
          <cell r="D29335" t="str">
            <v>7,87</v>
          </cell>
        </row>
        <row r="29336">
          <cell r="A29336" t="str">
            <v>ME.01.030.0150.b</v>
          </cell>
          <cell r="B29336" t="str">
            <v>- in acciaio inox</v>
          </cell>
          <cell r="C29336" t="str">
            <v>cad</v>
          </cell>
          <cell r="D29336" t="str">
            <v>8,57</v>
          </cell>
        </row>
        <row r="29337">
          <cell r="A29337" t="str">
            <v>ME.01.030.0160</v>
          </cell>
          <cell r="B29337" t="str">
            <v>Supporto per tetti con tegole, in acciaio zincato a caldo per immersione dopo lavorazione, con morsetto per piatto 30x3 mm con morsetto, lunghezza 420 mm, altezza 60 mm</v>
          </cell>
          <cell r="C29337" t="str">
            <v>cad</v>
          </cell>
          <cell r="D29337" t="str">
            <v>5,62</v>
          </cell>
        </row>
        <row r="29338">
          <cell r="A29338" t="str">
            <v>ME.01.030.0170</v>
          </cell>
          <cell r="B29338" t="str">
            <v>Supporto per tetti con tegole, in acciaio inox amagnetico, per tondo diam 8 mm, altezza 42 mm, lunghezza 140-410 mm</v>
          </cell>
          <cell r="C29338" t="str">
            <v>cad</v>
          </cell>
          <cell r="D29338" t="str">
            <v>5,32</v>
          </cell>
        </row>
        <row r="29339">
          <cell r="A29339" t="str">
            <v>ME.01.030.0180</v>
          </cell>
          <cell r="B29339" t="str">
            <v>Supporto per tetti con tegole, in acciaio inox amagnetico, per tondo diam 8-10 mm, altezza 74-27 mm, lunghezza 140-410 mm</v>
          </cell>
          <cell r="C29339" t="str">
            <v>cad</v>
          </cell>
          <cell r="D29339" t="str">
            <v>3,67</v>
          </cell>
        </row>
        <row r="29340">
          <cell r="A29340" t="str">
            <v>ME.01.030.0190</v>
          </cell>
          <cell r="B29340" t="str">
            <v>Giunto di dilatazione in alluminio per maglie di captazione realizzate a tondi o piatti, lunghezza 400 mm</v>
          </cell>
          <cell r="C29340" t="str">
            <v>cad</v>
          </cell>
          <cell r="D29340" t="str">
            <v>6,51</v>
          </cell>
        </row>
        <row r="29341">
          <cell r="A29341" t="str">
            <v>ME.01.030.0200</v>
          </cell>
          <cell r="B29341" t="str">
            <v>Supporto per calate in zama zincata a caldo per immersione dopo lavorazione, per tondo diam 8-10 mm, altezza 30 mm</v>
          </cell>
          <cell r="C29341"/>
          <cell r="D29341"/>
        </row>
        <row r="29342">
          <cell r="A29342" t="str">
            <v>ME.01.030.0200.a</v>
          </cell>
          <cell r="B29342" t="str">
            <v>- filettatura M6</v>
          </cell>
          <cell r="C29342" t="str">
            <v>cad</v>
          </cell>
          <cell r="D29342" t="str">
            <v>2,55</v>
          </cell>
        </row>
        <row r="29343">
          <cell r="A29343" t="str">
            <v>ME.01.030.0200.b</v>
          </cell>
          <cell r="B29343" t="str">
            <v>- filettatura M8</v>
          </cell>
          <cell r="C29343" t="str">
            <v>cad</v>
          </cell>
          <cell r="D29343" t="str">
            <v>2,44</v>
          </cell>
        </row>
        <row r="29344">
          <cell r="A29344" t="str">
            <v>ME.01.030.0210</v>
          </cell>
          <cell r="B29344" t="str">
            <v>Supporto per calate in ottone ramato, per tondo diam 8-10 mm, altezza 30 mm</v>
          </cell>
          <cell r="C29344" t="str">
            <v>cad</v>
          </cell>
          <cell r="D29344" t="str">
            <v>10,19</v>
          </cell>
        </row>
        <row r="29345">
          <cell r="A29345" t="str">
            <v>ME.01.030.0220</v>
          </cell>
          <cell r="B29345" t="str">
            <v>Supporto per calate in acciaio zincato a caldo per immersione dopo lavorazione, per piatto da 30 o 40 mm, filettatura M6 o M8</v>
          </cell>
          <cell r="C29345"/>
          <cell r="D29345"/>
        </row>
        <row r="29346">
          <cell r="A29346" t="str">
            <v>ME.01.030.0220.a</v>
          </cell>
          <cell r="B29346" t="str">
            <v>- per piatto da 30 mm, filettatura M6 o M8</v>
          </cell>
          <cell r="C29346" t="str">
            <v>cad</v>
          </cell>
          <cell r="D29346" t="str">
            <v>2,96</v>
          </cell>
        </row>
        <row r="29347">
          <cell r="A29347" t="str">
            <v>ME.01.030.0220.b</v>
          </cell>
          <cell r="B29347" t="str">
            <v>- per piatto da 40 mm, filettatura M8</v>
          </cell>
          <cell r="C29347" t="str">
            <v>cad</v>
          </cell>
          <cell r="D29347" t="str">
            <v>3,67</v>
          </cell>
        </row>
        <row r="29348">
          <cell r="A29348" t="str">
            <v>ME.01.030.0230</v>
          </cell>
          <cell r="B29348" t="str">
            <v>Supporto in acciaio zincato a caldo, per tondo diam 8-10 mm e piatto da 30 mm con vite per fissaggio su pareti in legno, nelle lunghezze</v>
          </cell>
          <cell r="C29348"/>
          <cell r="D29348"/>
        </row>
        <row r="29349">
          <cell r="A29349" t="str">
            <v>ME.01.030.0230.a</v>
          </cell>
          <cell r="B29349" t="str">
            <v>- 80 mm</v>
          </cell>
          <cell r="C29349" t="str">
            <v>cad</v>
          </cell>
          <cell r="D29349" t="str">
            <v>4,18</v>
          </cell>
        </row>
        <row r="29350">
          <cell r="A29350" t="str">
            <v>ME.01.030.0230.b</v>
          </cell>
          <cell r="B29350" t="str">
            <v>- 100 mm</v>
          </cell>
          <cell r="C29350" t="str">
            <v>cad</v>
          </cell>
          <cell r="D29350" t="str">
            <v>4,71</v>
          </cell>
        </row>
        <row r="29351">
          <cell r="A29351" t="str">
            <v>ME.01.030.0230.c</v>
          </cell>
          <cell r="B29351" t="str">
            <v>- 150 mm</v>
          </cell>
          <cell r="C29351" t="str">
            <v>cad</v>
          </cell>
          <cell r="D29351" t="str">
            <v>6,22</v>
          </cell>
        </row>
        <row r="29352">
          <cell r="A29352" t="str">
            <v>ME.01.030.0240</v>
          </cell>
          <cell r="B29352" t="str">
            <v>Morsetto di sezionamento per tondo diam 8÷10 mm e barra di adduzione diam 16 mm</v>
          </cell>
          <cell r="C29352"/>
          <cell r="D29352"/>
        </row>
        <row r="29353">
          <cell r="A29353" t="str">
            <v>ME.01.030.0240.a</v>
          </cell>
          <cell r="B29353" t="str">
            <v>- in zama zincata a caldo per immersione dopo lavorazione</v>
          </cell>
          <cell r="C29353" t="str">
            <v>cad</v>
          </cell>
          <cell r="D29353" t="str">
            <v>5,62</v>
          </cell>
        </row>
        <row r="29354">
          <cell r="A29354" t="str">
            <v>ME.01.030.0240.b</v>
          </cell>
          <cell r="B29354" t="str">
            <v>- in ottone ramato</v>
          </cell>
          <cell r="C29354" t="str">
            <v>cad</v>
          </cell>
          <cell r="D29354" t="str">
            <v>16,84</v>
          </cell>
        </row>
        <row r="29355">
          <cell r="A29355" t="str">
            <v>ME.01.030.0250</v>
          </cell>
          <cell r="B29355" t="str">
            <v>Morsetto di sezionamento bimetallico, parte superiore in rame per tondo diam 8-10 mm, parte inferiore in acciaio inox per piatto da 30-40 mm</v>
          </cell>
          <cell r="C29355" t="str">
            <v>cad</v>
          </cell>
          <cell r="D29355" t="str">
            <v>11,11</v>
          </cell>
        </row>
        <row r="29356">
          <cell r="A29356" t="str">
            <v>ME.01.030.0260</v>
          </cell>
          <cell r="B29356" t="str">
            <v>Morsetto di sezionamento in acciaio inox per tondo diam 8-10 mm e piatto da 30-40 mm</v>
          </cell>
          <cell r="C29356" t="str">
            <v>cad</v>
          </cell>
          <cell r="D29356" t="str">
            <v>6,73</v>
          </cell>
        </row>
        <row r="29357">
          <cell r="A29357" t="str">
            <v>ME.01.030.0270</v>
          </cell>
          <cell r="B29357" t="str">
            <v>Morsetto di sezionamento per tondo diam 8-10 mm con piastra di fissaggio a muro 150x45 mm in acciaio zincato, supporto in nylon rinforzato con fibra di vetro diam 8-10 mm, barra in rame da 40 mmq e morsetti in ottone</v>
          </cell>
          <cell r="C29357" t="str">
            <v>cad</v>
          </cell>
          <cell r="D29357" t="str">
            <v>11,11</v>
          </cell>
        </row>
        <row r="29358">
          <cell r="A29358" t="str">
            <v>ME.01.030.0280</v>
          </cell>
          <cell r="B29358" t="str">
            <v>Barra di adduzione in acciaio zincato a caldo per immersione dopo lavorazione, diam 16 mm con bombatura alle estremità, lunghezza 1500 mm.</v>
          </cell>
          <cell r="C29358" t="str">
            <v>cad</v>
          </cell>
          <cell r="D29358" t="str">
            <v>18,36</v>
          </cell>
        </row>
        <row r="29359">
          <cell r="A29359" t="str">
            <v>ME.01.030.0290</v>
          </cell>
          <cell r="B29359" t="str">
            <v>Barra di adduzione in acciaio zincato a caldo per immersione dopo lavorazione, diam 16 mm con una estremità bombata e l'altra piatta con 2 fori diam 12 mm, interasse 22 mm, nelle lunghezze:</v>
          </cell>
          <cell r="C29359"/>
          <cell r="D29359"/>
        </row>
        <row r="29360">
          <cell r="A29360" t="str">
            <v>ME.01.030.0290.a</v>
          </cell>
          <cell r="B29360" t="str">
            <v>- 1000 mm</v>
          </cell>
          <cell r="C29360" t="str">
            <v>cad</v>
          </cell>
          <cell r="D29360" t="str">
            <v>14,27</v>
          </cell>
        </row>
        <row r="29361">
          <cell r="A29361" t="str">
            <v>ME.01.030.0290.b</v>
          </cell>
          <cell r="B29361" t="str">
            <v>- 1500 mm</v>
          </cell>
          <cell r="C29361" t="str">
            <v>cad</v>
          </cell>
          <cell r="D29361" t="str">
            <v>19,06</v>
          </cell>
        </row>
        <row r="29362">
          <cell r="A29362" t="str">
            <v>ME.01.030.0300</v>
          </cell>
          <cell r="B29362" t="str">
            <v>Barra di adduzione, diam 16 mm con una estremità con morsetto di sezionamento e l'altra con morsetto, lunghezza 1500 mm</v>
          </cell>
          <cell r="C29362"/>
          <cell r="D29362"/>
        </row>
        <row r="29363">
          <cell r="A29363" t="str">
            <v>ME.01.030.0300.a</v>
          </cell>
          <cell r="B29363" t="str">
            <v>- in acciaio zincato a caldo per immersione dopo lavorazione</v>
          </cell>
          <cell r="C29363" t="str">
            <v>cad</v>
          </cell>
          <cell r="D29363" t="str">
            <v>31,61</v>
          </cell>
        </row>
        <row r="29364">
          <cell r="A29364" t="str">
            <v>ME.01.030.0300.b</v>
          </cell>
          <cell r="B29364" t="str">
            <v>- in rame</v>
          </cell>
          <cell r="C29364" t="str">
            <v>cad</v>
          </cell>
          <cell r="D29364" t="str">
            <v>157,01</v>
          </cell>
        </row>
        <row r="29365">
          <cell r="A29365" t="str">
            <v>ME.01.030.0310</v>
          </cell>
          <cell r="B29365" t="str">
            <v>Morsetto per tondo diam 8÷10 mm, con riscontro in zama, vite e dado in acciaio zincato a caldo per immersione dopo lavorazione, rondella in acciaio inox</v>
          </cell>
          <cell r="C29365"/>
          <cell r="D29365"/>
        </row>
        <row r="29366">
          <cell r="A29366" t="str">
            <v>ME.01.030.0310.a</v>
          </cell>
          <cell r="B29366" t="str">
            <v>- a una via</v>
          </cell>
          <cell r="C29366" t="str">
            <v>cad</v>
          </cell>
          <cell r="D29366" t="str">
            <v>4,18</v>
          </cell>
        </row>
        <row r="29367">
          <cell r="A29367" t="str">
            <v>ME.01.030.0310.b</v>
          </cell>
          <cell r="B29367" t="str">
            <v>- a due vie</v>
          </cell>
          <cell r="C29367" t="str">
            <v>cad</v>
          </cell>
          <cell r="D29367" t="str">
            <v>8,37</v>
          </cell>
        </row>
        <row r="29368">
          <cell r="A29368" t="str">
            <v>ME.01.030.0310.c</v>
          </cell>
          <cell r="B29368" t="str">
            <v>- a tre vie</v>
          </cell>
          <cell r="C29368" t="str">
            <v>cad</v>
          </cell>
          <cell r="D29368" t="str">
            <v>13,48</v>
          </cell>
        </row>
        <row r="29369">
          <cell r="A29369" t="str">
            <v>ME.01.030.0320</v>
          </cell>
          <cell r="B29369" t="str">
            <v>Morsetto per tondo diam 8÷10 mm, con riscontro e dado in ottone ramato, rondella in acciaio inox e vite in lega di rame</v>
          </cell>
          <cell r="C29369"/>
          <cell r="D29369"/>
        </row>
        <row r="29370">
          <cell r="A29370" t="str">
            <v>ME.01.030.0320.a</v>
          </cell>
          <cell r="B29370" t="str">
            <v>- a una via</v>
          </cell>
          <cell r="C29370" t="str">
            <v>cad</v>
          </cell>
          <cell r="D29370" t="str">
            <v>12,63</v>
          </cell>
        </row>
        <row r="29371">
          <cell r="A29371" t="str">
            <v>ME.01.030.0320.b</v>
          </cell>
          <cell r="B29371" t="str">
            <v>- a due vie</v>
          </cell>
          <cell r="C29371" t="str">
            <v>cad</v>
          </cell>
          <cell r="D29371" t="str">
            <v>24,56</v>
          </cell>
        </row>
        <row r="29372">
          <cell r="A29372" t="str">
            <v>ME.01.030.0330</v>
          </cell>
          <cell r="B29372" t="str">
            <v>Morsetto per fissaggio in ghisa malleabile zincata a caldo per immersione dopo lavorazione, per collegamento a tondo diam 8÷10 mm, fissaggio su flangia, negli spessori</v>
          </cell>
          <cell r="C29372"/>
          <cell r="D29372"/>
        </row>
        <row r="29373">
          <cell r="A29373" t="str">
            <v>ME.01.030.0330.a</v>
          </cell>
          <cell r="B29373" t="str">
            <v>- massimo 12 mm</v>
          </cell>
          <cell r="C29373" t="str">
            <v>cad</v>
          </cell>
          <cell r="D29373" t="str">
            <v>9,98</v>
          </cell>
        </row>
        <row r="29374">
          <cell r="A29374" t="str">
            <v>ME.01.030.0330.b</v>
          </cell>
          <cell r="B29374" t="str">
            <v>- massimo 20 mm</v>
          </cell>
          <cell r="C29374" t="str">
            <v>cad</v>
          </cell>
          <cell r="D29374" t="str">
            <v>13,34</v>
          </cell>
        </row>
        <row r="29375">
          <cell r="A29375" t="str">
            <v>ME.01.030.0340</v>
          </cell>
          <cell r="B29375" t="str">
            <v>Supporto in acciaio zincato a caldo per immersione dopo lavorazione, per fissaggio su corpo metallico, lunghezza 80 mm, altezza 25 mm, 3 fori diam 11 mm</v>
          </cell>
          <cell r="C29375" t="str">
            <v>cad</v>
          </cell>
          <cell r="D29375" t="str">
            <v>9,77</v>
          </cell>
        </row>
        <row r="29376">
          <cell r="A29376" t="str">
            <v>ME.01.030.0350</v>
          </cell>
          <cell r="B29376" t="str">
            <v>Giunzione a T per tondi diam 8 mm</v>
          </cell>
          <cell r="C29376"/>
          <cell r="D29376"/>
        </row>
        <row r="29377">
          <cell r="A29377" t="str">
            <v>ME.01.030.0350.a</v>
          </cell>
          <cell r="B29377" t="str">
            <v>- in zama zincata</v>
          </cell>
          <cell r="C29377" t="str">
            <v>cad</v>
          </cell>
          <cell r="D29377" t="str">
            <v>3,77</v>
          </cell>
        </row>
        <row r="29378">
          <cell r="A29378" t="str">
            <v>ME.01.030.0350.b</v>
          </cell>
          <cell r="B29378" t="str">
            <v>- in ottone ramato</v>
          </cell>
          <cell r="C29378" t="str">
            <v>cad</v>
          </cell>
          <cell r="D29378" t="str">
            <v>11,92</v>
          </cell>
        </row>
        <row r="29379">
          <cell r="A29379" t="str">
            <v>ME.01.030.0360</v>
          </cell>
          <cell r="B29379" t="str">
            <v>Giunzione a T per tondi diam 8÷10 mm, in acciaio zincato a caldo per immersione dopo lavorazione</v>
          </cell>
          <cell r="C29379"/>
          <cell r="D29379"/>
        </row>
        <row r="29380">
          <cell r="A29380" t="str">
            <v>ME.01.030.0360.a</v>
          </cell>
          <cell r="B29380" t="str">
            <v>- con 2 viti M6x16</v>
          </cell>
          <cell r="C29380" t="str">
            <v>cad</v>
          </cell>
          <cell r="D29380" t="str">
            <v>3,15</v>
          </cell>
        </row>
        <row r="29381">
          <cell r="A29381" t="str">
            <v>ME.01.030.0360.b</v>
          </cell>
          <cell r="B29381" t="str">
            <v>- con 3 viti M6x16</v>
          </cell>
          <cell r="C29381" t="str">
            <v>cad</v>
          </cell>
          <cell r="D29381" t="str">
            <v>4,81</v>
          </cell>
        </row>
        <row r="29382">
          <cell r="A29382" t="str">
            <v>ME.01.030.0360.c</v>
          </cell>
          <cell r="B29382" t="str">
            <v>- con 3 viti M6x16 in rame</v>
          </cell>
          <cell r="C29382" t="str">
            <v>cad</v>
          </cell>
          <cell r="D29382" t="str">
            <v>10,52</v>
          </cell>
        </row>
        <row r="29383">
          <cell r="A29383" t="str">
            <v>ME.01.030.0370</v>
          </cell>
          <cell r="B29383" t="str">
            <v>Giunzione universale per tondi diam 8÷10 mm</v>
          </cell>
          <cell r="C29383" t="str">
            <v>cad</v>
          </cell>
          <cell r="D29383" t="str">
            <v>2,64</v>
          </cell>
        </row>
        <row r="29384">
          <cell r="A29384" t="str">
            <v>ME.01.030.0380</v>
          </cell>
          <cell r="B29384" t="str">
            <v>Giunzione lineare in acciaio zincato a caldo per immersione dopo lavorazione, per tondi diam 8÷10 mm</v>
          </cell>
          <cell r="C29384" t="str">
            <v>cad</v>
          </cell>
          <cell r="D29384" t="str">
            <v>3,77</v>
          </cell>
        </row>
        <row r="29385">
          <cell r="A29385" t="str">
            <v>ME.01.030.0390</v>
          </cell>
          <cell r="B29385" t="str">
            <v>Giunzione parallela per tondi diam 8÷10 mm in ghisa zincata a caldo</v>
          </cell>
          <cell r="C29385" t="str">
            <v>cad</v>
          </cell>
          <cell r="D29385" t="str">
            <v>5,32</v>
          </cell>
        </row>
        <row r="29386">
          <cell r="A29386" t="str">
            <v>ME.01.030.0400</v>
          </cell>
          <cell r="B29386" t="str">
            <v>Funicella in corda d'acciaio da 25 mmq con guaina protettiva e 2 capicorda in alluminio</v>
          </cell>
          <cell r="C29386" t="str">
            <v>cad</v>
          </cell>
          <cell r="D29386" t="str">
            <v>12,45</v>
          </cell>
        </row>
        <row r="29387">
          <cell r="A29387" t="str">
            <v>ME.01.030.0410</v>
          </cell>
          <cell r="B29387" t="str">
            <v>Treccia in rame stagnato da 35 mmq con 4 fori da 4.3 mm e 1 foro da 10 mm ad ogni estremità</v>
          </cell>
          <cell r="C29387" t="str">
            <v>cad</v>
          </cell>
          <cell r="D29387" t="str">
            <v>10,60</v>
          </cell>
        </row>
        <row r="29388">
          <cell r="A29388" t="str">
            <v>ME.01.030.0420</v>
          </cell>
          <cell r="B29388" t="str">
            <v>Staffa in acciaio zincato a caldo per immersione dopo lavorazione, per ancoraggio tubi e grondaie diam 50÷150 mm, con vite M8x20 e foro diam 11 mm, nei diametri</v>
          </cell>
          <cell r="C29388"/>
          <cell r="D29388"/>
        </row>
        <row r="29389">
          <cell r="A29389" t="str">
            <v>ME.01.030.0420.a</v>
          </cell>
          <cell r="B29389" t="str">
            <v>- 80 mm</v>
          </cell>
          <cell r="C29389" t="str">
            <v>cad</v>
          </cell>
          <cell r="D29389" t="str">
            <v>3,37</v>
          </cell>
        </row>
        <row r="29390">
          <cell r="A29390" t="str">
            <v>ME.01.030.0420.b</v>
          </cell>
          <cell r="B29390" t="str">
            <v>- 90 mm</v>
          </cell>
          <cell r="C29390" t="str">
            <v>cad</v>
          </cell>
          <cell r="D29390" t="str">
            <v>3,37</v>
          </cell>
        </row>
        <row r="29391">
          <cell r="A29391" t="str">
            <v>ME.01.030.0420.c</v>
          </cell>
          <cell r="B29391" t="str">
            <v>- 100 mm</v>
          </cell>
          <cell r="C29391" t="str">
            <v>cad</v>
          </cell>
          <cell r="D29391" t="str">
            <v>3,47</v>
          </cell>
        </row>
        <row r="29392">
          <cell r="A29392" t="str">
            <v>ME.01.030.0420.d</v>
          </cell>
          <cell r="B29392" t="str">
            <v>- 110 mm</v>
          </cell>
          <cell r="C29392" t="str">
            <v>cad</v>
          </cell>
          <cell r="D29392" t="str">
            <v>3,58</v>
          </cell>
        </row>
        <row r="29393">
          <cell r="A29393" t="str">
            <v>ME.01.030.0420.e</v>
          </cell>
          <cell r="B29393" t="str">
            <v>- 120 mm</v>
          </cell>
          <cell r="C29393" t="str">
            <v>cad</v>
          </cell>
          <cell r="D29393" t="str">
            <v>3,67</v>
          </cell>
        </row>
        <row r="29394">
          <cell r="A29394" t="str">
            <v>ME.01.030.0430</v>
          </cell>
          <cell r="B29394" t="str">
            <v>Staffa in rame per ancoraggio tubi e grondaie diam 80÷120 mm, con vite M8x20 e foro diam 11 mm, nei diametri</v>
          </cell>
          <cell r="C29394"/>
          <cell r="D29394"/>
        </row>
        <row r="29395">
          <cell r="A29395" t="str">
            <v>ME.01.030.0430.a</v>
          </cell>
          <cell r="B29395" t="str">
            <v>- 80 mm</v>
          </cell>
          <cell r="C29395" t="str">
            <v>cad</v>
          </cell>
          <cell r="D29395" t="str">
            <v>9,17</v>
          </cell>
        </row>
        <row r="29396">
          <cell r="A29396" t="str">
            <v>ME.01.030.0430.b</v>
          </cell>
          <cell r="B29396" t="str">
            <v>- 90 mm</v>
          </cell>
          <cell r="C29396" t="str">
            <v>cad</v>
          </cell>
          <cell r="D29396" t="str">
            <v>9,98</v>
          </cell>
        </row>
        <row r="29397">
          <cell r="A29397" t="str">
            <v>ME.01.030.0430.c</v>
          </cell>
          <cell r="B29397" t="str">
            <v>- 100 mm</v>
          </cell>
          <cell r="C29397" t="str">
            <v>cad</v>
          </cell>
          <cell r="D29397" t="str">
            <v>10,10</v>
          </cell>
        </row>
        <row r="29398">
          <cell r="A29398" t="str">
            <v>ME.01.030.0430.d</v>
          </cell>
          <cell r="B29398" t="str">
            <v>- 110 mm</v>
          </cell>
          <cell r="C29398" t="str">
            <v>cad</v>
          </cell>
          <cell r="D29398" t="str">
            <v>13,16</v>
          </cell>
        </row>
        <row r="29399">
          <cell r="A29399" t="str">
            <v>ME.01.030.0430.e</v>
          </cell>
          <cell r="B29399" t="str">
            <v>- 120 mm</v>
          </cell>
          <cell r="C29399" t="str">
            <v>cad</v>
          </cell>
          <cell r="D29399" t="str">
            <v>13,34</v>
          </cell>
        </row>
        <row r="29400">
          <cell r="A29400" t="str">
            <v>ME.01.040</v>
          </cell>
          <cell r="B29400" t="str">
            <v>SISTEMI PER COLLEGAMENTI EQUIPOTENZIALI</v>
          </cell>
          <cell r="C29400"/>
          <cell r="D29400"/>
        </row>
        <row r="29401">
          <cell r="A29401" t="str">
            <v>ME.01.040.0010</v>
          </cell>
          <cell r="B29401" t="str">
            <v>Piastra equipotenziale con piastra e coperchio in plastica antiurto, morsettiera in ottone nichelato, collegamenti per tondo diam 8÷10 mm e piatto da 30 mm e 7 conduttori per sezioni fino a 25 mmq</v>
          </cell>
          <cell r="C29401" t="str">
            <v>cad</v>
          </cell>
          <cell r="D29401" t="str">
            <v>12,03</v>
          </cell>
        </row>
        <row r="29402">
          <cell r="A29402" t="str">
            <v>ME.01.040.0020</v>
          </cell>
          <cell r="B29402" t="str">
            <v>Piastra equipotenziale con piastra in acciaio zincato galvanicamente, coperchio in plastica antiurto, morsettiera in ottone nichelato, collegamenti per tondo diam 8÷10 mm e piatto da 30 mm e 7 conduttori per sezioni fino a 25 mmq</v>
          </cell>
          <cell r="C29402" t="str">
            <v>cad</v>
          </cell>
          <cell r="D29402" t="str">
            <v>26,50</v>
          </cell>
        </row>
        <row r="29403">
          <cell r="A29403" t="str">
            <v>ME.01.040.0030</v>
          </cell>
          <cell r="B29403" t="str">
            <v>Piastra equipotenziale con piastra, coperchio e morsettiera in acciaio zincato galvanicamente, collegamenti per 1 tondo diam 8÷10 mm, 1 piatto da 40 mm e 6 conduttori per sezioni fino a 16 mmq</v>
          </cell>
          <cell r="C29403" t="str">
            <v>cad</v>
          </cell>
          <cell r="D29403" t="str">
            <v>107,04</v>
          </cell>
        </row>
        <row r="29404">
          <cell r="A29404" t="str">
            <v>ME.01.040.0040</v>
          </cell>
          <cell r="B29404" t="str">
            <v>Piastra equipotenziale senza coperchio in acciaio zincato galvanicamente, terminali in ottone, collegamenti per 1 tondo diam 8÷10 mm, 1 piatto da 40 mm e 8 conduttori per sezioni fino a 25 mmq</v>
          </cell>
          <cell r="C29404" t="str">
            <v>cad</v>
          </cell>
          <cell r="D29404" t="str">
            <v>26,41</v>
          </cell>
        </row>
        <row r="29405">
          <cell r="A29405" t="str">
            <v>ME.01.040.0050</v>
          </cell>
          <cell r="B29405" t="str">
            <v>Piastra equipotenziale con piastra in acciaio zincato galvanicamente, coperchio in plastica antiurto, morsettiera in ottone nichelato, collegamenti per 2 conduttori fino a 16 mmq e 3 conduttori fino a 6 mmq</v>
          </cell>
          <cell r="C29405" t="str">
            <v>cad</v>
          </cell>
          <cell r="D29405" t="str">
            <v>9,17</v>
          </cell>
        </row>
        <row r="29406">
          <cell r="A29406" t="str">
            <v>ME.01.040.0060</v>
          </cell>
          <cell r="B29406" t="str">
            <v>Piastra equipotenziale senza coperchio, terminali in ottone nichelato, collegamenti per 1 conduttore con sezione fino a 16 mmq e 6 conduttori fino a 10 mmq</v>
          </cell>
          <cell r="C29406" t="str">
            <v>cad</v>
          </cell>
          <cell r="D29406" t="str">
            <v>3,77</v>
          </cell>
        </row>
        <row r="29407">
          <cell r="A29407" t="str">
            <v>ME.01.040.0070</v>
          </cell>
          <cell r="B29407" t="str">
            <v>Piastra equipotenziale senza coperchio, terminali in ottone, collegamenti per 1 conduttore con sezione fino a 25 mmq, 5 conduttori fino a 16 mmq e 5 conduttori fino a 10 mmq</v>
          </cell>
          <cell r="C29407" t="str">
            <v>cad</v>
          </cell>
          <cell r="D29407" t="str">
            <v>2,66</v>
          </cell>
        </row>
        <row r="29408">
          <cell r="A29408" t="str">
            <v>ME.01.040.0080</v>
          </cell>
          <cell r="B29408" t="str">
            <v>Piastra equipotenziale in cassetta da esterno , in acciaio zincato galvanicamente, morsetti in ottone nichelato, collegamenti per 1 conduttore con sezione fino a 16 mmq e 6 conduttori fino a 10 mmq</v>
          </cell>
          <cell r="C29408" t="str">
            <v>cad</v>
          </cell>
          <cell r="D29408" t="str">
            <v>2,66</v>
          </cell>
        </row>
        <row r="29409">
          <cell r="A29409" t="str">
            <v>ME.01.040.0090</v>
          </cell>
          <cell r="B29409" t="str">
            <v>Piastra equipotenziale in cassetta da incasso , morsetti in ottone nichelato, collegamenti per 1 tondo diam 8÷10 mm, 1 piatto da 40 mm e 7 conduttori fino a 16 mmq</v>
          </cell>
          <cell r="C29409" t="str">
            <v>cad</v>
          </cell>
          <cell r="D29409" t="str">
            <v>58,10</v>
          </cell>
        </row>
        <row r="29410">
          <cell r="A29410" t="str">
            <v>ME.01.040.0100</v>
          </cell>
          <cell r="B29410" t="str">
            <v>Piastra equipotenziale in cassetta da incasso , in acciaio zincato galvanicamente, morsetti in ottone nichelato, collegamenti per 1 conduttore con sezione fino a 16 mmq e 6 conduttori fino a 10 mmq</v>
          </cell>
          <cell r="C29410" t="str">
            <v>cad</v>
          </cell>
          <cell r="D29410" t="str">
            <v>20,08</v>
          </cell>
        </row>
        <row r="29411">
          <cell r="A29411" t="str">
            <v>ME.01.040.0110</v>
          </cell>
          <cell r="B29411" t="str">
            <v>Piastre per nodo principale in acciaio zincato a caldo per immersione dopo lavorazione, per collegare piatti e tondi</v>
          </cell>
          <cell r="C29411"/>
          <cell r="D29411"/>
        </row>
        <row r="29412">
          <cell r="A29412" t="str">
            <v>ME.01.040.0110.a</v>
          </cell>
          <cell r="B29412" t="str">
            <v>- 4 fori diam 11 mm</v>
          </cell>
          <cell r="C29412" t="str">
            <v>cad</v>
          </cell>
          <cell r="D29412" t="str">
            <v>14,99</v>
          </cell>
        </row>
        <row r="29413">
          <cell r="A29413" t="str">
            <v>ME.01.040.0110.b</v>
          </cell>
          <cell r="B29413" t="str">
            <v>- 8 fori diam 11 mm</v>
          </cell>
          <cell r="C29413" t="str">
            <v>cad</v>
          </cell>
          <cell r="D29413" t="str">
            <v>17,44</v>
          </cell>
        </row>
        <row r="29414">
          <cell r="A29414" t="str">
            <v>ME.01.040.0110.c</v>
          </cell>
          <cell r="B29414" t="str">
            <v>- 12 fori diam 11 mm</v>
          </cell>
          <cell r="C29414" t="str">
            <v>cad</v>
          </cell>
          <cell r="D29414" t="str">
            <v>21,32</v>
          </cell>
        </row>
        <row r="29415">
          <cell r="A29415" t="str">
            <v>ME.01.040.0110.d</v>
          </cell>
          <cell r="B29415" t="str">
            <v>- 4 fori diam 11 mm in acciaio inox</v>
          </cell>
          <cell r="C29415" t="str">
            <v>cad</v>
          </cell>
          <cell r="D29415" t="str">
            <v>22,34</v>
          </cell>
        </row>
        <row r="29416">
          <cell r="A29416" t="str">
            <v>ME.01.040.0110.e</v>
          </cell>
          <cell r="B29416" t="str">
            <v>- 8 fori diam 11 mm in acciaio inox</v>
          </cell>
          <cell r="C29416" t="str">
            <v>cad</v>
          </cell>
          <cell r="D29416" t="str">
            <v>29,88</v>
          </cell>
        </row>
        <row r="29417">
          <cell r="A29417" t="str">
            <v>ME.01.040.0110.f</v>
          </cell>
          <cell r="B29417" t="str">
            <v>- 12 fori diam 11 mm in acciaio inox</v>
          </cell>
          <cell r="C29417" t="str">
            <v>cad</v>
          </cell>
          <cell r="D29417" t="str">
            <v>36,60</v>
          </cell>
        </row>
        <row r="29418">
          <cell r="A29418" t="str">
            <v>ME.01.040.0120</v>
          </cell>
          <cell r="B29418" t="str">
            <v>Fascetta in bronzo nichelato e morsetto in ottone nichelato per tubo 8÷22 mm</v>
          </cell>
          <cell r="C29418" t="str">
            <v>cad</v>
          </cell>
          <cell r="D29418" t="str">
            <v>3,58</v>
          </cell>
        </row>
        <row r="29419">
          <cell r="A29419" t="str">
            <v>ME.01.040.0130</v>
          </cell>
          <cell r="B29419" t="str">
            <v>Fascetta in ottone nichelato dimensioni 220x6x0.4 mm per tubo 8÷22 mm</v>
          </cell>
          <cell r="C29419"/>
          <cell r="D29419"/>
        </row>
        <row r="29420">
          <cell r="A29420" t="str">
            <v>ME.01.040.0130.a</v>
          </cell>
          <cell r="B29420" t="str">
            <v>- in ottone</v>
          </cell>
          <cell r="C29420" t="str">
            <v>cad</v>
          </cell>
          <cell r="D29420" t="str">
            <v>1,84</v>
          </cell>
        </row>
        <row r="29421">
          <cell r="A29421" t="str">
            <v>ME.01.040.0130.b</v>
          </cell>
          <cell r="B29421" t="str">
            <v>- in ottone nichelato</v>
          </cell>
          <cell r="C29421" t="str">
            <v>cad</v>
          </cell>
          <cell r="D29421" t="str">
            <v>3,77</v>
          </cell>
        </row>
        <row r="29422">
          <cell r="A29422" t="str">
            <v>ME.01.040.0130.c</v>
          </cell>
          <cell r="B29422" t="str">
            <v>- in acciaio inox</v>
          </cell>
          <cell r="C29422" t="str">
            <v>cad</v>
          </cell>
          <cell r="D29422" t="str">
            <v>15,77</v>
          </cell>
        </row>
        <row r="29423">
          <cell r="A29423" t="str">
            <v>ME.01.040.0140</v>
          </cell>
          <cell r="B29423" t="str">
            <v>Collare fissatubo in zama zincata, sezione di collegamento fino a 35 mmq, per tubi di diametro:</v>
          </cell>
          <cell r="C29423"/>
          <cell r="D29423"/>
        </row>
        <row r="29424">
          <cell r="A29424" t="str">
            <v>ME.01.040.0140.a</v>
          </cell>
          <cell r="B29424" t="str">
            <v>- 1/4"</v>
          </cell>
          <cell r="C29424" t="str">
            <v>cad</v>
          </cell>
          <cell r="D29424" t="str">
            <v>2,64</v>
          </cell>
        </row>
        <row r="29425">
          <cell r="A29425" t="str">
            <v>ME.01.040.0140.b</v>
          </cell>
          <cell r="B29425" t="str">
            <v>- 3/8"</v>
          </cell>
          <cell r="C29425" t="str">
            <v>cad</v>
          </cell>
          <cell r="D29425" t="str">
            <v>2,76</v>
          </cell>
        </row>
        <row r="29426">
          <cell r="A29426" t="str">
            <v>ME.01.040.0140.c</v>
          </cell>
          <cell r="B29426" t="str">
            <v>- 1/2"</v>
          </cell>
          <cell r="C29426" t="str">
            <v>cad</v>
          </cell>
          <cell r="D29426" t="str">
            <v>2,96</v>
          </cell>
        </row>
        <row r="29427">
          <cell r="A29427" t="str">
            <v>ME.01.040.0140.d</v>
          </cell>
          <cell r="B29427" t="str">
            <v>- 3/4"</v>
          </cell>
          <cell r="C29427" t="str">
            <v>cad</v>
          </cell>
          <cell r="D29427" t="str">
            <v>3,37</v>
          </cell>
        </row>
        <row r="29428">
          <cell r="A29428" t="str">
            <v>ME.01.040.0140.e</v>
          </cell>
          <cell r="B29428" t="str">
            <v>- 1"</v>
          </cell>
          <cell r="C29428" t="str">
            <v>cad</v>
          </cell>
          <cell r="D29428" t="str">
            <v>3,37</v>
          </cell>
        </row>
        <row r="29429">
          <cell r="A29429" t="str">
            <v>ME.01.040.0140.f</v>
          </cell>
          <cell r="B29429" t="str">
            <v>- 1 1/4"</v>
          </cell>
          <cell r="C29429" t="str">
            <v>cad</v>
          </cell>
          <cell r="D29429" t="str">
            <v>3,58</v>
          </cell>
        </row>
        <row r="29430">
          <cell r="A29430" t="str">
            <v>ME.01.040.0140.g</v>
          </cell>
          <cell r="B29430" t="str">
            <v>- 1 1/2"</v>
          </cell>
          <cell r="C29430" t="str">
            <v>cad</v>
          </cell>
          <cell r="D29430" t="str">
            <v>3,97</v>
          </cell>
        </row>
        <row r="29431">
          <cell r="A29431" t="str">
            <v>ME.01.040.0140.h</v>
          </cell>
          <cell r="B29431" t="str">
            <v>- 1 3/4"</v>
          </cell>
          <cell r="C29431" t="str">
            <v>cad</v>
          </cell>
          <cell r="D29431" t="str">
            <v>4,39</v>
          </cell>
        </row>
        <row r="29432">
          <cell r="A29432" t="str">
            <v>ME.01.040.0140.i</v>
          </cell>
          <cell r="B29432" t="str">
            <v>- 2"</v>
          </cell>
          <cell r="C29432" t="str">
            <v>cad</v>
          </cell>
          <cell r="D29432" t="str">
            <v>4,81</v>
          </cell>
        </row>
        <row r="29433">
          <cell r="A29433" t="str">
            <v>ME.01.040.0150</v>
          </cell>
          <cell r="B29433" t="str">
            <v>Collare fissatubo in acciaio zincato a caldo per immersione dopo lavorazione, con morsetto in zama, sezione di collegamento da 16 a 78 mmq, per tubi di diametro:</v>
          </cell>
          <cell r="C29433"/>
          <cell r="D29433"/>
        </row>
        <row r="29434">
          <cell r="A29434" t="str">
            <v>ME.01.040.0150.a</v>
          </cell>
          <cell r="B29434" t="str">
            <v>- 1/2"</v>
          </cell>
          <cell r="C29434" t="str">
            <v>cad</v>
          </cell>
          <cell r="D29434" t="str">
            <v>8,26</v>
          </cell>
        </row>
        <row r="29435">
          <cell r="A29435" t="str">
            <v>ME.01.040.0150.b</v>
          </cell>
          <cell r="B29435" t="str">
            <v>- 3/4"</v>
          </cell>
          <cell r="C29435" t="str">
            <v>cad</v>
          </cell>
          <cell r="D29435" t="str">
            <v>8,78</v>
          </cell>
        </row>
        <row r="29436">
          <cell r="A29436" t="str">
            <v>ME.01.040.0150.c</v>
          </cell>
          <cell r="B29436" t="str">
            <v>- 1"</v>
          </cell>
          <cell r="C29436" t="str">
            <v>cad</v>
          </cell>
          <cell r="D29436" t="str">
            <v>9,38</v>
          </cell>
        </row>
        <row r="29437">
          <cell r="A29437" t="str">
            <v>ME.01.040.0150.d</v>
          </cell>
          <cell r="B29437" t="str">
            <v>- 1 1/4"</v>
          </cell>
          <cell r="C29437" t="str">
            <v>cad</v>
          </cell>
          <cell r="D29437" t="str">
            <v>9,89</v>
          </cell>
        </row>
        <row r="29438">
          <cell r="A29438" t="str">
            <v>ME.01.040.0150.e</v>
          </cell>
          <cell r="B29438" t="str">
            <v>- 1 1/2"</v>
          </cell>
          <cell r="C29438" t="str">
            <v>cad</v>
          </cell>
          <cell r="D29438" t="str">
            <v>10,30</v>
          </cell>
        </row>
        <row r="29439">
          <cell r="A29439" t="str">
            <v>ME.01.040.0150.f</v>
          </cell>
          <cell r="B29439" t="str">
            <v>- 2"</v>
          </cell>
          <cell r="C29439" t="str">
            <v>cad</v>
          </cell>
          <cell r="D29439" t="str">
            <v>11,11</v>
          </cell>
        </row>
        <row r="29440">
          <cell r="A29440" t="str">
            <v>ME.01.040.0160</v>
          </cell>
          <cell r="B29440" t="str">
            <v>Collare fissatubo in rame nichelato, sezione di collegamento fino a 16 mmq, per tubi di diametro:</v>
          </cell>
          <cell r="C29440"/>
          <cell r="D29440"/>
        </row>
        <row r="29441">
          <cell r="A29441" t="str">
            <v>ME.01.040.0160.a</v>
          </cell>
          <cell r="B29441" t="str">
            <v>- 1/8"</v>
          </cell>
          <cell r="C29441" t="str">
            <v>cad</v>
          </cell>
          <cell r="D29441" t="str">
            <v>5,41</v>
          </cell>
        </row>
        <row r="29442">
          <cell r="A29442" t="str">
            <v>ME.01.040.0160.b</v>
          </cell>
          <cell r="B29442" t="str">
            <v>- 1/4" o 3/8" o 1/2"</v>
          </cell>
          <cell r="C29442" t="str">
            <v>cad</v>
          </cell>
          <cell r="D29442" t="str">
            <v>5,50</v>
          </cell>
        </row>
        <row r="29443">
          <cell r="A29443" t="str">
            <v>ME.01.040.0160.c</v>
          </cell>
          <cell r="B29443" t="str">
            <v>- 3/4"</v>
          </cell>
          <cell r="C29443" t="str">
            <v>cad</v>
          </cell>
          <cell r="D29443" t="str">
            <v>6,73</v>
          </cell>
        </row>
        <row r="29444">
          <cell r="A29444" t="str">
            <v>ME.01.040.0160.d</v>
          </cell>
          <cell r="B29444" t="str">
            <v>- 1"</v>
          </cell>
          <cell r="C29444" t="str">
            <v>cad</v>
          </cell>
          <cell r="D29444" t="str">
            <v>7,36</v>
          </cell>
        </row>
        <row r="29445">
          <cell r="A29445" t="str">
            <v>ME.01.040.0160.e</v>
          </cell>
          <cell r="B29445" t="str">
            <v>- 1 1/4"</v>
          </cell>
          <cell r="C29445" t="str">
            <v>cad</v>
          </cell>
          <cell r="D29445" t="str">
            <v>8,26</v>
          </cell>
        </row>
        <row r="29446">
          <cell r="A29446" t="str">
            <v>ME.01.040.0160.f</v>
          </cell>
          <cell r="B29446" t="str">
            <v>- 1 1/2"</v>
          </cell>
          <cell r="C29446" t="str">
            <v>cad</v>
          </cell>
          <cell r="D29446" t="str">
            <v>9,56</v>
          </cell>
        </row>
        <row r="29447">
          <cell r="A29447" t="str">
            <v>ME.01.040.0160.g</v>
          </cell>
          <cell r="B29447" t="str">
            <v>- 2 1/2"</v>
          </cell>
          <cell r="C29447" t="str">
            <v>cad</v>
          </cell>
          <cell r="D29447" t="str">
            <v>14,27</v>
          </cell>
        </row>
        <row r="29448">
          <cell r="A29448" t="str">
            <v>ME.01.040.0170</v>
          </cell>
          <cell r="B29448" t="str">
            <v>Treccia di massa in rame con due fori diam 9 mm, sezione:</v>
          </cell>
          <cell r="C29448"/>
          <cell r="D29448"/>
        </row>
        <row r="29449">
          <cell r="A29449" t="str">
            <v>ME.01.040.0170.a</v>
          </cell>
          <cell r="B29449" t="str">
            <v>- 10 mmq e interasse di fissaggio 200 mm</v>
          </cell>
          <cell r="C29449" t="str">
            <v>cad</v>
          </cell>
          <cell r="D29449" t="str">
            <v>2,27</v>
          </cell>
        </row>
        <row r="29450">
          <cell r="A29450" t="str">
            <v>ME.01.040.0170.b</v>
          </cell>
          <cell r="B29450" t="str">
            <v>- 10 mmq e interasse di fissaggio 250 mm</v>
          </cell>
          <cell r="C29450" t="str">
            <v>cad</v>
          </cell>
          <cell r="D29450" t="str">
            <v>2,55</v>
          </cell>
        </row>
        <row r="29451">
          <cell r="A29451" t="str">
            <v>ME.01.040.0170.c</v>
          </cell>
          <cell r="B29451" t="str">
            <v>- 16 mmq e interasse di fissaggio 100 mm</v>
          </cell>
          <cell r="C29451" t="str">
            <v>cad</v>
          </cell>
          <cell r="D29451" t="str">
            <v>2,04</v>
          </cell>
        </row>
        <row r="29452">
          <cell r="A29452" t="str">
            <v>ME.01.040.0170.d</v>
          </cell>
          <cell r="B29452" t="str">
            <v>- 16 mmq e interasse di fissaggio 150 mm</v>
          </cell>
          <cell r="C29452" t="str">
            <v>cad</v>
          </cell>
          <cell r="D29452" t="str">
            <v>2,27</v>
          </cell>
        </row>
        <row r="29453">
          <cell r="A29453" t="str">
            <v>ME.01.040.0170.e</v>
          </cell>
          <cell r="B29453" t="str">
            <v>- 16 mmq e interasse di fissaggio 200 mm</v>
          </cell>
          <cell r="C29453" t="str">
            <v>cad</v>
          </cell>
          <cell r="D29453" t="str">
            <v>2,55</v>
          </cell>
        </row>
        <row r="29454">
          <cell r="A29454" t="str">
            <v>ME.01.040.0170.f</v>
          </cell>
          <cell r="B29454" t="str">
            <v>- 16 mmq e interasse di fissaggio 250 mm</v>
          </cell>
          <cell r="C29454" t="str">
            <v>cad</v>
          </cell>
          <cell r="D29454" t="str">
            <v>2,86</v>
          </cell>
        </row>
        <row r="29455">
          <cell r="A29455" t="str">
            <v>ME.01.040.0170.g</v>
          </cell>
          <cell r="B29455" t="str">
            <v>- 16 mmq e interasse di fissaggio 300 mm</v>
          </cell>
          <cell r="C29455" t="str">
            <v>cad</v>
          </cell>
          <cell r="D29455" t="str">
            <v>3,47</v>
          </cell>
        </row>
        <row r="29456">
          <cell r="A29456" t="str">
            <v>ME.01.040.0170.h</v>
          </cell>
          <cell r="B29456" t="str">
            <v>- 25 mmq e interasse di fissaggio 100 mm</v>
          </cell>
          <cell r="C29456" t="str">
            <v>cad</v>
          </cell>
          <cell r="D29456" t="str">
            <v>2,64</v>
          </cell>
        </row>
        <row r="29457">
          <cell r="A29457" t="str">
            <v>ME.01.040.0170.i</v>
          </cell>
          <cell r="B29457" t="str">
            <v>- 25 mmq e interasse di fissaggio 150 mm</v>
          </cell>
          <cell r="C29457" t="str">
            <v>cad</v>
          </cell>
          <cell r="D29457" t="str">
            <v>2,86</v>
          </cell>
        </row>
        <row r="29458">
          <cell r="A29458" t="str">
            <v>ME.01.040.0170.j</v>
          </cell>
          <cell r="B29458" t="str">
            <v>- 25 mmq e interasse di fissaggio 200 mm</v>
          </cell>
          <cell r="C29458" t="str">
            <v>cad</v>
          </cell>
          <cell r="D29458" t="str">
            <v>3,47</v>
          </cell>
        </row>
        <row r="29459">
          <cell r="A29459" t="str">
            <v>ME.01.040.0170.k</v>
          </cell>
          <cell r="B29459" t="str">
            <v>- 25 mmq e interasse di fissaggio 250 mm</v>
          </cell>
          <cell r="C29459" t="str">
            <v>cad</v>
          </cell>
          <cell r="D29459" t="str">
            <v>3,88</v>
          </cell>
        </row>
        <row r="29460">
          <cell r="A29460" t="str">
            <v>ME.01.040.0170.l</v>
          </cell>
          <cell r="B29460" t="str">
            <v>- 25 mmq e interasse di fissaggio 300 mm</v>
          </cell>
          <cell r="C29460" t="str">
            <v>cad</v>
          </cell>
          <cell r="D29460" t="str">
            <v>4,71</v>
          </cell>
        </row>
        <row r="29461">
          <cell r="A29461" t="str">
            <v>ME.01.040.0170.m</v>
          </cell>
          <cell r="B29461" t="str">
            <v>- 35 mmq e interasse di fissaggio 100 mm</v>
          </cell>
          <cell r="C29461" t="str">
            <v>cad</v>
          </cell>
          <cell r="D29461" t="str">
            <v>3,37</v>
          </cell>
        </row>
        <row r="29462">
          <cell r="A29462" t="str">
            <v>ME.01.040.0170.n</v>
          </cell>
          <cell r="B29462" t="str">
            <v>- 35 mmq e interasse di fissaggio 150 mm</v>
          </cell>
          <cell r="C29462" t="str">
            <v>cad</v>
          </cell>
          <cell r="D29462" t="str">
            <v>4,30</v>
          </cell>
        </row>
        <row r="29463">
          <cell r="A29463" t="str">
            <v>ME.01.040.0170.o</v>
          </cell>
          <cell r="B29463" t="str">
            <v>- 35 mmq e interasse di fissaggio 200 mm</v>
          </cell>
          <cell r="C29463" t="str">
            <v>cad</v>
          </cell>
          <cell r="D29463" t="str">
            <v>4,39</v>
          </cell>
        </row>
        <row r="29464">
          <cell r="A29464" t="str">
            <v>ME.01.040.0170.p</v>
          </cell>
          <cell r="B29464" t="str">
            <v>- 35 mmq e interasse di fissaggio 250 mm</v>
          </cell>
          <cell r="C29464" t="str">
            <v>cad</v>
          </cell>
          <cell r="D29464" t="str">
            <v>4,90</v>
          </cell>
        </row>
        <row r="29465">
          <cell r="A29465" t="str">
            <v>ME.01.040.0170.q</v>
          </cell>
          <cell r="B29465" t="str">
            <v>- 35 mmq e interasse di fissaggio 300 mm</v>
          </cell>
          <cell r="C29465" t="str">
            <v>cad</v>
          </cell>
          <cell r="D29465" t="str">
            <v>5,92</v>
          </cell>
        </row>
        <row r="29466">
          <cell r="A29466" t="str">
            <v>ME.01.040.0170.r</v>
          </cell>
          <cell r="B29466" t="str">
            <v>- 50 mmq e interasse di fissaggio 100 mm</v>
          </cell>
          <cell r="C29466" t="str">
            <v>cad</v>
          </cell>
          <cell r="D29466" t="str">
            <v>5,71</v>
          </cell>
        </row>
        <row r="29467">
          <cell r="A29467" t="str">
            <v>ME.01.040.0170.s</v>
          </cell>
          <cell r="B29467" t="str">
            <v>- 50 mmq e interasse di fissaggio 150 mm</v>
          </cell>
          <cell r="C29467" t="str">
            <v>cad</v>
          </cell>
          <cell r="D29467" t="str">
            <v>6,51</v>
          </cell>
        </row>
        <row r="29468">
          <cell r="A29468" t="str">
            <v>ME.01.040.0170.t</v>
          </cell>
          <cell r="B29468" t="str">
            <v>- 50 mmq e interasse di fissaggio 200 mm</v>
          </cell>
          <cell r="C29468" t="str">
            <v>cad</v>
          </cell>
          <cell r="D29468" t="str">
            <v>7,45</v>
          </cell>
        </row>
        <row r="29469">
          <cell r="A29469" t="str">
            <v>ME.01.040.0170.u</v>
          </cell>
          <cell r="B29469" t="str">
            <v>- 50 mmq e interasse di fissaggio 250 mm</v>
          </cell>
          <cell r="C29469" t="str">
            <v>cad</v>
          </cell>
          <cell r="D29469" t="str">
            <v>7,45</v>
          </cell>
        </row>
        <row r="29470">
          <cell r="A29470" t="str">
            <v>ME.01.040.0170.v</v>
          </cell>
          <cell r="B29470" t="str">
            <v>- 50 mmq e interasse di fissaggio 300 mm</v>
          </cell>
          <cell r="C29470" t="str">
            <v>cad</v>
          </cell>
          <cell r="D29470" t="str">
            <v>7,45</v>
          </cell>
        </row>
        <row r="29471">
          <cell r="A29471" t="str">
            <v>ME.01.040.0180</v>
          </cell>
          <cell r="B29471" t="str">
            <v>Treccia di massa in rame stagnato con due fori diam 9 mm, sezione:</v>
          </cell>
          <cell r="C29471"/>
          <cell r="D29471"/>
        </row>
        <row r="29472">
          <cell r="A29472" t="str">
            <v>ME.01.040.0180.a</v>
          </cell>
          <cell r="B29472" t="str">
            <v>- 16 mmq e interasse di fissaggio 100 mm</v>
          </cell>
          <cell r="C29472" t="str">
            <v>cad</v>
          </cell>
          <cell r="D29472" t="str">
            <v>2,35</v>
          </cell>
        </row>
        <row r="29473">
          <cell r="A29473" t="str">
            <v>ME.01.040.0180.b</v>
          </cell>
          <cell r="B29473" t="str">
            <v>- 16 mmq e interasse di fissaggio 150 mm</v>
          </cell>
          <cell r="C29473" t="str">
            <v>cad</v>
          </cell>
          <cell r="D29473" t="str">
            <v>2,55</v>
          </cell>
        </row>
        <row r="29474">
          <cell r="A29474" t="str">
            <v>ME.01.040.0180.c</v>
          </cell>
          <cell r="B29474" t="str">
            <v>- 16 mmq e interasse di fissaggio 200 mm</v>
          </cell>
          <cell r="C29474" t="str">
            <v>cad</v>
          </cell>
          <cell r="D29474" t="str">
            <v>2,76</v>
          </cell>
        </row>
        <row r="29475">
          <cell r="A29475" t="str">
            <v>ME.01.040.0180.d</v>
          </cell>
          <cell r="B29475" t="str">
            <v>- 16 mmq e interasse di fissaggio 250 mm</v>
          </cell>
          <cell r="C29475" t="str">
            <v>cad</v>
          </cell>
          <cell r="D29475" t="str">
            <v>3,27</v>
          </cell>
        </row>
        <row r="29476">
          <cell r="A29476" t="str">
            <v>ME.01.040.0180.e</v>
          </cell>
          <cell r="B29476" t="str">
            <v>- 16 mmq e interasse di fissaggio 300 mm</v>
          </cell>
          <cell r="C29476" t="str">
            <v>cad</v>
          </cell>
          <cell r="D29476" t="str">
            <v>3,77</v>
          </cell>
        </row>
        <row r="29477">
          <cell r="A29477" t="str">
            <v>ME.01.040.0180.f</v>
          </cell>
          <cell r="B29477" t="str">
            <v>- 25 mmq e interasse di fissaggio 100 mm</v>
          </cell>
          <cell r="C29477" t="str">
            <v>cad</v>
          </cell>
          <cell r="D29477" t="str">
            <v>2,96</v>
          </cell>
        </row>
        <row r="29478">
          <cell r="A29478" t="str">
            <v>ME.01.040.0180.g</v>
          </cell>
          <cell r="B29478" t="str">
            <v>- 25 mmq e interasse di fissaggio 150 mm</v>
          </cell>
          <cell r="C29478" t="str">
            <v>cad</v>
          </cell>
          <cell r="D29478" t="str">
            <v>3,47</v>
          </cell>
        </row>
        <row r="29479">
          <cell r="A29479" t="str">
            <v>ME.01.040.0180.h</v>
          </cell>
          <cell r="B29479" t="str">
            <v>- 25 mmq e interasse di fissaggio 200 mm</v>
          </cell>
          <cell r="C29479" t="str">
            <v>cad</v>
          </cell>
          <cell r="D29479" t="str">
            <v>3,88</v>
          </cell>
        </row>
        <row r="29480">
          <cell r="A29480" t="str">
            <v>ME.01.040.0180.i</v>
          </cell>
          <cell r="B29480" t="str">
            <v>- 25 mmq e interasse di fissaggio 250 mm</v>
          </cell>
          <cell r="C29480" t="str">
            <v>cad</v>
          </cell>
          <cell r="D29480" t="str">
            <v>4,48</v>
          </cell>
        </row>
        <row r="29481">
          <cell r="A29481" t="str">
            <v>ME.01.040.0180.j</v>
          </cell>
          <cell r="B29481" t="str">
            <v>- 25 mmq e interasse di fissaggio 300 mm</v>
          </cell>
          <cell r="C29481" t="str">
            <v>cad</v>
          </cell>
          <cell r="D29481" t="str">
            <v>5,19</v>
          </cell>
        </row>
        <row r="29482">
          <cell r="A29482" t="str">
            <v>ME.01.040.0180.k</v>
          </cell>
          <cell r="B29482" t="str">
            <v>- 35 mmq e interasse di fissaggio 100 mm</v>
          </cell>
          <cell r="C29482" t="str">
            <v>cad</v>
          </cell>
          <cell r="D29482" t="str">
            <v>3,58</v>
          </cell>
        </row>
        <row r="29483">
          <cell r="A29483" t="str">
            <v>ME.01.040.0180.l</v>
          </cell>
          <cell r="B29483" t="str">
            <v>- 35 mmq e interasse di fissaggio 150 mm</v>
          </cell>
          <cell r="C29483" t="str">
            <v>cad</v>
          </cell>
          <cell r="D29483" t="str">
            <v>4,39</v>
          </cell>
        </row>
        <row r="29484">
          <cell r="A29484" t="str">
            <v>ME.01.040.0180.m</v>
          </cell>
          <cell r="B29484" t="str">
            <v>- 35 mmq e interasse di fissaggio 200 mm</v>
          </cell>
          <cell r="C29484" t="str">
            <v>cad</v>
          </cell>
          <cell r="D29484" t="str">
            <v>4,99</v>
          </cell>
        </row>
        <row r="29485">
          <cell r="A29485" t="str">
            <v>ME.01.040.0180.n</v>
          </cell>
          <cell r="B29485" t="str">
            <v>- 35 mmq e interasse di fissaggio 250 mm</v>
          </cell>
          <cell r="C29485" t="str">
            <v>cad</v>
          </cell>
          <cell r="D29485" t="str">
            <v>5,71</v>
          </cell>
        </row>
        <row r="29486">
          <cell r="A29486" t="str">
            <v>ME.01.040.0180.o</v>
          </cell>
          <cell r="B29486" t="str">
            <v>- 35 mmq e interasse di fissaggio 300 mm</v>
          </cell>
          <cell r="C29486" t="str">
            <v>cad</v>
          </cell>
          <cell r="D29486" t="str">
            <v>6,41</v>
          </cell>
        </row>
        <row r="29487">
          <cell r="A29487" t="str">
            <v>ME.01.040.0180.p</v>
          </cell>
          <cell r="B29487" t="str">
            <v>- 50 mmq e interasse di fissaggio 100 mm</v>
          </cell>
          <cell r="C29487" t="str">
            <v>cad</v>
          </cell>
          <cell r="D29487" t="str">
            <v>6,02</v>
          </cell>
        </row>
        <row r="29488">
          <cell r="A29488" t="str">
            <v>ME.01.040.0180.q</v>
          </cell>
          <cell r="B29488" t="str">
            <v>- 50 mmq e interasse di fissaggio 150 mm</v>
          </cell>
          <cell r="C29488" t="str">
            <v>cad</v>
          </cell>
          <cell r="D29488" t="str">
            <v>6,83</v>
          </cell>
        </row>
        <row r="29489">
          <cell r="A29489" t="str">
            <v>ME.01.040.0180.r</v>
          </cell>
          <cell r="B29489" t="str">
            <v>- 50 mmq e interasse di fissaggio 200 mm</v>
          </cell>
          <cell r="C29489" t="str">
            <v>cad</v>
          </cell>
          <cell r="D29489" t="str">
            <v>7,73</v>
          </cell>
        </row>
        <row r="29490">
          <cell r="A29490" t="str">
            <v>ME.01.040.0180.s</v>
          </cell>
          <cell r="B29490" t="str">
            <v>- 50 mmq e interasse di fissaggio 250 mm</v>
          </cell>
          <cell r="C29490" t="str">
            <v>cad</v>
          </cell>
          <cell r="D29490" t="str">
            <v>8,26</v>
          </cell>
        </row>
        <row r="29491">
          <cell r="A29491" t="str">
            <v>ME.01.040.0180.t</v>
          </cell>
          <cell r="B29491" t="str">
            <v>- 50 mmq e interasse di fissaggio 300 mm</v>
          </cell>
          <cell r="C29491" t="str">
            <v>cad</v>
          </cell>
          <cell r="D29491" t="str">
            <v>9,47</v>
          </cell>
        </row>
        <row r="29492">
          <cell r="A29492" t="str">
            <v>ME.01.050</v>
          </cell>
          <cell r="B29492" t="str">
            <v>PROTEZIONE CONTRO LE SOVRATENSIONI</v>
          </cell>
          <cell r="C29492"/>
          <cell r="D29492"/>
        </row>
        <row r="29493">
          <cell r="A29493" t="str">
            <v>ME.01.050.0010</v>
          </cell>
          <cell r="B29493" t="str">
            <v>Scaricatori di corrente da fulmine spinterometrici unipolari, modulare guida DIN, provati in classe I per la protezione di tutti i sistemi di distribuzione per reti con tensione 230/400 V, accoppiabili con scaricatori di sovratensione per ottenere un livello di protezione Up &lt; 1.5 kV, nelle seguenti taglie</v>
          </cell>
          <cell r="C29493"/>
          <cell r="D29493"/>
        </row>
        <row r="29494">
          <cell r="A29494" t="str">
            <v>ME.01.050.0010.a</v>
          </cell>
          <cell r="B29494" t="str">
            <v>- 50 kA unipolare in forma d'onda 10/350</v>
          </cell>
          <cell r="C29494" t="str">
            <v>cad</v>
          </cell>
          <cell r="D29494" t="str">
            <v>175,33</v>
          </cell>
        </row>
        <row r="29495">
          <cell r="A29495" t="str">
            <v>ME.01.050.0010.b</v>
          </cell>
          <cell r="B29495" t="str">
            <v>- 125 kA unipolare in forma d'onda 10/350</v>
          </cell>
          <cell r="C29495" t="str">
            <v>cad</v>
          </cell>
          <cell r="D29495" t="str">
            <v>200,96</v>
          </cell>
        </row>
        <row r="29496">
          <cell r="A29496" t="str">
            <v>ME.01.050.0010.c</v>
          </cell>
          <cell r="B29496" t="str">
            <v>- modulo di protezione 50 kA di ricambio</v>
          </cell>
          <cell r="C29496" t="str">
            <v>cad</v>
          </cell>
          <cell r="D29496" t="str">
            <v>167,46</v>
          </cell>
        </row>
        <row r="29497">
          <cell r="A29497" t="str">
            <v>ME.01.050.0010.d</v>
          </cell>
          <cell r="B29497" t="str">
            <v>- base per modulo di protezione 50 kA</v>
          </cell>
          <cell r="C29497" t="str">
            <v>cad</v>
          </cell>
          <cell r="D29497" t="str">
            <v>41,88</v>
          </cell>
        </row>
        <row r="29498">
          <cell r="A29498" t="str">
            <v>ME.01.050.0010.e</v>
          </cell>
          <cell r="B29498" t="str">
            <v>- funzioni precostituite in cassetta IP65 per sistemi TT o TN-S (3F+N)</v>
          </cell>
          <cell r="C29498" t="str">
            <v>cad</v>
          </cell>
          <cell r="D29498" t="str">
            <v>879,87</v>
          </cell>
        </row>
        <row r="29499">
          <cell r="A29499" t="str">
            <v>ME.01.050.0010.f</v>
          </cell>
          <cell r="B29499" t="str">
            <v>- funzioni precostituite in cassetta IP65 per sistemi TN-C-S (3F)</v>
          </cell>
          <cell r="C29499" t="str">
            <v>cad</v>
          </cell>
          <cell r="D29499" t="str">
            <v>669,45</v>
          </cell>
        </row>
        <row r="29500">
          <cell r="A29500" t="str">
            <v>ME.01.050.0010.g</v>
          </cell>
          <cell r="B29500" t="str">
            <v>- funzioni precostituite in cassetta IP65 per sistemi TN-S (3F+N) con fusibili</v>
          </cell>
          <cell r="C29500" t="str">
            <v>cad</v>
          </cell>
          <cell r="D29500" t="str">
            <v>1.052,00</v>
          </cell>
        </row>
        <row r="29501">
          <cell r="A29501" t="str">
            <v>ME.01.050.0010.h</v>
          </cell>
          <cell r="B29501" t="str">
            <v>- funzioni precostituite in cassetta IP65 per sistemi TN-C-S (3F) con fusibili da 250 A gG</v>
          </cell>
          <cell r="C29501" t="str">
            <v>cad</v>
          </cell>
          <cell r="D29501" t="str">
            <v>860,73</v>
          </cell>
        </row>
        <row r="29502">
          <cell r="A29502" t="str">
            <v>ME.01.050.0010.i</v>
          </cell>
          <cell r="B29502" t="str">
            <v>- funzioni precostituite in cassetta IP65 per sistemi TT o TN-S (3F+N) con modulo di segnalazione a distanza e induttanza di disaccoppiamento</v>
          </cell>
          <cell r="C29502" t="str">
            <v>cad</v>
          </cell>
          <cell r="D29502" t="str">
            <v>1.797,97</v>
          </cell>
        </row>
        <row r="29503">
          <cell r="A29503" t="str">
            <v>ME.01.050.0010.j</v>
          </cell>
          <cell r="B29503" t="str">
            <v>- funzioni precostituite in cassetta IP65 per sistemi TT/TN con trasformatore d'isolamento</v>
          </cell>
          <cell r="C29503" t="str">
            <v>cad</v>
          </cell>
          <cell r="D29503" t="str">
            <v>1.176,33</v>
          </cell>
        </row>
        <row r="29504">
          <cell r="A29504" t="str">
            <v>ME.01.050.0010.k</v>
          </cell>
          <cell r="B29504" t="str">
            <v>- funzioni precostituite in cassetta IP65 per sistemi TT/TN con trasformatore d'isolamento,con modulo di segnalazione a distanza</v>
          </cell>
          <cell r="C29504" t="str">
            <v>cad</v>
          </cell>
          <cell r="D29504" t="str">
            <v>1.176,33</v>
          </cell>
        </row>
        <row r="29505">
          <cell r="A29505" t="str">
            <v>ME.01.050.0020</v>
          </cell>
          <cell r="B29505" t="str">
            <v>Scaricatori di corrente da fulmine spinterometrici unipolari, modulare guida DIN, provati in classe I per la protezione di tutti i sistemi di distribuzione per reti con tensione 230/400 V, accoppiabili con scaricatori di sovratensione per ottenere un livello di protezione Up &lt; 1.3 kV, nelle seguenti taglie:</v>
          </cell>
          <cell r="C29505"/>
          <cell r="D29505"/>
        </row>
        <row r="29506">
          <cell r="A29506" t="str">
            <v>ME.01.050.0020.a</v>
          </cell>
          <cell r="B29506" t="str">
            <v>- 50 kA in forma d'onda 10/350</v>
          </cell>
          <cell r="C29506" t="str">
            <v>cad</v>
          </cell>
          <cell r="D29506" t="str">
            <v>210,40</v>
          </cell>
        </row>
        <row r="29507">
          <cell r="A29507" t="str">
            <v>ME.01.050.0020.b</v>
          </cell>
          <cell r="B29507" t="str">
            <v>- 125 kA in forma d'onda 10/350</v>
          </cell>
          <cell r="C29507" t="str">
            <v>cad</v>
          </cell>
          <cell r="D29507" t="str">
            <v>239,10</v>
          </cell>
        </row>
        <row r="29508">
          <cell r="A29508" t="str">
            <v>ME.01.050.0020.c</v>
          </cell>
          <cell r="B29508" t="str">
            <v>- modulo di protezione 50 kA di ricambio</v>
          </cell>
          <cell r="C29508" t="str">
            <v>cad</v>
          </cell>
          <cell r="D29508" t="str">
            <v>181,72</v>
          </cell>
        </row>
        <row r="29509">
          <cell r="A29509" t="str">
            <v>ME.01.050.0020.d</v>
          </cell>
          <cell r="B29509" t="str">
            <v>- base per modulo di protezione 50 kA</v>
          </cell>
          <cell r="C29509" t="str">
            <v>cad</v>
          </cell>
          <cell r="D29509" t="str">
            <v>41,88</v>
          </cell>
        </row>
        <row r="29510">
          <cell r="A29510" t="str">
            <v>ME.01.050.0020.e</v>
          </cell>
          <cell r="B29510" t="str">
            <v>- funzioni precostituite in cassetta a giorno IP20, abbinamento tra scaricatori di corrente da fulmine e scaricatori di sovratensione, ingombro 11 moduli, per sistemi TT oTN-S (3F+N)</v>
          </cell>
          <cell r="C29510" t="str">
            <v>cad</v>
          </cell>
          <cell r="D29510" t="str">
            <v>1.214,59</v>
          </cell>
        </row>
        <row r="29511">
          <cell r="A29511" t="str">
            <v>ME.01.050.0020.f</v>
          </cell>
          <cell r="B29511" t="str">
            <v>- funzioni precostituite in cassetta IP65, abbinamento tra scaricatori di corrente da fulmine e scaricatori di sovratensione, per sistemi TT o TN-S (3F+N)</v>
          </cell>
          <cell r="C29511" t="str">
            <v>cad</v>
          </cell>
          <cell r="D29511" t="str">
            <v>1.319,79</v>
          </cell>
        </row>
        <row r="29512">
          <cell r="A29512" t="str">
            <v>ME.01.050.0020.g</v>
          </cell>
          <cell r="B29512" t="str">
            <v>- funzioni precostituite in cassetta a giorno IP20, abbinamento tra scaricatori di corrente da fulmine e scaricatori di sovratensione, ingombro 5 moduli, per sistemi TT o TN-S (F+N)</v>
          </cell>
          <cell r="C29512" t="str">
            <v>cad</v>
          </cell>
          <cell r="D29512" t="str">
            <v>612,08</v>
          </cell>
        </row>
        <row r="29513">
          <cell r="A29513" t="str">
            <v>ME.01.050.0020.h</v>
          </cell>
          <cell r="B29513" t="str">
            <v>- funzioni precostituite in cassetta IP65, abbinamento tra scaricatori di corrente da fulmine e scaricatori di sovratensione, per sistemi TT o TN-S (F+N)</v>
          </cell>
          <cell r="C29513" t="str">
            <v>cad</v>
          </cell>
          <cell r="D29513" t="str">
            <v>707,72</v>
          </cell>
        </row>
        <row r="29514">
          <cell r="A29514" t="str">
            <v>ME.01.050.0020.i</v>
          </cell>
          <cell r="B29514" t="str">
            <v>- funzioni precostituite in cassetta a giorno IP20, abbinamento tra scaricatori di corrente da fulmine e scaricatori di sovratensione, ingombro 9 moduli, per sistemi TN-C-S (3F)</v>
          </cell>
          <cell r="C29514" t="str">
            <v>cad</v>
          </cell>
          <cell r="D29514" t="str">
            <v>956,36</v>
          </cell>
        </row>
        <row r="29515">
          <cell r="A29515" t="str">
            <v>ME.01.050.0020.j</v>
          </cell>
          <cell r="B29515" t="str">
            <v>- funzioni precostituite in cassetta IP65, abbinamento tra scaricatori di corrente da fulmine e scaricatori di sovratensione, per sistemi TN-C-S (3F)</v>
          </cell>
          <cell r="C29515" t="str">
            <v>cad</v>
          </cell>
          <cell r="D29515" t="str">
            <v>1.061,57</v>
          </cell>
        </row>
        <row r="29516">
          <cell r="A29516" t="str">
            <v>ME.01.050.0030</v>
          </cell>
          <cell r="B29516" t="str">
            <v>Scaricatore di sovratensione, modulare guida DIN provati in classe I, composto da sistema di varistori in ossido di zinco, con indicatore della funzionalità, utilizzabile in sistemi in corrente continua o alternata, estraibile senza interruzione dell'alimentazione, corrente nominale di scarica (8/20) 30 kA, tensione massima continuativa 275 V, zone di protezione LPZ 0-2, nelle tipologie:</v>
          </cell>
          <cell r="C29516"/>
          <cell r="D29516"/>
        </row>
        <row r="29517">
          <cell r="A29517" t="str">
            <v>ME.01.050.0030.a</v>
          </cell>
          <cell r="B29517" t="str">
            <v>- unipolare</v>
          </cell>
          <cell r="C29517" t="str">
            <v>cad</v>
          </cell>
          <cell r="D29517" t="str">
            <v>168,09</v>
          </cell>
        </row>
        <row r="29518">
          <cell r="A29518" t="str">
            <v>ME.01.050.0030.b</v>
          </cell>
          <cell r="B29518" t="str">
            <v>- bipolare</v>
          </cell>
          <cell r="C29518" t="str">
            <v>cad</v>
          </cell>
          <cell r="D29518" t="str">
            <v>321,26</v>
          </cell>
        </row>
        <row r="29519">
          <cell r="A29519" t="str">
            <v>ME.01.050.0030.c</v>
          </cell>
          <cell r="B29519" t="str">
            <v>- tripolare</v>
          </cell>
          <cell r="C29519" t="str">
            <v>cad</v>
          </cell>
          <cell r="D29519" t="str">
            <v>468,46</v>
          </cell>
        </row>
        <row r="29520">
          <cell r="A29520" t="str">
            <v>ME.01.050.0030.d</v>
          </cell>
          <cell r="B29520" t="str">
            <v>- tetrapolare</v>
          </cell>
          <cell r="C29520" t="str">
            <v>cad</v>
          </cell>
          <cell r="D29520" t="str">
            <v>629,60</v>
          </cell>
        </row>
        <row r="29521">
          <cell r="A29521" t="str">
            <v>ME.01.050.0030.e</v>
          </cell>
          <cell r="B29521" t="str">
            <v>- tripolare con modulo di segnalazione a distanza</v>
          </cell>
          <cell r="C29521" t="str">
            <v>cad</v>
          </cell>
          <cell r="D29521" t="str">
            <v>499,31</v>
          </cell>
        </row>
        <row r="29522">
          <cell r="A29522" t="str">
            <v>ME.01.050.0030.f</v>
          </cell>
          <cell r="B29522" t="str">
            <v>- tetrapolare con modulo di segnalazione a distanza</v>
          </cell>
          <cell r="C29522" t="str">
            <v>cad</v>
          </cell>
          <cell r="D29522" t="str">
            <v>669,37</v>
          </cell>
        </row>
        <row r="29523">
          <cell r="A29523" t="str">
            <v>ME.01.050.0030.g</v>
          </cell>
          <cell r="B29523" t="str">
            <v>- tripolare con modulo di segnalazione acustica</v>
          </cell>
          <cell r="C29523" t="str">
            <v>cad</v>
          </cell>
          <cell r="D29523" t="str">
            <v>632,59</v>
          </cell>
        </row>
        <row r="29524">
          <cell r="A29524" t="str">
            <v>ME.01.050.0030.h</v>
          </cell>
          <cell r="B29524" t="str">
            <v>- tetrapolare con modulo di segnalazione acustica</v>
          </cell>
          <cell r="C29524" t="str">
            <v>cad</v>
          </cell>
          <cell r="D29524" t="str">
            <v>852,41</v>
          </cell>
        </row>
        <row r="29525">
          <cell r="A29525" t="str">
            <v>ME.01.050.0030.i</v>
          </cell>
          <cell r="B29525" t="str">
            <v>- modulo di protezione di ricambio</v>
          </cell>
          <cell r="C29525" t="str">
            <v>cad</v>
          </cell>
          <cell r="D29525" t="str">
            <v>131,30</v>
          </cell>
        </row>
        <row r="29526">
          <cell r="A29526" t="str">
            <v>ME.01.050.0030.j</v>
          </cell>
          <cell r="B29526" t="str">
            <v>- base vuota unipolare</v>
          </cell>
          <cell r="C29526" t="str">
            <v>cad</v>
          </cell>
          <cell r="D29526" t="str">
            <v>23,63</v>
          </cell>
        </row>
        <row r="29527">
          <cell r="A29527" t="str">
            <v>ME.01.050.0030.k</v>
          </cell>
          <cell r="B29527" t="str">
            <v>- base vuota bipolare</v>
          </cell>
          <cell r="C29527" t="str">
            <v>cad</v>
          </cell>
          <cell r="D29527" t="str">
            <v>40,90</v>
          </cell>
        </row>
        <row r="29528">
          <cell r="A29528" t="str">
            <v>ME.01.050.0030.l</v>
          </cell>
          <cell r="B29528" t="str">
            <v>- base vuota tripolare</v>
          </cell>
          <cell r="C29528" t="str">
            <v>cad</v>
          </cell>
          <cell r="D29528" t="str">
            <v>54,20</v>
          </cell>
        </row>
        <row r="29529">
          <cell r="A29529" t="str">
            <v>ME.01.050.0030.m</v>
          </cell>
          <cell r="B29529" t="str">
            <v>- base vuota tetrapolare</v>
          </cell>
          <cell r="C29529" t="str">
            <v>cad</v>
          </cell>
          <cell r="D29529" t="str">
            <v>69,94</v>
          </cell>
        </row>
        <row r="29530">
          <cell r="A29530" t="str">
            <v>ME.01.050.0030.n</v>
          </cell>
          <cell r="B29530" t="str">
            <v>- base vuota unipolare con segnalazione a distanza</v>
          </cell>
          <cell r="C29530" t="str">
            <v>cad</v>
          </cell>
          <cell r="D29530" t="str">
            <v>62,05</v>
          </cell>
        </row>
        <row r="29531">
          <cell r="A29531" t="str">
            <v>ME.01.050.0030.o</v>
          </cell>
          <cell r="B29531" t="str">
            <v>- base vuota bipolare con segnalazione a distanza</v>
          </cell>
          <cell r="C29531" t="str">
            <v>cad</v>
          </cell>
          <cell r="D29531" t="str">
            <v>99,48</v>
          </cell>
        </row>
        <row r="29532">
          <cell r="A29532" t="str">
            <v>ME.01.050.0030.p</v>
          </cell>
          <cell r="B29532" t="str">
            <v>- base vuota tripolare con segnalazione a distanza</v>
          </cell>
          <cell r="C29532" t="str">
            <v>cad</v>
          </cell>
          <cell r="D29532" t="str">
            <v>115,27</v>
          </cell>
        </row>
        <row r="29533">
          <cell r="A29533" t="str">
            <v>ME.01.050.0030.q</v>
          </cell>
          <cell r="B29533" t="str">
            <v>- base vuota tetrapolare con segnalazione a distanza</v>
          </cell>
          <cell r="C29533" t="str">
            <v>cad</v>
          </cell>
          <cell r="D29533" t="str">
            <v>131,00</v>
          </cell>
        </row>
        <row r="29534">
          <cell r="A29534" t="str">
            <v>ME.01.050.0030.r</v>
          </cell>
          <cell r="B29534" t="str">
            <v>- base vuota bipolare con segnalazione acustica</v>
          </cell>
          <cell r="C29534" t="str">
            <v>cad</v>
          </cell>
          <cell r="D29534" t="str">
            <v>235,43</v>
          </cell>
        </row>
        <row r="29535">
          <cell r="A29535" t="str">
            <v>ME.01.050.0030.s</v>
          </cell>
          <cell r="B29535" t="str">
            <v>- base vuota tripolare con segnalazione acustica</v>
          </cell>
          <cell r="C29535" t="str">
            <v>cad</v>
          </cell>
          <cell r="D29535" t="str">
            <v>248,23</v>
          </cell>
        </row>
        <row r="29536">
          <cell r="A29536" t="str">
            <v>ME.01.050.0030.t</v>
          </cell>
          <cell r="B29536" t="str">
            <v>- base vuota tetrapolare con segnalazione acustica</v>
          </cell>
          <cell r="C29536" t="str">
            <v>cad</v>
          </cell>
          <cell r="D29536" t="str">
            <v>263,99</v>
          </cell>
        </row>
        <row r="29537">
          <cell r="A29537" t="str">
            <v>ME.01.050.0040</v>
          </cell>
          <cell r="B29537" t="str">
            <v>Scaricatore di sovratensione, modulare guida DIN provati in classe I, composto da sistema di varistori in ossido di zinco, con indicatore della funzionalità, utilizzabile in sistemi in corrente continua o alternata, estraibile senza interruzione dell'alimentazione, corrente nominale di scarica (8/20) 30 kA, zone di protezione LPZ 0-2, completo di modulo NPE spinterometro 25 kA (10/350) per la limitazione delle sovratensioni tra neutro e conduttore di protezione, nelle tipologie:</v>
          </cell>
          <cell r="C29537"/>
          <cell r="D29537"/>
        </row>
        <row r="29538">
          <cell r="A29538" t="str">
            <v>ME.01.050.0040.a</v>
          </cell>
          <cell r="B29538" t="str">
            <v>- tripolare senza segnalazione a distanza</v>
          </cell>
          <cell r="C29538" t="str">
            <v>cad</v>
          </cell>
          <cell r="D29538" t="str">
            <v>680,32</v>
          </cell>
        </row>
        <row r="29539">
          <cell r="A29539" t="str">
            <v>ME.01.050.0040.b</v>
          </cell>
          <cell r="B29539" t="str">
            <v>- tripolare con segnalazione a distanza</v>
          </cell>
          <cell r="C29539" t="str">
            <v>cad</v>
          </cell>
          <cell r="D29539" t="str">
            <v>715,14</v>
          </cell>
        </row>
        <row r="29540">
          <cell r="A29540" t="str">
            <v>ME.01.050.0040.c</v>
          </cell>
          <cell r="B29540" t="str">
            <v>- modulo spinterometro NPE di ricambio</v>
          </cell>
          <cell r="C29540" t="str">
            <v>cad</v>
          </cell>
          <cell r="D29540" t="str">
            <v>84,72</v>
          </cell>
        </row>
        <row r="29541">
          <cell r="A29541" t="str">
            <v>ME.01.050.0040.d</v>
          </cell>
          <cell r="B29541" t="str">
            <v>- base vuota unipolare+modulo NPE senza segnalazione</v>
          </cell>
          <cell r="C29541" t="str">
            <v>cad</v>
          </cell>
          <cell r="D29541" t="str">
            <v>46,59</v>
          </cell>
        </row>
        <row r="29542">
          <cell r="A29542" t="str">
            <v>ME.01.050.0040.e</v>
          </cell>
          <cell r="B29542" t="str">
            <v>- base vuota tripolare+modulo NPE senza segnalazione</v>
          </cell>
          <cell r="C29542" t="str">
            <v>cad</v>
          </cell>
          <cell r="D29542" t="str">
            <v>73,89</v>
          </cell>
        </row>
        <row r="29543">
          <cell r="A29543" t="str">
            <v>ME.01.050.0040.f</v>
          </cell>
          <cell r="B29543" t="str">
            <v>- base vuota unipolare+modulo NPE con segnalazione</v>
          </cell>
          <cell r="C29543" t="str">
            <v>cad</v>
          </cell>
          <cell r="D29543" t="str">
            <v>122,14</v>
          </cell>
        </row>
        <row r="29544">
          <cell r="A29544" t="str">
            <v>ME.01.050.0040.g</v>
          </cell>
          <cell r="B29544" t="str">
            <v>- base vuota tripolare+modulo NPE con segnalazione</v>
          </cell>
          <cell r="C29544" t="str">
            <v>cad</v>
          </cell>
          <cell r="D29544" t="str">
            <v>214,74</v>
          </cell>
        </row>
        <row r="29545">
          <cell r="A29545" t="str">
            <v>ME.01.050.0050</v>
          </cell>
          <cell r="B29545" t="str">
            <v>Scaricatore di sovratensione, modulare guida DIN provati in classe II, composto da sistema di varistori in ossido di zinco, con indicatore della funzionalità, utilizzabile in sistemi in corrente continua o alternata, estraibile senza interruzione dell'alimentazione, corrente nominale di scarica (8/20) 20 kA, zone di protezione LPZ 1-2, completo di protezione termica/dinamica, nelle tipologie:</v>
          </cell>
          <cell r="C29545"/>
          <cell r="D29545"/>
        </row>
        <row r="29546">
          <cell r="A29546" t="str">
            <v>ME.01.050.0050.a</v>
          </cell>
          <cell r="B29546" t="str">
            <v>- unipolare</v>
          </cell>
          <cell r="C29546" t="str">
            <v>cad</v>
          </cell>
          <cell r="D29546" t="str">
            <v>83,74</v>
          </cell>
        </row>
        <row r="29547">
          <cell r="A29547" t="str">
            <v>ME.01.050.0050.b</v>
          </cell>
          <cell r="B29547" t="str">
            <v>- bipolare</v>
          </cell>
          <cell r="C29547" t="str">
            <v>cad</v>
          </cell>
          <cell r="D29547" t="str">
            <v>138,58</v>
          </cell>
        </row>
        <row r="29548">
          <cell r="A29548" t="str">
            <v>ME.01.050.0050.c</v>
          </cell>
          <cell r="B29548" t="str">
            <v>- tripolare</v>
          </cell>
          <cell r="C29548" t="str">
            <v>cad</v>
          </cell>
          <cell r="D29548" t="str">
            <v>250,20</v>
          </cell>
        </row>
        <row r="29549">
          <cell r="A29549" t="str">
            <v>ME.01.050.0050.d</v>
          </cell>
          <cell r="B29549" t="str">
            <v>- tetrapolare</v>
          </cell>
          <cell r="C29549" t="str">
            <v>cad</v>
          </cell>
          <cell r="D29549" t="str">
            <v>333,94</v>
          </cell>
        </row>
        <row r="29550">
          <cell r="A29550" t="str">
            <v>ME.01.050.0050.e</v>
          </cell>
          <cell r="B29550" t="str">
            <v>- unipolare con modulo di segnalazione a distanza</v>
          </cell>
          <cell r="C29550" t="str">
            <v>cad</v>
          </cell>
          <cell r="D29550" t="str">
            <v>122,14</v>
          </cell>
        </row>
        <row r="29551">
          <cell r="A29551" t="str">
            <v>ME.01.050.0050.f</v>
          </cell>
          <cell r="B29551" t="str">
            <v>- bipolare con modulo di segnalazione a distanza</v>
          </cell>
          <cell r="C29551" t="str">
            <v>cad</v>
          </cell>
          <cell r="D29551" t="str">
            <v>214,74</v>
          </cell>
        </row>
        <row r="29552">
          <cell r="A29552" t="str">
            <v>ME.01.050.0050.g</v>
          </cell>
          <cell r="B29552" t="str">
            <v>- tripolare con modulo di segnalazione a distanza</v>
          </cell>
          <cell r="C29552" t="str">
            <v>cad</v>
          </cell>
          <cell r="D29552" t="str">
            <v>344,77</v>
          </cell>
        </row>
        <row r="29553">
          <cell r="A29553" t="str">
            <v>ME.01.050.0050.h</v>
          </cell>
          <cell r="B29553" t="str">
            <v>- tetrapolare con modulo di segnalazione a distanza</v>
          </cell>
          <cell r="C29553" t="str">
            <v>cad</v>
          </cell>
          <cell r="D29553" t="str">
            <v>427,49</v>
          </cell>
        </row>
        <row r="29554">
          <cell r="A29554" t="str">
            <v>ME.01.050.0050.i</v>
          </cell>
          <cell r="B29554" t="str">
            <v>- bipolare con modulo di segnalazione acustica</v>
          </cell>
          <cell r="C29554" t="str">
            <v>cad</v>
          </cell>
          <cell r="D29554" t="str">
            <v>338,86</v>
          </cell>
        </row>
        <row r="29555">
          <cell r="A29555" t="str">
            <v>ME.01.050.0050.j</v>
          </cell>
          <cell r="B29555" t="str">
            <v>- tripolare con modulo di segnalazione acustica</v>
          </cell>
          <cell r="C29555" t="str">
            <v>cad</v>
          </cell>
          <cell r="D29555" t="str">
            <v>462,98</v>
          </cell>
        </row>
        <row r="29556">
          <cell r="A29556" t="str">
            <v>ME.01.050.0050.k</v>
          </cell>
          <cell r="B29556" t="str">
            <v>- tetrapolare con modulo di segnalazione acustica</v>
          </cell>
          <cell r="C29556" t="str">
            <v>cad</v>
          </cell>
          <cell r="D29556" t="str">
            <v>545,72</v>
          </cell>
        </row>
        <row r="29557">
          <cell r="A29557" t="str">
            <v>ME.01.050.0050.l</v>
          </cell>
          <cell r="B29557" t="str">
            <v>- modulo di protezione di ricambio</v>
          </cell>
          <cell r="C29557" t="str">
            <v>cad</v>
          </cell>
          <cell r="D29557" t="str">
            <v>56,14</v>
          </cell>
        </row>
        <row r="29558">
          <cell r="A29558" t="str">
            <v>ME.01.050.0060</v>
          </cell>
          <cell r="B29558" t="str">
            <v>Scaricatore di sovratensione, modulare guida DIN provati in classe II, composto da sistema di varistori in ossido di zinco, con indicatore della funzionalità, utilizzabile in sistemi in corrente continua o alternata, estraibile senza interruzione dell'alimentazione, corrente nominale di scarica (8/20) 20 kA, zone di protezione LPZ 1-2, completo di modulo NPE spinterometro 25 kA (10/350) per la limitazione delle sovratensioni tra neutro e conduttore di protezione, nelle tipologie:</v>
          </cell>
          <cell r="C29558"/>
          <cell r="D29558"/>
        </row>
        <row r="29559">
          <cell r="A29559" t="str">
            <v>ME.01.050.0060.a</v>
          </cell>
          <cell r="B29559" t="str">
            <v>- unipolare</v>
          </cell>
          <cell r="C29559" t="str">
            <v>cad</v>
          </cell>
          <cell r="D29559" t="str">
            <v>161,56</v>
          </cell>
        </row>
        <row r="29560">
          <cell r="A29560" t="str">
            <v>ME.01.050.0060.b</v>
          </cell>
          <cell r="B29560" t="str">
            <v>- tripolare</v>
          </cell>
          <cell r="C29560" t="str">
            <v>cad</v>
          </cell>
          <cell r="D29560" t="str">
            <v>350,69</v>
          </cell>
        </row>
        <row r="29561">
          <cell r="A29561" t="str">
            <v>ME.01.050.0060.c</v>
          </cell>
          <cell r="B29561" t="str">
            <v>- unipolare con modulo di segnalazione a distanza</v>
          </cell>
          <cell r="C29561" t="str">
            <v>cad</v>
          </cell>
          <cell r="D29561" t="str">
            <v>210,78</v>
          </cell>
        </row>
        <row r="29562">
          <cell r="A29562" t="str">
            <v>ME.01.050.0060.d</v>
          </cell>
          <cell r="B29562" t="str">
            <v>- tripolare con modulo di segnalazione a distanza</v>
          </cell>
          <cell r="C29562" t="str">
            <v>cad</v>
          </cell>
          <cell r="D29562" t="str">
            <v>424,57</v>
          </cell>
        </row>
        <row r="29563">
          <cell r="A29563" t="str">
            <v>ME.01.050.0060.e</v>
          </cell>
          <cell r="B29563" t="str">
            <v>- modulo spinterometro NPE di ricambio</v>
          </cell>
          <cell r="C29563" t="str">
            <v>cad</v>
          </cell>
          <cell r="D29563" t="str">
            <v>84,72</v>
          </cell>
        </row>
        <row r="29564">
          <cell r="A29564" t="str">
            <v>ME.01.050.0070</v>
          </cell>
          <cell r="B29564" t="str">
            <v>Induttanza di disaccoppiamento per il coordinamento tra scaricatori di corrente da fulmine e di sovratensione, corrente nominale 63 A, modulare guida DIN</v>
          </cell>
          <cell r="C29564" t="str">
            <v>cad</v>
          </cell>
          <cell r="D29564" t="str">
            <v>108,35</v>
          </cell>
        </row>
        <row r="29565">
          <cell r="A29565" t="str">
            <v>ME.01.050.0080</v>
          </cell>
          <cell r="B29565" t="str">
            <v>Scaricatore di sovratensione, modulare guida DIN provati in classe II, composto da sistema di varistori in ossido di zinco, con indicatore della funzionalità, per impianti fotovoltaici, corrente nominale di scarica (8/20) 20 kA, zone di protezione LPZ 1-2, nelle tipologie:</v>
          </cell>
          <cell r="C29565"/>
          <cell r="D29565"/>
        </row>
        <row r="29566">
          <cell r="A29566" t="str">
            <v>ME.01.050.0080.a</v>
          </cell>
          <cell r="B29566" t="str">
            <v>- modulo Umax 75 o 150 V; 100/200 V</v>
          </cell>
          <cell r="C29566" t="str">
            <v>cad</v>
          </cell>
          <cell r="D29566" t="str">
            <v>35,56</v>
          </cell>
        </row>
        <row r="29567">
          <cell r="A29567" t="str">
            <v>ME.01.050.0080.b</v>
          </cell>
          <cell r="B29567" t="str">
            <v>- modulo Umax 280 V; 350 V</v>
          </cell>
          <cell r="C29567" t="str">
            <v>cad</v>
          </cell>
          <cell r="D29567" t="str">
            <v>66,00</v>
          </cell>
        </row>
        <row r="29568">
          <cell r="A29568" t="str">
            <v>ME.01.050.0080.c</v>
          </cell>
          <cell r="B29568" t="str">
            <v>- modulo Umax 385 o 440 V; 505/585 V</v>
          </cell>
          <cell r="C29568" t="str">
            <v>cad</v>
          </cell>
          <cell r="D29568" t="str">
            <v>56,14</v>
          </cell>
        </row>
        <row r="29569">
          <cell r="A29569" t="str">
            <v>ME.01.050.0080.d</v>
          </cell>
          <cell r="B29569" t="str">
            <v>- modulo Umax 550 V; 745 V</v>
          </cell>
          <cell r="C29569" t="str">
            <v>cad</v>
          </cell>
          <cell r="D29569" t="str">
            <v>67,97</v>
          </cell>
        </row>
        <row r="29570">
          <cell r="A29570" t="str">
            <v>ME.01.050.0090</v>
          </cell>
          <cell r="B29570" t="str">
            <v>Ricambio per scaricatore di sovratensione, modulare guida DIN provati in classe II, composto da sistema di varistori in ossido di zinco, con indicatore della funzionalità, per impianti alimentati a tensioni di 75 o 150 V, corrente nominale di scarica (8/20) 15-20 kA, zone di protezione LPZ 1-2, modulo da 75 o 150 V.</v>
          </cell>
          <cell r="C29570" t="str">
            <v>cad</v>
          </cell>
          <cell r="D29570" t="str">
            <v>35,56</v>
          </cell>
        </row>
        <row r="29571">
          <cell r="A29571" t="str">
            <v>ME.01.050.0100</v>
          </cell>
          <cell r="B29571" t="str">
            <v>Scaricatori provati in classe III, zone di protezione LPZ 2-3, costituiti da scaricatore a gas e da varistori, corrente di scarica 1.8 kA (8/20) da inserire nelle presa di corrente da proteggere</v>
          </cell>
          <cell r="C29571"/>
          <cell r="D29571"/>
        </row>
        <row r="29572">
          <cell r="A29572" t="str">
            <v>ME.01.050.0100.a</v>
          </cell>
          <cell r="B29572" t="str">
            <v>- scaricatore spina e presa tipo UNEL</v>
          </cell>
          <cell r="C29572" t="str">
            <v>cad</v>
          </cell>
          <cell r="D29572" t="str">
            <v>95,55</v>
          </cell>
        </row>
        <row r="29573">
          <cell r="A29573" t="str">
            <v>ME.01.050.0100.b</v>
          </cell>
          <cell r="B29573" t="str">
            <v>- scaricatore spina e 2 prese tipo bipasso 10/16 A</v>
          </cell>
          <cell r="C29573" t="str">
            <v>cad</v>
          </cell>
          <cell r="D29573" t="str">
            <v>61,16</v>
          </cell>
        </row>
        <row r="29574">
          <cell r="A29574" t="str">
            <v>ME.01.050.0100.c</v>
          </cell>
          <cell r="B29574" t="str">
            <v>- scaricatore spina e presa tipo UNEL/bipasso 10/16 A</v>
          </cell>
          <cell r="C29574" t="str">
            <v>cad</v>
          </cell>
          <cell r="D29574" t="str">
            <v>58,10</v>
          </cell>
        </row>
        <row r="29575">
          <cell r="A29575" t="str">
            <v>ME.01.050.0110</v>
          </cell>
          <cell r="B29575" t="str">
            <v>Scaricatori provati in classe III, zone di protezione LPZ 2-3, costituiti da scaricatore a gas e da varistori, per alimentazioni monofase con tensioni = 230 V, modulare guida DIN, nelle taglie:</v>
          </cell>
          <cell r="C29575"/>
          <cell r="D29575"/>
        </row>
        <row r="29576">
          <cell r="A29576" t="str">
            <v>ME.01.050.0110.a</v>
          </cell>
          <cell r="B29576" t="str">
            <v>- 24/48/60/110/230(Ic 20 A) Vca, Ic 16 A, corrente di scarica 700 A</v>
          </cell>
          <cell r="C29576" t="str">
            <v>cad</v>
          </cell>
          <cell r="D29576" t="str">
            <v>95,55</v>
          </cell>
        </row>
        <row r="29577">
          <cell r="A29577" t="str">
            <v>ME.01.050.0110.b</v>
          </cell>
          <cell r="B29577" t="str">
            <v>- 12/24/48/60 Vcc, Ic 16 A, corrente di scarica 700 A</v>
          </cell>
          <cell r="C29577" t="str">
            <v>cad</v>
          </cell>
          <cell r="D29577" t="str">
            <v>93,59</v>
          </cell>
        </row>
        <row r="29578">
          <cell r="A29578" t="str">
            <v>ME.01.050.0110.c</v>
          </cell>
          <cell r="B29578" t="str">
            <v>- 24 Vcc o 24/110/230 Vca, corrente di scarica 700 A con segnalazione a distanza</v>
          </cell>
          <cell r="C29578" t="str">
            <v>cad</v>
          </cell>
          <cell r="D29578" t="str">
            <v>112,30</v>
          </cell>
        </row>
        <row r="29579">
          <cell r="A29579" t="str">
            <v>ME.01.050.0110.d</v>
          </cell>
          <cell r="B29579" t="str">
            <v>- filtro di rete per scaricatore da 230 Vca</v>
          </cell>
          <cell r="C29579" t="str">
            <v>cad</v>
          </cell>
          <cell r="D29579" t="str">
            <v>98,78</v>
          </cell>
        </row>
        <row r="29580">
          <cell r="A29580" t="str">
            <v>ME.01.050.0120</v>
          </cell>
          <cell r="B29580" t="str">
            <v>Scaricatori per linee di telecomunicazione analogiche, nelle tipologie:</v>
          </cell>
          <cell r="C29580"/>
          <cell r="D29580"/>
        </row>
        <row r="29581">
          <cell r="A29581" t="str">
            <v>ME.01.050.0120.a</v>
          </cell>
          <cell r="B29581" t="str">
            <v>- ingresso linea, 2 fili, zona di protezione LPZ 1-3 (senza LPS esterno)</v>
          </cell>
          <cell r="C29581" t="str">
            <v>cad</v>
          </cell>
          <cell r="D29581" t="str">
            <v>84,72</v>
          </cell>
        </row>
        <row r="29582">
          <cell r="A29582" t="str">
            <v>ME.01.050.0120.b</v>
          </cell>
          <cell r="B29582" t="str">
            <v>- uscita linea/utenza, 4 fili, zona di protezione LPZ 2-3 (senza LPS esterno)</v>
          </cell>
          <cell r="C29582" t="str">
            <v>cad</v>
          </cell>
          <cell r="D29582" t="str">
            <v>189,13</v>
          </cell>
        </row>
        <row r="29583">
          <cell r="A29583" t="str">
            <v>ME.01.050.0120.c</v>
          </cell>
          <cell r="B29583" t="str">
            <v>- utenze finali, 4 fili, RJ 11/12, zona di protezione LPZ 1-3 (senza LPS esterno)</v>
          </cell>
          <cell r="C29583" t="str">
            <v>cad</v>
          </cell>
          <cell r="D29583" t="str">
            <v>100,46</v>
          </cell>
        </row>
        <row r="29584">
          <cell r="A29584" t="str">
            <v>ME.01.050.0120.d</v>
          </cell>
          <cell r="B29584" t="str">
            <v>- utenze finali, 4 fili, RJ 45, zona di protezione LPZ 1-3 (senza LPS esterno)</v>
          </cell>
          <cell r="C29584" t="str">
            <v>cad</v>
          </cell>
          <cell r="D29584" t="str">
            <v>124,14</v>
          </cell>
        </row>
        <row r="29585">
          <cell r="A29585" t="str">
            <v>ME.01.050.0120.e</v>
          </cell>
          <cell r="B29585" t="str">
            <v>- utenze finali, 6 fili, RJ 11/12, zona di protezione LPZ 1-3 (senza LPS esterno)</v>
          </cell>
          <cell r="C29585" t="str">
            <v>cad</v>
          </cell>
          <cell r="D29585" t="str">
            <v>154,66</v>
          </cell>
        </row>
        <row r="29586">
          <cell r="A29586" t="str">
            <v>ME.01.050.0120.f</v>
          </cell>
          <cell r="B29586" t="str">
            <v>- ingresso linea, 2 fili, zona di protezione LPZ 1-3 (con LPS esterno)</v>
          </cell>
          <cell r="C29586" t="str">
            <v>cad</v>
          </cell>
          <cell r="D29586" t="str">
            <v>95,55</v>
          </cell>
        </row>
        <row r="29587">
          <cell r="A29587" t="str">
            <v>ME.01.050.0120.g</v>
          </cell>
          <cell r="B29587" t="str">
            <v>- uscita linea/utenza, 4 fili, zona di protezione LPZ 2-3 (con LPS esterno)</v>
          </cell>
          <cell r="C29587" t="str">
            <v>cad</v>
          </cell>
          <cell r="D29587" t="str">
            <v>148,43</v>
          </cell>
        </row>
        <row r="29588">
          <cell r="A29588" t="str">
            <v>ME.01.050.0120.h</v>
          </cell>
          <cell r="B29588" t="str">
            <v>- utenze finali, 4 fili, RJ 11/12, zona di protezione LPZ 1-3 (con LPS esterno)</v>
          </cell>
          <cell r="C29588" t="str">
            <v>cad</v>
          </cell>
          <cell r="D29588" t="str">
            <v>128,05</v>
          </cell>
        </row>
        <row r="29589">
          <cell r="A29589" t="str">
            <v>ME.01.050.0120.i</v>
          </cell>
          <cell r="B29589" t="str">
            <v>- utenze finali, 4 fili, RJ 45, zona di protezione LPZ 1-3 (con LPS esterno)</v>
          </cell>
          <cell r="C29589" t="str">
            <v>cad</v>
          </cell>
          <cell r="D29589" t="str">
            <v>131,00</v>
          </cell>
        </row>
        <row r="29590">
          <cell r="A29590" t="str">
            <v>ME.01.050.0130</v>
          </cell>
          <cell r="B29590" t="str">
            <v>Scaricatori per linee di telecomunicazione ISDN nelle tipologie:</v>
          </cell>
          <cell r="C29590"/>
          <cell r="D29590"/>
        </row>
        <row r="29591">
          <cell r="A29591" t="str">
            <v>ME.01.050.0130.a</v>
          </cell>
          <cell r="B29591" t="str">
            <v>- ingresso linea, 2 fili, zona di protezione LPZ 1-3 (senza LPS esterno)</v>
          </cell>
          <cell r="C29591" t="str">
            <v>cad</v>
          </cell>
          <cell r="D29591" t="str">
            <v>84,72</v>
          </cell>
        </row>
        <row r="29592">
          <cell r="A29592" t="str">
            <v>ME.01.050.0130.b</v>
          </cell>
          <cell r="B29592" t="str">
            <v>- uscita linea/utenza, 4 fili schermati RJ 45, zona di protezione LPZ 1-3 (senza LPS esterno)</v>
          </cell>
          <cell r="C29592" t="str">
            <v>cad</v>
          </cell>
          <cell r="D29592" t="str">
            <v>181,25</v>
          </cell>
        </row>
        <row r="29593">
          <cell r="A29593" t="str">
            <v>ME.01.050.0130.c</v>
          </cell>
          <cell r="B29593" t="str">
            <v>- ingresso linea, 2 fili, zona di protezione LPZ 0-2 (con LPS esterno)</v>
          </cell>
          <cell r="C29593" t="str">
            <v>cad</v>
          </cell>
          <cell r="D29593" t="str">
            <v>95,55</v>
          </cell>
        </row>
        <row r="29594">
          <cell r="A29594" t="str">
            <v>ME.01.050.0130.d</v>
          </cell>
          <cell r="B29594" t="str">
            <v>- uscita linea/utenza, 4 fili schermati, zona di protezione LPZ 0-3 (con LPS esterno)</v>
          </cell>
          <cell r="C29594" t="str">
            <v>cad</v>
          </cell>
          <cell r="D29594" t="str">
            <v>191,10</v>
          </cell>
        </row>
        <row r="29595">
          <cell r="A29595" t="str">
            <v>ME.01.050.0130.e</v>
          </cell>
          <cell r="B29595" t="str">
            <v>- utenze finali, 4 fili, RJ 45, zona di protezione LPZ 0-3 (con LPS esterno)</v>
          </cell>
          <cell r="C29595" t="str">
            <v>cad</v>
          </cell>
          <cell r="D29595" t="str">
            <v>218,68</v>
          </cell>
        </row>
        <row r="29596">
          <cell r="A29596" t="str">
            <v>ME.01.050.0140</v>
          </cell>
          <cell r="B29596" t="str">
            <v>Scaricatori per linee dati nelle tipologie:</v>
          </cell>
          <cell r="C29596"/>
          <cell r="D29596"/>
        </row>
        <row r="29597">
          <cell r="A29597" t="str">
            <v>ME.01.050.0140.a</v>
          </cell>
          <cell r="B29597" t="str">
            <v>- linea Ethernet twisted pair, RJ45 a 4 fili schermati senza LPS esterno, zone di protezione LPZ 1-3</v>
          </cell>
          <cell r="C29597" t="str">
            <v>cad</v>
          </cell>
          <cell r="D29597" t="str">
            <v>131,00</v>
          </cell>
        </row>
        <row r="29598">
          <cell r="A29598" t="str">
            <v>ME.01.050.0140.b</v>
          </cell>
          <cell r="B29598" t="str">
            <v>- linea Ethernet twisted pair, RJ45 a 8 fili schermati senza LPS esterno, zone di protezione LPZ 1-3</v>
          </cell>
          <cell r="C29598" t="str">
            <v>cad</v>
          </cell>
          <cell r="D29598" t="str">
            <v>207,85</v>
          </cell>
        </row>
        <row r="29599">
          <cell r="A29599" t="str">
            <v>ME.01.050.0140.c</v>
          </cell>
          <cell r="B29599" t="str">
            <v>- linea Ethernet twisted pair, RJ45 a 4 fili schermati con LPS esterno, zone di protezione LPZ 0-2</v>
          </cell>
          <cell r="C29599" t="str">
            <v>cad</v>
          </cell>
          <cell r="D29599" t="str">
            <v>141,83</v>
          </cell>
        </row>
        <row r="29600">
          <cell r="A29600" t="str">
            <v>ME.01.050.0140.d</v>
          </cell>
          <cell r="B29600" t="str">
            <v>- linea Ethernet twisted pair, RJ45 a 8 fili schermati con LPS esterno, zone di protezione LPZ 0-3</v>
          </cell>
          <cell r="C29600" t="str">
            <v>cad</v>
          </cell>
          <cell r="D29600" t="str">
            <v>152,70</v>
          </cell>
        </row>
        <row r="29601">
          <cell r="A29601" t="str">
            <v>ME.01.050.0150</v>
          </cell>
          <cell r="B29601" t="str">
            <v>Scaricatori per linee di misura, controllo e regolazione, nelle tipologie</v>
          </cell>
          <cell r="C29601"/>
          <cell r="D29601"/>
        </row>
        <row r="29602">
          <cell r="A29602" t="str">
            <v>ME.01.050.0150.a</v>
          </cell>
          <cell r="B29602" t="str">
            <v>- zona di protezione LPZ 0-2, Imax 16 A</v>
          </cell>
          <cell r="C29602" t="str">
            <v>cad</v>
          </cell>
          <cell r="D29602" t="str">
            <v>95,55</v>
          </cell>
        </row>
        <row r="29603">
          <cell r="A29603" t="str">
            <v>ME.01.050.0150.b</v>
          </cell>
          <cell r="B29603" t="str">
            <v>- zona di protezione LPZ 1-3, Imax 0.2 A</v>
          </cell>
          <cell r="C29603" t="str">
            <v>cad</v>
          </cell>
          <cell r="D29603" t="str">
            <v>84,72</v>
          </cell>
        </row>
        <row r="29604">
          <cell r="A29604" t="str">
            <v>ME.01.050.0150.c</v>
          </cell>
          <cell r="B29604" t="str">
            <v>- zona di protezione LPZ 1-3, Imax 1 A</v>
          </cell>
          <cell r="C29604" t="str">
            <v>cad</v>
          </cell>
          <cell r="D29604" t="str">
            <v>84,72</v>
          </cell>
        </row>
        <row r="29605">
          <cell r="A29605" t="str">
            <v>ME.01.050.0150.d</v>
          </cell>
          <cell r="B29605" t="str">
            <v>- zona di protezione LPZ 2-3, Imax 0,1 A</v>
          </cell>
          <cell r="C29605" t="str">
            <v>cad</v>
          </cell>
          <cell r="D29605" t="str">
            <v>189,13</v>
          </cell>
        </row>
        <row r="29606">
          <cell r="A29606" t="str">
            <v>ME.01.050.0160</v>
          </cell>
          <cell r="B29606" t="str">
            <v>Scaricatori per segnali video, nelle tipologie:</v>
          </cell>
          <cell r="C29606"/>
          <cell r="D29606"/>
        </row>
        <row r="29607">
          <cell r="A29607" t="str">
            <v>ME.01.050.0160.a</v>
          </cell>
          <cell r="B29607" t="str">
            <v>- antenna SAT, collegamento tipo BNC</v>
          </cell>
          <cell r="C29607" t="str">
            <v>cad</v>
          </cell>
          <cell r="D29607" t="str">
            <v>197,01</v>
          </cell>
        </row>
        <row r="29608">
          <cell r="A29608" t="str">
            <v>ME.01.050.0160.b</v>
          </cell>
          <cell r="B29608" t="str">
            <v>- antenna SAT, collegamento tipo UHF</v>
          </cell>
          <cell r="C29608" t="str">
            <v>cad</v>
          </cell>
          <cell r="D29608" t="str">
            <v>213,76</v>
          </cell>
        </row>
        <row r="29609">
          <cell r="A29609" t="str">
            <v>ME.01.050.0160.c</v>
          </cell>
          <cell r="B29609" t="str">
            <v>- antenna SAT, collegamento tipo N</v>
          </cell>
          <cell r="C29609" t="str">
            <v>cad</v>
          </cell>
          <cell r="D29609" t="str">
            <v>324,08</v>
          </cell>
        </row>
        <row r="29610">
          <cell r="A29610" t="str">
            <v>ME.01.050.0160.d</v>
          </cell>
          <cell r="B29610" t="str">
            <v>- UHF/VHF, collegamento a morsetti</v>
          </cell>
          <cell r="C29610" t="str">
            <v>cad</v>
          </cell>
          <cell r="D29610" t="str">
            <v>98,90</v>
          </cell>
        </row>
        <row r="29611">
          <cell r="A29611" t="str">
            <v>ME.01.050.0160.e</v>
          </cell>
          <cell r="B29611" t="str">
            <v>- alimenazione e segnale TV+radiofrequenza, collegamento spina/presa tipo Schuko+cavi coassiali</v>
          </cell>
          <cell r="C29611" t="str">
            <v>cad</v>
          </cell>
          <cell r="D29611" t="str">
            <v>158,60</v>
          </cell>
        </row>
        <row r="29612">
          <cell r="A29612" t="str">
            <v>ME.01.050.0170</v>
          </cell>
          <cell r="B29612" t="str">
            <v>Protezione spinterometrica per la separazione tra parti di impianto che non possono essere collegate, involucro in massa epossidica pressofusa, elettrodi in rame/acciaio inox, corrente nominale di scarica, nelle tipologie:</v>
          </cell>
          <cell r="C29612"/>
          <cell r="D29612"/>
        </row>
        <row r="29613">
          <cell r="A29613" t="str">
            <v>ME.01.050.0170.a</v>
          </cell>
          <cell r="B29613" t="str">
            <v>- per ambienti con pericolo di esplosione</v>
          </cell>
          <cell r="C29613" t="str">
            <v>cad</v>
          </cell>
          <cell r="D29613" t="str">
            <v>245,70</v>
          </cell>
        </row>
        <row r="29614">
          <cell r="A29614" t="str">
            <v>ME.01.050.0170.b</v>
          </cell>
          <cell r="B29614" t="str">
            <v>- per ambienti senza pericolo di esplosione</v>
          </cell>
          <cell r="C29614" t="str">
            <v>cad</v>
          </cell>
          <cell r="D29614" t="str">
            <v>87,68</v>
          </cell>
        </row>
        <row r="29615">
          <cell r="A29615" t="str">
            <v>ME.01.050.0170.c</v>
          </cell>
          <cell r="B29615" t="str">
            <v>- per ambienti per strutture metalliche</v>
          </cell>
          <cell r="C29615" t="str">
            <v>cad</v>
          </cell>
          <cell r="D29615" t="str">
            <v>24,93</v>
          </cell>
        </row>
        <row r="29616">
          <cell r="A29616" t="str">
            <v>ME.02 - CAVI E VIE CAVI</v>
          </cell>
          <cell r="B29616"/>
          <cell r="C29616"/>
          <cell r="D29616"/>
        </row>
        <row r="29617">
          <cell r="A29617" t="str">
            <v>ME</v>
          </cell>
          <cell r="B29617" t="str">
            <v>MATERIALI IMPIANTI ELETTRICI</v>
          </cell>
          <cell r="C29617"/>
          <cell r="D29617"/>
        </row>
        <row r="29618">
          <cell r="A29618" t="str">
            <v>ME.02</v>
          </cell>
          <cell r="B29618" t="str">
            <v>CAVI E VIE CAVI</v>
          </cell>
          <cell r="C29618"/>
          <cell r="D29618"/>
        </row>
        <row r="29619">
          <cell r="A29619" t="str">
            <v>ME.02.010</v>
          </cell>
          <cell r="B29619" t="str">
            <v>TUBAZIONI ELETTRICHE</v>
          </cell>
          <cell r="C29619"/>
          <cell r="D29619"/>
        </row>
        <row r="29620">
          <cell r="A29620" t="str">
            <v>ME.02.010.0010</v>
          </cell>
          <cell r="B29620" t="str">
            <v>Tubazioni flessibili pesanti in materiale plastico IMQ tipo autoest. a norma CEI-EN 50086-1/2-2, diametri:</v>
          </cell>
          <cell r="C29620"/>
          <cell r="D29620"/>
        </row>
        <row r="29621">
          <cell r="A29621" t="str">
            <v>ME.02.010.0010.a</v>
          </cell>
          <cell r="B29621" t="str">
            <v>- 16mm</v>
          </cell>
          <cell r="C29621" t="str">
            <v>m</v>
          </cell>
          <cell r="D29621" t="str">
            <v>0,17</v>
          </cell>
        </row>
        <row r="29622">
          <cell r="A29622" t="str">
            <v>ME.02.010.0010.b</v>
          </cell>
          <cell r="B29622" t="str">
            <v>- 20mm</v>
          </cell>
          <cell r="C29622" t="str">
            <v>m</v>
          </cell>
          <cell r="D29622" t="str">
            <v>0,24</v>
          </cell>
        </row>
        <row r="29623">
          <cell r="A29623" t="str">
            <v>ME.02.010.0010.c</v>
          </cell>
          <cell r="B29623" t="str">
            <v>- 25mm</v>
          </cell>
          <cell r="C29623" t="str">
            <v>m</v>
          </cell>
          <cell r="D29623" t="str">
            <v>0,68</v>
          </cell>
        </row>
        <row r="29624">
          <cell r="A29624" t="str">
            <v>ME.02.010.0010.d</v>
          </cell>
          <cell r="B29624" t="str">
            <v>- 32mm</v>
          </cell>
          <cell r="C29624" t="str">
            <v>m</v>
          </cell>
          <cell r="D29624" t="str">
            <v>2,17</v>
          </cell>
        </row>
        <row r="29625">
          <cell r="A29625" t="str">
            <v>ME.02.010.0010.e</v>
          </cell>
          <cell r="B29625" t="str">
            <v>- 40mm</v>
          </cell>
          <cell r="C29625" t="str">
            <v>m</v>
          </cell>
          <cell r="D29625" t="str">
            <v>3,05</v>
          </cell>
        </row>
        <row r="29626">
          <cell r="A29626" t="str">
            <v>ME.02.010.0010.f</v>
          </cell>
          <cell r="B29626" t="str">
            <v>- 50mm</v>
          </cell>
          <cell r="C29626" t="str">
            <v>m</v>
          </cell>
          <cell r="D29626" t="str">
            <v>4,27</v>
          </cell>
        </row>
        <row r="29627">
          <cell r="A29627" t="str">
            <v>ME.02.010.0010.g</v>
          </cell>
          <cell r="B29627" t="str">
            <v>- 63mm</v>
          </cell>
          <cell r="C29627" t="str">
            <v>m</v>
          </cell>
          <cell r="D29627" t="str">
            <v>7,60</v>
          </cell>
        </row>
        <row r="29628">
          <cell r="A29628" t="str">
            <v>ME.02.010.0020</v>
          </cell>
          <cell r="B29628" t="str">
            <v>Tubazione plastica rigida con marchio IMQ tipo autoest. a norme CEI-EN 50086-1-2-3 per installazione a vista, diametri:</v>
          </cell>
          <cell r="C29628"/>
          <cell r="D29628"/>
        </row>
        <row r="29629">
          <cell r="A29629" t="str">
            <v>ME.02.010.0020.a</v>
          </cell>
          <cell r="B29629" t="str">
            <v>- 16mm</v>
          </cell>
          <cell r="C29629" t="str">
            <v>m</v>
          </cell>
          <cell r="D29629" t="str">
            <v>0,40</v>
          </cell>
        </row>
        <row r="29630">
          <cell r="A29630" t="str">
            <v>ME.02.010.0020.b</v>
          </cell>
          <cell r="B29630" t="str">
            <v>- 20mm</v>
          </cell>
          <cell r="C29630" t="str">
            <v>m</v>
          </cell>
          <cell r="D29630" t="str">
            <v>0,81</v>
          </cell>
        </row>
        <row r="29631">
          <cell r="A29631" t="str">
            <v>ME.02.010.0020.c</v>
          </cell>
          <cell r="B29631" t="str">
            <v>- 25mm</v>
          </cell>
          <cell r="C29631" t="str">
            <v>m</v>
          </cell>
          <cell r="D29631" t="str">
            <v>1,12</v>
          </cell>
        </row>
        <row r="29632">
          <cell r="A29632" t="str">
            <v>ME.02.010.0020.d</v>
          </cell>
          <cell r="B29632" t="str">
            <v>- 32mm</v>
          </cell>
          <cell r="C29632" t="str">
            <v>m</v>
          </cell>
          <cell r="D29632" t="str">
            <v>2,76</v>
          </cell>
        </row>
        <row r="29633">
          <cell r="A29633" t="str">
            <v>ME.02.010.0020.e</v>
          </cell>
          <cell r="B29633" t="str">
            <v>- 40mm</v>
          </cell>
          <cell r="C29633" t="str">
            <v>m</v>
          </cell>
          <cell r="D29633" t="str">
            <v>5,42</v>
          </cell>
        </row>
        <row r="29634">
          <cell r="A29634" t="str">
            <v>ME.02.010.0020.f</v>
          </cell>
          <cell r="B29634" t="str">
            <v>- 50mm</v>
          </cell>
          <cell r="C29634" t="str">
            <v>m</v>
          </cell>
          <cell r="D29634" t="str">
            <v>11,55</v>
          </cell>
        </row>
        <row r="29635">
          <cell r="A29635" t="str">
            <v>ME.02.010.0020.g</v>
          </cell>
          <cell r="B29635" t="str">
            <v>- 63mm</v>
          </cell>
          <cell r="C29635" t="str">
            <v>m</v>
          </cell>
          <cell r="D29635" t="str">
            <v>36,36</v>
          </cell>
        </row>
        <row r="29636">
          <cell r="A29636" t="str">
            <v>ME.02.010.0030</v>
          </cell>
          <cell r="B29636" t="str">
            <v>Cavidotti corrugati a doppia parete per posa interrata a norme CEI-EN 50086-1-2-4 con resistenza allo achiacciamento di 450 NEWTON, diametri:</v>
          </cell>
          <cell r="C29636"/>
          <cell r="D29636"/>
        </row>
        <row r="29637">
          <cell r="A29637" t="str">
            <v>ME.02.010.0030.a</v>
          </cell>
          <cell r="B29637" t="str">
            <v>- 40mm</v>
          </cell>
          <cell r="C29637" t="str">
            <v>m</v>
          </cell>
          <cell r="D29637" t="str">
            <v>0,95</v>
          </cell>
        </row>
        <row r="29638">
          <cell r="A29638" t="str">
            <v>ME.02.010.0030.b</v>
          </cell>
          <cell r="B29638" t="str">
            <v>- 50mm</v>
          </cell>
          <cell r="C29638" t="str">
            <v>m</v>
          </cell>
          <cell r="D29638" t="str">
            <v>1,07</v>
          </cell>
        </row>
        <row r="29639">
          <cell r="A29639" t="str">
            <v>ME.02.010.0030.c</v>
          </cell>
          <cell r="B29639" t="str">
            <v>- 63mm</v>
          </cell>
          <cell r="C29639" t="str">
            <v>m</v>
          </cell>
          <cell r="D29639" t="str">
            <v>1,30</v>
          </cell>
        </row>
        <row r="29640">
          <cell r="A29640" t="str">
            <v>ME.02.010.0030.d</v>
          </cell>
          <cell r="B29640" t="str">
            <v>- 80mm</v>
          </cell>
          <cell r="C29640" t="str">
            <v>m</v>
          </cell>
          <cell r="D29640" t="str">
            <v>1,72</v>
          </cell>
        </row>
        <row r="29641">
          <cell r="A29641" t="str">
            <v>ME.02.010.0030.e</v>
          </cell>
          <cell r="B29641" t="str">
            <v>- 100mm</v>
          </cell>
          <cell r="C29641" t="str">
            <v>m</v>
          </cell>
          <cell r="D29641" t="str">
            <v>2,06</v>
          </cell>
        </row>
        <row r="29642">
          <cell r="A29642" t="str">
            <v>ME.02.010.0030.f</v>
          </cell>
          <cell r="B29642" t="str">
            <v>- 110mm</v>
          </cell>
          <cell r="C29642" t="str">
            <v>m</v>
          </cell>
          <cell r="D29642" t="str">
            <v>2,72</v>
          </cell>
        </row>
        <row r="29643">
          <cell r="A29643" t="str">
            <v>ME.02.010.0030.g</v>
          </cell>
          <cell r="B29643" t="str">
            <v>- 125mm</v>
          </cell>
          <cell r="C29643" t="str">
            <v>m</v>
          </cell>
          <cell r="D29643" t="str">
            <v>3,36</v>
          </cell>
        </row>
        <row r="29644">
          <cell r="A29644" t="str">
            <v>ME.02.010.0030.h</v>
          </cell>
          <cell r="B29644" t="str">
            <v>- 140mm</v>
          </cell>
          <cell r="C29644" t="str">
            <v>m</v>
          </cell>
          <cell r="D29644" t="str">
            <v>5,16</v>
          </cell>
        </row>
        <row r="29645">
          <cell r="A29645" t="str">
            <v>ME.02.010.0030.i</v>
          </cell>
          <cell r="B29645" t="str">
            <v>- 160mm</v>
          </cell>
          <cell r="C29645" t="str">
            <v>m</v>
          </cell>
          <cell r="D29645" t="str">
            <v>6,46</v>
          </cell>
        </row>
        <row r="29646">
          <cell r="A29646" t="str">
            <v>ME.02.010.0030.j</v>
          </cell>
          <cell r="B29646" t="str">
            <v>- 200mm</v>
          </cell>
          <cell r="C29646" t="str">
            <v>m</v>
          </cell>
          <cell r="D29646" t="str">
            <v>9,86</v>
          </cell>
        </row>
        <row r="29647">
          <cell r="A29647" t="str">
            <v>ME.02.010.0040</v>
          </cell>
          <cell r="B29647" t="str">
            <v>Tubo in acciaio zincato tipo leggero con marchio IMQ a norme CEI-EN 50086, diametri:</v>
          </cell>
          <cell r="C29647"/>
          <cell r="D29647"/>
        </row>
        <row r="29648">
          <cell r="A29648" t="str">
            <v>ME.02.010.0040.a</v>
          </cell>
          <cell r="B29648" t="str">
            <v>- 16mm</v>
          </cell>
          <cell r="C29648" t="str">
            <v>m</v>
          </cell>
          <cell r="D29648" t="str">
            <v>0,98</v>
          </cell>
        </row>
        <row r="29649">
          <cell r="A29649" t="str">
            <v>ME.02.010.0040.b</v>
          </cell>
          <cell r="B29649" t="str">
            <v>- 20mm</v>
          </cell>
          <cell r="C29649" t="str">
            <v>m</v>
          </cell>
          <cell r="D29649" t="str">
            <v>1,23</v>
          </cell>
        </row>
        <row r="29650">
          <cell r="A29650" t="str">
            <v>ME.02.010.0040.c</v>
          </cell>
          <cell r="B29650" t="str">
            <v>- 25mm</v>
          </cell>
          <cell r="C29650" t="str">
            <v>m</v>
          </cell>
          <cell r="D29650" t="str">
            <v>1,90</v>
          </cell>
        </row>
        <row r="29651">
          <cell r="A29651" t="str">
            <v>ME.02.010.0040.d</v>
          </cell>
          <cell r="B29651" t="str">
            <v>- 32mm</v>
          </cell>
          <cell r="C29651" t="str">
            <v>m</v>
          </cell>
          <cell r="D29651" t="str">
            <v>2,41</v>
          </cell>
        </row>
        <row r="29652">
          <cell r="A29652" t="str">
            <v>ME.02.010.0040.e</v>
          </cell>
          <cell r="B29652" t="str">
            <v>- 40mm</v>
          </cell>
          <cell r="C29652" t="str">
            <v>m</v>
          </cell>
          <cell r="D29652" t="str">
            <v>3,14</v>
          </cell>
        </row>
        <row r="29653">
          <cell r="A29653" t="str">
            <v>ME.02.010.0040.f</v>
          </cell>
          <cell r="B29653" t="str">
            <v>- 50mm</v>
          </cell>
          <cell r="C29653" t="str">
            <v>m</v>
          </cell>
          <cell r="D29653" t="str">
            <v>3,97</v>
          </cell>
        </row>
        <row r="29654">
          <cell r="A29654" t="str">
            <v>ME.02.010.0040.g</v>
          </cell>
          <cell r="B29654" t="str">
            <v>- 63mm</v>
          </cell>
          <cell r="C29654" t="str">
            <v>m</v>
          </cell>
          <cell r="D29654" t="str">
            <v>8,32</v>
          </cell>
        </row>
        <row r="29655">
          <cell r="A29655" t="str">
            <v>ME.02.010.0050</v>
          </cell>
          <cell r="B29655" t="str">
            <v>Guaina flessibile in PVC autoestinguente con spirale in PVC rigido rinforzato,con grado di protezione non inferiore a IP65 a norme CEI-EN 50086-1-2-3 e marchio IMQ,completa di raccordi e accessori, diametri:</v>
          </cell>
          <cell r="C29655"/>
          <cell r="D29655"/>
        </row>
        <row r="29656">
          <cell r="A29656" t="str">
            <v>ME.02.010.0050.a</v>
          </cell>
          <cell r="B29656" t="str">
            <v>- 8mm</v>
          </cell>
          <cell r="C29656" t="str">
            <v>m</v>
          </cell>
          <cell r="D29656" t="str">
            <v>1,94</v>
          </cell>
        </row>
        <row r="29657">
          <cell r="A29657" t="str">
            <v>ME.02.010.0050.b</v>
          </cell>
          <cell r="B29657" t="str">
            <v>- 10mm</v>
          </cell>
          <cell r="C29657" t="str">
            <v>m</v>
          </cell>
          <cell r="D29657" t="str">
            <v>2,05</v>
          </cell>
        </row>
        <row r="29658">
          <cell r="A29658" t="str">
            <v>ME.02.010.0050.c</v>
          </cell>
          <cell r="B29658" t="str">
            <v>- 12mm</v>
          </cell>
          <cell r="C29658" t="str">
            <v>m</v>
          </cell>
          <cell r="D29658" t="str">
            <v>2,06</v>
          </cell>
        </row>
        <row r="29659">
          <cell r="A29659" t="str">
            <v>ME.02.010.0050.d</v>
          </cell>
          <cell r="B29659" t="str">
            <v>- 14mm</v>
          </cell>
          <cell r="C29659" t="str">
            <v>m</v>
          </cell>
          <cell r="D29659" t="str">
            <v>2,27</v>
          </cell>
        </row>
        <row r="29660">
          <cell r="A29660" t="str">
            <v>ME.02.010.0050.e</v>
          </cell>
          <cell r="B29660" t="str">
            <v>- 16mm</v>
          </cell>
          <cell r="C29660" t="str">
            <v>m</v>
          </cell>
          <cell r="D29660" t="str">
            <v>2,44</v>
          </cell>
        </row>
        <row r="29661">
          <cell r="A29661" t="str">
            <v>ME.02.010.0050.f</v>
          </cell>
          <cell r="B29661" t="str">
            <v>- 20mm</v>
          </cell>
          <cell r="C29661" t="str">
            <v>m</v>
          </cell>
          <cell r="D29661" t="str">
            <v>2,96</v>
          </cell>
        </row>
        <row r="29662">
          <cell r="A29662" t="str">
            <v>ME.02.010.0050.g</v>
          </cell>
          <cell r="B29662" t="str">
            <v>- 22mm</v>
          </cell>
          <cell r="C29662" t="str">
            <v>m</v>
          </cell>
          <cell r="D29662" t="str">
            <v>3,18</v>
          </cell>
        </row>
        <row r="29663">
          <cell r="A29663" t="str">
            <v>ME.02.010.0050.h</v>
          </cell>
          <cell r="B29663" t="str">
            <v>- 25mm</v>
          </cell>
          <cell r="C29663" t="str">
            <v>m</v>
          </cell>
          <cell r="D29663" t="str">
            <v>3,65</v>
          </cell>
        </row>
        <row r="29664">
          <cell r="A29664" t="str">
            <v>ME.02.010.0050.i</v>
          </cell>
          <cell r="B29664" t="str">
            <v>- 28mm</v>
          </cell>
          <cell r="C29664" t="str">
            <v>m</v>
          </cell>
          <cell r="D29664" t="str">
            <v>4,47</v>
          </cell>
        </row>
        <row r="29665">
          <cell r="A29665" t="str">
            <v>ME.02.010.0050.j</v>
          </cell>
          <cell r="B29665" t="str">
            <v>- 32mm</v>
          </cell>
          <cell r="C29665" t="str">
            <v>m</v>
          </cell>
          <cell r="D29665" t="str">
            <v>5,26</v>
          </cell>
        </row>
        <row r="29666">
          <cell r="A29666" t="str">
            <v>ME.02.010.0050.k</v>
          </cell>
          <cell r="B29666" t="str">
            <v>- 35mm</v>
          </cell>
          <cell r="C29666" t="str">
            <v>m</v>
          </cell>
          <cell r="D29666" t="str">
            <v>5,76</v>
          </cell>
        </row>
        <row r="29667">
          <cell r="A29667" t="str">
            <v>ME.02.010.0050.l</v>
          </cell>
          <cell r="B29667" t="str">
            <v>- 40mm</v>
          </cell>
          <cell r="C29667" t="str">
            <v>m</v>
          </cell>
          <cell r="D29667" t="str">
            <v>7,15</v>
          </cell>
        </row>
        <row r="29668">
          <cell r="A29668" t="str">
            <v>ME.02.010.0050.m</v>
          </cell>
          <cell r="B29668" t="str">
            <v>- 50mm</v>
          </cell>
          <cell r="C29668" t="str">
            <v>m</v>
          </cell>
          <cell r="D29668" t="str">
            <v>10,27</v>
          </cell>
        </row>
        <row r="29669">
          <cell r="A29669" t="str">
            <v>ME.02.010.0050.n</v>
          </cell>
          <cell r="B29669" t="str">
            <v>- 60mm</v>
          </cell>
          <cell r="C29669" t="str">
            <v>m</v>
          </cell>
          <cell r="D29669" t="str">
            <v>12,21</v>
          </cell>
        </row>
        <row r="29670">
          <cell r="A29670" t="str">
            <v>ME.02.010.0060</v>
          </cell>
          <cell r="B29670" t="str">
            <v>Guaina flessibile in acciaio zincato a semplice aggraffatura, ricoperti in PVC autoestinguente liscio esternamente, con grado di protezione non inferiore a IP67 a norme CEI-EN 50086-1-2-3 e marchio CE, completa di raccordi e accessori, nei diametri:</v>
          </cell>
          <cell r="C29670"/>
          <cell r="D29670"/>
        </row>
        <row r="29671">
          <cell r="A29671" t="str">
            <v>ME.02.010.0060.a</v>
          </cell>
          <cell r="B29671" t="str">
            <v>- 16mm</v>
          </cell>
          <cell r="C29671" t="str">
            <v>m</v>
          </cell>
          <cell r="D29671" t="str">
            <v>1,87</v>
          </cell>
        </row>
        <row r="29672">
          <cell r="A29672" t="str">
            <v>ME.02.010.0060.b</v>
          </cell>
          <cell r="B29672" t="str">
            <v>- 20mm</v>
          </cell>
          <cell r="C29672" t="str">
            <v>m</v>
          </cell>
          <cell r="D29672" t="str">
            <v>2,72</v>
          </cell>
        </row>
        <row r="29673">
          <cell r="A29673" t="str">
            <v>ME.02.010.0060.c</v>
          </cell>
          <cell r="B29673" t="str">
            <v>- 25mm</v>
          </cell>
          <cell r="C29673" t="str">
            <v>m</v>
          </cell>
          <cell r="D29673" t="str">
            <v>3,91</v>
          </cell>
        </row>
        <row r="29674">
          <cell r="A29674" t="str">
            <v>ME.02.010.0060.d</v>
          </cell>
          <cell r="B29674" t="str">
            <v>- 32mm</v>
          </cell>
          <cell r="C29674" t="str">
            <v>m</v>
          </cell>
          <cell r="D29674" t="str">
            <v>6,63</v>
          </cell>
        </row>
        <row r="29675">
          <cell r="A29675" t="str">
            <v>ME.02.010.0060.e</v>
          </cell>
          <cell r="B29675" t="str">
            <v>- 40mm</v>
          </cell>
          <cell r="C29675" t="str">
            <v>m</v>
          </cell>
          <cell r="D29675" t="str">
            <v>7,60</v>
          </cell>
        </row>
        <row r="29676">
          <cell r="A29676" t="str">
            <v>ME.02.010.0060.f</v>
          </cell>
          <cell r="B29676" t="str">
            <v>- 50mm</v>
          </cell>
          <cell r="C29676" t="str">
            <v>m</v>
          </cell>
          <cell r="D29676" t="str">
            <v>10,79</v>
          </cell>
        </row>
        <row r="29677">
          <cell r="A29677" t="str">
            <v>ME.02.020</v>
          </cell>
          <cell r="B29677" t="str">
            <v>CASSETTE E SCATOLE</v>
          </cell>
          <cell r="C29677"/>
          <cell r="D29677"/>
        </row>
        <row r="29678">
          <cell r="A29678" t="str">
            <v>ME.02.020.0010</v>
          </cell>
          <cell r="B29678" t="str">
            <v>Cassetta di derivazione da incasso in materiale isolante nervato con feritoie pretranciate per l'ingresso dei tubi,listello profilato per morsetti componibili, provvista di coperchio bordato fissato con viti, dimensioni:</v>
          </cell>
          <cell r="C29678"/>
          <cell r="D29678"/>
        </row>
        <row r="29679">
          <cell r="A29679" t="str">
            <v>ME.02.020.0010.a</v>
          </cell>
          <cell r="B29679" t="str">
            <v>- 92x92x45 mm</v>
          </cell>
          <cell r="C29679" t="str">
            <v>cad</v>
          </cell>
          <cell r="D29679" t="str">
            <v>0,52</v>
          </cell>
        </row>
        <row r="29680">
          <cell r="A29680" t="str">
            <v>ME.02.020.0010.b</v>
          </cell>
          <cell r="B29680" t="str">
            <v>- 118x96x45 mm</v>
          </cell>
          <cell r="C29680" t="str">
            <v>cad</v>
          </cell>
          <cell r="D29680" t="str">
            <v>0,62</v>
          </cell>
        </row>
        <row r="29681">
          <cell r="A29681" t="str">
            <v>ME.02.020.0010.c</v>
          </cell>
          <cell r="B29681" t="str">
            <v>- 118x96x70 mm</v>
          </cell>
          <cell r="C29681" t="str">
            <v>cad</v>
          </cell>
          <cell r="D29681" t="str">
            <v>0,83</v>
          </cell>
        </row>
        <row r="29682">
          <cell r="A29682" t="str">
            <v>ME.02.020.0010.d</v>
          </cell>
          <cell r="B29682" t="str">
            <v>- 152x98x70 mm</v>
          </cell>
          <cell r="C29682" t="str">
            <v>cad</v>
          </cell>
          <cell r="D29682" t="str">
            <v>0,91</v>
          </cell>
        </row>
        <row r="29683">
          <cell r="A29683" t="str">
            <v>ME.02.020.0010.e</v>
          </cell>
          <cell r="B29683" t="str">
            <v>- 160x130x70 mm</v>
          </cell>
          <cell r="C29683" t="str">
            <v>cad</v>
          </cell>
          <cell r="D29683" t="str">
            <v>1,34</v>
          </cell>
        </row>
        <row r="29684">
          <cell r="A29684" t="str">
            <v>ME.02.020.0010.f</v>
          </cell>
          <cell r="B29684" t="str">
            <v>- 196x152x70 mm</v>
          </cell>
          <cell r="C29684" t="str">
            <v>cad</v>
          </cell>
          <cell r="D29684" t="str">
            <v>1,78</v>
          </cell>
        </row>
        <row r="29685">
          <cell r="A29685" t="str">
            <v>ME.02.020.0010.g</v>
          </cell>
          <cell r="B29685" t="str">
            <v>- 294x152x70 mm</v>
          </cell>
          <cell r="C29685" t="str">
            <v>cad</v>
          </cell>
          <cell r="D29685" t="str">
            <v>2,63</v>
          </cell>
        </row>
        <row r="29686">
          <cell r="A29686" t="str">
            <v>ME.02.020.0010.h</v>
          </cell>
          <cell r="B29686" t="str">
            <v>- 392x152x70 mm</v>
          </cell>
          <cell r="C29686" t="str">
            <v>cad</v>
          </cell>
          <cell r="D29686" t="str">
            <v>4,46</v>
          </cell>
        </row>
        <row r="29687">
          <cell r="A29687" t="str">
            <v>ME.02.020.0010.i</v>
          </cell>
          <cell r="B29687" t="str">
            <v>- 480x152x70 mm</v>
          </cell>
          <cell r="C29687" t="str">
            <v>cad</v>
          </cell>
          <cell r="D29687" t="str">
            <v>5,83</v>
          </cell>
        </row>
        <row r="29688">
          <cell r="A29688" t="str">
            <v>ME.02.020.0010.j</v>
          </cell>
          <cell r="B29688" t="str">
            <v>- 516x202x80 mm</v>
          </cell>
          <cell r="C29688" t="str">
            <v>cad</v>
          </cell>
          <cell r="D29688" t="str">
            <v>8,17</v>
          </cell>
        </row>
        <row r="29689">
          <cell r="A29689" t="str">
            <v>ME.02.020.0010.k</v>
          </cell>
          <cell r="B29689" t="str">
            <v>- 516x294x80 mm</v>
          </cell>
          <cell r="C29689" t="str">
            <v>cad</v>
          </cell>
          <cell r="D29689" t="str">
            <v>18,56</v>
          </cell>
        </row>
        <row r="29690">
          <cell r="A29690" t="str">
            <v>ME.02.020.0020</v>
          </cell>
          <cell r="B29690" t="str">
            <v>Cassetta di derivazione stagna da parete in materiale plastico isolante autoestinguente,grado di protezione IP55 con coperchio opaco o trasparente fissato con viti, nelle dimensioni:</v>
          </cell>
          <cell r="C29690"/>
          <cell r="D29690"/>
        </row>
        <row r="29691">
          <cell r="A29691" t="str">
            <v>ME.02.020.0020.a</v>
          </cell>
          <cell r="B29691" t="str">
            <v>- 100x100x50 mm</v>
          </cell>
          <cell r="C29691" t="str">
            <v>cad</v>
          </cell>
          <cell r="D29691" t="str">
            <v>2,20</v>
          </cell>
        </row>
        <row r="29692">
          <cell r="A29692" t="str">
            <v>ME.02.020.0020.b</v>
          </cell>
          <cell r="B29692" t="str">
            <v>- 120x80x50 mm</v>
          </cell>
          <cell r="C29692" t="str">
            <v>cad</v>
          </cell>
          <cell r="D29692" t="str">
            <v>2,50</v>
          </cell>
        </row>
        <row r="29693">
          <cell r="A29693" t="str">
            <v>ME.02.020.0020.c</v>
          </cell>
          <cell r="B29693" t="str">
            <v>- 150x110x70 mm</v>
          </cell>
          <cell r="C29693" t="str">
            <v>cad</v>
          </cell>
          <cell r="D29693" t="str">
            <v>3,72</v>
          </cell>
        </row>
        <row r="29694">
          <cell r="A29694" t="str">
            <v>ME.02.020.0020.d</v>
          </cell>
          <cell r="B29694" t="str">
            <v>- 190x140x70 mm</v>
          </cell>
          <cell r="C29694" t="str">
            <v>cad</v>
          </cell>
          <cell r="D29694" t="str">
            <v>6,94</v>
          </cell>
        </row>
        <row r="29695">
          <cell r="A29695" t="str">
            <v>ME.02.020.0020.f</v>
          </cell>
          <cell r="B29695" t="str">
            <v>- 300x220x120 mm</v>
          </cell>
          <cell r="C29695" t="str">
            <v>cad</v>
          </cell>
          <cell r="D29695" t="str">
            <v>20,16</v>
          </cell>
        </row>
        <row r="29696">
          <cell r="A29696" t="str">
            <v>ME.02.020.0020.g</v>
          </cell>
          <cell r="B29696" t="str">
            <v>- 380x300x120 mm</v>
          </cell>
          <cell r="C29696" t="str">
            <v>cad</v>
          </cell>
          <cell r="D29696" t="str">
            <v>27,26</v>
          </cell>
        </row>
        <row r="29697">
          <cell r="A29697" t="str">
            <v>ME.02.020.0020.h</v>
          </cell>
          <cell r="B29697" t="str">
            <v>- 460x380x120 mm</v>
          </cell>
          <cell r="C29697" t="str">
            <v>cad</v>
          </cell>
          <cell r="D29697" t="str">
            <v>38,53</v>
          </cell>
        </row>
        <row r="29698">
          <cell r="A29698" t="str">
            <v>ME.02.020.0030</v>
          </cell>
          <cell r="B29698" t="str">
            <v>Cassetta di derivazione da incasso in resina:</v>
          </cell>
          <cell r="C29698"/>
          <cell r="D29698"/>
        </row>
        <row r="29699">
          <cell r="A29699" t="str">
            <v>ME.02.020.0030.a</v>
          </cell>
          <cell r="B29699" t="str">
            <v>- diam. 60mm</v>
          </cell>
          <cell r="C29699" t="str">
            <v>cad</v>
          </cell>
          <cell r="D29699" t="str">
            <v>0,26</v>
          </cell>
        </row>
        <row r="29700">
          <cell r="A29700" t="str">
            <v>ME.02.020.0030.b</v>
          </cell>
          <cell r="B29700" t="str">
            <v>- rettangolare per combinazioni fino a tre posti allineati</v>
          </cell>
          <cell r="C29700" t="str">
            <v>cad</v>
          </cell>
          <cell r="D29700" t="str">
            <v>0,48</v>
          </cell>
        </row>
        <row r="29701">
          <cell r="A29701" t="str">
            <v>ME.02.020.0030.c</v>
          </cell>
          <cell r="B29701" t="str">
            <v>- rettangolare per combinazioni fino a tre posti allineati con colonnine di fissaggio</v>
          </cell>
          <cell r="C29701" t="str">
            <v>cad</v>
          </cell>
          <cell r="D29701" t="str">
            <v>0,68</v>
          </cell>
        </row>
        <row r="29702">
          <cell r="A29702" t="str">
            <v>ME.02.020.0030.d</v>
          </cell>
          <cell r="B29702" t="str">
            <v>- rettangolare per combinazioni fino a quattro posti allineati</v>
          </cell>
          <cell r="C29702" t="str">
            <v>cad</v>
          </cell>
          <cell r="D29702" t="str">
            <v>1,72</v>
          </cell>
        </row>
        <row r="29703">
          <cell r="A29703" t="str">
            <v>ME.02.020.0030.e</v>
          </cell>
          <cell r="B29703" t="str">
            <v>- rettangolare per combinazioni fino a sei posti allineati</v>
          </cell>
          <cell r="C29703" t="str">
            <v>cad</v>
          </cell>
          <cell r="D29703" t="str">
            <v>2,61</v>
          </cell>
        </row>
        <row r="29704">
          <cell r="A29704" t="str">
            <v>ME.02.020.0030.f</v>
          </cell>
          <cell r="B29704" t="str">
            <v>- rettangolare per combinazioni fino a sei posti sovrapposti (3+3)</v>
          </cell>
          <cell r="C29704" t="str">
            <v>cad</v>
          </cell>
          <cell r="D29704" t="str">
            <v>3,01</v>
          </cell>
        </row>
        <row r="29705">
          <cell r="A29705" t="str">
            <v>ME.02.020.0040</v>
          </cell>
          <cell r="B29705" t="str">
            <v>Coperchi per scatole e cassette:</v>
          </cell>
          <cell r="C29705"/>
          <cell r="D29705"/>
        </row>
        <row r="29706">
          <cell r="A29706" t="str">
            <v>ME.02.020.0040.a</v>
          </cell>
          <cell r="B29706" t="str">
            <v>- per scatola tonda in PVC fino a 90mm</v>
          </cell>
          <cell r="C29706" t="str">
            <v>cad</v>
          </cell>
          <cell r="D29706" t="str">
            <v>0,48</v>
          </cell>
        </row>
        <row r="29707">
          <cell r="A29707" t="str">
            <v>ME.02.020.0040.b</v>
          </cell>
          <cell r="B29707" t="str">
            <v>- 92x92 mm</v>
          </cell>
          <cell r="C29707" t="str">
            <v>cad</v>
          </cell>
          <cell r="D29707" t="str">
            <v>0,53</v>
          </cell>
        </row>
        <row r="29708">
          <cell r="A29708" t="str">
            <v>ME.02.020.0040.c</v>
          </cell>
          <cell r="B29708" t="str">
            <v>- 118x96 mm</v>
          </cell>
          <cell r="C29708" t="str">
            <v>cad</v>
          </cell>
          <cell r="D29708" t="str">
            <v>0,62</v>
          </cell>
        </row>
        <row r="29709">
          <cell r="A29709" t="str">
            <v>ME.02.020.0040.d</v>
          </cell>
          <cell r="B29709" t="str">
            <v>- 152x98 mm</v>
          </cell>
          <cell r="C29709" t="str">
            <v>cad</v>
          </cell>
          <cell r="D29709" t="str">
            <v>0,83</v>
          </cell>
        </row>
        <row r="29710">
          <cell r="A29710" t="str">
            <v>ME.02.020.0040.e</v>
          </cell>
          <cell r="B29710" t="str">
            <v>- 160x130 mm</v>
          </cell>
          <cell r="C29710" t="str">
            <v>cad</v>
          </cell>
          <cell r="D29710" t="str">
            <v>1,24</v>
          </cell>
        </row>
        <row r="29711">
          <cell r="A29711" t="str">
            <v>ME.02.020.0040.f</v>
          </cell>
          <cell r="B29711" t="str">
            <v>- 196x152 mm</v>
          </cell>
          <cell r="C29711" t="str">
            <v>cad</v>
          </cell>
          <cell r="D29711" t="str">
            <v>1,78</v>
          </cell>
        </row>
        <row r="29712">
          <cell r="A29712" t="str">
            <v>ME.02.020.0040.g</v>
          </cell>
          <cell r="B29712" t="str">
            <v>- 294x152 mm</v>
          </cell>
          <cell r="C29712" t="str">
            <v>cad</v>
          </cell>
          <cell r="D29712" t="str">
            <v>2,39</v>
          </cell>
        </row>
        <row r="29713">
          <cell r="A29713" t="str">
            <v>ME.02.020.0040.h</v>
          </cell>
          <cell r="B29713" t="str">
            <v>- 392x152 mm</v>
          </cell>
          <cell r="C29713" t="str">
            <v>cad</v>
          </cell>
          <cell r="D29713" t="str">
            <v>4,58</v>
          </cell>
        </row>
        <row r="29714">
          <cell r="A29714" t="str">
            <v>ME.02.020.0040.i</v>
          </cell>
          <cell r="B29714" t="str">
            <v>- 480x152 mm</v>
          </cell>
          <cell r="C29714" t="str">
            <v>cad</v>
          </cell>
          <cell r="D29714" t="str">
            <v>6,22</v>
          </cell>
        </row>
        <row r="29715">
          <cell r="A29715" t="str">
            <v>ME.02.020.0040.j</v>
          </cell>
          <cell r="B29715" t="str">
            <v>- 516x202 mm</v>
          </cell>
          <cell r="C29715" t="str">
            <v>cad</v>
          </cell>
          <cell r="D29715" t="str">
            <v>7,82</v>
          </cell>
        </row>
        <row r="29716">
          <cell r="A29716" t="str">
            <v>ME.02.020.0040.k</v>
          </cell>
          <cell r="B29716" t="str">
            <v>- 516x294 mm</v>
          </cell>
          <cell r="C29716" t="str">
            <v>cad</v>
          </cell>
          <cell r="D29716" t="str">
            <v>9,94</v>
          </cell>
        </row>
        <row r="29717">
          <cell r="A29717" t="str">
            <v>ME.02.020.0050</v>
          </cell>
          <cell r="B29717" t="str">
            <v>Scatole di derivazione pressofuse in lega di alluminio UNI EN 1706, non verniciate con pareti chiuse e coperchio avvolgente, grado di protezione IP65, nelle dimensioni:</v>
          </cell>
          <cell r="C29717"/>
          <cell r="D29717"/>
        </row>
        <row r="29718">
          <cell r="A29718" t="str">
            <v>ME.02.020.0050.a</v>
          </cell>
          <cell r="B29718" t="str">
            <v>- 90x90x65 mm</v>
          </cell>
          <cell r="C29718" t="str">
            <v>cad</v>
          </cell>
          <cell r="D29718" t="str">
            <v>14,33</v>
          </cell>
        </row>
        <row r="29719">
          <cell r="A29719" t="str">
            <v>ME.02.020.0050.b</v>
          </cell>
          <cell r="B29719" t="str">
            <v>- 100x100x85 mm</v>
          </cell>
          <cell r="C29719" t="str">
            <v>cad</v>
          </cell>
          <cell r="D29719" t="str">
            <v>16,83</v>
          </cell>
        </row>
        <row r="29720">
          <cell r="A29720" t="str">
            <v>ME.02.020.0050.c</v>
          </cell>
          <cell r="B29720" t="str">
            <v>- 150x150x100 mm</v>
          </cell>
          <cell r="C29720" t="str">
            <v>cad</v>
          </cell>
          <cell r="D29720" t="str">
            <v>20,65</v>
          </cell>
        </row>
        <row r="29721">
          <cell r="A29721" t="str">
            <v>ME.02.020.0050.d</v>
          </cell>
          <cell r="B29721" t="str">
            <v>- 300x150x100 mm</v>
          </cell>
          <cell r="C29721" t="str">
            <v>cad</v>
          </cell>
          <cell r="D29721" t="str">
            <v>57,53</v>
          </cell>
        </row>
        <row r="29722">
          <cell r="A29722" t="str">
            <v>ME.02.020.0050.e</v>
          </cell>
          <cell r="B29722" t="str">
            <v>- 300x230x100 mm</v>
          </cell>
          <cell r="C29722" t="str">
            <v>cad</v>
          </cell>
          <cell r="D29722" t="str">
            <v>95,05</v>
          </cell>
        </row>
        <row r="29723">
          <cell r="A29723" t="str">
            <v>ME.02.020.0050.f</v>
          </cell>
          <cell r="B29723" t="str">
            <v>- 300x230x180 mm</v>
          </cell>
          <cell r="C29723" t="str">
            <v>cad</v>
          </cell>
          <cell r="D29723" t="str">
            <v>106,93</v>
          </cell>
        </row>
        <row r="29724">
          <cell r="A29724" t="str">
            <v>ME.02.020.0050.g</v>
          </cell>
          <cell r="B29724" t="str">
            <v>- 470x300x180 mm</v>
          </cell>
          <cell r="C29724" t="str">
            <v>cad</v>
          </cell>
          <cell r="D29724" t="str">
            <v>173,32</v>
          </cell>
        </row>
        <row r="29725">
          <cell r="A29725" t="str">
            <v>ME.02.020.0050.h</v>
          </cell>
          <cell r="B29725" t="str">
            <v>- 630x300x180 mm</v>
          </cell>
          <cell r="C29725" t="str">
            <v>cad</v>
          </cell>
          <cell r="D29725" t="str">
            <v>287,61</v>
          </cell>
        </row>
        <row r="29726">
          <cell r="A29726" t="str">
            <v>ME.02.020.0060</v>
          </cell>
          <cell r="B29726" t="str">
            <v>Raccordo in acciaio inox tubo-tubo, grado di protezione IP65, nei diametri:</v>
          </cell>
          <cell r="C29726"/>
          <cell r="D29726"/>
        </row>
        <row r="29727">
          <cell r="A29727" t="str">
            <v>ME.02.020.0060.a</v>
          </cell>
          <cell r="B29727" t="str">
            <v>- 16 mm</v>
          </cell>
          <cell r="C29727" t="str">
            <v>cad</v>
          </cell>
          <cell r="D29727" t="str">
            <v>20,86</v>
          </cell>
        </row>
        <row r="29728">
          <cell r="A29728" t="str">
            <v>ME.02.020.0060.b</v>
          </cell>
          <cell r="B29728" t="str">
            <v>- 20 mm</v>
          </cell>
          <cell r="C29728" t="str">
            <v>cad</v>
          </cell>
          <cell r="D29728" t="str">
            <v>23,93</v>
          </cell>
        </row>
        <row r="29729">
          <cell r="A29729" t="str">
            <v>ME.02.020.0060.c</v>
          </cell>
          <cell r="B29729" t="str">
            <v>- 25 mm</v>
          </cell>
          <cell r="C29729" t="str">
            <v>cad</v>
          </cell>
          <cell r="D29729" t="str">
            <v>27,16</v>
          </cell>
        </row>
        <row r="29730">
          <cell r="A29730" t="str">
            <v>ME.02.020.0060.d</v>
          </cell>
          <cell r="B29730" t="str">
            <v>- 32 mm</v>
          </cell>
          <cell r="C29730" t="str">
            <v>cad</v>
          </cell>
          <cell r="D29730" t="str">
            <v>32,33</v>
          </cell>
        </row>
        <row r="29731">
          <cell r="A29731" t="str">
            <v>ME.02.020.0060.e</v>
          </cell>
          <cell r="B29731" t="str">
            <v>- 40 mm</v>
          </cell>
          <cell r="C29731" t="str">
            <v>cad</v>
          </cell>
          <cell r="D29731" t="str">
            <v>60,25</v>
          </cell>
        </row>
        <row r="29732">
          <cell r="A29732" t="str">
            <v>ME.02.020.0060.f</v>
          </cell>
          <cell r="B29732" t="str">
            <v>- 50 mm</v>
          </cell>
          <cell r="C29732" t="str">
            <v>cad</v>
          </cell>
          <cell r="D29732" t="str">
            <v>78,90</v>
          </cell>
        </row>
        <row r="29733">
          <cell r="A29733" t="str">
            <v>ME.02.020.0070</v>
          </cell>
          <cell r="B29733" t="str">
            <v>Raccordo in acciaio inox tubo-scatola, grado di protezione IP65, nei diametri:</v>
          </cell>
          <cell r="C29733"/>
          <cell r="D29733"/>
        </row>
        <row r="29734">
          <cell r="A29734" t="str">
            <v>ME.02.020.0070.a</v>
          </cell>
          <cell r="B29734" t="str">
            <v>- 16 mm</v>
          </cell>
          <cell r="C29734" t="str">
            <v>cad</v>
          </cell>
          <cell r="D29734" t="str">
            <v>15,74</v>
          </cell>
        </row>
        <row r="29735">
          <cell r="A29735" t="str">
            <v>ME.02.020.0070.b</v>
          </cell>
          <cell r="B29735" t="str">
            <v>- 20 mm</v>
          </cell>
          <cell r="C29735" t="str">
            <v>cad</v>
          </cell>
          <cell r="D29735" t="str">
            <v>16,75</v>
          </cell>
        </row>
        <row r="29736">
          <cell r="A29736" t="str">
            <v>ME.02.020.0070.c</v>
          </cell>
          <cell r="B29736" t="str">
            <v>- 25 mm</v>
          </cell>
          <cell r="C29736" t="str">
            <v>cad</v>
          </cell>
          <cell r="D29736" t="str">
            <v>19,76</v>
          </cell>
        </row>
        <row r="29737">
          <cell r="A29737" t="str">
            <v>ME.02.020.0070.d</v>
          </cell>
          <cell r="B29737" t="str">
            <v>- 32 mm</v>
          </cell>
          <cell r="C29737" t="str">
            <v>cad</v>
          </cell>
          <cell r="D29737" t="str">
            <v>24,87</v>
          </cell>
        </row>
        <row r="29738">
          <cell r="A29738" t="str">
            <v>ME.02.020.0070.e</v>
          </cell>
          <cell r="B29738" t="str">
            <v>- 40 mm</v>
          </cell>
          <cell r="C29738" t="str">
            <v>cad</v>
          </cell>
          <cell r="D29738" t="str">
            <v>44,95</v>
          </cell>
        </row>
        <row r="29739">
          <cell r="A29739" t="str">
            <v>ME.02.020.0070.f</v>
          </cell>
          <cell r="B29739" t="str">
            <v>- 50 mm</v>
          </cell>
          <cell r="C29739" t="str">
            <v>cad</v>
          </cell>
          <cell r="D29739" t="str">
            <v>61,22</v>
          </cell>
        </row>
        <row r="29740">
          <cell r="A29740" t="str">
            <v>ME.02.030</v>
          </cell>
          <cell r="B29740" t="str">
            <v>CANALI E PASSERELLE</v>
          </cell>
          <cell r="C29740"/>
          <cell r="D29740"/>
        </row>
        <row r="29741">
          <cell r="A29741" t="str">
            <v>ME.02.030.0010</v>
          </cell>
          <cell r="B29741" t="str">
            <v>Passerella portacavi in lamiera zincata, asolata con bordi ripiegati,completa di accessori di montaggio e fissaggio (altezza 35mm), dimensioni:</v>
          </cell>
          <cell r="C29741"/>
          <cell r="D29741"/>
        </row>
        <row r="29742">
          <cell r="A29742" t="str">
            <v>ME.02.030.0010.a</v>
          </cell>
          <cell r="B29742" t="str">
            <v>- 50 mm</v>
          </cell>
          <cell r="C29742" t="str">
            <v>m</v>
          </cell>
          <cell r="D29742" t="str">
            <v>3,61</v>
          </cell>
        </row>
        <row r="29743">
          <cell r="A29743" t="str">
            <v>ME.02.030.0010.b</v>
          </cell>
          <cell r="B29743" t="str">
            <v>- 100 mm</v>
          </cell>
          <cell r="C29743" t="str">
            <v>m</v>
          </cell>
          <cell r="D29743" t="str">
            <v>4,25</v>
          </cell>
        </row>
        <row r="29744">
          <cell r="A29744" t="str">
            <v>ME.02.030.0010.c</v>
          </cell>
          <cell r="B29744" t="str">
            <v>- 150 mm</v>
          </cell>
          <cell r="C29744" t="str">
            <v>m</v>
          </cell>
          <cell r="D29744" t="str">
            <v>5,87</v>
          </cell>
        </row>
        <row r="29745">
          <cell r="A29745" t="str">
            <v>ME.02.030.0010.d</v>
          </cell>
          <cell r="B29745" t="str">
            <v>- 200 mm</v>
          </cell>
          <cell r="C29745" t="str">
            <v>m</v>
          </cell>
          <cell r="D29745" t="str">
            <v>6,60</v>
          </cell>
        </row>
        <row r="29746">
          <cell r="A29746" t="str">
            <v>ME.02.030.0010.e</v>
          </cell>
          <cell r="B29746" t="str">
            <v>- 300 mm</v>
          </cell>
          <cell r="C29746" t="str">
            <v>m</v>
          </cell>
          <cell r="D29746" t="str">
            <v>7,34</v>
          </cell>
        </row>
        <row r="29747">
          <cell r="A29747" t="str">
            <v>ME.02.030.0010.f</v>
          </cell>
          <cell r="B29747" t="str">
            <v>- 400 mm</v>
          </cell>
          <cell r="C29747" t="str">
            <v>m</v>
          </cell>
          <cell r="D29747" t="str">
            <v>8,12</v>
          </cell>
        </row>
        <row r="29748">
          <cell r="A29748" t="str">
            <v>ME.02.030.0010.g</v>
          </cell>
          <cell r="B29748" t="str">
            <v>- 500 mm</v>
          </cell>
          <cell r="C29748" t="str">
            <v>m</v>
          </cell>
          <cell r="D29748" t="str">
            <v>10,89</v>
          </cell>
        </row>
        <row r="29749">
          <cell r="A29749" t="str">
            <v>ME.02.030.0010.h</v>
          </cell>
          <cell r="B29749" t="str">
            <v>- 600 mm</v>
          </cell>
          <cell r="C29749" t="str">
            <v>m</v>
          </cell>
          <cell r="D29749" t="str">
            <v>12,63</v>
          </cell>
        </row>
        <row r="29750">
          <cell r="A29750" t="str">
            <v>ME.02.030.0020</v>
          </cell>
          <cell r="B29750" t="str">
            <v>Passerella portacavi in lamiera zincata, asolata con bordi ripiegati,completa di accessori di montaggio e fissaggio (altezza 50mm), dimensioni:</v>
          </cell>
          <cell r="C29750"/>
          <cell r="D29750"/>
        </row>
        <row r="29751">
          <cell r="A29751" t="str">
            <v>ME.02.030.0020.a</v>
          </cell>
          <cell r="B29751" t="str">
            <v>- 50 mm</v>
          </cell>
          <cell r="C29751" t="str">
            <v>m</v>
          </cell>
          <cell r="D29751" t="str">
            <v>5,14</v>
          </cell>
        </row>
        <row r="29752">
          <cell r="A29752" t="str">
            <v>ME.02.030.0020.b</v>
          </cell>
          <cell r="B29752" t="str">
            <v>- 100 mm</v>
          </cell>
          <cell r="C29752" t="str">
            <v>m</v>
          </cell>
          <cell r="D29752" t="str">
            <v>5,93</v>
          </cell>
        </row>
        <row r="29753">
          <cell r="A29753" t="str">
            <v>ME.02.030.0020.c</v>
          </cell>
          <cell r="B29753" t="str">
            <v>- 150 mm</v>
          </cell>
          <cell r="C29753" t="str">
            <v>m</v>
          </cell>
          <cell r="D29753" t="str">
            <v>6,60</v>
          </cell>
        </row>
        <row r="29754">
          <cell r="A29754" t="str">
            <v>ME.02.030.0020.d</v>
          </cell>
          <cell r="B29754" t="str">
            <v>- 200 mm</v>
          </cell>
          <cell r="C29754" t="str">
            <v>m</v>
          </cell>
          <cell r="D29754" t="str">
            <v>7,40</v>
          </cell>
        </row>
        <row r="29755">
          <cell r="A29755" t="str">
            <v>ME.02.030.0020.e</v>
          </cell>
          <cell r="B29755" t="str">
            <v>- 300 mm</v>
          </cell>
          <cell r="C29755" t="str">
            <v>m</v>
          </cell>
          <cell r="D29755" t="str">
            <v>8,12</v>
          </cell>
        </row>
        <row r="29756">
          <cell r="A29756" t="str">
            <v>ME.02.030.0020.f</v>
          </cell>
          <cell r="B29756" t="str">
            <v>- 400 mm</v>
          </cell>
          <cell r="C29756" t="str">
            <v>m</v>
          </cell>
          <cell r="D29756" t="str">
            <v>8,97</v>
          </cell>
        </row>
        <row r="29757">
          <cell r="A29757" t="str">
            <v>ME.02.030.0020.g</v>
          </cell>
          <cell r="B29757" t="str">
            <v>- 500 mm</v>
          </cell>
          <cell r="C29757" t="str">
            <v>m</v>
          </cell>
          <cell r="D29757" t="str">
            <v>11,86</v>
          </cell>
        </row>
        <row r="29758">
          <cell r="A29758" t="str">
            <v>ME.02.030.0020.h</v>
          </cell>
          <cell r="B29758" t="str">
            <v>- 600 mm</v>
          </cell>
          <cell r="C29758" t="str">
            <v>m</v>
          </cell>
          <cell r="D29758" t="str">
            <v>13,65</v>
          </cell>
        </row>
        <row r="29759">
          <cell r="A29759" t="str">
            <v>ME.02.030.0030</v>
          </cell>
          <cell r="B29759" t="str">
            <v>Passerella portacavi in lamiera zincata, asolata con bordi ripiegati,completa di accessori di montaggio e fissaggio (altezza 80mm), dimensioni:</v>
          </cell>
          <cell r="C29759"/>
          <cell r="D29759"/>
        </row>
        <row r="29760">
          <cell r="A29760" t="str">
            <v>ME.02.030.0030.a</v>
          </cell>
          <cell r="B29760" t="str">
            <v>- 100 mm</v>
          </cell>
          <cell r="C29760" t="str">
            <v>m</v>
          </cell>
          <cell r="D29760" t="str">
            <v>6,60</v>
          </cell>
        </row>
        <row r="29761">
          <cell r="A29761" t="str">
            <v>ME.02.030.0030.b</v>
          </cell>
          <cell r="B29761" t="str">
            <v>- 150 mm</v>
          </cell>
          <cell r="C29761" t="str">
            <v>m</v>
          </cell>
          <cell r="D29761" t="str">
            <v>11,86</v>
          </cell>
        </row>
        <row r="29762">
          <cell r="A29762" t="str">
            <v>ME.02.030.0030.c</v>
          </cell>
          <cell r="B29762" t="str">
            <v>- 200 mm</v>
          </cell>
          <cell r="C29762" t="str">
            <v>m</v>
          </cell>
          <cell r="D29762" t="str">
            <v>14,56</v>
          </cell>
        </row>
        <row r="29763">
          <cell r="A29763" t="str">
            <v>ME.02.030.0030.d</v>
          </cell>
          <cell r="B29763" t="str">
            <v>- 250 mm</v>
          </cell>
          <cell r="C29763" t="str">
            <v>m</v>
          </cell>
          <cell r="D29763" t="str">
            <v>21,10</v>
          </cell>
        </row>
        <row r="29764">
          <cell r="A29764" t="str">
            <v>ME.02.030.0030.e</v>
          </cell>
          <cell r="B29764" t="str">
            <v>- 300 mm</v>
          </cell>
          <cell r="C29764" t="str">
            <v>m</v>
          </cell>
          <cell r="D29764" t="str">
            <v>14,56</v>
          </cell>
        </row>
        <row r="29765">
          <cell r="A29765" t="str">
            <v>ME.02.030.0030.f</v>
          </cell>
          <cell r="B29765" t="str">
            <v>- 400 mm</v>
          </cell>
          <cell r="C29765" t="str">
            <v>m</v>
          </cell>
          <cell r="D29765" t="str">
            <v>21,10</v>
          </cell>
        </row>
        <row r="29766">
          <cell r="A29766" t="str">
            <v>ME.02.030.0030.g</v>
          </cell>
          <cell r="B29766" t="str">
            <v>- 500 mm</v>
          </cell>
          <cell r="C29766" t="str">
            <v>m</v>
          </cell>
          <cell r="D29766" t="str">
            <v>25,29</v>
          </cell>
        </row>
        <row r="29767">
          <cell r="A29767" t="str">
            <v>ME.02.030.0030.h</v>
          </cell>
          <cell r="B29767" t="str">
            <v>- 600 mm</v>
          </cell>
          <cell r="C29767" t="str">
            <v>m</v>
          </cell>
          <cell r="D29767" t="str">
            <v>28,34</v>
          </cell>
        </row>
        <row r="29768">
          <cell r="A29768" t="str">
            <v>ME.02.030.0040</v>
          </cell>
          <cell r="B29768" t="str">
            <v>Passerella portacavi in lamiera zincata, asolata con bordi ripiegati,completa di accessori di montaggio e fissaggio (altezza 100mm), dimensioni:</v>
          </cell>
          <cell r="C29768"/>
          <cell r="D29768"/>
        </row>
        <row r="29769">
          <cell r="A29769" t="str">
            <v>ME.02.030.0040.a</v>
          </cell>
          <cell r="B29769" t="str">
            <v>- 100 mm</v>
          </cell>
          <cell r="C29769" t="str">
            <v>m</v>
          </cell>
          <cell r="D29769" t="str">
            <v>8,07</v>
          </cell>
        </row>
        <row r="29770">
          <cell r="A29770" t="str">
            <v>ME.02.030.0040.b</v>
          </cell>
          <cell r="B29770" t="str">
            <v>- 150 mm</v>
          </cell>
          <cell r="C29770" t="str">
            <v>m</v>
          </cell>
          <cell r="D29770" t="str">
            <v>12,76</v>
          </cell>
        </row>
        <row r="29771">
          <cell r="A29771" t="str">
            <v>ME.02.030.0040.c</v>
          </cell>
          <cell r="B29771" t="str">
            <v>- 200 mm</v>
          </cell>
          <cell r="C29771" t="str">
            <v>m</v>
          </cell>
          <cell r="D29771" t="str">
            <v>15,47</v>
          </cell>
        </row>
        <row r="29772">
          <cell r="A29772" t="str">
            <v>ME.02.030.0040.d</v>
          </cell>
          <cell r="B29772" t="str">
            <v>- 250 mm</v>
          </cell>
          <cell r="C29772" t="str">
            <v>m</v>
          </cell>
          <cell r="D29772" t="str">
            <v>22,12</v>
          </cell>
        </row>
        <row r="29773">
          <cell r="A29773" t="str">
            <v>ME.02.030.0040.e</v>
          </cell>
          <cell r="B29773" t="str">
            <v>- 300 mm</v>
          </cell>
          <cell r="C29773" t="str">
            <v>m</v>
          </cell>
          <cell r="D29773" t="str">
            <v>26,30</v>
          </cell>
        </row>
        <row r="29774">
          <cell r="A29774" t="str">
            <v>ME.02.030.0040.f</v>
          </cell>
          <cell r="B29774" t="str">
            <v>- 400 mm</v>
          </cell>
          <cell r="C29774" t="str">
            <v>m</v>
          </cell>
          <cell r="D29774" t="str">
            <v>29,35</v>
          </cell>
        </row>
        <row r="29775">
          <cell r="A29775" t="str">
            <v>ME.02.030.0040.g</v>
          </cell>
          <cell r="B29775" t="str">
            <v>- 500 mm</v>
          </cell>
          <cell r="C29775" t="str">
            <v>m</v>
          </cell>
          <cell r="D29775" t="str">
            <v>26,30</v>
          </cell>
        </row>
        <row r="29776">
          <cell r="A29776" t="str">
            <v>ME.02.030.0040.h</v>
          </cell>
          <cell r="B29776" t="str">
            <v>- 600 mm</v>
          </cell>
          <cell r="C29776" t="str">
            <v>m</v>
          </cell>
          <cell r="D29776" t="str">
            <v>29,35</v>
          </cell>
        </row>
        <row r="29777">
          <cell r="A29777" t="str">
            <v>ME.02.030.0045</v>
          </cell>
          <cell r="B29777" t="str">
            <v>Passerelle a traversini costruite in conformità alla norma CEI EN 61537 Classe 23-76 in acciaio (norma di riferimento UNI EN 10025) zincato a caldo dopo lavorazione secondo norma CEI 7.6; interasse dei traversini pari a 300 mm, completa di accessori di montaggio e pezzi speciali. Altezza 100 mm. - larghezza:</v>
          </cell>
          <cell r="C29777"/>
          <cell r="D29777"/>
        </row>
        <row r="29778">
          <cell r="A29778" t="str">
            <v>ME.02.030.0045.a</v>
          </cell>
          <cell r="B29778" t="str">
            <v>- 200 mm</v>
          </cell>
          <cell r="C29778" t="str">
            <v>m</v>
          </cell>
          <cell r="D29778" t="str">
            <v>50,16</v>
          </cell>
        </row>
        <row r="29779">
          <cell r="A29779" t="str">
            <v>ME.02.030.0045.b</v>
          </cell>
          <cell r="B29779" t="str">
            <v>- 300 mm</v>
          </cell>
          <cell r="C29779" t="str">
            <v>m</v>
          </cell>
          <cell r="D29779" t="str">
            <v>53,03</v>
          </cell>
        </row>
        <row r="29780">
          <cell r="A29780" t="str">
            <v>ME.02.030.0045.c</v>
          </cell>
          <cell r="B29780" t="str">
            <v>- 400 mm</v>
          </cell>
          <cell r="C29780" t="str">
            <v>m</v>
          </cell>
          <cell r="D29780" t="str">
            <v>56,28</v>
          </cell>
        </row>
        <row r="29781">
          <cell r="A29781" t="str">
            <v>ME.02.030.0045.d</v>
          </cell>
          <cell r="B29781" t="str">
            <v>- 500 mm</v>
          </cell>
          <cell r="C29781" t="str">
            <v>m</v>
          </cell>
          <cell r="D29781" t="str">
            <v>59,38</v>
          </cell>
        </row>
        <row r="29782">
          <cell r="A29782" t="str">
            <v>ME.02.030.0045.e</v>
          </cell>
          <cell r="B29782" t="str">
            <v>- 600 mm</v>
          </cell>
          <cell r="C29782" t="str">
            <v>m</v>
          </cell>
          <cell r="D29782" t="str">
            <v>61,39</v>
          </cell>
        </row>
        <row r="29783">
          <cell r="A29783" t="str">
            <v>ME.02.030.0050</v>
          </cell>
          <cell r="B29783" t="str">
            <v>Parete di separazione in acciaio zincato per passerelle o canali, nelle seguenti altezze:</v>
          </cell>
          <cell r="C29783"/>
          <cell r="D29783"/>
        </row>
        <row r="29784">
          <cell r="A29784" t="str">
            <v>ME.02.030.0050.a</v>
          </cell>
          <cell r="B29784" t="str">
            <v>- 35 mm</v>
          </cell>
          <cell r="C29784" t="str">
            <v>m</v>
          </cell>
          <cell r="D29784" t="str">
            <v>3,49</v>
          </cell>
        </row>
        <row r="29785">
          <cell r="A29785" t="str">
            <v>ME.02.030.0050.b</v>
          </cell>
          <cell r="B29785" t="str">
            <v>- 50 mm</v>
          </cell>
          <cell r="C29785" t="str">
            <v>m</v>
          </cell>
          <cell r="D29785" t="str">
            <v>3,71</v>
          </cell>
        </row>
        <row r="29786">
          <cell r="A29786" t="str">
            <v>ME.02.030.0050.c</v>
          </cell>
          <cell r="B29786" t="str">
            <v>- 80 mm</v>
          </cell>
          <cell r="C29786" t="str">
            <v>m</v>
          </cell>
          <cell r="D29786" t="str">
            <v>4,15</v>
          </cell>
        </row>
        <row r="29787">
          <cell r="A29787" t="str">
            <v>ME.02.030.0050.d</v>
          </cell>
          <cell r="B29787" t="str">
            <v>- 100 mm</v>
          </cell>
          <cell r="C29787" t="str">
            <v>m</v>
          </cell>
          <cell r="D29787" t="str">
            <v>4,47</v>
          </cell>
        </row>
        <row r="29788">
          <cell r="A29788" t="str">
            <v>ME.02.030.0060</v>
          </cell>
          <cell r="B29788" t="str">
            <v>Passerella portacavi in PVC rigido autoestinguente a sezione rettangolare aperta con bordi rinforzati, fondo pieno o traforato, completa di accessori di montaggio e fissaggio, dimensioni:</v>
          </cell>
          <cell r="C29788"/>
          <cell r="D29788"/>
        </row>
        <row r="29789">
          <cell r="A29789" t="str">
            <v>ME.02.030.0060.a</v>
          </cell>
          <cell r="B29789" t="str">
            <v>- 100x60 mm</v>
          </cell>
          <cell r="C29789" t="str">
            <v>m</v>
          </cell>
          <cell r="D29789" t="str">
            <v>6,89</v>
          </cell>
        </row>
        <row r="29790">
          <cell r="A29790" t="str">
            <v>ME.02.030.0060.b</v>
          </cell>
          <cell r="B29790" t="str">
            <v>- 200x60 mm</v>
          </cell>
          <cell r="C29790" t="str">
            <v>m</v>
          </cell>
          <cell r="D29790" t="str">
            <v>9,93</v>
          </cell>
        </row>
        <row r="29791">
          <cell r="A29791" t="str">
            <v>ME.02.030.0060.c</v>
          </cell>
          <cell r="B29791" t="str">
            <v>- 300x60 mm</v>
          </cell>
          <cell r="C29791" t="str">
            <v>m</v>
          </cell>
          <cell r="D29791" t="str">
            <v>14,43</v>
          </cell>
        </row>
        <row r="29792">
          <cell r="A29792" t="str">
            <v>ME.02.030.0060.d</v>
          </cell>
          <cell r="B29792" t="str">
            <v>- 400x100 mm</v>
          </cell>
          <cell r="C29792" t="str">
            <v>m</v>
          </cell>
          <cell r="D29792" t="str">
            <v>24,83</v>
          </cell>
        </row>
        <row r="29793">
          <cell r="A29793" t="str">
            <v>ME.02.030.0060.e</v>
          </cell>
          <cell r="B29793" t="str">
            <v>- 500x100 mm</v>
          </cell>
          <cell r="C29793" t="str">
            <v>m</v>
          </cell>
          <cell r="D29793" t="str">
            <v>29,35</v>
          </cell>
        </row>
        <row r="29794">
          <cell r="A29794" t="str">
            <v>ME.02.030.0070</v>
          </cell>
          <cell r="B29794" t="str">
            <v>Canale in robusta lamiera d'acciaio verniciata a forno su trattamento anticorrosivo, sezione a "C", completa di accessori di montaggio e fissaggio, nelle dimensioni:</v>
          </cell>
          <cell r="C29794"/>
          <cell r="D29794"/>
        </row>
        <row r="29795">
          <cell r="A29795" t="str">
            <v>ME.02.030.0070.a</v>
          </cell>
          <cell r="B29795" t="str">
            <v>- 100x60 mm</v>
          </cell>
          <cell r="C29795" t="str">
            <v>m</v>
          </cell>
          <cell r="D29795" t="str">
            <v>11,17</v>
          </cell>
        </row>
        <row r="29796">
          <cell r="A29796" t="str">
            <v>ME.02.030.0070.b</v>
          </cell>
          <cell r="B29796" t="str">
            <v>- 130x60 mm</v>
          </cell>
          <cell r="C29796" t="str">
            <v>m</v>
          </cell>
          <cell r="D29796" t="str">
            <v>14,43</v>
          </cell>
        </row>
        <row r="29797">
          <cell r="A29797" t="str">
            <v>ME.02.030.0070.c</v>
          </cell>
          <cell r="B29797" t="str">
            <v>- 150x60 mm</v>
          </cell>
          <cell r="C29797" t="str">
            <v>m</v>
          </cell>
          <cell r="D29797" t="str">
            <v>16,69</v>
          </cell>
        </row>
        <row r="29798">
          <cell r="A29798" t="str">
            <v>ME.02.030.0070.d</v>
          </cell>
          <cell r="B29798" t="str">
            <v>- 200x60 mm</v>
          </cell>
          <cell r="C29798" t="str">
            <v>m</v>
          </cell>
          <cell r="D29798" t="str">
            <v>20,99</v>
          </cell>
        </row>
        <row r="29799">
          <cell r="A29799" t="str">
            <v>ME.02.030.0070.e</v>
          </cell>
          <cell r="B29799" t="str">
            <v>- 230x100 mm</v>
          </cell>
          <cell r="C29799" t="str">
            <v>m</v>
          </cell>
          <cell r="D29799" t="str">
            <v>45,13</v>
          </cell>
        </row>
        <row r="29800">
          <cell r="A29800" t="str">
            <v>ME.02.030.0080</v>
          </cell>
          <cell r="B29800" t="str">
            <v>Canaletta in PVC, rigido autoestinguente con sezione rettangolare aperta e coperchio a scatto, dimensioni:</v>
          </cell>
          <cell r="C29800"/>
          <cell r="D29800"/>
        </row>
        <row r="29801">
          <cell r="A29801" t="str">
            <v>ME.02.030.0080.a</v>
          </cell>
          <cell r="B29801" t="str">
            <v>- 22x10 mm</v>
          </cell>
          <cell r="C29801" t="str">
            <v>m</v>
          </cell>
          <cell r="D29801" t="str">
            <v>1,05</v>
          </cell>
        </row>
        <row r="29802">
          <cell r="A29802" t="str">
            <v>ME.02.030.0080.b</v>
          </cell>
          <cell r="B29802" t="str">
            <v>- 15x15 mm</v>
          </cell>
          <cell r="C29802" t="str">
            <v>m</v>
          </cell>
          <cell r="D29802" t="str">
            <v>0,77</v>
          </cell>
        </row>
        <row r="29803">
          <cell r="A29803" t="str">
            <v>ME.02.030.0080.c</v>
          </cell>
          <cell r="B29803" t="str">
            <v>- 20x20 mm</v>
          </cell>
          <cell r="C29803" t="str">
            <v>m</v>
          </cell>
          <cell r="D29803" t="str">
            <v>1,16</v>
          </cell>
        </row>
        <row r="29804">
          <cell r="A29804" t="str">
            <v>ME.02.030.0080.d</v>
          </cell>
          <cell r="B29804" t="str">
            <v>- 30x15 mm</v>
          </cell>
          <cell r="C29804" t="str">
            <v>m</v>
          </cell>
          <cell r="D29804" t="str">
            <v>1,72</v>
          </cell>
        </row>
        <row r="29805">
          <cell r="A29805" t="str">
            <v>ME.02.030.0090</v>
          </cell>
          <cell r="B29805" t="str">
            <v>Passerella a rete realizzata in tondini d'acciaio elettrosaldati con zincatura a caldo dopo lavorazione, altezza 30 mm, larghezza:</v>
          </cell>
          <cell r="C29805"/>
          <cell r="D29805"/>
        </row>
        <row r="29806">
          <cell r="A29806" t="str">
            <v>ME.02.030.0090.a</v>
          </cell>
          <cell r="B29806" t="str">
            <v>- 50 mm</v>
          </cell>
          <cell r="C29806" t="str">
            <v>m</v>
          </cell>
          <cell r="D29806" t="str">
            <v>2,94</v>
          </cell>
        </row>
        <row r="29807">
          <cell r="A29807" t="str">
            <v>ME.02.030.0090.b</v>
          </cell>
          <cell r="B29807" t="str">
            <v>- 100 mm</v>
          </cell>
          <cell r="C29807" t="str">
            <v>m</v>
          </cell>
          <cell r="D29807" t="str">
            <v>4,02</v>
          </cell>
        </row>
        <row r="29808">
          <cell r="A29808" t="str">
            <v>ME.02.030.0090.c</v>
          </cell>
          <cell r="B29808" t="str">
            <v>- 150 mm</v>
          </cell>
          <cell r="C29808" t="str">
            <v>m</v>
          </cell>
          <cell r="D29808" t="str">
            <v>4,84</v>
          </cell>
        </row>
        <row r="29809">
          <cell r="A29809" t="str">
            <v>ME.02.030.0090.d</v>
          </cell>
          <cell r="B29809" t="str">
            <v>- 200 mm</v>
          </cell>
          <cell r="C29809" t="str">
            <v>m</v>
          </cell>
          <cell r="D29809" t="str">
            <v>5,41</v>
          </cell>
        </row>
        <row r="29810">
          <cell r="A29810" t="str">
            <v>ME.02.030.0090.e</v>
          </cell>
          <cell r="B29810" t="str">
            <v>- 300 mm</v>
          </cell>
          <cell r="C29810" t="str">
            <v>m</v>
          </cell>
          <cell r="D29810" t="str">
            <v>8,33</v>
          </cell>
        </row>
        <row r="29811">
          <cell r="A29811" t="str">
            <v>ME.02.030.0100</v>
          </cell>
          <cell r="B29811" t="str">
            <v>Passerella a rete realizzata in tondini d'acciaio elettrosaldati con zincatura a caldo dopo lavorazione, altezza 54 mm, larghezza:</v>
          </cell>
          <cell r="C29811"/>
          <cell r="D29811"/>
        </row>
        <row r="29812">
          <cell r="A29812" t="str">
            <v>ME.02.030.0100.a</v>
          </cell>
          <cell r="B29812" t="str">
            <v>- 50 mm</v>
          </cell>
          <cell r="C29812" t="str">
            <v>m</v>
          </cell>
          <cell r="D29812" t="str">
            <v>3,30</v>
          </cell>
        </row>
        <row r="29813">
          <cell r="A29813" t="str">
            <v>ME.02.030.0100.b</v>
          </cell>
          <cell r="B29813" t="str">
            <v>- 100 mm</v>
          </cell>
          <cell r="C29813" t="str">
            <v>m</v>
          </cell>
          <cell r="D29813" t="str">
            <v>4,31</v>
          </cell>
        </row>
        <row r="29814">
          <cell r="A29814" t="str">
            <v>ME.02.030.0100.c</v>
          </cell>
          <cell r="B29814" t="str">
            <v>- 150 mm</v>
          </cell>
          <cell r="C29814" t="str">
            <v>m</v>
          </cell>
          <cell r="D29814" t="str">
            <v>4,70</v>
          </cell>
        </row>
        <row r="29815">
          <cell r="A29815" t="str">
            <v>ME.02.030.0100.d</v>
          </cell>
          <cell r="B29815" t="str">
            <v>- 200 mm</v>
          </cell>
          <cell r="C29815" t="str">
            <v>m</v>
          </cell>
          <cell r="D29815" t="str">
            <v>5,26</v>
          </cell>
        </row>
        <row r="29816">
          <cell r="A29816" t="str">
            <v>ME.02.030.0100.e</v>
          </cell>
          <cell r="B29816" t="str">
            <v>- 300 mm</v>
          </cell>
          <cell r="C29816" t="str">
            <v>m</v>
          </cell>
          <cell r="D29816" t="str">
            <v>7,23</v>
          </cell>
        </row>
        <row r="29817">
          <cell r="A29817" t="str">
            <v>ME.02.030.0100.f</v>
          </cell>
          <cell r="B29817" t="str">
            <v>- 400 mm</v>
          </cell>
          <cell r="C29817" t="str">
            <v>m</v>
          </cell>
          <cell r="D29817" t="str">
            <v>10,22</v>
          </cell>
        </row>
        <row r="29818">
          <cell r="A29818" t="str">
            <v>ME.02.030.0100.g</v>
          </cell>
          <cell r="B29818" t="str">
            <v>- 500 mm</v>
          </cell>
          <cell r="C29818" t="str">
            <v>m</v>
          </cell>
          <cell r="D29818" t="str">
            <v>12,91</v>
          </cell>
        </row>
        <row r="29819">
          <cell r="A29819" t="str">
            <v>ME.02.030.0100.h</v>
          </cell>
          <cell r="B29819" t="str">
            <v>- 600 mm</v>
          </cell>
          <cell r="C29819" t="str">
            <v>m</v>
          </cell>
          <cell r="D29819" t="str">
            <v>14,26</v>
          </cell>
        </row>
        <row r="29820">
          <cell r="A29820" t="str">
            <v>ME.02.030.0110</v>
          </cell>
          <cell r="B29820" t="str">
            <v>Passerella a rete realizzata in tondini d'acciaio elettrosaldati con zincatura a caldo dopo lavorazione, altezza 80 mm, larghezza:</v>
          </cell>
          <cell r="C29820"/>
          <cell r="D29820"/>
        </row>
        <row r="29821">
          <cell r="A29821" t="str">
            <v>ME.02.030.0110.a</v>
          </cell>
          <cell r="B29821" t="str">
            <v>- 150 mm</v>
          </cell>
          <cell r="C29821" t="str">
            <v>m</v>
          </cell>
          <cell r="D29821" t="str">
            <v>6,17</v>
          </cell>
        </row>
        <row r="29822">
          <cell r="A29822" t="str">
            <v>ME.02.030.0110.b</v>
          </cell>
          <cell r="B29822" t="str">
            <v>- 200 mm</v>
          </cell>
          <cell r="C29822" t="str">
            <v>m</v>
          </cell>
          <cell r="D29822" t="str">
            <v>7,33</v>
          </cell>
        </row>
        <row r="29823">
          <cell r="A29823" t="str">
            <v>ME.02.030.0110.c</v>
          </cell>
          <cell r="B29823" t="str">
            <v>- 300 mm</v>
          </cell>
          <cell r="C29823" t="str">
            <v>m</v>
          </cell>
          <cell r="D29823" t="str">
            <v>10,22</v>
          </cell>
        </row>
        <row r="29824">
          <cell r="A29824" t="str">
            <v>ME.02.030.0110.d</v>
          </cell>
          <cell r="B29824" t="str">
            <v>- 400 mm</v>
          </cell>
          <cell r="C29824" t="str">
            <v>m</v>
          </cell>
          <cell r="D29824" t="str">
            <v>13,09</v>
          </cell>
        </row>
        <row r="29825">
          <cell r="A29825" t="str">
            <v>ME.02.030.0110.e</v>
          </cell>
          <cell r="B29825" t="str">
            <v>- 500 mm</v>
          </cell>
          <cell r="C29825" t="str">
            <v>m</v>
          </cell>
          <cell r="D29825" t="str">
            <v>14,43</v>
          </cell>
        </row>
        <row r="29826">
          <cell r="A29826" t="str">
            <v>ME.02.030.0110.f</v>
          </cell>
          <cell r="B29826" t="str">
            <v>- 600 mm</v>
          </cell>
          <cell r="C29826" t="str">
            <v>m</v>
          </cell>
          <cell r="D29826" t="str">
            <v>14,43</v>
          </cell>
        </row>
        <row r="29827">
          <cell r="A29827" t="str">
            <v>ME.02.030.0120</v>
          </cell>
          <cell r="B29827" t="str">
            <v>Passerella a rete realizzata in tondini d'acciaio elettrosaldati con zincatura a caldo dopo lavorazione, altezza 105 mm, larghezza:</v>
          </cell>
          <cell r="C29827"/>
          <cell r="D29827"/>
        </row>
        <row r="29828">
          <cell r="A29828" t="str">
            <v>ME.02.030.0120.a</v>
          </cell>
          <cell r="B29828" t="str">
            <v>- 150 mm</v>
          </cell>
          <cell r="C29828" t="str">
            <v>m</v>
          </cell>
          <cell r="D29828" t="str">
            <v>6,17</v>
          </cell>
        </row>
        <row r="29829">
          <cell r="A29829" t="str">
            <v>ME.02.030.0120.b</v>
          </cell>
          <cell r="B29829" t="str">
            <v>- 200 mm</v>
          </cell>
          <cell r="C29829" t="str">
            <v>m</v>
          </cell>
          <cell r="D29829" t="str">
            <v>7,33</v>
          </cell>
        </row>
        <row r="29830">
          <cell r="A29830" t="str">
            <v>ME.02.030.0120.c</v>
          </cell>
          <cell r="B29830" t="str">
            <v>- 300 mm</v>
          </cell>
          <cell r="C29830" t="str">
            <v>m</v>
          </cell>
          <cell r="D29830" t="str">
            <v>10,22</v>
          </cell>
        </row>
        <row r="29831">
          <cell r="A29831" t="str">
            <v>ME.02.030.0120.d</v>
          </cell>
          <cell r="B29831" t="str">
            <v>- 400 mm</v>
          </cell>
          <cell r="C29831" t="str">
            <v>m</v>
          </cell>
          <cell r="D29831" t="str">
            <v>13,09</v>
          </cell>
        </row>
        <row r="29832">
          <cell r="A29832" t="str">
            <v>ME.02.030.0120.e</v>
          </cell>
          <cell r="B29832" t="str">
            <v>- 500 mm</v>
          </cell>
          <cell r="C29832" t="str">
            <v>m</v>
          </cell>
          <cell r="D29832" t="str">
            <v>14,43</v>
          </cell>
        </row>
        <row r="29833">
          <cell r="A29833" t="str">
            <v>ME.02.030.0120.f</v>
          </cell>
          <cell r="B29833" t="str">
            <v>- 600 mm</v>
          </cell>
          <cell r="C29833" t="str">
            <v>m</v>
          </cell>
          <cell r="D29833" t="str">
            <v>14,43</v>
          </cell>
        </row>
        <row r="29834">
          <cell r="A29834" t="str">
            <v>ME.02.030.0130</v>
          </cell>
          <cell r="B29834" t="str">
            <v>Canale battiscopa e cornice 70x20 mm a tre scomparti per la posa di cavi, con coperchio avvolgente</v>
          </cell>
          <cell r="C29834" t="str">
            <v>m</v>
          </cell>
          <cell r="D29834" t="str">
            <v>2,87</v>
          </cell>
        </row>
        <row r="29835">
          <cell r="A29835" t="str">
            <v>ME.02.030.0135</v>
          </cell>
          <cell r="B29835" t="str">
            <v>Sistema di canalizzazione in PVC a parete d'arredo, suddivisa in scomparti destinati ad ospitare cavi energia, cavi di segnalazione e comunicazione, cassette portafrutti; conforme alle norme CEI EN 50085-2-1, completo di coperchio, accessori di montaggio, accessori di fissaggio e pezzi speciali, con le seguenti caratteristiche:</v>
          </cell>
          <cell r="C29835"/>
          <cell r="D29835"/>
        </row>
        <row r="29836">
          <cell r="A29836" t="str">
            <v>ME.02.030.0135.a</v>
          </cell>
          <cell r="B29836" t="str">
            <v>- 120 x 60 mm - 2 scomparti</v>
          </cell>
          <cell r="C29836" t="str">
            <v>m</v>
          </cell>
          <cell r="D29836" t="str">
            <v>35,08</v>
          </cell>
        </row>
        <row r="29837">
          <cell r="A29837" t="str">
            <v>ME.02.030.0135.b</v>
          </cell>
          <cell r="B29837" t="str">
            <v>- 200 x 60 mm - 4 scomparti</v>
          </cell>
          <cell r="C29837" t="str">
            <v>m</v>
          </cell>
          <cell r="D29837" t="str">
            <v>59,84</v>
          </cell>
        </row>
        <row r="29838">
          <cell r="A29838" t="str">
            <v>ME.02.030.0140</v>
          </cell>
          <cell r="B29838" t="str">
            <v>Coperchio per passerella portacavi in acciaio zincato, nelle seguenti larghezze:</v>
          </cell>
          <cell r="C29838"/>
          <cell r="D29838"/>
        </row>
        <row r="29839">
          <cell r="A29839" t="str">
            <v>ME.02.030.0140.a</v>
          </cell>
          <cell r="B29839" t="str">
            <v>- 50 mm</v>
          </cell>
          <cell r="C29839" t="str">
            <v>m</v>
          </cell>
          <cell r="D29839" t="str">
            <v>3,26</v>
          </cell>
        </row>
        <row r="29840">
          <cell r="A29840" t="str">
            <v>ME.02.030.0140.b</v>
          </cell>
          <cell r="B29840" t="str">
            <v>- 100 mm</v>
          </cell>
          <cell r="C29840" t="str">
            <v>m</v>
          </cell>
          <cell r="D29840" t="str">
            <v>3,36</v>
          </cell>
        </row>
        <row r="29841">
          <cell r="A29841" t="str">
            <v>ME.02.030.0140.c</v>
          </cell>
          <cell r="B29841" t="str">
            <v>- 150 mm</v>
          </cell>
          <cell r="C29841" t="str">
            <v>m</v>
          </cell>
          <cell r="D29841" t="str">
            <v>4,20</v>
          </cell>
        </row>
        <row r="29842">
          <cell r="A29842" t="str">
            <v>ME.02.030.0140.d</v>
          </cell>
          <cell r="B29842" t="str">
            <v>- 200 mm</v>
          </cell>
          <cell r="C29842" t="str">
            <v>m</v>
          </cell>
          <cell r="D29842" t="str">
            <v>5,32</v>
          </cell>
        </row>
        <row r="29843">
          <cell r="A29843" t="str">
            <v>ME.02.030.0140.e</v>
          </cell>
          <cell r="B29843" t="str">
            <v>- 250 mm</v>
          </cell>
          <cell r="C29843" t="str">
            <v>m</v>
          </cell>
          <cell r="D29843" t="str">
            <v>5,83</v>
          </cell>
        </row>
        <row r="29844">
          <cell r="A29844" t="str">
            <v>ME.02.030.0140.f</v>
          </cell>
          <cell r="B29844" t="str">
            <v>- 300 mm</v>
          </cell>
          <cell r="C29844" t="str">
            <v>m</v>
          </cell>
          <cell r="D29844" t="str">
            <v>6,94</v>
          </cell>
        </row>
        <row r="29845">
          <cell r="A29845" t="str">
            <v>ME.02.030.0140.g</v>
          </cell>
          <cell r="B29845" t="str">
            <v>- 400 mm</v>
          </cell>
          <cell r="C29845" t="str">
            <v>m</v>
          </cell>
          <cell r="D29845" t="str">
            <v>10,13</v>
          </cell>
        </row>
        <row r="29846">
          <cell r="A29846" t="str">
            <v>ME.02.030.0140.h</v>
          </cell>
          <cell r="B29846" t="str">
            <v>- 500 mm</v>
          </cell>
          <cell r="C29846" t="str">
            <v>m</v>
          </cell>
          <cell r="D29846" t="str">
            <v>12,72</v>
          </cell>
        </row>
        <row r="29847">
          <cell r="A29847" t="str">
            <v>ME.02.030.0140.i</v>
          </cell>
          <cell r="B29847" t="str">
            <v>- 600 mm</v>
          </cell>
          <cell r="C29847" t="str">
            <v>m</v>
          </cell>
          <cell r="D29847" t="str">
            <v>14,53</v>
          </cell>
        </row>
        <row r="29848">
          <cell r="A29848" t="str">
            <v>ME.02.030.0145</v>
          </cell>
          <cell r="B29848" t="str">
            <v>Torrette da incasso in resina, a scomparsa, conformi alla norma CEI EN 60670-23 - CEI 64-8 per installazioni sia in pavimenti flottanti che in cemento, costituita da:</v>
          </cell>
          <cell r="C29848"/>
          <cell r="D29848"/>
        </row>
        <row r="29849">
          <cell r="A29849" t="str">
            <v>ME.02.030.0145.a</v>
          </cell>
          <cell r="B29849" t="str">
            <v>- 8/10 moduli</v>
          </cell>
          <cell r="C29849" t="str">
            <v>cad</v>
          </cell>
          <cell r="D29849" t="str">
            <v>112,82</v>
          </cell>
        </row>
        <row r="29850">
          <cell r="A29850" t="str">
            <v>ME.02.030.0145.b</v>
          </cell>
          <cell r="B29850" t="str">
            <v>- 16/20 moduli</v>
          </cell>
          <cell r="C29850" t="str">
            <v>cad</v>
          </cell>
          <cell r="D29850" t="str">
            <v>169,93</v>
          </cell>
        </row>
        <row r="29851">
          <cell r="A29851" t="str">
            <v>ME.02.030.0145.c</v>
          </cell>
          <cell r="B29851" t="str">
            <v>- 24/30 moduli</v>
          </cell>
          <cell r="C29851" t="str">
            <v>cad</v>
          </cell>
          <cell r="D29851" t="str">
            <v>246,48</v>
          </cell>
        </row>
        <row r="29852">
          <cell r="A29852" t="str">
            <v>ME.02.030.0145.d</v>
          </cell>
          <cell r="B29852" t="str">
            <v>- scatola da incasso in lamiera zincata per pavimenti in cemento con prefratture</v>
          </cell>
          <cell r="C29852" t="str">
            <v>cad</v>
          </cell>
          <cell r="D29852" t="str">
            <v>130,89</v>
          </cell>
        </row>
        <row r="29853">
          <cell r="A29853" t="str">
            <v>ME.02.030.0150</v>
          </cell>
          <cell r="B29853" t="str">
            <v>Torretta sporgente in resina goffrata per installazione su pavimenti flottanti o in cemento, conforme alla Norma CEI 23-73 - CEI 64-8, grado di protezione minio IP52 costituita da:</v>
          </cell>
          <cell r="C29853"/>
          <cell r="D29853"/>
        </row>
        <row r="29854">
          <cell r="A29854" t="str">
            <v>ME.02.030.0150.a</v>
          </cell>
          <cell r="B29854" t="str">
            <v>- monofacciale 5 moduli</v>
          </cell>
          <cell r="C29854" t="str">
            <v>cad</v>
          </cell>
          <cell r="D29854" t="str">
            <v>31,93</v>
          </cell>
        </row>
        <row r="29855">
          <cell r="A29855" t="str">
            <v>ME.02.030.0150.b</v>
          </cell>
          <cell r="B29855" t="str">
            <v>- bifacciale 4+4 moduli</v>
          </cell>
          <cell r="C29855" t="str">
            <v>cad</v>
          </cell>
          <cell r="D29855" t="str">
            <v>54,81</v>
          </cell>
        </row>
        <row r="29856">
          <cell r="A29856" t="str">
            <v>ME.02.030.0150.c</v>
          </cell>
          <cell r="B29856" t="str">
            <v>- bifacciale con base in resina e corpo in alluminio 4+4 moduli</v>
          </cell>
          <cell r="C29856" t="str">
            <v>cad</v>
          </cell>
          <cell r="D29856" t="str">
            <v>93,93</v>
          </cell>
        </row>
        <row r="29857">
          <cell r="A29857" t="str">
            <v>ME.02.030.0155</v>
          </cell>
          <cell r="B29857" t="str">
            <v>Colonna bifacciale predisposta per installazione prese elettriche e prese dati,completa di tutti gli accessori di montaggio, con struttura in alluminio anodizzato, sezione 120x120 mm. Conforme alla Norma CEI EN 50085-2-4, grado di protezione IP40, delle seguenti dimensioni:</v>
          </cell>
          <cell r="C29857"/>
          <cell r="D29857"/>
        </row>
        <row r="29858">
          <cell r="A29858" t="str">
            <v>ME.02.030.0155.a</v>
          </cell>
          <cell r="B29858" t="str">
            <v>- altezza 780 mm</v>
          </cell>
          <cell r="C29858" t="str">
            <v>cad</v>
          </cell>
          <cell r="D29858"/>
        </row>
        <row r="29859">
          <cell r="A29859" t="str">
            <v>ME.02.030.0155.b</v>
          </cell>
          <cell r="B29859" t="str">
            <v>- altezza 2700 mm regolabile fino a 3700 mm</v>
          </cell>
          <cell r="C29859" t="str">
            <v>cad</v>
          </cell>
          <cell r="D29859" t="str">
            <v>933,80</v>
          </cell>
        </row>
        <row r="29860">
          <cell r="A29860" t="str">
            <v>ME.02.035</v>
          </cell>
          <cell r="B29860" t="str">
            <v>CANALE AD USO BATTISCOPA, CORNICE SOPRAPAVIMENTO ED ACCESSORI</v>
          </cell>
          <cell r="C29860"/>
          <cell r="D29860"/>
        </row>
        <row r="29861">
          <cell r="A29861" t="str">
            <v>ME.02.035.0010</v>
          </cell>
          <cell r="B29861" t="str">
            <v>Canale ad uso battiscopa IP40 a 3 scomparti 70 X 20 compreso di giunto, terminale Dx e Sx, angolo interno ed esterno e raccordi per collegamenti scatole portapparecchi.</v>
          </cell>
          <cell r="C29861" t="str">
            <v>m</v>
          </cell>
          <cell r="D29861" t="str">
            <v>9,55</v>
          </cell>
        </row>
        <row r="29862">
          <cell r="A29862" t="str">
            <v>ME.02.035.0020</v>
          </cell>
          <cell r="B29862" t="str">
            <v>Coperchio per canale ad uso battiscopa 70 x 20</v>
          </cell>
          <cell r="C29862" t="str">
            <v>m</v>
          </cell>
          <cell r="D29862" t="str">
            <v>4,80</v>
          </cell>
        </row>
        <row r="29863">
          <cell r="A29863" t="str">
            <v>ME.02.035.0030</v>
          </cell>
          <cell r="B29863" t="str">
            <v>Canale ad uso cornice IP40 a 3 scomparti 70x20compreso di giunto, terminale Dx e Sx, angolo interno ed esterno e raccordi per collegamenti scatole portapparecchi.</v>
          </cell>
          <cell r="C29863" t="str">
            <v>m</v>
          </cell>
          <cell r="D29863" t="str">
            <v>11,07</v>
          </cell>
        </row>
        <row r="29864">
          <cell r="A29864" t="str">
            <v>ME.02.035.0040</v>
          </cell>
          <cell r="B29864" t="str">
            <v>Coperchio per canale ad uso cornice 70x20</v>
          </cell>
          <cell r="C29864" t="str">
            <v>m</v>
          </cell>
          <cell r="D29864" t="str">
            <v>5,19</v>
          </cell>
        </row>
        <row r="29865">
          <cell r="A29865" t="str">
            <v>ME.02.035.0050</v>
          </cell>
          <cell r="B29865" t="str">
            <v>Cassetta derivazione per canale ad uso cornice a 3 scomparti 70x20</v>
          </cell>
          <cell r="C29865" t="str">
            <v>cad</v>
          </cell>
          <cell r="D29865" t="str">
            <v>5,19</v>
          </cell>
        </row>
        <row r="29866">
          <cell r="A29866" t="str">
            <v>ME.02.035.0060</v>
          </cell>
          <cell r="B29866" t="str">
            <v>Canale ad uso battiscopa e cornice IP40 a 4 scomparti 120 X 25 compreso di giunto, terminale Dx e Sx, angolo interno ed esterno variabile e raccordi per collegamenti scatole portapparecchi.</v>
          </cell>
          <cell r="C29866" t="str">
            <v>m</v>
          </cell>
          <cell r="D29866" t="str">
            <v>20,49</v>
          </cell>
        </row>
        <row r="29867">
          <cell r="A29867" t="str">
            <v>ME.02.035.0070</v>
          </cell>
          <cell r="B29867" t="str">
            <v>Coperchio per canale ad uso battiscopa e cornice 4 scomparti 120x25</v>
          </cell>
          <cell r="C29867" t="str">
            <v>m</v>
          </cell>
          <cell r="D29867" t="str">
            <v>6,83</v>
          </cell>
        </row>
        <row r="29868">
          <cell r="A29868" t="str">
            <v>ME.02.035.0080</v>
          </cell>
          <cell r="B29868" t="str">
            <v>Cassetta derivazione per canale ad uso battiscopa e cornice a 4 scomparti 70x20</v>
          </cell>
          <cell r="C29868" t="str">
            <v>cad</v>
          </cell>
          <cell r="D29868" t="str">
            <v>8,34</v>
          </cell>
        </row>
        <row r="29869">
          <cell r="A29869" t="str">
            <v>ME.02.035.0090</v>
          </cell>
          <cell r="B29869" t="str">
            <v>Scatole porta apparecchi 3 posti</v>
          </cell>
          <cell r="C29869" t="str">
            <v>cad</v>
          </cell>
          <cell r="D29869" t="str">
            <v>4,10</v>
          </cell>
        </row>
        <row r="29870">
          <cell r="A29870" t="str">
            <v>ME.02.035.0100</v>
          </cell>
          <cell r="B29870" t="str">
            <v>Scatole porta apparecchi 4 posti</v>
          </cell>
          <cell r="C29870" t="str">
            <v>cad</v>
          </cell>
          <cell r="D29870" t="str">
            <v>4,25</v>
          </cell>
        </row>
        <row r="29871">
          <cell r="A29871" t="str">
            <v>ME.02.035.0110</v>
          </cell>
          <cell r="B29871" t="str">
            <v>Scatole porta apparecchi 8 posti</v>
          </cell>
          <cell r="C29871" t="str">
            <v>cad</v>
          </cell>
          <cell r="D29871" t="str">
            <v>5,73</v>
          </cell>
        </row>
        <row r="29872">
          <cell r="A29872" t="str">
            <v>ME.02.035.0120</v>
          </cell>
          <cell r="B29872" t="str">
            <v>Scatole porta apparecchi 12 posti</v>
          </cell>
          <cell r="C29872" t="str">
            <v>cad</v>
          </cell>
          <cell r="D29872" t="str">
            <v>11,07</v>
          </cell>
        </row>
        <row r="29873">
          <cell r="A29873" t="str">
            <v>ME.02.035.0130</v>
          </cell>
          <cell r="B29873" t="str">
            <v>Canale portacavi con coperchio ad uso soprapavimento 4 scomparti 85x20 compreso di giunto a angolo piano</v>
          </cell>
          <cell r="C29873" t="str">
            <v>cad</v>
          </cell>
          <cell r="D29873" t="str">
            <v>13,81</v>
          </cell>
        </row>
        <row r="29874">
          <cell r="A29874" t="str">
            <v>ME.02.040</v>
          </cell>
          <cell r="B29874" t="str">
            <v>CAVI ELETTRICI</v>
          </cell>
          <cell r="C29874"/>
          <cell r="D29874"/>
        </row>
        <row r="29875">
          <cell r="A29875" t="str">
            <v>ME.02.040.0015</v>
          </cell>
          <cell r="B29875" t="str">
            <v>Cavo unipolare flessibile conforme ai requisiti previsti dalla Normativa Europea Regolamento UE 305/2011 - Prodotti da Costruzione CPR, di rame ricotto isolato con materiale isolante in PVC di qualità S17, norme di riferimento CEI EN 50525, CEI 20-40; sigla di designazione FS17 450/750 V, sezione nominale:</v>
          </cell>
          <cell r="C29875"/>
          <cell r="D29875"/>
        </row>
        <row r="29876">
          <cell r="A29876" t="str">
            <v>ME.02.040.0015.a</v>
          </cell>
          <cell r="B29876" t="str">
            <v>- 1 mm²</v>
          </cell>
          <cell r="C29876" t="str">
            <v>m</v>
          </cell>
          <cell r="D29876" t="str">
            <v>0,17</v>
          </cell>
        </row>
        <row r="29877">
          <cell r="A29877" t="str">
            <v>ME.02.040.0015.b</v>
          </cell>
          <cell r="B29877" t="str">
            <v>- 1,5 mm²</v>
          </cell>
          <cell r="C29877" t="str">
            <v>m</v>
          </cell>
          <cell r="D29877" t="str">
            <v>0,22</v>
          </cell>
        </row>
        <row r="29878">
          <cell r="A29878" t="str">
            <v>ME.02.040.0015.c</v>
          </cell>
          <cell r="B29878" t="str">
            <v>- 2,5 mm²</v>
          </cell>
          <cell r="C29878" t="str">
            <v>m</v>
          </cell>
          <cell r="D29878" t="str">
            <v>0,34</v>
          </cell>
        </row>
        <row r="29879">
          <cell r="A29879" t="str">
            <v>ME.02.040.0015.d</v>
          </cell>
          <cell r="B29879" t="str">
            <v>- 4 mm²</v>
          </cell>
          <cell r="C29879" t="str">
            <v>m</v>
          </cell>
          <cell r="D29879" t="str">
            <v>0,52</v>
          </cell>
        </row>
        <row r="29880">
          <cell r="A29880" t="str">
            <v>ME.02.040.0015.e</v>
          </cell>
          <cell r="B29880" t="str">
            <v>- 6 mm²</v>
          </cell>
          <cell r="C29880" t="str">
            <v>m</v>
          </cell>
          <cell r="D29880" t="str">
            <v>0,76</v>
          </cell>
        </row>
        <row r="29881">
          <cell r="A29881" t="str">
            <v>ME.02.040.0015.f</v>
          </cell>
          <cell r="B29881" t="str">
            <v>- 10 mm²</v>
          </cell>
          <cell r="C29881" t="str">
            <v>m</v>
          </cell>
          <cell r="D29881" t="str">
            <v>1,42</v>
          </cell>
        </row>
        <row r="29882">
          <cell r="A29882" t="str">
            <v>ME.02.040.0015.g</v>
          </cell>
          <cell r="B29882" t="str">
            <v>- 16 mm²</v>
          </cell>
          <cell r="C29882" t="str">
            <v>m</v>
          </cell>
          <cell r="D29882" t="str">
            <v>2,12</v>
          </cell>
        </row>
        <row r="29883">
          <cell r="A29883" t="str">
            <v>ME.02.040.0015.h</v>
          </cell>
          <cell r="B29883" t="str">
            <v>- 25 mm²</v>
          </cell>
          <cell r="C29883" t="str">
            <v>m</v>
          </cell>
          <cell r="D29883" t="str">
            <v>3,22</v>
          </cell>
        </row>
        <row r="29884">
          <cell r="A29884" t="str">
            <v>ME.02.040.0015.i</v>
          </cell>
          <cell r="B29884" t="str">
            <v>- 35 mm²</v>
          </cell>
          <cell r="C29884" t="str">
            <v>m</v>
          </cell>
          <cell r="D29884" t="str">
            <v>4,55</v>
          </cell>
        </row>
        <row r="29885">
          <cell r="A29885" t="str">
            <v>ME.02.040.0015.j</v>
          </cell>
          <cell r="B29885" t="str">
            <v>- 50 mm²</v>
          </cell>
          <cell r="C29885" t="str">
            <v>m</v>
          </cell>
          <cell r="D29885" t="str">
            <v>6,50</v>
          </cell>
        </row>
        <row r="29886">
          <cell r="A29886" t="str">
            <v>ME.02.040.0015.k</v>
          </cell>
          <cell r="B29886" t="str">
            <v>- 70 mm²</v>
          </cell>
          <cell r="C29886" t="str">
            <v>m</v>
          </cell>
          <cell r="D29886" t="str">
            <v>9,10</v>
          </cell>
        </row>
        <row r="29887">
          <cell r="A29887" t="str">
            <v>ME.02.040.0015.l</v>
          </cell>
          <cell r="B29887" t="str">
            <v>- 95 mm²</v>
          </cell>
          <cell r="C29887" t="str">
            <v>m</v>
          </cell>
          <cell r="D29887" t="str">
            <v>11,84</v>
          </cell>
        </row>
        <row r="29888">
          <cell r="A29888" t="str">
            <v>ME.02.040.0015.m</v>
          </cell>
          <cell r="B29888" t="str">
            <v>- 120 mm²</v>
          </cell>
          <cell r="C29888" t="str">
            <v>m</v>
          </cell>
          <cell r="D29888" t="str">
            <v>15,19</v>
          </cell>
        </row>
        <row r="29889">
          <cell r="A29889" t="str">
            <v>ME.02.040.0015.n</v>
          </cell>
          <cell r="B29889" t="str">
            <v>- 150 mm²</v>
          </cell>
          <cell r="C29889" t="str">
            <v>m</v>
          </cell>
          <cell r="D29889" t="str">
            <v>19,05</v>
          </cell>
        </row>
        <row r="29890">
          <cell r="A29890" t="str">
            <v>ME.02.040.0015.o</v>
          </cell>
          <cell r="B29890" t="str">
            <v>- 185 mm²</v>
          </cell>
          <cell r="C29890" t="str">
            <v>m</v>
          </cell>
          <cell r="D29890" t="str">
            <v>23,19</v>
          </cell>
        </row>
        <row r="29891">
          <cell r="A29891" t="str">
            <v>ME.02.040.0015.p</v>
          </cell>
          <cell r="B29891" t="str">
            <v>- 240 mm²</v>
          </cell>
          <cell r="C29891" t="str">
            <v>m</v>
          </cell>
          <cell r="D29891" t="str">
            <v>30,50</v>
          </cell>
        </row>
        <row r="29892">
          <cell r="A29892" t="str">
            <v>ME.02.040.0015.q</v>
          </cell>
          <cell r="B29892" t="str">
            <v>- 300 mm²</v>
          </cell>
          <cell r="C29892" t="str">
            <v>m</v>
          </cell>
          <cell r="D29892" t="str">
            <v>39,04</v>
          </cell>
        </row>
        <row r="29893">
          <cell r="A29893" t="str">
            <v>ME.02.040.0025</v>
          </cell>
          <cell r="B29893" t="str">
            <v>Cavo unipolare flessibile conforme ai requisiti previsti dalla Normativa Europea Regolamento UE 305/2011 - Prodotti da Costruzione CPR, di rame ricotto isolato con materiale isolante in gomma HEPR ad alto modulo di qualità G16, guaina in PVC di qualità R16, rivestimento interno riempitivo di materiale non igroscopico, norme di riferimento CEI 20-13, CEI 20-67; sigla di designazione FG16R16 0,6/1 kV, sezione nominale:</v>
          </cell>
          <cell r="C29893"/>
          <cell r="D29893"/>
        </row>
        <row r="29894">
          <cell r="A29894" t="str">
            <v>ME.02.040.0025.a</v>
          </cell>
          <cell r="B29894" t="str">
            <v>- 1,5 mm²</v>
          </cell>
          <cell r="C29894" t="str">
            <v>m</v>
          </cell>
          <cell r="D29894" t="str">
            <v>0,58</v>
          </cell>
        </row>
        <row r="29895">
          <cell r="A29895" t="str">
            <v>ME.02.040.0025.b</v>
          </cell>
          <cell r="B29895" t="str">
            <v>- 2,5 mm²</v>
          </cell>
          <cell r="C29895" t="str">
            <v>m</v>
          </cell>
          <cell r="D29895" t="str">
            <v>0,76</v>
          </cell>
        </row>
        <row r="29896">
          <cell r="A29896" t="str">
            <v>ME.02.040.0025.c</v>
          </cell>
          <cell r="B29896" t="str">
            <v>- 4 mm²</v>
          </cell>
          <cell r="C29896" t="str">
            <v>m</v>
          </cell>
          <cell r="D29896" t="str">
            <v>1,00</v>
          </cell>
        </row>
        <row r="29897">
          <cell r="A29897" t="str">
            <v>ME.02.040.0025.d</v>
          </cell>
          <cell r="B29897" t="str">
            <v>- 6 mm²</v>
          </cell>
          <cell r="C29897" t="str">
            <v>m</v>
          </cell>
          <cell r="D29897" t="str">
            <v>1,32</v>
          </cell>
        </row>
        <row r="29898">
          <cell r="A29898" t="str">
            <v>ME.02.040.0025.e</v>
          </cell>
          <cell r="B29898" t="str">
            <v>- 10 mm²</v>
          </cell>
          <cell r="C29898" t="str">
            <v>m</v>
          </cell>
          <cell r="D29898" t="str">
            <v>2,12</v>
          </cell>
        </row>
        <row r="29899">
          <cell r="A29899" t="str">
            <v>ME.02.040.0025.f</v>
          </cell>
          <cell r="B29899" t="str">
            <v>- 16 mm²</v>
          </cell>
          <cell r="C29899" t="str">
            <v>m</v>
          </cell>
          <cell r="D29899" t="str">
            <v>2,98</v>
          </cell>
        </row>
        <row r="29900">
          <cell r="A29900" t="str">
            <v>ME.02.040.0025.g</v>
          </cell>
          <cell r="B29900" t="str">
            <v>- 25 mm²</v>
          </cell>
          <cell r="C29900" t="str">
            <v>m</v>
          </cell>
          <cell r="D29900" t="str">
            <v>4,29</v>
          </cell>
        </row>
        <row r="29901">
          <cell r="A29901" t="str">
            <v>ME.02.040.0025.h</v>
          </cell>
          <cell r="B29901" t="str">
            <v>- 35 mm²</v>
          </cell>
          <cell r="C29901" t="str">
            <v>m</v>
          </cell>
          <cell r="D29901" t="str">
            <v>5,84</v>
          </cell>
        </row>
        <row r="29902">
          <cell r="A29902" t="str">
            <v>ME.02.040.0025.i</v>
          </cell>
          <cell r="B29902" t="str">
            <v>- 50 mm²</v>
          </cell>
          <cell r="C29902" t="str">
            <v>m</v>
          </cell>
          <cell r="D29902" t="str">
            <v>8,16</v>
          </cell>
        </row>
        <row r="29903">
          <cell r="A29903" t="str">
            <v>ME.02.040.0025.j</v>
          </cell>
          <cell r="B29903" t="str">
            <v>- 70 mm²</v>
          </cell>
          <cell r="C29903" t="str">
            <v>m</v>
          </cell>
          <cell r="D29903" t="str">
            <v>11,32</v>
          </cell>
        </row>
        <row r="29904">
          <cell r="A29904" t="str">
            <v>ME.02.040.0025.k</v>
          </cell>
          <cell r="B29904" t="str">
            <v>- 95 mm²</v>
          </cell>
          <cell r="C29904" t="str">
            <v>m</v>
          </cell>
          <cell r="D29904" t="str">
            <v>14,51</v>
          </cell>
        </row>
        <row r="29905">
          <cell r="A29905" t="str">
            <v>ME.02.040.0025.l</v>
          </cell>
          <cell r="B29905" t="str">
            <v>- 120 mm²</v>
          </cell>
          <cell r="C29905" t="str">
            <v>m</v>
          </cell>
          <cell r="D29905" t="str">
            <v>18,67</v>
          </cell>
        </row>
        <row r="29906">
          <cell r="A29906" t="str">
            <v>ME.02.040.0025.m</v>
          </cell>
          <cell r="B29906" t="str">
            <v>- 150 mm²</v>
          </cell>
          <cell r="C29906" t="str">
            <v>m</v>
          </cell>
          <cell r="D29906" t="str">
            <v>23,24</v>
          </cell>
        </row>
        <row r="29907">
          <cell r="A29907" t="str">
            <v>ME.02.040.0025.n</v>
          </cell>
          <cell r="B29907" t="str">
            <v>- 185 mm²</v>
          </cell>
          <cell r="C29907" t="str">
            <v>m</v>
          </cell>
          <cell r="D29907" t="str">
            <v>28,08</v>
          </cell>
        </row>
        <row r="29908">
          <cell r="A29908" t="str">
            <v>ME.02.040.0025.o</v>
          </cell>
          <cell r="B29908" t="str">
            <v>- 240 mm²</v>
          </cell>
          <cell r="C29908" t="str">
            <v>m</v>
          </cell>
          <cell r="D29908" t="str">
            <v>37,16</v>
          </cell>
        </row>
        <row r="29909">
          <cell r="A29909" t="str">
            <v>ME.02.040.0025.p</v>
          </cell>
          <cell r="B29909" t="str">
            <v>- 300 mm²</v>
          </cell>
          <cell r="C29909" t="str">
            <v>m</v>
          </cell>
          <cell r="D29909" t="str">
            <v>47,08</v>
          </cell>
        </row>
        <row r="29910">
          <cell r="A29910" t="str">
            <v>ME.02.040.0025.q</v>
          </cell>
          <cell r="B29910" t="str">
            <v>- 400 mm²</v>
          </cell>
          <cell r="C29910" t="str">
            <v>m</v>
          </cell>
          <cell r="D29910" t="str">
            <v>64,91</v>
          </cell>
        </row>
        <row r="29911">
          <cell r="A29911" t="str">
            <v>ME.02.040.0035</v>
          </cell>
          <cell r="B29911" t="str">
            <v>Cavo bipolare flessibile, conforme ai requisiti previsti dalla Normativa Europea Regolamento UE 305/2011 - Prodotti da Costruzione CPR, di rame ricotto isolato con materiale isolante in gomma HEPR ad alto modulo di qualità G16, guaina in PVC di qualità R16, norme di riferimento CEI 20-13, CEI 20-67; sigla di designazione FG16OR16 0,6/1 kV, sezione nominale:</v>
          </cell>
          <cell r="C29911"/>
          <cell r="D29911"/>
        </row>
        <row r="29912">
          <cell r="A29912" t="str">
            <v>ME.02.040.0035.a</v>
          </cell>
          <cell r="B29912" t="str">
            <v>- 2x1,5 mm²</v>
          </cell>
          <cell r="C29912" t="str">
            <v>m</v>
          </cell>
          <cell r="D29912" t="str">
            <v>0,96</v>
          </cell>
        </row>
        <row r="29913">
          <cell r="A29913" t="str">
            <v>ME.02.040.0035.b</v>
          </cell>
          <cell r="B29913" t="str">
            <v>- 2x2,5 mm²</v>
          </cell>
          <cell r="C29913" t="str">
            <v>m</v>
          </cell>
          <cell r="D29913" t="str">
            <v>1,32</v>
          </cell>
        </row>
        <row r="29914">
          <cell r="A29914" t="str">
            <v>ME.02.040.0035.c</v>
          </cell>
          <cell r="B29914" t="str">
            <v>- 2x4 mm²</v>
          </cell>
          <cell r="C29914" t="str">
            <v>m</v>
          </cell>
          <cell r="D29914" t="str">
            <v>1,88</v>
          </cell>
        </row>
        <row r="29915">
          <cell r="A29915" t="str">
            <v>ME.02.040.0035.d</v>
          </cell>
          <cell r="B29915" t="str">
            <v>- 2x6 mm²</v>
          </cell>
          <cell r="C29915" t="str">
            <v>m</v>
          </cell>
          <cell r="D29915" t="str">
            <v>2,59</v>
          </cell>
        </row>
        <row r="29916">
          <cell r="A29916" t="str">
            <v>ME.02.040.0035.e</v>
          </cell>
          <cell r="B29916" t="str">
            <v>- 2x10 mm²</v>
          </cell>
          <cell r="C29916" t="str">
            <v>m</v>
          </cell>
          <cell r="D29916" t="str">
            <v>3,97</v>
          </cell>
        </row>
        <row r="29917">
          <cell r="A29917" t="str">
            <v>ME.02.040.0035.f</v>
          </cell>
          <cell r="B29917" t="str">
            <v>- 2x16 mm²</v>
          </cell>
          <cell r="C29917" t="str">
            <v>m</v>
          </cell>
          <cell r="D29917" t="str">
            <v>6,04</v>
          </cell>
        </row>
        <row r="29918">
          <cell r="A29918" t="str">
            <v>ME.02.040.0035.g</v>
          </cell>
          <cell r="B29918" t="str">
            <v>- 2x25 mm²</v>
          </cell>
          <cell r="C29918" t="str">
            <v>m</v>
          </cell>
          <cell r="D29918" t="str">
            <v>9,09</v>
          </cell>
        </row>
        <row r="29919">
          <cell r="A29919" t="str">
            <v>ME.02.040.0035.h</v>
          </cell>
          <cell r="B29919" t="str">
            <v>- 2x35 mm²</v>
          </cell>
          <cell r="C29919" t="str">
            <v>m</v>
          </cell>
          <cell r="D29919" t="str">
            <v>12,38</v>
          </cell>
        </row>
        <row r="29920">
          <cell r="A29920" t="str">
            <v>ME.02.040.0035.i</v>
          </cell>
          <cell r="B29920" t="str">
            <v>- 2x50 mm²</v>
          </cell>
          <cell r="C29920" t="str">
            <v>m</v>
          </cell>
          <cell r="D29920" t="str">
            <v>17,73</v>
          </cell>
        </row>
        <row r="29921">
          <cell r="A29921" t="str">
            <v>ME.02.040.0045</v>
          </cell>
          <cell r="B29921" t="str">
            <v>Cavo tripolare flessibile, conforme ai requisiti previsti dalla Normativa Europea Regolamento UE 305/2011 - Prodotti da Costruzione CPR, di rame ricotto isolato con materiale isolante in gomma HEPR ad alto modulo di qualità G16, guaina in PVC di qualità R16, norme di riferimento CEI 20-13, CEI 20-67; sigla di designazione FG16OR16 0,6/1 kV, sezione nominale:</v>
          </cell>
          <cell r="C29921"/>
          <cell r="D29921"/>
        </row>
        <row r="29922">
          <cell r="A29922" t="str">
            <v>ME.02.040.0045.a</v>
          </cell>
          <cell r="B29922" t="str">
            <v>- 3x1,5 mm²</v>
          </cell>
          <cell r="C29922" t="str">
            <v>m</v>
          </cell>
          <cell r="D29922" t="str">
            <v>1,20</v>
          </cell>
        </row>
        <row r="29923">
          <cell r="A29923" t="str">
            <v>ME.02.040.0045.b</v>
          </cell>
          <cell r="B29923" t="str">
            <v>- 3x2,5 mm²</v>
          </cell>
          <cell r="C29923" t="str">
            <v>m</v>
          </cell>
          <cell r="D29923" t="str">
            <v>1,69</v>
          </cell>
        </row>
        <row r="29924">
          <cell r="A29924" t="str">
            <v>ME.02.040.0045.c</v>
          </cell>
          <cell r="B29924" t="str">
            <v>- 3x4 mm²</v>
          </cell>
          <cell r="C29924" t="str">
            <v>m</v>
          </cell>
          <cell r="D29924" t="str">
            <v>2,54</v>
          </cell>
        </row>
        <row r="29925">
          <cell r="A29925" t="str">
            <v>ME.02.040.0045.d</v>
          </cell>
          <cell r="B29925" t="str">
            <v>- 3x6 mm²</v>
          </cell>
          <cell r="C29925" t="str">
            <v>m</v>
          </cell>
          <cell r="D29925" t="str">
            <v>3,49</v>
          </cell>
        </row>
        <row r="29926">
          <cell r="A29926" t="str">
            <v>ME.02.040.0045.e</v>
          </cell>
          <cell r="B29926" t="str">
            <v>- 3x10 mm²</v>
          </cell>
          <cell r="C29926" t="str">
            <v>m</v>
          </cell>
          <cell r="D29926" t="str">
            <v>5,51</v>
          </cell>
        </row>
        <row r="29927">
          <cell r="A29927" t="str">
            <v>ME.02.040.0045.f</v>
          </cell>
          <cell r="B29927" t="str">
            <v>- 3x16 mm²</v>
          </cell>
          <cell r="C29927" t="str">
            <v>m</v>
          </cell>
          <cell r="D29927" t="str">
            <v>8,32</v>
          </cell>
        </row>
        <row r="29928">
          <cell r="A29928" t="str">
            <v>ME.02.040.0045.g</v>
          </cell>
          <cell r="B29928" t="str">
            <v>- 3x25 mm²</v>
          </cell>
          <cell r="C29928" t="str">
            <v>m</v>
          </cell>
          <cell r="D29928" t="str">
            <v>12,83</v>
          </cell>
        </row>
        <row r="29929">
          <cell r="A29929" t="str">
            <v>ME.02.040.0045.h</v>
          </cell>
          <cell r="B29929" t="str">
            <v>- 3x35 mm²</v>
          </cell>
          <cell r="C29929" t="str">
            <v>m</v>
          </cell>
          <cell r="D29929" t="str">
            <v>17,73</v>
          </cell>
        </row>
        <row r="29930">
          <cell r="A29930" t="str">
            <v>ME.02.040.0045.i</v>
          </cell>
          <cell r="B29930" t="str">
            <v>- 3x50 mm²</v>
          </cell>
          <cell r="C29930" t="str">
            <v>m</v>
          </cell>
          <cell r="D29930" t="str">
            <v>25,11</v>
          </cell>
        </row>
        <row r="29931">
          <cell r="A29931" t="str">
            <v>ME.02.040.0045.j</v>
          </cell>
          <cell r="B29931" t="str">
            <v>- 3x70 mm²</v>
          </cell>
          <cell r="C29931" t="str">
            <v>m</v>
          </cell>
          <cell r="D29931" t="str">
            <v>35,24</v>
          </cell>
        </row>
        <row r="29932">
          <cell r="A29932" t="str">
            <v>ME.02.040.0045.k</v>
          </cell>
          <cell r="B29932" t="str">
            <v>- 3x95 mm²</v>
          </cell>
          <cell r="C29932" t="str">
            <v>m</v>
          </cell>
          <cell r="D29932" t="str">
            <v>46,63</v>
          </cell>
        </row>
        <row r="29933">
          <cell r="A29933" t="str">
            <v>ME.02.040.0055</v>
          </cell>
          <cell r="B29933" t="str">
            <v>Cavo quadripolare flessibile, conforme ai requisiti previsti dalla Normativa Europea Regolamento UE 305/2011 - Prodotti da Costruzione CPR, di rame ricotto isolato con materiale isolante in gomma HEPR ad alto modulo di qualità G16, guaina in PVC di qualità R16, norme di riferimento CEI 20-13, CEI 20-67; sigla di designazione FG16OR16 0,6/1 kV, sezione nominale:</v>
          </cell>
          <cell r="C29933"/>
          <cell r="D29933"/>
        </row>
        <row r="29934">
          <cell r="A29934" t="str">
            <v>ME.02.040.0055.a</v>
          </cell>
          <cell r="B29934" t="str">
            <v>- 4x1,5 mm²</v>
          </cell>
          <cell r="C29934" t="str">
            <v>m</v>
          </cell>
          <cell r="D29934" t="str">
            <v>1,50</v>
          </cell>
        </row>
        <row r="29935">
          <cell r="A29935" t="str">
            <v>ME.02.040.0055.b</v>
          </cell>
          <cell r="B29935" t="str">
            <v>- 4x2,5 mm²</v>
          </cell>
          <cell r="C29935" t="str">
            <v>m</v>
          </cell>
          <cell r="D29935" t="str">
            <v>2,16</v>
          </cell>
        </row>
        <row r="29936">
          <cell r="A29936" t="str">
            <v>ME.02.040.0055.c</v>
          </cell>
          <cell r="B29936" t="str">
            <v>- 4x4 mm²</v>
          </cell>
          <cell r="C29936" t="str">
            <v>m</v>
          </cell>
          <cell r="D29936" t="str">
            <v>3,27</v>
          </cell>
        </row>
        <row r="29937">
          <cell r="A29937" t="str">
            <v>ME.02.040.0055.d</v>
          </cell>
          <cell r="B29937" t="str">
            <v>- 4x6 mm²</v>
          </cell>
          <cell r="C29937" t="str">
            <v>m</v>
          </cell>
          <cell r="D29937" t="str">
            <v>4,52</v>
          </cell>
        </row>
        <row r="29938">
          <cell r="A29938" t="str">
            <v>ME.02.040.0055.e</v>
          </cell>
          <cell r="B29938" t="str">
            <v>- 4x10 mm²</v>
          </cell>
          <cell r="C29938" t="str">
            <v>m</v>
          </cell>
          <cell r="D29938" t="str">
            <v>7,24</v>
          </cell>
        </row>
        <row r="29939">
          <cell r="A29939" t="str">
            <v>ME.02.040.0055.f</v>
          </cell>
          <cell r="B29939" t="str">
            <v>- 4x16 mm²</v>
          </cell>
          <cell r="C29939" t="str">
            <v>m</v>
          </cell>
          <cell r="D29939" t="str">
            <v>10,93</v>
          </cell>
        </row>
        <row r="29940">
          <cell r="A29940" t="str">
            <v>ME.02.040.0055.g</v>
          </cell>
          <cell r="B29940" t="str">
            <v>- 4x25 mm²</v>
          </cell>
          <cell r="C29940" t="str">
            <v>m</v>
          </cell>
          <cell r="D29940" t="str">
            <v>16,75</v>
          </cell>
        </row>
        <row r="29941">
          <cell r="A29941" t="str">
            <v>ME.02.040.0055.h</v>
          </cell>
          <cell r="B29941" t="str">
            <v>- 3.5x35 mm²</v>
          </cell>
          <cell r="C29941" t="str">
            <v>m</v>
          </cell>
          <cell r="D29941" t="str">
            <v>21,15</v>
          </cell>
        </row>
        <row r="29942">
          <cell r="A29942" t="str">
            <v>ME.02.040.0055.i</v>
          </cell>
          <cell r="B29942" t="str">
            <v>- 3.5x50 mm²</v>
          </cell>
          <cell r="C29942" t="str">
            <v>m</v>
          </cell>
          <cell r="D29942" t="str">
            <v>29,13</v>
          </cell>
        </row>
        <row r="29943">
          <cell r="A29943" t="str">
            <v>ME.02.040.0055.j</v>
          </cell>
          <cell r="B29943" t="str">
            <v>- 3.5x70 mm²</v>
          </cell>
          <cell r="C29943" t="str">
            <v>m</v>
          </cell>
          <cell r="D29943" t="str">
            <v>39,83</v>
          </cell>
        </row>
        <row r="29944">
          <cell r="A29944" t="str">
            <v>ME.02.040.0055.k</v>
          </cell>
          <cell r="B29944" t="str">
            <v>- 3.5x95 mm²</v>
          </cell>
          <cell r="C29944" t="str">
            <v>m</v>
          </cell>
          <cell r="D29944" t="str">
            <v>52,34</v>
          </cell>
        </row>
        <row r="29945">
          <cell r="A29945" t="str">
            <v>ME.02.040.0055.l</v>
          </cell>
          <cell r="B29945" t="str">
            <v>- 3.5x120 mm²</v>
          </cell>
          <cell r="C29945" t="str">
            <v>m</v>
          </cell>
          <cell r="D29945" t="str">
            <v>69,40</v>
          </cell>
        </row>
        <row r="29946">
          <cell r="A29946" t="str">
            <v>ME.02.040.0055.m</v>
          </cell>
          <cell r="B29946" t="str">
            <v>- 3.5x150 mm²</v>
          </cell>
          <cell r="C29946" t="str">
            <v>m</v>
          </cell>
          <cell r="D29946" t="str">
            <v>88,50</v>
          </cell>
        </row>
        <row r="29947">
          <cell r="A29947" t="str">
            <v>ME.02.040.0055.n</v>
          </cell>
          <cell r="B29947" t="str">
            <v>- 3.5x185 mm²</v>
          </cell>
          <cell r="C29947" t="str">
            <v>m</v>
          </cell>
          <cell r="D29947" t="str">
            <v>105,38</v>
          </cell>
        </row>
        <row r="29948">
          <cell r="A29948" t="str">
            <v>ME.02.040.0055.o</v>
          </cell>
          <cell r="B29948" t="str">
            <v>- 3.5x240 mm²</v>
          </cell>
          <cell r="C29948" t="str">
            <v>m</v>
          </cell>
          <cell r="D29948" t="str">
            <v>142,49</v>
          </cell>
        </row>
        <row r="29949">
          <cell r="A29949" t="str">
            <v>ME.02.040.0065</v>
          </cell>
          <cell r="B29949" t="str">
            <v>Cavo pentapolare flessibile, conforme ai requisiti previsti dalla Normativa Europea Regolamento UE 305/2011 - Prodotti da Costruzione CPR, di rame ricotto isolato con materiale isolante in gomma HEPR ad alto modulo di qualità G16, guaina in PVC di qualità R16, norme di riferimento CEI 20-13, CEI 20-67; sigla di designazione FG16OR16 0,6/1 kV, sezione nominale:</v>
          </cell>
          <cell r="C29949"/>
          <cell r="D29949"/>
        </row>
        <row r="29950">
          <cell r="A29950" t="str">
            <v>ME.02.040.0065.a</v>
          </cell>
          <cell r="B29950" t="str">
            <v>- 5x1,5 mm²</v>
          </cell>
          <cell r="C29950" t="str">
            <v>m</v>
          </cell>
          <cell r="D29950" t="str">
            <v>1,86</v>
          </cell>
        </row>
        <row r="29951">
          <cell r="A29951" t="str">
            <v>ME.02.040.0065.b</v>
          </cell>
          <cell r="B29951" t="str">
            <v>- 5x2,5 mm²</v>
          </cell>
          <cell r="C29951" t="str">
            <v>m</v>
          </cell>
          <cell r="D29951" t="str">
            <v>2,71</v>
          </cell>
        </row>
        <row r="29952">
          <cell r="A29952" t="str">
            <v>ME.02.040.0065.c</v>
          </cell>
          <cell r="B29952" t="str">
            <v>- 5x4 mm²</v>
          </cell>
          <cell r="C29952" t="str">
            <v>m</v>
          </cell>
          <cell r="D29952" t="str">
            <v>4,02</v>
          </cell>
        </row>
        <row r="29953">
          <cell r="A29953" t="str">
            <v>ME.02.040.0065.d</v>
          </cell>
          <cell r="B29953" t="str">
            <v>- 5x6 mm²</v>
          </cell>
          <cell r="C29953" t="str">
            <v>m</v>
          </cell>
          <cell r="D29953" t="str">
            <v>5,67</v>
          </cell>
        </row>
        <row r="29954">
          <cell r="A29954" t="str">
            <v>ME.02.040.0065.e</v>
          </cell>
          <cell r="B29954" t="str">
            <v>- 5x10 mm²</v>
          </cell>
          <cell r="C29954" t="str">
            <v>m</v>
          </cell>
          <cell r="D29954" t="str">
            <v>9,00</v>
          </cell>
        </row>
        <row r="29955">
          <cell r="A29955" t="str">
            <v>ME.02.040.0065.f</v>
          </cell>
          <cell r="B29955" t="str">
            <v>- 5x16 mm²</v>
          </cell>
          <cell r="C29955" t="str">
            <v>m</v>
          </cell>
          <cell r="D29955" t="str">
            <v>13,83</v>
          </cell>
        </row>
        <row r="29956">
          <cell r="A29956" t="str">
            <v>ME.02.040.0065.g</v>
          </cell>
          <cell r="B29956" t="str">
            <v>- 5x25 mm²</v>
          </cell>
          <cell r="C29956" t="str">
            <v>m</v>
          </cell>
          <cell r="D29956" t="str">
            <v>21,69</v>
          </cell>
        </row>
        <row r="29957">
          <cell r="A29957" t="str">
            <v>ME.02.040.0065.h</v>
          </cell>
          <cell r="B29957" t="str">
            <v>- 5x35 mm²</v>
          </cell>
          <cell r="C29957" t="str">
            <v>m</v>
          </cell>
          <cell r="D29957" t="str">
            <v>29,68</v>
          </cell>
        </row>
        <row r="29958">
          <cell r="A29958" t="str">
            <v>ME.02.040.0065.i</v>
          </cell>
          <cell r="B29958" t="str">
            <v>- 5x50 mm²</v>
          </cell>
          <cell r="C29958" t="str">
            <v>m</v>
          </cell>
          <cell r="D29958" t="str">
            <v>42,27</v>
          </cell>
        </row>
        <row r="29959">
          <cell r="A29959" t="str">
            <v>ME.02.040.0075</v>
          </cell>
          <cell r="B29959" t="str">
            <v>Cavo unipolare flessibile, conforme ai requisiti previsti dalla Normativa Europea Regolamento UE 305/2011 - Prodotti da Costruzione CPR, di rame ricotto isolato con materiale isolante in gomma HEPR ad alto modulo di qualità G16, guaina termoplastica di qualità M16, rivestimento interno riempitivo di materiale non igroscopico, norme di riferimento CEI 20-13, CEI 20-67; sigla di designazione FG16M16 0,6/1 kV, sezione nominale:</v>
          </cell>
          <cell r="C29959"/>
          <cell r="D29959"/>
        </row>
        <row r="29960">
          <cell r="A29960" t="str">
            <v>ME.02.040.0075.a</v>
          </cell>
          <cell r="B29960" t="str">
            <v>- 10 mm²</v>
          </cell>
          <cell r="C29960" t="str">
            <v>m</v>
          </cell>
          <cell r="D29960" t="str">
            <v>2,20</v>
          </cell>
        </row>
        <row r="29961">
          <cell r="A29961" t="str">
            <v>ME.02.040.0075.b</v>
          </cell>
          <cell r="B29961" t="str">
            <v>- 16 mm²</v>
          </cell>
          <cell r="C29961" t="str">
            <v>m</v>
          </cell>
          <cell r="D29961" t="str">
            <v>3,03</v>
          </cell>
        </row>
        <row r="29962">
          <cell r="A29962" t="str">
            <v>ME.02.040.0075.c</v>
          </cell>
          <cell r="B29962" t="str">
            <v>- 25 mm²</v>
          </cell>
          <cell r="C29962" t="str">
            <v>m</v>
          </cell>
          <cell r="D29962" t="str">
            <v>4,37</v>
          </cell>
        </row>
        <row r="29963">
          <cell r="A29963" t="str">
            <v>ME.02.040.0075.d</v>
          </cell>
          <cell r="B29963" t="str">
            <v>- 35 mm²</v>
          </cell>
          <cell r="C29963" t="str">
            <v>m</v>
          </cell>
          <cell r="D29963" t="str">
            <v>5,83</v>
          </cell>
        </row>
        <row r="29964">
          <cell r="A29964" t="str">
            <v>ME.02.040.0075.e</v>
          </cell>
          <cell r="B29964" t="str">
            <v>- 50 mm²</v>
          </cell>
          <cell r="C29964" t="str">
            <v>m</v>
          </cell>
          <cell r="D29964" t="str">
            <v>8,03</v>
          </cell>
        </row>
        <row r="29965">
          <cell r="A29965" t="str">
            <v>ME.02.040.0075.f</v>
          </cell>
          <cell r="B29965" t="str">
            <v>- 70 mm²</v>
          </cell>
          <cell r="C29965" t="str">
            <v>m</v>
          </cell>
          <cell r="D29965" t="str">
            <v>11,11</v>
          </cell>
        </row>
        <row r="29966">
          <cell r="A29966" t="str">
            <v>ME.02.040.0075.g</v>
          </cell>
          <cell r="B29966" t="str">
            <v>- 95 mm²</v>
          </cell>
          <cell r="C29966" t="str">
            <v>m</v>
          </cell>
          <cell r="D29966" t="str">
            <v>14,22</v>
          </cell>
        </row>
        <row r="29967">
          <cell r="A29967" t="str">
            <v>ME.02.040.0075.h</v>
          </cell>
          <cell r="B29967" t="str">
            <v>- 120 mm²</v>
          </cell>
          <cell r="C29967" t="str">
            <v>m</v>
          </cell>
          <cell r="D29967" t="str">
            <v>18,39</v>
          </cell>
        </row>
        <row r="29968">
          <cell r="A29968" t="str">
            <v>ME.02.040.0075.i</v>
          </cell>
          <cell r="B29968" t="str">
            <v>- 150 mm²</v>
          </cell>
          <cell r="C29968" t="str">
            <v>m</v>
          </cell>
          <cell r="D29968" t="str">
            <v>23,22</v>
          </cell>
        </row>
        <row r="29969">
          <cell r="A29969" t="str">
            <v>ME.02.040.0075.j</v>
          </cell>
          <cell r="B29969" t="str">
            <v>- 185 mm²</v>
          </cell>
          <cell r="C29969" t="str">
            <v>m</v>
          </cell>
          <cell r="D29969" t="str">
            <v>27,86</v>
          </cell>
        </row>
        <row r="29970">
          <cell r="A29970" t="str">
            <v>ME.02.040.0075.k</v>
          </cell>
          <cell r="B29970" t="str">
            <v>- 240 mm²</v>
          </cell>
          <cell r="C29970" t="str">
            <v>m</v>
          </cell>
          <cell r="D29970" t="str">
            <v>36,65</v>
          </cell>
        </row>
        <row r="29971">
          <cell r="A29971" t="str">
            <v>ME.02.040.0075.l</v>
          </cell>
          <cell r="B29971" t="str">
            <v>- 300 mm²</v>
          </cell>
          <cell r="C29971" t="str">
            <v>m</v>
          </cell>
          <cell r="D29971" t="str">
            <v>45,62</v>
          </cell>
        </row>
        <row r="29972">
          <cell r="A29972" t="str">
            <v>ME.02.040.0085</v>
          </cell>
          <cell r="B29972" t="str">
            <v>Cavo bipolare flessibile, conforme ai requisiti previsti dalla Normativa Europea Regolamento UE 305/2011 - Prodotti da Costruzione CPR, di rame ricotto isolato con materiale isolante in gomma HEPR ad alto modulo di qualità G16, guaina termoplastica di qualità M16, norme di riferimento CEI 20-13, CEI 20-67; sigla di designazione FG16OM16 0,6/1 kV, sezione nominale:</v>
          </cell>
          <cell r="C29972"/>
          <cell r="D29972"/>
        </row>
        <row r="29973">
          <cell r="A29973" t="str">
            <v>ME.02.040.0085.a</v>
          </cell>
          <cell r="B29973" t="str">
            <v>- 2x1,5 mm²</v>
          </cell>
          <cell r="C29973" t="str">
            <v>m</v>
          </cell>
          <cell r="D29973" t="str">
            <v>1,29</v>
          </cell>
        </row>
        <row r="29974">
          <cell r="A29974" t="str">
            <v>ME.02.040.0085.b</v>
          </cell>
          <cell r="B29974" t="str">
            <v>- 2x2,5 mm²</v>
          </cell>
          <cell r="C29974" t="str">
            <v>m</v>
          </cell>
          <cell r="D29974" t="str">
            <v>1,69</v>
          </cell>
        </row>
        <row r="29975">
          <cell r="A29975" t="str">
            <v>ME.02.040.0085.c</v>
          </cell>
          <cell r="B29975" t="str">
            <v>- 2x4 mm²</v>
          </cell>
          <cell r="C29975" t="str">
            <v>m</v>
          </cell>
          <cell r="D29975" t="str">
            <v>2,27</v>
          </cell>
        </row>
        <row r="29976">
          <cell r="A29976" t="str">
            <v>ME.02.040.0085.d</v>
          </cell>
          <cell r="B29976" t="str">
            <v>- 2x6 mm²</v>
          </cell>
          <cell r="C29976" t="str">
            <v>m</v>
          </cell>
          <cell r="D29976" t="str">
            <v>2,98</v>
          </cell>
        </row>
        <row r="29977">
          <cell r="A29977" t="str">
            <v>ME.02.040.0085.e</v>
          </cell>
          <cell r="B29977" t="str">
            <v>- 2x10 mm²</v>
          </cell>
          <cell r="C29977" t="str">
            <v>m</v>
          </cell>
          <cell r="D29977" t="str">
            <v>5,19</v>
          </cell>
        </row>
        <row r="29978">
          <cell r="A29978" t="str">
            <v>ME.02.040.0085.f</v>
          </cell>
          <cell r="B29978" t="str">
            <v>- 2x16 mm²</v>
          </cell>
          <cell r="C29978" t="str">
            <v>m</v>
          </cell>
          <cell r="D29978" t="str">
            <v>7,19</v>
          </cell>
        </row>
        <row r="29979">
          <cell r="A29979" t="str">
            <v>ME.02.040.0085.g</v>
          </cell>
          <cell r="B29979" t="str">
            <v>- 2x25 mm²</v>
          </cell>
          <cell r="C29979" t="str">
            <v>m</v>
          </cell>
          <cell r="D29979" t="str">
            <v>10,55</v>
          </cell>
        </row>
        <row r="29980">
          <cell r="A29980" t="str">
            <v>ME.02.040.0085.h</v>
          </cell>
          <cell r="B29980" t="str">
            <v>- 2x35 mm²</v>
          </cell>
          <cell r="C29980" t="str">
            <v>m</v>
          </cell>
          <cell r="D29980" t="str">
            <v>14,22</v>
          </cell>
        </row>
        <row r="29981">
          <cell r="A29981" t="str">
            <v>ME.02.040.0085.i</v>
          </cell>
          <cell r="B29981" t="str">
            <v>- 2x50 mm²</v>
          </cell>
          <cell r="C29981" t="str">
            <v>m</v>
          </cell>
          <cell r="D29981" t="str">
            <v>19,70</v>
          </cell>
        </row>
        <row r="29982">
          <cell r="A29982" t="str">
            <v>ME.02.040.0095</v>
          </cell>
          <cell r="B29982" t="str">
            <v>Cavo tripolare flessibile, conforme ai requisiti previsti dalla Normativa Europea Regolamento UE 305/2011 - Prodotti da Costruzione CPR, di rame ricotto isolato con materiale isolante in gomma HEPR ad alto modulo di qualità G16, guaina termoplastica di qualità M16, norme di riferimento CEI 20-13, CEI 20-67; sigla di designazione FG16OM16 0,6/1 kV, sezione nominale:</v>
          </cell>
          <cell r="C29982"/>
          <cell r="D29982"/>
        </row>
        <row r="29983">
          <cell r="A29983" t="str">
            <v>ME.02.040.0095.a</v>
          </cell>
          <cell r="B29983" t="str">
            <v>- 3x1,5 mm²</v>
          </cell>
          <cell r="C29983" t="str">
            <v>m</v>
          </cell>
          <cell r="D29983" t="str">
            <v>1,58</v>
          </cell>
        </row>
        <row r="29984">
          <cell r="A29984" t="str">
            <v>ME.02.040.0095.b</v>
          </cell>
          <cell r="B29984" t="str">
            <v>- 3x2,5 mm²</v>
          </cell>
          <cell r="C29984" t="str">
            <v>m</v>
          </cell>
          <cell r="D29984" t="str">
            <v>2,12</v>
          </cell>
        </row>
        <row r="29985">
          <cell r="A29985" t="str">
            <v>ME.02.040.0095.c</v>
          </cell>
          <cell r="B29985" t="str">
            <v>- 3x4 mm²</v>
          </cell>
          <cell r="C29985" t="str">
            <v>m</v>
          </cell>
          <cell r="D29985" t="str">
            <v>2,89</v>
          </cell>
        </row>
        <row r="29986">
          <cell r="A29986" t="str">
            <v>ME.02.040.0095.d</v>
          </cell>
          <cell r="B29986" t="str">
            <v>- 3x6 mm²</v>
          </cell>
          <cell r="C29986" t="str">
            <v>m</v>
          </cell>
          <cell r="D29986" t="str">
            <v>3,89</v>
          </cell>
        </row>
        <row r="29987">
          <cell r="A29987" t="str">
            <v>ME.02.040.0095.e</v>
          </cell>
          <cell r="B29987" t="str">
            <v>- 3x10 mm²</v>
          </cell>
          <cell r="C29987" t="str">
            <v>m</v>
          </cell>
          <cell r="D29987" t="str">
            <v>6,73</v>
          </cell>
        </row>
        <row r="29988">
          <cell r="A29988" t="str">
            <v>ME.02.040.0095.f</v>
          </cell>
          <cell r="B29988" t="str">
            <v>- 3x16 mm²</v>
          </cell>
          <cell r="C29988" t="str">
            <v>m</v>
          </cell>
          <cell r="D29988" t="str">
            <v>9,61</v>
          </cell>
        </row>
        <row r="29989">
          <cell r="A29989" t="str">
            <v>ME.02.040.0095.g</v>
          </cell>
          <cell r="B29989" t="str">
            <v>- 3x25 mm²</v>
          </cell>
          <cell r="C29989" t="str">
            <v>m</v>
          </cell>
          <cell r="D29989" t="str">
            <v>14,15</v>
          </cell>
        </row>
        <row r="29990">
          <cell r="A29990" t="str">
            <v>ME.02.040.0095.h</v>
          </cell>
          <cell r="B29990" t="str">
            <v>- 3x35 mm²</v>
          </cell>
          <cell r="C29990" t="str">
            <v>m</v>
          </cell>
          <cell r="D29990" t="str">
            <v>19,12</v>
          </cell>
        </row>
        <row r="29991">
          <cell r="A29991" t="str">
            <v>ME.02.040.0095.i</v>
          </cell>
          <cell r="B29991" t="str">
            <v>- 3x50 mm²</v>
          </cell>
          <cell r="C29991" t="str">
            <v>m</v>
          </cell>
          <cell r="D29991" t="str">
            <v>26,73</v>
          </cell>
        </row>
        <row r="29992">
          <cell r="A29992" t="str">
            <v>ME.02.040.0095.j</v>
          </cell>
          <cell r="B29992" t="str">
            <v>- 3x70 mm²</v>
          </cell>
          <cell r="C29992" t="str">
            <v>m</v>
          </cell>
          <cell r="D29992" t="str">
            <v>36,87</v>
          </cell>
        </row>
        <row r="29993">
          <cell r="A29993" t="str">
            <v>ME.02.040.0095.k</v>
          </cell>
          <cell r="B29993" t="str">
            <v>- 3x95 mm²</v>
          </cell>
          <cell r="C29993" t="str">
            <v>m</v>
          </cell>
          <cell r="D29993" t="str">
            <v>47,50</v>
          </cell>
        </row>
        <row r="29994">
          <cell r="A29994" t="str">
            <v>ME.02.040.0105</v>
          </cell>
          <cell r="B29994" t="str">
            <v>Cavo quadripolare/pentapolare flessibile, conforme ai requisiti previsti dalla Normativa Europea Regolamento UE 305/2011 - Prodotti da Costruzione CPR, di rame ricotto isolato con materiale isolante in gomma HEPR ad alto modulo di qualità G16, guaina termoplastica di qualità M16, norme di riferimento CEI 20-13, CEI 20-67; sigla di designazione FG16OM16 0,6/1 kV, sezione nominale:</v>
          </cell>
          <cell r="C29994"/>
          <cell r="D29994"/>
        </row>
        <row r="29995">
          <cell r="A29995" t="str">
            <v>ME.02.040.0105.a</v>
          </cell>
          <cell r="B29995" t="str">
            <v>- 4x1,5 mm²</v>
          </cell>
          <cell r="C29995" t="str">
            <v>m</v>
          </cell>
          <cell r="D29995" t="str">
            <v>1,88</v>
          </cell>
        </row>
        <row r="29996">
          <cell r="A29996" t="str">
            <v>ME.02.040.0105.b</v>
          </cell>
          <cell r="B29996" t="str">
            <v>- 4x2,5 mm²</v>
          </cell>
          <cell r="C29996" t="str">
            <v>m</v>
          </cell>
          <cell r="D29996" t="str">
            <v>2,55</v>
          </cell>
        </row>
        <row r="29997">
          <cell r="A29997" t="str">
            <v>ME.02.040.0105.c</v>
          </cell>
          <cell r="B29997" t="str">
            <v>- 4x4 mm²</v>
          </cell>
          <cell r="C29997" t="str">
            <v>m</v>
          </cell>
          <cell r="D29997" t="str">
            <v>3,58</v>
          </cell>
        </row>
        <row r="29998">
          <cell r="A29998" t="str">
            <v>ME.02.040.0105.d</v>
          </cell>
          <cell r="B29998" t="str">
            <v>- 4x6 mm²</v>
          </cell>
          <cell r="C29998" t="str">
            <v>m</v>
          </cell>
          <cell r="D29998" t="str">
            <v>4,86</v>
          </cell>
        </row>
        <row r="29999">
          <cell r="A29999" t="str">
            <v>ME.02.040.0105.e</v>
          </cell>
          <cell r="B29999" t="str">
            <v>- 4x10 mm²</v>
          </cell>
          <cell r="C29999" t="str">
            <v>m</v>
          </cell>
          <cell r="D29999" t="str">
            <v>8,76</v>
          </cell>
        </row>
        <row r="30000">
          <cell r="A30000" t="str">
            <v>ME.02.040.0105.f</v>
          </cell>
          <cell r="B30000" t="str">
            <v>- 4x16 mm²</v>
          </cell>
          <cell r="C30000" t="str">
            <v>m</v>
          </cell>
          <cell r="D30000" t="str">
            <v>12,41</v>
          </cell>
        </row>
        <row r="30001">
          <cell r="A30001" t="str">
            <v>ME.02.040.0105.g</v>
          </cell>
          <cell r="B30001" t="str">
            <v>- 4x25 mm²</v>
          </cell>
          <cell r="C30001" t="str">
            <v>m</v>
          </cell>
          <cell r="D30001" t="str">
            <v>18,22</v>
          </cell>
        </row>
        <row r="30002">
          <cell r="A30002" t="str">
            <v>ME.02.040.0105.h</v>
          </cell>
          <cell r="B30002" t="str">
            <v>- 3.5x35 mm²</v>
          </cell>
          <cell r="C30002" t="str">
            <v>m</v>
          </cell>
          <cell r="D30002" t="str">
            <v>22,76</v>
          </cell>
        </row>
        <row r="30003">
          <cell r="A30003" t="str">
            <v>ME.02.040.0105.i</v>
          </cell>
          <cell r="B30003" t="str">
            <v>- 3.5x50 mm²</v>
          </cell>
          <cell r="C30003" t="str">
            <v>m</v>
          </cell>
          <cell r="D30003" t="str">
            <v>29,95</v>
          </cell>
        </row>
        <row r="30004">
          <cell r="A30004" t="str">
            <v>ME.02.040.0105.j</v>
          </cell>
          <cell r="B30004" t="str">
            <v>- 3.5x70 mm²</v>
          </cell>
          <cell r="C30004" t="str">
            <v>m</v>
          </cell>
          <cell r="D30004" t="str">
            <v>41,37</v>
          </cell>
        </row>
        <row r="30005">
          <cell r="A30005" t="str">
            <v>ME.02.040.0105.k</v>
          </cell>
          <cell r="B30005" t="str">
            <v>- 3.5x95 mm²</v>
          </cell>
          <cell r="C30005" t="str">
            <v>m</v>
          </cell>
          <cell r="D30005" t="str">
            <v>54,03</v>
          </cell>
        </row>
        <row r="30006">
          <cell r="A30006" t="str">
            <v>ME.02.040.0105.l</v>
          </cell>
          <cell r="B30006" t="str">
            <v>- 5x1,5 mm²</v>
          </cell>
          <cell r="C30006" t="str">
            <v>m</v>
          </cell>
          <cell r="D30006" t="str">
            <v>2,21</v>
          </cell>
        </row>
        <row r="30007">
          <cell r="A30007" t="str">
            <v>ME.02.040.0105.m</v>
          </cell>
          <cell r="B30007" t="str">
            <v>- 5x2,5 mm²</v>
          </cell>
          <cell r="C30007" t="str">
            <v>m</v>
          </cell>
          <cell r="D30007" t="str">
            <v>3,04</v>
          </cell>
        </row>
        <row r="30008">
          <cell r="A30008" t="str">
            <v>ME.02.040.0105.n</v>
          </cell>
          <cell r="B30008" t="str">
            <v>- 5x4 mm²</v>
          </cell>
          <cell r="C30008" t="str">
            <v>m</v>
          </cell>
          <cell r="D30008" t="str">
            <v>4,22</v>
          </cell>
        </row>
        <row r="30009">
          <cell r="A30009" t="str">
            <v>ME.02.040.0105.o</v>
          </cell>
          <cell r="B30009" t="str">
            <v>- 5x6 mm²</v>
          </cell>
          <cell r="C30009" t="str">
            <v>m</v>
          </cell>
          <cell r="D30009" t="str">
            <v>5,75</v>
          </cell>
        </row>
        <row r="30010">
          <cell r="A30010" t="str">
            <v>ME.02.040.0105.p</v>
          </cell>
          <cell r="B30010" t="str">
            <v>- 5x10 mm²</v>
          </cell>
          <cell r="C30010" t="str">
            <v>m</v>
          </cell>
          <cell r="D30010" t="str">
            <v>10,44</v>
          </cell>
        </row>
        <row r="30011">
          <cell r="A30011" t="str">
            <v>ME.02.040.0105.q</v>
          </cell>
          <cell r="B30011" t="str">
            <v>- 5x16 mm²</v>
          </cell>
          <cell r="C30011" t="str">
            <v>m</v>
          </cell>
          <cell r="D30011" t="str">
            <v>14,86</v>
          </cell>
        </row>
        <row r="30012">
          <cell r="A30012" t="str">
            <v>ME.02.040.0105.r</v>
          </cell>
          <cell r="B30012" t="str">
            <v>- 5x25 mm²</v>
          </cell>
          <cell r="C30012" t="str">
            <v>m</v>
          </cell>
          <cell r="D30012" t="str">
            <v>21,89</v>
          </cell>
        </row>
        <row r="30013">
          <cell r="A30013" t="str">
            <v>ME.02.040.0105.s</v>
          </cell>
          <cell r="B30013" t="str">
            <v>- 5x35 mm²</v>
          </cell>
          <cell r="C30013" t="str">
            <v>m</v>
          </cell>
          <cell r="D30013" t="str">
            <v>30,00</v>
          </cell>
        </row>
        <row r="30014">
          <cell r="A30014" t="str">
            <v>ME.02.040.0105.t</v>
          </cell>
          <cell r="B30014" t="str">
            <v>- 5x50 mm²</v>
          </cell>
          <cell r="C30014" t="str">
            <v>m</v>
          </cell>
          <cell r="D30014" t="str">
            <v>43,43</v>
          </cell>
        </row>
        <row r="30015">
          <cell r="A30015" t="str">
            <v>ME.02.040.0115</v>
          </cell>
          <cell r="B30015" t="str">
            <v>Cavo unipolare flessibile, conforme ai requisiti previsti dalla Normativa Europea Regolamento UE 305/2011 - Prodotti da Costruzione CPR, di rame ricotto isolato con materiale isolante in gomma HEPR di qualità G17, norme di riferimento CEI 20-38, CEI UNEL 35310, EN 50575; sigla di designazione FG17 450/750 V, sezione nominale:</v>
          </cell>
          <cell r="C30015"/>
          <cell r="D30015"/>
        </row>
        <row r="30016">
          <cell r="A30016" t="str">
            <v>ME.02.040.0115.a</v>
          </cell>
          <cell r="B30016" t="str">
            <v>- 1,5 mm²</v>
          </cell>
          <cell r="C30016" t="str">
            <v>m</v>
          </cell>
          <cell r="D30016" t="str">
            <v>0,54</v>
          </cell>
        </row>
        <row r="30017">
          <cell r="A30017" t="str">
            <v>ME.02.040.0115.b</v>
          </cell>
          <cell r="B30017" t="str">
            <v>- 2,5 mm²</v>
          </cell>
          <cell r="C30017" t="str">
            <v>m</v>
          </cell>
          <cell r="D30017" t="str">
            <v>0,79</v>
          </cell>
        </row>
        <row r="30018">
          <cell r="A30018" t="str">
            <v>ME.02.040.0115.c</v>
          </cell>
          <cell r="B30018" t="str">
            <v>- 4 mm²</v>
          </cell>
          <cell r="C30018" t="str">
            <v>m</v>
          </cell>
          <cell r="D30018" t="str">
            <v>1,03</v>
          </cell>
        </row>
        <row r="30019">
          <cell r="A30019" t="str">
            <v>ME.02.040.0115.d</v>
          </cell>
          <cell r="B30019" t="str">
            <v>- 6 mm²</v>
          </cell>
          <cell r="C30019" t="str">
            <v>m</v>
          </cell>
          <cell r="D30019" t="str">
            <v>1,54</v>
          </cell>
        </row>
        <row r="30020">
          <cell r="A30020" t="str">
            <v>ME.02.040.0115.e</v>
          </cell>
          <cell r="B30020" t="str">
            <v>- 10 mm²</v>
          </cell>
          <cell r="C30020" t="str">
            <v>m</v>
          </cell>
          <cell r="D30020" t="str">
            <v>2,68</v>
          </cell>
        </row>
        <row r="30021">
          <cell r="A30021" t="str">
            <v>ME.02.040.0115.f</v>
          </cell>
          <cell r="B30021" t="str">
            <v>- 16 mm²</v>
          </cell>
          <cell r="C30021" t="str">
            <v>m</v>
          </cell>
          <cell r="D30021" t="str">
            <v>3,40</v>
          </cell>
        </row>
        <row r="30022">
          <cell r="A30022" t="str">
            <v>ME.02.040.0115.g</v>
          </cell>
          <cell r="B30022" t="str">
            <v>- 25 mm²</v>
          </cell>
          <cell r="C30022" t="str">
            <v>m</v>
          </cell>
          <cell r="D30022" t="str">
            <v>5,06</v>
          </cell>
        </row>
        <row r="30023">
          <cell r="A30023" t="str">
            <v>ME.02.040.0115.h</v>
          </cell>
          <cell r="B30023" t="str">
            <v>- 35 mm²</v>
          </cell>
          <cell r="C30023" t="str">
            <v>m</v>
          </cell>
          <cell r="D30023" t="str">
            <v>6,68</v>
          </cell>
        </row>
        <row r="30024">
          <cell r="A30024" t="str">
            <v>ME.02.040.0115.i</v>
          </cell>
          <cell r="B30024" t="str">
            <v>- 50 mm²</v>
          </cell>
          <cell r="C30024" t="str">
            <v>m</v>
          </cell>
          <cell r="D30024" t="str">
            <v>10,26</v>
          </cell>
        </row>
        <row r="30025">
          <cell r="A30025" t="str">
            <v>ME.02.040.0115.j</v>
          </cell>
          <cell r="B30025" t="str">
            <v>- 70 mm²</v>
          </cell>
          <cell r="C30025" t="str">
            <v>m</v>
          </cell>
          <cell r="D30025" t="str">
            <v>13,54</v>
          </cell>
        </row>
        <row r="30026">
          <cell r="A30026" t="str">
            <v>ME.02.040.0115.k</v>
          </cell>
          <cell r="B30026" t="str">
            <v>- 95 mm²</v>
          </cell>
          <cell r="C30026" t="str">
            <v>m</v>
          </cell>
          <cell r="D30026" t="str">
            <v>16,84</v>
          </cell>
        </row>
        <row r="30027">
          <cell r="A30027" t="str">
            <v>ME.02.040.0115.l</v>
          </cell>
          <cell r="B30027" t="str">
            <v>- 120 mm²</v>
          </cell>
          <cell r="C30027" t="str">
            <v>m</v>
          </cell>
          <cell r="D30027" t="str">
            <v>20,63</v>
          </cell>
        </row>
        <row r="30028">
          <cell r="A30028" t="str">
            <v>ME.02.040.0115.m</v>
          </cell>
          <cell r="B30028" t="str">
            <v>- 150 mm²</v>
          </cell>
          <cell r="C30028" t="str">
            <v>m</v>
          </cell>
          <cell r="D30028" t="str">
            <v>27,25</v>
          </cell>
        </row>
        <row r="30029">
          <cell r="A30029" t="str">
            <v>ME.02.040.0115.n</v>
          </cell>
          <cell r="B30029" t="str">
            <v>- 185 mm²</v>
          </cell>
          <cell r="C30029" t="str">
            <v>m</v>
          </cell>
          <cell r="D30029" t="str">
            <v>33,56</v>
          </cell>
        </row>
        <row r="30030">
          <cell r="A30030" t="str">
            <v>ME.02.040.0115.o</v>
          </cell>
          <cell r="B30030" t="str">
            <v>- 240 mm²</v>
          </cell>
          <cell r="C30030" t="str">
            <v>m</v>
          </cell>
          <cell r="D30030" t="str">
            <v>42,92</v>
          </cell>
        </row>
        <row r="30031">
          <cell r="A30031" t="str">
            <v>ME.02.040.0115.p</v>
          </cell>
          <cell r="B30031" t="str">
            <v>- 300 mm²</v>
          </cell>
          <cell r="C30031" t="str">
            <v>m</v>
          </cell>
          <cell r="D30031" t="str">
            <v>52,55</v>
          </cell>
        </row>
        <row r="30032">
          <cell r="A30032" t="str">
            <v>ME.02.040.0120</v>
          </cell>
          <cell r="B30032" t="str">
            <v>Cavo bipolare 450/750 V con guaina flessibile in PVC e isolante in PVC speciale di qualità TI2, conduttore flessibile in rame ricotto, a norme CEI 20-20 e 20-22 II tipo FROR, sezione:</v>
          </cell>
          <cell r="C30032"/>
          <cell r="D30032"/>
        </row>
        <row r="30033">
          <cell r="A30033" t="str">
            <v>ME.02.040.0120.a</v>
          </cell>
          <cell r="B30033" t="str">
            <v>- 2x1 mm²</v>
          </cell>
          <cell r="C30033" t="str">
            <v>m</v>
          </cell>
          <cell r="D30033" t="str">
            <v>0,47</v>
          </cell>
        </row>
        <row r="30034">
          <cell r="A30034" t="str">
            <v>ME.02.040.0120.b</v>
          </cell>
          <cell r="B30034" t="str">
            <v>- 2x1.5 mm²</v>
          </cell>
          <cell r="C30034" t="str">
            <v>m</v>
          </cell>
          <cell r="D30034" t="str">
            <v>0,59</v>
          </cell>
        </row>
        <row r="30035">
          <cell r="A30035" t="str">
            <v>ME.02.040.0120.c</v>
          </cell>
          <cell r="B30035" t="str">
            <v>- 2x2,5 mm²</v>
          </cell>
          <cell r="C30035" t="str">
            <v>m</v>
          </cell>
          <cell r="D30035" t="str">
            <v>0,92</v>
          </cell>
        </row>
        <row r="30036">
          <cell r="A30036" t="str">
            <v>ME.02.040.0120.d</v>
          </cell>
          <cell r="B30036" t="str">
            <v>- 2x4 mm²</v>
          </cell>
          <cell r="C30036" t="str">
            <v>m</v>
          </cell>
          <cell r="D30036" t="str">
            <v>1,40</v>
          </cell>
        </row>
        <row r="30037">
          <cell r="A30037" t="str">
            <v>ME.02.040.0120.e</v>
          </cell>
          <cell r="B30037" t="str">
            <v>- 2x6 mm²</v>
          </cell>
          <cell r="C30037" t="str">
            <v>m</v>
          </cell>
          <cell r="D30037" t="str">
            <v>1,96</v>
          </cell>
        </row>
        <row r="30038">
          <cell r="A30038" t="str">
            <v>ME.02.040.0130</v>
          </cell>
          <cell r="B30038" t="str">
            <v>Cavo tripolare 450/750 V con guaina flessibile in PVC e isolante in PVC speciale di qualità TI2, conduttore flessibile in rame ricotto, a norme CEI 20-20 e 20-22 II tipo FROR, sezione:</v>
          </cell>
          <cell r="C30038"/>
          <cell r="D30038"/>
        </row>
        <row r="30039">
          <cell r="A30039" t="str">
            <v>ME.02.040.0130.a</v>
          </cell>
          <cell r="B30039" t="str">
            <v>- 3x1 mm²</v>
          </cell>
          <cell r="C30039" t="str">
            <v>m</v>
          </cell>
          <cell r="D30039" t="str">
            <v>0,62</v>
          </cell>
        </row>
        <row r="30040">
          <cell r="A30040" t="str">
            <v>ME.02.040.0130.b</v>
          </cell>
          <cell r="B30040" t="str">
            <v>- 3x1.5 mm²</v>
          </cell>
          <cell r="C30040" t="str">
            <v>m</v>
          </cell>
          <cell r="D30040" t="str">
            <v>0,77</v>
          </cell>
        </row>
        <row r="30041">
          <cell r="A30041" t="str">
            <v>ME.02.040.0130.c</v>
          </cell>
          <cell r="B30041" t="str">
            <v>- 3x2,5 mm²</v>
          </cell>
          <cell r="C30041" t="str">
            <v>m</v>
          </cell>
          <cell r="D30041" t="str">
            <v>1,23</v>
          </cell>
        </row>
        <row r="30042">
          <cell r="A30042" t="str">
            <v>ME.02.040.0130.d</v>
          </cell>
          <cell r="B30042" t="str">
            <v>- 3x4 mm²</v>
          </cell>
          <cell r="C30042" t="str">
            <v>m</v>
          </cell>
          <cell r="D30042" t="str">
            <v>1,95</v>
          </cell>
        </row>
        <row r="30043">
          <cell r="A30043" t="str">
            <v>ME.02.040.0130.e</v>
          </cell>
          <cell r="B30043" t="str">
            <v>- 3x6 mm²</v>
          </cell>
          <cell r="C30043" t="str">
            <v>m</v>
          </cell>
          <cell r="D30043" t="str">
            <v>2,78</v>
          </cell>
        </row>
        <row r="30044">
          <cell r="A30044" t="str">
            <v>ME.02.040.0140</v>
          </cell>
          <cell r="B30044" t="str">
            <v>Cavo quadripolare 450/750 V con guaina flessibile in PVC e isolante in PVC speciale di qualità TI2, conduttore flessibile in rame ricotto, a norme CEI 20-20 e 20-22 II tipo FROR, sezione:</v>
          </cell>
          <cell r="C30044"/>
          <cell r="D30044"/>
        </row>
        <row r="30045">
          <cell r="A30045" t="str">
            <v>ME.02.040.0140.a</v>
          </cell>
          <cell r="B30045" t="str">
            <v>- 4x1 mm²</v>
          </cell>
          <cell r="C30045" t="str">
            <v>m</v>
          </cell>
          <cell r="D30045" t="str">
            <v>0,78</v>
          </cell>
        </row>
        <row r="30046">
          <cell r="A30046" t="str">
            <v>ME.02.040.0140.b</v>
          </cell>
          <cell r="B30046" t="str">
            <v>- 4x1.5 mm²</v>
          </cell>
          <cell r="C30046" t="str">
            <v>m</v>
          </cell>
          <cell r="D30046" t="str">
            <v>0,99</v>
          </cell>
        </row>
        <row r="30047">
          <cell r="A30047" t="str">
            <v>ME.02.040.0140.c</v>
          </cell>
          <cell r="B30047" t="str">
            <v>- 4x2.5 mm²</v>
          </cell>
          <cell r="C30047" t="str">
            <v>m</v>
          </cell>
          <cell r="D30047" t="str">
            <v>1,60</v>
          </cell>
        </row>
        <row r="30048">
          <cell r="A30048" t="str">
            <v>ME.02.040.0140.d</v>
          </cell>
          <cell r="B30048" t="str">
            <v>- 4x4 mm²</v>
          </cell>
          <cell r="C30048" t="str">
            <v>m</v>
          </cell>
          <cell r="D30048" t="str">
            <v>2,51</v>
          </cell>
        </row>
        <row r="30049">
          <cell r="A30049" t="str">
            <v>ME.02.040.0140.e</v>
          </cell>
          <cell r="B30049" t="str">
            <v>- 4x6 mm²</v>
          </cell>
          <cell r="C30049" t="str">
            <v>m</v>
          </cell>
          <cell r="D30049" t="str">
            <v>3,64</v>
          </cell>
        </row>
        <row r="30050">
          <cell r="A30050" t="str">
            <v>ME.02.040.0150</v>
          </cell>
          <cell r="B30050" t="str">
            <v>Cavo pentapolare 450/750 V con guaina flessibile in PVC e isolante in PVC speciale di qualità TI2, conduttore flessibile in rame ricotto, a norme CEI 20-20 e 20-22 II tipo FROR, sezione:</v>
          </cell>
          <cell r="C30050"/>
          <cell r="D30050"/>
        </row>
        <row r="30051">
          <cell r="A30051" t="str">
            <v>ME.02.040.0150.a</v>
          </cell>
          <cell r="B30051" t="str">
            <v>- 5x1 mm²</v>
          </cell>
          <cell r="C30051" t="str">
            <v>m</v>
          </cell>
          <cell r="D30051" t="str">
            <v>0,98</v>
          </cell>
        </row>
        <row r="30052">
          <cell r="A30052" t="str">
            <v>ME.02.040.0150.b</v>
          </cell>
          <cell r="B30052" t="str">
            <v>- 5x1.5 mm²</v>
          </cell>
          <cell r="C30052" t="str">
            <v>m</v>
          </cell>
          <cell r="D30052" t="str">
            <v>1,25</v>
          </cell>
        </row>
        <row r="30053">
          <cell r="A30053" t="str">
            <v>ME.02.040.0150.c</v>
          </cell>
          <cell r="B30053" t="str">
            <v>- 5x2.5 mm²</v>
          </cell>
          <cell r="C30053" t="str">
            <v>m</v>
          </cell>
          <cell r="D30053" t="str">
            <v>2,00</v>
          </cell>
        </row>
        <row r="30054">
          <cell r="A30054" t="str">
            <v>ME.02.040.0150.d</v>
          </cell>
          <cell r="B30054" t="str">
            <v>- 5x4 mm²</v>
          </cell>
          <cell r="C30054" t="str">
            <v>m</v>
          </cell>
          <cell r="D30054" t="str">
            <v>3,17</v>
          </cell>
        </row>
        <row r="30055">
          <cell r="A30055" t="str">
            <v>ME.02.040.0150.e</v>
          </cell>
          <cell r="B30055" t="str">
            <v>- 5x6 mm²</v>
          </cell>
          <cell r="C30055" t="str">
            <v>m</v>
          </cell>
          <cell r="D30055" t="str">
            <v>4,52</v>
          </cell>
        </row>
        <row r="30056">
          <cell r="A30056" t="str">
            <v>ME.02.040.0160</v>
          </cell>
          <cell r="B30056" t="str">
            <v>Cavo unipolare flessibile 0.6/1 kV di rame rosso ricotto, isolamento elastomerico reticolato di qualità G10 e guaina termoplastica speciale M1, non propagante l'incendio a norme CEI 20-22 III, CEI 20-38, a bassissima emissione di fumi, gas tossici e gas corrosivi, tipo FG10M1, sezione:</v>
          </cell>
          <cell r="C30056"/>
          <cell r="D30056"/>
        </row>
        <row r="30057">
          <cell r="A30057" t="str">
            <v>ME.02.040.0160.a</v>
          </cell>
          <cell r="B30057" t="str">
            <v>- 1.5 mm²</v>
          </cell>
          <cell r="C30057" t="str">
            <v>m</v>
          </cell>
          <cell r="D30057" t="str">
            <v>1,00</v>
          </cell>
        </row>
        <row r="30058">
          <cell r="A30058" t="str">
            <v>ME.02.040.0160.b</v>
          </cell>
          <cell r="B30058" t="str">
            <v>- 2.5 mm²</v>
          </cell>
          <cell r="C30058" t="str">
            <v>m</v>
          </cell>
          <cell r="D30058" t="str">
            <v>1,21</v>
          </cell>
        </row>
        <row r="30059">
          <cell r="A30059" t="str">
            <v>ME.02.040.0160.c</v>
          </cell>
          <cell r="B30059" t="str">
            <v>- 4 mm²</v>
          </cell>
          <cell r="C30059" t="str">
            <v>m</v>
          </cell>
          <cell r="D30059" t="str">
            <v>1,51</v>
          </cell>
        </row>
        <row r="30060">
          <cell r="A30060" t="str">
            <v>ME.02.040.0160.d</v>
          </cell>
          <cell r="B30060" t="str">
            <v>- 6 mm²</v>
          </cell>
          <cell r="C30060" t="str">
            <v>m</v>
          </cell>
          <cell r="D30060" t="str">
            <v>1,79</v>
          </cell>
        </row>
        <row r="30061">
          <cell r="A30061" t="str">
            <v>ME.02.040.0160.e</v>
          </cell>
          <cell r="B30061" t="str">
            <v>- 10 mm²</v>
          </cell>
          <cell r="C30061" t="str">
            <v>m</v>
          </cell>
          <cell r="D30061" t="str">
            <v>2,54</v>
          </cell>
        </row>
        <row r="30062">
          <cell r="A30062" t="str">
            <v>ME.02.040.0160.f</v>
          </cell>
          <cell r="B30062" t="str">
            <v>- 16 mm²</v>
          </cell>
          <cell r="C30062" t="str">
            <v>m</v>
          </cell>
          <cell r="D30062" t="str">
            <v>2,18</v>
          </cell>
        </row>
        <row r="30063">
          <cell r="A30063" t="str">
            <v>ME.02.040.0160.g</v>
          </cell>
          <cell r="B30063" t="str">
            <v>- 25 mm²</v>
          </cell>
          <cell r="C30063" t="str">
            <v>m</v>
          </cell>
          <cell r="D30063" t="str">
            <v>4,38</v>
          </cell>
        </row>
        <row r="30064">
          <cell r="A30064" t="str">
            <v>ME.02.040.0160.h</v>
          </cell>
          <cell r="B30064" t="str">
            <v>- 35 mm²</v>
          </cell>
          <cell r="C30064" t="str">
            <v>m</v>
          </cell>
          <cell r="D30064" t="str">
            <v>6,49</v>
          </cell>
        </row>
        <row r="30065">
          <cell r="A30065" t="str">
            <v>ME.02.040.0160.i</v>
          </cell>
          <cell r="B30065" t="str">
            <v>- 50 mm²</v>
          </cell>
          <cell r="C30065" t="str">
            <v>m</v>
          </cell>
          <cell r="D30065" t="str">
            <v>7,39</v>
          </cell>
        </row>
        <row r="30066">
          <cell r="A30066" t="str">
            <v>ME.02.040.0160.j</v>
          </cell>
          <cell r="B30066" t="str">
            <v>- 70 mm²</v>
          </cell>
          <cell r="C30066" t="str">
            <v>m</v>
          </cell>
          <cell r="D30066" t="str">
            <v>11,42</v>
          </cell>
        </row>
        <row r="30067">
          <cell r="A30067" t="str">
            <v>ME.02.040.0160.k</v>
          </cell>
          <cell r="B30067" t="str">
            <v>- 95 mm²</v>
          </cell>
          <cell r="C30067" t="str">
            <v>m</v>
          </cell>
          <cell r="D30067" t="str">
            <v>14,49</v>
          </cell>
        </row>
        <row r="30068">
          <cell r="A30068" t="str">
            <v>ME.02.040.0160.l</v>
          </cell>
          <cell r="B30068" t="str">
            <v>- 120 mm²</v>
          </cell>
          <cell r="C30068" t="str">
            <v>m</v>
          </cell>
          <cell r="D30068" t="str">
            <v>15,69</v>
          </cell>
        </row>
        <row r="30069">
          <cell r="A30069" t="str">
            <v>ME.02.040.0160.m</v>
          </cell>
          <cell r="B30069" t="str">
            <v>- 150 mm²</v>
          </cell>
          <cell r="C30069" t="str">
            <v>m</v>
          </cell>
          <cell r="D30069" t="str">
            <v>22,61</v>
          </cell>
        </row>
        <row r="30070">
          <cell r="A30070" t="str">
            <v>ME.02.040.0170</v>
          </cell>
          <cell r="B30070" t="str">
            <v>Cavo bipolare flessibile 0.6/1 kV di rame rosso ricotto, isolamento elastomerico reticolato di qualità G10 e guaina termoplastica speciale M1, non propagante l'incendio a norme CEI 20-22 III, CEI 20-38, a bassissima emissione di fumi, gas tossici e gas corrosivi, tipo FG10OM1, sezione:</v>
          </cell>
          <cell r="C30070"/>
          <cell r="D30070"/>
        </row>
        <row r="30071">
          <cell r="A30071" t="str">
            <v>ME.02.040.0170.a</v>
          </cell>
          <cell r="B30071" t="str">
            <v>- 2x1.5 mm²</v>
          </cell>
          <cell r="C30071" t="str">
            <v>m</v>
          </cell>
          <cell r="D30071" t="str">
            <v>1,93</v>
          </cell>
        </row>
        <row r="30072">
          <cell r="A30072" t="str">
            <v>ME.02.040.0170.b</v>
          </cell>
          <cell r="B30072" t="str">
            <v>- 2x2.5 mm²</v>
          </cell>
          <cell r="C30072" t="str">
            <v>m</v>
          </cell>
          <cell r="D30072" t="str">
            <v>2,26</v>
          </cell>
        </row>
        <row r="30073">
          <cell r="A30073" t="str">
            <v>ME.02.040.0170.c</v>
          </cell>
          <cell r="B30073" t="str">
            <v>- 2x4 mm²</v>
          </cell>
          <cell r="C30073" t="str">
            <v>m</v>
          </cell>
          <cell r="D30073" t="str">
            <v>2,26</v>
          </cell>
        </row>
        <row r="30074">
          <cell r="A30074" t="str">
            <v>ME.02.040.0170.d</v>
          </cell>
          <cell r="B30074" t="str">
            <v>- 2x6 mm²</v>
          </cell>
          <cell r="C30074" t="str">
            <v>m</v>
          </cell>
          <cell r="D30074" t="str">
            <v>3,70</v>
          </cell>
        </row>
        <row r="30075">
          <cell r="A30075" t="str">
            <v>ME.02.040.0170.e</v>
          </cell>
          <cell r="B30075" t="str">
            <v>- 2x10 mm²</v>
          </cell>
          <cell r="C30075" t="str">
            <v>m</v>
          </cell>
          <cell r="D30075" t="str">
            <v>5,56</v>
          </cell>
        </row>
        <row r="30076">
          <cell r="A30076" t="str">
            <v>ME.02.040.0170.f</v>
          </cell>
          <cell r="B30076" t="str">
            <v>- 2x16 mm²</v>
          </cell>
          <cell r="C30076" t="str">
            <v>m</v>
          </cell>
          <cell r="D30076" t="str">
            <v>7,91</v>
          </cell>
        </row>
        <row r="30077">
          <cell r="A30077" t="str">
            <v>ME.02.040.0170.g</v>
          </cell>
          <cell r="B30077" t="str">
            <v>- 2x25 mm²</v>
          </cell>
          <cell r="C30077" t="str">
            <v>m</v>
          </cell>
          <cell r="D30077" t="str">
            <v>10,38</v>
          </cell>
        </row>
        <row r="30078">
          <cell r="A30078" t="str">
            <v>ME.02.040.0180</v>
          </cell>
          <cell r="B30078" t="str">
            <v>Cavo tripolare flessibile 0.6/1 kV di rame rosso ricotto, isolamento elastomerico reticolato di qualità G10 e guaina termoplastica speciale M1, non propagante l'incendio a norme CEI 20-22 III, CEI 20-38, a bassissima emissione di fumi, gas tossici e gas corrosivi, tipo FG10OM1, sezione:</v>
          </cell>
          <cell r="C30078"/>
          <cell r="D30078"/>
        </row>
        <row r="30079">
          <cell r="A30079" t="str">
            <v>ME.02.040.0180.a</v>
          </cell>
          <cell r="B30079" t="str">
            <v>- 3x1.5 mm²</v>
          </cell>
          <cell r="C30079" t="str">
            <v>m</v>
          </cell>
          <cell r="D30079" t="str">
            <v>2,42</v>
          </cell>
        </row>
        <row r="30080">
          <cell r="A30080" t="str">
            <v>ME.02.040.0180.b</v>
          </cell>
          <cell r="B30080" t="str">
            <v>- 3x2.5 mm²</v>
          </cell>
          <cell r="C30080" t="str">
            <v>m</v>
          </cell>
          <cell r="D30080" t="str">
            <v>3,07</v>
          </cell>
        </row>
        <row r="30081">
          <cell r="A30081" t="str">
            <v>ME.02.040.0180.c</v>
          </cell>
          <cell r="B30081" t="str">
            <v>- 3x4 mm²</v>
          </cell>
          <cell r="C30081" t="str">
            <v>m</v>
          </cell>
          <cell r="D30081" t="str">
            <v>4,14</v>
          </cell>
        </row>
        <row r="30082">
          <cell r="A30082" t="str">
            <v>ME.02.040.0180.d</v>
          </cell>
          <cell r="B30082" t="str">
            <v>- 3x6 mm²</v>
          </cell>
          <cell r="C30082" t="str">
            <v>m</v>
          </cell>
          <cell r="D30082" t="str">
            <v>4,80</v>
          </cell>
        </row>
        <row r="30083">
          <cell r="A30083" t="str">
            <v>ME.02.040.0180.e</v>
          </cell>
          <cell r="B30083" t="str">
            <v>- 3x10 mm²</v>
          </cell>
          <cell r="C30083" t="str">
            <v>m</v>
          </cell>
          <cell r="D30083" t="str">
            <v>7,40</v>
          </cell>
        </row>
        <row r="30084">
          <cell r="A30084" t="str">
            <v>ME.02.040.0180.f</v>
          </cell>
          <cell r="B30084" t="str">
            <v>- 3x16 mm²</v>
          </cell>
          <cell r="C30084" t="str">
            <v>m</v>
          </cell>
          <cell r="D30084" t="str">
            <v>10,01</v>
          </cell>
        </row>
        <row r="30085">
          <cell r="A30085" t="str">
            <v>ME.02.040.0180.g</v>
          </cell>
          <cell r="B30085" t="str">
            <v>- 3x25 mm²</v>
          </cell>
          <cell r="C30085" t="str">
            <v>m</v>
          </cell>
          <cell r="D30085" t="str">
            <v>14,16</v>
          </cell>
        </row>
        <row r="30086">
          <cell r="A30086" t="str">
            <v>ME.02.040.0190</v>
          </cell>
          <cell r="B30086" t="str">
            <v>Cavo quadripolare flessibile 0.6/1 kV di rame rosso ricotto, isolamento elastomerico reticolato di qualità G10 e guaina termoplastica speciale M1, non propagante l'incendio a norme CEI 20-22 III, CEI 20-38, a bassissima emissione di fumi, gas tossici e gas corrosivi, tipo FG10OM1, sezione:</v>
          </cell>
          <cell r="C30086"/>
          <cell r="D30086"/>
        </row>
        <row r="30087">
          <cell r="A30087" t="str">
            <v>ME.02.040.0190.a</v>
          </cell>
          <cell r="B30087" t="str">
            <v>- 4x1.5 mm²</v>
          </cell>
          <cell r="C30087" t="str">
            <v>m</v>
          </cell>
          <cell r="D30087" t="str">
            <v>3,00</v>
          </cell>
        </row>
        <row r="30088">
          <cell r="A30088" t="str">
            <v>ME.02.040.0190.b</v>
          </cell>
          <cell r="B30088" t="str">
            <v>- 4x2.5 mm²</v>
          </cell>
          <cell r="C30088" t="str">
            <v>m</v>
          </cell>
          <cell r="D30088" t="str">
            <v>3,69</v>
          </cell>
        </row>
        <row r="30089">
          <cell r="A30089" t="str">
            <v>ME.02.040.0190.c</v>
          </cell>
          <cell r="B30089" t="str">
            <v>- 4x4 mm²</v>
          </cell>
          <cell r="C30089" t="str">
            <v>m</v>
          </cell>
          <cell r="D30089" t="str">
            <v>4,81</v>
          </cell>
        </row>
        <row r="30090">
          <cell r="A30090" t="str">
            <v>ME.02.040.0190.d</v>
          </cell>
          <cell r="B30090" t="str">
            <v>- 4x6 mm²</v>
          </cell>
          <cell r="C30090" t="str">
            <v>m</v>
          </cell>
          <cell r="D30090" t="str">
            <v>6,29</v>
          </cell>
        </row>
        <row r="30091">
          <cell r="A30091" t="str">
            <v>ME.02.040.0190.e</v>
          </cell>
          <cell r="B30091" t="str">
            <v>- 4x10 mm²</v>
          </cell>
          <cell r="C30091" t="str">
            <v>m</v>
          </cell>
          <cell r="D30091" t="str">
            <v>9,76</v>
          </cell>
        </row>
        <row r="30092">
          <cell r="A30092" t="str">
            <v>ME.02.040.0190.f</v>
          </cell>
          <cell r="B30092" t="str">
            <v>- 4x16 mm²</v>
          </cell>
          <cell r="C30092" t="str">
            <v>m</v>
          </cell>
          <cell r="D30092" t="str">
            <v>13,75</v>
          </cell>
        </row>
        <row r="30093">
          <cell r="A30093" t="str">
            <v>ME.02.040.0190.g</v>
          </cell>
          <cell r="B30093" t="str">
            <v>- 4x25 mm²</v>
          </cell>
          <cell r="C30093" t="str">
            <v>m</v>
          </cell>
          <cell r="D30093" t="str">
            <v>16,20</v>
          </cell>
        </row>
        <row r="30094">
          <cell r="A30094" t="str">
            <v>ME.02.040.0200</v>
          </cell>
          <cell r="B30094" t="str">
            <v>Cavo pentapolare flessibile 0.6/1 kV di rame rosso ricotto, isolamento elastomerico reticolato di qualità G10 e guaina termoplastica speciale M1, non propagante l'incendio a norme CEI 20-22 III, CEI 20-38, a bassissima emissione di fumi, gas tossici e gas corrosivi, tipo FG10OM1, sezione:</v>
          </cell>
          <cell r="C30094"/>
          <cell r="D30094"/>
        </row>
        <row r="30095">
          <cell r="A30095" t="str">
            <v>ME.02.040.0200.a</v>
          </cell>
          <cell r="B30095" t="str">
            <v>- 5x1.5 mm²</v>
          </cell>
          <cell r="C30095" t="str">
            <v>m</v>
          </cell>
          <cell r="D30095" t="str">
            <v>5,34</v>
          </cell>
        </row>
        <row r="30096">
          <cell r="A30096" t="str">
            <v>ME.02.040.0200.b</v>
          </cell>
          <cell r="B30096" t="str">
            <v>- 5x2.5 mm²</v>
          </cell>
          <cell r="C30096" t="str">
            <v>m</v>
          </cell>
          <cell r="D30096" t="str">
            <v>4,55</v>
          </cell>
        </row>
        <row r="30097">
          <cell r="A30097" t="str">
            <v>ME.02.040.0200.c</v>
          </cell>
          <cell r="B30097" t="str">
            <v>- 5x4 mm²</v>
          </cell>
          <cell r="C30097" t="str">
            <v>m</v>
          </cell>
          <cell r="D30097" t="str">
            <v>6,15</v>
          </cell>
        </row>
        <row r="30098">
          <cell r="A30098" t="str">
            <v>ME.02.040.0200.d</v>
          </cell>
          <cell r="B30098" t="str">
            <v>- 5x6 mm²</v>
          </cell>
          <cell r="C30098" t="str">
            <v>m</v>
          </cell>
          <cell r="D30098" t="str">
            <v>8,00</v>
          </cell>
        </row>
        <row r="30099">
          <cell r="A30099" t="str">
            <v>ME.02.040.0200.e</v>
          </cell>
          <cell r="B30099" t="str">
            <v>- 5x10 mm²</v>
          </cell>
          <cell r="C30099" t="str">
            <v>m</v>
          </cell>
          <cell r="D30099" t="str">
            <v>12,49</v>
          </cell>
        </row>
        <row r="30100">
          <cell r="A30100" t="str">
            <v>ME.02.040.0200.f</v>
          </cell>
          <cell r="B30100" t="str">
            <v>- 5x16 mm²</v>
          </cell>
          <cell r="C30100" t="str">
            <v>m</v>
          </cell>
          <cell r="D30100" t="str">
            <v>16,32</v>
          </cell>
        </row>
        <row r="30101">
          <cell r="A30101" t="str">
            <v>ME.02.040.0210</v>
          </cell>
          <cell r="B30101" t="str">
            <v>Cavo multipolare 300/500 V per comando e segnalazione con guaina flessibile in PVC e isolante in PVC speciale di qualità TI2, conduttore flessibile in rame ricotto, a norme CEI 20-20 tipo FROR, sezione:</v>
          </cell>
          <cell r="C30101"/>
          <cell r="D30101"/>
        </row>
        <row r="30102">
          <cell r="A30102" t="str">
            <v>ME.02.040.0210.a</v>
          </cell>
          <cell r="B30102" t="str">
            <v>- 7x1 mm²</v>
          </cell>
          <cell r="C30102" t="str">
            <v>m</v>
          </cell>
          <cell r="D30102" t="str">
            <v>1,40</v>
          </cell>
        </row>
        <row r="30103">
          <cell r="A30103" t="str">
            <v>ME.02.040.0210.b</v>
          </cell>
          <cell r="B30103" t="str">
            <v>- 10x1 mm²</v>
          </cell>
          <cell r="C30103" t="str">
            <v>m</v>
          </cell>
          <cell r="D30103" t="str">
            <v>2,00</v>
          </cell>
        </row>
        <row r="30104">
          <cell r="A30104" t="str">
            <v>ME.02.040.0210.c</v>
          </cell>
          <cell r="B30104" t="str">
            <v>- 12x1 mm²</v>
          </cell>
          <cell r="C30104" t="str">
            <v>m</v>
          </cell>
          <cell r="D30104" t="str">
            <v>2,33</v>
          </cell>
        </row>
        <row r="30105">
          <cell r="A30105" t="str">
            <v>ME.02.040.0210.d</v>
          </cell>
          <cell r="B30105" t="str">
            <v>- 14x1 mm²</v>
          </cell>
          <cell r="C30105" t="str">
            <v>m</v>
          </cell>
          <cell r="D30105" t="str">
            <v>2,75</v>
          </cell>
        </row>
        <row r="30106">
          <cell r="A30106" t="str">
            <v>ME.02.040.0210.e</v>
          </cell>
          <cell r="B30106" t="str">
            <v>- 16x1 mm²</v>
          </cell>
          <cell r="C30106" t="str">
            <v>m</v>
          </cell>
          <cell r="D30106" t="str">
            <v>3,06</v>
          </cell>
        </row>
        <row r="30107">
          <cell r="A30107" t="str">
            <v>ME.02.040.0210.f</v>
          </cell>
          <cell r="B30107" t="str">
            <v>- 19x1 mm²</v>
          </cell>
          <cell r="C30107" t="str">
            <v>m</v>
          </cell>
          <cell r="D30107" t="str">
            <v>3,62</v>
          </cell>
        </row>
        <row r="30108">
          <cell r="A30108" t="str">
            <v>ME.02.040.0210.g</v>
          </cell>
          <cell r="B30108" t="str">
            <v>- 24x1 mm²</v>
          </cell>
          <cell r="C30108" t="str">
            <v>m</v>
          </cell>
          <cell r="D30108" t="str">
            <v>4,65</v>
          </cell>
        </row>
        <row r="30109">
          <cell r="A30109" t="str">
            <v>ME.02.040.0210.h</v>
          </cell>
          <cell r="B30109" t="str">
            <v>- 7x1.5 mm²</v>
          </cell>
          <cell r="C30109" t="str">
            <v>m</v>
          </cell>
          <cell r="D30109" t="str">
            <v>1,87</v>
          </cell>
        </row>
        <row r="30110">
          <cell r="A30110" t="str">
            <v>ME.02.040.0210.i</v>
          </cell>
          <cell r="B30110" t="str">
            <v>- 10x1.5 mm²</v>
          </cell>
          <cell r="C30110" t="str">
            <v>m</v>
          </cell>
          <cell r="D30110" t="str">
            <v>2,70</v>
          </cell>
        </row>
        <row r="30111">
          <cell r="A30111" t="str">
            <v>ME.02.040.0210.j</v>
          </cell>
          <cell r="B30111" t="str">
            <v>- 12x1.5 mm²</v>
          </cell>
          <cell r="C30111" t="str">
            <v>m</v>
          </cell>
          <cell r="D30111" t="str">
            <v>3,15</v>
          </cell>
        </row>
        <row r="30112">
          <cell r="A30112" t="str">
            <v>ME.02.040.0210.k</v>
          </cell>
          <cell r="B30112" t="str">
            <v>- 14x1.5 mm²</v>
          </cell>
          <cell r="C30112" t="str">
            <v>m</v>
          </cell>
          <cell r="D30112" t="str">
            <v>3,72</v>
          </cell>
        </row>
        <row r="30113">
          <cell r="A30113" t="str">
            <v>ME.02.040.0210.l</v>
          </cell>
          <cell r="B30113" t="str">
            <v>- 16x1.5 mm²</v>
          </cell>
          <cell r="C30113" t="str">
            <v>m</v>
          </cell>
          <cell r="D30113" t="str">
            <v>4,16</v>
          </cell>
        </row>
        <row r="30114">
          <cell r="A30114" t="str">
            <v>ME.02.040.0210.m</v>
          </cell>
          <cell r="B30114" t="str">
            <v>- 19x1.5 mm²</v>
          </cell>
          <cell r="C30114" t="str">
            <v>m</v>
          </cell>
          <cell r="D30114" t="str">
            <v>4,97</v>
          </cell>
        </row>
        <row r="30115">
          <cell r="A30115" t="str">
            <v>ME.02.040.0210.n</v>
          </cell>
          <cell r="B30115" t="str">
            <v>- 24x1.5 mm²</v>
          </cell>
          <cell r="C30115" t="str">
            <v>m</v>
          </cell>
          <cell r="D30115" t="str">
            <v>6,29</v>
          </cell>
        </row>
        <row r="30116">
          <cell r="A30116" t="str">
            <v>ME.02.040.0210.o</v>
          </cell>
          <cell r="B30116" t="str">
            <v>- 7x2.5 mm²</v>
          </cell>
          <cell r="C30116" t="str">
            <v>m</v>
          </cell>
          <cell r="D30116" t="str">
            <v>2,95</v>
          </cell>
        </row>
        <row r="30117">
          <cell r="A30117" t="str">
            <v>ME.02.040.0210.p</v>
          </cell>
          <cell r="B30117" t="str">
            <v>- 10x2.5 mm²</v>
          </cell>
          <cell r="C30117" t="str">
            <v>m</v>
          </cell>
          <cell r="D30117" t="str">
            <v>4,16</v>
          </cell>
        </row>
        <row r="30118">
          <cell r="A30118" t="str">
            <v>ME.02.040.0210.q</v>
          </cell>
          <cell r="B30118" t="str">
            <v>- 12x2.5 mm²</v>
          </cell>
          <cell r="C30118" t="str">
            <v>m</v>
          </cell>
          <cell r="D30118" t="str">
            <v>4,92</v>
          </cell>
        </row>
        <row r="30119">
          <cell r="A30119" t="str">
            <v>ME.02.040.0210.r</v>
          </cell>
          <cell r="B30119" t="str">
            <v>- 16x2.5 mm²</v>
          </cell>
          <cell r="C30119" t="str">
            <v>m</v>
          </cell>
          <cell r="D30119" t="str">
            <v>6,60</v>
          </cell>
        </row>
        <row r="30120">
          <cell r="A30120" t="str">
            <v>ME.02.040.0210.s</v>
          </cell>
          <cell r="B30120" t="str">
            <v>- 19x2.5 mm²</v>
          </cell>
          <cell r="C30120" t="str">
            <v>m</v>
          </cell>
          <cell r="D30120" t="str">
            <v>7,73</v>
          </cell>
        </row>
        <row r="30121">
          <cell r="A30121" t="str">
            <v>ME.02.040.0210.t</v>
          </cell>
          <cell r="B30121" t="str">
            <v>- 24x2.5 mm²</v>
          </cell>
          <cell r="C30121" t="str">
            <v>m</v>
          </cell>
          <cell r="D30121" t="str">
            <v>10,11</v>
          </cell>
        </row>
        <row r="30122">
          <cell r="A30122" t="str">
            <v>ME.02.040.0220</v>
          </cell>
          <cell r="B30122" t="str">
            <v>Cavo multipolare flessibile 0.6/1 kV per comando e segnalazione di rame rosso ricotto, isolamento in gomma HEPR e guaina termoplastica speciale M1, non propagante l'incendio, a norma CEI 20-22 III, CEI 20-38, a bassissima emissione di fumi, gas tossici e gas corrosivi, tipo FG7OM1, sezione:</v>
          </cell>
          <cell r="C30122"/>
          <cell r="D30122"/>
        </row>
        <row r="30123">
          <cell r="A30123" t="str">
            <v>ME.02.040.0220.a</v>
          </cell>
          <cell r="B30123" t="str">
            <v>- 5x1.5 mm²</v>
          </cell>
          <cell r="C30123" t="str">
            <v>m</v>
          </cell>
          <cell r="D30123" t="str">
            <v>1,62</v>
          </cell>
        </row>
        <row r="30124">
          <cell r="A30124" t="str">
            <v>ME.02.040.0220.b</v>
          </cell>
          <cell r="B30124" t="str">
            <v>- 7x1.5 mm²</v>
          </cell>
          <cell r="C30124" t="str">
            <v>m</v>
          </cell>
          <cell r="D30124" t="str">
            <v>2,29</v>
          </cell>
        </row>
        <row r="30125">
          <cell r="A30125" t="str">
            <v>ME.02.040.0220.c</v>
          </cell>
          <cell r="B30125" t="str">
            <v>- 10x1.5 mm²</v>
          </cell>
          <cell r="C30125" t="str">
            <v>m</v>
          </cell>
          <cell r="D30125" t="str">
            <v>3,28</v>
          </cell>
        </row>
        <row r="30126">
          <cell r="A30126" t="str">
            <v>ME.02.040.0220.d</v>
          </cell>
          <cell r="B30126" t="str">
            <v>- 12x1.5 mm²</v>
          </cell>
          <cell r="C30126" t="str">
            <v>m</v>
          </cell>
          <cell r="D30126" t="str">
            <v>3,93</v>
          </cell>
        </row>
        <row r="30127">
          <cell r="A30127" t="str">
            <v>ME.02.040.0220.e</v>
          </cell>
          <cell r="B30127" t="str">
            <v>- 16x1.5 mm²</v>
          </cell>
          <cell r="C30127" t="str">
            <v>m</v>
          </cell>
          <cell r="D30127" t="str">
            <v>5,25</v>
          </cell>
        </row>
        <row r="30128">
          <cell r="A30128" t="str">
            <v>ME.02.040.0220.f</v>
          </cell>
          <cell r="B30128" t="str">
            <v>- 19x1.5 mm²</v>
          </cell>
          <cell r="C30128" t="str">
            <v>m</v>
          </cell>
          <cell r="D30128" t="str">
            <v>3,93</v>
          </cell>
        </row>
        <row r="30129">
          <cell r="A30129" t="str">
            <v>ME.02.040.0220.g</v>
          </cell>
          <cell r="B30129" t="str">
            <v>- 24x1.5 mm²</v>
          </cell>
          <cell r="C30129" t="str">
            <v>m</v>
          </cell>
          <cell r="D30129" t="str">
            <v>7,88</v>
          </cell>
        </row>
        <row r="30130">
          <cell r="A30130" t="str">
            <v>ME.02.040.0220.h</v>
          </cell>
          <cell r="B30130" t="str">
            <v>- 7x2.5 mm²</v>
          </cell>
          <cell r="C30130" t="str">
            <v>m</v>
          </cell>
          <cell r="D30130" t="str">
            <v>3,87</v>
          </cell>
        </row>
        <row r="30131">
          <cell r="A30131" t="str">
            <v>ME.02.040.0220.i</v>
          </cell>
          <cell r="B30131" t="str">
            <v>- 10x2.5 mm²</v>
          </cell>
          <cell r="C30131" t="str">
            <v>m</v>
          </cell>
          <cell r="D30131" t="str">
            <v>4,87</v>
          </cell>
        </row>
        <row r="30132">
          <cell r="A30132" t="str">
            <v>ME.02.040.0220.j</v>
          </cell>
          <cell r="B30132" t="str">
            <v>- 12x2.5 mm²</v>
          </cell>
          <cell r="C30132" t="str">
            <v>m</v>
          </cell>
          <cell r="D30132" t="str">
            <v>5,60</v>
          </cell>
        </row>
        <row r="30133">
          <cell r="A30133" t="str">
            <v>ME.02.040.0220.k</v>
          </cell>
          <cell r="B30133" t="str">
            <v>- 16x2.5 mm²</v>
          </cell>
          <cell r="C30133" t="str">
            <v>m</v>
          </cell>
          <cell r="D30133" t="str">
            <v>7,54</v>
          </cell>
        </row>
        <row r="30134">
          <cell r="A30134" t="str">
            <v>ME.02.040.0220.l</v>
          </cell>
          <cell r="B30134" t="str">
            <v>- 19x2.5 mm²</v>
          </cell>
          <cell r="C30134" t="str">
            <v>m</v>
          </cell>
          <cell r="D30134" t="str">
            <v>8,49</v>
          </cell>
        </row>
        <row r="30135">
          <cell r="A30135" t="str">
            <v>ME.02.040.0220.m</v>
          </cell>
          <cell r="B30135" t="str">
            <v>- 24x2.5 mm²</v>
          </cell>
          <cell r="C30135" t="str">
            <v>m</v>
          </cell>
          <cell r="D30135" t="str">
            <v>10,88</v>
          </cell>
        </row>
        <row r="30136">
          <cell r="A30136" t="str">
            <v>ME.02.040.0230</v>
          </cell>
          <cell r="B30136" t="str">
            <v>Cavo multipolare schermato 300/300 V per energia e segnalazione di rame rosso ricotto, isolamento in PVC di qualità Rz, schermatura con nastro di alluminio/poliestere + treccia di rame rosso e guaina in PVC di qualità Rz, non propagante l'incendio, a norma CEI 20-22 III, CEI 20-38, tipo FR20HH2R, sezione:</v>
          </cell>
          <cell r="C30136"/>
          <cell r="D30136"/>
        </row>
        <row r="30137">
          <cell r="A30137" t="str">
            <v>ME.02.040.0230.a</v>
          </cell>
          <cell r="B30137" t="str">
            <v>- 2x0.5 mm²</v>
          </cell>
          <cell r="C30137" t="str">
            <v>m</v>
          </cell>
          <cell r="D30137" t="str">
            <v>0,66</v>
          </cell>
        </row>
        <row r="30138">
          <cell r="A30138" t="str">
            <v>ME.02.040.0230.b</v>
          </cell>
          <cell r="B30138" t="str">
            <v>- 3x0.5 mm²</v>
          </cell>
          <cell r="C30138" t="str">
            <v>m</v>
          </cell>
          <cell r="D30138" t="str">
            <v>0,78</v>
          </cell>
        </row>
        <row r="30139">
          <cell r="A30139" t="str">
            <v>ME.02.040.0230.c</v>
          </cell>
          <cell r="B30139" t="str">
            <v>- 4x0.5 mm²</v>
          </cell>
          <cell r="C30139" t="str">
            <v>m</v>
          </cell>
          <cell r="D30139" t="str">
            <v>0,91</v>
          </cell>
        </row>
        <row r="30140">
          <cell r="A30140" t="str">
            <v>ME.02.040.0230.d</v>
          </cell>
          <cell r="B30140" t="str">
            <v>- 2x0.75 mm²</v>
          </cell>
          <cell r="C30140" t="str">
            <v>m</v>
          </cell>
          <cell r="D30140" t="str">
            <v>0,79</v>
          </cell>
        </row>
        <row r="30141">
          <cell r="A30141" t="str">
            <v>ME.02.040.0230.e</v>
          </cell>
          <cell r="B30141" t="str">
            <v>- 3x0.75 mm²</v>
          </cell>
          <cell r="C30141" t="str">
            <v>m</v>
          </cell>
          <cell r="D30141" t="str">
            <v>0,95</v>
          </cell>
        </row>
        <row r="30142">
          <cell r="A30142" t="str">
            <v>ME.02.040.0230.f</v>
          </cell>
          <cell r="B30142" t="str">
            <v>- 4x0.75 mm²</v>
          </cell>
          <cell r="C30142" t="str">
            <v>m</v>
          </cell>
          <cell r="D30142" t="str">
            <v>1,14</v>
          </cell>
        </row>
        <row r="30143">
          <cell r="A30143" t="str">
            <v>ME.02.040.0240</v>
          </cell>
          <cell r="B30143" t="str">
            <v>Cavo multipolare schermato 300/500 V per energia e segnalazione di rame rosso ricotto, isolamento in PVC di qualità Rz, schermatura con nastro di alluminio/poliestere + treccia di rame rosso e guaina in PVC di qualità Rz, non propagante l'incendio, a norma CEI 20-22 III, CEI 20-38, tipo FR20HH2R, sezione:</v>
          </cell>
          <cell r="C30143"/>
          <cell r="D30143"/>
        </row>
        <row r="30144">
          <cell r="A30144" t="str">
            <v>ME.02.040.0240.a</v>
          </cell>
          <cell r="B30144" t="str">
            <v>- 2x1 mm²</v>
          </cell>
          <cell r="C30144" t="str">
            <v>m</v>
          </cell>
          <cell r="D30144" t="str">
            <v>0,98</v>
          </cell>
        </row>
        <row r="30145">
          <cell r="A30145" t="str">
            <v>ME.02.040.0240.b</v>
          </cell>
          <cell r="B30145" t="str">
            <v>- 3x1 mm²</v>
          </cell>
          <cell r="C30145" t="str">
            <v>m</v>
          </cell>
          <cell r="D30145" t="str">
            <v>1,19</v>
          </cell>
        </row>
        <row r="30146">
          <cell r="A30146" t="str">
            <v>ME.02.040.0240.c</v>
          </cell>
          <cell r="B30146" t="str">
            <v>- 4x1 mm²</v>
          </cell>
          <cell r="C30146" t="str">
            <v>m</v>
          </cell>
          <cell r="D30146" t="str">
            <v>1,35</v>
          </cell>
        </row>
        <row r="30147">
          <cell r="A30147" t="str">
            <v>ME.02.040.0250</v>
          </cell>
          <cell r="B30147" t="str">
            <v>Cavo multipolare schermato 450/750 V per energia e segnalazione di rame rosso ricotto, isolamento in PVC di qualità Rz, schermatura con nastro di alluminio/poliestere + treccia di rame rosso e guaina in PVC di qualità Rz, non propagante l'incendio, a norma CEI 20-22 III, CEI 20-38, tipo FR20HH2R, sezione:</v>
          </cell>
          <cell r="C30147"/>
          <cell r="D30147"/>
        </row>
        <row r="30148">
          <cell r="A30148" t="str">
            <v>ME.02.040.0250.a</v>
          </cell>
          <cell r="B30148" t="str">
            <v>- 2x1.5 mm²</v>
          </cell>
          <cell r="C30148" t="str">
            <v>m</v>
          </cell>
          <cell r="D30148" t="str">
            <v>1,14</v>
          </cell>
        </row>
        <row r="30149">
          <cell r="A30149" t="str">
            <v>ME.02.040.0250.b</v>
          </cell>
          <cell r="B30149" t="str">
            <v>- 3x1.5 mm²</v>
          </cell>
          <cell r="C30149" t="str">
            <v>m</v>
          </cell>
          <cell r="D30149" t="str">
            <v>1,42</v>
          </cell>
        </row>
        <row r="30150">
          <cell r="A30150" t="str">
            <v>ME.02.040.0250.c</v>
          </cell>
          <cell r="B30150" t="str">
            <v>- 4x1.5 mm²</v>
          </cell>
          <cell r="C30150" t="str">
            <v>m</v>
          </cell>
          <cell r="D30150" t="str">
            <v>1,78</v>
          </cell>
        </row>
        <row r="30151">
          <cell r="A30151" t="str">
            <v>ME.02.040.0250.d</v>
          </cell>
          <cell r="B30151" t="str">
            <v>- 5x1.5 mm²</v>
          </cell>
          <cell r="C30151" t="str">
            <v>m</v>
          </cell>
          <cell r="D30151" t="str">
            <v>2,06</v>
          </cell>
        </row>
        <row r="30152">
          <cell r="A30152" t="str">
            <v>ME.02.040.0250.e</v>
          </cell>
          <cell r="B30152" t="str">
            <v>- 7x1.5 mm²</v>
          </cell>
          <cell r="C30152" t="str">
            <v>m</v>
          </cell>
          <cell r="D30152" t="str">
            <v>2,87</v>
          </cell>
        </row>
        <row r="30153">
          <cell r="A30153" t="str">
            <v>ME.02.040.0250.f</v>
          </cell>
          <cell r="B30153" t="str">
            <v>- 12x1.5 mm²</v>
          </cell>
          <cell r="C30153" t="str">
            <v>m</v>
          </cell>
          <cell r="D30153" t="str">
            <v>4,31</v>
          </cell>
        </row>
        <row r="30154">
          <cell r="A30154" t="str">
            <v>ME.02.040.0250.g</v>
          </cell>
          <cell r="B30154" t="str">
            <v>- 2x2.5 mm²</v>
          </cell>
          <cell r="C30154" t="str">
            <v>m</v>
          </cell>
          <cell r="D30154" t="str">
            <v>1,62</v>
          </cell>
        </row>
        <row r="30155">
          <cell r="A30155" t="str">
            <v>ME.02.040.0250.h</v>
          </cell>
          <cell r="B30155" t="str">
            <v>- 3x2.5 mm²</v>
          </cell>
          <cell r="C30155" t="str">
            <v>m</v>
          </cell>
          <cell r="D30155" t="str">
            <v>1,95</v>
          </cell>
        </row>
        <row r="30156">
          <cell r="A30156" t="str">
            <v>ME.02.040.0250.i</v>
          </cell>
          <cell r="B30156" t="str">
            <v>- 4x2.5 mm²</v>
          </cell>
          <cell r="C30156" t="str">
            <v>m</v>
          </cell>
          <cell r="D30156" t="str">
            <v>2,54</v>
          </cell>
        </row>
        <row r="30157">
          <cell r="A30157" t="str">
            <v>ME.02.042</v>
          </cell>
          <cell r="B30157" t="str">
            <v>CAVI RESISTENTI AL FUOCO</v>
          </cell>
          <cell r="C30157"/>
          <cell r="D30157"/>
        </row>
        <row r="30158">
          <cell r="A30158" t="str">
            <v>ME.02.042.0310</v>
          </cell>
          <cell r="B30158" t="str">
            <v>Cavo unipolare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30158"/>
          <cell r="D30158"/>
        </row>
        <row r="30159">
          <cell r="A30159" t="str">
            <v>ME.02.042.0310.a</v>
          </cell>
          <cell r="B30159" t="str">
            <v>- 1,5 mm² (No CPR)</v>
          </cell>
          <cell r="C30159" t="str">
            <v>m</v>
          </cell>
          <cell r="D30159" t="str">
            <v>0,61</v>
          </cell>
        </row>
        <row r="30160">
          <cell r="A30160" t="str">
            <v>ME.02.042.0310.b</v>
          </cell>
          <cell r="B30160" t="str">
            <v>- 2,5 mm² (No CPR)</v>
          </cell>
          <cell r="C30160" t="str">
            <v>m</v>
          </cell>
          <cell r="D30160" t="str">
            <v>0,77</v>
          </cell>
        </row>
        <row r="30161">
          <cell r="A30161" t="str">
            <v>ME.02.042.0310.c</v>
          </cell>
          <cell r="B30161" t="str">
            <v>- 4 mm²</v>
          </cell>
          <cell r="C30161" t="str">
            <v>m</v>
          </cell>
          <cell r="D30161" t="str">
            <v>1,00</v>
          </cell>
        </row>
        <row r="30162">
          <cell r="A30162" t="str">
            <v>ME.02.042.0310.d</v>
          </cell>
          <cell r="B30162" t="str">
            <v>- 6 mm²</v>
          </cell>
          <cell r="C30162" t="str">
            <v>m</v>
          </cell>
          <cell r="D30162" t="str">
            <v>1,29</v>
          </cell>
        </row>
        <row r="30163">
          <cell r="A30163" t="str">
            <v>ME.02.042.0310.e</v>
          </cell>
          <cell r="B30163" t="str">
            <v>- 10 mm²</v>
          </cell>
          <cell r="C30163" t="str">
            <v>m</v>
          </cell>
          <cell r="D30163" t="str">
            <v>1,96</v>
          </cell>
        </row>
        <row r="30164">
          <cell r="A30164" t="str">
            <v>ME.02.042.0310.f</v>
          </cell>
          <cell r="B30164" t="str">
            <v>- 16 mm²</v>
          </cell>
          <cell r="C30164" t="str">
            <v>m</v>
          </cell>
          <cell r="D30164" t="str">
            <v>2,64</v>
          </cell>
        </row>
        <row r="30165">
          <cell r="A30165" t="str">
            <v>ME.02.042.0310.g</v>
          </cell>
          <cell r="B30165" t="str">
            <v>- 25 mm²</v>
          </cell>
          <cell r="C30165" t="str">
            <v>m</v>
          </cell>
          <cell r="D30165" t="str">
            <v>3,85</v>
          </cell>
        </row>
        <row r="30166">
          <cell r="A30166" t="str">
            <v>ME.02.042.0310.h</v>
          </cell>
          <cell r="B30166" t="str">
            <v>- 35 mm²</v>
          </cell>
          <cell r="C30166" t="str">
            <v>m</v>
          </cell>
          <cell r="D30166" t="str">
            <v>5,13</v>
          </cell>
        </row>
        <row r="30167">
          <cell r="A30167" t="str">
            <v>ME.02.042.0310.i</v>
          </cell>
          <cell r="B30167" t="str">
            <v>- 50 mm²</v>
          </cell>
          <cell r="C30167" t="str">
            <v>m</v>
          </cell>
          <cell r="D30167" t="str">
            <v>7,28</v>
          </cell>
        </row>
        <row r="30168">
          <cell r="A30168" t="str">
            <v>ME.02.042.0310.j</v>
          </cell>
          <cell r="B30168" t="str">
            <v>- 70 mm²</v>
          </cell>
          <cell r="C30168" t="str">
            <v>m</v>
          </cell>
          <cell r="D30168" t="str">
            <v>9,36</v>
          </cell>
        </row>
        <row r="30169">
          <cell r="A30169" t="str">
            <v>ME.02.042.0310.k</v>
          </cell>
          <cell r="B30169" t="str">
            <v>- 95 mm²</v>
          </cell>
          <cell r="C30169" t="str">
            <v>m</v>
          </cell>
          <cell r="D30169" t="str">
            <v>12,30</v>
          </cell>
        </row>
        <row r="30170">
          <cell r="A30170" t="str">
            <v>ME.02.042.0310.l</v>
          </cell>
          <cell r="B30170" t="str">
            <v>- 120 mm²</v>
          </cell>
          <cell r="C30170" t="str">
            <v>m</v>
          </cell>
          <cell r="D30170" t="str">
            <v>16,85</v>
          </cell>
        </row>
        <row r="30171">
          <cell r="A30171" t="str">
            <v>ME.02.042.0310.m</v>
          </cell>
          <cell r="B30171" t="str">
            <v>- 150 mm²</v>
          </cell>
          <cell r="C30171" t="str">
            <v>m</v>
          </cell>
          <cell r="D30171" t="str">
            <v>19,01</v>
          </cell>
        </row>
        <row r="30172">
          <cell r="A30172" t="str">
            <v>ME.02.042.0310.n</v>
          </cell>
          <cell r="B30172" t="str">
            <v>- 185 mm²</v>
          </cell>
          <cell r="C30172" t="str">
            <v>m</v>
          </cell>
          <cell r="D30172" t="str">
            <v>23,18</v>
          </cell>
        </row>
        <row r="30173">
          <cell r="A30173" t="str">
            <v>ME.02.042.0310.o</v>
          </cell>
          <cell r="B30173" t="str">
            <v>- 240 mm²</v>
          </cell>
          <cell r="C30173" t="str">
            <v>m</v>
          </cell>
          <cell r="D30173" t="str">
            <v>31,52</v>
          </cell>
        </row>
        <row r="30174">
          <cell r="A30174" t="str">
            <v>ME.02.042.0320</v>
          </cell>
          <cell r="B30174" t="str">
            <v>Cavo bipolare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30174"/>
          <cell r="D30174"/>
        </row>
        <row r="30175">
          <cell r="A30175" t="str">
            <v>ME.02.042.0320.a</v>
          </cell>
          <cell r="B30175" t="str">
            <v>- 2x1,5 mm²</v>
          </cell>
          <cell r="C30175" t="str">
            <v>m</v>
          </cell>
          <cell r="D30175" t="str">
            <v>2,10</v>
          </cell>
        </row>
        <row r="30176">
          <cell r="A30176" t="str">
            <v>ME.02.042.0320.b</v>
          </cell>
          <cell r="B30176" t="str">
            <v>- 2x2,5 mm²</v>
          </cell>
          <cell r="C30176" t="str">
            <v>m</v>
          </cell>
          <cell r="D30176" t="str">
            <v>2,63</v>
          </cell>
        </row>
        <row r="30177">
          <cell r="A30177" t="str">
            <v>ME.02.042.0320.c</v>
          </cell>
          <cell r="B30177" t="str">
            <v>- 2x4 mm²</v>
          </cell>
          <cell r="C30177" t="str">
            <v>m</v>
          </cell>
          <cell r="D30177" t="str">
            <v>3,34</v>
          </cell>
        </row>
        <row r="30178">
          <cell r="A30178" t="str">
            <v>ME.02.042.0320.d</v>
          </cell>
          <cell r="B30178" t="str">
            <v>- 2x6 mm²</v>
          </cell>
          <cell r="C30178" t="str">
            <v>m</v>
          </cell>
          <cell r="D30178" t="str">
            <v>4,28</v>
          </cell>
        </row>
        <row r="30179">
          <cell r="A30179" t="str">
            <v>ME.02.042.0320.e</v>
          </cell>
          <cell r="B30179" t="str">
            <v>- 2x10 mm²</v>
          </cell>
          <cell r="C30179" t="str">
            <v>m</v>
          </cell>
          <cell r="D30179" t="str">
            <v>6,31</v>
          </cell>
        </row>
        <row r="30180">
          <cell r="A30180" t="str">
            <v>ME.02.042.0320.f</v>
          </cell>
          <cell r="B30180" t="str">
            <v>- 2x16 mm²</v>
          </cell>
          <cell r="C30180" t="str">
            <v>m</v>
          </cell>
          <cell r="D30180" t="str">
            <v>8,66</v>
          </cell>
        </row>
        <row r="30181">
          <cell r="A30181" t="str">
            <v>ME.02.042.0320.g</v>
          </cell>
          <cell r="B30181" t="str">
            <v>- 2x25 mm²</v>
          </cell>
          <cell r="C30181" t="str">
            <v>m</v>
          </cell>
          <cell r="D30181" t="str">
            <v>12,63</v>
          </cell>
        </row>
        <row r="30182">
          <cell r="A30182" t="str">
            <v>ME.02.042.0330</v>
          </cell>
          <cell r="B30182" t="str">
            <v>Cavo tripolare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30182"/>
          <cell r="D30182"/>
        </row>
        <row r="30183">
          <cell r="A30183" t="str">
            <v>ME.02.042.0330.a</v>
          </cell>
          <cell r="B30183" t="str">
            <v>- 3Gx1,5 mm²</v>
          </cell>
          <cell r="C30183" t="str">
            <v>m</v>
          </cell>
          <cell r="D30183" t="str">
            <v>2,64</v>
          </cell>
        </row>
        <row r="30184">
          <cell r="A30184" t="str">
            <v>ME.02.042.0330.b</v>
          </cell>
          <cell r="B30184" t="str">
            <v>- 3Gx2,5 mm²</v>
          </cell>
          <cell r="C30184" t="str">
            <v>m</v>
          </cell>
          <cell r="D30184" t="str">
            <v>3,42</v>
          </cell>
        </row>
        <row r="30185">
          <cell r="A30185" t="str">
            <v>ME.02.042.0330.c</v>
          </cell>
          <cell r="B30185" t="str">
            <v>- 3Gx4 mm²</v>
          </cell>
          <cell r="C30185" t="str">
            <v>m</v>
          </cell>
          <cell r="D30185" t="str">
            <v>4,61</v>
          </cell>
        </row>
        <row r="30186">
          <cell r="A30186" t="str">
            <v>ME.02.042.0330.d</v>
          </cell>
          <cell r="B30186" t="str">
            <v>- 3Gx6 mm²</v>
          </cell>
          <cell r="C30186" t="str">
            <v>m</v>
          </cell>
          <cell r="D30186" t="str">
            <v>5,97</v>
          </cell>
        </row>
        <row r="30187">
          <cell r="A30187" t="str">
            <v>ME.02.042.0330.e</v>
          </cell>
          <cell r="B30187" t="str">
            <v>- 3Gx10 mm²</v>
          </cell>
          <cell r="C30187" t="str">
            <v>m</v>
          </cell>
          <cell r="D30187" t="str">
            <v>9,21</v>
          </cell>
        </row>
        <row r="30188">
          <cell r="A30188" t="str">
            <v>ME.02.042.0330.f</v>
          </cell>
          <cell r="B30188" t="str">
            <v>- 3Gx16 mm²</v>
          </cell>
          <cell r="C30188" t="str">
            <v>m</v>
          </cell>
          <cell r="D30188" t="str">
            <v>11,92</v>
          </cell>
        </row>
        <row r="30189">
          <cell r="A30189" t="str">
            <v>ME.02.042.0330.g</v>
          </cell>
          <cell r="B30189" t="str">
            <v>- 3Gx25 mm²</v>
          </cell>
          <cell r="C30189" t="str">
            <v>m</v>
          </cell>
          <cell r="D30189" t="str">
            <v>17,52</v>
          </cell>
        </row>
        <row r="30190">
          <cell r="A30190" t="str">
            <v>ME.02.042.0340</v>
          </cell>
          <cell r="B30190" t="str">
            <v>Cavo quadripolare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30190"/>
          <cell r="D30190"/>
        </row>
        <row r="30191">
          <cell r="A30191" t="str">
            <v>ME.02.042.0340.a</v>
          </cell>
          <cell r="B30191" t="str">
            <v>- 4Gx1,5 mm²</v>
          </cell>
          <cell r="C30191" t="str">
            <v>m</v>
          </cell>
          <cell r="D30191" t="str">
            <v>3,43</v>
          </cell>
        </row>
        <row r="30192">
          <cell r="A30192" t="str">
            <v>ME.02.042.0340.b</v>
          </cell>
          <cell r="B30192" t="str">
            <v>- 4Gx2,5 mm²</v>
          </cell>
          <cell r="C30192" t="str">
            <v>m</v>
          </cell>
          <cell r="D30192" t="str">
            <v>4,44</v>
          </cell>
        </row>
        <row r="30193">
          <cell r="A30193" t="str">
            <v>ME.02.042.0340.c</v>
          </cell>
          <cell r="B30193" t="str">
            <v>- 4Gx4 mm²</v>
          </cell>
          <cell r="C30193" t="str">
            <v>m</v>
          </cell>
          <cell r="D30193" t="str">
            <v>5,79</v>
          </cell>
        </row>
        <row r="30194">
          <cell r="A30194" t="str">
            <v>ME.02.042.0340.d</v>
          </cell>
          <cell r="B30194" t="str">
            <v>- 4Gx6 mm²</v>
          </cell>
          <cell r="C30194" t="str">
            <v>m</v>
          </cell>
          <cell r="D30194" t="str">
            <v>7,58</v>
          </cell>
        </row>
        <row r="30195">
          <cell r="A30195" t="str">
            <v>ME.02.042.0340.e</v>
          </cell>
          <cell r="B30195" t="str">
            <v>- 4Gx10 mm²</v>
          </cell>
          <cell r="C30195" t="str">
            <v>m</v>
          </cell>
          <cell r="D30195" t="str">
            <v>11,24</v>
          </cell>
        </row>
        <row r="30196">
          <cell r="A30196" t="str">
            <v>ME.02.042.0340.f</v>
          </cell>
          <cell r="B30196" t="str">
            <v>- 4Gx16 mm²</v>
          </cell>
          <cell r="C30196" t="str">
            <v>m</v>
          </cell>
          <cell r="D30196" t="str">
            <v>15,41</v>
          </cell>
        </row>
        <row r="30197">
          <cell r="A30197" t="str">
            <v>ME.02.042.0340.g</v>
          </cell>
          <cell r="B30197" t="str">
            <v>- 4Gx25 mm²</v>
          </cell>
          <cell r="C30197" t="str">
            <v>m</v>
          </cell>
          <cell r="D30197" t="str">
            <v>22,70</v>
          </cell>
        </row>
        <row r="30198">
          <cell r="A30198" t="str">
            <v>ME.02.042.0350</v>
          </cell>
          <cell r="B30198" t="str">
            <v>Cavo pentapolare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30198"/>
          <cell r="D30198"/>
        </row>
        <row r="30199">
          <cell r="A30199" t="str">
            <v>ME.02.042.0350.a</v>
          </cell>
          <cell r="B30199" t="str">
            <v>- 5Gx1,5 mm²</v>
          </cell>
          <cell r="C30199" t="str">
            <v>m</v>
          </cell>
          <cell r="D30199" t="str">
            <v>4,11</v>
          </cell>
        </row>
        <row r="30200">
          <cell r="A30200" t="str">
            <v>ME.02.042.0350.b</v>
          </cell>
          <cell r="B30200" t="str">
            <v>- 5Gx2,5 mm²</v>
          </cell>
          <cell r="C30200" t="str">
            <v>m</v>
          </cell>
          <cell r="D30200" t="str">
            <v>5,35</v>
          </cell>
        </row>
        <row r="30201">
          <cell r="A30201" t="str">
            <v>ME.02.042.0350.c</v>
          </cell>
          <cell r="B30201" t="str">
            <v>- 5Gx4 mm²</v>
          </cell>
          <cell r="C30201" t="str">
            <v>m</v>
          </cell>
          <cell r="D30201" t="str">
            <v>7,01</v>
          </cell>
        </row>
        <row r="30202">
          <cell r="A30202" t="str">
            <v>ME.02.042.0350.d</v>
          </cell>
          <cell r="B30202" t="str">
            <v>- 5Gx6 mm²</v>
          </cell>
          <cell r="C30202" t="str">
            <v>m</v>
          </cell>
          <cell r="D30202" t="str">
            <v>9,27</v>
          </cell>
        </row>
        <row r="30203">
          <cell r="A30203" t="str">
            <v>ME.02.042.0350.e</v>
          </cell>
          <cell r="B30203" t="str">
            <v>- 5Gx10 mm²</v>
          </cell>
          <cell r="C30203" t="str">
            <v>m</v>
          </cell>
          <cell r="D30203" t="str">
            <v>13,90</v>
          </cell>
        </row>
        <row r="30204">
          <cell r="A30204" t="str">
            <v>ME.02.042.0350.f</v>
          </cell>
          <cell r="B30204" t="str">
            <v>- 5Gx16 mm²</v>
          </cell>
          <cell r="C30204" t="str">
            <v>m</v>
          </cell>
          <cell r="D30204" t="str">
            <v>19,06</v>
          </cell>
        </row>
        <row r="30205">
          <cell r="A30205" t="str">
            <v>ME.02.042.0350.g</v>
          </cell>
          <cell r="B30205" t="str">
            <v>- 5Gx25 mm²</v>
          </cell>
          <cell r="C30205" t="str">
            <v>m</v>
          </cell>
          <cell r="D30205" t="str">
            <v>28,12</v>
          </cell>
        </row>
        <row r="30206">
          <cell r="A30206" t="str">
            <v>ME.02.042.0360</v>
          </cell>
          <cell r="B30206" t="str">
            <v>Cavo multipolare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30206"/>
          <cell r="D30206"/>
        </row>
        <row r="30207">
          <cell r="A30207" t="str">
            <v>ME.02.042.0360.a</v>
          </cell>
          <cell r="B30207" t="str">
            <v>- 7Gx1,5 mm²</v>
          </cell>
          <cell r="C30207" t="str">
            <v>m</v>
          </cell>
          <cell r="D30207" t="str">
            <v>6,01</v>
          </cell>
        </row>
        <row r="30208">
          <cell r="A30208" t="str">
            <v>ME.02.042.0360.b</v>
          </cell>
          <cell r="B30208" t="str">
            <v>- 10Gx1,5 mm²</v>
          </cell>
          <cell r="C30208" t="str">
            <v>m</v>
          </cell>
          <cell r="D30208" t="str">
            <v>8,49</v>
          </cell>
        </row>
        <row r="30209">
          <cell r="A30209" t="str">
            <v>ME.02.042.0360.c</v>
          </cell>
          <cell r="B30209" t="str">
            <v>- 12Gx1,5 mm²</v>
          </cell>
          <cell r="C30209" t="str">
            <v>m</v>
          </cell>
          <cell r="D30209" t="str">
            <v>10,18</v>
          </cell>
        </row>
        <row r="30210">
          <cell r="A30210" t="str">
            <v>ME.02.042.0360.d</v>
          </cell>
          <cell r="B30210" t="str">
            <v>- 16Gx1,5 mm²</v>
          </cell>
          <cell r="C30210" t="str">
            <v>m</v>
          </cell>
          <cell r="D30210" t="str">
            <v>13,21</v>
          </cell>
        </row>
        <row r="30211">
          <cell r="A30211" t="str">
            <v>ME.02.042.0360.e</v>
          </cell>
          <cell r="B30211" t="str">
            <v>- 19Gx1,5 mm²</v>
          </cell>
          <cell r="C30211" t="str">
            <v>m</v>
          </cell>
          <cell r="D30211" t="str">
            <v>15,57</v>
          </cell>
        </row>
        <row r="30212">
          <cell r="A30212" t="str">
            <v>ME.02.042.0360.f</v>
          </cell>
          <cell r="B30212" t="str">
            <v>- 24Gx1,5 mm²</v>
          </cell>
          <cell r="C30212" t="str">
            <v>m</v>
          </cell>
          <cell r="D30212" t="str">
            <v>19,48</v>
          </cell>
        </row>
        <row r="30213">
          <cell r="A30213" t="str">
            <v>ME.02.042.0370</v>
          </cell>
          <cell r="B30213" t="str">
            <v>Cavo multipolare flessibile resistente al fuoco, non propagante l'incendio, senza alogeni, conforme ai requisiti previsti dalla Normativa Europea Regolamento UE 305/2011 - Prodotti da Costruzione CPR, classe B2ca-s1a, d1, a1; di rame ricotto isolato con nastro di vetro-micra, mescola LSZH di qualità G18 e guaina in mescola LSZH di qualità M16, norme di riferimento CEI EN 60228, CEI UNEL 00722, CEI EN 50200, CEI EN 50362, CEI UNEL 35024/1, CEI UNEL 35026, UNI EN 13501-6; sigla di designazione FTG18(0)M16, tensione nominale 0,6/1 kV:</v>
          </cell>
          <cell r="C30213"/>
          <cell r="D30213"/>
        </row>
        <row r="30214">
          <cell r="A30214" t="str">
            <v>ME.02.042.0370.a</v>
          </cell>
          <cell r="B30214" t="str">
            <v>- 7Gx2,5 mm²</v>
          </cell>
          <cell r="C30214" t="str">
            <v>m</v>
          </cell>
          <cell r="D30214" t="str">
            <v>8,25</v>
          </cell>
        </row>
        <row r="30215">
          <cell r="A30215" t="str">
            <v>ME.02.042.0370.b</v>
          </cell>
          <cell r="B30215" t="str">
            <v>- 10Gx2,5 mm²</v>
          </cell>
          <cell r="C30215" t="str">
            <v>m</v>
          </cell>
          <cell r="D30215" t="str">
            <v>11,72</v>
          </cell>
        </row>
        <row r="30216">
          <cell r="A30216" t="str">
            <v>ME.02.042.0370.c</v>
          </cell>
          <cell r="B30216" t="str">
            <v>- 12Gx2,5 mm²</v>
          </cell>
          <cell r="C30216" t="str">
            <v>m</v>
          </cell>
          <cell r="D30216" t="str">
            <v>13,83</v>
          </cell>
        </row>
        <row r="30217">
          <cell r="A30217" t="str">
            <v>ME.02.042.0370.d</v>
          </cell>
          <cell r="B30217" t="str">
            <v>- 16Gx2,5 mm²</v>
          </cell>
          <cell r="C30217" t="str">
            <v>m</v>
          </cell>
          <cell r="D30217" t="str">
            <v>18,10</v>
          </cell>
        </row>
        <row r="30218">
          <cell r="A30218" t="str">
            <v>ME.02.042.0370.e</v>
          </cell>
          <cell r="B30218" t="str">
            <v>- 19Gx2,5 mm²</v>
          </cell>
          <cell r="C30218" t="str">
            <v>m</v>
          </cell>
          <cell r="D30218" t="str">
            <v>21,25</v>
          </cell>
        </row>
        <row r="30219">
          <cell r="A30219" t="str">
            <v>ME.02.042.0370.f</v>
          </cell>
          <cell r="B30219" t="str">
            <v>- 24Gx2,5 mm²</v>
          </cell>
          <cell r="C30219" t="str">
            <v>m</v>
          </cell>
          <cell r="D30219" t="str">
            <v>26,71</v>
          </cell>
        </row>
        <row r="30220">
          <cell r="A30220" t="str">
            <v>ME.02.044</v>
          </cell>
          <cell r="B30220" t="str">
            <v>CAVI DI MEDIA TENSIONE</v>
          </cell>
          <cell r="C30220"/>
          <cell r="D30220"/>
        </row>
        <row r="30221">
          <cell r="A30221" t="str">
            <v>ME.02.044.0010</v>
          </cell>
          <cell r="B30221" t="str">
            <v>Cavo unipolare di media tensione, per tensioni 8.7/15kV isolato in gomma etilpropilenica (G7), schermatura a fili di rame, guaina in PVC, a norme CEI 20-11 CEI 20-13 tipo RG7H1R, nelle sezioni:</v>
          </cell>
          <cell r="C30221"/>
          <cell r="D30221"/>
        </row>
        <row r="30222">
          <cell r="A30222" t="str">
            <v>ME.02.044.0010.a</v>
          </cell>
          <cell r="B30222" t="str">
            <v>- 1x35 mm²</v>
          </cell>
          <cell r="C30222" t="str">
            <v>m</v>
          </cell>
          <cell r="D30222" t="str">
            <v>4,87</v>
          </cell>
        </row>
        <row r="30223">
          <cell r="A30223" t="str">
            <v>ME.02.044.0010.b</v>
          </cell>
          <cell r="B30223" t="str">
            <v>- 1x50 mm²</v>
          </cell>
          <cell r="C30223" t="str">
            <v>m</v>
          </cell>
          <cell r="D30223" t="str">
            <v>5,81</v>
          </cell>
        </row>
        <row r="30224">
          <cell r="A30224" t="str">
            <v>ME.02.044.0010.c</v>
          </cell>
          <cell r="B30224" t="str">
            <v>- 1x70 mm²</v>
          </cell>
          <cell r="C30224" t="str">
            <v>m</v>
          </cell>
          <cell r="D30224" t="str">
            <v>7,18</v>
          </cell>
        </row>
        <row r="30225">
          <cell r="A30225" t="str">
            <v>ME.02.044.0010.d</v>
          </cell>
          <cell r="B30225" t="str">
            <v>- 1x95 mm²</v>
          </cell>
          <cell r="C30225" t="str">
            <v>m</v>
          </cell>
          <cell r="D30225" t="str">
            <v>8,95</v>
          </cell>
        </row>
        <row r="30226">
          <cell r="A30226" t="str">
            <v>ME.02.044.0010.e</v>
          </cell>
          <cell r="B30226" t="str">
            <v>- 1x120 mm²</v>
          </cell>
          <cell r="C30226" t="str">
            <v>m</v>
          </cell>
          <cell r="D30226" t="str">
            <v>11,04</v>
          </cell>
        </row>
        <row r="30227">
          <cell r="A30227" t="str">
            <v>ME.02.044.0010.f</v>
          </cell>
          <cell r="B30227" t="str">
            <v>- 1x150 mm²</v>
          </cell>
          <cell r="C30227" t="str">
            <v>m</v>
          </cell>
          <cell r="D30227" t="str">
            <v>12,93</v>
          </cell>
        </row>
        <row r="30228">
          <cell r="A30228" t="str">
            <v>ME.02.044.0010.g</v>
          </cell>
          <cell r="B30228" t="str">
            <v>- 1x185 mm²</v>
          </cell>
          <cell r="C30228" t="str">
            <v>m</v>
          </cell>
          <cell r="D30228" t="str">
            <v>15,41</v>
          </cell>
        </row>
        <row r="30229">
          <cell r="A30229" t="str">
            <v>ME.02.044.0010.h</v>
          </cell>
          <cell r="B30229" t="str">
            <v>- 1x240 mm²</v>
          </cell>
          <cell r="C30229" t="str">
            <v>m</v>
          </cell>
          <cell r="D30229" t="str">
            <v>19,16</v>
          </cell>
        </row>
        <row r="30230">
          <cell r="A30230" t="str">
            <v>ME.02.044.0030</v>
          </cell>
          <cell r="B30230" t="str">
            <v>Cavo tripolare di media tensione, per tensioni 8.7/15kV isolato in gomma etilpropilenica (G7), schermatura a fili di rame, guaina in PVC, a norme CEI 20-11 CEI 20-13 tipo RG7H1OR, nelle sezioni:</v>
          </cell>
          <cell r="C30230"/>
          <cell r="D30230"/>
        </row>
        <row r="30231">
          <cell r="A30231" t="str">
            <v>ME.02.044.0030.a</v>
          </cell>
          <cell r="B30231" t="str">
            <v>- 3x35 mm²</v>
          </cell>
          <cell r="C30231" t="str">
            <v>m</v>
          </cell>
          <cell r="D30231" t="str">
            <v>14,00</v>
          </cell>
        </row>
        <row r="30232">
          <cell r="A30232" t="str">
            <v>ME.02.044.0030.b</v>
          </cell>
          <cell r="B30232" t="str">
            <v>- 3x50 mm²</v>
          </cell>
          <cell r="C30232" t="str">
            <v>m</v>
          </cell>
          <cell r="D30232" t="str">
            <v>17,28</v>
          </cell>
        </row>
        <row r="30233">
          <cell r="A30233" t="str">
            <v>ME.02.044.0030.c</v>
          </cell>
          <cell r="B30233" t="str">
            <v>- 3x70 mm²</v>
          </cell>
          <cell r="C30233" t="str">
            <v>m</v>
          </cell>
          <cell r="D30233" t="str">
            <v>21,78</v>
          </cell>
        </row>
        <row r="30234">
          <cell r="A30234" t="str">
            <v>ME.02.044.0030.d</v>
          </cell>
          <cell r="B30234" t="str">
            <v>- 3x95 mm²</v>
          </cell>
          <cell r="C30234" t="str">
            <v>m</v>
          </cell>
          <cell r="D30234" t="str">
            <v>27,18</v>
          </cell>
        </row>
        <row r="30235">
          <cell r="A30235" t="str">
            <v>ME.02.044.0030.e</v>
          </cell>
          <cell r="B30235" t="str">
            <v>- 3x120 mm²</v>
          </cell>
          <cell r="C30235" t="str">
            <v>m</v>
          </cell>
          <cell r="D30235" t="str">
            <v>33,17</v>
          </cell>
        </row>
        <row r="30236">
          <cell r="A30236" t="str">
            <v>ME.02.044.0030.f</v>
          </cell>
          <cell r="B30236" t="str">
            <v>- 3x150 mm²</v>
          </cell>
          <cell r="C30236" t="str">
            <v>m</v>
          </cell>
          <cell r="D30236" t="str">
            <v>39,00</v>
          </cell>
        </row>
        <row r="30237">
          <cell r="A30237" t="str">
            <v>ME.02.044.0030.g</v>
          </cell>
          <cell r="B30237" t="str">
            <v>- 3x185 mm²</v>
          </cell>
          <cell r="C30237" t="str">
            <v>m</v>
          </cell>
          <cell r="D30237" t="str">
            <v>46,50</v>
          </cell>
        </row>
        <row r="30238">
          <cell r="A30238" t="str">
            <v>ME.02.044.0030.h</v>
          </cell>
          <cell r="B30238" t="str">
            <v>- 3x240 mm²</v>
          </cell>
          <cell r="C30238" t="str">
            <v>m</v>
          </cell>
          <cell r="D30238" t="str">
            <v>59,49</v>
          </cell>
        </row>
        <row r="30239">
          <cell r="A30239" t="str">
            <v>ME.02.044.0050</v>
          </cell>
          <cell r="B30239" t="str">
            <v>Cavo unipolare di media tensione, per tensioni 12/20kV isolato in gomma etilpropilenica (G7), schermatura a fili di rame, guaina in PVC, a norme CEI 20-11 CEI 20-13 tipo RG7H1R, nelle sezioni:</v>
          </cell>
          <cell r="C30239"/>
          <cell r="D30239"/>
        </row>
        <row r="30240">
          <cell r="A30240" t="str">
            <v>ME.02.044.0050.a</v>
          </cell>
          <cell r="B30240" t="str">
            <v>- 1x35 mm²</v>
          </cell>
          <cell r="C30240" t="str">
            <v>m</v>
          </cell>
          <cell r="D30240" t="str">
            <v>5,19</v>
          </cell>
        </row>
        <row r="30241">
          <cell r="A30241" t="str">
            <v>ME.02.044.0050.b</v>
          </cell>
          <cell r="B30241" t="str">
            <v>- 1x50 mm²</v>
          </cell>
          <cell r="C30241" t="str">
            <v>m</v>
          </cell>
          <cell r="D30241" t="str">
            <v>6,20</v>
          </cell>
        </row>
        <row r="30242">
          <cell r="A30242" t="str">
            <v>ME.02.044.0050.c</v>
          </cell>
          <cell r="B30242" t="str">
            <v>- 1x70 mm²</v>
          </cell>
          <cell r="C30242" t="str">
            <v>m</v>
          </cell>
          <cell r="D30242" t="str">
            <v>7,60</v>
          </cell>
        </row>
        <row r="30243">
          <cell r="A30243" t="str">
            <v>ME.02.044.0050.d</v>
          </cell>
          <cell r="B30243" t="str">
            <v>- 1x95 mm²</v>
          </cell>
          <cell r="C30243" t="str">
            <v>m</v>
          </cell>
          <cell r="D30243" t="str">
            <v>9,35</v>
          </cell>
        </row>
        <row r="30244">
          <cell r="A30244" t="str">
            <v>ME.02.044.0050.e</v>
          </cell>
          <cell r="B30244" t="str">
            <v>- 1x120 mm²</v>
          </cell>
          <cell r="C30244" t="str">
            <v>m</v>
          </cell>
          <cell r="D30244" t="str">
            <v>11,48</v>
          </cell>
        </row>
        <row r="30245">
          <cell r="A30245" t="str">
            <v>ME.02.044.0050.f</v>
          </cell>
          <cell r="B30245" t="str">
            <v>- 1x150 mm²</v>
          </cell>
          <cell r="C30245" t="str">
            <v>m</v>
          </cell>
          <cell r="D30245" t="str">
            <v>13,38</v>
          </cell>
        </row>
        <row r="30246">
          <cell r="A30246" t="str">
            <v>ME.02.044.0050.g</v>
          </cell>
          <cell r="B30246" t="str">
            <v>- 1x185 mm²</v>
          </cell>
          <cell r="C30246" t="str">
            <v>m</v>
          </cell>
          <cell r="D30246" t="str">
            <v>15,84</v>
          </cell>
        </row>
        <row r="30247">
          <cell r="A30247" t="str">
            <v>ME.02.044.0050.h</v>
          </cell>
          <cell r="B30247" t="str">
            <v>- 1x240 mm²</v>
          </cell>
          <cell r="C30247" t="str">
            <v>m</v>
          </cell>
          <cell r="D30247" t="str">
            <v>20,55</v>
          </cell>
        </row>
        <row r="30248">
          <cell r="A30248" t="str">
            <v>ME.02.044.0070</v>
          </cell>
          <cell r="B30248" t="str">
            <v>Cavo tripolare di media tensione, per tensioni 12/20kV isolato in gomma etilpropilenica (G7), schermatura a fili di rame, guaina in PVC, a norme CEI 20-11 CEI 20-13 tipo RG7H1OR, nelle sezioni:</v>
          </cell>
          <cell r="C30248"/>
          <cell r="D30248"/>
        </row>
        <row r="30249">
          <cell r="A30249" t="str">
            <v>ME.02.044.0070.a</v>
          </cell>
          <cell r="B30249" t="str">
            <v>- 3x35 mm²</v>
          </cell>
          <cell r="C30249" t="str">
            <v>m</v>
          </cell>
          <cell r="D30249" t="str">
            <v>15,59</v>
          </cell>
        </row>
        <row r="30250">
          <cell r="A30250" t="str">
            <v>ME.02.044.0070.b</v>
          </cell>
          <cell r="B30250" t="str">
            <v>- 3x50 mm²</v>
          </cell>
          <cell r="C30250" t="str">
            <v>m</v>
          </cell>
          <cell r="D30250" t="str">
            <v>18,89</v>
          </cell>
        </row>
        <row r="30251">
          <cell r="A30251" t="str">
            <v>ME.02.044.0070.c</v>
          </cell>
          <cell r="B30251" t="str">
            <v>- 3x70 mm²</v>
          </cell>
          <cell r="C30251" t="str">
            <v>m</v>
          </cell>
          <cell r="D30251" t="str">
            <v>23,12</v>
          </cell>
        </row>
        <row r="30252">
          <cell r="A30252" t="str">
            <v>ME.02.044.0070.d</v>
          </cell>
          <cell r="B30252" t="str">
            <v>- 3x95 mm²</v>
          </cell>
          <cell r="C30252" t="str">
            <v>m</v>
          </cell>
          <cell r="D30252" t="str">
            <v>28,56</v>
          </cell>
        </row>
        <row r="30253">
          <cell r="A30253" t="str">
            <v>ME.02.044.0070.e</v>
          </cell>
          <cell r="B30253" t="str">
            <v>- 3x120 mm²</v>
          </cell>
          <cell r="C30253" t="str">
            <v>m</v>
          </cell>
          <cell r="D30253" t="str">
            <v>34,58</v>
          </cell>
        </row>
        <row r="30254">
          <cell r="A30254" t="str">
            <v>ME.02.044.0070.f</v>
          </cell>
          <cell r="B30254" t="str">
            <v>- 3x150 mm²</v>
          </cell>
          <cell r="C30254" t="str">
            <v>m</v>
          </cell>
          <cell r="D30254" t="str">
            <v>40,47</v>
          </cell>
        </row>
        <row r="30255">
          <cell r="A30255" t="str">
            <v>ME.02.044.0070.g</v>
          </cell>
          <cell r="B30255" t="str">
            <v>- 3x185 mm²</v>
          </cell>
          <cell r="C30255" t="str">
            <v>m</v>
          </cell>
          <cell r="D30255" t="str">
            <v>49,31</v>
          </cell>
        </row>
        <row r="30256">
          <cell r="A30256" t="str">
            <v>ME.02.044.0070.h</v>
          </cell>
          <cell r="B30256" t="str">
            <v>- 3x240 mm²</v>
          </cell>
          <cell r="C30256" t="str">
            <v>m</v>
          </cell>
          <cell r="D30256" t="str">
            <v>63,99</v>
          </cell>
        </row>
        <row r="30257">
          <cell r="A30257" t="str">
            <v>ME.02.044.0090</v>
          </cell>
          <cell r="B30257" t="str">
            <v>Cavo unipolare di media tensione, per tensioni 15/20kV isolato in gomma etilpropilenica (G7), schermatura a fili di rame, guaina in PVC, a norme CEI 20-11 CEI 20-13 tipo RG7H1R, nelle sezioni:</v>
          </cell>
          <cell r="C30257"/>
          <cell r="D30257"/>
        </row>
        <row r="30258">
          <cell r="A30258" t="str">
            <v>ME.02.044.0090.a</v>
          </cell>
          <cell r="B30258" t="str">
            <v>- 1x35 mm²</v>
          </cell>
          <cell r="C30258" t="str">
            <v>m</v>
          </cell>
          <cell r="D30258" t="str">
            <v>5,74</v>
          </cell>
        </row>
        <row r="30259">
          <cell r="A30259" t="str">
            <v>ME.02.044.0090.b</v>
          </cell>
          <cell r="B30259" t="str">
            <v>- 1x50 mm²</v>
          </cell>
          <cell r="C30259" t="str">
            <v>m</v>
          </cell>
          <cell r="D30259" t="str">
            <v>6,55</v>
          </cell>
        </row>
        <row r="30260">
          <cell r="A30260" t="str">
            <v>ME.02.044.0090.c</v>
          </cell>
          <cell r="B30260" t="str">
            <v>- 1x70 mm²</v>
          </cell>
          <cell r="C30260" t="str">
            <v>m</v>
          </cell>
          <cell r="D30260" t="str">
            <v>7,95</v>
          </cell>
        </row>
        <row r="30261">
          <cell r="A30261" t="str">
            <v>ME.02.044.0090.d</v>
          </cell>
          <cell r="B30261" t="str">
            <v>- 1x95 mm²</v>
          </cell>
          <cell r="C30261" t="str">
            <v>m</v>
          </cell>
          <cell r="D30261" t="str">
            <v>9,81</v>
          </cell>
        </row>
        <row r="30262">
          <cell r="A30262" t="str">
            <v>ME.02.044.0090.e</v>
          </cell>
          <cell r="B30262" t="str">
            <v>- 1x120 mm²</v>
          </cell>
          <cell r="C30262" t="str">
            <v>m</v>
          </cell>
          <cell r="D30262" t="str">
            <v>11,84</v>
          </cell>
        </row>
        <row r="30263">
          <cell r="A30263" t="str">
            <v>ME.02.044.0090.f</v>
          </cell>
          <cell r="B30263" t="str">
            <v>- 1x150 mm²</v>
          </cell>
          <cell r="C30263" t="str">
            <v>m</v>
          </cell>
          <cell r="D30263" t="str">
            <v>13,77</v>
          </cell>
        </row>
        <row r="30264">
          <cell r="A30264" t="str">
            <v>ME.02.044.0090.g</v>
          </cell>
          <cell r="B30264" t="str">
            <v>- 1x185 mm²</v>
          </cell>
          <cell r="C30264" t="str">
            <v>m</v>
          </cell>
          <cell r="D30264" t="str">
            <v>16,21</v>
          </cell>
        </row>
        <row r="30265">
          <cell r="A30265" t="str">
            <v>ME.02.044.0090.h</v>
          </cell>
          <cell r="B30265" t="str">
            <v>- 1x240 mm²</v>
          </cell>
          <cell r="C30265" t="str">
            <v>m</v>
          </cell>
          <cell r="D30265" t="str">
            <v>21,03</v>
          </cell>
        </row>
        <row r="30266">
          <cell r="A30266" t="str">
            <v>ME.02.044.0110</v>
          </cell>
          <cell r="B30266" t="str">
            <v>Cavo tripolare di media tensione, per tensioni 15/20kV isolato in gomma etilpropilenica (G7), schermatura a fili di rame, guaina in PVC, a norme CEI 20-11 CEI 20-13 tipo RG7H1OR, nelle sezioni:</v>
          </cell>
          <cell r="C30266"/>
          <cell r="D30266"/>
        </row>
        <row r="30267">
          <cell r="A30267" t="str">
            <v>ME.02.044.0110.a</v>
          </cell>
          <cell r="B30267" t="str">
            <v>- 3x35 mm²</v>
          </cell>
          <cell r="C30267" t="str">
            <v>m</v>
          </cell>
          <cell r="D30267" t="str">
            <v>16,97</v>
          </cell>
        </row>
        <row r="30268">
          <cell r="A30268" t="str">
            <v>ME.02.044.0110.b</v>
          </cell>
          <cell r="B30268" t="str">
            <v>- 3x50 mm²</v>
          </cell>
          <cell r="C30268" t="str">
            <v>m</v>
          </cell>
          <cell r="D30268" t="str">
            <v>20,17</v>
          </cell>
        </row>
        <row r="30269">
          <cell r="A30269" t="str">
            <v>ME.02.044.0110.c</v>
          </cell>
          <cell r="B30269" t="str">
            <v>- 3x70 mm²</v>
          </cell>
          <cell r="C30269" t="str">
            <v>m</v>
          </cell>
          <cell r="D30269" t="str">
            <v>24,60</v>
          </cell>
        </row>
        <row r="30270">
          <cell r="A30270" t="str">
            <v>ME.02.044.0110.d</v>
          </cell>
          <cell r="B30270" t="str">
            <v>- 3x95 mm²</v>
          </cell>
          <cell r="C30270" t="str">
            <v>m</v>
          </cell>
          <cell r="D30270" t="str">
            <v>30,04</v>
          </cell>
        </row>
        <row r="30271">
          <cell r="A30271" t="str">
            <v>ME.02.044.0110.e</v>
          </cell>
          <cell r="B30271" t="str">
            <v>- 3x120 mm²</v>
          </cell>
          <cell r="C30271" t="str">
            <v>m</v>
          </cell>
          <cell r="D30271" t="str">
            <v>36,53</v>
          </cell>
        </row>
        <row r="30272">
          <cell r="A30272" t="str">
            <v>ME.02.044.0110.f</v>
          </cell>
          <cell r="B30272" t="str">
            <v>- 3x150 mm²</v>
          </cell>
          <cell r="C30272" t="str">
            <v>m</v>
          </cell>
          <cell r="D30272" t="str">
            <v>43,16</v>
          </cell>
        </row>
        <row r="30273">
          <cell r="A30273" t="str">
            <v>ME.02.044.0110.g</v>
          </cell>
          <cell r="B30273" t="str">
            <v>- 3x185 mm²</v>
          </cell>
          <cell r="C30273" t="str">
            <v>m</v>
          </cell>
          <cell r="D30273" t="str">
            <v>52,60</v>
          </cell>
        </row>
        <row r="30274">
          <cell r="A30274" t="str">
            <v>ME.02.044.0110.h</v>
          </cell>
          <cell r="B30274" t="str">
            <v>- 3x240 mm²</v>
          </cell>
          <cell r="C30274" t="str">
            <v>m</v>
          </cell>
          <cell r="D30274" t="str">
            <v>68,23</v>
          </cell>
        </row>
        <row r="30275">
          <cell r="A30275" t="str">
            <v>ME.02.044.0130</v>
          </cell>
          <cell r="B30275" t="str">
            <v>Cavo unipolare di media tensione, per tensioni 18/30kV isolato in gomma etilpropilenica (G7), schermatura a fili di rame, guaina in PVC, a norme CEI 20-11 CEI 20-13 tipo RG7H1R, nelle sezioni:</v>
          </cell>
          <cell r="C30275"/>
          <cell r="D30275"/>
        </row>
        <row r="30276">
          <cell r="A30276" t="str">
            <v>ME.02.044.0130.a</v>
          </cell>
          <cell r="B30276" t="str">
            <v>- 1x50 mm²</v>
          </cell>
          <cell r="C30276" t="str">
            <v>m</v>
          </cell>
          <cell r="D30276" t="str">
            <v>7,35</v>
          </cell>
        </row>
        <row r="30277">
          <cell r="A30277" t="str">
            <v>ME.02.044.0130.b</v>
          </cell>
          <cell r="B30277" t="str">
            <v>- 1x70 mm²</v>
          </cell>
          <cell r="C30277" t="str">
            <v>m</v>
          </cell>
          <cell r="D30277" t="str">
            <v>8,73</v>
          </cell>
        </row>
        <row r="30278">
          <cell r="A30278" t="str">
            <v>ME.02.044.0130.c</v>
          </cell>
          <cell r="B30278" t="str">
            <v>- 1x95 mm²</v>
          </cell>
          <cell r="C30278" t="str">
            <v>m</v>
          </cell>
          <cell r="D30278" t="str">
            <v>10,69</v>
          </cell>
        </row>
        <row r="30279">
          <cell r="A30279" t="str">
            <v>ME.02.044.0130.d</v>
          </cell>
          <cell r="B30279" t="str">
            <v>- 1x120 mm²</v>
          </cell>
          <cell r="C30279" t="str">
            <v>m</v>
          </cell>
          <cell r="D30279" t="str">
            <v>12,78</v>
          </cell>
        </row>
        <row r="30280">
          <cell r="A30280" t="str">
            <v>ME.02.044.0130.e</v>
          </cell>
          <cell r="B30280" t="str">
            <v>- 1x150 mm²</v>
          </cell>
          <cell r="C30280" t="str">
            <v>m</v>
          </cell>
          <cell r="D30280" t="str">
            <v>14,73</v>
          </cell>
        </row>
        <row r="30281">
          <cell r="A30281" t="str">
            <v>ME.02.044.0130.f</v>
          </cell>
          <cell r="B30281" t="str">
            <v>- 1x185 mm²</v>
          </cell>
          <cell r="C30281" t="str">
            <v>m</v>
          </cell>
          <cell r="D30281" t="str">
            <v>17,18</v>
          </cell>
        </row>
        <row r="30282">
          <cell r="A30282" t="str">
            <v>ME.02.044.0130.g</v>
          </cell>
          <cell r="B30282" t="str">
            <v>- 1x240 mm²</v>
          </cell>
          <cell r="C30282" t="str">
            <v>m</v>
          </cell>
          <cell r="D30282" t="str">
            <v>22,29</v>
          </cell>
        </row>
        <row r="30283">
          <cell r="A30283" t="str">
            <v>ME.02.044.0150</v>
          </cell>
          <cell r="B30283" t="str">
            <v>Cavo tripolare di media tensione, per tensioni 18/30kV isolato in gomma etilpropilenica (G7), schermatura a fili di rame, guaina in PVC, a norme CEI 20-11 CEI 20-13 tipo RG7H1OR, nelle sezioni:</v>
          </cell>
          <cell r="C30283"/>
          <cell r="D30283"/>
        </row>
        <row r="30284">
          <cell r="A30284" t="str">
            <v>ME.02.044.0150.a</v>
          </cell>
          <cell r="B30284" t="str">
            <v>- 3x50 mm²</v>
          </cell>
          <cell r="C30284" t="str">
            <v>m</v>
          </cell>
          <cell r="D30284" t="str">
            <v>22,33</v>
          </cell>
        </row>
        <row r="30285">
          <cell r="A30285" t="str">
            <v>ME.02.044.0150.b</v>
          </cell>
          <cell r="B30285" t="str">
            <v>- 3x70 mm²</v>
          </cell>
          <cell r="C30285" t="str">
            <v>m</v>
          </cell>
          <cell r="D30285" t="str">
            <v>27,32</v>
          </cell>
        </row>
        <row r="30286">
          <cell r="A30286" t="str">
            <v>ME.02.044.0150.c</v>
          </cell>
          <cell r="B30286" t="str">
            <v>- 3x95 mm²</v>
          </cell>
          <cell r="C30286" t="str">
            <v>m</v>
          </cell>
          <cell r="D30286" t="str">
            <v>33,02</v>
          </cell>
        </row>
        <row r="30287">
          <cell r="A30287" t="str">
            <v>ME.02.044.0150.d</v>
          </cell>
          <cell r="B30287" t="str">
            <v>- 3x120 mm²</v>
          </cell>
          <cell r="C30287" t="str">
            <v>m</v>
          </cell>
          <cell r="D30287" t="str">
            <v>40,05</v>
          </cell>
        </row>
        <row r="30288">
          <cell r="A30288" t="str">
            <v>ME.02.044.0150.e</v>
          </cell>
          <cell r="B30288" t="str">
            <v>- 3x150 mm²</v>
          </cell>
          <cell r="C30288" t="str">
            <v>m</v>
          </cell>
          <cell r="D30288" t="str">
            <v>46,43</v>
          </cell>
        </row>
        <row r="30289">
          <cell r="A30289" t="str">
            <v>ME.02.044.0150.f</v>
          </cell>
          <cell r="B30289" t="str">
            <v>- 3x185 mm²</v>
          </cell>
          <cell r="C30289" t="str">
            <v>m</v>
          </cell>
          <cell r="D30289" t="str">
            <v>54,57</v>
          </cell>
        </row>
        <row r="30290">
          <cell r="A30290" t="str">
            <v>ME.02.044.0150.g</v>
          </cell>
          <cell r="B30290" t="str">
            <v>- 3x240 mm²</v>
          </cell>
          <cell r="C30290" t="str">
            <v>m</v>
          </cell>
          <cell r="D30290" t="str">
            <v>70,79</v>
          </cell>
        </row>
        <row r="30291">
          <cell r="A30291" t="str">
            <v>ME.02.044.0170</v>
          </cell>
          <cell r="B30291" t="str">
            <v>Terminale elastico modulare per interno, per cavi di media tensione fino a 30 kV con isolante estruso, a norma CEI 20-24, nelle tipologie:</v>
          </cell>
          <cell r="C30291"/>
          <cell r="D30291"/>
        </row>
        <row r="30292">
          <cell r="A30292" t="str">
            <v>ME.02.044.0170.a</v>
          </cell>
          <cell r="B30292" t="str">
            <v>- tensione nominale 8.7/15 kV con sezione cavo 16-50 mmq e 12/20 kV con sezione cavo 16-35 mmq</v>
          </cell>
          <cell r="C30292" t="str">
            <v>m</v>
          </cell>
          <cell r="D30292" t="str">
            <v>18,80</v>
          </cell>
        </row>
        <row r="30293">
          <cell r="A30293" t="str">
            <v>ME.02.044.0170.b</v>
          </cell>
          <cell r="B30293" t="str">
            <v>- tensione nominale 8.7/15 kV con sezione cavo 70-240 mmq, 12/20 kV con sezione cavo 50-185 mmq, 15/20 kV con sezione cavo 35-95 mmq e 18/30 kV con sezione cavo 35-95 mmq</v>
          </cell>
          <cell r="C30293" t="str">
            <v>m</v>
          </cell>
          <cell r="D30293" t="str">
            <v>19,87</v>
          </cell>
        </row>
        <row r="30294">
          <cell r="A30294" t="str">
            <v>ME.02.044.0170.c</v>
          </cell>
          <cell r="B30294" t="str">
            <v>- tensione nominale 15/20 kV copn sezione cavo 120-300 mmq e 18/30 kV con sezione cavo 120-300 mmq</v>
          </cell>
          <cell r="C30294" t="str">
            <v>m</v>
          </cell>
          <cell r="D30294" t="str">
            <v>23,50</v>
          </cell>
        </row>
        <row r="30295">
          <cell r="A30295" t="str">
            <v>ME.02.044.0190</v>
          </cell>
          <cell r="B30295" t="str">
            <v>Terminale retraibile a freddo per interno per cavi a 20kV con isolamento estruso; temperatura di funzionamento 90°C, 250°C, adatto per sezioni da 50 a 185 mmq con cavo tipo RG7/RG5 schermo a fili. In opera collegato ai terminali dell’utilizzatore o interruttore in MT.</v>
          </cell>
          <cell r="C30295" t="str">
            <v>cad</v>
          </cell>
          <cell r="D30295" t="str">
            <v>74,89</v>
          </cell>
        </row>
        <row r="30296">
          <cell r="A30296" t="str">
            <v>ME.02.045</v>
          </cell>
          <cell r="B30296" t="str">
            <v>BLINDO LUCE</v>
          </cell>
          <cell r="C30296"/>
          <cell r="D30296"/>
        </row>
        <row r="30297">
          <cell r="A30297" t="str">
            <v>ME.02.045.0010</v>
          </cell>
          <cell r="B30297" t="str">
            <v>Blindo Luce 3P+N+T grado di protezione IP 55 in bassa tensione sia orizzontale che in verticale, in qualunque tipologia di edificio. Dotate di giunzione monoblocco ad innesto rapido, completo di accessori del tipo:</v>
          </cell>
          <cell r="C30297"/>
          <cell r="D30297"/>
        </row>
        <row r="30298">
          <cell r="A30298" t="str">
            <v>ME.02.045.0010.a</v>
          </cell>
          <cell r="B30298" t="str">
            <v>- 25 A</v>
          </cell>
          <cell r="C30298" t="str">
            <v>cad</v>
          </cell>
          <cell r="D30298" t="str">
            <v>19,23</v>
          </cell>
        </row>
        <row r="30299">
          <cell r="A30299" t="str">
            <v>ME.02.045.0010.b</v>
          </cell>
          <cell r="B30299" t="str">
            <v>- 40 A</v>
          </cell>
          <cell r="C30299" t="str">
            <v>cad</v>
          </cell>
          <cell r="D30299" t="str">
            <v>27,68</v>
          </cell>
        </row>
        <row r="30300">
          <cell r="A30300" t="str">
            <v>ME.02.045.0010.c</v>
          </cell>
          <cell r="B30300" t="str">
            <v>- 63 A</v>
          </cell>
          <cell r="C30300" t="str">
            <v>cad</v>
          </cell>
          <cell r="D30300" t="str">
            <v>31,14</v>
          </cell>
        </row>
        <row r="30301">
          <cell r="A30301" t="str">
            <v>ME.02.045.0010.d</v>
          </cell>
          <cell r="B30301" t="str">
            <v>- 100 A</v>
          </cell>
          <cell r="C30301" t="str">
            <v>cad</v>
          </cell>
          <cell r="D30301" t="str">
            <v>50,38</v>
          </cell>
        </row>
        <row r="30302">
          <cell r="A30302" t="str">
            <v>ME.02.045.0020</v>
          </cell>
          <cell r="B30302" t="str">
            <v>Spine derivazioni per blindo luce del tipo:</v>
          </cell>
          <cell r="C30302"/>
          <cell r="D30302"/>
        </row>
        <row r="30303">
          <cell r="A30303" t="str">
            <v>ME.02.045.0020.a</v>
          </cell>
          <cell r="B30303" t="str">
            <v>- 25 A</v>
          </cell>
          <cell r="C30303" t="str">
            <v>cad</v>
          </cell>
          <cell r="D30303" t="str">
            <v>18,83</v>
          </cell>
        </row>
        <row r="30304">
          <cell r="A30304" t="str">
            <v>ME.02.045.0020.b</v>
          </cell>
          <cell r="B30304" t="str">
            <v>- 32 A</v>
          </cell>
          <cell r="C30304" t="str">
            <v>cad</v>
          </cell>
          <cell r="D30304" t="str">
            <v>42,31</v>
          </cell>
        </row>
        <row r="30305">
          <cell r="A30305" t="str">
            <v>ME.02.045.0030</v>
          </cell>
          <cell r="B30305" t="str">
            <v>Cassette derivazioni per blindo luce del tipo:</v>
          </cell>
          <cell r="C30305"/>
          <cell r="D30305"/>
        </row>
        <row r="30306">
          <cell r="A30306" t="str">
            <v>ME.02.045.0030.a</v>
          </cell>
          <cell r="B30306" t="str">
            <v>25 A</v>
          </cell>
          <cell r="C30306" t="str">
            <v>cad</v>
          </cell>
          <cell r="D30306" t="str">
            <v>24,99</v>
          </cell>
        </row>
        <row r="30307">
          <cell r="A30307" t="str">
            <v>ME.02.045.0030.b</v>
          </cell>
          <cell r="B30307" t="str">
            <v>50 A</v>
          </cell>
          <cell r="C30307" t="str">
            <v>cad</v>
          </cell>
          <cell r="D30307" t="str">
            <v>58,44</v>
          </cell>
        </row>
        <row r="30308">
          <cell r="A30308" t="str">
            <v>ME.02.045.0030.c</v>
          </cell>
          <cell r="B30308" t="str">
            <v>100 A</v>
          </cell>
          <cell r="C30308" t="str">
            <v>cad</v>
          </cell>
          <cell r="D30308" t="str">
            <v>89,99</v>
          </cell>
        </row>
        <row r="30309">
          <cell r="A30309" t="str">
            <v>ME.02.050</v>
          </cell>
          <cell r="B30309" t="str">
            <v>BLINDOSBARRE</v>
          </cell>
          <cell r="C30309"/>
          <cell r="D30309"/>
        </row>
        <row r="30310">
          <cell r="A30310" t="str">
            <v>ME.02.050.0010</v>
          </cell>
          <cell r="B30310" t="str">
            <v>Sbarre blindate a 4 conduttori 3F+N+PE(involucro) per distribuzione di energia elettrica in bassa tensione sia orizzontalmente che in montanti verticali, in qualunque tipologia di edifici. Dotate di giunzioni monoblocco ad innesto rapido e finestre di derivazione bloccabili per impedire l'utilizzo. Grado di protezione IP55 Icc=10÷32 kA. Realizzate con conduttori in rame e carcassa in acciaio zincato, completo di accessori di montaggio, per correnti nominali di:</v>
          </cell>
          <cell r="C30310"/>
          <cell r="D30310"/>
        </row>
        <row r="30311">
          <cell r="A30311" t="str">
            <v>ME.02.050.0010.a</v>
          </cell>
          <cell r="B30311" t="str">
            <v>- 160 A</v>
          </cell>
          <cell r="C30311" t="str">
            <v>m</v>
          </cell>
          <cell r="D30311" t="str">
            <v>42,78</v>
          </cell>
        </row>
        <row r="30312">
          <cell r="A30312" t="str">
            <v>ME.02.050.0010.b</v>
          </cell>
          <cell r="B30312" t="str">
            <v>- 250 A</v>
          </cell>
          <cell r="C30312" t="str">
            <v>m</v>
          </cell>
          <cell r="D30312" t="str">
            <v>87,78</v>
          </cell>
        </row>
        <row r="30313">
          <cell r="A30313" t="str">
            <v>ME.02.050.0010.c</v>
          </cell>
          <cell r="B30313" t="str">
            <v>- 315 A</v>
          </cell>
          <cell r="C30313" t="str">
            <v>m</v>
          </cell>
          <cell r="D30313" t="str">
            <v>102,11</v>
          </cell>
        </row>
        <row r="30314">
          <cell r="A30314" t="str">
            <v>ME.02.050.0010.d</v>
          </cell>
          <cell r="B30314" t="str">
            <v>- 400 A</v>
          </cell>
          <cell r="C30314" t="str">
            <v>m</v>
          </cell>
          <cell r="D30314" t="str">
            <v>129,32</v>
          </cell>
        </row>
        <row r="30315">
          <cell r="A30315" t="str">
            <v>ME.02.050.0010.e</v>
          </cell>
          <cell r="B30315" t="str">
            <v>- 630 A</v>
          </cell>
          <cell r="C30315" t="str">
            <v>m</v>
          </cell>
          <cell r="D30315" t="str">
            <v>187,63</v>
          </cell>
        </row>
        <row r="30316">
          <cell r="A30316" t="str">
            <v>ME.02.050.0010.f</v>
          </cell>
          <cell r="B30316" t="str">
            <v>- 800 A</v>
          </cell>
          <cell r="C30316" t="str">
            <v>m</v>
          </cell>
          <cell r="D30316" t="str">
            <v>225,50</v>
          </cell>
        </row>
        <row r="30317">
          <cell r="A30317" t="str">
            <v>ME.02.050.0010.g</v>
          </cell>
          <cell r="B30317" t="str">
            <v>- 1000 A</v>
          </cell>
          <cell r="C30317" t="str">
            <v>m</v>
          </cell>
          <cell r="D30317" t="str">
            <v>255,06</v>
          </cell>
        </row>
        <row r="30318">
          <cell r="A30318" t="str">
            <v>ME.02.050.0020</v>
          </cell>
          <cell r="B30318" t="str">
            <v>Sbarre blindate a 4 conduttori 3F+N+PE(involucro) per distribuzione di energia elettrica in bassa tensione sia orizzontalmente che in montanti verticali, in qualunque tipologia di edifici. Dotate di giunzioni monoblocco ad innesto rapido e finestre di derivazione bloccabili per impedire l'utilizzo. Grado di protezione IP55 Icc=38÷160 kA. Realizzate con conduttori in rame e carcassa in acciaio zincato, completo di accessori di montaggio, per correnti nominali di:</v>
          </cell>
          <cell r="C30318"/>
          <cell r="D30318"/>
        </row>
        <row r="30319">
          <cell r="A30319" t="str">
            <v>ME.02.050.0020.a</v>
          </cell>
          <cell r="B30319" t="str">
            <v>- 800 A</v>
          </cell>
          <cell r="C30319" t="str">
            <v>m</v>
          </cell>
          <cell r="D30319" t="str">
            <v>361,04</v>
          </cell>
        </row>
        <row r="30320">
          <cell r="A30320" t="str">
            <v>ME.02.050.0020.b</v>
          </cell>
          <cell r="B30320" t="str">
            <v>- 1000 A</v>
          </cell>
          <cell r="C30320" t="str">
            <v>m</v>
          </cell>
          <cell r="D30320" t="str">
            <v>367,88</v>
          </cell>
        </row>
        <row r="30321">
          <cell r="A30321" t="str">
            <v>ME.02.050.0020.c</v>
          </cell>
          <cell r="B30321" t="str">
            <v>- 1250 A</v>
          </cell>
          <cell r="C30321" t="str">
            <v>m</v>
          </cell>
          <cell r="D30321" t="str">
            <v>395,79</v>
          </cell>
        </row>
        <row r="30322">
          <cell r="A30322" t="str">
            <v>ME.02.050.0020.d</v>
          </cell>
          <cell r="B30322" t="str">
            <v>- 1600 A</v>
          </cell>
          <cell r="C30322" t="str">
            <v>m</v>
          </cell>
          <cell r="D30322" t="str">
            <v>504,75</v>
          </cell>
        </row>
        <row r="30323">
          <cell r="A30323" t="str">
            <v>ME.02.050.0020.e</v>
          </cell>
          <cell r="B30323" t="str">
            <v>- 2000 A</v>
          </cell>
          <cell r="C30323" t="str">
            <v>m</v>
          </cell>
          <cell r="D30323" t="str">
            <v>612,66</v>
          </cell>
        </row>
        <row r="30324">
          <cell r="A30324" t="str">
            <v>ME.02.050.0020.f</v>
          </cell>
          <cell r="B30324" t="str">
            <v>- 2500 A</v>
          </cell>
          <cell r="C30324" t="str">
            <v>m</v>
          </cell>
          <cell r="D30324" t="str">
            <v>772,41</v>
          </cell>
        </row>
        <row r="30325">
          <cell r="A30325" t="str">
            <v>ME.02.050.0020.g</v>
          </cell>
          <cell r="B30325" t="str">
            <v>- 3200 A</v>
          </cell>
          <cell r="C30325" t="str">
            <v>m</v>
          </cell>
          <cell r="D30325" t="str">
            <v>984,58</v>
          </cell>
        </row>
        <row r="30326">
          <cell r="A30326" t="str">
            <v>ME.02.050.0020.h</v>
          </cell>
          <cell r="B30326" t="str">
            <v>- 4000 A</v>
          </cell>
          <cell r="C30326" t="str">
            <v>m</v>
          </cell>
          <cell r="D30326" t="str">
            <v>1.200,40</v>
          </cell>
        </row>
        <row r="30327">
          <cell r="A30327" t="str">
            <v>ME.02.050.0030</v>
          </cell>
          <cell r="B30327" t="str">
            <v>Sbarre blindate a 4 conduttori 3F+N+PE(involucro) per distribuzione di energia elettrica in bassa tensione sia orizzontalmente che in montanti verticali, in qualunque tipologia di edifici. Dotate di giunzioni monoblocco ad innesto rapido e finestre di derivazione bloccabili per impedire l'utilizzo. Grado di protezione IP55 Icc=10÷32 kA. Realizzate con conduttori in alluminio e carcassa in acciaio zincato, completo di accessori di montaggio, per correnti nominali di:</v>
          </cell>
          <cell r="C30327"/>
          <cell r="D30327"/>
        </row>
        <row r="30328">
          <cell r="A30328" t="str">
            <v>ME.02.050.0030.a</v>
          </cell>
          <cell r="B30328" t="str">
            <v>- 160 A</v>
          </cell>
          <cell r="C30328" t="str">
            <v>m</v>
          </cell>
          <cell r="D30328" t="str">
            <v>52,76</v>
          </cell>
        </row>
        <row r="30329">
          <cell r="A30329" t="str">
            <v>ME.02.050.0030.b</v>
          </cell>
          <cell r="B30329" t="str">
            <v>- 250 A</v>
          </cell>
          <cell r="C30329" t="str">
            <v>m</v>
          </cell>
          <cell r="D30329" t="str">
            <v>64,78</v>
          </cell>
        </row>
        <row r="30330">
          <cell r="A30330" t="str">
            <v>ME.02.050.0030.c</v>
          </cell>
          <cell r="B30330" t="str">
            <v>- 315 A</v>
          </cell>
          <cell r="C30330" t="str">
            <v>m</v>
          </cell>
          <cell r="D30330" t="str">
            <v>78,18</v>
          </cell>
        </row>
        <row r="30331">
          <cell r="A30331" t="str">
            <v>ME.02.050.0030.d</v>
          </cell>
          <cell r="B30331" t="str">
            <v>- 400 A</v>
          </cell>
          <cell r="C30331" t="str">
            <v>m</v>
          </cell>
          <cell r="D30331" t="str">
            <v>121,12</v>
          </cell>
        </row>
        <row r="30332">
          <cell r="A30332" t="str">
            <v>ME.02.050.0030.e</v>
          </cell>
          <cell r="B30332" t="str">
            <v>- 500 A</v>
          </cell>
          <cell r="C30332" t="str">
            <v>m</v>
          </cell>
          <cell r="D30332" t="str">
            <v>145,98</v>
          </cell>
        </row>
        <row r="30333">
          <cell r="A30333" t="str">
            <v>ME.02.050.0030.f</v>
          </cell>
          <cell r="B30333" t="str">
            <v>- 630 A</v>
          </cell>
          <cell r="C30333" t="str">
            <v>m</v>
          </cell>
          <cell r="D30333" t="str">
            <v>175,25</v>
          </cell>
        </row>
        <row r="30334">
          <cell r="A30334" t="str">
            <v>ME.02.050.0040</v>
          </cell>
          <cell r="B30334" t="str">
            <v>Sbarre blindate a 4 conduttori 3F+N+PE(involucro) per distribuzione di energia elettrica in bassa tensione sia orizzontalmente che in montanti verticali, in qualunque tipologia di edifici. Dotate di giunzioni monoblocco ad innesto rapido e finestre di derivazione bloccabili per impedire l'utilizzo. Grado di protezione IP55 Icc=38-160 kA. Realizzate con conduttori in alluminio e carcassa in acciaio zincato, completo di accessori di montaggio, per correnti nominali di:</v>
          </cell>
          <cell r="C30334"/>
          <cell r="D30334"/>
        </row>
        <row r="30335">
          <cell r="A30335" t="str">
            <v>ME.02.050.0040.a</v>
          </cell>
          <cell r="B30335" t="str">
            <v>- 630 A</v>
          </cell>
          <cell r="C30335" t="str">
            <v>m</v>
          </cell>
          <cell r="D30335" t="str">
            <v>165,83</v>
          </cell>
        </row>
        <row r="30336">
          <cell r="A30336" t="str">
            <v>ME.02.050.0040.b</v>
          </cell>
          <cell r="B30336" t="str">
            <v>- 800 A</v>
          </cell>
          <cell r="C30336" t="str">
            <v>m</v>
          </cell>
          <cell r="D30336" t="str">
            <v>173,09</v>
          </cell>
        </row>
        <row r="30337">
          <cell r="A30337" t="str">
            <v>ME.02.050.0040.c</v>
          </cell>
          <cell r="B30337" t="str">
            <v>- 1000 A</v>
          </cell>
          <cell r="C30337" t="str">
            <v>m</v>
          </cell>
          <cell r="D30337" t="str">
            <v>189,92</v>
          </cell>
        </row>
        <row r="30338">
          <cell r="A30338" t="str">
            <v>ME.02.050.0040.d</v>
          </cell>
          <cell r="B30338" t="str">
            <v>- 1250 A</v>
          </cell>
          <cell r="C30338" t="str">
            <v>m</v>
          </cell>
          <cell r="D30338" t="str">
            <v>243,65</v>
          </cell>
        </row>
        <row r="30339">
          <cell r="A30339" t="str">
            <v>ME.02.050.0040.e</v>
          </cell>
          <cell r="B30339" t="str">
            <v>- 1600 A</v>
          </cell>
          <cell r="C30339" t="str">
            <v>m</v>
          </cell>
          <cell r="D30339" t="str">
            <v>284,61</v>
          </cell>
        </row>
        <row r="30340">
          <cell r="A30340" t="str">
            <v>ME.02.050.0040.f</v>
          </cell>
          <cell r="B30340" t="str">
            <v>- 2000 A</v>
          </cell>
          <cell r="C30340" t="str">
            <v>m</v>
          </cell>
          <cell r="D30340" t="str">
            <v>326,05</v>
          </cell>
        </row>
        <row r="30341">
          <cell r="A30341" t="str">
            <v>ME.02.050.0040.g</v>
          </cell>
          <cell r="B30341" t="str">
            <v>- 2500 A</v>
          </cell>
          <cell r="C30341" t="str">
            <v>m</v>
          </cell>
          <cell r="D30341" t="str">
            <v>468,41</v>
          </cell>
        </row>
        <row r="30342">
          <cell r="A30342" t="str">
            <v>ME.02.050.0040.h</v>
          </cell>
          <cell r="B30342" t="str">
            <v>- 3200 A</v>
          </cell>
          <cell r="C30342" t="str">
            <v>m</v>
          </cell>
          <cell r="D30342" t="str">
            <v>576,68</v>
          </cell>
        </row>
        <row r="30343">
          <cell r="A30343" t="str">
            <v>ME.02.050.0040.i</v>
          </cell>
          <cell r="B30343" t="str">
            <v>- 4000 A</v>
          </cell>
          <cell r="C30343" t="str">
            <v>m</v>
          </cell>
          <cell r="D30343" t="str">
            <v>661,03</v>
          </cell>
        </row>
        <row r="30344">
          <cell r="A30344" t="str">
            <v>ME.02.050.0050</v>
          </cell>
          <cell r="B30344" t="str">
            <v>Alimentazione di testata per sbarre blindate con conduttori in rame con interruttore 4P, grado di protezione IP55, per correnti nominali:</v>
          </cell>
          <cell r="C30344"/>
          <cell r="D30344"/>
        </row>
        <row r="30345">
          <cell r="A30345" t="str">
            <v>ME.02.050.0050.a</v>
          </cell>
          <cell r="B30345" t="str">
            <v>- 160 A</v>
          </cell>
          <cell r="C30345" t="str">
            <v>cad</v>
          </cell>
          <cell r="D30345" t="str">
            <v>125,85</v>
          </cell>
        </row>
        <row r="30346">
          <cell r="A30346" t="str">
            <v>ME.02.050.0050.b</v>
          </cell>
          <cell r="B30346" t="str">
            <v>- 250 A</v>
          </cell>
          <cell r="C30346" t="str">
            <v>cad</v>
          </cell>
          <cell r="D30346" t="str">
            <v>142,88</v>
          </cell>
        </row>
        <row r="30347">
          <cell r="A30347" t="str">
            <v>ME.02.050.0050.c</v>
          </cell>
          <cell r="B30347" t="str">
            <v>- 315 A</v>
          </cell>
          <cell r="C30347" t="str">
            <v>cad</v>
          </cell>
          <cell r="D30347" t="str">
            <v>256,31</v>
          </cell>
        </row>
        <row r="30348">
          <cell r="A30348" t="str">
            <v>ME.02.050.0050.d</v>
          </cell>
          <cell r="B30348" t="str">
            <v>- 400 A</v>
          </cell>
          <cell r="C30348" t="str">
            <v>cad</v>
          </cell>
          <cell r="D30348" t="str">
            <v>301,82</v>
          </cell>
        </row>
        <row r="30349">
          <cell r="A30349" t="str">
            <v>ME.02.050.0050.e</v>
          </cell>
          <cell r="B30349" t="str">
            <v>- 630 A</v>
          </cell>
          <cell r="C30349" t="str">
            <v>cad</v>
          </cell>
          <cell r="D30349" t="str">
            <v>392,83</v>
          </cell>
        </row>
        <row r="30350">
          <cell r="A30350" t="str">
            <v>ME.02.050.0050.f</v>
          </cell>
          <cell r="B30350" t="str">
            <v>- 800 A</v>
          </cell>
          <cell r="C30350" t="str">
            <v>cad</v>
          </cell>
          <cell r="D30350" t="str">
            <v>436,17</v>
          </cell>
        </row>
        <row r="30351">
          <cell r="A30351" t="str">
            <v>ME.02.050.0050.g</v>
          </cell>
          <cell r="B30351" t="str">
            <v>- 1000 A</v>
          </cell>
          <cell r="C30351" t="str">
            <v>cad</v>
          </cell>
          <cell r="D30351" t="str">
            <v>514,27</v>
          </cell>
        </row>
        <row r="30352">
          <cell r="A30352" t="str">
            <v>ME.02.050.0060</v>
          </cell>
          <cell r="B30352" t="str">
            <v>Alimentazione di testata per sbarre blindate con conduttori in alluminio con interruttore 4P, grado di protezione IP55, per correnti nominali:</v>
          </cell>
          <cell r="C30352"/>
          <cell r="D30352"/>
        </row>
        <row r="30353">
          <cell r="A30353" t="str">
            <v>ME.02.050.0060.a</v>
          </cell>
          <cell r="B30353" t="str">
            <v>- 160 A</v>
          </cell>
          <cell r="C30353" t="str">
            <v>cad</v>
          </cell>
          <cell r="D30353" t="str">
            <v>130,15</v>
          </cell>
        </row>
        <row r="30354">
          <cell r="A30354" t="str">
            <v>ME.02.050.0060.b</v>
          </cell>
          <cell r="B30354" t="str">
            <v>- 250 A</v>
          </cell>
          <cell r="C30354" t="str">
            <v>cad</v>
          </cell>
          <cell r="D30354" t="str">
            <v>134,78</v>
          </cell>
        </row>
        <row r="30355">
          <cell r="A30355" t="str">
            <v>ME.02.050.0060.c</v>
          </cell>
          <cell r="B30355" t="str">
            <v>- 315 A</v>
          </cell>
          <cell r="C30355" t="str">
            <v>cad</v>
          </cell>
          <cell r="D30355" t="str">
            <v>261,78</v>
          </cell>
        </row>
        <row r="30356">
          <cell r="A30356" t="str">
            <v>ME.02.050.0060.d</v>
          </cell>
          <cell r="B30356" t="str">
            <v>- 400 A</v>
          </cell>
          <cell r="C30356" t="str">
            <v>cad</v>
          </cell>
          <cell r="D30356" t="str">
            <v>332,29</v>
          </cell>
        </row>
        <row r="30357">
          <cell r="A30357" t="str">
            <v>ME.02.050.0060.e</v>
          </cell>
          <cell r="B30357" t="str">
            <v>- 500 A</v>
          </cell>
          <cell r="C30357" t="str">
            <v>cad</v>
          </cell>
          <cell r="D30357" t="str">
            <v>332,29</v>
          </cell>
        </row>
        <row r="30358">
          <cell r="A30358" t="str">
            <v>ME.02.050.0060.f</v>
          </cell>
          <cell r="B30358" t="str">
            <v>- 630 A</v>
          </cell>
          <cell r="C30358" t="str">
            <v>cad</v>
          </cell>
          <cell r="D30358" t="str">
            <v>427,25</v>
          </cell>
        </row>
        <row r="30359">
          <cell r="A30359" t="str">
            <v>ME.02.050.0070</v>
          </cell>
          <cell r="B30359" t="str">
            <v>Cassette di derivazione di linea per sbarre blindate con base portafusibile, grado di protezione IP55, per correnti nominali:</v>
          </cell>
          <cell r="C30359"/>
          <cell r="D30359"/>
        </row>
        <row r="30360">
          <cell r="A30360" t="str">
            <v>ME.02.050.0070.a</v>
          </cell>
          <cell r="B30360" t="str">
            <v>- 32 A</v>
          </cell>
          <cell r="C30360" t="str">
            <v>cad</v>
          </cell>
          <cell r="D30360" t="str">
            <v>59,74</v>
          </cell>
        </row>
        <row r="30361">
          <cell r="A30361" t="str">
            <v>ME.02.050.0070.b</v>
          </cell>
          <cell r="B30361" t="str">
            <v>- 63 A</v>
          </cell>
          <cell r="C30361" t="str">
            <v>cad</v>
          </cell>
          <cell r="D30361" t="str">
            <v>104,69</v>
          </cell>
        </row>
        <row r="30362">
          <cell r="A30362" t="str">
            <v>ME.02.050.0070.c</v>
          </cell>
          <cell r="B30362" t="str">
            <v>- 125 A</v>
          </cell>
          <cell r="C30362" t="str">
            <v>cad</v>
          </cell>
          <cell r="D30362" t="str">
            <v>111,80</v>
          </cell>
        </row>
        <row r="30363">
          <cell r="A30363" t="str">
            <v>ME.02.050.0070.d</v>
          </cell>
          <cell r="B30363" t="str">
            <v>- 160 A</v>
          </cell>
          <cell r="C30363" t="str">
            <v>cad</v>
          </cell>
          <cell r="D30363" t="str">
            <v>118,57</v>
          </cell>
        </row>
        <row r="30364">
          <cell r="A30364" t="str">
            <v>ME.02.050.0070.e</v>
          </cell>
          <cell r="B30364" t="str">
            <v>- 250 A</v>
          </cell>
          <cell r="C30364" t="str">
            <v>cad</v>
          </cell>
          <cell r="D30364" t="str">
            <v>385,77</v>
          </cell>
        </row>
        <row r="30365">
          <cell r="A30365" t="str">
            <v>ME.02.050.0070.f</v>
          </cell>
          <cell r="B30365" t="str">
            <v>- 400 A</v>
          </cell>
          <cell r="C30365" t="str">
            <v>cad</v>
          </cell>
          <cell r="D30365" t="str">
            <v>472,87</v>
          </cell>
        </row>
        <row r="30366">
          <cell r="A30366" t="str">
            <v>ME.02.050.0080</v>
          </cell>
          <cell r="B30366" t="str">
            <v>Elemento ad angolo orizzontale per sbarre blindate con conduttori in rame, grado di protezione IP55, per correnti nominali:</v>
          </cell>
          <cell r="C30366"/>
          <cell r="D30366"/>
        </row>
        <row r="30367">
          <cell r="A30367" t="str">
            <v>ME.02.050.0080.a</v>
          </cell>
          <cell r="B30367" t="str">
            <v>- 160 A</v>
          </cell>
          <cell r="C30367" t="str">
            <v>cad</v>
          </cell>
          <cell r="D30367" t="str">
            <v>215,92</v>
          </cell>
        </row>
        <row r="30368">
          <cell r="A30368" t="str">
            <v>ME.02.050.0080.b</v>
          </cell>
          <cell r="B30368" t="str">
            <v>- 250÷315 A</v>
          </cell>
          <cell r="C30368" t="str">
            <v>cad</v>
          </cell>
          <cell r="D30368" t="str">
            <v>304,13</v>
          </cell>
        </row>
        <row r="30369">
          <cell r="A30369" t="str">
            <v>ME.02.050.0080.c</v>
          </cell>
          <cell r="B30369" t="str">
            <v>- 400 A</v>
          </cell>
          <cell r="C30369" t="str">
            <v>cad</v>
          </cell>
          <cell r="D30369" t="str">
            <v>357,24</v>
          </cell>
        </row>
        <row r="30370">
          <cell r="A30370" t="str">
            <v>ME.02.050.0080.d</v>
          </cell>
          <cell r="B30370" t="str">
            <v>- 630 A</v>
          </cell>
          <cell r="C30370" t="str">
            <v>cad</v>
          </cell>
          <cell r="D30370" t="str">
            <v>463,46</v>
          </cell>
        </row>
        <row r="30371">
          <cell r="A30371" t="str">
            <v>ME.02.050.0080.e</v>
          </cell>
          <cell r="B30371" t="str">
            <v>- 800 A</v>
          </cell>
          <cell r="C30371" t="str">
            <v>cad</v>
          </cell>
          <cell r="D30371" t="str">
            <v>506,66</v>
          </cell>
        </row>
        <row r="30372">
          <cell r="A30372" t="str">
            <v>ME.02.050.0080.f</v>
          </cell>
          <cell r="B30372" t="str">
            <v>- 1000 A</v>
          </cell>
          <cell r="C30372" t="str">
            <v>cad</v>
          </cell>
          <cell r="D30372" t="str">
            <v>552,19</v>
          </cell>
        </row>
        <row r="30373">
          <cell r="A30373" t="str">
            <v>ME.02.050.0090</v>
          </cell>
          <cell r="B30373" t="str">
            <v>Elemento ad angolo orizzontale per sbarre blindate con conduttori in alluminio, grado di protezione IP55, per correnti nominali:</v>
          </cell>
          <cell r="C30373"/>
          <cell r="D30373"/>
        </row>
        <row r="30374">
          <cell r="A30374" t="str">
            <v>ME.02.050.0090.a</v>
          </cell>
          <cell r="B30374" t="str">
            <v>- 160 A</v>
          </cell>
          <cell r="C30374" t="str">
            <v>cad</v>
          </cell>
          <cell r="D30374" t="str">
            <v>215,92</v>
          </cell>
        </row>
        <row r="30375">
          <cell r="A30375" t="str">
            <v>ME.02.050.0090.b</v>
          </cell>
          <cell r="B30375" t="str">
            <v>- 250÷315 A</v>
          </cell>
          <cell r="C30375" t="str">
            <v>cad</v>
          </cell>
          <cell r="D30375" t="str">
            <v>228,60</v>
          </cell>
        </row>
        <row r="30376">
          <cell r="A30376" t="str">
            <v>ME.02.050.0090.c</v>
          </cell>
          <cell r="B30376" t="str">
            <v>- 400÷500 A</v>
          </cell>
          <cell r="C30376" t="str">
            <v>cad</v>
          </cell>
          <cell r="D30376" t="str">
            <v>370,17</v>
          </cell>
        </row>
        <row r="30377">
          <cell r="A30377" t="str">
            <v>ME.02.050.0090.d</v>
          </cell>
          <cell r="B30377" t="str">
            <v>- 630 A</v>
          </cell>
          <cell r="C30377" t="str">
            <v>cad</v>
          </cell>
          <cell r="D30377" t="str">
            <v>399,87</v>
          </cell>
        </row>
        <row r="30378">
          <cell r="A30378" t="str">
            <v>ME.02.050.0100</v>
          </cell>
          <cell r="B30378" t="str">
            <v>Elemento ad angolo verticale per sbarre blindate con conduttori in rame, grado di protezione IP55, per correnti nominali:</v>
          </cell>
          <cell r="C30378"/>
          <cell r="D30378"/>
        </row>
        <row r="30379">
          <cell r="A30379" t="str">
            <v>ME.02.050.0100.a</v>
          </cell>
          <cell r="B30379" t="str">
            <v>- 160 A</v>
          </cell>
          <cell r="C30379" t="str">
            <v>cad</v>
          </cell>
          <cell r="D30379" t="str">
            <v>152,13</v>
          </cell>
        </row>
        <row r="30380">
          <cell r="A30380" t="str">
            <v>ME.02.050.0100.b</v>
          </cell>
          <cell r="B30380" t="str">
            <v>- 250÷315 A</v>
          </cell>
          <cell r="C30380" t="str">
            <v>cad</v>
          </cell>
          <cell r="D30380" t="str">
            <v>317,48</v>
          </cell>
        </row>
        <row r="30381">
          <cell r="A30381" t="str">
            <v>ME.02.050.0100.c</v>
          </cell>
          <cell r="B30381" t="str">
            <v>- 400 A</v>
          </cell>
          <cell r="C30381" t="str">
            <v>cad</v>
          </cell>
          <cell r="D30381" t="str">
            <v>375,65</v>
          </cell>
        </row>
        <row r="30382">
          <cell r="A30382" t="str">
            <v>ME.02.050.0100.d</v>
          </cell>
          <cell r="B30382" t="str">
            <v>- 630 A</v>
          </cell>
          <cell r="C30382" t="str">
            <v>cad</v>
          </cell>
          <cell r="D30382" t="str">
            <v>491,96</v>
          </cell>
        </row>
        <row r="30383">
          <cell r="A30383" t="str">
            <v>ME.02.050.0100.e</v>
          </cell>
          <cell r="B30383" t="str">
            <v>- 800 A</v>
          </cell>
          <cell r="C30383" t="str">
            <v>cad</v>
          </cell>
          <cell r="D30383" t="str">
            <v>544,72</v>
          </cell>
        </row>
        <row r="30384">
          <cell r="A30384" t="str">
            <v>ME.02.050.0100.f</v>
          </cell>
          <cell r="B30384" t="str">
            <v>- 1000 A</v>
          </cell>
          <cell r="C30384" t="str">
            <v>cad</v>
          </cell>
          <cell r="D30384" t="str">
            <v>610,68</v>
          </cell>
        </row>
        <row r="30385">
          <cell r="A30385" t="str">
            <v>ME.02.050.0110</v>
          </cell>
          <cell r="B30385" t="str">
            <v>Elemento ad angolo verticale per sbarre blindate con conduttori in alluminio, grado di protezione IP55, per correnti nominali:</v>
          </cell>
          <cell r="C30385"/>
          <cell r="D30385"/>
        </row>
        <row r="30386">
          <cell r="A30386" t="str">
            <v>ME.02.050.0110.a</v>
          </cell>
          <cell r="B30386" t="str">
            <v>- 160 A</v>
          </cell>
          <cell r="C30386" t="str">
            <v>cad</v>
          </cell>
          <cell r="D30386" t="str">
            <v>226,69</v>
          </cell>
        </row>
        <row r="30387">
          <cell r="A30387" t="str">
            <v>ME.02.050.0110.b</v>
          </cell>
          <cell r="B30387" t="str">
            <v>- 250÷315 A</v>
          </cell>
          <cell r="C30387" t="str">
            <v>cad</v>
          </cell>
          <cell r="D30387" t="str">
            <v>254,60</v>
          </cell>
        </row>
        <row r="30388">
          <cell r="A30388" t="str">
            <v>ME.02.050.0110.c</v>
          </cell>
          <cell r="B30388" t="str">
            <v>- 400÷500 A</v>
          </cell>
          <cell r="C30388" t="str">
            <v>cad</v>
          </cell>
          <cell r="D30388" t="str">
            <v>352,35</v>
          </cell>
        </row>
        <row r="30389">
          <cell r="A30389" t="str">
            <v>ME.02.050.0110.d</v>
          </cell>
          <cell r="B30389" t="str">
            <v>- 630 A</v>
          </cell>
          <cell r="C30389" t="str">
            <v>cad</v>
          </cell>
          <cell r="D30389" t="str">
            <v>429,09</v>
          </cell>
        </row>
        <row r="30390">
          <cell r="A30390" t="str">
            <v>ME.02.050.0120</v>
          </cell>
          <cell r="B30390" t="str">
            <v>Terminale per quadro e trasformatore per sbarre blindate con conduttori in rame, grado di protezione IP55, per correnti nominali:</v>
          </cell>
          <cell r="C30390"/>
          <cell r="D30390"/>
        </row>
        <row r="30391">
          <cell r="A30391" t="str">
            <v>ME.02.050.0120.a</v>
          </cell>
          <cell r="B30391" t="str">
            <v>- 250÷315 A</v>
          </cell>
          <cell r="C30391" t="str">
            <v>cad</v>
          </cell>
          <cell r="D30391" t="str">
            <v>208,86</v>
          </cell>
        </row>
        <row r="30392">
          <cell r="A30392" t="str">
            <v>ME.02.050.0120.b</v>
          </cell>
          <cell r="B30392" t="str">
            <v>- 400 A</v>
          </cell>
          <cell r="C30392" t="str">
            <v>cad</v>
          </cell>
          <cell r="D30392" t="str">
            <v>243,57</v>
          </cell>
        </row>
        <row r="30393">
          <cell r="A30393" t="str">
            <v>ME.02.050.0120.c</v>
          </cell>
          <cell r="B30393" t="str">
            <v>- 630 A</v>
          </cell>
          <cell r="C30393" t="str">
            <v>cad</v>
          </cell>
          <cell r="D30393" t="str">
            <v>318,41</v>
          </cell>
        </row>
        <row r="30394">
          <cell r="A30394" t="str">
            <v>ME.02.050.0120.d</v>
          </cell>
          <cell r="B30394" t="str">
            <v>- 800 A</v>
          </cell>
          <cell r="C30394" t="str">
            <v>cad</v>
          </cell>
          <cell r="D30394" t="str">
            <v>349,20</v>
          </cell>
        </row>
        <row r="30395">
          <cell r="A30395" t="str">
            <v>ME.02.050.0120.e</v>
          </cell>
          <cell r="B30395" t="str">
            <v>- 1000 A</v>
          </cell>
          <cell r="C30395" t="str">
            <v>cad</v>
          </cell>
          <cell r="D30395" t="str">
            <v>441,94</v>
          </cell>
        </row>
        <row r="30396">
          <cell r="A30396" t="str">
            <v>ME.02.050.0130</v>
          </cell>
          <cell r="B30396" t="str">
            <v>Terminale per quadro e trasformatore per sbarre blindate con conduttori in alluminio, grado di protezione IP55, per correnti nominali:</v>
          </cell>
          <cell r="C30396"/>
          <cell r="D30396"/>
        </row>
        <row r="30397">
          <cell r="A30397" t="str">
            <v>ME.02.050.0130.a</v>
          </cell>
          <cell r="B30397" t="str">
            <v>- 160 A</v>
          </cell>
          <cell r="C30397" t="str">
            <v>cad</v>
          </cell>
          <cell r="D30397" t="str">
            <v>162,02</v>
          </cell>
        </row>
        <row r="30398">
          <cell r="A30398" t="str">
            <v>ME.02.050.0130.b</v>
          </cell>
          <cell r="B30398" t="str">
            <v>- 250 A</v>
          </cell>
          <cell r="C30398" t="str">
            <v>cad</v>
          </cell>
          <cell r="D30398" t="str">
            <v>180,27</v>
          </cell>
        </row>
        <row r="30399">
          <cell r="A30399" t="str">
            <v>ME.02.050.0130.c</v>
          </cell>
          <cell r="B30399" t="str">
            <v>- 315 A</v>
          </cell>
          <cell r="C30399" t="str">
            <v>cad</v>
          </cell>
          <cell r="D30399" t="str">
            <v>171,68</v>
          </cell>
        </row>
        <row r="30400">
          <cell r="A30400" t="str">
            <v>ME.02.050.0130.d</v>
          </cell>
          <cell r="B30400" t="str">
            <v>- 400÷500 A</v>
          </cell>
          <cell r="C30400" t="str">
            <v>cad</v>
          </cell>
          <cell r="D30400" t="str">
            <v>252,65</v>
          </cell>
        </row>
        <row r="30401">
          <cell r="A30401" t="str">
            <v>ME.02.050.0130.e</v>
          </cell>
          <cell r="B30401" t="str">
            <v>- 630 A</v>
          </cell>
          <cell r="C30401" t="str">
            <v>cad</v>
          </cell>
          <cell r="D30401" t="str">
            <v>342,21</v>
          </cell>
        </row>
        <row r="30402">
          <cell r="A30402" t="str">
            <v>ME.02.050.0140</v>
          </cell>
          <cell r="B30402" t="str">
            <v>Alimentazione di testata per sbarre blindate compatte con conduttori in rame, con interruttore 4P, grado di protezione IP55, per correnti nominali:</v>
          </cell>
          <cell r="C30402"/>
          <cell r="D30402"/>
        </row>
        <row r="30403">
          <cell r="A30403" t="str">
            <v>ME.02.050.0140.a</v>
          </cell>
          <cell r="B30403" t="str">
            <v>- 800 A</v>
          </cell>
          <cell r="C30403" t="str">
            <v>cad</v>
          </cell>
          <cell r="D30403" t="str">
            <v>737,66</v>
          </cell>
        </row>
        <row r="30404">
          <cell r="A30404" t="str">
            <v>ME.02.050.0140.b</v>
          </cell>
          <cell r="B30404" t="str">
            <v>- 1000 A</v>
          </cell>
          <cell r="C30404" t="str">
            <v>cad</v>
          </cell>
          <cell r="D30404" t="str">
            <v>742,32</v>
          </cell>
        </row>
        <row r="30405">
          <cell r="A30405" t="str">
            <v>ME.02.050.0140.c</v>
          </cell>
          <cell r="B30405" t="str">
            <v>- 1250 A</v>
          </cell>
          <cell r="C30405" t="str">
            <v>cad</v>
          </cell>
          <cell r="D30405" t="str">
            <v>759,96</v>
          </cell>
        </row>
        <row r="30406">
          <cell r="A30406" t="str">
            <v>ME.02.050.0140.d</v>
          </cell>
          <cell r="B30406" t="str">
            <v>- 1600 A</v>
          </cell>
          <cell r="C30406" t="str">
            <v>cad</v>
          </cell>
          <cell r="D30406" t="str">
            <v>831,04</v>
          </cell>
        </row>
        <row r="30407">
          <cell r="A30407" t="str">
            <v>ME.02.050.0140.e</v>
          </cell>
          <cell r="B30407" t="str">
            <v>- 2000 A</v>
          </cell>
          <cell r="C30407" t="str">
            <v>cad</v>
          </cell>
          <cell r="D30407" t="str">
            <v>926,99</v>
          </cell>
        </row>
        <row r="30408">
          <cell r="A30408" t="str">
            <v>ME.02.050.0140.f</v>
          </cell>
          <cell r="B30408" t="str">
            <v>- 2500 A</v>
          </cell>
          <cell r="C30408" t="str">
            <v>cad</v>
          </cell>
          <cell r="D30408" t="str">
            <v>1.109,55</v>
          </cell>
        </row>
        <row r="30409">
          <cell r="A30409" t="str">
            <v>ME.02.050.0140.g</v>
          </cell>
          <cell r="B30409" t="str">
            <v>- 3200 A</v>
          </cell>
          <cell r="C30409" t="str">
            <v>cad</v>
          </cell>
          <cell r="D30409" t="str">
            <v>1.298,43</v>
          </cell>
        </row>
        <row r="30410">
          <cell r="A30410" t="str">
            <v>ME.02.050.0140.h</v>
          </cell>
          <cell r="B30410" t="str">
            <v>- 4000 A</v>
          </cell>
          <cell r="C30410" t="str">
            <v>cad</v>
          </cell>
          <cell r="D30410" t="str">
            <v>1.438,49</v>
          </cell>
        </row>
        <row r="30411">
          <cell r="A30411" t="str">
            <v>ME.02.050.0150</v>
          </cell>
          <cell r="B30411" t="str">
            <v>Alimentazione di testata per sbarre blindate compatte con conduttori in alluminio, con interruttore 4P, grado di protezione IP55, per correnti nominali:</v>
          </cell>
          <cell r="C30411"/>
          <cell r="D30411"/>
        </row>
        <row r="30412">
          <cell r="A30412" t="str">
            <v>ME.02.050.0150.a</v>
          </cell>
          <cell r="B30412" t="str">
            <v>- 630 A</v>
          </cell>
          <cell r="C30412" t="str">
            <v>cad</v>
          </cell>
          <cell r="D30412" t="str">
            <v>612,66</v>
          </cell>
        </row>
        <row r="30413">
          <cell r="A30413" t="str">
            <v>ME.02.050.0150.b</v>
          </cell>
          <cell r="B30413" t="str">
            <v>- 800 A</v>
          </cell>
          <cell r="C30413" t="str">
            <v>cad</v>
          </cell>
          <cell r="D30413" t="str">
            <v>617,32</v>
          </cell>
        </row>
        <row r="30414">
          <cell r="A30414" t="str">
            <v>ME.02.050.0150.c</v>
          </cell>
          <cell r="B30414" t="str">
            <v>- 1000 A</v>
          </cell>
          <cell r="C30414" t="str">
            <v>cad</v>
          </cell>
          <cell r="D30414" t="str">
            <v>653,64</v>
          </cell>
        </row>
        <row r="30415">
          <cell r="A30415" t="str">
            <v>ME.02.050.0150.d</v>
          </cell>
          <cell r="B30415" t="str">
            <v>- 1250 A</v>
          </cell>
          <cell r="C30415" t="str">
            <v>cad</v>
          </cell>
          <cell r="D30415" t="str">
            <v>679,84</v>
          </cell>
        </row>
        <row r="30416">
          <cell r="A30416" t="str">
            <v>ME.02.050.0150.e</v>
          </cell>
          <cell r="B30416" t="str">
            <v>- 1600 A</v>
          </cell>
          <cell r="C30416" t="str">
            <v>cad</v>
          </cell>
          <cell r="D30416" t="str">
            <v>837,25</v>
          </cell>
        </row>
        <row r="30417">
          <cell r="A30417" t="str">
            <v>ME.02.050.0150.f</v>
          </cell>
          <cell r="B30417" t="str">
            <v>- 2000 A</v>
          </cell>
          <cell r="C30417" t="str">
            <v>cad</v>
          </cell>
          <cell r="D30417" t="str">
            <v>816,02</v>
          </cell>
        </row>
        <row r="30418">
          <cell r="A30418" t="str">
            <v>ME.02.050.0150.g</v>
          </cell>
          <cell r="B30418" t="str">
            <v>- 2500 A</v>
          </cell>
          <cell r="C30418" t="str">
            <v>cad</v>
          </cell>
          <cell r="D30418" t="str">
            <v>938,94</v>
          </cell>
        </row>
        <row r="30419">
          <cell r="A30419" t="str">
            <v>ME.02.050.0150.h</v>
          </cell>
          <cell r="B30419" t="str">
            <v>- 3200 A</v>
          </cell>
          <cell r="C30419" t="str">
            <v>cad</v>
          </cell>
          <cell r="D30419" t="str">
            <v>999,64</v>
          </cell>
        </row>
        <row r="30420">
          <cell r="A30420" t="str">
            <v>ME.02.050.0150.i</v>
          </cell>
          <cell r="B30420" t="str">
            <v>- 4000 A</v>
          </cell>
          <cell r="C30420" t="str">
            <v>cad</v>
          </cell>
          <cell r="D30420" t="str">
            <v>1.040,61</v>
          </cell>
        </row>
        <row r="30421">
          <cell r="A30421" t="str">
            <v>ME.02.050.0160</v>
          </cell>
          <cell r="B30421" t="str">
            <v>Elemento a doppio angolo diedro per sbarre blindate compatte con conduttori in rame, grado di protezione IP55, per correnti nominali:</v>
          </cell>
          <cell r="C30421"/>
          <cell r="D30421"/>
        </row>
        <row r="30422">
          <cell r="A30422" t="str">
            <v>ME.02.050.0160.a</v>
          </cell>
          <cell r="B30422" t="str">
            <v>- 800 A</v>
          </cell>
          <cell r="C30422" t="str">
            <v>cad</v>
          </cell>
          <cell r="D30422" t="str">
            <v>887,07</v>
          </cell>
        </row>
        <row r="30423">
          <cell r="A30423" t="str">
            <v>ME.02.050.0160.b</v>
          </cell>
          <cell r="B30423" t="str">
            <v>- 1000 A</v>
          </cell>
          <cell r="C30423" t="str">
            <v>cad</v>
          </cell>
          <cell r="D30423" t="str">
            <v>899,00</v>
          </cell>
        </row>
        <row r="30424">
          <cell r="A30424" t="str">
            <v>ME.02.050.0160.c</v>
          </cell>
          <cell r="B30424" t="str">
            <v>- 1250 A</v>
          </cell>
          <cell r="C30424" t="str">
            <v>cad</v>
          </cell>
          <cell r="D30424" t="str">
            <v>944,64</v>
          </cell>
        </row>
        <row r="30425">
          <cell r="A30425" t="str">
            <v>ME.02.050.0160.d</v>
          </cell>
          <cell r="B30425" t="str">
            <v>- 1600 A</v>
          </cell>
          <cell r="C30425" t="str">
            <v>cad</v>
          </cell>
          <cell r="D30425" t="str">
            <v>1.129,82</v>
          </cell>
        </row>
        <row r="30426">
          <cell r="A30426" t="str">
            <v>ME.02.050.0160.e</v>
          </cell>
          <cell r="B30426" t="str">
            <v>- 2000 A</v>
          </cell>
          <cell r="C30426" t="str">
            <v>cad</v>
          </cell>
          <cell r="D30426" t="str">
            <v>1.311,92</v>
          </cell>
        </row>
        <row r="30427">
          <cell r="A30427" t="str">
            <v>ME.02.050.0160.f</v>
          </cell>
          <cell r="B30427" t="str">
            <v>- 2500 A</v>
          </cell>
          <cell r="C30427" t="str">
            <v>cad</v>
          </cell>
          <cell r="D30427" t="str">
            <v>1.581,67</v>
          </cell>
        </row>
        <row r="30428">
          <cell r="A30428" t="str">
            <v>ME.02.050.0160.g</v>
          </cell>
          <cell r="B30428" t="str">
            <v>- 3200 A</v>
          </cell>
          <cell r="C30428" t="str">
            <v>cad</v>
          </cell>
          <cell r="D30428" t="str">
            <v>2.182,90</v>
          </cell>
        </row>
        <row r="30429">
          <cell r="A30429" t="str">
            <v>ME.02.050.0160.h</v>
          </cell>
          <cell r="B30429" t="str">
            <v>- 4000 A</v>
          </cell>
          <cell r="C30429" t="str">
            <v>cad</v>
          </cell>
          <cell r="D30429" t="str">
            <v>2.547,05</v>
          </cell>
        </row>
        <row r="30430">
          <cell r="A30430" t="str">
            <v>ME.02.050.0170</v>
          </cell>
          <cell r="B30430" t="str">
            <v>Elemento a doppio angolo diedro per sbarre blindate compatte con conduttori in alluminio, grado di protezione IP55, per correnti nominali:</v>
          </cell>
          <cell r="C30430"/>
          <cell r="D30430"/>
        </row>
        <row r="30431">
          <cell r="A30431" t="str">
            <v>ME.02.050.0170.a</v>
          </cell>
          <cell r="B30431" t="str">
            <v>- 630 A</v>
          </cell>
          <cell r="C30431" t="str">
            <v>cad</v>
          </cell>
          <cell r="D30431" t="str">
            <v>551,96</v>
          </cell>
        </row>
        <row r="30432">
          <cell r="A30432" t="str">
            <v>ME.02.050.0170.b</v>
          </cell>
          <cell r="B30432" t="str">
            <v>- 800 A</v>
          </cell>
          <cell r="C30432" t="str">
            <v>cad</v>
          </cell>
          <cell r="D30432" t="str">
            <v>563,87</v>
          </cell>
        </row>
        <row r="30433">
          <cell r="A30433" t="str">
            <v>ME.02.050.0170.c</v>
          </cell>
          <cell r="B30433" t="str">
            <v>- 1000 A</v>
          </cell>
          <cell r="C30433" t="str">
            <v>cad</v>
          </cell>
          <cell r="D30433" t="str">
            <v>606,22</v>
          </cell>
        </row>
        <row r="30434">
          <cell r="A30434" t="str">
            <v>ME.02.050.0170.d</v>
          </cell>
          <cell r="B30434" t="str">
            <v>- 1250 A</v>
          </cell>
          <cell r="C30434" t="str">
            <v>cad</v>
          </cell>
          <cell r="D30434" t="str">
            <v>619,91</v>
          </cell>
        </row>
        <row r="30435">
          <cell r="A30435" t="str">
            <v>ME.02.050.0170.e</v>
          </cell>
          <cell r="B30435" t="str">
            <v>- 1600 A</v>
          </cell>
          <cell r="C30435" t="str">
            <v>cad</v>
          </cell>
          <cell r="D30435" t="str">
            <v>770,33</v>
          </cell>
        </row>
        <row r="30436">
          <cell r="A30436" t="str">
            <v>ME.02.050.0170.f</v>
          </cell>
          <cell r="B30436" t="str">
            <v>- 2000 A</v>
          </cell>
          <cell r="C30436" t="str">
            <v>cad</v>
          </cell>
          <cell r="D30436" t="str">
            <v>853,34</v>
          </cell>
        </row>
        <row r="30437">
          <cell r="A30437" t="str">
            <v>ME.02.050.0170.g</v>
          </cell>
          <cell r="B30437" t="str">
            <v>- 2500 A</v>
          </cell>
          <cell r="C30437" t="str">
            <v>cad</v>
          </cell>
          <cell r="D30437" t="str">
            <v>1.358,62</v>
          </cell>
        </row>
        <row r="30438">
          <cell r="A30438" t="str">
            <v>ME.02.050.0170.h</v>
          </cell>
          <cell r="B30438" t="str">
            <v>- 3200 A</v>
          </cell>
          <cell r="C30438" t="str">
            <v>cad</v>
          </cell>
          <cell r="D30438" t="str">
            <v>1.561,43</v>
          </cell>
        </row>
        <row r="30439">
          <cell r="A30439" t="str">
            <v>ME.02.050.0170.i</v>
          </cell>
          <cell r="B30439" t="str">
            <v>- 4000 A</v>
          </cell>
          <cell r="C30439" t="str">
            <v>cad</v>
          </cell>
          <cell r="D30439" t="str">
            <v>1.731,08</v>
          </cell>
        </row>
        <row r="30440">
          <cell r="A30440" t="str">
            <v>ME.02.050.0180</v>
          </cell>
          <cell r="B30440" t="str">
            <v>Elemento a doppio angolo piano per sbarre blindate compatte con conduttori in rame, grado di protezione IP55, per correnti nominali:</v>
          </cell>
          <cell r="C30440"/>
          <cell r="D30440"/>
        </row>
        <row r="30441">
          <cell r="A30441" t="str">
            <v>ME.02.050.0180.a</v>
          </cell>
          <cell r="B30441" t="str">
            <v>- 800 A</v>
          </cell>
          <cell r="C30441" t="str">
            <v>cad</v>
          </cell>
          <cell r="D30441" t="str">
            <v>1.129,82</v>
          </cell>
        </row>
        <row r="30442">
          <cell r="A30442" t="str">
            <v>ME.02.050.0180.b</v>
          </cell>
          <cell r="B30442" t="str">
            <v>- 1000 A</v>
          </cell>
          <cell r="C30442" t="str">
            <v>cad</v>
          </cell>
          <cell r="D30442" t="str">
            <v>1.141,77</v>
          </cell>
        </row>
        <row r="30443">
          <cell r="A30443" t="str">
            <v>ME.02.050.0180.c</v>
          </cell>
          <cell r="B30443" t="str">
            <v>- 1250 A</v>
          </cell>
          <cell r="C30443" t="str">
            <v>cad</v>
          </cell>
          <cell r="D30443" t="str">
            <v>1.187,42</v>
          </cell>
        </row>
        <row r="30444">
          <cell r="A30444" t="str">
            <v>ME.02.050.0180.d</v>
          </cell>
          <cell r="B30444" t="str">
            <v>- 1600 A</v>
          </cell>
          <cell r="C30444" t="str">
            <v>cad</v>
          </cell>
          <cell r="D30444" t="str">
            <v>1.441,24</v>
          </cell>
        </row>
        <row r="30445">
          <cell r="A30445" t="str">
            <v>ME.02.050.0180.e</v>
          </cell>
          <cell r="B30445" t="str">
            <v>- 2000 A</v>
          </cell>
          <cell r="C30445" t="str">
            <v>cad</v>
          </cell>
          <cell r="D30445" t="str">
            <v>1.554,67</v>
          </cell>
        </row>
        <row r="30446">
          <cell r="A30446" t="str">
            <v>ME.02.050.0180.f</v>
          </cell>
          <cell r="B30446" t="str">
            <v>- 2500 A</v>
          </cell>
          <cell r="C30446" t="str">
            <v>cad</v>
          </cell>
          <cell r="D30446" t="str">
            <v>1.824,45</v>
          </cell>
        </row>
        <row r="30447">
          <cell r="A30447" t="str">
            <v>ME.02.050.0180.g</v>
          </cell>
          <cell r="B30447" t="str">
            <v>- 3200 A</v>
          </cell>
          <cell r="C30447" t="str">
            <v>cad</v>
          </cell>
          <cell r="D30447" t="str">
            <v>2.668,45</v>
          </cell>
        </row>
        <row r="30448">
          <cell r="A30448" t="str">
            <v>ME.02.050.0180.h</v>
          </cell>
          <cell r="B30448" t="str">
            <v>- 4000 A</v>
          </cell>
          <cell r="C30448" t="str">
            <v>cad</v>
          </cell>
          <cell r="D30448" t="str">
            <v>3.032,61</v>
          </cell>
        </row>
        <row r="30449">
          <cell r="A30449" t="str">
            <v>ME.02.050.0190</v>
          </cell>
          <cell r="B30449" t="str">
            <v>Elemento a doppio angolo piano per sbarre blindate compatte con conduttori in alluminio, grado di protezione IP55, per correnti nominali:</v>
          </cell>
          <cell r="C30449"/>
          <cell r="D30449"/>
        </row>
        <row r="30450">
          <cell r="A30450" t="str">
            <v>ME.02.050.0190.a</v>
          </cell>
          <cell r="B30450" t="str">
            <v>- 630 A</v>
          </cell>
          <cell r="C30450" t="str">
            <v>cad</v>
          </cell>
          <cell r="D30450" t="str">
            <v>794,71</v>
          </cell>
        </row>
        <row r="30451">
          <cell r="A30451" t="str">
            <v>ME.02.050.0190.b</v>
          </cell>
          <cell r="B30451" t="str">
            <v>- 800 A</v>
          </cell>
          <cell r="C30451" t="str">
            <v>cad</v>
          </cell>
          <cell r="D30451" t="str">
            <v>806,92</v>
          </cell>
        </row>
        <row r="30452">
          <cell r="A30452" t="str">
            <v>ME.02.050.0190.c</v>
          </cell>
          <cell r="B30452" t="str">
            <v>- 1000 A</v>
          </cell>
          <cell r="C30452" t="str">
            <v>cad</v>
          </cell>
          <cell r="D30452" t="str">
            <v>861,16</v>
          </cell>
        </row>
        <row r="30453">
          <cell r="A30453" t="str">
            <v>ME.02.050.0190.d</v>
          </cell>
          <cell r="B30453" t="str">
            <v>- 1250 A</v>
          </cell>
          <cell r="C30453" t="str">
            <v>cad</v>
          </cell>
          <cell r="D30453" t="str">
            <v>920,49</v>
          </cell>
        </row>
        <row r="30454">
          <cell r="A30454" t="str">
            <v>ME.02.050.0190.e</v>
          </cell>
          <cell r="B30454" t="str">
            <v>- 1600 A</v>
          </cell>
          <cell r="C30454" t="str">
            <v>cad</v>
          </cell>
          <cell r="D30454" t="str">
            <v>1.013,11</v>
          </cell>
        </row>
        <row r="30455">
          <cell r="A30455" t="str">
            <v>ME.02.050.0190.f</v>
          </cell>
          <cell r="B30455" t="str">
            <v>- 2000 A</v>
          </cell>
          <cell r="C30455" t="str">
            <v>cad</v>
          </cell>
          <cell r="D30455" t="str">
            <v>1.096,13</v>
          </cell>
        </row>
        <row r="30456">
          <cell r="A30456" t="str">
            <v>ME.02.050.0190.g</v>
          </cell>
          <cell r="B30456" t="str">
            <v>- 2500 A</v>
          </cell>
          <cell r="C30456" t="str">
            <v>cad</v>
          </cell>
          <cell r="D30456" t="str">
            <v>1.844,17</v>
          </cell>
        </row>
        <row r="30457">
          <cell r="A30457" t="str">
            <v>ME.02.050.0190.h</v>
          </cell>
          <cell r="B30457" t="str">
            <v>- 3200 A</v>
          </cell>
          <cell r="C30457" t="str">
            <v>cad</v>
          </cell>
          <cell r="D30457" t="str">
            <v>2.047,00</v>
          </cell>
        </row>
        <row r="30458">
          <cell r="A30458" t="str">
            <v>ME.02.050.0190.i</v>
          </cell>
          <cell r="B30458" t="str">
            <v>- 4000 A</v>
          </cell>
          <cell r="C30458" t="str">
            <v>cad</v>
          </cell>
          <cell r="D30458" t="str">
            <v>2.216,60</v>
          </cell>
        </row>
        <row r="30459">
          <cell r="A30459" t="str">
            <v>ME.02.050.0200</v>
          </cell>
          <cell r="B30459" t="str">
            <v>Terminale per quadro e trasformatore per sbarre blindate compatte con conduttori in rame, grado di protezione IP55, per correnti nominali:</v>
          </cell>
          <cell r="C30459"/>
          <cell r="D30459"/>
        </row>
        <row r="30460">
          <cell r="A30460" t="str">
            <v>ME.02.050.0200.a</v>
          </cell>
          <cell r="B30460" t="str">
            <v>- 800 A</v>
          </cell>
          <cell r="C30460" t="str">
            <v>cad</v>
          </cell>
          <cell r="D30460" t="str">
            <v>374,54</v>
          </cell>
        </row>
        <row r="30461">
          <cell r="A30461" t="str">
            <v>ME.02.050.0200.b</v>
          </cell>
          <cell r="B30461" t="str">
            <v>- 1000 A</v>
          </cell>
          <cell r="C30461" t="str">
            <v>cad</v>
          </cell>
          <cell r="D30461" t="str">
            <v>379,21</v>
          </cell>
        </row>
        <row r="30462">
          <cell r="A30462" t="str">
            <v>ME.02.050.0200.c</v>
          </cell>
          <cell r="B30462" t="str">
            <v>- 1250 A</v>
          </cell>
          <cell r="C30462" t="str">
            <v>cad</v>
          </cell>
          <cell r="D30462" t="str">
            <v>396,86</v>
          </cell>
        </row>
        <row r="30463">
          <cell r="A30463" t="str">
            <v>ME.02.050.0200.d</v>
          </cell>
          <cell r="B30463" t="str">
            <v>- 1600 A</v>
          </cell>
          <cell r="C30463" t="str">
            <v>cad</v>
          </cell>
          <cell r="D30463" t="str">
            <v>467,90</v>
          </cell>
        </row>
        <row r="30464">
          <cell r="A30464" t="str">
            <v>ME.02.050.0200.e</v>
          </cell>
          <cell r="B30464" t="str">
            <v>- 2000 A</v>
          </cell>
          <cell r="C30464" t="str">
            <v>cad</v>
          </cell>
          <cell r="D30464" t="str">
            <v>537,94</v>
          </cell>
        </row>
        <row r="30465">
          <cell r="A30465" t="str">
            <v>ME.02.050.0200.f</v>
          </cell>
          <cell r="B30465" t="str">
            <v>- 2500 A</v>
          </cell>
          <cell r="C30465" t="str">
            <v>cad</v>
          </cell>
          <cell r="D30465" t="str">
            <v>641,67</v>
          </cell>
        </row>
        <row r="30466">
          <cell r="A30466" t="str">
            <v>ME.02.050.0200.g</v>
          </cell>
          <cell r="B30466" t="str">
            <v>- 3200 A</v>
          </cell>
          <cell r="C30466" t="str">
            <v>cad</v>
          </cell>
          <cell r="D30466" t="str">
            <v>935,32</v>
          </cell>
        </row>
        <row r="30467">
          <cell r="A30467" t="str">
            <v>ME.02.050.0200.h</v>
          </cell>
          <cell r="B30467" t="str">
            <v>- 4000 A</v>
          </cell>
          <cell r="C30467" t="str">
            <v>cad</v>
          </cell>
          <cell r="D30467" t="str">
            <v>1.075,36</v>
          </cell>
        </row>
        <row r="30468">
          <cell r="A30468" t="str">
            <v>ME.02.050.0210</v>
          </cell>
          <cell r="B30468" t="str">
            <v>Terminale per quadro e trasformatore per sbarre blindate compatte con conduttori in alluminio, grado di protezione IP55, per correnti nominali:</v>
          </cell>
          <cell r="C30468"/>
          <cell r="D30468"/>
        </row>
        <row r="30469">
          <cell r="A30469" t="str">
            <v>ME.02.050.0210.a</v>
          </cell>
          <cell r="B30469" t="str">
            <v>- 630 A</v>
          </cell>
          <cell r="C30469" t="str">
            <v>cad</v>
          </cell>
          <cell r="D30469" t="str">
            <v>249,52</v>
          </cell>
        </row>
        <row r="30470">
          <cell r="A30470" t="str">
            <v>ME.02.050.0210.b</v>
          </cell>
          <cell r="B30470" t="str">
            <v>- 800 A</v>
          </cell>
          <cell r="C30470" t="str">
            <v>cad</v>
          </cell>
          <cell r="D30470" t="str">
            <v>254,18</v>
          </cell>
        </row>
        <row r="30471">
          <cell r="A30471" t="str">
            <v>ME.02.050.0210.c</v>
          </cell>
          <cell r="B30471" t="str">
            <v>- 1000 A</v>
          </cell>
          <cell r="C30471" t="str">
            <v>cad</v>
          </cell>
          <cell r="D30471" t="str">
            <v>272,36</v>
          </cell>
        </row>
        <row r="30472">
          <cell r="A30472" t="str">
            <v>ME.02.050.0210.d</v>
          </cell>
          <cell r="B30472" t="str">
            <v>- 1250 A</v>
          </cell>
          <cell r="C30472" t="str">
            <v>cad</v>
          </cell>
          <cell r="D30472" t="str">
            <v>304,84</v>
          </cell>
        </row>
        <row r="30473">
          <cell r="A30473" t="str">
            <v>ME.02.050.0210.e</v>
          </cell>
          <cell r="B30473" t="str">
            <v>- 1600 A</v>
          </cell>
          <cell r="C30473" t="str">
            <v>cad</v>
          </cell>
          <cell r="D30473" t="str">
            <v>318,51</v>
          </cell>
        </row>
        <row r="30474">
          <cell r="A30474" t="str">
            <v>ME.02.050.0210.f</v>
          </cell>
          <cell r="B30474" t="str">
            <v>- 2000 A</v>
          </cell>
          <cell r="C30474" t="str">
            <v>cad</v>
          </cell>
          <cell r="D30474" t="str">
            <v>355,69</v>
          </cell>
        </row>
        <row r="30475">
          <cell r="A30475" t="str">
            <v>ME.02.050.0210.g</v>
          </cell>
          <cell r="B30475" t="str">
            <v>- 2500 A</v>
          </cell>
          <cell r="C30475" t="str">
            <v>cad</v>
          </cell>
          <cell r="D30475" t="str">
            <v>575,81</v>
          </cell>
        </row>
        <row r="30476">
          <cell r="A30476" t="str">
            <v>ME.02.050.0210.h</v>
          </cell>
          <cell r="B30476" t="str">
            <v>- 3200 A</v>
          </cell>
          <cell r="C30476" t="str">
            <v>cad</v>
          </cell>
          <cell r="D30476" t="str">
            <v>636,49</v>
          </cell>
        </row>
        <row r="30477">
          <cell r="A30477" t="str">
            <v>ME.02.050.0210.i</v>
          </cell>
          <cell r="B30477" t="str">
            <v>- 4000 A</v>
          </cell>
          <cell r="C30477" t="str">
            <v>cad</v>
          </cell>
          <cell r="D30477" t="str">
            <v>677,48</v>
          </cell>
        </row>
        <row r="30478">
          <cell r="A30478" t="str">
            <v>ME.02.050.0220</v>
          </cell>
          <cell r="B30478" t="str">
            <v>Cassette di derivazione di linea per sbarre blindate compatte, con sezionatore e fusibili, grado di protezione IP55, per correnti nominali:</v>
          </cell>
          <cell r="C30478"/>
          <cell r="D30478"/>
        </row>
        <row r="30479">
          <cell r="A30479" t="str">
            <v>ME.02.050.0220.a</v>
          </cell>
          <cell r="B30479" t="str">
            <v>- 250 A</v>
          </cell>
          <cell r="C30479" t="str">
            <v>cad</v>
          </cell>
          <cell r="D30479" t="str">
            <v>826,89</v>
          </cell>
        </row>
        <row r="30480">
          <cell r="A30480" t="str">
            <v>ME.02.050.0220.b</v>
          </cell>
          <cell r="B30480" t="str">
            <v>- 400 A</v>
          </cell>
          <cell r="C30480" t="str">
            <v>cad</v>
          </cell>
          <cell r="D30480" t="str">
            <v>880,84</v>
          </cell>
        </row>
        <row r="30481">
          <cell r="A30481" t="str">
            <v>ME.02.050.0220.c</v>
          </cell>
          <cell r="B30481" t="str">
            <v>- 630 A</v>
          </cell>
          <cell r="C30481" t="str">
            <v>cad</v>
          </cell>
          <cell r="D30481" t="str">
            <v>1.258,50</v>
          </cell>
        </row>
        <row r="30482">
          <cell r="A30482" t="str">
            <v>ME.02.050.0220.d</v>
          </cell>
          <cell r="B30482" t="str">
            <v>- 800 A</v>
          </cell>
          <cell r="C30482" t="str">
            <v>cad</v>
          </cell>
          <cell r="D30482" t="str">
            <v>1.437,99</v>
          </cell>
        </row>
        <row r="30483">
          <cell r="A30483" t="str">
            <v>ME.02.050.0220.e</v>
          </cell>
          <cell r="B30483" t="str">
            <v>- 1000 A</v>
          </cell>
          <cell r="C30483" t="str">
            <v>cad</v>
          </cell>
          <cell r="D30483" t="str">
            <v>1.648,05</v>
          </cell>
        </row>
        <row r="30484">
          <cell r="A30484" t="str">
            <v>ME.02.050.0230</v>
          </cell>
          <cell r="B30484" t="str">
            <v>Testata di chiusura per sbarre blindate, grado di protezione IP55, per correnti nominali:</v>
          </cell>
          <cell r="C30484"/>
          <cell r="D30484"/>
        </row>
        <row r="30485">
          <cell r="A30485" t="str">
            <v>ME.02.050.0230.a</v>
          </cell>
          <cell r="B30485" t="str">
            <v>- 160÷1000 A</v>
          </cell>
          <cell r="C30485" t="str">
            <v>cad</v>
          </cell>
          <cell r="D30485" t="str">
            <v>44,62</v>
          </cell>
        </row>
        <row r="30486">
          <cell r="A30486" t="str">
            <v>ME.02.050.0230.b</v>
          </cell>
          <cell r="B30486" t="str">
            <v>- 1250÷4000 A</v>
          </cell>
          <cell r="C30486" t="str">
            <v>cad</v>
          </cell>
          <cell r="D30486" t="str">
            <v>128,66</v>
          </cell>
        </row>
        <row r="30487">
          <cell r="A30487" t="str">
            <v>ME.02.050.0240</v>
          </cell>
          <cell r="B30487" t="str">
            <v>Staffa di sospensione per elementi verticali e per tratte di lunghezza massima di 4 metri, per sbarre blindate:</v>
          </cell>
          <cell r="C30487"/>
          <cell r="D30487"/>
        </row>
        <row r="30488">
          <cell r="A30488" t="str">
            <v>ME.02.050.0240.a</v>
          </cell>
          <cell r="B30488" t="str">
            <v>- normali</v>
          </cell>
          <cell r="C30488" t="str">
            <v>cad</v>
          </cell>
          <cell r="D30488" t="str">
            <v>5,76</v>
          </cell>
        </row>
        <row r="30489">
          <cell r="A30489" t="str">
            <v>ME.02.050.0240.b</v>
          </cell>
          <cell r="B30489" t="str">
            <v>- compatte</v>
          </cell>
          <cell r="C30489" t="str">
            <v>cad</v>
          </cell>
          <cell r="D30489" t="str">
            <v>23,35</v>
          </cell>
        </row>
        <row r="30490">
          <cell r="A30490" t="str">
            <v>ME.03 - QUADRI ELETTRICI</v>
          </cell>
          <cell r="B30490"/>
          <cell r="C30490"/>
          <cell r="D30490"/>
        </row>
        <row r="30491">
          <cell r="A30491" t="str">
            <v>ME</v>
          </cell>
          <cell r="B30491" t="str">
            <v>MATERIALI IMPIANTI ELETTRICI</v>
          </cell>
          <cell r="C30491"/>
          <cell r="D30491"/>
        </row>
        <row r="30492">
          <cell r="A30492" t="str">
            <v>ME.03</v>
          </cell>
          <cell r="B30492" t="str">
            <v>QUADRI ELETTRICI</v>
          </cell>
          <cell r="C30492"/>
          <cell r="D30492"/>
        </row>
        <row r="30493">
          <cell r="A30493" t="str">
            <v>ME.03.020</v>
          </cell>
          <cell r="B30493" t="str">
            <v>APPARECCHIATURE DI MEDIA TENSIONE</v>
          </cell>
          <cell r="C30493"/>
          <cell r="D30493"/>
        </row>
        <row r="30494">
          <cell r="A30494" t="str">
            <v>ME.03.020.0010</v>
          </cell>
          <cell r="B30494" t="str">
            <v>Quadro di Media Tensione normalizzato protetto isolato in aria, unità di arrivo/partenza completa di: interruttore isolato in SF6 asportabile, relè per protezione 50-51-51N, sezionatore d'isolamento lato sbarre, sezionatore lato cavi interbloccati tra di loro, cassonetto portastrumenti, divisori capacitivi, chiavi, blocchi, morsettiera aux, contatti ausiliari, caratteristiche elettriche: tensione nominale e di esercizio 24 kV, sbarre principali 630A, corrente di corto circuito per 1 sec. 16 kA, corrente dinamica (valore di cresta) 40 kA.</v>
          </cell>
          <cell r="C30494" t="str">
            <v>cad</v>
          </cell>
          <cell r="D30494" t="str">
            <v>22.679,54</v>
          </cell>
        </row>
        <row r="30495">
          <cell r="A30495" t="str">
            <v>ME.03.020.0020</v>
          </cell>
          <cell r="B30495" t="str">
            <v>Quadro di Media Tensione normalizzato protetto isolato in aria, unità di partenza completa di: interruttore di manovra sezionatore lato sbarre e sezionatore di terra lato cavi interbloccati tra di loro, telaio portafusibili, dispositivo di apertura automatica dell' interruttore di manovra-sezionatore per l'intervento di anche un solo fusibile, cassonetto portastrumenti, divisori capacitivi, chiavi, blocchi, morsettiera aux, contatti ausiliari, caratteristiche elettriche: tensione nominale e di esercizio 24 kV, sbarre principali 630A, corrente di corto circuito per 1 sec. 16 kA, corrente dinamica (valore di cresta) 40 kA.</v>
          </cell>
          <cell r="C30495" t="str">
            <v>cad</v>
          </cell>
          <cell r="D30495" t="str">
            <v>7.689,18</v>
          </cell>
        </row>
        <row r="30496">
          <cell r="A30496" t="str">
            <v>ME.03.020.0030</v>
          </cell>
          <cell r="B30496" t="str">
            <v>Quadro di Media Tensione normalizzato protetto isolato in aria, unità di arrivo/partenza completa di: interruttore di manovra sezionatore lato sbarre e sezionatore di terra lato cavi interbloccati tra di loro, cassonetto portastrumenti, divisori capacitivi, chiavi, blocchi, morsettiera aux, contatti ausiliari, caratteristiche elettriche: tensione nominale e di esercizio 24 kV, sbarre principali 630A, corrente di corto circuito per 1 sec. 16 kA, corrente dinamica (valore di cresta) 40 kA.</v>
          </cell>
          <cell r="C30496" t="str">
            <v>cad</v>
          </cell>
          <cell r="D30496" t="str">
            <v>6.705,50</v>
          </cell>
        </row>
        <row r="30497">
          <cell r="A30497" t="str">
            <v>ME.03.020.0040</v>
          </cell>
          <cell r="B30497" t="str">
            <v>Quadro di Media Tensione normalizzato protetto isolato in aria, unità di misura completa di: sezionatore d'isolamento lato sbarre e sezionatore di terra interbloccati tra di loro, telaio portafusibili, 3 fusibili da 2A di Media Tensione, 3 TV 50VA classe 0.5, basi portafusibili sezionabili lato BT, cassonetto ausiliari, divisori capacitivi, morsettiera aux, contatti ausiliari, caratteristiche elettriche: tensione nominale e di esercizio 24 kV, sbarre omnibus 630A, sbarre derivate 400A, corrente di corto circuito per 1 sec. 16 kA, corrente dinamica (valore di cresta) 40 kA.</v>
          </cell>
          <cell r="C30497" t="str">
            <v>cad</v>
          </cell>
          <cell r="D30497" t="str">
            <v>12.583,04</v>
          </cell>
        </row>
        <row r="30498">
          <cell r="A30498" t="str">
            <v>ME.03.020.0050</v>
          </cell>
          <cell r="B30498" t="str">
            <v>Quadro di Media Tensione normalizzato protetto isolato in aria, unità risalita sbarre completa di: sbarre in rame da 630A, divisori capacitivi, caratteristiche elettriche: tensione nominale e di esercizio 24 kV, corrente di corto circuito per 1 sec. 16 kA, corrente dinamica (valore di cresta) 40 kA.</v>
          </cell>
          <cell r="C30498" t="str">
            <v>cad</v>
          </cell>
          <cell r="D30498" t="str">
            <v>3.196,99</v>
          </cell>
        </row>
        <row r="30499">
          <cell r="A30499" t="str">
            <v>ME.03.030</v>
          </cell>
          <cell r="B30499" t="str">
            <v>INTERRUTTORI MAGNETOTERMICI - DIFFERENZIALI DI TIPO CIVILE</v>
          </cell>
          <cell r="C30499"/>
          <cell r="D30499"/>
        </row>
        <row r="30500">
          <cell r="A30500" t="str">
            <v>ME.03.030.0010</v>
          </cell>
          <cell r="B30500" t="str">
            <v>Interruttore automatico magnetotermico modulare curva C con modulo di 17,5 mm e conforme norme CEI 23-3, potere d'interruzione fino a 4,5 kA, nelle tipologie:</v>
          </cell>
          <cell r="C30500"/>
          <cell r="D30500"/>
        </row>
        <row r="30501">
          <cell r="A30501" t="str">
            <v>ME.03.030.0010.a</v>
          </cell>
          <cell r="B30501" t="str">
            <v>- unipolare con In 6-32 A</v>
          </cell>
          <cell r="C30501" t="str">
            <v>cad</v>
          </cell>
          <cell r="D30501" t="str">
            <v>13,90</v>
          </cell>
        </row>
        <row r="30502">
          <cell r="A30502" t="str">
            <v>ME.03.030.0010.b</v>
          </cell>
          <cell r="B30502" t="str">
            <v>- bipolare con In 6-32 A</v>
          </cell>
          <cell r="C30502" t="str">
            <v>cad</v>
          </cell>
          <cell r="D30502" t="str">
            <v>16,94</v>
          </cell>
        </row>
        <row r="30503">
          <cell r="A30503" t="str">
            <v>ME.03.030.0010.c</v>
          </cell>
          <cell r="B30503" t="str">
            <v>- tripolare con In 6-32 A</v>
          </cell>
          <cell r="C30503" t="str">
            <v>cad</v>
          </cell>
          <cell r="D30503" t="str">
            <v>24,65</v>
          </cell>
        </row>
        <row r="30504">
          <cell r="A30504" t="str">
            <v>ME.03.030.0010.d</v>
          </cell>
          <cell r="B30504" t="str">
            <v>- tetrapolare con In 6-32 A</v>
          </cell>
          <cell r="C30504" t="str">
            <v>cad</v>
          </cell>
          <cell r="D30504" t="str">
            <v>33,12</v>
          </cell>
        </row>
        <row r="30505">
          <cell r="A30505" t="str">
            <v>ME.03.030.0020</v>
          </cell>
          <cell r="B30505" t="str">
            <v>Interruttore automatico magnetotermico modulare curva C con modulo di 17,5 mm e conforme norme CEI 23-3, potere d'interruzione fino a 6 kA, nelle tipologie:</v>
          </cell>
          <cell r="C30505"/>
          <cell r="D30505"/>
        </row>
        <row r="30506">
          <cell r="A30506" t="str">
            <v>ME.03.030.0020.a</v>
          </cell>
          <cell r="B30506" t="str">
            <v>- unipolare con In 6-32 A</v>
          </cell>
          <cell r="C30506" t="str">
            <v>cad</v>
          </cell>
          <cell r="D30506" t="str">
            <v>21,08</v>
          </cell>
        </row>
        <row r="30507">
          <cell r="A30507" t="str">
            <v>ME.03.030.0020.b</v>
          </cell>
          <cell r="B30507" t="str">
            <v>- bipolare con In 6-32 A</v>
          </cell>
          <cell r="C30507" t="str">
            <v>cad</v>
          </cell>
          <cell r="D30507" t="str">
            <v>25,74</v>
          </cell>
        </row>
        <row r="30508">
          <cell r="A30508" t="str">
            <v>ME.03.030.0020.c</v>
          </cell>
          <cell r="B30508" t="str">
            <v>- tripolare con In 6-32 A</v>
          </cell>
          <cell r="C30508" t="str">
            <v>cad</v>
          </cell>
          <cell r="D30508" t="str">
            <v>37,47</v>
          </cell>
        </row>
        <row r="30509">
          <cell r="A30509" t="str">
            <v>ME.03.030.0020.d</v>
          </cell>
          <cell r="B30509" t="str">
            <v>- tetrapolare con In 6-32 A</v>
          </cell>
          <cell r="C30509" t="str">
            <v>cad</v>
          </cell>
          <cell r="D30509" t="str">
            <v>50,40</v>
          </cell>
        </row>
        <row r="30510">
          <cell r="A30510" t="str">
            <v>ME.03.030.0030</v>
          </cell>
          <cell r="B30510" t="str">
            <v>Interruttore automatico magnetotermico modulare curva C con modulo di 17,5 mm e conforme norme CEI 23-3, potere d'interruzione fino a 10 kA, nelle tipologie:</v>
          </cell>
          <cell r="C30510"/>
          <cell r="D30510"/>
        </row>
        <row r="30511">
          <cell r="A30511" t="str">
            <v>ME.03.030.0030.a</v>
          </cell>
          <cell r="B30511" t="str">
            <v>- unipolare con In 1-4 A</v>
          </cell>
          <cell r="C30511" t="str">
            <v>cad</v>
          </cell>
          <cell r="D30511" t="str">
            <v>30,51</v>
          </cell>
        </row>
        <row r="30512">
          <cell r="A30512" t="str">
            <v>ME.03.030.0030.b</v>
          </cell>
          <cell r="B30512" t="str">
            <v>- unipolare con In 6-32 A</v>
          </cell>
          <cell r="C30512" t="str">
            <v>cad</v>
          </cell>
          <cell r="D30512" t="str">
            <v>23,45</v>
          </cell>
        </row>
        <row r="30513">
          <cell r="A30513" t="str">
            <v>ME.03.030.0030.c</v>
          </cell>
          <cell r="B30513" t="str">
            <v>- unipolare con In 40-63 A</v>
          </cell>
          <cell r="C30513" t="str">
            <v>cad</v>
          </cell>
          <cell r="D30513" t="str">
            <v>30,51</v>
          </cell>
        </row>
        <row r="30514">
          <cell r="A30514" t="str">
            <v>ME.03.030.0030.d</v>
          </cell>
          <cell r="B30514" t="str">
            <v>- bipolare con In 1-4 A</v>
          </cell>
          <cell r="C30514" t="str">
            <v>cad</v>
          </cell>
          <cell r="D30514" t="str">
            <v>37,27</v>
          </cell>
        </row>
        <row r="30515">
          <cell r="A30515" t="str">
            <v>ME.03.030.0030.e</v>
          </cell>
          <cell r="B30515" t="str">
            <v>- bipolare con In 6-32 A</v>
          </cell>
          <cell r="C30515" t="str">
            <v>cad</v>
          </cell>
          <cell r="D30515" t="str">
            <v>28,68</v>
          </cell>
        </row>
        <row r="30516">
          <cell r="A30516" t="str">
            <v>ME.03.030.0030.f</v>
          </cell>
          <cell r="B30516" t="str">
            <v>- bipolare con In 40-63 A</v>
          </cell>
          <cell r="C30516" t="str">
            <v>cad</v>
          </cell>
          <cell r="D30516" t="str">
            <v>37,27</v>
          </cell>
        </row>
        <row r="30517">
          <cell r="A30517" t="str">
            <v>ME.03.030.0030.g</v>
          </cell>
          <cell r="B30517" t="str">
            <v>- tripolare con In 1-4 A</v>
          </cell>
          <cell r="C30517" t="str">
            <v>cad</v>
          </cell>
          <cell r="D30517" t="str">
            <v>54,21</v>
          </cell>
        </row>
        <row r="30518">
          <cell r="A30518" t="str">
            <v>ME.03.030.0030.h</v>
          </cell>
          <cell r="B30518" t="str">
            <v>- tripolare con In 6-32 A</v>
          </cell>
          <cell r="C30518" t="str">
            <v>cad</v>
          </cell>
          <cell r="D30518" t="str">
            <v>41,71</v>
          </cell>
        </row>
        <row r="30519">
          <cell r="A30519" t="str">
            <v>ME.03.030.0030.i</v>
          </cell>
          <cell r="B30519" t="str">
            <v>- tripolare con In 40-63 A</v>
          </cell>
          <cell r="C30519" t="str">
            <v>cad</v>
          </cell>
          <cell r="D30519" t="str">
            <v>54,21</v>
          </cell>
        </row>
        <row r="30520">
          <cell r="A30520" t="str">
            <v>ME.03.030.0030.j</v>
          </cell>
          <cell r="B30520" t="str">
            <v>- tetrapolare con In 1-4 A</v>
          </cell>
          <cell r="C30520" t="str">
            <v>cad</v>
          </cell>
          <cell r="D30520" t="str">
            <v>72,78</v>
          </cell>
        </row>
        <row r="30521">
          <cell r="A30521" t="str">
            <v>ME.03.030.0030.k</v>
          </cell>
          <cell r="B30521" t="str">
            <v>- tetrapolare con In 6-32 A</v>
          </cell>
          <cell r="C30521" t="str">
            <v>cad</v>
          </cell>
          <cell r="D30521" t="str">
            <v>55,94</v>
          </cell>
        </row>
        <row r="30522">
          <cell r="A30522" t="str">
            <v>ME.03.030.0030.l</v>
          </cell>
          <cell r="B30522" t="str">
            <v>- tetrapolare con In 40-63 A</v>
          </cell>
          <cell r="C30522" t="str">
            <v>cad</v>
          </cell>
          <cell r="D30522" t="str">
            <v>72,78</v>
          </cell>
        </row>
        <row r="30523">
          <cell r="A30523" t="str">
            <v>ME.03.030.0040</v>
          </cell>
          <cell r="B30523" t="str">
            <v>Interruttore automatico magnetotermico modulare curva C in esecuzione scatolata con modulo di 17,5 mm e conforme norme CEI 23-3, potere d'interruzione fino a 15 kA, nelle tipologie:</v>
          </cell>
          <cell r="C30523"/>
          <cell r="D30523"/>
        </row>
        <row r="30524">
          <cell r="A30524" t="str">
            <v>ME.03.030.0040.a</v>
          </cell>
          <cell r="B30524" t="str">
            <v>- unipolare con In 6-32 A</v>
          </cell>
          <cell r="C30524" t="str">
            <v>cad</v>
          </cell>
          <cell r="D30524" t="str">
            <v>14,77</v>
          </cell>
        </row>
        <row r="30525">
          <cell r="A30525" t="str">
            <v>ME.03.030.0040.b</v>
          </cell>
          <cell r="B30525" t="str">
            <v>- unipolare con In 40-63 A</v>
          </cell>
          <cell r="C30525" t="str">
            <v>cad</v>
          </cell>
          <cell r="D30525" t="str">
            <v>19,23</v>
          </cell>
        </row>
        <row r="30526">
          <cell r="A30526" t="str">
            <v>ME.03.030.0040.c</v>
          </cell>
          <cell r="B30526" t="str">
            <v>- bipolare con In 6-32 A</v>
          </cell>
          <cell r="C30526" t="str">
            <v>cad</v>
          </cell>
          <cell r="D30526" t="str">
            <v>32,57</v>
          </cell>
        </row>
        <row r="30527">
          <cell r="A30527" t="str">
            <v>ME.03.030.0040.d</v>
          </cell>
          <cell r="B30527" t="str">
            <v>- bipolare con In 40-63 A</v>
          </cell>
          <cell r="C30527" t="str">
            <v>cad</v>
          </cell>
          <cell r="D30527" t="str">
            <v>42,36</v>
          </cell>
        </row>
        <row r="30528">
          <cell r="A30528" t="str">
            <v>ME.03.030.0040.e</v>
          </cell>
          <cell r="B30528" t="str">
            <v>- tripolare con In 6-32 A</v>
          </cell>
          <cell r="C30528" t="str">
            <v>cad</v>
          </cell>
          <cell r="D30528" t="str">
            <v>47,37</v>
          </cell>
        </row>
        <row r="30529">
          <cell r="A30529" t="str">
            <v>ME.03.030.0040.f</v>
          </cell>
          <cell r="B30529" t="str">
            <v>- tripolare con In 40-63 A</v>
          </cell>
          <cell r="C30529" t="str">
            <v>cad</v>
          </cell>
          <cell r="D30529" t="str">
            <v>61,58</v>
          </cell>
        </row>
        <row r="30530">
          <cell r="A30530" t="str">
            <v>ME.03.030.0040.g</v>
          </cell>
          <cell r="B30530" t="str">
            <v>- tetrapolare con In 6-32 A</v>
          </cell>
          <cell r="C30530" t="str">
            <v>cad</v>
          </cell>
          <cell r="D30530" t="str">
            <v>63,66</v>
          </cell>
        </row>
        <row r="30531">
          <cell r="A30531" t="str">
            <v>ME.03.030.0040.h</v>
          </cell>
          <cell r="B30531" t="str">
            <v>- tetrapolare con In 40-63 A</v>
          </cell>
          <cell r="C30531" t="str">
            <v>cad</v>
          </cell>
          <cell r="D30531" t="str">
            <v>118,07</v>
          </cell>
        </row>
        <row r="30532">
          <cell r="A30532" t="str">
            <v>ME.03.030.0050</v>
          </cell>
          <cell r="B30532" t="str">
            <v>Interruttore automatico magnetotermico modulare curva C con modulo di 17,5 mm e conforme norme CEI 23-3, potere d'interruzione fino a 25 kA, nelle tipologie:</v>
          </cell>
          <cell r="C30532"/>
          <cell r="D30532"/>
        </row>
        <row r="30533">
          <cell r="A30533" t="str">
            <v>ME.03.030.0050.a</v>
          </cell>
          <cell r="B30533" t="str">
            <v>- unipolare con In 6-32 A</v>
          </cell>
          <cell r="C30533" t="str">
            <v>cad</v>
          </cell>
          <cell r="D30533" t="str">
            <v>19,45</v>
          </cell>
        </row>
        <row r="30534">
          <cell r="A30534" t="str">
            <v>ME.03.030.0050.b</v>
          </cell>
          <cell r="B30534" t="str">
            <v>- unipolare con In 40-63 A</v>
          </cell>
          <cell r="C30534" t="str">
            <v>cad</v>
          </cell>
          <cell r="D30534" t="str">
            <v>25,41</v>
          </cell>
        </row>
        <row r="30535">
          <cell r="A30535" t="str">
            <v>ME.03.030.0050.c</v>
          </cell>
          <cell r="B30535" t="str">
            <v>- bipolare con In 6-32 A</v>
          </cell>
          <cell r="C30535" t="str">
            <v>cad</v>
          </cell>
          <cell r="D30535" t="str">
            <v>43,01</v>
          </cell>
        </row>
        <row r="30536">
          <cell r="A30536" t="str">
            <v>ME.03.030.0050.d</v>
          </cell>
          <cell r="B30536" t="str">
            <v>- bipolare con In 40-63 A</v>
          </cell>
          <cell r="C30536" t="str">
            <v>cad</v>
          </cell>
          <cell r="D30536" t="str">
            <v>55,83</v>
          </cell>
        </row>
        <row r="30537">
          <cell r="A30537" t="str">
            <v>ME.03.030.0050.e</v>
          </cell>
          <cell r="B30537" t="str">
            <v>- tripolare con In 6-32 A</v>
          </cell>
          <cell r="C30537" t="str">
            <v>cad</v>
          </cell>
          <cell r="D30537" t="str">
            <v>62,46</v>
          </cell>
        </row>
        <row r="30538">
          <cell r="A30538" t="str">
            <v>ME.03.030.0050.f</v>
          </cell>
          <cell r="B30538" t="str">
            <v>- tripolare con In 40-32 A</v>
          </cell>
          <cell r="C30538" t="str">
            <v>cad</v>
          </cell>
          <cell r="D30538" t="str">
            <v>81,25</v>
          </cell>
        </row>
        <row r="30539">
          <cell r="A30539" t="str">
            <v>ME.03.030.0050.g</v>
          </cell>
          <cell r="B30539" t="str">
            <v>- tetrapolare con In 6-32 A</v>
          </cell>
          <cell r="C30539" t="str">
            <v>cad</v>
          </cell>
          <cell r="D30539" t="str">
            <v>83,96</v>
          </cell>
        </row>
        <row r="30540">
          <cell r="A30540" t="str">
            <v>ME.03.030.0050.h</v>
          </cell>
          <cell r="B30540" t="str">
            <v>- tetrapolare con In 40-32 A</v>
          </cell>
          <cell r="C30540" t="str">
            <v>cad</v>
          </cell>
          <cell r="D30540" t="str">
            <v>108,63</v>
          </cell>
        </row>
        <row r="30541">
          <cell r="A30541" t="str">
            <v>ME.03.030.0060</v>
          </cell>
          <cell r="B30541" t="str">
            <v>Interruttore automatico magnetotermico modulare curva B con modulo di 17,5 mm e conforme norme CEI 23-3, potere d'interruzione fino a 4,5 kA, nelle tipologie:</v>
          </cell>
          <cell r="C30541"/>
          <cell r="D30541"/>
        </row>
        <row r="30542">
          <cell r="A30542" t="str">
            <v>ME.03.030.0060.a</v>
          </cell>
          <cell r="B30542" t="str">
            <v>- 2 moduli 1P+N con In 0.5-4 A</v>
          </cell>
          <cell r="C30542" t="str">
            <v>cad</v>
          </cell>
          <cell r="D30542" t="str">
            <v>12,49</v>
          </cell>
        </row>
        <row r="30543">
          <cell r="A30543" t="str">
            <v>ME.03.030.0060.b</v>
          </cell>
          <cell r="B30543" t="str">
            <v>- 2 moduli 1P+N con In 6-32 A</v>
          </cell>
          <cell r="C30543" t="str">
            <v>cad</v>
          </cell>
          <cell r="D30543" t="str">
            <v>12,87</v>
          </cell>
        </row>
        <row r="30544">
          <cell r="A30544" t="str">
            <v>ME.03.030.0060.c</v>
          </cell>
          <cell r="B30544" t="str">
            <v>- 2 moduli 1P+N con In 40 A</v>
          </cell>
          <cell r="C30544" t="str">
            <v>cad</v>
          </cell>
          <cell r="D30544" t="str">
            <v>12,49</v>
          </cell>
        </row>
        <row r="30545">
          <cell r="A30545" t="str">
            <v>ME.03.030.0070</v>
          </cell>
          <cell r="B30545" t="str">
            <v>Interruttore automatico magnetotermico modulare curva B con modulo di 17,5 mm e conforme norme CEI 23-3, potere d'interruzione fino a 6 kA, nelle tipologie:</v>
          </cell>
          <cell r="C30545"/>
          <cell r="D30545"/>
        </row>
        <row r="30546">
          <cell r="A30546" t="str">
            <v>ME.03.030.0070.a</v>
          </cell>
          <cell r="B30546" t="str">
            <v>- unipolare con In 6 A</v>
          </cell>
          <cell r="C30546" t="str">
            <v>cad</v>
          </cell>
          <cell r="D30546" t="str">
            <v>17,35</v>
          </cell>
        </row>
        <row r="30547">
          <cell r="A30547" t="str">
            <v>ME.03.030.0070.b</v>
          </cell>
          <cell r="B30547" t="str">
            <v>- unipolare con In 10-32 A</v>
          </cell>
          <cell r="C30547" t="str">
            <v>cad</v>
          </cell>
          <cell r="D30547" t="str">
            <v>14,62</v>
          </cell>
        </row>
        <row r="30548">
          <cell r="A30548" t="str">
            <v>ME.03.030.0070.c</v>
          </cell>
          <cell r="B30548" t="str">
            <v>- unipolare con In 40-63 A</v>
          </cell>
          <cell r="C30548" t="str">
            <v>cad</v>
          </cell>
          <cell r="D30548" t="str">
            <v>20,05</v>
          </cell>
        </row>
        <row r="30549">
          <cell r="A30549" t="str">
            <v>ME.03.030.0070.d</v>
          </cell>
          <cell r="B30549" t="str">
            <v>- bipolare con In 6 A</v>
          </cell>
          <cell r="C30549" t="str">
            <v>cad</v>
          </cell>
          <cell r="D30549" t="str">
            <v>36,41</v>
          </cell>
        </row>
        <row r="30550">
          <cell r="A30550" t="str">
            <v>ME.03.030.0070.e</v>
          </cell>
          <cell r="B30550" t="str">
            <v>- bipolare con In 10-32 A</v>
          </cell>
          <cell r="C30550" t="str">
            <v>cad</v>
          </cell>
          <cell r="D30550" t="str">
            <v>31,60</v>
          </cell>
        </row>
        <row r="30551">
          <cell r="A30551" t="str">
            <v>ME.03.030.0070.f</v>
          </cell>
          <cell r="B30551" t="str">
            <v>- bipolare con In 40-63 A</v>
          </cell>
          <cell r="C30551" t="str">
            <v>cad</v>
          </cell>
          <cell r="D30551" t="str">
            <v>42,78</v>
          </cell>
        </row>
        <row r="30552">
          <cell r="A30552" t="str">
            <v>ME.03.030.0070.g</v>
          </cell>
          <cell r="B30552" t="str">
            <v>- tripolare con In 6 A</v>
          </cell>
          <cell r="C30552" t="str">
            <v>cad</v>
          </cell>
          <cell r="D30552" t="str">
            <v>55,33</v>
          </cell>
        </row>
        <row r="30553">
          <cell r="A30553" t="str">
            <v>ME.03.030.0070.h</v>
          </cell>
          <cell r="B30553" t="str">
            <v>- tripolare con In 10-32 A</v>
          </cell>
          <cell r="C30553" t="str">
            <v>cad</v>
          </cell>
          <cell r="D30553" t="str">
            <v>48,68</v>
          </cell>
        </row>
        <row r="30554">
          <cell r="A30554" t="str">
            <v>ME.03.030.0070.i</v>
          </cell>
          <cell r="B30554" t="str">
            <v>- tripolare con In 40-63 A</v>
          </cell>
          <cell r="C30554" t="str">
            <v>cad</v>
          </cell>
          <cell r="D30554" t="str">
            <v>68,34</v>
          </cell>
        </row>
        <row r="30555">
          <cell r="A30555" t="str">
            <v>ME.03.030.0070.j</v>
          </cell>
          <cell r="B30555" t="str">
            <v>- tetrapolare con In 6 A</v>
          </cell>
          <cell r="C30555" t="str">
            <v>cad</v>
          </cell>
          <cell r="D30555" t="str">
            <v>72,97</v>
          </cell>
        </row>
        <row r="30556">
          <cell r="A30556" t="str">
            <v>ME.03.030.0070.k</v>
          </cell>
          <cell r="B30556" t="str">
            <v>- tetrapolare con In 10-32 A</v>
          </cell>
          <cell r="C30556" t="str">
            <v>cad</v>
          </cell>
          <cell r="D30556" t="str">
            <v>59,44</v>
          </cell>
        </row>
        <row r="30557">
          <cell r="A30557" t="str">
            <v>ME.03.030.0070.l</v>
          </cell>
          <cell r="B30557" t="str">
            <v>- tetrapolare con In 40-63 A</v>
          </cell>
          <cell r="C30557" t="str">
            <v>cad</v>
          </cell>
          <cell r="D30557" t="str">
            <v>86,97</v>
          </cell>
        </row>
        <row r="30558">
          <cell r="A30558" t="str">
            <v>ME.03.030.0080</v>
          </cell>
          <cell r="B30558" t="str">
            <v>Interruttore automatico magnetotermico modulare curva D con modulo di 17,5 mm e conforme norme CEI 23-3, potere d'interruzione fino a 6 kA, nelle tipologie:</v>
          </cell>
          <cell r="C30558"/>
          <cell r="D30558"/>
        </row>
        <row r="30559">
          <cell r="A30559" t="str">
            <v>ME.03.030.0080.a</v>
          </cell>
          <cell r="B30559" t="str">
            <v>- unipolare con In 6 A</v>
          </cell>
          <cell r="C30559" t="str">
            <v>cad</v>
          </cell>
          <cell r="D30559" t="str">
            <v>18,03</v>
          </cell>
        </row>
        <row r="30560">
          <cell r="A30560" t="str">
            <v>ME.03.030.0080.b</v>
          </cell>
          <cell r="B30560" t="str">
            <v>- unipolare con In 10-32 A</v>
          </cell>
          <cell r="C30560" t="str">
            <v>cad</v>
          </cell>
          <cell r="D30560" t="str">
            <v>15,19</v>
          </cell>
        </row>
        <row r="30561">
          <cell r="A30561" t="str">
            <v>ME.03.030.0080.c</v>
          </cell>
          <cell r="B30561" t="str">
            <v>- unipolare con In 40-63 A</v>
          </cell>
          <cell r="C30561" t="str">
            <v>cad</v>
          </cell>
          <cell r="D30561" t="str">
            <v>21,03</v>
          </cell>
        </row>
        <row r="30562">
          <cell r="A30562" t="str">
            <v>ME.03.030.0080.d</v>
          </cell>
          <cell r="B30562" t="str">
            <v>- bipolare con In 6 A</v>
          </cell>
          <cell r="C30562" t="str">
            <v>cad</v>
          </cell>
          <cell r="D30562" t="str">
            <v>38,20</v>
          </cell>
        </row>
        <row r="30563">
          <cell r="A30563" t="str">
            <v>ME.03.030.0080.e</v>
          </cell>
          <cell r="B30563" t="str">
            <v>- bipolare con In 10-32 A</v>
          </cell>
          <cell r="C30563" t="str">
            <v>cad</v>
          </cell>
          <cell r="D30563" t="str">
            <v>32,84</v>
          </cell>
        </row>
        <row r="30564">
          <cell r="A30564" t="str">
            <v>ME.03.030.0080.f</v>
          </cell>
          <cell r="B30564" t="str">
            <v>- bipolare con In 40-63 A</v>
          </cell>
          <cell r="C30564" t="str">
            <v>cad</v>
          </cell>
          <cell r="D30564" t="str">
            <v>44,42</v>
          </cell>
        </row>
        <row r="30565">
          <cell r="A30565" t="str">
            <v>ME.03.030.0080.g</v>
          </cell>
          <cell r="B30565" t="str">
            <v>- tripolare con In 6 A</v>
          </cell>
          <cell r="C30565" t="str">
            <v>cad</v>
          </cell>
          <cell r="D30565" t="str">
            <v>57,77</v>
          </cell>
        </row>
        <row r="30566">
          <cell r="A30566" t="str">
            <v>ME.03.030.0080.h</v>
          </cell>
          <cell r="B30566" t="str">
            <v>- tripolare con In 10-32 A</v>
          </cell>
          <cell r="C30566" t="str">
            <v>cad</v>
          </cell>
          <cell r="D30566" t="str">
            <v>50,34</v>
          </cell>
        </row>
        <row r="30567">
          <cell r="A30567" t="str">
            <v>ME.03.030.0080.i</v>
          </cell>
          <cell r="B30567" t="str">
            <v>- tripolare con In 40-63 A</v>
          </cell>
          <cell r="C30567" t="str">
            <v>cad</v>
          </cell>
          <cell r="D30567" t="str">
            <v>70,68</v>
          </cell>
        </row>
        <row r="30568">
          <cell r="A30568" t="str">
            <v>ME.03.030.0080.j</v>
          </cell>
          <cell r="B30568" t="str">
            <v>- tetrapolare con In 6 A</v>
          </cell>
          <cell r="C30568" t="str">
            <v>cad</v>
          </cell>
          <cell r="D30568" t="str">
            <v>75,83</v>
          </cell>
        </row>
        <row r="30569">
          <cell r="A30569" t="str">
            <v>ME.03.030.0080.k</v>
          </cell>
          <cell r="B30569" t="str">
            <v>- tetrapolare con In 10-32 A</v>
          </cell>
          <cell r="C30569" t="str">
            <v>cad</v>
          </cell>
          <cell r="D30569" t="str">
            <v>61,17</v>
          </cell>
        </row>
        <row r="30570">
          <cell r="A30570" t="str">
            <v>ME.03.030.0080.l</v>
          </cell>
          <cell r="B30570" t="str">
            <v>- tetrapolare con In 40-63 A</v>
          </cell>
          <cell r="C30570" t="str">
            <v>cad</v>
          </cell>
          <cell r="D30570" t="str">
            <v>90,34</v>
          </cell>
        </row>
        <row r="30571">
          <cell r="A30571" t="str">
            <v>ME.03.030.0090</v>
          </cell>
          <cell r="B30571" t="str">
            <v>Interruttore automatico magnetotermico modulare curva D con modulo di 17,5 mm e conforme norme CEI 23-3, potere d'interruzione fino a 10 kA, nelle tipologie:</v>
          </cell>
          <cell r="C30571"/>
          <cell r="D30571"/>
        </row>
        <row r="30572">
          <cell r="A30572" t="str">
            <v>ME.03.030.0090.a</v>
          </cell>
          <cell r="B30572" t="str">
            <v>- unipolare con In 6 A</v>
          </cell>
          <cell r="C30572" t="str">
            <v>cad</v>
          </cell>
          <cell r="D30572" t="str">
            <v>19,11</v>
          </cell>
        </row>
        <row r="30573">
          <cell r="A30573" t="str">
            <v>ME.03.030.0090.b</v>
          </cell>
          <cell r="B30573" t="str">
            <v>- unipolare con In 10-32 A</v>
          </cell>
          <cell r="C30573" t="str">
            <v>cad</v>
          </cell>
          <cell r="D30573" t="str">
            <v>17,17</v>
          </cell>
        </row>
        <row r="30574">
          <cell r="A30574" t="str">
            <v>ME.03.030.0090.d</v>
          </cell>
          <cell r="B30574" t="str">
            <v>- bipolare con In 6 A</v>
          </cell>
          <cell r="C30574" t="str">
            <v>cad</v>
          </cell>
          <cell r="D30574" t="str">
            <v>39,16</v>
          </cell>
        </row>
        <row r="30575">
          <cell r="A30575" t="str">
            <v>ME.03.030.0090.e</v>
          </cell>
          <cell r="B30575" t="str">
            <v>- bipolare con In 10-32 A</v>
          </cell>
          <cell r="C30575" t="str">
            <v>cad</v>
          </cell>
          <cell r="D30575" t="str">
            <v>33,33</v>
          </cell>
        </row>
        <row r="30576">
          <cell r="A30576" t="str">
            <v>ME.03.030.0090.f</v>
          </cell>
          <cell r="B30576" t="str">
            <v>- bipolare con In 40-63 A</v>
          </cell>
          <cell r="C30576" t="str">
            <v>cad</v>
          </cell>
          <cell r="D30576" t="str">
            <v>44,36</v>
          </cell>
        </row>
        <row r="30577">
          <cell r="A30577" t="str">
            <v>ME.03.030.0090.g</v>
          </cell>
          <cell r="B30577" t="str">
            <v>- tripolare con In 6 A</v>
          </cell>
          <cell r="C30577" t="str">
            <v>cad</v>
          </cell>
          <cell r="D30577" t="str">
            <v>61,92</v>
          </cell>
        </row>
        <row r="30578">
          <cell r="A30578" t="str">
            <v>ME.03.030.0090.h</v>
          </cell>
          <cell r="B30578" t="str">
            <v>- tripolare con In 10-32 A</v>
          </cell>
          <cell r="C30578" t="str">
            <v>cad</v>
          </cell>
          <cell r="D30578" t="str">
            <v>53,94</v>
          </cell>
        </row>
        <row r="30579">
          <cell r="A30579" t="str">
            <v>ME.03.030.0090.i</v>
          </cell>
          <cell r="B30579" t="str">
            <v>- tripolare con In 40-63 A</v>
          </cell>
          <cell r="C30579" t="str">
            <v>cad</v>
          </cell>
          <cell r="D30579" t="str">
            <v>74,29</v>
          </cell>
        </row>
        <row r="30580">
          <cell r="A30580" t="str">
            <v>ME.03.030.0090.j</v>
          </cell>
          <cell r="B30580" t="str">
            <v>- tetrapolare con In 6 A</v>
          </cell>
          <cell r="C30580" t="str">
            <v>cad</v>
          </cell>
          <cell r="D30580" t="str">
            <v>80,48</v>
          </cell>
        </row>
        <row r="30581">
          <cell r="A30581" t="str">
            <v>ME.03.030.0090.k</v>
          </cell>
          <cell r="B30581" t="str">
            <v>- tetrapolare con In 10-32 A</v>
          </cell>
          <cell r="C30581" t="str">
            <v>cad</v>
          </cell>
          <cell r="D30581" t="str">
            <v>68,65</v>
          </cell>
        </row>
        <row r="30582">
          <cell r="A30582" t="str">
            <v>ME.03.030.0090.l</v>
          </cell>
          <cell r="B30582" t="str">
            <v>- tetrapolare con In 40-63 A</v>
          </cell>
          <cell r="C30582" t="str">
            <v>cad</v>
          </cell>
          <cell r="D30582" t="str">
            <v>96,76</v>
          </cell>
        </row>
        <row r="30583">
          <cell r="A30583" t="str">
            <v>ME.03.030.0100</v>
          </cell>
          <cell r="B30583" t="str">
            <v>Interruttore automatico magnetotermico modulare curva K con modulo di 17,5 mm e conforme norme CEI 23-3, potere d'interruzione fino a 10 kA, nelle tipologie:</v>
          </cell>
          <cell r="C30583"/>
          <cell r="D30583"/>
        </row>
        <row r="30584">
          <cell r="A30584" t="str">
            <v>ME.03.030.0100.a</v>
          </cell>
          <cell r="B30584" t="str">
            <v>- bipolare con In 1-4 A</v>
          </cell>
          <cell r="C30584" t="str">
            <v>cad</v>
          </cell>
          <cell r="D30584" t="str">
            <v>41,35</v>
          </cell>
        </row>
        <row r="30585">
          <cell r="A30585" t="str">
            <v>ME.03.030.0100.b</v>
          </cell>
          <cell r="B30585" t="str">
            <v>- bipolare con In 6 A</v>
          </cell>
          <cell r="C30585" t="str">
            <v>cad</v>
          </cell>
          <cell r="D30585" t="str">
            <v>40,14</v>
          </cell>
        </row>
        <row r="30586">
          <cell r="A30586" t="str">
            <v>ME.03.030.0100.c</v>
          </cell>
          <cell r="B30586" t="str">
            <v>- bipolare con In 10-32 A</v>
          </cell>
          <cell r="C30586" t="str">
            <v>cad</v>
          </cell>
          <cell r="D30586" t="str">
            <v>34,50</v>
          </cell>
        </row>
        <row r="30587">
          <cell r="A30587" t="str">
            <v>ME.03.030.0100.d</v>
          </cell>
          <cell r="B30587" t="str">
            <v>- bipolare con In 40 A</v>
          </cell>
          <cell r="C30587" t="str">
            <v>cad</v>
          </cell>
          <cell r="D30587" t="str">
            <v>45,01</v>
          </cell>
        </row>
        <row r="30588">
          <cell r="A30588" t="str">
            <v>ME.03.030.0100.e</v>
          </cell>
          <cell r="B30588" t="str">
            <v>- tetrapolare con In 1-4 A</v>
          </cell>
          <cell r="C30588" t="str">
            <v>cad</v>
          </cell>
          <cell r="D30588" t="str">
            <v>84,92</v>
          </cell>
        </row>
        <row r="30589">
          <cell r="A30589" t="str">
            <v>ME.03.030.0100.f</v>
          </cell>
          <cell r="B30589" t="str">
            <v>- tetrapolare con In 6 A</v>
          </cell>
          <cell r="C30589" t="str">
            <v>cad</v>
          </cell>
          <cell r="D30589" t="str">
            <v>80,88</v>
          </cell>
        </row>
        <row r="30590">
          <cell r="A30590" t="str">
            <v>ME.03.030.0100.g</v>
          </cell>
          <cell r="B30590" t="str">
            <v>- tetrapolare con In 10-32 A</v>
          </cell>
          <cell r="C30590" t="str">
            <v>cad</v>
          </cell>
          <cell r="D30590" t="str">
            <v>68,96</v>
          </cell>
        </row>
        <row r="30591">
          <cell r="A30591" t="str">
            <v>ME.03.030.0100.h</v>
          </cell>
          <cell r="B30591" t="str">
            <v>- tetrapolare con In 40 A</v>
          </cell>
          <cell r="C30591" t="str">
            <v>cad</v>
          </cell>
          <cell r="D30591" t="str">
            <v>97,24</v>
          </cell>
        </row>
        <row r="30592">
          <cell r="A30592" t="str">
            <v>ME.03.030.0110</v>
          </cell>
          <cell r="B30592" t="str">
            <v>Interruttore automatico magnetotermico modulare curva Z con modulo di 17,5 mm e conforme norme CEI 23-3, potere d'interruzione fino a 10 kA, nelle tipologie:</v>
          </cell>
          <cell r="C30592"/>
          <cell r="D30592"/>
        </row>
        <row r="30593">
          <cell r="A30593" t="str">
            <v>ME.03.030.0110.a</v>
          </cell>
          <cell r="B30593" t="str">
            <v>- bipolare con In 1-4 A</v>
          </cell>
          <cell r="C30593" t="str">
            <v>cad</v>
          </cell>
          <cell r="D30593" t="str">
            <v>41,35</v>
          </cell>
        </row>
        <row r="30594">
          <cell r="A30594" t="str">
            <v>ME.03.030.0110.b</v>
          </cell>
          <cell r="B30594" t="str">
            <v>- bipolare con In 6 A</v>
          </cell>
          <cell r="C30594" t="str">
            <v>cad</v>
          </cell>
          <cell r="D30594" t="str">
            <v>40,14</v>
          </cell>
        </row>
        <row r="30595">
          <cell r="A30595" t="str">
            <v>ME.03.030.0110.c</v>
          </cell>
          <cell r="B30595" t="str">
            <v>- bipolare con In 10-32 A</v>
          </cell>
          <cell r="C30595" t="str">
            <v>cad</v>
          </cell>
          <cell r="D30595" t="str">
            <v>34,50</v>
          </cell>
        </row>
        <row r="30596">
          <cell r="A30596" t="str">
            <v>ME.03.030.0110.d</v>
          </cell>
          <cell r="B30596" t="str">
            <v>- bipolare con In 40 A</v>
          </cell>
          <cell r="C30596" t="str">
            <v>cad</v>
          </cell>
          <cell r="D30596" t="str">
            <v>45,01</v>
          </cell>
        </row>
        <row r="30597">
          <cell r="A30597" t="str">
            <v>ME.03.030.0110.e</v>
          </cell>
          <cell r="B30597" t="str">
            <v>- tetrapolare con In 1-4 A</v>
          </cell>
          <cell r="C30597" t="str">
            <v>cad</v>
          </cell>
          <cell r="D30597" t="str">
            <v>84,92</v>
          </cell>
        </row>
        <row r="30598">
          <cell r="A30598" t="str">
            <v>ME.03.030.0110.f</v>
          </cell>
          <cell r="B30598" t="str">
            <v>- tetrapolare con In 6 A</v>
          </cell>
          <cell r="C30598" t="str">
            <v>cad</v>
          </cell>
          <cell r="D30598" t="str">
            <v>80,88</v>
          </cell>
        </row>
        <row r="30599">
          <cell r="A30599" t="str">
            <v>ME.03.030.0110.g</v>
          </cell>
          <cell r="B30599" t="str">
            <v>- tetrapolare con In 10-32 A</v>
          </cell>
          <cell r="C30599" t="str">
            <v>cad</v>
          </cell>
          <cell r="D30599" t="str">
            <v>68,96</v>
          </cell>
        </row>
        <row r="30600">
          <cell r="A30600" t="str">
            <v>ME.03.030.0110.h</v>
          </cell>
          <cell r="B30600" t="str">
            <v>- tetrapolare con In 40 A</v>
          </cell>
          <cell r="C30600" t="str">
            <v>cad</v>
          </cell>
          <cell r="D30600" t="str">
            <v>97,24</v>
          </cell>
        </row>
        <row r="30601">
          <cell r="A30601" t="str">
            <v>ME.03.030.0120</v>
          </cell>
          <cell r="B30601" t="str">
            <v>Interruttore automatico magnetotermico modulare curva C in esecuzione scatolata con modulo di 17,5 mm e conforme norme CEI 23-3, potere d'interruzione fino a 10 kA, nelle tipologie:</v>
          </cell>
          <cell r="C30601"/>
          <cell r="D30601"/>
        </row>
        <row r="30602">
          <cell r="A30602" t="str">
            <v>ME.03.030.0120.a</v>
          </cell>
          <cell r="B30602" t="str">
            <v>- unipolare con In 80 A</v>
          </cell>
          <cell r="C30602" t="str">
            <v>cad</v>
          </cell>
          <cell r="D30602" t="str">
            <v>51,38</v>
          </cell>
        </row>
        <row r="30603">
          <cell r="A30603" t="str">
            <v>ME.03.030.0120.b</v>
          </cell>
          <cell r="B30603" t="str">
            <v>- unipolare con In 100 A</v>
          </cell>
          <cell r="C30603" t="str">
            <v>cad</v>
          </cell>
          <cell r="D30603" t="str">
            <v>55,73</v>
          </cell>
        </row>
        <row r="30604">
          <cell r="A30604" t="str">
            <v>ME.03.030.0120.c</v>
          </cell>
          <cell r="B30604" t="str">
            <v>- unipolare con In 125 A</v>
          </cell>
          <cell r="C30604" t="str">
            <v>cad</v>
          </cell>
          <cell r="D30604" t="str">
            <v>93,19</v>
          </cell>
        </row>
        <row r="30605">
          <cell r="A30605" t="str">
            <v>ME.03.030.0120.d</v>
          </cell>
          <cell r="B30605" t="str">
            <v>- bipolare con In 80 A</v>
          </cell>
          <cell r="C30605" t="str">
            <v>cad</v>
          </cell>
          <cell r="D30605" t="str">
            <v>90,16</v>
          </cell>
        </row>
        <row r="30606">
          <cell r="A30606" t="str">
            <v>ME.03.030.0120.e</v>
          </cell>
          <cell r="B30606" t="str">
            <v>- bipolare con In 100 A</v>
          </cell>
          <cell r="C30606" t="str">
            <v>cad</v>
          </cell>
          <cell r="D30606" t="str">
            <v>99,37</v>
          </cell>
        </row>
        <row r="30607">
          <cell r="A30607" t="str">
            <v>ME.03.030.0120.f</v>
          </cell>
          <cell r="B30607" t="str">
            <v>- bipolare con In 125 A</v>
          </cell>
          <cell r="C30607" t="str">
            <v>cad</v>
          </cell>
          <cell r="D30607" t="str">
            <v>166,19</v>
          </cell>
        </row>
        <row r="30608">
          <cell r="A30608" t="str">
            <v>ME.03.030.0120.g</v>
          </cell>
          <cell r="B30608" t="str">
            <v>- tripolare con In 80 A</v>
          </cell>
          <cell r="C30608" t="str">
            <v>cad</v>
          </cell>
          <cell r="D30608" t="str">
            <v>115,13</v>
          </cell>
        </row>
        <row r="30609">
          <cell r="A30609" t="str">
            <v>ME.03.030.0120.h</v>
          </cell>
          <cell r="B30609" t="str">
            <v>- tripolare con In 100 A</v>
          </cell>
          <cell r="C30609" t="str">
            <v>cad</v>
          </cell>
          <cell r="D30609" t="str">
            <v>120,57</v>
          </cell>
        </row>
        <row r="30610">
          <cell r="A30610" t="str">
            <v>ME.03.030.0120.i</v>
          </cell>
          <cell r="B30610" t="str">
            <v>- tripolare con In 125 A</v>
          </cell>
          <cell r="C30610" t="str">
            <v>cad</v>
          </cell>
          <cell r="D30610" t="str">
            <v>216,14</v>
          </cell>
        </row>
        <row r="30611">
          <cell r="A30611" t="str">
            <v>ME.03.030.0120.j</v>
          </cell>
          <cell r="B30611" t="str">
            <v>- tetrapolare con In 80 A</v>
          </cell>
          <cell r="C30611" t="str">
            <v>cad</v>
          </cell>
          <cell r="D30611" t="str">
            <v>144,45</v>
          </cell>
        </row>
        <row r="30612">
          <cell r="A30612" t="str">
            <v>ME.03.030.0120.k</v>
          </cell>
          <cell r="B30612" t="str">
            <v>- tetrapolare con In 100 A</v>
          </cell>
          <cell r="C30612" t="str">
            <v>cad</v>
          </cell>
          <cell r="D30612" t="str">
            <v>152,06</v>
          </cell>
        </row>
        <row r="30613">
          <cell r="A30613" t="str">
            <v>ME.03.030.0120.l</v>
          </cell>
          <cell r="B30613" t="str">
            <v>- tetrapolare con In 125 A</v>
          </cell>
          <cell r="C30613" t="str">
            <v>cad</v>
          </cell>
          <cell r="D30613" t="str">
            <v>272,64</v>
          </cell>
        </row>
        <row r="30614">
          <cell r="A30614" t="str">
            <v>ME.03.030.0130</v>
          </cell>
          <cell r="B30614" t="str">
            <v>Interruttore automatico solo magnetico modulare curva 12-14 In con modulo di 17,5 mm e conforme norme CEI 23-3, potere d'interruzione fino a 25 kA, nelle tipologie:</v>
          </cell>
          <cell r="C30614"/>
          <cell r="D30614"/>
        </row>
        <row r="30615">
          <cell r="A30615" t="str">
            <v>ME.03.030.0130.a</v>
          </cell>
          <cell r="B30615" t="str">
            <v>- bipolare con In 1.6-4 A</v>
          </cell>
          <cell r="C30615" t="str">
            <v>cad</v>
          </cell>
          <cell r="D30615" t="str">
            <v>40,41</v>
          </cell>
        </row>
        <row r="30616">
          <cell r="A30616" t="str">
            <v>ME.03.030.0130.b</v>
          </cell>
          <cell r="B30616" t="str">
            <v>- bipolare con In 6.3 A</v>
          </cell>
          <cell r="C30616" t="str">
            <v>cad</v>
          </cell>
          <cell r="D30616" t="str">
            <v>36,45</v>
          </cell>
        </row>
        <row r="30617">
          <cell r="A30617" t="str">
            <v>ME.03.030.0130.c</v>
          </cell>
          <cell r="B30617" t="str">
            <v>- bipolare con In 10-25 A</v>
          </cell>
          <cell r="C30617" t="str">
            <v>cad</v>
          </cell>
          <cell r="D30617" t="str">
            <v>36,71</v>
          </cell>
        </row>
        <row r="30618">
          <cell r="A30618" t="str">
            <v>ME.03.030.0130.d</v>
          </cell>
          <cell r="B30618" t="str">
            <v>- bipolare con In 40 A</v>
          </cell>
          <cell r="C30618" t="str">
            <v>cad</v>
          </cell>
          <cell r="D30618" t="str">
            <v>37,87</v>
          </cell>
        </row>
        <row r="30619">
          <cell r="A30619" t="str">
            <v>ME.03.030.0130.e</v>
          </cell>
          <cell r="B30619" t="str">
            <v>- bipolare con In 63 A</v>
          </cell>
          <cell r="C30619" t="str">
            <v>cad</v>
          </cell>
          <cell r="D30619" t="str">
            <v>41,90</v>
          </cell>
        </row>
        <row r="30620">
          <cell r="A30620" t="str">
            <v>ME.03.030.0130.f</v>
          </cell>
          <cell r="B30620" t="str">
            <v>- tripolare con In 1.6-4 A</v>
          </cell>
          <cell r="C30620" t="str">
            <v>cad</v>
          </cell>
          <cell r="D30620" t="str">
            <v>62,12</v>
          </cell>
        </row>
        <row r="30621">
          <cell r="A30621" t="str">
            <v>ME.03.030.0130.g</v>
          </cell>
          <cell r="B30621" t="str">
            <v>- tripolare con In 6.3 A</v>
          </cell>
          <cell r="C30621" t="str">
            <v>cad</v>
          </cell>
          <cell r="D30621" t="str">
            <v>60,46</v>
          </cell>
        </row>
        <row r="30622">
          <cell r="A30622" t="str">
            <v>ME.03.030.0130.h</v>
          </cell>
          <cell r="B30622" t="str">
            <v>- tripolare con In 10-25 A</v>
          </cell>
          <cell r="C30622" t="str">
            <v>cad</v>
          </cell>
          <cell r="D30622" t="str">
            <v>57,63</v>
          </cell>
        </row>
        <row r="30623">
          <cell r="A30623" t="str">
            <v>ME.03.030.0130.i</v>
          </cell>
          <cell r="B30623" t="str">
            <v>- tripolare con In 40 A</v>
          </cell>
          <cell r="C30623" t="str">
            <v>cad</v>
          </cell>
          <cell r="D30623" t="str">
            <v>61,26</v>
          </cell>
        </row>
        <row r="30624">
          <cell r="A30624" t="str">
            <v>ME.03.030.0130.j</v>
          </cell>
          <cell r="B30624" t="str">
            <v>- tripolare con In 63 A</v>
          </cell>
          <cell r="C30624" t="str">
            <v>cad</v>
          </cell>
          <cell r="D30624" t="str">
            <v>71,04</v>
          </cell>
        </row>
        <row r="30625">
          <cell r="A30625" t="str">
            <v>ME.03.030.0140</v>
          </cell>
          <cell r="B30625" t="str">
            <v>Interruttore automatico magnetotermico salvamotore modulare con modulo di 17,5 mm, 3 poli nelle taglie:</v>
          </cell>
          <cell r="C30625"/>
          <cell r="D30625"/>
        </row>
        <row r="30626">
          <cell r="A30626" t="str">
            <v>ME.03.030.0140.a</v>
          </cell>
          <cell r="B30626" t="str">
            <v>- campo di regolazione 0.1-0.16 A, corrente d'intervento magnetico Im 1.5 A</v>
          </cell>
          <cell r="C30626" t="str">
            <v>cad</v>
          </cell>
          <cell r="D30626" t="str">
            <v>37,44</v>
          </cell>
        </row>
        <row r="30627">
          <cell r="A30627" t="str">
            <v>ME.03.030.0140.b</v>
          </cell>
          <cell r="B30627" t="str">
            <v>- campo di regolazione 0.16-0.25 A, corrente d'intervento magnetico Im 2.4 A</v>
          </cell>
          <cell r="C30627" t="str">
            <v>cad</v>
          </cell>
          <cell r="D30627" t="str">
            <v>37,44</v>
          </cell>
        </row>
        <row r="30628">
          <cell r="A30628" t="str">
            <v>ME.03.030.0140.c</v>
          </cell>
          <cell r="B30628" t="str">
            <v>- campo di regolazione 0.25-0.40 A, corrente d'intervento magnetico Im 5 A</v>
          </cell>
          <cell r="C30628" t="str">
            <v>cad</v>
          </cell>
          <cell r="D30628" t="str">
            <v>37,44</v>
          </cell>
        </row>
        <row r="30629">
          <cell r="A30629" t="str">
            <v>ME.03.030.0140.d</v>
          </cell>
          <cell r="B30629" t="str">
            <v>- campo di regolazione 0.40-0.63 A, corrente d'intervento magnetico Im 8 A</v>
          </cell>
          <cell r="C30629" t="str">
            <v>cad</v>
          </cell>
          <cell r="D30629" t="str">
            <v>38,26</v>
          </cell>
        </row>
        <row r="30630">
          <cell r="A30630" t="str">
            <v>ME.03.030.0140.e</v>
          </cell>
          <cell r="B30630" t="str">
            <v>- campo di regolazione 0.63-1 A, corrente d'intervento magnetico Im 13 A</v>
          </cell>
          <cell r="C30630" t="str">
            <v>cad</v>
          </cell>
          <cell r="D30630" t="str">
            <v>41,29</v>
          </cell>
        </row>
        <row r="30631">
          <cell r="A30631" t="str">
            <v>ME.03.030.0140.f</v>
          </cell>
          <cell r="B30631" t="str">
            <v>- campo di regolazione 1-1.6 A, corrente d'intervento magnetico Im 22.5 A</v>
          </cell>
          <cell r="C30631" t="str">
            <v>cad</v>
          </cell>
          <cell r="D30631" t="str">
            <v>41,29</v>
          </cell>
        </row>
        <row r="30632">
          <cell r="A30632" t="str">
            <v>ME.03.030.0140.g</v>
          </cell>
          <cell r="B30632" t="str">
            <v>- campo di regolazione 1.6-2.5 A, corrente d'intervento magnetico Im 33.5 A</v>
          </cell>
          <cell r="C30632" t="str">
            <v>cad</v>
          </cell>
          <cell r="D30632" t="str">
            <v>40,83</v>
          </cell>
        </row>
        <row r="30633">
          <cell r="A30633" t="str">
            <v>ME.03.030.0140.h</v>
          </cell>
          <cell r="B30633" t="str">
            <v>- campo di regolazione 2.5-4 A, corrente d'intervento magnetico Im 51 A</v>
          </cell>
          <cell r="C30633" t="str">
            <v>cad</v>
          </cell>
          <cell r="D30633" t="str">
            <v>40,83</v>
          </cell>
        </row>
        <row r="30634">
          <cell r="A30634" t="str">
            <v>ME.03.030.0140.i</v>
          </cell>
          <cell r="B30634" t="str">
            <v>- campo di regolazione 4-6.3 A, corrente d'intervento magnetico Im 78 A</v>
          </cell>
          <cell r="C30634" t="str">
            <v>cad</v>
          </cell>
          <cell r="D30634" t="str">
            <v>40,83</v>
          </cell>
        </row>
        <row r="30635">
          <cell r="A30635" t="str">
            <v>ME.03.030.0140.j</v>
          </cell>
          <cell r="B30635" t="str">
            <v>- campo di regolazione 6.3-10 A, corrente d'intervento magnetico Im 138 A</v>
          </cell>
          <cell r="C30635" t="str">
            <v>cad</v>
          </cell>
          <cell r="D30635" t="str">
            <v>50,41</v>
          </cell>
        </row>
        <row r="30636">
          <cell r="A30636" t="str">
            <v>ME.03.030.0140.k</v>
          </cell>
          <cell r="B30636" t="str">
            <v>- campo di regolazione 9-14 A, corrente d'intervento magnetico Im 170 A</v>
          </cell>
          <cell r="C30636" t="str">
            <v>cad</v>
          </cell>
          <cell r="D30636" t="str">
            <v>50,41</v>
          </cell>
        </row>
        <row r="30637">
          <cell r="A30637" t="str">
            <v>ME.03.030.0140.l</v>
          </cell>
          <cell r="B30637" t="str">
            <v>- campo di regolazione 13-18 A, corrente d'intervento magnetico Im 223 A</v>
          </cell>
          <cell r="C30637" t="str">
            <v>cad</v>
          </cell>
          <cell r="D30637" t="str">
            <v>50,41</v>
          </cell>
        </row>
        <row r="30638">
          <cell r="A30638" t="str">
            <v>ME.03.030.0140.m</v>
          </cell>
          <cell r="B30638" t="str">
            <v>- campo di regolazione 17-23 A, corrente d'intervento magnetico Im 327 A</v>
          </cell>
          <cell r="C30638" t="str">
            <v>cad</v>
          </cell>
          <cell r="D30638" t="str">
            <v>58,71</v>
          </cell>
        </row>
        <row r="30639">
          <cell r="A30639" t="str">
            <v>ME.03.030.0140.n</v>
          </cell>
          <cell r="B30639" t="str">
            <v>- campo di regolazione 20-25 A, corrente d'intervento magnetico Im 327 A</v>
          </cell>
          <cell r="C30639" t="str">
            <v>cad</v>
          </cell>
          <cell r="D30639" t="str">
            <v>64,53</v>
          </cell>
        </row>
        <row r="30640">
          <cell r="A30640" t="str">
            <v>ME.03.030.0140.o</v>
          </cell>
          <cell r="B30640" t="str">
            <v>- campo di regolazione 24-32 A, corrente d'intervento magnetico Im 416 A</v>
          </cell>
          <cell r="C30640" t="str">
            <v>cad</v>
          </cell>
          <cell r="D30640" t="str">
            <v>70,37</v>
          </cell>
        </row>
        <row r="30641">
          <cell r="A30641" t="str">
            <v>ME.03.030.0190</v>
          </cell>
          <cell r="B30641" t="str">
            <v>Trasformatori di misura (TA) con secondario 5A, corrente nominale, nelle tipologie:</v>
          </cell>
          <cell r="C30641"/>
          <cell r="D30641"/>
        </row>
        <row r="30642">
          <cell r="A30642" t="str">
            <v>ME.03.030.0190.a</v>
          </cell>
          <cell r="B30642" t="str">
            <v>- 50-250 A, diametro 21 mm, barra 16x12.5 mm</v>
          </cell>
          <cell r="C30642" t="str">
            <v>cad</v>
          </cell>
          <cell r="D30642" t="str">
            <v>14,41</v>
          </cell>
        </row>
        <row r="30643">
          <cell r="A30643" t="str">
            <v>ME.03.030.0190.b</v>
          </cell>
          <cell r="B30643" t="str">
            <v>- 300-600 A, diametro 23 mm, barra 30x10 mm</v>
          </cell>
          <cell r="C30643" t="str">
            <v>cad</v>
          </cell>
          <cell r="D30643" t="str">
            <v>19,11</v>
          </cell>
        </row>
        <row r="30644">
          <cell r="A30644" t="str">
            <v>ME.03.030.0190.c</v>
          </cell>
          <cell r="B30644" t="str">
            <v>- 250-600 A, diametro 35 mm, barra 40x10 mm</v>
          </cell>
          <cell r="C30644" t="str">
            <v>cad</v>
          </cell>
          <cell r="D30644" t="str">
            <v>22,53</v>
          </cell>
        </row>
        <row r="30645">
          <cell r="A30645" t="str">
            <v>ME.03.030.0190.d</v>
          </cell>
          <cell r="B30645" t="str">
            <v>- 600-1000 A, barra 50x12 mm</v>
          </cell>
          <cell r="C30645" t="str">
            <v>cad</v>
          </cell>
          <cell r="D30645" t="str">
            <v>35,85</v>
          </cell>
        </row>
        <row r="30646">
          <cell r="A30646" t="str">
            <v>ME.03.030.0190.e</v>
          </cell>
          <cell r="B30646" t="str">
            <v>- 1000-1500 A, barra 2x10x60 mm 2x10x50 mm</v>
          </cell>
          <cell r="C30646" t="str">
            <v>cad</v>
          </cell>
          <cell r="D30646" t="str">
            <v>68,45</v>
          </cell>
        </row>
        <row r="30647">
          <cell r="A30647" t="str">
            <v>ME.03.030.0190.f</v>
          </cell>
          <cell r="B30647" t="str">
            <v>- 1600-4000 A, barra 3x10x125 mm 3x10x100 mm</v>
          </cell>
          <cell r="C30647" t="str">
            <v>cad</v>
          </cell>
          <cell r="D30647" t="str">
            <v>97,82</v>
          </cell>
        </row>
        <row r="30648">
          <cell r="A30648" t="str">
            <v>ME.03.030.0200</v>
          </cell>
          <cell r="B30648" t="str">
            <v>Calotta per contenere e montare a parete i salvamotori, in esecuzione:</v>
          </cell>
          <cell r="C30648"/>
          <cell r="D30648"/>
        </row>
        <row r="30649">
          <cell r="A30649" t="str">
            <v>ME.03.030.0200.a</v>
          </cell>
          <cell r="B30649" t="str">
            <v>- IP41</v>
          </cell>
          <cell r="C30649" t="str">
            <v>cad</v>
          </cell>
          <cell r="D30649" t="str">
            <v>8,71</v>
          </cell>
        </row>
        <row r="30650">
          <cell r="A30650" t="str">
            <v>ME.03.030.0200.b</v>
          </cell>
          <cell r="B30650" t="str">
            <v>- IP55</v>
          </cell>
          <cell r="C30650" t="str">
            <v>cad</v>
          </cell>
          <cell r="D30650" t="str">
            <v>14,00</v>
          </cell>
        </row>
        <row r="30651">
          <cell r="A30651" t="str">
            <v>ME.03.030.0210</v>
          </cell>
          <cell r="B30651" t="str">
            <v>Contatto ausiliario di posizione aperto/chiuso dell'interruttore: 3A - 400V 6A - 230V</v>
          </cell>
          <cell r="C30651" t="str">
            <v>cad</v>
          </cell>
          <cell r="D30651" t="str">
            <v>15,20</v>
          </cell>
        </row>
        <row r="30652">
          <cell r="A30652" t="str">
            <v>ME.03.030.0220</v>
          </cell>
          <cell r="B30652" t="str">
            <v>Sganciatori a lancio di corrente, tipologie:</v>
          </cell>
          <cell r="C30652"/>
          <cell r="D30652"/>
        </row>
        <row r="30653">
          <cell r="A30653" t="str">
            <v>ME.03.030.0220.a</v>
          </cell>
          <cell r="B30653" t="str">
            <v>- 12-48 Vca e cc</v>
          </cell>
          <cell r="C30653" t="str">
            <v>cad</v>
          </cell>
          <cell r="D30653" t="str">
            <v>25,63</v>
          </cell>
        </row>
        <row r="30654">
          <cell r="A30654" t="str">
            <v>ME.03.030.0220.b</v>
          </cell>
          <cell r="B30654" t="str">
            <v>- 110-125 Vcc 110-415 Vca</v>
          </cell>
          <cell r="C30654" t="str">
            <v>cad</v>
          </cell>
          <cell r="D30654" t="str">
            <v>26,39</v>
          </cell>
        </row>
        <row r="30655">
          <cell r="A30655" t="str">
            <v>ME.03.030.0230</v>
          </cell>
          <cell r="B30655" t="str">
            <v>Sganciatori di minima tensione (ritardato), nelle tipologie:</v>
          </cell>
          <cell r="C30655"/>
          <cell r="D30655"/>
        </row>
        <row r="30656">
          <cell r="A30656" t="str">
            <v>ME.03.030.0230.a</v>
          </cell>
          <cell r="B30656" t="str">
            <v>- 230 Vca</v>
          </cell>
          <cell r="C30656" t="str">
            <v>cad</v>
          </cell>
          <cell r="D30656" t="str">
            <v>45,52</v>
          </cell>
        </row>
        <row r="30657">
          <cell r="A30657" t="str">
            <v>ME.03.030.0230.b</v>
          </cell>
          <cell r="B30657" t="str">
            <v>- 24 Vca e cc</v>
          </cell>
          <cell r="C30657" t="str">
            <v>cad</v>
          </cell>
          <cell r="D30657" t="str">
            <v>46,28</v>
          </cell>
        </row>
        <row r="30658">
          <cell r="A30658" t="str">
            <v>ME.03.030.0230.c</v>
          </cell>
          <cell r="B30658" t="str">
            <v>- 48 Vca e cc</v>
          </cell>
          <cell r="C30658" t="str">
            <v>cad</v>
          </cell>
          <cell r="D30658" t="str">
            <v>46,39</v>
          </cell>
        </row>
        <row r="30659">
          <cell r="A30659" t="str">
            <v>ME.03.030.0240</v>
          </cell>
          <cell r="B30659" t="str">
            <v>Calotta sigillabile isolante per contenere e montare a parete gli interruttori automatici magnetotermici modulari in esecuzione scatolata con modulo di 17,5 mm e conforme norme CEI 23-3, potere d'interruzione fino 25 kA, nelle tipologie:</v>
          </cell>
          <cell r="C30659"/>
          <cell r="D30659"/>
        </row>
        <row r="30660">
          <cell r="A30660" t="str">
            <v>ME.03.030.0240.a</v>
          </cell>
          <cell r="B30660" t="str">
            <v>- bipolare</v>
          </cell>
          <cell r="C30660" t="str">
            <v>cad</v>
          </cell>
          <cell r="D30660" t="str">
            <v>10,44</v>
          </cell>
        </row>
        <row r="30661">
          <cell r="A30661" t="str">
            <v>ME.03.030.0240.b</v>
          </cell>
          <cell r="B30661" t="str">
            <v>- tripolare</v>
          </cell>
          <cell r="C30661" t="str">
            <v>cad</v>
          </cell>
          <cell r="D30661" t="str">
            <v>14,44</v>
          </cell>
        </row>
        <row r="30662">
          <cell r="A30662" t="str">
            <v>ME.03.030.0240.c</v>
          </cell>
          <cell r="B30662" t="str">
            <v>- tetrapolare</v>
          </cell>
          <cell r="C30662" t="str">
            <v>cad</v>
          </cell>
          <cell r="D30662" t="str">
            <v>27,92</v>
          </cell>
        </row>
        <row r="30663">
          <cell r="A30663" t="str">
            <v>ME.03.030.0250</v>
          </cell>
          <cell r="B30663" t="str">
            <v>Interruttore automatico magnetotermico in esecuzione scatolata fissa, sganciatore con termica regolabile e magnetica fissa, conforme norme CEI-EN 60947-2, potere d'interruzione fino a 16 kA, nelle tipologie:</v>
          </cell>
          <cell r="C30663"/>
          <cell r="D30663"/>
        </row>
        <row r="30664">
          <cell r="A30664" t="str">
            <v>ME.03.030.0250.a</v>
          </cell>
          <cell r="B30664" t="str">
            <v>- tripolare con In 12,5 A</v>
          </cell>
          <cell r="C30664" t="str">
            <v>cad</v>
          </cell>
          <cell r="D30664" t="str">
            <v>112,95</v>
          </cell>
        </row>
        <row r="30665">
          <cell r="A30665" t="str">
            <v>ME.03.030.0250.b</v>
          </cell>
          <cell r="B30665" t="str">
            <v>- tripolare con In 16 A</v>
          </cell>
          <cell r="C30665" t="str">
            <v>cad</v>
          </cell>
          <cell r="D30665" t="str">
            <v>112,95</v>
          </cell>
        </row>
        <row r="30666">
          <cell r="A30666" t="str">
            <v>ME.03.030.0250.c</v>
          </cell>
          <cell r="B30666" t="str">
            <v>- tripolare con In 20 A</v>
          </cell>
          <cell r="C30666" t="str">
            <v>cad</v>
          </cell>
          <cell r="D30666" t="str">
            <v>112,95</v>
          </cell>
        </row>
        <row r="30667">
          <cell r="A30667" t="str">
            <v>ME.03.030.0250.d</v>
          </cell>
          <cell r="B30667" t="str">
            <v>- tripolare con In 25 A</v>
          </cell>
          <cell r="C30667" t="str">
            <v>cad</v>
          </cell>
          <cell r="D30667" t="str">
            <v>112,95</v>
          </cell>
        </row>
        <row r="30668">
          <cell r="A30668" t="str">
            <v>ME.03.030.0250.e</v>
          </cell>
          <cell r="B30668" t="str">
            <v>- tripolare con In 32 A</v>
          </cell>
          <cell r="C30668" t="str">
            <v>cad</v>
          </cell>
          <cell r="D30668" t="str">
            <v>112,95</v>
          </cell>
        </row>
        <row r="30669">
          <cell r="A30669" t="str">
            <v>ME.03.030.0250.f</v>
          </cell>
          <cell r="B30669" t="str">
            <v>- tripolare con In 40 A</v>
          </cell>
          <cell r="C30669" t="str">
            <v>cad</v>
          </cell>
          <cell r="D30669" t="str">
            <v>146,93</v>
          </cell>
        </row>
        <row r="30670">
          <cell r="A30670" t="str">
            <v>ME.03.030.0250.g</v>
          </cell>
          <cell r="B30670" t="str">
            <v>- tripolare con In 50 A</v>
          </cell>
          <cell r="C30670" t="str">
            <v>cad</v>
          </cell>
          <cell r="D30670" t="str">
            <v>146,93</v>
          </cell>
        </row>
        <row r="30671">
          <cell r="A30671" t="str">
            <v>ME.03.030.0250.h</v>
          </cell>
          <cell r="B30671" t="str">
            <v>- tripolare con In 63 A</v>
          </cell>
          <cell r="C30671" t="str">
            <v>cad</v>
          </cell>
          <cell r="D30671" t="str">
            <v>146,93</v>
          </cell>
        </row>
        <row r="30672">
          <cell r="A30672" t="str">
            <v>ME.03.030.0250.i</v>
          </cell>
          <cell r="B30672" t="str">
            <v>- tripolare con In 80 A</v>
          </cell>
          <cell r="C30672" t="str">
            <v>cad</v>
          </cell>
          <cell r="D30672" t="str">
            <v>221,88</v>
          </cell>
        </row>
        <row r="30673">
          <cell r="A30673" t="str">
            <v>ME.03.030.0250.j</v>
          </cell>
          <cell r="B30673" t="str">
            <v>- tripolare con In 100 A</v>
          </cell>
          <cell r="C30673" t="str">
            <v>cad</v>
          </cell>
          <cell r="D30673" t="str">
            <v>237,41</v>
          </cell>
        </row>
        <row r="30674">
          <cell r="A30674" t="str">
            <v>ME.03.030.0250.k</v>
          </cell>
          <cell r="B30674" t="str">
            <v>- tripolare con In 125 A</v>
          </cell>
          <cell r="C30674" t="str">
            <v>cad</v>
          </cell>
          <cell r="D30674" t="str">
            <v>400,32</v>
          </cell>
        </row>
        <row r="30675">
          <cell r="A30675" t="str">
            <v>ME.03.030.0250.l</v>
          </cell>
          <cell r="B30675" t="str">
            <v>- tripolare con In 160 A</v>
          </cell>
          <cell r="C30675" t="str">
            <v>cad</v>
          </cell>
          <cell r="D30675" t="str">
            <v>406,23</v>
          </cell>
        </row>
        <row r="30676">
          <cell r="A30676" t="str">
            <v>ME.03.030.0260</v>
          </cell>
          <cell r="B30676" t="str">
            <v>Interruttore automatico magnetotermico modulare in esecuzione scatolata fissa, sganciatore con termica regolabile e magnetica fissa, conforme norme CEI-EN 60947-2, potere d'interruzione fino a 16 kA, nelle tipologie:</v>
          </cell>
          <cell r="C30676"/>
          <cell r="D30676"/>
        </row>
        <row r="30677">
          <cell r="A30677" t="str">
            <v>ME.03.030.0260.a</v>
          </cell>
          <cell r="B30677" t="str">
            <v>- tetrapolare con In 12,5 A</v>
          </cell>
          <cell r="C30677" t="str">
            <v>cad</v>
          </cell>
          <cell r="D30677" t="str">
            <v>151,89</v>
          </cell>
        </row>
        <row r="30678">
          <cell r="A30678" t="str">
            <v>ME.03.030.0260.b</v>
          </cell>
          <cell r="B30678" t="str">
            <v>- tetrapolare con In 16 A</v>
          </cell>
          <cell r="C30678" t="str">
            <v>cad</v>
          </cell>
          <cell r="D30678" t="str">
            <v>151,89</v>
          </cell>
        </row>
        <row r="30679">
          <cell r="A30679" t="str">
            <v>ME.03.030.0260.c</v>
          </cell>
          <cell r="B30679" t="str">
            <v>- tetrapolare con In 20 A</v>
          </cell>
          <cell r="C30679" t="str">
            <v>cad</v>
          </cell>
          <cell r="D30679" t="str">
            <v>151,89</v>
          </cell>
        </row>
        <row r="30680">
          <cell r="A30680" t="str">
            <v>ME.03.030.0260.d</v>
          </cell>
          <cell r="B30680" t="str">
            <v>- tetrapolare con In 25 A</v>
          </cell>
          <cell r="C30680" t="str">
            <v>cad</v>
          </cell>
          <cell r="D30680" t="str">
            <v>151,89</v>
          </cell>
        </row>
        <row r="30681">
          <cell r="A30681" t="str">
            <v>ME.03.030.0260.e</v>
          </cell>
          <cell r="B30681" t="str">
            <v>- tetrapolare con In 32 A</v>
          </cell>
          <cell r="C30681" t="str">
            <v>cad</v>
          </cell>
          <cell r="D30681" t="str">
            <v>151,89</v>
          </cell>
        </row>
        <row r="30682">
          <cell r="A30682" t="str">
            <v>ME.03.030.0260.f</v>
          </cell>
          <cell r="B30682" t="str">
            <v>- tetrapolare con In 40 A</v>
          </cell>
          <cell r="C30682" t="str">
            <v>cad</v>
          </cell>
          <cell r="D30682" t="str">
            <v>197,05</v>
          </cell>
        </row>
        <row r="30683">
          <cell r="A30683" t="str">
            <v>ME.03.030.0260.g</v>
          </cell>
          <cell r="B30683" t="str">
            <v>- tetrapolare con In 50 A</v>
          </cell>
          <cell r="C30683" t="str">
            <v>cad</v>
          </cell>
          <cell r="D30683" t="str">
            <v>197,05</v>
          </cell>
        </row>
        <row r="30684">
          <cell r="A30684" t="str">
            <v>ME.03.030.0260.h</v>
          </cell>
          <cell r="B30684" t="str">
            <v>- tetrapolare con In 63 A</v>
          </cell>
          <cell r="C30684" t="str">
            <v>cad</v>
          </cell>
          <cell r="D30684" t="str">
            <v>197,05</v>
          </cell>
        </row>
        <row r="30685">
          <cell r="A30685" t="str">
            <v>ME.03.030.0260.i</v>
          </cell>
          <cell r="B30685" t="str">
            <v>- tetrapolare con In 80 A</v>
          </cell>
          <cell r="C30685" t="str">
            <v>cad</v>
          </cell>
          <cell r="D30685" t="str">
            <v>277,74</v>
          </cell>
        </row>
        <row r="30686">
          <cell r="A30686" t="str">
            <v>ME.03.030.0260.j</v>
          </cell>
          <cell r="B30686" t="str">
            <v>- tetrapolare con In 100 A</v>
          </cell>
          <cell r="C30686" t="str">
            <v>cad</v>
          </cell>
          <cell r="D30686" t="str">
            <v>294,82</v>
          </cell>
        </row>
        <row r="30687">
          <cell r="A30687" t="str">
            <v>ME.03.030.0260.k</v>
          </cell>
          <cell r="B30687" t="str">
            <v>- tetrapolare con In 125 A</v>
          </cell>
          <cell r="C30687" t="str">
            <v>cad</v>
          </cell>
          <cell r="D30687" t="str">
            <v>499,62</v>
          </cell>
        </row>
        <row r="30688">
          <cell r="A30688" t="str">
            <v>ME.03.030.0260.l</v>
          </cell>
          <cell r="B30688" t="str">
            <v>- tetrapolare con In 160 A</v>
          </cell>
          <cell r="C30688" t="str">
            <v>cad</v>
          </cell>
          <cell r="D30688" t="str">
            <v>504,90</v>
          </cell>
        </row>
        <row r="30689">
          <cell r="A30689" t="str">
            <v>ME.03.030.0270</v>
          </cell>
          <cell r="B30689" t="str">
            <v>Interruttore differenziale modulare (puro) con certificato di prove e collaudo per il montaggio a scatto su guida profilata con involucro di materiale isolante, levetta frontale di manovra e tasto di prova senza dispositivo di esclusione, classe AC istantanei, nelle tipologie:</v>
          </cell>
          <cell r="C30689"/>
          <cell r="D30689"/>
        </row>
        <row r="30690">
          <cell r="A30690" t="str">
            <v>ME.03.030.0270.a</v>
          </cell>
          <cell r="B30690" t="str">
            <v>- bipolare 16÷25 A - sensibilità 0,01 A</v>
          </cell>
          <cell r="C30690" t="str">
            <v>cad</v>
          </cell>
          <cell r="D30690" t="str">
            <v>72,27</v>
          </cell>
        </row>
        <row r="30691">
          <cell r="A30691" t="str">
            <v>ME.03.030.0270.b</v>
          </cell>
          <cell r="B30691" t="str">
            <v>- bipolare 25 A - sensibilità 0,03 A</v>
          </cell>
          <cell r="C30691" t="str">
            <v>cad</v>
          </cell>
          <cell r="D30691" t="str">
            <v>46,22</v>
          </cell>
        </row>
        <row r="30692">
          <cell r="A30692" t="str">
            <v>ME.03.030.0270.c</v>
          </cell>
          <cell r="B30692" t="str">
            <v>- bipolare 25 A - sensibilità 0,3 ÷ 0,5A</v>
          </cell>
          <cell r="C30692" t="str">
            <v>cad</v>
          </cell>
          <cell r="D30692" t="str">
            <v>43,36</v>
          </cell>
        </row>
        <row r="30693">
          <cell r="A30693" t="str">
            <v>ME.03.030.0270.d</v>
          </cell>
          <cell r="B30693" t="str">
            <v>- bipolare 40 A - sensibilità 0,03 A</v>
          </cell>
          <cell r="C30693" t="str">
            <v>cad</v>
          </cell>
          <cell r="D30693" t="str">
            <v>52,05</v>
          </cell>
        </row>
        <row r="30694">
          <cell r="A30694" t="str">
            <v>ME.03.030.0270.e</v>
          </cell>
          <cell r="B30694" t="str">
            <v>- bipolare 40 A - sensibilità 0,3 ÷ 0,5 A</v>
          </cell>
          <cell r="C30694" t="str">
            <v>cad</v>
          </cell>
          <cell r="D30694" t="str">
            <v>48,80</v>
          </cell>
        </row>
        <row r="30695">
          <cell r="A30695" t="str">
            <v>ME.03.030.0270.f</v>
          </cell>
          <cell r="B30695" t="str">
            <v>- bipolare 63 A - sensibilità 0,03 A</v>
          </cell>
          <cell r="C30695" t="str">
            <v>cad</v>
          </cell>
          <cell r="D30695" t="str">
            <v>83,85</v>
          </cell>
        </row>
        <row r="30696">
          <cell r="A30696" t="str">
            <v>ME.03.030.0270.g</v>
          </cell>
          <cell r="B30696" t="str">
            <v>- bipolare 63 A - sensibilità 0,3 A ÷ 0,5 A</v>
          </cell>
          <cell r="C30696" t="str">
            <v>cad</v>
          </cell>
          <cell r="D30696" t="str">
            <v>75,90</v>
          </cell>
        </row>
        <row r="30697">
          <cell r="A30697" t="str">
            <v>ME.03.030.0270.h</v>
          </cell>
          <cell r="B30697" t="str">
            <v>- bipolare 80 A - sensibilità 0,03 A</v>
          </cell>
          <cell r="C30697" t="str">
            <v>cad</v>
          </cell>
          <cell r="D30697" t="str">
            <v>109,46</v>
          </cell>
        </row>
        <row r="30698">
          <cell r="A30698" t="str">
            <v>ME.03.030.0270.i</v>
          </cell>
          <cell r="B30698" t="str">
            <v>- bipolare 80 A - sensibilità 0,3 A</v>
          </cell>
          <cell r="C30698" t="str">
            <v>cad</v>
          </cell>
          <cell r="D30698" t="str">
            <v>102,97</v>
          </cell>
        </row>
        <row r="30699">
          <cell r="A30699" t="str">
            <v>ME.03.030.0270.j</v>
          </cell>
          <cell r="B30699" t="str">
            <v>- bipolare 100 A - sensibilità 0,03 A</v>
          </cell>
          <cell r="C30699" t="str">
            <v>cad</v>
          </cell>
          <cell r="D30699" t="str">
            <v>121,17</v>
          </cell>
        </row>
        <row r="30700">
          <cell r="A30700" t="str">
            <v>ME.03.030.0270.k</v>
          </cell>
          <cell r="B30700" t="str">
            <v>- bipolare 100 A - sensibilità 0,3 A</v>
          </cell>
          <cell r="C30700" t="str">
            <v>cad</v>
          </cell>
          <cell r="D30700" t="str">
            <v>113,73</v>
          </cell>
        </row>
        <row r="30701">
          <cell r="A30701" t="str">
            <v>ME.03.030.0270.l</v>
          </cell>
          <cell r="B30701" t="str">
            <v>- tetrapolare 25 A - sensibilità 0,03 A</v>
          </cell>
          <cell r="C30701" t="str">
            <v>cad</v>
          </cell>
          <cell r="D30701" t="str">
            <v>62,49</v>
          </cell>
        </row>
        <row r="30702">
          <cell r="A30702" t="str">
            <v>ME.03.030.0270.m</v>
          </cell>
          <cell r="B30702" t="str">
            <v>- tetrapolare 25 A - sensibilità 0,3 ÷ 0,5 A</v>
          </cell>
          <cell r="C30702" t="str">
            <v>cad</v>
          </cell>
          <cell r="D30702" t="str">
            <v>58,54</v>
          </cell>
        </row>
        <row r="30703">
          <cell r="A30703" t="str">
            <v>ME.03.030.0270.n</v>
          </cell>
          <cell r="B30703" t="str">
            <v>- tetrapolare 40 A - sensibilità 0,03 A</v>
          </cell>
          <cell r="C30703" t="str">
            <v>cad</v>
          </cell>
          <cell r="D30703" t="str">
            <v>70,26</v>
          </cell>
        </row>
        <row r="30704">
          <cell r="A30704" t="str">
            <v>ME.03.030.0270.o</v>
          </cell>
          <cell r="B30704" t="str">
            <v>- tetrapolare 40 A - sensibilità 0,3 ÷ 0,5 A</v>
          </cell>
          <cell r="C30704" t="str">
            <v>cad</v>
          </cell>
          <cell r="D30704" t="str">
            <v>65,88</v>
          </cell>
        </row>
        <row r="30705">
          <cell r="A30705" t="str">
            <v>ME.03.030.0270.p</v>
          </cell>
          <cell r="B30705" t="str">
            <v>- tetrapolare 63 A - sensibilità 0,03 A</v>
          </cell>
          <cell r="C30705" t="str">
            <v>cad</v>
          </cell>
          <cell r="D30705" t="str">
            <v>113,73</v>
          </cell>
        </row>
        <row r="30706">
          <cell r="A30706" t="str">
            <v>ME.03.030.0270.q</v>
          </cell>
          <cell r="B30706" t="str">
            <v>- tetrapolare 63 A - sensibilità 0,3 ÷ 0,5 A</v>
          </cell>
          <cell r="C30706" t="str">
            <v>cad</v>
          </cell>
          <cell r="D30706" t="str">
            <v>106,17</v>
          </cell>
        </row>
        <row r="30707">
          <cell r="A30707" t="str">
            <v>ME.03.030.0270.r</v>
          </cell>
          <cell r="B30707" t="str">
            <v>- tetrapolare 80 A - sensibilità 0,03 A</v>
          </cell>
          <cell r="C30707" t="str">
            <v>cad</v>
          </cell>
          <cell r="D30707" t="str">
            <v>148,78</v>
          </cell>
        </row>
        <row r="30708">
          <cell r="A30708" t="str">
            <v>ME.03.030.0270.s</v>
          </cell>
          <cell r="B30708" t="str">
            <v>- tetrapolare 80 A - sensibilità 0,3 ÷ 0,5 A</v>
          </cell>
          <cell r="C30708" t="str">
            <v>cad</v>
          </cell>
          <cell r="D30708" t="str">
            <v>139,22</v>
          </cell>
        </row>
        <row r="30709">
          <cell r="A30709" t="str">
            <v>ME.03.030.0270.t</v>
          </cell>
          <cell r="B30709" t="str">
            <v>- tetrapolare 100 A - sensibilità 0,03 A</v>
          </cell>
          <cell r="C30709" t="str">
            <v>cad</v>
          </cell>
          <cell r="D30709" t="str">
            <v>163,67</v>
          </cell>
        </row>
        <row r="30710">
          <cell r="A30710" t="str">
            <v>ME.03.030.0270.u</v>
          </cell>
          <cell r="B30710" t="str">
            <v>- tetrapolare 100 A - sensibilità 0,3 ÷ 0,5 A</v>
          </cell>
          <cell r="C30710" t="str">
            <v>cad</v>
          </cell>
          <cell r="D30710" t="str">
            <v>154,09</v>
          </cell>
        </row>
        <row r="30711">
          <cell r="A30711" t="str">
            <v>ME.03.030.0280</v>
          </cell>
          <cell r="B30711" t="str">
            <v>Interruttore differenziale modulare (puro) con certificato di prove e collaudo per il montaggio a scatto su guida profilata con involucro di materiale isolante, levetta frontale di manovra e tasto di prova senza dispositivo di esclusione, classe A istantanei, nelle tipologie:</v>
          </cell>
          <cell r="C30711"/>
          <cell r="D30711"/>
        </row>
        <row r="30712">
          <cell r="A30712" t="str">
            <v>ME.03.030.0280.a</v>
          </cell>
          <cell r="B30712" t="str">
            <v>- bipolare 16÷25 A - sensibilità 0,01 A</v>
          </cell>
          <cell r="C30712" t="str">
            <v>cad</v>
          </cell>
          <cell r="D30712" t="str">
            <v>79,50</v>
          </cell>
        </row>
        <row r="30713">
          <cell r="A30713" t="str">
            <v>ME.03.030.0280.b</v>
          </cell>
          <cell r="B30713" t="str">
            <v>- bipolare 25 A - sensibilità 0,03 A</v>
          </cell>
          <cell r="C30713" t="str">
            <v>cad</v>
          </cell>
          <cell r="D30713" t="str">
            <v>50,92</v>
          </cell>
        </row>
        <row r="30714">
          <cell r="A30714" t="str">
            <v>ME.03.030.0280.c</v>
          </cell>
          <cell r="B30714" t="str">
            <v>- bipolare 25 A - sensibilità 0,3 A</v>
          </cell>
          <cell r="C30714" t="str">
            <v>cad</v>
          </cell>
          <cell r="D30714" t="str">
            <v>47,72</v>
          </cell>
        </row>
        <row r="30715">
          <cell r="A30715" t="str">
            <v>ME.03.030.0280.d</v>
          </cell>
          <cell r="B30715" t="str">
            <v>- bipolare 40 A - sensibilità 0,03 A</v>
          </cell>
          <cell r="C30715" t="str">
            <v>cad</v>
          </cell>
          <cell r="D30715" t="str">
            <v>57,29</v>
          </cell>
        </row>
        <row r="30716">
          <cell r="A30716" t="str">
            <v>ME.03.030.0280.e</v>
          </cell>
          <cell r="B30716" t="str">
            <v>- bipolare 40 A - sensibilità 0,3 A</v>
          </cell>
          <cell r="C30716" t="str">
            <v>cad</v>
          </cell>
          <cell r="D30716" t="str">
            <v>53,67</v>
          </cell>
        </row>
        <row r="30717">
          <cell r="A30717" t="str">
            <v>ME.03.030.0280.f</v>
          </cell>
          <cell r="B30717" t="str">
            <v>- bipolare 63 A - sensibilità 0,03 A</v>
          </cell>
          <cell r="C30717" t="str">
            <v>cad</v>
          </cell>
          <cell r="D30717" t="str">
            <v>92,25</v>
          </cell>
        </row>
        <row r="30718">
          <cell r="A30718" t="str">
            <v>ME.03.030.0280.g</v>
          </cell>
          <cell r="B30718" t="str">
            <v>- bipolare 63 A - sensibilità 0,3 A</v>
          </cell>
          <cell r="C30718" t="str">
            <v>cad</v>
          </cell>
          <cell r="D30718" t="str">
            <v>86,50</v>
          </cell>
        </row>
        <row r="30719">
          <cell r="A30719" t="str">
            <v>ME.03.030.0280.h</v>
          </cell>
          <cell r="B30719" t="str">
            <v>- bipolare 80 A - sensibilità 0,03 A</v>
          </cell>
          <cell r="C30719" t="str">
            <v>cad</v>
          </cell>
          <cell r="D30719" t="str">
            <v>121,17</v>
          </cell>
        </row>
        <row r="30720">
          <cell r="A30720" t="str">
            <v>ME.03.030.0280.i</v>
          </cell>
          <cell r="B30720" t="str">
            <v>- bipolare 80 A - sensibilità 0,3 A</v>
          </cell>
          <cell r="C30720" t="str">
            <v>cad</v>
          </cell>
          <cell r="D30720" t="str">
            <v>113,73</v>
          </cell>
        </row>
        <row r="30721">
          <cell r="A30721" t="str">
            <v>ME.03.030.0280.j</v>
          </cell>
          <cell r="B30721" t="str">
            <v>- bipolare 100 A - sensibilità 0,03 A</v>
          </cell>
          <cell r="C30721" t="str">
            <v>cad</v>
          </cell>
          <cell r="D30721" t="str">
            <v>133,89</v>
          </cell>
        </row>
        <row r="30722">
          <cell r="A30722" t="str">
            <v>ME.03.030.0280.k</v>
          </cell>
          <cell r="B30722" t="str">
            <v>- bipolare 100 A - sensibilità 0,3 A</v>
          </cell>
          <cell r="C30722" t="str">
            <v>cad</v>
          </cell>
          <cell r="D30722" t="str">
            <v>125,40</v>
          </cell>
        </row>
        <row r="30723">
          <cell r="A30723" t="str">
            <v>ME.03.030.0280.l</v>
          </cell>
          <cell r="B30723" t="str">
            <v>- tetrapolare 25 A - sensibilità 0,03 A</v>
          </cell>
          <cell r="C30723" t="str">
            <v>cad</v>
          </cell>
          <cell r="D30723" t="str">
            <v>68,76</v>
          </cell>
        </row>
        <row r="30724">
          <cell r="A30724" t="str">
            <v>ME.03.030.0280.m</v>
          </cell>
          <cell r="B30724" t="str">
            <v>- tetrapolare 25 A - sensibilità 0,3 A</v>
          </cell>
          <cell r="C30724" t="str">
            <v>cad</v>
          </cell>
          <cell r="D30724" t="str">
            <v>64,41</v>
          </cell>
        </row>
        <row r="30725">
          <cell r="A30725" t="str">
            <v>ME.03.030.0280.n</v>
          </cell>
          <cell r="B30725" t="str">
            <v>- tetrapolare 40 A - sensibilità 0,03 A</v>
          </cell>
          <cell r="C30725" t="str">
            <v>cad</v>
          </cell>
          <cell r="D30725" t="str">
            <v>77,26</v>
          </cell>
        </row>
        <row r="30726">
          <cell r="A30726" t="str">
            <v>ME.03.030.0280.o</v>
          </cell>
          <cell r="B30726" t="str">
            <v>- tetrapolare 40 A - sensibilità 0,3 A</v>
          </cell>
          <cell r="C30726" t="str">
            <v>cad</v>
          </cell>
          <cell r="D30726" t="str">
            <v>72,47</v>
          </cell>
        </row>
        <row r="30727">
          <cell r="A30727" t="str">
            <v>ME.03.030.0280.p</v>
          </cell>
          <cell r="B30727" t="str">
            <v>- tetrapolare 63 A - sensibilità 0,03 A</v>
          </cell>
          <cell r="C30727" t="str">
            <v>cad</v>
          </cell>
          <cell r="D30727" t="str">
            <v>124,33</v>
          </cell>
        </row>
        <row r="30728">
          <cell r="A30728" t="str">
            <v>ME.03.030.0280.q</v>
          </cell>
          <cell r="B30728" t="str">
            <v>- tetrapolare 63 A - sensibilità 0,3 A</v>
          </cell>
          <cell r="C30728" t="str">
            <v>cad</v>
          </cell>
          <cell r="D30728" t="str">
            <v>116,89</v>
          </cell>
        </row>
        <row r="30729">
          <cell r="A30729" t="str">
            <v>ME.03.030.0280.r</v>
          </cell>
          <cell r="B30729" t="str">
            <v>- tetrapolare 80 A - sensibilità 0,03 A</v>
          </cell>
          <cell r="C30729" t="str">
            <v>cad</v>
          </cell>
          <cell r="D30729" t="str">
            <v>163,67</v>
          </cell>
        </row>
        <row r="30730">
          <cell r="A30730" t="str">
            <v>ME.03.030.0280.s</v>
          </cell>
          <cell r="B30730" t="str">
            <v>- tetrapolare 80 A - sensibilità 0,3 A</v>
          </cell>
          <cell r="C30730" t="str">
            <v>cad</v>
          </cell>
          <cell r="D30730" t="str">
            <v>153,04</v>
          </cell>
        </row>
        <row r="30731">
          <cell r="A30731" t="str">
            <v>ME.03.030.0280.t</v>
          </cell>
          <cell r="B30731" t="str">
            <v>- tetrapolare 100 A - sensibilità 0,03 A</v>
          </cell>
          <cell r="C30731" t="str">
            <v>cad</v>
          </cell>
          <cell r="D30731" t="str">
            <v>180,66</v>
          </cell>
        </row>
        <row r="30732">
          <cell r="A30732" t="str">
            <v>ME.03.030.0280.u</v>
          </cell>
          <cell r="B30732" t="str">
            <v>- tetrapolare 100 A - sensibilità 0,3 A</v>
          </cell>
          <cell r="C30732" t="str">
            <v>cad</v>
          </cell>
          <cell r="D30732" t="str">
            <v>168,97</v>
          </cell>
        </row>
        <row r="30733">
          <cell r="A30733" t="str">
            <v>ME.03.030.0290</v>
          </cell>
          <cell r="B30733" t="str">
            <v>Interruttore differenziale modulare (puro) con certificato di prove e collaudo per il montaggio a scatto su guida profilata con involucro di materiale isolante, levetta frontale di manovra e tasto di prova senza dispositivo di esclusione, classe AS selettivi, nelle tipologie:</v>
          </cell>
          <cell r="C30733"/>
          <cell r="D30733"/>
        </row>
        <row r="30734">
          <cell r="A30734" t="str">
            <v>ME.03.030.0290.a</v>
          </cell>
          <cell r="B30734" t="str">
            <v>- bipolare 40 A - sensibilità 0,3 A</v>
          </cell>
          <cell r="C30734" t="str">
            <v>cad</v>
          </cell>
          <cell r="D30734" t="str">
            <v>75,14</v>
          </cell>
        </row>
        <row r="30735">
          <cell r="A30735" t="str">
            <v>ME.03.030.0290.b</v>
          </cell>
          <cell r="B30735" t="str">
            <v>- bipolare 63 A - sensibilità 0,3 A</v>
          </cell>
          <cell r="C30735" t="str">
            <v>cad</v>
          </cell>
          <cell r="D30735" t="str">
            <v>121,17</v>
          </cell>
        </row>
        <row r="30736">
          <cell r="A30736" t="str">
            <v>ME.03.030.0290.c</v>
          </cell>
          <cell r="B30736" t="str">
            <v>- bipolare 80 A - sensibilità 0,3 A</v>
          </cell>
          <cell r="C30736" t="str">
            <v>cad</v>
          </cell>
          <cell r="D30736" t="str">
            <v>158,35</v>
          </cell>
        </row>
        <row r="30737">
          <cell r="A30737" t="str">
            <v>ME.03.030.0290.d</v>
          </cell>
          <cell r="B30737" t="str">
            <v>- bipolare 100 A - sensibilità 0,3 A</v>
          </cell>
          <cell r="C30737" t="str">
            <v>cad</v>
          </cell>
          <cell r="D30737" t="str">
            <v>175,34</v>
          </cell>
        </row>
        <row r="30738">
          <cell r="A30738" t="str">
            <v>ME.03.030.0290.e</v>
          </cell>
          <cell r="B30738" t="str">
            <v>- tetrapolare 40 A - sensibilità 0,3 A</v>
          </cell>
          <cell r="C30738" t="str">
            <v>cad</v>
          </cell>
          <cell r="D30738" t="str">
            <v>101,49</v>
          </cell>
        </row>
        <row r="30739">
          <cell r="A30739" t="str">
            <v>ME.03.030.0290.f</v>
          </cell>
          <cell r="B30739" t="str">
            <v>- tetrapolare 63 A - sensibilità 0,3 A</v>
          </cell>
          <cell r="C30739" t="str">
            <v>cad</v>
          </cell>
          <cell r="D30739" t="str">
            <v>163,67</v>
          </cell>
        </row>
        <row r="30740">
          <cell r="A30740" t="str">
            <v>ME.03.030.0290.g</v>
          </cell>
          <cell r="B30740" t="str">
            <v>- tetrapolare 80 A - sensibilità 0,3 A</v>
          </cell>
          <cell r="C30740" t="str">
            <v>cad</v>
          </cell>
          <cell r="D30740" t="str">
            <v>213,61</v>
          </cell>
        </row>
        <row r="30741">
          <cell r="A30741" t="str">
            <v>ME.03.030.0290.h</v>
          </cell>
          <cell r="B30741" t="str">
            <v>- tetrapolare 100 A - sensibilità 0,3 A</v>
          </cell>
          <cell r="C30741" t="str">
            <v>cad</v>
          </cell>
          <cell r="D30741" t="str">
            <v>236,98</v>
          </cell>
        </row>
        <row r="30742">
          <cell r="A30742" t="str">
            <v>ME.03.030.0300</v>
          </cell>
          <cell r="B30742" t="str">
            <v>Interruttore magnetotermico differenziale modulare monoblocco con certificato di prove e collaudo; involucro di materiale isolante con modulo 17,5 per ogni polo attivo; adatto per il montaggio su guida profilata, manovra indipendente con levette frontali per il riarmo e la segnalazione d'intervento per guasto a terra, potere d'interruzione non inferiore a 6 kA a cos fi = 0,7 curva di intervento C, corrente differenziale classe AC, manovra e tasto di prova senza dispositivo di esclusione, nelle tipologie:</v>
          </cell>
          <cell r="C30742"/>
          <cell r="D30742"/>
        </row>
        <row r="30743">
          <cell r="A30743" t="str">
            <v>ME.03.030.0300.a</v>
          </cell>
          <cell r="B30743" t="str">
            <v>- 1P+N 6÷32 A sensibilità 0,03 A</v>
          </cell>
          <cell r="C30743" t="str">
            <v>cad</v>
          </cell>
          <cell r="D30743" t="str">
            <v>73,43</v>
          </cell>
        </row>
        <row r="30744">
          <cell r="A30744" t="str">
            <v>ME.03.030.0300.b</v>
          </cell>
          <cell r="B30744" t="str">
            <v>- 1P+N 6÷32 A sensibilità 0,3 A</v>
          </cell>
          <cell r="C30744" t="str">
            <v>cad</v>
          </cell>
          <cell r="D30744" t="str">
            <v>69,74</v>
          </cell>
        </row>
        <row r="30745">
          <cell r="A30745" t="str">
            <v>ME.03.030.0300.c</v>
          </cell>
          <cell r="B30745" t="str">
            <v>- 2P 6÷32 A sensibilità 0,03 A</v>
          </cell>
          <cell r="C30745" t="str">
            <v>cad</v>
          </cell>
          <cell r="D30745" t="str">
            <v>80,82</v>
          </cell>
        </row>
        <row r="30746">
          <cell r="A30746" t="str">
            <v>ME.03.030.0300.d</v>
          </cell>
          <cell r="B30746" t="str">
            <v>- 2P 6÷32 A sensibilità 0,3 A</v>
          </cell>
          <cell r="C30746" t="str">
            <v>cad</v>
          </cell>
          <cell r="D30746" t="str">
            <v>76,80</v>
          </cell>
        </row>
        <row r="30747">
          <cell r="A30747" t="str">
            <v>ME.03.030.0300.e</v>
          </cell>
          <cell r="B30747" t="str">
            <v>- 3P 6÷32 A sensibilità 0,03 A</v>
          </cell>
          <cell r="C30747" t="str">
            <v>cad</v>
          </cell>
          <cell r="D30747" t="str">
            <v>146,64</v>
          </cell>
        </row>
        <row r="30748">
          <cell r="A30748" t="str">
            <v>ME.03.030.0300.f</v>
          </cell>
          <cell r="B30748" t="str">
            <v>- 3P 6÷32 A sensibilità 0,3 A</v>
          </cell>
          <cell r="C30748" t="str">
            <v>cad</v>
          </cell>
          <cell r="D30748" t="str">
            <v>139,04</v>
          </cell>
        </row>
        <row r="30749">
          <cell r="A30749" t="str">
            <v>ME.03.030.0300.g</v>
          </cell>
          <cell r="B30749" t="str">
            <v>- 4P 6÷32 A sensibilità 0,03 A</v>
          </cell>
          <cell r="C30749" t="str">
            <v>cad</v>
          </cell>
          <cell r="D30749" t="str">
            <v>169,43</v>
          </cell>
        </row>
        <row r="30750">
          <cell r="A30750" t="str">
            <v>ME.03.030.0300.h</v>
          </cell>
          <cell r="B30750" t="str">
            <v>- 3P 6÷32 A sensibilità 0,3 A</v>
          </cell>
          <cell r="C30750" t="str">
            <v>cad</v>
          </cell>
          <cell r="D30750" t="str">
            <v>160,75</v>
          </cell>
        </row>
        <row r="30751">
          <cell r="A30751" t="str">
            <v>ME.03.030.0310</v>
          </cell>
          <cell r="B30751" t="str">
            <v>Interruttore magnetotermico differenziale modulare monoblocco con certificato di prove e collaudo; involucro di materiale isolante con modulo 17,5 per ogni polo attivo; adatto per il montaggio su guida profilata, manovra indipendente con levette frontali per il riarmo e la segnalazione d'intervento per guasto a terra, potere d'interruzione non inferiore a 6 kA a cos fi = 0,7 curva di intervento C, corrente differenziale classe A, manovra e tasto di prova senza dispositivo di esclusione, nelle tipologie:</v>
          </cell>
          <cell r="C30751"/>
          <cell r="D30751"/>
        </row>
        <row r="30752">
          <cell r="A30752" t="str">
            <v>ME.03.030.0310.a</v>
          </cell>
          <cell r="B30752" t="str">
            <v>- 1P+N 6÷32 A sensibilità 0,03 A</v>
          </cell>
          <cell r="C30752" t="str">
            <v>cad</v>
          </cell>
          <cell r="D30752" t="str">
            <v>88,08</v>
          </cell>
        </row>
        <row r="30753">
          <cell r="A30753" t="str">
            <v>ME.03.030.0310.b</v>
          </cell>
          <cell r="B30753" t="str">
            <v>- 1P+N 6÷32 A sensibilità 0,3 A</v>
          </cell>
          <cell r="C30753" t="str">
            <v>cad</v>
          </cell>
          <cell r="D30753" t="str">
            <v>83,74</v>
          </cell>
        </row>
        <row r="30754">
          <cell r="A30754" t="str">
            <v>ME.03.030.0310.c</v>
          </cell>
          <cell r="B30754" t="str">
            <v>- 2P 6÷32 A sensibilità 0,03 A</v>
          </cell>
          <cell r="C30754" t="str">
            <v>cad</v>
          </cell>
          <cell r="D30754" t="str">
            <v>97,00</v>
          </cell>
        </row>
        <row r="30755">
          <cell r="A30755" t="str">
            <v>ME.03.030.0310.d</v>
          </cell>
          <cell r="B30755" t="str">
            <v>- 2P 6÷32 A sensibilità 0,3 A</v>
          </cell>
          <cell r="C30755" t="str">
            <v>cad</v>
          </cell>
          <cell r="D30755" t="str">
            <v>92,11</v>
          </cell>
        </row>
        <row r="30756">
          <cell r="A30756" t="str">
            <v>ME.03.030.0310.e</v>
          </cell>
          <cell r="B30756" t="str">
            <v>- 3P 6÷32 A sensibilità 0,03 A</v>
          </cell>
          <cell r="C30756" t="str">
            <v>cad</v>
          </cell>
          <cell r="D30756" t="str">
            <v>175,95</v>
          </cell>
        </row>
        <row r="30757">
          <cell r="A30757" t="str">
            <v>ME.03.030.0310.f</v>
          </cell>
          <cell r="B30757" t="str">
            <v>- 3P 6÷32 A sensibilità 0,3 A</v>
          </cell>
          <cell r="C30757" t="str">
            <v>cad</v>
          </cell>
          <cell r="D30757" t="str">
            <v>167,27</v>
          </cell>
        </row>
        <row r="30758">
          <cell r="A30758" t="str">
            <v>ME.03.030.0310.g</v>
          </cell>
          <cell r="B30758" t="str">
            <v>- 4P 6÷32 A sensibilità 0,03 A</v>
          </cell>
          <cell r="C30758" t="str">
            <v>cad</v>
          </cell>
          <cell r="D30758" t="str">
            <v>203,10</v>
          </cell>
        </row>
        <row r="30759">
          <cell r="A30759" t="str">
            <v>ME.03.030.0310.h</v>
          </cell>
          <cell r="B30759" t="str">
            <v>- 4P 6÷32 A sensibilità 0,3 A</v>
          </cell>
          <cell r="C30759" t="str">
            <v>cad</v>
          </cell>
          <cell r="D30759" t="str">
            <v>192,26</v>
          </cell>
        </row>
        <row r="30760">
          <cell r="A30760" t="str">
            <v>ME.03.030.0320</v>
          </cell>
          <cell r="B30760" t="str">
            <v>Interruttore magnetotermico differenziale modulare monoblocco con certificato di prove e collaudo; involucro di materiale isolante con modulo 17,5 per ogni polo attivo; adatto per il montaggio su guida profilata, manovra indipendente con levette frontali per il riarmo e la segnalazione d'intervento per guasto a terra, potere d'interruzione non inferiore a 10 kA a cos fi = 0,7 curva di intervento C, corrente differenziale classe AC, manovra e tasto di prova senza dispositivo di esclusione, nelle tipologie:</v>
          </cell>
          <cell r="C30760"/>
          <cell r="D30760"/>
        </row>
        <row r="30761">
          <cell r="A30761" t="str">
            <v>ME.03.030.0320.a</v>
          </cell>
          <cell r="B30761" t="str">
            <v>- 1P+N 6÷32 A sensibilità 0,03 A</v>
          </cell>
          <cell r="C30761" t="str">
            <v>cad</v>
          </cell>
          <cell r="D30761" t="str">
            <v>84,72</v>
          </cell>
        </row>
        <row r="30762">
          <cell r="A30762" t="str">
            <v>ME.03.030.0320.b</v>
          </cell>
          <cell r="B30762" t="str">
            <v>- 1P+N 6÷32 A sensibilità 0,3 A</v>
          </cell>
          <cell r="C30762" t="str">
            <v>cad</v>
          </cell>
          <cell r="D30762" t="str">
            <v>80,48</v>
          </cell>
        </row>
        <row r="30763">
          <cell r="A30763" t="str">
            <v>ME.03.030.0320.c</v>
          </cell>
          <cell r="B30763" t="str">
            <v>- 2P 6÷32 A sensibilità 0,03 A</v>
          </cell>
          <cell r="C30763" t="str">
            <v>cad</v>
          </cell>
          <cell r="D30763" t="str">
            <v>93,19</v>
          </cell>
        </row>
        <row r="30764">
          <cell r="A30764" t="str">
            <v>ME.03.030.0320.d</v>
          </cell>
          <cell r="B30764" t="str">
            <v>- 2P 6÷32 A sensibilità 0,3 A</v>
          </cell>
          <cell r="C30764" t="str">
            <v>cad</v>
          </cell>
          <cell r="D30764" t="str">
            <v>88,53</v>
          </cell>
        </row>
        <row r="30765">
          <cell r="A30765" t="str">
            <v>ME.03.030.0330</v>
          </cell>
          <cell r="B30765" t="str">
            <v>Interruttore magnetotermico differenziale modulare monoblocco con certificato di prove e collaudo; involucro di materiale isolante con modulo 17,5 per ogni polo attivo; adatto per il montaggio su guida profilata, manovra indipendente con levette frontali per il riarmo e la segnalazione d'intervento per guasto a terra, potere d'interruzione non inferiore a 10 kA a cos fi = 0,7 curva di intervento C, corrente differenziale classe A, manovra e tasto di prova senza dispositivo di esclusione, nelle tipologie:</v>
          </cell>
          <cell r="C30765"/>
          <cell r="D30765"/>
        </row>
        <row r="30766">
          <cell r="A30766" t="str">
            <v>ME.03.030.0330.a</v>
          </cell>
          <cell r="B30766" t="str">
            <v>- 1P+N 6÷32 A sensibilità 0,03 A</v>
          </cell>
          <cell r="C30766" t="str">
            <v>cad</v>
          </cell>
          <cell r="D30766" t="str">
            <v>101,67</v>
          </cell>
        </row>
        <row r="30767">
          <cell r="A30767" t="str">
            <v>ME.03.030.0330.b</v>
          </cell>
          <cell r="B30767" t="str">
            <v>- 1P+N 6÷32 A sensibilità 0,3 A</v>
          </cell>
          <cell r="C30767" t="str">
            <v>cad</v>
          </cell>
          <cell r="D30767" t="str">
            <v>96,56</v>
          </cell>
        </row>
        <row r="30768">
          <cell r="A30768" t="str">
            <v>ME.03.030.0330.c</v>
          </cell>
          <cell r="B30768" t="str">
            <v>- 2P 6÷32 A sensibilità 0,03 A</v>
          </cell>
          <cell r="C30768" t="str">
            <v>cad</v>
          </cell>
          <cell r="D30768" t="str">
            <v>111,88</v>
          </cell>
        </row>
        <row r="30769">
          <cell r="A30769" t="str">
            <v>ME.03.030.0330.d</v>
          </cell>
          <cell r="B30769" t="str">
            <v>- 2P 6÷32 A sensibilità 0,3 A</v>
          </cell>
          <cell r="C30769" t="str">
            <v>cad</v>
          </cell>
          <cell r="D30769" t="str">
            <v>106,24</v>
          </cell>
        </row>
        <row r="30770">
          <cell r="A30770" t="str">
            <v>ME.03.030.0340</v>
          </cell>
          <cell r="B30770"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AC istantanei, nelle tipologie:</v>
          </cell>
          <cell r="C30770"/>
          <cell r="D30770"/>
        </row>
        <row r="30771">
          <cell r="A30771" t="str">
            <v>ME.03.030.0340.a</v>
          </cell>
          <cell r="B30771" t="str">
            <v>- 2P 25 A sensibilità 0,01 A 2 moduli</v>
          </cell>
          <cell r="C30771" t="str">
            <v>cad</v>
          </cell>
          <cell r="D30771" t="str">
            <v>89,62</v>
          </cell>
        </row>
        <row r="30772">
          <cell r="A30772" t="str">
            <v>ME.03.030.0340.b</v>
          </cell>
          <cell r="B30772" t="str">
            <v>- 2P 25 A sensibilità 0,03 A 2 moduli</v>
          </cell>
          <cell r="C30772" t="str">
            <v>cad</v>
          </cell>
          <cell r="D30772" t="str">
            <v>59,74</v>
          </cell>
        </row>
        <row r="30773">
          <cell r="A30773" t="str">
            <v>ME.03.030.0340.c</v>
          </cell>
          <cell r="B30773" t="str">
            <v>- 2P 25 A sensibilità 0,3÷0,5 A 2 moduli</v>
          </cell>
          <cell r="C30773" t="str">
            <v>cad</v>
          </cell>
          <cell r="D30773" t="str">
            <v>47,80</v>
          </cell>
        </row>
        <row r="30774">
          <cell r="A30774" t="str">
            <v>ME.03.030.0340.d</v>
          </cell>
          <cell r="B30774" t="str">
            <v>- 2P 63 A sensibilità 0,03 A 2 moduli</v>
          </cell>
          <cell r="C30774" t="str">
            <v>cad</v>
          </cell>
          <cell r="D30774" t="str">
            <v>65,71</v>
          </cell>
        </row>
        <row r="30775">
          <cell r="A30775" t="str">
            <v>ME.03.030.0340.e</v>
          </cell>
          <cell r="B30775" t="str">
            <v>- 2P 63 A sensibilità 0,3÷0,5 A 2 moduli</v>
          </cell>
          <cell r="C30775" t="str">
            <v>cad</v>
          </cell>
          <cell r="D30775" t="str">
            <v>52,57</v>
          </cell>
        </row>
        <row r="30776">
          <cell r="A30776" t="str">
            <v>ME.03.030.0340.f</v>
          </cell>
          <cell r="B30776" t="str">
            <v>- 3P 25 A sensibilità 0,03 A 3,5 moduli</v>
          </cell>
          <cell r="C30776" t="str">
            <v>cad</v>
          </cell>
          <cell r="D30776" t="str">
            <v>89,62</v>
          </cell>
        </row>
        <row r="30777">
          <cell r="A30777" t="str">
            <v>ME.03.030.0340.g</v>
          </cell>
          <cell r="B30777" t="str">
            <v>- 3P 25 A sensibilità 0,3÷0,5 A 3,5 moduli</v>
          </cell>
          <cell r="C30777" t="str">
            <v>cad</v>
          </cell>
          <cell r="D30777" t="str">
            <v>71,70</v>
          </cell>
        </row>
        <row r="30778">
          <cell r="A30778" t="str">
            <v>ME.03.030.0340.h</v>
          </cell>
          <cell r="B30778" t="str">
            <v>- 3P 63 A sensibilità 0,03 A 3,5 moduli</v>
          </cell>
          <cell r="C30778" t="str">
            <v>cad</v>
          </cell>
          <cell r="D30778" t="str">
            <v>98,64</v>
          </cell>
        </row>
        <row r="30779">
          <cell r="A30779" t="str">
            <v>ME.03.030.0340.i</v>
          </cell>
          <cell r="B30779" t="str">
            <v>- 3P 63 A sensibilità 0,3÷0,5 A 3,5 moduli</v>
          </cell>
          <cell r="C30779" t="str">
            <v>cad</v>
          </cell>
          <cell r="D30779" t="str">
            <v>78,86</v>
          </cell>
        </row>
        <row r="30780">
          <cell r="A30780" t="str">
            <v>ME.03.030.0340.j</v>
          </cell>
          <cell r="B30780" t="str">
            <v>- 4P 25 A sensibilità 0,03 A 3,5 moduli</v>
          </cell>
          <cell r="C30780" t="str">
            <v>cad</v>
          </cell>
          <cell r="D30780" t="str">
            <v>95,58</v>
          </cell>
        </row>
        <row r="30781">
          <cell r="A30781" t="str">
            <v>ME.03.030.0340.k</v>
          </cell>
          <cell r="B30781" t="str">
            <v>- 4P 25 A sensibilità 0,3÷0,5 A 3,5 moduli</v>
          </cell>
          <cell r="C30781" t="str">
            <v>cad</v>
          </cell>
          <cell r="D30781" t="str">
            <v>76,46</v>
          </cell>
        </row>
        <row r="30782">
          <cell r="A30782" t="str">
            <v>ME.03.030.0340.l</v>
          </cell>
          <cell r="B30782" t="str">
            <v>- 4P 63 A sensibilità 0,03 A 3,5 moduli</v>
          </cell>
          <cell r="C30782" t="str">
            <v>cad</v>
          </cell>
          <cell r="D30782" t="str">
            <v>105,15</v>
          </cell>
        </row>
        <row r="30783">
          <cell r="A30783" t="str">
            <v>ME.03.030.0340.m</v>
          </cell>
          <cell r="B30783" t="str">
            <v>- 4P 63 A sensibilità 0,3÷0,5 A 3,5 moduli</v>
          </cell>
          <cell r="C30783" t="str">
            <v>cad</v>
          </cell>
          <cell r="D30783" t="str">
            <v>84,17</v>
          </cell>
        </row>
        <row r="30784">
          <cell r="A30784" t="str">
            <v>ME.03.030.0350</v>
          </cell>
          <cell r="B30784"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 istantanei, nelle tipologie:</v>
          </cell>
          <cell r="C30784"/>
          <cell r="D30784"/>
        </row>
        <row r="30785">
          <cell r="A30785" t="str">
            <v>ME.03.030.0350.a</v>
          </cell>
          <cell r="B30785" t="str">
            <v>- 2P 25 A sensibilità 0,03 A 2 moduli</v>
          </cell>
          <cell r="C30785" t="str">
            <v>cad</v>
          </cell>
          <cell r="D30785" t="str">
            <v>71,70</v>
          </cell>
        </row>
        <row r="30786">
          <cell r="A30786" t="str">
            <v>ME.03.030.0350.b</v>
          </cell>
          <cell r="B30786" t="str">
            <v>- 2P 25 A sensibilità 0,3÷0,5 A 2 moduli</v>
          </cell>
          <cell r="C30786" t="str">
            <v>cad</v>
          </cell>
          <cell r="D30786" t="str">
            <v>57,34</v>
          </cell>
        </row>
        <row r="30787">
          <cell r="A30787" t="str">
            <v>ME.03.030.0350.c</v>
          </cell>
          <cell r="B30787" t="str">
            <v>- 2P 63 A sensibilità 0,03 A 2 moduli</v>
          </cell>
          <cell r="C30787" t="str">
            <v>cad</v>
          </cell>
          <cell r="D30787" t="str">
            <v>78,86</v>
          </cell>
        </row>
        <row r="30788">
          <cell r="A30788" t="str">
            <v>ME.03.030.0350.d</v>
          </cell>
          <cell r="B30788" t="str">
            <v>- 2P 63 A sensibilità 0,3÷0,5 A 2 moduli</v>
          </cell>
          <cell r="C30788" t="str">
            <v>cad</v>
          </cell>
          <cell r="D30788" t="str">
            <v>63,10</v>
          </cell>
        </row>
        <row r="30789">
          <cell r="A30789" t="str">
            <v>ME.03.030.0350.e</v>
          </cell>
          <cell r="B30789" t="str">
            <v>- 3P 25 A sensibilità 0,03 A 3,5 moduli</v>
          </cell>
          <cell r="C30789" t="str">
            <v>cad</v>
          </cell>
          <cell r="D30789" t="str">
            <v>107,51</v>
          </cell>
        </row>
        <row r="30790">
          <cell r="A30790" t="str">
            <v>ME.03.030.0350.f</v>
          </cell>
          <cell r="B30790" t="str">
            <v>- 3P 25 A sensibilità 0,3÷0,5 A 3,5 moduli</v>
          </cell>
          <cell r="C30790" t="str">
            <v>cad</v>
          </cell>
          <cell r="D30790" t="str">
            <v>86,02</v>
          </cell>
        </row>
        <row r="30791">
          <cell r="A30791" t="str">
            <v>ME.03.030.0350.g</v>
          </cell>
          <cell r="B30791" t="str">
            <v>- 3P 63 A sensibilità 0,03 A 3,5 moduli</v>
          </cell>
          <cell r="C30791" t="str">
            <v>cad</v>
          </cell>
          <cell r="D30791" t="str">
            <v>118,39</v>
          </cell>
        </row>
        <row r="30792">
          <cell r="A30792" t="str">
            <v>ME.03.030.0350.h</v>
          </cell>
          <cell r="B30792" t="str">
            <v>- 3P 63 A sensibilità 0,3÷0,5 A 3,5 moduli</v>
          </cell>
          <cell r="C30792" t="str">
            <v>cad</v>
          </cell>
          <cell r="D30792" t="str">
            <v>94,61</v>
          </cell>
        </row>
        <row r="30793">
          <cell r="A30793" t="str">
            <v>ME.03.030.0350.i</v>
          </cell>
          <cell r="B30793" t="str">
            <v>- 4P 25 A sensibilità 0,03 A 3,5 moduli</v>
          </cell>
          <cell r="C30793" t="str">
            <v>cad</v>
          </cell>
          <cell r="D30793" t="str">
            <v>115,13</v>
          </cell>
        </row>
        <row r="30794">
          <cell r="A30794" t="str">
            <v>ME.03.030.0350.j</v>
          </cell>
          <cell r="B30794" t="str">
            <v>- 4P 25 A sensibilità 0,3÷0,5 A 3,5 moduli</v>
          </cell>
          <cell r="C30794" t="str">
            <v>cad</v>
          </cell>
          <cell r="D30794" t="str">
            <v>91,77</v>
          </cell>
        </row>
        <row r="30795">
          <cell r="A30795" t="str">
            <v>ME.03.030.0350.k</v>
          </cell>
          <cell r="B30795" t="str">
            <v>- 4P 63 A sensibilità 0,03 A 3,5 moduli</v>
          </cell>
          <cell r="C30795" t="str">
            <v>cad</v>
          </cell>
          <cell r="D30795" t="str">
            <v>125,99</v>
          </cell>
        </row>
        <row r="30796">
          <cell r="A30796" t="str">
            <v>ME.03.030.0350.l</v>
          </cell>
          <cell r="B30796" t="str">
            <v>- 4P 63 A sensibilità 0,3÷0,5 A 3,5 moduli</v>
          </cell>
          <cell r="C30796" t="str">
            <v>cad</v>
          </cell>
          <cell r="D30796" t="str">
            <v>101,01</v>
          </cell>
        </row>
        <row r="30797">
          <cell r="A30797" t="str">
            <v>ME.03.030.0360</v>
          </cell>
          <cell r="B30797"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AS selettivi, nelle tipologie:</v>
          </cell>
          <cell r="C30797"/>
          <cell r="D30797"/>
        </row>
        <row r="30798">
          <cell r="A30798" t="str">
            <v>ME.03.030.0360.a</v>
          </cell>
          <cell r="B30798" t="str">
            <v>- 2P 63 A sensibilità 0,3 A 2 moduli</v>
          </cell>
          <cell r="C30798" t="str">
            <v>cad</v>
          </cell>
          <cell r="D30798" t="str">
            <v>88,30</v>
          </cell>
        </row>
        <row r="30799">
          <cell r="A30799" t="str">
            <v>ME.03.030.0360.b</v>
          </cell>
          <cell r="B30799" t="str">
            <v>- 2P 63 A sensibilità 1 A 2 moduli</v>
          </cell>
          <cell r="C30799" t="str">
            <v>cad</v>
          </cell>
          <cell r="D30799" t="str">
            <v>97,22</v>
          </cell>
        </row>
        <row r="30800">
          <cell r="A30800" t="str">
            <v>ME.03.030.0360.c</v>
          </cell>
          <cell r="B30800" t="str">
            <v>- 3P 63 A sensibilità 0,3 A 3,5 moduli</v>
          </cell>
          <cell r="C30800" t="str">
            <v>cad</v>
          </cell>
          <cell r="D30800" t="str">
            <v>132,51</v>
          </cell>
        </row>
        <row r="30801">
          <cell r="A30801" t="str">
            <v>ME.03.030.0360.d</v>
          </cell>
          <cell r="B30801" t="str">
            <v>- 3P 63 A sensibilità 1 A 3,5 moduli</v>
          </cell>
          <cell r="C30801" t="str">
            <v>cad</v>
          </cell>
          <cell r="D30801" t="str">
            <v>145,55</v>
          </cell>
        </row>
        <row r="30802">
          <cell r="A30802" t="str">
            <v>ME.03.030.0360.e</v>
          </cell>
          <cell r="B30802" t="str">
            <v>- 4P 63 A sensibilità 0,3 A 3,5 moduli</v>
          </cell>
          <cell r="C30802" t="str">
            <v>cad</v>
          </cell>
          <cell r="D30802" t="str">
            <v>141,20</v>
          </cell>
        </row>
        <row r="30803">
          <cell r="A30803" t="str">
            <v>ME.03.030.0360.f</v>
          </cell>
          <cell r="B30803" t="str">
            <v>- 4P 63 A sensibilità 1 A 3,5 moduli</v>
          </cell>
          <cell r="C30803" t="str">
            <v>cad</v>
          </cell>
          <cell r="D30803" t="str">
            <v>155,32</v>
          </cell>
        </row>
        <row r="30804">
          <cell r="A30804" t="str">
            <v>ME.03.030.0370</v>
          </cell>
          <cell r="B30804"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AC istantanei, nelle tipologie:</v>
          </cell>
          <cell r="C30804"/>
          <cell r="D30804"/>
        </row>
        <row r="30805">
          <cell r="A30805" t="str">
            <v>ME.03.030.0370.a</v>
          </cell>
          <cell r="B30805" t="str">
            <v>- 2P 63 A sensibilità 0,03 A 4 moduli</v>
          </cell>
          <cell r="C30805" t="str">
            <v>cad</v>
          </cell>
          <cell r="D30805" t="str">
            <v>95,80</v>
          </cell>
        </row>
        <row r="30806">
          <cell r="A30806" t="str">
            <v>ME.03.030.0370.b</v>
          </cell>
          <cell r="B30806" t="str">
            <v>- 2P 63 A sensibilità 0,1 A 4 moduli</v>
          </cell>
          <cell r="C30806" t="str">
            <v>cad</v>
          </cell>
          <cell r="D30806" t="str">
            <v>93,95</v>
          </cell>
        </row>
        <row r="30807">
          <cell r="A30807" t="str">
            <v>ME.03.030.0370.c</v>
          </cell>
          <cell r="B30807" t="str">
            <v>- 2P 63 A sensibilità 0,3 A 4 moduli</v>
          </cell>
          <cell r="C30807" t="str">
            <v>cad</v>
          </cell>
          <cell r="D30807" t="str">
            <v>84,50</v>
          </cell>
        </row>
        <row r="30808">
          <cell r="A30808" t="str">
            <v>ME.03.030.0370.d</v>
          </cell>
          <cell r="B30808" t="str">
            <v>- 2P 125 A sensibilità 0,03 A 4 moduli</v>
          </cell>
          <cell r="C30808" t="str">
            <v>cad</v>
          </cell>
          <cell r="D30808" t="str">
            <v>99,92</v>
          </cell>
        </row>
        <row r="30809">
          <cell r="A30809" t="str">
            <v>ME.03.030.0370.e</v>
          </cell>
          <cell r="B30809" t="str">
            <v>- 2P 125 A sensibilità 0,1 A 4 moduli</v>
          </cell>
          <cell r="C30809" t="str">
            <v>cad</v>
          </cell>
          <cell r="D30809" t="str">
            <v>98,19</v>
          </cell>
        </row>
        <row r="30810">
          <cell r="A30810" t="str">
            <v>ME.03.030.0370.f</v>
          </cell>
          <cell r="B30810" t="str">
            <v>- 2P 125 A sensibilità 0,3 A 4 moduli</v>
          </cell>
          <cell r="C30810" t="str">
            <v>cad</v>
          </cell>
          <cell r="D30810" t="str">
            <v>87,88</v>
          </cell>
        </row>
        <row r="30811">
          <cell r="A30811" t="str">
            <v>ME.03.030.0370.g</v>
          </cell>
          <cell r="B30811" t="str">
            <v>- 3P 63 A sensibilità 0,03 A 6 moduli</v>
          </cell>
          <cell r="C30811" t="str">
            <v>cad</v>
          </cell>
          <cell r="D30811" t="str">
            <v>149,89</v>
          </cell>
        </row>
        <row r="30812">
          <cell r="A30812" t="str">
            <v>ME.03.030.0370.h</v>
          </cell>
          <cell r="B30812" t="str">
            <v>- 3P 63 A sensibilità 0,1 A 6 moduli</v>
          </cell>
          <cell r="C30812" t="str">
            <v>cad</v>
          </cell>
          <cell r="D30812" t="str">
            <v>147,72</v>
          </cell>
        </row>
        <row r="30813">
          <cell r="A30813" t="str">
            <v>ME.03.030.0370.i</v>
          </cell>
          <cell r="B30813" t="str">
            <v>- 3P 63 A sensibilità 0,3 A 6 moduli</v>
          </cell>
          <cell r="C30813" t="str">
            <v>cad</v>
          </cell>
          <cell r="D30813" t="str">
            <v>107,42</v>
          </cell>
        </row>
        <row r="30814">
          <cell r="A30814" t="str">
            <v>ME.03.030.0370.j</v>
          </cell>
          <cell r="B30814" t="str">
            <v>- 3P 125 A sensibilità 0,03 A 6 moduli</v>
          </cell>
          <cell r="C30814" t="str">
            <v>cad</v>
          </cell>
          <cell r="D30814" t="str">
            <v>155,32</v>
          </cell>
        </row>
        <row r="30815">
          <cell r="A30815" t="str">
            <v>ME.03.030.0370.k</v>
          </cell>
          <cell r="B30815" t="str">
            <v>- 3P 125 A sensibilità 0,1 A 6 moduli</v>
          </cell>
          <cell r="C30815" t="str">
            <v>cad</v>
          </cell>
          <cell r="D30815" t="str">
            <v>150,96</v>
          </cell>
        </row>
        <row r="30816">
          <cell r="A30816" t="str">
            <v>ME.03.030.0370.l</v>
          </cell>
          <cell r="B30816" t="str">
            <v>- 3P 125 A sensibilità 0,3 A 6 moduli</v>
          </cell>
          <cell r="C30816" t="str">
            <v>cad</v>
          </cell>
          <cell r="D30816" t="str">
            <v>110,79</v>
          </cell>
        </row>
        <row r="30817">
          <cell r="A30817" t="str">
            <v>ME.03.030.0370.m</v>
          </cell>
          <cell r="B30817" t="str">
            <v>- 4P 63 A sensibilità 0,03 A 6 moduli</v>
          </cell>
          <cell r="C30817" t="str">
            <v>cad</v>
          </cell>
          <cell r="D30817" t="str">
            <v>157,48</v>
          </cell>
        </row>
        <row r="30818">
          <cell r="A30818" t="str">
            <v>ME.03.030.0370.n</v>
          </cell>
          <cell r="B30818" t="str">
            <v>- 4P 63 A sensibilità 0,1 A 6 moduli</v>
          </cell>
          <cell r="C30818" t="str">
            <v>cad</v>
          </cell>
          <cell r="D30818" t="str">
            <v>155,32</v>
          </cell>
        </row>
        <row r="30819">
          <cell r="A30819" t="str">
            <v>ME.03.030.0370.o</v>
          </cell>
          <cell r="B30819" t="str">
            <v>- 4P 63 A sensibilità 0,3 A 6 moduli</v>
          </cell>
          <cell r="C30819" t="str">
            <v>cad</v>
          </cell>
          <cell r="D30819" t="str">
            <v>111,88</v>
          </cell>
        </row>
        <row r="30820">
          <cell r="A30820" t="str">
            <v>ME.03.030.0370.p</v>
          </cell>
          <cell r="B30820" t="str">
            <v>- 4P 125 A sensibilità 0,03 A 6 moduli</v>
          </cell>
          <cell r="C30820" t="str">
            <v>cad</v>
          </cell>
          <cell r="D30820" t="str">
            <v>160,75</v>
          </cell>
        </row>
        <row r="30821">
          <cell r="A30821" t="str">
            <v>ME.03.030.0370.q</v>
          </cell>
          <cell r="B30821" t="str">
            <v>- 4P 125 A sensibilità 0,1 A 6 moduli</v>
          </cell>
          <cell r="C30821" t="str">
            <v>cad</v>
          </cell>
          <cell r="D30821" t="str">
            <v>158,58</v>
          </cell>
        </row>
        <row r="30822">
          <cell r="A30822" t="str">
            <v>ME.03.030.0370.r</v>
          </cell>
          <cell r="B30822" t="str">
            <v>- 4P 125 A sensibilità 0,3 A 6 moduli</v>
          </cell>
          <cell r="C30822" t="str">
            <v>cad</v>
          </cell>
          <cell r="D30822" t="str">
            <v>150,96</v>
          </cell>
        </row>
        <row r="30823">
          <cell r="A30823" t="str">
            <v>ME.03.030.0380</v>
          </cell>
          <cell r="B30823"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 istantanei, nelle tipologie:</v>
          </cell>
          <cell r="C30823"/>
          <cell r="D30823"/>
        </row>
        <row r="30824">
          <cell r="A30824" t="str">
            <v>ME.03.030.0380.a</v>
          </cell>
          <cell r="B30824" t="str">
            <v>- 2P 63 A sensibilità 0,03 A 4 moduli</v>
          </cell>
          <cell r="C30824" t="str">
            <v>cad</v>
          </cell>
          <cell r="D30824" t="str">
            <v>122,74</v>
          </cell>
        </row>
        <row r="30825">
          <cell r="A30825" t="str">
            <v>ME.03.030.0380.b</v>
          </cell>
          <cell r="B30825" t="str">
            <v>- 2P 63 A sensibilità 0,1 A 4 moduli</v>
          </cell>
          <cell r="C30825" t="str">
            <v>cad</v>
          </cell>
          <cell r="D30825" t="str">
            <v>121,64</v>
          </cell>
        </row>
        <row r="30826">
          <cell r="A30826" t="str">
            <v>ME.03.030.0380.c</v>
          </cell>
          <cell r="B30826" t="str">
            <v>- 2P 63 A sensibilità 0,3 A 4 moduli</v>
          </cell>
          <cell r="C30826" t="str">
            <v>cad</v>
          </cell>
          <cell r="D30826" t="str">
            <v>125,99</v>
          </cell>
        </row>
        <row r="30827">
          <cell r="A30827" t="str">
            <v>ME.03.030.0380.d</v>
          </cell>
          <cell r="B30827" t="str">
            <v>- 2P 125 A sensibilità 0,03 A 4 moduli</v>
          </cell>
          <cell r="C30827" t="str">
            <v>cad</v>
          </cell>
          <cell r="D30827" t="str">
            <v>152,06</v>
          </cell>
        </row>
        <row r="30828">
          <cell r="A30828" t="str">
            <v>ME.03.030.0380.e</v>
          </cell>
          <cell r="B30828" t="str">
            <v>- 2P 125 A sensibilità 0,1 A 4 moduli</v>
          </cell>
          <cell r="C30828" t="str">
            <v>cad</v>
          </cell>
          <cell r="D30828" t="str">
            <v>150,96</v>
          </cell>
        </row>
        <row r="30829">
          <cell r="A30829" t="str">
            <v>ME.03.030.0380.f</v>
          </cell>
          <cell r="B30829" t="str">
            <v>- 2P 125 A sensibilità 0,3 A 4 moduli</v>
          </cell>
          <cell r="C30829" t="str">
            <v>cad</v>
          </cell>
          <cell r="D30829" t="str">
            <v>127,08</v>
          </cell>
        </row>
        <row r="30830">
          <cell r="A30830" t="str">
            <v>ME.03.030.0380.g</v>
          </cell>
          <cell r="B30830" t="str">
            <v>- 3P 63 A sensibilità 0,03 A 6 moduli</v>
          </cell>
          <cell r="C30830" t="str">
            <v>cad</v>
          </cell>
          <cell r="D30830" t="str">
            <v>158,58</v>
          </cell>
        </row>
        <row r="30831">
          <cell r="A30831" t="str">
            <v>ME.03.030.0380.h</v>
          </cell>
          <cell r="B30831" t="str">
            <v>- 3P 63 A sensibilità 0,1 A 6 moduli</v>
          </cell>
          <cell r="C30831" t="str">
            <v>cad</v>
          </cell>
          <cell r="D30831" t="str">
            <v>156,41</v>
          </cell>
        </row>
        <row r="30832">
          <cell r="A30832" t="str">
            <v>ME.03.030.0380.i</v>
          </cell>
          <cell r="B30832" t="str">
            <v>- 3P 63 A sensibilità 0,3 A 6 moduli</v>
          </cell>
          <cell r="C30832" t="str">
            <v>cad</v>
          </cell>
          <cell r="D30832" t="str">
            <v>141,20</v>
          </cell>
        </row>
        <row r="30833">
          <cell r="A30833" t="str">
            <v>ME.03.030.0380.j</v>
          </cell>
          <cell r="B30833" t="str">
            <v>- 3P 125 A sensibilità 0,03 A 6 moduli</v>
          </cell>
          <cell r="C30833" t="str">
            <v>cad</v>
          </cell>
          <cell r="D30833" t="str">
            <v>184,66</v>
          </cell>
        </row>
        <row r="30834">
          <cell r="A30834" t="str">
            <v>ME.03.030.0380.k</v>
          </cell>
          <cell r="B30834" t="str">
            <v>- 3P 125 A sensibilità 0,1 A 6 moduli</v>
          </cell>
          <cell r="C30834" t="str">
            <v>cad</v>
          </cell>
          <cell r="D30834" t="str">
            <v>180,30</v>
          </cell>
        </row>
        <row r="30835">
          <cell r="A30835" t="str">
            <v>ME.03.030.0380.l</v>
          </cell>
          <cell r="B30835" t="str">
            <v>- 3P 125 A sensibilità 0,3 A 6 moduli</v>
          </cell>
          <cell r="C30835" t="str">
            <v>cad</v>
          </cell>
          <cell r="D30835" t="str">
            <v>144,45</v>
          </cell>
        </row>
        <row r="30836">
          <cell r="A30836" t="str">
            <v>ME.03.030.0380.m</v>
          </cell>
          <cell r="B30836" t="str">
            <v>- 4P 63 A sensibilità 0,03 A 6 moduli</v>
          </cell>
          <cell r="C30836" t="str">
            <v>cad</v>
          </cell>
          <cell r="D30836" t="str">
            <v>172,70</v>
          </cell>
        </row>
        <row r="30837">
          <cell r="A30837" t="str">
            <v>ME.03.030.0380.n</v>
          </cell>
          <cell r="B30837" t="str">
            <v>- 4P 63 A sensibilità 0,1 A 6 moduli</v>
          </cell>
          <cell r="C30837" t="str">
            <v>cad</v>
          </cell>
          <cell r="D30837" t="str">
            <v>170,53</v>
          </cell>
        </row>
        <row r="30838">
          <cell r="A30838" t="str">
            <v>ME.03.030.0380.o</v>
          </cell>
          <cell r="B30838" t="str">
            <v>- 4P 63 A sensibilità 0,3 A 6 moduli</v>
          </cell>
          <cell r="C30838" t="str">
            <v>cad</v>
          </cell>
          <cell r="D30838" t="str">
            <v>148,80</v>
          </cell>
        </row>
        <row r="30839">
          <cell r="A30839" t="str">
            <v>ME.03.030.0380.p</v>
          </cell>
          <cell r="B30839" t="str">
            <v>- 4P 125 A sensibilità 0,03 A 6 moduli</v>
          </cell>
          <cell r="C30839" t="str">
            <v>cad</v>
          </cell>
          <cell r="D30839" t="str">
            <v>190,09</v>
          </cell>
        </row>
        <row r="30840">
          <cell r="A30840" t="str">
            <v>ME.03.030.0380.q</v>
          </cell>
          <cell r="B30840" t="str">
            <v>- 4P 125 A sensibilità 0,1 A 6 moduli</v>
          </cell>
          <cell r="C30840" t="str">
            <v>cad</v>
          </cell>
          <cell r="D30840" t="str">
            <v>187,89</v>
          </cell>
        </row>
        <row r="30841">
          <cell r="A30841" t="str">
            <v>ME.03.030.0390</v>
          </cell>
          <cell r="B30841"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AS selettivi, nelle tipologie:</v>
          </cell>
          <cell r="C30841"/>
          <cell r="D30841"/>
        </row>
        <row r="30842">
          <cell r="A30842" t="str">
            <v>ME.03.030.0390.a</v>
          </cell>
          <cell r="B30842" t="str">
            <v>- 2P 63 A sensibilità 0,3 A 4 moduli</v>
          </cell>
          <cell r="C30842" t="str">
            <v>cad</v>
          </cell>
          <cell r="D30842" t="str">
            <v>165,41</v>
          </cell>
        </row>
        <row r="30843">
          <cell r="A30843" t="str">
            <v>ME.03.030.0390.b</v>
          </cell>
          <cell r="B30843" t="str">
            <v>- 2P 63 A sensibilità 1 A 4 moduli</v>
          </cell>
          <cell r="C30843" t="str">
            <v>cad</v>
          </cell>
          <cell r="D30843" t="str">
            <v>173,48</v>
          </cell>
        </row>
        <row r="30844">
          <cell r="A30844" t="str">
            <v>ME.03.030.0390.c</v>
          </cell>
          <cell r="B30844" t="str">
            <v>- 2P 125 A sensibilità 0,3 A 4 moduli</v>
          </cell>
          <cell r="C30844" t="str">
            <v>cad</v>
          </cell>
          <cell r="D30844" t="str">
            <v>233,99</v>
          </cell>
        </row>
        <row r="30845">
          <cell r="A30845" t="str">
            <v>ME.03.030.0390.d</v>
          </cell>
          <cell r="B30845" t="str">
            <v>- 2P 125 A sensibilità 1 A 4 moduli</v>
          </cell>
          <cell r="C30845" t="str">
            <v>cad</v>
          </cell>
          <cell r="D30845" t="str">
            <v>230,96</v>
          </cell>
        </row>
        <row r="30846">
          <cell r="A30846" t="str">
            <v>ME.03.030.0390.e</v>
          </cell>
          <cell r="B30846" t="str">
            <v>- 3P 63 A sensibilità 0,3 A 6 moduli</v>
          </cell>
          <cell r="C30846" t="str">
            <v>cad</v>
          </cell>
          <cell r="D30846" t="str">
            <v>180,54</v>
          </cell>
        </row>
        <row r="30847">
          <cell r="A30847" t="str">
            <v>ME.03.030.0390.f</v>
          </cell>
          <cell r="B30847" t="str">
            <v>- 3P 63 A sensibilità 1 A 6 moduli</v>
          </cell>
          <cell r="C30847" t="str">
            <v>cad</v>
          </cell>
          <cell r="D30847" t="str">
            <v>189,63</v>
          </cell>
        </row>
        <row r="30848">
          <cell r="A30848" t="str">
            <v>ME.03.030.0390.g</v>
          </cell>
          <cell r="B30848" t="str">
            <v>- 3P 125 A sensibilità 0,3 A 6 moduli</v>
          </cell>
          <cell r="C30848" t="str">
            <v>cad</v>
          </cell>
          <cell r="D30848" t="str">
            <v>245,07</v>
          </cell>
        </row>
        <row r="30849">
          <cell r="A30849" t="str">
            <v>ME.03.030.0390.h</v>
          </cell>
          <cell r="B30849" t="str">
            <v>- 3P 125 A sensibilità 1 A 6 moduli</v>
          </cell>
          <cell r="C30849" t="str">
            <v>cad</v>
          </cell>
          <cell r="D30849" t="str">
            <v>243,07</v>
          </cell>
        </row>
        <row r="30850">
          <cell r="A30850" t="str">
            <v>ME.03.030.0390.i</v>
          </cell>
          <cell r="B30850" t="str">
            <v>- 4P 63 A sensibilità 0,3 A 6 moduli</v>
          </cell>
          <cell r="C30850" t="str">
            <v>cad</v>
          </cell>
          <cell r="D30850" t="str">
            <v>192,63</v>
          </cell>
        </row>
        <row r="30851">
          <cell r="A30851" t="str">
            <v>ME.03.030.0390.j</v>
          </cell>
          <cell r="B30851" t="str">
            <v>- 4P 63 A sensibilità 1 A 6 moduli</v>
          </cell>
          <cell r="C30851" t="str">
            <v>cad</v>
          </cell>
          <cell r="D30851" t="str">
            <v>201,72</v>
          </cell>
        </row>
        <row r="30852">
          <cell r="A30852" t="str">
            <v>ME.03.030.0390.k</v>
          </cell>
          <cell r="B30852" t="str">
            <v>- 4P 125 A sensibilità 0,3 A 6 moduli</v>
          </cell>
          <cell r="C30852" t="str">
            <v>cad</v>
          </cell>
          <cell r="D30852" t="str">
            <v>259,20</v>
          </cell>
        </row>
        <row r="30853">
          <cell r="A30853" t="str">
            <v>ME.03.030.0390.l</v>
          </cell>
          <cell r="B30853" t="str">
            <v>- 4P 125 A sensibilità 1 A 6 moduli</v>
          </cell>
          <cell r="C30853" t="str">
            <v>cad</v>
          </cell>
          <cell r="D30853" t="str">
            <v>257,19</v>
          </cell>
        </row>
        <row r="30854">
          <cell r="A30854" t="str">
            <v>ME.03.030.0400</v>
          </cell>
          <cell r="B30854" t="str">
            <v>Blocco differenziale modulare componibile con interruttori magnetotermici, con certificato di prove e collaudo; involucro di materiale isolante modulare; adatto per il montaggio su guida profilata, manovra indipendente con levette frontali per il riarmo e la segnalazione d'intervento per guasto a terra, classe A regolabile, nelle tipologie:</v>
          </cell>
          <cell r="C30854"/>
          <cell r="D30854"/>
        </row>
        <row r="30855">
          <cell r="A30855" t="str">
            <v>ME.03.030.0400.a</v>
          </cell>
          <cell r="B30855" t="str">
            <v>- 4P 63 A sensibilità 0,3-3 A 0-150 ms a 6 moduli</v>
          </cell>
          <cell r="C30855" t="str">
            <v>cad</v>
          </cell>
          <cell r="D30855" t="str">
            <v>293,49</v>
          </cell>
        </row>
        <row r="30856">
          <cell r="A30856" t="str">
            <v>ME.03.030.0400.b</v>
          </cell>
          <cell r="B30856" t="str">
            <v>- 4P 125 A sensibilità 0,3-3 A 0-150 ms a 6 moduli</v>
          </cell>
          <cell r="C30856" t="str">
            <v>cad</v>
          </cell>
          <cell r="D30856" t="str">
            <v>323,76</v>
          </cell>
        </row>
        <row r="30857">
          <cell r="A30857" t="str">
            <v>ME.03.030.0410</v>
          </cell>
          <cell r="B30857" t="str">
            <v>Interruttore differenziale senza sganciatori magnetotermici (puri) modulare, con certificato di prove e collaudo; involucro di materiale isolante modulare; adatto per il montaggio su guida profilata, manovra indipendente con levette frontali per il riarmo e la segnalazione d'intervento per guasto a terra, classe AC istantanei, nelle tipologie:</v>
          </cell>
          <cell r="C30857"/>
          <cell r="D30857"/>
        </row>
        <row r="30858">
          <cell r="A30858" t="str">
            <v>ME.03.030.0410.a</v>
          </cell>
          <cell r="B30858" t="str">
            <v>- 2P 16-25 A sensibilità 0,01 A 2 moduli</v>
          </cell>
          <cell r="C30858" t="str">
            <v>cad</v>
          </cell>
          <cell r="D30858" t="str">
            <v>67,10</v>
          </cell>
        </row>
        <row r="30859">
          <cell r="A30859" t="str">
            <v>ME.03.030.0410.b</v>
          </cell>
          <cell r="B30859" t="str">
            <v>- 2P 25 A sensibilità 0,03 A 2 moduli</v>
          </cell>
          <cell r="C30859" t="str">
            <v>cad</v>
          </cell>
          <cell r="D30859" t="str">
            <v>42,93</v>
          </cell>
        </row>
        <row r="30860">
          <cell r="A30860" t="str">
            <v>ME.03.030.0410.c</v>
          </cell>
          <cell r="B30860" t="str">
            <v>- 2P 25 A sensibilità 0,3 A 2 moduli</v>
          </cell>
          <cell r="C30860" t="str">
            <v>cad</v>
          </cell>
          <cell r="D30860" t="str">
            <v>40,25</v>
          </cell>
        </row>
        <row r="30861">
          <cell r="A30861" t="str">
            <v>ME.03.030.0410.d</v>
          </cell>
          <cell r="B30861" t="str">
            <v>- 2P 40 A sensibilità 0,03 A 2 moduli</v>
          </cell>
          <cell r="C30861" t="str">
            <v>cad</v>
          </cell>
          <cell r="D30861" t="str">
            <v>48,36</v>
          </cell>
        </row>
        <row r="30862">
          <cell r="A30862" t="str">
            <v>ME.03.030.0410.e</v>
          </cell>
          <cell r="B30862" t="str">
            <v>- 2P 40 A sensibilità 0,3-0,5 A 2 moduli</v>
          </cell>
          <cell r="C30862" t="str">
            <v>cad</v>
          </cell>
          <cell r="D30862" t="str">
            <v>45,31</v>
          </cell>
        </row>
        <row r="30863">
          <cell r="A30863" t="str">
            <v>ME.03.030.0410.f</v>
          </cell>
          <cell r="B30863" t="str">
            <v>- 2P 63 A sensibilità 0,03 A 3 moduli</v>
          </cell>
          <cell r="C30863" t="str">
            <v>cad</v>
          </cell>
          <cell r="D30863" t="str">
            <v>77,86</v>
          </cell>
        </row>
        <row r="30864">
          <cell r="A30864" t="str">
            <v>ME.03.030.0410.g</v>
          </cell>
          <cell r="B30864" t="str">
            <v>- 2P 63 A sensibilità 0,3 A 3 moduli</v>
          </cell>
          <cell r="C30864" t="str">
            <v>cad</v>
          </cell>
          <cell r="D30864" t="str">
            <v>73,02</v>
          </cell>
        </row>
        <row r="30865">
          <cell r="A30865" t="str">
            <v>ME.03.030.0410.h</v>
          </cell>
          <cell r="B30865" t="str">
            <v>- 2P 80 A sensibilità 0,03 A 3 moduli</v>
          </cell>
          <cell r="C30865" t="str">
            <v>cad</v>
          </cell>
          <cell r="D30865" t="str">
            <v>101,64</v>
          </cell>
        </row>
        <row r="30866">
          <cell r="A30866" t="str">
            <v>ME.03.030.0410.i</v>
          </cell>
          <cell r="B30866" t="str">
            <v>- 2P 80 A sensibilità 0,3 A 3 moduli</v>
          </cell>
          <cell r="C30866" t="str">
            <v>cad</v>
          </cell>
          <cell r="D30866" t="str">
            <v>95,63</v>
          </cell>
        </row>
        <row r="30867">
          <cell r="A30867" t="str">
            <v>ME.03.030.0410.j</v>
          </cell>
          <cell r="B30867" t="str">
            <v>- 2P 100 A sensibilità 0,03 A 3 moduli</v>
          </cell>
          <cell r="C30867" t="str">
            <v>cad</v>
          </cell>
          <cell r="D30867" t="str">
            <v>112,49</v>
          </cell>
        </row>
        <row r="30868">
          <cell r="A30868" t="str">
            <v>ME.03.030.0410.k</v>
          </cell>
          <cell r="B30868" t="str">
            <v>- 2P 100 A sensibilità 0,3 A 3 moduli</v>
          </cell>
          <cell r="C30868" t="str">
            <v>cad</v>
          </cell>
          <cell r="D30868" t="str">
            <v>105,59</v>
          </cell>
        </row>
        <row r="30869">
          <cell r="A30869" t="str">
            <v>ME.03.030.0410.l</v>
          </cell>
          <cell r="B30869" t="str">
            <v>- 4P 25 A sensibilità 0,03 A 3-4 moduli</v>
          </cell>
          <cell r="C30869" t="str">
            <v>cad</v>
          </cell>
          <cell r="D30869" t="str">
            <v>58,01</v>
          </cell>
        </row>
        <row r="30870">
          <cell r="A30870" t="str">
            <v>ME.03.030.0410.m</v>
          </cell>
          <cell r="B30870" t="str">
            <v>- 4P 25 A sensibilità 0,3 A 3-4 moduli</v>
          </cell>
          <cell r="C30870" t="str">
            <v>cad</v>
          </cell>
          <cell r="D30870" t="str">
            <v>54,38</v>
          </cell>
        </row>
        <row r="30871">
          <cell r="A30871" t="str">
            <v>ME.03.030.0410.n</v>
          </cell>
          <cell r="B30871" t="str">
            <v>- 4P 40 A sensibilità 0,03 A 3-4 moduli</v>
          </cell>
          <cell r="C30871" t="str">
            <v>cad</v>
          </cell>
          <cell r="D30871" t="str">
            <v>65,25</v>
          </cell>
        </row>
        <row r="30872">
          <cell r="A30872" t="str">
            <v>ME.03.030.0410.o</v>
          </cell>
          <cell r="B30872" t="str">
            <v>- 4P 40 A sensibilità 0,3-0,5 A 3-4 moduli</v>
          </cell>
          <cell r="C30872" t="str">
            <v>cad</v>
          </cell>
          <cell r="D30872" t="str">
            <v>61,20</v>
          </cell>
        </row>
        <row r="30873">
          <cell r="A30873" t="str">
            <v>ME.03.030.0410.p</v>
          </cell>
          <cell r="B30873" t="str">
            <v>- 4P 63 A sensibilità 0,03 A 4 moduli</v>
          </cell>
          <cell r="C30873" t="str">
            <v>cad</v>
          </cell>
          <cell r="D30873" t="str">
            <v>105,59</v>
          </cell>
        </row>
        <row r="30874">
          <cell r="A30874" t="str">
            <v>ME.03.030.0410.q</v>
          </cell>
          <cell r="B30874" t="str">
            <v>- 4P 63 A sensibilità 0,3-0,5 A 4 moduli</v>
          </cell>
          <cell r="C30874" t="str">
            <v>cad</v>
          </cell>
          <cell r="D30874" t="str">
            <v>98,58</v>
          </cell>
        </row>
        <row r="30875">
          <cell r="A30875" t="str">
            <v>ME.03.030.0410.r</v>
          </cell>
          <cell r="B30875" t="str">
            <v>- 4P 80 A sensibilità 0,03 A 4 moduli</v>
          </cell>
          <cell r="C30875" t="str">
            <v>cad</v>
          </cell>
          <cell r="D30875" t="str">
            <v>138,15</v>
          </cell>
        </row>
        <row r="30876">
          <cell r="A30876" t="str">
            <v>ME.03.030.0410.s</v>
          </cell>
          <cell r="B30876" t="str">
            <v>- 4P 80 A sensibilità 0,3 A 4 moduli</v>
          </cell>
          <cell r="C30876" t="str">
            <v>cad</v>
          </cell>
          <cell r="D30876" t="str">
            <v>129,27</v>
          </cell>
        </row>
        <row r="30877">
          <cell r="A30877" t="str">
            <v>ME.03.030.0410.t</v>
          </cell>
          <cell r="B30877" t="str">
            <v>- 4P 100 A sensibilità 0,03 A 4 moduli</v>
          </cell>
          <cell r="C30877" t="str">
            <v>cad</v>
          </cell>
          <cell r="D30877" t="str">
            <v>151,97</v>
          </cell>
        </row>
        <row r="30878">
          <cell r="A30878" t="str">
            <v>ME.03.030.0410.u</v>
          </cell>
          <cell r="B30878" t="str">
            <v>- 4P 100 A sensibilità 0,3 A 4 moduli</v>
          </cell>
          <cell r="C30878" t="str">
            <v>cad</v>
          </cell>
          <cell r="D30878" t="str">
            <v>143,09</v>
          </cell>
        </row>
        <row r="30879">
          <cell r="A30879" t="str">
            <v>ME.03.030.0420</v>
          </cell>
          <cell r="B30879" t="str">
            <v>Interruttore differenziale senza sganciatori magnetotermici (puri) modulare, con certificato di prove e collaudo; involucro di materiale isolante modulare; adatto per il montaggio su guida profilata, manovra indipendente con levette frontali per il riarmo e la segnalazione d'intervento per guasto a terra, classe A istantanei, nelle tipologie:</v>
          </cell>
          <cell r="C30879"/>
          <cell r="D30879"/>
        </row>
        <row r="30880">
          <cell r="A30880" t="str">
            <v>ME.03.030.0420.a</v>
          </cell>
          <cell r="B30880" t="str">
            <v>- 2P 16-25 A sensibilità 0,01 A 2 moduli</v>
          </cell>
          <cell r="C30880" t="str">
            <v>cad</v>
          </cell>
          <cell r="D30880" t="str">
            <v>73,81</v>
          </cell>
        </row>
        <row r="30881">
          <cell r="A30881" t="str">
            <v>ME.03.030.0420.b</v>
          </cell>
          <cell r="B30881" t="str">
            <v>- 2P 25 A sensibilità 0,03 A 2 moduli</v>
          </cell>
          <cell r="C30881" t="str">
            <v>cad</v>
          </cell>
          <cell r="D30881" t="str">
            <v>47,29</v>
          </cell>
        </row>
        <row r="30882">
          <cell r="A30882" t="str">
            <v>ME.03.030.0420.c</v>
          </cell>
          <cell r="B30882" t="str">
            <v>- 2P 25 A sensibilità 0,3 A 2 moduli</v>
          </cell>
          <cell r="C30882" t="str">
            <v>cad</v>
          </cell>
          <cell r="D30882" t="str">
            <v>44,31</v>
          </cell>
        </row>
        <row r="30883">
          <cell r="A30883" t="str">
            <v>ME.03.030.0420.d</v>
          </cell>
          <cell r="B30883" t="str">
            <v>- 2P 40 A sensibilità 0,03 A 2 moduli</v>
          </cell>
          <cell r="C30883" t="str">
            <v>cad</v>
          </cell>
          <cell r="D30883" t="str">
            <v>53,20</v>
          </cell>
        </row>
        <row r="30884">
          <cell r="A30884" t="str">
            <v>ME.03.030.0420.e</v>
          </cell>
          <cell r="B30884" t="str">
            <v>- 2P 40 A sensibilità 0,3 A 2 moduli</v>
          </cell>
          <cell r="C30884" t="str">
            <v>cad</v>
          </cell>
          <cell r="D30884" t="str">
            <v>49,84</v>
          </cell>
        </row>
        <row r="30885">
          <cell r="A30885" t="str">
            <v>ME.03.030.0420.f</v>
          </cell>
          <cell r="B30885" t="str">
            <v>- 2P 63 A sensibilità 0,03 A 3 moduli</v>
          </cell>
          <cell r="C30885" t="str">
            <v>cad</v>
          </cell>
          <cell r="D30885" t="str">
            <v>85,66</v>
          </cell>
        </row>
        <row r="30886">
          <cell r="A30886" t="str">
            <v>ME.03.030.0420.g</v>
          </cell>
          <cell r="B30886" t="str">
            <v>- 2P 63 A sensibilità 0,3 A 3 moduli</v>
          </cell>
          <cell r="C30886" t="str">
            <v>cad</v>
          </cell>
          <cell r="D30886" t="str">
            <v>80,31</v>
          </cell>
        </row>
        <row r="30887">
          <cell r="A30887" t="str">
            <v>ME.03.030.0420.h</v>
          </cell>
          <cell r="B30887" t="str">
            <v>- 2P 80 A sensibilità 0,03 A 3 moduli</v>
          </cell>
          <cell r="C30887" t="str">
            <v>cad</v>
          </cell>
          <cell r="D30887" t="str">
            <v>112,49</v>
          </cell>
        </row>
        <row r="30888">
          <cell r="A30888" t="str">
            <v>ME.03.030.0420.i</v>
          </cell>
          <cell r="B30888" t="str">
            <v>- 2P 80 A sensibilità 0,3 A 3 moduli</v>
          </cell>
          <cell r="C30888" t="str">
            <v>cad</v>
          </cell>
          <cell r="D30888" t="str">
            <v>105,59</v>
          </cell>
        </row>
        <row r="30889">
          <cell r="A30889" t="str">
            <v>ME.03.030.0420.j</v>
          </cell>
          <cell r="B30889" t="str">
            <v>- 2P 100 A sensibilità 0,03 A 3 moduli</v>
          </cell>
          <cell r="C30889" t="str">
            <v>cad</v>
          </cell>
          <cell r="D30889" t="str">
            <v>124,33</v>
          </cell>
        </row>
        <row r="30890">
          <cell r="A30890" t="str">
            <v>ME.03.030.0420.k</v>
          </cell>
          <cell r="B30890" t="str">
            <v>- 2P 100 A sensibilità 0,3 A 3 moduli</v>
          </cell>
          <cell r="C30890" t="str">
            <v>cad</v>
          </cell>
          <cell r="D30890" t="str">
            <v>116,45</v>
          </cell>
        </row>
        <row r="30891">
          <cell r="A30891" t="str">
            <v>ME.03.030.0420.l</v>
          </cell>
          <cell r="B30891" t="str">
            <v>- 4P 16 A sensibilità 0,03 A 3 moduli</v>
          </cell>
          <cell r="C30891" t="str">
            <v>cad</v>
          </cell>
          <cell r="D30891" t="str">
            <v>99,66</v>
          </cell>
        </row>
        <row r="30892">
          <cell r="A30892" t="str">
            <v>ME.03.030.0420.m</v>
          </cell>
          <cell r="B30892" t="str">
            <v>- 4P 25 A sensibilità 0,03 A 3 moduli</v>
          </cell>
          <cell r="C30892" t="str">
            <v>cad</v>
          </cell>
          <cell r="D30892" t="str">
            <v>63,86</v>
          </cell>
        </row>
        <row r="30893">
          <cell r="A30893" t="str">
            <v>ME.03.030.0420.n</v>
          </cell>
          <cell r="B30893" t="str">
            <v>- 4P 25 A sensibilità 0,3 A 3 moduli</v>
          </cell>
          <cell r="C30893" t="str">
            <v>cad</v>
          </cell>
          <cell r="D30893" t="str">
            <v>59,81</v>
          </cell>
        </row>
        <row r="30894">
          <cell r="A30894" t="str">
            <v>ME.03.030.0420.o</v>
          </cell>
          <cell r="B30894" t="str">
            <v>- 4P 40 A sensibilità 0,03 A 3-4 moduli</v>
          </cell>
          <cell r="C30894" t="str">
            <v>cad</v>
          </cell>
          <cell r="D30894" t="str">
            <v>71,75</v>
          </cell>
        </row>
        <row r="30895">
          <cell r="A30895" t="str">
            <v>ME.03.030.0420.p</v>
          </cell>
          <cell r="B30895" t="str">
            <v>- 4P 40 A sensibilità 0,3 A 3-4 moduli</v>
          </cell>
          <cell r="C30895" t="str">
            <v>cad</v>
          </cell>
          <cell r="D30895" t="str">
            <v>67,31</v>
          </cell>
        </row>
        <row r="30896">
          <cell r="A30896" t="str">
            <v>ME.03.030.0420.q</v>
          </cell>
          <cell r="B30896" t="str">
            <v>- 4P 63 A sensibilità 0,03 A 4 moduli</v>
          </cell>
          <cell r="C30896" t="str">
            <v>cad</v>
          </cell>
          <cell r="D30896" t="str">
            <v>115,45</v>
          </cell>
        </row>
        <row r="30897">
          <cell r="A30897" t="str">
            <v>ME.03.030.0420.r</v>
          </cell>
          <cell r="B30897" t="str">
            <v>- 4P 63 A sensibilità 0,3 A 4 moduli</v>
          </cell>
          <cell r="C30897" t="str">
            <v>cad</v>
          </cell>
          <cell r="D30897" t="str">
            <v>108,54</v>
          </cell>
        </row>
        <row r="30898">
          <cell r="A30898" t="str">
            <v>ME.03.030.0420.s</v>
          </cell>
          <cell r="B30898" t="str">
            <v>- 4P 80 A sensibilità 0,03 A 4 moduli</v>
          </cell>
          <cell r="C30898" t="str">
            <v>cad</v>
          </cell>
          <cell r="D30898" t="str">
            <v>151,97</v>
          </cell>
        </row>
        <row r="30899">
          <cell r="A30899" t="str">
            <v>ME.03.030.0420.t</v>
          </cell>
          <cell r="B30899" t="str">
            <v>- 4P 80 A sensibilità 0,3 A 4 moduli</v>
          </cell>
          <cell r="C30899" t="str">
            <v>cad</v>
          </cell>
          <cell r="D30899" t="str">
            <v>142,11</v>
          </cell>
        </row>
        <row r="30900">
          <cell r="A30900" t="str">
            <v>ME.03.030.0420.u</v>
          </cell>
          <cell r="B30900" t="str">
            <v>- 4P 100 A sensibilità 0,03 A 4 moduli</v>
          </cell>
          <cell r="C30900" t="str">
            <v>cad</v>
          </cell>
          <cell r="D30900" t="str">
            <v>167,75</v>
          </cell>
        </row>
        <row r="30901">
          <cell r="A30901" t="str">
            <v>ME.03.030.0420.v</v>
          </cell>
          <cell r="B30901" t="str">
            <v>- 4P 100 A sensibilità 0,3 A 4 moduli</v>
          </cell>
          <cell r="C30901" t="str">
            <v>cad</v>
          </cell>
          <cell r="D30901" t="str">
            <v>156,89</v>
          </cell>
        </row>
        <row r="30902">
          <cell r="A30902" t="str">
            <v>ME.03.030.0430</v>
          </cell>
          <cell r="B30902" t="str">
            <v>Interruttore differenziale senza sganciatori magnetotermici (puri) modulare, con certificato di prove e collaudo; involucro di materiale isolante modulare; adatto per il montaggio su guida profilata, manovra indipendente con levette frontali per il riarmo e la segnalazione d'intervento per guasto a terra, classe AS selettivo, nelle tipologie:</v>
          </cell>
          <cell r="C30902"/>
          <cell r="D30902"/>
        </row>
        <row r="30903">
          <cell r="A30903" t="str">
            <v>ME.03.030.0430.a</v>
          </cell>
          <cell r="B30903" t="str">
            <v>- 2P 40 A sensibilità 0,3 A 3 moduli</v>
          </cell>
          <cell r="C30903" t="str">
            <v>cad</v>
          </cell>
          <cell r="D30903" t="str">
            <v>69,77</v>
          </cell>
        </row>
        <row r="30904">
          <cell r="A30904" t="str">
            <v>ME.03.030.0430.b</v>
          </cell>
          <cell r="B30904" t="str">
            <v>- 2P 63 A sensibilità 0,3 A 3 moduli</v>
          </cell>
          <cell r="C30904" t="str">
            <v>cad</v>
          </cell>
          <cell r="D30904" t="str">
            <v>112,49</v>
          </cell>
        </row>
        <row r="30905">
          <cell r="A30905" t="str">
            <v>ME.03.030.0430.c</v>
          </cell>
          <cell r="B30905" t="str">
            <v>- 2P 80 A sensibilità 0,3 A 3 moduli</v>
          </cell>
          <cell r="C30905" t="str">
            <v>cad</v>
          </cell>
          <cell r="D30905" t="str">
            <v>147,05</v>
          </cell>
        </row>
        <row r="30906">
          <cell r="A30906" t="str">
            <v>ME.03.030.0430.d</v>
          </cell>
          <cell r="B30906" t="str">
            <v>- 2P 100 A sensibilità 0,3 A 3 moduli</v>
          </cell>
          <cell r="C30906" t="str">
            <v>cad</v>
          </cell>
          <cell r="D30906" t="str">
            <v>162,82</v>
          </cell>
        </row>
        <row r="30907">
          <cell r="A30907" t="str">
            <v>ME.03.030.0430.e</v>
          </cell>
          <cell r="B30907" t="str">
            <v>- 4P 40 A sensibilità 0,3 A 3 moduli</v>
          </cell>
          <cell r="C30907" t="str">
            <v>cad</v>
          </cell>
          <cell r="D30907" t="str">
            <v>94,26</v>
          </cell>
        </row>
        <row r="30908">
          <cell r="A30908" t="str">
            <v>ME.03.030.0430.f</v>
          </cell>
          <cell r="B30908" t="str">
            <v>- 4P 63 A sensibilità 0,3 A 3 moduli</v>
          </cell>
          <cell r="C30908" t="str">
            <v>cad</v>
          </cell>
          <cell r="D30908" t="str">
            <v>151,97</v>
          </cell>
        </row>
        <row r="30909">
          <cell r="A30909" t="str">
            <v>ME.03.030.0430.g</v>
          </cell>
          <cell r="B30909" t="str">
            <v>- 4P 80 A sensibilità 0,3 A 3 moduli</v>
          </cell>
          <cell r="C30909" t="str">
            <v>cad</v>
          </cell>
          <cell r="D30909" t="str">
            <v>198,34</v>
          </cell>
        </row>
        <row r="30910">
          <cell r="A30910" t="str">
            <v>ME.03.030.0430.h</v>
          </cell>
          <cell r="B30910" t="str">
            <v>- 4P 100 A sensibilità 0,3 A 3 moduli</v>
          </cell>
          <cell r="C30910" t="str">
            <v>cad</v>
          </cell>
          <cell r="D30910" t="str">
            <v>220,06</v>
          </cell>
        </row>
        <row r="30911">
          <cell r="A30911" t="str">
            <v>ME.03.030.0440</v>
          </cell>
          <cell r="B30911" t="str">
            <v>Interruttore differenziale senza sganciatori magnetotermici (puri) modulare, con certificato di prove e collaudo; involucro di materiale isolante modulare; adatto per il montaggio su guida profilata, manovra indipendente con levette frontali per il riarmo e la segnalazione d'intervento per guasto a terra, classe A istantaneo con autotest e contatto di segnalazione, nelle tipologie:</v>
          </cell>
          <cell r="C30911"/>
          <cell r="D30911"/>
        </row>
        <row r="30912">
          <cell r="A30912" t="str">
            <v>ME.03.030.0440.a</v>
          </cell>
          <cell r="B30912" t="str">
            <v>- 4P 25 A sensibilità 0,03 A 4 moduli</v>
          </cell>
          <cell r="C30912" t="str">
            <v>cad</v>
          </cell>
          <cell r="D30912" t="str">
            <v>238,80</v>
          </cell>
        </row>
        <row r="30913">
          <cell r="A30913" t="str">
            <v>ME.03.030.0440.b</v>
          </cell>
          <cell r="B30913" t="str">
            <v>- 4P 25 A sensibilità 0,3 A 4 moduli</v>
          </cell>
          <cell r="C30913" t="str">
            <v>cad</v>
          </cell>
          <cell r="D30913" t="str">
            <v>212,16</v>
          </cell>
        </row>
        <row r="30914">
          <cell r="A30914" t="str">
            <v>ME.03.030.0440.c</v>
          </cell>
          <cell r="B30914" t="str">
            <v>- 4P 40 A sensibilità 0,03 A 4 moduli</v>
          </cell>
          <cell r="C30914" t="str">
            <v>cad</v>
          </cell>
          <cell r="D30914" t="str">
            <v>249,66</v>
          </cell>
        </row>
        <row r="30915">
          <cell r="A30915" t="str">
            <v>ME.03.030.0440.d</v>
          </cell>
          <cell r="B30915" t="str">
            <v>- 4P 40 A sensibilità 0,3 A 4 moduli</v>
          </cell>
          <cell r="C30915" t="str">
            <v>cad</v>
          </cell>
          <cell r="D30915" t="str">
            <v>227,95</v>
          </cell>
        </row>
        <row r="30916">
          <cell r="A30916" t="str">
            <v>ME.03.030.0440.e</v>
          </cell>
          <cell r="B30916" t="str">
            <v>- 4P 63 A sensibilità 0,03 A 4 moduli</v>
          </cell>
          <cell r="C30916" t="str">
            <v>cad</v>
          </cell>
          <cell r="D30916" t="str">
            <v>320,72</v>
          </cell>
        </row>
        <row r="30917">
          <cell r="A30917" t="str">
            <v>ME.03.030.0440.f</v>
          </cell>
          <cell r="B30917" t="str">
            <v>- 4P 63 A sensibilità 0,3 A 4 moduli</v>
          </cell>
          <cell r="C30917" t="str">
            <v>cad</v>
          </cell>
          <cell r="D30917" t="str">
            <v>255,59</v>
          </cell>
        </row>
        <row r="30918">
          <cell r="A30918" t="str">
            <v>ME.03.040</v>
          </cell>
          <cell r="B30918" t="str">
            <v>INTERRUTTORI MAGNETOTERMICI - DIFFERENZIALI, RELE' DI TERRA DI TIPO INDUSTRIALE</v>
          </cell>
          <cell r="C30918"/>
          <cell r="D30918"/>
        </row>
        <row r="30919">
          <cell r="A30919" t="str">
            <v>ME.03.040.0010</v>
          </cell>
          <cell r="B30919" t="str">
            <v>Interruttore con sganciatori magnetotermici con Im=10Ith, termica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16 KA, nelle tipologie:</v>
          </cell>
          <cell r="C30919"/>
          <cell r="D30919"/>
        </row>
        <row r="30920">
          <cell r="A30920" t="str">
            <v>ME.03.040.0010.a</v>
          </cell>
          <cell r="B30920" t="str">
            <v>- 3P In 16-100 A</v>
          </cell>
          <cell r="C30920" t="str">
            <v>cad</v>
          </cell>
          <cell r="D30920" t="str">
            <v>142,21</v>
          </cell>
        </row>
        <row r="30921">
          <cell r="A30921" t="str">
            <v>ME.03.040.0010.b</v>
          </cell>
          <cell r="B30921" t="str">
            <v>- 3P In 125 A</v>
          </cell>
          <cell r="C30921" t="str">
            <v>cad</v>
          </cell>
          <cell r="D30921" t="str">
            <v>283,42</v>
          </cell>
        </row>
        <row r="30922">
          <cell r="A30922" t="str">
            <v>ME.03.040.0010.c</v>
          </cell>
          <cell r="B30922" t="str">
            <v>- 3P In 160 A</v>
          </cell>
          <cell r="C30922" t="str">
            <v>cad</v>
          </cell>
          <cell r="D30922" t="str">
            <v>283,42</v>
          </cell>
        </row>
        <row r="30923">
          <cell r="A30923" t="str">
            <v>ME.03.040.0010.d</v>
          </cell>
          <cell r="B30923" t="str">
            <v>- 4P In 16-100 A</v>
          </cell>
          <cell r="C30923" t="str">
            <v>cad</v>
          </cell>
          <cell r="D30923" t="str">
            <v>209,77</v>
          </cell>
        </row>
        <row r="30924">
          <cell r="A30924" t="str">
            <v>ME.03.040.0010.e</v>
          </cell>
          <cell r="B30924" t="str">
            <v>- 4P In 125 A</v>
          </cell>
          <cell r="C30924" t="str">
            <v>cad</v>
          </cell>
          <cell r="D30924" t="str">
            <v>358,03</v>
          </cell>
        </row>
        <row r="30925">
          <cell r="A30925" t="str">
            <v>ME.03.040.0010.f</v>
          </cell>
          <cell r="B30925" t="str">
            <v>- 4P In 160 A</v>
          </cell>
          <cell r="C30925" t="str">
            <v>cad</v>
          </cell>
          <cell r="D30925" t="str">
            <v>455,87</v>
          </cell>
        </row>
        <row r="30926">
          <cell r="A30926" t="str">
            <v>ME.03.040.0020</v>
          </cell>
          <cell r="B30926" t="str">
            <v>Interruttore con sganciatori magnetotermici con Im=10Ith, termica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0926"/>
          <cell r="D30926"/>
        </row>
        <row r="30927">
          <cell r="A30927" t="str">
            <v>ME.03.040.0020.a</v>
          </cell>
          <cell r="B30927" t="str">
            <v>- 3P In 16-100 A</v>
          </cell>
          <cell r="C30927" t="str">
            <v>cad</v>
          </cell>
          <cell r="D30927" t="str">
            <v>275,34</v>
          </cell>
        </row>
        <row r="30928">
          <cell r="A30928" t="str">
            <v>ME.03.040.0020.b</v>
          </cell>
          <cell r="B30928" t="str">
            <v>- 3P In 125 A</v>
          </cell>
          <cell r="C30928" t="str">
            <v>cad</v>
          </cell>
          <cell r="D30928" t="str">
            <v>404,43</v>
          </cell>
        </row>
        <row r="30929">
          <cell r="A30929" t="str">
            <v>ME.03.040.0020.c</v>
          </cell>
          <cell r="B30929" t="str">
            <v>- 3P In 160 A</v>
          </cell>
          <cell r="C30929" t="str">
            <v>cad</v>
          </cell>
          <cell r="D30929" t="str">
            <v>438,72</v>
          </cell>
        </row>
        <row r="30930">
          <cell r="A30930" t="str">
            <v>ME.03.040.0020.d</v>
          </cell>
          <cell r="B30930" t="str">
            <v>- 4P In 16-100 A</v>
          </cell>
          <cell r="C30930" t="str">
            <v>cad</v>
          </cell>
          <cell r="D30930" t="str">
            <v>357,02</v>
          </cell>
        </row>
        <row r="30931">
          <cell r="A30931" t="str">
            <v>ME.03.040.0020.e</v>
          </cell>
          <cell r="B30931" t="str">
            <v>- 4P In 125 A</v>
          </cell>
          <cell r="C30931" t="str">
            <v>cad</v>
          </cell>
          <cell r="D30931" t="str">
            <v>488,15</v>
          </cell>
        </row>
        <row r="30932">
          <cell r="A30932" t="str">
            <v>ME.03.040.0020.f</v>
          </cell>
          <cell r="B30932" t="str">
            <v>- 4P In 160 A</v>
          </cell>
          <cell r="C30932" t="str">
            <v>cad</v>
          </cell>
          <cell r="D30932" t="str">
            <v>550,68</v>
          </cell>
        </row>
        <row r="30933">
          <cell r="A30933" t="str">
            <v>ME.03.040.0030</v>
          </cell>
          <cell r="B30933" t="str">
            <v>Interruttore con sganciatori magnetici con Im=10Ith,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0933"/>
          <cell r="D30933"/>
        </row>
        <row r="30934">
          <cell r="A30934" t="str">
            <v>ME.03.040.0030.a</v>
          </cell>
          <cell r="B30934" t="str">
            <v>- 3P In 50-100 A</v>
          </cell>
          <cell r="C30934" t="str">
            <v>cad</v>
          </cell>
          <cell r="D30934" t="str">
            <v>240,03</v>
          </cell>
        </row>
        <row r="30935">
          <cell r="A30935" t="str">
            <v>ME.03.040.0030.b</v>
          </cell>
          <cell r="B30935" t="str">
            <v>- 3P In 125 A</v>
          </cell>
          <cell r="C30935" t="str">
            <v>cad</v>
          </cell>
          <cell r="D30935" t="str">
            <v>352,00</v>
          </cell>
        </row>
        <row r="30936">
          <cell r="A30936" t="str">
            <v>ME.03.040.0030.c</v>
          </cell>
          <cell r="B30936" t="str">
            <v>- 3P In 160 A</v>
          </cell>
          <cell r="C30936" t="str">
            <v>cad</v>
          </cell>
          <cell r="D30936" t="str">
            <v>382,25</v>
          </cell>
        </row>
        <row r="30937">
          <cell r="A30937" t="str">
            <v>ME.03.040.0030.d</v>
          </cell>
          <cell r="B30937" t="str">
            <v>- 4P In 50-100 A</v>
          </cell>
          <cell r="C30937" t="str">
            <v>cad</v>
          </cell>
          <cell r="D30937" t="str">
            <v>311,64</v>
          </cell>
        </row>
        <row r="30938">
          <cell r="A30938" t="str">
            <v>ME.03.040.0030.e</v>
          </cell>
          <cell r="B30938" t="str">
            <v>- 4P In 125 A</v>
          </cell>
          <cell r="C30938" t="str">
            <v>cad</v>
          </cell>
          <cell r="D30938" t="str">
            <v>424,61</v>
          </cell>
        </row>
        <row r="30939">
          <cell r="A30939" t="str">
            <v>ME.03.040.0030.f</v>
          </cell>
          <cell r="B30939" t="str">
            <v>- 4P In 160 A</v>
          </cell>
          <cell r="C30939" t="str">
            <v>cad</v>
          </cell>
          <cell r="D30939" t="str">
            <v>479,07</v>
          </cell>
        </row>
        <row r="30940">
          <cell r="A30940" t="str">
            <v>ME.03.040.0040</v>
          </cell>
          <cell r="B30940" t="str">
            <v>Blocco con sganciatori differenziali in esecuzione affiancata o sottoposta, conforme norme CEI-EN 60947-2, in scatola isolante di elevata resistenza meccanica, manovra manuale indipendente con leva frontale e segnalazione aperto/chiuso e intervento sganciatori; tensione di esercizio 400V - 50Hz esecuzione fissa con attacchi anteriori,nelle tipologie:</v>
          </cell>
          <cell r="C30940"/>
          <cell r="D30940"/>
        </row>
        <row r="30941">
          <cell r="A30941" t="str">
            <v>ME.03.040.0040.a</v>
          </cell>
          <cell r="B30941" t="str">
            <v>- affiancato ad intervento istantaneo</v>
          </cell>
          <cell r="C30941" t="str">
            <v>cad</v>
          </cell>
          <cell r="D30941" t="str">
            <v>387,28</v>
          </cell>
        </row>
        <row r="30942">
          <cell r="A30942" t="str">
            <v>ME.03.040.0040.b</v>
          </cell>
          <cell r="B30942" t="str">
            <v>- affiancato ad intervento regolabile</v>
          </cell>
          <cell r="C30942" t="str">
            <v>cad</v>
          </cell>
          <cell r="D30942" t="str">
            <v>460,91</v>
          </cell>
        </row>
        <row r="30943">
          <cell r="A30943" t="str">
            <v>ME.03.040.0040.c</v>
          </cell>
          <cell r="B30943" t="str">
            <v>- sottoposto ad intervento istantaneo</v>
          </cell>
          <cell r="C30943" t="str">
            <v>cad</v>
          </cell>
          <cell r="D30943" t="str">
            <v>387,28</v>
          </cell>
        </row>
        <row r="30944">
          <cell r="A30944" t="str">
            <v>ME.03.040.0040.d</v>
          </cell>
          <cell r="B30944" t="str">
            <v>- sottoposto ad intervento regolabile</v>
          </cell>
          <cell r="C30944" t="str">
            <v>cad</v>
          </cell>
          <cell r="D30944" t="str">
            <v>464,94</v>
          </cell>
        </row>
        <row r="30945">
          <cell r="A30945" t="str">
            <v>ME.03.040.0050</v>
          </cell>
          <cell r="B30945" t="str">
            <v>Accessori per la trasformazione dell'esecuzione da fissa a rimovibile:</v>
          </cell>
          <cell r="C30945"/>
          <cell r="D30945"/>
        </row>
        <row r="30946">
          <cell r="A30946" t="str">
            <v>ME.03.040.0050.a</v>
          </cell>
          <cell r="B30946" t="str">
            <v>- terminali anteriori per cavi in rame o posteriori filettati, 3P</v>
          </cell>
          <cell r="C30946" t="str">
            <v>cad</v>
          </cell>
          <cell r="D30946" t="str">
            <v>88,66</v>
          </cell>
        </row>
        <row r="30947">
          <cell r="A30947" t="str">
            <v>ME.03.040.0050.b</v>
          </cell>
          <cell r="B30947" t="str">
            <v>- terminali anteriori per cavi in rame oposteriori filettati, 4P</v>
          </cell>
          <cell r="C30947" t="str">
            <v>cad</v>
          </cell>
          <cell r="D30947" t="str">
            <v>119,01</v>
          </cell>
        </row>
        <row r="30948">
          <cell r="A30948" t="str">
            <v>ME.03.040.0060</v>
          </cell>
          <cell r="B30948" t="str">
            <v>Interruttore con sganciatori magnetotermici con Im=10 o 5 Ith, termica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0948"/>
          <cell r="D30948"/>
        </row>
        <row r="30949">
          <cell r="A30949" t="str">
            <v>ME.03.040.0060.a</v>
          </cell>
          <cell r="B30949" t="str">
            <v>- 3P In 32-100 A</v>
          </cell>
          <cell r="C30949" t="str">
            <v>cad</v>
          </cell>
          <cell r="D30949" t="str">
            <v>363,08</v>
          </cell>
        </row>
        <row r="30950">
          <cell r="A30950" t="str">
            <v>ME.03.040.0060.b</v>
          </cell>
          <cell r="B30950" t="str">
            <v>- 3P In 125 A</v>
          </cell>
          <cell r="C30950" t="str">
            <v>cad</v>
          </cell>
          <cell r="D30950" t="str">
            <v>448,81</v>
          </cell>
        </row>
        <row r="30951">
          <cell r="A30951" t="str">
            <v>ME.03.040.0060.c</v>
          </cell>
          <cell r="B30951" t="str">
            <v>- 3P In 160 A</v>
          </cell>
          <cell r="C30951" t="str">
            <v>cad</v>
          </cell>
          <cell r="D30951" t="str">
            <v>502,26</v>
          </cell>
        </row>
        <row r="30952">
          <cell r="A30952" t="str">
            <v>ME.03.040.0060.d</v>
          </cell>
          <cell r="B30952" t="str">
            <v>- 3P In 200 A</v>
          </cell>
          <cell r="C30952" t="str">
            <v>cad</v>
          </cell>
          <cell r="D30952" t="str">
            <v>662,62</v>
          </cell>
        </row>
        <row r="30953">
          <cell r="A30953" t="str">
            <v>ME.03.040.0060.e</v>
          </cell>
          <cell r="B30953" t="str">
            <v>- 3P In 250 A</v>
          </cell>
          <cell r="C30953" t="str">
            <v>cad</v>
          </cell>
          <cell r="D30953" t="str">
            <v>689,85</v>
          </cell>
        </row>
        <row r="30954">
          <cell r="A30954" t="str">
            <v>ME.03.040.0060.f</v>
          </cell>
          <cell r="B30954" t="str">
            <v>- 4P In 32-100 A</v>
          </cell>
          <cell r="C30954" t="str">
            <v>cad</v>
          </cell>
          <cell r="D30954" t="str">
            <v>485,13</v>
          </cell>
        </row>
        <row r="30955">
          <cell r="A30955" t="str">
            <v>ME.03.040.0060.g</v>
          </cell>
          <cell r="B30955" t="str">
            <v>- 4P In 125 A</v>
          </cell>
          <cell r="C30955" t="str">
            <v>cad</v>
          </cell>
          <cell r="D30955" t="str">
            <v>582,97</v>
          </cell>
        </row>
        <row r="30956">
          <cell r="A30956" t="str">
            <v>ME.03.040.0060.h</v>
          </cell>
          <cell r="B30956" t="str">
            <v>- 4P In 160 A</v>
          </cell>
          <cell r="C30956" t="str">
            <v>cad</v>
          </cell>
          <cell r="D30956" t="str">
            <v>669,69</v>
          </cell>
        </row>
        <row r="30957">
          <cell r="A30957" t="str">
            <v>ME.03.040.0060.i</v>
          </cell>
          <cell r="B30957" t="str">
            <v>- 4P In 200 A</v>
          </cell>
          <cell r="C30957" t="str">
            <v>cad</v>
          </cell>
          <cell r="D30957" t="str">
            <v>857,27</v>
          </cell>
        </row>
        <row r="30958">
          <cell r="A30958" t="str">
            <v>ME.03.040.0060.j</v>
          </cell>
          <cell r="B30958" t="str">
            <v>- 4P In 250 A</v>
          </cell>
          <cell r="C30958" t="str">
            <v>cad</v>
          </cell>
          <cell r="D30958" t="str">
            <v>873,42</v>
          </cell>
        </row>
        <row r="30959">
          <cell r="A30959" t="str">
            <v>ME.03.040.0070</v>
          </cell>
          <cell r="B30959" t="str">
            <v>Interruttore con sganciatori magnetotermici con Im=10 o 5 Ith, termica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0959"/>
          <cell r="D30959"/>
        </row>
        <row r="30960">
          <cell r="A30960" t="str">
            <v>ME.03.040.0070.a</v>
          </cell>
          <cell r="B30960" t="str">
            <v>- 3P In 32-100 A</v>
          </cell>
          <cell r="C30960" t="str">
            <v>cad</v>
          </cell>
          <cell r="D30960" t="str">
            <v>586,98</v>
          </cell>
        </row>
        <row r="30961">
          <cell r="A30961" t="str">
            <v>ME.03.040.0070.b</v>
          </cell>
          <cell r="B30961" t="str">
            <v>- 3P In 125 A</v>
          </cell>
          <cell r="C30961" t="str">
            <v>cad</v>
          </cell>
          <cell r="D30961" t="str">
            <v>773,59</v>
          </cell>
        </row>
        <row r="30962">
          <cell r="A30962" t="str">
            <v>ME.03.040.0070.c</v>
          </cell>
          <cell r="B30962" t="str">
            <v>- 3P In 160 A</v>
          </cell>
          <cell r="C30962" t="str">
            <v>cad</v>
          </cell>
          <cell r="D30962" t="str">
            <v>803,81</v>
          </cell>
        </row>
        <row r="30963">
          <cell r="A30963" t="str">
            <v>ME.03.040.0070.d</v>
          </cell>
          <cell r="B30963" t="str">
            <v>- 3P In 200 A</v>
          </cell>
          <cell r="C30963" t="str">
            <v>cad</v>
          </cell>
          <cell r="D30963" t="str">
            <v>898,63</v>
          </cell>
        </row>
        <row r="30964">
          <cell r="A30964" t="str">
            <v>ME.03.040.0070.e</v>
          </cell>
          <cell r="B30964" t="str">
            <v>- 3P In 250 A</v>
          </cell>
          <cell r="C30964" t="str">
            <v>cad</v>
          </cell>
          <cell r="D30964" t="str">
            <v>925,87</v>
          </cell>
        </row>
        <row r="30965">
          <cell r="A30965" t="str">
            <v>ME.03.040.0070.f</v>
          </cell>
          <cell r="B30965" t="str">
            <v>- 4P In 32-100 A</v>
          </cell>
          <cell r="C30965" t="str">
            <v>cad</v>
          </cell>
          <cell r="D30965" t="str">
            <v>756,44</v>
          </cell>
        </row>
        <row r="30966">
          <cell r="A30966" t="str">
            <v>ME.03.040.0070.g</v>
          </cell>
          <cell r="B30966" t="str">
            <v>- 4P In 125 A</v>
          </cell>
          <cell r="C30966" t="str">
            <v>cad</v>
          </cell>
          <cell r="D30966" t="str">
            <v>891,57</v>
          </cell>
        </row>
        <row r="30967">
          <cell r="A30967" t="str">
            <v>ME.03.040.0070.h</v>
          </cell>
          <cell r="B30967" t="str">
            <v>- 4P In 160 A</v>
          </cell>
          <cell r="C30967" t="str">
            <v>cad</v>
          </cell>
          <cell r="D30967" t="str">
            <v>1.018,66</v>
          </cell>
        </row>
        <row r="30968">
          <cell r="A30968" t="str">
            <v>ME.03.040.0070.i</v>
          </cell>
          <cell r="B30968" t="str">
            <v>- 4P In 200 A</v>
          </cell>
          <cell r="C30968" t="str">
            <v>cad</v>
          </cell>
          <cell r="D30968" t="str">
            <v>1.139,68</v>
          </cell>
        </row>
        <row r="30969">
          <cell r="A30969" t="str">
            <v>ME.03.040.0070.j</v>
          </cell>
          <cell r="B30969" t="str">
            <v>- 4P In 250 A</v>
          </cell>
          <cell r="C30969" t="str">
            <v>cad</v>
          </cell>
          <cell r="D30969" t="str">
            <v>1.190,10</v>
          </cell>
        </row>
        <row r="30970">
          <cell r="A30970" t="str">
            <v>ME.03.040.0080</v>
          </cell>
          <cell r="B30970" t="str">
            <v>Interruttore con sganciatori magnetotermici con Im=10 o 5 Ith, termica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85 KA, nelle tipologie:</v>
          </cell>
          <cell r="C30970"/>
          <cell r="D30970"/>
        </row>
        <row r="30971">
          <cell r="A30971" t="str">
            <v>ME.03.040.0080.a</v>
          </cell>
          <cell r="B30971" t="str">
            <v>- 3P In 32-100 A</v>
          </cell>
          <cell r="C30971" t="str">
            <v>cad</v>
          </cell>
          <cell r="D30971" t="str">
            <v>730,19</v>
          </cell>
        </row>
        <row r="30972">
          <cell r="A30972" t="str">
            <v>ME.03.040.0080.b</v>
          </cell>
          <cell r="B30972" t="str">
            <v>- 3P In 125 A</v>
          </cell>
          <cell r="C30972" t="str">
            <v>cad</v>
          </cell>
          <cell r="D30972" t="str">
            <v>803,81</v>
          </cell>
        </row>
        <row r="30973">
          <cell r="A30973" t="str">
            <v>ME.03.040.0080.c</v>
          </cell>
          <cell r="B30973" t="str">
            <v>- 3P In 160 A</v>
          </cell>
          <cell r="C30973" t="str">
            <v>cad</v>
          </cell>
          <cell r="D30973" t="str">
            <v>937,96</v>
          </cell>
        </row>
        <row r="30974">
          <cell r="A30974" t="str">
            <v>ME.03.040.0080.d</v>
          </cell>
          <cell r="B30974" t="str">
            <v>- 3P In 200-250 A</v>
          </cell>
          <cell r="C30974" t="str">
            <v>cad</v>
          </cell>
          <cell r="D30974" t="str">
            <v>1.200,20</v>
          </cell>
        </row>
        <row r="30975">
          <cell r="A30975" t="str">
            <v>ME.03.040.0080.e</v>
          </cell>
          <cell r="B30975" t="str">
            <v>- 4P In 32-100 A</v>
          </cell>
          <cell r="C30975" t="str">
            <v>cad</v>
          </cell>
          <cell r="D30975" t="str">
            <v>995,45</v>
          </cell>
        </row>
        <row r="30976">
          <cell r="A30976" t="str">
            <v>ME.03.040.0080.f</v>
          </cell>
          <cell r="B30976" t="str">
            <v>- 4P In 125 A</v>
          </cell>
          <cell r="C30976" t="str">
            <v>cad</v>
          </cell>
          <cell r="D30976" t="str">
            <v>1.058,99</v>
          </cell>
        </row>
        <row r="30977">
          <cell r="A30977" t="str">
            <v>ME.03.040.0080.g</v>
          </cell>
          <cell r="B30977" t="str">
            <v>- 4P In 160 A</v>
          </cell>
          <cell r="C30977" t="str">
            <v>cad</v>
          </cell>
          <cell r="D30977" t="str">
            <v>1.200,20</v>
          </cell>
        </row>
        <row r="30978">
          <cell r="A30978" t="str">
            <v>ME.03.040.0080.h</v>
          </cell>
          <cell r="B30978" t="str">
            <v>- 4P In 200-250 A</v>
          </cell>
          <cell r="C30978" t="str">
            <v>cad</v>
          </cell>
          <cell r="D30978" t="str">
            <v>1.452,32</v>
          </cell>
        </row>
        <row r="30979">
          <cell r="A30979" t="str">
            <v>ME.03.040.0090</v>
          </cell>
          <cell r="B30979" t="str">
            <v>Interruttore con sganciatori magnetici con Im=10 o 5 Ith,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0979"/>
          <cell r="D30979"/>
        </row>
        <row r="30980">
          <cell r="A30980" t="str">
            <v>ME.03.040.0090.a</v>
          </cell>
          <cell r="B30980" t="str">
            <v>- 3P In 50-100 A</v>
          </cell>
          <cell r="C30980" t="str">
            <v>cad</v>
          </cell>
          <cell r="D30980" t="str">
            <v>307,62</v>
          </cell>
        </row>
        <row r="30981">
          <cell r="A30981" t="str">
            <v>ME.03.040.0090.b</v>
          </cell>
          <cell r="B30981" t="str">
            <v>- 3P In 125 A</v>
          </cell>
          <cell r="C30981" t="str">
            <v>cad</v>
          </cell>
          <cell r="D30981" t="str">
            <v>382,25</v>
          </cell>
        </row>
        <row r="30982">
          <cell r="A30982" t="str">
            <v>ME.03.040.0090.c</v>
          </cell>
          <cell r="B30982" t="str">
            <v>- 3P In 160 A</v>
          </cell>
          <cell r="C30982" t="str">
            <v>cad</v>
          </cell>
          <cell r="D30982" t="str">
            <v>427,64</v>
          </cell>
        </row>
        <row r="30983">
          <cell r="A30983" t="str">
            <v>ME.03.040.0090.d</v>
          </cell>
          <cell r="B30983" t="str">
            <v>- 3P In 200 A</v>
          </cell>
          <cell r="C30983" t="str">
            <v>cad</v>
          </cell>
          <cell r="D30983" t="str">
            <v>562,77</v>
          </cell>
        </row>
        <row r="30984">
          <cell r="A30984" t="str">
            <v>ME.03.040.0090.e</v>
          </cell>
          <cell r="B30984" t="str">
            <v>- 3P In 250 A</v>
          </cell>
          <cell r="C30984" t="str">
            <v>cad</v>
          </cell>
          <cell r="D30984" t="str">
            <v>585,98</v>
          </cell>
        </row>
        <row r="30985">
          <cell r="A30985" t="str">
            <v>ME.03.040.0090.f</v>
          </cell>
          <cell r="B30985" t="str">
            <v>- 4P In 50-100 A</v>
          </cell>
          <cell r="C30985" t="str">
            <v>cad</v>
          </cell>
          <cell r="D30985" t="str">
            <v>412,50</v>
          </cell>
        </row>
        <row r="30986">
          <cell r="A30986" t="str">
            <v>ME.03.040.0090.g</v>
          </cell>
          <cell r="B30986" t="str">
            <v>- 4P In 125 A</v>
          </cell>
          <cell r="C30986" t="str">
            <v>cad</v>
          </cell>
          <cell r="D30986" t="str">
            <v>496,22</v>
          </cell>
        </row>
        <row r="30987">
          <cell r="A30987" t="str">
            <v>ME.03.040.0090.h</v>
          </cell>
          <cell r="B30987" t="str">
            <v>- 4P In 160 A</v>
          </cell>
          <cell r="C30987" t="str">
            <v>cad</v>
          </cell>
          <cell r="D30987" t="str">
            <v>568,84</v>
          </cell>
        </row>
        <row r="30988">
          <cell r="A30988" t="str">
            <v>ME.03.040.0090.i</v>
          </cell>
          <cell r="B30988" t="str">
            <v>- 4P In 200 A</v>
          </cell>
          <cell r="C30988" t="str">
            <v>cad</v>
          </cell>
          <cell r="D30988" t="str">
            <v>730,19</v>
          </cell>
        </row>
        <row r="30989">
          <cell r="A30989" t="str">
            <v>ME.03.040.0090.j</v>
          </cell>
          <cell r="B30989" t="str">
            <v>- 4P In 250 A</v>
          </cell>
          <cell r="C30989" t="str">
            <v>cad</v>
          </cell>
          <cell r="D30989" t="str">
            <v>743,31</v>
          </cell>
        </row>
        <row r="30990">
          <cell r="A30990" t="str">
            <v>ME.03.040.0100</v>
          </cell>
          <cell r="B30990" t="str">
            <v>Interruttore con sganciatori magnetici con Im=10 o 5 Ith,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0990"/>
          <cell r="D30990"/>
        </row>
        <row r="30991">
          <cell r="A30991" t="str">
            <v>ME.03.040.0100.a</v>
          </cell>
          <cell r="B30991" t="str">
            <v>- 3P In 50-100 A</v>
          </cell>
          <cell r="C30991" t="str">
            <v>cad</v>
          </cell>
          <cell r="D30991" t="str">
            <v>498,22</v>
          </cell>
        </row>
        <row r="30992">
          <cell r="A30992" t="str">
            <v>ME.03.040.0100.b</v>
          </cell>
          <cell r="B30992" t="str">
            <v>- 3P In 125 A</v>
          </cell>
          <cell r="C30992" t="str">
            <v>cad</v>
          </cell>
          <cell r="D30992" t="str">
            <v>658,58</v>
          </cell>
        </row>
        <row r="30993">
          <cell r="A30993" t="str">
            <v>ME.03.040.0100.c</v>
          </cell>
          <cell r="B30993" t="str">
            <v>- 3P In 160 A</v>
          </cell>
          <cell r="C30993" t="str">
            <v>cad</v>
          </cell>
          <cell r="D30993" t="str">
            <v>682,79</v>
          </cell>
        </row>
        <row r="30994">
          <cell r="A30994" t="str">
            <v>ME.03.040.0100.d</v>
          </cell>
          <cell r="B30994" t="str">
            <v>- 3P In 200 A</v>
          </cell>
          <cell r="C30994" t="str">
            <v>cad</v>
          </cell>
          <cell r="D30994" t="str">
            <v>764,49</v>
          </cell>
        </row>
        <row r="30995">
          <cell r="A30995" t="str">
            <v>ME.03.040.0100.e</v>
          </cell>
          <cell r="B30995" t="str">
            <v>- 3P In 250 A</v>
          </cell>
          <cell r="C30995" t="str">
            <v>cad</v>
          </cell>
          <cell r="D30995" t="str">
            <v>786,67</v>
          </cell>
        </row>
        <row r="30996">
          <cell r="A30996" t="str">
            <v>ME.03.040.0100.f</v>
          </cell>
          <cell r="B30996" t="str">
            <v>- 4P In 50-100 A</v>
          </cell>
          <cell r="C30996" t="str">
            <v>cad</v>
          </cell>
          <cell r="D30996" t="str">
            <v>643,46</v>
          </cell>
        </row>
        <row r="30997">
          <cell r="A30997" t="str">
            <v>ME.03.040.0100.g</v>
          </cell>
          <cell r="B30997" t="str">
            <v>- 4P In 125 A</v>
          </cell>
          <cell r="C30997" t="str">
            <v>cad</v>
          </cell>
          <cell r="D30997" t="str">
            <v>756,44</v>
          </cell>
        </row>
        <row r="30998">
          <cell r="A30998" t="str">
            <v>ME.03.040.0100.h</v>
          </cell>
          <cell r="B30998" t="str">
            <v>- 4P In 160 A</v>
          </cell>
          <cell r="C30998" t="str">
            <v>cad</v>
          </cell>
          <cell r="D30998" t="str">
            <v>865,36</v>
          </cell>
        </row>
        <row r="30999">
          <cell r="A30999" t="str">
            <v>ME.03.040.0100.i</v>
          </cell>
          <cell r="B30999" t="str">
            <v>- 4P In 200 A</v>
          </cell>
          <cell r="C30999" t="str">
            <v>cad</v>
          </cell>
          <cell r="D30999" t="str">
            <v>972,27</v>
          </cell>
        </row>
        <row r="31000">
          <cell r="A31000" t="str">
            <v>ME.03.040.0100.j</v>
          </cell>
          <cell r="B31000" t="str">
            <v>- 4P In 250 A</v>
          </cell>
          <cell r="C31000" t="str">
            <v>cad</v>
          </cell>
          <cell r="D31000" t="str">
            <v>1.008,56</v>
          </cell>
        </row>
        <row r="31001">
          <cell r="A31001" t="str">
            <v>ME.03.040.0110</v>
          </cell>
          <cell r="B31001" t="str">
            <v>Interruttore con sganciatori magnetici con Im=10 o 5 Ith, conforme norme CEI-EN 60947-2, in scatola isolante di elevata resistenza meccanica, manovra manuale indipendente con leva frontale e segnalazione aperto/chiuso e intervento sganciatori; tensione di esercizio 400V - 50Hz esecuzione fissa con attacchi anteriori, potere d'interruzione 85 KA, nelle tipologie:</v>
          </cell>
          <cell r="C31001"/>
          <cell r="D31001"/>
        </row>
        <row r="31002">
          <cell r="A31002" t="str">
            <v>ME.03.040.0110.a</v>
          </cell>
          <cell r="B31002" t="str">
            <v>- 3P In 50-100 A</v>
          </cell>
          <cell r="C31002" t="str">
            <v>cad</v>
          </cell>
          <cell r="D31002" t="str">
            <v>620,27</v>
          </cell>
        </row>
        <row r="31003">
          <cell r="A31003" t="str">
            <v>ME.03.040.0110.b</v>
          </cell>
          <cell r="B31003" t="str">
            <v>- 3P In 125 A</v>
          </cell>
          <cell r="C31003" t="str">
            <v>cad</v>
          </cell>
          <cell r="D31003" t="str">
            <v>682,79</v>
          </cell>
        </row>
        <row r="31004">
          <cell r="A31004" t="str">
            <v>ME.03.040.0110.c</v>
          </cell>
          <cell r="B31004" t="str">
            <v>- 3P In 160 A</v>
          </cell>
          <cell r="C31004" t="str">
            <v>cad</v>
          </cell>
          <cell r="D31004" t="str">
            <v>796,76</v>
          </cell>
        </row>
        <row r="31005">
          <cell r="A31005" t="str">
            <v>ME.03.040.0110.d</v>
          </cell>
          <cell r="B31005" t="str">
            <v>- 3P In 200-250 A</v>
          </cell>
          <cell r="C31005" t="str">
            <v>cad</v>
          </cell>
          <cell r="D31005" t="str">
            <v>1.018,66</v>
          </cell>
        </row>
        <row r="31006">
          <cell r="A31006" t="str">
            <v>ME.03.040.0110.e</v>
          </cell>
          <cell r="B31006" t="str">
            <v>- 4P In 50-100 A</v>
          </cell>
          <cell r="C31006" t="str">
            <v>cad</v>
          </cell>
          <cell r="D31006" t="str">
            <v>846,19</v>
          </cell>
        </row>
        <row r="31007">
          <cell r="A31007" t="str">
            <v>ME.03.040.0110.f</v>
          </cell>
          <cell r="B31007" t="str">
            <v>- 4P In 125 A</v>
          </cell>
          <cell r="C31007" t="str">
            <v>cad</v>
          </cell>
          <cell r="D31007" t="str">
            <v>902,67</v>
          </cell>
        </row>
        <row r="31008">
          <cell r="A31008" t="str">
            <v>ME.03.040.0110.g</v>
          </cell>
          <cell r="B31008" t="str">
            <v>- 4P In 160 A</v>
          </cell>
          <cell r="C31008" t="str">
            <v>cad</v>
          </cell>
          <cell r="D31008" t="str">
            <v>1.018,66</v>
          </cell>
        </row>
        <row r="31009">
          <cell r="A31009" t="str">
            <v>ME.03.040.0110.h</v>
          </cell>
          <cell r="B31009" t="str">
            <v>- 4P In 200-250 A</v>
          </cell>
          <cell r="C31009" t="str">
            <v>cad</v>
          </cell>
          <cell r="D31009" t="str">
            <v>1.240,54</v>
          </cell>
        </row>
        <row r="31010">
          <cell r="A31010" t="str">
            <v>ME.03.040.0120</v>
          </cell>
          <cell r="B31010" t="str">
            <v>Blocco con sganciatori differenziali in esecuzione affiancata o sottoposta, conforme norme CEI-EN 60947-2, in scatola isolante di elevata resistenza meccanica, manovra manuale indipendente con leva frontale e segnalazione aperto/chiuso e intervento sganciatori; tensione di esercizio 400V - 50Hz esecuzione fissa con attacchi anteriori, nelle tioplogie:</v>
          </cell>
          <cell r="C31010"/>
          <cell r="D31010"/>
        </row>
        <row r="31011">
          <cell r="A31011" t="str">
            <v>ME.03.040.0120.a</v>
          </cell>
          <cell r="B31011" t="str">
            <v>- affiancato o sottoposto ad intervento istantaneo</v>
          </cell>
          <cell r="C31011" t="str">
            <v>cad</v>
          </cell>
          <cell r="D31011" t="str">
            <v>408,53</v>
          </cell>
        </row>
        <row r="31012">
          <cell r="A31012" t="str">
            <v>ME.03.040.0120.b</v>
          </cell>
          <cell r="B31012" t="str">
            <v>- affiancato o sottoposto ad intervento regolabile</v>
          </cell>
          <cell r="C31012" t="str">
            <v>cad</v>
          </cell>
          <cell r="D31012" t="str">
            <v>500,31</v>
          </cell>
        </row>
        <row r="31013">
          <cell r="A31013" t="str">
            <v>ME.03.040.0130</v>
          </cell>
          <cell r="B31013" t="str">
            <v>Accessori per la trasformazione dell'esecuzione da fissa a rimovibile, per correnti nominali da 50 A a 250 A:</v>
          </cell>
          <cell r="C31013"/>
          <cell r="D31013"/>
        </row>
        <row r="31014">
          <cell r="A31014" t="str">
            <v>ME.03.040.0130.a</v>
          </cell>
          <cell r="B31014" t="str">
            <v>- terminali anteriori prolungati o per cavi in rame o posteriori filettati, 3P</v>
          </cell>
          <cell r="C31014" t="str">
            <v>cad</v>
          </cell>
          <cell r="D31014" t="str">
            <v>103,62</v>
          </cell>
        </row>
        <row r="31015">
          <cell r="A31015" t="str">
            <v>ME.03.040.0130.b</v>
          </cell>
          <cell r="B31015" t="str">
            <v>- terminali anteriori prolungati o per cavi in rame o posteriori filettati, 4P</v>
          </cell>
          <cell r="C31015" t="str">
            <v>cad</v>
          </cell>
          <cell r="D31015" t="str">
            <v>126,31</v>
          </cell>
        </row>
        <row r="31016">
          <cell r="A31016" t="str">
            <v>ME.03.040.0140</v>
          </cell>
          <cell r="B31016" t="str">
            <v>Accessori per la trasformazione dell'esecuzione da fissa a estraibile, per correnti nominali da 50 A a 250 A:</v>
          </cell>
          <cell r="C31016"/>
          <cell r="D31016"/>
        </row>
        <row r="31017">
          <cell r="A31017" t="str">
            <v>ME.03.040.0140.a</v>
          </cell>
          <cell r="B31017" t="str">
            <v>- terminali anteriori prolungati o per cavi in rame o posteriori filettati, 3P</v>
          </cell>
          <cell r="C31017" t="str">
            <v>cad</v>
          </cell>
          <cell r="D31017" t="str">
            <v>300,98</v>
          </cell>
        </row>
        <row r="31018">
          <cell r="A31018" t="str">
            <v>ME.03.040.0140.b</v>
          </cell>
          <cell r="B31018" t="str">
            <v>- terminali anteriori prolungati o per cavi in rame o posteriori filettati, 4P</v>
          </cell>
          <cell r="C31018" t="str">
            <v>cad</v>
          </cell>
          <cell r="D31018" t="str">
            <v>354,26</v>
          </cell>
        </row>
        <row r="31019">
          <cell r="A31019" t="str">
            <v>ME.03.040.0150</v>
          </cell>
          <cell r="B31019"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1019"/>
          <cell r="D31019"/>
        </row>
        <row r="31020">
          <cell r="A31020" t="str">
            <v>ME.03.040.0150.a</v>
          </cell>
          <cell r="B31020" t="str">
            <v>- 3P In 100 A</v>
          </cell>
          <cell r="C31020" t="str">
            <v>cad</v>
          </cell>
          <cell r="D31020" t="str">
            <v>490,42</v>
          </cell>
        </row>
        <row r="31021">
          <cell r="A31021" t="str">
            <v>ME.03.040.0150.b</v>
          </cell>
          <cell r="B31021" t="str">
            <v>- 3P In 160 A</v>
          </cell>
          <cell r="C31021" t="str">
            <v>cad</v>
          </cell>
          <cell r="D31021" t="str">
            <v>604,92</v>
          </cell>
        </row>
        <row r="31022">
          <cell r="A31022" t="str">
            <v>ME.03.040.0150.c</v>
          </cell>
          <cell r="B31022" t="str">
            <v>- 3P In 250 A</v>
          </cell>
          <cell r="C31022" t="str">
            <v>cad</v>
          </cell>
          <cell r="D31022" t="str">
            <v>741,10</v>
          </cell>
        </row>
        <row r="31023">
          <cell r="A31023" t="str">
            <v>ME.03.040.0150.d</v>
          </cell>
          <cell r="B31023" t="str">
            <v>- 4P In 100 A</v>
          </cell>
          <cell r="C31023" t="str">
            <v>cad</v>
          </cell>
          <cell r="D31023" t="str">
            <v>629,56</v>
          </cell>
        </row>
        <row r="31024">
          <cell r="A31024" t="str">
            <v>ME.03.040.0150.e</v>
          </cell>
          <cell r="B31024" t="str">
            <v>- 4P In 160 A</v>
          </cell>
          <cell r="C31024" t="str">
            <v>cad</v>
          </cell>
          <cell r="D31024" t="str">
            <v>749,98</v>
          </cell>
        </row>
        <row r="31025">
          <cell r="A31025" t="str">
            <v>ME.03.040.0150.f</v>
          </cell>
          <cell r="B31025" t="str">
            <v>- 4P In 250 A</v>
          </cell>
          <cell r="C31025" t="str">
            <v>cad</v>
          </cell>
          <cell r="D31025" t="str">
            <v>932,53</v>
          </cell>
        </row>
        <row r="31026">
          <cell r="A31026" t="str">
            <v>ME.03.040.0160</v>
          </cell>
          <cell r="B31026"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1026"/>
          <cell r="D31026"/>
        </row>
        <row r="31027">
          <cell r="A31027" t="str">
            <v>ME.03.040.0160.a</v>
          </cell>
          <cell r="B31027" t="str">
            <v>- 3P In 100 A</v>
          </cell>
          <cell r="C31027" t="str">
            <v>cad</v>
          </cell>
          <cell r="D31027" t="str">
            <v>1.055,87</v>
          </cell>
        </row>
        <row r="31028">
          <cell r="A31028" t="str">
            <v>ME.03.040.0160.b</v>
          </cell>
          <cell r="B31028" t="str">
            <v>- 3P In 160 A</v>
          </cell>
          <cell r="C31028" t="str">
            <v>cad</v>
          </cell>
          <cell r="D31028" t="str">
            <v>1.174,31</v>
          </cell>
        </row>
        <row r="31029">
          <cell r="A31029" t="str">
            <v>ME.03.040.0160.c</v>
          </cell>
          <cell r="B31029" t="str">
            <v>- 3P In 250 A</v>
          </cell>
          <cell r="C31029" t="str">
            <v>cad</v>
          </cell>
          <cell r="D31029" t="str">
            <v>1.312,47</v>
          </cell>
        </row>
        <row r="31030">
          <cell r="A31030" t="str">
            <v>ME.03.040.0160.d</v>
          </cell>
          <cell r="B31030" t="str">
            <v>- 4P In 100 A</v>
          </cell>
          <cell r="C31030" t="str">
            <v>cad</v>
          </cell>
          <cell r="D31030" t="str">
            <v>1.194,02</v>
          </cell>
        </row>
        <row r="31031">
          <cell r="A31031" t="str">
            <v>ME.03.040.0160.e</v>
          </cell>
          <cell r="B31031" t="str">
            <v>- 4P In 160 A</v>
          </cell>
          <cell r="C31031" t="str">
            <v>cad</v>
          </cell>
          <cell r="D31031" t="str">
            <v>1.312,47</v>
          </cell>
        </row>
        <row r="31032">
          <cell r="A31032" t="str">
            <v>ME.03.040.0160.f</v>
          </cell>
          <cell r="B31032" t="str">
            <v>- 4P In 250 A</v>
          </cell>
          <cell r="C31032" t="str">
            <v>cad</v>
          </cell>
          <cell r="D31032" t="str">
            <v>1.499,95</v>
          </cell>
        </row>
        <row r="31033">
          <cell r="A31033" t="str">
            <v>ME.03.040.0170</v>
          </cell>
          <cell r="B31033"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033"/>
          <cell r="D31033"/>
        </row>
        <row r="31034">
          <cell r="A31034" t="str">
            <v>ME.03.040.0170.a</v>
          </cell>
          <cell r="B31034" t="str">
            <v>- 3P In 100 A</v>
          </cell>
          <cell r="C31034" t="str">
            <v>cad</v>
          </cell>
          <cell r="D31034" t="str">
            <v>764,76</v>
          </cell>
        </row>
        <row r="31035">
          <cell r="A31035" t="str">
            <v>ME.03.040.0170.b</v>
          </cell>
          <cell r="B31035" t="str">
            <v>- 3P In 160 A</v>
          </cell>
          <cell r="C31035" t="str">
            <v>cad</v>
          </cell>
          <cell r="D31035" t="str">
            <v>834,83</v>
          </cell>
        </row>
        <row r="31036">
          <cell r="A31036" t="str">
            <v>ME.03.040.0170.c</v>
          </cell>
          <cell r="B31036" t="str">
            <v>- 3P In 250 A</v>
          </cell>
          <cell r="C31036" t="str">
            <v>cad</v>
          </cell>
          <cell r="D31036" t="str">
            <v>964,11</v>
          </cell>
        </row>
        <row r="31037">
          <cell r="A31037" t="str">
            <v>ME.03.040.0170.d</v>
          </cell>
          <cell r="B31037" t="str">
            <v>- 4P In 100 A</v>
          </cell>
          <cell r="C31037" t="str">
            <v>cad</v>
          </cell>
          <cell r="D31037" t="str">
            <v>978,92</v>
          </cell>
        </row>
        <row r="31038">
          <cell r="A31038" t="str">
            <v>ME.03.040.0170.e</v>
          </cell>
          <cell r="B31038" t="str">
            <v>- 4P In 160 A</v>
          </cell>
          <cell r="C31038" t="str">
            <v>cad</v>
          </cell>
          <cell r="D31038" t="str">
            <v>1.065,74</v>
          </cell>
        </row>
        <row r="31039">
          <cell r="A31039" t="str">
            <v>ME.03.040.0170.f</v>
          </cell>
          <cell r="B31039" t="str">
            <v>- 4P In 250 A</v>
          </cell>
          <cell r="C31039" t="str">
            <v>cad</v>
          </cell>
          <cell r="D31039" t="str">
            <v>1.203,92</v>
          </cell>
        </row>
        <row r="31040">
          <cell r="A31040" t="str">
            <v>ME.03.040.0180</v>
          </cell>
          <cell r="B31040"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040"/>
          <cell r="D31040"/>
        </row>
        <row r="31041">
          <cell r="A31041" t="str">
            <v>ME.03.040.0180.a</v>
          </cell>
          <cell r="B31041" t="str">
            <v>- 3P In 100 A</v>
          </cell>
          <cell r="C31041" t="str">
            <v>cad</v>
          </cell>
          <cell r="D31041" t="str">
            <v>1.332,20</v>
          </cell>
        </row>
        <row r="31042">
          <cell r="A31042" t="str">
            <v>ME.03.040.0180.b</v>
          </cell>
          <cell r="B31042" t="str">
            <v>- 3P In 160 A</v>
          </cell>
          <cell r="C31042" t="str">
            <v>cad</v>
          </cell>
          <cell r="D31042" t="str">
            <v>1.401,27</v>
          </cell>
        </row>
        <row r="31043">
          <cell r="A31043" t="str">
            <v>ME.03.040.0180.c</v>
          </cell>
          <cell r="B31043" t="str">
            <v>- 3P In 250 A</v>
          </cell>
          <cell r="C31043" t="str">
            <v>cad</v>
          </cell>
          <cell r="D31043" t="str">
            <v>1.529,55</v>
          </cell>
        </row>
        <row r="31044">
          <cell r="A31044" t="str">
            <v>ME.03.040.0180.d</v>
          </cell>
          <cell r="B31044" t="str">
            <v>- 4P In 100 A</v>
          </cell>
          <cell r="C31044" t="str">
            <v>cad</v>
          </cell>
          <cell r="D31044" t="str">
            <v>1.549,30</v>
          </cell>
        </row>
        <row r="31045">
          <cell r="A31045" t="str">
            <v>ME.03.040.0180.e</v>
          </cell>
          <cell r="B31045" t="str">
            <v>- 4P In 160 A</v>
          </cell>
          <cell r="C31045" t="str">
            <v>cad</v>
          </cell>
          <cell r="D31045" t="str">
            <v>1.628,23</v>
          </cell>
        </row>
        <row r="31046">
          <cell r="A31046" t="str">
            <v>ME.03.040.0180.f</v>
          </cell>
          <cell r="B31046" t="str">
            <v>- 4P In 250 A</v>
          </cell>
          <cell r="C31046" t="str">
            <v>cad</v>
          </cell>
          <cell r="D31046" t="str">
            <v>1.776,25</v>
          </cell>
        </row>
        <row r="31047">
          <cell r="A31047" t="str">
            <v>ME.03.040.0190</v>
          </cell>
          <cell r="B31047"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047"/>
          <cell r="D31047"/>
        </row>
        <row r="31048">
          <cell r="A31048" t="str">
            <v>ME.03.040.0190.a</v>
          </cell>
          <cell r="B31048" t="str">
            <v>- 3P In 100 A</v>
          </cell>
          <cell r="C31048" t="str">
            <v>cad</v>
          </cell>
          <cell r="D31048" t="str">
            <v>928,59</v>
          </cell>
        </row>
        <row r="31049">
          <cell r="A31049" t="str">
            <v>ME.03.040.0190.b</v>
          </cell>
          <cell r="B31049" t="str">
            <v>- 3P In 160 A</v>
          </cell>
          <cell r="C31049" t="str">
            <v>cad</v>
          </cell>
          <cell r="D31049" t="str">
            <v>1.075,84</v>
          </cell>
        </row>
        <row r="31050">
          <cell r="A31050" t="str">
            <v>ME.03.040.0190.c</v>
          </cell>
          <cell r="B31050" t="str">
            <v>- 3P In 250 A</v>
          </cell>
          <cell r="C31050" t="str">
            <v>cad</v>
          </cell>
          <cell r="D31050" t="str">
            <v>1.312,47</v>
          </cell>
        </row>
        <row r="31051">
          <cell r="A31051" t="str">
            <v>ME.03.040.0190.e</v>
          </cell>
          <cell r="B31051" t="str">
            <v>- 4P In 160 A</v>
          </cell>
          <cell r="C31051" t="str">
            <v>cad</v>
          </cell>
          <cell r="D31051" t="str">
            <v>1.351,92</v>
          </cell>
        </row>
        <row r="31052">
          <cell r="A31052" t="str">
            <v>ME.03.040.0190.f</v>
          </cell>
          <cell r="B31052" t="str">
            <v>- 4P In 250 A</v>
          </cell>
          <cell r="C31052" t="str">
            <v>cad</v>
          </cell>
          <cell r="D31052" t="str">
            <v>1.657,82</v>
          </cell>
        </row>
        <row r="31053">
          <cell r="A31053" t="str">
            <v>ME.03.040.0200</v>
          </cell>
          <cell r="B31053"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053"/>
          <cell r="D31053"/>
        </row>
        <row r="31054">
          <cell r="A31054" t="str">
            <v>ME.03.040.0200.a</v>
          </cell>
          <cell r="B31054" t="str">
            <v>- 3P In 100 A</v>
          </cell>
          <cell r="C31054" t="str">
            <v>cad</v>
          </cell>
          <cell r="D31054" t="str">
            <v>1.499,95</v>
          </cell>
        </row>
        <row r="31055">
          <cell r="A31055" t="str">
            <v>ME.03.040.0200.b</v>
          </cell>
          <cell r="B31055" t="str">
            <v>- 3P In 160 A</v>
          </cell>
          <cell r="C31055" t="str">
            <v>cad</v>
          </cell>
          <cell r="D31055" t="str">
            <v>1.647,95</v>
          </cell>
        </row>
        <row r="31056">
          <cell r="A31056" t="str">
            <v>ME.03.040.0200.c</v>
          </cell>
          <cell r="B31056" t="str">
            <v>- 3P In 250 A</v>
          </cell>
          <cell r="C31056" t="str">
            <v>cad</v>
          </cell>
          <cell r="D31056" t="str">
            <v>1.884,78</v>
          </cell>
        </row>
        <row r="31057">
          <cell r="A31057" t="str">
            <v>ME.03.040.0200.d</v>
          </cell>
          <cell r="B31057" t="str">
            <v>- 4P In 100 A</v>
          </cell>
          <cell r="C31057" t="str">
            <v>cad</v>
          </cell>
          <cell r="D31057" t="str">
            <v>1.756,50</v>
          </cell>
        </row>
        <row r="31058">
          <cell r="A31058" t="str">
            <v>ME.03.040.0200.e</v>
          </cell>
          <cell r="B31058" t="str">
            <v>- 4P In 160 A</v>
          </cell>
          <cell r="C31058" t="str">
            <v>cad</v>
          </cell>
          <cell r="D31058" t="str">
            <v>1.914,40</v>
          </cell>
        </row>
        <row r="31059">
          <cell r="A31059" t="str">
            <v>ME.03.040.0200.f</v>
          </cell>
          <cell r="B31059" t="str">
            <v>- 4P In 250 A</v>
          </cell>
          <cell r="C31059" t="str">
            <v>cad</v>
          </cell>
          <cell r="D31059" t="str">
            <v>2.220,32</v>
          </cell>
        </row>
        <row r="31060">
          <cell r="A31060" t="str">
            <v>ME.03.040.0210</v>
          </cell>
          <cell r="B31060" t="str">
            <v>Interruttore con sganciatori magnetotermici con Im e Ith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1060"/>
          <cell r="D31060"/>
        </row>
        <row r="31061">
          <cell r="A31061" t="str">
            <v>ME.03.040.0210.a</v>
          </cell>
          <cell r="B31061" t="str">
            <v>- 3P In 320-400 A</v>
          </cell>
          <cell r="C31061" t="str">
            <v>cad</v>
          </cell>
          <cell r="D31061" t="str">
            <v>1.341,40</v>
          </cell>
        </row>
        <row r="31062">
          <cell r="A31062" t="str">
            <v>ME.03.040.0210.b</v>
          </cell>
          <cell r="B31062" t="str">
            <v>- 3P In 500 A</v>
          </cell>
          <cell r="C31062" t="str">
            <v>cad</v>
          </cell>
          <cell r="D31062" t="str">
            <v>1.835,59</v>
          </cell>
        </row>
        <row r="31063">
          <cell r="A31063" t="str">
            <v>ME.03.040.0210.c</v>
          </cell>
          <cell r="B31063" t="str">
            <v>- 4P In 320-400 A</v>
          </cell>
          <cell r="C31063" t="str">
            <v>cad</v>
          </cell>
          <cell r="D31063" t="str">
            <v>1.714,56</v>
          </cell>
        </row>
        <row r="31064">
          <cell r="A31064" t="str">
            <v>ME.03.040.0210.d</v>
          </cell>
          <cell r="B31064" t="str">
            <v>- 4P In 500 A</v>
          </cell>
          <cell r="C31064" t="str">
            <v>cad</v>
          </cell>
          <cell r="D31064" t="str">
            <v>2.349,95</v>
          </cell>
        </row>
        <row r="31065">
          <cell r="A31065" t="str">
            <v>ME.03.040.0220</v>
          </cell>
          <cell r="B31065" t="str">
            <v>Interruttore con sganciatori magnetotermici con Im e Ith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065"/>
          <cell r="D31065"/>
        </row>
        <row r="31066">
          <cell r="A31066" t="str">
            <v>ME.03.040.0220.a</v>
          </cell>
          <cell r="B31066" t="str">
            <v>- 3P In 320-400 A</v>
          </cell>
          <cell r="C31066" t="str">
            <v>cad</v>
          </cell>
          <cell r="D31066" t="str">
            <v>1.492,67</v>
          </cell>
        </row>
        <row r="31067">
          <cell r="A31067" t="str">
            <v>ME.03.040.0220.b</v>
          </cell>
          <cell r="B31067" t="str">
            <v>- 3P In 500 A</v>
          </cell>
          <cell r="C31067" t="str">
            <v>cad</v>
          </cell>
          <cell r="D31067" t="str">
            <v>2.097,80</v>
          </cell>
        </row>
        <row r="31068">
          <cell r="A31068" t="str">
            <v>ME.03.040.0220.c</v>
          </cell>
          <cell r="B31068" t="str">
            <v>- 4P In 320-400 A</v>
          </cell>
          <cell r="C31068" t="str">
            <v>cad</v>
          </cell>
          <cell r="D31068" t="str">
            <v>1.906,20</v>
          </cell>
        </row>
        <row r="31069">
          <cell r="A31069" t="str">
            <v>ME.03.040.0220.d</v>
          </cell>
          <cell r="B31069" t="str">
            <v>- 4P In 500 A</v>
          </cell>
          <cell r="C31069" t="str">
            <v>cad</v>
          </cell>
          <cell r="D31069" t="str">
            <v>2.672,69</v>
          </cell>
        </row>
        <row r="31070">
          <cell r="A31070" t="str">
            <v>ME.03.040.0230</v>
          </cell>
          <cell r="B31070" t="str">
            <v>Interruttore con sganciatori magnetotermici con Im e Ith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070"/>
          <cell r="D31070"/>
        </row>
        <row r="31071">
          <cell r="A31071" t="str">
            <v>ME.03.040.0230.a</v>
          </cell>
          <cell r="B31071" t="str">
            <v>- 3P In 320-400 A</v>
          </cell>
          <cell r="C31071" t="str">
            <v>cad</v>
          </cell>
          <cell r="D31071" t="str">
            <v>1.966,71</v>
          </cell>
        </row>
        <row r="31072">
          <cell r="A31072" t="str">
            <v>ME.03.040.0230.b</v>
          </cell>
          <cell r="B31072" t="str">
            <v>- 3P In 500 A</v>
          </cell>
          <cell r="C31072" t="str">
            <v>cad</v>
          </cell>
          <cell r="D31072" t="str">
            <v>2.531,49</v>
          </cell>
        </row>
        <row r="31073">
          <cell r="A31073" t="str">
            <v>ME.03.040.0230.c</v>
          </cell>
          <cell r="B31073" t="str">
            <v>- 4P In 320-400 A</v>
          </cell>
          <cell r="C31073" t="str">
            <v>cad</v>
          </cell>
          <cell r="D31073" t="str">
            <v>2.501,24</v>
          </cell>
        </row>
        <row r="31074">
          <cell r="A31074" t="str">
            <v>ME.03.040.0230.d</v>
          </cell>
          <cell r="B31074" t="str">
            <v>- 4P In 500 A</v>
          </cell>
          <cell r="C31074" t="str">
            <v>cad</v>
          </cell>
          <cell r="D31074" t="str">
            <v>3.197,14</v>
          </cell>
        </row>
        <row r="31075">
          <cell r="A31075" t="str">
            <v>ME.03.040.0240</v>
          </cell>
          <cell r="B31075"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1075"/>
          <cell r="D31075"/>
        </row>
        <row r="31076">
          <cell r="A31076" t="str">
            <v>ME.03.040.0240.a</v>
          </cell>
          <cell r="B31076" t="str">
            <v>- 3P In 320-400 A</v>
          </cell>
          <cell r="C31076" t="str">
            <v>cad</v>
          </cell>
          <cell r="D31076" t="str">
            <v>1.312,47</v>
          </cell>
        </row>
        <row r="31077">
          <cell r="A31077" t="str">
            <v>ME.03.040.0240.b</v>
          </cell>
          <cell r="B31077" t="str">
            <v>- 3P In 630 A</v>
          </cell>
          <cell r="C31077" t="str">
            <v>cad</v>
          </cell>
          <cell r="D31077" t="str">
            <v>1.795,99</v>
          </cell>
        </row>
        <row r="31078">
          <cell r="A31078" t="str">
            <v>ME.03.040.0240.c</v>
          </cell>
          <cell r="B31078" t="str">
            <v>- 4P In 320-400 A</v>
          </cell>
          <cell r="C31078" t="str">
            <v>cad</v>
          </cell>
          <cell r="D31078" t="str">
            <v>1.677,58</v>
          </cell>
        </row>
        <row r="31079">
          <cell r="A31079" t="str">
            <v>ME.03.040.0240.d</v>
          </cell>
          <cell r="B31079" t="str">
            <v>- 4P In 630 A</v>
          </cell>
          <cell r="C31079" t="str">
            <v>cad</v>
          </cell>
          <cell r="D31079" t="str">
            <v>2.299,25</v>
          </cell>
        </row>
        <row r="31080">
          <cell r="A31080" t="str">
            <v>ME.03.040.0250</v>
          </cell>
          <cell r="B31080"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1080"/>
          <cell r="D31080"/>
        </row>
        <row r="31081">
          <cell r="A31081" t="str">
            <v>ME.03.040.0250.a</v>
          </cell>
          <cell r="B31081" t="str">
            <v>- 3P In 320-400 A</v>
          </cell>
          <cell r="C31081" t="str">
            <v>cad</v>
          </cell>
          <cell r="D31081" t="str">
            <v>1.874,93</v>
          </cell>
        </row>
        <row r="31082">
          <cell r="A31082" t="str">
            <v>ME.03.040.0250.b</v>
          </cell>
          <cell r="B31082" t="str">
            <v>- 3P In 630 A</v>
          </cell>
          <cell r="C31082" t="str">
            <v>cad</v>
          </cell>
          <cell r="D31082" t="str">
            <v>2.368,33</v>
          </cell>
        </row>
        <row r="31083">
          <cell r="A31083" t="str">
            <v>ME.03.040.0250.c</v>
          </cell>
          <cell r="B31083" t="str">
            <v>- 4P In 320-400 A</v>
          </cell>
          <cell r="C31083" t="str">
            <v>cad</v>
          </cell>
          <cell r="D31083" t="str">
            <v>2.249,92</v>
          </cell>
        </row>
        <row r="31084">
          <cell r="A31084" t="str">
            <v>ME.03.040.0250.d</v>
          </cell>
          <cell r="B31084" t="str">
            <v>- 4P In 630 A</v>
          </cell>
          <cell r="C31084" t="str">
            <v>cad</v>
          </cell>
          <cell r="D31084" t="str">
            <v>2.871,61</v>
          </cell>
        </row>
        <row r="31085">
          <cell r="A31085" t="str">
            <v>ME.03.040.0260</v>
          </cell>
          <cell r="B31085"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085"/>
          <cell r="D31085"/>
        </row>
        <row r="31086">
          <cell r="A31086" t="str">
            <v>ME.03.040.0260.a</v>
          </cell>
          <cell r="B31086" t="str">
            <v>- 3P In 320-400 A</v>
          </cell>
          <cell r="C31086" t="str">
            <v>cad</v>
          </cell>
          <cell r="D31086" t="str">
            <v>1.460,47</v>
          </cell>
        </row>
        <row r="31087">
          <cell r="A31087" t="str">
            <v>ME.03.040.0260.b</v>
          </cell>
          <cell r="B31087" t="str">
            <v>- 3P In 630 A</v>
          </cell>
          <cell r="C31087" t="str">
            <v>cad</v>
          </cell>
          <cell r="D31087" t="str">
            <v>2.052,56</v>
          </cell>
        </row>
        <row r="31088">
          <cell r="A31088" t="str">
            <v>ME.03.040.0260.c</v>
          </cell>
          <cell r="B31088" t="str">
            <v>- 4P In 320-400 A</v>
          </cell>
          <cell r="C31088" t="str">
            <v>cad</v>
          </cell>
          <cell r="D31088" t="str">
            <v>1.865,06</v>
          </cell>
        </row>
        <row r="31089">
          <cell r="A31089" t="str">
            <v>ME.03.040.0260.d</v>
          </cell>
          <cell r="B31089" t="str">
            <v>- 4P In 630 A</v>
          </cell>
          <cell r="C31089" t="str">
            <v>cad</v>
          </cell>
          <cell r="D31089" t="str">
            <v>2.615,04</v>
          </cell>
        </row>
        <row r="31090">
          <cell r="A31090" t="str">
            <v>ME.03.040.0270</v>
          </cell>
          <cell r="B31090"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090"/>
          <cell r="D31090"/>
        </row>
        <row r="31091">
          <cell r="A31091" t="str">
            <v>ME.03.040.0270.a</v>
          </cell>
          <cell r="B31091" t="str">
            <v>- 3P In 320-400 A</v>
          </cell>
          <cell r="C31091" t="str">
            <v>cad</v>
          </cell>
          <cell r="D31091" t="str">
            <v>2.022,96</v>
          </cell>
        </row>
        <row r="31092">
          <cell r="A31092" t="str">
            <v>ME.03.040.0270.b</v>
          </cell>
          <cell r="B31092" t="str">
            <v>- 3P In 630 A</v>
          </cell>
          <cell r="C31092" t="str">
            <v>cad</v>
          </cell>
          <cell r="D31092" t="str">
            <v>2.624,90</v>
          </cell>
        </row>
        <row r="31093">
          <cell r="A31093" t="str">
            <v>ME.03.040.0270.c</v>
          </cell>
          <cell r="B31093" t="str">
            <v>- 4P In 320-400 A</v>
          </cell>
          <cell r="C31093" t="str">
            <v>cad</v>
          </cell>
          <cell r="D31093" t="str">
            <v>2.427,55</v>
          </cell>
        </row>
        <row r="31094">
          <cell r="A31094" t="str">
            <v>ME.03.040.0270.d</v>
          </cell>
          <cell r="B31094" t="str">
            <v>- 4P In 630 A</v>
          </cell>
          <cell r="C31094" t="str">
            <v>cad</v>
          </cell>
          <cell r="D31094" t="str">
            <v>3.187,38</v>
          </cell>
        </row>
        <row r="31095">
          <cell r="A31095" t="str">
            <v>ME.03.040.0280</v>
          </cell>
          <cell r="B31095"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095"/>
          <cell r="D31095"/>
        </row>
        <row r="31096">
          <cell r="A31096" t="str">
            <v>ME.03.040.0280.a</v>
          </cell>
          <cell r="B31096" t="str">
            <v>- 3P In 320-400 A</v>
          </cell>
          <cell r="C31096" t="str">
            <v>cad</v>
          </cell>
          <cell r="D31096" t="str">
            <v>1.924,29</v>
          </cell>
        </row>
        <row r="31097">
          <cell r="A31097" t="str">
            <v>ME.03.040.0280.b</v>
          </cell>
          <cell r="B31097" t="str">
            <v>- 3P In 630 A</v>
          </cell>
          <cell r="C31097" t="str">
            <v>cad</v>
          </cell>
          <cell r="D31097" t="str">
            <v>2.476,88</v>
          </cell>
        </row>
        <row r="31098">
          <cell r="A31098" t="str">
            <v>ME.03.040.0280.c</v>
          </cell>
          <cell r="B31098" t="str">
            <v>- 4P In 320-400 A</v>
          </cell>
          <cell r="C31098" t="str">
            <v>cad</v>
          </cell>
          <cell r="D31098" t="str">
            <v>2.447,26</v>
          </cell>
        </row>
        <row r="31099">
          <cell r="A31099" t="str">
            <v>ME.03.040.0280.d</v>
          </cell>
          <cell r="B31099" t="str">
            <v>- 4P In 630 A</v>
          </cell>
          <cell r="C31099" t="str">
            <v>cad</v>
          </cell>
          <cell r="D31099" t="str">
            <v>3.128,16</v>
          </cell>
        </row>
        <row r="31100">
          <cell r="A31100" t="str">
            <v>ME.03.040.0290</v>
          </cell>
          <cell r="B31100"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100"/>
          <cell r="D31100"/>
        </row>
        <row r="31101">
          <cell r="A31101" t="str">
            <v>ME.03.040.0290.a</v>
          </cell>
          <cell r="B31101" t="str">
            <v>- 3P In 320-400 A</v>
          </cell>
          <cell r="C31101" t="str">
            <v>cad</v>
          </cell>
          <cell r="D31101" t="str">
            <v>2.496,62</v>
          </cell>
        </row>
        <row r="31102">
          <cell r="A31102" t="str">
            <v>ME.03.040.0290.b</v>
          </cell>
          <cell r="B31102" t="str">
            <v>- 3P In 630 A</v>
          </cell>
          <cell r="C31102" t="str">
            <v>cad</v>
          </cell>
          <cell r="D31102" t="str">
            <v>3.049,23</v>
          </cell>
        </row>
        <row r="31103">
          <cell r="A31103" t="str">
            <v>ME.03.040.0300</v>
          </cell>
          <cell r="B31103" t="str">
            <v>Accessori per la trasformazione dell'esecuzione da fissa a removibile, per correnti nominali da 320 A a 630 A:</v>
          </cell>
          <cell r="C31103"/>
          <cell r="D31103"/>
        </row>
        <row r="31104">
          <cell r="A31104" t="str">
            <v>ME.03.040.0300.a</v>
          </cell>
          <cell r="B31104" t="str">
            <v>- terminali anteriori prolungati o per cavi in rame o posteriori filettati, 3P</v>
          </cell>
          <cell r="C31104" t="str">
            <v>cad</v>
          </cell>
          <cell r="D31104" t="str">
            <v>260,19</v>
          </cell>
        </row>
        <row r="31105">
          <cell r="A31105" t="str">
            <v>ME.03.040.0300.b</v>
          </cell>
          <cell r="B31105" t="str">
            <v>- terminali anteriori prolungati o per cavi in rame o posteriori filettati, 4P</v>
          </cell>
          <cell r="C31105" t="str">
            <v>cad</v>
          </cell>
          <cell r="D31105" t="str">
            <v>302,84</v>
          </cell>
        </row>
        <row r="31106">
          <cell r="A31106" t="str">
            <v>ME.03.040.0310</v>
          </cell>
          <cell r="B31106" t="str">
            <v>Accessori per la trasformazione dell'esecuzione da fissa a estraibile, per correnti nominali da 320 A a 630 A:</v>
          </cell>
          <cell r="C31106"/>
          <cell r="D31106"/>
        </row>
        <row r="31107">
          <cell r="A31107" t="str">
            <v>ME.03.040.0310.a</v>
          </cell>
          <cell r="B31107" t="str">
            <v>- terminali anteriori prolungati o per cavi in rame o posteriori filettati, 3P</v>
          </cell>
          <cell r="C31107" t="str">
            <v>cad</v>
          </cell>
          <cell r="D31107" t="str">
            <v>423,61</v>
          </cell>
        </row>
        <row r="31108">
          <cell r="A31108" t="str">
            <v>ME.03.040.0310.b</v>
          </cell>
          <cell r="B31108" t="str">
            <v>- terminali anteriori prolungati o per cavi in rame o posteriori filettati, 4P</v>
          </cell>
          <cell r="C31108" t="str">
            <v>cad</v>
          </cell>
          <cell r="D31108" t="str">
            <v>518,63</v>
          </cell>
        </row>
        <row r="31109">
          <cell r="A31109" t="str">
            <v>ME.03.040.0320</v>
          </cell>
          <cell r="B31109" t="str">
            <v>Interruttore con sganciatori magnetotermici con Im e Ith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1109"/>
          <cell r="D31109"/>
        </row>
        <row r="31110">
          <cell r="A31110" t="str">
            <v>ME.03.040.0320.a</v>
          </cell>
          <cell r="B31110" t="str">
            <v>- 3P In 630 A</v>
          </cell>
          <cell r="C31110" t="str">
            <v>cad</v>
          </cell>
          <cell r="D31110" t="str">
            <v>1.946,52</v>
          </cell>
        </row>
        <row r="31111">
          <cell r="A31111" t="str">
            <v>ME.03.040.0320.b</v>
          </cell>
          <cell r="B31111" t="str">
            <v>- 3P In 800 A</v>
          </cell>
          <cell r="C31111" t="str">
            <v>cad</v>
          </cell>
          <cell r="D31111" t="str">
            <v>2.430,64</v>
          </cell>
        </row>
        <row r="31112">
          <cell r="A31112" t="str">
            <v>ME.03.040.0320.c</v>
          </cell>
          <cell r="B31112" t="str">
            <v>- 4P In 630 A</v>
          </cell>
          <cell r="C31112" t="str">
            <v>cad</v>
          </cell>
          <cell r="D31112" t="str">
            <v>2.470,99</v>
          </cell>
        </row>
        <row r="31113">
          <cell r="A31113" t="str">
            <v>ME.03.040.0320.d</v>
          </cell>
          <cell r="B31113" t="str">
            <v>- 4P In 800 A</v>
          </cell>
          <cell r="C31113" t="str">
            <v>cad</v>
          </cell>
          <cell r="D31113" t="str">
            <v>3.166,89</v>
          </cell>
        </row>
        <row r="31114">
          <cell r="A31114" t="str">
            <v>ME.03.040.0330</v>
          </cell>
          <cell r="B31114" t="str">
            <v>Interruttore con sganciatori magnetotermici con Im e Ith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31114"/>
          <cell r="D31114"/>
        </row>
        <row r="31115">
          <cell r="A31115" t="str">
            <v>ME.03.040.0330.a</v>
          </cell>
          <cell r="B31115" t="str">
            <v>- 3P In 630 A</v>
          </cell>
          <cell r="C31115" t="str">
            <v>cad</v>
          </cell>
          <cell r="D31115" t="str">
            <v>2.027,21</v>
          </cell>
        </row>
        <row r="31116">
          <cell r="A31116" t="str">
            <v>ME.03.040.0330.b</v>
          </cell>
          <cell r="B31116" t="str">
            <v>- 3P In 800 A</v>
          </cell>
          <cell r="C31116" t="str">
            <v>cad</v>
          </cell>
          <cell r="D31116" t="str">
            <v>2.561,76</v>
          </cell>
        </row>
        <row r="31117">
          <cell r="A31117" t="str">
            <v>ME.03.040.0330.c</v>
          </cell>
          <cell r="B31117" t="str">
            <v>- 4P In 630 A</v>
          </cell>
          <cell r="C31117" t="str">
            <v>cad</v>
          </cell>
          <cell r="D31117" t="str">
            <v>2.571,84</v>
          </cell>
        </row>
        <row r="31118">
          <cell r="A31118" t="str">
            <v>ME.03.040.0330.d</v>
          </cell>
          <cell r="B31118" t="str">
            <v>- 4P In 800 A</v>
          </cell>
          <cell r="C31118" t="str">
            <v>cad</v>
          </cell>
          <cell r="D31118" t="str">
            <v>3.267,74</v>
          </cell>
        </row>
        <row r="31119">
          <cell r="A31119" t="str">
            <v>ME.03.040.0340</v>
          </cell>
          <cell r="B31119" t="str">
            <v>Interruttore con sganciatori magnetotermici con Im e Ith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119"/>
          <cell r="D31119"/>
        </row>
        <row r="31120">
          <cell r="A31120" t="str">
            <v>ME.03.040.0340.a</v>
          </cell>
          <cell r="B31120" t="str">
            <v>- 3P In 630 A</v>
          </cell>
          <cell r="C31120" t="str">
            <v>cad</v>
          </cell>
          <cell r="D31120" t="str">
            <v>2.208,76</v>
          </cell>
        </row>
        <row r="31121">
          <cell r="A31121" t="str">
            <v>ME.03.040.0340.b</v>
          </cell>
          <cell r="B31121" t="str">
            <v>- 3P In 800 A</v>
          </cell>
          <cell r="C31121" t="str">
            <v>cad</v>
          </cell>
          <cell r="D31121" t="str">
            <v>2.813,89</v>
          </cell>
        </row>
        <row r="31122">
          <cell r="A31122" t="str">
            <v>ME.03.040.0340.c</v>
          </cell>
          <cell r="B31122" t="str">
            <v>- 4P In 630 A</v>
          </cell>
          <cell r="C31122" t="str">
            <v>cad</v>
          </cell>
          <cell r="D31122" t="str">
            <v>2.823,98</v>
          </cell>
        </row>
        <row r="31123">
          <cell r="A31123" t="str">
            <v>ME.03.040.0340.d</v>
          </cell>
          <cell r="B31123" t="str">
            <v>- 4P In 800 A</v>
          </cell>
          <cell r="C31123" t="str">
            <v>cad</v>
          </cell>
          <cell r="D31123" t="str">
            <v>3.590,50</v>
          </cell>
        </row>
        <row r="31124">
          <cell r="A31124" t="str">
            <v>ME.03.040.0350</v>
          </cell>
          <cell r="B31124" t="str">
            <v>Interruttore con sganciatori magnetotermici con Im e Ith regolabile,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124"/>
          <cell r="D31124"/>
        </row>
        <row r="31125">
          <cell r="A31125" t="str">
            <v>ME.03.040.0350.a</v>
          </cell>
          <cell r="B31125" t="str">
            <v>- 3P In 630 A</v>
          </cell>
          <cell r="C31125" t="str">
            <v>cad</v>
          </cell>
          <cell r="D31125" t="str">
            <v>2.662,59</v>
          </cell>
        </row>
        <row r="31126">
          <cell r="A31126" t="str">
            <v>ME.03.040.0350.b</v>
          </cell>
          <cell r="B31126" t="str">
            <v>- 3P In 800 A</v>
          </cell>
          <cell r="C31126" t="str">
            <v>cad</v>
          </cell>
          <cell r="D31126" t="str">
            <v>3.096,29</v>
          </cell>
        </row>
        <row r="31127">
          <cell r="A31127" t="str">
            <v>ME.03.040.0350.c</v>
          </cell>
          <cell r="B31127" t="str">
            <v>- 4P In 630 A</v>
          </cell>
          <cell r="C31127" t="str">
            <v>cad</v>
          </cell>
          <cell r="D31127" t="str">
            <v>3.328,27</v>
          </cell>
        </row>
        <row r="31128">
          <cell r="A31128" t="str">
            <v>ME.03.040.0350.d</v>
          </cell>
          <cell r="B31128" t="str">
            <v>- 4P In 800 A</v>
          </cell>
          <cell r="C31128" t="str">
            <v>cad</v>
          </cell>
          <cell r="D31128" t="str">
            <v>3.832,54</v>
          </cell>
        </row>
        <row r="31129">
          <cell r="A31129" t="str">
            <v>ME.03.040.0360</v>
          </cell>
          <cell r="B31129"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1129"/>
          <cell r="D31129"/>
        </row>
        <row r="31130">
          <cell r="A31130" t="str">
            <v>ME.03.040.0360.a</v>
          </cell>
          <cell r="B31130" t="str">
            <v>- 3P In 630 A</v>
          </cell>
          <cell r="C31130" t="str">
            <v>cad</v>
          </cell>
          <cell r="D31130" t="str">
            <v>1.904,53</v>
          </cell>
        </row>
        <row r="31131">
          <cell r="A31131" t="str">
            <v>ME.03.040.0360.b</v>
          </cell>
          <cell r="B31131" t="str">
            <v>- 3P In 800 A</v>
          </cell>
          <cell r="C31131" t="str">
            <v>cad</v>
          </cell>
          <cell r="D31131" t="str">
            <v>2.378,20</v>
          </cell>
        </row>
        <row r="31132">
          <cell r="A31132" t="str">
            <v>ME.03.040.0360.c</v>
          </cell>
          <cell r="B31132" t="str">
            <v>- 4P In 630 A</v>
          </cell>
          <cell r="C31132" t="str">
            <v>cad</v>
          </cell>
          <cell r="D31132" t="str">
            <v>2.417,68</v>
          </cell>
        </row>
        <row r="31133">
          <cell r="A31133" t="str">
            <v>ME.03.040.0360.d</v>
          </cell>
          <cell r="B31133" t="str">
            <v>- 4P In 800 A</v>
          </cell>
          <cell r="C31133" t="str">
            <v>cad</v>
          </cell>
          <cell r="D31133" t="str">
            <v>3.098,57</v>
          </cell>
        </row>
        <row r="31134">
          <cell r="A31134" t="str">
            <v>ME.03.040.0370</v>
          </cell>
          <cell r="B31134"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36 KA, nelle tipologie:</v>
          </cell>
          <cell r="C31134"/>
          <cell r="D31134"/>
        </row>
        <row r="31135">
          <cell r="A31135" t="str">
            <v>ME.03.040.0370.a</v>
          </cell>
          <cell r="B31135" t="str">
            <v>- 3P In 630 A</v>
          </cell>
          <cell r="C31135" t="str">
            <v>cad</v>
          </cell>
          <cell r="D31135" t="str">
            <v>2.476,88</v>
          </cell>
        </row>
        <row r="31136">
          <cell r="A31136" t="str">
            <v>ME.03.040.0370.b</v>
          </cell>
          <cell r="B31136" t="str">
            <v>- 3P In 800 A</v>
          </cell>
          <cell r="C31136" t="str">
            <v>cad</v>
          </cell>
          <cell r="D31136" t="str">
            <v>2.950,56</v>
          </cell>
        </row>
        <row r="31137">
          <cell r="A31137" t="str">
            <v>ME.03.040.0370.c</v>
          </cell>
          <cell r="B31137" t="str">
            <v>- 4P In 630 A</v>
          </cell>
          <cell r="C31137" t="str">
            <v>cad</v>
          </cell>
          <cell r="D31137" t="str">
            <v>2.990,02</v>
          </cell>
        </row>
        <row r="31138">
          <cell r="A31138" t="str">
            <v>ME.03.040.0370.d</v>
          </cell>
          <cell r="B31138" t="str">
            <v>- 4P In 800 A</v>
          </cell>
          <cell r="C31138" t="str">
            <v>cad</v>
          </cell>
          <cell r="D31138" t="str">
            <v>3.670,93</v>
          </cell>
        </row>
        <row r="31139">
          <cell r="A31139" t="str">
            <v>ME.03.040.0380</v>
          </cell>
          <cell r="B31139"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31139"/>
          <cell r="D31139"/>
        </row>
        <row r="31140">
          <cell r="A31140" t="str">
            <v>ME.03.040.0380.a</v>
          </cell>
          <cell r="B31140" t="str">
            <v>- 3P In 630 A</v>
          </cell>
          <cell r="C31140" t="str">
            <v>cad</v>
          </cell>
          <cell r="D31140" t="str">
            <v>1.983,47</v>
          </cell>
        </row>
        <row r="31141">
          <cell r="A31141" t="str">
            <v>ME.03.040.0380.b</v>
          </cell>
          <cell r="B31141" t="str">
            <v>- 3P In 800 A</v>
          </cell>
          <cell r="C31141" t="str">
            <v>cad</v>
          </cell>
          <cell r="D31141" t="str">
            <v>2.506,48</v>
          </cell>
        </row>
        <row r="31142">
          <cell r="A31142" t="str">
            <v>ME.03.040.0380.c</v>
          </cell>
          <cell r="B31142" t="str">
            <v>- 4P In 630 A</v>
          </cell>
          <cell r="C31142" t="str">
            <v>cad</v>
          </cell>
          <cell r="D31142" t="str">
            <v>2.516,36</v>
          </cell>
        </row>
        <row r="31143">
          <cell r="A31143" t="str">
            <v>ME.03.040.0380.d</v>
          </cell>
          <cell r="B31143" t="str">
            <v>- 4P In 800 A</v>
          </cell>
          <cell r="C31143" t="str">
            <v>cad</v>
          </cell>
          <cell r="D31143" t="str">
            <v>3.197,25</v>
          </cell>
        </row>
        <row r="31144">
          <cell r="A31144" t="str">
            <v>ME.03.040.0390</v>
          </cell>
          <cell r="B31144"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31144"/>
          <cell r="D31144"/>
        </row>
        <row r="31145">
          <cell r="A31145" t="str">
            <v>ME.03.040.0390.a</v>
          </cell>
          <cell r="B31145" t="str">
            <v>- 3P In 630 A</v>
          </cell>
          <cell r="C31145" t="str">
            <v>cad</v>
          </cell>
          <cell r="D31145" t="str">
            <v>2.555,83</v>
          </cell>
        </row>
        <row r="31146">
          <cell r="A31146" t="str">
            <v>ME.03.040.0390.b</v>
          </cell>
          <cell r="B31146" t="str">
            <v>- 3P In 800 A</v>
          </cell>
          <cell r="C31146" t="str">
            <v>cad</v>
          </cell>
          <cell r="D31146" t="str">
            <v>3.078,85</v>
          </cell>
        </row>
        <row r="31147">
          <cell r="A31147" t="str">
            <v>ME.03.040.0390.c</v>
          </cell>
          <cell r="B31147" t="str">
            <v>- 4P In 630 A</v>
          </cell>
          <cell r="C31147" t="str">
            <v>cad</v>
          </cell>
          <cell r="D31147" t="str">
            <v>3.088,70</v>
          </cell>
        </row>
        <row r="31148">
          <cell r="A31148" t="str">
            <v>ME.03.040.0390.d</v>
          </cell>
          <cell r="B31148" t="str">
            <v>- 4P In 800 A</v>
          </cell>
          <cell r="C31148" t="str">
            <v>cad</v>
          </cell>
          <cell r="D31148" t="str">
            <v>3.769,60</v>
          </cell>
        </row>
        <row r="31149">
          <cell r="A31149" t="str">
            <v>ME.03.040.0400</v>
          </cell>
          <cell r="B31149"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149"/>
          <cell r="D31149"/>
        </row>
        <row r="31150">
          <cell r="A31150" t="str">
            <v>ME.03.040.0400.a</v>
          </cell>
          <cell r="B31150" t="str">
            <v>- 3P In 630 A</v>
          </cell>
          <cell r="C31150" t="str">
            <v>cad</v>
          </cell>
          <cell r="D31150" t="str">
            <v>2.161,10</v>
          </cell>
        </row>
        <row r="31151">
          <cell r="A31151" t="str">
            <v>ME.03.040.0400.b</v>
          </cell>
          <cell r="B31151" t="str">
            <v>- 3P In 800 A</v>
          </cell>
          <cell r="C31151" t="str">
            <v>cad</v>
          </cell>
          <cell r="D31151" t="str">
            <v>2.753,18</v>
          </cell>
        </row>
        <row r="31152">
          <cell r="A31152" t="str">
            <v>ME.03.040.0400.c</v>
          </cell>
          <cell r="B31152" t="str">
            <v>- 4P In 630 A</v>
          </cell>
          <cell r="C31152" t="str">
            <v>cad</v>
          </cell>
          <cell r="D31152" t="str">
            <v>2.763,05</v>
          </cell>
        </row>
        <row r="31153">
          <cell r="A31153" t="str">
            <v>ME.03.040.0400.d</v>
          </cell>
          <cell r="B31153" t="str">
            <v>- 4P In 800 A</v>
          </cell>
          <cell r="C31153" t="str">
            <v>cad</v>
          </cell>
          <cell r="D31153" t="str">
            <v>3.513,04</v>
          </cell>
        </row>
        <row r="31154">
          <cell r="A31154" t="str">
            <v>ME.03.040.0410</v>
          </cell>
          <cell r="B31154"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154"/>
          <cell r="D31154"/>
        </row>
        <row r="31155">
          <cell r="A31155" t="str">
            <v>ME.03.040.0410.a</v>
          </cell>
          <cell r="B31155" t="str">
            <v>- 3P In 630 A</v>
          </cell>
          <cell r="C31155" t="str">
            <v>cad</v>
          </cell>
          <cell r="D31155" t="str">
            <v>2.723,58</v>
          </cell>
        </row>
        <row r="31156">
          <cell r="A31156" t="str">
            <v>ME.03.040.0410.b</v>
          </cell>
          <cell r="B31156" t="str">
            <v>- 3P In 800 A</v>
          </cell>
          <cell r="C31156" t="str">
            <v>cad</v>
          </cell>
          <cell r="D31156" t="str">
            <v>3.315,66</v>
          </cell>
        </row>
        <row r="31157">
          <cell r="A31157" t="str">
            <v>ME.03.040.0410.c</v>
          </cell>
          <cell r="B31157" t="str">
            <v>- 4P In 630 A</v>
          </cell>
          <cell r="C31157" t="str">
            <v>cad</v>
          </cell>
          <cell r="D31157" t="str">
            <v>3.325,53</v>
          </cell>
        </row>
        <row r="31158">
          <cell r="A31158" t="str">
            <v>ME.03.040.0410.d</v>
          </cell>
          <cell r="B31158" t="str">
            <v>- 4P In 800 A</v>
          </cell>
          <cell r="C31158" t="str">
            <v>cad</v>
          </cell>
          <cell r="D31158" t="str">
            <v>4.085,38</v>
          </cell>
        </row>
        <row r="31159">
          <cell r="A31159" t="str">
            <v>ME.03.040.0420</v>
          </cell>
          <cell r="B31159"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159"/>
          <cell r="D31159"/>
        </row>
        <row r="31160">
          <cell r="A31160" t="str">
            <v>ME.03.040.0420.a</v>
          </cell>
          <cell r="B31160" t="str">
            <v>- 3P In 630 A</v>
          </cell>
          <cell r="C31160" t="str">
            <v>cad</v>
          </cell>
          <cell r="D31160" t="str">
            <v>2.605,16</v>
          </cell>
        </row>
        <row r="31161">
          <cell r="A31161" t="str">
            <v>ME.03.040.0420.b</v>
          </cell>
          <cell r="B31161" t="str">
            <v>- 3P In 800 A</v>
          </cell>
          <cell r="C31161" t="str">
            <v>cad</v>
          </cell>
          <cell r="D31161" t="str">
            <v>3.029,49</v>
          </cell>
        </row>
        <row r="31162">
          <cell r="A31162" t="str">
            <v>ME.03.040.0420.c</v>
          </cell>
          <cell r="B31162" t="str">
            <v>- 4P In 630 A</v>
          </cell>
          <cell r="C31162" t="str">
            <v>cad</v>
          </cell>
          <cell r="D31162" t="str">
            <v>3.256,47</v>
          </cell>
        </row>
        <row r="31163">
          <cell r="A31163" t="str">
            <v>ME.03.040.0420.d</v>
          </cell>
          <cell r="B31163" t="str">
            <v>- 4P In 800 A</v>
          </cell>
          <cell r="C31163" t="str">
            <v>cad</v>
          </cell>
          <cell r="D31163" t="str">
            <v>3.749,87</v>
          </cell>
        </row>
        <row r="31164">
          <cell r="A31164" t="str">
            <v>ME.03.040.0430</v>
          </cell>
          <cell r="B31164"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164"/>
          <cell r="D31164"/>
        </row>
        <row r="31165">
          <cell r="A31165" t="str">
            <v>ME.03.040.0430.a</v>
          </cell>
          <cell r="B31165" t="str">
            <v>- 3P In 630 A</v>
          </cell>
          <cell r="C31165" t="str">
            <v>cad</v>
          </cell>
          <cell r="D31165" t="str">
            <v>3.177,52</v>
          </cell>
        </row>
        <row r="31166">
          <cell r="A31166" t="str">
            <v>ME.03.040.0430.b</v>
          </cell>
          <cell r="B31166" t="str">
            <v>- 3P In 800 A</v>
          </cell>
          <cell r="C31166" t="str">
            <v>cad</v>
          </cell>
          <cell r="D31166" t="str">
            <v>3.601,85</v>
          </cell>
        </row>
        <row r="31167">
          <cell r="A31167" t="str">
            <v>ME.03.040.0430.c</v>
          </cell>
          <cell r="B31167" t="str">
            <v>- 4P In 630 A</v>
          </cell>
          <cell r="C31167" t="str">
            <v>cad</v>
          </cell>
          <cell r="D31167" t="str">
            <v>3.818,94</v>
          </cell>
        </row>
        <row r="31168">
          <cell r="A31168" t="str">
            <v>ME.03.040.0430.d</v>
          </cell>
          <cell r="B31168" t="str">
            <v>- 4P In 800 A</v>
          </cell>
          <cell r="C31168" t="str">
            <v>cad</v>
          </cell>
          <cell r="D31168" t="str">
            <v>4.312,35</v>
          </cell>
        </row>
        <row r="31169">
          <cell r="A31169" t="str">
            <v>ME.03.040.0440</v>
          </cell>
          <cell r="B31169"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31169"/>
          <cell r="D31169"/>
        </row>
        <row r="31170">
          <cell r="A31170" t="str">
            <v>ME.03.040.0440.a</v>
          </cell>
          <cell r="B31170" t="str">
            <v>- 3P In 1000 A</v>
          </cell>
          <cell r="C31170" t="str">
            <v>cad</v>
          </cell>
          <cell r="D31170" t="str">
            <v>2.753,18</v>
          </cell>
        </row>
        <row r="31171">
          <cell r="A31171" t="str">
            <v>ME.03.040.0440.b</v>
          </cell>
          <cell r="B31171" t="str">
            <v>- 3P In 1250 A</v>
          </cell>
          <cell r="C31171" t="str">
            <v>cad</v>
          </cell>
          <cell r="D31171" t="str">
            <v>3.009,75</v>
          </cell>
        </row>
        <row r="31172">
          <cell r="A31172" t="str">
            <v>ME.03.040.0440.c</v>
          </cell>
          <cell r="B31172" t="str">
            <v>- 3P In 1600 A</v>
          </cell>
          <cell r="C31172" t="str">
            <v>cad</v>
          </cell>
          <cell r="D31172" t="str">
            <v>3.404,50</v>
          </cell>
        </row>
        <row r="31173">
          <cell r="A31173" t="str">
            <v>ME.03.040.0440.d</v>
          </cell>
          <cell r="B31173" t="str">
            <v>- 4P In 1000 A</v>
          </cell>
          <cell r="C31173" t="str">
            <v>cad</v>
          </cell>
          <cell r="D31173" t="str">
            <v>3.493,30</v>
          </cell>
        </row>
        <row r="31174">
          <cell r="A31174" t="str">
            <v>ME.03.040.0440.e</v>
          </cell>
          <cell r="B31174" t="str">
            <v>- 4P In 1250 A</v>
          </cell>
          <cell r="C31174" t="str">
            <v>cad</v>
          </cell>
          <cell r="D31174" t="str">
            <v>3.838,68</v>
          </cell>
        </row>
        <row r="31175">
          <cell r="A31175" t="str">
            <v>ME.03.040.0440.f</v>
          </cell>
          <cell r="B31175" t="str">
            <v>- 4P In 1600 A</v>
          </cell>
          <cell r="C31175" t="str">
            <v>cad</v>
          </cell>
          <cell r="D31175" t="str">
            <v>4.302,49</v>
          </cell>
        </row>
        <row r="31176">
          <cell r="A31176" t="str">
            <v>ME.03.040.0450</v>
          </cell>
          <cell r="B31176"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50 KA, nelle tipologie:</v>
          </cell>
          <cell r="C31176"/>
          <cell r="D31176"/>
        </row>
        <row r="31177">
          <cell r="A31177" t="str">
            <v>ME.03.040.0450.a</v>
          </cell>
          <cell r="B31177" t="str">
            <v>- 3P In 1000 A</v>
          </cell>
          <cell r="C31177" t="str">
            <v>cad</v>
          </cell>
          <cell r="D31177" t="str">
            <v>3.315,66</v>
          </cell>
        </row>
        <row r="31178">
          <cell r="A31178" t="str">
            <v>ME.03.040.0450.b</v>
          </cell>
          <cell r="B31178" t="str">
            <v>- 3P In 1250 A</v>
          </cell>
          <cell r="C31178" t="str">
            <v>cad</v>
          </cell>
          <cell r="D31178" t="str">
            <v>3.582,11</v>
          </cell>
        </row>
        <row r="31179">
          <cell r="A31179" t="str">
            <v>ME.03.040.0450.c</v>
          </cell>
          <cell r="B31179" t="str">
            <v>- 3P In 1600 A</v>
          </cell>
          <cell r="C31179" t="str">
            <v>cad</v>
          </cell>
          <cell r="D31179" t="str">
            <v>3.976,83</v>
          </cell>
        </row>
        <row r="31180">
          <cell r="A31180" t="str">
            <v>ME.03.040.0450.d</v>
          </cell>
          <cell r="B31180" t="str">
            <v>- 4P In 1000 A</v>
          </cell>
          <cell r="C31180" t="str">
            <v>cad</v>
          </cell>
          <cell r="D31180" t="str">
            <v>4.065,66</v>
          </cell>
        </row>
        <row r="31181">
          <cell r="A31181" t="str">
            <v>ME.03.040.0450.e</v>
          </cell>
          <cell r="B31181" t="str">
            <v>- 4P In 1250 A</v>
          </cell>
          <cell r="C31181" t="str">
            <v>cad</v>
          </cell>
          <cell r="D31181" t="str">
            <v>4.401,16</v>
          </cell>
        </row>
        <row r="31182">
          <cell r="A31182" t="str">
            <v>ME.03.040.0450.f</v>
          </cell>
          <cell r="B31182" t="str">
            <v>- 4P In 1600 A</v>
          </cell>
          <cell r="C31182" t="str">
            <v>cad</v>
          </cell>
          <cell r="D31182" t="str">
            <v>4.884,69</v>
          </cell>
        </row>
        <row r="31183">
          <cell r="A31183" t="str">
            <v>ME.03.040.0460</v>
          </cell>
          <cell r="B31183" t="str">
            <v>Interruttore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183"/>
          <cell r="D31183"/>
        </row>
        <row r="31184">
          <cell r="A31184" t="str">
            <v>ME.03.040.0460.a</v>
          </cell>
          <cell r="B31184" t="str">
            <v>- 3P In 1000 A</v>
          </cell>
          <cell r="C31184" t="str">
            <v>cad</v>
          </cell>
          <cell r="D31184" t="str">
            <v>2.891,34</v>
          </cell>
        </row>
        <row r="31185">
          <cell r="A31185" t="str">
            <v>ME.03.040.0460.b</v>
          </cell>
          <cell r="B31185" t="str">
            <v>- 3P In 1250 A</v>
          </cell>
          <cell r="C31185" t="str">
            <v>cad</v>
          </cell>
          <cell r="D31185" t="str">
            <v>3.167,65</v>
          </cell>
        </row>
        <row r="31186">
          <cell r="A31186" t="str">
            <v>ME.03.040.0460.c</v>
          </cell>
          <cell r="B31186" t="str">
            <v>- 3P In 1600 A</v>
          </cell>
          <cell r="C31186" t="str">
            <v>cad</v>
          </cell>
          <cell r="D31186" t="str">
            <v>3.621,59</v>
          </cell>
        </row>
        <row r="31187">
          <cell r="A31187" t="str">
            <v>ME.03.040.0460.d</v>
          </cell>
          <cell r="B31187" t="str">
            <v>- 4P In 1000 A</v>
          </cell>
          <cell r="C31187" t="str">
            <v>cad</v>
          </cell>
          <cell r="D31187" t="str">
            <v>3.670,93</v>
          </cell>
        </row>
        <row r="31188">
          <cell r="A31188" t="str">
            <v>ME.03.040.0460.e</v>
          </cell>
          <cell r="B31188" t="str">
            <v>- 4P In 1250 A</v>
          </cell>
          <cell r="C31188" t="str">
            <v>cad</v>
          </cell>
          <cell r="D31188" t="str">
            <v>4.026,15</v>
          </cell>
        </row>
        <row r="31189">
          <cell r="A31189" t="str">
            <v>ME.03.040.0460.f</v>
          </cell>
          <cell r="B31189" t="str">
            <v>- 4P In 1600 A</v>
          </cell>
          <cell r="C31189" t="str">
            <v>cad</v>
          </cell>
          <cell r="D31189" t="str">
            <v>4.687,33</v>
          </cell>
        </row>
        <row r="31190">
          <cell r="A31190" t="str">
            <v>ME.03.040.0470</v>
          </cell>
          <cell r="B31190" t="str">
            <v>Interruttore con sganciatori elettronici tipo LSI, conforme norme CEI-EN 60947-2, in scatola isolante di elevata resistenza meccanica, manovra manuale indipendente con leva frontale e segnalazione aperto/chiuso e intervento sganciatori; tensione di esercizio 400V - 50Hz esecuzione fissa con attacchi anteriori, potere d'interruzione 65 KA, nelle tipologie:</v>
          </cell>
          <cell r="C31190"/>
          <cell r="D31190"/>
        </row>
        <row r="31191">
          <cell r="A31191" t="str">
            <v>ME.03.040.0470.a</v>
          </cell>
          <cell r="B31191" t="str">
            <v>- 3P In 1000 A</v>
          </cell>
          <cell r="C31191" t="str">
            <v>cad</v>
          </cell>
          <cell r="D31191" t="str">
            <v>3.463,68</v>
          </cell>
        </row>
        <row r="31192">
          <cell r="A31192" t="str">
            <v>ME.03.040.0470.b</v>
          </cell>
          <cell r="B31192" t="str">
            <v>- 3P In 1250 A</v>
          </cell>
          <cell r="C31192" t="str">
            <v>cad</v>
          </cell>
          <cell r="D31192" t="str">
            <v>3.740,00</v>
          </cell>
        </row>
        <row r="31193">
          <cell r="A31193" t="str">
            <v>ME.03.040.0470.c</v>
          </cell>
          <cell r="B31193" t="str">
            <v>- 3P In 1600 A</v>
          </cell>
          <cell r="C31193" t="str">
            <v>cad</v>
          </cell>
          <cell r="D31193" t="str">
            <v>4.193,95</v>
          </cell>
        </row>
        <row r="31194">
          <cell r="A31194" t="str">
            <v>ME.03.040.0470.d</v>
          </cell>
          <cell r="B31194" t="str">
            <v>- 4P In 1000 A</v>
          </cell>
          <cell r="C31194" t="str">
            <v>cad</v>
          </cell>
          <cell r="D31194" t="str">
            <v>4.243,25</v>
          </cell>
        </row>
        <row r="31195">
          <cell r="A31195" t="str">
            <v>ME.03.040.0470.e</v>
          </cell>
          <cell r="B31195" t="str">
            <v>- 4P In 1250 A</v>
          </cell>
          <cell r="C31195" t="str">
            <v>cad</v>
          </cell>
          <cell r="D31195" t="str">
            <v>4.598,52</v>
          </cell>
        </row>
        <row r="31196">
          <cell r="A31196" t="str">
            <v>ME.03.040.0470.f</v>
          </cell>
          <cell r="B31196" t="str">
            <v>- 4P In 1600 A</v>
          </cell>
          <cell r="C31196" t="str">
            <v>cad</v>
          </cell>
          <cell r="D31196" t="str">
            <v>5.259,67</v>
          </cell>
        </row>
        <row r="31197">
          <cell r="A31197" t="str">
            <v>ME.03.040.0480</v>
          </cell>
          <cell r="B31197" t="str">
            <v>Interruttore di tipo scatolato con sganciatori elettronici tipo LI, conforme norme CEI-EN 60947-2,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197"/>
          <cell r="D31197"/>
        </row>
        <row r="31198">
          <cell r="A31198" t="str">
            <v>ME.03.040.0480.a</v>
          </cell>
          <cell r="B31198" t="str">
            <v>- 3P In 1000 A</v>
          </cell>
          <cell r="C31198" t="str">
            <v>cad</v>
          </cell>
          <cell r="D31198" t="str">
            <v>3.246,60</v>
          </cell>
        </row>
        <row r="31199">
          <cell r="A31199" t="str">
            <v>ME.03.040.0480.b</v>
          </cell>
          <cell r="B31199" t="str">
            <v>- 3P In 1250 A</v>
          </cell>
          <cell r="C31199" t="str">
            <v>cad</v>
          </cell>
          <cell r="D31199" t="str">
            <v>3.483,41</v>
          </cell>
        </row>
        <row r="31200">
          <cell r="A31200" t="str">
            <v>ME.03.040.0480.c</v>
          </cell>
          <cell r="B31200" t="str">
            <v>- 3P In 1600 A</v>
          </cell>
          <cell r="C31200" t="str">
            <v>cad</v>
          </cell>
          <cell r="D31200" t="str">
            <v>3.779,47</v>
          </cell>
        </row>
        <row r="31201">
          <cell r="A31201" t="str">
            <v>ME.03.040.0480.d</v>
          </cell>
          <cell r="B31201" t="str">
            <v>- 4P In 1000 A</v>
          </cell>
          <cell r="C31201" t="str">
            <v>cad</v>
          </cell>
          <cell r="D31201" t="str">
            <v>4.085,38</v>
          </cell>
        </row>
        <row r="31202">
          <cell r="A31202" t="str">
            <v>ME.03.040.0480.e</v>
          </cell>
          <cell r="B31202" t="str">
            <v>- 4P In 1250 A</v>
          </cell>
          <cell r="C31202" t="str">
            <v>cad</v>
          </cell>
          <cell r="D31202" t="str">
            <v>4.381,40</v>
          </cell>
        </row>
        <row r="31203">
          <cell r="A31203" t="str">
            <v>ME.03.040.0480.f</v>
          </cell>
          <cell r="B31203" t="str">
            <v>- 4P In 1600 A</v>
          </cell>
          <cell r="C31203" t="str">
            <v>cad</v>
          </cell>
          <cell r="D31203" t="str">
            <v>4.845,20</v>
          </cell>
        </row>
        <row r="31204">
          <cell r="A31204" t="str">
            <v>ME.03.040.0490</v>
          </cell>
          <cell r="B31204" t="str">
            <v>Interruttore di tipo scatolato con sganciatori elettronici tipo LSI, conforme norme CEI-EN 60947-2, conforme norme CEI 17-5, in scatola isolante di elevata resistenza meccanica, manovra manuale indipendente con leva frontale e segnalazione aperto/chiuso e intervento sganciatori; tensione di esercizio 400V - 50Hz esecuzione fissa con attacchi anteriori, potere d'interruzione 100 KA, nelle tipologie:</v>
          </cell>
          <cell r="C31204"/>
          <cell r="D31204"/>
        </row>
        <row r="31205">
          <cell r="A31205" t="str">
            <v>ME.03.040.0490.a</v>
          </cell>
          <cell r="B31205" t="str">
            <v>- 3P In 1000 A</v>
          </cell>
          <cell r="C31205" t="str">
            <v>cad</v>
          </cell>
          <cell r="D31205" t="str">
            <v>3.809,08</v>
          </cell>
        </row>
        <row r="31206">
          <cell r="A31206" t="str">
            <v>ME.03.040.0490.b</v>
          </cell>
          <cell r="B31206" t="str">
            <v>- 3P In 1250 A</v>
          </cell>
          <cell r="C31206" t="str">
            <v>cad</v>
          </cell>
          <cell r="D31206" t="str">
            <v>4.055,77</v>
          </cell>
        </row>
        <row r="31207">
          <cell r="A31207" t="str">
            <v>ME.03.040.0490.c</v>
          </cell>
          <cell r="B31207" t="str">
            <v>- 3P In 1600 A</v>
          </cell>
          <cell r="C31207" t="str">
            <v>cad</v>
          </cell>
          <cell r="D31207" t="str">
            <v>4.351,82</v>
          </cell>
        </row>
        <row r="31208">
          <cell r="A31208" t="str">
            <v>ME.03.040.0490.d</v>
          </cell>
          <cell r="B31208" t="str">
            <v>- 4P In 1000 A</v>
          </cell>
          <cell r="C31208" t="str">
            <v>cad</v>
          </cell>
          <cell r="D31208" t="str">
            <v>4.657,74</v>
          </cell>
        </row>
        <row r="31209">
          <cell r="A31209" t="str">
            <v>ME.03.040.0490.e</v>
          </cell>
          <cell r="B31209" t="str">
            <v>- 4P In 1250 A</v>
          </cell>
          <cell r="C31209" t="str">
            <v>cad</v>
          </cell>
          <cell r="D31209" t="str">
            <v>4.963,62</v>
          </cell>
        </row>
        <row r="31210">
          <cell r="A31210" t="str">
            <v>ME.03.040.0490.f</v>
          </cell>
          <cell r="B31210" t="str">
            <v>- 4P In 1600 A</v>
          </cell>
          <cell r="C31210" t="str">
            <v>cad</v>
          </cell>
          <cell r="D31210" t="str">
            <v>5.407,69</v>
          </cell>
        </row>
        <row r="31211">
          <cell r="A31211" t="str">
            <v>ME.03.040.0500</v>
          </cell>
          <cell r="B31211" t="str">
            <v>Accessori per la trasformazione dell'esecuzione da fissa a estraibile, per interruttori con In fino a 1600 A:</v>
          </cell>
          <cell r="C31211"/>
          <cell r="D31211"/>
        </row>
        <row r="31212">
          <cell r="A31212" t="str">
            <v>ME.03.040.0500.a</v>
          </cell>
          <cell r="B31212" t="str">
            <v>- terminali anteriori prolungati o posteriori in piatto verticali o posteriori in piatto orizzontali, 3P</v>
          </cell>
          <cell r="C31212" t="str">
            <v>cad</v>
          </cell>
          <cell r="D31212" t="str">
            <v>589,67</v>
          </cell>
        </row>
        <row r="31213">
          <cell r="A31213" t="str">
            <v>ME.03.040.0500.b</v>
          </cell>
          <cell r="B31213" t="str">
            <v>- terminali anteriori prolungati o posteriori in piatto verticali o posteriori in piatto orizzontali, 4P</v>
          </cell>
          <cell r="C31213" t="str">
            <v>cad</v>
          </cell>
          <cell r="D31213" t="str">
            <v>743,30</v>
          </cell>
        </row>
        <row r="31214">
          <cell r="A31214" t="str">
            <v>ME.03.040.0510</v>
          </cell>
          <cell r="B31214" t="str">
            <v>Relè differenziale di terra a toroide separato, tipo adatto per montaggio su guida DIN, intervento istantaneo o selettivo con tempo inversamente proporzionale alla corrente di guasto, custodia isolante, corrente d'intervento regolabile, nei componenti:</v>
          </cell>
          <cell r="C31214"/>
          <cell r="D31214"/>
        </row>
        <row r="31215">
          <cell r="A31215" t="str">
            <v>ME.03.040.0510.a</v>
          </cell>
          <cell r="B31215" t="str">
            <v>- relè differenziale di terra</v>
          </cell>
          <cell r="C31215" t="str">
            <v>cad</v>
          </cell>
          <cell r="D31215" t="str">
            <v>589,67</v>
          </cell>
        </row>
        <row r="31216">
          <cell r="A31216" t="str">
            <v>ME.03.040.0510.b</v>
          </cell>
          <cell r="B31216" t="str">
            <v>- toroide chiuso diametro 35 mm</v>
          </cell>
          <cell r="C31216" t="str">
            <v>cad</v>
          </cell>
          <cell r="D31216" t="str">
            <v>41,21</v>
          </cell>
        </row>
        <row r="31217">
          <cell r="A31217" t="str">
            <v>ME.03.040.0510.c</v>
          </cell>
          <cell r="B31217" t="str">
            <v>- toroide chiuso diametro 80 mm</v>
          </cell>
          <cell r="C31217" t="str">
            <v>cad</v>
          </cell>
          <cell r="D31217" t="str">
            <v>61,73</v>
          </cell>
        </row>
        <row r="31218">
          <cell r="A31218" t="str">
            <v>ME.03.040.0510.d</v>
          </cell>
          <cell r="B31218" t="str">
            <v>- toroide chiuso diametro 110 mm</v>
          </cell>
          <cell r="C31218" t="str">
            <v>cad</v>
          </cell>
          <cell r="D31218" t="str">
            <v>75,48</v>
          </cell>
        </row>
        <row r="31219">
          <cell r="A31219" t="str">
            <v>ME.03.040.0510.e</v>
          </cell>
          <cell r="B31219" t="str">
            <v>- toroide chiuso diametro 210 mm</v>
          </cell>
          <cell r="C31219" t="str">
            <v>cad</v>
          </cell>
          <cell r="D31219" t="str">
            <v>137,65</v>
          </cell>
        </row>
        <row r="31220">
          <cell r="A31220" t="str">
            <v>ME.03.040.0510.f</v>
          </cell>
          <cell r="B31220" t="str">
            <v>- toroide aperto diametro 110 mm</v>
          </cell>
          <cell r="C31220" t="str">
            <v>cad</v>
          </cell>
          <cell r="D31220" t="str">
            <v>137,65</v>
          </cell>
        </row>
        <row r="31221">
          <cell r="A31221" t="str">
            <v>ME.03.040.0510.g</v>
          </cell>
          <cell r="B31221" t="str">
            <v>- toroide aperto diametro 210 mm</v>
          </cell>
          <cell r="C31221" t="str">
            <v>cad</v>
          </cell>
          <cell r="D31221" t="str">
            <v>246,90</v>
          </cell>
        </row>
        <row r="31222">
          <cell r="A31222" t="str">
            <v>ME.03.050</v>
          </cell>
          <cell r="B31222" t="str">
            <v>INTERRUTTORI DI MANOVRA</v>
          </cell>
          <cell r="C31222"/>
          <cell r="D31222"/>
        </row>
        <row r="31223">
          <cell r="A31223" t="str">
            <v>ME.03.050.0010</v>
          </cell>
          <cell r="B31223" t="str">
            <v>Interruttore di manovra sezionatore di tipo modulare, conforme norma CEI-EN 60947-3, comando con levetta frontale a manovra indipendente, con segnalazione delle funzioni, adatto per il montaggio su guida DIN, in contenitore plastico, nelle tipologie:</v>
          </cell>
          <cell r="C31223"/>
          <cell r="D31223"/>
        </row>
        <row r="31224">
          <cell r="A31224" t="str">
            <v>ME.03.050.0010.a</v>
          </cell>
          <cell r="B31224" t="str">
            <v>- 1P, In 16-20A, 230-400V</v>
          </cell>
          <cell r="C31224" t="str">
            <v>cad</v>
          </cell>
          <cell r="D31224" t="str">
            <v>6,93</v>
          </cell>
        </row>
        <row r="31225">
          <cell r="A31225" t="str">
            <v>ME.03.050.0010.b</v>
          </cell>
          <cell r="B31225" t="str">
            <v>- 1P, In 32-40A, 230-400V</v>
          </cell>
          <cell r="C31225" t="str">
            <v>cad</v>
          </cell>
          <cell r="D31225" t="str">
            <v>7,28</v>
          </cell>
        </row>
        <row r="31226">
          <cell r="A31226" t="str">
            <v>ME.03.050.0010.c</v>
          </cell>
          <cell r="B31226" t="str">
            <v>- 1P, In 63-80A, 230-400V</v>
          </cell>
          <cell r="C31226" t="str">
            <v>cad</v>
          </cell>
          <cell r="D31226" t="str">
            <v>11,46</v>
          </cell>
        </row>
        <row r="31227">
          <cell r="A31227" t="str">
            <v>ME.03.050.0010.d</v>
          </cell>
          <cell r="B31227" t="str">
            <v>- 1P, In 100A, 230-400V</v>
          </cell>
          <cell r="C31227" t="str">
            <v>cad</v>
          </cell>
          <cell r="D31227" t="str">
            <v>13,32</v>
          </cell>
        </row>
        <row r="31228">
          <cell r="A31228" t="str">
            <v>ME.03.050.0010.e</v>
          </cell>
          <cell r="B31228" t="str">
            <v>- 1P, In 125A, 230-400V</v>
          </cell>
          <cell r="C31228" t="str">
            <v>cad</v>
          </cell>
          <cell r="D31228" t="str">
            <v>22,20</v>
          </cell>
        </row>
        <row r="31229">
          <cell r="A31229" t="str">
            <v>ME.03.050.0010.f</v>
          </cell>
          <cell r="B31229" t="str">
            <v>- 2P, In 16-20A, 230-400V</v>
          </cell>
          <cell r="C31229" t="str">
            <v>cad</v>
          </cell>
          <cell r="D31229" t="str">
            <v>12,89</v>
          </cell>
        </row>
        <row r="31230">
          <cell r="A31230" t="str">
            <v>ME.03.050.0010.g</v>
          </cell>
          <cell r="B31230" t="str">
            <v>- 2P, In 32-40A, 230-400V</v>
          </cell>
          <cell r="C31230" t="str">
            <v>cad</v>
          </cell>
          <cell r="D31230" t="str">
            <v>13,50</v>
          </cell>
        </row>
        <row r="31231">
          <cell r="A31231" t="str">
            <v>ME.03.050.0010.h</v>
          </cell>
          <cell r="B31231" t="str">
            <v>- 2P, In 63-80A, 230-400V</v>
          </cell>
          <cell r="C31231" t="str">
            <v>cad</v>
          </cell>
          <cell r="D31231" t="str">
            <v>20,43</v>
          </cell>
        </row>
        <row r="31232">
          <cell r="A31232" t="str">
            <v>ME.03.050.0010.i</v>
          </cell>
          <cell r="B31232" t="str">
            <v>- 2P, In 100A, 230-400V</v>
          </cell>
          <cell r="C31232" t="str">
            <v>cad</v>
          </cell>
          <cell r="D31232" t="str">
            <v>24,43</v>
          </cell>
        </row>
        <row r="31233">
          <cell r="A31233" t="str">
            <v>ME.03.050.0010.j</v>
          </cell>
          <cell r="B31233" t="str">
            <v>- 2P, In 125A, 230-400V</v>
          </cell>
          <cell r="C31233" t="str">
            <v>cad</v>
          </cell>
          <cell r="D31233" t="str">
            <v>31,09</v>
          </cell>
        </row>
        <row r="31234">
          <cell r="A31234" t="str">
            <v>ME.03.050.0010.k</v>
          </cell>
          <cell r="B31234" t="str">
            <v>- 3P, In 16-20A, 400V</v>
          </cell>
          <cell r="C31234" t="str">
            <v>cad</v>
          </cell>
          <cell r="D31234" t="str">
            <v>17,78</v>
          </cell>
        </row>
        <row r="31235">
          <cell r="A31235" t="str">
            <v>ME.03.050.0010.l</v>
          </cell>
          <cell r="B31235" t="str">
            <v>- 3P, In 32-40A, 400V</v>
          </cell>
          <cell r="C31235" t="str">
            <v>cad</v>
          </cell>
          <cell r="D31235" t="str">
            <v>20,43</v>
          </cell>
        </row>
        <row r="31236">
          <cell r="A31236" t="str">
            <v>ME.03.050.0010.m</v>
          </cell>
          <cell r="B31236" t="str">
            <v>- 3P, In 63-80A, 400V</v>
          </cell>
          <cell r="C31236" t="str">
            <v>cad</v>
          </cell>
          <cell r="D31236" t="str">
            <v>29,32</v>
          </cell>
        </row>
        <row r="31237">
          <cell r="A31237" t="str">
            <v>ME.03.050.0010.n</v>
          </cell>
          <cell r="B31237" t="str">
            <v>- 3P, In 100A, 400V</v>
          </cell>
          <cell r="C31237" t="str">
            <v>cad</v>
          </cell>
          <cell r="D31237" t="str">
            <v>33,75</v>
          </cell>
        </row>
        <row r="31238">
          <cell r="A31238" t="str">
            <v>ME.03.050.0010.o</v>
          </cell>
          <cell r="B31238" t="str">
            <v>- 3P, In 125A, 400V</v>
          </cell>
          <cell r="C31238" t="str">
            <v>cad</v>
          </cell>
          <cell r="D31238" t="str">
            <v>44,42</v>
          </cell>
        </row>
        <row r="31239">
          <cell r="A31239" t="str">
            <v>ME.03.050.0010.p</v>
          </cell>
          <cell r="B31239" t="str">
            <v>- 4P, In 16-20A, 400V</v>
          </cell>
          <cell r="C31239" t="str">
            <v>cad</v>
          </cell>
          <cell r="D31239" t="str">
            <v>24,87</v>
          </cell>
        </row>
        <row r="31240">
          <cell r="A31240" t="str">
            <v>ME.03.050.0010.q</v>
          </cell>
          <cell r="B31240" t="str">
            <v>- 4P, In 32-40A, 400V</v>
          </cell>
          <cell r="C31240" t="str">
            <v>cad</v>
          </cell>
          <cell r="D31240" t="str">
            <v>26,64</v>
          </cell>
        </row>
        <row r="31241">
          <cell r="A31241" t="str">
            <v>ME.03.050.0010.r</v>
          </cell>
          <cell r="B31241" t="str">
            <v>- 4P, In 63-80A, 400V</v>
          </cell>
          <cell r="C31241" t="str">
            <v>cad</v>
          </cell>
          <cell r="D31241" t="str">
            <v>40,87</v>
          </cell>
        </row>
        <row r="31242">
          <cell r="A31242" t="str">
            <v>ME.03.050.0010.s</v>
          </cell>
          <cell r="B31242" t="str">
            <v>- 4P, In 100A, 400V</v>
          </cell>
          <cell r="C31242" t="str">
            <v>cad</v>
          </cell>
          <cell r="D31242" t="str">
            <v>47,07</v>
          </cell>
        </row>
        <row r="31243">
          <cell r="A31243" t="str">
            <v>ME.03.050.0010.t</v>
          </cell>
          <cell r="B31243" t="str">
            <v>- 4P, In 125A, 400V</v>
          </cell>
          <cell r="C31243" t="str">
            <v>cad</v>
          </cell>
          <cell r="D31243" t="str">
            <v>62,17</v>
          </cell>
        </row>
        <row r="31244">
          <cell r="A31244" t="str">
            <v>ME.03.050.0020</v>
          </cell>
          <cell r="B31244" t="str">
            <v>Interruttore di manovra sezionatore rotativo di tipo modulare, conforme norma CEI-EN 60947-3, comando con manopolanera frontale a manovra indipendente, con segnalazione delle funzioni, adatto per il montaggio su guida DIN, in contenitore plastico, nelle tipologie:</v>
          </cell>
          <cell r="C31244"/>
          <cell r="D31244"/>
        </row>
        <row r="31245">
          <cell r="A31245" t="str">
            <v>ME.03.050.0020.a</v>
          </cell>
          <cell r="B31245" t="str">
            <v>- 2P, In 16A</v>
          </cell>
          <cell r="C31245" t="str">
            <v>cad</v>
          </cell>
          <cell r="D31245" t="str">
            <v>7,67</v>
          </cell>
        </row>
        <row r="31246">
          <cell r="A31246" t="str">
            <v>ME.03.050.0020.b</v>
          </cell>
          <cell r="B31246" t="str">
            <v>- 3P, In 16A</v>
          </cell>
          <cell r="C31246" t="str">
            <v>cad</v>
          </cell>
          <cell r="D31246" t="str">
            <v>8,57</v>
          </cell>
        </row>
        <row r="31247">
          <cell r="A31247" t="str">
            <v>ME.03.050.0020.c</v>
          </cell>
          <cell r="B31247" t="str">
            <v>- 4P, In 16A</v>
          </cell>
          <cell r="C31247" t="str">
            <v>cad</v>
          </cell>
          <cell r="D31247" t="str">
            <v>9,34</v>
          </cell>
        </row>
        <row r="31248">
          <cell r="A31248" t="str">
            <v>ME.03.050.0020.d</v>
          </cell>
          <cell r="B31248" t="str">
            <v>- 2P, In 32A</v>
          </cell>
          <cell r="C31248" t="str">
            <v>cad</v>
          </cell>
          <cell r="D31248" t="str">
            <v>9,34</v>
          </cell>
        </row>
        <row r="31249">
          <cell r="A31249" t="str">
            <v>ME.03.050.0020.e</v>
          </cell>
          <cell r="B31249" t="str">
            <v>- 3P, In 32A</v>
          </cell>
          <cell r="C31249" t="str">
            <v>cad</v>
          </cell>
          <cell r="D31249" t="str">
            <v>10,40</v>
          </cell>
        </row>
        <row r="31250">
          <cell r="A31250" t="str">
            <v>ME.03.050.0020.f</v>
          </cell>
          <cell r="B31250" t="str">
            <v>- 4P, In 32A</v>
          </cell>
          <cell r="C31250" t="str">
            <v>cad</v>
          </cell>
          <cell r="D31250" t="str">
            <v>11,90</v>
          </cell>
        </row>
        <row r="31251">
          <cell r="A31251" t="str">
            <v>ME.03.050.0020.g</v>
          </cell>
          <cell r="B31251" t="str">
            <v>- 3P, In 63A</v>
          </cell>
          <cell r="C31251" t="str">
            <v>cad</v>
          </cell>
          <cell r="D31251" t="str">
            <v>18,12</v>
          </cell>
        </row>
        <row r="31252">
          <cell r="A31252" t="str">
            <v>ME.03.050.0020.h</v>
          </cell>
          <cell r="B31252" t="str">
            <v>- 4P, In 63A</v>
          </cell>
          <cell r="C31252" t="str">
            <v>cad</v>
          </cell>
          <cell r="D31252" t="str">
            <v>21,77</v>
          </cell>
        </row>
        <row r="31253">
          <cell r="A31253" t="str">
            <v>ME.03.050.0030</v>
          </cell>
          <cell r="B31253" t="str">
            <v>Interruttore di manovra sezionatore rotativo di tipo scatolato conforme norma CEI-EN 60947-3, comando con levetta frontale a manovra indipendente, con segnalazione delle funzioni, in contenitore plastico, nelle tipologie:</v>
          </cell>
          <cell r="C31253"/>
          <cell r="D31253"/>
        </row>
        <row r="31254">
          <cell r="A31254" t="str">
            <v>ME.03.050.0030.a</v>
          </cell>
          <cell r="B31254" t="str">
            <v>- 3P, In 100A</v>
          </cell>
          <cell r="C31254" t="str">
            <v>cad</v>
          </cell>
          <cell r="D31254" t="str">
            <v>190,92</v>
          </cell>
        </row>
        <row r="31255">
          <cell r="A31255" t="str">
            <v>ME.03.050.0030.b</v>
          </cell>
          <cell r="B31255" t="str">
            <v>- 3P, In 160A</v>
          </cell>
          <cell r="C31255" t="str">
            <v>cad</v>
          </cell>
          <cell r="D31255" t="str">
            <v>269,97</v>
          </cell>
        </row>
        <row r="31256">
          <cell r="A31256" t="str">
            <v>ME.03.050.0030.c</v>
          </cell>
          <cell r="B31256" t="str">
            <v>- 3P, In 250A</v>
          </cell>
          <cell r="C31256" t="str">
            <v>cad</v>
          </cell>
          <cell r="D31256" t="str">
            <v>420,05</v>
          </cell>
        </row>
        <row r="31257">
          <cell r="A31257" t="str">
            <v>ME.03.050.0030.d</v>
          </cell>
          <cell r="B31257" t="str">
            <v>- 3P, In 320A</v>
          </cell>
          <cell r="C31257" t="str">
            <v>cad</v>
          </cell>
          <cell r="D31257" t="str">
            <v>542,61</v>
          </cell>
        </row>
        <row r="31258">
          <cell r="A31258" t="str">
            <v>ME.03.050.0030.e</v>
          </cell>
          <cell r="B31258" t="str">
            <v>- 3P, In 400A</v>
          </cell>
          <cell r="C31258" t="str">
            <v>cad</v>
          </cell>
          <cell r="D31258" t="str">
            <v>749,52</v>
          </cell>
        </row>
        <row r="31259">
          <cell r="A31259" t="str">
            <v>ME.03.050.0030.f</v>
          </cell>
          <cell r="B31259" t="str">
            <v>- 3P, In 630A</v>
          </cell>
          <cell r="C31259" t="str">
            <v>cad</v>
          </cell>
          <cell r="D31259" t="str">
            <v>1.145,60</v>
          </cell>
        </row>
        <row r="31260">
          <cell r="A31260" t="str">
            <v>ME.03.050.0030.g</v>
          </cell>
          <cell r="B31260" t="str">
            <v>- 3P, In 800A</v>
          </cell>
          <cell r="C31260" t="str">
            <v>cad</v>
          </cell>
          <cell r="D31260" t="str">
            <v>1.562,98</v>
          </cell>
        </row>
        <row r="31261">
          <cell r="A31261" t="str">
            <v>ME.03.050.0030.h</v>
          </cell>
          <cell r="B31261" t="str">
            <v>- 3P, In 1000A</v>
          </cell>
          <cell r="C31261" t="str">
            <v>cad</v>
          </cell>
          <cell r="D31261" t="str">
            <v>1.634,02</v>
          </cell>
        </row>
        <row r="31262">
          <cell r="A31262" t="str">
            <v>ME.03.050.0030.i</v>
          </cell>
          <cell r="B31262" t="str">
            <v>- 3P, In 1250A</v>
          </cell>
          <cell r="C31262" t="str">
            <v>cad</v>
          </cell>
          <cell r="D31262" t="str">
            <v>1.829,39</v>
          </cell>
        </row>
        <row r="31263">
          <cell r="A31263" t="str">
            <v>ME.03.050.0030.j</v>
          </cell>
          <cell r="B31263" t="str">
            <v>- 3P, In 1600A</v>
          </cell>
          <cell r="C31263" t="str">
            <v>cad</v>
          </cell>
          <cell r="D31263" t="str">
            <v>2.451,03</v>
          </cell>
        </row>
        <row r="31264">
          <cell r="A31264" t="str">
            <v>ME.03.050.0030.k</v>
          </cell>
          <cell r="B31264" t="str">
            <v>- 4P, In 100A</v>
          </cell>
          <cell r="C31264" t="str">
            <v>cad</v>
          </cell>
          <cell r="D31264" t="str">
            <v>255,76</v>
          </cell>
        </row>
        <row r="31265">
          <cell r="A31265" t="str">
            <v>ME.03.050.0030.l</v>
          </cell>
          <cell r="B31265" t="str">
            <v>- 4P, In 160A</v>
          </cell>
          <cell r="C31265" t="str">
            <v>cad</v>
          </cell>
          <cell r="D31265" t="str">
            <v>332,12</v>
          </cell>
        </row>
        <row r="31266">
          <cell r="A31266" t="str">
            <v>ME.03.050.0030.m</v>
          </cell>
          <cell r="B31266" t="str">
            <v>- 4P, In 250A</v>
          </cell>
          <cell r="C31266" t="str">
            <v>cad</v>
          </cell>
          <cell r="D31266" t="str">
            <v>509,74</v>
          </cell>
        </row>
        <row r="31267">
          <cell r="A31267" t="str">
            <v>ME.03.050.0030.n</v>
          </cell>
          <cell r="B31267" t="str">
            <v>- 4P, In 320A</v>
          </cell>
          <cell r="C31267" t="str">
            <v>cad</v>
          </cell>
          <cell r="D31267" t="str">
            <v>680,25</v>
          </cell>
        </row>
        <row r="31268">
          <cell r="A31268" t="str">
            <v>ME.03.050.0030.o</v>
          </cell>
          <cell r="B31268" t="str">
            <v>- 4P, In 400A</v>
          </cell>
          <cell r="C31268" t="str">
            <v>cad</v>
          </cell>
          <cell r="D31268" t="str">
            <v>950,21</v>
          </cell>
        </row>
        <row r="31269">
          <cell r="A31269" t="str">
            <v>ME.03.050.0030.p</v>
          </cell>
          <cell r="B31269" t="str">
            <v>- 4P, In 630A</v>
          </cell>
          <cell r="C31269" t="str">
            <v>cad</v>
          </cell>
          <cell r="D31269" t="str">
            <v>1.429,77</v>
          </cell>
        </row>
        <row r="31270">
          <cell r="A31270" t="str">
            <v>ME.03.050.0030.q</v>
          </cell>
          <cell r="B31270" t="str">
            <v>- 4P, In 800A</v>
          </cell>
          <cell r="C31270" t="str">
            <v>cad</v>
          </cell>
          <cell r="D31270" t="str">
            <v>1.971,48</v>
          </cell>
        </row>
        <row r="31271">
          <cell r="A31271" t="str">
            <v>ME.03.050.0030.r</v>
          </cell>
          <cell r="B31271" t="str">
            <v>- 4P, In 1000A</v>
          </cell>
          <cell r="C31271" t="str">
            <v>cad</v>
          </cell>
          <cell r="D31271" t="str">
            <v>2.113,56</v>
          </cell>
        </row>
        <row r="31272">
          <cell r="A31272" t="str">
            <v>ME.03.050.0030.s</v>
          </cell>
          <cell r="B31272" t="str">
            <v>- 4P, In 1250A</v>
          </cell>
          <cell r="C31272" t="str">
            <v>cad</v>
          </cell>
          <cell r="D31272" t="str">
            <v>2.388,88</v>
          </cell>
        </row>
        <row r="31273">
          <cell r="A31273" t="str">
            <v>ME.03.050.0030.t</v>
          </cell>
          <cell r="B31273" t="str">
            <v>- 4P, In 1600A</v>
          </cell>
          <cell r="C31273" t="str">
            <v>cad</v>
          </cell>
          <cell r="D31273" t="str">
            <v>3.063,81</v>
          </cell>
        </row>
        <row r="31274">
          <cell r="A31274" t="str">
            <v>ME.03.050.0040</v>
          </cell>
          <cell r="B31274" t="str">
            <v>Interruttore di manovra sezionatore rotativo conforme norma CEI-EN 60947-3, comando con manopola nera o rossa a manovra indipendente, con segnalazione delle funzioni, adatto per montaggio su portella o coperchio di cassetta, in contenitore plastico, nelle tipologie:</v>
          </cell>
          <cell r="C31274"/>
          <cell r="D31274"/>
        </row>
        <row r="31275">
          <cell r="A31275" t="str">
            <v>ME.03.050.0040.a</v>
          </cell>
          <cell r="B31275" t="str">
            <v>- 2P, In 16A</v>
          </cell>
          <cell r="C31275" t="str">
            <v>cad</v>
          </cell>
          <cell r="D31275" t="str">
            <v>14,48</v>
          </cell>
        </row>
        <row r="31276">
          <cell r="A31276" t="str">
            <v>ME.03.050.0040.b</v>
          </cell>
          <cell r="B31276" t="str">
            <v>- 3P, In 16A</v>
          </cell>
          <cell r="C31276" t="str">
            <v>cad</v>
          </cell>
          <cell r="D31276" t="str">
            <v>15,54</v>
          </cell>
        </row>
        <row r="31277">
          <cell r="A31277" t="str">
            <v>ME.03.050.0040.c</v>
          </cell>
          <cell r="B31277" t="str">
            <v>- 4P, In 16A</v>
          </cell>
          <cell r="C31277" t="str">
            <v>cad</v>
          </cell>
          <cell r="D31277" t="str">
            <v>16,69</v>
          </cell>
        </row>
        <row r="31278">
          <cell r="A31278" t="str">
            <v>ME.03.050.0040.d</v>
          </cell>
          <cell r="B31278" t="str">
            <v>- 2P, In 32A</v>
          </cell>
          <cell r="C31278" t="str">
            <v>cad</v>
          </cell>
          <cell r="D31278" t="str">
            <v>15,54</v>
          </cell>
        </row>
        <row r="31279">
          <cell r="A31279" t="str">
            <v>ME.03.050.0040.e</v>
          </cell>
          <cell r="B31279" t="str">
            <v>- 3P, In 32A</v>
          </cell>
          <cell r="C31279" t="str">
            <v>cad</v>
          </cell>
          <cell r="D31279" t="str">
            <v>17,04</v>
          </cell>
        </row>
        <row r="31280">
          <cell r="A31280" t="str">
            <v>ME.03.050.0040.f</v>
          </cell>
          <cell r="B31280" t="str">
            <v>- 4P, In 32A</v>
          </cell>
          <cell r="C31280" t="str">
            <v>cad</v>
          </cell>
          <cell r="D31280" t="str">
            <v>18,74</v>
          </cell>
        </row>
        <row r="31281">
          <cell r="A31281" t="str">
            <v>ME.03.050.0040.g</v>
          </cell>
          <cell r="B31281" t="str">
            <v>- 3P, In 63A</v>
          </cell>
          <cell r="C31281" t="str">
            <v>cad</v>
          </cell>
          <cell r="D31281" t="str">
            <v>29,40</v>
          </cell>
        </row>
        <row r="31282">
          <cell r="A31282" t="str">
            <v>ME.03.050.0040.h</v>
          </cell>
          <cell r="B31282" t="str">
            <v>- 4P, In 63A</v>
          </cell>
          <cell r="C31282" t="str">
            <v>cad</v>
          </cell>
          <cell r="D31282" t="str">
            <v>32,58</v>
          </cell>
        </row>
        <row r="31283">
          <cell r="A31283" t="str">
            <v>ME.03.050.0050</v>
          </cell>
          <cell r="B31283" t="str">
            <v>Interruttore di manovra sezionatore rotativo conforme norma CEI-EN 60947-3, comando con manopola rossa a manovra indipendente, con segnalazione delle funzioni, adatto per montaggio su portella in versione bloccoporta lucchettabile, completo di asta di comando rinviato, nelle tipologie:</v>
          </cell>
          <cell r="C31283"/>
          <cell r="D31283"/>
        </row>
        <row r="31284">
          <cell r="A31284" t="str">
            <v>ME.03.050.0050.a</v>
          </cell>
          <cell r="B31284" t="str">
            <v>- 2P, In 16A</v>
          </cell>
          <cell r="C31284" t="str">
            <v>cad</v>
          </cell>
          <cell r="D31284" t="str">
            <v>11,19</v>
          </cell>
        </row>
        <row r="31285">
          <cell r="A31285" t="str">
            <v>ME.03.050.0050.b</v>
          </cell>
          <cell r="B31285" t="str">
            <v>- 3P, In 16A</v>
          </cell>
          <cell r="C31285" t="str">
            <v>cad</v>
          </cell>
          <cell r="D31285" t="str">
            <v>12,53</v>
          </cell>
        </row>
        <row r="31286">
          <cell r="A31286" t="str">
            <v>ME.03.050.0050.c</v>
          </cell>
          <cell r="B31286" t="str">
            <v>- 4P, In 16A</v>
          </cell>
          <cell r="C31286" t="str">
            <v>cad</v>
          </cell>
          <cell r="D31286" t="str">
            <v>13,60</v>
          </cell>
        </row>
        <row r="31287">
          <cell r="A31287" t="str">
            <v>ME.03.050.0050.d</v>
          </cell>
          <cell r="B31287" t="str">
            <v>- 2P, In 32A</v>
          </cell>
          <cell r="C31287" t="str">
            <v>cad</v>
          </cell>
          <cell r="D31287" t="str">
            <v>12,97</v>
          </cell>
        </row>
        <row r="31288">
          <cell r="A31288" t="str">
            <v>ME.03.050.0050.e</v>
          </cell>
          <cell r="B31288" t="str">
            <v>- 3P, In 32A</v>
          </cell>
          <cell r="C31288" t="str">
            <v>cad</v>
          </cell>
          <cell r="D31288" t="str">
            <v>14,48</v>
          </cell>
        </row>
        <row r="31289">
          <cell r="A31289" t="str">
            <v>ME.03.050.0050.f</v>
          </cell>
          <cell r="B31289" t="str">
            <v>- 4P, In 32A</v>
          </cell>
          <cell r="C31289" t="str">
            <v>cad</v>
          </cell>
          <cell r="D31289" t="str">
            <v>16,61</v>
          </cell>
        </row>
        <row r="31290">
          <cell r="A31290" t="str">
            <v>ME.03.050.0050.g</v>
          </cell>
          <cell r="B31290" t="str">
            <v>- 3P, In 63A</v>
          </cell>
          <cell r="C31290" t="str">
            <v>cad</v>
          </cell>
          <cell r="D31290" t="str">
            <v>25,94</v>
          </cell>
        </row>
        <row r="31291">
          <cell r="A31291" t="str">
            <v>ME.03.050.0050.h</v>
          </cell>
          <cell r="B31291" t="str">
            <v>- 4P, In 63A</v>
          </cell>
          <cell r="C31291" t="str">
            <v>cad</v>
          </cell>
          <cell r="D31291" t="str">
            <v>29,04</v>
          </cell>
        </row>
        <row r="31292">
          <cell r="A31292" t="str">
            <v>ME.03.060</v>
          </cell>
          <cell r="B31292" t="str">
            <v>FUSIBILI, CONTATTORI, AUSILIARI DI COMANDO</v>
          </cell>
          <cell r="C31292"/>
          <cell r="D31292"/>
        </row>
        <row r="31293">
          <cell r="A31293" t="str">
            <v>ME.03.060.0010</v>
          </cell>
          <cell r="B31293" t="str">
            <v>Contatto ausiliario di posizione aperto/chiuso dell'interruttore, 1/2 modulo DIN, portata contatti in c.a. 3A-400V, 6A-230V, portata contatti in c.c. 1.5A-110V, 2A-60V, 1A-250V, 6A-24V</v>
          </cell>
          <cell r="C31293" t="str">
            <v>cad</v>
          </cell>
          <cell r="D31293" t="str">
            <v>12,43</v>
          </cell>
        </row>
        <row r="31294">
          <cell r="A31294" t="str">
            <v>ME.03.060.0020</v>
          </cell>
          <cell r="B31294" t="str">
            <v>Contatto ausiliario di sganciato relè, 1/2 modulo DIN, portata contatti in c.a. 3A-400V, 6A-230V, portata contatti in c.c. 1.5A-110V, 2A-60V, 1A-250V, 6A-24V</v>
          </cell>
          <cell r="C31294" t="str">
            <v>cad</v>
          </cell>
          <cell r="D31294" t="str">
            <v>13,67</v>
          </cell>
        </row>
        <row r="31295">
          <cell r="A31295" t="str">
            <v>ME.03.060.0030</v>
          </cell>
          <cell r="B31295" t="str">
            <v>Contatto ausiliario configurabile come di sganciato relè o di posizione aperto/chiuso, 1/2 modulo DIN, portata contatti in c.a. 3A-400V, 6A-230V, portata contatti in c.c. 1.5A-110V, 2A-60V, 1A-250V, 6A-24V</v>
          </cell>
          <cell r="C31295" t="str">
            <v>cad</v>
          </cell>
          <cell r="D31295" t="str">
            <v>16,35</v>
          </cell>
        </row>
        <row r="31296">
          <cell r="A31296" t="str">
            <v>ME.03.060.0040</v>
          </cell>
          <cell r="B31296" t="str">
            <v>Sgancitore a lancio di corrente, 1 modulo DIN, nelle tipologie:</v>
          </cell>
          <cell r="C31296"/>
          <cell r="D31296"/>
        </row>
        <row r="31297">
          <cell r="A31297" t="str">
            <v>ME.03.060.0040.a</v>
          </cell>
          <cell r="B31297" t="str">
            <v>- 12-48V c.a. e c.c.</v>
          </cell>
          <cell r="C31297" t="str">
            <v>cad</v>
          </cell>
          <cell r="D31297" t="str">
            <v>20,97</v>
          </cell>
        </row>
        <row r="31298">
          <cell r="A31298" t="str">
            <v>ME.03.060.0040.b</v>
          </cell>
          <cell r="B31298" t="str">
            <v>- 110-125V c.c., 110-415V c.a.</v>
          </cell>
          <cell r="C31298" t="str">
            <v>cad</v>
          </cell>
          <cell r="D31298" t="str">
            <v>21,58</v>
          </cell>
        </row>
        <row r="31299">
          <cell r="A31299" t="str">
            <v>ME.03.060.0050</v>
          </cell>
          <cell r="B31299" t="str">
            <v>Sgancitore di minima tensione, 1 modulo DIN, nelle tipologie:</v>
          </cell>
          <cell r="C31299"/>
          <cell r="D31299"/>
        </row>
        <row r="31300">
          <cell r="A31300" t="str">
            <v>ME.03.060.0050.a</v>
          </cell>
          <cell r="B31300" t="str">
            <v>- 230V c.a.</v>
          </cell>
          <cell r="C31300" t="str">
            <v>cad</v>
          </cell>
          <cell r="D31300" t="str">
            <v>37,22</v>
          </cell>
        </row>
        <row r="31301">
          <cell r="A31301" t="str">
            <v>ME.03.060.0050.b</v>
          </cell>
          <cell r="B31301" t="str">
            <v>- 24V c.a. e c.c.</v>
          </cell>
          <cell r="C31301" t="str">
            <v>cad</v>
          </cell>
          <cell r="D31301" t="str">
            <v>37,84</v>
          </cell>
        </row>
        <row r="31302">
          <cell r="A31302" t="str">
            <v>ME.03.060.0050.c</v>
          </cell>
          <cell r="B31302" t="str">
            <v>- 48V c.a. e c.c.</v>
          </cell>
          <cell r="C31302" t="str">
            <v>cad</v>
          </cell>
          <cell r="D31302" t="str">
            <v>37,93</v>
          </cell>
        </row>
        <row r="31303">
          <cell r="A31303" t="str">
            <v>ME.03.060.0055</v>
          </cell>
          <cell r="B31303" t="str">
            <v>Pulsante per comando ed arresto di emergenza, agente su bobina di sgancio a minima o su bobina di sgancio a lancio di corrente con spia di segnalazione per verifica del controllo integrità del circuito, installato in quadro di emergenza stagno IP55 con frontale in vetro completo di martelletto frangi vetro. Completo di diciture nelle principali lingue Completo di contatti per il comando di eventuali attuatori. Colore rosso.</v>
          </cell>
          <cell r="C31303" t="str">
            <v>cad</v>
          </cell>
          <cell r="D31303" t="str">
            <v>130,44</v>
          </cell>
        </row>
        <row r="31304">
          <cell r="A31304" t="str">
            <v>ME.03.060.0060</v>
          </cell>
          <cell r="B31304" t="str">
            <v>Portafusibili sezionabili, adatti per montaggio su guida DIN, in contenitore isolante, nelle tipologie:</v>
          </cell>
          <cell r="C31304"/>
          <cell r="D31304"/>
        </row>
        <row r="31305">
          <cell r="A31305" t="str">
            <v>ME.03.060.0060.a</v>
          </cell>
          <cell r="B31305" t="str">
            <v>- 1P, 20-32A, dim. 8.5x31.5 mm e 10.3x38 mm</v>
          </cell>
          <cell r="C31305" t="str">
            <v>cad</v>
          </cell>
          <cell r="D31305" t="str">
            <v>3,38</v>
          </cell>
        </row>
        <row r="31306">
          <cell r="A31306" t="str">
            <v>ME.03.060.0060.b</v>
          </cell>
          <cell r="B31306" t="str">
            <v>- 1P, 50A, dim. 14x51 mm</v>
          </cell>
          <cell r="C31306" t="str">
            <v>cad</v>
          </cell>
          <cell r="D31306" t="str">
            <v>6,05</v>
          </cell>
        </row>
        <row r="31307">
          <cell r="A31307" t="str">
            <v>ME.03.060.0060.c</v>
          </cell>
          <cell r="B31307" t="str">
            <v>- 2P, 20-32A, dim. 8.5x31.5 mm e 10.3x38 mm</v>
          </cell>
          <cell r="C31307" t="str">
            <v>cad</v>
          </cell>
          <cell r="D31307" t="str">
            <v>6,35</v>
          </cell>
        </row>
        <row r="31308">
          <cell r="A31308" t="str">
            <v>ME.03.060.0060.d</v>
          </cell>
          <cell r="B31308" t="str">
            <v>- 2P, 50A, dim. 14x51 mm</v>
          </cell>
          <cell r="C31308" t="str">
            <v>cad</v>
          </cell>
          <cell r="D31308" t="str">
            <v>12,71</v>
          </cell>
        </row>
        <row r="31309">
          <cell r="A31309" t="str">
            <v>ME.03.060.0060.e</v>
          </cell>
          <cell r="B31309" t="str">
            <v>- 3P, 20-32A, dim. 8.5x31.5 mm e 10.3x38 mm</v>
          </cell>
          <cell r="C31309" t="str">
            <v>cad</v>
          </cell>
          <cell r="D31309" t="str">
            <v>9,50</v>
          </cell>
        </row>
        <row r="31310">
          <cell r="A31310" t="str">
            <v>ME.03.060.0060.f</v>
          </cell>
          <cell r="B31310" t="str">
            <v>- 3P, 50A, dim. 14x51 mm</v>
          </cell>
          <cell r="C31310" t="str">
            <v>cad</v>
          </cell>
          <cell r="D31310" t="str">
            <v>18,74</v>
          </cell>
        </row>
        <row r="31311">
          <cell r="A31311" t="str">
            <v>ME.03.060.0060.g</v>
          </cell>
          <cell r="B31311" t="str">
            <v>- 4P, 20-32A, dim. 8.5x31.5 mm e 10.3x38 mm</v>
          </cell>
          <cell r="C31311" t="str">
            <v>cad</v>
          </cell>
          <cell r="D31311" t="str">
            <v>13,94</v>
          </cell>
        </row>
        <row r="31312">
          <cell r="A31312" t="str">
            <v>ME.03.060.0060.h</v>
          </cell>
          <cell r="B31312" t="str">
            <v>- 4P, 50A, dim. 14x51 mm</v>
          </cell>
          <cell r="C31312" t="str">
            <v>cad</v>
          </cell>
          <cell r="D31312" t="str">
            <v>27,46</v>
          </cell>
        </row>
        <row r="31313">
          <cell r="A31313" t="str">
            <v>ME.03.060.0070</v>
          </cell>
          <cell r="B31313" t="str">
            <v>Fusibili cilindrici, tipo gG, nelle tipologie:</v>
          </cell>
          <cell r="C31313"/>
          <cell r="D31313"/>
        </row>
        <row r="31314">
          <cell r="A31314" t="str">
            <v>ME.03.060.0070.a</v>
          </cell>
          <cell r="B31314" t="str">
            <v>- In 2-25A, dim. 8.5x31.5 mm, Un 400V, potere d'interruzione 50kA</v>
          </cell>
          <cell r="C31314" t="str">
            <v>cad</v>
          </cell>
          <cell r="D31314" t="str">
            <v>0,81</v>
          </cell>
        </row>
        <row r="31315">
          <cell r="A31315" t="str">
            <v>ME.03.060.0070.b</v>
          </cell>
          <cell r="B31315" t="str">
            <v>- In 2-32A, diam. 10.3x38 mm, Un 500V, potere d'interruzione 100kA</v>
          </cell>
          <cell r="C31315" t="str">
            <v>cad</v>
          </cell>
          <cell r="D31315" t="str">
            <v>0,89</v>
          </cell>
        </row>
        <row r="31316">
          <cell r="A31316" t="str">
            <v>ME.03.060.0070.c</v>
          </cell>
          <cell r="B31316" t="str">
            <v>- In 25-50A, diam. 14x51 mm, Un 690V, potere d'interruzione 100kA</v>
          </cell>
          <cell r="C31316" t="str">
            <v>cad</v>
          </cell>
          <cell r="D31316" t="str">
            <v>1,51</v>
          </cell>
        </row>
        <row r="31317">
          <cell r="A31317" t="str">
            <v>ME.03.060.0080</v>
          </cell>
          <cell r="B31317" t="str">
            <v>Interruttori non automatici, adatti al montaggio su guida DIN, in contenitore plastico, nelle tipologie:</v>
          </cell>
          <cell r="C31317"/>
          <cell r="D31317"/>
        </row>
        <row r="31318">
          <cell r="A31318" t="str">
            <v>ME.03.060.0080.a</v>
          </cell>
          <cell r="B31318" t="str">
            <v>- 1P, In 16A</v>
          </cell>
          <cell r="C31318" t="str">
            <v>cad</v>
          </cell>
          <cell r="D31318" t="str">
            <v>5,15</v>
          </cell>
        </row>
        <row r="31319">
          <cell r="A31319" t="str">
            <v>ME.03.060.0080.b</v>
          </cell>
          <cell r="B31319" t="str">
            <v>- 1P, In 25A</v>
          </cell>
          <cell r="C31319" t="str">
            <v>cad</v>
          </cell>
          <cell r="D31319" t="str">
            <v>6,49</v>
          </cell>
        </row>
        <row r="31320">
          <cell r="A31320" t="str">
            <v>ME.03.060.0080.c</v>
          </cell>
          <cell r="B31320" t="str">
            <v>- 1P, In 32A</v>
          </cell>
          <cell r="C31320" t="str">
            <v>cad</v>
          </cell>
          <cell r="D31320" t="str">
            <v>6,67</v>
          </cell>
        </row>
        <row r="31321">
          <cell r="A31321" t="str">
            <v>ME.03.060.0080.d</v>
          </cell>
          <cell r="B31321" t="str">
            <v>- 2P, In 16A</v>
          </cell>
          <cell r="C31321" t="str">
            <v>cad</v>
          </cell>
          <cell r="D31321" t="str">
            <v>8,16</v>
          </cell>
        </row>
        <row r="31322">
          <cell r="A31322" t="str">
            <v>ME.03.060.0080.e</v>
          </cell>
          <cell r="B31322" t="str">
            <v>- 2P, In 25A</v>
          </cell>
          <cell r="C31322" t="str">
            <v>cad</v>
          </cell>
          <cell r="D31322" t="str">
            <v>8,27</v>
          </cell>
        </row>
        <row r="31323">
          <cell r="A31323" t="str">
            <v>ME.03.060.0080.f</v>
          </cell>
          <cell r="B31323" t="str">
            <v>- 2P, In 32A</v>
          </cell>
          <cell r="C31323" t="str">
            <v>cad</v>
          </cell>
          <cell r="D31323" t="str">
            <v>8,40</v>
          </cell>
        </row>
        <row r="31324">
          <cell r="A31324" t="str">
            <v>ME.03.060.0080.g</v>
          </cell>
          <cell r="B31324" t="str">
            <v>- 2P, In 40A</v>
          </cell>
          <cell r="C31324" t="str">
            <v>cad</v>
          </cell>
          <cell r="D31324" t="str">
            <v>14,20</v>
          </cell>
        </row>
        <row r="31325">
          <cell r="A31325" t="str">
            <v>ME.03.060.0080.h</v>
          </cell>
          <cell r="B31325" t="str">
            <v>- 2P, In 63A</v>
          </cell>
          <cell r="C31325" t="str">
            <v>cad</v>
          </cell>
          <cell r="D31325" t="str">
            <v>15,99</v>
          </cell>
        </row>
        <row r="31326">
          <cell r="A31326" t="str">
            <v>ME.03.060.0080.i</v>
          </cell>
          <cell r="B31326" t="str">
            <v>- 3P, In 16A</v>
          </cell>
          <cell r="C31326" t="str">
            <v>cad</v>
          </cell>
          <cell r="D31326" t="str">
            <v>11,37</v>
          </cell>
        </row>
        <row r="31327">
          <cell r="A31327" t="str">
            <v>ME.03.060.0080.j</v>
          </cell>
          <cell r="B31327" t="str">
            <v>- 3P, In 25A</v>
          </cell>
          <cell r="C31327" t="str">
            <v>cad</v>
          </cell>
          <cell r="D31327" t="str">
            <v>11,72</v>
          </cell>
        </row>
        <row r="31328">
          <cell r="A31328" t="str">
            <v>ME.03.060.0080.k</v>
          </cell>
          <cell r="B31328" t="str">
            <v>- 3P, In 32A</v>
          </cell>
          <cell r="C31328" t="str">
            <v>cad</v>
          </cell>
          <cell r="D31328" t="str">
            <v>12,43</v>
          </cell>
        </row>
        <row r="31329">
          <cell r="A31329" t="str">
            <v>ME.03.060.0080.l</v>
          </cell>
          <cell r="B31329" t="str">
            <v>- 3P, In 40A</v>
          </cell>
          <cell r="C31329" t="str">
            <v>cad</v>
          </cell>
          <cell r="D31329" t="str">
            <v>23,09</v>
          </cell>
        </row>
        <row r="31330">
          <cell r="A31330" t="str">
            <v>ME.03.060.0080.m</v>
          </cell>
          <cell r="B31330" t="str">
            <v>- 3P, In 63A</v>
          </cell>
          <cell r="C31330" t="str">
            <v>cad</v>
          </cell>
          <cell r="D31330" t="str">
            <v>28,42</v>
          </cell>
        </row>
        <row r="31331">
          <cell r="A31331" t="str">
            <v>ME.03.060.0080.n</v>
          </cell>
          <cell r="B31331" t="str">
            <v>- 4P, In 16A</v>
          </cell>
          <cell r="C31331" t="str">
            <v>cad</v>
          </cell>
          <cell r="D31331" t="str">
            <v>13,32</v>
          </cell>
        </row>
        <row r="31332">
          <cell r="A31332" t="str">
            <v>ME.03.060.0080.o</v>
          </cell>
          <cell r="B31332" t="str">
            <v>- 4P, In 25A</v>
          </cell>
          <cell r="C31332" t="str">
            <v>cad</v>
          </cell>
          <cell r="D31332" t="str">
            <v>14,20</v>
          </cell>
        </row>
        <row r="31333">
          <cell r="A31333" t="str">
            <v>ME.03.060.0080.p</v>
          </cell>
          <cell r="B31333" t="str">
            <v>- 4P, In 32A</v>
          </cell>
          <cell r="C31333" t="str">
            <v>cad</v>
          </cell>
          <cell r="D31333" t="str">
            <v>15,09</v>
          </cell>
        </row>
        <row r="31334">
          <cell r="A31334" t="str">
            <v>ME.03.060.0090</v>
          </cell>
          <cell r="B31334" t="str">
            <v>Commutatore a leva, adatti al montaggio su guida DIN, in contenitore plastico, tensione nominale 230V, nelle tipologie:</v>
          </cell>
          <cell r="C31334"/>
          <cell r="D31334"/>
        </row>
        <row r="31335">
          <cell r="A31335" t="str">
            <v>ME.03.060.0090.a</v>
          </cell>
          <cell r="B31335" t="str">
            <v>- 1P, In 16A, commutatore I-0-II</v>
          </cell>
          <cell r="C31335" t="str">
            <v>cad</v>
          </cell>
          <cell r="D31335" t="str">
            <v>9,59</v>
          </cell>
        </row>
        <row r="31336">
          <cell r="A31336" t="str">
            <v>ME.03.060.0090.b</v>
          </cell>
          <cell r="B31336" t="str">
            <v>- 1P, In 16A, deviatore 0-I</v>
          </cell>
          <cell r="C31336" t="str">
            <v>cad</v>
          </cell>
          <cell r="D31336" t="str">
            <v>9,05</v>
          </cell>
        </row>
        <row r="31337">
          <cell r="A31337" t="str">
            <v>ME.03.060.0090.c</v>
          </cell>
          <cell r="B31337" t="str">
            <v>- 2P, In 16A, commutatore I-0-II</v>
          </cell>
          <cell r="C31337" t="str">
            <v>cad</v>
          </cell>
          <cell r="D31337" t="str">
            <v>19,17</v>
          </cell>
        </row>
        <row r="31338">
          <cell r="A31338" t="str">
            <v>ME.03.060.0090.d</v>
          </cell>
          <cell r="B31338" t="str">
            <v>- 2P, In 16A, deviatore 0-I</v>
          </cell>
          <cell r="C31338" t="str">
            <v>cad</v>
          </cell>
          <cell r="D31338" t="str">
            <v>17,14</v>
          </cell>
        </row>
        <row r="31339">
          <cell r="A31339" t="str">
            <v>ME.03.060.0100</v>
          </cell>
          <cell r="B31339" t="str">
            <v>Contattore tripolare in aria conforme a norme CEI 17-3 per tensione fino a 660 V 50 Hz - comando con bobina a ca. o cc. (completa di resistenza addizionale per tipo cc.) alla tensione di 24-48-110-220-380 V;</v>
          </cell>
          <cell r="C31339"/>
          <cell r="D31339"/>
        </row>
        <row r="31340">
          <cell r="A31340" t="str">
            <v>ME.03.060.0100.a</v>
          </cell>
          <cell r="B31340" t="str">
            <v>- contattore grandezza 00:</v>
          </cell>
          <cell r="C31340" t="str">
            <v>cad</v>
          </cell>
          <cell r="D31340" t="str">
            <v>16,36</v>
          </cell>
        </row>
        <row r="31341">
          <cell r="A31341" t="str">
            <v>ME.03.060.0100.b</v>
          </cell>
          <cell r="B31341" t="str">
            <v>- contattore grandezza 0:</v>
          </cell>
          <cell r="C31341" t="str">
            <v>cad</v>
          </cell>
          <cell r="D31341" t="str">
            <v>20,93</v>
          </cell>
        </row>
        <row r="31342">
          <cell r="A31342" t="str">
            <v>ME.03.060.0100.c</v>
          </cell>
          <cell r="B31342" t="str">
            <v>- contattore grandezza 1:</v>
          </cell>
          <cell r="C31342" t="str">
            <v>cad</v>
          </cell>
          <cell r="D31342" t="str">
            <v>33,37</v>
          </cell>
        </row>
        <row r="31343">
          <cell r="A31343" t="str">
            <v>ME.03.060.0100.d</v>
          </cell>
          <cell r="B31343" t="str">
            <v>- contattore grandezza 2:</v>
          </cell>
          <cell r="C31343" t="str">
            <v>cad</v>
          </cell>
          <cell r="D31343" t="str">
            <v>45,00</v>
          </cell>
        </row>
        <row r="31344">
          <cell r="A31344" t="str">
            <v>ME.03.060.0100.e</v>
          </cell>
          <cell r="B31344" t="str">
            <v>- contattore grandezza 3:</v>
          </cell>
          <cell r="C31344" t="str">
            <v>cad</v>
          </cell>
          <cell r="D31344" t="str">
            <v>90,33</v>
          </cell>
        </row>
        <row r="31345">
          <cell r="A31345" t="str">
            <v>ME.03.060.0100.f</v>
          </cell>
          <cell r="B31345" t="str">
            <v>- contattore grandezza 4:</v>
          </cell>
          <cell r="C31345" t="str">
            <v>cad</v>
          </cell>
          <cell r="D31345" t="str">
            <v>140,70</v>
          </cell>
        </row>
        <row r="31346">
          <cell r="A31346" t="str">
            <v>ME.03.060.0100.g</v>
          </cell>
          <cell r="B31346" t="str">
            <v>- contattore grandezza 6:</v>
          </cell>
          <cell r="C31346" t="str">
            <v>cad</v>
          </cell>
          <cell r="D31346" t="str">
            <v>218,42</v>
          </cell>
        </row>
        <row r="31347">
          <cell r="A31347" t="str">
            <v>ME.03.060.0100.h</v>
          </cell>
          <cell r="B31347" t="str">
            <v>- contattore grandezza 8:</v>
          </cell>
          <cell r="C31347" t="str">
            <v>cad</v>
          </cell>
          <cell r="D31347" t="str">
            <v>328,20</v>
          </cell>
        </row>
        <row r="31348">
          <cell r="A31348" t="str">
            <v>ME.03.060.0100.i</v>
          </cell>
          <cell r="B31348" t="str">
            <v>- contattore grandezza 10:</v>
          </cell>
          <cell r="C31348" t="str">
            <v>cad</v>
          </cell>
          <cell r="D31348" t="str">
            <v>518,24</v>
          </cell>
        </row>
        <row r="31349">
          <cell r="A31349" t="str">
            <v>ME.03.060.0100.j</v>
          </cell>
          <cell r="B31349" t="str">
            <v>- contattore grandezza 10:</v>
          </cell>
          <cell r="C31349" t="str">
            <v>cad</v>
          </cell>
          <cell r="D31349" t="str">
            <v>723,98</v>
          </cell>
        </row>
        <row r="31350">
          <cell r="A31350" t="str">
            <v>ME.03.070</v>
          </cell>
          <cell r="B31350" t="str">
            <v>QUADRI ELETTRICI</v>
          </cell>
          <cell r="C31350"/>
          <cell r="D31350"/>
        </row>
        <row r="31351">
          <cell r="A31351" t="str">
            <v>ME.03.070.0010</v>
          </cell>
          <cell r="B31351" t="str">
            <v>Quadro elettrico di distribuzione da parete, in lamiera verniciato grado di protezione IP30 con porta di vetro fino a 160 A preassemblato completo di intelaiatura interna per il fissaggio delle apparecchiature elettriche modulari, pannelli di copertura delle apparecchiature, targhette identificatrici,targhette per la certificazione EN 61-439, accessori meccanici di fissaggio comprese morsettiere del tipo:</v>
          </cell>
          <cell r="C31351"/>
          <cell r="D31351"/>
        </row>
        <row r="31352">
          <cell r="A31352" t="str">
            <v>ME.03.070.0010.a</v>
          </cell>
          <cell r="B31352" t="str">
            <v>- 600x600 mm</v>
          </cell>
          <cell r="C31352" t="str">
            <v>cad</v>
          </cell>
          <cell r="D31352" t="str">
            <v>215,79</v>
          </cell>
        </row>
        <row r="31353">
          <cell r="A31353" t="str">
            <v>ME.03.070.0010.b</v>
          </cell>
          <cell r="B31353" t="str">
            <v>- 600x800 mm</v>
          </cell>
          <cell r="C31353" t="str">
            <v>cad</v>
          </cell>
          <cell r="D31353" t="str">
            <v>262,87</v>
          </cell>
        </row>
        <row r="31354">
          <cell r="A31354" t="str">
            <v>ME.03.070.0010.c</v>
          </cell>
          <cell r="B31354" t="str">
            <v>- 600x1000 mm</v>
          </cell>
          <cell r="C31354" t="str">
            <v>cad</v>
          </cell>
          <cell r="D31354" t="str">
            <v>310,84</v>
          </cell>
        </row>
        <row r="31355">
          <cell r="A31355" t="str">
            <v>ME.03.070.0010.d</v>
          </cell>
          <cell r="B31355" t="str">
            <v>- 600x1200 mm</v>
          </cell>
          <cell r="C31355" t="str">
            <v>cad</v>
          </cell>
          <cell r="D31355" t="str">
            <v>365,48</v>
          </cell>
        </row>
        <row r="31356">
          <cell r="A31356" t="str">
            <v>ME.03.070.0020</v>
          </cell>
          <cell r="B31356" t="str">
            <v>Quadro elettrico di distribuzione da incasso, in lamiera verniciato grado di protezione IP30 con porta di vetro fino a 160 A preassemblato completo di intelaiatura interna per il fissaggio delle apparecchiature elettriche modulari, pannelli di copertura delle apparecchiature, targhette identificatrici,targhette per la certificazione EN 61-439, accessori meccanici di fissaggio comprese morsettiere del tipo:</v>
          </cell>
          <cell r="C31356"/>
          <cell r="D31356"/>
        </row>
        <row r="31357">
          <cell r="A31357" t="str">
            <v>ME.03.070.0020.a</v>
          </cell>
          <cell r="B31357" t="str">
            <v>- 600x600 mm</v>
          </cell>
          <cell r="C31357" t="str">
            <v>cad</v>
          </cell>
          <cell r="D31357" t="str">
            <v>309,06</v>
          </cell>
        </row>
        <row r="31358">
          <cell r="A31358" t="str">
            <v>ME.03.070.0020.b</v>
          </cell>
          <cell r="B31358" t="str">
            <v>- 600x800 mm</v>
          </cell>
          <cell r="C31358" t="str">
            <v>cad</v>
          </cell>
          <cell r="D31358" t="str">
            <v>370,32</v>
          </cell>
        </row>
        <row r="31359">
          <cell r="A31359" t="str">
            <v>ME.03.070.0020.c</v>
          </cell>
          <cell r="B31359" t="str">
            <v>- 600x1000 mm</v>
          </cell>
          <cell r="C31359" t="str">
            <v>cad</v>
          </cell>
          <cell r="D31359" t="str">
            <v>434,26</v>
          </cell>
        </row>
        <row r="31360">
          <cell r="A31360" t="str">
            <v>ME.03.070.0020.d</v>
          </cell>
          <cell r="B31360" t="str">
            <v>- 600x1200 mm</v>
          </cell>
          <cell r="C31360" t="str">
            <v>cad</v>
          </cell>
          <cell r="D31360" t="str">
            <v>502,57</v>
          </cell>
        </row>
        <row r="31361">
          <cell r="A31361" t="str">
            <v>ME.03.070.0030</v>
          </cell>
          <cell r="B31361" t="str">
            <v>Quadro elettrico di distribuzione da parete, in resina verniciato grado di protezione IP43 doppio isolamento con porta di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morsettiere del tipo :</v>
          </cell>
          <cell r="C31361"/>
          <cell r="D31361"/>
        </row>
        <row r="31362">
          <cell r="A31362" t="str">
            <v>ME.03.070.0030.a</v>
          </cell>
          <cell r="B31362" t="str">
            <v>- 600x600 mm</v>
          </cell>
          <cell r="C31362" t="str">
            <v>cad</v>
          </cell>
          <cell r="D31362" t="str">
            <v>332,41</v>
          </cell>
        </row>
        <row r="31363">
          <cell r="A31363" t="str">
            <v>ME.03.070.0030.b</v>
          </cell>
          <cell r="B31363" t="str">
            <v>- 600x800 mm</v>
          </cell>
          <cell r="C31363" t="str">
            <v>cad</v>
          </cell>
          <cell r="D31363" t="str">
            <v>375,23</v>
          </cell>
        </row>
        <row r="31364">
          <cell r="A31364" t="str">
            <v>ME.03.070.0030.c</v>
          </cell>
          <cell r="B31364" t="str">
            <v>- 600x1000 mm</v>
          </cell>
          <cell r="C31364" t="str">
            <v>cad</v>
          </cell>
          <cell r="D31364" t="str">
            <v>454,67</v>
          </cell>
        </row>
        <row r="31365">
          <cell r="A31365" t="str">
            <v>ME.03.070.0030.d</v>
          </cell>
          <cell r="B31365" t="str">
            <v>- 600x1200 mm</v>
          </cell>
          <cell r="C31365" t="str">
            <v>cad</v>
          </cell>
          <cell r="D31365" t="str">
            <v>499,77</v>
          </cell>
        </row>
        <row r="31366">
          <cell r="A31366" t="str">
            <v>ME.03.070.0040</v>
          </cell>
          <cell r="B31366" t="str">
            <v>Quadro elettrico di distribuzione da parete, in lamiera verniciato grado di protezione IP43 con porta di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morsettiere del tipo :</v>
          </cell>
          <cell r="C31366"/>
          <cell r="D31366"/>
        </row>
        <row r="31367">
          <cell r="A31367" t="str">
            <v>ME.03.070.0040.a</v>
          </cell>
          <cell r="B31367" t="str">
            <v>- 600x600 mm</v>
          </cell>
          <cell r="C31367" t="str">
            <v>cad</v>
          </cell>
          <cell r="D31367" t="str">
            <v>167,84</v>
          </cell>
        </row>
        <row r="31368">
          <cell r="A31368" t="str">
            <v>ME.03.070.0040.b</v>
          </cell>
          <cell r="B31368" t="str">
            <v>- 600x800 mm</v>
          </cell>
          <cell r="C31368" t="str">
            <v>cad</v>
          </cell>
          <cell r="D31368" t="str">
            <v>187,53</v>
          </cell>
        </row>
        <row r="31369">
          <cell r="A31369" t="str">
            <v>ME.03.070.0040.c</v>
          </cell>
          <cell r="B31369" t="str">
            <v>- 600x1000 mm</v>
          </cell>
          <cell r="C31369" t="str">
            <v>cad</v>
          </cell>
          <cell r="D31369" t="str">
            <v>217,44</v>
          </cell>
        </row>
        <row r="31370">
          <cell r="A31370" t="str">
            <v>ME.03.070.0040.d</v>
          </cell>
          <cell r="B31370" t="str">
            <v>- 600x1200 mm</v>
          </cell>
          <cell r="C31370" t="str">
            <v>cad</v>
          </cell>
          <cell r="D31370" t="str">
            <v>230,63</v>
          </cell>
        </row>
        <row r="31371">
          <cell r="A31371" t="str">
            <v>ME.03.070.0050</v>
          </cell>
          <cell r="B31371" t="str">
            <v>Quadro elettrico di distribuzione da incasso, in lamiera verniciato grado di protezione IP43 con porta di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morsetteria, del tipo:</v>
          </cell>
          <cell r="C31371"/>
          <cell r="D31371"/>
        </row>
        <row r="31372">
          <cell r="A31372" t="str">
            <v>ME.03.070.0050.a</v>
          </cell>
          <cell r="B31372" t="str">
            <v>- 600x600 mm</v>
          </cell>
          <cell r="C31372" t="str">
            <v>cad</v>
          </cell>
          <cell r="D31372" t="str">
            <v>227,34</v>
          </cell>
        </row>
        <row r="31373">
          <cell r="A31373" t="str">
            <v>ME.03.070.0050.b</v>
          </cell>
          <cell r="B31373" t="str">
            <v>- 600x800 mm</v>
          </cell>
          <cell r="C31373" t="str">
            <v>cad</v>
          </cell>
          <cell r="D31373" t="str">
            <v>247,76</v>
          </cell>
        </row>
        <row r="31374">
          <cell r="A31374" t="str">
            <v>ME.03.070.0050.c</v>
          </cell>
          <cell r="B31374" t="str">
            <v>- 600x1000 mm</v>
          </cell>
          <cell r="C31374" t="str">
            <v>cad</v>
          </cell>
          <cell r="D31374" t="str">
            <v>280,63</v>
          </cell>
        </row>
        <row r="31375">
          <cell r="A31375" t="str">
            <v>ME.03.070.0050.d</v>
          </cell>
          <cell r="B31375" t="str">
            <v>- 600x1200 mm</v>
          </cell>
          <cell r="C31375" t="str">
            <v>cad</v>
          </cell>
          <cell r="D31375" t="str">
            <v>326,80</v>
          </cell>
        </row>
        <row r="31376">
          <cell r="A31376" t="str">
            <v>ME.03.070.0060</v>
          </cell>
          <cell r="B31376" t="str">
            <v>Quadro elettrico di distribuzione da parete in resina, in lamiera verniciato grado di protezione IP55 doppio isolamento con porta di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morsetteria, del tipo:</v>
          </cell>
          <cell r="C31376"/>
          <cell r="D31376"/>
        </row>
        <row r="31377">
          <cell r="A31377" t="str">
            <v>ME.03.070.0060.a</v>
          </cell>
          <cell r="B31377" t="str">
            <v>- 600x600 mm</v>
          </cell>
          <cell r="C31377" t="str">
            <v>cad</v>
          </cell>
          <cell r="D31377" t="str">
            <v>243,27</v>
          </cell>
        </row>
        <row r="31378">
          <cell r="A31378" t="str">
            <v>ME.03.070.0060.b</v>
          </cell>
          <cell r="B31378" t="str">
            <v>- 600x800 mm</v>
          </cell>
          <cell r="C31378" t="str">
            <v>cad</v>
          </cell>
          <cell r="D31378" t="str">
            <v>257,48</v>
          </cell>
        </row>
        <row r="31379">
          <cell r="A31379" t="str">
            <v>ME.03.070.0060.c</v>
          </cell>
          <cell r="B31379" t="str">
            <v>- 600x1000 mm</v>
          </cell>
          <cell r="C31379" t="str">
            <v>cad</v>
          </cell>
          <cell r="D31379" t="str">
            <v>285,89</v>
          </cell>
        </row>
        <row r="31380">
          <cell r="A31380" t="str">
            <v>ME.03.070.0060.d</v>
          </cell>
          <cell r="B31380" t="str">
            <v>- 600x1200 mm</v>
          </cell>
          <cell r="C31380" t="str">
            <v>cad</v>
          </cell>
          <cell r="D31380" t="str">
            <v>316,07</v>
          </cell>
        </row>
        <row r="31381">
          <cell r="A31381" t="str">
            <v>ME.03.070.0070</v>
          </cell>
          <cell r="B31381" t="str">
            <v>Quadro elettrico di distribuzione da parete, in lamiera d'acciaio verniciato preassemblato, grado di protezione IP55, completo di porta in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di morsettiera, del tipo:</v>
          </cell>
          <cell r="C31381"/>
          <cell r="D31381"/>
        </row>
        <row r="31382">
          <cell r="A31382" t="str">
            <v>ME.03.070.0070.a</v>
          </cell>
          <cell r="B31382" t="str">
            <v>- 600x600 mm</v>
          </cell>
          <cell r="C31382" t="str">
            <v>cad</v>
          </cell>
          <cell r="D31382" t="str">
            <v>255,76</v>
          </cell>
        </row>
        <row r="31383">
          <cell r="A31383" t="str">
            <v>ME.03.070.0070.b</v>
          </cell>
          <cell r="B31383" t="str">
            <v>- 600x800 mm</v>
          </cell>
          <cell r="C31383" t="str">
            <v>cad</v>
          </cell>
          <cell r="D31383" t="str">
            <v>277,07</v>
          </cell>
        </row>
        <row r="31384">
          <cell r="A31384" t="str">
            <v>ME.03.070.0070.c</v>
          </cell>
          <cell r="B31384" t="str">
            <v>- 600x1000 mm</v>
          </cell>
          <cell r="C31384" t="str">
            <v>cad</v>
          </cell>
          <cell r="D31384" t="str">
            <v>313,49</v>
          </cell>
        </row>
        <row r="31385">
          <cell r="A31385" t="str">
            <v>ME.03.070.0070.d</v>
          </cell>
          <cell r="B31385" t="str">
            <v>- 600x1200 mm</v>
          </cell>
          <cell r="C31385" t="str">
            <v>cad</v>
          </cell>
          <cell r="D31385" t="str">
            <v>349,00</v>
          </cell>
        </row>
        <row r="31386">
          <cell r="A31386" t="str">
            <v>ME.03.070.0080</v>
          </cell>
          <cell r="B31386" t="str">
            <v>Quadro elettrico di distribuzione da incasso, in lamiera d'acciaio verniciato preassemblato, grado di protezione IP55, completo di porta in vetro fino a 160 A, preassemblato, completo di intelaiatura interna per il fissaggio delle apparecchiature elettriche modulari, pannelli di copertura delle apparecchiature, targhette identificatrici, targhetta da compilare per la certificazione EN 61-439, accessori meccanici di fissaggio compreso di morsettiera, del tipo:</v>
          </cell>
          <cell r="C31386"/>
          <cell r="D31386"/>
        </row>
        <row r="31387">
          <cell r="A31387" t="str">
            <v>ME.03.070.0080.a</v>
          </cell>
          <cell r="B31387" t="str">
            <v>- 600x600 mm</v>
          </cell>
          <cell r="C31387" t="str">
            <v>cad</v>
          </cell>
          <cell r="D31387" t="str">
            <v>311,09</v>
          </cell>
        </row>
        <row r="31388">
          <cell r="A31388" t="str">
            <v>ME.03.070.0080.b</v>
          </cell>
          <cell r="B31388" t="str">
            <v>- 600x800 mm</v>
          </cell>
          <cell r="C31388" t="str">
            <v>cad</v>
          </cell>
          <cell r="D31388" t="str">
            <v>329,33</v>
          </cell>
        </row>
        <row r="31389">
          <cell r="A31389" t="str">
            <v>ME.03.070.0080.c</v>
          </cell>
          <cell r="B31389" t="str">
            <v>- 600x1000 mm</v>
          </cell>
          <cell r="C31389" t="str">
            <v>cad</v>
          </cell>
          <cell r="D31389" t="str">
            <v>368,61</v>
          </cell>
        </row>
        <row r="31390">
          <cell r="A31390" t="str">
            <v>ME.03.070.0080.d</v>
          </cell>
          <cell r="B31390" t="str">
            <v>- 600x1200 mm</v>
          </cell>
          <cell r="C31390" t="str">
            <v>cad</v>
          </cell>
          <cell r="D31390" t="str">
            <v>411,03</v>
          </cell>
        </row>
        <row r="31391">
          <cell r="A31391" t="str">
            <v>ME.03.070.0090</v>
          </cell>
          <cell r="B31391" t="str">
            <v>Quadro elettrico di distribuzione da parete in resina verniciato, grado di protezione IP43, doppio isolamento con porta in vetro fino a 250 A preassemblato,completo di intelaiatura interna per fissaggio delle apperecchiature elettriche modulari,pannelli di copertura delle apparecchiature,targhette identificatrici,targhette per la certificazione EN 61-439,accessori meccanici di fissaggio compresa morsettiera del tipo:</v>
          </cell>
          <cell r="C31391"/>
          <cell r="D31391"/>
        </row>
        <row r="31392">
          <cell r="A31392" t="str">
            <v>ME.03.070.0090.a</v>
          </cell>
          <cell r="B31392" t="str">
            <v>- 600x600 mm</v>
          </cell>
          <cell r="C31392" t="str">
            <v>cad</v>
          </cell>
          <cell r="D31392" t="str">
            <v>191,70</v>
          </cell>
        </row>
        <row r="31393">
          <cell r="A31393" t="str">
            <v>ME.03.070.0090.b</v>
          </cell>
          <cell r="B31393" t="str">
            <v>- 600x800 mm</v>
          </cell>
          <cell r="C31393" t="str">
            <v>cad</v>
          </cell>
          <cell r="D31393" t="str">
            <v>228,60</v>
          </cell>
        </row>
        <row r="31394">
          <cell r="A31394" t="str">
            <v>ME.03.070.0090.c</v>
          </cell>
          <cell r="B31394" t="str">
            <v>- 600x1000 mm</v>
          </cell>
          <cell r="C31394" t="str">
            <v>cad</v>
          </cell>
          <cell r="D31394" t="str">
            <v>258,07</v>
          </cell>
        </row>
        <row r="31395">
          <cell r="A31395" t="str">
            <v>ME.03.070.0090.d</v>
          </cell>
          <cell r="B31395" t="str">
            <v>- 600x1200 mm</v>
          </cell>
          <cell r="C31395" t="str">
            <v>cad</v>
          </cell>
          <cell r="D31395" t="str">
            <v>291,96</v>
          </cell>
        </row>
        <row r="31396">
          <cell r="A31396" t="str">
            <v>ME.03.070.0100</v>
          </cell>
          <cell r="B31396" t="str">
            <v>Quadro elettrico di distribuzione da parete in lamiera verniciato, grado di protezione IP43, doppio isolamento con porta in vetro fino a 250 A preassemblato,completo di intelaiatura interna per fissaggio delle apperecchiature elettriche modulari,pannelli di copertura delle apparecchiature,targhette identificatrici,targhette per la certificazione EN 61-439,accessori meccanici di fissaggio compresa morsettiera del tipo:</v>
          </cell>
          <cell r="C31396"/>
          <cell r="D31396"/>
        </row>
        <row r="31397">
          <cell r="A31397" t="str">
            <v>ME.03.070.0100.a</v>
          </cell>
          <cell r="B31397" t="str">
            <v>600x600 mm</v>
          </cell>
          <cell r="C31397" t="str">
            <v>cad</v>
          </cell>
          <cell r="D31397" t="str">
            <v>195,91</v>
          </cell>
        </row>
        <row r="31398">
          <cell r="A31398" t="str">
            <v>ME.03.070.0100.b</v>
          </cell>
          <cell r="B31398" t="str">
            <v>600x800 mm</v>
          </cell>
          <cell r="C31398" t="str">
            <v>cad</v>
          </cell>
          <cell r="D31398" t="str">
            <v>233,62</v>
          </cell>
        </row>
        <row r="31399">
          <cell r="A31399" t="str">
            <v>ME.03.070.0100.c</v>
          </cell>
          <cell r="B31399" t="str">
            <v>600x1000 mm</v>
          </cell>
          <cell r="C31399" t="str">
            <v>cad</v>
          </cell>
          <cell r="D31399" t="str">
            <v>263,76</v>
          </cell>
        </row>
        <row r="31400">
          <cell r="A31400" t="str">
            <v>ME.03.070.0100.d</v>
          </cell>
          <cell r="B31400" t="str">
            <v>600x1200 mm</v>
          </cell>
          <cell r="C31400" t="str">
            <v>cad</v>
          </cell>
          <cell r="D31400" t="str">
            <v>298,39</v>
          </cell>
        </row>
        <row r="31401">
          <cell r="A31401" t="str">
            <v>ME.03.070.0110</v>
          </cell>
          <cell r="B31401" t="str">
            <v>Quadro elettrico di distribuzione da incasso in lamiera verniciato, grado di protezione IP43, doppio isolamento con porta in vetro fino a 250 A preassemblato,completo di intelaiatura interna per fissaggio delle apperecchiature elettriche modulari,pannelli di copertura delle apparecchiature,targhette identificatrici,targhette per la certificazione EN 61-439,accessori meccanici di fissaggio compresa morsettiera del tipo:</v>
          </cell>
          <cell r="C31401"/>
          <cell r="D31401"/>
        </row>
        <row r="31402">
          <cell r="A31402" t="str">
            <v>ME.03.070.0110.a</v>
          </cell>
          <cell r="B31402" t="str">
            <v>600x600 mm</v>
          </cell>
          <cell r="C31402" t="str">
            <v>cad</v>
          </cell>
          <cell r="D31402" t="str">
            <v>223,23</v>
          </cell>
        </row>
        <row r="31403">
          <cell r="A31403" t="str">
            <v>ME.03.070.0110.b</v>
          </cell>
          <cell r="B31403" t="str">
            <v>600x800 mm</v>
          </cell>
          <cell r="C31403" t="str">
            <v>cad</v>
          </cell>
          <cell r="D31403" t="str">
            <v>261,37</v>
          </cell>
        </row>
        <row r="31404">
          <cell r="A31404" t="str">
            <v>ME.03.070.0110.c</v>
          </cell>
          <cell r="B31404" t="str">
            <v>600x1000 mm</v>
          </cell>
          <cell r="C31404" t="str">
            <v>cad</v>
          </cell>
          <cell r="D31404" t="str">
            <v>291,70</v>
          </cell>
        </row>
        <row r="31405">
          <cell r="A31405" t="str">
            <v>ME.03.070.0110.d</v>
          </cell>
          <cell r="B31405" t="str">
            <v>600x1200 mm</v>
          </cell>
          <cell r="C31405" t="str">
            <v>cad</v>
          </cell>
          <cell r="D31405" t="str">
            <v>321,13</v>
          </cell>
        </row>
        <row r="31406">
          <cell r="A31406" t="str">
            <v>ME.03.070.0120</v>
          </cell>
          <cell r="B31406" t="str">
            <v>Quadro elettrico di distribuzione da parete in resina verniciato, grado di protezione IP55, doppio isolamento con porta in vetro fino a 250 A preassemblato,completo di intelaiatura interna per fissaggio delle apperecchiature elettriche modulari,pannelli di copertura delle apparecchiature,targhette identificatrici,targhette per la certificazione EN 61-439,accessori meccanici di fissaggio compresa morsettiera del tipo:</v>
          </cell>
          <cell r="C31406"/>
          <cell r="D31406"/>
        </row>
        <row r="31407">
          <cell r="A31407" t="str">
            <v>ME.03.070.0120.a</v>
          </cell>
          <cell r="B31407" t="str">
            <v>600x600 mm</v>
          </cell>
          <cell r="C31407" t="str">
            <v>cad</v>
          </cell>
          <cell r="D31407" t="str">
            <v>236,91</v>
          </cell>
        </row>
        <row r="31408">
          <cell r="A31408" t="str">
            <v>ME.03.070.0120.b</v>
          </cell>
          <cell r="B31408" t="str">
            <v>600x800 mm</v>
          </cell>
          <cell r="C31408" t="str">
            <v>cad</v>
          </cell>
          <cell r="D31408" t="str">
            <v>276,06</v>
          </cell>
        </row>
        <row r="31409">
          <cell r="A31409" t="str">
            <v>ME.03.070.0120.c</v>
          </cell>
          <cell r="B31409" t="str">
            <v>600x1000 mm</v>
          </cell>
          <cell r="C31409" t="str">
            <v>cad</v>
          </cell>
          <cell r="D31409" t="str">
            <v>317,03</v>
          </cell>
        </row>
        <row r="31410">
          <cell r="A31410" t="str">
            <v>ME.03.070.0120.d</v>
          </cell>
          <cell r="B31410" t="str">
            <v>600x1200 mm</v>
          </cell>
          <cell r="C31410" t="str">
            <v>cad</v>
          </cell>
          <cell r="D31410" t="str">
            <v>339,64</v>
          </cell>
        </row>
        <row r="31411">
          <cell r="A31411" t="str">
            <v>ME.03.070.0130</v>
          </cell>
          <cell r="B31411" t="str">
            <v>Quadro elettrico di distribuzione da parete in lamiera verniciato, grado di protezione IP55, doppio isolamento con porta in vetro fino a 250 A preassemblato,completo di intelaiatura interna per fissaggio delle apperecchiature elettriche modulari,pannelli di copertura delle apparecchiature,targhette identificatrici,targhette per la certificazione EN 61-439,accessori meccanici di fissaggio compresa morsettiera del tipo:</v>
          </cell>
          <cell r="C31411"/>
          <cell r="D31411"/>
        </row>
        <row r="31412">
          <cell r="A31412" t="str">
            <v>ME.03.070.0130.a</v>
          </cell>
          <cell r="B31412" t="str">
            <v>600x600 mm</v>
          </cell>
          <cell r="C31412" t="str">
            <v>cad</v>
          </cell>
          <cell r="D31412" t="str">
            <v>264,22</v>
          </cell>
        </row>
        <row r="31413">
          <cell r="A31413" t="str">
            <v>ME.03.070.0130.b</v>
          </cell>
          <cell r="B31413" t="str">
            <v>600x800 mm</v>
          </cell>
          <cell r="C31413" t="str">
            <v>cad</v>
          </cell>
          <cell r="D31413" t="str">
            <v>303,38</v>
          </cell>
        </row>
        <row r="31414">
          <cell r="A31414" t="str">
            <v>ME.03.070.0130.c</v>
          </cell>
          <cell r="B31414" t="str">
            <v>600x1000 mm</v>
          </cell>
          <cell r="C31414" t="str">
            <v>cad</v>
          </cell>
          <cell r="D31414" t="str">
            <v>340,19</v>
          </cell>
        </row>
        <row r="31415">
          <cell r="A31415" t="str">
            <v>ME.03.070.0130.d</v>
          </cell>
          <cell r="B31415" t="str">
            <v>600x1200 mm</v>
          </cell>
          <cell r="C31415" t="str">
            <v>cad</v>
          </cell>
          <cell r="D31415" t="str">
            <v>366,23</v>
          </cell>
        </row>
        <row r="31416">
          <cell r="A31416" t="str">
            <v>ME.03.070.0135</v>
          </cell>
          <cell r="B31416" t="str">
            <v>Quadro elettrico di distribuzione da incasso in lamiera verniciato, grado di protezione IP55, doppio isolamento con porta in vetro fino a 250 A preassemblato,completo di intelaiatura interna per fissaggio delle apperecchiature elettriche modulari,pannelli di copertura delle apparecchiature,targhette identificatrici,targhette per la certificazione EN 61-439,accessori meccanici di fissaggio compresa morsettiera del tipo:</v>
          </cell>
          <cell r="C31416"/>
          <cell r="D31416"/>
        </row>
        <row r="31417">
          <cell r="A31417" t="str">
            <v>ME.03.070.0135.a</v>
          </cell>
          <cell r="B31417" t="str">
            <v>600x600 mm</v>
          </cell>
          <cell r="C31417" t="str">
            <v>cad</v>
          </cell>
          <cell r="D31417" t="str">
            <v>277,89</v>
          </cell>
        </row>
        <row r="31418">
          <cell r="A31418" t="str">
            <v>ME.03.070.0135.b</v>
          </cell>
          <cell r="B31418" t="str">
            <v>600x800 mm</v>
          </cell>
          <cell r="C31418" t="str">
            <v>cad</v>
          </cell>
          <cell r="D31418" t="str">
            <v>317,03</v>
          </cell>
        </row>
        <row r="31419">
          <cell r="A31419" t="str">
            <v>ME.03.070.0135.c</v>
          </cell>
          <cell r="B31419" t="str">
            <v>600x1000 mm</v>
          </cell>
          <cell r="C31419" t="str">
            <v>cad</v>
          </cell>
          <cell r="D31419" t="str">
            <v>353,86</v>
          </cell>
        </row>
        <row r="31420">
          <cell r="A31420" t="str">
            <v>ME.03.070.0135.d</v>
          </cell>
          <cell r="B31420" t="str">
            <v>600x1200 mm</v>
          </cell>
          <cell r="C31420" t="str">
            <v>cad</v>
          </cell>
          <cell r="D31420" t="str">
            <v>379,90</v>
          </cell>
        </row>
        <row r="31421">
          <cell r="A31421" t="str">
            <v>ME.03.070.0137</v>
          </cell>
          <cell r="B31421" t="str">
            <v>Quadro elettrico di distribuzione da parete in resina, grado di protezione IP43, doppio isolamento con porta in vetro da 250 A fino a 630A preassemblato,completo di intelaiatura interna per fissaggio delle apperecchiature elettriche modulari, pannelli di copertura delle apparecchiature,targhette identificatrici,targhette per la certificazione EN 61-439,accessori meccanici di fissaggio compresa morsettiera in opera del tipo:</v>
          </cell>
          <cell r="C31421"/>
          <cell r="D31421"/>
        </row>
        <row r="31422">
          <cell r="A31422" t="str">
            <v>ME.03.070.0137.a</v>
          </cell>
          <cell r="B31422" t="str">
            <v>-600x600 mm</v>
          </cell>
          <cell r="C31422" t="str">
            <v>cad</v>
          </cell>
          <cell r="D31422" t="str">
            <v>286,91</v>
          </cell>
        </row>
        <row r="31423">
          <cell r="A31423" t="str">
            <v>ME.03.070.0137.b</v>
          </cell>
          <cell r="B31423" t="str">
            <v>-600x800 mm</v>
          </cell>
          <cell r="C31423" t="str">
            <v>cad</v>
          </cell>
          <cell r="D31423" t="str">
            <v>328,57</v>
          </cell>
        </row>
        <row r="31424">
          <cell r="A31424" t="str">
            <v>ME.03.070.0137.c</v>
          </cell>
          <cell r="B31424" t="str">
            <v>-600x1000 mm</v>
          </cell>
          <cell r="C31424" t="str">
            <v>cad</v>
          </cell>
          <cell r="D31424" t="str">
            <v>362,04</v>
          </cell>
        </row>
        <row r="31425">
          <cell r="A31425" t="str">
            <v>ME.03.070.0137.d</v>
          </cell>
          <cell r="B31425" t="str">
            <v>-600x1200 mm</v>
          </cell>
          <cell r="C31425" t="str">
            <v>cad</v>
          </cell>
          <cell r="D31425" t="str">
            <v>396,21</v>
          </cell>
        </row>
        <row r="31426">
          <cell r="A31426" t="str">
            <v>ME.03.070.0140</v>
          </cell>
          <cell r="B31426" t="str">
            <v>Quadro elettrico di distribuzione da parete- pavimento in lamiera, grado di protezione IP30, con porta in vetro da 400A fino a 630A preassemblato,completo di intelaiatura interna per fissaggio delle apperecchiature elettriche modulari, pannelli di copertura delle apparecchiature,targhette identificatrici,targhette per la certificazione EN 61-439,accessori meccanici di fissaggio compresa morsettiera in opera del tipo:</v>
          </cell>
          <cell r="C31426"/>
          <cell r="D31426"/>
        </row>
        <row r="31427">
          <cell r="A31427" t="str">
            <v>ME.03.070.0140.a</v>
          </cell>
          <cell r="B31427" t="str">
            <v>-600x600mm</v>
          </cell>
          <cell r="C31427" t="str">
            <v>cad</v>
          </cell>
          <cell r="D31427" t="str">
            <v>301,13</v>
          </cell>
        </row>
        <row r="31428">
          <cell r="A31428" t="str">
            <v>ME.03.070.0140.b</v>
          </cell>
          <cell r="B31428" t="str">
            <v>-600x800mm</v>
          </cell>
          <cell r="C31428" t="str">
            <v>cad</v>
          </cell>
          <cell r="D31428" t="str">
            <v>343,48</v>
          </cell>
        </row>
        <row r="31429">
          <cell r="A31429" t="str">
            <v>ME.03.070.0140.c</v>
          </cell>
          <cell r="B31429" t="str">
            <v>-600x1000mm</v>
          </cell>
          <cell r="C31429" t="str">
            <v>cad</v>
          </cell>
          <cell r="D31429" t="str">
            <v>375,85</v>
          </cell>
        </row>
        <row r="31430">
          <cell r="A31430" t="str">
            <v>ME.03.070.0140.d</v>
          </cell>
          <cell r="B31430" t="str">
            <v>-600x1200mm</v>
          </cell>
          <cell r="C31430" t="str">
            <v>cad</v>
          </cell>
          <cell r="D31430" t="str">
            <v>414,11</v>
          </cell>
        </row>
        <row r="31431">
          <cell r="A31431" t="str">
            <v>ME.03.070.0140.e</v>
          </cell>
          <cell r="B31431" t="str">
            <v>-600x1400mm</v>
          </cell>
          <cell r="C31431" t="str">
            <v>cad</v>
          </cell>
          <cell r="D31431" t="str">
            <v>425,03</v>
          </cell>
        </row>
        <row r="31432">
          <cell r="A31432" t="str">
            <v>ME.03.070.0140.f</v>
          </cell>
          <cell r="B31432" t="str">
            <v>-600x1600mm</v>
          </cell>
          <cell r="C31432" t="str">
            <v>cad</v>
          </cell>
          <cell r="D31432" t="str">
            <v>438,69</v>
          </cell>
        </row>
        <row r="31433">
          <cell r="A31433" t="str">
            <v>ME.03.070.0140.g</v>
          </cell>
          <cell r="B31433" t="str">
            <v>-600x1800mm</v>
          </cell>
          <cell r="C31433" t="str">
            <v>cad</v>
          </cell>
          <cell r="D31433" t="str">
            <v>448,26</v>
          </cell>
        </row>
        <row r="31434">
          <cell r="A31434" t="str">
            <v>ME.03.070.0140.h</v>
          </cell>
          <cell r="B31434" t="str">
            <v>-600x2000mm</v>
          </cell>
          <cell r="C31434" t="str">
            <v>cad</v>
          </cell>
          <cell r="D31434" t="str">
            <v>461,92</v>
          </cell>
        </row>
        <row r="31435">
          <cell r="A31435" t="str">
            <v>ME.03.070.0140.i</v>
          </cell>
          <cell r="B31435" t="str">
            <v>-850x600mm</v>
          </cell>
          <cell r="C31435" t="str">
            <v>cad</v>
          </cell>
          <cell r="D31435" t="str">
            <v>491,99</v>
          </cell>
        </row>
        <row r="31436">
          <cell r="A31436" t="str">
            <v>ME.03.070.0140.l</v>
          </cell>
          <cell r="B31436" t="str">
            <v>-850x800mm</v>
          </cell>
          <cell r="C31436" t="str">
            <v>cad</v>
          </cell>
          <cell r="D31436" t="str">
            <v>502,91</v>
          </cell>
        </row>
        <row r="31437">
          <cell r="A31437" t="str">
            <v>ME.03.070.0140.m</v>
          </cell>
          <cell r="B31437" t="str">
            <v>-850x1000mm</v>
          </cell>
          <cell r="C31437" t="str">
            <v>cad</v>
          </cell>
          <cell r="D31437" t="str">
            <v>517,95</v>
          </cell>
        </row>
        <row r="31438">
          <cell r="A31438" t="str">
            <v>ME.03.070.0140.n</v>
          </cell>
          <cell r="B31438" t="str">
            <v>-850x1200mm</v>
          </cell>
          <cell r="C31438" t="str">
            <v>cad</v>
          </cell>
          <cell r="D31438" t="str">
            <v>528,04</v>
          </cell>
        </row>
        <row r="31439">
          <cell r="A31439" t="str">
            <v>ME.03.070.0140.o</v>
          </cell>
          <cell r="B31439" t="str">
            <v>-850x1400mm</v>
          </cell>
          <cell r="C31439" t="str">
            <v>cad</v>
          </cell>
          <cell r="D31439" t="str">
            <v>536,25</v>
          </cell>
        </row>
        <row r="31440">
          <cell r="A31440" t="str">
            <v>ME.03.070.0140.p</v>
          </cell>
          <cell r="B31440" t="str">
            <v>-850x1600mm</v>
          </cell>
          <cell r="C31440" t="str">
            <v>cad</v>
          </cell>
          <cell r="D31440" t="str">
            <v>549,92</v>
          </cell>
        </row>
        <row r="31441">
          <cell r="A31441" t="str">
            <v>ME.03.070.0140.q</v>
          </cell>
          <cell r="B31441" t="str">
            <v>-850x1800mm</v>
          </cell>
          <cell r="C31441" t="str">
            <v>cad</v>
          </cell>
          <cell r="D31441" t="str">
            <v>563,59</v>
          </cell>
        </row>
        <row r="31442">
          <cell r="A31442" t="str">
            <v>ME.03.070.0140.r</v>
          </cell>
          <cell r="B31442" t="str">
            <v>-850x2000mm</v>
          </cell>
          <cell r="C31442" t="str">
            <v>cad</v>
          </cell>
          <cell r="D31442" t="str">
            <v>577,24</v>
          </cell>
        </row>
        <row r="31443">
          <cell r="A31443" t="str">
            <v>ME.03.070.0145</v>
          </cell>
          <cell r="B31443" t="str">
            <v>Quadro elettrico di distribuzione da parete- pavimento in lamiera, grado di protezione IP43, con porta in vetro da 400A fino a 630A preassemblato,completo di intelaiatura interna per fissaggio delle apperecchiature elettriche modulari, pannelli di copertura delle apparecchiature,targhette identificatrici,targhette per la certificazione EN 61-439,accessori meccanici di fissaggio compresa morsettiera in opera del tipo:</v>
          </cell>
          <cell r="C31443"/>
          <cell r="D31443"/>
        </row>
        <row r="31444">
          <cell r="A31444" t="str">
            <v>ME.03.070.0145.a</v>
          </cell>
          <cell r="B31444" t="str">
            <v>- 600x600 mm</v>
          </cell>
          <cell r="C31444" t="str">
            <v>cad</v>
          </cell>
          <cell r="D31444" t="str">
            <v>326,73</v>
          </cell>
        </row>
        <row r="31445">
          <cell r="A31445" t="str">
            <v>ME.03.070.0145.b</v>
          </cell>
          <cell r="B31445" t="str">
            <v>- 600x800 mm</v>
          </cell>
          <cell r="C31445" t="str">
            <v>cad</v>
          </cell>
          <cell r="D31445" t="str">
            <v>366,36</v>
          </cell>
        </row>
        <row r="31446">
          <cell r="A31446" t="str">
            <v>ME.03.070.0145.c</v>
          </cell>
          <cell r="B31446" t="str">
            <v>- 600x1000 mm</v>
          </cell>
          <cell r="C31446" t="str">
            <v>cad</v>
          </cell>
          <cell r="D31446" t="str">
            <v>381,18</v>
          </cell>
        </row>
        <row r="31447">
          <cell r="A31447" t="str">
            <v>ME.03.070.0145.d</v>
          </cell>
          <cell r="B31447" t="str">
            <v>- 600x1200 mm</v>
          </cell>
          <cell r="C31447" t="str">
            <v>cad</v>
          </cell>
          <cell r="D31447" t="str">
            <v>416,70</v>
          </cell>
        </row>
        <row r="31448">
          <cell r="A31448" t="str">
            <v>ME.03.070.0145.e</v>
          </cell>
          <cell r="B31448" t="str">
            <v>- 600x1400 mm</v>
          </cell>
          <cell r="C31448" t="str">
            <v>cad</v>
          </cell>
          <cell r="D31448" t="str">
            <v>430,36</v>
          </cell>
        </row>
        <row r="31449">
          <cell r="A31449" t="str">
            <v>ME.03.070.0145.f</v>
          </cell>
          <cell r="B31449" t="str">
            <v>- 600x1600 mm</v>
          </cell>
          <cell r="C31449" t="str">
            <v>cad</v>
          </cell>
          <cell r="D31449" t="str">
            <v>444,91</v>
          </cell>
        </row>
        <row r="31450">
          <cell r="A31450" t="str">
            <v>ME.03.070.0145.g</v>
          </cell>
          <cell r="B31450" t="str">
            <v>- 600x1800 mm</v>
          </cell>
          <cell r="C31450" t="str">
            <v>cad</v>
          </cell>
          <cell r="D31450" t="str">
            <v>458,58</v>
          </cell>
        </row>
        <row r="31451">
          <cell r="A31451" t="str">
            <v>ME.03.070.0145.h</v>
          </cell>
          <cell r="B31451" t="str">
            <v>- 600x2000 mm</v>
          </cell>
          <cell r="C31451" t="str">
            <v>cad</v>
          </cell>
          <cell r="D31451" t="str">
            <v>472,24</v>
          </cell>
        </row>
        <row r="31452">
          <cell r="A31452" t="str">
            <v>ME.03.070.0145.i</v>
          </cell>
          <cell r="B31452" t="str">
            <v>- 850x600 mm</v>
          </cell>
          <cell r="C31452" t="str">
            <v>cad</v>
          </cell>
          <cell r="D31452" t="str">
            <v>485,89</v>
          </cell>
        </row>
        <row r="31453">
          <cell r="A31453" t="str">
            <v>ME.03.070.0145.l</v>
          </cell>
          <cell r="B31453" t="str">
            <v>- 850x800 mm</v>
          </cell>
          <cell r="C31453" t="str">
            <v>cad</v>
          </cell>
          <cell r="D31453" t="str">
            <v>499,57</v>
          </cell>
        </row>
        <row r="31454">
          <cell r="A31454" t="str">
            <v>ME.03.070.0145.m</v>
          </cell>
          <cell r="B31454" t="str">
            <v>- 850x1000 mm</v>
          </cell>
          <cell r="C31454" t="str">
            <v>cad</v>
          </cell>
          <cell r="D31454" t="str">
            <v>510,43</v>
          </cell>
        </row>
        <row r="31455">
          <cell r="A31455" t="str">
            <v>ME.03.070.0145.n</v>
          </cell>
          <cell r="B31455" t="str">
            <v>- 850x1200 mm</v>
          </cell>
          <cell r="C31455" t="str">
            <v>cad</v>
          </cell>
          <cell r="D31455" t="str">
            <v>526,88</v>
          </cell>
        </row>
        <row r="31456">
          <cell r="A31456" t="str">
            <v>ME.03.070.0145.o</v>
          </cell>
          <cell r="B31456" t="str">
            <v>- 850x1400 mm</v>
          </cell>
          <cell r="C31456" t="str">
            <v>cad</v>
          </cell>
          <cell r="D31456" t="str">
            <v>543,28</v>
          </cell>
        </row>
        <row r="31457">
          <cell r="A31457" t="str">
            <v>ME.03.070.0145.p</v>
          </cell>
          <cell r="B31457" t="str">
            <v>- 850x1600 mm</v>
          </cell>
          <cell r="C31457" t="str">
            <v>cad</v>
          </cell>
          <cell r="D31457" t="str">
            <v>554,21</v>
          </cell>
        </row>
        <row r="31458">
          <cell r="A31458" t="str">
            <v>ME.03.070.0145.q</v>
          </cell>
          <cell r="B31458" t="str">
            <v>- 850x1800 mm</v>
          </cell>
          <cell r="C31458" t="str">
            <v>cad</v>
          </cell>
          <cell r="D31458" t="str">
            <v>567,88</v>
          </cell>
        </row>
        <row r="31459">
          <cell r="A31459" t="str">
            <v>ME.03.070.0145.r</v>
          </cell>
          <cell r="B31459" t="str">
            <v>- 850x2000 mm</v>
          </cell>
          <cell r="C31459" t="str">
            <v>cad</v>
          </cell>
          <cell r="D31459" t="str">
            <v>581,54</v>
          </cell>
        </row>
        <row r="31460">
          <cell r="A31460" t="str">
            <v>ME.03.070.0150</v>
          </cell>
          <cell r="B31460" t="str">
            <v>Quadro elettrico di distribuzione da parete- pavimento in lamiera, grado di protezione IP55, con porta in vetro da 400A fino a 630A preassemblato,completo di intelaiatura interna per fissaggio delle apperecchiature elettriche modulari, pannelli di copertura delle apparecchiature,targhette identificatrici,targhette per la certificazione EN 61-439,accessori meccanici di fissaggio compresa morsettiera in opera del tipo:</v>
          </cell>
          <cell r="C31460"/>
          <cell r="D31460"/>
        </row>
        <row r="31461">
          <cell r="A31461" t="str">
            <v>ME.03.070.0150.a</v>
          </cell>
          <cell r="B31461" t="str">
            <v>- 600x600 mm</v>
          </cell>
          <cell r="C31461" t="str">
            <v>cad</v>
          </cell>
          <cell r="D31461" t="str">
            <v>338,83</v>
          </cell>
        </row>
        <row r="31462">
          <cell r="A31462" t="str">
            <v>ME.03.070.0150.b</v>
          </cell>
          <cell r="B31462" t="str">
            <v>- 600x800 mm</v>
          </cell>
          <cell r="C31462" t="str">
            <v>cad</v>
          </cell>
          <cell r="D31462" t="str">
            <v>370,25</v>
          </cell>
        </row>
        <row r="31463">
          <cell r="A31463" t="str">
            <v>ME.03.070.0150.c</v>
          </cell>
          <cell r="B31463" t="str">
            <v>- 600x1000 mm</v>
          </cell>
          <cell r="C31463" t="str">
            <v>cad</v>
          </cell>
          <cell r="D31463" t="str">
            <v>389,38</v>
          </cell>
        </row>
        <row r="31464">
          <cell r="A31464" t="str">
            <v>ME.03.070.0150.d</v>
          </cell>
          <cell r="B31464" t="str">
            <v>- 600x1200 mm</v>
          </cell>
          <cell r="C31464" t="str">
            <v>cad</v>
          </cell>
          <cell r="D31464" t="str">
            <v>430,36</v>
          </cell>
        </row>
        <row r="31465">
          <cell r="A31465" t="str">
            <v>ME.03.070.0150.e</v>
          </cell>
          <cell r="B31465" t="str">
            <v>- 600x1400 mm</v>
          </cell>
          <cell r="C31465" t="str">
            <v>cad</v>
          </cell>
          <cell r="D31465" t="str">
            <v>433,79</v>
          </cell>
        </row>
        <row r="31466">
          <cell r="A31466" t="str">
            <v>ME.03.070.0150.f</v>
          </cell>
          <cell r="B31466" t="str">
            <v>- 600x1600 mm</v>
          </cell>
          <cell r="C31466" t="str">
            <v>cad</v>
          </cell>
          <cell r="D31466" t="str">
            <v>447,45</v>
          </cell>
        </row>
        <row r="31467">
          <cell r="A31467" t="str">
            <v>ME.03.070.0150.g</v>
          </cell>
          <cell r="B31467" t="str">
            <v>- 600x1800 mm</v>
          </cell>
          <cell r="C31467" t="str">
            <v>cad</v>
          </cell>
          <cell r="D31467" t="str">
            <v>461,12</v>
          </cell>
        </row>
        <row r="31468">
          <cell r="A31468" t="str">
            <v>ME.03.070.0150.h</v>
          </cell>
          <cell r="B31468" t="str">
            <v>- 600x2000 mm</v>
          </cell>
          <cell r="C31468" t="str">
            <v>cad</v>
          </cell>
          <cell r="D31468" t="str">
            <v>474,77</v>
          </cell>
        </row>
        <row r="31469">
          <cell r="A31469" t="str">
            <v>ME.03.070.0150.i</v>
          </cell>
          <cell r="B31469" t="str">
            <v>- 850x600 mm</v>
          </cell>
          <cell r="C31469" t="str">
            <v>cad</v>
          </cell>
          <cell r="D31469" t="str">
            <v>488,43</v>
          </cell>
        </row>
        <row r="31470">
          <cell r="A31470" t="str">
            <v>ME.03.070.0150.l</v>
          </cell>
          <cell r="B31470" t="str">
            <v>- 850x800 mm</v>
          </cell>
          <cell r="C31470" t="str">
            <v>cad</v>
          </cell>
          <cell r="D31470" t="str">
            <v>502,11</v>
          </cell>
        </row>
        <row r="31471">
          <cell r="A31471" t="str">
            <v>ME.03.070.0150.m</v>
          </cell>
          <cell r="B31471" t="str">
            <v>- 850x1000 mm</v>
          </cell>
          <cell r="C31471" t="str">
            <v>cad</v>
          </cell>
          <cell r="D31471" t="str">
            <v>515,76</v>
          </cell>
        </row>
        <row r="31472">
          <cell r="A31472" t="str">
            <v>ME.03.070.0150.n</v>
          </cell>
          <cell r="B31472" t="str">
            <v>- 850x1200 mm</v>
          </cell>
          <cell r="C31472" t="str">
            <v>cad</v>
          </cell>
          <cell r="D31472" t="str">
            <v>529,43</v>
          </cell>
        </row>
        <row r="31473">
          <cell r="A31473" t="str">
            <v>ME.03.070.0150.o</v>
          </cell>
          <cell r="B31473" t="str">
            <v>- 850x1400 mm</v>
          </cell>
          <cell r="C31473" t="str">
            <v>cad</v>
          </cell>
          <cell r="D31473" t="str">
            <v>556,74</v>
          </cell>
        </row>
        <row r="31474">
          <cell r="A31474" t="str">
            <v>ME.03.070.0150.p</v>
          </cell>
          <cell r="B31474" t="str">
            <v>- 850x1600 mm</v>
          </cell>
          <cell r="C31474" t="str">
            <v>cad</v>
          </cell>
          <cell r="D31474" t="str">
            <v>560,85</v>
          </cell>
        </row>
        <row r="31475">
          <cell r="A31475" t="str">
            <v>ME.03.070.0150.q</v>
          </cell>
          <cell r="B31475" t="str">
            <v>- 850x1800 mm</v>
          </cell>
          <cell r="C31475" t="str">
            <v>cad</v>
          </cell>
          <cell r="D31475" t="str">
            <v>571,77</v>
          </cell>
        </row>
        <row r="31476">
          <cell r="A31476" t="str">
            <v>ME.03.070.0150.r</v>
          </cell>
          <cell r="B31476" t="str">
            <v>- 850x2000 mm</v>
          </cell>
          <cell r="C31476" t="str">
            <v>cad</v>
          </cell>
          <cell r="D31476" t="str">
            <v>585,44</v>
          </cell>
        </row>
        <row r="31477">
          <cell r="A31477" t="str">
            <v>ME.03.070.0155</v>
          </cell>
          <cell r="B31477" t="str">
            <v>Quadro elettrico di distribuzione da parete- pavimento in lamiera, grado di protezione IP30, con porta in vetro da 800A preassemblato,completo di intelaiatura interna per fissaggio delle apperecchiature elettriche modulari, pannelli di copertura delle apparecchiature,targhette identificatrici,targhette per la certificazione EN 61-439,accessori meccanici di fissaggio compresa morsettiera in opera del tipo:</v>
          </cell>
          <cell r="C31477"/>
          <cell r="D31477"/>
        </row>
        <row r="31478">
          <cell r="A31478" t="str">
            <v>ME.03.070.0155.a</v>
          </cell>
          <cell r="B31478" t="str">
            <v>- 600x600 mm</v>
          </cell>
          <cell r="C31478" t="str">
            <v>cad</v>
          </cell>
          <cell r="D31478" t="str">
            <v>328,03</v>
          </cell>
        </row>
        <row r="31479">
          <cell r="A31479" t="str">
            <v>ME.03.070.0155.b</v>
          </cell>
          <cell r="B31479" t="str">
            <v>- 600x800 mm</v>
          </cell>
          <cell r="C31479" t="str">
            <v>cad</v>
          </cell>
          <cell r="D31479" t="str">
            <v>356,73</v>
          </cell>
        </row>
        <row r="31480">
          <cell r="A31480" t="str">
            <v>ME.03.070.0155.c</v>
          </cell>
          <cell r="B31480" t="str">
            <v>- 600x1000 mm</v>
          </cell>
          <cell r="C31480" t="str">
            <v>cad</v>
          </cell>
          <cell r="D31480" t="str">
            <v>356,73</v>
          </cell>
        </row>
        <row r="31481">
          <cell r="A31481" t="str">
            <v>ME.03.070.0155.d</v>
          </cell>
          <cell r="B31481" t="str">
            <v>- 600x1200 mm</v>
          </cell>
          <cell r="C31481" t="str">
            <v>cad</v>
          </cell>
          <cell r="D31481" t="str">
            <v>441,43</v>
          </cell>
        </row>
        <row r="31482">
          <cell r="A31482" t="str">
            <v>ME.03.070.0155.e</v>
          </cell>
          <cell r="B31482" t="str">
            <v>- 600x1400 mm</v>
          </cell>
          <cell r="C31482" t="str">
            <v>cad</v>
          </cell>
          <cell r="D31482" t="str">
            <v>455,09</v>
          </cell>
        </row>
        <row r="31483">
          <cell r="A31483" t="str">
            <v>ME.03.070.0155.f</v>
          </cell>
          <cell r="B31483" t="str">
            <v>- 600x1600 mm</v>
          </cell>
          <cell r="C31483" t="str">
            <v>cad</v>
          </cell>
          <cell r="D31483" t="str">
            <v>460,57</v>
          </cell>
        </row>
        <row r="31484">
          <cell r="A31484" t="str">
            <v>ME.03.070.0155.g</v>
          </cell>
          <cell r="B31484" t="str">
            <v>- 600x1800 mm</v>
          </cell>
          <cell r="C31484" t="str">
            <v>cad</v>
          </cell>
          <cell r="D31484" t="str">
            <v>475,59</v>
          </cell>
        </row>
        <row r="31485">
          <cell r="A31485" t="str">
            <v>ME.03.070.0155.h</v>
          </cell>
          <cell r="B31485" t="str">
            <v>- 600x2000 mm</v>
          </cell>
          <cell r="C31485" t="str">
            <v>cad</v>
          </cell>
          <cell r="D31485" t="str">
            <v>489,25</v>
          </cell>
        </row>
        <row r="31486">
          <cell r="A31486" t="str">
            <v>ME.03.070.0155.i</v>
          </cell>
          <cell r="B31486" t="str">
            <v>- 850x600 mm</v>
          </cell>
          <cell r="C31486" t="str">
            <v>cad</v>
          </cell>
          <cell r="D31486" t="str">
            <v>516,57</v>
          </cell>
        </row>
        <row r="31487">
          <cell r="A31487" t="str">
            <v>ME.03.070.0155.l</v>
          </cell>
          <cell r="B31487" t="str">
            <v>- 850x800 mm</v>
          </cell>
          <cell r="C31487" t="str">
            <v>cad</v>
          </cell>
          <cell r="D31487" t="str">
            <v>530,23</v>
          </cell>
        </row>
        <row r="31488">
          <cell r="A31488" t="str">
            <v>ME.03.070.0155.m</v>
          </cell>
          <cell r="B31488" t="str">
            <v>- 850x1000 mm</v>
          </cell>
          <cell r="C31488" t="str">
            <v>cad</v>
          </cell>
          <cell r="D31488" t="str">
            <v>532,97</v>
          </cell>
        </row>
        <row r="31489">
          <cell r="A31489" t="str">
            <v>ME.03.070.0155.n</v>
          </cell>
          <cell r="B31489" t="str">
            <v>- 850x1200 mm</v>
          </cell>
          <cell r="C31489" t="str">
            <v>cad</v>
          </cell>
          <cell r="D31489" t="str">
            <v>549,37</v>
          </cell>
        </row>
        <row r="31490">
          <cell r="A31490" t="str">
            <v>ME.03.070.0155.o</v>
          </cell>
          <cell r="B31490" t="str">
            <v>- 850x1400 mm</v>
          </cell>
          <cell r="C31490" t="str">
            <v>cad</v>
          </cell>
          <cell r="D31490" t="str">
            <v>563,04</v>
          </cell>
        </row>
        <row r="31491">
          <cell r="A31491" t="str">
            <v>ME.03.070.0155.p</v>
          </cell>
          <cell r="B31491" t="str">
            <v>- 850x1600 mm</v>
          </cell>
          <cell r="C31491" t="str">
            <v>cad</v>
          </cell>
          <cell r="D31491" t="str">
            <v>576,69</v>
          </cell>
        </row>
        <row r="31492">
          <cell r="A31492" t="str">
            <v>ME.03.070.0155.q</v>
          </cell>
          <cell r="B31492" t="str">
            <v>- 850x1800 mm</v>
          </cell>
          <cell r="C31492" t="str">
            <v>cad</v>
          </cell>
          <cell r="D31492" t="str">
            <v>590,91</v>
          </cell>
        </row>
        <row r="31493">
          <cell r="A31493" t="str">
            <v>ME.03.070.0155.r</v>
          </cell>
          <cell r="B31493" t="str">
            <v>- 850x2000 mm</v>
          </cell>
          <cell r="C31493" t="str">
            <v>cad</v>
          </cell>
          <cell r="D31493" t="str">
            <v>604,57</v>
          </cell>
        </row>
        <row r="31494">
          <cell r="A31494" t="str">
            <v>ME.03.070.0160</v>
          </cell>
          <cell r="B31494" t="str">
            <v>Quadro elettrico di distribuzione da parete- pavimento in lamiera, grado di protezione IP43, con porta in vetro da 800A preassemblato,completo di intelaiatura interna per fissaggio delle apperecchiature elettriche modulari, pannelli di copertura delle apparecchiature,targhette identificatrici,targhette per la certificazione EN 61-439,accessori meccanici di fissaggio compresa morsettiera in opera del tipo:</v>
          </cell>
          <cell r="C31494"/>
          <cell r="D31494"/>
        </row>
        <row r="31495">
          <cell r="A31495" t="str">
            <v>ME.03.070.0160.a</v>
          </cell>
          <cell r="B31495" t="str">
            <v>- 600x600 mm</v>
          </cell>
          <cell r="C31495" t="str">
            <v>cad</v>
          </cell>
          <cell r="D31495" t="str">
            <v>340,19</v>
          </cell>
        </row>
        <row r="31496">
          <cell r="A31496" t="str">
            <v>ME.03.070.0160.b</v>
          </cell>
          <cell r="B31496" t="str">
            <v>- 600x800 mm</v>
          </cell>
          <cell r="C31496" t="str">
            <v>cad</v>
          </cell>
          <cell r="D31496" t="str">
            <v>367,52</v>
          </cell>
        </row>
        <row r="31497">
          <cell r="A31497" t="str">
            <v>ME.03.070.0160.c</v>
          </cell>
          <cell r="B31497" t="str">
            <v>- 600x1000 mm</v>
          </cell>
          <cell r="C31497" t="str">
            <v>cad</v>
          </cell>
          <cell r="D31497" t="str">
            <v>410,70</v>
          </cell>
        </row>
        <row r="31498">
          <cell r="A31498" t="str">
            <v>ME.03.070.0160.d</v>
          </cell>
          <cell r="B31498" t="str">
            <v>- 600x1200 mm</v>
          </cell>
          <cell r="C31498" t="str">
            <v>cad</v>
          </cell>
          <cell r="D31498" t="str">
            <v>444,84</v>
          </cell>
        </row>
        <row r="31499">
          <cell r="A31499" t="str">
            <v>ME.03.070.0160.e</v>
          </cell>
          <cell r="B31499" t="str">
            <v>- 600x1400 mm</v>
          </cell>
          <cell r="C31499" t="str">
            <v>cad</v>
          </cell>
          <cell r="D31499" t="str">
            <v>458,51</v>
          </cell>
        </row>
        <row r="31500">
          <cell r="A31500" t="str">
            <v>ME.03.070.0160.f</v>
          </cell>
          <cell r="B31500" t="str">
            <v>- 600x1600 mm</v>
          </cell>
          <cell r="C31500" t="str">
            <v>cad</v>
          </cell>
          <cell r="D31500" t="str">
            <v>472,18</v>
          </cell>
        </row>
        <row r="31501">
          <cell r="A31501" t="str">
            <v>ME.03.070.0160.g</v>
          </cell>
          <cell r="B31501" t="str">
            <v>- 600x1800 mm</v>
          </cell>
          <cell r="C31501" t="str">
            <v>cad</v>
          </cell>
          <cell r="D31501" t="str">
            <v>485,83</v>
          </cell>
        </row>
        <row r="31502">
          <cell r="A31502" t="str">
            <v>ME.03.070.0160.h</v>
          </cell>
          <cell r="B31502" t="str">
            <v>- 600x2000 mm</v>
          </cell>
          <cell r="C31502" t="str">
            <v>cad</v>
          </cell>
          <cell r="D31502" t="str">
            <v>499,50</v>
          </cell>
        </row>
        <row r="31503">
          <cell r="A31503" t="str">
            <v>ME.03.070.0160.i</v>
          </cell>
          <cell r="B31503" t="str">
            <v>- 850x600 mm</v>
          </cell>
          <cell r="C31503" t="str">
            <v>cad</v>
          </cell>
          <cell r="D31503" t="str">
            <v>530,93</v>
          </cell>
        </row>
        <row r="31504">
          <cell r="A31504" t="str">
            <v>ME.03.070.0160.l</v>
          </cell>
          <cell r="B31504" t="str">
            <v>- 850x800 mm</v>
          </cell>
          <cell r="C31504" t="str">
            <v>cad</v>
          </cell>
          <cell r="D31504" t="str">
            <v>544,59</v>
          </cell>
        </row>
        <row r="31505">
          <cell r="A31505" t="str">
            <v>ME.03.070.0160.m</v>
          </cell>
          <cell r="B31505" t="str">
            <v>- 850x1000 mm</v>
          </cell>
          <cell r="C31505" t="str">
            <v>cad</v>
          </cell>
          <cell r="D31505" t="str">
            <v>554,15</v>
          </cell>
        </row>
        <row r="31506">
          <cell r="A31506" t="str">
            <v>ME.03.070.0160.n</v>
          </cell>
          <cell r="B31506" t="str">
            <v>- 850x1200 mm</v>
          </cell>
          <cell r="C31506" t="str">
            <v>cad</v>
          </cell>
          <cell r="D31506" t="str">
            <v>567,80</v>
          </cell>
        </row>
        <row r="31507">
          <cell r="A31507" t="str">
            <v>ME.03.070.0160.o</v>
          </cell>
          <cell r="B31507" t="str">
            <v>- 850x1400 mm</v>
          </cell>
          <cell r="C31507" t="str">
            <v>cad</v>
          </cell>
          <cell r="D31507" t="str">
            <v>577,38</v>
          </cell>
        </row>
        <row r="31508">
          <cell r="A31508" t="str">
            <v>ME.03.070.0160.p</v>
          </cell>
          <cell r="B31508" t="str">
            <v>- 850x1600 mm</v>
          </cell>
          <cell r="C31508" t="str">
            <v>cad</v>
          </cell>
          <cell r="D31508" t="str">
            <v>584,20</v>
          </cell>
        </row>
        <row r="31509">
          <cell r="A31509" t="str">
            <v>ME.03.070.0160.q</v>
          </cell>
          <cell r="B31509" t="str">
            <v>- 850x1800 mm</v>
          </cell>
          <cell r="C31509" t="str">
            <v>cad</v>
          </cell>
          <cell r="D31509" t="str">
            <v>597,87</v>
          </cell>
        </row>
        <row r="31510">
          <cell r="A31510" t="str">
            <v>ME.03.070.0160.r</v>
          </cell>
          <cell r="B31510" t="str">
            <v>- 850x2000 mm</v>
          </cell>
          <cell r="C31510" t="str">
            <v>cad</v>
          </cell>
          <cell r="D31510" t="str">
            <v>612,90</v>
          </cell>
        </row>
        <row r="31511">
          <cell r="A31511" t="str">
            <v>ME.03.070.0165</v>
          </cell>
          <cell r="B31511" t="str">
            <v>Quadro elettrico di distribuzione da parete- pavimento in lamiera, grado di protezione IP55, con porta in vetro da 800A preassemblato,completo di intelaiatura interna per fissaggio delle apperecchiature elettriche modulari, pannelli di copertura delle apparecchiature,targhette identificatrici,targhette per la certificazione EN 61-439,accessori meccanici di fissaggio compresa morsettiera in opera del tipo</v>
          </cell>
          <cell r="C31511"/>
          <cell r="D31511"/>
        </row>
        <row r="31512">
          <cell r="A31512" t="str">
            <v>ME.03.070.0165.a</v>
          </cell>
          <cell r="B31512" t="str">
            <v>- 600x600 mm</v>
          </cell>
          <cell r="C31512" t="str">
            <v>cad</v>
          </cell>
          <cell r="D31512" t="str">
            <v>348,39</v>
          </cell>
        </row>
        <row r="31513">
          <cell r="A31513" t="str">
            <v>ME.03.070.0165.b</v>
          </cell>
          <cell r="B31513" t="str">
            <v>- 600x800 mm</v>
          </cell>
          <cell r="C31513" t="str">
            <v>cad</v>
          </cell>
          <cell r="D31513" t="str">
            <v>368,89</v>
          </cell>
        </row>
        <row r="31514">
          <cell r="A31514" t="str">
            <v>ME.03.070.0165.c</v>
          </cell>
          <cell r="B31514" t="str">
            <v>- 600x1000 mm</v>
          </cell>
          <cell r="C31514" t="str">
            <v>cad</v>
          </cell>
          <cell r="D31514" t="str">
            <v>419,42</v>
          </cell>
        </row>
        <row r="31515">
          <cell r="A31515" t="str">
            <v>ME.03.070.0165.d</v>
          </cell>
          <cell r="B31515" t="str">
            <v>- 600x1200 mm</v>
          </cell>
          <cell r="C31515" t="str">
            <v>cad</v>
          </cell>
          <cell r="D31515" t="str">
            <v>446,77</v>
          </cell>
        </row>
        <row r="31516">
          <cell r="A31516" t="str">
            <v>ME.03.070.0165.e</v>
          </cell>
          <cell r="B31516" t="str">
            <v>- 600x1400 mm</v>
          </cell>
          <cell r="C31516" t="str">
            <v>cad</v>
          </cell>
          <cell r="D31516" t="str">
            <v>460,41</v>
          </cell>
        </row>
        <row r="31517">
          <cell r="A31517" t="str">
            <v>ME.03.070.0165.f</v>
          </cell>
          <cell r="B31517" t="str">
            <v>- 600x1600 mm</v>
          </cell>
          <cell r="C31517" t="str">
            <v>cad</v>
          </cell>
          <cell r="D31517" t="str">
            <v>487,75</v>
          </cell>
        </row>
        <row r="31518">
          <cell r="A31518" t="str">
            <v>ME.03.070.0165.g</v>
          </cell>
          <cell r="B31518" t="str">
            <v>- 600x1800 mm</v>
          </cell>
          <cell r="C31518" t="str">
            <v>cad</v>
          </cell>
          <cell r="D31518" t="str">
            <v>494,58</v>
          </cell>
        </row>
        <row r="31519">
          <cell r="A31519" t="str">
            <v>ME.03.070.0165.h</v>
          </cell>
          <cell r="B31519" t="str">
            <v>- 600x2000 mm</v>
          </cell>
          <cell r="C31519" t="str">
            <v>cad</v>
          </cell>
          <cell r="D31519" t="str">
            <v>503,72</v>
          </cell>
        </row>
        <row r="31520">
          <cell r="A31520" t="str">
            <v>ME.03.070.0165.i</v>
          </cell>
          <cell r="B31520" t="str">
            <v>- 850x600 mm</v>
          </cell>
          <cell r="C31520" t="str">
            <v>cad</v>
          </cell>
          <cell r="D31520" t="str">
            <v>544,71</v>
          </cell>
        </row>
        <row r="31521">
          <cell r="A31521" t="str">
            <v>ME.03.070.0165.l</v>
          </cell>
          <cell r="B31521" t="str">
            <v>- 850x800 mm</v>
          </cell>
          <cell r="C31521" t="str">
            <v>cad</v>
          </cell>
          <cell r="D31521" t="str">
            <v>558,38</v>
          </cell>
        </row>
        <row r="31522">
          <cell r="A31522" t="str">
            <v>ME.03.070.0165.m</v>
          </cell>
          <cell r="B31522" t="str">
            <v>- 850x1000 mm</v>
          </cell>
          <cell r="C31522" t="str">
            <v>cad</v>
          </cell>
          <cell r="D31522" t="str">
            <v>561,12</v>
          </cell>
        </row>
        <row r="31523">
          <cell r="A31523" t="str">
            <v>ME.03.070.0165.n</v>
          </cell>
          <cell r="B31523" t="str">
            <v>- 850x1200 mm</v>
          </cell>
          <cell r="C31523" t="str">
            <v>cad</v>
          </cell>
          <cell r="D31523" t="str">
            <v>572,04</v>
          </cell>
        </row>
        <row r="31524">
          <cell r="A31524" t="str">
            <v>ME.03.070.0165.o</v>
          </cell>
          <cell r="B31524" t="str">
            <v>- 850x1400 mm</v>
          </cell>
          <cell r="C31524" t="str">
            <v>cad</v>
          </cell>
          <cell r="D31524" t="str">
            <v>585,70</v>
          </cell>
        </row>
        <row r="31525">
          <cell r="A31525" t="str">
            <v>ME.03.070.0165.p</v>
          </cell>
          <cell r="B31525" t="str">
            <v>- 850x1600 mm</v>
          </cell>
          <cell r="C31525" t="str">
            <v>cad</v>
          </cell>
          <cell r="D31525" t="str">
            <v>599,37</v>
          </cell>
        </row>
        <row r="31526">
          <cell r="A31526" t="str">
            <v>ME.03.070.0165.q</v>
          </cell>
          <cell r="B31526" t="str">
            <v>- 850x1800 mm</v>
          </cell>
          <cell r="C31526" t="str">
            <v>cad</v>
          </cell>
          <cell r="D31526" t="str">
            <v>613,03</v>
          </cell>
        </row>
        <row r="31527">
          <cell r="A31527" t="str">
            <v>ME.03.070.0165.r</v>
          </cell>
          <cell r="B31527" t="str">
            <v>- 850x2000 mm</v>
          </cell>
          <cell r="C31527" t="str">
            <v>cad</v>
          </cell>
          <cell r="D31527" t="str">
            <v>626,68</v>
          </cell>
        </row>
        <row r="31528">
          <cell r="A31528" t="str">
            <v>ME.03.070.0170</v>
          </cell>
          <cell r="B31528" t="str">
            <v>Centralino elettrico da parete in resina, grado di protezione IP40, doppio isolamento, completo di porta trasparente intelaiatura interna per il fissaggio delle apparecchiature elettriche modulari, predisposti per alloggiamento morsettiera, etichette identificatici targhetta autoadesiva per la certificazione CEI 23 - 51, accessori meccanici di fissaggio, fino a 12 moduli:</v>
          </cell>
          <cell r="C31528" t="str">
            <v>cad</v>
          </cell>
          <cell r="D31528" t="str">
            <v>13,26</v>
          </cell>
        </row>
        <row r="31529">
          <cell r="A31529" t="str">
            <v>ME.03.070.0180</v>
          </cell>
          <cell r="B31529" t="str">
            <v>Centralino elettrico da incasso in resina, grado di protezione IP40, doppio isolamento, completo di porta trasparente intelaiatura interna per il fissaggio delle apparecchiature elettriche modulari, predisposti per alloggiamento morsettiera, etichette identificatici targhetta autoadesiva per la certificazione CEI 23 - 51, accessori meccanici di fissaggio, fino a 12 moduli:</v>
          </cell>
          <cell r="C31529" t="str">
            <v>cad</v>
          </cell>
          <cell r="D31529" t="str">
            <v>14,36</v>
          </cell>
        </row>
        <row r="31530">
          <cell r="A31530" t="str">
            <v>ME.03.070.0190</v>
          </cell>
          <cell r="B31530" t="str">
            <v>Centralino elettrico da arredo a parete in resina, grado di protezione IP40, doppio isolamento, completo di porta trasparente intelaiatura interna per il fissaggio delle apparecchiature elettriche modulari, predisposti per alloggiamento morsettiera, etichette identificatici targhetta autoadesiva, accessori meccanici di fissaggio, nelle tipologie:uli:</v>
          </cell>
          <cell r="C31530"/>
          <cell r="D31530"/>
        </row>
        <row r="31531">
          <cell r="A31531" t="str">
            <v>ME.03.070.0190.a</v>
          </cell>
          <cell r="B31531" t="str">
            <v>da 24 moduli</v>
          </cell>
          <cell r="C31531" t="str">
            <v>cad</v>
          </cell>
          <cell r="D31531" t="str">
            <v>20,52</v>
          </cell>
        </row>
        <row r="31532">
          <cell r="A31532" t="str">
            <v>ME.03.070.0190.b</v>
          </cell>
          <cell r="B31532" t="str">
            <v>da 36 moduli</v>
          </cell>
          <cell r="C31532" t="str">
            <v>cad</v>
          </cell>
          <cell r="D31532" t="str">
            <v>27,39</v>
          </cell>
        </row>
        <row r="31533">
          <cell r="A31533" t="str">
            <v>ME.03.070.0190.c</v>
          </cell>
          <cell r="B31533" t="str">
            <v>da 48 moduli</v>
          </cell>
          <cell r="C31533" t="str">
            <v>cad</v>
          </cell>
          <cell r="D31533" t="str">
            <v>38,70</v>
          </cell>
        </row>
        <row r="31534">
          <cell r="A31534" t="str">
            <v>ME.03.070.0190.d</v>
          </cell>
          <cell r="B31534" t="str">
            <v>da 54 moduli</v>
          </cell>
          <cell r="C31534" t="str">
            <v>cad</v>
          </cell>
          <cell r="D31534" t="str">
            <v>47,82</v>
          </cell>
        </row>
        <row r="31535">
          <cell r="A31535" t="str">
            <v>ME.03.070.0190.e</v>
          </cell>
          <cell r="B31535" t="str">
            <v>da 72 moduli</v>
          </cell>
          <cell r="C31535" t="str">
            <v>cad</v>
          </cell>
          <cell r="D31535" t="str">
            <v>67,97</v>
          </cell>
        </row>
        <row r="31536">
          <cell r="A31536" t="str">
            <v>ME.03.070.0200</v>
          </cell>
          <cell r="B31536" t="str">
            <v>Centralino elettrico da arredo ad incasso in resina, grado di protezione IP40, doppio isolamento, completo di porta trasparente intelaiatura interna per il fissaggio delle apparecchiature elettriche modulari, predisposti per alloggiamento morsettiera, etichette identificatici targhetta autoadesiva, accessori meccanici di fissaggio, nelle tipologie:</v>
          </cell>
          <cell r="C31536"/>
          <cell r="D31536"/>
        </row>
        <row r="31537">
          <cell r="A31537" t="str">
            <v>ME.03.070.0200.a</v>
          </cell>
          <cell r="B31537" t="str">
            <v>da 24 moduli</v>
          </cell>
          <cell r="C31537" t="str">
            <v>cad</v>
          </cell>
          <cell r="D31537" t="str">
            <v>24,43</v>
          </cell>
        </row>
        <row r="31538">
          <cell r="A31538" t="str">
            <v>ME.03.070.0200.b</v>
          </cell>
          <cell r="B31538" t="str">
            <v>da 36 moduli</v>
          </cell>
          <cell r="C31538" t="str">
            <v>cad</v>
          </cell>
          <cell r="D31538" t="str">
            <v>33,65</v>
          </cell>
        </row>
        <row r="31539">
          <cell r="A31539" t="str">
            <v>ME.03.070.0200.c</v>
          </cell>
          <cell r="B31539" t="str">
            <v>da 48 moduli</v>
          </cell>
          <cell r="C31539" t="str">
            <v>cad</v>
          </cell>
          <cell r="D31539" t="str">
            <v>44,52</v>
          </cell>
        </row>
        <row r="31540">
          <cell r="A31540" t="str">
            <v>ME.03.070.0200.d</v>
          </cell>
          <cell r="B31540" t="str">
            <v>da 54 moduli</v>
          </cell>
          <cell r="C31540" t="str">
            <v>cad</v>
          </cell>
          <cell r="D31540" t="str">
            <v>53,31</v>
          </cell>
        </row>
        <row r="31541">
          <cell r="A31541" t="str">
            <v>ME.03.070.0200.e</v>
          </cell>
          <cell r="B31541" t="str">
            <v>da 72 moduli</v>
          </cell>
          <cell r="C31541" t="str">
            <v>cad</v>
          </cell>
          <cell r="D31541" t="str">
            <v>74,73</v>
          </cell>
        </row>
        <row r="31542">
          <cell r="A31542" t="str">
            <v>ME.03.070.0210</v>
          </cell>
          <cell r="B31542" t="str">
            <v>Centralino elettrico a parete in lamiera, grado di protezione IP40, completo di porta trasparente intelaiatura interna per il fissaggio delle apparecchiature elettriche modulari, predisposti per alloggiamento morsettiera, etichette identificatici targhetta autoadesiva, accessori meccanici di fissaggio, nelle tipologie:</v>
          </cell>
          <cell r="C31542"/>
          <cell r="D31542"/>
        </row>
        <row r="31543">
          <cell r="A31543" t="str">
            <v>ME.03.070.0210.a</v>
          </cell>
          <cell r="B31543" t="str">
            <v>da 24 moduli</v>
          </cell>
          <cell r="C31543" t="str">
            <v>cad</v>
          </cell>
          <cell r="D31543" t="str">
            <v>24,43</v>
          </cell>
        </row>
        <row r="31544">
          <cell r="A31544" t="str">
            <v>ME.03.070.0210.b</v>
          </cell>
          <cell r="B31544" t="str">
            <v>da 36 moduli</v>
          </cell>
          <cell r="C31544" t="str">
            <v>cad</v>
          </cell>
          <cell r="D31544" t="str">
            <v>33,65</v>
          </cell>
        </row>
        <row r="31545">
          <cell r="A31545" t="str">
            <v>ME.03.070.0210.c</v>
          </cell>
          <cell r="B31545" t="str">
            <v>da 48 moduli</v>
          </cell>
          <cell r="C31545" t="str">
            <v>cad</v>
          </cell>
          <cell r="D31545" t="str">
            <v>44,52</v>
          </cell>
        </row>
        <row r="31546">
          <cell r="A31546" t="str">
            <v>ME.03.070.0210.d</v>
          </cell>
          <cell r="B31546" t="str">
            <v>da 54moduli</v>
          </cell>
          <cell r="C31546" t="str">
            <v>cad</v>
          </cell>
          <cell r="D31546" t="str">
            <v>53,31</v>
          </cell>
        </row>
        <row r="31547">
          <cell r="A31547" t="str">
            <v>ME.03.070.0210.e</v>
          </cell>
          <cell r="B31547" t="str">
            <v>da 72 moduli</v>
          </cell>
          <cell r="C31547" t="str">
            <v>cad</v>
          </cell>
          <cell r="D31547" t="str">
            <v>74,73</v>
          </cell>
        </row>
        <row r="31548">
          <cell r="A31548" t="str">
            <v>ME.03.070.0210.f</v>
          </cell>
          <cell r="B31548" t="str">
            <v>da 96 moduli</v>
          </cell>
          <cell r="C31548" t="str">
            <v>cad</v>
          </cell>
          <cell r="D31548" t="str">
            <v>96,32</v>
          </cell>
        </row>
        <row r="31549">
          <cell r="A31549" t="str">
            <v>ME.03.070.0220</v>
          </cell>
          <cell r="B31549" t="str">
            <v>Centralino elettrico da parete in resina, grado di protezione IP55, doppio isolamento, completo di porta trasparente intelaiatura interna per il fissaggio delle apparecchiature elettriche modulari, predisposti per alloggiamento morsettiera, etichette identificatici targhetta autoadesiva, accessori meccanici di fissaggio, nelle tipologie:</v>
          </cell>
          <cell r="C31549"/>
          <cell r="D31549"/>
        </row>
        <row r="31550">
          <cell r="A31550" t="str">
            <v>ME.03.070.0220.a</v>
          </cell>
          <cell r="B31550" t="str">
            <v>da 24 moduli</v>
          </cell>
          <cell r="C31550" t="str">
            <v>cad</v>
          </cell>
          <cell r="D31550" t="str">
            <v>23,93</v>
          </cell>
        </row>
        <row r="31551">
          <cell r="A31551" t="str">
            <v>ME.03.070.0220.b</v>
          </cell>
          <cell r="B31551" t="str">
            <v>da 36 moduli</v>
          </cell>
          <cell r="C31551" t="str">
            <v>cad</v>
          </cell>
          <cell r="D31551" t="str">
            <v>31,47</v>
          </cell>
        </row>
        <row r="31552">
          <cell r="A31552" t="str">
            <v>ME.03.070.0220.c</v>
          </cell>
          <cell r="B31552" t="str">
            <v>da 48 moduli</v>
          </cell>
          <cell r="C31552" t="str">
            <v>cad</v>
          </cell>
          <cell r="D31552" t="str">
            <v>42,50</v>
          </cell>
        </row>
        <row r="31553">
          <cell r="A31553" t="str">
            <v>ME.03.070.0220.e</v>
          </cell>
          <cell r="B31553" t="str">
            <v>da 72 moduli</v>
          </cell>
          <cell r="C31553" t="str">
            <v>cad</v>
          </cell>
          <cell r="D31553" t="str">
            <v>52,03</v>
          </cell>
        </row>
        <row r="31554">
          <cell r="A31554" t="str">
            <v>ME.03.070.0230</v>
          </cell>
          <cell r="B31554" t="str">
            <v>Centralino elettrico da parete in resina, grado di protezione IP65, doppio isolamento, completo di porta trasparente intelaiatura interna per il fissaggio delle apparecchiature elettriche modulari, predisposti per alloggiamento morsettiera, etichette identificatici targhetta autoadesiva, accessori meccanici di fissaggio, nelle tipologie:</v>
          </cell>
          <cell r="C31554"/>
          <cell r="D31554"/>
        </row>
        <row r="31555">
          <cell r="A31555" t="str">
            <v>ME.03.070.0230.a</v>
          </cell>
          <cell r="B31555" t="str">
            <v>da 24 moduli</v>
          </cell>
          <cell r="C31555" t="str">
            <v>cad</v>
          </cell>
          <cell r="D31555" t="str">
            <v>28,01</v>
          </cell>
        </row>
        <row r="31556">
          <cell r="A31556" t="str">
            <v>ME.03.070.0230.b</v>
          </cell>
          <cell r="B31556" t="str">
            <v>da 36 moduli</v>
          </cell>
          <cell r="C31556" t="str">
            <v>cad</v>
          </cell>
          <cell r="D31556" t="str">
            <v>35,56</v>
          </cell>
        </row>
        <row r="31557">
          <cell r="A31557" t="str">
            <v>ME.03.070.0230.c</v>
          </cell>
          <cell r="B31557" t="str">
            <v>da 48 moduli</v>
          </cell>
          <cell r="C31557" t="str">
            <v>cad</v>
          </cell>
          <cell r="D31557" t="str">
            <v>46,62</v>
          </cell>
        </row>
        <row r="31558">
          <cell r="A31558" t="str">
            <v>ME.03.070.0230.d</v>
          </cell>
          <cell r="B31558" t="str">
            <v>da 54 moduli</v>
          </cell>
          <cell r="C31558" t="str">
            <v>cad</v>
          </cell>
          <cell r="D31558" t="str">
            <v>57,50</v>
          </cell>
        </row>
        <row r="31559">
          <cell r="A31559" t="str">
            <v>ME.03.070.0230.e</v>
          </cell>
          <cell r="B31559" t="str">
            <v>da 72 moduli</v>
          </cell>
          <cell r="C31559" t="str">
            <v>cad</v>
          </cell>
          <cell r="D31559" t="str">
            <v>82,93</v>
          </cell>
        </row>
        <row r="31560">
          <cell r="A31560" t="str">
            <v>ME.03.070.0350</v>
          </cell>
          <cell r="B31560" t="str">
            <v>Armadio elettrico di distribuzione a pavimento, in lamiera d'acciaio verniciata, dimensioni orientative 2230x950x290 mm, completo di barre in rame da 800A in verticale sul fondo della struttura, porta in vetro, kit di montaggio delle apparecchiature, traverse di fissaggio, pannelli interni, pannelli varie di completamento - caratteristiche elettriche: tensione d'impiego fino a 690 V, tensione d'isolamento 1000 V , Icw max 35 kA, forma costruttiva 2, grado di protezione IP65.</v>
          </cell>
          <cell r="C31560" t="str">
            <v>cad</v>
          </cell>
          <cell r="D31560" t="str">
            <v>2.844,49</v>
          </cell>
        </row>
        <row r="31561">
          <cell r="A31561" t="str">
            <v>ME.03.070.0360</v>
          </cell>
          <cell r="B31561" t="str">
            <v>Quadro elettrico di distribuzione con 2 armadi affiancati a pavimento, in lamiera d'acciaio verniciata, dimensioni orientative 2230x1920x830 mm, completo di barre in rame orizzontali da 1600A e verticali da 1250A, porte in vetro, kit di montaggio delle apparecchiature, traverse di fissaggio, pannelli, varie di completamento - caratteristiche elettriche: tensione d'impiego fino a 690 V, tensione d'isolamento 1000 V , Icw max 75 kA, forma costruttiva 4b, grado di protezione IP65.</v>
          </cell>
          <cell r="C31561" t="str">
            <v>cad</v>
          </cell>
          <cell r="D31561" t="str">
            <v>9.877,89</v>
          </cell>
        </row>
        <row r="31562">
          <cell r="A31562" t="str">
            <v>ME.03.070.0370</v>
          </cell>
          <cell r="B31562" t="str">
            <v>Quadro elettrico di distribuzione con 2 armadi affiancati a pavimento, in lamiera d'acciaio verniciata, dimensioni orientative 2230x1920x830 mm, completo di barre in rame orizzontali da 3200A e verticali da 1250A, porte in vetro, kit di montaggio delle apparecchiature, traverse di fissaggio, pannelli, varie di completamento - caratteristiche elettriche: tensione d'impiego fino a 690 V, tensione d'isolamento 1000 V , Icw max 75 kA, forma costruttiva 4b, grado di protezione IP65.</v>
          </cell>
          <cell r="C31562" t="str">
            <v>cad</v>
          </cell>
          <cell r="D31562" t="str">
            <v>15.028,61</v>
          </cell>
        </row>
        <row r="31563">
          <cell r="A31563" t="str">
            <v>ME.03.070.0380</v>
          </cell>
          <cell r="B31563" t="str">
            <v>Quadro elettrico per manovra e protezione dei motori, tipo MCC a cassetti estraibili, composto da colonna modulare standard ampliabile lateralmente, ogni colonna è costituita principalmente da vano sbarre, vano cavi, vano cassetti; caratteristiche elettriche: tensione d'impiego fino a 690 V, corrente sbarre principali &lt;= 1600A, corrente sbarre derivate &lt;= 800A, corrente di cortocircuito di breve durata (1s) Icw 50 kA, corrente di picco 125 kA, grado di protezione IP30, grado di protezione a cassetto estratto IP20, forma costruttiva 3, dimensioni 2200x1000x600 mm.</v>
          </cell>
          <cell r="C31563" t="str">
            <v>cad</v>
          </cell>
          <cell r="D31563" t="str">
            <v>3.074,04</v>
          </cell>
        </row>
        <row r="31564">
          <cell r="A31564" t="str">
            <v>ME.03.070.0390</v>
          </cell>
          <cell r="B31564" t="str">
            <v>Cassetti di tipo estraibile per l'avviamento di motori elettrici asincroni trifase standard, ognuno comprendente interruttore automatico magnetico, teleruttore, relè termico, secondo quanto previsto dalle tabelle di coordinamento delle case costruttrici, tensione 400 V - 50 Hz, avviamento diretto normale tipo 2, corrente di cortocircuito 50 kA, completi di pulsanti, lampade, selettore, relè ausiliario, morsettiera ausiliari, collegamenti interpannellari, nelle potenze:</v>
          </cell>
          <cell r="C31564"/>
          <cell r="D31564"/>
        </row>
        <row r="31565">
          <cell r="A31565" t="str">
            <v>ME.03.070.0390.a</v>
          </cell>
          <cell r="B31565" t="str">
            <v>- 2.2-4 kW</v>
          </cell>
          <cell r="C31565" t="str">
            <v>cad</v>
          </cell>
          <cell r="D31565" t="str">
            <v>1.673,65</v>
          </cell>
        </row>
        <row r="31566">
          <cell r="A31566" t="str">
            <v>ME.03.070.0390.b</v>
          </cell>
          <cell r="B31566" t="str">
            <v>- 9-11 kW</v>
          </cell>
          <cell r="C31566" t="str">
            <v>cad</v>
          </cell>
          <cell r="D31566" t="str">
            <v>1.694,14</v>
          </cell>
        </row>
        <row r="31567">
          <cell r="A31567" t="str">
            <v>ME.03.070.0390.c</v>
          </cell>
          <cell r="B31567" t="str">
            <v>- 15 kW</v>
          </cell>
          <cell r="C31567" t="str">
            <v>cad</v>
          </cell>
          <cell r="D31567" t="str">
            <v>1.707,81</v>
          </cell>
        </row>
        <row r="31568">
          <cell r="A31568" t="str">
            <v>ME.03.070.0390.d</v>
          </cell>
          <cell r="B31568" t="str">
            <v>- 18.5-22 kW</v>
          </cell>
          <cell r="C31568" t="str">
            <v>cad</v>
          </cell>
          <cell r="D31568" t="str">
            <v>1.899,07</v>
          </cell>
        </row>
        <row r="31569">
          <cell r="A31569" t="str">
            <v>ME.03.070.0390.e</v>
          </cell>
          <cell r="B31569" t="str">
            <v>- 30 kW</v>
          </cell>
          <cell r="C31569" t="str">
            <v>cad</v>
          </cell>
          <cell r="D31569" t="str">
            <v>1.940,06</v>
          </cell>
        </row>
        <row r="31570">
          <cell r="A31570" t="str">
            <v>ME.03.070.0390.f</v>
          </cell>
          <cell r="B31570" t="str">
            <v>- 37 kW</v>
          </cell>
          <cell r="C31570" t="str">
            <v>cad</v>
          </cell>
          <cell r="D31570" t="str">
            <v>1.981,06</v>
          </cell>
        </row>
        <row r="31571">
          <cell r="A31571" t="str">
            <v>ME.03.070.0390.g</v>
          </cell>
          <cell r="B31571" t="str">
            <v>- 55 kW</v>
          </cell>
          <cell r="C31571" t="str">
            <v>cad</v>
          </cell>
          <cell r="D31571" t="str">
            <v>2.090,34</v>
          </cell>
        </row>
        <row r="31572">
          <cell r="A31572" t="str">
            <v>ME.03.070.0390.h</v>
          </cell>
          <cell r="B31572" t="str">
            <v>- 75 kW</v>
          </cell>
          <cell r="C31572" t="str">
            <v>cad</v>
          </cell>
          <cell r="D31572" t="str">
            <v>2.568,52</v>
          </cell>
        </row>
        <row r="31573">
          <cell r="A31573" t="str">
            <v>ME.03.070.0390.i</v>
          </cell>
          <cell r="B31573" t="str">
            <v>- 90 kW</v>
          </cell>
          <cell r="C31573" t="str">
            <v>cad</v>
          </cell>
          <cell r="D31573" t="str">
            <v>2.677,82</v>
          </cell>
        </row>
        <row r="31574">
          <cell r="A31574" t="str">
            <v>ME.03.070.0395</v>
          </cell>
          <cell r="B31574" t="str">
            <v>Vano barre esterno per armadi da pavimento, conforme norme CEI EN 61439-1/2, completo di Kit di barre e morsettiera nelle seguenti altezze:</v>
          </cell>
          <cell r="C31574"/>
          <cell r="D31574"/>
        </row>
        <row r="31575">
          <cell r="A31575" t="str">
            <v>ME.03.070.0395.a</v>
          </cell>
          <cell r="B31575" t="str">
            <v>- 1400 mm</v>
          </cell>
          <cell r="C31575" t="str">
            <v>cad</v>
          </cell>
          <cell r="D31575" t="str">
            <v>352,06</v>
          </cell>
        </row>
        <row r="31576">
          <cell r="A31576" t="str">
            <v>ME.03.070.0395.b</v>
          </cell>
          <cell r="B31576" t="str">
            <v>- 1600 mm</v>
          </cell>
          <cell r="C31576" t="str">
            <v>cad</v>
          </cell>
          <cell r="D31576" t="str">
            <v>366,92</v>
          </cell>
        </row>
        <row r="31577">
          <cell r="A31577" t="str">
            <v>ME.03.070.0395.c</v>
          </cell>
          <cell r="B31577" t="str">
            <v>- 1800 mm</v>
          </cell>
          <cell r="C31577" t="str">
            <v>cad</v>
          </cell>
          <cell r="D31577" t="str">
            <v>396,94</v>
          </cell>
        </row>
        <row r="31578">
          <cell r="A31578" t="str">
            <v>ME.03.070.0395.d</v>
          </cell>
          <cell r="B31578" t="str">
            <v>- 2000 mm</v>
          </cell>
          <cell r="C31578" t="str">
            <v>cad</v>
          </cell>
          <cell r="D31578" t="str">
            <v>396,94</v>
          </cell>
        </row>
        <row r="31579">
          <cell r="A31579" t="str">
            <v>ME.03.070.0395.e</v>
          </cell>
          <cell r="B31579" t="str">
            <v>- kit morsettiera da installare nel vano armadio</v>
          </cell>
          <cell r="C31579" t="str">
            <v>dm</v>
          </cell>
          <cell r="D31579" t="str">
            <v>12,09</v>
          </cell>
        </row>
        <row r="31580">
          <cell r="A31580" t="str">
            <v>ME.03.080</v>
          </cell>
          <cell r="B31580" t="str">
            <v>APPARECCHIATURE PER QUADRI ELETTRICI</v>
          </cell>
          <cell r="C31580"/>
          <cell r="D31580"/>
        </row>
        <row r="31581">
          <cell r="A31581" t="str">
            <v>ME.03.080.0010</v>
          </cell>
          <cell r="B31581" t="str">
            <v>Commutatori voltmetrici, adatti per montaggio su guida DIN, in contenitore plastico, nelle tipologie:</v>
          </cell>
          <cell r="C31581"/>
          <cell r="D31581"/>
        </row>
        <row r="31582">
          <cell r="A31582" t="str">
            <v>ME.03.080.0010.a</v>
          </cell>
          <cell r="B31582" t="str">
            <v>- In 16A, 4 posizioni fase-neutro</v>
          </cell>
          <cell r="C31582" t="str">
            <v>cad</v>
          </cell>
          <cell r="D31582" t="str">
            <v>24,68</v>
          </cell>
        </row>
        <row r="31583">
          <cell r="A31583" t="str">
            <v>ME.03.080.0010.b</v>
          </cell>
          <cell r="B31583" t="str">
            <v>- In 16A, 4 posizioni fase-fase</v>
          </cell>
          <cell r="C31583" t="str">
            <v>cad</v>
          </cell>
          <cell r="D31583" t="str">
            <v>27,17</v>
          </cell>
        </row>
        <row r="31584">
          <cell r="A31584" t="str">
            <v>ME.03.080.0010.c</v>
          </cell>
          <cell r="B31584" t="str">
            <v>- In 16A, 7 posizioni</v>
          </cell>
          <cell r="C31584" t="str">
            <v>cad</v>
          </cell>
          <cell r="D31584" t="str">
            <v>34,64</v>
          </cell>
        </row>
        <row r="31585">
          <cell r="A31585" t="str">
            <v>ME.03.080.0020</v>
          </cell>
          <cell r="B31585" t="str">
            <v>Commutatori amperometrici adatti per montaggio su guida DIN, in contenitore plastico, 4 posizioni, In 16A.</v>
          </cell>
          <cell r="C31585" t="str">
            <v>cad</v>
          </cell>
          <cell r="D31585" t="str">
            <v>28,68</v>
          </cell>
        </row>
        <row r="31586">
          <cell r="A31586" t="str">
            <v>ME.03.080.0030</v>
          </cell>
          <cell r="B31586" t="str">
            <v>Commutatori di linea adatti per montaggio su guida DIN, in contenitore plastico, nelle tipologie:</v>
          </cell>
          <cell r="C31586"/>
          <cell r="D31586"/>
        </row>
        <row r="31587">
          <cell r="A31587" t="str">
            <v>ME.03.080.0030.a</v>
          </cell>
          <cell r="B31587" t="str">
            <v>- 2 o 3 posizioni</v>
          </cell>
          <cell r="C31587" t="str">
            <v>cad</v>
          </cell>
          <cell r="D31587" t="str">
            <v>8,61</v>
          </cell>
        </row>
        <row r="31588">
          <cell r="A31588" t="str">
            <v>ME.03.080.0030.b</v>
          </cell>
          <cell r="B31588" t="str">
            <v>- 3 posizioni con ritorno a 0</v>
          </cell>
          <cell r="C31588" t="str">
            <v>cad</v>
          </cell>
          <cell r="D31588" t="str">
            <v>21,13</v>
          </cell>
        </row>
        <row r="31589">
          <cell r="A31589" t="str">
            <v>ME.03.080.0040</v>
          </cell>
          <cell r="B31589" t="str">
            <v>Contattori, adatti al montaggio su guida DIN, in contenitore plastico, nelle tipologie:</v>
          </cell>
          <cell r="C31589"/>
          <cell r="D31589"/>
        </row>
        <row r="31590">
          <cell r="A31590" t="str">
            <v>ME.03.080.0040.a</v>
          </cell>
          <cell r="B31590" t="str">
            <v>- Un 230V, In 20A, 1 contatto NA</v>
          </cell>
          <cell r="C31590" t="str">
            <v>cad</v>
          </cell>
          <cell r="D31590" t="str">
            <v>19,28</v>
          </cell>
        </row>
        <row r="31591">
          <cell r="A31591" t="str">
            <v>ME.03.080.0040.b</v>
          </cell>
          <cell r="B31591" t="str">
            <v>- Un 24V, In 20A, 2 contatti NA</v>
          </cell>
          <cell r="C31591" t="str">
            <v>cad</v>
          </cell>
          <cell r="D31591" t="str">
            <v>23,54</v>
          </cell>
        </row>
        <row r="31592">
          <cell r="A31592" t="str">
            <v>ME.03.080.0040.c</v>
          </cell>
          <cell r="B31592" t="str">
            <v>- Un 230V, In 20A, 2 contatti NA+NC</v>
          </cell>
          <cell r="C31592" t="str">
            <v>cad</v>
          </cell>
          <cell r="D31592" t="str">
            <v>21,67</v>
          </cell>
        </row>
        <row r="31593">
          <cell r="A31593" t="str">
            <v>ME.03.080.0040.d</v>
          </cell>
          <cell r="B31593" t="str">
            <v>Un 230V, In 20A, 2 contatti NA</v>
          </cell>
          <cell r="C31593" t="str">
            <v>cad</v>
          </cell>
          <cell r="D31593" t="str">
            <v>23,45</v>
          </cell>
        </row>
        <row r="31594">
          <cell r="A31594" t="str">
            <v>ME.03.080.0040.e</v>
          </cell>
          <cell r="B31594" t="str">
            <v>- Un 230V, In 20A, 2 contatti NC</v>
          </cell>
          <cell r="C31594" t="str">
            <v>cad</v>
          </cell>
          <cell r="D31594" t="str">
            <v>23,18</v>
          </cell>
        </row>
        <row r="31595">
          <cell r="A31595" t="str">
            <v>ME.03.080.0040.f</v>
          </cell>
          <cell r="B31595" t="str">
            <v>- Un 230V, In 20A, 3 contatti NA</v>
          </cell>
          <cell r="C31595" t="str">
            <v>cad</v>
          </cell>
          <cell r="D31595" t="str">
            <v>25,75</v>
          </cell>
        </row>
        <row r="31596">
          <cell r="A31596" t="str">
            <v>ME.03.080.0040.g</v>
          </cell>
          <cell r="B31596" t="str">
            <v>- Un 24 o 230V, In 24A, 4 contatti NA</v>
          </cell>
          <cell r="C31596" t="str">
            <v>cad</v>
          </cell>
          <cell r="D31596" t="str">
            <v>25,94</v>
          </cell>
        </row>
        <row r="31597">
          <cell r="A31597" t="str">
            <v>ME.03.080.0040.h</v>
          </cell>
          <cell r="B31597" t="str">
            <v>- Un 230V, In 24A, 4 contatti NC</v>
          </cell>
          <cell r="C31597" t="str">
            <v>cad</v>
          </cell>
          <cell r="D31597" t="str">
            <v>35,70</v>
          </cell>
        </row>
        <row r="31598">
          <cell r="A31598" t="str">
            <v>ME.03.080.0040.i</v>
          </cell>
          <cell r="B31598" t="str">
            <v>- Un 230V, In 40A, 2 contatti NA</v>
          </cell>
          <cell r="C31598" t="str">
            <v>cad</v>
          </cell>
          <cell r="D31598" t="str">
            <v>36,67</v>
          </cell>
        </row>
        <row r="31599">
          <cell r="A31599" t="str">
            <v>ME.03.080.0040.j</v>
          </cell>
          <cell r="B31599" t="str">
            <v>- Un 230V, In 40A, 3 contatti NA</v>
          </cell>
          <cell r="C31599" t="str">
            <v>cad</v>
          </cell>
          <cell r="D31599" t="str">
            <v>43,87</v>
          </cell>
        </row>
        <row r="31600">
          <cell r="A31600" t="str">
            <v>ME.03.080.0040.k</v>
          </cell>
          <cell r="B31600" t="str">
            <v>- Un 230V, In 40A, 4 contatti NA</v>
          </cell>
          <cell r="C31600" t="str">
            <v>cad</v>
          </cell>
          <cell r="D31600" t="str">
            <v>53,02</v>
          </cell>
        </row>
        <row r="31601">
          <cell r="A31601" t="str">
            <v>ME.03.080.0040.l</v>
          </cell>
          <cell r="B31601" t="str">
            <v>- Un 230V, In 63A, 2 contatti NA</v>
          </cell>
          <cell r="C31601" t="str">
            <v>cad</v>
          </cell>
          <cell r="D31601" t="str">
            <v>62,96</v>
          </cell>
        </row>
        <row r="31602">
          <cell r="A31602" t="str">
            <v>ME.03.080.0040.m</v>
          </cell>
          <cell r="B31602" t="str">
            <v>- Un 230V, In 63A, 3 contatti NA</v>
          </cell>
          <cell r="C31602" t="str">
            <v>cad</v>
          </cell>
          <cell r="D31602" t="str">
            <v>65,45</v>
          </cell>
        </row>
        <row r="31603">
          <cell r="A31603" t="str">
            <v>ME.03.080.0040.n</v>
          </cell>
          <cell r="B31603" t="str">
            <v>- Un 230V, In 63A, 4 contatti NA</v>
          </cell>
          <cell r="C31603" t="str">
            <v>cad</v>
          </cell>
          <cell r="D31603" t="str">
            <v>76,37</v>
          </cell>
        </row>
        <row r="31604">
          <cell r="A31604" t="str">
            <v>ME.03.080.0050</v>
          </cell>
          <cell r="B31604" t="str">
            <v>Contatti ausiliari per contattori, per segnalazione a distanza dello stato del contattore20-63A, nelle tipologie:</v>
          </cell>
          <cell r="C31604"/>
          <cell r="D31604"/>
        </row>
        <row r="31605">
          <cell r="A31605" t="str">
            <v>ME.03.080.0050.a</v>
          </cell>
          <cell r="B31605" t="str">
            <v>- In 6A, 2 contatti NA</v>
          </cell>
          <cell r="C31605" t="str">
            <v>cad</v>
          </cell>
          <cell r="D31605" t="str">
            <v>12,28</v>
          </cell>
        </row>
        <row r="31606">
          <cell r="A31606" t="str">
            <v>ME.03.080.0050.b</v>
          </cell>
          <cell r="B31606" t="str">
            <v>- In 6A, 2 contatti NA+NC</v>
          </cell>
          <cell r="C31606" t="str">
            <v>cad</v>
          </cell>
          <cell r="D31606" t="str">
            <v>12,17</v>
          </cell>
        </row>
        <row r="31607">
          <cell r="A31607" t="str">
            <v>ME.03.080.0060</v>
          </cell>
          <cell r="B31607" t="str">
            <v>Relè monostabile, adatti al montaggio su guida DIN, in contenitore plastico, In 16A, nelle tipologie:</v>
          </cell>
          <cell r="C31607"/>
          <cell r="D31607"/>
        </row>
        <row r="31608">
          <cell r="A31608" t="str">
            <v>ME.03.080.0060.a</v>
          </cell>
          <cell r="B31608" t="str">
            <v>- Un 12V, 1 contatto NA</v>
          </cell>
          <cell r="C31608" t="str">
            <v>cad</v>
          </cell>
          <cell r="D31608" t="str">
            <v>11,99</v>
          </cell>
        </row>
        <row r="31609">
          <cell r="A31609" t="str">
            <v>ME.03.080.0060.b</v>
          </cell>
          <cell r="B31609" t="str">
            <v>- Un 24V, 1 contatto NA</v>
          </cell>
          <cell r="C31609" t="str">
            <v>cad</v>
          </cell>
          <cell r="D31609" t="str">
            <v>12,07</v>
          </cell>
        </row>
        <row r="31610">
          <cell r="A31610" t="str">
            <v>ME.03.080.0060.c</v>
          </cell>
          <cell r="B31610" t="str">
            <v>- Un 230V, 1 contatto NA</v>
          </cell>
          <cell r="C31610" t="str">
            <v>cad</v>
          </cell>
          <cell r="D31610" t="str">
            <v>12,97</v>
          </cell>
        </row>
        <row r="31611">
          <cell r="A31611" t="str">
            <v>ME.03.080.0060.d</v>
          </cell>
          <cell r="B31611" t="str">
            <v>- Un 12V, 2 contatti NA+NC</v>
          </cell>
          <cell r="C31611" t="str">
            <v>cad</v>
          </cell>
          <cell r="D31611" t="str">
            <v>19,71</v>
          </cell>
        </row>
        <row r="31612">
          <cell r="A31612" t="str">
            <v>ME.03.080.0060.e</v>
          </cell>
          <cell r="B31612" t="str">
            <v>- Un 24V, 2 contatti NA+NC</v>
          </cell>
          <cell r="C31612" t="str">
            <v>cad</v>
          </cell>
          <cell r="D31612" t="str">
            <v>19,81</v>
          </cell>
        </row>
        <row r="31613">
          <cell r="A31613" t="str">
            <v>ME.03.080.0060.f</v>
          </cell>
          <cell r="B31613" t="str">
            <v>- Un 230V, 2 contatti NA+NC</v>
          </cell>
          <cell r="C31613" t="str">
            <v>cad</v>
          </cell>
          <cell r="D31613" t="str">
            <v>20,52</v>
          </cell>
        </row>
        <row r="31614">
          <cell r="A31614" t="str">
            <v>ME.03.080.0060.g</v>
          </cell>
          <cell r="B31614" t="str">
            <v>- Un 12V, 2 contatti in scambio</v>
          </cell>
          <cell r="C31614" t="str">
            <v>cad</v>
          </cell>
          <cell r="D31614" t="str">
            <v>24,15</v>
          </cell>
        </row>
        <row r="31615">
          <cell r="A31615" t="str">
            <v>ME.03.080.0060.h</v>
          </cell>
          <cell r="B31615" t="str">
            <v>- Un 24V, 2 contatti in scambio</v>
          </cell>
          <cell r="C31615" t="str">
            <v>cad</v>
          </cell>
          <cell r="D31615" t="str">
            <v>24,26</v>
          </cell>
        </row>
        <row r="31616">
          <cell r="A31616" t="str">
            <v>ME.03.080.0060.i</v>
          </cell>
          <cell r="B31616" t="str">
            <v>- Un 230V, 2 contatti in scambio</v>
          </cell>
          <cell r="C31616" t="str">
            <v>cad</v>
          </cell>
          <cell r="D31616" t="str">
            <v>24,96</v>
          </cell>
        </row>
        <row r="31617">
          <cell r="A31617" t="str">
            <v>ME.03.080.0060.j</v>
          </cell>
          <cell r="B31617" t="str">
            <v>- Un 12V, 4 contatti NA</v>
          </cell>
          <cell r="C31617" t="str">
            <v>cad</v>
          </cell>
          <cell r="D31617" t="str">
            <v>28,68</v>
          </cell>
        </row>
        <row r="31618">
          <cell r="A31618" t="str">
            <v>ME.03.080.0060.k</v>
          </cell>
          <cell r="B31618" t="str">
            <v>- Un 24V, 4 contatti NA</v>
          </cell>
          <cell r="C31618" t="str">
            <v>cad</v>
          </cell>
          <cell r="D31618" t="str">
            <v>28,78</v>
          </cell>
        </row>
        <row r="31619">
          <cell r="A31619" t="str">
            <v>ME.03.080.0060.l</v>
          </cell>
          <cell r="B31619" t="str">
            <v>- Un 230V, 4 contatti NA</v>
          </cell>
          <cell r="C31619" t="str">
            <v>cad</v>
          </cell>
          <cell r="D31619" t="str">
            <v>29,58</v>
          </cell>
        </row>
        <row r="31620">
          <cell r="A31620" t="str">
            <v>ME.03.080.0070</v>
          </cell>
          <cell r="B31620" t="str">
            <v>Relè passo-passo, adatti al montaggio su guida DIN, in contenitore plastico, In 16A, nelle tipologie:</v>
          </cell>
          <cell r="C31620"/>
          <cell r="D31620"/>
        </row>
        <row r="31621">
          <cell r="A31621" t="str">
            <v>ME.03.080.0070.a</v>
          </cell>
          <cell r="B31621" t="str">
            <v>- Un 12V, 1 contatto NA</v>
          </cell>
          <cell r="C31621" t="str">
            <v>cad</v>
          </cell>
          <cell r="D31621" t="str">
            <v>12,97</v>
          </cell>
        </row>
        <row r="31622">
          <cell r="A31622" t="str">
            <v>ME.03.080.0070.b</v>
          </cell>
          <cell r="B31622" t="str">
            <v>- Un 24V, 1 contatto NA</v>
          </cell>
          <cell r="C31622" t="str">
            <v>cad</v>
          </cell>
          <cell r="D31622" t="str">
            <v>13,42</v>
          </cell>
        </row>
        <row r="31623">
          <cell r="A31623" t="str">
            <v>ME.03.080.0070.c</v>
          </cell>
          <cell r="B31623" t="str">
            <v>- Un 230V, 1 contatto NA</v>
          </cell>
          <cell r="C31623" t="str">
            <v>cad</v>
          </cell>
          <cell r="D31623" t="str">
            <v>13,77</v>
          </cell>
        </row>
        <row r="31624">
          <cell r="A31624" t="str">
            <v>ME.03.080.0070.d</v>
          </cell>
          <cell r="B31624" t="str">
            <v>- Un 12V, 1 contatto in scambio</v>
          </cell>
          <cell r="C31624" t="str">
            <v>cad</v>
          </cell>
          <cell r="D31624" t="str">
            <v>13,67</v>
          </cell>
        </row>
        <row r="31625">
          <cell r="A31625" t="str">
            <v>ME.03.080.0070.e</v>
          </cell>
          <cell r="B31625" t="str">
            <v>- Un 24V, 1 contatto in scambio</v>
          </cell>
          <cell r="C31625" t="str">
            <v>cad</v>
          </cell>
          <cell r="D31625" t="str">
            <v>14,05</v>
          </cell>
        </row>
        <row r="31626">
          <cell r="A31626" t="str">
            <v>ME.03.080.0070.f</v>
          </cell>
          <cell r="B31626" t="str">
            <v>- Un 230V, 1 contatto in scambio</v>
          </cell>
          <cell r="C31626" t="str">
            <v>cad</v>
          </cell>
          <cell r="D31626" t="str">
            <v>14,48</v>
          </cell>
        </row>
        <row r="31627">
          <cell r="A31627" t="str">
            <v>ME.03.080.0070.g</v>
          </cell>
          <cell r="B31627" t="str">
            <v>- Un 12V, 2 contatti NA+NC</v>
          </cell>
          <cell r="C31627" t="str">
            <v>cad</v>
          </cell>
          <cell r="D31627" t="str">
            <v>18,21</v>
          </cell>
        </row>
        <row r="31628">
          <cell r="A31628" t="str">
            <v>ME.03.080.0070.h</v>
          </cell>
          <cell r="B31628" t="str">
            <v>- Un 24V, 2 contatti NA+NC</v>
          </cell>
          <cell r="C31628" t="str">
            <v>cad</v>
          </cell>
          <cell r="D31628" t="str">
            <v>18,74</v>
          </cell>
        </row>
        <row r="31629">
          <cell r="A31629" t="str">
            <v>ME.03.080.0070.i</v>
          </cell>
          <cell r="B31629" t="str">
            <v>- Un 230V, 2 contatti NA+NC</v>
          </cell>
          <cell r="C31629" t="str">
            <v>cad</v>
          </cell>
          <cell r="D31629" t="str">
            <v>18,39</v>
          </cell>
        </row>
        <row r="31630">
          <cell r="A31630" t="str">
            <v>ME.03.080.0070.j</v>
          </cell>
          <cell r="B31630" t="str">
            <v>- Un 12V, 2 contatti NA</v>
          </cell>
          <cell r="C31630" t="str">
            <v>cad</v>
          </cell>
          <cell r="D31630" t="str">
            <v>18,21</v>
          </cell>
        </row>
        <row r="31631">
          <cell r="A31631" t="str">
            <v>ME.03.080.0070.k</v>
          </cell>
          <cell r="B31631" t="str">
            <v>- Un 24V, 2 contatti NA</v>
          </cell>
          <cell r="C31631" t="str">
            <v>cad</v>
          </cell>
          <cell r="D31631" t="str">
            <v>18,74</v>
          </cell>
        </row>
        <row r="31632">
          <cell r="A31632" t="str">
            <v>ME.03.080.0070.l</v>
          </cell>
          <cell r="B31632" t="str">
            <v>- Un 230V, 2 contatti NA</v>
          </cell>
          <cell r="C31632" t="str">
            <v>cad</v>
          </cell>
          <cell r="D31632" t="str">
            <v>19,28</v>
          </cell>
        </row>
        <row r="31633">
          <cell r="A31633" t="str">
            <v>ME.03.080.0070.m</v>
          </cell>
          <cell r="B31633" t="str">
            <v>- Un 12V, 4 contatti NA</v>
          </cell>
          <cell r="C31633" t="str">
            <v>cad</v>
          </cell>
          <cell r="D31633" t="str">
            <v>28,95</v>
          </cell>
        </row>
        <row r="31634">
          <cell r="A31634" t="str">
            <v>ME.03.080.0070.n</v>
          </cell>
          <cell r="B31634" t="str">
            <v>- Un 24V, 4 contatti NA</v>
          </cell>
          <cell r="C31634" t="str">
            <v>cad</v>
          </cell>
          <cell r="D31634" t="str">
            <v>29,40</v>
          </cell>
        </row>
        <row r="31635">
          <cell r="A31635" t="str">
            <v>ME.03.080.0070.o</v>
          </cell>
          <cell r="B31635" t="str">
            <v>- Un 230V, 4 contatti NA</v>
          </cell>
          <cell r="C31635" t="str">
            <v>cad</v>
          </cell>
          <cell r="D31635" t="str">
            <v>30,01</v>
          </cell>
        </row>
        <row r="31636">
          <cell r="A31636" t="str">
            <v>ME.03.080.0080</v>
          </cell>
          <cell r="B31636" t="str">
            <v>Temporizzatore multifunzione, adatto al montaggio su guida DIN, in contenitore plastico, portata dei contatti 16A, campo di regolazione 0.05"-10gg.</v>
          </cell>
          <cell r="C31636" t="str">
            <v>cad</v>
          </cell>
          <cell r="D31636" t="str">
            <v>71,03</v>
          </cell>
        </row>
        <row r="31637">
          <cell r="A31637" t="str">
            <v>ME.03.080.0090</v>
          </cell>
          <cell r="B31637" t="str">
            <v>Temporizzatore luci, adatto al montaggio su guida DIN, in contenitore plastico, portata dei contatti 16A, campo di regolazione 30"-15'.</v>
          </cell>
          <cell r="C31637" t="str">
            <v>cad</v>
          </cell>
          <cell r="D31637" t="str">
            <v>32,67</v>
          </cell>
        </row>
        <row r="31638">
          <cell r="A31638" t="str">
            <v>ME.03.080.0100</v>
          </cell>
          <cell r="B31638" t="str">
            <v>Interruttore orario elettromeccanico a 1 canale, adatto al montaggio su guida DIN, in contenitore plastico, tensione nominale 130V c.c. 230V c.a., nelle tipologie:</v>
          </cell>
          <cell r="C31638"/>
          <cell r="D31638"/>
        </row>
        <row r="31639">
          <cell r="A31639" t="str">
            <v>ME.03.080.0100.a</v>
          </cell>
          <cell r="B31639" t="str">
            <v>- giornaliero</v>
          </cell>
          <cell r="C31639" t="str">
            <v>cad</v>
          </cell>
          <cell r="D31639" t="str">
            <v>50,36</v>
          </cell>
        </row>
        <row r="31640">
          <cell r="A31640" t="str">
            <v>ME.03.080.0100.b</v>
          </cell>
          <cell r="B31640" t="str">
            <v>- settimanale</v>
          </cell>
          <cell r="C31640" t="str">
            <v>cad</v>
          </cell>
          <cell r="D31640" t="str">
            <v>62,17</v>
          </cell>
        </row>
        <row r="31641">
          <cell r="A31641" t="str">
            <v>ME.03.080.0110</v>
          </cell>
          <cell r="B31641" t="str">
            <v>Programmatore digitale settimanale, adatto al montaggio su guida DIN, in contenitore plastico, tensione nominale 220-240V c.a., nelle tipologie:</v>
          </cell>
          <cell r="C31641"/>
          <cell r="D31641"/>
        </row>
        <row r="31642">
          <cell r="A31642" t="str">
            <v>ME.03.080.0110.a</v>
          </cell>
          <cell r="B31642" t="str">
            <v>- 42 memorie - 2 canali</v>
          </cell>
          <cell r="C31642" t="str">
            <v>cad</v>
          </cell>
          <cell r="D31642" t="str">
            <v>164,30</v>
          </cell>
        </row>
        <row r="31643">
          <cell r="A31643" t="str">
            <v>ME.03.080.0110.b</v>
          </cell>
          <cell r="B31643" t="str">
            <v>- 42 memorie - 1 canale</v>
          </cell>
          <cell r="C31643" t="str">
            <v>cad</v>
          </cell>
          <cell r="D31643" t="str">
            <v>87,74</v>
          </cell>
        </row>
        <row r="31644">
          <cell r="A31644" t="str">
            <v>ME.03.080.0110.c</v>
          </cell>
          <cell r="B31644" t="str">
            <v>- 20 memorie - 1 canale</v>
          </cell>
          <cell r="C31644" t="str">
            <v>cad</v>
          </cell>
          <cell r="D31644" t="str">
            <v>65,71</v>
          </cell>
        </row>
        <row r="31645">
          <cell r="A31645" t="str">
            <v>ME.03.080.0120</v>
          </cell>
          <cell r="B31645" t="str">
            <v>Interruttore crepuscolare (con sonda esterna), adatto al montaggio su guida DIN, in contenitore plastico, nelle tipologie:</v>
          </cell>
          <cell r="C31645"/>
          <cell r="D31645"/>
        </row>
        <row r="31646">
          <cell r="A31646" t="str">
            <v>ME.03.080.0120.a</v>
          </cell>
          <cell r="B31646" t="str">
            <v>- 2 contatti, 16 memorie</v>
          </cell>
          <cell r="C31646" t="str">
            <v>cad</v>
          </cell>
          <cell r="D31646" t="str">
            <v>219,34</v>
          </cell>
        </row>
        <row r="31647">
          <cell r="A31647" t="str">
            <v>ME.03.080.0120.b</v>
          </cell>
          <cell r="B31647" t="str">
            <v>- 1 contatto</v>
          </cell>
          <cell r="C31647" t="str">
            <v>cad</v>
          </cell>
          <cell r="D31647" t="str">
            <v>106,57</v>
          </cell>
        </row>
        <row r="31648">
          <cell r="A31648" t="str">
            <v>ME.03.080.0130</v>
          </cell>
          <cell r="B31648" t="str">
            <v>Voltmetro analogico ad inserzione diretta, adatto al montaggio su guida DIN, precisione 1.5%, in contenitore plastico, nelle tipologie:</v>
          </cell>
          <cell r="C31648"/>
          <cell r="D31648"/>
        </row>
        <row r="31649">
          <cell r="A31649" t="str">
            <v>ME.03.080.0130.a</v>
          </cell>
          <cell r="B31649" t="str">
            <v>- scala 0 ÷ 300</v>
          </cell>
          <cell r="C31649" t="str">
            <v>cad</v>
          </cell>
          <cell r="D31649" t="str">
            <v>30,72</v>
          </cell>
        </row>
        <row r="31650">
          <cell r="A31650" t="str">
            <v>ME.03.080.0130.b</v>
          </cell>
          <cell r="B31650" t="str">
            <v>- scala 0 ÷ 500</v>
          </cell>
          <cell r="C31650" t="str">
            <v>cad</v>
          </cell>
          <cell r="D31650" t="str">
            <v>28,95</v>
          </cell>
        </row>
        <row r="31651">
          <cell r="A31651" t="str">
            <v>ME.03.080.0140</v>
          </cell>
          <cell r="B31651" t="str">
            <v>Voltmetro digitale ad inserzione diretta, adatto al montaggio su guida DIN, in contenitore plastico, scala 0-600, precisione 0.5%.</v>
          </cell>
          <cell r="C31651" t="str">
            <v>cad</v>
          </cell>
          <cell r="D31651" t="str">
            <v>76,91</v>
          </cell>
        </row>
        <row r="31652">
          <cell r="A31652" t="str">
            <v>ME.03.080.0141</v>
          </cell>
          <cell r="B31652" t="str">
            <v>Voltmetri analogici modulari, tensione nominale:</v>
          </cell>
          <cell r="C31652"/>
          <cell r="D31652"/>
        </row>
        <row r="31653">
          <cell r="A31653" t="str">
            <v>ME.03.080.0141.a</v>
          </cell>
          <cell r="B31653" t="str">
            <v>- 300 Vca</v>
          </cell>
          <cell r="C31653" t="str">
            <v>cad</v>
          </cell>
          <cell r="D31653" t="str">
            <v>29,82</v>
          </cell>
        </row>
        <row r="31654">
          <cell r="A31654" t="str">
            <v>ME.03.080.0141.b</v>
          </cell>
          <cell r="B31654" t="str">
            <v>- 500 Vca</v>
          </cell>
          <cell r="C31654" t="str">
            <v>cad</v>
          </cell>
          <cell r="D31654" t="str">
            <v>29,67</v>
          </cell>
        </row>
        <row r="31655">
          <cell r="A31655" t="str">
            <v>ME.03.080.0142</v>
          </cell>
          <cell r="B31655" t="str">
            <v>Amperometro analogico modulare, correnti nominali:</v>
          </cell>
          <cell r="C31655"/>
          <cell r="D31655"/>
        </row>
        <row r="31656">
          <cell r="A31656" t="str">
            <v>ME.03.080.0142.a</v>
          </cell>
          <cell r="B31656" t="str">
            <v>- 5 ÷ 40 A</v>
          </cell>
          <cell r="C31656" t="str">
            <v>cad</v>
          </cell>
          <cell r="D31656" t="str">
            <v>29,60</v>
          </cell>
        </row>
        <row r="31657">
          <cell r="A31657" t="str">
            <v>ME.03.080.0142.b</v>
          </cell>
          <cell r="B31657" t="str">
            <v>- 50 ÷ 60 A</v>
          </cell>
          <cell r="C31657" t="str">
            <v>cad</v>
          </cell>
          <cell r="D31657" t="str">
            <v>32,10</v>
          </cell>
        </row>
        <row r="31658">
          <cell r="A31658" t="str">
            <v>ME.03.080.0142.c</v>
          </cell>
          <cell r="B31658" t="str">
            <v>- 1000 A</v>
          </cell>
          <cell r="C31658" t="str">
            <v>cad</v>
          </cell>
          <cell r="D31658" t="str">
            <v>28,52</v>
          </cell>
        </row>
        <row r="31659">
          <cell r="A31659" t="str">
            <v>ME.03.080.0150</v>
          </cell>
          <cell r="B31659" t="str">
            <v>Amperometro analogico, adatto al montaggio su guida DIN, precisione 1.5%, in contenitore plastico, nelle tipologie:</v>
          </cell>
          <cell r="C31659"/>
          <cell r="D31659"/>
        </row>
        <row r="31660">
          <cell r="A31660" t="str">
            <v>ME.03.080.0150.a</v>
          </cell>
          <cell r="B31660" t="str">
            <v>- portata 10A, inserzione diretta</v>
          </cell>
          <cell r="C31660" t="str">
            <v>cad</v>
          </cell>
          <cell r="D31660" t="str">
            <v>31,17</v>
          </cell>
        </row>
        <row r="31661">
          <cell r="A31661" t="str">
            <v>ME.03.080.0150.b</v>
          </cell>
          <cell r="B31661" t="str">
            <v>- portata 20A, inserzione diretta</v>
          </cell>
          <cell r="C31661" t="str">
            <v>cad</v>
          </cell>
          <cell r="D31661" t="str">
            <v>31,71</v>
          </cell>
        </row>
        <row r="31662">
          <cell r="A31662" t="str">
            <v>ME.03.080.0150.c</v>
          </cell>
          <cell r="B31662" t="str">
            <v>- portata 30A, inserzione diretta</v>
          </cell>
          <cell r="C31662" t="str">
            <v>cad</v>
          </cell>
          <cell r="D31662" t="str">
            <v>32,42</v>
          </cell>
        </row>
        <row r="31663">
          <cell r="A31663" t="str">
            <v>ME.03.080.0150.d</v>
          </cell>
          <cell r="B31663" t="str">
            <v>- portata 5A, inserzione tramite TA/5A</v>
          </cell>
          <cell r="C31663" t="str">
            <v>cad</v>
          </cell>
          <cell r="D31663" t="str">
            <v>28,51</v>
          </cell>
        </row>
        <row r="31664">
          <cell r="A31664" t="str">
            <v>ME.03.080.0160</v>
          </cell>
          <cell r="B31664" t="str">
            <v>Amperometro digitale ad inserzione tramite trasformatore di corrente, adatto al montaggio su guida DIN, portata 15-1000A, in contenitore plastico, precisione 0.5%.</v>
          </cell>
          <cell r="C31664" t="str">
            <v>cad</v>
          </cell>
          <cell r="D31664" t="str">
            <v>76,91</v>
          </cell>
        </row>
        <row r="31665">
          <cell r="A31665" t="str">
            <v>ME.03.080.0170</v>
          </cell>
          <cell r="B31665" t="str">
            <v>Contatore di energia monofase, adatto al montaggio su guida DIN, corrente nominale 26A, in contenitore plastico, precisione 1.5%, n. digit 5 unità + 2 decimali, per impianti con potenza max 6KW.</v>
          </cell>
          <cell r="C31665" t="str">
            <v>cad</v>
          </cell>
          <cell r="D31665" t="str">
            <v>119,00</v>
          </cell>
        </row>
        <row r="31666">
          <cell r="A31666" t="str">
            <v>ME.03.080.0180</v>
          </cell>
          <cell r="B31666" t="str">
            <v>Contatore di energia trifase, adatto al montaggio su guida DIN, corrente nominale 30A, in contenitore plastico, precisione 1.5%, n. digit 6 unità + 1 decimale.</v>
          </cell>
          <cell r="C31666" t="str">
            <v>cad</v>
          </cell>
          <cell r="D31666" t="str">
            <v>339,24</v>
          </cell>
        </row>
        <row r="31667">
          <cell r="A31667" t="str">
            <v>ME.03.080.0190</v>
          </cell>
          <cell r="B31667" t="str">
            <v>Contatore di energia trifase ad inserzione tramite TA/5A, adatto al montaggio su guida DIN, corrente nominale 5A, in contenitore plastico, precisione 1.5%, n. digit 6 unità + 1 decimale.</v>
          </cell>
          <cell r="C31667" t="str">
            <v>cad</v>
          </cell>
          <cell r="D31667" t="str">
            <v>329,47</v>
          </cell>
        </row>
        <row r="31668">
          <cell r="A31668" t="str">
            <v>ME.03.080.0195</v>
          </cell>
          <cell r="B31668" t="str">
            <v>Contaore modulare, tensione nominale 230 V:</v>
          </cell>
          <cell r="C31668"/>
          <cell r="D31668"/>
        </row>
        <row r="31669">
          <cell r="A31669" t="str">
            <v>ME.03.080.0195.a</v>
          </cell>
          <cell r="B31669" t="str">
            <v>- per sistemi monofase</v>
          </cell>
          <cell r="C31669" t="str">
            <v>cad</v>
          </cell>
          <cell r="D31669" t="str">
            <v>138,91</v>
          </cell>
        </row>
        <row r="31670">
          <cell r="A31670" t="str">
            <v>ME.03.080.0195.b</v>
          </cell>
          <cell r="B31670" t="str">
            <v>- per sistemi trifase</v>
          </cell>
          <cell r="C31670" t="str">
            <v>cad</v>
          </cell>
          <cell r="D31670" t="str">
            <v>324,15</v>
          </cell>
        </row>
        <row r="31671">
          <cell r="A31671" t="str">
            <v>ME.03.080.0200</v>
          </cell>
          <cell r="B31671" t="str">
            <v>Contaore adatto al montaggio su guida DIN, in contenitore plastico, precisione 1/100 h, n. digit 5 unità + 2 decimali, per contabilizzazione delle ore di funzionamento di apparecchiature elettriche.</v>
          </cell>
          <cell r="C31671" t="str">
            <v>cad</v>
          </cell>
          <cell r="D31671" t="str">
            <v>29,77</v>
          </cell>
        </row>
        <row r="31672">
          <cell r="A31672" t="str">
            <v>ME.03.080.0210</v>
          </cell>
          <cell r="B31672" t="str">
            <v>Analizzatore di rete adatto al montaggio su guida DIN, in contenitore plastico, precisione 1%, n. digit 6 unità (misure di energia 3 (misure istantanee), per lettura di tutti i parametri di una rete monofase o trifase, consumo 5VA.</v>
          </cell>
          <cell r="C31672" t="str">
            <v>cad</v>
          </cell>
          <cell r="D31672" t="str">
            <v>303,71</v>
          </cell>
        </row>
        <row r="31673">
          <cell r="A31673" t="str">
            <v>ME.03.080.0220</v>
          </cell>
          <cell r="B31673" t="str">
            <v>Trasformatore amperometrico di corrente con secondario 5A, circuito primario avvolto, potenza 3VA, corrente primaria 15-25A, classe 1.</v>
          </cell>
          <cell r="C31673" t="str">
            <v>cad</v>
          </cell>
          <cell r="D31673" t="str">
            <v>29,84</v>
          </cell>
        </row>
        <row r="31674">
          <cell r="A31674" t="str">
            <v>ME.03.080.0230</v>
          </cell>
          <cell r="B31674" t="str">
            <v>Trasformatore amperometrico di corrente con secondario 5A, circuito primario formato da barra 30x10max, cavo diam. 23max, nelle tipologie:</v>
          </cell>
          <cell r="C31674"/>
          <cell r="D31674"/>
        </row>
        <row r="31675">
          <cell r="A31675" t="str">
            <v>ME.03.080.0230.a</v>
          </cell>
          <cell r="B31675" t="str">
            <v>- 2-3VA, corrente primaria 40-60A, classe 3</v>
          </cell>
          <cell r="C31675" t="str">
            <v>cad</v>
          </cell>
          <cell r="D31675" t="str">
            <v>14,39</v>
          </cell>
        </row>
        <row r="31676">
          <cell r="A31676" t="str">
            <v>ME.03.080.0230.b</v>
          </cell>
          <cell r="B31676" t="str">
            <v>- 3VA, corrente primaria 100A, classe 1</v>
          </cell>
          <cell r="C31676" t="str">
            <v>cad</v>
          </cell>
          <cell r="D31676" t="str">
            <v>14,39</v>
          </cell>
        </row>
        <row r="31677">
          <cell r="A31677" t="str">
            <v>ME.03.080.0230.c</v>
          </cell>
          <cell r="B31677" t="str">
            <v>- 3-5VA, corrente primaria 150-250A, classe 0.5</v>
          </cell>
          <cell r="C31677" t="str">
            <v>cad</v>
          </cell>
          <cell r="D31677" t="str">
            <v>14,84</v>
          </cell>
        </row>
        <row r="31678">
          <cell r="A31678" t="str">
            <v>ME.03.080.0230.d</v>
          </cell>
          <cell r="B31678" t="str">
            <v>- 6VA, corrente primaria 400A, classe 0.5</v>
          </cell>
          <cell r="C31678" t="str">
            <v>cad</v>
          </cell>
          <cell r="D31678" t="str">
            <v>15,80</v>
          </cell>
        </row>
        <row r="31679">
          <cell r="A31679" t="str">
            <v>ME.03.080.0230.e</v>
          </cell>
          <cell r="B31679" t="str">
            <v>- 10VA, corrente primaria 600A, classe 0.5</v>
          </cell>
          <cell r="C31679" t="str">
            <v>cad</v>
          </cell>
          <cell r="D31679" t="str">
            <v>17,04</v>
          </cell>
        </row>
        <row r="31680">
          <cell r="A31680" t="str">
            <v>ME.03.080.0230.f</v>
          </cell>
          <cell r="B31680" t="str">
            <v>- 20VA, corrente primaria 1000-1200A, classe 0.5</v>
          </cell>
          <cell r="C31680" t="str">
            <v>cad</v>
          </cell>
          <cell r="D31680" t="str">
            <v>38,01</v>
          </cell>
        </row>
        <row r="31681">
          <cell r="A31681" t="str">
            <v>ME.03.080.0230.g</v>
          </cell>
          <cell r="B31681" t="str">
            <v>- 30VA, corrente primaria 1500A, classe 0.5</v>
          </cell>
          <cell r="C31681" t="str">
            <v>cad</v>
          </cell>
          <cell r="D31681" t="str">
            <v>40,87</v>
          </cell>
        </row>
        <row r="31682">
          <cell r="A31682" t="str">
            <v>ME.03.080.0240</v>
          </cell>
          <cell r="B31682" t="str">
            <v>Lampade di segnalazione adatte al montaggio su guida DIN, in contenitore plastico, tensione nominale 24V, assorbimento 20 mA, in vari colori.</v>
          </cell>
          <cell r="C31682" t="str">
            <v>cad</v>
          </cell>
          <cell r="D31682" t="str">
            <v>9,42</v>
          </cell>
        </row>
        <row r="31683">
          <cell r="A31683" t="str">
            <v>ME.03.080.0250</v>
          </cell>
          <cell r="B31683" t="str">
            <v>Lampade di segnalazione adatte al montaggio su guida DIN, in contenitore plastico, tensione nominale 230V, assorbimento 2.5 mA, in vari colori.</v>
          </cell>
          <cell r="C31683" t="str">
            <v>cad</v>
          </cell>
          <cell r="D31683" t="str">
            <v>8,35</v>
          </cell>
        </row>
        <row r="31684">
          <cell r="A31684" t="str">
            <v>ME.03.080.0260</v>
          </cell>
          <cell r="B31684" t="str">
            <v>Pulsanti luminosi con contatto in scambio, adatti al montaggio su guida DIN, in contenitore plastico, tensione nominale 24V, corrente nominale 16A, in vari colori.</v>
          </cell>
          <cell r="C31684" t="str">
            <v>cad</v>
          </cell>
          <cell r="D31684" t="str">
            <v>17,49</v>
          </cell>
        </row>
        <row r="31685">
          <cell r="A31685" t="str">
            <v>ME.03.080.0270</v>
          </cell>
          <cell r="B31685" t="str">
            <v>Pulsanti luminosi con contatto in scambio, adatti al montaggio su guida DIN, in contenitore plastico, tensione nominale 230V, corrente nominale 16A, in vari colori.</v>
          </cell>
          <cell r="C31685" t="str">
            <v>cad</v>
          </cell>
          <cell r="D31685" t="str">
            <v>12,43</v>
          </cell>
        </row>
        <row r="31686">
          <cell r="A31686" t="str">
            <v>ME.03.080.0280</v>
          </cell>
          <cell r="B31686" t="str">
            <v>Suoneria per segnalazione acustica di eventi nel civile e terziario, adatta al montaggio su guida DIN, in contenitore plastico, nelle tipologie:</v>
          </cell>
          <cell r="C31686"/>
          <cell r="D31686"/>
        </row>
        <row r="31687">
          <cell r="A31687" t="str">
            <v>ME.03.080.0280.a</v>
          </cell>
          <cell r="B31687" t="str">
            <v>- Un=12V, 5VA</v>
          </cell>
          <cell r="C31687" t="str">
            <v>cad</v>
          </cell>
          <cell r="D31687" t="str">
            <v>9,25</v>
          </cell>
        </row>
        <row r="31688">
          <cell r="A31688" t="str">
            <v>ME.03.080.0280.b</v>
          </cell>
          <cell r="B31688" t="str">
            <v>- Un=230V, 10VA</v>
          </cell>
          <cell r="C31688" t="str">
            <v>cad</v>
          </cell>
          <cell r="D31688" t="str">
            <v>9,69</v>
          </cell>
        </row>
        <row r="31689">
          <cell r="A31689" t="str">
            <v>ME.03.080.0280.c</v>
          </cell>
          <cell r="B31689" t="str">
            <v>- Un=230V, 6VA</v>
          </cell>
          <cell r="C31689" t="str">
            <v>cad</v>
          </cell>
          <cell r="D31689" t="str">
            <v>18,21</v>
          </cell>
        </row>
        <row r="31690">
          <cell r="A31690" t="str">
            <v>ME.03.080.0290</v>
          </cell>
          <cell r="B31690" t="str">
            <v>Ronzatore per segnalazione acustica di eventi nel civile e terziario, adatta al montaggio su guida DIN, in contenitore plastico, nelle tipologie:</v>
          </cell>
          <cell r="C31690"/>
          <cell r="D31690"/>
        </row>
        <row r="31691">
          <cell r="A31691" t="str">
            <v>ME.03.080.0290.a</v>
          </cell>
          <cell r="B31691" t="str">
            <v>- Un=12V, 5VA</v>
          </cell>
          <cell r="C31691" t="str">
            <v>cad</v>
          </cell>
          <cell r="D31691" t="str">
            <v>8,40</v>
          </cell>
        </row>
        <row r="31692">
          <cell r="A31692" t="str">
            <v>ME.03.080.0290.b</v>
          </cell>
          <cell r="B31692" t="str">
            <v>- Un=230V, 10VA</v>
          </cell>
          <cell r="C31692" t="str">
            <v>cad</v>
          </cell>
          <cell r="D31692" t="str">
            <v>9,59</v>
          </cell>
        </row>
        <row r="31693">
          <cell r="A31693" t="str">
            <v>ME.03.080.0290.c</v>
          </cell>
          <cell r="B31693" t="str">
            <v>- Un=230V, 6VA</v>
          </cell>
          <cell r="C31693" t="str">
            <v>cad</v>
          </cell>
          <cell r="D31693" t="str">
            <v>18,91</v>
          </cell>
        </row>
        <row r="31694">
          <cell r="A31694" t="str">
            <v>ME.03.080.0300</v>
          </cell>
          <cell r="B31694" t="str">
            <v>Combinato trasformatore-suoneria-ronzatore, adatto al montaggio su guida DIN, in contenitore plastico, tensione nominale 230V, consumo 3.8VA.</v>
          </cell>
          <cell r="C31694" t="str">
            <v>cad</v>
          </cell>
          <cell r="D31694" t="str">
            <v>26,99</v>
          </cell>
        </row>
        <row r="31695">
          <cell r="A31695" t="str">
            <v>ME.03.080.0310</v>
          </cell>
          <cell r="B31695" t="str">
            <v>Trasformatore per suonerie, adatto al montaggio su guida DIN, in contenitore plastico, tensione primario 230 V,nelle tipologie:</v>
          </cell>
          <cell r="C31695"/>
          <cell r="D31695"/>
        </row>
        <row r="31696">
          <cell r="A31696" t="str">
            <v>ME.03.080.0310.a</v>
          </cell>
          <cell r="B31696" t="str">
            <v>- 5VA, tensione secondario 4+8=12V o 12+12=24V</v>
          </cell>
          <cell r="C31696" t="str">
            <v>cad</v>
          </cell>
          <cell r="D31696" t="str">
            <v>13,77</v>
          </cell>
        </row>
        <row r="31697">
          <cell r="A31697" t="str">
            <v>ME.03.080.0310.b</v>
          </cell>
          <cell r="B31697" t="str">
            <v>- 10-15VA, tensione secondario 4+8=12V o 12+12=24V</v>
          </cell>
          <cell r="C31697" t="str">
            <v>cad</v>
          </cell>
          <cell r="D31697" t="str">
            <v>15,09</v>
          </cell>
        </row>
        <row r="31698">
          <cell r="A31698" t="str">
            <v>ME.03.080.0310.c</v>
          </cell>
          <cell r="B31698" t="str">
            <v>- 10VA, tensione secondario 12+12=24V</v>
          </cell>
          <cell r="C31698" t="str">
            <v>cad</v>
          </cell>
          <cell r="D31698" t="str">
            <v>15,54</v>
          </cell>
        </row>
        <row r="31699">
          <cell r="A31699" t="str">
            <v>ME.03.080.0310.d</v>
          </cell>
          <cell r="B31699" t="str">
            <v>- 30-40VA, tensione secondario 4+8=12V o 12+12=24V</v>
          </cell>
          <cell r="C31699" t="str">
            <v>cad</v>
          </cell>
          <cell r="D31699" t="str">
            <v>17,68</v>
          </cell>
        </row>
        <row r="31700">
          <cell r="A31700" t="str">
            <v>ME.03.080.0320</v>
          </cell>
          <cell r="B31700" t="str">
            <v>Trasformatore di sicurezza, adatto al montaggio su guida DIN, in contenitore plastico, tensione primario 230 V,nelle tipologie:</v>
          </cell>
          <cell r="C31700"/>
          <cell r="D31700"/>
        </row>
        <row r="31701">
          <cell r="A31701" t="str">
            <v>ME.03.080.0320.a</v>
          </cell>
          <cell r="B31701" t="str">
            <v>- 15VA, tensione secondario 12+12=24V</v>
          </cell>
          <cell r="C31701" t="str">
            <v>cad</v>
          </cell>
          <cell r="D31701" t="str">
            <v>19,46</v>
          </cell>
        </row>
        <row r="31702">
          <cell r="A31702" t="str">
            <v>ME.03.080.0320.b</v>
          </cell>
          <cell r="B31702" t="str">
            <v>- 25VA, tensione secondario 12+12=24V</v>
          </cell>
          <cell r="C31702" t="str">
            <v>cad</v>
          </cell>
          <cell r="D31702" t="str">
            <v>25,94</v>
          </cell>
        </row>
        <row r="31703">
          <cell r="A31703" t="str">
            <v>ME.03.080.0320.c</v>
          </cell>
          <cell r="B31703" t="str">
            <v>- 40VA, tensione secondario 12+12=24V</v>
          </cell>
          <cell r="C31703" t="str">
            <v>cad</v>
          </cell>
          <cell r="D31703" t="str">
            <v>30,46</v>
          </cell>
        </row>
        <row r="31704">
          <cell r="A31704" t="str">
            <v>ME.03.080.0320.d</v>
          </cell>
          <cell r="B31704" t="str">
            <v>- 63VA, tensione secondario 12+12=24V</v>
          </cell>
          <cell r="C31704" t="str">
            <v>cad</v>
          </cell>
          <cell r="D31704" t="str">
            <v>48,76</v>
          </cell>
        </row>
        <row r="31705">
          <cell r="A31705" t="str">
            <v>ME.04 - APPARECCHIATURE PACKAGE</v>
          </cell>
          <cell r="B31705"/>
          <cell r="C31705"/>
          <cell r="D31705"/>
        </row>
        <row r="31706">
          <cell r="A31706" t="str">
            <v>ME</v>
          </cell>
          <cell r="B31706" t="str">
            <v>MATERIALI IMPIANTI ELETTRICI</v>
          </cell>
          <cell r="C31706"/>
          <cell r="D31706"/>
        </row>
        <row r="31707">
          <cell r="A31707" t="str">
            <v>ME.04</v>
          </cell>
          <cell r="B31707" t="str">
            <v>APPARECCHIATURE PACKAGE</v>
          </cell>
          <cell r="C31707"/>
          <cell r="D31707"/>
        </row>
        <row r="31708">
          <cell r="A31708" t="str">
            <v>ME.04.010</v>
          </cell>
          <cell r="B31708" t="str">
            <v>TRASFORMATORI MT/BT</v>
          </cell>
          <cell r="C31708"/>
          <cell r="D31708"/>
        </row>
        <row r="31709">
          <cell r="A31709" t="str">
            <v>ME.04.010.0010</v>
          </cell>
          <cell r="B31709" t="str">
            <v>Trasformatore trifase MT/BT in resina rispondente alla norma EN 50588-1; progettato e costruito in conformità con quanto previsto dal regolamento 548/2014 della Commissione Europea, recante le modalità di applicazione della Direttiva sulla progettazione ecocompatibile 2009/125/CE con aventi perdite massime a carico a vuoto P =1550 W (cat. A ) e massime perdite a carico Pk = 9000 W (cat. Ak) alla temperatura di 120° previsti dalla data del 1 luglio 2015.</v>
          </cell>
          <cell r="C31709"/>
          <cell r="D31709"/>
        </row>
        <row r="31710">
          <cell r="A31710" t="str">
            <v>ME.04.010.0010.a</v>
          </cell>
          <cell r="B31710" t="str">
            <v>- 315 kVA</v>
          </cell>
          <cell r="C31710" t="str">
            <v>cad</v>
          </cell>
          <cell r="D31710" t="str">
            <v>11.633,60</v>
          </cell>
        </row>
        <row r="31711">
          <cell r="A31711" t="str">
            <v>ME.04.010.0010.b</v>
          </cell>
          <cell r="B31711" t="str">
            <v>- 400 KVA</v>
          </cell>
          <cell r="C31711" t="str">
            <v>cad</v>
          </cell>
          <cell r="D31711" t="str">
            <v>12.307,36</v>
          </cell>
        </row>
        <row r="31712">
          <cell r="A31712" t="str">
            <v>ME.04.010.0010.c</v>
          </cell>
          <cell r="B31712" t="str">
            <v>- 500 KVA</v>
          </cell>
          <cell r="C31712" t="str">
            <v>cad</v>
          </cell>
          <cell r="D31712" t="str">
            <v>12.958,66</v>
          </cell>
        </row>
        <row r="31713">
          <cell r="A31713" t="str">
            <v>ME.04.010.0010.d</v>
          </cell>
          <cell r="B31713" t="str">
            <v>- 630 KVA</v>
          </cell>
          <cell r="C31713" t="str">
            <v>cad</v>
          </cell>
          <cell r="D31713" t="str">
            <v>14.991,70</v>
          </cell>
        </row>
        <row r="31714">
          <cell r="A31714" t="str">
            <v>ME.04.010.0010.e</v>
          </cell>
          <cell r="B31714" t="str">
            <v>- 800 KVA</v>
          </cell>
          <cell r="C31714" t="str">
            <v>cad</v>
          </cell>
          <cell r="D31714" t="str">
            <v>17.652,51</v>
          </cell>
        </row>
        <row r="31715">
          <cell r="A31715" t="str">
            <v>ME.04.010.0010.f</v>
          </cell>
          <cell r="B31715" t="str">
            <v>- 1000 KVA</v>
          </cell>
          <cell r="C31715" t="str">
            <v>cad</v>
          </cell>
          <cell r="D31715" t="str">
            <v>20.976,42</v>
          </cell>
        </row>
        <row r="31716">
          <cell r="A31716" t="str">
            <v>ME.04.010.0010.g</v>
          </cell>
          <cell r="B31716" t="str">
            <v>- 1250 KVA</v>
          </cell>
          <cell r="C31716" t="str">
            <v>cad</v>
          </cell>
          <cell r="D31716" t="str">
            <v>23.638,30</v>
          </cell>
        </row>
        <row r="31717">
          <cell r="A31717" t="str">
            <v>ME.04.010.0010.h</v>
          </cell>
          <cell r="B31717" t="str">
            <v>- 1600 KVA</v>
          </cell>
          <cell r="C31717" t="str">
            <v>cad</v>
          </cell>
          <cell r="D31717" t="str">
            <v>28.904,34</v>
          </cell>
        </row>
        <row r="31718">
          <cell r="A31718" t="str">
            <v>ME.04.010.0020</v>
          </cell>
          <cell r="B31718" t="str">
            <v>Involucro di contenimento per trasformatore MT/BT 24 kV, grado di protezione IP23, costituito da profilati in acciaio e lamiere lucide verniciate dopo opportuno trattamento antiruggine, per trasformatori delle seguenti taglie:</v>
          </cell>
          <cell r="C31718"/>
          <cell r="D31718"/>
        </row>
        <row r="31719">
          <cell r="A31719" t="str">
            <v>ME.04.010.0020.a</v>
          </cell>
          <cell r="B31719" t="str">
            <v>- da 315 KVA a 1250 kVA</v>
          </cell>
          <cell r="C31719" t="str">
            <v>cad</v>
          </cell>
          <cell r="D31719" t="str">
            <v>2.049,36</v>
          </cell>
        </row>
        <row r="31720">
          <cell r="A31720" t="str">
            <v>ME.04.010.0020.b</v>
          </cell>
          <cell r="B31720" t="str">
            <v>- da 1600 KVA a 3150 kVA</v>
          </cell>
          <cell r="C31720" t="str">
            <v>cad</v>
          </cell>
          <cell r="D31720" t="str">
            <v>2.049,36</v>
          </cell>
        </row>
        <row r="31721">
          <cell r="A31721" t="str">
            <v>ME.04.020</v>
          </cell>
          <cell r="B31721" t="str">
            <v>GRUPPI STATICI DI CONTINUITA'</v>
          </cell>
          <cell r="C31721"/>
          <cell r="D31721"/>
        </row>
        <row r="31722">
          <cell r="A31722" t="str">
            <v>ME.04.020.0010</v>
          </cell>
          <cell r="B31722" t="str">
            <v>Gruppo statico di continuità con gestione e controllo a microprocessore. Tecnologia VDF (Voltage Frequency Dependent - Off-Line). Dotato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31722"/>
          <cell r="D31722"/>
        </row>
        <row r="31723">
          <cell r="A31723" t="str">
            <v>ME.04.020.0010.a</v>
          </cell>
          <cell r="B31723" t="str">
            <v>- 400 VA, 240 W, autonomia 6 min.</v>
          </cell>
          <cell r="C31723" t="str">
            <v>cad</v>
          </cell>
          <cell r="D31723" t="str">
            <v>112,85</v>
          </cell>
        </row>
        <row r="31724">
          <cell r="A31724" t="str">
            <v>ME.04.020.0010.b</v>
          </cell>
          <cell r="B31724" t="str">
            <v>- 550 VA, 330W, autonomia 6 min.</v>
          </cell>
          <cell r="C31724" t="str">
            <v>cad</v>
          </cell>
          <cell r="D31724" t="str">
            <v>133,89</v>
          </cell>
        </row>
        <row r="31725">
          <cell r="A31725" t="str">
            <v>ME.04.020.0010.c</v>
          </cell>
          <cell r="B31725" t="str">
            <v>- 650 VA, 400 W, autonomia 6 min.</v>
          </cell>
          <cell r="C31725" t="str">
            <v>cad</v>
          </cell>
          <cell r="D31725" t="str">
            <v>154,39</v>
          </cell>
        </row>
        <row r="31726">
          <cell r="A31726" t="str">
            <v>ME.04.020.0020</v>
          </cell>
          <cell r="B31726" t="str">
            <v>Gruppo statico di continuità con gestione e controllo a microprocessore. Tecnologia VDF (Voltage Frequency Dependent - Off-Line).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31726"/>
          <cell r="D31726"/>
        </row>
        <row r="31727">
          <cell r="A31727" t="str">
            <v>ME.04.020.0020.a</v>
          </cell>
          <cell r="B31727" t="str">
            <v>- 800 VA, 480 W, autonomia 5 min.</v>
          </cell>
          <cell r="C31727" t="str">
            <v>cad</v>
          </cell>
          <cell r="D31727" t="str">
            <v>334,73</v>
          </cell>
        </row>
        <row r="31728">
          <cell r="A31728" t="str">
            <v>ME.04.020.0020.b</v>
          </cell>
          <cell r="B31728" t="str">
            <v>- 1000 VA, 600 W, autonomia 6 min.</v>
          </cell>
          <cell r="C31728" t="str">
            <v>cad</v>
          </cell>
          <cell r="D31728" t="str">
            <v>459,05</v>
          </cell>
        </row>
        <row r="31729">
          <cell r="A31729" t="str">
            <v>ME.04.020.0020.c</v>
          </cell>
          <cell r="B31729" t="str">
            <v>- 1500 VA, 900 W, autonomia 6 min.</v>
          </cell>
          <cell r="C31729" t="str">
            <v>cad</v>
          </cell>
          <cell r="D31729" t="str">
            <v>554,69</v>
          </cell>
        </row>
        <row r="31730">
          <cell r="A31730" t="str">
            <v>ME.04.020.0020.d</v>
          </cell>
          <cell r="B31730" t="str">
            <v>- 2000 VA, 1200 W, autonomia 6 min.</v>
          </cell>
          <cell r="C31730" t="str">
            <v>cad</v>
          </cell>
          <cell r="D31730" t="str">
            <v>621,63</v>
          </cell>
        </row>
        <row r="31731">
          <cell r="A31731" t="str">
            <v>ME.04.020.0020.e</v>
          </cell>
          <cell r="B31731" t="str">
            <v>- espansione autonomia 20 min. per 2000 VA</v>
          </cell>
          <cell r="C31731" t="str">
            <v>cad</v>
          </cell>
          <cell r="D31731" t="str">
            <v>439,91</v>
          </cell>
        </row>
        <row r="31732">
          <cell r="A31732" t="str">
            <v>ME.04.020.0020.f</v>
          </cell>
          <cell r="B31732" t="str">
            <v>- espansione autonomia 30 min. per 2000 VA</v>
          </cell>
          <cell r="C31732" t="str">
            <v>cad</v>
          </cell>
          <cell r="D31732" t="str">
            <v>592,94</v>
          </cell>
        </row>
        <row r="31733">
          <cell r="A31733" t="str">
            <v>ME.04.020.0020.g</v>
          </cell>
          <cell r="B31733" t="str">
            <v>- espansione autonomia 60 min. per 2000 VA</v>
          </cell>
          <cell r="C31733" t="str">
            <v>cad</v>
          </cell>
          <cell r="D31733" t="str">
            <v>1.195,46</v>
          </cell>
        </row>
        <row r="31734">
          <cell r="A31734" t="str">
            <v>ME.04.020.0030</v>
          </cell>
          <cell r="B31734" t="str">
            <v>Gruppo statico di continuità con gestione e controllo a microprocessore. Tecnologia VDF (Voltage Frequency Dependent - Off-Line). In versione rack 19".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31734"/>
          <cell r="D31734"/>
        </row>
        <row r="31735">
          <cell r="A31735" t="str">
            <v>ME.04.020.0030.a</v>
          </cell>
          <cell r="B31735" t="str">
            <v>- 500 VA, 335 W, autonomia 8 min.</v>
          </cell>
          <cell r="C31735" t="str">
            <v>cad</v>
          </cell>
          <cell r="D31735" t="str">
            <v>420,81</v>
          </cell>
        </row>
        <row r="31736">
          <cell r="A31736" t="str">
            <v>ME.04.020.0030.b</v>
          </cell>
          <cell r="B31736" t="str">
            <v>- 750 VA, 500 W, autonomia 5 min.</v>
          </cell>
          <cell r="C31736" t="str">
            <v>cad</v>
          </cell>
          <cell r="D31736" t="str">
            <v>487,75</v>
          </cell>
        </row>
        <row r="31737">
          <cell r="A31737" t="str">
            <v>ME.04.020.0030.c</v>
          </cell>
          <cell r="B31737" t="str">
            <v>- 1000 VA, 670 W, autonomia 5 min.</v>
          </cell>
          <cell r="C31737" t="str">
            <v>cad</v>
          </cell>
          <cell r="D31737" t="str">
            <v>631,18</v>
          </cell>
        </row>
        <row r="31738">
          <cell r="A31738" t="str">
            <v>ME.04.020.0030.d</v>
          </cell>
          <cell r="B31738" t="str">
            <v>- 1500 VA, 1000 W, autonomia 6 min.</v>
          </cell>
          <cell r="C31738" t="str">
            <v>cad</v>
          </cell>
          <cell r="D31738" t="str">
            <v>679,02</v>
          </cell>
        </row>
        <row r="31739">
          <cell r="A31739" t="str">
            <v>ME.04.020.0030.e</v>
          </cell>
          <cell r="B31739" t="str">
            <v>- 2000 VA, 1340 W, autonomia 6 min.</v>
          </cell>
          <cell r="C31739" t="str">
            <v>cad</v>
          </cell>
          <cell r="D31739" t="str">
            <v>1.004,19</v>
          </cell>
        </row>
        <row r="31740">
          <cell r="A31740" t="str">
            <v>ME.04.020.0030.f</v>
          </cell>
          <cell r="B31740" t="str">
            <v>- espansione autonomia 20 min. per 2000 VA</v>
          </cell>
          <cell r="C31740" t="str">
            <v>cad</v>
          </cell>
          <cell r="D31740" t="str">
            <v>439,91</v>
          </cell>
        </row>
        <row r="31741">
          <cell r="A31741" t="str">
            <v>ME.04.020.0030.g</v>
          </cell>
          <cell r="B31741" t="str">
            <v>- espansione autonomia 30 min. per 2000 VA</v>
          </cell>
          <cell r="C31741" t="str">
            <v>cad</v>
          </cell>
          <cell r="D31741" t="str">
            <v>592,96</v>
          </cell>
        </row>
        <row r="31742">
          <cell r="A31742" t="str">
            <v>ME.04.020.0030.h</v>
          </cell>
          <cell r="B31742" t="str">
            <v>- espansione autonomia 60 min. per 2000 VA</v>
          </cell>
          <cell r="C31742" t="str">
            <v>cad</v>
          </cell>
          <cell r="D31742" t="str">
            <v>1.195,46</v>
          </cell>
        </row>
        <row r="31743">
          <cell r="A31743" t="str">
            <v>ME.04.020.0040</v>
          </cell>
          <cell r="B31743" t="str">
            <v>Gruppo statico di continuità con gestione e controllo a microprocessore. Tecnologia VI (Voltage Indipendent - Line Interactive).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31743"/>
          <cell r="D31743"/>
        </row>
        <row r="31744">
          <cell r="A31744" t="str">
            <v>ME.04.020.0040.a</v>
          </cell>
          <cell r="B31744" t="str">
            <v>- 500 VA, 315 W, autonomia 12 min.</v>
          </cell>
          <cell r="C31744" t="str">
            <v>cad</v>
          </cell>
          <cell r="D31744" t="str">
            <v>516,45</v>
          </cell>
        </row>
        <row r="31745">
          <cell r="A31745" t="str">
            <v>ME.04.020.0040.b</v>
          </cell>
          <cell r="B31745" t="str">
            <v>- 750 VA, 490 W, autonomia 5 min.</v>
          </cell>
          <cell r="C31745" t="str">
            <v>cad</v>
          </cell>
          <cell r="D31745" t="str">
            <v>573,83</v>
          </cell>
        </row>
        <row r="31746">
          <cell r="A31746" t="str">
            <v>ME.04.020.0040.c</v>
          </cell>
          <cell r="B31746" t="str">
            <v>- 1000 VA, 670 W, autonomia 6 min.</v>
          </cell>
          <cell r="C31746" t="str">
            <v>cad</v>
          </cell>
          <cell r="D31746" t="str">
            <v>688,58</v>
          </cell>
        </row>
        <row r="31747">
          <cell r="A31747" t="str">
            <v>ME.04.020.0040.d</v>
          </cell>
          <cell r="B31747" t="str">
            <v>- 1500 VA, 1050 W, autonomia 6 min.</v>
          </cell>
          <cell r="C31747" t="str">
            <v>cad</v>
          </cell>
          <cell r="D31747" t="str">
            <v>784,22</v>
          </cell>
        </row>
        <row r="31748">
          <cell r="A31748" t="str">
            <v>ME.04.020.0040.e</v>
          </cell>
          <cell r="B31748" t="str">
            <v>- 2000 VA, 1400 W, autonomia 6 min.</v>
          </cell>
          <cell r="C31748" t="str">
            <v>cad</v>
          </cell>
          <cell r="D31748" t="str">
            <v>1.013,75</v>
          </cell>
        </row>
        <row r="31749">
          <cell r="A31749" t="str">
            <v>ME.04.020.0050</v>
          </cell>
          <cell r="B31749" t="str">
            <v>Gruppo statico di continuità con gestione e controllo a microprocessore. Tecnologia VI (Voltage Indipendent - Line Interactive).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31749"/>
          <cell r="D31749"/>
        </row>
        <row r="31750">
          <cell r="A31750" t="str">
            <v>ME.04.020.0050.a</v>
          </cell>
          <cell r="B31750" t="str">
            <v>- 700 VA, 450 W, autonomia 5 min.</v>
          </cell>
          <cell r="C31750" t="str">
            <v>cad</v>
          </cell>
          <cell r="D31750" t="str">
            <v>765,09</v>
          </cell>
        </row>
        <row r="31751">
          <cell r="A31751" t="str">
            <v>ME.04.020.0050.b</v>
          </cell>
          <cell r="B31751" t="str">
            <v>- 1000 VA, 700 W, autonomia 6 min.</v>
          </cell>
          <cell r="C31751" t="str">
            <v>cad</v>
          </cell>
          <cell r="D31751" t="str">
            <v>879,87</v>
          </cell>
        </row>
        <row r="31752">
          <cell r="A31752" t="str">
            <v>ME.04.020.0050.c</v>
          </cell>
          <cell r="B31752" t="str">
            <v>- 1500 VA, 1050 W, autonomia 6 min.</v>
          </cell>
          <cell r="C31752" t="str">
            <v>cad</v>
          </cell>
          <cell r="D31752" t="str">
            <v>1.386,73</v>
          </cell>
        </row>
        <row r="31753">
          <cell r="A31753" t="str">
            <v>ME.04.020.0050.d</v>
          </cell>
          <cell r="B31753" t="str">
            <v>- 2000 VA, 1400 W, autonomia 6 min.</v>
          </cell>
          <cell r="C31753" t="str">
            <v>cad</v>
          </cell>
          <cell r="D31753" t="str">
            <v>1.625,83</v>
          </cell>
        </row>
        <row r="31754">
          <cell r="A31754" t="str">
            <v>ME.04.020.0050.e</v>
          </cell>
          <cell r="B31754" t="str">
            <v>- 3000 VA, 2100 W, autonomia 7 min.</v>
          </cell>
          <cell r="C31754" t="str">
            <v>cad</v>
          </cell>
          <cell r="D31754" t="str">
            <v>2.295,28</v>
          </cell>
        </row>
        <row r="31755">
          <cell r="A31755" t="str">
            <v>ME.04.020.0050.f</v>
          </cell>
          <cell r="B31755" t="str">
            <v>- 4000 VA, 2400 W, autonomia 6 min.</v>
          </cell>
          <cell r="C31755" t="str">
            <v>cad</v>
          </cell>
          <cell r="D31755" t="str">
            <v>2.964,73</v>
          </cell>
        </row>
        <row r="31756">
          <cell r="A31756" t="str">
            <v>ME.04.020.0050.g</v>
          </cell>
          <cell r="B31756" t="str">
            <v>- 5000 VA, 3500 W, autonomia 6 min.</v>
          </cell>
          <cell r="C31756" t="str">
            <v>cad</v>
          </cell>
          <cell r="D31756" t="str">
            <v>3.825,46</v>
          </cell>
        </row>
        <row r="31757">
          <cell r="A31757" t="str">
            <v>ME.04.020.0050.h</v>
          </cell>
          <cell r="B31757" t="str">
            <v>- espansione per 1000 VA autonomia 30 min. in armadio aggiuntivo</v>
          </cell>
          <cell r="C31757" t="str">
            <v>cad</v>
          </cell>
          <cell r="D31757" t="str">
            <v>363,42</v>
          </cell>
        </row>
        <row r="31758">
          <cell r="A31758" t="str">
            <v>ME.04.020.0050.i</v>
          </cell>
          <cell r="B31758" t="str">
            <v>- espansione per 1500 VA autonomia 20 min. in armadio aggiuntivo</v>
          </cell>
          <cell r="C31758" t="str">
            <v>cad</v>
          </cell>
          <cell r="D31758" t="str">
            <v>439,91</v>
          </cell>
        </row>
        <row r="31759">
          <cell r="A31759" t="str">
            <v>ME.04.020.0050.j</v>
          </cell>
          <cell r="B31759" t="str">
            <v>- espansione per 1500 VA autonomia 30 min. in armadio aggiuntivo</v>
          </cell>
          <cell r="C31759" t="str">
            <v>cad</v>
          </cell>
          <cell r="D31759" t="str">
            <v>592,96</v>
          </cell>
        </row>
        <row r="31760">
          <cell r="A31760" t="str">
            <v>ME.04.020.0050.k</v>
          </cell>
          <cell r="B31760" t="str">
            <v>- espansione per 1500 VA autonomia 60 min. in armadio aggiuntivo</v>
          </cell>
          <cell r="C31760" t="str">
            <v>cad</v>
          </cell>
          <cell r="D31760" t="str">
            <v>1.195,46</v>
          </cell>
        </row>
        <row r="31761">
          <cell r="A31761" t="str">
            <v>ME.04.020.0050.l</v>
          </cell>
          <cell r="B31761" t="str">
            <v>- espansione per 2000 VA autonomia 20 min. in armadio aggiuntivo</v>
          </cell>
          <cell r="C31761" t="str">
            <v>cad</v>
          </cell>
          <cell r="D31761" t="str">
            <v>497,31</v>
          </cell>
        </row>
        <row r="31762">
          <cell r="A31762" t="str">
            <v>ME.04.020.0050.m</v>
          </cell>
          <cell r="B31762" t="str">
            <v>- espansione per 2000 VA autonomia 30 min. in armadio aggiuntivo</v>
          </cell>
          <cell r="C31762" t="str">
            <v>cad</v>
          </cell>
          <cell r="D31762" t="str">
            <v>669,45</v>
          </cell>
        </row>
        <row r="31763">
          <cell r="A31763" t="str">
            <v>ME.04.020.0050.n</v>
          </cell>
          <cell r="B31763" t="str">
            <v>- espansione per 2000 VA autonomia 60 min. in armadio aggiuntivo</v>
          </cell>
          <cell r="C31763" t="str">
            <v>cad</v>
          </cell>
          <cell r="D31763" t="str">
            <v>812,90</v>
          </cell>
        </row>
        <row r="31764">
          <cell r="A31764" t="str">
            <v>ME.04.020.0050.o</v>
          </cell>
          <cell r="B31764" t="str">
            <v>- espansione per 3000 VA autonomia 20 min. in armadio aggiuntivo</v>
          </cell>
          <cell r="C31764" t="str">
            <v>cad</v>
          </cell>
          <cell r="D31764" t="str">
            <v>621,63</v>
          </cell>
        </row>
        <row r="31765">
          <cell r="A31765" t="str">
            <v>ME.04.020.0050.p</v>
          </cell>
          <cell r="B31765" t="str">
            <v>- espansione per 3000 VA autonomia 30 min. in armadio aggiuntivo</v>
          </cell>
          <cell r="C31765" t="str">
            <v>cad</v>
          </cell>
          <cell r="D31765" t="str">
            <v>937,24</v>
          </cell>
        </row>
        <row r="31766">
          <cell r="A31766" t="str">
            <v>ME.04.020.0050.q</v>
          </cell>
          <cell r="B31766" t="str">
            <v>- espansione per 3000 VA autonomia 60 min. in armadio aggiuntivo</v>
          </cell>
          <cell r="C31766" t="str">
            <v>cad</v>
          </cell>
          <cell r="D31766" t="str">
            <v>1.147,63</v>
          </cell>
        </row>
        <row r="31767">
          <cell r="A31767" t="str">
            <v>ME.04.020.0050.r</v>
          </cell>
          <cell r="B31767" t="str">
            <v>- espansione per 4000 VA autonomia 20 min. in armadio aggiuntivo</v>
          </cell>
          <cell r="C31767" t="str">
            <v>cad</v>
          </cell>
          <cell r="D31767" t="str">
            <v>621,63</v>
          </cell>
        </row>
        <row r="31768">
          <cell r="A31768" t="str">
            <v>ME.04.020.0050.s</v>
          </cell>
          <cell r="B31768" t="str">
            <v>- espansione per 4000 VA autonomia 30 min. in armadio aggiuntivo</v>
          </cell>
          <cell r="C31768" t="str">
            <v>cad</v>
          </cell>
          <cell r="D31768" t="str">
            <v>937,24</v>
          </cell>
        </row>
        <row r="31769">
          <cell r="A31769" t="str">
            <v>ME.04.020.0050.t</v>
          </cell>
          <cell r="B31769" t="str">
            <v>- espansione per 4000 VA autonomia 60 min. in armadio aggiuntivo</v>
          </cell>
          <cell r="C31769" t="str">
            <v>cad</v>
          </cell>
          <cell r="D31769" t="str">
            <v>1.147,63</v>
          </cell>
        </row>
        <row r="31770">
          <cell r="A31770" t="str">
            <v>ME.04.020.0050.u</v>
          </cell>
          <cell r="B31770" t="str">
            <v>- espansione per 5000 VA autonomia 20 min. in armadio aggiuntivo</v>
          </cell>
          <cell r="C31770" t="str">
            <v>cad</v>
          </cell>
          <cell r="D31770" t="str">
            <v>1.004,19</v>
          </cell>
        </row>
        <row r="31771">
          <cell r="A31771" t="str">
            <v>ME.04.020.0050.v</v>
          </cell>
          <cell r="B31771" t="str">
            <v>- espansione per 5000 VA autonomia 30 min. in armadio aggiuntivo</v>
          </cell>
          <cell r="C31771" t="str">
            <v>cad</v>
          </cell>
          <cell r="D31771" t="str">
            <v>1.482,38</v>
          </cell>
        </row>
        <row r="31772">
          <cell r="A31772" t="str">
            <v>ME.04.020.0050.w</v>
          </cell>
          <cell r="B31772" t="str">
            <v>- espansione per 5000 VA autonomia 60 min. in armadio aggiuntivo</v>
          </cell>
          <cell r="C31772" t="str">
            <v>cad</v>
          </cell>
          <cell r="D31772" t="str">
            <v>2.276,15</v>
          </cell>
        </row>
        <row r="31773">
          <cell r="A31773" t="str">
            <v>ME.04.020.0060</v>
          </cell>
          <cell r="B31773" t="str">
            <v>Gruppo statico di continuità con gestione e controllo a microprocessore. Tecnologia VI (Voltage Indipendent - Line Interactive). In versione rack 19". Dotati di test batteria automatico e periodico. Tensione di alimentazione 220÷240V +20% -25%, frequenza 50/60 Hz autorange, tensione in uscita 230V con tolleranza ±5%. Sistema con tempo d'intervento 2 ms tipico (4 ms max), rendimento minimo 99%, protezione delle batterie dall'eccessiva scarica, da sovraccorrente e cortocircuito, sovratensione o sottotensione. Ridotta rumorosità (&lt; 40 db a 1 m). Temperatura di esercizio 0÷40°C. Dotato di porta di comunicazione RS232 e contatti di segnalazione, software per personal computer idoneo al sistema operativo per la chiusura automatica degli applicativi attivi, sorveglianza e controllo del buon funzionamento dell'unità UPS. Fornito con 3 prese IEC 320 da 10A, comprese batterie ermetiche senza manutenzione idonee all'impiego in ambienti chiusi; conforme alle norme CEI EN 62040; nelle potenze nominali/attiva:</v>
          </cell>
          <cell r="C31773"/>
          <cell r="D31773"/>
        </row>
        <row r="31774">
          <cell r="A31774" t="str">
            <v>ME.04.020.0060.a</v>
          </cell>
          <cell r="B31774" t="str">
            <v>- 700 VA, 450 W, autonomia 5 min.</v>
          </cell>
          <cell r="C31774" t="str">
            <v>cad</v>
          </cell>
          <cell r="D31774" t="str">
            <v>1.052,00</v>
          </cell>
        </row>
        <row r="31775">
          <cell r="A31775" t="str">
            <v>ME.04.020.0060.b</v>
          </cell>
          <cell r="B31775" t="str">
            <v>- 1000 VA, 700 W, autonomia 6 min.</v>
          </cell>
          <cell r="C31775" t="str">
            <v>cad</v>
          </cell>
          <cell r="D31775" t="str">
            <v>1.147,63</v>
          </cell>
        </row>
        <row r="31776">
          <cell r="A31776" t="str">
            <v>ME.04.020.0060.c</v>
          </cell>
          <cell r="B31776" t="str">
            <v>- 1500 VA, 1050 W, autonomia 6 min.</v>
          </cell>
          <cell r="C31776" t="str">
            <v>cad</v>
          </cell>
          <cell r="D31776" t="str">
            <v>1.577,99</v>
          </cell>
        </row>
        <row r="31777">
          <cell r="A31777" t="str">
            <v>ME.04.020.0060.d</v>
          </cell>
          <cell r="B31777" t="str">
            <v>- 2000 VA, 1400 W, autonomia 6 min.</v>
          </cell>
          <cell r="C31777" t="str">
            <v>cad</v>
          </cell>
          <cell r="D31777" t="str">
            <v>1.750,16</v>
          </cell>
        </row>
        <row r="31778">
          <cell r="A31778" t="str">
            <v>ME.04.020.0060.e</v>
          </cell>
          <cell r="B31778" t="str">
            <v>- 3000 VA, 2100 W, autonomia 7 min.</v>
          </cell>
          <cell r="C31778" t="str">
            <v>cad</v>
          </cell>
          <cell r="D31778" t="str">
            <v>2.486,55</v>
          </cell>
        </row>
        <row r="31779">
          <cell r="A31779" t="str">
            <v>ME.04.020.0060.f</v>
          </cell>
          <cell r="B31779" t="str">
            <v>- espansione per 1000 VA autonomia 30 min. in armadio aggiuntivo</v>
          </cell>
          <cell r="C31779" t="str">
            <v>cad</v>
          </cell>
          <cell r="D31779" t="str">
            <v>516,45</v>
          </cell>
        </row>
        <row r="31780">
          <cell r="A31780" t="str">
            <v>ME.04.020.0060.g</v>
          </cell>
          <cell r="B31780" t="str">
            <v>- espansione per 1000 VA autonomia 45 min. in armadio aggiuntivo</v>
          </cell>
          <cell r="C31780" t="str">
            <v>cad</v>
          </cell>
          <cell r="D31780" t="str">
            <v>659,90</v>
          </cell>
        </row>
        <row r="31781">
          <cell r="A31781" t="str">
            <v>ME.04.020.0060.h</v>
          </cell>
          <cell r="B31781" t="str">
            <v>- espansione per 1500 VA autonomia 20 min. in armadio aggiuntivo</v>
          </cell>
          <cell r="C31781" t="str">
            <v>cad</v>
          </cell>
          <cell r="D31781" t="str">
            <v>554,69</v>
          </cell>
        </row>
        <row r="31782">
          <cell r="A31782" t="str">
            <v>ME.04.020.0060.i</v>
          </cell>
          <cell r="B31782" t="str">
            <v>- espansione per 1500 VA autonomia 30 min. in armadio aggiuntivo</v>
          </cell>
          <cell r="C31782" t="str">
            <v>cad</v>
          </cell>
          <cell r="D31782" t="str">
            <v>812,90</v>
          </cell>
        </row>
        <row r="31783">
          <cell r="A31783" t="str">
            <v>ME.04.020.0060.j</v>
          </cell>
          <cell r="B31783" t="str">
            <v>- espansione per 1500 VA autonomia 60 min. in armadio aggiuntivo</v>
          </cell>
          <cell r="C31783" t="str">
            <v>cad</v>
          </cell>
          <cell r="D31783" t="str">
            <v>1.052,00</v>
          </cell>
        </row>
        <row r="31784">
          <cell r="A31784" t="str">
            <v>ME.04.020.0060.k</v>
          </cell>
          <cell r="B31784" t="str">
            <v>- espansione per 2000 VA autonomia 25 min. in armadio aggiuntivo</v>
          </cell>
          <cell r="C31784" t="str">
            <v>cad</v>
          </cell>
          <cell r="D31784" t="str">
            <v>621,63</v>
          </cell>
        </row>
        <row r="31785">
          <cell r="A31785" t="str">
            <v>ME.04.020.0060.l</v>
          </cell>
          <cell r="B31785" t="str">
            <v>- espansione per 2000 VA autonomia 40 min. in armadio aggiuntivo</v>
          </cell>
          <cell r="C31785" t="str">
            <v>cad</v>
          </cell>
          <cell r="D31785" t="str">
            <v>870,29</v>
          </cell>
        </row>
        <row r="31786">
          <cell r="A31786" t="str">
            <v>ME.04.020.0060.m</v>
          </cell>
          <cell r="B31786" t="str">
            <v>- espansione per 3000 VA autonomia 30 min. in armadio aggiuntivo</v>
          </cell>
          <cell r="C31786" t="str">
            <v>cad</v>
          </cell>
          <cell r="D31786" t="str">
            <v>650,32</v>
          </cell>
        </row>
        <row r="31787">
          <cell r="A31787" t="str">
            <v>ME.04.020.0060.n</v>
          </cell>
          <cell r="B31787" t="str">
            <v>- espansione per 3000 VA autonomia 45 min. in armadio aggiuntivo</v>
          </cell>
          <cell r="C31787" t="str">
            <v>cad</v>
          </cell>
          <cell r="D31787" t="str">
            <v>1.052,00</v>
          </cell>
        </row>
        <row r="31788">
          <cell r="A31788" t="str">
            <v>ME.04.020.0070</v>
          </cell>
          <cell r="B31788" t="str">
            <v>Gruppo statico di continuità con gestione e controllo a microprocessore. Tecnologia a doppia conversione per garantire la tensione in uscita completamente immune dalle perturbazioni di rete (VFI - Voltageand Frequency Indipendent - On-Line). Dotati di test batteria automatico e periodico. Tensione di alimentazione 220÷240V, frequenza 50-60Hz ±5%, tensione in uscita 220÷240V selezionabile con tolleranza ±2%, forma d'onda sinusoidale 50-60Hz selezionabile con tolleranza ±1,5% in grado di sopportare sovraccarichi del 150% per almeno 4 secondi. Sistema con tempo d'intervento 0 ms (no break), rendimento minimo 89%, protezione delle batterie dall'eccessiva scarica, da sovraccorrente e cortocircuito, sovratensione o sottotensione, temperatura, termico ingresso. Ridotta rumorosità (&lt; 45 db a 1 m). Temperatura di esercizio 0÷40°C. Dotato di porta di comunicazione USB e RS232 e contatti di segnalazione, sofware per personal computer idoneo al sistema operativo per la chiusura automatica degli applicativi attivi, sorveglianza e controllo del buon funzionamento dell'unità UPS. Fornito con 1 presa IEC da 16A e 2 prese IEC da 10A, comprese batterie ermetiche senza manutenzione idonee all'impiego in ambienti chiusi; conforme alle norme CEI EN 62040; completo dell'Adapter per compatibilità alla normativa CEI 0-16; nelle potenze nominali/attiva di:</v>
          </cell>
          <cell r="C31788"/>
          <cell r="D31788"/>
        </row>
        <row r="31789">
          <cell r="A31789" t="str">
            <v>ME.04.020.0070.a</v>
          </cell>
          <cell r="B31789" t="str">
            <v>- 3300 VA, 2300 W, autonomia 6 min.</v>
          </cell>
          <cell r="C31789" t="str">
            <v>cad</v>
          </cell>
          <cell r="D31789" t="str">
            <v>2.524,82</v>
          </cell>
        </row>
        <row r="31790">
          <cell r="A31790" t="str">
            <v>ME.04.020.0070.b</v>
          </cell>
          <cell r="B31790" t="str">
            <v>- 4000 VA, 2400 W, autonomia 6 min.</v>
          </cell>
          <cell r="C31790" t="str">
            <v>cad</v>
          </cell>
          <cell r="D31790" t="str">
            <v>3.251,64</v>
          </cell>
        </row>
        <row r="31791">
          <cell r="A31791" t="str">
            <v>ME.04.020.0070.c</v>
          </cell>
          <cell r="B31791" t="str">
            <v>- espansione autonomia 15 min. in armadio aggiuntivo</v>
          </cell>
          <cell r="C31791" t="str">
            <v>cad</v>
          </cell>
          <cell r="D31791" t="str">
            <v>621,63</v>
          </cell>
        </row>
        <row r="31792">
          <cell r="A31792" t="str">
            <v>ME.04.020.0070.d</v>
          </cell>
          <cell r="B31792" t="str">
            <v>- espansione autonomia 30 min. in armadio aggiuntivo</v>
          </cell>
          <cell r="C31792" t="str">
            <v>cad</v>
          </cell>
          <cell r="D31792" t="str">
            <v>937,24</v>
          </cell>
        </row>
        <row r="31793">
          <cell r="A31793" t="str">
            <v>ME.04.020.0080</v>
          </cell>
          <cell r="B31793" t="str">
            <v>Gruppo statico di continuità con gestione e controllo a microprocessore. Tecnologia a doppia conversione per garantire la tensione in uscita completamente immune dalle perturbazioni di rete (VFI - Voltageand Frequency Indipendent - On-Line). Dotati di test batteria automatico e periodico. Tensione di alimentazione 230V o 400V+N range accettato 0-276V, tensione minima pe non intervento batterie 170V, frequenza 50-60Hz, tensione in uscita 220÷240V selezionabile con tolleranza ±1%, forma d'onda sinusoidale 50-60Hz selezionabile o autoapprendimento in grado di sopportare sovraccarichi del 120% per almeno 120 secondi o del 150% per almeno 30 secondi. Sistema con tempo d'intervento 0 ms (no break), rendimento minimo 91%, protezione delle batterie dall'eccessiva scarica, da sovraccorrente e cortocircuito, sovratensione o sottotensione, temperatura. Ridotta rumorosità (&lt; 45 db a 1 m). Temperatura di esercizio 0÷40°C. Dotato di porta di comunicazione USB e RS232 e contatti di segnalazione, sofware per personal computer idoneo al sistema operativo per la chiusura automatica degli applicativi attivi, sorveglianza e controllo del buon funzionamento dell'unità UPS. Fornito con morsettiera o con morsettiera e 2 prese IEC320 da 10A, comprese batterie ermetiche senza manutenzione idonee all'impiego in ambienti chiusi, nelle potenze nominali/attiva (secondo EN50091-1-1 e EN50091-2 Cl. B) di:</v>
          </cell>
          <cell r="C31793"/>
          <cell r="D31793"/>
        </row>
        <row r="31794">
          <cell r="A31794" t="str">
            <v>ME.04.020.0080.a</v>
          </cell>
          <cell r="B31794" t="str">
            <v>- 5000 VA, 3500 W, autonomia 10 min.</v>
          </cell>
          <cell r="C31794" t="str">
            <v>cad</v>
          </cell>
          <cell r="D31794" t="str">
            <v>4.208,01</v>
          </cell>
        </row>
        <row r="31795">
          <cell r="A31795" t="str">
            <v>ME.04.020.0080.b</v>
          </cell>
          <cell r="B31795" t="str">
            <v>- 6000 VA, 4200 W, autonomia 8 min.</v>
          </cell>
          <cell r="C31795" t="str">
            <v>cad</v>
          </cell>
          <cell r="D31795" t="str">
            <v>4.542,73</v>
          </cell>
        </row>
        <row r="31796">
          <cell r="A31796" t="str">
            <v>ME.04.020.0080.c</v>
          </cell>
          <cell r="B31796" t="str">
            <v>- 6500 VA, 4600 W, autonomia 15 min.</v>
          </cell>
          <cell r="C31796" t="str">
            <v>cad</v>
          </cell>
          <cell r="D31796" t="str">
            <v>5.116,56</v>
          </cell>
        </row>
        <row r="31797">
          <cell r="A31797" t="str">
            <v>ME.04.020.0080.d</v>
          </cell>
          <cell r="B31797" t="str">
            <v>- 8000 VA, 5600 W, autonomia 12 min.</v>
          </cell>
          <cell r="C31797" t="str">
            <v>cad</v>
          </cell>
          <cell r="D31797" t="str">
            <v>5.451,28</v>
          </cell>
        </row>
        <row r="31798">
          <cell r="A31798" t="str">
            <v>ME.04.020.0080.e</v>
          </cell>
          <cell r="B31798" t="str">
            <v>- 10000 VA, 7000 W, autonomia 10 min.</v>
          </cell>
          <cell r="C31798" t="str">
            <v>cad</v>
          </cell>
          <cell r="D31798" t="str">
            <v>5.738,19</v>
          </cell>
        </row>
        <row r="31799">
          <cell r="A31799" t="str">
            <v>ME.04.020.0080.f</v>
          </cell>
          <cell r="B31799" t="str">
            <v>- 5000 VA, 3500 W, autonomia 30 min. con armadio aggiuntivo</v>
          </cell>
          <cell r="C31799" t="str">
            <v>cad</v>
          </cell>
          <cell r="D31799" t="str">
            <v>5.451,28</v>
          </cell>
        </row>
        <row r="31800">
          <cell r="A31800" t="str">
            <v>ME.04.020.0080.g</v>
          </cell>
          <cell r="B31800" t="str">
            <v>- 5000 VA, 3500 W, autonomia 40 min. con armadio aggiuntivo</v>
          </cell>
          <cell r="C31800" t="str">
            <v>cad</v>
          </cell>
          <cell r="D31800" t="str">
            <v>6.216,38</v>
          </cell>
        </row>
        <row r="31801">
          <cell r="A31801" t="str">
            <v>ME.04.020.0080.h</v>
          </cell>
          <cell r="B31801" t="str">
            <v>- 5000 VA, 3500 W, autonomia 70 min. con armadio aggiuntivo</v>
          </cell>
          <cell r="C31801" t="str">
            <v>cad</v>
          </cell>
          <cell r="D31801" t="str">
            <v>7.268,37</v>
          </cell>
        </row>
        <row r="31802">
          <cell r="A31802" t="str">
            <v>ME.04.020.0080.i</v>
          </cell>
          <cell r="B31802" t="str">
            <v>- 6000 VA, 4200 W, autonomia 22 min. con armadio aggiuntivo</v>
          </cell>
          <cell r="C31802" t="str">
            <v>cad</v>
          </cell>
          <cell r="D31802" t="str">
            <v>5.786,02</v>
          </cell>
        </row>
        <row r="31803">
          <cell r="A31803" t="str">
            <v>ME.04.020.0080.j</v>
          </cell>
          <cell r="B31803" t="str">
            <v>- 6000 VA, 4200 W, autonomia 32 min. con armadio aggiuntivo</v>
          </cell>
          <cell r="C31803" t="str">
            <v>cad</v>
          </cell>
          <cell r="D31803" t="str">
            <v>6.551,11</v>
          </cell>
        </row>
        <row r="31804">
          <cell r="A31804" t="str">
            <v>ME.04.020.0080.k</v>
          </cell>
          <cell r="B31804" t="str">
            <v>- 6000 VA, 4200 W, autonomia 60 min. con armadio aggiuntivo</v>
          </cell>
          <cell r="C31804" t="str">
            <v>cad</v>
          </cell>
          <cell r="D31804" t="str">
            <v>7.603,10</v>
          </cell>
        </row>
        <row r="31805">
          <cell r="A31805" t="str">
            <v>ME.04.020.0080.l</v>
          </cell>
          <cell r="B31805" t="str">
            <v>- 6500 VA, 4600 W, autonomia 35 min. con armadio aggiuntivo</v>
          </cell>
          <cell r="C31805" t="str">
            <v>cad</v>
          </cell>
          <cell r="D31805" t="str">
            <v>6.838,01</v>
          </cell>
        </row>
        <row r="31806">
          <cell r="A31806" t="str">
            <v>ME.04.020.0080.m</v>
          </cell>
          <cell r="B31806" t="str">
            <v>- 6500 VA, 4600 W, autonomia 60 min. con armadio aggiuntivo</v>
          </cell>
          <cell r="C31806" t="str">
            <v>cad</v>
          </cell>
          <cell r="D31806" t="str">
            <v>8.272,57</v>
          </cell>
        </row>
        <row r="31807">
          <cell r="A31807" t="str">
            <v>ME.04.020.0080.n</v>
          </cell>
          <cell r="B31807" t="str">
            <v>- 8000 VA, 5600 W, autonomia 30 min. con armadio aggiuntivo</v>
          </cell>
          <cell r="C31807" t="str">
            <v>cad</v>
          </cell>
          <cell r="D31807" t="str">
            <v>7.172,75</v>
          </cell>
        </row>
        <row r="31808">
          <cell r="A31808" t="str">
            <v>ME.04.020.0080.o</v>
          </cell>
          <cell r="B31808" t="str">
            <v>- 8000 VA, 5600 W, autonomia 45 min. con armadio aggiuntivo</v>
          </cell>
          <cell r="C31808" t="str">
            <v>cad</v>
          </cell>
          <cell r="D31808" t="str">
            <v>8.607,30</v>
          </cell>
        </row>
        <row r="31809">
          <cell r="A31809" t="str">
            <v>ME.04.020.0080.p</v>
          </cell>
          <cell r="B31809" t="str">
            <v>- 10000 VA, 7000 W, autonomia 20 min. con armadio aggiuntivo</v>
          </cell>
          <cell r="C31809" t="str">
            <v>cad</v>
          </cell>
          <cell r="D31809" t="str">
            <v>7.459,65</v>
          </cell>
        </row>
        <row r="31810">
          <cell r="A31810" t="str">
            <v>ME.04.020.0080.q</v>
          </cell>
          <cell r="B31810" t="str">
            <v>- 10000 VA, 7000 W, autonomia 35 min. con armadio aggiuntivo</v>
          </cell>
          <cell r="C31810" t="str">
            <v>cad</v>
          </cell>
          <cell r="D31810" t="str">
            <v>8.894,20</v>
          </cell>
        </row>
        <row r="31811">
          <cell r="A31811" t="str">
            <v>ME.04.020.0090</v>
          </cell>
          <cell r="B31811" t="str">
            <v>Gruppo di batterie ermetiche senza manutenzione, idonee all'impiego in ambienti chiusi, in armadio aggiuntivo, per gruppi statici di continuità, da:</v>
          </cell>
          <cell r="C31811"/>
          <cell r="D31811"/>
        </row>
        <row r="31812">
          <cell r="A31812" t="str">
            <v>ME.04.020.0090.a</v>
          </cell>
          <cell r="B31812" t="str">
            <v>- 5000/6000 VA, autonomia 30/22 min.</v>
          </cell>
          <cell r="C31812" t="str">
            <v>cad</v>
          </cell>
          <cell r="D31812" t="str">
            <v>1.243,28</v>
          </cell>
        </row>
        <row r="31813">
          <cell r="A31813" t="str">
            <v>ME.04.020.0090.b</v>
          </cell>
          <cell r="B31813" t="str">
            <v>- 5000/6000 VA, autonomia 40/32 min.</v>
          </cell>
          <cell r="C31813" t="str">
            <v>cad</v>
          </cell>
          <cell r="D31813" t="str">
            <v>2.008,37</v>
          </cell>
        </row>
        <row r="31814">
          <cell r="A31814" t="str">
            <v>ME.04.020.0090.c</v>
          </cell>
          <cell r="B31814" t="str">
            <v>- 5000/6000 VA, autonomia 70/60 min.</v>
          </cell>
          <cell r="C31814" t="str">
            <v>cad</v>
          </cell>
          <cell r="D31814" t="str">
            <v>3.060,38</v>
          </cell>
        </row>
        <row r="31815">
          <cell r="A31815" t="str">
            <v>ME.04.020.0090.d</v>
          </cell>
          <cell r="B31815" t="str">
            <v>- 6500/8000/10000 VA, autonomia 35/30/20 min.</v>
          </cell>
          <cell r="C31815" t="str">
            <v>cad</v>
          </cell>
          <cell r="D31815" t="str">
            <v>1.721,47</v>
          </cell>
        </row>
        <row r="31816">
          <cell r="A31816" t="str">
            <v>ME.04.020.0090.e</v>
          </cell>
          <cell r="B31816" t="str">
            <v>- 6500/8000/10000 VA, autonomia 60/45/35 min.</v>
          </cell>
          <cell r="C31816" t="str">
            <v>cad</v>
          </cell>
          <cell r="D31816" t="str">
            <v>3.156,00</v>
          </cell>
        </row>
        <row r="31817">
          <cell r="A31817" t="str">
            <v>ME.04.020.0100</v>
          </cell>
          <cell r="B31817" t="str">
            <v>Gruppo statico di continuità con gestione e controllo a microprocessore. Tecnologia a doppia conversione per garantire la tensione in uscita completamente immune dalle perturbazioni di rete (VFI - Voltageand Frequency Indipendent - On-Line). Dotati di test batteria automatico e periodico. Tensione di alimentazione 230V, 400V+N selezionabile, ±20%, 45-65Hz, tensione in uscita 230V con tolleranza ±1% statica e ±5%, forma d'onda sinusoidale con distorsione &lt;2%, in grado di sopportare sovraccarichi del 125% per 10 minuti o del 150% per almeno minto. Sistema con tempo d'intervento 0 ms (no break), rendimento minimo 92%, protezione delle batterie dall'eccessiva scarica, da sovraccorrente e cortocircuito, sovratensione o sottotensione, temperatura. Ridotta rumorosità (da 48 a 56 db a 1 m). Temperatura di esercizio 0÷40°C. Dotato di porta di comunicazione USB e RS232 e contatti di segnalazione, sofware per personal computer idoneo al sistema operativo per la chiusura automatica degli applicativi attivi, sorveglianza e controllo del buon funzionamento dell'unità UPS. Fornito con morsettiera, comprese batterie ermetiche senza manutenzione idonee all'impiego in ambienti chiusi; conforme alle norme CEI EN 62040; nelle potenze nominali/attiva di:</v>
          </cell>
          <cell r="C31817"/>
          <cell r="D31817"/>
        </row>
        <row r="31818">
          <cell r="A31818" t="str">
            <v>ME.04.020.0100.a</v>
          </cell>
          <cell r="B31818" t="str">
            <v>- 8 kW/230 V 8 kW/400V (10 kVA), autonomia 10 min.</v>
          </cell>
          <cell r="C31818" t="str">
            <v>cad</v>
          </cell>
          <cell r="D31818" t="str">
            <v>7.364,02</v>
          </cell>
        </row>
        <row r="31819">
          <cell r="A31819" t="str">
            <v>ME.04.020.0100.b</v>
          </cell>
          <cell r="B31819" t="str">
            <v>- 8 kW/230 V 8 kW/400 V (10 kVA), autonomia 15 min.</v>
          </cell>
          <cell r="C31819" t="str">
            <v>cad</v>
          </cell>
          <cell r="D31819" t="str">
            <v>8.033,48</v>
          </cell>
        </row>
        <row r="31820">
          <cell r="A31820" t="str">
            <v>ME.04.020.0100.c</v>
          </cell>
          <cell r="B31820" t="str">
            <v>- 8 kW/230 V 8 kW/400 V (10 kVA), autonomia 20 min.</v>
          </cell>
          <cell r="C31820" t="str">
            <v>cad</v>
          </cell>
          <cell r="D31820" t="str">
            <v>8.607,30</v>
          </cell>
        </row>
        <row r="31821">
          <cell r="A31821" t="str">
            <v>ME.04.020.0100.d</v>
          </cell>
          <cell r="B31821" t="str">
            <v>- 8 kW/230 V 8 kW/400 V (10 kVA), autonomia 50 min.</v>
          </cell>
          <cell r="C31821" t="str">
            <v>cad</v>
          </cell>
          <cell r="D31821" t="str">
            <v>10.041,83</v>
          </cell>
        </row>
        <row r="31822">
          <cell r="A31822" t="str">
            <v>ME.04.020.0100.e</v>
          </cell>
          <cell r="B31822" t="str">
            <v>- 10,5 kW/230 V 12 kW/400 V (15 kVA), autonomia 10 min.</v>
          </cell>
          <cell r="C31822" t="str">
            <v>cad</v>
          </cell>
          <cell r="D31822" t="str">
            <v>8.798,57</v>
          </cell>
        </row>
        <row r="31823">
          <cell r="A31823" t="str">
            <v>ME.04.020.0100.f</v>
          </cell>
          <cell r="B31823" t="str">
            <v>- 10,5 kW/230 V 12 kW/400 V (15 kVA), autonomia 15 min.</v>
          </cell>
          <cell r="C31823" t="str">
            <v>cad</v>
          </cell>
          <cell r="D31823" t="str">
            <v>9.850,57</v>
          </cell>
        </row>
        <row r="31824">
          <cell r="A31824" t="str">
            <v>ME.04.020.0100.g</v>
          </cell>
          <cell r="B31824" t="str">
            <v>- 10,5 kW/230 V 12 kW/400 V (15 kVA), autonomia 20 min.</v>
          </cell>
          <cell r="C31824" t="str">
            <v>cad</v>
          </cell>
          <cell r="D31824" t="str">
            <v>10.328,75</v>
          </cell>
        </row>
        <row r="31825">
          <cell r="A31825" t="str">
            <v>ME.04.020.0100.h</v>
          </cell>
          <cell r="B31825" t="str">
            <v>- 12 kW/230 V 16 kW/400 V (15 kVA), autonomia 6 min.</v>
          </cell>
          <cell r="C31825" t="str">
            <v>cad</v>
          </cell>
          <cell r="D31825" t="str">
            <v>9.563,65</v>
          </cell>
        </row>
        <row r="31826">
          <cell r="A31826" t="str">
            <v>ME.04.020.0100.i</v>
          </cell>
          <cell r="B31826" t="str">
            <v>- 12 kW/230 V 16 kW/400 V (15 kVA), autonomia 10 min.</v>
          </cell>
          <cell r="C31826" t="str">
            <v>cad</v>
          </cell>
          <cell r="D31826" t="str">
            <v>10.233,10</v>
          </cell>
        </row>
        <row r="31827">
          <cell r="A31827" t="str">
            <v>ME.04.020.0100.j</v>
          </cell>
          <cell r="B31827" t="str">
            <v>- 12 kW/230 V 20 kW/400 V (15 kVA), autonomia 15 min.</v>
          </cell>
          <cell r="C31827" t="str">
            <v>cad</v>
          </cell>
          <cell r="D31827" t="str">
            <v>10.806,93</v>
          </cell>
        </row>
        <row r="31828">
          <cell r="A31828" t="str">
            <v>ME.04.020.0110</v>
          </cell>
          <cell r="B31828" t="str">
            <v>Gruppo di batterie ermetiche senza manutenzione, idonee all'impiego in ambienti chiusi, in armadio aggiuntivo, per gruppi statici di continuità, da:</v>
          </cell>
          <cell r="C31828"/>
          <cell r="D31828"/>
        </row>
        <row r="31829">
          <cell r="A31829" t="str">
            <v>ME.04.020.0110.a</v>
          </cell>
          <cell r="B31829" t="str">
            <v>- 10 kVA, autonomia 70 min.</v>
          </cell>
          <cell r="C31829" t="str">
            <v>cad</v>
          </cell>
          <cell r="D31829" t="str">
            <v>5.164,38</v>
          </cell>
        </row>
        <row r="31830">
          <cell r="A31830" t="str">
            <v>ME.04.020.0110.b</v>
          </cell>
          <cell r="B31830" t="str">
            <v>- 10 kVA, autonomia 130 min.</v>
          </cell>
          <cell r="C31830" t="str">
            <v>cad</v>
          </cell>
          <cell r="D31830" t="str">
            <v>7.459,65</v>
          </cell>
        </row>
        <row r="31831">
          <cell r="A31831" t="str">
            <v>ME.04.020.0110.c</v>
          </cell>
          <cell r="B31831" t="str">
            <v>- 15/20 kVA, autonomia 30/20 min.</v>
          </cell>
          <cell r="C31831" t="str">
            <v>cad</v>
          </cell>
          <cell r="D31831" t="str">
            <v>3.347,28</v>
          </cell>
        </row>
        <row r="31832">
          <cell r="A31832" t="str">
            <v>ME.04.020.0110.d</v>
          </cell>
          <cell r="B31832" t="str">
            <v>- 15/20 kVA, autonomia 70/60 min.</v>
          </cell>
          <cell r="C31832" t="str">
            <v>cad</v>
          </cell>
          <cell r="D31832" t="str">
            <v>7.555,28</v>
          </cell>
        </row>
        <row r="31833">
          <cell r="A31833" t="str">
            <v>ME.04.020.0120</v>
          </cell>
          <cell r="B31833" t="str">
            <v>Gruppo statico di continuità con gestione e controllo a microprocessore. Tecnologia a doppia conversione per garantire la tensione in uscita completamente immune dalle perturbazioni di rete (VFI (Voltage and Frequency Indipendent - On-Line ) . Dotati di test batteria automatico e periodico. Predisposizione per il funzionamento di più gruppi in parallelo. Possibilità di controllo remoto tramite porta RS232 e software (incluso) in grado di dialogare con i più diffusi sistemi operativi. Circuito elettronico per lo spegnimento a distanza in caso di emergenza. Stadio di ingresso con assorbimento di corrente con forma d'onda sinusoidale con conseguente contenuto ridotto di armoniche e rifasamento dei carichi non lineari. Tensione di alimentazione 400V ±20% 50Hz, tensione in uscita 400V+N con tolleranza ±1% statica e ±5% dinamica, forma d'onda sinusoidale 50/60 Hz selezionabile con tolleranza ±1% in grado di sopportare sovraccarichi del 120% per 10 minuti e del 150% per almeno 1 minuto. Sistema con tempo d'intervento 0 ms (no break), rendimento minimo 90%, protezione delle batterie dall'eccessiva scarica, da sovraccorrente e cortocircuito, sovratensione o sottotensione, temperatura. Ridotta rumorosità (&lt;58 db a 1 m). Temperatura di esercizio 0÷40°C. Comprese batterie ermetiche senza manutenzione idonee all'impiego in ambienti chiusi; conforme alle norme CEI EN 62040; nelle potenze attiva a cos f 0,8:</v>
          </cell>
          <cell r="C31833"/>
          <cell r="D31833"/>
        </row>
        <row r="31834">
          <cell r="A31834" t="str">
            <v>ME.04.020.0120.a</v>
          </cell>
          <cell r="B31834" t="str">
            <v>- 8 kW (10 kVA), autonomia 10 min.</v>
          </cell>
          <cell r="C31834" t="str">
            <v>cad</v>
          </cell>
          <cell r="D31834" t="str">
            <v>8.033,48</v>
          </cell>
        </row>
        <row r="31835">
          <cell r="A31835" t="str">
            <v>ME.04.020.0120.b</v>
          </cell>
          <cell r="B31835" t="str">
            <v>- 8 kW (10 kVA), autonomia 15 min.</v>
          </cell>
          <cell r="C31835" t="str">
            <v>cad</v>
          </cell>
          <cell r="D31835" t="str">
            <v>8.702,93</v>
          </cell>
        </row>
        <row r="31836">
          <cell r="A31836" t="str">
            <v>ME.04.020.0120.c</v>
          </cell>
          <cell r="B31836" t="str">
            <v>- 8 kW (10 kVA), autonomia 20 min.</v>
          </cell>
          <cell r="C31836" t="str">
            <v>cad</v>
          </cell>
          <cell r="D31836" t="str">
            <v>9.181,12</v>
          </cell>
        </row>
        <row r="31837">
          <cell r="A31837" t="str">
            <v>ME.04.020.0120.d</v>
          </cell>
          <cell r="B31837" t="str">
            <v>- 8 kW (10 kVA), autonomia 50 min.</v>
          </cell>
          <cell r="C31837" t="str">
            <v>cad</v>
          </cell>
          <cell r="D31837" t="str">
            <v>10.615,66</v>
          </cell>
        </row>
        <row r="31838">
          <cell r="A31838" t="str">
            <v>ME.04.020.0120.e</v>
          </cell>
          <cell r="B31838" t="str">
            <v>- 12 kW (15 kVA), autonomia 10 min.</v>
          </cell>
          <cell r="C31838" t="str">
            <v>cad</v>
          </cell>
          <cell r="D31838" t="str">
            <v>9.276,75</v>
          </cell>
        </row>
        <row r="31839">
          <cell r="A31839" t="str">
            <v>ME.04.020.0120.f</v>
          </cell>
          <cell r="B31839" t="str">
            <v>- 12 kW (15 kVA), autonomia 15 min.</v>
          </cell>
          <cell r="C31839" t="str">
            <v>cad</v>
          </cell>
          <cell r="D31839" t="str">
            <v>10.328,75</v>
          </cell>
        </row>
        <row r="31840">
          <cell r="A31840" t="str">
            <v>ME.04.020.0120.g</v>
          </cell>
          <cell r="B31840" t="str">
            <v>- 12 kW (15 kVA), autonomia 20 min.</v>
          </cell>
          <cell r="C31840" t="str">
            <v>cad</v>
          </cell>
          <cell r="D31840" t="str">
            <v>10.711,28</v>
          </cell>
        </row>
        <row r="31841">
          <cell r="A31841" t="str">
            <v>ME.04.020.0120.h</v>
          </cell>
          <cell r="B31841" t="str">
            <v>- 16 kW (20 kVA), autonomia 6 min.</v>
          </cell>
          <cell r="C31841" t="str">
            <v>cad</v>
          </cell>
          <cell r="D31841" t="str">
            <v>9.946,20</v>
          </cell>
        </row>
        <row r="31842">
          <cell r="A31842" t="str">
            <v>ME.04.020.0120.i</v>
          </cell>
          <cell r="B31842" t="str">
            <v>- 16 kW (20 kVA), autonomia 10 min.</v>
          </cell>
          <cell r="C31842" t="str">
            <v>cad</v>
          </cell>
          <cell r="D31842" t="str">
            <v>10.520,02</v>
          </cell>
        </row>
        <row r="31843">
          <cell r="A31843" t="str">
            <v>ME.04.020.0120.j</v>
          </cell>
          <cell r="B31843" t="str">
            <v>- 16 kW (20 kVA), autonomia 15 min.</v>
          </cell>
          <cell r="C31843" t="str">
            <v>cad</v>
          </cell>
          <cell r="D31843" t="str">
            <v>11.613,02</v>
          </cell>
        </row>
        <row r="31844">
          <cell r="A31844" t="str">
            <v>ME.04.020.0120.k</v>
          </cell>
          <cell r="B31844" t="str">
            <v>- 24 kW (30 kVA), autonomia 8 min.</v>
          </cell>
          <cell r="C31844" t="str">
            <v>cad</v>
          </cell>
          <cell r="D31844" t="str">
            <v>12.050,21</v>
          </cell>
        </row>
        <row r="31845">
          <cell r="A31845" t="str">
            <v>ME.04.020.0130</v>
          </cell>
          <cell r="B31845" t="str">
            <v>Gruppo statico di continuità con gestione e controllo a microprocessore. Tecnologia a doppia conversione per garantire la tensione in uscita completamente immune dalle perturbazioni di rete (VFI - Voltageand Frequency Indipendent - On-Line). Dotati di test batteria automatico e periodico. Predisposizione per il funzionamento di più gruppi in parallelo. Possibilità di controllo remoto tramite porta RS232 e software (incluso) in grado di dialogare con i più diffusi sistemi operativi. Circuito elettronico per lo spegnimento a distanza in caso di emergenza. Stadio di ingresso con assorbimento di corrente con forma d'onda sinusoidale con conseguente contenuto ridotto di armoniche e rifasamento dei carichi non lineari. Tensione di alimentazione 400V ±20% 50Hz, tensione in uscita 400V+N con tolleranza ±1% statica e ±5% dinamica, forma d'onda sinusoidale 50/60 Hz selezionabile con tolleranza ±1% in grado di sopportare sovraccarichi del 120% per 10 minuti e del 150% per almeno 1 minuto. Sistema con tempo d'intervento 0 ms (no break), rendimento minimo 90%, protezione delle batterie dall'eccessiva scarica, da sovraccorrente e cortocircuito, sovratensione o sottotensione, temperatura. Ridotta rumorosità (&lt;58 db a 1 m). Temperatura di esercizio 0÷40°C. Comprese batterie ermetiche senza manutenzione idonee all'impiego in ambienti chiusi; conforme alle norme CEI EN 62040; nelle potenze attiva a cos f 0,8:</v>
          </cell>
          <cell r="C31845"/>
          <cell r="D31845"/>
        </row>
        <row r="31846">
          <cell r="A31846" t="str">
            <v>ME.04.020.0130.a</v>
          </cell>
          <cell r="B31846" t="str">
            <v>- 8 kW (10 kVA), autonomia 70 min. con armadio batterie aggiuntivo</v>
          </cell>
          <cell r="C31846" t="str">
            <v>cad</v>
          </cell>
          <cell r="D31846" t="str">
            <v>12.145,85</v>
          </cell>
        </row>
        <row r="31847">
          <cell r="A31847" t="str">
            <v>ME.04.020.0130.b</v>
          </cell>
          <cell r="B31847" t="str">
            <v>- 8 kW (10 kVA), autonomia 130 min. con armadio batterie aggiuntivo</v>
          </cell>
          <cell r="C31847" t="str">
            <v>cad</v>
          </cell>
          <cell r="D31847" t="str">
            <v>14.441,13</v>
          </cell>
        </row>
        <row r="31848">
          <cell r="A31848" t="str">
            <v>ME.04.020.0130.c</v>
          </cell>
          <cell r="B31848" t="str">
            <v>- 12 kW (15 kVA), autonomia 30 min. con armadio batterie aggiuntivo</v>
          </cell>
          <cell r="C31848" t="str">
            <v>cad</v>
          </cell>
          <cell r="D31848" t="str">
            <v>12.624,03</v>
          </cell>
        </row>
        <row r="31849">
          <cell r="A31849" t="str">
            <v>ME.04.020.0130.d</v>
          </cell>
          <cell r="B31849" t="str">
            <v>- 12 kW (15 kVA), autonomia 40 min. con armadio batterie aggiuntivo</v>
          </cell>
          <cell r="C31849" t="str">
            <v>cad</v>
          </cell>
          <cell r="D31849" t="str">
            <v>13.676,05</v>
          </cell>
        </row>
        <row r="31850">
          <cell r="A31850" t="str">
            <v>ME.04.020.0130.e</v>
          </cell>
          <cell r="B31850" t="str">
            <v>- 12 kW (15 kVA), autonomia 70 min. con armadio batterie aggiuntivo</v>
          </cell>
          <cell r="C31850" t="str">
            <v>cad</v>
          </cell>
          <cell r="D31850" t="str">
            <v>15.206,22</v>
          </cell>
        </row>
        <row r="31851">
          <cell r="A31851" t="str">
            <v>ME.04.020.0130.f</v>
          </cell>
          <cell r="B31851" t="str">
            <v>- 16 kW (20 kVA), autonomia 20 min. con armadio batterie aggiuntivo</v>
          </cell>
          <cell r="C31851" t="str">
            <v>cad</v>
          </cell>
          <cell r="D31851" t="str">
            <v>13.293,48</v>
          </cell>
        </row>
        <row r="31852">
          <cell r="A31852" t="str">
            <v>ME.04.020.0130.g</v>
          </cell>
          <cell r="B31852" t="str">
            <v>- 16 kW (20 kVA), autonomia 30 min. con armadio batterie aggiuntivo</v>
          </cell>
          <cell r="C31852" t="str">
            <v>cad</v>
          </cell>
          <cell r="D31852" t="str">
            <v>13.867,32</v>
          </cell>
        </row>
        <row r="31853">
          <cell r="A31853" t="str">
            <v>ME.04.020.0130.h</v>
          </cell>
          <cell r="B31853" t="str">
            <v>- 16 kW (20 kVA), autonomia 60 min. con armadio batterie aggiuntivo</v>
          </cell>
          <cell r="C31853" t="str">
            <v>cad</v>
          </cell>
          <cell r="D31853" t="str">
            <v>15.780,03</v>
          </cell>
        </row>
        <row r="31854">
          <cell r="A31854" t="str">
            <v>ME.04.020.0130.i</v>
          </cell>
          <cell r="B31854" t="str">
            <v>- 24 kW (30 kVA), autonomia 15 min. con armadio batterie aggiuntivo</v>
          </cell>
          <cell r="C31854" t="str">
            <v>cad</v>
          </cell>
          <cell r="D31854" t="str">
            <v>15.397,49</v>
          </cell>
        </row>
        <row r="31855">
          <cell r="A31855" t="str">
            <v>ME.04.020.0130.j</v>
          </cell>
          <cell r="B31855" t="str">
            <v>- 24 kW (30 kVA), autonomia 30 min. con armadio batterie aggiuntivo</v>
          </cell>
          <cell r="C31855" t="str">
            <v>cad</v>
          </cell>
          <cell r="D31855" t="str">
            <v>17.118,96</v>
          </cell>
        </row>
        <row r="31856">
          <cell r="A31856" t="str">
            <v>ME.04.020.0130.k</v>
          </cell>
          <cell r="B31856" t="str">
            <v>- 24 kW (30 kVA), autonomia 50 min. con armadio batterie aggiuntivo</v>
          </cell>
          <cell r="C31856" t="str">
            <v>cad</v>
          </cell>
          <cell r="D31856" t="str">
            <v>19.605,50</v>
          </cell>
        </row>
        <row r="31857">
          <cell r="A31857" t="str">
            <v>ME.04.020.0130.l</v>
          </cell>
          <cell r="B31857" t="str">
            <v>- 24 kW (30 kVA), autonomia 60 min. con armadio batterie aggiuntivo</v>
          </cell>
          <cell r="C31857" t="str">
            <v>cad</v>
          </cell>
          <cell r="D31857" t="str">
            <v>21.958,16</v>
          </cell>
        </row>
        <row r="31858">
          <cell r="A31858" t="str">
            <v>ME.04.020.0140</v>
          </cell>
          <cell r="B31858" t="str">
            <v>Gruppo di batterie ermetiche senza manutenzione, idonee all'impiego in ambienti chiusi, in armadio aggiuntivo, per gruppi statici di continuità, da:</v>
          </cell>
          <cell r="C31858"/>
          <cell r="D31858"/>
        </row>
        <row r="31859">
          <cell r="A31859" t="str">
            <v>ME.04.020.0140.a</v>
          </cell>
          <cell r="B31859" t="str">
            <v>- 10 kVA, autonomia 70 min.</v>
          </cell>
          <cell r="C31859" t="str">
            <v>cad</v>
          </cell>
          <cell r="D31859" t="str">
            <v>5.164,38</v>
          </cell>
        </row>
        <row r="31860">
          <cell r="A31860" t="str">
            <v>ME.04.020.0140.b</v>
          </cell>
          <cell r="B31860" t="str">
            <v>- 10 kVA, autonomia 130 min.</v>
          </cell>
          <cell r="C31860" t="str">
            <v>cad</v>
          </cell>
          <cell r="D31860" t="str">
            <v>7.459,65</v>
          </cell>
        </row>
        <row r="31861">
          <cell r="A31861" t="str">
            <v>ME.04.020.0140.c</v>
          </cell>
          <cell r="B31861" t="str">
            <v>- 15/20/30 kVA, autonomia 30/20/15 min.</v>
          </cell>
          <cell r="C31861" t="str">
            <v>cad</v>
          </cell>
          <cell r="D31861" t="str">
            <v>3.347,28</v>
          </cell>
        </row>
        <row r="31862">
          <cell r="A31862" t="str">
            <v>ME.04.020.0140.d</v>
          </cell>
          <cell r="B31862" t="str">
            <v>- 15/20/30 kVA, autonomia 70/60/30 min.</v>
          </cell>
          <cell r="C31862" t="str">
            <v>cad</v>
          </cell>
          <cell r="D31862" t="str">
            <v>7.555,28</v>
          </cell>
        </row>
        <row r="31863">
          <cell r="A31863" t="str">
            <v>ME.04.020.0140.e</v>
          </cell>
          <cell r="B31863" t="str">
            <v>- 30 kVA, autonomia 60 min.</v>
          </cell>
          <cell r="C31863" t="str">
            <v>cad</v>
          </cell>
          <cell r="D31863" t="str">
            <v>12.394,49</v>
          </cell>
        </row>
        <row r="31864">
          <cell r="A31864" t="str">
            <v>ME.04.020.0150</v>
          </cell>
          <cell r="B31864" t="str">
            <v>Gruppo statico di continuità con gestione e controllo a microprocessore. Tecnologia a doppia conversione (VFI (Voltage and Frequency Indipendent - On-Line ) per garantire la tensione in uscita completamente immune dalle perturbazioni di rete. Dotati di test batteria automatico e periodico. Predisposizione per il funzionamento di più gruppi in parallelo. Possibilità di controllo remoto tramite porta RS232 e software (incluso) in grado di dialogare con i più diffusi sistemi operativi. Circuito elettronico per lo spegnimento a distanza in caso di emergenza. Stadio di ingresso con assorbimento di corrente con forma d'onda sinusoidale con conseguente contenuto ridotto di armoniche e rifasamento dei carichi non lineari. Tensione di alimentazione 400V ±20% 50Hz, tensione in uscita 400V+N con tolleranza ±1% statica e ±5% dinamica, forma d'onda sinusoidale 50/60 Hz selezionabile con tolleranza ±1% in grado di sopportare sovraccarichi del 120% per 10 minuti e del 150% per almeno 1 minuto. Sistema con tempo d'intervento 0 ms (no break), rendimento minimo 90%, protezione delle batterie dall'eccessiva scarica, da sovraccorrente e cortocircuito, sovratensione o sottotensione, temperatura. Ridotta rumorosità (&lt;58 db a 1 m). Temperatura di esercizio 0÷40°C. Conforme alle norme CEI EN 62040.Comprese batterie ermetiche senza manutenzione idonee all'impiego in ambienti chiusi, nelle potenze attiva a cos f 0,8 :</v>
          </cell>
          <cell r="C31864"/>
          <cell r="D31864"/>
        </row>
        <row r="31865">
          <cell r="A31865" t="str">
            <v>ME.04.020.0150.a</v>
          </cell>
          <cell r="B31865" t="str">
            <v>40 kVA / 36 kW - autonomia 0 minuti</v>
          </cell>
          <cell r="C31865" t="str">
            <v>cad</v>
          </cell>
          <cell r="D31865" t="str">
            <v>13.560,78</v>
          </cell>
        </row>
        <row r="31866">
          <cell r="A31866" t="str">
            <v>ME.04.020.0150.b</v>
          </cell>
          <cell r="B31866" t="str">
            <v>- gruppo batterie ermetiche compreso box 40kVA / 36kW - autonomia 30 minuti</v>
          </cell>
          <cell r="C31866" t="str">
            <v>cad</v>
          </cell>
          <cell r="D31866" t="str">
            <v>11.900,97</v>
          </cell>
        </row>
        <row r="31867">
          <cell r="A31867" t="str">
            <v>ME.04.020.0150.c</v>
          </cell>
          <cell r="B31867" t="str">
            <v>- gruppo batterie ermetiche compreso box 40kVA / 36kW - autonomia 60 minuti</v>
          </cell>
          <cell r="C31867" t="str">
            <v>cad</v>
          </cell>
          <cell r="D31867" t="str">
            <v>24.953,74</v>
          </cell>
        </row>
        <row r="31868">
          <cell r="A31868" t="str">
            <v>ME.04.020.0150.d</v>
          </cell>
          <cell r="B31868" t="str">
            <v>- gruppo batterie ermetiche compreso box 40kVA / 36kW - autonomia 120 minuti</v>
          </cell>
          <cell r="C31868" t="str">
            <v>cad</v>
          </cell>
          <cell r="D31868" t="str">
            <v>41.217,04</v>
          </cell>
        </row>
        <row r="31869">
          <cell r="A31869" t="str">
            <v>ME.04.020.0150.e</v>
          </cell>
          <cell r="B31869" t="str">
            <v>- 60 kVA / 54 kW - autonomia 0 minuti</v>
          </cell>
          <cell r="C31869" t="str">
            <v>cad</v>
          </cell>
          <cell r="D31869" t="str">
            <v>16.533,88</v>
          </cell>
        </row>
        <row r="31870">
          <cell r="A31870" t="str">
            <v>ME.04.020.0150.f</v>
          </cell>
          <cell r="B31870" t="str">
            <v>- gruppo batterie ermetiche compreso box 60kVA / 54kW - autonomia 30 minuti</v>
          </cell>
          <cell r="C31870" t="str">
            <v>cad</v>
          </cell>
          <cell r="D31870" t="str">
            <v>20.608,52</v>
          </cell>
        </row>
        <row r="31871">
          <cell r="A31871" t="str">
            <v>ME.04.020.0150.g</v>
          </cell>
          <cell r="B31871" t="str">
            <v>- gruppo batterie ermetiche compreso box 60kVA / 54kW - autonomia 60 minuti</v>
          </cell>
          <cell r="C31871" t="str">
            <v>cad</v>
          </cell>
          <cell r="D31871" t="str">
            <v>41.217,04</v>
          </cell>
        </row>
        <row r="31872">
          <cell r="A31872" t="str">
            <v>ME.04.020.0150.h</v>
          </cell>
          <cell r="B31872" t="str">
            <v>- gruppo batterie ermetiche compreso box 60kVA / 54kW - autonomia 120 minuti</v>
          </cell>
          <cell r="C31872" t="str">
            <v>cad</v>
          </cell>
          <cell r="D31872" t="str">
            <v>54.809,90</v>
          </cell>
        </row>
        <row r="31873">
          <cell r="A31873" t="str">
            <v>ME.04.020.0150.i</v>
          </cell>
          <cell r="B31873" t="str">
            <v>- 80 kVA / 72 kW - autonomia 0 minuti</v>
          </cell>
          <cell r="C31873" t="str">
            <v>cad</v>
          </cell>
          <cell r="D31873" t="str">
            <v>18.918,77</v>
          </cell>
        </row>
        <row r="31874">
          <cell r="A31874" t="str">
            <v>ME.04.020.0150.j</v>
          </cell>
          <cell r="B31874" t="str">
            <v>- gruppo batterie ermetiche compreso box 80kVA / 72kW - autonomia 30 minuti</v>
          </cell>
          <cell r="C31874" t="str">
            <v>cad</v>
          </cell>
          <cell r="D31874" t="str">
            <v>24.953,74</v>
          </cell>
        </row>
        <row r="31875">
          <cell r="A31875" t="str">
            <v>ME.04.020.0150.k</v>
          </cell>
          <cell r="B31875" t="str">
            <v>- gruppo batterie ermetiche compreso box 80kVA / 72kW - autonomia 60 minuti</v>
          </cell>
          <cell r="C31875" t="str">
            <v>cad</v>
          </cell>
          <cell r="D31875" t="str">
            <v>49.907,47</v>
          </cell>
        </row>
        <row r="31876">
          <cell r="A31876" t="str">
            <v>ME.04.020.0150.l</v>
          </cell>
          <cell r="B31876" t="str">
            <v>- gruppo batterie ermetiche compreso box 80kVA / 72kW - autonomia 120 minuti</v>
          </cell>
          <cell r="C31876" t="str">
            <v>cad</v>
          </cell>
          <cell r="D31876" t="str">
            <v>74.861,24</v>
          </cell>
        </row>
        <row r="31877">
          <cell r="A31877" t="str">
            <v>ME.04.020.0150.m</v>
          </cell>
          <cell r="B31877" t="str">
            <v>- 100kVA / 90kW - autonomia 0 minuti</v>
          </cell>
          <cell r="C31877" t="str">
            <v>cad</v>
          </cell>
          <cell r="D31877" t="str">
            <v>24.255,39</v>
          </cell>
        </row>
        <row r="31878">
          <cell r="A31878" t="str">
            <v>ME.04.020.0150.n</v>
          </cell>
          <cell r="B31878" t="str">
            <v>- gruppo batterie ermetiche compreso box 100kVA / 90kW - autonomia 37 minuti</v>
          </cell>
          <cell r="C31878" t="str">
            <v>cad</v>
          </cell>
          <cell r="D31878" t="str">
            <v>41.217,04</v>
          </cell>
        </row>
        <row r="31879">
          <cell r="A31879" t="str">
            <v>ME.04.020.0150.o</v>
          </cell>
          <cell r="B31879" t="str">
            <v>- gruppo batterie ermetiche compreso box 100kVA / 90kW - autonomia 60 minuti</v>
          </cell>
          <cell r="C31879" t="str">
            <v>cad</v>
          </cell>
          <cell r="D31879" t="str">
            <v>54.809,90</v>
          </cell>
        </row>
        <row r="31880">
          <cell r="A31880" t="str">
            <v>ME.04.020.0150.p</v>
          </cell>
          <cell r="B31880" t="str">
            <v>- gruppo batterie ermetiche compreso box 100kVA / 90kW - autonomia 120 minuti</v>
          </cell>
          <cell r="C31880" t="str">
            <v>cad</v>
          </cell>
          <cell r="D31880" t="str">
            <v>82.214,85</v>
          </cell>
        </row>
        <row r="31881">
          <cell r="A31881" t="str">
            <v>ME.04.020.0160</v>
          </cell>
          <cell r="B31881" t="str">
            <v>Central Power Supply System (CPSS) con gestione e controllo a microprocessore. Tecnologia a doppia conversione (VFI (Voltage and Frequency Indipendent - On-Line ) per garantire la tensione in uscita completamente immune dalle perturbazioni di rete. Dotati di test batterie ermetiche automatico e periodico. Predisposizione per il funzionamento di più gruppi in parallelo. Possibilità di controllo remoto tramite porta RS232 e software (incluso) in grado di dialogare con i più diffusi sistemi operativi. Circuito elettronico per lo spegnimento a distanza in caso di emergenza. Stadio di ingresso con assorbimento di corrente con forma d'onda sinusoidale con conseguente contenuto ridotto di armoniche e rifasamento dei carichi non lineari. Tensione di alimentazione 230/400V ±20% 50Hz, tensione in uscita 230/400V+N con tolleranza ±1% statica e ±5% dinamica, forma d'onda sinusoidale 50/60 Hz selezionabile con tolleranza ±1% in grado di gestire permanentemente il 120% del carico prescritto per la durata nominale e di avviare, a pieno carico, un sistema precedentemente spento; 132% 10 min, 160% 1 min, 180% 5 s. Distorsione armonica massima ammessa è del 5% con carico lineare. Sistema con tempo d'intervento 0 ms (no break), rendimento minimo 90%, protezione delle batterie dall'eccessiva scarica, da sovraccorrente e cortocircuito, sovratensione o sottotensione, temperatura. Ridotta rumorosità (&lt;58 db a 1 m). Caricabatterie in grado di caricare le batterie fino all'80%, partendo dalla condizione di batterie scariche, entro 12 ore. Temperatura di esercizio 0÷40°C. .Conforme alle norme CEI EN 62040 - CEI EN 50171. Gruppo batterie ad alta capacità con vita prevista di 10 anni compreso di box per le seguenti potenze ed autonomia:</v>
          </cell>
          <cell r="C31881"/>
          <cell r="D31881"/>
        </row>
        <row r="31882">
          <cell r="A31882" t="str">
            <v>ME.04.020.0160.a</v>
          </cell>
          <cell r="B31882" t="str">
            <v>- CPSS potenza nominale 5kVA/5kW- Tensione di alimentazione 230V ±20% 50Hz, tensione in uscita 230V - escluso gruppo batterie ermetiche</v>
          </cell>
          <cell r="C31882" t="str">
            <v>cad</v>
          </cell>
          <cell r="D31882" t="str">
            <v>5.240,37</v>
          </cell>
        </row>
        <row r="31883">
          <cell r="A31883" t="str">
            <v>ME.04.020.0160.b</v>
          </cell>
          <cell r="B31883" t="str">
            <v>- gruppo batterie ermetiche compreso box 5kVA / 5kW - autonomia 60 minuti</v>
          </cell>
          <cell r="C31883" t="str">
            <v>cad</v>
          </cell>
          <cell r="D31883" t="str">
            <v>7.276,62</v>
          </cell>
        </row>
        <row r="31884">
          <cell r="A31884" t="str">
            <v>ME.04.020.0160.c</v>
          </cell>
          <cell r="B31884" t="str">
            <v>- CPSS potenza nominale 7kVA/7kW- Tensione di alimentazione 230V ±20% 50Hz, tensione in uscita 230V - escluso gruppo batterie ermetiche</v>
          </cell>
          <cell r="C31884" t="str">
            <v>cad</v>
          </cell>
          <cell r="D31884" t="str">
            <v>5.668,15</v>
          </cell>
        </row>
        <row r="31885">
          <cell r="A31885" t="str">
            <v>ME.04.020.0160.d</v>
          </cell>
          <cell r="B31885" t="str">
            <v>- gruppo batterie ermetiche compreso box 7kVA / 7kW - autonomia 60 minuti</v>
          </cell>
          <cell r="C31885" t="str">
            <v>cad</v>
          </cell>
          <cell r="D31885" t="str">
            <v>11.025,08</v>
          </cell>
        </row>
        <row r="31886">
          <cell r="A31886" t="str">
            <v>ME.04.020.0160.e</v>
          </cell>
          <cell r="B31886" t="str">
            <v>- CPSS potenza nominale 10kVA/9kW- Tensione di alimentazione 400V ±20% 50Hz, tensione in uscita 400V - escluso gruppo batterie ermetiche</v>
          </cell>
          <cell r="C31886" t="str">
            <v>cad</v>
          </cell>
          <cell r="D31886" t="str">
            <v>8.876,53</v>
          </cell>
        </row>
        <row r="31887">
          <cell r="A31887" t="str">
            <v>ME.04.020.0160.f</v>
          </cell>
          <cell r="B31887" t="str">
            <v>- gruppo batterie ermetiche compreso box 10kVA / 9kW - autonomia 30 minuti</v>
          </cell>
          <cell r="C31887" t="str">
            <v>cad</v>
          </cell>
          <cell r="D31887" t="str">
            <v>5.240,37</v>
          </cell>
        </row>
        <row r="31888">
          <cell r="A31888" t="str">
            <v>ME.04.020.0160.g</v>
          </cell>
          <cell r="B31888" t="str">
            <v>- gruppo batterie ermetiche compreso box 10kVA / 9kW - autonomia 60 minuti</v>
          </cell>
          <cell r="C31888" t="str">
            <v>cad</v>
          </cell>
          <cell r="D31888" t="str">
            <v>10.026,20</v>
          </cell>
        </row>
        <row r="31889">
          <cell r="A31889" t="str">
            <v>ME.04.020.0160.h</v>
          </cell>
          <cell r="B31889" t="str">
            <v>- gruppo batterie ermetiche compreso box 10kVA / 9kW - autonomia 120 minuti</v>
          </cell>
          <cell r="C31889" t="str">
            <v>cad</v>
          </cell>
          <cell r="D31889" t="str">
            <v>20.608,52</v>
          </cell>
        </row>
        <row r="31890">
          <cell r="A31890" t="str">
            <v>ME.04.020.0160.i</v>
          </cell>
          <cell r="B31890" t="str">
            <v>- CPSS potenza nominale 20kVA/18kW- Tensione di alimentazione 400V ±20% 50Hz, tensione in uscita 400V - escluso gruppo batterie ermetiche</v>
          </cell>
          <cell r="C31890" t="str">
            <v>cad</v>
          </cell>
          <cell r="D31890" t="str">
            <v>10.694,62</v>
          </cell>
        </row>
        <row r="31891">
          <cell r="A31891" t="str">
            <v>ME.04.020.0160.j</v>
          </cell>
          <cell r="B31891" t="str">
            <v>- gruppo batterie ermetiche compreso box 20kVA / 18kW - autonomia 60 minuti</v>
          </cell>
          <cell r="C31891" t="str">
            <v>cad</v>
          </cell>
          <cell r="D31891" t="str">
            <v>20.608,52</v>
          </cell>
        </row>
        <row r="31892">
          <cell r="A31892" t="str">
            <v>ME.04.020.0160.k</v>
          </cell>
          <cell r="B31892" t="str">
            <v>- gruppo batterie ermetiche compreso box 20kVA / 18kW - autonomia 120 minuti</v>
          </cell>
          <cell r="C31892" t="str">
            <v>cad</v>
          </cell>
          <cell r="D31892" t="str">
            <v>27.404,95</v>
          </cell>
        </row>
        <row r="31893">
          <cell r="A31893" t="str">
            <v>ME.04.020.0160.l</v>
          </cell>
          <cell r="B31893" t="str">
            <v>- CPSS potenza nominale 30kVA/27kW- Tensione di alimentazione 400V ±20% 50Hz, tensione in uscita 400V - escluso gruppo batterie ermetiche</v>
          </cell>
          <cell r="C31893" t="str">
            <v>cad</v>
          </cell>
          <cell r="D31893" t="str">
            <v>12.833,54</v>
          </cell>
        </row>
        <row r="31894">
          <cell r="A31894" t="str">
            <v>ME.04.020.0160.m</v>
          </cell>
          <cell r="B31894" t="str">
            <v>- gruppo batterie ermetiche compreso box 30kVA / 27kW - autonomia 60 minuti</v>
          </cell>
          <cell r="C31894" t="str">
            <v>cad</v>
          </cell>
          <cell r="D31894" t="str">
            <v>24.953,74</v>
          </cell>
        </row>
        <row r="31895">
          <cell r="A31895" t="str">
            <v>ME.04.020.0160.n</v>
          </cell>
          <cell r="B31895" t="str">
            <v>- gruppo batterie ermetiche compreso box 30kVA / 27kW - autonomia 120 minuti</v>
          </cell>
          <cell r="C31895" t="str">
            <v>cad</v>
          </cell>
          <cell r="D31895" t="str">
            <v>49.907,47</v>
          </cell>
        </row>
        <row r="31896">
          <cell r="A31896" t="str">
            <v>ME.04.020.0160.o</v>
          </cell>
          <cell r="B31896" t="str">
            <v>- CPSS potenza nominale 40kVA/36kW- Tensione di alimentazione 400V ±20% 50Hz, tensione in uscita 400V - escluso gruppo batterie ermetiche</v>
          </cell>
          <cell r="C31896" t="str">
            <v>cad</v>
          </cell>
          <cell r="D31896" t="str">
            <v>16.041,92</v>
          </cell>
        </row>
        <row r="31897">
          <cell r="A31897" t="str">
            <v>ME.04.020.0160.p</v>
          </cell>
          <cell r="B31897" t="str">
            <v>- gruppo batterie ermetiche compreso box 40kVA / 36kW - autonomia 60 minuti</v>
          </cell>
          <cell r="C31897" t="str">
            <v>cad</v>
          </cell>
          <cell r="D31897" t="str">
            <v>27.404,95</v>
          </cell>
        </row>
        <row r="31898">
          <cell r="A31898" t="str">
            <v>ME.04.020.0160.q</v>
          </cell>
          <cell r="B31898" t="str">
            <v>- gruppo batterie ermetiche compreso box 40kVA / 36kW - autonomia 120 minuti</v>
          </cell>
          <cell r="C31898" t="str">
            <v>cad</v>
          </cell>
          <cell r="D31898" t="str">
            <v>54.809,90</v>
          </cell>
        </row>
        <row r="31899">
          <cell r="A31899" t="str">
            <v>ME.04.020.0160.r</v>
          </cell>
          <cell r="B31899" t="str">
            <v>- CPSS potenza nominale 60kVA/54kW- Tensione di alimentazione 400V ±20% 50Hz, tensione in uscita 400V - escluso gruppo batterie ermetiche</v>
          </cell>
          <cell r="C31899" t="str">
            <v>cad</v>
          </cell>
          <cell r="D31899" t="str">
            <v>19.250,30</v>
          </cell>
        </row>
        <row r="31900">
          <cell r="A31900" t="str">
            <v>ME.04.020.0160.s</v>
          </cell>
          <cell r="B31900" t="str">
            <v>- gruppo batterie ermetiche compreso box 60kVA / 54kW - autonomia 60 minuti</v>
          </cell>
          <cell r="C31900" t="str">
            <v>cad</v>
          </cell>
          <cell r="D31900" t="str">
            <v>49.907,47</v>
          </cell>
        </row>
        <row r="31901">
          <cell r="A31901" t="str">
            <v>ME.04.020.0160.t</v>
          </cell>
          <cell r="B31901" t="str">
            <v>- gruppo batterie ermetiche compreso box 60kVA / 54kW - autonomia 120 minuti</v>
          </cell>
          <cell r="C31901" t="str">
            <v>cad</v>
          </cell>
          <cell r="D31901" t="str">
            <v>82.214,85</v>
          </cell>
        </row>
        <row r="31902">
          <cell r="A31902" t="str">
            <v>ME.04.020.0160.u</v>
          </cell>
          <cell r="B31902" t="str">
            <v>- CPSS potenza nominale 80kVA/72kW- Tensione di alimentazione 400V ±20% 50Hz, tensione in uscita 400V - escluso gruppo batterie ermetiche</v>
          </cell>
          <cell r="C31902" t="str">
            <v>cad</v>
          </cell>
          <cell r="D31902" t="str">
            <v>23.528,15</v>
          </cell>
        </row>
        <row r="31903">
          <cell r="A31903" t="str">
            <v>ME.04.020.0160.v</v>
          </cell>
          <cell r="B31903" t="str">
            <v>- gruppo batterie ermetiche compreso box 80kVA / 72kW - autonomia 60 minuti</v>
          </cell>
          <cell r="C31903" t="str">
            <v>cad</v>
          </cell>
          <cell r="D31903" t="str">
            <v>54.809,90</v>
          </cell>
        </row>
        <row r="31904">
          <cell r="A31904" t="str">
            <v>ME.04.020.0160.w</v>
          </cell>
          <cell r="B31904" t="str">
            <v>- CPSS potenza nominale 100kVA/90kW- Tensione di alimentazione 400V ±20% 50Hz, tensione in uscita 400V - escluso gruppo batterie ermetiche</v>
          </cell>
          <cell r="C31904" t="str">
            <v>cad</v>
          </cell>
          <cell r="D31904" t="str">
            <v>27.805,99</v>
          </cell>
        </row>
        <row r="31905">
          <cell r="A31905" t="str">
            <v>ME.04.020.0160.z</v>
          </cell>
          <cell r="B31905" t="str">
            <v>- gruppo batterie ermetiche compreso box 100kVA / 90kW - autonomia 60 minuti</v>
          </cell>
          <cell r="C31905" t="str">
            <v>cad</v>
          </cell>
          <cell r="D31905" t="str">
            <v>74.861,24</v>
          </cell>
        </row>
        <row r="31906">
          <cell r="A31906" t="str">
            <v>ME.04.020.0170</v>
          </cell>
          <cell r="B31906" t="str">
            <v>Accessorio opzionale EOS per Central Supply System (Emergency Only Switch) per commutazione e dispositivo di manovra per il trasferimento parziale del carico necessario; per avere una parte del carico sempre alimentata (uscita sempre alimentata "SA") ed una parte alimentata solamente durante la mancanza rete (uscita solo emergenza "SE"), per le seguenti potenze:</v>
          </cell>
          <cell r="C31906"/>
          <cell r="D31906"/>
        </row>
        <row r="31907">
          <cell r="A31907" t="str">
            <v>ME.04.020.0170.a</v>
          </cell>
          <cell r="B31907" t="str">
            <v>- Emergency Only Switch 25 Kva trifase (per installazione a parete o a terra) max 4 cad. UPS</v>
          </cell>
          <cell r="C31907" t="str">
            <v>cad</v>
          </cell>
          <cell r="D31907" t="str">
            <v>1.202,28</v>
          </cell>
        </row>
        <row r="31908">
          <cell r="A31908" t="str">
            <v>ME.04.020.0170.b</v>
          </cell>
          <cell r="B31908" t="str">
            <v>- Emergency Only Switch 50 Kva trifase (per installazione a parete o a terra) max 4 cad. UPS</v>
          </cell>
          <cell r="C31908" t="str">
            <v>cad</v>
          </cell>
          <cell r="D31908" t="str">
            <v>1.420,88</v>
          </cell>
        </row>
        <row r="31909">
          <cell r="A31909" t="str">
            <v>ME.04.020.0170.c</v>
          </cell>
          <cell r="B31909" t="str">
            <v>- Emergency Only Switch 100 Kva trifase (per installazione a parete o a terra) max 4 cad. UPS</v>
          </cell>
          <cell r="C31909" t="str">
            <v>cad</v>
          </cell>
          <cell r="D31909" t="str">
            <v>1.967,38</v>
          </cell>
        </row>
        <row r="31910">
          <cell r="A31910" t="str">
            <v>ME.04.030</v>
          </cell>
          <cell r="B31910" t="str">
            <v>GRUPPI ELETTROGENI</v>
          </cell>
          <cell r="C31910"/>
          <cell r="D31910"/>
        </row>
        <row r="31911">
          <cell r="A31911" t="str">
            <v>ME.04.030.0010</v>
          </cell>
          <cell r="B31911" t="str">
            <v>Generatore di corrente portatile, alimentato a benzina verde, tensione in uscita 230V, potenza 1,17/1,45 KVA, frequenza 50 Hz, raffreddamento ad aria, avviamento a strappo, aspirazione naturale, autonomia con pieno di carburante di 14 h, potenza custica 90 db, pressione acustica a 7 m 65 dbA, dotato di protezione termica, indicatore di tensione, 1 presa monofase 230V 16A e trolley.</v>
          </cell>
          <cell r="C31911" t="str">
            <v>cad</v>
          </cell>
          <cell r="D31911" t="str">
            <v>878,38</v>
          </cell>
        </row>
        <row r="31912">
          <cell r="A31912" t="str">
            <v>ME.04.030.0020</v>
          </cell>
          <cell r="B31912" t="str">
            <v>Generatore di corrente portatile, alimentato a benzina verde, tensione in uscita 230V, frequenza 50 Hz, raffreddamento ad aria, avviamento a strappo, aspirazione naturale, potenza custica 99 db, pressione acustica a 7 m 73 dbA, conforme alla direttiva EN 2000/14, dotato di protezione termica, carica batteria, spia presenza tensione, 1 presa monofase 230V 16A, nelle seguenti potenze:</v>
          </cell>
          <cell r="C31912"/>
          <cell r="D31912"/>
        </row>
        <row r="31913">
          <cell r="A31913" t="str">
            <v>ME.04.030.0020.a</v>
          </cell>
          <cell r="B31913" t="str">
            <v>- 5,5 kVA, autonomia 5 ore</v>
          </cell>
          <cell r="C31913" t="str">
            <v>cad</v>
          </cell>
          <cell r="D31913" t="str">
            <v>1.808,00</v>
          </cell>
        </row>
        <row r="31914">
          <cell r="A31914" t="str">
            <v>ME.04.030.0020.b</v>
          </cell>
          <cell r="B31914" t="str">
            <v>- 6 kVA, autonomia 5 ore</v>
          </cell>
          <cell r="C31914" t="str">
            <v>cad</v>
          </cell>
          <cell r="D31914" t="str">
            <v>1.918,50</v>
          </cell>
        </row>
        <row r="31915">
          <cell r="A31915" t="str">
            <v>ME.04.030.0020.c</v>
          </cell>
          <cell r="B31915" t="str">
            <v>- 2,4 kVA, autonomia 11 ore</v>
          </cell>
          <cell r="C31915" t="str">
            <v>cad</v>
          </cell>
          <cell r="D31915" t="str">
            <v>767,62</v>
          </cell>
        </row>
        <row r="31916">
          <cell r="A31916" t="str">
            <v>ME.04.030.0020.d</v>
          </cell>
          <cell r="B31916" t="str">
            <v>- 4,1 kVA, autonomia 6 ore</v>
          </cell>
          <cell r="C31916" t="str">
            <v>cad</v>
          </cell>
          <cell r="D31916" t="str">
            <v>1.091,93</v>
          </cell>
        </row>
        <row r="31917">
          <cell r="A31917" t="str">
            <v>ME.04.030.0030</v>
          </cell>
          <cell r="B31917" t="str">
            <v>Generatore di corrente, alimentato a benzina verde, tensione in uscita 400/230V, frequenza 50 Hz, raffreddamento ad aria, avviamento a strappo, aspirazione naturale, potenza custica 99 db, pressione acustica a 7 m 73 dbA, conforme alla direttiva EN 2000/14, dotato di protezione termica, carica batteria, spia presenza tensione, 1 presa monofase 230V 16A, 1 presa 400V 16A, nelle seguenti potenze:</v>
          </cell>
          <cell r="C31917"/>
          <cell r="D31917"/>
        </row>
        <row r="31918">
          <cell r="A31918" t="str">
            <v>ME.04.030.0030.a</v>
          </cell>
          <cell r="B31918" t="str">
            <v>- 4,4 kVA, autonomia 4,5 ore</v>
          </cell>
          <cell r="C31918" t="str">
            <v>cad</v>
          </cell>
          <cell r="D31918" t="str">
            <v>975,10</v>
          </cell>
        </row>
        <row r="31919">
          <cell r="A31919" t="str">
            <v>ME.04.030.0030.b</v>
          </cell>
          <cell r="B31919" t="str">
            <v>- 5,3 KVA, autonomia 3,7 ore</v>
          </cell>
          <cell r="C31919" t="str">
            <v>cad</v>
          </cell>
          <cell r="D31919" t="str">
            <v>1.035,25</v>
          </cell>
        </row>
        <row r="31920">
          <cell r="A31920" t="str">
            <v>ME.04.030.0030.c</v>
          </cell>
          <cell r="B31920" t="str">
            <v>- 6,5 KVA, autonomia 5 ore</v>
          </cell>
          <cell r="C31920" t="str">
            <v>cad</v>
          </cell>
          <cell r="D31920" t="str">
            <v>1.474,08</v>
          </cell>
        </row>
        <row r="31921">
          <cell r="A31921" t="str">
            <v>ME.04.030.0040</v>
          </cell>
          <cell r="B31921" t="str">
            <v>Generatore di corrente portatile, alimentato a gasolio, tensione in uscita 230V, frequenza 50 Hz, raffreddamento ad aria, avviamento a strappo, aspirazione naturale, conforme alla direttiva EN2000/14, dotato di protezione termica, carica batteria, spia presenza tensione, 2 prese monofase 230V 16A, nelle seguenti potenze:</v>
          </cell>
          <cell r="C31921"/>
          <cell r="D31921"/>
        </row>
        <row r="31922">
          <cell r="A31922" t="str">
            <v>ME.04.030.0040.a</v>
          </cell>
          <cell r="B31922" t="str">
            <v>- 5 kVA, autonomia 3,9 ore</v>
          </cell>
          <cell r="C31922" t="str">
            <v>cad</v>
          </cell>
          <cell r="D31922" t="str">
            <v>2.342,19</v>
          </cell>
        </row>
        <row r="31923">
          <cell r="A31923" t="str">
            <v>ME.04.030.0040.b</v>
          </cell>
          <cell r="B31923" t="str">
            <v>- 4 kVA, autonomia 3,9 ore</v>
          </cell>
          <cell r="C31923" t="str">
            <v>cad</v>
          </cell>
          <cell r="D31923" t="str">
            <v>2.331,48</v>
          </cell>
        </row>
        <row r="31924">
          <cell r="A31924" t="str">
            <v>ME.04.030.0040.c</v>
          </cell>
          <cell r="B31924" t="str">
            <v>- 3 kVA, autonomia 3,4 ore</v>
          </cell>
          <cell r="C31924" t="str">
            <v>cad</v>
          </cell>
          <cell r="D31924" t="str">
            <v>1.887,28</v>
          </cell>
        </row>
        <row r="31925">
          <cell r="A31925" t="str">
            <v>ME.04.030.0050</v>
          </cell>
          <cell r="B31925" t="str">
            <v>Generatore di corrente portatile, alimentato a gasolio, tensione in uscita 230V, frequenza 50 Hz, raffreddamento ad aria, avviamento elettrico, aspirazione naturale, dotato di protezione magnetotermica, differenziale, carica batteria, spia presenza tensione, 2 prese monofase 230V 16A, nelle seguenti potenze:</v>
          </cell>
          <cell r="C31925"/>
          <cell r="D31925"/>
        </row>
        <row r="31926">
          <cell r="A31926" t="str">
            <v>ME.04.030.0050.a</v>
          </cell>
          <cell r="B31926" t="str">
            <v>- 7,5 kVA, autonomia 11 ore</v>
          </cell>
          <cell r="C31926" t="str">
            <v>cad</v>
          </cell>
          <cell r="D31926" t="str">
            <v>4.219,97</v>
          </cell>
        </row>
        <row r="31927">
          <cell r="A31927" t="str">
            <v>ME.04.030.0050.b</v>
          </cell>
          <cell r="B31927" t="str">
            <v>- 5 kVA, autonomia 3,9 ore</v>
          </cell>
          <cell r="C31927" t="str">
            <v>cad</v>
          </cell>
          <cell r="D31927" t="str">
            <v>2.945,66</v>
          </cell>
        </row>
        <row r="31928">
          <cell r="A31928" t="str">
            <v>ME.04.030.0050.c</v>
          </cell>
          <cell r="B31928" t="str">
            <v>- 3,5 kVA, autonomia 3,4 ore</v>
          </cell>
          <cell r="C31928" t="str">
            <v>cad</v>
          </cell>
          <cell r="D31928" t="str">
            <v>2.394,66</v>
          </cell>
        </row>
        <row r="31929">
          <cell r="A31929" t="str">
            <v>ME.04.030.0060</v>
          </cell>
          <cell r="B31929" t="str">
            <v>Generatore di corrente portatile, alimentato a gasolio, tensione in uscita 400/230V, frequenza 50 Hz, raffreddamento ad aria, avviamento elettrico, aspirazione naturale, dotato di protezione magnetotermica, 1 presa monofase 230V 16A, 1 presa 400V 16A, nelle seguenti potenze:</v>
          </cell>
          <cell r="C31929"/>
          <cell r="D31929"/>
        </row>
        <row r="31930">
          <cell r="A31930" t="str">
            <v>ME.04.030.0060.a</v>
          </cell>
          <cell r="B31930" t="str">
            <v>- 4 kVA, autonomia 3,4 ore</v>
          </cell>
          <cell r="C31930" t="str">
            <v>cad</v>
          </cell>
          <cell r="D31930" t="str">
            <v>2.394,66</v>
          </cell>
        </row>
        <row r="31931">
          <cell r="A31931" t="str">
            <v>ME.04.030.0060.b</v>
          </cell>
          <cell r="B31931" t="str">
            <v>- 6 kVA, autonomia 3,9 ore</v>
          </cell>
          <cell r="C31931" t="str">
            <v>cad</v>
          </cell>
          <cell r="D31931" t="str">
            <v>2.894,84</v>
          </cell>
        </row>
        <row r="31932">
          <cell r="A31932" t="str">
            <v>ME.04.030.0060.c</v>
          </cell>
          <cell r="B31932" t="str">
            <v>- 9 kVA, autonomia 11,7 ore</v>
          </cell>
          <cell r="C31932" t="str">
            <v>cad</v>
          </cell>
          <cell r="D31932" t="str">
            <v>4.414,18</v>
          </cell>
        </row>
        <row r="31933">
          <cell r="A31933" t="str">
            <v>ME.04.030.0070</v>
          </cell>
          <cell r="B31933" t="str">
            <v>Gruppo elettrogeno versione aperta, raffreddato ad aria, completo di pannello automatico e quadro di commutazione, nelle seguenti caratteristiche:</v>
          </cell>
          <cell r="C31933"/>
          <cell r="D31933"/>
        </row>
        <row r="31934">
          <cell r="A31934" t="str">
            <v>ME.04.030.0070.a</v>
          </cell>
          <cell r="B31934" t="str">
            <v>- 7 kVA, autonomia (75% carico) 6 ore</v>
          </cell>
          <cell r="C31934" t="str">
            <v>cad</v>
          </cell>
          <cell r="D31934" t="str">
            <v>5.108,08</v>
          </cell>
        </row>
        <row r="31935">
          <cell r="A31935" t="str">
            <v>ME.04.030.0070.b</v>
          </cell>
          <cell r="B31935" t="str">
            <v>- 10 kVA, autonomia (75% carico) 3,3 ore</v>
          </cell>
          <cell r="C31935" t="str">
            <v>cad</v>
          </cell>
          <cell r="D31935" t="str">
            <v>6.408,20</v>
          </cell>
        </row>
        <row r="31936">
          <cell r="A31936" t="str">
            <v>ME.04.030.0070.c</v>
          </cell>
          <cell r="B31936" t="str">
            <v>- 13 kVA, autonomia (75% carico) 26 ore</v>
          </cell>
          <cell r="C31936" t="str">
            <v>cad</v>
          </cell>
          <cell r="D31936" t="str">
            <v>8.450,72</v>
          </cell>
        </row>
        <row r="31937">
          <cell r="A31937" t="str">
            <v>ME.04.030.0070.d</v>
          </cell>
          <cell r="B31937" t="str">
            <v>- 20 kVA, autonomia (75% carico) 28 ore</v>
          </cell>
          <cell r="C31937" t="str">
            <v>cad</v>
          </cell>
          <cell r="D31937" t="str">
            <v>8.450,72</v>
          </cell>
        </row>
        <row r="31938">
          <cell r="A31938" t="str">
            <v>ME.04.030.0070.e</v>
          </cell>
          <cell r="B31938" t="str">
            <v>- 25 kVA, autonomia (75% carico) 22 ore</v>
          </cell>
          <cell r="C31938" t="str">
            <v>cad</v>
          </cell>
          <cell r="D31938" t="str">
            <v>9.084,79</v>
          </cell>
        </row>
        <row r="31939">
          <cell r="A31939" t="str">
            <v>ME.04.030.0070.f</v>
          </cell>
          <cell r="B31939" t="str">
            <v>- 30 kVA, autonomia (75% carico) 19 ore</v>
          </cell>
          <cell r="C31939" t="str">
            <v>cad</v>
          </cell>
          <cell r="D31939" t="str">
            <v>9.778,37</v>
          </cell>
        </row>
        <row r="31940">
          <cell r="A31940" t="str">
            <v>ME.04.030.0070.g</v>
          </cell>
          <cell r="B31940" t="str">
            <v>- 40 kVA, autonomia (75% carico) 14,5 ore</v>
          </cell>
          <cell r="C31940" t="str">
            <v>cad</v>
          </cell>
          <cell r="D31940" t="str">
            <v>10.519,89</v>
          </cell>
        </row>
        <row r="31941">
          <cell r="A31941" t="str">
            <v>ME.04.030.0070.h</v>
          </cell>
          <cell r="B31941" t="str">
            <v>- 60 kVA, autonomia (75% carico) 8,7 ore</v>
          </cell>
          <cell r="C31941" t="str">
            <v>cad</v>
          </cell>
          <cell r="D31941" t="str">
            <v>13.115,67</v>
          </cell>
        </row>
        <row r="31942">
          <cell r="A31942" t="str">
            <v>ME.04.030.0080</v>
          </cell>
          <cell r="B31942" t="str">
            <v>Gruppo elettrogeno versione cofanata, raffreddato ad aria, completo di pannello automatico e quadro di commutazione, nelle seguenti caratteristiche:</v>
          </cell>
          <cell r="C31942"/>
          <cell r="D31942"/>
        </row>
        <row r="31943">
          <cell r="A31943" t="str">
            <v>ME.04.030.0080.a</v>
          </cell>
          <cell r="B31943" t="str">
            <v>- 40 kVA, autonomia (75% carico) 18,8 ore</v>
          </cell>
          <cell r="C31943" t="str">
            <v>cad</v>
          </cell>
          <cell r="D31943" t="str">
            <v>13.644,95</v>
          </cell>
        </row>
        <row r="31944">
          <cell r="A31944" t="str">
            <v>ME.04.030.0080.b</v>
          </cell>
          <cell r="B31944" t="str">
            <v>- 60 kVA, autonomia (75% carico) 12,5 ore</v>
          </cell>
          <cell r="C31944" t="str">
            <v>cad</v>
          </cell>
          <cell r="D31944" t="str">
            <v>16.293,12</v>
          </cell>
        </row>
        <row r="31945">
          <cell r="A31945" t="str">
            <v>ME.04.030.0090</v>
          </cell>
          <cell r="B31945" t="str">
            <v>Gruppo elettrogeno versione aperta, raffreddato ad acqua, completo di pannello automatico e quadro di commutazione, nelle seguenti caratteristiche:</v>
          </cell>
          <cell r="C31945"/>
          <cell r="D31945"/>
        </row>
        <row r="31946">
          <cell r="A31946" t="str">
            <v>ME.04.030.0090.a</v>
          </cell>
          <cell r="B31946" t="str">
            <v>- 60 kVA, autonomia (75% carico) 10,7 ore</v>
          </cell>
          <cell r="C31946" t="str">
            <v>cad</v>
          </cell>
          <cell r="D31946" t="str">
            <v>14.634,25</v>
          </cell>
        </row>
        <row r="31947">
          <cell r="A31947" t="str">
            <v>ME.04.030.0090.b</v>
          </cell>
          <cell r="B31947" t="str">
            <v>- 75 kVA, autonomia (75% carico) 9,2 ore</v>
          </cell>
          <cell r="C31947" t="str">
            <v>cad</v>
          </cell>
          <cell r="D31947" t="str">
            <v>16.006,29</v>
          </cell>
        </row>
        <row r="31948">
          <cell r="A31948" t="str">
            <v>ME.04.030.0090.c</v>
          </cell>
          <cell r="B31948" t="str">
            <v>- 105 kVA, autonomia (75% carico) 8,2 ore</v>
          </cell>
          <cell r="C31948" t="str">
            <v>cad</v>
          </cell>
          <cell r="D31948" t="str">
            <v>18.759,25</v>
          </cell>
        </row>
        <row r="31949">
          <cell r="A31949" t="str">
            <v>ME.04.030.0090.d</v>
          </cell>
          <cell r="B31949" t="str">
            <v>- 135 kVA, autonomia (75% carico) 9,6 ore</v>
          </cell>
          <cell r="C31949" t="str">
            <v>cad</v>
          </cell>
          <cell r="D31949" t="str">
            <v>22.153,41</v>
          </cell>
        </row>
        <row r="31950">
          <cell r="A31950" t="str">
            <v>ME.04.030.0090.e</v>
          </cell>
          <cell r="B31950" t="str">
            <v>- 160 kVA, autonomia (75% carico) 8,4 ore</v>
          </cell>
          <cell r="C31950" t="str">
            <v>cad</v>
          </cell>
          <cell r="D31950" t="str">
            <v>25.819,30</v>
          </cell>
        </row>
        <row r="31951">
          <cell r="A31951" t="str">
            <v>ME.04.030.0090.f</v>
          </cell>
          <cell r="B31951" t="str">
            <v>- 230 kVA, autonomia (75% carico) 11,8 ore</v>
          </cell>
          <cell r="C31951" t="str">
            <v>cad</v>
          </cell>
          <cell r="D31951" t="str">
            <v>43.991,53</v>
          </cell>
        </row>
        <row r="31952">
          <cell r="A31952" t="str">
            <v>ME.04.030.0090.g</v>
          </cell>
          <cell r="B31952" t="str">
            <v>- 315 kVA, autonomia (75% carico) 9,4 ore</v>
          </cell>
          <cell r="C31952" t="str">
            <v>cad</v>
          </cell>
          <cell r="D31952" t="str">
            <v>47.756,87</v>
          </cell>
        </row>
        <row r="31953">
          <cell r="A31953" t="str">
            <v>ME.04.030.0090.h</v>
          </cell>
          <cell r="B31953" t="str">
            <v>- 380 kVA, autonomia (75% carico) 11,4 ore</v>
          </cell>
          <cell r="C31953" t="str">
            <v>cad</v>
          </cell>
          <cell r="D31953" t="str">
            <v>55.350,61</v>
          </cell>
        </row>
        <row r="31954">
          <cell r="A31954" t="str">
            <v>ME.04.030.0090.i</v>
          </cell>
          <cell r="B31954" t="str">
            <v>- 430 kVA, autonomia (75% carico) 11,8 ore</v>
          </cell>
          <cell r="C31954" t="str">
            <v>cad</v>
          </cell>
          <cell r="D31954" t="str">
            <v>57.896,69</v>
          </cell>
        </row>
        <row r="31955">
          <cell r="A31955" t="str">
            <v>ME.04.030.0090.j</v>
          </cell>
          <cell r="B31955" t="str">
            <v>- 505 kVA, autonomia (75% carico) 9,8 ore</v>
          </cell>
          <cell r="C31955" t="str">
            <v>cad</v>
          </cell>
          <cell r="D31955" t="str">
            <v>69.279,76</v>
          </cell>
        </row>
        <row r="31956">
          <cell r="A31956" t="str">
            <v>ME.04.030.0100</v>
          </cell>
          <cell r="B31956" t="str">
            <v>Gruppo elettrogeno versione cofanata, raffreddato ad acqua, completo di pannello automatico e quadro di commutazione, nelle seguenti caratteristiche:</v>
          </cell>
          <cell r="C31956"/>
          <cell r="D31956"/>
        </row>
        <row r="31957">
          <cell r="A31957" t="str">
            <v>ME.04.030.0100.a</v>
          </cell>
          <cell r="B31957" t="str">
            <v>- 185 kVA, autonomia (75% carico) 11,9 ore</v>
          </cell>
          <cell r="C31957" t="str">
            <v>cad</v>
          </cell>
          <cell r="D31957" t="str">
            <v>32.808,27</v>
          </cell>
        </row>
        <row r="31958">
          <cell r="A31958" t="str">
            <v>ME.04.030.0100.b</v>
          </cell>
          <cell r="B31958" t="str">
            <v>- 200 kVA, autonomia (75% carico) 10,7 ore</v>
          </cell>
          <cell r="C31958" t="str">
            <v>cad</v>
          </cell>
          <cell r="D31958" t="str">
            <v>33.552,45</v>
          </cell>
        </row>
        <row r="31959">
          <cell r="A31959" t="str">
            <v>ME.04.030.0100.c</v>
          </cell>
          <cell r="B31959" t="str">
            <v>- 250 kVA, autonomia (75% carico) 9,1 ore</v>
          </cell>
          <cell r="C31959" t="str">
            <v>cad</v>
          </cell>
          <cell r="D31959" t="str">
            <v>37.338,22</v>
          </cell>
        </row>
        <row r="31960">
          <cell r="A31960" t="str">
            <v>ME.04.030.0100.d</v>
          </cell>
          <cell r="B31960" t="str">
            <v>- 300 kVA, autonomia (75% carico) 12,6 ore</v>
          </cell>
          <cell r="C31960" t="str">
            <v>cad</v>
          </cell>
          <cell r="D31960" t="str">
            <v>42.639,89</v>
          </cell>
        </row>
        <row r="31961">
          <cell r="A31961" t="str">
            <v>ME.04.030.0100.e</v>
          </cell>
          <cell r="B31961" t="str">
            <v>- 325 kVA, autonomia (75% carico) 12,1 ore</v>
          </cell>
          <cell r="C31961" t="str">
            <v>cad</v>
          </cell>
          <cell r="D31961" t="str">
            <v>47.524,20</v>
          </cell>
        </row>
        <row r="31962">
          <cell r="A31962" t="str">
            <v>ME.04.030.0100.f</v>
          </cell>
          <cell r="B31962" t="str">
            <v>- 375 kVA, autonomia (75% carico) 10,7 ore</v>
          </cell>
          <cell r="C31962" t="str">
            <v>cad</v>
          </cell>
          <cell r="D31962" t="str">
            <v>51.762,89</v>
          </cell>
        </row>
        <row r="31963">
          <cell r="A31963" t="str">
            <v>ME.04.030.0100.g</v>
          </cell>
          <cell r="B31963" t="str">
            <v>- 400 kVA, autonomia (75% carico) 9,8 ore</v>
          </cell>
          <cell r="C31963" t="str">
            <v>cad</v>
          </cell>
          <cell r="D31963" t="str">
            <v>56.569,93</v>
          </cell>
        </row>
        <row r="31964">
          <cell r="A31964" t="str">
            <v>ME.04.030.0100.h</v>
          </cell>
          <cell r="B31964" t="str">
            <v>- 450 kVA, autonomia (75% carico) 12,4 ore</v>
          </cell>
          <cell r="C31964" t="str">
            <v>cad</v>
          </cell>
          <cell r="D31964" t="str">
            <v>64.785,30</v>
          </cell>
        </row>
        <row r="31965">
          <cell r="A31965" t="str">
            <v>ME.04.030.0100.i</v>
          </cell>
          <cell r="B31965" t="str">
            <v>- 500 kVA, autonomia (75% carico) 11,1 ore</v>
          </cell>
          <cell r="C31965" t="str">
            <v>cad</v>
          </cell>
          <cell r="D31965" t="str">
            <v>73.650,75</v>
          </cell>
        </row>
        <row r="31966">
          <cell r="A31966" t="str">
            <v>ME.04.040</v>
          </cell>
          <cell r="B31966" t="str">
            <v>RIFASAMENTO</v>
          </cell>
          <cell r="C31966"/>
          <cell r="D31966"/>
        </row>
        <row r="31967">
          <cell r="A31967" t="str">
            <v>ME.04.040.0010</v>
          </cell>
          <cell r="B31967" t="str">
            <v>Quadro elettrico per rifasamento automatico, in carpenteria metallica da interno, grado di protezione IP30, per installazione a parete,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31967"/>
          <cell r="D31967"/>
        </row>
        <row r="31968">
          <cell r="A31968" t="str">
            <v>ME.04.040.0010.a</v>
          </cell>
          <cell r="B31968" t="str">
            <v>- 7,5 kvar</v>
          </cell>
          <cell r="C31968" t="str">
            <v>cad</v>
          </cell>
          <cell r="D31968" t="str">
            <v>680,25</v>
          </cell>
        </row>
        <row r="31969">
          <cell r="A31969" t="str">
            <v>ME.04.040.0010.b</v>
          </cell>
          <cell r="B31969" t="str">
            <v>- 12,5 kvar</v>
          </cell>
          <cell r="C31969" t="str">
            <v>cad</v>
          </cell>
          <cell r="D31969" t="str">
            <v>756,62</v>
          </cell>
        </row>
        <row r="31970">
          <cell r="A31970" t="str">
            <v>ME.04.040.0010.c</v>
          </cell>
          <cell r="B31970" t="str">
            <v>- 17,5 kvar</v>
          </cell>
          <cell r="C31970" t="str">
            <v>cad</v>
          </cell>
          <cell r="D31970" t="str">
            <v>769,05</v>
          </cell>
        </row>
        <row r="31971">
          <cell r="A31971" t="str">
            <v>ME.04.040.0010.d</v>
          </cell>
          <cell r="B31971" t="str">
            <v>- 20 kvar</v>
          </cell>
          <cell r="C31971" t="str">
            <v>cad</v>
          </cell>
          <cell r="D31971" t="str">
            <v>778,82</v>
          </cell>
        </row>
        <row r="31972">
          <cell r="A31972" t="str">
            <v>ME.04.040.0010.e</v>
          </cell>
          <cell r="B31972" t="str">
            <v>- 22,5 kvar</v>
          </cell>
          <cell r="C31972" t="str">
            <v>cad</v>
          </cell>
          <cell r="D31972" t="str">
            <v>847,20</v>
          </cell>
        </row>
        <row r="31973">
          <cell r="A31973" t="str">
            <v>ME.04.040.0010.f</v>
          </cell>
          <cell r="B31973" t="str">
            <v>- 25 kvar</v>
          </cell>
          <cell r="C31973" t="str">
            <v>cad</v>
          </cell>
          <cell r="D31973" t="str">
            <v>790,37</v>
          </cell>
        </row>
        <row r="31974">
          <cell r="A31974" t="str">
            <v>ME.04.040.0010.g</v>
          </cell>
          <cell r="B31974" t="str">
            <v>- 27,5 kvar</v>
          </cell>
          <cell r="C31974" t="str">
            <v>cad</v>
          </cell>
          <cell r="D31974" t="str">
            <v>901,37</v>
          </cell>
        </row>
        <row r="31975">
          <cell r="A31975" t="str">
            <v>ME.04.040.0010.h</v>
          </cell>
          <cell r="B31975" t="str">
            <v>- 30 kvar</v>
          </cell>
          <cell r="C31975" t="str">
            <v>cad</v>
          </cell>
          <cell r="D31975" t="str">
            <v>896,94</v>
          </cell>
        </row>
        <row r="31976">
          <cell r="A31976" t="str">
            <v>ME.04.040.0010.i</v>
          </cell>
          <cell r="B31976" t="str">
            <v>- 35 kvar</v>
          </cell>
          <cell r="C31976" t="str">
            <v>cad</v>
          </cell>
          <cell r="D31976" t="str">
            <v>950,21</v>
          </cell>
        </row>
        <row r="31977">
          <cell r="A31977" t="str">
            <v>ME.04.040.0010.j</v>
          </cell>
          <cell r="B31977" t="str">
            <v>- sovrapprezzo per esecuzione IP54</v>
          </cell>
          <cell r="C31977" t="str">
            <v>cad</v>
          </cell>
          <cell r="D31977" t="str">
            <v>279,73</v>
          </cell>
        </row>
        <row r="31978">
          <cell r="A31978" t="str">
            <v>ME.04.040.0020</v>
          </cell>
          <cell r="B31978" t="str">
            <v>Quadro elettrico per rifasamento automatico, in carpenteria metallica da interno, grado di protezione IP30, per installazione a parete,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31978"/>
          <cell r="D31978"/>
        </row>
        <row r="31979">
          <cell r="A31979" t="str">
            <v>ME.04.040.0020.a</v>
          </cell>
          <cell r="B31979" t="str">
            <v>- 37,5 kvar</v>
          </cell>
          <cell r="C31979" t="str">
            <v>cad</v>
          </cell>
          <cell r="D31979" t="str">
            <v>1.158,04</v>
          </cell>
        </row>
        <row r="31980">
          <cell r="A31980" t="str">
            <v>ME.04.040.0020.b</v>
          </cell>
          <cell r="B31980" t="str">
            <v>- 40 kvar</v>
          </cell>
          <cell r="C31980" t="str">
            <v>cad</v>
          </cell>
          <cell r="D31980" t="str">
            <v>1.078,97</v>
          </cell>
        </row>
        <row r="31981">
          <cell r="A31981" t="str">
            <v>ME.04.040.0020.c</v>
          </cell>
          <cell r="B31981" t="str">
            <v>- 45 kvar</v>
          </cell>
          <cell r="C31981" t="str">
            <v>cad</v>
          </cell>
          <cell r="D31981" t="str">
            <v>1.192,64</v>
          </cell>
        </row>
        <row r="31982">
          <cell r="A31982" t="str">
            <v>ME.04.040.0020.d</v>
          </cell>
          <cell r="B31982" t="str">
            <v>- 50 kvar</v>
          </cell>
          <cell r="C31982" t="str">
            <v>cad</v>
          </cell>
          <cell r="D31982" t="str">
            <v>1.150,04</v>
          </cell>
        </row>
        <row r="31983">
          <cell r="A31983" t="str">
            <v>ME.04.040.0020.e</v>
          </cell>
          <cell r="B31983" t="str">
            <v>- 55 kvar</v>
          </cell>
          <cell r="C31983" t="str">
            <v>cad</v>
          </cell>
          <cell r="D31983" t="str">
            <v>1.251,27</v>
          </cell>
        </row>
        <row r="31984">
          <cell r="A31984" t="str">
            <v>ME.04.040.0020.f</v>
          </cell>
          <cell r="B31984" t="str">
            <v>- 60 kvar</v>
          </cell>
          <cell r="C31984" t="str">
            <v>cad</v>
          </cell>
          <cell r="D31984" t="str">
            <v>1.286,79</v>
          </cell>
        </row>
        <row r="31985">
          <cell r="A31985" t="str">
            <v>ME.04.040.0020.g</v>
          </cell>
          <cell r="B31985" t="str">
            <v>- sovrapprezzo per esecuzione IP54</v>
          </cell>
          <cell r="C31985" t="str">
            <v>cad</v>
          </cell>
          <cell r="D31985" t="str">
            <v>384,53</v>
          </cell>
        </row>
        <row r="31986">
          <cell r="A31986" t="str">
            <v>ME.04.040.0030</v>
          </cell>
          <cell r="B31986" t="str">
            <v>Quadro elettrico per rifasamento automatico, in carpenteria metallica da interno, grado di protezione IP30, per installazione a parete,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31986"/>
          <cell r="D31986"/>
        </row>
        <row r="31987">
          <cell r="A31987" t="str">
            <v>ME.04.040.0030.a</v>
          </cell>
          <cell r="B31987" t="str">
            <v>- 65 kvar</v>
          </cell>
          <cell r="C31987" t="str">
            <v>cad</v>
          </cell>
          <cell r="D31987" t="str">
            <v>1.417,33</v>
          </cell>
        </row>
        <row r="31988">
          <cell r="A31988" t="str">
            <v>ME.04.040.0030.b</v>
          </cell>
          <cell r="B31988" t="str">
            <v>- 70 kvar</v>
          </cell>
          <cell r="C31988" t="str">
            <v>cad</v>
          </cell>
          <cell r="D31988" t="str">
            <v>1.438,66</v>
          </cell>
        </row>
        <row r="31989">
          <cell r="A31989" t="str">
            <v>ME.04.040.0030.c</v>
          </cell>
          <cell r="B31989" t="str">
            <v>- 75 kvar</v>
          </cell>
          <cell r="C31989" t="str">
            <v>cad</v>
          </cell>
          <cell r="D31989" t="str">
            <v>1.488,39</v>
          </cell>
        </row>
        <row r="31990">
          <cell r="A31990" t="str">
            <v>ME.04.040.0030.d</v>
          </cell>
          <cell r="B31990" t="str">
            <v>- sovrapprezzo per esecuzione IP54</v>
          </cell>
          <cell r="C31990" t="str">
            <v>cad</v>
          </cell>
          <cell r="D31990" t="str">
            <v>270,86</v>
          </cell>
        </row>
        <row r="31991">
          <cell r="A31991" t="str">
            <v>ME.04.040.0040</v>
          </cell>
          <cell r="B31991" t="str">
            <v>Quadro elettrico per rifasamento automatico, in carpenteria metallica da interno, grado di protezione IP30, per installazione a parete,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31991"/>
          <cell r="D31991"/>
        </row>
        <row r="31992">
          <cell r="A31992" t="str">
            <v>ME.04.040.0040.a</v>
          </cell>
          <cell r="B31992" t="str">
            <v>- 87,5 kvar</v>
          </cell>
          <cell r="C31992" t="str">
            <v>cad</v>
          </cell>
          <cell r="D31992" t="str">
            <v>1.668,67</v>
          </cell>
        </row>
        <row r="31993">
          <cell r="A31993" t="str">
            <v>ME.04.040.0040.b</v>
          </cell>
          <cell r="B31993" t="str">
            <v>- 100 kvar</v>
          </cell>
          <cell r="C31993" t="str">
            <v>cad</v>
          </cell>
          <cell r="D31993" t="str">
            <v>1.816,06</v>
          </cell>
        </row>
        <row r="31994">
          <cell r="A31994" t="str">
            <v>ME.04.040.0040.c</v>
          </cell>
          <cell r="B31994" t="str">
            <v>- 112,5 kvar</v>
          </cell>
          <cell r="C31994" t="str">
            <v>cad</v>
          </cell>
          <cell r="D31994" t="str">
            <v>1.884,44</v>
          </cell>
        </row>
        <row r="31995">
          <cell r="A31995" t="str">
            <v>ME.04.040.0040.d</v>
          </cell>
          <cell r="B31995" t="str">
            <v>- 120 kvar</v>
          </cell>
          <cell r="C31995" t="str">
            <v>cad</v>
          </cell>
          <cell r="D31995" t="str">
            <v>1.935,08</v>
          </cell>
        </row>
        <row r="31996">
          <cell r="A31996" t="str">
            <v>ME.04.040.0040.e</v>
          </cell>
          <cell r="B31996" t="str">
            <v>- 135 kvar</v>
          </cell>
          <cell r="C31996" t="str">
            <v>cad</v>
          </cell>
          <cell r="D31996" t="str">
            <v>2.024,76</v>
          </cell>
        </row>
        <row r="31997">
          <cell r="A31997" t="str">
            <v>ME.04.040.0040.f</v>
          </cell>
          <cell r="B31997" t="str">
            <v>- sovrapprezzo per esecuzione IP54</v>
          </cell>
          <cell r="C31997" t="str">
            <v>cad</v>
          </cell>
          <cell r="D31997" t="str">
            <v>485,76</v>
          </cell>
        </row>
        <row r="31998">
          <cell r="A31998" t="str">
            <v>ME.04.040.0040.g</v>
          </cell>
          <cell r="B31998" t="str">
            <v>- coppia di supporti per montaggio a pavimento</v>
          </cell>
          <cell r="C31998" t="str">
            <v>cad</v>
          </cell>
          <cell r="D31998" t="str">
            <v>28,42</v>
          </cell>
        </row>
        <row r="31999">
          <cell r="A31999" t="str">
            <v>ME.04.040.0050</v>
          </cell>
          <cell r="B31999" t="str">
            <v>Quadro elettrico per rifasamento automatico, in carpenteria metallica da interno, grado di protezione IP30, per installazione a pavimento,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31999"/>
          <cell r="D31999"/>
        </row>
        <row r="32000">
          <cell r="A32000" t="str">
            <v>ME.04.040.0050.a</v>
          </cell>
          <cell r="B32000" t="str">
            <v>- 137,5 kvar</v>
          </cell>
          <cell r="C32000" t="str">
            <v>cad</v>
          </cell>
          <cell r="D32000" t="str">
            <v>2.443,91</v>
          </cell>
        </row>
        <row r="32001">
          <cell r="A32001" t="str">
            <v>ME.04.040.0050.b</v>
          </cell>
          <cell r="B32001" t="str">
            <v>- 150 kvar</v>
          </cell>
          <cell r="C32001" t="str">
            <v>cad</v>
          </cell>
          <cell r="D32001" t="str">
            <v>2.536,29</v>
          </cell>
        </row>
        <row r="32002">
          <cell r="A32002" t="str">
            <v>ME.04.040.0050.c</v>
          </cell>
          <cell r="B32002" t="str">
            <v>- 162,5 kvar</v>
          </cell>
          <cell r="C32002" t="str">
            <v>cad</v>
          </cell>
          <cell r="D32002" t="str">
            <v>2.666,82</v>
          </cell>
        </row>
        <row r="32003">
          <cell r="A32003" t="str">
            <v>ME.04.040.0050.d</v>
          </cell>
          <cell r="B32003" t="str">
            <v>- 175 kvar</v>
          </cell>
          <cell r="C32003" t="str">
            <v>cad</v>
          </cell>
          <cell r="D32003" t="str">
            <v>2.699,68</v>
          </cell>
        </row>
        <row r="32004">
          <cell r="A32004" t="str">
            <v>ME.04.040.0050.e</v>
          </cell>
          <cell r="B32004" t="str">
            <v>- 187,5 kvar</v>
          </cell>
          <cell r="C32004" t="str">
            <v>cad</v>
          </cell>
          <cell r="D32004" t="str">
            <v>2.804,48</v>
          </cell>
        </row>
        <row r="32005">
          <cell r="A32005" t="str">
            <v>ME.04.040.0050.f</v>
          </cell>
          <cell r="B32005" t="str">
            <v>- 200 kvar</v>
          </cell>
          <cell r="C32005" t="str">
            <v>cad</v>
          </cell>
          <cell r="D32005" t="str">
            <v>2.899,49</v>
          </cell>
        </row>
        <row r="32006">
          <cell r="A32006" t="str">
            <v>ME.04.040.0050.g</v>
          </cell>
          <cell r="B32006" t="str">
            <v>- 225 kvar</v>
          </cell>
          <cell r="C32006" t="str">
            <v>cad</v>
          </cell>
          <cell r="D32006" t="str">
            <v>3.107,31</v>
          </cell>
        </row>
        <row r="32007">
          <cell r="A32007" t="str">
            <v>ME.04.040.0050.h</v>
          </cell>
          <cell r="B32007" t="str">
            <v>- 255 kvar</v>
          </cell>
          <cell r="C32007" t="str">
            <v>cad</v>
          </cell>
          <cell r="D32007" t="str">
            <v>3.292,03</v>
          </cell>
        </row>
        <row r="32008">
          <cell r="A32008" t="str">
            <v>ME.04.040.0050.i</v>
          </cell>
          <cell r="B32008" t="str">
            <v>- 270 kvar</v>
          </cell>
          <cell r="C32008" t="str">
            <v>cad</v>
          </cell>
          <cell r="D32008" t="str">
            <v>3.379,05</v>
          </cell>
        </row>
        <row r="32009">
          <cell r="A32009" t="str">
            <v>ME.04.040.0050.j</v>
          </cell>
          <cell r="B32009" t="str">
            <v>- 300 kvar</v>
          </cell>
          <cell r="C32009" t="str">
            <v>cad</v>
          </cell>
          <cell r="D32009" t="str">
            <v>4.900,29</v>
          </cell>
        </row>
        <row r="32010">
          <cell r="A32010" t="str">
            <v>ME.04.040.0050.k</v>
          </cell>
          <cell r="B32010" t="str">
            <v>- 325 kvar</v>
          </cell>
          <cell r="C32010" t="str">
            <v>cad</v>
          </cell>
          <cell r="D32010" t="str">
            <v>5.003,31</v>
          </cell>
        </row>
        <row r="32011">
          <cell r="A32011" t="str">
            <v>ME.04.040.0050.l</v>
          </cell>
          <cell r="B32011" t="str">
            <v>- 350 kvar</v>
          </cell>
          <cell r="C32011" t="str">
            <v>cad</v>
          </cell>
          <cell r="D32011" t="str">
            <v>5.124,08</v>
          </cell>
        </row>
        <row r="32012">
          <cell r="A32012" t="str">
            <v>ME.04.040.0050.m</v>
          </cell>
          <cell r="B32012" t="str">
            <v>- 375 kvar</v>
          </cell>
          <cell r="C32012" t="str">
            <v>cad</v>
          </cell>
          <cell r="D32012" t="str">
            <v>5.305,25</v>
          </cell>
        </row>
        <row r="32013">
          <cell r="A32013" t="str">
            <v>ME.04.040.0050.n</v>
          </cell>
          <cell r="B32013" t="str">
            <v>- 405 kvar</v>
          </cell>
          <cell r="C32013" t="str">
            <v>cad</v>
          </cell>
          <cell r="D32013" t="str">
            <v>5.397,60</v>
          </cell>
        </row>
        <row r="32014">
          <cell r="A32014" t="str">
            <v>ME.04.040.0050.o</v>
          </cell>
          <cell r="B32014" t="str">
            <v>- sovrapprezzo per esecuzione IP54</v>
          </cell>
          <cell r="C32014" t="str">
            <v>cad</v>
          </cell>
          <cell r="D32014" t="str">
            <v>485,76</v>
          </cell>
        </row>
        <row r="32015">
          <cell r="A32015" t="str">
            <v>ME.04.040.0060</v>
          </cell>
          <cell r="B32015" t="str">
            <v>Quadro elettrico per rifasamento automatico, in carpenteria metallica da interno, grado di protezione IP30, per installazione a pavimento, inserimento a gradini con gruppi di condensatori mediante relè fasometrico, condensatori in polipropilene metallizzato rinforzato a basse perdite, massima distorsione armonica 25%, per sistemi trifase con neutro accessibile 400Vac, secondo norme CEI-EN 60439-1 e CEI-EN 60831-1/2, nelle seguenti taglie:</v>
          </cell>
          <cell r="C32015"/>
          <cell r="D32015"/>
        </row>
        <row r="32016">
          <cell r="A32016" t="str">
            <v>ME.04.040.0060.a</v>
          </cell>
          <cell r="B32016" t="str">
            <v>- 450 kvar</v>
          </cell>
          <cell r="C32016" t="str">
            <v>cad</v>
          </cell>
          <cell r="D32016" t="str">
            <v>7.121,30</v>
          </cell>
        </row>
        <row r="32017">
          <cell r="A32017" t="str">
            <v>ME.04.040.0060.b</v>
          </cell>
          <cell r="B32017" t="str">
            <v>- 500 kvar</v>
          </cell>
          <cell r="C32017" t="str">
            <v>cad</v>
          </cell>
          <cell r="D32017" t="str">
            <v>7.512,05</v>
          </cell>
        </row>
        <row r="32018">
          <cell r="A32018" t="str">
            <v>ME.04.040.0060.c</v>
          </cell>
          <cell r="B32018" t="str">
            <v>- 550 kvar</v>
          </cell>
          <cell r="C32018" t="str">
            <v>cad</v>
          </cell>
          <cell r="D32018" t="str">
            <v>7.905,47</v>
          </cell>
        </row>
        <row r="32019">
          <cell r="A32019" t="str">
            <v>ME.04.040.0060.d</v>
          </cell>
          <cell r="B32019" t="str">
            <v>- 600 kvar</v>
          </cell>
          <cell r="C32019" t="str">
            <v>cad</v>
          </cell>
          <cell r="D32019" t="str">
            <v>8.258,02</v>
          </cell>
        </row>
        <row r="32020">
          <cell r="A32020" t="str">
            <v>ME.04.040.0060.e</v>
          </cell>
          <cell r="B32020" t="str">
            <v>- sovrapprezzo per esecuzione IP54</v>
          </cell>
          <cell r="C32020" t="str">
            <v>cad</v>
          </cell>
          <cell r="D32020" t="str">
            <v>1.372,04</v>
          </cell>
        </row>
        <row r="32021">
          <cell r="A32021" t="str">
            <v>ME.04.050</v>
          </cell>
          <cell r="B32021" t="str">
            <v>CONVERTITORI DI FREQUENZA (INVERTER)</v>
          </cell>
          <cell r="C32021"/>
          <cell r="D32021"/>
        </row>
        <row r="32022">
          <cell r="A32022" t="str">
            <v>ME.04.050.0010</v>
          </cell>
          <cell r="B32022" t="str">
            <v>Convertitore di frequenza compatto (inverter) 3x380-480V, per ogni tipo di applicazione, installazione affiancata in ogni posizione, regolatore PID, filtri EMC e antiarmoniche integrati, contenitore a libro IP20 versione standard, porta seriale RS232 integrata, nelle seguenti tipologie di potenza:</v>
          </cell>
          <cell r="C32022"/>
          <cell r="D32022"/>
        </row>
        <row r="32023">
          <cell r="A32023" t="str">
            <v>ME.04.050.0010.a</v>
          </cell>
          <cell r="B32023" t="str">
            <v>- 0,55 kW</v>
          </cell>
          <cell r="C32023" t="str">
            <v>cad</v>
          </cell>
          <cell r="D32023" t="str">
            <v>384,27</v>
          </cell>
        </row>
        <row r="32024">
          <cell r="A32024" t="str">
            <v>ME.04.050.0010.b</v>
          </cell>
          <cell r="B32024" t="str">
            <v>- 0,75 kW</v>
          </cell>
          <cell r="C32024" t="str">
            <v>cad</v>
          </cell>
          <cell r="D32024" t="str">
            <v>446,01</v>
          </cell>
        </row>
        <row r="32025">
          <cell r="A32025" t="str">
            <v>ME.04.050.0010.c</v>
          </cell>
          <cell r="B32025" t="str">
            <v>- 1,1 kW</v>
          </cell>
          <cell r="C32025" t="str">
            <v>cad</v>
          </cell>
          <cell r="D32025" t="str">
            <v>513,68</v>
          </cell>
        </row>
        <row r="32026">
          <cell r="A32026" t="str">
            <v>ME.04.050.0010.d</v>
          </cell>
          <cell r="B32026" t="str">
            <v>- 1,5 kW</v>
          </cell>
          <cell r="C32026" t="str">
            <v>cad</v>
          </cell>
          <cell r="D32026" t="str">
            <v>597,64</v>
          </cell>
        </row>
        <row r="32027">
          <cell r="A32027" t="str">
            <v>ME.04.050.0010.e</v>
          </cell>
          <cell r="B32027" t="str">
            <v>- 2,2 kW</v>
          </cell>
          <cell r="C32027" t="str">
            <v>cad</v>
          </cell>
          <cell r="D32027" t="str">
            <v>739,88</v>
          </cell>
        </row>
        <row r="32028">
          <cell r="A32028" t="str">
            <v>ME.04.050.0010.f</v>
          </cell>
          <cell r="B32028" t="str">
            <v>- 3 kW</v>
          </cell>
          <cell r="C32028" t="str">
            <v>cad</v>
          </cell>
          <cell r="D32028" t="str">
            <v>833,75</v>
          </cell>
        </row>
        <row r="32029">
          <cell r="A32029" t="str">
            <v>ME.04.050.0010.g</v>
          </cell>
          <cell r="B32029" t="str">
            <v>- 4 kW</v>
          </cell>
          <cell r="C32029" t="str">
            <v>cad</v>
          </cell>
          <cell r="D32029" t="str">
            <v>911,28</v>
          </cell>
        </row>
        <row r="32030">
          <cell r="A32030" t="str">
            <v>ME.04.050.0010.h</v>
          </cell>
          <cell r="B32030" t="str">
            <v>- 5,5 kW</v>
          </cell>
          <cell r="C32030" t="str">
            <v>cad</v>
          </cell>
          <cell r="D32030" t="str">
            <v>1.077,75</v>
          </cell>
        </row>
        <row r="32031">
          <cell r="A32031" t="str">
            <v>ME.04.050.0010.i</v>
          </cell>
          <cell r="B32031" t="str">
            <v>- 7,5 kW</v>
          </cell>
          <cell r="C32031" t="str">
            <v>cad</v>
          </cell>
          <cell r="D32031" t="str">
            <v>1.251,59</v>
          </cell>
        </row>
        <row r="32032">
          <cell r="A32032" t="str">
            <v>ME.04.050.0010.j</v>
          </cell>
          <cell r="B32032" t="str">
            <v>- 11 kW</v>
          </cell>
          <cell r="C32032" t="str">
            <v>cad</v>
          </cell>
          <cell r="D32032" t="str">
            <v>1.475,34</v>
          </cell>
        </row>
        <row r="32033">
          <cell r="A32033" t="str">
            <v>ME.04.050.0010.k</v>
          </cell>
          <cell r="B32033" t="str">
            <v>- 15 kW</v>
          </cell>
          <cell r="C32033" t="str">
            <v>cad</v>
          </cell>
          <cell r="D32033" t="str">
            <v>1.729,71</v>
          </cell>
        </row>
        <row r="32034">
          <cell r="A32034" t="str">
            <v>ME.04.050.0010.l</v>
          </cell>
          <cell r="B32034" t="str">
            <v>- 18,5 kW</v>
          </cell>
          <cell r="C32034" t="str">
            <v>cad</v>
          </cell>
          <cell r="D32034" t="str">
            <v>2.186,10</v>
          </cell>
        </row>
        <row r="32035">
          <cell r="A32035" t="str">
            <v>ME.04.050.0020</v>
          </cell>
          <cell r="B32035" t="str">
            <v>Convertitore di frequenza compatto (inverter) 3x380-480V, per ogni tipo di applicazione, installazione affiancata in ogni posizione, regolatore PID, filtri EMC e antiarmoniche integrati, contenitore a libro IP20 versione standard con filtro radiodisturbi, porta seriale RS232 integrata, nelle seguenti tipologie di potenza:</v>
          </cell>
          <cell r="C32035"/>
          <cell r="D32035"/>
        </row>
        <row r="32036">
          <cell r="A32036" t="str">
            <v>ME.04.050.0020.a</v>
          </cell>
          <cell r="B32036" t="str">
            <v>- 0,55 kW</v>
          </cell>
          <cell r="C32036" t="str">
            <v>cad</v>
          </cell>
          <cell r="D32036" t="str">
            <v>449,48</v>
          </cell>
        </row>
        <row r="32037">
          <cell r="A32037" t="str">
            <v>ME.04.050.0020.b</v>
          </cell>
          <cell r="B32037" t="str">
            <v>- 0,75 kW</v>
          </cell>
          <cell r="C32037" t="str">
            <v>cad</v>
          </cell>
          <cell r="D32037" t="str">
            <v>521,08</v>
          </cell>
        </row>
        <row r="32038">
          <cell r="A32038" t="str">
            <v>ME.04.050.0020.c</v>
          </cell>
          <cell r="B32038" t="str">
            <v>- 1,1 kW</v>
          </cell>
          <cell r="C32038" t="str">
            <v>cad</v>
          </cell>
          <cell r="D32038" t="str">
            <v>601,11</v>
          </cell>
        </row>
        <row r="32039">
          <cell r="A32039" t="str">
            <v>ME.04.050.0020.d</v>
          </cell>
          <cell r="B32039" t="str">
            <v>- 1,5 kW</v>
          </cell>
          <cell r="C32039" t="str">
            <v>cad</v>
          </cell>
          <cell r="D32039" t="str">
            <v>699,39</v>
          </cell>
        </row>
        <row r="32040">
          <cell r="A32040" t="str">
            <v>ME.04.050.0020.e</v>
          </cell>
          <cell r="B32040" t="str">
            <v>- 2,2 kW</v>
          </cell>
          <cell r="C32040" t="str">
            <v>cad</v>
          </cell>
          <cell r="D32040" t="str">
            <v>865,34</v>
          </cell>
        </row>
        <row r="32041">
          <cell r="A32041" t="str">
            <v>ME.04.050.0020.f</v>
          </cell>
          <cell r="B32041" t="str">
            <v>- 3 kW</v>
          </cell>
          <cell r="C32041" t="str">
            <v>cad</v>
          </cell>
          <cell r="D32041" t="str">
            <v>975,49</v>
          </cell>
        </row>
        <row r="32042">
          <cell r="A32042" t="str">
            <v>ME.04.050.0020.g</v>
          </cell>
          <cell r="B32042" t="str">
            <v>- 4 kW</v>
          </cell>
          <cell r="C32042" t="str">
            <v>cad</v>
          </cell>
          <cell r="D32042" t="str">
            <v>1.064,39</v>
          </cell>
        </row>
        <row r="32043">
          <cell r="A32043" t="str">
            <v>ME.04.050.0020.h</v>
          </cell>
          <cell r="B32043" t="str">
            <v>- 5,5 kW</v>
          </cell>
          <cell r="C32043" t="str">
            <v>cad</v>
          </cell>
          <cell r="D32043" t="str">
            <v>1.260,50</v>
          </cell>
        </row>
        <row r="32044">
          <cell r="A32044" t="str">
            <v>ME.04.050.0020.i</v>
          </cell>
          <cell r="B32044" t="str">
            <v>- 7,5 kW</v>
          </cell>
          <cell r="C32044" t="str">
            <v>cad</v>
          </cell>
          <cell r="D32044" t="str">
            <v>1.463,99</v>
          </cell>
        </row>
        <row r="32045">
          <cell r="A32045" t="str">
            <v>ME.04.050.0020.j</v>
          </cell>
          <cell r="B32045" t="str">
            <v>- 11 kW</v>
          </cell>
          <cell r="C32045" t="str">
            <v>cad</v>
          </cell>
          <cell r="D32045" t="str">
            <v>1.728,23</v>
          </cell>
        </row>
        <row r="32046">
          <cell r="A32046" t="str">
            <v>ME.04.050.0020.k</v>
          </cell>
          <cell r="B32046" t="str">
            <v>- 15 kW</v>
          </cell>
          <cell r="C32046" t="str">
            <v>cad</v>
          </cell>
          <cell r="D32046" t="str">
            <v>1.968,27</v>
          </cell>
        </row>
        <row r="32047">
          <cell r="A32047" t="str">
            <v>ME.04.050.0020.l</v>
          </cell>
          <cell r="B32047" t="str">
            <v>- 18,5 kW</v>
          </cell>
          <cell r="C32047" t="str">
            <v>cad</v>
          </cell>
          <cell r="D32047" t="str">
            <v>2.464,66</v>
          </cell>
        </row>
        <row r="32048">
          <cell r="A32048" t="str">
            <v>ME.04.050.0030</v>
          </cell>
          <cell r="B32048" t="str">
            <v>Convertitore di frequenza compatto (inverter) 3x380-480V, per ogni tipo di applicazione, installazione affiancata in ogni posizione, regolatore PID, filtri EMC e antiarmoniche integrati, contenitore a libro IP20 versione standard con interfaccia di comunicazione a bus, porta seriale RS232 integrata, nelle seguenti tipologie di potenza:</v>
          </cell>
          <cell r="C32048"/>
          <cell r="D32048"/>
        </row>
        <row r="32049">
          <cell r="A32049" t="str">
            <v>ME.04.050.0030.a</v>
          </cell>
          <cell r="B32049" t="str">
            <v>- 0,55 kW</v>
          </cell>
          <cell r="C32049" t="str">
            <v>cad</v>
          </cell>
          <cell r="D32049" t="str">
            <v>557,13</v>
          </cell>
        </row>
        <row r="32050">
          <cell r="A32050" t="str">
            <v>ME.04.050.0030.b</v>
          </cell>
          <cell r="B32050" t="str">
            <v>- 0,75 kW</v>
          </cell>
          <cell r="C32050" t="str">
            <v>cad</v>
          </cell>
          <cell r="D32050" t="str">
            <v>618,89</v>
          </cell>
        </row>
        <row r="32051">
          <cell r="A32051" t="str">
            <v>ME.04.050.0030.c</v>
          </cell>
          <cell r="B32051" t="str">
            <v>- 1,1 kW</v>
          </cell>
          <cell r="C32051" t="str">
            <v>cad</v>
          </cell>
          <cell r="D32051" t="str">
            <v>686,57</v>
          </cell>
        </row>
        <row r="32052">
          <cell r="A32052" t="str">
            <v>ME.04.050.0030.d</v>
          </cell>
          <cell r="B32052" t="str">
            <v>- 1,5 kW</v>
          </cell>
          <cell r="C32052" t="str">
            <v>cad</v>
          </cell>
          <cell r="D32052" t="str">
            <v>770,53</v>
          </cell>
        </row>
        <row r="32053">
          <cell r="A32053" t="str">
            <v>ME.04.050.0030.e</v>
          </cell>
          <cell r="B32053" t="str">
            <v>- 2,2 kW</v>
          </cell>
          <cell r="C32053" t="str">
            <v>cad</v>
          </cell>
          <cell r="D32053" t="str">
            <v>912,77</v>
          </cell>
        </row>
        <row r="32054">
          <cell r="A32054" t="str">
            <v>ME.04.050.0030.f</v>
          </cell>
          <cell r="B32054" t="str">
            <v>- 3 kW</v>
          </cell>
          <cell r="C32054" t="str">
            <v>cad</v>
          </cell>
          <cell r="D32054" t="str">
            <v>1.006,60</v>
          </cell>
        </row>
        <row r="32055">
          <cell r="A32055" t="str">
            <v>ME.04.050.0030.g</v>
          </cell>
          <cell r="B32055" t="str">
            <v>- 4 kW</v>
          </cell>
          <cell r="C32055" t="str">
            <v>cad</v>
          </cell>
          <cell r="D32055" t="str">
            <v>1.084,16</v>
          </cell>
        </row>
        <row r="32056">
          <cell r="A32056" t="str">
            <v>ME.04.050.0030.h</v>
          </cell>
          <cell r="B32056" t="str">
            <v>- 5,5 kW</v>
          </cell>
          <cell r="C32056" t="str">
            <v>cad</v>
          </cell>
          <cell r="D32056" t="str">
            <v>1.250,61</v>
          </cell>
        </row>
        <row r="32057">
          <cell r="A32057" t="str">
            <v>ME.04.050.0030.i</v>
          </cell>
          <cell r="B32057" t="str">
            <v>- 7,5 kW</v>
          </cell>
          <cell r="C32057" t="str">
            <v>cad</v>
          </cell>
          <cell r="D32057" t="str">
            <v>1.424,48</v>
          </cell>
        </row>
        <row r="32058">
          <cell r="A32058" t="str">
            <v>ME.04.050.0030.j</v>
          </cell>
          <cell r="B32058" t="str">
            <v>- 11 kW</v>
          </cell>
          <cell r="C32058" t="str">
            <v>cad</v>
          </cell>
          <cell r="D32058" t="str">
            <v>1.648,22</v>
          </cell>
        </row>
        <row r="32059">
          <cell r="A32059" t="str">
            <v>ME.04.050.0030.k</v>
          </cell>
          <cell r="B32059" t="str">
            <v>- 15 kW</v>
          </cell>
          <cell r="C32059" t="str">
            <v>cad</v>
          </cell>
          <cell r="D32059" t="str">
            <v>1.902,58</v>
          </cell>
        </row>
        <row r="32060">
          <cell r="A32060" t="str">
            <v>ME.04.050.0030.l</v>
          </cell>
          <cell r="B32060" t="str">
            <v>- 18,5 kW</v>
          </cell>
          <cell r="C32060" t="str">
            <v>cad</v>
          </cell>
          <cell r="D32060" t="str">
            <v>2.358,98</v>
          </cell>
        </row>
        <row r="32061">
          <cell r="A32061" t="str">
            <v>ME.04.050.0040</v>
          </cell>
          <cell r="B32061" t="str">
            <v>Convertitore di frequenza compatto (inverter) 3x380-480V, per ogni tipo di applicazione, installazione affiancata in ogni posizione, regolatore PID, filtri EMC e antiarmoniche integrati, contenitore a libro IP20 versione standard con filtro radiodisturbi e interfaccia di comunicazione a bus, porta seriale RS232 integrata, nelle seguenti tipologie di potenza:</v>
          </cell>
          <cell r="C32061"/>
          <cell r="D32061"/>
        </row>
        <row r="32062">
          <cell r="A32062" t="str">
            <v>ME.04.050.0040.a</v>
          </cell>
          <cell r="B32062" t="str">
            <v>- 0,55 kW</v>
          </cell>
          <cell r="C32062" t="str">
            <v>cad</v>
          </cell>
          <cell r="D32062" t="str">
            <v>622,36</v>
          </cell>
        </row>
        <row r="32063">
          <cell r="A32063" t="str">
            <v>ME.04.050.0040.b</v>
          </cell>
          <cell r="B32063" t="str">
            <v>- 0,75 kW</v>
          </cell>
          <cell r="C32063" t="str">
            <v>cad</v>
          </cell>
          <cell r="D32063" t="str">
            <v>693,95</v>
          </cell>
        </row>
        <row r="32064">
          <cell r="A32064" t="str">
            <v>ME.04.050.0040.c</v>
          </cell>
          <cell r="B32064" t="str">
            <v>- 1,1 kW</v>
          </cell>
          <cell r="C32064" t="str">
            <v>cad</v>
          </cell>
          <cell r="D32064" t="str">
            <v>773,96</v>
          </cell>
        </row>
        <row r="32065">
          <cell r="A32065" t="str">
            <v>ME.04.050.0040.d</v>
          </cell>
          <cell r="B32065" t="str">
            <v>- 1,5 kW</v>
          </cell>
          <cell r="C32065" t="str">
            <v>cad</v>
          </cell>
          <cell r="D32065" t="str">
            <v>872,26</v>
          </cell>
        </row>
        <row r="32066">
          <cell r="A32066" t="str">
            <v>ME.04.050.0040.e</v>
          </cell>
          <cell r="B32066" t="str">
            <v>- 2,2 kW</v>
          </cell>
          <cell r="C32066" t="str">
            <v>cad</v>
          </cell>
          <cell r="D32066" t="str">
            <v>1.038,22</v>
          </cell>
        </row>
        <row r="32067">
          <cell r="A32067" t="str">
            <v>ME.04.050.0040.f</v>
          </cell>
          <cell r="B32067" t="str">
            <v>- 3 kW</v>
          </cell>
          <cell r="C32067" t="str">
            <v>cad</v>
          </cell>
          <cell r="D32067" t="str">
            <v>1.148,36</v>
          </cell>
        </row>
        <row r="32068">
          <cell r="A32068" t="str">
            <v>ME.04.050.0040.g</v>
          </cell>
          <cell r="B32068" t="str">
            <v>- 4 kW</v>
          </cell>
          <cell r="C32068" t="str">
            <v>cad</v>
          </cell>
          <cell r="D32068" t="str">
            <v>1.237,27</v>
          </cell>
        </row>
        <row r="32069">
          <cell r="A32069" t="str">
            <v>ME.04.050.0040.h</v>
          </cell>
          <cell r="B32069" t="str">
            <v>- 5,5 kW</v>
          </cell>
          <cell r="C32069" t="str">
            <v>cad</v>
          </cell>
          <cell r="D32069" t="str">
            <v>1.433,36</v>
          </cell>
        </row>
        <row r="32070">
          <cell r="A32070" t="str">
            <v>ME.04.050.0040.i</v>
          </cell>
          <cell r="B32070" t="str">
            <v>- 7,5 kW</v>
          </cell>
          <cell r="C32070" t="str">
            <v>cad</v>
          </cell>
          <cell r="D32070" t="str">
            <v>1.636,84</v>
          </cell>
        </row>
        <row r="32071">
          <cell r="A32071" t="str">
            <v>ME.04.050.0040.j</v>
          </cell>
          <cell r="B32071" t="str">
            <v>- 11 kW</v>
          </cell>
          <cell r="C32071" t="str">
            <v>cad</v>
          </cell>
          <cell r="D32071" t="str">
            <v>1.901,10</v>
          </cell>
        </row>
        <row r="32072">
          <cell r="A32072" t="str">
            <v>ME.04.050.0040.k</v>
          </cell>
          <cell r="B32072" t="str">
            <v>- 15 kW</v>
          </cell>
          <cell r="C32072" t="str">
            <v>cad</v>
          </cell>
          <cell r="D32072" t="str">
            <v>2.141,15</v>
          </cell>
        </row>
        <row r="32073">
          <cell r="A32073" t="str">
            <v>ME.04.050.0040.l</v>
          </cell>
          <cell r="B32073" t="str">
            <v>- 18,5 kW</v>
          </cell>
          <cell r="C32073" t="str">
            <v>cad</v>
          </cell>
          <cell r="D32073" t="str">
            <v>2.637,55</v>
          </cell>
        </row>
        <row r="32074">
          <cell r="A32074" t="str">
            <v>ME.04.050.0050</v>
          </cell>
          <cell r="B32074" t="str">
            <v>Convertitore di frequenza compatto (inverter) 3x380-500V, per applicazione di processo, installazione affiancata in ogni posizione, regolatore PID, filtri EMC e antiarmoniche integrati, contenitore a libro in esecuzione standard IP20 senza display, nelle seguenti tipologie di potenza:</v>
          </cell>
          <cell r="C32074"/>
          <cell r="D32074"/>
        </row>
        <row r="32075">
          <cell r="A32075" t="str">
            <v>ME.04.050.0050.a</v>
          </cell>
          <cell r="B32075" t="str">
            <v>- 0,75 kW</v>
          </cell>
          <cell r="C32075" t="str">
            <v>cad</v>
          </cell>
          <cell r="D32075" t="str">
            <v>694,45</v>
          </cell>
        </row>
        <row r="32076">
          <cell r="A32076" t="str">
            <v>ME.04.050.0050.b</v>
          </cell>
          <cell r="B32076" t="str">
            <v>- 1,1 kW</v>
          </cell>
          <cell r="C32076" t="str">
            <v>cad</v>
          </cell>
          <cell r="D32076" t="str">
            <v>799,16</v>
          </cell>
        </row>
        <row r="32077">
          <cell r="A32077" t="str">
            <v>ME.04.050.0050.c</v>
          </cell>
          <cell r="B32077" t="str">
            <v>- 1,5 kW</v>
          </cell>
          <cell r="C32077" t="str">
            <v>cad</v>
          </cell>
          <cell r="D32077" t="str">
            <v>929,56</v>
          </cell>
        </row>
        <row r="32078">
          <cell r="A32078" t="str">
            <v>ME.04.050.0050.d</v>
          </cell>
          <cell r="B32078" t="str">
            <v>- 2,2 kW</v>
          </cell>
          <cell r="C32078" t="str">
            <v>cad</v>
          </cell>
          <cell r="D32078" t="str">
            <v>1.151,33</v>
          </cell>
        </row>
        <row r="32079">
          <cell r="A32079" t="str">
            <v>ME.04.050.0050.e</v>
          </cell>
          <cell r="B32079" t="str">
            <v>- 3 kW</v>
          </cell>
          <cell r="C32079" t="str">
            <v>cad</v>
          </cell>
          <cell r="D32079" t="str">
            <v>1.298,03</v>
          </cell>
        </row>
        <row r="32080">
          <cell r="A32080" t="str">
            <v>ME.04.050.0050.f</v>
          </cell>
          <cell r="B32080" t="str">
            <v>- 4 kW</v>
          </cell>
          <cell r="C32080" t="str">
            <v>cad</v>
          </cell>
          <cell r="D32080" t="str">
            <v>1.416,57</v>
          </cell>
        </row>
        <row r="32081">
          <cell r="A32081" t="str">
            <v>ME.04.050.0050.g</v>
          </cell>
          <cell r="B32081" t="str">
            <v>- 5,5 kW</v>
          </cell>
          <cell r="C32081" t="str">
            <v>cad</v>
          </cell>
          <cell r="D32081" t="str">
            <v>1.685,27</v>
          </cell>
        </row>
        <row r="32082">
          <cell r="A32082" t="str">
            <v>ME.04.050.0050.h</v>
          </cell>
          <cell r="B32082" t="str">
            <v>- 7,5 kW</v>
          </cell>
          <cell r="C32082" t="str">
            <v>cad</v>
          </cell>
          <cell r="D32082" t="str">
            <v>1.955,44</v>
          </cell>
        </row>
        <row r="32083">
          <cell r="A32083" t="str">
            <v>ME.04.050.0050.i</v>
          </cell>
          <cell r="B32083" t="str">
            <v>- 11 kW</v>
          </cell>
          <cell r="C32083" t="str">
            <v>cad</v>
          </cell>
          <cell r="D32083" t="str">
            <v>2.809,44</v>
          </cell>
        </row>
        <row r="32084">
          <cell r="A32084" t="str">
            <v>ME.04.050.0050.j</v>
          </cell>
          <cell r="B32084" t="str">
            <v>- 15 kW</v>
          </cell>
          <cell r="C32084" t="str">
            <v>cad</v>
          </cell>
          <cell r="D32084" t="str">
            <v>2.809,44</v>
          </cell>
        </row>
        <row r="32085">
          <cell r="A32085" t="str">
            <v>ME.04.050.0050.k</v>
          </cell>
          <cell r="B32085" t="str">
            <v>- 18,5 kW</v>
          </cell>
          <cell r="C32085" t="str">
            <v>cad</v>
          </cell>
          <cell r="D32085" t="str">
            <v>3.461,40</v>
          </cell>
        </row>
        <row r="32086">
          <cell r="A32086" t="str">
            <v>ME.04.050.0050.l</v>
          </cell>
          <cell r="B32086" t="str">
            <v>- 22 kW</v>
          </cell>
          <cell r="C32086" t="str">
            <v>cad</v>
          </cell>
          <cell r="D32086" t="str">
            <v>4.075,35</v>
          </cell>
        </row>
        <row r="32087">
          <cell r="A32087" t="str">
            <v>ME.04.050.0050.m</v>
          </cell>
          <cell r="B32087" t="str">
            <v>- 30 kW</v>
          </cell>
          <cell r="C32087" t="str">
            <v>cad</v>
          </cell>
          <cell r="D32087" t="str">
            <v>4.842,42</v>
          </cell>
        </row>
        <row r="32088">
          <cell r="A32088" t="str">
            <v>ME.04.050.0050.n</v>
          </cell>
          <cell r="B32088" t="str">
            <v>- 37 kW</v>
          </cell>
          <cell r="C32088" t="str">
            <v>cad</v>
          </cell>
          <cell r="D32088" t="str">
            <v>6.041,65</v>
          </cell>
        </row>
        <row r="32089">
          <cell r="A32089" t="str">
            <v>ME.04.050.0050.o</v>
          </cell>
          <cell r="B32089" t="str">
            <v>- 45 kW</v>
          </cell>
          <cell r="C32089" t="str">
            <v>cad</v>
          </cell>
          <cell r="D32089" t="str">
            <v>7.315,98</v>
          </cell>
        </row>
        <row r="32090">
          <cell r="A32090" t="str">
            <v>ME.04.050.0050.p</v>
          </cell>
          <cell r="B32090" t="str">
            <v>- 55 kW</v>
          </cell>
          <cell r="C32090" t="str">
            <v>cad</v>
          </cell>
          <cell r="D32090" t="str">
            <v>8.693,01</v>
          </cell>
        </row>
        <row r="32091">
          <cell r="A32091" t="str">
            <v>ME.04.050.0060</v>
          </cell>
          <cell r="B32091" t="str">
            <v>Convertitore di frequenza compatto (inverter) 3x380-500V, per applicazione di processo, installazione affiancata in ogni posizione, regolatore PID, filtri EMC e antiarmoniche integrati, contenitore a libro in esecuzione standard IP00 senza display, nelle seguenti tipologie di potenza:</v>
          </cell>
          <cell r="C32091"/>
          <cell r="D32091"/>
        </row>
        <row r="32092">
          <cell r="A32092" t="str">
            <v>ME.04.050.0060.a</v>
          </cell>
          <cell r="B32092" t="str">
            <v>- 110 kW</v>
          </cell>
          <cell r="C32092" t="str">
            <v>cad</v>
          </cell>
          <cell r="D32092" t="str">
            <v>12.421,97</v>
          </cell>
        </row>
        <row r="32093">
          <cell r="A32093" t="str">
            <v>ME.04.050.0060.b</v>
          </cell>
          <cell r="B32093" t="str">
            <v>- 132 kW</v>
          </cell>
          <cell r="C32093" t="str">
            <v>cad</v>
          </cell>
          <cell r="D32093" t="str">
            <v>14.588,33</v>
          </cell>
        </row>
        <row r="32094">
          <cell r="A32094" t="str">
            <v>ME.04.050.0060.c</v>
          </cell>
          <cell r="B32094" t="str">
            <v>- 160 kW</v>
          </cell>
          <cell r="C32094" t="str">
            <v>cad</v>
          </cell>
          <cell r="D32094" t="str">
            <v>17.091,77</v>
          </cell>
        </row>
        <row r="32095">
          <cell r="A32095" t="str">
            <v>ME.04.050.0060.d</v>
          </cell>
          <cell r="B32095" t="str">
            <v>- 200 kW</v>
          </cell>
          <cell r="C32095" t="str">
            <v>cad</v>
          </cell>
          <cell r="D32095" t="str">
            <v>20.628,72</v>
          </cell>
        </row>
        <row r="32096">
          <cell r="A32096" t="str">
            <v>ME.04.050.0070</v>
          </cell>
          <cell r="B32096" t="str">
            <v>Convertitore di frequenza compatto (inverter) 3x380-500V, per applicazione di processo, installazione affiancata in ogni posizione, regolatore PID, filtri EMC e antiarmoniche integrati, contenitore versione compatta in esecuzione standard IP20 con display, nelle seguenti tipologie di potenza:</v>
          </cell>
          <cell r="C32096"/>
          <cell r="D32096"/>
        </row>
        <row r="32097">
          <cell r="A32097" t="str">
            <v>ME.04.050.0070.a</v>
          </cell>
          <cell r="B32097" t="str">
            <v>- 0,75 kW</v>
          </cell>
          <cell r="C32097" t="str">
            <v>cad</v>
          </cell>
          <cell r="D32097" t="str">
            <v>812,99</v>
          </cell>
        </row>
        <row r="32098">
          <cell r="A32098" t="str">
            <v>ME.04.050.0070.b</v>
          </cell>
          <cell r="B32098" t="str">
            <v>- 1,1 kW</v>
          </cell>
          <cell r="C32098" t="str">
            <v>cad</v>
          </cell>
          <cell r="D32098" t="str">
            <v>917,71</v>
          </cell>
        </row>
        <row r="32099">
          <cell r="A32099" t="str">
            <v>ME.04.050.0070.c</v>
          </cell>
          <cell r="B32099" t="str">
            <v>- 1,5 kW</v>
          </cell>
          <cell r="C32099" t="str">
            <v>cad</v>
          </cell>
          <cell r="D32099" t="str">
            <v>1.048,10</v>
          </cell>
        </row>
        <row r="32100">
          <cell r="A32100" t="str">
            <v>ME.04.050.0070.d</v>
          </cell>
          <cell r="B32100" t="str">
            <v>- 2,2 kW</v>
          </cell>
          <cell r="C32100" t="str">
            <v>cad</v>
          </cell>
          <cell r="D32100" t="str">
            <v>1.269,88</v>
          </cell>
        </row>
        <row r="32101">
          <cell r="A32101" t="str">
            <v>ME.04.050.0070.e</v>
          </cell>
          <cell r="B32101" t="str">
            <v>- 3 kW</v>
          </cell>
          <cell r="C32101" t="str">
            <v>cad</v>
          </cell>
          <cell r="D32101" t="str">
            <v>1.416,57</v>
          </cell>
        </row>
        <row r="32102">
          <cell r="A32102" t="str">
            <v>ME.04.050.0070.f</v>
          </cell>
          <cell r="B32102" t="str">
            <v>- 4 kW</v>
          </cell>
          <cell r="C32102" t="str">
            <v>cad</v>
          </cell>
          <cell r="D32102" t="str">
            <v>1.535,12</v>
          </cell>
        </row>
        <row r="32103">
          <cell r="A32103" t="str">
            <v>ME.04.050.0070.g</v>
          </cell>
          <cell r="B32103" t="str">
            <v>- 5,5 kW</v>
          </cell>
          <cell r="C32103" t="str">
            <v>cad</v>
          </cell>
          <cell r="D32103" t="str">
            <v>1.803,80</v>
          </cell>
        </row>
        <row r="32104">
          <cell r="A32104" t="str">
            <v>ME.04.050.0070.h</v>
          </cell>
          <cell r="B32104" t="str">
            <v>- 7,5 kW</v>
          </cell>
          <cell r="C32104" t="str">
            <v>cad</v>
          </cell>
          <cell r="D32104" t="str">
            <v>2.073,98</v>
          </cell>
        </row>
        <row r="32105">
          <cell r="A32105" t="str">
            <v>ME.04.050.0070.i</v>
          </cell>
          <cell r="B32105" t="str">
            <v>- 11 kW</v>
          </cell>
          <cell r="C32105" t="str">
            <v>cad</v>
          </cell>
          <cell r="D32105" t="str">
            <v>2.927,97</v>
          </cell>
        </row>
        <row r="32106">
          <cell r="A32106" t="str">
            <v>ME.04.050.0070.j</v>
          </cell>
          <cell r="B32106" t="str">
            <v>- 15 kW</v>
          </cell>
          <cell r="C32106" t="str">
            <v>cad</v>
          </cell>
          <cell r="D32106" t="str">
            <v>2.927,97</v>
          </cell>
        </row>
        <row r="32107">
          <cell r="A32107" t="str">
            <v>ME.04.050.0070.k</v>
          </cell>
          <cell r="B32107" t="str">
            <v>- 18,5 kW</v>
          </cell>
          <cell r="C32107" t="str">
            <v>cad</v>
          </cell>
          <cell r="D32107" t="str">
            <v>3.579,96</v>
          </cell>
        </row>
        <row r="32108">
          <cell r="A32108" t="str">
            <v>ME.04.050.0070.l</v>
          </cell>
          <cell r="B32108" t="str">
            <v>- 22 kW</v>
          </cell>
          <cell r="C32108" t="str">
            <v>cad</v>
          </cell>
          <cell r="D32108" t="str">
            <v>4.193,89</v>
          </cell>
        </row>
        <row r="32109">
          <cell r="A32109" t="str">
            <v>ME.04.050.0070.m</v>
          </cell>
          <cell r="B32109" t="str">
            <v>- 30 kW</v>
          </cell>
          <cell r="C32109" t="str">
            <v>cad</v>
          </cell>
          <cell r="D32109" t="str">
            <v>4.960,93</v>
          </cell>
        </row>
        <row r="32110">
          <cell r="A32110" t="str">
            <v>ME.04.050.0070.n</v>
          </cell>
          <cell r="B32110" t="str">
            <v>- 37 kW</v>
          </cell>
          <cell r="C32110" t="str">
            <v>cad</v>
          </cell>
          <cell r="D32110" t="str">
            <v>6.160,20</v>
          </cell>
        </row>
        <row r="32111">
          <cell r="A32111" t="str">
            <v>ME.04.050.0070.o</v>
          </cell>
          <cell r="B32111" t="str">
            <v>- 45 kW</v>
          </cell>
          <cell r="C32111" t="str">
            <v>cad</v>
          </cell>
          <cell r="D32111" t="str">
            <v>7.434,52</v>
          </cell>
        </row>
        <row r="32112">
          <cell r="A32112" t="str">
            <v>ME.04.050.0070.p</v>
          </cell>
          <cell r="B32112" t="str">
            <v>- 55 kW</v>
          </cell>
          <cell r="C32112" t="str">
            <v>cad</v>
          </cell>
          <cell r="D32112" t="str">
            <v>8.811,56</v>
          </cell>
        </row>
        <row r="32113">
          <cell r="A32113" t="str">
            <v>ME.04.050.0070.q</v>
          </cell>
          <cell r="B32113" t="str">
            <v>- 75 kW</v>
          </cell>
          <cell r="C32113" t="str">
            <v>cad</v>
          </cell>
          <cell r="D32113" t="str">
            <v>10.173,96</v>
          </cell>
        </row>
        <row r="32114">
          <cell r="A32114" t="str">
            <v>ME.04.050.0070.r</v>
          </cell>
          <cell r="B32114" t="str">
            <v>- 90 kW</v>
          </cell>
          <cell r="C32114" t="str">
            <v>cad</v>
          </cell>
          <cell r="D32114" t="str">
            <v>12.540,02</v>
          </cell>
        </row>
        <row r="32115">
          <cell r="A32115" t="str">
            <v>ME.04.050.0080</v>
          </cell>
          <cell r="B32115" t="str">
            <v>Convertitore di frequenza compatto (inverter) 3x380-500V, per applicazione di processo, installazione affiancata in ogni posizione, regolatore PID, filtri EMC e antiarmoniche integrati, contenitore a libro in esecuzione standard IP00 con display, nelle seguenti tipologie di potenza:</v>
          </cell>
          <cell r="C32115"/>
          <cell r="D32115"/>
        </row>
        <row r="32116">
          <cell r="A32116" t="str">
            <v>ME.04.050.0080.a</v>
          </cell>
          <cell r="B32116" t="str">
            <v>- 110 kW</v>
          </cell>
          <cell r="C32116" t="str">
            <v>cad</v>
          </cell>
          <cell r="D32116" t="str">
            <v>14.115,11</v>
          </cell>
        </row>
        <row r="32117">
          <cell r="A32117" t="str">
            <v>ME.04.050.0080.b</v>
          </cell>
          <cell r="B32117" t="str">
            <v>- 132 kW</v>
          </cell>
          <cell r="C32117" t="str">
            <v>cad</v>
          </cell>
          <cell r="D32117" t="str">
            <v>16.664,79</v>
          </cell>
        </row>
        <row r="32118">
          <cell r="A32118" t="str">
            <v>ME.04.050.0080.c</v>
          </cell>
          <cell r="B32118" t="str">
            <v>- 160 kW</v>
          </cell>
          <cell r="C32118" t="str">
            <v>cad</v>
          </cell>
          <cell r="D32118" t="str">
            <v>20.371,08</v>
          </cell>
        </row>
        <row r="32119">
          <cell r="A32119" t="str">
            <v>ME.04.050.0080.d</v>
          </cell>
          <cell r="B32119" t="str">
            <v>- 200 kW</v>
          </cell>
          <cell r="C32119" t="str">
            <v>cad</v>
          </cell>
          <cell r="D32119" t="str">
            <v>24.680,59</v>
          </cell>
        </row>
        <row r="32120">
          <cell r="A32120" t="str">
            <v>ME.04.050.0080.e</v>
          </cell>
          <cell r="B32120" t="str">
            <v>- 250 kW</v>
          </cell>
          <cell r="C32120" t="str">
            <v>cad</v>
          </cell>
          <cell r="D32120" t="str">
            <v>31.240,34</v>
          </cell>
        </row>
        <row r="32121">
          <cell r="A32121" t="str">
            <v>ME.04.050.0080.f</v>
          </cell>
          <cell r="B32121" t="str">
            <v>- 315 kW</v>
          </cell>
          <cell r="C32121" t="str">
            <v>cad</v>
          </cell>
          <cell r="D32121" t="str">
            <v>33.841,69</v>
          </cell>
        </row>
        <row r="32122">
          <cell r="A32122" t="str">
            <v>ME.04.050.0080.g</v>
          </cell>
          <cell r="B32122" t="str">
            <v>- 355 kW</v>
          </cell>
          <cell r="C32122" t="str">
            <v>cad</v>
          </cell>
          <cell r="D32122" t="str">
            <v>40.805,00</v>
          </cell>
        </row>
        <row r="32123">
          <cell r="A32123" t="str">
            <v>ME.04.050.0080.h</v>
          </cell>
          <cell r="B32123" t="str">
            <v>- 400 kW</v>
          </cell>
          <cell r="C32123" t="str">
            <v>cad</v>
          </cell>
          <cell r="D32123" t="str">
            <v>43.910,66</v>
          </cell>
        </row>
        <row r="32124">
          <cell r="A32124" t="str">
            <v>ME.04.050.0090</v>
          </cell>
          <cell r="B32124" t="str">
            <v>Convertitore di frequenza compatto (inverter) 3x380-500V, per applicazione di processo, installazione affiancata in ogni posizione, regolatore PID, filtri EMC e antiarmoniche integrati, contenitore a libro in esecuzione compatta IP54 con display, nelle seguenti tipologie di potenza:</v>
          </cell>
          <cell r="C32124"/>
          <cell r="D32124"/>
        </row>
        <row r="32125">
          <cell r="A32125" t="str">
            <v>ME.04.050.0090.a</v>
          </cell>
          <cell r="B32125" t="str">
            <v>- 0,75 kW</v>
          </cell>
          <cell r="C32125" t="str">
            <v>cad</v>
          </cell>
          <cell r="D32125" t="str">
            <v>988,83</v>
          </cell>
        </row>
        <row r="32126">
          <cell r="A32126" t="str">
            <v>ME.04.050.0090.b</v>
          </cell>
          <cell r="B32126" t="str">
            <v>- 1,1 kW</v>
          </cell>
          <cell r="C32126" t="str">
            <v>cad</v>
          </cell>
          <cell r="D32126" t="str">
            <v>1.094,05</v>
          </cell>
        </row>
        <row r="32127">
          <cell r="A32127" t="str">
            <v>ME.04.050.0090.c</v>
          </cell>
          <cell r="B32127" t="str">
            <v>- 1,5 kW</v>
          </cell>
          <cell r="C32127" t="str">
            <v>cad</v>
          </cell>
          <cell r="D32127" t="str">
            <v>1.224,93</v>
          </cell>
        </row>
        <row r="32128">
          <cell r="A32128" t="str">
            <v>ME.04.050.0090.d</v>
          </cell>
          <cell r="B32128" t="str">
            <v>- 2,2 kW</v>
          </cell>
          <cell r="C32128" t="str">
            <v>cad</v>
          </cell>
          <cell r="D32128" t="str">
            <v>1.446,20</v>
          </cell>
        </row>
        <row r="32129">
          <cell r="A32129" t="str">
            <v>ME.04.050.0090.e</v>
          </cell>
          <cell r="B32129" t="str">
            <v>- 3 kW</v>
          </cell>
          <cell r="C32129" t="str">
            <v>cad</v>
          </cell>
          <cell r="D32129" t="str">
            <v>1.592,90</v>
          </cell>
        </row>
        <row r="32130">
          <cell r="A32130" t="str">
            <v>ME.04.050.0090.f</v>
          </cell>
          <cell r="B32130" t="str">
            <v>- 4 kW</v>
          </cell>
          <cell r="C32130" t="str">
            <v>cad</v>
          </cell>
          <cell r="D32130" t="str">
            <v>1.711,44</v>
          </cell>
        </row>
        <row r="32131">
          <cell r="A32131" t="str">
            <v>ME.04.050.0090.g</v>
          </cell>
          <cell r="B32131" t="str">
            <v>- 5,5 kW</v>
          </cell>
          <cell r="C32131" t="str">
            <v>cad</v>
          </cell>
          <cell r="D32131" t="str">
            <v>1.980,15</v>
          </cell>
        </row>
        <row r="32132">
          <cell r="A32132" t="str">
            <v>ME.04.050.0090.h</v>
          </cell>
          <cell r="B32132" t="str">
            <v>- 7,5 kW</v>
          </cell>
          <cell r="C32132" t="str">
            <v>cad</v>
          </cell>
          <cell r="D32132" t="str">
            <v>2.250,33</v>
          </cell>
        </row>
        <row r="32133">
          <cell r="A32133" t="str">
            <v>ME.04.050.0090.i</v>
          </cell>
          <cell r="B32133" t="str">
            <v>- 11 kW</v>
          </cell>
          <cell r="C32133" t="str">
            <v>cad</v>
          </cell>
          <cell r="D32133" t="str">
            <v>3.343,37</v>
          </cell>
        </row>
        <row r="32134">
          <cell r="A32134" t="str">
            <v>ME.04.050.0090.j</v>
          </cell>
          <cell r="B32134" t="str">
            <v>- 15 kW</v>
          </cell>
          <cell r="C32134" t="str">
            <v>cad</v>
          </cell>
          <cell r="D32134" t="str">
            <v>3.343,37</v>
          </cell>
        </row>
        <row r="32135">
          <cell r="A32135" t="str">
            <v>ME.04.050.0090.k</v>
          </cell>
          <cell r="B32135" t="str">
            <v>- 18,5 kW</v>
          </cell>
          <cell r="C32135" t="str">
            <v>cad</v>
          </cell>
          <cell r="D32135" t="str">
            <v>3.996,32</v>
          </cell>
        </row>
        <row r="32136">
          <cell r="A32136" t="str">
            <v>ME.04.050.0090.l</v>
          </cell>
          <cell r="B32136" t="str">
            <v>- 22 kW</v>
          </cell>
          <cell r="C32136" t="str">
            <v>cad</v>
          </cell>
          <cell r="D32136" t="str">
            <v>4.720,41</v>
          </cell>
        </row>
        <row r="32137">
          <cell r="A32137" t="str">
            <v>ME.04.050.0090.m</v>
          </cell>
          <cell r="B32137" t="str">
            <v>- 30 kW</v>
          </cell>
          <cell r="C32137" t="str">
            <v>cad</v>
          </cell>
          <cell r="D32137" t="str">
            <v>5.509,69</v>
          </cell>
        </row>
        <row r="32138">
          <cell r="A32138" t="str">
            <v>ME.04.050.0090.n</v>
          </cell>
          <cell r="B32138" t="str">
            <v>- 37 kW</v>
          </cell>
          <cell r="C32138" t="str">
            <v>cad</v>
          </cell>
          <cell r="D32138" t="str">
            <v>6.797,36</v>
          </cell>
        </row>
        <row r="32139">
          <cell r="A32139" t="str">
            <v>ME.04.050.0090.o</v>
          </cell>
          <cell r="B32139" t="str">
            <v>- 45 kW</v>
          </cell>
          <cell r="C32139" t="str">
            <v>cad</v>
          </cell>
          <cell r="D32139" t="str">
            <v>8.071,18</v>
          </cell>
        </row>
        <row r="32140">
          <cell r="A32140" t="str">
            <v>ME.04.050.0090.p</v>
          </cell>
          <cell r="B32140" t="str">
            <v>- 55 kW</v>
          </cell>
          <cell r="C32140" t="str">
            <v>cad</v>
          </cell>
          <cell r="D32140" t="str">
            <v>9.866,09</v>
          </cell>
        </row>
        <row r="32141">
          <cell r="A32141" t="str">
            <v>ME.04.050.0090.q</v>
          </cell>
          <cell r="B32141" t="str">
            <v>- 75 kW</v>
          </cell>
          <cell r="C32141" t="str">
            <v>cad</v>
          </cell>
          <cell r="D32141" t="str">
            <v>11.554,35</v>
          </cell>
        </row>
        <row r="32142">
          <cell r="A32142" t="str">
            <v>ME.04.050.0090.r</v>
          </cell>
          <cell r="B32142" t="str">
            <v>- 90 kW</v>
          </cell>
          <cell r="C32142" t="str">
            <v>cad</v>
          </cell>
          <cell r="D32142" t="str">
            <v>13.924,98</v>
          </cell>
        </row>
        <row r="32143">
          <cell r="A32143" t="str">
            <v>ME.04.050.0090.s</v>
          </cell>
          <cell r="B32143" t="str">
            <v>- 110 kW</v>
          </cell>
          <cell r="C32143" t="str">
            <v>cad</v>
          </cell>
          <cell r="D32143" t="str">
            <v>16.392,35</v>
          </cell>
        </row>
        <row r="32144">
          <cell r="A32144" t="str">
            <v>ME.04.050.0090.t</v>
          </cell>
          <cell r="B32144" t="str">
            <v>- 132 kW</v>
          </cell>
          <cell r="C32144" t="str">
            <v>cad</v>
          </cell>
          <cell r="D32144" t="str">
            <v>18.985,98</v>
          </cell>
        </row>
        <row r="32145">
          <cell r="A32145" t="str">
            <v>ME.04.050.0090.u</v>
          </cell>
          <cell r="B32145" t="str">
            <v>- 160 kW</v>
          </cell>
          <cell r="C32145" t="str">
            <v>cad</v>
          </cell>
          <cell r="D32145" t="str">
            <v>22.767,04</v>
          </cell>
        </row>
        <row r="32146">
          <cell r="A32146" t="str">
            <v>ME.04.050.0090.v</v>
          </cell>
          <cell r="B32146" t="str">
            <v>- 200 kW</v>
          </cell>
          <cell r="C32146" t="str">
            <v>cad</v>
          </cell>
          <cell r="D32146" t="str">
            <v>27.223,83</v>
          </cell>
        </row>
        <row r="32147">
          <cell r="A32147" t="str">
            <v>ME.04.050.0090.w</v>
          </cell>
          <cell r="B32147" t="str">
            <v>- 250 kW</v>
          </cell>
          <cell r="C32147" t="str">
            <v>cad</v>
          </cell>
          <cell r="D32147" t="str">
            <v>36.417,47</v>
          </cell>
        </row>
        <row r="32148">
          <cell r="A32148" t="str">
            <v>ME.04.050.0090.x</v>
          </cell>
          <cell r="B32148" t="str">
            <v>- 315 kW</v>
          </cell>
          <cell r="C32148" t="str">
            <v>cad</v>
          </cell>
          <cell r="D32148" t="str">
            <v>39.248,42</v>
          </cell>
        </row>
        <row r="32149">
          <cell r="A32149" t="str">
            <v>ME.04.050.0090.y</v>
          </cell>
          <cell r="B32149" t="str">
            <v>- 355 kW</v>
          </cell>
          <cell r="C32149" t="str">
            <v>cad</v>
          </cell>
          <cell r="D32149" t="str">
            <v>46.713,69</v>
          </cell>
        </row>
        <row r="32150">
          <cell r="A32150" t="str">
            <v>ME.04.050.0090.z</v>
          </cell>
          <cell r="B32150" t="str">
            <v>- 400 kW</v>
          </cell>
          <cell r="C32150" t="str">
            <v>cad</v>
          </cell>
          <cell r="D32150" t="str">
            <v>49.894,83</v>
          </cell>
        </row>
        <row r="32151">
          <cell r="A32151" t="str">
            <v>ME.04.050.0100</v>
          </cell>
          <cell r="B32151" t="str">
            <v>Convertitore di frequenza compatto (inverter) 3x 380-460V, per comando pompe e ventilatori, versione compatta in esecuzione IP20, con pannello di controllo e display LCP, regolatore PID, filtri EMC e antiarmoniche integrati, elaborazioni comparative elettive dei segnali di retroazione (differenziale), nelle seguenti tipologie di potenza:</v>
          </cell>
          <cell r="C32151"/>
          <cell r="D32151"/>
        </row>
        <row r="32152">
          <cell r="A32152" t="str">
            <v>ME.04.050.0100.a</v>
          </cell>
          <cell r="B32152" t="str">
            <v>- 1,1 kW</v>
          </cell>
          <cell r="C32152" t="str">
            <v>cad</v>
          </cell>
          <cell r="D32152" t="str">
            <v>781,37</v>
          </cell>
        </row>
        <row r="32153">
          <cell r="A32153" t="str">
            <v>ME.04.050.0100.b</v>
          </cell>
          <cell r="B32153" t="str">
            <v>- 1,5 kW</v>
          </cell>
          <cell r="C32153" t="str">
            <v>cad</v>
          </cell>
          <cell r="D32153" t="str">
            <v>891,54</v>
          </cell>
        </row>
        <row r="32154">
          <cell r="A32154" t="str">
            <v>ME.04.050.0100.c</v>
          </cell>
          <cell r="B32154" t="str">
            <v>- 2,2 kW</v>
          </cell>
          <cell r="C32154" t="str">
            <v>cad</v>
          </cell>
          <cell r="D32154" t="str">
            <v>1.161,71</v>
          </cell>
        </row>
        <row r="32155">
          <cell r="A32155" t="str">
            <v>ME.04.050.0100.d</v>
          </cell>
          <cell r="B32155" t="str">
            <v>- 3 kW</v>
          </cell>
          <cell r="C32155" t="str">
            <v>cad</v>
          </cell>
          <cell r="D32155" t="str">
            <v>1.234,81</v>
          </cell>
        </row>
        <row r="32156">
          <cell r="A32156" t="str">
            <v>ME.04.050.0100.e</v>
          </cell>
          <cell r="B32156" t="str">
            <v>- 4 kW</v>
          </cell>
          <cell r="C32156" t="str">
            <v>cad</v>
          </cell>
          <cell r="D32156" t="str">
            <v>1.302,96</v>
          </cell>
        </row>
        <row r="32157">
          <cell r="A32157" t="str">
            <v>ME.04.050.0100.f</v>
          </cell>
          <cell r="B32157" t="str">
            <v>- 5,5 kW</v>
          </cell>
          <cell r="C32157" t="str">
            <v>cad</v>
          </cell>
          <cell r="D32157" t="str">
            <v>1.457,08</v>
          </cell>
        </row>
        <row r="32158">
          <cell r="A32158" t="str">
            <v>ME.04.050.0100.g</v>
          </cell>
          <cell r="B32158" t="str">
            <v>- 7,5 kW</v>
          </cell>
          <cell r="C32158" t="str">
            <v>cad</v>
          </cell>
          <cell r="D32158" t="str">
            <v>1.721,32</v>
          </cell>
        </row>
        <row r="32159">
          <cell r="A32159" t="str">
            <v>ME.04.050.0100.h</v>
          </cell>
          <cell r="B32159" t="str">
            <v>- 11 kW</v>
          </cell>
          <cell r="C32159" t="str">
            <v>cad</v>
          </cell>
          <cell r="D32159" t="str">
            <v>2.262,17</v>
          </cell>
        </row>
        <row r="32160">
          <cell r="A32160" t="str">
            <v>ME.04.050.0100.i</v>
          </cell>
          <cell r="B32160" t="str">
            <v>- 15 kW</v>
          </cell>
          <cell r="C32160" t="str">
            <v>cad</v>
          </cell>
          <cell r="D32160" t="str">
            <v>2.793,12</v>
          </cell>
        </row>
        <row r="32161">
          <cell r="A32161" t="str">
            <v>ME.04.050.0100.j</v>
          </cell>
          <cell r="B32161" t="str">
            <v>- 18,5 kW</v>
          </cell>
          <cell r="C32161" t="str">
            <v>cad</v>
          </cell>
          <cell r="D32161" t="str">
            <v>3.345,33</v>
          </cell>
        </row>
        <row r="32162">
          <cell r="A32162" t="str">
            <v>ME.04.050.0100.k</v>
          </cell>
          <cell r="B32162" t="str">
            <v>- 22 kW</v>
          </cell>
          <cell r="C32162" t="str">
            <v>cad</v>
          </cell>
          <cell r="D32162" t="str">
            <v>3.450,56</v>
          </cell>
        </row>
        <row r="32163">
          <cell r="A32163" t="str">
            <v>ME.04.050.0100.l</v>
          </cell>
          <cell r="B32163" t="str">
            <v>- 30 kW</v>
          </cell>
          <cell r="C32163" t="str">
            <v>cad</v>
          </cell>
          <cell r="D32163" t="str">
            <v>4.262,53</v>
          </cell>
        </row>
        <row r="32164">
          <cell r="A32164" t="str">
            <v>ME.04.050.0100.m</v>
          </cell>
          <cell r="B32164" t="str">
            <v>- 37 kW</v>
          </cell>
          <cell r="C32164" t="str">
            <v>cad</v>
          </cell>
          <cell r="D32164" t="str">
            <v>5.288,70</v>
          </cell>
        </row>
        <row r="32165">
          <cell r="A32165" t="str">
            <v>ME.04.050.0100.n</v>
          </cell>
          <cell r="B32165" t="str">
            <v>- 45 kW</v>
          </cell>
          <cell r="C32165" t="str">
            <v>cad</v>
          </cell>
          <cell r="D32165" t="str">
            <v>6.381,83</v>
          </cell>
        </row>
        <row r="32166">
          <cell r="A32166" t="str">
            <v>ME.04.050.0100.o</v>
          </cell>
          <cell r="B32166" t="str">
            <v>- 55 kW</v>
          </cell>
          <cell r="C32166" t="str">
            <v>cad</v>
          </cell>
          <cell r="D32166" t="str">
            <v>7.736,05</v>
          </cell>
        </row>
        <row r="32167">
          <cell r="A32167" t="str">
            <v>ME.04.050.0100.p</v>
          </cell>
          <cell r="B32167" t="str">
            <v>- 75 kW</v>
          </cell>
          <cell r="C32167" t="str">
            <v>cad</v>
          </cell>
          <cell r="D32167" t="str">
            <v>8.948,72</v>
          </cell>
        </row>
        <row r="32168">
          <cell r="A32168" t="str">
            <v>ME.04.050.0100.q</v>
          </cell>
          <cell r="B32168" t="str">
            <v>- 90 kW</v>
          </cell>
          <cell r="C32168" t="str">
            <v>cad</v>
          </cell>
          <cell r="D32168" t="str">
            <v>11.254,52</v>
          </cell>
        </row>
        <row r="32169">
          <cell r="A32169" t="str">
            <v>ME.04.050.0110</v>
          </cell>
          <cell r="B32169" t="str">
            <v>Convertitore di frequenza compatto (inverter) 3x 380-460V, per comando pompe e ventilatori, versione compatta in esecuzione IP00, con pannello di controllo e display LCP, regolatore PID, filtri EMC e antiarmoniche integrati, elaborazioni comparative elettive dei segnali di retroazione (differenziale), nelle seguenti tipologie di potenza:</v>
          </cell>
          <cell r="C32169"/>
          <cell r="D32169"/>
        </row>
        <row r="32170">
          <cell r="A32170" t="str">
            <v>ME.04.050.0110.a</v>
          </cell>
          <cell r="B32170" t="str">
            <v>- 110 kW</v>
          </cell>
          <cell r="C32170" t="str">
            <v>cad</v>
          </cell>
          <cell r="D32170" t="str">
            <v>13.510,99</v>
          </cell>
        </row>
        <row r="32171">
          <cell r="A32171" t="str">
            <v>ME.04.050.0110.b</v>
          </cell>
          <cell r="B32171" t="str">
            <v>- 132 kW</v>
          </cell>
          <cell r="C32171" t="str">
            <v>cad</v>
          </cell>
          <cell r="D32171" t="str">
            <v>15.949,59</v>
          </cell>
        </row>
        <row r="32172">
          <cell r="A32172" t="str">
            <v>ME.04.050.0110.c</v>
          </cell>
          <cell r="B32172" t="str">
            <v>- 160 kW</v>
          </cell>
          <cell r="C32172" t="str">
            <v>cad</v>
          </cell>
          <cell r="D32172" t="str">
            <v>19.473,93</v>
          </cell>
        </row>
        <row r="32173">
          <cell r="A32173" t="str">
            <v>ME.04.050.0110.d</v>
          </cell>
          <cell r="B32173" t="str">
            <v>- 200 kW</v>
          </cell>
          <cell r="C32173" t="str">
            <v>cad</v>
          </cell>
          <cell r="D32173" t="str">
            <v>23.589,82</v>
          </cell>
        </row>
        <row r="32174">
          <cell r="A32174" t="str">
            <v>ME.04.050.0110.e</v>
          </cell>
          <cell r="B32174" t="str">
            <v>- 250 kW</v>
          </cell>
          <cell r="C32174" t="str">
            <v>cad</v>
          </cell>
          <cell r="D32174" t="str">
            <v>31.240,34</v>
          </cell>
        </row>
        <row r="32175">
          <cell r="A32175" t="str">
            <v>ME.04.050.0110.f</v>
          </cell>
          <cell r="B32175" t="str">
            <v>- 315 kW</v>
          </cell>
          <cell r="C32175" t="str">
            <v>cad</v>
          </cell>
          <cell r="D32175" t="str">
            <v>33.841,69</v>
          </cell>
        </row>
        <row r="32176">
          <cell r="A32176" t="str">
            <v>ME.04.050.0110.g</v>
          </cell>
          <cell r="B32176" t="str">
            <v>- 355 kW</v>
          </cell>
          <cell r="C32176" t="str">
            <v>cad</v>
          </cell>
          <cell r="D32176" t="str">
            <v>40.805,00</v>
          </cell>
        </row>
        <row r="32177">
          <cell r="A32177" t="str">
            <v>ME.04.050.0110.h</v>
          </cell>
          <cell r="B32177" t="str">
            <v>- 400 kW</v>
          </cell>
          <cell r="C32177" t="str">
            <v>cad</v>
          </cell>
          <cell r="D32177" t="str">
            <v>43.910,66</v>
          </cell>
        </row>
        <row r="32178">
          <cell r="A32178" t="str">
            <v>ME.04.050.0120</v>
          </cell>
          <cell r="B32178" t="str">
            <v>Convertitore di frequenza compatto (inverter) 3x 380-460V, per comando pompe e ventilatori, versione compatta in esecuzione IP54, con pannello di controllo e display LCP, regolatore PID, filtri EMC e antiarmoniche integrati, elaborazioni comparative elettive dei segnali di retroazione (differenziale), nelle seguenti tipologie di potenza:</v>
          </cell>
          <cell r="C32178"/>
          <cell r="D32178"/>
        </row>
        <row r="32179">
          <cell r="A32179" t="str">
            <v>ME.04.050.0120.a</v>
          </cell>
          <cell r="B32179" t="str">
            <v>- 1,1 kW</v>
          </cell>
          <cell r="C32179" t="str">
            <v>cad</v>
          </cell>
          <cell r="D32179" t="str">
            <v>930,53</v>
          </cell>
        </row>
        <row r="32180">
          <cell r="A32180" t="str">
            <v>ME.04.050.0120.b</v>
          </cell>
          <cell r="B32180" t="str">
            <v>- 1,5 kW</v>
          </cell>
          <cell r="C32180" t="str">
            <v>cad</v>
          </cell>
          <cell r="D32180" t="str">
            <v>1.040,69</v>
          </cell>
        </row>
        <row r="32181">
          <cell r="A32181" t="str">
            <v>ME.04.050.0120.c</v>
          </cell>
          <cell r="B32181" t="str">
            <v>- 2,2 kW</v>
          </cell>
          <cell r="C32181" t="str">
            <v>cad</v>
          </cell>
          <cell r="D32181" t="str">
            <v>1.299,01</v>
          </cell>
        </row>
        <row r="32182">
          <cell r="A32182" t="str">
            <v>ME.04.050.0120.d</v>
          </cell>
          <cell r="B32182" t="str">
            <v>- 3 kW</v>
          </cell>
          <cell r="C32182" t="str">
            <v>cad</v>
          </cell>
          <cell r="D32182" t="str">
            <v>1.382,99</v>
          </cell>
        </row>
        <row r="32183">
          <cell r="A32183" t="str">
            <v>ME.04.050.0120.e</v>
          </cell>
          <cell r="B32183" t="str">
            <v>- 4 kW</v>
          </cell>
          <cell r="C32183" t="str">
            <v>cad</v>
          </cell>
          <cell r="D32183" t="str">
            <v>1.452,13</v>
          </cell>
        </row>
        <row r="32184">
          <cell r="A32184" t="str">
            <v>ME.04.050.0120.f</v>
          </cell>
          <cell r="B32184" t="str">
            <v>- 5,5 kW</v>
          </cell>
          <cell r="C32184" t="str">
            <v>cad</v>
          </cell>
          <cell r="D32184" t="str">
            <v>1.580,55</v>
          </cell>
        </row>
        <row r="32185">
          <cell r="A32185" t="str">
            <v>ME.04.050.0120.g</v>
          </cell>
          <cell r="B32185" t="str">
            <v>- 7,5 kW</v>
          </cell>
          <cell r="C32185" t="str">
            <v>cad</v>
          </cell>
          <cell r="D32185" t="str">
            <v>1.869,48</v>
          </cell>
        </row>
        <row r="32186">
          <cell r="A32186" t="str">
            <v>ME.04.050.0120.h</v>
          </cell>
          <cell r="B32186" t="str">
            <v>- 11 kW</v>
          </cell>
          <cell r="C32186" t="str">
            <v>cad</v>
          </cell>
          <cell r="D32186" t="str">
            <v>2.669,66</v>
          </cell>
        </row>
        <row r="32187">
          <cell r="A32187" t="str">
            <v>ME.04.050.0120.i</v>
          </cell>
          <cell r="B32187" t="str">
            <v>- 15 kW</v>
          </cell>
          <cell r="C32187" t="str">
            <v>cad</v>
          </cell>
          <cell r="D32187" t="str">
            <v>3.163,06</v>
          </cell>
        </row>
        <row r="32188">
          <cell r="A32188" t="str">
            <v>ME.04.050.0120.j</v>
          </cell>
          <cell r="B32188" t="str">
            <v>- 18,5 kW</v>
          </cell>
          <cell r="C32188" t="str">
            <v>cad</v>
          </cell>
          <cell r="D32188" t="str">
            <v>3.734,05</v>
          </cell>
        </row>
        <row r="32189">
          <cell r="A32189" t="str">
            <v>ME.04.050.0120.k</v>
          </cell>
          <cell r="B32189" t="str">
            <v>- 22 kW</v>
          </cell>
          <cell r="C32189" t="str">
            <v>cad</v>
          </cell>
          <cell r="D32189" t="str">
            <v>4.018,54</v>
          </cell>
        </row>
        <row r="32190">
          <cell r="A32190" t="str">
            <v>ME.04.050.0120.l</v>
          </cell>
          <cell r="B32190" t="str">
            <v>- 30 kW</v>
          </cell>
          <cell r="C32190" t="str">
            <v>cad</v>
          </cell>
          <cell r="D32190" t="str">
            <v>4.783,74</v>
          </cell>
        </row>
        <row r="32191">
          <cell r="A32191" t="str">
            <v>ME.04.050.0120.m</v>
          </cell>
          <cell r="B32191" t="str">
            <v>- 37 kW</v>
          </cell>
          <cell r="C32191" t="str">
            <v>cad</v>
          </cell>
          <cell r="D32191" t="str">
            <v>5.833,84</v>
          </cell>
        </row>
        <row r="32192">
          <cell r="A32192" t="str">
            <v>ME.04.050.0120.n</v>
          </cell>
          <cell r="B32192" t="str">
            <v>- 45 kW</v>
          </cell>
          <cell r="C32192" t="str">
            <v>cad</v>
          </cell>
          <cell r="D32192" t="str">
            <v>6.926,95</v>
          </cell>
        </row>
        <row r="32193">
          <cell r="A32193" t="str">
            <v>ME.04.050.0120.o</v>
          </cell>
          <cell r="B32193" t="str">
            <v>- 55 kW</v>
          </cell>
          <cell r="C32193" t="str">
            <v>cad</v>
          </cell>
          <cell r="D32193" t="str">
            <v>8.722,05</v>
          </cell>
        </row>
        <row r="32194">
          <cell r="A32194" t="str">
            <v>ME.04.050.0120.p</v>
          </cell>
          <cell r="B32194" t="str">
            <v>- 75 kW</v>
          </cell>
          <cell r="C32194" t="str">
            <v>cad</v>
          </cell>
          <cell r="D32194" t="str">
            <v>10.301,97</v>
          </cell>
        </row>
        <row r="32195">
          <cell r="A32195" t="str">
            <v>ME.04.050.0120.q</v>
          </cell>
          <cell r="B32195" t="str">
            <v>- 90 kW</v>
          </cell>
          <cell r="C32195" t="str">
            <v>cad</v>
          </cell>
          <cell r="D32195" t="str">
            <v>12.602,03</v>
          </cell>
        </row>
        <row r="32196">
          <cell r="A32196" t="str">
            <v>ME.04.050.0120.r</v>
          </cell>
          <cell r="B32196" t="str">
            <v>- 110 kW</v>
          </cell>
          <cell r="C32196" t="str">
            <v>cad</v>
          </cell>
          <cell r="D32196" t="str">
            <v>15.635,29</v>
          </cell>
        </row>
        <row r="32197">
          <cell r="A32197" t="str">
            <v>ME.04.050.0120.s</v>
          </cell>
          <cell r="B32197" t="str">
            <v>- 132 kW</v>
          </cell>
          <cell r="C32197" t="str">
            <v>cad</v>
          </cell>
          <cell r="D32197" t="str">
            <v>18.171,41</v>
          </cell>
        </row>
        <row r="32198">
          <cell r="A32198" t="str">
            <v>ME.04.050.0120.t</v>
          </cell>
          <cell r="B32198" t="str">
            <v>- 160 kW</v>
          </cell>
          <cell r="C32198" t="str">
            <v>cad</v>
          </cell>
          <cell r="D32198" t="str">
            <v>21.786,17</v>
          </cell>
        </row>
        <row r="32199">
          <cell r="A32199" t="str">
            <v>ME.04.050.0120.u</v>
          </cell>
          <cell r="B32199" t="str">
            <v>- 200 kW</v>
          </cell>
          <cell r="C32199" t="str">
            <v>cad</v>
          </cell>
          <cell r="D32199" t="str">
            <v>26.049,42</v>
          </cell>
        </row>
        <row r="32200">
          <cell r="A32200" t="str">
            <v>ME.04.050.0120.v</v>
          </cell>
          <cell r="B32200" t="str">
            <v>- 250 kW</v>
          </cell>
          <cell r="C32200" t="str">
            <v>cad</v>
          </cell>
          <cell r="D32200" t="str">
            <v>36.417,47</v>
          </cell>
        </row>
        <row r="32201">
          <cell r="A32201" t="str">
            <v>ME.04.050.0120.w</v>
          </cell>
          <cell r="B32201" t="str">
            <v>- 315 kW</v>
          </cell>
          <cell r="C32201" t="str">
            <v>cad</v>
          </cell>
          <cell r="D32201" t="str">
            <v>39.248,36</v>
          </cell>
        </row>
        <row r="32202">
          <cell r="A32202" t="str">
            <v>ME.04.050.0120.x</v>
          </cell>
          <cell r="B32202" t="str">
            <v>- 355 kW</v>
          </cell>
          <cell r="C32202" t="str">
            <v>cad</v>
          </cell>
          <cell r="D32202" t="str">
            <v>46.713,69</v>
          </cell>
        </row>
        <row r="32203">
          <cell r="A32203" t="str">
            <v>ME.04.050.0120.y</v>
          </cell>
          <cell r="B32203" t="str">
            <v>- 400 kW</v>
          </cell>
          <cell r="C32203" t="str">
            <v>cad</v>
          </cell>
          <cell r="D32203" t="str">
            <v>49.894,83</v>
          </cell>
        </row>
        <row r="32204">
          <cell r="A32204" t="str">
            <v>ME.05 - APPARECCHIATURE ACCESSORIE PRESE - SPINE</v>
          </cell>
          <cell r="B32204"/>
          <cell r="C32204"/>
          <cell r="D32204"/>
        </row>
        <row r="32205">
          <cell r="A32205" t="str">
            <v>ME</v>
          </cell>
          <cell r="B32205" t="str">
            <v>MATERIALI IMPIANTI ELETTRICI</v>
          </cell>
          <cell r="C32205"/>
          <cell r="D32205"/>
        </row>
        <row r="32206">
          <cell r="A32206" t="str">
            <v>ME.05</v>
          </cell>
          <cell r="B32206" t="str">
            <v>APPARECCHIATURE ACCESSORIE PRESE - SPINE</v>
          </cell>
          <cell r="C32206"/>
          <cell r="D32206"/>
        </row>
        <row r="32207">
          <cell r="A32207" t="str">
            <v>ME.05.010</v>
          </cell>
          <cell r="B32207" t="str">
            <v>PRESE A NORME IEC</v>
          </cell>
          <cell r="C32207"/>
          <cell r="D32207"/>
        </row>
        <row r="32208">
          <cell r="A32208" t="str">
            <v>ME.05.010.0010</v>
          </cell>
          <cell r="B32208" t="str">
            <v>Presa a norme IEC 309 fissa da parete in materiale plastico a 10°, grado di protezione IP67, nelle seguenti tipologie:</v>
          </cell>
          <cell r="C32208"/>
          <cell r="D32208"/>
        </row>
        <row r="32209">
          <cell r="A32209" t="str">
            <v>ME.05.010.0010.a</v>
          </cell>
          <cell r="B32209" t="str">
            <v>- 16 A - 2P+T - 230 V</v>
          </cell>
          <cell r="C32209" t="str">
            <v>cad</v>
          </cell>
          <cell r="D32209" t="str">
            <v>7,47</v>
          </cell>
        </row>
        <row r="32210">
          <cell r="A32210" t="str">
            <v>ME.05.010.0010.b</v>
          </cell>
          <cell r="B32210" t="str">
            <v>- 16 A - 3P+T - 400 V</v>
          </cell>
          <cell r="C32210" t="str">
            <v>cad</v>
          </cell>
          <cell r="D32210" t="str">
            <v>8,12</v>
          </cell>
        </row>
        <row r="32211">
          <cell r="A32211" t="str">
            <v>ME.05.010.0010.c</v>
          </cell>
          <cell r="B32211" t="str">
            <v>- 16 A - 3P+N+T - 400 V</v>
          </cell>
          <cell r="C32211" t="str">
            <v>cad</v>
          </cell>
          <cell r="D32211" t="str">
            <v>8,80</v>
          </cell>
        </row>
        <row r="32212">
          <cell r="A32212" t="str">
            <v>ME.05.010.0010.d</v>
          </cell>
          <cell r="B32212" t="str">
            <v>- 32 A - 2P+T - 230 V</v>
          </cell>
          <cell r="C32212" t="str">
            <v>cad</v>
          </cell>
          <cell r="D32212" t="str">
            <v>11,01</v>
          </cell>
        </row>
        <row r="32213">
          <cell r="A32213" t="str">
            <v>ME.05.010.0010.e</v>
          </cell>
          <cell r="B32213" t="str">
            <v>- 32 A - 3P+T - 400 V</v>
          </cell>
          <cell r="C32213" t="str">
            <v>cad</v>
          </cell>
          <cell r="D32213" t="str">
            <v>11,47</v>
          </cell>
        </row>
        <row r="32214">
          <cell r="A32214" t="str">
            <v>ME.05.010.0010.f</v>
          </cell>
          <cell r="B32214" t="str">
            <v>- 32 A - 3P+N+T - 400 V</v>
          </cell>
          <cell r="C32214" t="str">
            <v>cad</v>
          </cell>
          <cell r="D32214" t="str">
            <v>12,43</v>
          </cell>
        </row>
        <row r="32215">
          <cell r="A32215" t="str">
            <v>ME.05.010.0010.g</v>
          </cell>
          <cell r="B32215" t="str">
            <v>- 63 A - 2P+T - 230 V</v>
          </cell>
          <cell r="C32215" t="str">
            <v>cad</v>
          </cell>
          <cell r="D32215" t="str">
            <v>27,54</v>
          </cell>
        </row>
        <row r="32216">
          <cell r="A32216" t="str">
            <v>ME.05.010.0010.h</v>
          </cell>
          <cell r="B32216" t="str">
            <v>- 63 A - 3P+T - 400 V</v>
          </cell>
          <cell r="C32216" t="str">
            <v>cad</v>
          </cell>
          <cell r="D32216" t="str">
            <v>29,84</v>
          </cell>
        </row>
        <row r="32217">
          <cell r="A32217" t="str">
            <v>ME.05.010.0010.i</v>
          </cell>
          <cell r="B32217" t="str">
            <v>- 63 A - 3P+N+T - 400 V</v>
          </cell>
          <cell r="C32217" t="str">
            <v>cad</v>
          </cell>
          <cell r="D32217" t="str">
            <v>31,00</v>
          </cell>
        </row>
        <row r="32218">
          <cell r="A32218" t="str">
            <v>ME.05.010.0020</v>
          </cell>
          <cell r="B32218" t="str">
            <v>Presa a norme IEC 309 fissa da parete in materiale plastico a 90°, grado di protezione IP44, nelle seguenti tipologie:</v>
          </cell>
          <cell r="C32218"/>
          <cell r="D32218"/>
        </row>
        <row r="32219">
          <cell r="A32219" t="str">
            <v>ME.05.010.0020.a</v>
          </cell>
          <cell r="B32219" t="str">
            <v>- 16 A - 2P+T - 230 V</v>
          </cell>
          <cell r="C32219" t="str">
            <v>cad</v>
          </cell>
          <cell r="D32219" t="str">
            <v>5,54</v>
          </cell>
        </row>
        <row r="32220">
          <cell r="A32220" t="str">
            <v>ME.05.010.0020.b</v>
          </cell>
          <cell r="B32220" t="str">
            <v>- 16 A - 3P+T - 400 V</v>
          </cell>
          <cell r="C32220" t="str">
            <v>cad</v>
          </cell>
          <cell r="D32220" t="str">
            <v>5,83</v>
          </cell>
        </row>
        <row r="32221">
          <cell r="A32221" t="str">
            <v>ME.05.010.0020.c</v>
          </cell>
          <cell r="B32221" t="str">
            <v>- 16 A - 3P+N+T - 400 V</v>
          </cell>
          <cell r="C32221" t="str">
            <v>cad</v>
          </cell>
          <cell r="D32221" t="str">
            <v>5,98</v>
          </cell>
        </row>
        <row r="32222">
          <cell r="A32222" t="str">
            <v>ME.05.010.0020.d</v>
          </cell>
          <cell r="B32222" t="str">
            <v>- 32 A - 2P+T - 230 V</v>
          </cell>
          <cell r="C32222" t="str">
            <v>cad</v>
          </cell>
          <cell r="D32222" t="str">
            <v>7,91</v>
          </cell>
        </row>
        <row r="32223">
          <cell r="A32223" t="str">
            <v>ME.05.010.0020.e</v>
          </cell>
          <cell r="B32223" t="str">
            <v>- 32 A - 3P+T - 400 V</v>
          </cell>
          <cell r="C32223" t="str">
            <v>cad</v>
          </cell>
          <cell r="D32223" t="str">
            <v>8,48</v>
          </cell>
        </row>
        <row r="32224">
          <cell r="A32224" t="str">
            <v>ME.05.010.0020.f</v>
          </cell>
          <cell r="B32224" t="str">
            <v>- 32 A - 3P+N+T - 400 V</v>
          </cell>
          <cell r="C32224" t="str">
            <v>cad</v>
          </cell>
          <cell r="D32224" t="str">
            <v>9,04</v>
          </cell>
        </row>
        <row r="32225">
          <cell r="A32225" t="str">
            <v>ME.05.010.0030</v>
          </cell>
          <cell r="B32225" t="str">
            <v>Presa a norme IEC 309 fissa da parete, a bassissima tensione, in materiale plastico a 90°, grado di protezione IP44, nelle seguenti tipologie:</v>
          </cell>
          <cell r="C32225"/>
          <cell r="D32225"/>
        </row>
        <row r="32226">
          <cell r="A32226" t="str">
            <v>ME.05.010.0030.a</v>
          </cell>
          <cell r="B32226" t="str">
            <v>- 16 o 32 A - 2P - 24 o 42 V</v>
          </cell>
          <cell r="C32226" t="str">
            <v>cad</v>
          </cell>
          <cell r="D32226" t="str">
            <v>8,48</v>
          </cell>
        </row>
        <row r="32227">
          <cell r="A32227" t="str">
            <v>ME.05.010.0030.b</v>
          </cell>
          <cell r="B32227" t="str">
            <v>- 16 o 32 A - 3P - 24 o 42 V</v>
          </cell>
          <cell r="C32227" t="str">
            <v>cad</v>
          </cell>
          <cell r="D32227" t="str">
            <v>9,14</v>
          </cell>
        </row>
        <row r="32228">
          <cell r="A32228" t="str">
            <v>ME.05.010.0040</v>
          </cell>
          <cell r="B32228" t="str">
            <v>Presa a norme IEC 309 fissa da parete in materiale plastico a 90°, grado di protezione IP67, nelle seguenti tipologie:</v>
          </cell>
          <cell r="C32228"/>
          <cell r="D32228"/>
        </row>
        <row r="32229">
          <cell r="A32229" t="str">
            <v>ME.05.010.0040.a</v>
          </cell>
          <cell r="B32229" t="str">
            <v>- 16 A - 2P+T - 230 V</v>
          </cell>
          <cell r="C32229" t="str">
            <v>cad</v>
          </cell>
          <cell r="D32229" t="str">
            <v>9,43</v>
          </cell>
        </row>
        <row r="32230">
          <cell r="A32230" t="str">
            <v>ME.05.010.0040.b</v>
          </cell>
          <cell r="B32230" t="str">
            <v>- 16 A - 3P+T - 400 V</v>
          </cell>
          <cell r="C32230" t="str">
            <v>cad</v>
          </cell>
          <cell r="D32230" t="str">
            <v>10,22</v>
          </cell>
        </row>
        <row r="32231">
          <cell r="A32231" t="str">
            <v>ME.05.010.0040.c</v>
          </cell>
          <cell r="B32231" t="str">
            <v>- 16 A - 3P+N+T - 400 V</v>
          </cell>
          <cell r="C32231" t="str">
            <v>cad</v>
          </cell>
          <cell r="D32231" t="str">
            <v>11,10</v>
          </cell>
        </row>
        <row r="32232">
          <cell r="A32232" t="str">
            <v>ME.05.010.0040.d</v>
          </cell>
          <cell r="B32232" t="str">
            <v>- 32 A - 2P+T - 230 V</v>
          </cell>
          <cell r="C32232" t="str">
            <v>cad</v>
          </cell>
          <cell r="D32232" t="str">
            <v>13,09</v>
          </cell>
        </row>
        <row r="32233">
          <cell r="A32233" t="str">
            <v>ME.05.010.0040.e</v>
          </cell>
          <cell r="B32233" t="str">
            <v>- 32 A - 3P+T - 400 V</v>
          </cell>
          <cell r="C32233" t="str">
            <v>cad</v>
          </cell>
          <cell r="D32233" t="str">
            <v>13,67</v>
          </cell>
        </row>
        <row r="32234">
          <cell r="A32234" t="str">
            <v>ME.05.010.0040.f</v>
          </cell>
          <cell r="B32234" t="str">
            <v>- 32 A - 3P+N+T - 400 V</v>
          </cell>
          <cell r="C32234" t="str">
            <v>cad</v>
          </cell>
          <cell r="D32234" t="str">
            <v>14,92</v>
          </cell>
        </row>
        <row r="32235">
          <cell r="A32235" t="str">
            <v>ME.05.010.0050</v>
          </cell>
          <cell r="B32235" t="str">
            <v>Presa a norme IEC 309 fissa da parete in materiale plastico a 90°, grado di protezione IP67, nelle seguenti tipologie:</v>
          </cell>
          <cell r="C32235"/>
          <cell r="D32235"/>
        </row>
        <row r="32236">
          <cell r="A32236" t="str">
            <v>ME.05.010.0050.a</v>
          </cell>
          <cell r="B32236" t="str">
            <v>- 63 A - 2P+T - 230 V</v>
          </cell>
          <cell r="C32236" t="str">
            <v>cad</v>
          </cell>
          <cell r="D32236" t="str">
            <v>31,00</v>
          </cell>
        </row>
        <row r="32237">
          <cell r="A32237" t="str">
            <v>ME.05.010.0050.b</v>
          </cell>
          <cell r="B32237" t="str">
            <v>- 63 A - 3P+T - 400 V</v>
          </cell>
          <cell r="C32237" t="str">
            <v>cad</v>
          </cell>
          <cell r="D32237" t="str">
            <v>33,39</v>
          </cell>
        </row>
        <row r="32238">
          <cell r="A32238" t="str">
            <v>ME.05.010.0050.c</v>
          </cell>
          <cell r="B32238" t="str">
            <v>- 63 A - 3P+N+T - 400 V</v>
          </cell>
          <cell r="C32238" t="str">
            <v>cad</v>
          </cell>
          <cell r="D32238" t="str">
            <v>34,24</v>
          </cell>
        </row>
        <row r="32239">
          <cell r="A32239" t="str">
            <v>ME.05.010.0050.d</v>
          </cell>
          <cell r="B32239" t="str">
            <v>- 125 A - 3P+T - 400 V</v>
          </cell>
          <cell r="C32239" t="str">
            <v>cad</v>
          </cell>
          <cell r="D32239" t="str">
            <v>65,03</v>
          </cell>
        </row>
        <row r="32240">
          <cell r="A32240" t="str">
            <v>ME.05.010.0050.e</v>
          </cell>
          <cell r="B32240" t="str">
            <v>- 125 A - 3P+N+T - 400 V</v>
          </cell>
          <cell r="C32240" t="str">
            <v>cad</v>
          </cell>
          <cell r="D32240" t="str">
            <v>68,87</v>
          </cell>
        </row>
        <row r="32241">
          <cell r="A32241" t="str">
            <v>ME.05.010.0060</v>
          </cell>
          <cell r="B32241" t="str">
            <v>Moltiplicatore stagno a 2 uscite con spina 16A a norme IEC 309 da 16A, 50/60 Hz, grado di protezione IP67, nelle seguenti tipologie:</v>
          </cell>
          <cell r="C32241"/>
          <cell r="D32241"/>
        </row>
        <row r="32242">
          <cell r="A32242" t="str">
            <v>ME.05.010.0060.a</v>
          </cell>
          <cell r="B32242" t="str">
            <v>- 2P+T - 230 V</v>
          </cell>
          <cell r="C32242" t="str">
            <v>cad</v>
          </cell>
          <cell r="D32242" t="str">
            <v>20,56</v>
          </cell>
        </row>
        <row r="32243">
          <cell r="A32243" t="str">
            <v>ME.05.010.0060.b</v>
          </cell>
          <cell r="B32243" t="str">
            <v>- 3P+T - 400 V</v>
          </cell>
          <cell r="C32243" t="str">
            <v>cad</v>
          </cell>
          <cell r="D32243" t="str">
            <v>23,93</v>
          </cell>
        </row>
        <row r="32244">
          <cell r="A32244" t="str">
            <v>ME.05.010.0060.c</v>
          </cell>
          <cell r="B32244" t="str">
            <v>- 3P+N+T - 400 V</v>
          </cell>
          <cell r="C32244" t="str">
            <v>cad</v>
          </cell>
          <cell r="D32244" t="str">
            <v>27,07</v>
          </cell>
        </row>
        <row r="32245">
          <cell r="A32245" t="str">
            <v>ME.05.010.0070</v>
          </cell>
          <cell r="B32245" t="str">
            <v>Moltiplicatore stagno a 3 uscite con spina a norme IEC 309, 50/60 Hz, grado di protezione IP67, nelle seguenti tipologie:</v>
          </cell>
          <cell r="C32245"/>
          <cell r="D32245"/>
        </row>
        <row r="32246">
          <cell r="A32246" t="str">
            <v>ME.05.010.0070.a</v>
          </cell>
          <cell r="B32246" t="str">
            <v>- spina da 16A - 2P+T - 230 V</v>
          </cell>
          <cell r="C32246" t="str">
            <v>cad</v>
          </cell>
          <cell r="D32246" t="str">
            <v>30,42</v>
          </cell>
        </row>
        <row r="32247">
          <cell r="A32247" t="str">
            <v>ME.05.010.0070.b</v>
          </cell>
          <cell r="B32247" t="str">
            <v>- spina da 16A - 3P+T - 400 V</v>
          </cell>
          <cell r="C32247" t="str">
            <v>cad</v>
          </cell>
          <cell r="D32247" t="str">
            <v>33,08</v>
          </cell>
        </row>
        <row r="32248">
          <cell r="A32248" t="str">
            <v>ME.05.010.0070.c</v>
          </cell>
          <cell r="B32248" t="str">
            <v>- spina da 16A - 3P+N+T - 400 V</v>
          </cell>
          <cell r="C32248" t="str">
            <v>cad</v>
          </cell>
          <cell r="D32248" t="str">
            <v>26,87</v>
          </cell>
        </row>
        <row r="32249">
          <cell r="A32249" t="str">
            <v>ME.05.010.0070.d</v>
          </cell>
          <cell r="B32249" t="str">
            <v>- spina da 32A - 3P+T - 400 V</v>
          </cell>
          <cell r="C32249" t="str">
            <v>cad</v>
          </cell>
          <cell r="D32249" t="str">
            <v>33,56</v>
          </cell>
        </row>
        <row r="32250">
          <cell r="A32250" t="str">
            <v>ME.05.010.0080</v>
          </cell>
          <cell r="B32250" t="str">
            <v>Moltiplicatore stagno a 3 uscite con 2 metri di cavo flessibile e spina 16A a norme IEC 309, 50/60 Hz, grado di protezione IP67, nelle seguenti tipologie:</v>
          </cell>
          <cell r="C32250"/>
          <cell r="D32250"/>
        </row>
        <row r="32251">
          <cell r="A32251" t="str">
            <v>ME.05.010.0080.a</v>
          </cell>
          <cell r="B32251" t="str">
            <v>- 2P+T - 230 V</v>
          </cell>
          <cell r="C32251" t="str">
            <v>cad</v>
          </cell>
          <cell r="D32251" t="str">
            <v>21,96</v>
          </cell>
        </row>
        <row r="32252">
          <cell r="A32252" t="str">
            <v>ME.05.010.0080.b</v>
          </cell>
          <cell r="B32252" t="str">
            <v>- 3P+T - 400 V</v>
          </cell>
          <cell r="C32252" t="str">
            <v>cad</v>
          </cell>
          <cell r="D32252" t="str">
            <v>35,13</v>
          </cell>
        </row>
        <row r="32253">
          <cell r="A32253" t="str">
            <v>ME.05.010.0080.c</v>
          </cell>
          <cell r="B32253" t="str">
            <v>- 3P+N+T - 400 V</v>
          </cell>
          <cell r="C32253" t="str">
            <v>cad</v>
          </cell>
          <cell r="D32253" t="str">
            <v>43,91</v>
          </cell>
        </row>
        <row r="32254">
          <cell r="A32254" t="str">
            <v>ME.05.010.0090</v>
          </cell>
          <cell r="B32254" t="str">
            <v>Moltiplicatore adattatore di configurazione stagno con spina 16A a norme IEC 309 400V 3P+N+T, 50/60 Hz, grado di protezione IP67, nelle seguenti tipologie:</v>
          </cell>
          <cell r="C32254"/>
          <cell r="D32254"/>
        </row>
        <row r="32255">
          <cell r="A32255" t="str">
            <v>ME.05.010.0090.a</v>
          </cell>
          <cell r="B32255" t="str">
            <v>- 16A-230V - 2P+T, 16A-230V - 2P+T, 16A-400V - 3P+N+T</v>
          </cell>
          <cell r="C32255" t="str">
            <v>cad</v>
          </cell>
          <cell r="D32255" t="str">
            <v>41,99</v>
          </cell>
        </row>
        <row r="32256">
          <cell r="A32256" t="str">
            <v>ME.05.010.0090.b</v>
          </cell>
          <cell r="B32256" t="str">
            <v>- 16A-230V - 2P+T, 16A-400V - 3P+T, 16A-400V - 3P+N+T</v>
          </cell>
          <cell r="C32256" t="str">
            <v>cad</v>
          </cell>
          <cell r="D32256" t="str">
            <v>45,25</v>
          </cell>
        </row>
        <row r="32257">
          <cell r="A32257" t="str">
            <v>ME.05.010.0100</v>
          </cell>
          <cell r="B32257" t="str">
            <v>Moltiplicatore adattatore di configurazione stagno con spina 32A a norme IEC 309 400V 3P+N+T, 50/60 Hz, grado di protezione IP67, con prese 32A-230V-2P+T, 32A-400V-3P+T, 32A-400V-3P+N+T.</v>
          </cell>
          <cell r="C32257" t="str">
            <v>cad</v>
          </cell>
          <cell r="D32257" t="str">
            <v>63,01</v>
          </cell>
        </row>
        <row r="32258">
          <cell r="A32258" t="str">
            <v>ME.05.010.0110</v>
          </cell>
          <cell r="B32258" t="str">
            <v>Moltiplicatore adattatore di corrente stagno con spina 32A a norme IEC 309 230V 2P+T, 50/60 Hz, grado di protezione IP67, con n.3 prese IEC 309 16A 230V 2P+T.</v>
          </cell>
          <cell r="C32258" t="str">
            <v>cad</v>
          </cell>
          <cell r="D32258" t="str">
            <v>39,03</v>
          </cell>
        </row>
        <row r="32259">
          <cell r="A32259" t="str">
            <v>ME.05.010.0120</v>
          </cell>
          <cell r="B32259" t="str">
            <v>Moltiplicatore adattatore di corrente stagno con spina 32A a norme IEC 309 400V 3P+N+T, 50/60 Hz, grado di protezione IP67, nelle seguenti tipologie:</v>
          </cell>
          <cell r="C32259"/>
          <cell r="D32259"/>
        </row>
        <row r="32260">
          <cell r="A32260" t="str">
            <v>ME.05.010.0120.a</v>
          </cell>
          <cell r="B32260" t="str">
            <v>- 16A-230V - 2P+T, 16A-400V - 3P+T, 16A-400V - 3P+N+T</v>
          </cell>
          <cell r="C32260" t="str">
            <v>cad</v>
          </cell>
          <cell r="D32260" t="str">
            <v>48,49</v>
          </cell>
        </row>
        <row r="32261">
          <cell r="A32261" t="str">
            <v>ME.05.010.0120.b</v>
          </cell>
          <cell r="B32261" t="str">
            <v>- 16A-230V - 2P+T, 16A-230V - 2P+T, 32A-400V - 3P+N+T</v>
          </cell>
          <cell r="C32261" t="str">
            <v>cad</v>
          </cell>
          <cell r="D32261" t="str">
            <v>51,27</v>
          </cell>
        </row>
        <row r="32262">
          <cell r="A32262" t="str">
            <v>ME.05.010.0130</v>
          </cell>
          <cell r="B32262" t="str">
            <v>Moltiplicatore adattatore di corrente stagno con spina 63A a norme IEC 309 400V 3P+N+T, 50/60 Hz, grado di protezione IP67, con in uscita n.2 prese IEC 309 32A 230V 2P+T e n.1 presa IEC 309 63A 400V 3P+N+T.</v>
          </cell>
          <cell r="C32262" t="str">
            <v>cad</v>
          </cell>
          <cell r="D32262" t="str">
            <v>103,29</v>
          </cell>
        </row>
        <row r="32263">
          <cell r="A32263" t="str">
            <v>ME.05.010.0140</v>
          </cell>
          <cell r="B32263" t="str">
            <v>Adattatore di sistema mobile cablato, realizzato da spina IEC 309 IP44/prese per uso domestico 230V, in contenitore plastico, nelle seguenti tipologie:</v>
          </cell>
          <cell r="C32263"/>
          <cell r="D32263"/>
        </row>
        <row r="32264">
          <cell r="A32264" t="str">
            <v>ME.05.010.0140.a</v>
          </cell>
          <cell r="B32264" t="str">
            <v>- spina IEC309 2P+T 16A 230V / n.2 prese bivalenti 2P+T 16A 230V</v>
          </cell>
          <cell r="C32264" t="str">
            <v>cad</v>
          </cell>
          <cell r="D32264" t="str">
            <v>9,86</v>
          </cell>
        </row>
        <row r="32265">
          <cell r="A32265" t="str">
            <v>ME.05.010.0140.b</v>
          </cell>
          <cell r="B32265" t="str">
            <v>- spina IEC309 2P+T 16A 230V / n.1 presa bivalente 2P+T 16A 230V</v>
          </cell>
          <cell r="C32265" t="str">
            <v>cad</v>
          </cell>
          <cell r="D32265" t="str">
            <v>7,94</v>
          </cell>
        </row>
        <row r="32266">
          <cell r="A32266" t="str">
            <v>ME.05.010.0140.c</v>
          </cell>
          <cell r="B32266" t="str">
            <v>- spina IEC309 2P+T 16A 230V / n.1 presa bivalenti 2P+T 10/16A 230V</v>
          </cell>
          <cell r="C32266" t="str">
            <v>cad</v>
          </cell>
          <cell r="D32266" t="str">
            <v>7,85</v>
          </cell>
        </row>
        <row r="32267">
          <cell r="A32267" t="str">
            <v>ME.05.010.0140.d</v>
          </cell>
          <cell r="B32267" t="str">
            <v>- spina IEC309 3P+N+T 16A 400V / n.2 prese bivalenti 2P+T 16A 230V</v>
          </cell>
          <cell r="C32267" t="str">
            <v>cad</v>
          </cell>
          <cell r="D32267" t="str">
            <v>13,00</v>
          </cell>
        </row>
        <row r="32268">
          <cell r="A32268" t="str">
            <v>ME.05.010.0140.e</v>
          </cell>
          <cell r="B32268" t="str">
            <v>- spina IEC309 3P+N+T 16A 400V / n.1 presa bivalente 2P+T 16A 230V</v>
          </cell>
          <cell r="C32268" t="str">
            <v>cad</v>
          </cell>
          <cell r="D32268" t="str">
            <v>11,87</v>
          </cell>
        </row>
        <row r="32269">
          <cell r="A32269" t="str">
            <v>ME.05.010.0150</v>
          </cell>
          <cell r="B32269" t="str">
            <v>Adattatore di sistema mobile cablato, realizzato da spina per uso domestico 2P+T 16A 230V / spina IEC 309 2P+T 16A IP44, in contenitore plastico.</v>
          </cell>
          <cell r="C32269" t="str">
            <v>cad</v>
          </cell>
          <cell r="D32269" t="str">
            <v>9,09</v>
          </cell>
        </row>
        <row r="32270">
          <cell r="A32270" t="str">
            <v>ME.05.010.0160</v>
          </cell>
          <cell r="B32270" t="str">
            <v>Derivatore adattatore di sistema mobile cablato, realizzato da spina IEC 309 16A 230V 2P+T IP44/prese per uso domestico 230V/presa IEC309 16A 230V 2P+T.</v>
          </cell>
          <cell r="C32270" t="str">
            <v>cad</v>
          </cell>
          <cell r="D32270" t="str">
            <v>22,77</v>
          </cell>
        </row>
        <row r="32271">
          <cell r="A32271" t="str">
            <v>ME.05.010.0170</v>
          </cell>
          <cell r="B32271" t="str">
            <v>Derivatore adattatore di sistema mobile cablato, realizzato da spina IEC 309 16A 230V 2P+T IP44/prese per uso domestico 230V/presa IEC309 16A 400V 3P+N+T.</v>
          </cell>
          <cell r="C32271" t="str">
            <v>cad</v>
          </cell>
          <cell r="D32271" t="str">
            <v>26,49</v>
          </cell>
        </row>
        <row r="32272">
          <cell r="A32272" t="str">
            <v>ME.05.010.0180</v>
          </cell>
          <cell r="B32272" t="str">
            <v>Derivatore adattatore di sistema mobile cablato, realizzato da spina IEC 309 16A 230V 2P+T IP44/n.3 prese per uso domestico 230V/presa IEC309 16A 230V 2P+T.</v>
          </cell>
          <cell r="C32272" t="str">
            <v>cad</v>
          </cell>
          <cell r="D32272" t="str">
            <v>32,04</v>
          </cell>
        </row>
        <row r="32273">
          <cell r="A32273" t="str">
            <v>ME.05.010.0190</v>
          </cell>
          <cell r="B32273" t="str">
            <v>Derivatore adattatore di sistema mobile cablato, realizzato da spina IEC 309 16A 230V 2P+T IP44/n.3 prese per uso domestico 230V/presa IEC309 16A 400V 3P+N+T.</v>
          </cell>
          <cell r="C32273" t="str">
            <v>cad</v>
          </cell>
          <cell r="D32273" t="str">
            <v>36,72</v>
          </cell>
        </row>
        <row r="32274">
          <cell r="A32274" t="str">
            <v>ME.05.010.0200</v>
          </cell>
          <cell r="B32274" t="str">
            <v>Presa compatta fissa con interruttore di blocco, a norme IEC 309, in materiale plastico senza fondo, grado di protezione IP44, nelle tipologie:</v>
          </cell>
          <cell r="C32274"/>
          <cell r="D32274"/>
        </row>
        <row r="32275">
          <cell r="A32275" t="str">
            <v>ME.05.010.0200.a</v>
          </cell>
          <cell r="B32275" t="str">
            <v>- 16A - 230V - 2P+T</v>
          </cell>
          <cell r="C32275" t="str">
            <v>cad</v>
          </cell>
          <cell r="D32275" t="str">
            <v>17,49</v>
          </cell>
        </row>
        <row r="32276">
          <cell r="A32276" t="str">
            <v>ME.05.010.0200.b</v>
          </cell>
          <cell r="B32276" t="str">
            <v>- 16A - 400V - 3P+T</v>
          </cell>
          <cell r="C32276" t="str">
            <v>cad</v>
          </cell>
          <cell r="D32276" t="str">
            <v>19,50</v>
          </cell>
        </row>
        <row r="32277">
          <cell r="A32277" t="str">
            <v>ME.05.010.0200.c</v>
          </cell>
          <cell r="B32277" t="str">
            <v>- 16A - 400V - 3P+N+T</v>
          </cell>
          <cell r="C32277" t="str">
            <v>cad</v>
          </cell>
          <cell r="D32277" t="str">
            <v>22,10</v>
          </cell>
        </row>
        <row r="32278">
          <cell r="A32278" t="str">
            <v>ME.05.010.0200.d</v>
          </cell>
          <cell r="B32278" t="str">
            <v>- 32A - 230V - 2P+T</v>
          </cell>
          <cell r="C32278" t="str">
            <v>cad</v>
          </cell>
          <cell r="D32278" t="str">
            <v>20,56</v>
          </cell>
        </row>
        <row r="32279">
          <cell r="A32279" t="str">
            <v>ME.05.010.0200.e</v>
          </cell>
          <cell r="B32279" t="str">
            <v>- 32A - 400V - 3P+T</v>
          </cell>
          <cell r="C32279" t="str">
            <v>cad</v>
          </cell>
          <cell r="D32279" t="str">
            <v>23,44</v>
          </cell>
        </row>
        <row r="32280">
          <cell r="A32280" t="str">
            <v>ME.05.010.0200.f</v>
          </cell>
          <cell r="B32280" t="str">
            <v>- 32A - 400V - 3P+N+T</v>
          </cell>
          <cell r="C32280" t="str">
            <v>cad</v>
          </cell>
          <cell r="D32280" t="str">
            <v>26,40</v>
          </cell>
        </row>
        <row r="32281">
          <cell r="A32281" t="str">
            <v>ME.05.010.0210</v>
          </cell>
          <cell r="B32281" t="str">
            <v>Presa compatta fissa con interruttore di blocco, a norme IEC 309, in materiale plastico con fondo, grado di protezione IP44, nelle tipologie:</v>
          </cell>
          <cell r="C32281"/>
          <cell r="D32281"/>
        </row>
        <row r="32282">
          <cell r="A32282" t="str">
            <v>ME.05.010.0210.a</v>
          </cell>
          <cell r="B32282" t="str">
            <v>- 16A - 230V - 2P+T</v>
          </cell>
          <cell r="C32282" t="str">
            <v>cad</v>
          </cell>
          <cell r="D32282" t="str">
            <v>19,99</v>
          </cell>
        </row>
        <row r="32283">
          <cell r="A32283" t="str">
            <v>ME.05.010.0210.b</v>
          </cell>
          <cell r="B32283" t="str">
            <v>- 16A - 400V - 3P+T</v>
          </cell>
          <cell r="C32283" t="str">
            <v>cad</v>
          </cell>
          <cell r="D32283" t="str">
            <v>21,42</v>
          </cell>
        </row>
        <row r="32284">
          <cell r="A32284" t="str">
            <v>ME.05.010.0210.c</v>
          </cell>
          <cell r="B32284" t="str">
            <v>- 16A - 400V - 3P+N+T</v>
          </cell>
          <cell r="C32284" t="str">
            <v>cad</v>
          </cell>
          <cell r="D32284" t="str">
            <v>23,93</v>
          </cell>
        </row>
        <row r="32285">
          <cell r="A32285" t="str">
            <v>ME.05.010.0210.d</v>
          </cell>
          <cell r="B32285" t="str">
            <v>- 32A - 230V - 2P+T</v>
          </cell>
          <cell r="C32285" t="str">
            <v>cad</v>
          </cell>
          <cell r="D32285" t="str">
            <v>22,77</v>
          </cell>
        </row>
        <row r="32286">
          <cell r="A32286" t="str">
            <v>ME.05.010.0210.e</v>
          </cell>
          <cell r="B32286" t="str">
            <v>- 32A - 400V - 3P+T</v>
          </cell>
          <cell r="C32286" t="str">
            <v>cad</v>
          </cell>
          <cell r="D32286" t="str">
            <v>25,83</v>
          </cell>
        </row>
        <row r="32287">
          <cell r="A32287" t="str">
            <v>ME.05.010.0210.f</v>
          </cell>
          <cell r="B32287" t="str">
            <v>- 32A - 400V - 3P+N+T</v>
          </cell>
          <cell r="C32287" t="str">
            <v>cad</v>
          </cell>
          <cell r="D32287" t="str">
            <v>28,90</v>
          </cell>
        </row>
        <row r="32288">
          <cell r="A32288" t="str">
            <v>ME.05.010.0220</v>
          </cell>
          <cell r="B32288" t="str">
            <v>Presa compatta fissa con interruttore di blocco, a norme IEC 309, in materiale plastico senza fondo, grado di protezione IP55, nelle tipologie:</v>
          </cell>
          <cell r="C32288"/>
          <cell r="D32288"/>
        </row>
        <row r="32289">
          <cell r="A32289" t="str">
            <v>ME.05.010.0220.a</v>
          </cell>
          <cell r="B32289" t="str">
            <v>- 16A - 230V - 2P+T</v>
          </cell>
          <cell r="C32289" t="str">
            <v>cad</v>
          </cell>
          <cell r="D32289" t="str">
            <v>20,65</v>
          </cell>
        </row>
        <row r="32290">
          <cell r="A32290" t="str">
            <v>ME.05.010.0220.b</v>
          </cell>
          <cell r="B32290" t="str">
            <v>- 16A - 400V - 3P+T</v>
          </cell>
          <cell r="C32290" t="str">
            <v>cad</v>
          </cell>
          <cell r="D32290" t="str">
            <v>22,86</v>
          </cell>
        </row>
        <row r="32291">
          <cell r="A32291" t="str">
            <v>ME.05.010.0220.c</v>
          </cell>
          <cell r="B32291" t="str">
            <v>- 16A - 400V - 3P+N+T</v>
          </cell>
          <cell r="C32291" t="str">
            <v>cad</v>
          </cell>
          <cell r="D32291" t="str">
            <v>24,96</v>
          </cell>
        </row>
        <row r="32292">
          <cell r="A32292" t="str">
            <v>ME.05.010.0220.d</v>
          </cell>
          <cell r="B32292" t="str">
            <v>- 32A - 230V - 2P+T</v>
          </cell>
          <cell r="C32292" t="str">
            <v>cad</v>
          </cell>
          <cell r="D32292" t="str">
            <v>26,97</v>
          </cell>
        </row>
        <row r="32293">
          <cell r="A32293" t="str">
            <v>ME.05.010.0220.e</v>
          </cell>
          <cell r="B32293" t="str">
            <v>- 32A - 400V - 3P+T</v>
          </cell>
          <cell r="C32293" t="str">
            <v>cad</v>
          </cell>
          <cell r="D32293" t="str">
            <v>29,76</v>
          </cell>
        </row>
        <row r="32294">
          <cell r="A32294" t="str">
            <v>ME.05.010.0220.f</v>
          </cell>
          <cell r="B32294" t="str">
            <v>- 32A - 400V - 3P+N+T</v>
          </cell>
          <cell r="C32294" t="str">
            <v>cad</v>
          </cell>
          <cell r="D32294" t="str">
            <v>33,47</v>
          </cell>
        </row>
        <row r="32295">
          <cell r="A32295" t="str">
            <v>ME.05.010.0230</v>
          </cell>
          <cell r="B32295" t="str">
            <v>Presa compatta fissa con interruttore di blocco, a norme IEC 309, in materiale plastico con fondo, grado di protezione IP55, nelle tipologie:</v>
          </cell>
          <cell r="C32295"/>
          <cell r="D32295"/>
        </row>
        <row r="32296">
          <cell r="A32296" t="str">
            <v>ME.05.010.0230.a</v>
          </cell>
          <cell r="B32296" t="str">
            <v>- 16A - 230V - 2P+T</v>
          </cell>
          <cell r="C32296" t="str">
            <v>cad</v>
          </cell>
          <cell r="D32296" t="str">
            <v>24,48</v>
          </cell>
        </row>
        <row r="32297">
          <cell r="A32297" t="str">
            <v>ME.05.010.0230.b</v>
          </cell>
          <cell r="B32297" t="str">
            <v>- 16A - 400V - 3P+T</v>
          </cell>
          <cell r="C32297" t="str">
            <v>cad</v>
          </cell>
          <cell r="D32297" t="str">
            <v>26,79</v>
          </cell>
        </row>
        <row r="32298">
          <cell r="A32298" t="str">
            <v>ME.05.010.0230.c</v>
          </cell>
          <cell r="B32298" t="str">
            <v>- 16A - 400V - 3P+N+T</v>
          </cell>
          <cell r="C32298" t="str">
            <v>cad</v>
          </cell>
          <cell r="D32298" t="str">
            <v>28,90</v>
          </cell>
        </row>
        <row r="32299">
          <cell r="A32299" t="str">
            <v>ME.05.010.0230.d</v>
          </cell>
          <cell r="B32299" t="str">
            <v>- 32A - 230V - 2P+T</v>
          </cell>
          <cell r="C32299" t="str">
            <v>cad</v>
          </cell>
          <cell r="D32299" t="str">
            <v>30,69</v>
          </cell>
        </row>
        <row r="32300">
          <cell r="A32300" t="str">
            <v>ME.05.010.0230.e</v>
          </cell>
          <cell r="B32300" t="str">
            <v>- 32A - 400V - 3P+T</v>
          </cell>
          <cell r="C32300" t="str">
            <v>cad</v>
          </cell>
          <cell r="D32300" t="str">
            <v>34,05</v>
          </cell>
        </row>
        <row r="32301">
          <cell r="A32301" t="str">
            <v>ME.05.010.0230.f</v>
          </cell>
          <cell r="B32301" t="str">
            <v>- 32A - 400V - 3P+N+T</v>
          </cell>
          <cell r="C32301" t="str">
            <v>cad</v>
          </cell>
          <cell r="D32301" t="str">
            <v>37,48</v>
          </cell>
        </row>
        <row r="32302">
          <cell r="A32302" t="str">
            <v>ME.05.010.0240</v>
          </cell>
          <cell r="B32302" t="str">
            <v>Complementi tecnici per prese compatte a norme IEC309:</v>
          </cell>
          <cell r="C32302"/>
          <cell r="D32302"/>
        </row>
        <row r="32303">
          <cell r="A32303" t="str">
            <v>ME.05.010.0240.a</v>
          </cell>
          <cell r="B32303" t="str">
            <v>- morsettiera di neutro e di terra isolat per quadretti stagni verticali, morsetti N (1x25)+(7x10) mmq, morsetti T (1x25)+(7x10) mmq, per contenitori con guida DIN a 8 moduli</v>
          </cell>
          <cell r="C32303" t="str">
            <v>cad</v>
          </cell>
          <cell r="D32303" t="str">
            <v>5,32</v>
          </cell>
        </row>
        <row r="32304">
          <cell r="A32304" t="str">
            <v>ME.05.010.0240.b</v>
          </cell>
          <cell r="B32304" t="str">
            <v>- morsettiera di neutro e di terra isolat per quadretti stagni verticali, morsetti N (3x25)+(10x10) mmq, morsetti T (3x25)+(10x10) mmq, per contenitori con guida DIN a 12 moduli</v>
          </cell>
          <cell r="C32304" t="str">
            <v>cad</v>
          </cell>
          <cell r="D32304" t="str">
            <v>8,99</v>
          </cell>
        </row>
        <row r="32305">
          <cell r="A32305" t="str">
            <v>ME.05.010.0240.c</v>
          </cell>
          <cell r="B32305" t="str">
            <v>- cassetta di fondo per prese fisse compatte protette e stagne IP55 per n.1 presa 16/32A alloggiabile</v>
          </cell>
          <cell r="C32305" t="str">
            <v>cad</v>
          </cell>
          <cell r="D32305" t="str">
            <v>2,10</v>
          </cell>
        </row>
        <row r="32306">
          <cell r="A32306" t="str">
            <v>ME.05.010.0240.d</v>
          </cell>
          <cell r="B32306" t="str">
            <v>- quadretto stagno verticale vuoto per prese fisse compatte protette e stagne per n.1 presa alloggiabile</v>
          </cell>
          <cell r="C32306" t="str">
            <v>cad</v>
          </cell>
          <cell r="D32306" t="str">
            <v>13,49</v>
          </cell>
        </row>
        <row r="32307">
          <cell r="A32307" t="str">
            <v>ME.05.010.0240.e</v>
          </cell>
          <cell r="B32307" t="str">
            <v>- quadretto stagno verticale vuoto per prese fisse compatte protette e stagne per n.2 prese alloggiabili</v>
          </cell>
          <cell r="C32307" t="str">
            <v>cad</v>
          </cell>
          <cell r="D32307" t="str">
            <v>23,44</v>
          </cell>
        </row>
        <row r="32308">
          <cell r="A32308" t="str">
            <v>ME.05.010.0240.f</v>
          </cell>
          <cell r="B32308" t="str">
            <v>- quadretto stagno verticale vuoto per prese fisse compatte protette e stagne per n.3 prese alloggiabili</v>
          </cell>
          <cell r="C32308" t="str">
            <v>cad</v>
          </cell>
          <cell r="D32308" t="str">
            <v>32,81</v>
          </cell>
        </row>
        <row r="32309">
          <cell r="A32309" t="str">
            <v>ME.05.010.0240.g</v>
          </cell>
          <cell r="B32309" t="str">
            <v>- cassetta con cornice per incasso di rese fisse compatte protette e stagne IP55 per n.1 presa 16/32A alloggiabile</v>
          </cell>
          <cell r="C32309" t="str">
            <v>cad</v>
          </cell>
          <cell r="D32309" t="str">
            <v>5,89</v>
          </cell>
        </row>
        <row r="32310">
          <cell r="A32310" t="str">
            <v>ME.05.010.0250</v>
          </cell>
          <cell r="B32310" t="str">
            <v>Presa orizzontali protette con interruttore di blocco, a norme IEC 309, in materiale plastico senza fondo, grado di protezione IP44, senza base portafusibili, nelle tipologie:</v>
          </cell>
          <cell r="C32310"/>
          <cell r="D32310"/>
        </row>
        <row r="32311">
          <cell r="A32311" t="str">
            <v>ME.05.010.0250.a</v>
          </cell>
          <cell r="B32311" t="str">
            <v>- 16A - 230V - 2P+T</v>
          </cell>
          <cell r="C32311" t="str">
            <v>cad</v>
          </cell>
          <cell r="D32311" t="str">
            <v>17,49</v>
          </cell>
        </row>
        <row r="32312">
          <cell r="A32312" t="str">
            <v>ME.05.010.0250.b</v>
          </cell>
          <cell r="B32312" t="str">
            <v>- 16A - 400V - 3P+T</v>
          </cell>
          <cell r="C32312" t="str">
            <v>cad</v>
          </cell>
          <cell r="D32312" t="str">
            <v>19,50</v>
          </cell>
        </row>
        <row r="32313">
          <cell r="A32313" t="str">
            <v>ME.05.010.0250.c</v>
          </cell>
          <cell r="B32313" t="str">
            <v>- 16A - 400V - 3P+N+T</v>
          </cell>
          <cell r="C32313" t="str">
            <v>cad</v>
          </cell>
          <cell r="D32313" t="str">
            <v>22,10</v>
          </cell>
        </row>
        <row r="32314">
          <cell r="A32314" t="str">
            <v>ME.05.010.0250.d</v>
          </cell>
          <cell r="B32314" t="str">
            <v>- 32A - 230V - 2P+T</v>
          </cell>
          <cell r="C32314" t="str">
            <v>cad</v>
          </cell>
          <cell r="D32314" t="str">
            <v>20,56</v>
          </cell>
        </row>
        <row r="32315">
          <cell r="A32315" t="str">
            <v>ME.05.010.0250.e</v>
          </cell>
          <cell r="B32315" t="str">
            <v>- 32A - 400V - 3P+T</v>
          </cell>
          <cell r="C32315" t="str">
            <v>cad</v>
          </cell>
          <cell r="D32315" t="str">
            <v>23,44</v>
          </cell>
        </row>
        <row r="32316">
          <cell r="A32316" t="str">
            <v>ME.05.010.0250.f</v>
          </cell>
          <cell r="B32316" t="str">
            <v>- 32A - 400V - 3P+N+T</v>
          </cell>
          <cell r="C32316" t="str">
            <v>cad</v>
          </cell>
          <cell r="D32316" t="str">
            <v>26,40</v>
          </cell>
        </row>
        <row r="32317">
          <cell r="A32317" t="str">
            <v>ME.05.010.0260</v>
          </cell>
          <cell r="B32317" t="str">
            <v>Presa orizzontali protette con interruttore di blocco, a norme IEC 309, in materiale plastico con fondo, grado di protezione IP44, senza base portafusibili, nelle tipologie:</v>
          </cell>
          <cell r="C32317"/>
          <cell r="D32317"/>
        </row>
        <row r="32318">
          <cell r="A32318" t="str">
            <v>ME.05.010.0260.a</v>
          </cell>
          <cell r="B32318" t="str">
            <v>- 16A - 230V - 2P+T</v>
          </cell>
          <cell r="C32318" t="str">
            <v>cad</v>
          </cell>
          <cell r="D32318" t="str">
            <v>19,99</v>
          </cell>
        </row>
        <row r="32319">
          <cell r="A32319" t="str">
            <v>ME.05.010.0260.b</v>
          </cell>
          <cell r="B32319" t="str">
            <v>- 16A - 400V - 3P+T</v>
          </cell>
          <cell r="C32319" t="str">
            <v>cad</v>
          </cell>
          <cell r="D32319" t="str">
            <v>21,42</v>
          </cell>
        </row>
        <row r="32320">
          <cell r="A32320" t="str">
            <v>ME.05.010.0260.c</v>
          </cell>
          <cell r="B32320" t="str">
            <v>- 16A - 400V - 3P+N+T</v>
          </cell>
          <cell r="C32320" t="str">
            <v>cad</v>
          </cell>
          <cell r="D32320" t="str">
            <v>23,93</v>
          </cell>
        </row>
        <row r="32321">
          <cell r="A32321" t="str">
            <v>ME.05.010.0260.d</v>
          </cell>
          <cell r="B32321" t="str">
            <v>- 32A - 230V - 2P+T</v>
          </cell>
          <cell r="C32321" t="str">
            <v>cad</v>
          </cell>
          <cell r="D32321" t="str">
            <v>22,77</v>
          </cell>
        </row>
        <row r="32322">
          <cell r="A32322" t="str">
            <v>ME.05.010.0260.e</v>
          </cell>
          <cell r="B32322" t="str">
            <v>- 32A - 400V - 3P+T</v>
          </cell>
          <cell r="C32322" t="str">
            <v>cad</v>
          </cell>
          <cell r="D32322" t="str">
            <v>25,83</v>
          </cell>
        </row>
        <row r="32323">
          <cell r="A32323" t="str">
            <v>ME.05.010.0260.f</v>
          </cell>
          <cell r="B32323" t="str">
            <v>- 32A - 400V - 3P+N+T</v>
          </cell>
          <cell r="C32323" t="str">
            <v>cad</v>
          </cell>
          <cell r="D32323" t="str">
            <v>28,90</v>
          </cell>
        </row>
        <row r="32324">
          <cell r="A32324" t="str">
            <v>ME.05.010.0270</v>
          </cell>
          <cell r="B32324" t="str">
            <v>Presa di corrente in materiale termoplastico, GWT 850°C, autoestinguenza UL94-V2, grado di protezione IP66/IP67 secondo CEI EN 60529, resistenza agli urti IK08, di tipo interbloccato con fusibile ed interruttore sezionatore con categoria di utilizzo AC3-AC23A a corrente nominale, tipologia:</v>
          </cell>
          <cell r="C32324"/>
          <cell r="D32324"/>
        </row>
        <row r="32325">
          <cell r="A32325" t="str">
            <v>ME.05.010.0270.a</v>
          </cell>
          <cell r="B32325" t="str">
            <v>- 2P+T 16A 220V</v>
          </cell>
          <cell r="C32325" t="str">
            <v>cad</v>
          </cell>
          <cell r="D32325" t="str">
            <v>42,79</v>
          </cell>
        </row>
        <row r="32326">
          <cell r="A32326" t="str">
            <v>ME.05.010.0270.b</v>
          </cell>
          <cell r="B32326" t="str">
            <v>- 3P+T 16A 380V</v>
          </cell>
          <cell r="C32326" t="str">
            <v>cad</v>
          </cell>
          <cell r="D32326" t="str">
            <v>50,41</v>
          </cell>
        </row>
        <row r="32327">
          <cell r="A32327" t="str">
            <v>ME.05.010.0270.c</v>
          </cell>
          <cell r="B32327" t="str">
            <v>- 3P+N+T 16A 380V</v>
          </cell>
          <cell r="C32327" t="str">
            <v>cad</v>
          </cell>
          <cell r="D32327" t="str">
            <v>52,99</v>
          </cell>
        </row>
        <row r="32328">
          <cell r="A32328" t="str">
            <v>ME.05.010.0270.d</v>
          </cell>
          <cell r="B32328" t="str">
            <v>- 2P+T 32A 220V</v>
          </cell>
          <cell r="C32328" t="str">
            <v>cad</v>
          </cell>
          <cell r="D32328" t="str">
            <v>57,49</v>
          </cell>
        </row>
        <row r="32329">
          <cell r="A32329" t="str">
            <v>ME.05.010.0270.e</v>
          </cell>
          <cell r="B32329" t="str">
            <v>- 3P+T 32A 380V</v>
          </cell>
          <cell r="C32329" t="str">
            <v>cad</v>
          </cell>
          <cell r="D32329" t="str">
            <v>69,67</v>
          </cell>
        </row>
        <row r="32330">
          <cell r="A32330" t="str">
            <v>ME.05.010.0270.f</v>
          </cell>
          <cell r="B32330" t="str">
            <v>- 3P+N+T 32A 380V</v>
          </cell>
          <cell r="C32330" t="str">
            <v>cad</v>
          </cell>
          <cell r="D32330" t="str">
            <v>73,38</v>
          </cell>
        </row>
        <row r="32331">
          <cell r="A32331" t="str">
            <v>ME.05.010.0270.g</v>
          </cell>
          <cell r="B32331" t="str">
            <v>- 2P+T 63A 220V</v>
          </cell>
          <cell r="C32331" t="str">
            <v>cad</v>
          </cell>
          <cell r="D32331" t="str">
            <v>123,23</v>
          </cell>
        </row>
        <row r="32332">
          <cell r="A32332" t="str">
            <v>ME.05.010.0270.h</v>
          </cell>
          <cell r="B32332" t="str">
            <v>- 3P+T 63A 380V</v>
          </cell>
          <cell r="C32332" t="str">
            <v>cad</v>
          </cell>
          <cell r="D32332" t="str">
            <v>131,08</v>
          </cell>
        </row>
        <row r="32333">
          <cell r="A32333" t="str">
            <v>ME.05.010.0270.i</v>
          </cell>
          <cell r="B32333" t="str">
            <v>- 3P+N+T 63A 380V</v>
          </cell>
          <cell r="C32333" t="str">
            <v>cad</v>
          </cell>
          <cell r="D32333" t="str">
            <v>136,69</v>
          </cell>
        </row>
        <row r="32334">
          <cell r="A32334" t="str">
            <v>ME.05.010.0275</v>
          </cell>
          <cell r="B32334" t="str">
            <v>Presa di corrente in alluminio, GWT 960°C, autoestinguenza UL94-V0, grado di protezione IP67 secondo CEI EN 60529, resistenza agli urti IK10, di tipo interbloccato con fusibile ed interruttore sezionatore con categoria di utilizzo AC3-AC23A a corrente nominale, tipologia:</v>
          </cell>
          <cell r="C32334"/>
          <cell r="D32334"/>
        </row>
        <row r="32335">
          <cell r="A32335" t="str">
            <v>ME.05.010.0275.a</v>
          </cell>
          <cell r="B32335" t="str">
            <v>- 2P+T 16A 220V</v>
          </cell>
          <cell r="C32335" t="str">
            <v>cad</v>
          </cell>
          <cell r="D32335" t="str">
            <v>131,08</v>
          </cell>
        </row>
        <row r="32336">
          <cell r="A32336" t="str">
            <v>ME.05.010.0275.b</v>
          </cell>
          <cell r="B32336" t="str">
            <v>- 3P+T 16A 380V</v>
          </cell>
          <cell r="C32336" t="str">
            <v>cad</v>
          </cell>
          <cell r="D32336" t="str">
            <v>140,05</v>
          </cell>
        </row>
        <row r="32337">
          <cell r="A32337" t="str">
            <v>ME.05.010.0275.c</v>
          </cell>
          <cell r="B32337" t="str">
            <v>- 3P+N+T 16A 380V</v>
          </cell>
          <cell r="C32337" t="str">
            <v>cad</v>
          </cell>
          <cell r="D32337" t="str">
            <v>155,73</v>
          </cell>
        </row>
        <row r="32338">
          <cell r="A32338" t="str">
            <v>ME.05.010.0275.d</v>
          </cell>
          <cell r="B32338" t="str">
            <v>- 2P+T 32A 220V</v>
          </cell>
          <cell r="C32338" t="str">
            <v>cad</v>
          </cell>
          <cell r="D32338" t="str">
            <v>190,45</v>
          </cell>
        </row>
        <row r="32339">
          <cell r="A32339" t="str">
            <v>ME.05.010.0275.e</v>
          </cell>
          <cell r="B32339" t="str">
            <v>- 3P+T 32A 380V</v>
          </cell>
          <cell r="C32339" t="str">
            <v>cad</v>
          </cell>
          <cell r="D32339" t="str">
            <v>208,38</v>
          </cell>
        </row>
        <row r="32340">
          <cell r="A32340" t="str">
            <v>ME.05.010.0275.f</v>
          </cell>
          <cell r="B32340" t="str">
            <v>- 3P+N+T 32A 380V</v>
          </cell>
          <cell r="C32340" t="str">
            <v>cad</v>
          </cell>
          <cell r="D32340" t="str">
            <v>228,55</v>
          </cell>
        </row>
        <row r="32341">
          <cell r="A32341" t="str">
            <v>ME.05.010.0275.g</v>
          </cell>
          <cell r="B32341" t="str">
            <v>- 2P+T 63A 220V</v>
          </cell>
          <cell r="C32341" t="str">
            <v>cad</v>
          </cell>
          <cell r="D32341" t="str">
            <v>321,54</v>
          </cell>
        </row>
        <row r="32342">
          <cell r="A32342" t="str">
            <v>ME.05.010.0275.h</v>
          </cell>
          <cell r="B32342" t="str">
            <v>- 3P+T 63A 380V</v>
          </cell>
          <cell r="C32342" t="str">
            <v>cad</v>
          </cell>
          <cell r="D32342" t="str">
            <v>305,84</v>
          </cell>
        </row>
        <row r="32343">
          <cell r="A32343" t="str">
            <v>ME.05.010.0275.i</v>
          </cell>
          <cell r="B32343" t="str">
            <v>- 3P+N+T 63A 380V</v>
          </cell>
          <cell r="C32343" t="str">
            <v>cad</v>
          </cell>
          <cell r="D32343" t="str">
            <v>350,66</v>
          </cell>
        </row>
        <row r="32344">
          <cell r="A32344" t="str">
            <v>ME.05.010.0280</v>
          </cell>
          <cell r="B32344" t="str">
            <v>Presa di corrente in materiale termoindurente, GWT 960°C, autoestinguenza UL94-V0, grado di protezione IP66/IP67 secondo CEI EN 60529, resistenza agli urti IK10, di tipo interbloccato con fusibile ed interruttore sezionatore con categoria di utilizzo AC3-AC23A a corrente nominale, in contenitore modulare isolante termoindurente, nelle tipologie:</v>
          </cell>
          <cell r="C32344"/>
          <cell r="D32344"/>
        </row>
        <row r="32345">
          <cell r="A32345" t="str">
            <v>ME.05.010.0280.a</v>
          </cell>
          <cell r="B32345" t="str">
            <v>- 2P+T 16A 220V</v>
          </cell>
          <cell r="C32345" t="str">
            <v>cad</v>
          </cell>
          <cell r="D32345" t="str">
            <v>108,68</v>
          </cell>
        </row>
        <row r="32346">
          <cell r="A32346" t="str">
            <v>ME.05.010.0280.b</v>
          </cell>
          <cell r="B32346" t="str">
            <v>- 3P+T 16A 380V</v>
          </cell>
          <cell r="C32346" t="str">
            <v>cad</v>
          </cell>
          <cell r="D32346" t="str">
            <v>118,75</v>
          </cell>
        </row>
        <row r="32347">
          <cell r="A32347" t="str">
            <v>ME.05.010.0280.c</v>
          </cell>
          <cell r="B32347" t="str">
            <v>- 3P+N+T 16A 380V</v>
          </cell>
          <cell r="C32347" t="str">
            <v>cad</v>
          </cell>
          <cell r="D32347" t="str">
            <v>129,95</v>
          </cell>
        </row>
        <row r="32348">
          <cell r="A32348" t="str">
            <v>ME.05.010.0280.d</v>
          </cell>
          <cell r="B32348" t="str">
            <v>- 2P+T 32A 220V</v>
          </cell>
          <cell r="C32348" t="str">
            <v>cad</v>
          </cell>
          <cell r="D32348" t="str">
            <v>170,28</v>
          </cell>
        </row>
        <row r="32349">
          <cell r="A32349" t="str">
            <v>ME.05.010.0280.e</v>
          </cell>
          <cell r="B32349" t="str">
            <v>- 3P+T 32A 380V</v>
          </cell>
          <cell r="C32349" t="str">
            <v>cad</v>
          </cell>
          <cell r="D32349" t="str">
            <v>185,97</v>
          </cell>
        </row>
        <row r="32350">
          <cell r="A32350" t="str">
            <v>ME.05.010.0280.f</v>
          </cell>
          <cell r="B32350" t="str">
            <v>- 3P+N+T 32A 380V</v>
          </cell>
          <cell r="C32350" t="str">
            <v>cad</v>
          </cell>
          <cell r="D32350" t="str">
            <v>203,90</v>
          </cell>
        </row>
        <row r="32351">
          <cell r="A32351" t="str">
            <v>ME.05.010.0280.g</v>
          </cell>
          <cell r="B32351" t="str">
            <v>- 2P+T 63A 220V</v>
          </cell>
          <cell r="C32351" t="str">
            <v>cad</v>
          </cell>
          <cell r="D32351" t="str">
            <v>310,33</v>
          </cell>
        </row>
        <row r="32352">
          <cell r="A32352" t="str">
            <v>ME.05.010.0280.h</v>
          </cell>
          <cell r="B32352" t="str">
            <v>- 3P+T 63A 380V</v>
          </cell>
          <cell r="C32352" t="str">
            <v>cad</v>
          </cell>
          <cell r="D32352" t="str">
            <v>263,27</v>
          </cell>
        </row>
        <row r="32353">
          <cell r="A32353" t="str">
            <v>ME.05.010.0280.i</v>
          </cell>
          <cell r="B32353" t="str">
            <v>- 3P+N+T 63A 380V</v>
          </cell>
          <cell r="C32353" t="str">
            <v>cad</v>
          </cell>
          <cell r="D32353" t="str">
            <v>294,64</v>
          </cell>
        </row>
        <row r="32354">
          <cell r="A32354" t="str">
            <v>ME.05.010.0290</v>
          </cell>
          <cell r="B32354" t="str">
            <v>Complementi tecnici per prese orizzontali senza base porta fusibile a norme IEC309:</v>
          </cell>
          <cell r="C32354"/>
          <cell r="D32354"/>
        </row>
        <row r="32355">
          <cell r="A32355" t="str">
            <v>ME.05.010.0290.a</v>
          </cell>
          <cell r="B32355" t="str">
            <v>- cassetta da parete per prese fisse orizzontali, n.1 presa 16/32A alloggiabile IP44</v>
          </cell>
          <cell r="C32355" t="str">
            <v>cad</v>
          </cell>
          <cell r="D32355" t="str">
            <v>2,10</v>
          </cell>
        </row>
        <row r="32356">
          <cell r="A32356" t="str">
            <v>ME.05.010.0290.b</v>
          </cell>
          <cell r="B32356" t="str">
            <v>- cassetta con cornice per incasso di prese fisse orizzontali IP44 per n.1 presa 16/32A alloggiabile</v>
          </cell>
          <cell r="C32356" t="str">
            <v>cad</v>
          </cell>
          <cell r="D32356" t="str">
            <v>5,12</v>
          </cell>
        </row>
        <row r="32357">
          <cell r="A32357" t="str">
            <v>ME.05.010.0290.c</v>
          </cell>
          <cell r="B32357" t="str">
            <v>- coperchio cieco di chiusura vano prese fisse orizzontali IP44, per quadri stagni o cassette di fondo</v>
          </cell>
          <cell r="C32357" t="str">
            <v>cad</v>
          </cell>
          <cell r="D32357" t="str">
            <v>2,29</v>
          </cell>
        </row>
        <row r="32358">
          <cell r="A32358" t="str">
            <v>ME.05.010.0290.d</v>
          </cell>
          <cell r="B32358" t="str">
            <v>- quadretto stagno DIN 8 moduli vuoti con coperchio flangiato IP55 e con n.2 calotte per prese fisse orizzontali</v>
          </cell>
          <cell r="C32358" t="str">
            <v>cad</v>
          </cell>
          <cell r="D32358" t="str">
            <v>30,24</v>
          </cell>
        </row>
        <row r="32359">
          <cell r="A32359" t="str">
            <v>ME.05.010.0290.e</v>
          </cell>
          <cell r="B32359" t="str">
            <v>- quadretto stagno DIN 12 moduli vuoti con coperchio flangiato IP55 e con n.2 calotte per prese fisse orizzontali</v>
          </cell>
          <cell r="C32359" t="str">
            <v>cad</v>
          </cell>
          <cell r="D32359" t="str">
            <v>38,84</v>
          </cell>
        </row>
        <row r="32360">
          <cell r="A32360" t="str">
            <v>ME.05.010.0290.f</v>
          </cell>
          <cell r="B32360" t="str">
            <v>- quadretto stagno DIN 12 moduli vuoti con coperchio flangiato IP55 e con n.4 calotte per prese fisse orizzontali 16/32A IP44</v>
          </cell>
          <cell r="C32360" t="str">
            <v>cad</v>
          </cell>
          <cell r="D32360" t="str">
            <v>52,31</v>
          </cell>
        </row>
        <row r="32361">
          <cell r="A32361" t="str">
            <v>ME.05.010.0300</v>
          </cell>
          <cell r="B32361" t="str">
            <v>Complementi tecnici per prese orizzontali con base porta fusibile a norme IEC309:</v>
          </cell>
          <cell r="C32361"/>
          <cell r="D32361"/>
        </row>
        <row r="32362">
          <cell r="A32362" t="str">
            <v>ME.05.010.0300.a</v>
          </cell>
          <cell r="B32362" t="str">
            <v>- cassetta da parete per prese fisse orizzontali, n.1 presa 16/32A alloggiabile IP44</v>
          </cell>
          <cell r="C32362" t="str">
            <v>cad</v>
          </cell>
          <cell r="D32362" t="str">
            <v>3,36</v>
          </cell>
        </row>
        <row r="32363">
          <cell r="A32363" t="str">
            <v>ME.05.010.0300.b</v>
          </cell>
          <cell r="B32363" t="str">
            <v>- cassetta con cornice per incasso di prese fisse orizzontali IP44 per n.1 presa 16/32A alloggiabile</v>
          </cell>
          <cell r="C32363" t="str">
            <v>cad</v>
          </cell>
          <cell r="D32363" t="str">
            <v>6,36</v>
          </cell>
        </row>
        <row r="32364">
          <cell r="A32364" t="str">
            <v>ME.05.010.0300.c</v>
          </cell>
          <cell r="B32364" t="str">
            <v>- coperchio cieco di chiusura vano prese fisse orizzontali IP44, per quadri stagni o cassette di fondo</v>
          </cell>
          <cell r="C32364" t="str">
            <v>cad</v>
          </cell>
          <cell r="D32364" t="str">
            <v>2,54</v>
          </cell>
        </row>
        <row r="32365">
          <cell r="A32365" t="str">
            <v>ME.05.010.0300.d</v>
          </cell>
          <cell r="B32365" t="str">
            <v>- quadretto stagno DIN 18 moduli vuoti con coperchio flangiato IP55 e con n.4 calotte per prese fisse orizzontali 16/32A IP44</v>
          </cell>
          <cell r="C32365" t="str">
            <v>cad</v>
          </cell>
          <cell r="D32365" t="str">
            <v>71,53</v>
          </cell>
        </row>
        <row r="32366">
          <cell r="A32366" t="str">
            <v>ME.05.010.0310</v>
          </cell>
          <cell r="B32366" t="str">
            <v>Presa UNEL bivalente modulare, tensione nominale 230V, 10/16A, 2P+T</v>
          </cell>
          <cell r="C32366" t="str">
            <v>cad</v>
          </cell>
          <cell r="D32366" t="str">
            <v>5,64</v>
          </cell>
        </row>
        <row r="32367">
          <cell r="A32367" t="str">
            <v>ME.05.015</v>
          </cell>
          <cell r="B32367" t="str">
            <v>GRUPPO PRESE DI CORRENTE DI TIPO INTERBLOCCATO</v>
          </cell>
          <cell r="C32367"/>
          <cell r="D32367"/>
        </row>
        <row r="32368">
          <cell r="A32368" t="str">
            <v>ME.05.015.0010</v>
          </cell>
          <cell r="B32368" t="str">
            <v>Gruppo prese di corrente di tipo interbloccato con fusibili e sezionatore di categoria AC23A, GWT 960°C, autoestinguenza V0, grado di protezione IP67 secondo CEI EN 60439-1 (CEI 17-13/1), resistenza agli urti IK10, comprensivo di presa interbloccata 2x16A+T, presa interbloccata 3x16A+T, centralino modulare con sportello e interruttore differenziale da 40A con Id=30mA, pressacavo in materiale isolante, piastra di fondo, in:</v>
          </cell>
          <cell r="C32368"/>
          <cell r="D32368"/>
        </row>
        <row r="32369">
          <cell r="A32369" t="str">
            <v>ME.05.015.0010.a</v>
          </cell>
          <cell r="B32369" t="str">
            <v>- materiale termoplastico</v>
          </cell>
          <cell r="C32369" t="str">
            <v>cad</v>
          </cell>
          <cell r="D32369" t="str">
            <v>430,52</v>
          </cell>
        </row>
        <row r="32370">
          <cell r="A32370" t="str">
            <v>ME.05.015.0010.b</v>
          </cell>
          <cell r="B32370" t="str">
            <v>- materiale termoindurente</v>
          </cell>
          <cell r="C32370" t="str">
            <v>cad</v>
          </cell>
          <cell r="D32370" t="str">
            <v>497,41</v>
          </cell>
        </row>
        <row r="32371">
          <cell r="A32371" t="str">
            <v>ME.05.015.0010.c</v>
          </cell>
          <cell r="B32371" t="str">
            <v>- alluminio</v>
          </cell>
          <cell r="C32371" t="str">
            <v>cad</v>
          </cell>
          <cell r="D32371" t="str">
            <v>513,52</v>
          </cell>
        </row>
        <row r="32372">
          <cell r="A32372" t="str">
            <v>ME.05.015.0020</v>
          </cell>
          <cell r="B32372" t="str">
            <v>Gruppo prese di corrente di tipo interbloccato con fusibili e sezionatore di categoria AC23A, GWT 960°C, autoestinguenza V0, grado di protezione IP67 secondo CEI EN 60439-1 (CEI 17-13/1), resistenza agli urti IK10, comprensivo di presa interbloccata 2x16A+T, presa interbloccata 3x16A+T, centralino cieco con morsettiera in ceramica 4x16mm² su guida DIN, pressacavo in materiale isolante, piastra di fondo, in:</v>
          </cell>
          <cell r="C32372"/>
          <cell r="D32372"/>
        </row>
        <row r="32373">
          <cell r="A32373" t="str">
            <v>ME.05.015.0020.a</v>
          </cell>
          <cell r="B32373" t="str">
            <v>- materiale termoplastico</v>
          </cell>
          <cell r="C32373" t="str">
            <v>cad</v>
          </cell>
          <cell r="D32373" t="str">
            <v>184,51</v>
          </cell>
        </row>
        <row r="32374">
          <cell r="A32374" t="str">
            <v>ME.05.015.0020.b</v>
          </cell>
          <cell r="B32374" t="str">
            <v>- materiale termoindurente</v>
          </cell>
          <cell r="C32374" t="str">
            <v>cad</v>
          </cell>
          <cell r="D32374" t="str">
            <v>384,27</v>
          </cell>
        </row>
        <row r="32375">
          <cell r="A32375" t="str">
            <v>ME.05.015.0020.c</v>
          </cell>
          <cell r="B32375" t="str">
            <v>- alluminio</v>
          </cell>
          <cell r="C32375" t="str">
            <v>cad</v>
          </cell>
          <cell r="D32375" t="str">
            <v>443,33</v>
          </cell>
        </row>
        <row r="32376">
          <cell r="A32376" t="str">
            <v>ME.05.015.0030</v>
          </cell>
          <cell r="B32376" t="str">
            <v>Gruppo prese di corrente di tipo interbloccato con fusibili e sezionatore di categoria AC23A, GWT 960°C, autoestinguenza V0, grado di protezione IP67 secondo CEI EN 60439-1 (CEI 17-13/1), resistenza agli urti IK10, comprensivo di presa interbloccata 2x16A+T, presa interbloccata 3x16A+N+T, centralino modulare con sportello e interruttore differenziale da 40A con Id=30mA, pressacavo in materiale isolante, piastra di fondo, in:</v>
          </cell>
          <cell r="C32376"/>
          <cell r="D32376"/>
        </row>
        <row r="32377">
          <cell r="A32377" t="str">
            <v>ME.05.015.0030.a</v>
          </cell>
          <cell r="B32377" t="str">
            <v>- materiale termoplastico</v>
          </cell>
          <cell r="C32377" t="str">
            <v>cad</v>
          </cell>
          <cell r="D32377" t="str">
            <v>433,10</v>
          </cell>
        </row>
        <row r="32378">
          <cell r="A32378" t="str">
            <v>ME.05.015.0030.b</v>
          </cell>
          <cell r="B32378" t="str">
            <v>- materiale termoindurente</v>
          </cell>
          <cell r="C32378" t="str">
            <v>cad</v>
          </cell>
          <cell r="D32378" t="str">
            <v>477,59</v>
          </cell>
        </row>
        <row r="32379">
          <cell r="A32379" t="str">
            <v>ME.05.015.0030.c</v>
          </cell>
          <cell r="B32379" t="str">
            <v>- alluminio</v>
          </cell>
          <cell r="C32379" t="str">
            <v>cad</v>
          </cell>
          <cell r="D32379" t="str">
            <v>529,21</v>
          </cell>
        </row>
        <row r="32380">
          <cell r="A32380" t="str">
            <v>ME.05.015.0040</v>
          </cell>
          <cell r="B32380" t="str">
            <v>Gruppo prese di corrente di tipo interbloccato con fusibili e sezionatore di categoria AC23A, GWT 960°C, autoestinguenza V0, grado di protezione IP67 secondo CEI EN 60439-1 (CEI 17-13/1), resistenza agli urti IK10, comprensivo di presa interbloccata 2x16A+T, presa interbloccata 3x16A+N+T, centralino cieco con morsettiera in ceramica 4x16mm² su guida DIN, pressacavo in materiale isolante, piastra di fondo, in:</v>
          </cell>
          <cell r="C32380"/>
          <cell r="D32380"/>
        </row>
        <row r="32381">
          <cell r="A32381" t="str">
            <v>ME.05.015.0040.a</v>
          </cell>
          <cell r="B32381" t="str">
            <v>- materiale termoplastico</v>
          </cell>
          <cell r="C32381" t="str">
            <v>cad</v>
          </cell>
          <cell r="D32381" t="str">
            <v>187,08</v>
          </cell>
        </row>
        <row r="32382">
          <cell r="A32382" t="str">
            <v>ME.05.015.0040.b</v>
          </cell>
          <cell r="B32382" t="str">
            <v>- materiale termoindurente</v>
          </cell>
          <cell r="C32382" t="str">
            <v>cad</v>
          </cell>
          <cell r="D32382" t="str">
            <v>395,46</v>
          </cell>
        </row>
        <row r="32383">
          <cell r="A32383" t="str">
            <v>ME.05.015.0040.c</v>
          </cell>
          <cell r="B32383" t="str">
            <v>- alluminio</v>
          </cell>
          <cell r="C32383" t="str">
            <v>cad</v>
          </cell>
          <cell r="D32383" t="str">
            <v>459,02</v>
          </cell>
        </row>
        <row r="32384">
          <cell r="A32384" t="str">
            <v>ME.05.020</v>
          </cell>
          <cell r="B32384" t="str">
            <v>APPARECCHI DI COMANDO - PRESE SPINE</v>
          </cell>
          <cell r="C32384"/>
          <cell r="D32384"/>
        </row>
        <row r="32385">
          <cell r="A32385" t="str">
            <v>ME.05.020.0010</v>
          </cell>
          <cell r="B32385" t="str">
            <v>Frutti componibili conformi noprme CEI 23-9, applicati in supporti predisposti, nelle tipologie:</v>
          </cell>
          <cell r="C32385"/>
          <cell r="D32385"/>
        </row>
        <row r="32386">
          <cell r="A32386" t="str">
            <v>ME.05.020.0010.a</v>
          </cell>
          <cell r="B32386" t="str">
            <v>- interruttore unipolare 16A - 250V - generico</v>
          </cell>
          <cell r="C32386" t="str">
            <v>cad</v>
          </cell>
          <cell r="D32386" t="str">
            <v>1,87</v>
          </cell>
        </row>
        <row r="32387">
          <cell r="A32387" t="str">
            <v>ME.05.020.0010.b</v>
          </cell>
          <cell r="B32387" t="str">
            <v>- interruttore unipolare 16A - 250V - luminoso</v>
          </cell>
          <cell r="C32387" t="str">
            <v>cad</v>
          </cell>
          <cell r="D32387" t="str">
            <v>3,69</v>
          </cell>
        </row>
        <row r="32388">
          <cell r="A32388" t="str">
            <v>ME.05.020.0010.c</v>
          </cell>
          <cell r="B32388" t="str">
            <v>- interruttore unipolare 16A - 250V - illuminabile</v>
          </cell>
          <cell r="C32388" t="str">
            <v>cad</v>
          </cell>
          <cell r="D32388" t="str">
            <v>2,41</v>
          </cell>
        </row>
        <row r="32389">
          <cell r="A32389" t="str">
            <v>ME.05.020.0010.d</v>
          </cell>
          <cell r="B32389" t="str">
            <v>- interruttore bipolare 16A - 250V - generico</v>
          </cell>
          <cell r="C32389" t="str">
            <v>cad</v>
          </cell>
          <cell r="D32389" t="str">
            <v>3,32</v>
          </cell>
        </row>
        <row r="32390">
          <cell r="A32390" t="str">
            <v>ME.05.020.0010.e</v>
          </cell>
          <cell r="B32390" t="str">
            <v>- interruttore bipolare 16A - 250V - luminoso</v>
          </cell>
          <cell r="C32390" t="str">
            <v>cad</v>
          </cell>
          <cell r="D32390" t="str">
            <v>4,59</v>
          </cell>
        </row>
        <row r="32391">
          <cell r="A32391" t="str">
            <v>ME.05.020.0010.f</v>
          </cell>
          <cell r="B32391" t="str">
            <v>- interruttore bipolare 16A - 250V - illuminabile</v>
          </cell>
          <cell r="C32391" t="str">
            <v>cad</v>
          </cell>
          <cell r="D32391" t="str">
            <v>4,38</v>
          </cell>
        </row>
        <row r="32392">
          <cell r="A32392" t="str">
            <v>ME.05.020.0010.g</v>
          </cell>
          <cell r="B32392" t="str">
            <v>- interruttore bipolare 10A - 250V - con chiave</v>
          </cell>
          <cell r="C32392" t="str">
            <v>cad</v>
          </cell>
          <cell r="D32392" t="str">
            <v>15,95</v>
          </cell>
        </row>
        <row r="32393">
          <cell r="A32393" t="str">
            <v>ME.05.020.0010.h</v>
          </cell>
          <cell r="B32393" t="str">
            <v>- deviatore unipolare 16A - 250V - generico</v>
          </cell>
          <cell r="C32393" t="str">
            <v>cad</v>
          </cell>
          <cell r="D32393" t="str">
            <v>2,20</v>
          </cell>
        </row>
        <row r="32394">
          <cell r="A32394" t="str">
            <v>ME.05.020.0010.i</v>
          </cell>
          <cell r="B32394" t="str">
            <v>- deviatore unipolare 16A - 250V - luminoso</v>
          </cell>
          <cell r="C32394" t="str">
            <v>cad</v>
          </cell>
          <cell r="D32394" t="str">
            <v>4,06</v>
          </cell>
        </row>
        <row r="32395">
          <cell r="A32395" t="str">
            <v>ME.05.020.0010.j</v>
          </cell>
          <cell r="B32395" t="str">
            <v>- deviatore unipolare 16A - 250V - illuminabile</v>
          </cell>
          <cell r="C32395" t="str">
            <v>cad</v>
          </cell>
          <cell r="D32395" t="str">
            <v>2,84</v>
          </cell>
        </row>
        <row r="32396">
          <cell r="A32396" t="str">
            <v>ME.05.020.0010.k</v>
          </cell>
          <cell r="B32396" t="str">
            <v>- deviatore bipolare 10A - 250V - con chiave</v>
          </cell>
          <cell r="C32396" t="str">
            <v>cad</v>
          </cell>
          <cell r="D32396" t="str">
            <v>15,95</v>
          </cell>
        </row>
        <row r="32397">
          <cell r="A32397" t="str">
            <v>ME.05.020.0010.l</v>
          </cell>
          <cell r="B32397" t="str">
            <v>- invertitore unipolare 16A - 250V - generico</v>
          </cell>
          <cell r="C32397" t="str">
            <v>cad</v>
          </cell>
          <cell r="D32397" t="str">
            <v>3,97</v>
          </cell>
        </row>
        <row r="32398">
          <cell r="A32398" t="str">
            <v>ME.05.020.0010.m</v>
          </cell>
          <cell r="B32398" t="str">
            <v>- commutatore unipolare 10A - 250V - generico</v>
          </cell>
          <cell r="C32398" t="str">
            <v>cad</v>
          </cell>
          <cell r="D32398" t="str">
            <v>4,10</v>
          </cell>
        </row>
        <row r="32399">
          <cell r="A32399" t="str">
            <v>ME.05.020.0010.n</v>
          </cell>
          <cell r="B32399" t="str">
            <v>- pulsante 1P NA o NC 10A - 250V - generico</v>
          </cell>
          <cell r="C32399" t="str">
            <v>cad</v>
          </cell>
          <cell r="D32399" t="str">
            <v>3,78</v>
          </cell>
        </row>
        <row r="32400">
          <cell r="A32400" t="str">
            <v>ME.05.020.0010.o</v>
          </cell>
          <cell r="B32400" t="str">
            <v>- pulsante 1P NA+NA 10A - 250V - con interblocco</v>
          </cell>
          <cell r="C32400" t="str">
            <v>cad</v>
          </cell>
          <cell r="D32400" t="str">
            <v>3,78</v>
          </cell>
        </row>
        <row r="32401">
          <cell r="A32401" t="str">
            <v>ME.05.020.0010.p</v>
          </cell>
          <cell r="B32401" t="str">
            <v>- pulsante 1P NA 10A - 250V - contatto ausiliario NC o NA 10A - marcia o arresto</v>
          </cell>
          <cell r="C32401" t="str">
            <v>cad</v>
          </cell>
          <cell r="D32401" t="str">
            <v>3,53</v>
          </cell>
        </row>
        <row r="32402">
          <cell r="A32402" t="str">
            <v>ME.05.020.0010.q</v>
          </cell>
          <cell r="B32402" t="str">
            <v>- pulsante 2P NA 10A - 250 V - a tirante</v>
          </cell>
          <cell r="C32402" t="str">
            <v>cad</v>
          </cell>
          <cell r="D32402" t="str">
            <v>5,29</v>
          </cell>
        </row>
        <row r="32403">
          <cell r="A32403" t="str">
            <v>ME.05.020.0010.r</v>
          </cell>
          <cell r="B32403" t="str">
            <v>- pulsante con targa portanome illuminabile 1P NA 10A - 250V</v>
          </cell>
          <cell r="C32403" t="str">
            <v>cad</v>
          </cell>
          <cell r="D32403" t="str">
            <v>5,08</v>
          </cell>
        </row>
        <row r="32404">
          <cell r="A32404" t="str">
            <v>ME.05.020.0010.s</v>
          </cell>
          <cell r="B32404" t="str">
            <v>- copriforo a 1 posto</v>
          </cell>
          <cell r="C32404" t="str">
            <v>cad</v>
          </cell>
          <cell r="D32404" t="str">
            <v>0,58</v>
          </cell>
        </row>
        <row r="32405">
          <cell r="A32405" t="str">
            <v>ME.05.020.0010.t</v>
          </cell>
          <cell r="B32405" t="str">
            <v>- copriforo a 2 posti</v>
          </cell>
          <cell r="C32405" t="str">
            <v>cad</v>
          </cell>
          <cell r="D32405" t="str">
            <v>0,98</v>
          </cell>
        </row>
        <row r="32406">
          <cell r="A32406" t="str">
            <v>ME.05.020.0010.u</v>
          </cell>
          <cell r="B32406" t="str">
            <v>- 1 posto con uscita per cavo diam. 4-8 mm</v>
          </cell>
          <cell r="C32406" t="str">
            <v>cad</v>
          </cell>
          <cell r="D32406" t="str">
            <v>0,58</v>
          </cell>
        </row>
        <row r="32407">
          <cell r="A32407" t="str">
            <v>ME.05.020.0020</v>
          </cell>
          <cell r="B32407" t="str">
            <v>Frutti componibili - prese di corrente - conformi norme CEI 23-12 CEI 23-16, applicati in supporti predisposti, nelle tipologie:</v>
          </cell>
          <cell r="C32407"/>
          <cell r="D32407"/>
        </row>
        <row r="32408">
          <cell r="A32408" t="str">
            <v>ME.05.020.0020.a</v>
          </cell>
          <cell r="B32408" t="str">
            <v>- 2P+T - 250V - 10A</v>
          </cell>
          <cell r="C32408" t="str">
            <v>cad</v>
          </cell>
          <cell r="D32408" t="str">
            <v>2,20</v>
          </cell>
        </row>
        <row r="32409">
          <cell r="A32409" t="str">
            <v>ME.05.020.0020.b</v>
          </cell>
          <cell r="B32409" t="str">
            <v>- 2P+T - 250V - 16A</v>
          </cell>
          <cell r="C32409" t="str">
            <v>cad</v>
          </cell>
          <cell r="D32409" t="str">
            <v>2,41</v>
          </cell>
        </row>
        <row r="32410">
          <cell r="A32410" t="str">
            <v>ME.05.020.0020.c</v>
          </cell>
          <cell r="B32410" t="str">
            <v>- 2P+T - 250V - 16A bivalente</v>
          </cell>
          <cell r="C32410" t="str">
            <v>cad</v>
          </cell>
          <cell r="D32410" t="str">
            <v>2,61</v>
          </cell>
        </row>
        <row r="32411">
          <cell r="A32411" t="str">
            <v>ME.05.020.0020.d</v>
          </cell>
          <cell r="B32411" t="str">
            <v>- 2P+T - 250V - 20A</v>
          </cell>
          <cell r="C32411" t="str">
            <v>cad</v>
          </cell>
          <cell r="D32411" t="str">
            <v>2,70</v>
          </cell>
        </row>
        <row r="32412">
          <cell r="A32412" t="str">
            <v>ME.05.020.0020.e</v>
          </cell>
          <cell r="B32412" t="str">
            <v>- 2P+T - 250V - 16A tipo UNEL con terra laterale e centrale</v>
          </cell>
          <cell r="C32412" t="str">
            <v>cad</v>
          </cell>
          <cell r="D32412" t="str">
            <v>4,02</v>
          </cell>
        </row>
        <row r="32413">
          <cell r="A32413" t="str">
            <v>ME.05.020.0020.f</v>
          </cell>
          <cell r="B32413" t="str">
            <v>- 2P+T - 250V - 16A tipo UNEL bivalente con terra laterale e centrale</v>
          </cell>
          <cell r="C32413" t="str">
            <v>cad</v>
          </cell>
          <cell r="D32413" t="str">
            <v>4,59</v>
          </cell>
        </row>
        <row r="32414">
          <cell r="A32414" t="str">
            <v>ME.05.020.0030</v>
          </cell>
          <cell r="B32414" t="str">
            <v>Frutti componibili - prese ad alimentazione controllata - conformi norme CEI 23-12 CEI 23-16, applicati in supporti predisposti, nelle tipologie:</v>
          </cell>
          <cell r="C32414"/>
          <cell r="D32414"/>
        </row>
        <row r="32415">
          <cell r="A32415" t="str">
            <v>ME.05.020.0030.a</v>
          </cell>
          <cell r="B32415" t="str">
            <v>- 2P+T - 250V - 16A bivalente con interruttore differenziale 30 mA e fusibile</v>
          </cell>
          <cell r="C32415" t="str">
            <v>cad</v>
          </cell>
          <cell r="D32415" t="str">
            <v>139,99</v>
          </cell>
        </row>
        <row r="32416">
          <cell r="A32416" t="str">
            <v>ME.05.020.0030.b</v>
          </cell>
          <cell r="B32416" t="str">
            <v>- 2P+T - 250V - 16A bivalente con interruttore differenziale 10 mA e fusibile</v>
          </cell>
          <cell r="C32416" t="str">
            <v>cad</v>
          </cell>
          <cell r="D32416" t="str">
            <v>149,78</v>
          </cell>
        </row>
        <row r="32417">
          <cell r="A32417" t="str">
            <v>ME.05.020.0030.c</v>
          </cell>
          <cell r="B32417" t="str">
            <v>- 2P+T - 250V - 16A tipo UNEL bivalente con interruttore differenziale 10 mA e fusibile</v>
          </cell>
          <cell r="C32417" t="str">
            <v>cad</v>
          </cell>
          <cell r="D32417" t="str">
            <v>151,75</v>
          </cell>
        </row>
        <row r="32418">
          <cell r="A32418" t="str">
            <v>ME.05.020.0030.d</v>
          </cell>
          <cell r="B32418" t="str">
            <v>- presa con trasformatore d'isolamento 2P 120/230V 20VA</v>
          </cell>
          <cell r="C32418" t="str">
            <v>cad</v>
          </cell>
          <cell r="D32418" t="str">
            <v>45,53</v>
          </cell>
        </row>
        <row r="32419">
          <cell r="A32419" t="str">
            <v>ME.05.020.0040</v>
          </cell>
          <cell r="B32419" t="str">
            <v>Frutti componibili - apparecchi di comando- conformi norme CEI, applicati in supporti predisposti, nelle tipologie:</v>
          </cell>
          <cell r="C32419"/>
          <cell r="D32419"/>
        </row>
        <row r="32420">
          <cell r="A32420" t="str">
            <v>ME.05.020.0040.a</v>
          </cell>
          <cell r="B32420" t="str">
            <v>- interruttore magnetotermico, caratteristica C, 230V 3KA, 1P 6-16A</v>
          </cell>
          <cell r="C32420" t="str">
            <v>cad</v>
          </cell>
          <cell r="D32420" t="str">
            <v>25,86</v>
          </cell>
        </row>
        <row r="32421">
          <cell r="A32421" t="str">
            <v>ME.05.020.0040.b</v>
          </cell>
          <cell r="B32421" t="str">
            <v>- interruttore magnetotermico, caratteristica C, 230V 3KA, 1P+N 6-16A</v>
          </cell>
          <cell r="C32421" t="str">
            <v>cad</v>
          </cell>
          <cell r="D32421" t="str">
            <v>33,99</v>
          </cell>
        </row>
        <row r="32422">
          <cell r="A32422" t="str">
            <v>ME.05.020.0040.c</v>
          </cell>
          <cell r="B32422" t="str">
            <v>- interruttore magnetotermico differenziale, caratteristica C, 230V 3KA, 1P+N 6-16A 6-30mA</v>
          </cell>
          <cell r="C32422" t="str">
            <v>cad</v>
          </cell>
          <cell r="D32422" t="str">
            <v>91,23</v>
          </cell>
        </row>
        <row r="32423">
          <cell r="A32423" t="str">
            <v>ME.05.020.0040.d</v>
          </cell>
          <cell r="B32423" t="str">
            <v>- blocchi differenziali accoppiabili con interruttori magnetotermici, 1P+N 16A 6÷30mA</v>
          </cell>
          <cell r="C32423" t="str">
            <v>cad</v>
          </cell>
          <cell r="D32423" t="str">
            <v>58,64</v>
          </cell>
        </row>
        <row r="32424">
          <cell r="A32424" t="str">
            <v>ME.05.020.0040.e</v>
          </cell>
          <cell r="B32424" t="str">
            <v>- interruttore magnetotermico rosso per linee dedicate, caratteristica C, 230V 3KA, 1P 6÷16A</v>
          </cell>
          <cell r="C32424" t="str">
            <v>cad</v>
          </cell>
          <cell r="D32424" t="str">
            <v>35,08</v>
          </cell>
        </row>
        <row r="32425">
          <cell r="A32425" t="str">
            <v>ME.05.020.0040.f</v>
          </cell>
          <cell r="B32425" t="str">
            <v>- portafusibile 250V, 16A</v>
          </cell>
          <cell r="C32425" t="str">
            <v>cad</v>
          </cell>
          <cell r="D32425" t="str">
            <v>2,35</v>
          </cell>
        </row>
        <row r="32426">
          <cell r="A32426" t="str">
            <v>ME.05.020.0040.g</v>
          </cell>
          <cell r="B32426" t="str">
            <v>- regolatore elettronico per carichi resistivi 100-500W (230V) rotativo</v>
          </cell>
          <cell r="C32426" t="str">
            <v>cad</v>
          </cell>
          <cell r="D32426" t="str">
            <v>20,46</v>
          </cell>
        </row>
        <row r="32427">
          <cell r="A32427" t="str">
            <v>ME.05.020.0040.h</v>
          </cell>
          <cell r="B32427" t="str">
            <v>- regolatore elettronico per carichi resistivi e induttivi 60-500W (230V) a pulsante</v>
          </cell>
          <cell r="C32427" t="str">
            <v>cad</v>
          </cell>
          <cell r="D32427" t="str">
            <v>37,09</v>
          </cell>
        </row>
        <row r="32428">
          <cell r="A32428" t="str">
            <v>ME.05.020.0040.i</v>
          </cell>
          <cell r="B32428" t="str">
            <v>- regolatore elettronico per carichi resistivi e induttivi 100-900W (230V) rotativo</v>
          </cell>
          <cell r="C32428" t="str">
            <v>cad</v>
          </cell>
          <cell r="D32428" t="str">
            <v>15,17</v>
          </cell>
        </row>
        <row r="32429">
          <cell r="A32429" t="str">
            <v>ME.05.020.0040.j</v>
          </cell>
          <cell r="B32429" t="str">
            <v>- regolatore elettronico per carichi resistivi e induttivi e/o agitatori d'aria 40-300W (230V) rotativo con deviatore</v>
          </cell>
          <cell r="C32429" t="str">
            <v>cad</v>
          </cell>
          <cell r="D32429" t="str">
            <v>30,54</v>
          </cell>
        </row>
        <row r="32430">
          <cell r="A32430" t="str">
            <v>ME.05.020.0040.k</v>
          </cell>
          <cell r="B32430" t="str">
            <v>- regolatore elettronico per carichi resistivi, induttivi e alimentatori elettronici per lampade alogene 25-180W (230V) a pulsante</v>
          </cell>
          <cell r="C32430" t="str">
            <v>cad</v>
          </cell>
          <cell r="D32430" t="str">
            <v>50,03</v>
          </cell>
        </row>
        <row r="32431">
          <cell r="A32431" t="str">
            <v>ME.05.020.0040.l</v>
          </cell>
          <cell r="B32431" t="str">
            <v>- regolatore elettronico per carichi resistivi, induttivi e alimentatori elettronici per lampade alogene 25-300W (230V) a pulsante</v>
          </cell>
          <cell r="C32431" t="str">
            <v>cad</v>
          </cell>
          <cell r="D32431" t="str">
            <v>59,53</v>
          </cell>
        </row>
        <row r="32432">
          <cell r="A32432" t="str">
            <v>ME.05.020.0040.m</v>
          </cell>
          <cell r="B32432" t="str">
            <v>- programmatore elettronico giornaliero/settimanale a 2 canali, 230V, 8 cicli per canale, uscita relè 2NA 5A/2Aper carichi resistivi, induttivi e alimentatori elettronici per lampade alogene 25-300W (230V) a pulsante</v>
          </cell>
          <cell r="C32432" t="str">
            <v>cad</v>
          </cell>
          <cell r="D32432" t="str">
            <v>126,28</v>
          </cell>
        </row>
        <row r="32433">
          <cell r="A32433" t="str">
            <v>ME.05.020.0050</v>
          </cell>
          <cell r="B32433" t="str">
            <v>Frutti componibili - apparecchi di segnalazione- conformi norme CEI, applicati in supporti predisposti, nelle tipologie:</v>
          </cell>
          <cell r="C32433"/>
          <cell r="D32433"/>
        </row>
        <row r="32434">
          <cell r="A32434" t="str">
            <v>ME.05.020.0050.a</v>
          </cell>
          <cell r="B32434" t="str">
            <v>- lampada anti black-out estraibile 230V, batterie Ni-Cd, autonomia 2h</v>
          </cell>
          <cell r="C32434" t="str">
            <v>cad</v>
          </cell>
          <cell r="D32434" t="str">
            <v>34,85</v>
          </cell>
        </row>
        <row r="32435">
          <cell r="A32435" t="str">
            <v>ME.05.020.0050.b</v>
          </cell>
          <cell r="B32435" t="str">
            <v>- lampada anti black-out fissa 230V, batterie Ni-Cd, autonomia 2h</v>
          </cell>
          <cell r="C32435" t="str">
            <v>cad</v>
          </cell>
          <cell r="D32435" t="str">
            <v>24,57</v>
          </cell>
        </row>
        <row r="32436">
          <cell r="A32436" t="str">
            <v>ME.05.020.0050.c</v>
          </cell>
          <cell r="B32436" t="str">
            <v>- lampada autonoma di emergenza illuminazione non permanente, munita di supporto autoportante per placca 6 posti 230V 4W, batterie Ni-Cd, autonomia 1h</v>
          </cell>
          <cell r="C32436" t="str">
            <v>cad</v>
          </cell>
          <cell r="D32436" t="str">
            <v>73,43</v>
          </cell>
        </row>
        <row r="32437">
          <cell r="A32437" t="str">
            <v>ME.05.020.0050.d</v>
          </cell>
          <cell r="B32437" t="str">
            <v>- ronzatore 12/24V - 50Hz, 8VA</v>
          </cell>
          <cell r="C32437" t="str">
            <v>cad</v>
          </cell>
          <cell r="D32437" t="str">
            <v>8,23</v>
          </cell>
        </row>
        <row r="32438">
          <cell r="A32438" t="str">
            <v>ME.05.020.0050.e</v>
          </cell>
          <cell r="B32438" t="str">
            <v>- ronzatore 230V - 50Hz, 8VA</v>
          </cell>
          <cell r="C32438" t="str">
            <v>cad</v>
          </cell>
          <cell r="D32438" t="str">
            <v>8,87</v>
          </cell>
        </row>
        <row r="32439">
          <cell r="A32439" t="str">
            <v>ME.05.020.0050.f</v>
          </cell>
          <cell r="B32439" t="str">
            <v>- spie singole di segnalazione 12/24/230V, in vari colori</v>
          </cell>
          <cell r="C32439" t="str">
            <v>cad</v>
          </cell>
          <cell r="D32439" t="str">
            <v>2,31</v>
          </cell>
        </row>
        <row r="32440">
          <cell r="A32440" t="str">
            <v>ME.05.020.0050.g</v>
          </cell>
          <cell r="B32440" t="str">
            <v>- spie segnapasso 12/24V, in vari colori con diffusore piano</v>
          </cell>
          <cell r="C32440" t="str">
            <v>cad</v>
          </cell>
          <cell r="D32440" t="str">
            <v>3,69</v>
          </cell>
        </row>
        <row r="32441">
          <cell r="A32441" t="str">
            <v>ME.05.020.0050.h</v>
          </cell>
          <cell r="B32441" t="str">
            <v>- spie segnapasso 12/24V, in vari colori con diffusore sporgente</v>
          </cell>
          <cell r="C32441" t="str">
            <v>cad</v>
          </cell>
          <cell r="D32441" t="str">
            <v>3,87</v>
          </cell>
        </row>
        <row r="32442">
          <cell r="A32442" t="str">
            <v>ME.05.020.0060</v>
          </cell>
          <cell r="B32442" t="str">
            <v>Accessori:</v>
          </cell>
          <cell r="C32442"/>
          <cell r="D32442"/>
        </row>
        <row r="32443">
          <cell r="A32443" t="str">
            <v>ME.05.020.0060.a</v>
          </cell>
          <cell r="B32443" t="str">
            <v>- unità di segnalazione ad ampolla con morsetti ad innesto rapido, 12/24/230V, 0,4-0,8W, fluorescente</v>
          </cell>
          <cell r="C32443" t="str">
            <v>cad</v>
          </cell>
          <cell r="D32443" t="str">
            <v>1,30</v>
          </cell>
        </row>
        <row r="32444">
          <cell r="A32444" t="str">
            <v>ME.05.020.0060.b</v>
          </cell>
          <cell r="B32444" t="str">
            <v>- unità di segnalazione ad ampolla con morsetti ad innesto rapido, 100/230V, 1W, LED</v>
          </cell>
          <cell r="C32444" t="str">
            <v>cad</v>
          </cell>
          <cell r="D32444" t="str">
            <v>6,66</v>
          </cell>
        </row>
        <row r="32445">
          <cell r="A32445" t="str">
            <v>ME.05.020.0060.c</v>
          </cell>
          <cell r="B32445" t="str">
            <v>- lampada a siluro, 12/24/230V, 0.4-2W, fluorescente</v>
          </cell>
          <cell r="C32445" t="str">
            <v>cad</v>
          </cell>
          <cell r="D32445" t="str">
            <v>1,16</v>
          </cell>
        </row>
        <row r="32446">
          <cell r="A32446" t="str">
            <v>ME.05.020.0060.d</v>
          </cell>
          <cell r="B32446" t="str">
            <v>- fusibile in miniatura 250V 2.5A, diam. 5 x 20</v>
          </cell>
          <cell r="C32446" t="str">
            <v>cad</v>
          </cell>
          <cell r="D32446" t="str">
            <v>0,18</v>
          </cell>
        </row>
        <row r="32447">
          <cell r="A32447" t="str">
            <v>ME.05.020.0060.e</v>
          </cell>
          <cell r="B32447" t="str">
            <v>- fusibile in miniatura 250V 16A diam. 5 x 20</v>
          </cell>
          <cell r="C32447" t="str">
            <v>cad</v>
          </cell>
          <cell r="D32447" t="str">
            <v>0,65</v>
          </cell>
        </row>
        <row r="32448">
          <cell r="A32448" t="str">
            <v>ME.05.020.0060.f</v>
          </cell>
          <cell r="B32448" t="str">
            <v>- fusibile in miniatura 250V 2-6A diam. 6.3 x 32</v>
          </cell>
          <cell r="C32448" t="str">
            <v>cad</v>
          </cell>
          <cell r="D32448" t="str">
            <v>0,23</v>
          </cell>
        </row>
        <row r="32449">
          <cell r="A32449" t="str">
            <v>ME.05.020.0060.g</v>
          </cell>
          <cell r="B32449" t="str">
            <v>- fusibile in miniatura 250V 10A diam. 6.3 x 32</v>
          </cell>
          <cell r="C32449" t="str">
            <v>cad</v>
          </cell>
          <cell r="D32449" t="str">
            <v>0,24</v>
          </cell>
        </row>
        <row r="32450">
          <cell r="A32450" t="str">
            <v>ME.05.020.0060.h</v>
          </cell>
          <cell r="B32450" t="str">
            <v>- fusibile in miniatura 250V 16A diam. 6.3 x 32</v>
          </cell>
          <cell r="C32450" t="str">
            <v>cad</v>
          </cell>
          <cell r="D32450" t="str">
            <v>0,42</v>
          </cell>
        </row>
        <row r="32451">
          <cell r="A32451" t="str">
            <v>ME.05.020.0060.i</v>
          </cell>
          <cell r="B32451" t="str">
            <v>- fusibile 380V 2-16A, diam. 9 x 36</v>
          </cell>
          <cell r="C32451" t="str">
            <v>cad</v>
          </cell>
          <cell r="D32451" t="str">
            <v>0,83</v>
          </cell>
        </row>
        <row r="32452">
          <cell r="A32452" t="str">
            <v>ME.05.020.0060.j</v>
          </cell>
          <cell r="B32452" t="str">
            <v>- fusibile 380V 20A, diam. 9 x 36</v>
          </cell>
          <cell r="C32452" t="str">
            <v>cad</v>
          </cell>
          <cell r="D32452" t="str">
            <v>0,91</v>
          </cell>
        </row>
        <row r="32453">
          <cell r="A32453" t="str">
            <v>ME.05.020.0060.k</v>
          </cell>
          <cell r="B32453" t="str">
            <v>- fusibile 380V 25A, diam. 9 x 36</v>
          </cell>
          <cell r="C32453" t="str">
            <v>cad</v>
          </cell>
          <cell r="D32453" t="str">
            <v>1,24</v>
          </cell>
        </row>
        <row r="32454">
          <cell r="A32454" t="str">
            <v>ME.05.020.0060.l</v>
          </cell>
          <cell r="B32454" t="str">
            <v>- set di n.2 chiavi per apparecchi di comando a chiave</v>
          </cell>
          <cell r="C32454" t="str">
            <v>cad</v>
          </cell>
          <cell r="D32454" t="str">
            <v>2,39</v>
          </cell>
        </row>
        <row r="32455">
          <cell r="A32455" t="str">
            <v>ME.05.020.0070</v>
          </cell>
          <cell r="B32455" t="str">
            <v>Supporto per frutti componibili in resina con placca metallica fissata a pressione o con viti:</v>
          </cell>
          <cell r="C32455"/>
          <cell r="D32455"/>
        </row>
        <row r="32456">
          <cell r="A32456" t="str">
            <v>ME.05.020.0070.a</v>
          </cell>
          <cell r="B32456" t="str">
            <v>- combinazione fino a 3 posti allineati</v>
          </cell>
          <cell r="C32456" t="str">
            <v>cad</v>
          </cell>
          <cell r="D32456" t="str">
            <v>4,82</v>
          </cell>
        </row>
        <row r="32457">
          <cell r="A32457" t="str">
            <v>ME.05.020.0070.b</v>
          </cell>
          <cell r="B32457" t="str">
            <v>- combinazione di 4 posti allineati</v>
          </cell>
          <cell r="C32457" t="str">
            <v>cad</v>
          </cell>
          <cell r="D32457" t="str">
            <v>5,50</v>
          </cell>
        </row>
        <row r="32458">
          <cell r="A32458" t="str">
            <v>ME.05.020.0070.c</v>
          </cell>
          <cell r="B32458" t="str">
            <v>- combinazione di 6 posti allineati</v>
          </cell>
          <cell r="C32458" t="str">
            <v>cad</v>
          </cell>
          <cell r="D32458" t="str">
            <v>4,13</v>
          </cell>
        </row>
        <row r="32459">
          <cell r="A32459" t="str">
            <v>ME.05.020.0070.d</v>
          </cell>
          <cell r="B32459" t="str">
            <v>- combinazione di 4 o 6 posti in doppia fila</v>
          </cell>
          <cell r="C32459" t="str">
            <v>cad</v>
          </cell>
          <cell r="D32459" t="str">
            <v>4,98</v>
          </cell>
        </row>
        <row r="32460">
          <cell r="A32460" t="str">
            <v>ME.05.020.0070.e</v>
          </cell>
          <cell r="B32460" t="str">
            <v>- combinazione fino a 2 posti in scatole tonde</v>
          </cell>
          <cell r="C32460" t="str">
            <v>cad</v>
          </cell>
          <cell r="D32460" t="str">
            <v>2,02</v>
          </cell>
        </row>
        <row r="32461">
          <cell r="A32461" t="str">
            <v>ME.05.020.0080</v>
          </cell>
          <cell r="B32461" t="str">
            <v>Placche autoportanti con portello per installazione su scatole rettangolari da incasso, IP55, nelle tipologie:</v>
          </cell>
          <cell r="C32461"/>
          <cell r="D32461"/>
        </row>
        <row r="32462">
          <cell r="A32462" t="str">
            <v>ME.05.020.0080.a</v>
          </cell>
          <cell r="B32462" t="str">
            <v>- 3 posti</v>
          </cell>
          <cell r="C32462" t="str">
            <v>cad</v>
          </cell>
          <cell r="D32462" t="str">
            <v>4,20</v>
          </cell>
        </row>
        <row r="32463">
          <cell r="A32463" t="str">
            <v>ME.05.020.0080.b</v>
          </cell>
          <cell r="B32463" t="str">
            <v>- 4 posti</v>
          </cell>
          <cell r="C32463" t="str">
            <v>cad</v>
          </cell>
          <cell r="D32463" t="str">
            <v>6,22</v>
          </cell>
        </row>
        <row r="32464">
          <cell r="A32464" t="str">
            <v>ME.05.020.0090</v>
          </cell>
          <cell r="B32464" t="str">
            <v>Placche autoportanti per profilati e pannelli, complete di scatola isolante, nelle tipologie:</v>
          </cell>
          <cell r="C32464"/>
          <cell r="D32464"/>
        </row>
        <row r="32465">
          <cell r="A32465" t="str">
            <v>ME.05.020.0090.a</v>
          </cell>
          <cell r="B32465" t="str">
            <v>- 1 posto</v>
          </cell>
          <cell r="C32465" t="str">
            <v>cad</v>
          </cell>
          <cell r="D32465" t="str">
            <v>1,40</v>
          </cell>
        </row>
        <row r="32466">
          <cell r="A32466" t="str">
            <v>ME.05.020.0090.b</v>
          </cell>
          <cell r="B32466" t="str">
            <v>- 2 posto</v>
          </cell>
          <cell r="C32466" t="str">
            <v>cad</v>
          </cell>
          <cell r="D32466" t="str">
            <v>1,78</v>
          </cell>
        </row>
        <row r="32467">
          <cell r="A32467" t="str">
            <v>ME.05.020.0090.c</v>
          </cell>
          <cell r="B32467" t="str">
            <v>- 4 posti (2+2 sovrapposti)</v>
          </cell>
          <cell r="C32467" t="str">
            <v>cad</v>
          </cell>
          <cell r="D32467" t="str">
            <v>2,54</v>
          </cell>
        </row>
        <row r="32468">
          <cell r="A32468" t="str">
            <v>ME.05.020.0100</v>
          </cell>
          <cell r="B32468" t="str">
            <v>Scatole da parete per montaggio a vista:</v>
          </cell>
          <cell r="C32468"/>
          <cell r="D32468"/>
        </row>
        <row r="32469">
          <cell r="A32469" t="str">
            <v>ME.05.020.0100.a</v>
          </cell>
          <cell r="B32469" t="str">
            <v>- fino a 3 posti</v>
          </cell>
          <cell r="C32469" t="str">
            <v>cad</v>
          </cell>
          <cell r="D32469" t="str">
            <v>1,87</v>
          </cell>
        </row>
        <row r="32470">
          <cell r="A32470" t="str">
            <v>ME.05.020.0100.b</v>
          </cell>
          <cell r="B32470" t="str">
            <v>- 4 posti</v>
          </cell>
          <cell r="C32470" t="str">
            <v>cad</v>
          </cell>
          <cell r="D32470" t="str">
            <v>2,50</v>
          </cell>
        </row>
        <row r="32471">
          <cell r="A32471" t="str">
            <v>ME.05.020.0100.c</v>
          </cell>
          <cell r="B32471" t="str">
            <v>- 3+3 posti</v>
          </cell>
          <cell r="C32471" t="str">
            <v>cad</v>
          </cell>
          <cell r="D32471" t="str">
            <v>3,03</v>
          </cell>
        </row>
        <row r="32472">
          <cell r="A32472" t="str">
            <v>ME.05.020.0110</v>
          </cell>
          <cell r="B32472" t="str">
            <v>Plance autoportanti da tavolo e da parete:</v>
          </cell>
          <cell r="C32472"/>
          <cell r="D32472"/>
        </row>
        <row r="32473">
          <cell r="A32473" t="str">
            <v>ME.05.020.0110.a</v>
          </cell>
          <cell r="B32473" t="str">
            <v>- 4 posti</v>
          </cell>
          <cell r="C32473" t="str">
            <v>cad</v>
          </cell>
          <cell r="D32473" t="str">
            <v>4,46</v>
          </cell>
        </row>
        <row r="32474">
          <cell r="A32474" t="str">
            <v>ME.05.020.0110.b</v>
          </cell>
          <cell r="B32474" t="str">
            <v>- 6 posti</v>
          </cell>
          <cell r="C32474" t="str">
            <v>cad</v>
          </cell>
          <cell r="D32474" t="str">
            <v>5,54</v>
          </cell>
        </row>
        <row r="32475">
          <cell r="A32475" t="str">
            <v>ME.05.020.0120</v>
          </cell>
          <cell r="B32475" t="str">
            <v>Apparecchi monoblocco con corpo in resina e placca in materiale termoplastico per applicazione in scatole murate:</v>
          </cell>
          <cell r="C32475"/>
          <cell r="D32475"/>
        </row>
        <row r="32476">
          <cell r="A32476" t="str">
            <v>ME.05.020.0120.a</v>
          </cell>
          <cell r="B32476" t="str">
            <v>- interruttore 1P 6A</v>
          </cell>
          <cell r="C32476" t="str">
            <v>cad</v>
          </cell>
          <cell r="D32476" t="str">
            <v>2,68</v>
          </cell>
        </row>
        <row r="32477">
          <cell r="A32477" t="str">
            <v>ME.05.020.0120.b</v>
          </cell>
          <cell r="B32477" t="str">
            <v>- interruttore 2P 6A</v>
          </cell>
          <cell r="C32477" t="str">
            <v>cad</v>
          </cell>
          <cell r="D32477" t="str">
            <v>6,09</v>
          </cell>
        </row>
        <row r="32478">
          <cell r="A32478" t="str">
            <v>ME.05.020.0120.c</v>
          </cell>
          <cell r="B32478" t="str">
            <v>- deviatore 1P 6A</v>
          </cell>
          <cell r="C32478" t="str">
            <v>cad</v>
          </cell>
          <cell r="D32478" t="str">
            <v>3,48</v>
          </cell>
        </row>
        <row r="32479">
          <cell r="A32479" t="str">
            <v>ME.05.020.0120.d</v>
          </cell>
          <cell r="B32479" t="str">
            <v>- doppio deviatore 1P 6A</v>
          </cell>
          <cell r="C32479" t="str">
            <v>cad</v>
          </cell>
          <cell r="D32479" t="str">
            <v>4,63</v>
          </cell>
        </row>
        <row r="32480">
          <cell r="A32480" t="str">
            <v>ME.05.020.0120.e</v>
          </cell>
          <cell r="B32480" t="str">
            <v>- pulsante con targa portanome 6A</v>
          </cell>
          <cell r="C32480" t="str">
            <v>cad</v>
          </cell>
          <cell r="D32480" t="str">
            <v>4,06</v>
          </cell>
        </row>
        <row r="32481">
          <cell r="A32481" t="str">
            <v>ME.05.020.0120.f</v>
          </cell>
          <cell r="B32481" t="str">
            <v>- pulsante 1P 6A</v>
          </cell>
          <cell r="C32481" t="str">
            <v>cad</v>
          </cell>
          <cell r="D32481" t="str">
            <v>3,26</v>
          </cell>
        </row>
        <row r="32482">
          <cell r="A32482" t="str">
            <v>ME.05.020.0120.g</v>
          </cell>
          <cell r="B32482" t="str">
            <v>- 1 deviatore + 1 pulsante 1P 6A</v>
          </cell>
          <cell r="C32482" t="str">
            <v>cad</v>
          </cell>
          <cell r="D32482" t="str">
            <v>5,56</v>
          </cell>
        </row>
        <row r="32483">
          <cell r="A32483" t="str">
            <v>ME.05.020.0120.h</v>
          </cell>
          <cell r="B32483" t="str">
            <v>- invertitore 1P 6A</v>
          </cell>
          <cell r="C32483" t="str">
            <v>cad</v>
          </cell>
          <cell r="D32483" t="str">
            <v>7,14</v>
          </cell>
        </row>
        <row r="32484">
          <cell r="A32484" t="str">
            <v>ME.05.020.0120.i</v>
          </cell>
          <cell r="B32484" t="str">
            <v>- triplo deviatore 1P 6A</v>
          </cell>
          <cell r="C32484" t="str">
            <v>cad</v>
          </cell>
          <cell r="D32484" t="str">
            <v>8,00</v>
          </cell>
        </row>
        <row r="32485">
          <cell r="A32485" t="str">
            <v>ME.05.020.0120.j</v>
          </cell>
          <cell r="B32485" t="str">
            <v>- presa bipasso 2P+T 10/16A</v>
          </cell>
          <cell r="C32485" t="str">
            <v>cad</v>
          </cell>
          <cell r="D32485" t="str">
            <v>4,49</v>
          </cell>
        </row>
        <row r="32486">
          <cell r="A32486" t="str">
            <v>ME.05.020.0120.k</v>
          </cell>
          <cell r="B32486" t="str">
            <v>- 1 presa 2P+T 10A + 1 presa bipasso 2P+T 10/16A</v>
          </cell>
          <cell r="C32486" t="str">
            <v>cad</v>
          </cell>
          <cell r="D32486" t="str">
            <v>6,84</v>
          </cell>
        </row>
        <row r="32487">
          <cell r="A32487" t="str">
            <v>ME.05.020.0130</v>
          </cell>
          <cell r="B32487" t="str">
            <v>Apparecchi da parete in materiale termoplastico autoestinguente, di elevata resistenza agli agenti atmosferici, chimici e al calore, grado di protezione IP40:</v>
          </cell>
          <cell r="C32487"/>
          <cell r="D32487"/>
        </row>
        <row r="32488">
          <cell r="A32488" t="str">
            <v>ME.05.020.0130.a</v>
          </cell>
          <cell r="B32488" t="str">
            <v>- interruttore 1P 16A</v>
          </cell>
          <cell r="C32488" t="str">
            <v>cad</v>
          </cell>
          <cell r="D32488" t="str">
            <v>3,19</v>
          </cell>
        </row>
        <row r="32489">
          <cell r="A32489" t="str">
            <v>ME.05.020.0130.b</v>
          </cell>
          <cell r="B32489" t="str">
            <v>- interruttore 2P 16A</v>
          </cell>
          <cell r="C32489" t="str">
            <v>cad</v>
          </cell>
          <cell r="D32489" t="str">
            <v>4,59</v>
          </cell>
        </row>
        <row r="32490">
          <cell r="A32490" t="str">
            <v>ME.05.020.0130.c</v>
          </cell>
          <cell r="B32490" t="str">
            <v>- deviatore 1P 16A</v>
          </cell>
          <cell r="C32490" t="str">
            <v>cad</v>
          </cell>
          <cell r="D32490" t="str">
            <v>3,53</v>
          </cell>
        </row>
        <row r="32491">
          <cell r="A32491" t="str">
            <v>ME.05.020.0130.d</v>
          </cell>
          <cell r="B32491" t="str">
            <v>- doppio deviatore 1P 6A</v>
          </cell>
          <cell r="C32491" t="str">
            <v>cad</v>
          </cell>
          <cell r="D32491" t="str">
            <v>5,73</v>
          </cell>
        </row>
        <row r="32492">
          <cell r="A32492" t="str">
            <v>ME.05.020.0130.e</v>
          </cell>
          <cell r="B32492" t="str">
            <v>- pulsante 1P 10A</v>
          </cell>
          <cell r="C32492" t="str">
            <v>cad</v>
          </cell>
          <cell r="D32492" t="str">
            <v>3,38</v>
          </cell>
        </row>
        <row r="32493">
          <cell r="A32493" t="str">
            <v>ME.05.020.0130.f</v>
          </cell>
          <cell r="B32493" t="str">
            <v>- presa 2P+T 16A bivalente</v>
          </cell>
          <cell r="C32493" t="str">
            <v>cad</v>
          </cell>
          <cell r="D32493" t="str">
            <v>3,93</v>
          </cell>
        </row>
        <row r="32494">
          <cell r="A32494" t="str">
            <v>ME.05.020.0130.g</v>
          </cell>
          <cell r="B32494" t="str">
            <v>- presa 2P+T 16A bivalente tipo UNEL</v>
          </cell>
          <cell r="C32494" t="str">
            <v>cad</v>
          </cell>
          <cell r="D32494" t="str">
            <v>5,93</v>
          </cell>
        </row>
        <row r="32495">
          <cell r="A32495" t="str">
            <v>ME.05.020.0130.h</v>
          </cell>
          <cell r="B32495" t="str">
            <v>- presa 2P+T 10/16A tipo UNEL</v>
          </cell>
          <cell r="C32495" t="str">
            <v>cad</v>
          </cell>
          <cell r="D32495" t="str">
            <v>4,99</v>
          </cell>
        </row>
        <row r="32496">
          <cell r="A32496" t="str">
            <v>ME.05.020.0140</v>
          </cell>
          <cell r="B32496" t="str">
            <v>Apparecchi da parete in materiale termoplastico autoestinguente, di elevata resistenza agli agenti atmosferici, chimici e al calore, grado di protezione IP55:</v>
          </cell>
          <cell r="C32496"/>
          <cell r="D32496"/>
        </row>
        <row r="32497">
          <cell r="A32497" t="str">
            <v>ME.05.020.0140.a</v>
          </cell>
          <cell r="B32497" t="str">
            <v>- interruttore 1P 16A</v>
          </cell>
          <cell r="C32497" t="str">
            <v>cad</v>
          </cell>
          <cell r="D32497" t="str">
            <v>4,73</v>
          </cell>
        </row>
        <row r="32498">
          <cell r="A32498" t="str">
            <v>ME.05.020.0140.b</v>
          </cell>
          <cell r="B32498" t="str">
            <v>- interruttore 2P 16A</v>
          </cell>
          <cell r="C32498" t="str">
            <v>cad</v>
          </cell>
          <cell r="D32498" t="str">
            <v>6,13</v>
          </cell>
        </row>
        <row r="32499">
          <cell r="A32499" t="str">
            <v>ME.05.020.0140.c</v>
          </cell>
          <cell r="B32499" t="str">
            <v>- deviatore 1P 16A</v>
          </cell>
          <cell r="C32499" t="str">
            <v>cad</v>
          </cell>
          <cell r="D32499" t="str">
            <v>5,08</v>
          </cell>
        </row>
        <row r="32500">
          <cell r="A32500" t="str">
            <v>ME.05.020.0140.d</v>
          </cell>
          <cell r="B32500" t="str">
            <v>- doppio deviatore 1P 6A</v>
          </cell>
          <cell r="C32500" t="str">
            <v>cad</v>
          </cell>
          <cell r="D32500" t="str">
            <v>7,25</v>
          </cell>
        </row>
        <row r="32501">
          <cell r="A32501" t="str">
            <v>ME.05.020.0140.e</v>
          </cell>
          <cell r="B32501" t="str">
            <v>- pulsante 1P 10A</v>
          </cell>
          <cell r="C32501" t="str">
            <v>cad</v>
          </cell>
          <cell r="D32501" t="str">
            <v>4,91</v>
          </cell>
        </row>
        <row r="32502">
          <cell r="A32502" t="str">
            <v>ME.05.020.0140.f</v>
          </cell>
          <cell r="B32502" t="str">
            <v>- presa 2P+T 16A bivalente</v>
          </cell>
          <cell r="C32502" t="str">
            <v>cad</v>
          </cell>
          <cell r="D32502" t="str">
            <v>9,19</v>
          </cell>
        </row>
        <row r="32503">
          <cell r="A32503" t="str">
            <v>ME.05.020.0140.g</v>
          </cell>
          <cell r="B32503" t="str">
            <v>- presa 2P+T 16A bivalente tipo UNEL</v>
          </cell>
          <cell r="C32503" t="str">
            <v>cad</v>
          </cell>
          <cell r="D32503" t="str">
            <v>5,46</v>
          </cell>
        </row>
        <row r="32504">
          <cell r="A32504" t="str">
            <v>ME.05.020.0140.h</v>
          </cell>
          <cell r="B32504" t="str">
            <v>- presa 2P+T 10/16A tipo UNEL</v>
          </cell>
          <cell r="C32504" t="str">
            <v>cad</v>
          </cell>
          <cell r="D32504" t="str">
            <v>7,35</v>
          </cell>
        </row>
        <row r="32505">
          <cell r="A32505" t="str">
            <v>ME.06 - ILLUMINAZIONE</v>
          </cell>
          <cell r="B32505"/>
          <cell r="C32505"/>
          <cell r="D32505"/>
        </row>
        <row r="32506">
          <cell r="A32506" t="str">
            <v>ME</v>
          </cell>
          <cell r="B32506" t="str">
            <v>MATERIALI IMPIANTI ELETTRICI</v>
          </cell>
          <cell r="C32506"/>
          <cell r="D32506"/>
        </row>
        <row r="32507">
          <cell r="A32507" t="str">
            <v>ME.06</v>
          </cell>
          <cell r="B32507" t="str">
            <v>ILLUMINAZIONE</v>
          </cell>
          <cell r="C32507"/>
          <cell r="D32507"/>
        </row>
        <row r="32508">
          <cell r="A32508" t="str">
            <v>ME.06.000</v>
          </cell>
          <cell r="B32508" t="str">
            <v>NOTA DI CONSULTAZIONE</v>
          </cell>
          <cell r="C32508"/>
          <cell r="D32508"/>
        </row>
        <row r="32509">
          <cell r="A32509" t="str">
            <v>ME.06.020</v>
          </cell>
          <cell r="B32509" t="str">
            <v>ILLUMINAZIONE A SCARICA</v>
          </cell>
          <cell r="C32509"/>
          <cell r="D32509"/>
        </row>
        <row r="32510">
          <cell r="A32510" t="str">
            <v>ME.06.020.0010</v>
          </cell>
          <cell r="B32510" t="str">
            <v>Lampada fluorescente linea a catodo caldo nei tipi:</v>
          </cell>
          <cell r="C32510"/>
          <cell r="D32510"/>
        </row>
        <row r="32511">
          <cell r="A32511" t="str">
            <v>ME.06.020.0010.a</v>
          </cell>
          <cell r="B32511" t="str">
            <v>- 4÷8 W</v>
          </cell>
          <cell r="C32511" t="str">
            <v>cad</v>
          </cell>
          <cell r="D32511" t="str">
            <v>2,12</v>
          </cell>
        </row>
        <row r="32512">
          <cell r="A32512" t="str">
            <v>ME.06.020.0010.b</v>
          </cell>
          <cell r="B32512" t="str">
            <v>- 14÷15 W</v>
          </cell>
          <cell r="C32512" t="str">
            <v>cad</v>
          </cell>
          <cell r="D32512" t="str">
            <v>3,39</v>
          </cell>
        </row>
        <row r="32513">
          <cell r="A32513" t="str">
            <v>ME.06.020.0010.c</v>
          </cell>
          <cell r="B32513" t="str">
            <v>- 18 W elevata resa cromatica</v>
          </cell>
          <cell r="C32513" t="str">
            <v>cad</v>
          </cell>
          <cell r="D32513" t="str">
            <v>4,10</v>
          </cell>
        </row>
        <row r="32514">
          <cell r="A32514" t="str">
            <v>ME.06.020.0010.d</v>
          </cell>
          <cell r="B32514" t="str">
            <v>- 23÷30 W elevata resa cromatica</v>
          </cell>
          <cell r="C32514" t="str">
            <v>cad</v>
          </cell>
          <cell r="D32514" t="str">
            <v>5,31</v>
          </cell>
        </row>
        <row r="32515">
          <cell r="A32515" t="str">
            <v>ME.06.020.0010.e</v>
          </cell>
          <cell r="B32515" t="str">
            <v>- 36 W elevata resa cromatica</v>
          </cell>
          <cell r="C32515" t="str">
            <v>cad</v>
          </cell>
          <cell r="D32515" t="str">
            <v>4,10</v>
          </cell>
        </row>
        <row r="32516">
          <cell r="A32516" t="str">
            <v>ME.06.020.0010.f</v>
          </cell>
          <cell r="B32516" t="str">
            <v>- 58 W elevata resa cromatica</v>
          </cell>
          <cell r="C32516" t="str">
            <v>cad</v>
          </cell>
          <cell r="D32516" t="str">
            <v>5,45</v>
          </cell>
        </row>
        <row r="32517">
          <cell r="A32517" t="str">
            <v>ME.06.020.0020</v>
          </cell>
          <cell r="B32517" t="str">
            <v>Lampada fluorescente lineare a catodo caldo nei tipi:</v>
          </cell>
          <cell r="C32517"/>
          <cell r="D32517"/>
        </row>
        <row r="32518">
          <cell r="A32518" t="str">
            <v>ME.06.020.0020.a</v>
          </cell>
          <cell r="B32518" t="str">
            <v>- 22 W</v>
          </cell>
          <cell r="C32518" t="str">
            <v>cad</v>
          </cell>
          <cell r="D32518" t="str">
            <v>4,25</v>
          </cell>
        </row>
        <row r="32519">
          <cell r="A32519" t="str">
            <v>ME.06.020.0020.b</v>
          </cell>
          <cell r="B32519" t="str">
            <v>- 32 W elevata resa cromatica</v>
          </cell>
          <cell r="C32519" t="str">
            <v>cad</v>
          </cell>
          <cell r="D32519" t="str">
            <v>4,32</v>
          </cell>
        </row>
        <row r="32520">
          <cell r="A32520" t="str">
            <v>ME.06.020.0020.c</v>
          </cell>
          <cell r="B32520" t="str">
            <v>- 40 W elevata resa cromatica</v>
          </cell>
          <cell r="C32520" t="str">
            <v>cad</v>
          </cell>
          <cell r="D32520" t="str">
            <v>6,36</v>
          </cell>
        </row>
        <row r="32521">
          <cell r="A32521" t="str">
            <v>ME.06.020.0030</v>
          </cell>
          <cell r="B32521" t="str">
            <v>Lampada fluorescente slimline nei tipi:</v>
          </cell>
          <cell r="C32521"/>
          <cell r="D32521"/>
        </row>
        <row r="32522">
          <cell r="A32522" t="str">
            <v>ME.06.020.0030.a</v>
          </cell>
          <cell r="B32522" t="str">
            <v>- 96T8 da 49 W</v>
          </cell>
          <cell r="C32522" t="str">
            <v>cad</v>
          </cell>
          <cell r="D32522" t="str">
            <v>6,85</v>
          </cell>
        </row>
        <row r="32523">
          <cell r="A32523" t="str">
            <v>ME.06.020.0030.b</v>
          </cell>
          <cell r="B32523" t="str">
            <v>- 96T12 da 74 W</v>
          </cell>
          <cell r="C32523" t="str">
            <v>cad</v>
          </cell>
          <cell r="D32523" t="str">
            <v>6,39</v>
          </cell>
        </row>
        <row r="32524">
          <cell r="A32524" t="str">
            <v>ME.06.020.0040</v>
          </cell>
          <cell r="B32524" t="str">
            <v>Lampada a basso consumo con alimentatore elettronico integrato. Del tipo:</v>
          </cell>
          <cell r="C32524"/>
          <cell r="D32524"/>
        </row>
        <row r="32525">
          <cell r="A32525" t="str">
            <v>ME.06.020.0040.a</v>
          </cell>
          <cell r="B32525" t="str">
            <v>- da 3-5-7-11 W - attacco E14</v>
          </cell>
          <cell r="C32525" t="str">
            <v>cad</v>
          </cell>
          <cell r="D32525" t="str">
            <v>21,02</v>
          </cell>
        </row>
        <row r="32526">
          <cell r="A32526" t="str">
            <v>ME.06.020.0040.b</v>
          </cell>
          <cell r="B32526" t="str">
            <v>- 5-7-11 W - attacco E27</v>
          </cell>
          <cell r="C32526" t="str">
            <v>cad</v>
          </cell>
          <cell r="D32526" t="str">
            <v>18,61</v>
          </cell>
        </row>
        <row r="32527">
          <cell r="A32527" t="str">
            <v>ME.06.020.0040.c</v>
          </cell>
          <cell r="B32527" t="str">
            <v>-15-20 W - attacco E27</v>
          </cell>
          <cell r="C32527" t="str">
            <v>cad</v>
          </cell>
          <cell r="D32527" t="str">
            <v>19,99</v>
          </cell>
        </row>
        <row r="32528">
          <cell r="A32528" t="str">
            <v>ME.06.020.0040.d</v>
          </cell>
          <cell r="B32528" t="str">
            <v>- 23 W - attacco E27</v>
          </cell>
          <cell r="C32528" t="str">
            <v>cad</v>
          </cell>
          <cell r="D32528" t="str">
            <v>21,02</v>
          </cell>
        </row>
        <row r="32529">
          <cell r="A32529" t="str">
            <v>ME.06.020.0050</v>
          </cell>
          <cell r="B32529" t="str">
            <v>Lampada fluorescente compatta senza starter tipo PL. Del tipo:</v>
          </cell>
          <cell r="C32529"/>
          <cell r="D32529"/>
        </row>
        <row r="32530">
          <cell r="A32530" t="str">
            <v>ME.06.020.0050.a</v>
          </cell>
          <cell r="B32530" t="str">
            <v>- da 18 W - attacco 2G11</v>
          </cell>
          <cell r="C32530" t="str">
            <v>cad</v>
          </cell>
          <cell r="D32530" t="str">
            <v>9,08</v>
          </cell>
        </row>
        <row r="32531">
          <cell r="A32531" t="str">
            <v>ME.06.020.0050.b</v>
          </cell>
          <cell r="B32531" t="str">
            <v>- da 24 - 36 W - attacco 2G11</v>
          </cell>
          <cell r="C32531" t="str">
            <v>cad</v>
          </cell>
          <cell r="D32531" t="str">
            <v>9,71</v>
          </cell>
        </row>
        <row r="32532">
          <cell r="A32532" t="str">
            <v>ME.06.020.0050.c</v>
          </cell>
          <cell r="B32532" t="str">
            <v>- da 40 - 55 W - attacco 2G11</v>
          </cell>
          <cell r="C32532" t="str">
            <v>cad</v>
          </cell>
          <cell r="D32532" t="str">
            <v>11,47</v>
          </cell>
        </row>
        <row r="32533">
          <cell r="A32533" t="str">
            <v>ME.06.020.0050.d</v>
          </cell>
          <cell r="B32533" t="str">
            <v>- da 80 W - attacco 2G11</v>
          </cell>
          <cell r="C32533" t="str">
            <v>cad</v>
          </cell>
          <cell r="D32533" t="str">
            <v>19,28</v>
          </cell>
        </row>
        <row r="32534">
          <cell r="A32534" t="str">
            <v>ME.06.020.0090</v>
          </cell>
          <cell r="B32534" t="str">
            <v>Lampada a luce mista nei tipi:</v>
          </cell>
          <cell r="C32534"/>
          <cell r="D32534"/>
        </row>
        <row r="32535">
          <cell r="A32535" t="str">
            <v>ME.06.020.0090.a</v>
          </cell>
          <cell r="B32535" t="str">
            <v>- 160 W attacco E27</v>
          </cell>
          <cell r="C32535" t="str">
            <v>cad</v>
          </cell>
          <cell r="D32535" t="str">
            <v>9,89</v>
          </cell>
        </row>
        <row r="32536">
          <cell r="A32536" t="str">
            <v>ME.06.020.0090.b</v>
          </cell>
          <cell r="B32536" t="str">
            <v>- 250 W attacco E40</v>
          </cell>
          <cell r="C32536" t="str">
            <v>cad</v>
          </cell>
          <cell r="D32536" t="str">
            <v>13,42</v>
          </cell>
        </row>
        <row r="32537">
          <cell r="A32537" t="str">
            <v>ME.06.020.0090.c</v>
          </cell>
          <cell r="B32537" t="str">
            <v>- 500 W attacco E40</v>
          </cell>
          <cell r="C32537" t="str">
            <v>cad</v>
          </cell>
          <cell r="D32537" t="str">
            <v>26,05</v>
          </cell>
        </row>
        <row r="32538">
          <cell r="A32538" t="str">
            <v>ME.06.020.0100</v>
          </cell>
          <cell r="B32538" t="str">
            <v>Lampada a vapori di mercurio nei tipi:</v>
          </cell>
          <cell r="C32538"/>
          <cell r="D32538"/>
        </row>
        <row r="32539">
          <cell r="A32539" t="str">
            <v>ME.06.020.0100.a</v>
          </cell>
          <cell r="B32539" t="str">
            <v>- 80 W</v>
          </cell>
          <cell r="C32539" t="str">
            <v>cad</v>
          </cell>
          <cell r="D32539" t="str">
            <v>6,38</v>
          </cell>
        </row>
        <row r="32540">
          <cell r="A32540" t="str">
            <v>ME.06.020.0100.b</v>
          </cell>
          <cell r="B32540" t="str">
            <v>- 125 W</v>
          </cell>
          <cell r="C32540" t="str">
            <v>cad</v>
          </cell>
          <cell r="D32540" t="str">
            <v>6,85</v>
          </cell>
        </row>
        <row r="32541">
          <cell r="A32541" t="str">
            <v>ME.06.020.0100.c</v>
          </cell>
          <cell r="B32541" t="str">
            <v>- 250 W</v>
          </cell>
          <cell r="C32541" t="str">
            <v>cad</v>
          </cell>
          <cell r="D32541" t="str">
            <v>14,27</v>
          </cell>
        </row>
        <row r="32542">
          <cell r="A32542" t="str">
            <v>ME.06.020.0100.d</v>
          </cell>
          <cell r="B32542" t="str">
            <v>- 400 W</v>
          </cell>
          <cell r="C32542" t="str">
            <v>cad</v>
          </cell>
          <cell r="D32542" t="str">
            <v>20,67</v>
          </cell>
        </row>
        <row r="32543">
          <cell r="A32543" t="str">
            <v>ME.06.020.0100.e</v>
          </cell>
          <cell r="B32543" t="str">
            <v>- 1000 W</v>
          </cell>
          <cell r="C32543" t="str">
            <v>cad</v>
          </cell>
          <cell r="D32543" t="str">
            <v>68,26</v>
          </cell>
        </row>
        <row r="32544">
          <cell r="A32544" t="str">
            <v>ME.06.020.0110</v>
          </cell>
          <cell r="B32544" t="str">
            <v>Lampada a joduri metallici nei tipi:</v>
          </cell>
          <cell r="C32544"/>
          <cell r="D32544"/>
        </row>
        <row r="32545">
          <cell r="A32545" t="str">
            <v>ME.06.020.0110.a</v>
          </cell>
          <cell r="B32545" t="str">
            <v>- 70÷400 W</v>
          </cell>
          <cell r="C32545" t="str">
            <v>cad</v>
          </cell>
          <cell r="D32545" t="str">
            <v>70,58</v>
          </cell>
        </row>
        <row r="32546">
          <cell r="A32546" t="str">
            <v>ME.06.020.0110.b</v>
          </cell>
          <cell r="B32546" t="str">
            <v>- 1000 W</v>
          </cell>
          <cell r="C32546" t="str">
            <v>cad</v>
          </cell>
          <cell r="D32546" t="str">
            <v>127,12</v>
          </cell>
        </row>
        <row r="32547">
          <cell r="A32547" t="str">
            <v>ME.06.020.0110.c</v>
          </cell>
          <cell r="B32547" t="str">
            <v>- 2000 W</v>
          </cell>
          <cell r="C32547" t="str">
            <v>cad</v>
          </cell>
          <cell r="D32547" t="str">
            <v>176,41</v>
          </cell>
        </row>
        <row r="32548">
          <cell r="A32548" t="str">
            <v>ME.06.020.0120</v>
          </cell>
          <cell r="B32548" t="str">
            <v>Lampada a vapori di sodio alta pressione nei tipi:</v>
          </cell>
          <cell r="C32548"/>
          <cell r="D32548"/>
        </row>
        <row r="32549">
          <cell r="A32549" t="str">
            <v>ME.06.020.0120.a</v>
          </cell>
          <cell r="B32549" t="str">
            <v>- fino a 70 W</v>
          </cell>
          <cell r="C32549" t="str">
            <v>cad</v>
          </cell>
          <cell r="D32549" t="str">
            <v>26,88</v>
          </cell>
        </row>
        <row r="32550">
          <cell r="A32550" t="str">
            <v>ME.06.020.0120.b</v>
          </cell>
          <cell r="B32550" t="str">
            <v>- 100 W</v>
          </cell>
          <cell r="C32550" t="str">
            <v>cad</v>
          </cell>
          <cell r="D32550" t="str">
            <v>31,82</v>
          </cell>
        </row>
        <row r="32551">
          <cell r="A32551" t="str">
            <v>ME.06.020.0120.c</v>
          </cell>
          <cell r="B32551" t="str">
            <v>- 150 W</v>
          </cell>
          <cell r="C32551" t="str">
            <v>cad</v>
          </cell>
          <cell r="D32551" t="str">
            <v>32,36</v>
          </cell>
        </row>
        <row r="32552">
          <cell r="A32552" t="str">
            <v>ME.06.020.0120.d</v>
          </cell>
          <cell r="B32552" t="str">
            <v>- 250 W</v>
          </cell>
          <cell r="C32552" t="str">
            <v>cad</v>
          </cell>
          <cell r="D32552" t="str">
            <v>35,96</v>
          </cell>
        </row>
        <row r="32553">
          <cell r="A32553" t="str">
            <v>ME.06.020.0120.e</v>
          </cell>
          <cell r="B32553" t="str">
            <v>- 400 W</v>
          </cell>
          <cell r="C32553" t="str">
            <v>cad</v>
          </cell>
          <cell r="D32553" t="str">
            <v>42,61</v>
          </cell>
        </row>
        <row r="32554">
          <cell r="A32554" t="str">
            <v>ME.06.020.0120.f</v>
          </cell>
          <cell r="B32554" t="str">
            <v>- 1000 W</v>
          </cell>
          <cell r="C32554" t="str">
            <v>cad</v>
          </cell>
          <cell r="D32554" t="str">
            <v>119,25</v>
          </cell>
        </row>
        <row r="32555">
          <cell r="A32555" t="str">
            <v>ME.06.020.0130</v>
          </cell>
          <cell r="B32555" t="str">
            <v>Lampada a vapori di sodio bassa pressione nei tipi:</v>
          </cell>
          <cell r="C32555"/>
          <cell r="D32555"/>
        </row>
        <row r="32556">
          <cell r="A32556" t="str">
            <v>ME.06.020.0130.a</v>
          </cell>
          <cell r="B32556" t="str">
            <v>- fino a 90 W</v>
          </cell>
          <cell r="C32556" t="str">
            <v>cad</v>
          </cell>
          <cell r="D32556" t="str">
            <v>32,33</v>
          </cell>
        </row>
        <row r="32557">
          <cell r="A32557" t="str">
            <v>ME.06.020.0130.b</v>
          </cell>
          <cell r="B32557" t="str">
            <v>- 180 W</v>
          </cell>
          <cell r="C32557" t="str">
            <v>cad</v>
          </cell>
          <cell r="D32557" t="str">
            <v>63,68</v>
          </cell>
        </row>
        <row r="32558">
          <cell r="A32558" t="str">
            <v>ME.06.020.0140</v>
          </cell>
          <cell r="B32558" t="str">
            <v>Reattore per lampada fluorescente, tensione 230V, nei tipi:</v>
          </cell>
          <cell r="C32558"/>
          <cell r="D32558"/>
        </row>
        <row r="32559">
          <cell r="A32559" t="str">
            <v>ME.06.020.0140.a</v>
          </cell>
          <cell r="B32559" t="str">
            <v>- normale per tubo fluorescente fino a 40 W</v>
          </cell>
          <cell r="C32559" t="str">
            <v>cad</v>
          </cell>
          <cell r="D32559" t="str">
            <v>3,60</v>
          </cell>
        </row>
        <row r="32560">
          <cell r="A32560" t="str">
            <v>ME.06.020.0140.b</v>
          </cell>
          <cell r="B32560" t="str">
            <v>- normale per tubo fluorescente da 65 W</v>
          </cell>
          <cell r="C32560" t="str">
            <v>cad</v>
          </cell>
          <cell r="D32560" t="str">
            <v>6,50</v>
          </cell>
        </row>
        <row r="32561">
          <cell r="A32561" t="str">
            <v>ME.06.020.0140.c</v>
          </cell>
          <cell r="B32561" t="str">
            <v>- takistart per tubo fluorescente fino a 40 W</v>
          </cell>
          <cell r="C32561" t="str">
            <v>cad</v>
          </cell>
          <cell r="D32561" t="str">
            <v>11,58</v>
          </cell>
        </row>
        <row r="32562">
          <cell r="A32562" t="str">
            <v>ME.06.020.0140.d</v>
          </cell>
          <cell r="B32562" t="str">
            <v>- takistart per tubo fluorescente da 65 W</v>
          </cell>
          <cell r="C32562" t="str">
            <v>cad</v>
          </cell>
          <cell r="D32562" t="str">
            <v>16,35</v>
          </cell>
        </row>
        <row r="32563">
          <cell r="A32563" t="str">
            <v>ME.06.020.0140.e</v>
          </cell>
          <cell r="B32563" t="str">
            <v>- rapidstart per tubo fluorescente fino a 40 W</v>
          </cell>
          <cell r="C32563" t="str">
            <v>cad</v>
          </cell>
          <cell r="D32563" t="str">
            <v>11,52</v>
          </cell>
        </row>
        <row r="32564">
          <cell r="A32564" t="str">
            <v>ME.06.020.0140.f</v>
          </cell>
          <cell r="B32564" t="str">
            <v>- rapidstart per tubo fluorescente da 65 W</v>
          </cell>
          <cell r="C32564" t="str">
            <v>cad</v>
          </cell>
          <cell r="D32564" t="str">
            <v>24,62</v>
          </cell>
        </row>
        <row r="32565">
          <cell r="A32565" t="str">
            <v>ME.06.020.0140.g</v>
          </cell>
          <cell r="B32565" t="str">
            <v>- rapidstart per tubo fluorescente slimline fino a 96T8</v>
          </cell>
          <cell r="C32565" t="str">
            <v>cad</v>
          </cell>
          <cell r="D32565" t="str">
            <v>42,98</v>
          </cell>
        </row>
        <row r="32566">
          <cell r="A32566" t="str">
            <v>ME.06.020.0140.h</v>
          </cell>
          <cell r="B32566" t="str">
            <v>- rapidstart per tubo fluorescente slimline da 96T12</v>
          </cell>
          <cell r="C32566" t="str">
            <v>cad</v>
          </cell>
          <cell r="D32566" t="str">
            <v>43,01</v>
          </cell>
        </row>
        <row r="32567">
          <cell r="A32567" t="str">
            <v>ME.06.020.0150</v>
          </cell>
          <cell r="B32567" t="str">
            <v>Reattore ad alta frequenza, nei tipi:</v>
          </cell>
          <cell r="C32567"/>
          <cell r="D32567"/>
        </row>
        <row r="32568">
          <cell r="A32568" t="str">
            <v>ME.06.020.0150.a</v>
          </cell>
          <cell r="B32568" t="str">
            <v>- versione standard 1x16W/32W</v>
          </cell>
          <cell r="C32568" t="str">
            <v>cad</v>
          </cell>
          <cell r="D32568" t="str">
            <v>39,31</v>
          </cell>
        </row>
        <row r="32569">
          <cell r="A32569" t="str">
            <v>ME.06.020.0150.b</v>
          </cell>
          <cell r="B32569" t="str">
            <v>- versione standard 2x16W/32W</v>
          </cell>
          <cell r="C32569" t="str">
            <v>cad</v>
          </cell>
          <cell r="D32569" t="str">
            <v>46,07</v>
          </cell>
        </row>
        <row r="32570">
          <cell r="A32570" t="str">
            <v>ME.06.020.0150.c</v>
          </cell>
          <cell r="B32570" t="str">
            <v>- versione standard 1x50W</v>
          </cell>
          <cell r="C32570" t="str">
            <v>cad</v>
          </cell>
          <cell r="D32570" t="str">
            <v>45,42</v>
          </cell>
        </row>
        <row r="32571">
          <cell r="A32571" t="str">
            <v>ME.06.020.0150.d</v>
          </cell>
          <cell r="B32571" t="str">
            <v>- versione standard 2x50W</v>
          </cell>
          <cell r="C32571" t="str">
            <v>cad</v>
          </cell>
          <cell r="D32571" t="str">
            <v>49,12</v>
          </cell>
        </row>
        <row r="32572">
          <cell r="A32572" t="str">
            <v>ME.06.020.0150.e</v>
          </cell>
          <cell r="B32572" t="str">
            <v>- versione dimming 1x16W/32W/50W</v>
          </cell>
          <cell r="C32572" t="str">
            <v>cad</v>
          </cell>
          <cell r="D32572" t="str">
            <v>57,87</v>
          </cell>
        </row>
        <row r="32573">
          <cell r="A32573" t="str">
            <v>ME.06.020.0150.f</v>
          </cell>
          <cell r="B32573" t="str">
            <v>- versione dimming 2x16W/32W/50W</v>
          </cell>
          <cell r="C32573" t="str">
            <v>cad</v>
          </cell>
          <cell r="D32573" t="str">
            <v>66,73</v>
          </cell>
        </row>
        <row r="32574">
          <cell r="A32574" t="str">
            <v>ME.06.020.0150.g</v>
          </cell>
          <cell r="B32574" t="str">
            <v>- accessori : potenziometro</v>
          </cell>
          <cell r="C32574" t="str">
            <v>cad</v>
          </cell>
          <cell r="D32574" t="str">
            <v>22,85</v>
          </cell>
        </row>
        <row r="32575">
          <cell r="A32575" t="str">
            <v>ME.06.020.0150.h</v>
          </cell>
          <cell r="B32575" t="str">
            <v>- accessori : fotocellula</v>
          </cell>
          <cell r="C32575" t="str">
            <v>cad</v>
          </cell>
          <cell r="D32575" t="str">
            <v>28,94</v>
          </cell>
        </row>
        <row r="32576">
          <cell r="A32576" t="str">
            <v>ME.06.020.0150.i</v>
          </cell>
          <cell r="B32576" t="str">
            <v>- accessori : amplificatore</v>
          </cell>
          <cell r="C32576" t="str">
            <v>cad</v>
          </cell>
          <cell r="D32576" t="str">
            <v>34,27</v>
          </cell>
        </row>
        <row r="32577">
          <cell r="A32577" t="str">
            <v>ME.06.020.0155</v>
          </cell>
          <cell r="B32577" t="str">
            <v>Reattori elettronici per lampade fluorescenti linerari T8 - T5 del Tipo:</v>
          </cell>
          <cell r="C32577"/>
          <cell r="D32577"/>
        </row>
        <row r="32578">
          <cell r="A32578" t="str">
            <v>ME.06.020.0155.a</v>
          </cell>
          <cell r="B32578" t="str">
            <v>- versione monolampada 14-39 W; 28-54 W; 35 - 80 W.</v>
          </cell>
          <cell r="C32578" t="str">
            <v>cad</v>
          </cell>
          <cell r="D32578" t="str">
            <v>47,82</v>
          </cell>
        </row>
        <row r="32579">
          <cell r="A32579" t="str">
            <v>ME.06.020.0155.b</v>
          </cell>
          <cell r="B32579" t="str">
            <v>- versione bilampada 14-39 W; 28-54 W; 35 - 49 W.</v>
          </cell>
          <cell r="C32579" t="str">
            <v>cad</v>
          </cell>
          <cell r="D32579" t="str">
            <v>52,60</v>
          </cell>
        </row>
        <row r="32580">
          <cell r="A32580" t="str">
            <v>ME.06.020.0155.c</v>
          </cell>
          <cell r="B32580" t="str">
            <v>- versione bilampada 35 - 80 W</v>
          </cell>
          <cell r="C32580" t="str">
            <v>cad</v>
          </cell>
          <cell r="D32580" t="str">
            <v>62,17</v>
          </cell>
        </row>
        <row r="32581">
          <cell r="A32581" t="str">
            <v>ME.06.020.0160</v>
          </cell>
          <cell r="B32581" t="str">
            <v>Reattore per lampada a vapori di mercurio, nei tipi:</v>
          </cell>
          <cell r="C32581"/>
          <cell r="D32581"/>
        </row>
        <row r="32582">
          <cell r="A32582" t="str">
            <v>ME.06.020.0160.a</v>
          </cell>
          <cell r="B32582" t="str">
            <v>- 80 W</v>
          </cell>
          <cell r="C32582" t="str">
            <v>cad</v>
          </cell>
          <cell r="D32582" t="str">
            <v>11,97</v>
          </cell>
        </row>
        <row r="32583">
          <cell r="A32583" t="str">
            <v>ME.06.020.0160.b</v>
          </cell>
          <cell r="B32583" t="str">
            <v>- 125 W</v>
          </cell>
          <cell r="C32583" t="str">
            <v>cad</v>
          </cell>
          <cell r="D32583" t="str">
            <v>13,27</v>
          </cell>
        </row>
        <row r="32584">
          <cell r="A32584" t="str">
            <v>ME.06.020.0160.c</v>
          </cell>
          <cell r="B32584" t="str">
            <v>- 250 W</v>
          </cell>
          <cell r="C32584" t="str">
            <v>cad</v>
          </cell>
          <cell r="D32584" t="str">
            <v>19,26</v>
          </cell>
        </row>
        <row r="32585">
          <cell r="A32585" t="str">
            <v>ME.06.020.0160.d</v>
          </cell>
          <cell r="B32585" t="str">
            <v>- 400 W</v>
          </cell>
          <cell r="C32585" t="str">
            <v>cad</v>
          </cell>
          <cell r="D32585" t="str">
            <v>27,75</v>
          </cell>
        </row>
        <row r="32586">
          <cell r="A32586" t="str">
            <v>ME.06.020.0160.e</v>
          </cell>
          <cell r="B32586" t="str">
            <v>- 1000 W</v>
          </cell>
          <cell r="C32586" t="str">
            <v>cad</v>
          </cell>
          <cell r="D32586" t="str">
            <v>123,07</v>
          </cell>
        </row>
        <row r="32587">
          <cell r="A32587" t="str">
            <v>ME.06.020.0170</v>
          </cell>
          <cell r="B32587" t="str">
            <v>Reattore per lampada a joduri metallici, nei tipi:</v>
          </cell>
          <cell r="C32587"/>
          <cell r="D32587"/>
        </row>
        <row r="32588">
          <cell r="A32588" t="str">
            <v>ME.06.020.0170.a</v>
          </cell>
          <cell r="B32588" t="str">
            <v>- 70 W</v>
          </cell>
          <cell r="C32588" t="str">
            <v>cad</v>
          </cell>
          <cell r="D32588" t="str">
            <v>17,45</v>
          </cell>
        </row>
        <row r="32589">
          <cell r="A32589" t="str">
            <v>ME.06.020.0170.b</v>
          </cell>
          <cell r="B32589" t="str">
            <v>- 100÷150 W</v>
          </cell>
          <cell r="C32589" t="str">
            <v>cad</v>
          </cell>
          <cell r="D32589" t="str">
            <v>21,18</v>
          </cell>
        </row>
        <row r="32590">
          <cell r="A32590" t="str">
            <v>ME.06.020.0170.c</v>
          </cell>
          <cell r="B32590" t="str">
            <v>- 250 W</v>
          </cell>
          <cell r="C32590" t="str">
            <v>cad</v>
          </cell>
          <cell r="D32590" t="str">
            <v>31,90</v>
          </cell>
        </row>
        <row r="32591">
          <cell r="A32591" t="str">
            <v>ME.06.020.0170.d</v>
          </cell>
          <cell r="B32591" t="str">
            <v>- 400 W</v>
          </cell>
          <cell r="C32591" t="str">
            <v>cad</v>
          </cell>
          <cell r="D32591" t="str">
            <v>38,12</v>
          </cell>
        </row>
        <row r="32592">
          <cell r="A32592" t="str">
            <v>ME.06.020.0170.e</v>
          </cell>
          <cell r="B32592" t="str">
            <v>- 1000 W</v>
          </cell>
          <cell r="C32592" t="str">
            <v>cad</v>
          </cell>
          <cell r="D32592" t="str">
            <v>136,19</v>
          </cell>
        </row>
        <row r="32593">
          <cell r="A32593" t="str">
            <v>ME.06.020.0170.f</v>
          </cell>
          <cell r="B32593" t="str">
            <v>- 2000 W</v>
          </cell>
          <cell r="C32593" t="str">
            <v>cad</v>
          </cell>
          <cell r="D32593" t="str">
            <v>190,73</v>
          </cell>
        </row>
        <row r="32594">
          <cell r="A32594" t="str">
            <v>ME.06.020.0180</v>
          </cell>
          <cell r="B32594" t="str">
            <v>Reattore per lampada a vapori di sodio alta pressione, nei tipi:</v>
          </cell>
          <cell r="C32594"/>
          <cell r="D32594"/>
        </row>
        <row r="32595">
          <cell r="A32595" t="str">
            <v>ME.06.020.0180.a</v>
          </cell>
          <cell r="B32595" t="str">
            <v>- fino a 70 W</v>
          </cell>
          <cell r="C32595" t="str">
            <v>cad</v>
          </cell>
          <cell r="D32595" t="str">
            <v>17,44</v>
          </cell>
        </row>
        <row r="32596">
          <cell r="A32596" t="str">
            <v>ME.06.020.0180.b</v>
          </cell>
          <cell r="B32596" t="str">
            <v>- 100÷150 W</v>
          </cell>
          <cell r="C32596" t="str">
            <v>cad</v>
          </cell>
          <cell r="D32596" t="str">
            <v>21,18</v>
          </cell>
        </row>
        <row r="32597">
          <cell r="A32597" t="str">
            <v>ME.06.020.0180.c</v>
          </cell>
          <cell r="B32597" t="str">
            <v>- 250 W</v>
          </cell>
          <cell r="C32597" t="str">
            <v>cad</v>
          </cell>
          <cell r="D32597" t="str">
            <v>30,14</v>
          </cell>
        </row>
        <row r="32598">
          <cell r="A32598" t="str">
            <v>ME.06.020.0180.d</v>
          </cell>
          <cell r="B32598" t="str">
            <v>- 400 W</v>
          </cell>
          <cell r="C32598" t="str">
            <v>cad</v>
          </cell>
          <cell r="D32598" t="str">
            <v>39,46</v>
          </cell>
        </row>
        <row r="32599">
          <cell r="A32599" t="str">
            <v>ME.06.020.0180.e</v>
          </cell>
          <cell r="B32599" t="str">
            <v>- 1000 W</v>
          </cell>
          <cell r="C32599" t="str">
            <v>cad</v>
          </cell>
          <cell r="D32599" t="str">
            <v>121,61</v>
          </cell>
        </row>
        <row r="32600">
          <cell r="A32600" t="str">
            <v>ME.06.020.0190</v>
          </cell>
          <cell r="B32600" t="str">
            <v>Accenditore per lampada a scarica nei tipi:</v>
          </cell>
          <cell r="C32600"/>
          <cell r="D32600"/>
        </row>
        <row r="32601">
          <cell r="A32601" t="str">
            <v>ME.06.020.0190.a</v>
          </cell>
          <cell r="B32601" t="str">
            <v>- sodio alta pressione fino a 1000 W</v>
          </cell>
          <cell r="C32601" t="str">
            <v>cad</v>
          </cell>
          <cell r="D32601" t="str">
            <v>16,53</v>
          </cell>
        </row>
        <row r="32602">
          <cell r="A32602" t="str">
            <v>ME.06.020.0190.b</v>
          </cell>
          <cell r="B32602" t="str">
            <v>- sodio alta pressione fino a 1000 W IP54</v>
          </cell>
          <cell r="C32602" t="str">
            <v>cad</v>
          </cell>
          <cell r="D32602" t="str">
            <v>31,61</v>
          </cell>
        </row>
        <row r="32603">
          <cell r="A32603" t="str">
            <v>ME.06.020.0190.c</v>
          </cell>
          <cell r="B32603" t="str">
            <v>- joduri metallici fino a 2000 W</v>
          </cell>
          <cell r="C32603" t="str">
            <v>cad</v>
          </cell>
          <cell r="D32603" t="str">
            <v>15,95</v>
          </cell>
        </row>
        <row r="32604">
          <cell r="A32604" t="str">
            <v>ME.06.020.0190.d</v>
          </cell>
          <cell r="B32604" t="str">
            <v>- joduri metallici fino a 1000 W IP54</v>
          </cell>
          <cell r="C32604" t="str">
            <v>cad</v>
          </cell>
          <cell r="D32604" t="str">
            <v>31,61</v>
          </cell>
        </row>
        <row r="32605">
          <cell r="A32605" t="str">
            <v>ME.06.020.0190.e</v>
          </cell>
          <cell r="B32605" t="str">
            <v>- joduri metallici fino a 2000 W IP65</v>
          </cell>
          <cell r="C32605" t="str">
            <v>cad</v>
          </cell>
          <cell r="D32605" t="str">
            <v>157,85</v>
          </cell>
        </row>
        <row r="32606">
          <cell r="A32606" t="str">
            <v>ME.06.020.0200</v>
          </cell>
          <cell r="B32606" t="str">
            <v>Starter per accensione lampada fluorescente nei tipi:</v>
          </cell>
          <cell r="C32606"/>
          <cell r="D32606"/>
        </row>
        <row r="32607">
          <cell r="A32607" t="str">
            <v>ME.06.020.0200.a</v>
          </cell>
          <cell r="B32607" t="str">
            <v>- universale</v>
          </cell>
          <cell r="C32607" t="str">
            <v>cad</v>
          </cell>
          <cell r="D32607" t="str">
            <v>0,29</v>
          </cell>
        </row>
        <row r="32608">
          <cell r="A32608" t="str">
            <v>ME.06.020.0200.b</v>
          </cell>
          <cell r="B32608" t="str">
            <v>- elettronico</v>
          </cell>
          <cell r="C32608" t="str">
            <v>cad</v>
          </cell>
          <cell r="D32608" t="str">
            <v>2,54</v>
          </cell>
        </row>
        <row r="32609">
          <cell r="A32609" t="str">
            <v>ME.06.020.0210</v>
          </cell>
          <cell r="B32609" t="str">
            <v>Portalampada per lampada fluorescente con posizione di sicurezza del tipo:</v>
          </cell>
          <cell r="C32609"/>
          <cell r="D32609"/>
        </row>
        <row r="32610">
          <cell r="A32610" t="str">
            <v>ME.06.020.0210.a</v>
          </cell>
          <cell r="B32610" t="str">
            <v>- a colonnina per tubo lineare</v>
          </cell>
          <cell r="C32610" t="str">
            <v>cad</v>
          </cell>
          <cell r="D32610" t="str">
            <v>0,43</v>
          </cell>
        </row>
        <row r="32611">
          <cell r="A32611" t="str">
            <v>ME.06.020.0210.b</v>
          </cell>
          <cell r="B32611" t="str">
            <v>- a colonnina con portastarter</v>
          </cell>
          <cell r="C32611" t="str">
            <v>cad</v>
          </cell>
          <cell r="D32611" t="str">
            <v>0,99</v>
          </cell>
        </row>
        <row r="32612">
          <cell r="A32612" t="str">
            <v>ME.06.020.0210.c</v>
          </cell>
          <cell r="B32612" t="str">
            <v>- a colonnina per tubo slimline</v>
          </cell>
          <cell r="C32612" t="str">
            <v>cad</v>
          </cell>
          <cell r="D32612" t="str">
            <v>1,69</v>
          </cell>
        </row>
        <row r="32613">
          <cell r="A32613" t="str">
            <v>ME.06.020.0210.d</v>
          </cell>
          <cell r="B32613" t="str">
            <v>- per tubi circolari a contatti molleggiati</v>
          </cell>
          <cell r="C32613" t="str">
            <v>cad</v>
          </cell>
          <cell r="D32613" t="str">
            <v>0,36</v>
          </cell>
        </row>
        <row r="32614">
          <cell r="A32614" t="str">
            <v>ME.06.020.0220</v>
          </cell>
          <cell r="B32614" t="str">
            <v>Copricatodo per tubo fluorescente diam. 38 mm.</v>
          </cell>
          <cell r="C32614" t="str">
            <v>cad</v>
          </cell>
          <cell r="D32614" t="str">
            <v>0,57</v>
          </cell>
        </row>
        <row r="32615">
          <cell r="A32615" t="str">
            <v>ME.06.020.0225</v>
          </cell>
          <cell r="B32615" t="str">
            <v>Plafoniera circolare (oblò) conforme norme CEI 34/21 ggrado di protezione IP 65 costituita da: contenitore in policarbonato infrangibile ed autoestinguente, schermo diffusore in policarbonato trasparente del tipo:</v>
          </cell>
          <cell r="C32615"/>
          <cell r="D32615"/>
        </row>
        <row r="32616">
          <cell r="A32616" t="str">
            <v>ME.06.020.0225.a</v>
          </cell>
          <cell r="B32616" t="str">
            <v>- 2 x 40W senza gruppo emergenza.</v>
          </cell>
          <cell r="C32616" t="str">
            <v>cad</v>
          </cell>
          <cell r="D32616" t="str">
            <v>31,56</v>
          </cell>
        </row>
        <row r="32617">
          <cell r="A32617" t="str">
            <v>ME.06.020.0225.b</v>
          </cell>
          <cell r="B32617" t="str">
            <v>- 22 + 40W con gruppo emergenza.</v>
          </cell>
          <cell r="C32617" t="str">
            <v>cad</v>
          </cell>
          <cell r="D32617" t="str">
            <v>75,56</v>
          </cell>
        </row>
        <row r="32618">
          <cell r="A32618" t="str">
            <v>ME.06.020.0230</v>
          </cell>
          <cell r="B32618" t="str">
            <v>Plafoniera fluorescente prismata conforme norme CEI 34-21, grado di protezione IP40, Classe I, costituita da: corpo contenitore delle parti elettriche in lamiera di acciaio verniciato al forno su trattamento anticorrosivo o stampato ad iniezione in un pezzo solo di materiale isolante infrangibile e autoestinguente; schermo diffusore in materiale acrilico trasparente stampato ad iniezione, fissato al corpo contenitore mediante sistema a levetta o a molla; uno o più complessi fluorescenti cablati e rifasati, del tipo:</v>
          </cell>
          <cell r="C32618"/>
          <cell r="D32618"/>
        </row>
        <row r="32619">
          <cell r="A32619" t="str">
            <v>ME.06.020.0230.a</v>
          </cell>
          <cell r="B32619" t="str">
            <v>- 1x18 W</v>
          </cell>
          <cell r="C32619" t="str">
            <v>cad</v>
          </cell>
          <cell r="D32619" t="str">
            <v>29,79</v>
          </cell>
        </row>
        <row r="32620">
          <cell r="A32620" t="str">
            <v>ME.06.020.0230.b</v>
          </cell>
          <cell r="B32620" t="str">
            <v>- 1x36 W</v>
          </cell>
          <cell r="C32620" t="str">
            <v>cad</v>
          </cell>
          <cell r="D32620" t="str">
            <v>37,04</v>
          </cell>
        </row>
        <row r="32621">
          <cell r="A32621" t="str">
            <v>ME.06.020.0230.c</v>
          </cell>
          <cell r="B32621" t="str">
            <v>- 1x58 W</v>
          </cell>
          <cell r="C32621" t="str">
            <v>cad</v>
          </cell>
          <cell r="D32621" t="str">
            <v>47,63</v>
          </cell>
        </row>
        <row r="32622">
          <cell r="A32622" t="str">
            <v>ME.06.020.0230.d</v>
          </cell>
          <cell r="B32622" t="str">
            <v>- 2x18 W</v>
          </cell>
          <cell r="C32622" t="str">
            <v>cad</v>
          </cell>
          <cell r="D32622" t="str">
            <v>38,03</v>
          </cell>
        </row>
        <row r="32623">
          <cell r="A32623" t="str">
            <v>ME.06.020.0230.e</v>
          </cell>
          <cell r="B32623" t="str">
            <v>- 2x36 W</v>
          </cell>
          <cell r="C32623" t="str">
            <v>cad</v>
          </cell>
          <cell r="D32623" t="str">
            <v>50,03</v>
          </cell>
        </row>
        <row r="32624">
          <cell r="A32624" t="str">
            <v>ME.06.020.0230.f</v>
          </cell>
          <cell r="B32624" t="str">
            <v>- 2x58 W</v>
          </cell>
          <cell r="C32624" t="str">
            <v>cad</v>
          </cell>
          <cell r="D32624" t="str">
            <v>62,93</v>
          </cell>
        </row>
        <row r="32625">
          <cell r="A32625" t="str">
            <v>ME.06.020.0240</v>
          </cell>
          <cell r="B32625" t="str">
            <v>Plafoniera fluorescente prismata conforme norme CEI 34-21, grado di protezione IP40, Classe I, costituita da: corpo contenitore delle parti elettriche in lamiera di acciaio verniciato al forno su trattamento anticorrosivo o stampato ad iniezione in un pezzo solo di materiale isolante infrangibile e autoestinguente; schermo diffusore in materiale policarbonato autoestinguente lenticolare antiabbagliante, fissato al corpo contenitore mediante sistema a levetta o a molla; uno o più complessi fluorescenti cablati e rifasati, del tipo:</v>
          </cell>
          <cell r="C32625"/>
          <cell r="D32625"/>
        </row>
        <row r="32626">
          <cell r="A32626" t="str">
            <v>ME.06.020.0240.a</v>
          </cell>
          <cell r="B32626" t="str">
            <v>- 1x18 W</v>
          </cell>
          <cell r="C32626" t="str">
            <v>cad</v>
          </cell>
          <cell r="D32626" t="str">
            <v>38,84</v>
          </cell>
        </row>
        <row r="32627">
          <cell r="A32627" t="str">
            <v>ME.06.020.0240.b</v>
          </cell>
          <cell r="B32627" t="str">
            <v>- 1x36 W</v>
          </cell>
          <cell r="C32627" t="str">
            <v>cad</v>
          </cell>
          <cell r="D32627" t="str">
            <v>49,40</v>
          </cell>
        </row>
        <row r="32628">
          <cell r="A32628" t="str">
            <v>ME.06.020.0240.c</v>
          </cell>
          <cell r="B32628" t="str">
            <v>- 1x58 W</v>
          </cell>
          <cell r="C32628" t="str">
            <v>cad</v>
          </cell>
          <cell r="D32628" t="str">
            <v>62,10</v>
          </cell>
        </row>
        <row r="32629">
          <cell r="A32629" t="str">
            <v>ME.06.020.0240.d</v>
          </cell>
          <cell r="B32629" t="str">
            <v>- 2x18 W</v>
          </cell>
          <cell r="C32629" t="str">
            <v>cad</v>
          </cell>
          <cell r="D32629" t="str">
            <v>49,40</v>
          </cell>
        </row>
        <row r="32630">
          <cell r="A32630" t="str">
            <v>ME.06.020.0240.e</v>
          </cell>
          <cell r="B32630" t="str">
            <v>- 2x36 W</v>
          </cell>
          <cell r="C32630" t="str">
            <v>cad</v>
          </cell>
          <cell r="D32630" t="str">
            <v>65,63</v>
          </cell>
        </row>
        <row r="32631">
          <cell r="A32631" t="str">
            <v>ME.06.020.0240.f</v>
          </cell>
          <cell r="B32631" t="str">
            <v>- 2x58 W</v>
          </cell>
          <cell r="C32631" t="str">
            <v>cad</v>
          </cell>
          <cell r="D32631" t="str">
            <v>81,86</v>
          </cell>
        </row>
        <row r="32632">
          <cell r="A32632" t="str">
            <v>ME.06.020.0250</v>
          </cell>
          <cell r="B32632" t="str">
            <v>Plafoniera fluorescente conforme norme CEI 34-21, grado di protezione IP20, Classe I, di forma cilindrica o quadrata costituita da: corpo contenitore delle parti elettriche in lamiera di acciaio verniciato a fuoco; schermo diffusore in materiale acrilico trasparente stampato ad iniezione, fissato al corpo contenitore mediante sistema a levetta o a molla; uno o due complessi fluorescenti circolari cablati e rifasati, del tipo:</v>
          </cell>
          <cell r="C32632"/>
          <cell r="D32632"/>
        </row>
        <row r="32633">
          <cell r="A32633" t="str">
            <v>ME.06.020.0250.a</v>
          </cell>
          <cell r="B32633" t="str">
            <v>- 1x22 W</v>
          </cell>
          <cell r="C32633" t="str">
            <v>cad</v>
          </cell>
          <cell r="D32633" t="str">
            <v>43,03</v>
          </cell>
        </row>
        <row r="32634">
          <cell r="A32634" t="str">
            <v>ME.06.020.0250.b</v>
          </cell>
          <cell r="B32634" t="str">
            <v>- 1x32 W</v>
          </cell>
          <cell r="C32634" t="str">
            <v>cad</v>
          </cell>
          <cell r="D32634" t="str">
            <v>46,43</v>
          </cell>
        </row>
        <row r="32635">
          <cell r="A32635" t="str">
            <v>ME.06.020.0250.c</v>
          </cell>
          <cell r="B32635" t="str">
            <v>- 1x32 W + 1x36 W</v>
          </cell>
          <cell r="C32635" t="str">
            <v>cad</v>
          </cell>
          <cell r="D32635" t="str">
            <v>73,77</v>
          </cell>
        </row>
        <row r="32636">
          <cell r="A32636" t="str">
            <v>ME.06.020.0250.d</v>
          </cell>
          <cell r="B32636" t="str">
            <v>- 4x18 W</v>
          </cell>
          <cell r="C32636" t="str">
            <v>cad</v>
          </cell>
          <cell r="D32636" t="str">
            <v>90,32</v>
          </cell>
        </row>
        <row r="32637">
          <cell r="A32637" t="str">
            <v>ME.06.020.0260</v>
          </cell>
          <cell r="B32637" t="str">
            <v>Plafoniera fluorescente prismata conforme norme CEI 34-21, grado di protezione IP20, Classe I, di forma cilindrica o quadrata costituita da: corpo contenitore delle parti elettriche in lamiera di acciaio verniciato a fuoco; schermo diffusore in materiale acrilico trasparente stampato ad iniezione o in policarbonato autoestinguente, fissato al corpo contenitore mediante sistema a levetta o a molla; uno o due complessi fluorescenti circolari cablati e rifasati, del tipo:</v>
          </cell>
          <cell r="C32637"/>
          <cell r="D32637"/>
        </row>
        <row r="32638">
          <cell r="A32638" t="str">
            <v>ME.06.020.0260.a</v>
          </cell>
          <cell r="B32638" t="str">
            <v>- 1x22 W</v>
          </cell>
          <cell r="C32638" t="str">
            <v>cad</v>
          </cell>
          <cell r="D32638" t="str">
            <v>56,45</v>
          </cell>
        </row>
        <row r="32639">
          <cell r="A32639" t="str">
            <v>ME.06.020.0260.b</v>
          </cell>
          <cell r="B32639" t="str">
            <v>- 1x32 W</v>
          </cell>
          <cell r="C32639" t="str">
            <v>cad</v>
          </cell>
          <cell r="D32639" t="str">
            <v>59,98</v>
          </cell>
        </row>
        <row r="32640">
          <cell r="A32640" t="str">
            <v>ME.06.020.0260.c</v>
          </cell>
          <cell r="B32640" t="str">
            <v>- 1x32 W + 1x36 W</v>
          </cell>
          <cell r="C32640" t="str">
            <v>cad</v>
          </cell>
          <cell r="D32640" t="str">
            <v>95,26</v>
          </cell>
        </row>
        <row r="32641">
          <cell r="A32641" t="str">
            <v>ME.06.020.0260.d</v>
          </cell>
          <cell r="B32641" t="str">
            <v>- 4x18 W</v>
          </cell>
          <cell r="C32641" t="str">
            <v>cad</v>
          </cell>
          <cell r="D32641" t="str">
            <v>117,15</v>
          </cell>
        </row>
        <row r="32642">
          <cell r="A32642" t="str">
            <v>ME.06.020.0270</v>
          </cell>
          <cell r="B32642" t="str">
            <v>Riflettore fluorescente asimmetrico conforme norme CEI 34-21, grado di protezione IP20, Classe I, di forma cilindrica o quadrata costituita da: corpo contenitore delle parti elettriche in lamiera di acciaio; riflettore asimmetrico in lamiera fissato al orpo mediante viti o godroni, complesso fluorescente cablato e rifasato, del tipo:</v>
          </cell>
          <cell r="C32642"/>
          <cell r="D32642"/>
        </row>
        <row r="32643">
          <cell r="A32643" t="str">
            <v>ME.06.020.0270.a</v>
          </cell>
          <cell r="B32643" t="str">
            <v>- 1x36 W</v>
          </cell>
          <cell r="C32643" t="str">
            <v>cad</v>
          </cell>
          <cell r="D32643" t="str">
            <v>20,19</v>
          </cell>
        </row>
        <row r="32644">
          <cell r="A32644" t="str">
            <v>ME.06.020.0270.b</v>
          </cell>
          <cell r="B32644" t="str">
            <v>- 1x58 W</v>
          </cell>
          <cell r="C32644" t="str">
            <v>cad</v>
          </cell>
          <cell r="D32644" t="str">
            <v>24,42</v>
          </cell>
        </row>
        <row r="32645">
          <cell r="A32645" t="str">
            <v>ME.06.020.0275</v>
          </cell>
          <cell r="B32645" t="str">
            <v>Plafloniera fluorescente con cablaggio elettronico IP 40 del Tipo:</v>
          </cell>
          <cell r="C32645"/>
          <cell r="D32645"/>
        </row>
        <row r="32646">
          <cell r="A32646" t="str">
            <v>ME.06.020.0275.a</v>
          </cell>
          <cell r="B32646" t="str">
            <v>- 1 x 18 W</v>
          </cell>
          <cell r="C32646" t="str">
            <v>cad</v>
          </cell>
          <cell r="D32646" t="str">
            <v>81,29</v>
          </cell>
        </row>
        <row r="32647">
          <cell r="A32647" t="str">
            <v>ME.06.020.0275.b</v>
          </cell>
          <cell r="B32647" t="str">
            <v>- 1 x 18 W</v>
          </cell>
          <cell r="C32647" t="str">
            <v>cad</v>
          </cell>
          <cell r="D32647" t="str">
            <v>82,25</v>
          </cell>
        </row>
        <row r="32648">
          <cell r="A32648" t="str">
            <v>ME.06.020.0275.c</v>
          </cell>
          <cell r="B32648" t="str">
            <v>- 1 x 36 W</v>
          </cell>
          <cell r="C32648" t="str">
            <v>cad</v>
          </cell>
          <cell r="D32648" t="str">
            <v>110,95</v>
          </cell>
        </row>
        <row r="32649">
          <cell r="A32649" t="str">
            <v>ME.06.020.0275.d</v>
          </cell>
          <cell r="B32649" t="str">
            <v>- 2 x 36 W</v>
          </cell>
          <cell r="C32649" t="str">
            <v>cad</v>
          </cell>
          <cell r="D32649" t="str">
            <v>114,77</v>
          </cell>
        </row>
        <row r="32650">
          <cell r="A32650" t="str">
            <v>ME.06.020.0275.e</v>
          </cell>
          <cell r="B32650" t="str">
            <v>- 1 x 58 W</v>
          </cell>
          <cell r="C32650" t="str">
            <v>cad</v>
          </cell>
          <cell r="D32650" t="str">
            <v>124,32</v>
          </cell>
        </row>
        <row r="32651">
          <cell r="A32651" t="str">
            <v>ME.06.020.0275.f</v>
          </cell>
          <cell r="B32651" t="str">
            <v>- 2 x 58 W</v>
          </cell>
          <cell r="C32651" t="str">
            <v>cad</v>
          </cell>
          <cell r="D32651" t="str">
            <v>130,06</v>
          </cell>
        </row>
        <row r="32652">
          <cell r="A32652" t="str">
            <v>ME.06.020.0280</v>
          </cell>
          <cell r="B32652" t="str">
            <v>Plafoniera fluorescente con reticolo lamellare in acciaio verniciato bianco o in alluminio, corpo contenitore delle parti elettriche in lamiera di acciaio verniciata a fuoco, cablata e rifasata nei tipi:</v>
          </cell>
          <cell r="C32652"/>
          <cell r="D32652"/>
        </row>
        <row r="32653">
          <cell r="A32653" t="str">
            <v>ME.06.020.0280.a</v>
          </cell>
          <cell r="B32653" t="str">
            <v>- 1x36 W</v>
          </cell>
          <cell r="C32653" t="str">
            <v>cad</v>
          </cell>
          <cell r="D32653" t="str">
            <v>57,52</v>
          </cell>
        </row>
        <row r="32654">
          <cell r="A32654" t="str">
            <v>ME.06.020.0280.b</v>
          </cell>
          <cell r="B32654" t="str">
            <v>- 2x18 W</v>
          </cell>
          <cell r="C32654" t="str">
            <v>cad</v>
          </cell>
          <cell r="D32654" t="str">
            <v>63,64</v>
          </cell>
        </row>
        <row r="32655">
          <cell r="A32655" t="str">
            <v>ME.06.020.0280.c</v>
          </cell>
          <cell r="B32655" t="str">
            <v>- 2x36 W</v>
          </cell>
          <cell r="C32655" t="str">
            <v>cad</v>
          </cell>
          <cell r="D32655" t="str">
            <v>87,31</v>
          </cell>
        </row>
        <row r="32656">
          <cell r="A32656" t="str">
            <v>ME.06.020.0280.d</v>
          </cell>
          <cell r="B32656" t="str">
            <v>- 2x58 W</v>
          </cell>
          <cell r="C32656" t="str">
            <v>cad</v>
          </cell>
          <cell r="D32656" t="str">
            <v>117,71</v>
          </cell>
        </row>
        <row r="32657">
          <cell r="A32657" t="str">
            <v>ME.06.020.0280.e</v>
          </cell>
          <cell r="B32657" t="str">
            <v>- 3x36 W</v>
          </cell>
          <cell r="C32657" t="str">
            <v>cad</v>
          </cell>
          <cell r="D32657" t="str">
            <v>129,13</v>
          </cell>
        </row>
        <row r="32658">
          <cell r="A32658" t="str">
            <v>ME.06.020.0280.f</v>
          </cell>
          <cell r="B32658" t="str">
            <v>- 3x58 W</v>
          </cell>
          <cell r="C32658" t="str">
            <v>cad</v>
          </cell>
          <cell r="D32658" t="str">
            <v>163,70</v>
          </cell>
        </row>
        <row r="32659">
          <cell r="A32659" t="str">
            <v>ME.06.020.0280.g</v>
          </cell>
          <cell r="B32659" t="str">
            <v>- 4x18 W</v>
          </cell>
          <cell r="C32659" t="str">
            <v>cad</v>
          </cell>
          <cell r="D32659" t="str">
            <v>91,69</v>
          </cell>
        </row>
        <row r="32660">
          <cell r="A32660" t="str">
            <v>ME.06.020.0280.h</v>
          </cell>
          <cell r="B32660" t="str">
            <v>- 4x36 W</v>
          </cell>
          <cell r="C32660" t="str">
            <v>cad</v>
          </cell>
          <cell r="D32660" t="str">
            <v>163,58</v>
          </cell>
        </row>
        <row r="32661">
          <cell r="A32661" t="str">
            <v>ME.06.020.0280.i</v>
          </cell>
          <cell r="B32661" t="str">
            <v>- 4x58 W</v>
          </cell>
          <cell r="C32661" t="str">
            <v>cad</v>
          </cell>
          <cell r="D32661" t="str">
            <v>213,72</v>
          </cell>
        </row>
        <row r="32662">
          <cell r="A32662" t="str">
            <v>ME.06.020.0290</v>
          </cell>
          <cell r="B32662" t="str">
            <v>Plafoniera fluorescente a bassa luminanza, grado di protezione IP40, classe I, corpo contenitore delle parti elettriche in lamiera di acciaio verniciata a fuoco, ottica in alluminio ad alveoli parabolici ad elevato rendimento luminoso e bassissima luminanza (50°-60° = 200 cd/m²), cablata e rifasata nei tipi:</v>
          </cell>
          <cell r="C32662"/>
          <cell r="D32662"/>
        </row>
        <row r="32663">
          <cell r="A32663" t="str">
            <v>ME.06.020.0290.a</v>
          </cell>
          <cell r="B32663" t="str">
            <v>- 1x18 W</v>
          </cell>
          <cell r="C32663" t="str">
            <v>cad</v>
          </cell>
          <cell r="D32663" t="str">
            <v>67,46</v>
          </cell>
        </row>
        <row r="32664">
          <cell r="A32664" t="str">
            <v>ME.06.020.0290.b</v>
          </cell>
          <cell r="B32664" t="str">
            <v>- 1x36 W</v>
          </cell>
          <cell r="C32664" t="str">
            <v>cad</v>
          </cell>
          <cell r="D32664" t="str">
            <v>70,58</v>
          </cell>
        </row>
        <row r="32665">
          <cell r="A32665" t="str">
            <v>ME.06.020.0290.c</v>
          </cell>
          <cell r="B32665" t="str">
            <v>- 1x58 W</v>
          </cell>
          <cell r="C32665" t="str">
            <v>cad</v>
          </cell>
          <cell r="D32665" t="str">
            <v>81,86</v>
          </cell>
        </row>
        <row r="32666">
          <cell r="A32666" t="str">
            <v>ME.06.020.0290.d</v>
          </cell>
          <cell r="B32666" t="str">
            <v>- 2x18 W</v>
          </cell>
          <cell r="C32666" t="str">
            <v>cad</v>
          </cell>
          <cell r="D32666" t="str">
            <v>67,74</v>
          </cell>
        </row>
        <row r="32667">
          <cell r="A32667" t="str">
            <v>ME.06.020.0290.e</v>
          </cell>
          <cell r="B32667" t="str">
            <v>- 2x36 W</v>
          </cell>
          <cell r="C32667" t="str">
            <v>cad</v>
          </cell>
          <cell r="D32667" t="str">
            <v>100,67</v>
          </cell>
        </row>
        <row r="32668">
          <cell r="A32668" t="str">
            <v>ME.06.020.0290.f</v>
          </cell>
          <cell r="B32668" t="str">
            <v>- 2x58 W</v>
          </cell>
          <cell r="C32668" t="str">
            <v>cad</v>
          </cell>
          <cell r="D32668" t="str">
            <v>123,35</v>
          </cell>
        </row>
        <row r="32669">
          <cell r="A32669" t="str">
            <v>ME.06.020.0290.g</v>
          </cell>
          <cell r="B32669" t="str">
            <v>- 3x36 W</v>
          </cell>
          <cell r="C32669" t="str">
            <v>cad</v>
          </cell>
          <cell r="D32669" t="str">
            <v>149,61</v>
          </cell>
        </row>
        <row r="32670">
          <cell r="A32670" t="str">
            <v>ME.06.020.0290.h</v>
          </cell>
          <cell r="B32670" t="str">
            <v>- 4x18 W</v>
          </cell>
          <cell r="C32670" t="str">
            <v>cad</v>
          </cell>
          <cell r="D32670" t="str">
            <v>111,79</v>
          </cell>
        </row>
        <row r="32671">
          <cell r="A32671" t="str">
            <v>ME.06.020.0290.i</v>
          </cell>
          <cell r="B32671" t="str">
            <v>- 4x36 W</v>
          </cell>
          <cell r="C32671" t="str">
            <v>cad</v>
          </cell>
          <cell r="D32671" t="str">
            <v>185,23</v>
          </cell>
        </row>
        <row r="32672">
          <cell r="A32672" t="str">
            <v>ME.06.020.0300</v>
          </cell>
          <cell r="B32672" t="str">
            <v>Plafoniera fluorescente a tenuta conforme norme CEI 34-21, grado di protezione IP55, Classe I, costituita da: corpo stampato ad iniezione in un solo pezzo di materiale isolante infrangibile e autoestinguente, schermo diffusore in materiale policarbonato autoestinguente o in materiale acrilico stampato ad iniezion, fissato al corpo contenitore mediante ganci elastici; uno o due complessi fluorescenti cablati e rifasati, del tipo:</v>
          </cell>
          <cell r="C32672"/>
          <cell r="D32672"/>
        </row>
        <row r="32673">
          <cell r="A32673" t="str">
            <v>ME.06.020.0300.a</v>
          </cell>
          <cell r="B32673" t="str">
            <v>- 1x18 W con schermo in materiale acrilico</v>
          </cell>
          <cell r="C32673" t="str">
            <v>cad</v>
          </cell>
          <cell r="D32673" t="str">
            <v>37,04</v>
          </cell>
        </row>
        <row r="32674">
          <cell r="A32674" t="str">
            <v>ME.06.020.0300.b</v>
          </cell>
          <cell r="B32674" t="str">
            <v>- 1x36 W con schermo in materiale acrilico</v>
          </cell>
          <cell r="C32674" t="str">
            <v>cad</v>
          </cell>
          <cell r="D32674" t="str">
            <v>45,56</v>
          </cell>
        </row>
        <row r="32675">
          <cell r="A32675" t="str">
            <v>ME.06.020.0300.c</v>
          </cell>
          <cell r="B32675" t="str">
            <v>- 1x58 W con schermo in materiale acrilico</v>
          </cell>
          <cell r="C32675" t="str">
            <v>cad</v>
          </cell>
          <cell r="D32675" t="str">
            <v>54,27</v>
          </cell>
        </row>
        <row r="32676">
          <cell r="A32676" t="str">
            <v>ME.06.020.0300.d</v>
          </cell>
          <cell r="B32676" t="str">
            <v>- 2x18 W con schermo in materiale acrilico</v>
          </cell>
          <cell r="C32676" t="str">
            <v>cad</v>
          </cell>
          <cell r="D32676" t="str">
            <v>40,81</v>
          </cell>
        </row>
        <row r="32677">
          <cell r="A32677" t="str">
            <v>ME.06.020.0300.e</v>
          </cell>
          <cell r="B32677" t="str">
            <v>- 2x36 W con schermo in materiale acrilico</v>
          </cell>
          <cell r="C32677" t="str">
            <v>cad</v>
          </cell>
          <cell r="D32677" t="str">
            <v>56,80</v>
          </cell>
        </row>
        <row r="32678">
          <cell r="A32678" t="str">
            <v>ME.06.020.0300.f</v>
          </cell>
          <cell r="B32678" t="str">
            <v>- 2x58 W con schermo in materiale acrilico</v>
          </cell>
          <cell r="C32678" t="str">
            <v>cad</v>
          </cell>
          <cell r="D32678" t="str">
            <v>69,36</v>
          </cell>
        </row>
        <row r="32679">
          <cell r="A32679" t="str">
            <v>ME.06.020.0300.g</v>
          </cell>
          <cell r="B32679" t="str">
            <v>- 1x18 W con schermo in policarbonato autoestinguente</v>
          </cell>
          <cell r="C32679" t="str">
            <v>cad</v>
          </cell>
          <cell r="D32679" t="str">
            <v>43,03</v>
          </cell>
        </row>
        <row r="32680">
          <cell r="A32680" t="str">
            <v>ME.06.020.0300.h</v>
          </cell>
          <cell r="B32680" t="str">
            <v>- 1x36 W con schermo in policarbonato autoestinguente</v>
          </cell>
          <cell r="C32680" t="str">
            <v>cad</v>
          </cell>
          <cell r="D32680" t="str">
            <v>54,89</v>
          </cell>
        </row>
        <row r="32681">
          <cell r="A32681" t="str">
            <v>ME.06.020.0300.i</v>
          </cell>
          <cell r="B32681" t="str">
            <v>- 1x58 W con schermo in policarbonato autoestinguente</v>
          </cell>
          <cell r="C32681" t="str">
            <v>cad</v>
          </cell>
          <cell r="D32681" t="str">
            <v>65,98</v>
          </cell>
        </row>
        <row r="32682">
          <cell r="A32682" t="str">
            <v>ME.06.020.0300.j</v>
          </cell>
          <cell r="B32682" t="str">
            <v>- 2x18 W con schermo in policarbonato autoestinguente</v>
          </cell>
          <cell r="C32682" t="str">
            <v>cad</v>
          </cell>
          <cell r="D32682" t="str">
            <v>45,65</v>
          </cell>
        </row>
        <row r="32683">
          <cell r="A32683" t="str">
            <v>ME.06.020.0300.k</v>
          </cell>
          <cell r="B32683" t="str">
            <v>- 2x36 W con schermo in policarbonato autoestinguente</v>
          </cell>
          <cell r="C32683" t="str">
            <v>cad</v>
          </cell>
          <cell r="D32683" t="str">
            <v>65,78</v>
          </cell>
        </row>
        <row r="32684">
          <cell r="A32684" t="str">
            <v>ME.06.020.0300.l</v>
          </cell>
          <cell r="B32684" t="str">
            <v>- 2x58 W con schermo in policarbonato autoestinguente</v>
          </cell>
          <cell r="C32684" t="str">
            <v>cad</v>
          </cell>
          <cell r="D32684" t="str">
            <v>80,80</v>
          </cell>
        </row>
        <row r="32685">
          <cell r="A32685" t="str">
            <v>ME.06.020.0310</v>
          </cell>
          <cell r="B32685" t="str">
            <v>Plafoniera fluorescente componibile, grado di protezione IP20, classe I, corpo base scatolato in lamiera di acciaio verniciata a fuoco su trattamento anticorrosivo, adatto a contenere le parti elettriche, cablata e rifasata nei tipi:</v>
          </cell>
          <cell r="C32685"/>
          <cell r="D32685"/>
        </row>
        <row r="32686">
          <cell r="A32686" t="str">
            <v>ME.06.020.0310.a</v>
          </cell>
          <cell r="B32686" t="str">
            <v>- 1x18 W</v>
          </cell>
          <cell r="C32686" t="str">
            <v>cad</v>
          </cell>
          <cell r="D32686" t="str">
            <v>11,29</v>
          </cell>
        </row>
        <row r="32687">
          <cell r="A32687" t="str">
            <v>ME.06.020.0310.b</v>
          </cell>
          <cell r="B32687" t="str">
            <v>- 1x36 W</v>
          </cell>
          <cell r="C32687" t="str">
            <v>cad</v>
          </cell>
          <cell r="D32687" t="str">
            <v>12,71</v>
          </cell>
        </row>
        <row r="32688">
          <cell r="A32688" t="str">
            <v>ME.06.020.0310.c</v>
          </cell>
          <cell r="B32688" t="str">
            <v>- 1x58 W</v>
          </cell>
          <cell r="C32688" t="str">
            <v>cad</v>
          </cell>
          <cell r="D32688" t="str">
            <v>15,88</v>
          </cell>
        </row>
        <row r="32689">
          <cell r="A32689" t="str">
            <v>ME.06.020.0310.d</v>
          </cell>
          <cell r="B32689" t="str">
            <v>- 2x18 W</v>
          </cell>
          <cell r="C32689" t="str">
            <v>cad</v>
          </cell>
          <cell r="D32689" t="str">
            <v>13,64</v>
          </cell>
        </row>
        <row r="32690">
          <cell r="A32690" t="str">
            <v>ME.06.020.0310.e</v>
          </cell>
          <cell r="B32690" t="str">
            <v>- 2x36 W</v>
          </cell>
          <cell r="C32690" t="str">
            <v>cad</v>
          </cell>
          <cell r="D32690" t="str">
            <v>19,40</v>
          </cell>
        </row>
        <row r="32691">
          <cell r="A32691" t="str">
            <v>ME.06.020.0310.f</v>
          </cell>
          <cell r="B32691" t="str">
            <v>- 2x58 W</v>
          </cell>
          <cell r="C32691" t="str">
            <v>cad</v>
          </cell>
          <cell r="D32691" t="str">
            <v>25,69</v>
          </cell>
        </row>
        <row r="32692">
          <cell r="A32692" t="str">
            <v>ME.06.020.0315</v>
          </cell>
          <cell r="B32692" t="str">
            <v>Apparecchio illuminante da parete interna del tipo:</v>
          </cell>
          <cell r="C32692"/>
          <cell r="D32692"/>
        </row>
        <row r="32693">
          <cell r="A32693" t="str">
            <v>ME.06.020.0315.a</v>
          </cell>
          <cell r="B32693" t="str">
            <v>- grado di protezione IP 40 corpo in nailon, diffusore vetro temperato e porta lampada in policarbonato completa di lampada a risparmio energetico attacco G24q-3 1 x 26 W lampada FLC-D/E</v>
          </cell>
          <cell r="C32693" t="str">
            <v>cad</v>
          </cell>
          <cell r="D32693" t="str">
            <v>119,55</v>
          </cell>
        </row>
        <row r="32694">
          <cell r="A32694" t="str">
            <v>ME.06.020.0315.b</v>
          </cell>
          <cell r="B32694" t="str">
            <v>- grado di protezione IP 40 corpo in alluminio pressofuso, riflettore asimmetrico, porta lampada in ceramica e contatti argentati completa di lampada alogena attacco R7s 300W</v>
          </cell>
          <cell r="C32694" t="str">
            <v>cad</v>
          </cell>
          <cell r="D32694" t="str">
            <v>133,89</v>
          </cell>
        </row>
        <row r="32695">
          <cell r="A32695" t="str">
            <v>ME.06.020.0320</v>
          </cell>
          <cell r="B32695" t="str">
            <v>Riflettore per plafoniera fluorescente componibile, corpo base scatolato in lamiera di acciaio verniciato adatto a contenere le parti elettriche, cablata e rifasata nei tipi:</v>
          </cell>
          <cell r="C32695"/>
          <cell r="D32695"/>
        </row>
        <row r="32696">
          <cell r="A32696" t="str">
            <v>ME.06.020.0320.a</v>
          </cell>
          <cell r="B32696" t="str">
            <v>- 1x18 W</v>
          </cell>
          <cell r="C32696" t="str">
            <v>cad</v>
          </cell>
          <cell r="D32696" t="str">
            <v>2,98</v>
          </cell>
        </row>
        <row r="32697">
          <cell r="A32697" t="str">
            <v>ME.06.020.0320.b</v>
          </cell>
          <cell r="B32697" t="str">
            <v>- 1x36 W</v>
          </cell>
          <cell r="C32697" t="str">
            <v>cad</v>
          </cell>
          <cell r="D32697" t="str">
            <v>4,59</v>
          </cell>
        </row>
        <row r="32698">
          <cell r="A32698" t="str">
            <v>ME.06.020.0320.c</v>
          </cell>
          <cell r="B32698" t="str">
            <v>- 1x58 W</v>
          </cell>
          <cell r="C32698" t="str">
            <v>cad</v>
          </cell>
          <cell r="D32698" t="str">
            <v>5,45</v>
          </cell>
        </row>
        <row r="32699">
          <cell r="A32699" t="str">
            <v>ME.06.020.0320.d</v>
          </cell>
          <cell r="B32699" t="str">
            <v>- 2x18 W</v>
          </cell>
          <cell r="C32699" t="str">
            <v>cad</v>
          </cell>
          <cell r="D32699" t="str">
            <v>4,81</v>
          </cell>
        </row>
        <row r="32700">
          <cell r="A32700" t="str">
            <v>ME.06.020.0320.e</v>
          </cell>
          <cell r="B32700" t="str">
            <v>- 2x36 W</v>
          </cell>
          <cell r="C32700" t="str">
            <v>cad</v>
          </cell>
          <cell r="D32700" t="str">
            <v>6,20</v>
          </cell>
        </row>
        <row r="32701">
          <cell r="A32701" t="str">
            <v>ME.06.020.0320.f</v>
          </cell>
          <cell r="B32701" t="str">
            <v>- 2x58 W</v>
          </cell>
          <cell r="C32701" t="str">
            <v>cad</v>
          </cell>
          <cell r="D32701" t="str">
            <v>7,57</v>
          </cell>
        </row>
        <row r="32702">
          <cell r="A32702" t="str">
            <v>ME.06.020.0320.g</v>
          </cell>
          <cell r="B32702" t="str">
            <v>- asimmetrici 1x18 W</v>
          </cell>
          <cell r="C32702" t="str">
            <v>cad</v>
          </cell>
          <cell r="D32702" t="str">
            <v>3,69</v>
          </cell>
        </row>
        <row r="32703">
          <cell r="A32703" t="str">
            <v>ME.06.020.0320.h</v>
          </cell>
          <cell r="B32703" t="str">
            <v>- asimmetrici 1x36 W</v>
          </cell>
          <cell r="C32703" t="str">
            <v>cad</v>
          </cell>
          <cell r="D32703" t="str">
            <v>5,51</v>
          </cell>
        </row>
        <row r="32704">
          <cell r="A32704" t="str">
            <v>ME.06.020.0320.i</v>
          </cell>
          <cell r="B32704" t="str">
            <v>- asimmetrici 1x58 W</v>
          </cell>
          <cell r="C32704" t="str">
            <v>cad</v>
          </cell>
          <cell r="D32704" t="str">
            <v>6,72</v>
          </cell>
        </row>
        <row r="32705">
          <cell r="A32705" t="str">
            <v>ME.06.020.0330</v>
          </cell>
          <cell r="B32705" t="str">
            <v>Plafoniera fluorescente a tenuta conforme norme CEI 34-21, grado di protezione IP55, Classe I, costituita da: corpo stampato ad iniezione in un solo pezzo di materiale isolante infrangibile e autoestinguente, schermo diffusore in materiale policarbonato autoestinguente o in materiale acrilico stampato ad iniezion, fissato al corpo contenitore mediante ganci elastici; uno o due complessi fluorescenti cablati e rifasati, del tipo:</v>
          </cell>
          <cell r="C32705"/>
          <cell r="D32705"/>
        </row>
        <row r="32706">
          <cell r="A32706" t="str">
            <v>ME.06.020.0330.a</v>
          </cell>
          <cell r="B32706" t="str">
            <v>- 1x18 W in materiale acrilico</v>
          </cell>
          <cell r="C32706" t="str">
            <v>cad</v>
          </cell>
          <cell r="D32706" t="str">
            <v>5,39</v>
          </cell>
        </row>
        <row r="32707">
          <cell r="A32707" t="str">
            <v>ME.06.020.0330.b</v>
          </cell>
          <cell r="B32707" t="str">
            <v>- 1x36 W in materiale acrilico</v>
          </cell>
          <cell r="C32707" t="str">
            <v>cad</v>
          </cell>
          <cell r="D32707" t="str">
            <v>7,69</v>
          </cell>
        </row>
        <row r="32708">
          <cell r="A32708" t="str">
            <v>ME.06.020.0330.c</v>
          </cell>
          <cell r="B32708" t="str">
            <v>- 1x58 W in materiale acrilico</v>
          </cell>
          <cell r="C32708" t="str">
            <v>cad</v>
          </cell>
          <cell r="D32708" t="str">
            <v>8,97</v>
          </cell>
        </row>
        <row r="32709">
          <cell r="A32709" t="str">
            <v>ME.06.020.0330.d</v>
          </cell>
          <cell r="B32709" t="str">
            <v>- 2-3x18 W in materiale acrilico</v>
          </cell>
          <cell r="C32709" t="str">
            <v>cad</v>
          </cell>
          <cell r="D32709" t="str">
            <v>13,13</v>
          </cell>
        </row>
        <row r="32710">
          <cell r="A32710" t="str">
            <v>ME.06.020.0330.e</v>
          </cell>
          <cell r="B32710" t="str">
            <v>- 2-3x36 W in materiale acrilico</v>
          </cell>
          <cell r="C32710" t="str">
            <v>cad</v>
          </cell>
          <cell r="D32710" t="str">
            <v>18,56</v>
          </cell>
        </row>
        <row r="32711">
          <cell r="A32711" t="str">
            <v>ME.06.020.0330.f</v>
          </cell>
          <cell r="B32711" t="str">
            <v>- 2-3x58 W in materiale acrilico</v>
          </cell>
          <cell r="C32711" t="str">
            <v>cad</v>
          </cell>
          <cell r="D32711" t="str">
            <v>22,17</v>
          </cell>
        </row>
        <row r="32712">
          <cell r="A32712" t="str">
            <v>ME.06.020.0330.g</v>
          </cell>
          <cell r="B32712" t="str">
            <v>- 1x18 W in policarbonato autoestinguente</v>
          </cell>
          <cell r="C32712" t="str">
            <v>cad</v>
          </cell>
          <cell r="D32712" t="str">
            <v>12,55</v>
          </cell>
        </row>
        <row r="32713">
          <cell r="A32713" t="str">
            <v>ME.06.020.0330.h</v>
          </cell>
          <cell r="B32713" t="str">
            <v>- 1x36 W in policarbonato autoestinguente</v>
          </cell>
          <cell r="C32713" t="str">
            <v>cad</v>
          </cell>
          <cell r="D32713" t="str">
            <v>17,08</v>
          </cell>
        </row>
        <row r="32714">
          <cell r="A32714" t="str">
            <v>ME.06.020.0330.i</v>
          </cell>
          <cell r="B32714" t="str">
            <v>- 1x58 W in policarbonato autoestinguente</v>
          </cell>
          <cell r="C32714" t="str">
            <v>cad</v>
          </cell>
          <cell r="D32714" t="str">
            <v>22,33</v>
          </cell>
        </row>
        <row r="32715">
          <cell r="A32715" t="str">
            <v>ME.06.020.0330.j</v>
          </cell>
          <cell r="B32715" t="str">
            <v>- 2-3x18 W in policarbonato autoestinguente</v>
          </cell>
          <cell r="C32715" t="str">
            <v>cad</v>
          </cell>
          <cell r="D32715" t="str">
            <v>15,95</v>
          </cell>
        </row>
        <row r="32716">
          <cell r="A32716" t="str">
            <v>ME.06.020.0330.k</v>
          </cell>
          <cell r="B32716" t="str">
            <v>- 2-3x36 W in policarbonato autoestinguente</v>
          </cell>
          <cell r="C32716" t="str">
            <v>cad</v>
          </cell>
          <cell r="D32716" t="str">
            <v>25,70</v>
          </cell>
        </row>
        <row r="32717">
          <cell r="A32717" t="str">
            <v>ME.06.020.0330.l</v>
          </cell>
          <cell r="B32717" t="str">
            <v>- 2-3x58 W in policarbonato autoestinguente</v>
          </cell>
          <cell r="C32717" t="str">
            <v>cad</v>
          </cell>
          <cell r="D32717" t="str">
            <v>28,07</v>
          </cell>
        </row>
        <row r="32718">
          <cell r="A32718" t="str">
            <v>ME.06.020.0335</v>
          </cell>
          <cell r="B32718" t="str">
            <v>Plafoniera fluorescente a tenuta stagna conforme norme CEI 32-41, grado di protezione IP65, costituita da: corpo stampato ad iniezione in un solo pezzo di materiale isolante infrangibile e autoestinguente, schermo diffusore in materiale policarbonato trasparente e autoestinguente rigato internamente, fissato al corpo contenitore mediante ganci elastici; uno o due complessi fluorescenti con cabnlaggio elettronico, del tipo:</v>
          </cell>
          <cell r="C32718"/>
          <cell r="D32718"/>
        </row>
        <row r="32719">
          <cell r="A32719" t="str">
            <v>ME.06.020.0335.a</v>
          </cell>
          <cell r="B32719" t="str">
            <v>- 1 x 36 W</v>
          </cell>
          <cell r="C32719" t="str">
            <v>cad</v>
          </cell>
          <cell r="D32719" t="str">
            <v>15,95</v>
          </cell>
        </row>
        <row r="32720">
          <cell r="A32720" t="str">
            <v>ME.06.020.0335.b</v>
          </cell>
          <cell r="B32720" t="str">
            <v>- 1 x 58 W</v>
          </cell>
          <cell r="C32720" t="str">
            <v>cad</v>
          </cell>
          <cell r="D32720" t="str">
            <v>63,13</v>
          </cell>
        </row>
        <row r="32721">
          <cell r="A32721" t="str">
            <v>ME.06.020.0335.c</v>
          </cell>
          <cell r="B32721" t="str">
            <v>- 2 x 36 W</v>
          </cell>
          <cell r="C32721" t="str">
            <v>cad</v>
          </cell>
          <cell r="D32721" t="str">
            <v>69,82</v>
          </cell>
        </row>
        <row r="32722">
          <cell r="A32722" t="str">
            <v>ME.06.020.0335.d</v>
          </cell>
          <cell r="B32722" t="str">
            <v>- 2 x 58 W</v>
          </cell>
          <cell r="C32722" t="str">
            <v>cad</v>
          </cell>
          <cell r="D32722" t="str">
            <v>76,51</v>
          </cell>
        </row>
        <row r="32723">
          <cell r="A32723" t="str">
            <v>ME.06.020.0340</v>
          </cell>
          <cell r="B32723" t="str">
            <v>Gabbia di protzione in acciaio zincato con apertura a cerniera, per apparecchi del tipo:</v>
          </cell>
          <cell r="C32723"/>
          <cell r="D32723"/>
        </row>
        <row r="32724">
          <cell r="A32724" t="str">
            <v>ME.06.020.0340.a</v>
          </cell>
          <cell r="B32724" t="str">
            <v>- 1-2x36 W</v>
          </cell>
          <cell r="C32724" t="str">
            <v>cad</v>
          </cell>
          <cell r="D32724" t="str">
            <v>35,73</v>
          </cell>
        </row>
        <row r="32725">
          <cell r="A32725" t="str">
            <v>ME.06.020.0340.b</v>
          </cell>
          <cell r="B32725" t="str">
            <v>- 1-2x58 W o 3x36 W</v>
          </cell>
          <cell r="C32725" t="str">
            <v>cad</v>
          </cell>
          <cell r="D32725" t="str">
            <v>49,05</v>
          </cell>
        </row>
        <row r="32726">
          <cell r="A32726" t="str">
            <v>ME.06.020.0350</v>
          </cell>
          <cell r="B32726" t="str">
            <v>Sospensione per apparecchi di illuminazione a fluorescenza, costituita da una coppia di tiges aventi lunghezza massima m e da una vaschetta copri connessioni in lamiera sagomata a verniciata.</v>
          </cell>
          <cell r="C32726" t="str">
            <v>cad</v>
          </cell>
          <cell r="D32726" t="str">
            <v>6,83</v>
          </cell>
        </row>
        <row r="32727">
          <cell r="A32727" t="str">
            <v>ME.06.020.0360</v>
          </cell>
          <cell r="B32727" t="str">
            <v>Plafoniera fluorescente ad incasso per controsoffittature in doghe, conforme norme CEI 34-21, grado di protezione IP40, Classe I, costituita da: corpo contenitore parti elettriche in lamiera d'acciaio vrniciata a fuoco su trattamento anticorrosivo, schermo diffusore in metacrilato trasparente o lamllare verniciato bianco, cablata e rifasata, del tipo:</v>
          </cell>
          <cell r="C32727"/>
          <cell r="D32727"/>
        </row>
        <row r="32728">
          <cell r="A32728" t="str">
            <v>ME.06.020.0360.a</v>
          </cell>
          <cell r="B32728" t="str">
            <v>- 1x18 W passo 100 mm</v>
          </cell>
          <cell r="C32728" t="str">
            <v>cad</v>
          </cell>
          <cell r="D32728" t="str">
            <v>33,53</v>
          </cell>
        </row>
        <row r="32729">
          <cell r="A32729" t="str">
            <v>ME.06.020.0360.b</v>
          </cell>
          <cell r="B32729" t="str">
            <v>- 1x36 W passo 100 mm</v>
          </cell>
          <cell r="C32729" t="str">
            <v>cad</v>
          </cell>
          <cell r="D32729" t="str">
            <v>43,75</v>
          </cell>
        </row>
        <row r="32730">
          <cell r="A32730" t="str">
            <v>ME.06.020.0360.c</v>
          </cell>
          <cell r="B32730" t="str">
            <v>- 1x58 W passo 100 mm</v>
          </cell>
          <cell r="C32730" t="str">
            <v>cad</v>
          </cell>
          <cell r="D32730" t="str">
            <v>52,15</v>
          </cell>
        </row>
        <row r="32731">
          <cell r="A32731" t="str">
            <v>ME.06.020.0360.d</v>
          </cell>
          <cell r="B32731" t="str">
            <v>- 1x18 W passo 150 mm</v>
          </cell>
          <cell r="C32731" t="str">
            <v>cad</v>
          </cell>
          <cell r="D32731" t="str">
            <v>40,63</v>
          </cell>
        </row>
        <row r="32732">
          <cell r="A32732" t="str">
            <v>ME.06.020.0360.e</v>
          </cell>
          <cell r="B32732" t="str">
            <v>- 1x36 W passo 150 mm</v>
          </cell>
          <cell r="C32732" t="str">
            <v>cad</v>
          </cell>
          <cell r="D32732" t="str">
            <v>53,28</v>
          </cell>
        </row>
        <row r="32733">
          <cell r="A32733" t="str">
            <v>ME.06.020.0360.f</v>
          </cell>
          <cell r="B32733" t="str">
            <v>- 1x58 W passo 150 mm</v>
          </cell>
          <cell r="C32733" t="str">
            <v>cad</v>
          </cell>
          <cell r="D32733" t="str">
            <v>65,98</v>
          </cell>
        </row>
        <row r="32734">
          <cell r="A32734" t="str">
            <v>ME.06.020.0360.g</v>
          </cell>
          <cell r="B32734" t="str">
            <v>- 1x18 W passo 200 mm</v>
          </cell>
          <cell r="C32734" t="str">
            <v>cad</v>
          </cell>
          <cell r="D32734" t="str">
            <v>42,27</v>
          </cell>
        </row>
        <row r="32735">
          <cell r="A32735" t="str">
            <v>ME.06.020.0360.h</v>
          </cell>
          <cell r="B32735" t="str">
            <v>- 1x36 W passo 200 mm</v>
          </cell>
          <cell r="C32735" t="str">
            <v>cad</v>
          </cell>
          <cell r="D32735" t="str">
            <v>55,97</v>
          </cell>
        </row>
        <row r="32736">
          <cell r="A32736" t="str">
            <v>ME.06.020.0360.i</v>
          </cell>
          <cell r="B32736" t="str">
            <v>- 1x58 W passo 200 mm</v>
          </cell>
          <cell r="C32736" t="str">
            <v>cad</v>
          </cell>
          <cell r="D32736" t="str">
            <v>73,10</v>
          </cell>
        </row>
        <row r="32737">
          <cell r="A32737" t="str">
            <v>ME.06.020.0360.j</v>
          </cell>
          <cell r="B32737" t="str">
            <v>- 2x18 W passo 200 mm</v>
          </cell>
          <cell r="C32737" t="str">
            <v>cad</v>
          </cell>
          <cell r="D32737" t="str">
            <v>44,10</v>
          </cell>
        </row>
        <row r="32738">
          <cell r="A32738" t="str">
            <v>ME.06.020.0360.k</v>
          </cell>
          <cell r="B32738" t="str">
            <v>- 2x36 W passo 200 mm</v>
          </cell>
          <cell r="C32738" t="str">
            <v>cad</v>
          </cell>
          <cell r="D32738" t="str">
            <v>63,64</v>
          </cell>
        </row>
        <row r="32739">
          <cell r="A32739" t="str">
            <v>ME.06.020.0360.l</v>
          </cell>
          <cell r="B32739" t="str">
            <v>- 2x58 W passo 200 mm</v>
          </cell>
          <cell r="C32739" t="str">
            <v>cad</v>
          </cell>
          <cell r="D32739" t="str">
            <v>83,26</v>
          </cell>
        </row>
        <row r="32740">
          <cell r="A32740" t="str">
            <v>ME.06.020.0360.m</v>
          </cell>
          <cell r="B32740" t="str">
            <v>- 2x18 W passo 300 mm</v>
          </cell>
          <cell r="C32740" t="str">
            <v>cad</v>
          </cell>
          <cell r="D32740" t="str">
            <v>46,15</v>
          </cell>
        </row>
        <row r="32741">
          <cell r="A32741" t="str">
            <v>ME.06.020.0360.n</v>
          </cell>
          <cell r="B32741" t="str">
            <v>- 2x36 W passo 300 mm</v>
          </cell>
          <cell r="C32741" t="str">
            <v>cad</v>
          </cell>
          <cell r="D32741" t="str">
            <v>68,30</v>
          </cell>
        </row>
        <row r="32742">
          <cell r="A32742" t="str">
            <v>ME.06.020.0360.o</v>
          </cell>
          <cell r="B32742" t="str">
            <v>- 2x58 W passo 300 mm</v>
          </cell>
          <cell r="C32742" t="str">
            <v>cad</v>
          </cell>
          <cell r="D32742" t="str">
            <v>85,23</v>
          </cell>
        </row>
        <row r="32743">
          <cell r="A32743" t="str">
            <v>ME.06.020.0370</v>
          </cell>
          <cell r="B32743" t="str">
            <v>Plafoniera fluorescente ad incasso per controsoffittature in doghe, conforme norme CEI 34-21, grado di protezione IP40, Classe I, costituita da: corpo contenitore parti elettriche in lamiera d'acciaio vrniciata a fuoco su trattamento anticorrosivo, schermo diffusore in policarbonato autoestinguente, cablata e rifasata, del tipo:</v>
          </cell>
          <cell r="C32743"/>
          <cell r="D32743"/>
        </row>
        <row r="32744">
          <cell r="A32744" t="str">
            <v>ME.06.020.0370.a</v>
          </cell>
          <cell r="B32744" t="str">
            <v>- 1x18 W passo 100 mm</v>
          </cell>
          <cell r="C32744" t="str">
            <v>cad</v>
          </cell>
          <cell r="D32744" t="str">
            <v>43,58</v>
          </cell>
        </row>
        <row r="32745">
          <cell r="A32745" t="str">
            <v>ME.06.020.0370.b</v>
          </cell>
          <cell r="B32745" t="str">
            <v>- 1x36 W passo 100 mm</v>
          </cell>
          <cell r="C32745" t="str">
            <v>cad</v>
          </cell>
          <cell r="D32745" t="str">
            <v>56,89</v>
          </cell>
        </row>
        <row r="32746">
          <cell r="A32746" t="str">
            <v>ME.06.020.0370.c</v>
          </cell>
          <cell r="B32746" t="str">
            <v>- 1x58 W passo 100 mm</v>
          </cell>
          <cell r="C32746" t="str">
            <v>cad</v>
          </cell>
          <cell r="D32746" t="str">
            <v>67,74</v>
          </cell>
        </row>
        <row r="32747">
          <cell r="A32747" t="str">
            <v>ME.06.020.0370.d</v>
          </cell>
          <cell r="B32747" t="str">
            <v>- 1x18 W passo 150 mm</v>
          </cell>
          <cell r="C32747" t="str">
            <v>cad</v>
          </cell>
          <cell r="D32747" t="str">
            <v>43,69</v>
          </cell>
        </row>
        <row r="32748">
          <cell r="A32748" t="str">
            <v>ME.06.020.0370.e</v>
          </cell>
          <cell r="B32748" t="str">
            <v>- 1x36 W passo 150 mm</v>
          </cell>
          <cell r="C32748" t="str">
            <v>cad</v>
          </cell>
          <cell r="D32748" t="str">
            <v>69,31</v>
          </cell>
        </row>
        <row r="32749">
          <cell r="A32749" t="str">
            <v>ME.06.020.0370.f</v>
          </cell>
          <cell r="B32749" t="str">
            <v>- 1x58 W passo 150 mm</v>
          </cell>
          <cell r="C32749" t="str">
            <v>cad</v>
          </cell>
          <cell r="D32749" t="str">
            <v>85,73</v>
          </cell>
        </row>
        <row r="32750">
          <cell r="A32750" t="str">
            <v>ME.06.020.0370.g</v>
          </cell>
          <cell r="B32750" t="str">
            <v>- 1x18 W passo 200 mm</v>
          </cell>
          <cell r="C32750" t="str">
            <v>cad</v>
          </cell>
          <cell r="D32750" t="str">
            <v>54,97</v>
          </cell>
        </row>
        <row r="32751">
          <cell r="A32751" t="str">
            <v>ME.06.020.0370.h</v>
          </cell>
          <cell r="B32751" t="str">
            <v>- 1x36 W passo 200 mm</v>
          </cell>
          <cell r="C32751" t="str">
            <v>cad</v>
          </cell>
          <cell r="D32751" t="str">
            <v>72,69</v>
          </cell>
        </row>
        <row r="32752">
          <cell r="A32752" t="str">
            <v>ME.06.020.0370.i</v>
          </cell>
          <cell r="B32752" t="str">
            <v>- 1x58 W passo 200 mm</v>
          </cell>
          <cell r="C32752" t="str">
            <v>cad</v>
          </cell>
          <cell r="D32752" t="str">
            <v>95,05</v>
          </cell>
        </row>
        <row r="32753">
          <cell r="A32753" t="str">
            <v>ME.06.020.0370.j</v>
          </cell>
          <cell r="B32753" t="str">
            <v>- 2x18 W passo 200 mm</v>
          </cell>
          <cell r="C32753" t="str">
            <v>cad</v>
          </cell>
          <cell r="D32753" t="str">
            <v>57,37</v>
          </cell>
        </row>
        <row r="32754">
          <cell r="A32754" t="str">
            <v>ME.06.020.0370.k</v>
          </cell>
          <cell r="B32754" t="str">
            <v>- 2x36 W passo 200 mm</v>
          </cell>
          <cell r="C32754" t="str">
            <v>cad</v>
          </cell>
          <cell r="D32754" t="str">
            <v>82,76</v>
          </cell>
        </row>
        <row r="32755">
          <cell r="A32755" t="str">
            <v>ME.06.020.0370.l</v>
          </cell>
          <cell r="B32755" t="str">
            <v>- 2x58 W passo 200 mm</v>
          </cell>
          <cell r="C32755" t="str">
            <v>cad</v>
          </cell>
          <cell r="D32755" t="str">
            <v>108,31</v>
          </cell>
        </row>
        <row r="32756">
          <cell r="A32756" t="str">
            <v>ME.06.020.0370.m</v>
          </cell>
          <cell r="B32756" t="str">
            <v>- 2x18 W passo 300 mm</v>
          </cell>
          <cell r="C32756" t="str">
            <v>cad</v>
          </cell>
          <cell r="D32756" t="str">
            <v>59,98</v>
          </cell>
        </row>
        <row r="32757">
          <cell r="A32757" t="str">
            <v>ME.06.020.0370.n</v>
          </cell>
          <cell r="B32757" t="str">
            <v>- 2x36 W passo 300 mm</v>
          </cell>
          <cell r="C32757" t="str">
            <v>cad</v>
          </cell>
          <cell r="D32757" t="str">
            <v>88,83</v>
          </cell>
        </row>
        <row r="32758">
          <cell r="A32758" t="str">
            <v>ME.06.020.0370.o</v>
          </cell>
          <cell r="B32758" t="str">
            <v>- 2x58 W passo 300 mm</v>
          </cell>
          <cell r="C32758" t="str">
            <v>cad</v>
          </cell>
          <cell r="D32758" t="str">
            <v>112,33</v>
          </cell>
        </row>
        <row r="32759">
          <cell r="A32759" t="str">
            <v>ME.06.020.0380</v>
          </cell>
          <cell r="B32759" t="str">
            <v>Plafoniera fluorescente a bassa luminanza ad incasso per controsoffittature in doghe, conforme norme CEI 34-21, grado di protezione IP40, Classe I, costituita da: corpo contenitore parti elettriche in lamiera d'acciaio vrniciata a fuoco ed ottica in alluminio ad alveoli parabolici ad elevato rendimento luminoso e bassissima luminanza (50°-60° = 200 cd/m²), cablata e rifasata, del tipo:</v>
          </cell>
          <cell r="C32759"/>
          <cell r="D32759"/>
        </row>
        <row r="32760">
          <cell r="A32760" t="str">
            <v>ME.06.020.0380.a</v>
          </cell>
          <cell r="B32760" t="str">
            <v>- 1x18 W passo 150 mm</v>
          </cell>
          <cell r="C32760" t="str">
            <v>cad</v>
          </cell>
          <cell r="D32760" t="str">
            <v>53,63</v>
          </cell>
        </row>
        <row r="32761">
          <cell r="A32761" t="str">
            <v>ME.06.020.0380.b</v>
          </cell>
          <cell r="B32761" t="str">
            <v>- 1x36 W passo 150 mm</v>
          </cell>
          <cell r="C32761" t="str">
            <v>cad</v>
          </cell>
          <cell r="D32761" t="str">
            <v>78,40</v>
          </cell>
        </row>
        <row r="32762">
          <cell r="A32762" t="str">
            <v>ME.06.020.0380.c</v>
          </cell>
          <cell r="B32762" t="str">
            <v>- 1x58 W passo 150 mm</v>
          </cell>
          <cell r="C32762" t="str">
            <v>cad</v>
          </cell>
          <cell r="D32762" t="str">
            <v>92,77</v>
          </cell>
        </row>
        <row r="32763">
          <cell r="A32763" t="str">
            <v>ME.06.020.0380.d</v>
          </cell>
          <cell r="B32763" t="str">
            <v>- 1x18 W passo 200 mm</v>
          </cell>
          <cell r="C32763" t="str">
            <v>cad</v>
          </cell>
          <cell r="D32763" t="str">
            <v>57,86</v>
          </cell>
        </row>
        <row r="32764">
          <cell r="A32764" t="str">
            <v>ME.06.020.0380.e</v>
          </cell>
          <cell r="B32764" t="str">
            <v>- 1x36 W passo 200 mm</v>
          </cell>
          <cell r="C32764" t="str">
            <v>cad</v>
          </cell>
          <cell r="D32764" t="str">
            <v>81,37</v>
          </cell>
        </row>
        <row r="32765">
          <cell r="A32765" t="str">
            <v>ME.06.020.0380.f</v>
          </cell>
          <cell r="B32765" t="str">
            <v>- 1x58 W passo 200 mm</v>
          </cell>
          <cell r="C32765" t="str">
            <v>cad</v>
          </cell>
          <cell r="D32765" t="str">
            <v>100,05</v>
          </cell>
        </row>
        <row r="32766">
          <cell r="A32766" t="str">
            <v>ME.06.020.0380.g</v>
          </cell>
          <cell r="B32766" t="str">
            <v>- 2x18 W passo 200 mm</v>
          </cell>
          <cell r="C32766" t="str">
            <v>cad</v>
          </cell>
          <cell r="D32766" t="str">
            <v>60,05</v>
          </cell>
        </row>
        <row r="32767">
          <cell r="A32767" t="str">
            <v>ME.06.020.0380.h</v>
          </cell>
          <cell r="B32767" t="str">
            <v>- 2x36 W passo 200 mm</v>
          </cell>
          <cell r="C32767" t="str">
            <v>cad</v>
          </cell>
          <cell r="D32767" t="str">
            <v>90,26</v>
          </cell>
        </row>
        <row r="32768">
          <cell r="A32768" t="str">
            <v>ME.06.020.0380.i</v>
          </cell>
          <cell r="B32768" t="str">
            <v>- 2x58 W passo 200 mm</v>
          </cell>
          <cell r="C32768" t="str">
            <v>cad</v>
          </cell>
          <cell r="D32768" t="str">
            <v>112,28</v>
          </cell>
        </row>
        <row r="32769">
          <cell r="A32769" t="str">
            <v>ME.06.020.0380.j</v>
          </cell>
          <cell r="B32769" t="str">
            <v>- 2x18 W passo 300 mm</v>
          </cell>
          <cell r="C32769" t="str">
            <v>cad</v>
          </cell>
          <cell r="D32769" t="str">
            <v>73,60</v>
          </cell>
        </row>
        <row r="32770">
          <cell r="A32770" t="str">
            <v>ME.06.020.0380.k</v>
          </cell>
          <cell r="B32770" t="str">
            <v>- 2x36 W passo 300 mm</v>
          </cell>
          <cell r="C32770" t="str">
            <v>cad</v>
          </cell>
          <cell r="D32770" t="str">
            <v>115,17</v>
          </cell>
        </row>
        <row r="32771">
          <cell r="A32771" t="str">
            <v>ME.06.020.0380.l</v>
          </cell>
          <cell r="B32771" t="str">
            <v>- 2x58 W passo 300 mm</v>
          </cell>
          <cell r="C32771" t="str">
            <v>cad</v>
          </cell>
          <cell r="D32771" t="str">
            <v>138,15</v>
          </cell>
        </row>
        <row r="32772">
          <cell r="A32772" t="str">
            <v>ME.06.020.0390</v>
          </cell>
          <cell r="B32772" t="str">
            <v>Plafoniera fluorescente ad incasso per controsoffittature a pannelli in fibra minerale a struttura in vista o nascosta, conforme norme CEI 34-21, costituita da: corpo contenitore parti elettriche in lamiera d'acciaio vrniciata a fuoco, schermo in metacrilato trasparente o lamellare verniciato bianco, cablata e rifasata, del tipo:</v>
          </cell>
          <cell r="C32772"/>
          <cell r="D32772"/>
        </row>
        <row r="32773">
          <cell r="A32773" t="str">
            <v>ME.06.020.0390.a</v>
          </cell>
          <cell r="B32773" t="str">
            <v>- 2x18 W modulo 300x600 mm</v>
          </cell>
          <cell r="C32773" t="str">
            <v>cad</v>
          </cell>
          <cell r="D32773" t="str">
            <v>56,89</v>
          </cell>
        </row>
        <row r="32774">
          <cell r="A32774" t="str">
            <v>ME.06.020.0390.b</v>
          </cell>
          <cell r="B32774" t="str">
            <v>- 2x36 W modulo 300x1200 mm</v>
          </cell>
          <cell r="C32774" t="str">
            <v>cad</v>
          </cell>
          <cell r="D32774" t="str">
            <v>83,26</v>
          </cell>
        </row>
        <row r="32775">
          <cell r="A32775" t="str">
            <v>ME.06.020.0390.c</v>
          </cell>
          <cell r="B32775" t="str">
            <v>- 2x58 W modulo 300x1500 mm</v>
          </cell>
          <cell r="C32775" t="str">
            <v>cad</v>
          </cell>
          <cell r="D32775" t="str">
            <v>98,35</v>
          </cell>
        </row>
        <row r="32776">
          <cell r="A32776" t="str">
            <v>ME.06.020.0390.d</v>
          </cell>
          <cell r="B32776" t="str">
            <v>- 3x18 W modulo 600x600 mm</v>
          </cell>
          <cell r="C32776" t="str">
            <v>cad</v>
          </cell>
          <cell r="D32776" t="str">
            <v>85,40</v>
          </cell>
        </row>
        <row r="32777">
          <cell r="A32777" t="str">
            <v>ME.06.020.0390.e</v>
          </cell>
          <cell r="B32777" t="str">
            <v>- 4x18 W modulo 600x600 mm</v>
          </cell>
          <cell r="C32777" t="str">
            <v>cad</v>
          </cell>
          <cell r="D32777" t="str">
            <v>91,74</v>
          </cell>
        </row>
        <row r="32778">
          <cell r="A32778" t="str">
            <v>ME.06.020.0390.f</v>
          </cell>
          <cell r="B32778" t="str">
            <v>- 3x36 W modulo 600x1200 mm</v>
          </cell>
          <cell r="C32778" t="str">
            <v>cad</v>
          </cell>
          <cell r="D32778" t="str">
            <v>130,97</v>
          </cell>
        </row>
        <row r="32779">
          <cell r="A32779" t="str">
            <v>ME.06.020.0390.g</v>
          </cell>
          <cell r="B32779" t="str">
            <v>- 4x36 W modulo 600x1200 mm</v>
          </cell>
          <cell r="C32779" t="str">
            <v>cad</v>
          </cell>
          <cell r="D32779" t="str">
            <v>150,72</v>
          </cell>
        </row>
        <row r="32780">
          <cell r="A32780" t="str">
            <v>ME.06.020.0400</v>
          </cell>
          <cell r="B32780" t="str">
            <v>Plafoniera fluorescente ad incasso per controsoffittature a pannelli in fibra minerale a struttura in vista o nascosta, conforme norme CEI 34-21, costituita da: corpo contenitore parti elettriche in lamiera d'acciaio verniciata a fuoco, schermo in policarbonato autoestinguente, cablata e rifasata, del tipo:</v>
          </cell>
          <cell r="C32780"/>
          <cell r="D32780"/>
        </row>
        <row r="32781">
          <cell r="A32781" t="str">
            <v>ME.06.020.0400.a</v>
          </cell>
          <cell r="B32781" t="str">
            <v>- 2x18 W modulo 300x600 mm</v>
          </cell>
          <cell r="C32781" t="str">
            <v>cad</v>
          </cell>
          <cell r="D32781" t="str">
            <v>61,40</v>
          </cell>
        </row>
        <row r="32782">
          <cell r="A32782" t="str">
            <v>ME.06.020.0400.b</v>
          </cell>
          <cell r="B32782" t="str">
            <v>- 2x36 W modulo 300x1200 mm</v>
          </cell>
          <cell r="C32782" t="str">
            <v>cad</v>
          </cell>
          <cell r="D32782" t="str">
            <v>90,32</v>
          </cell>
        </row>
        <row r="32783">
          <cell r="A32783" t="str">
            <v>ME.06.020.0400.c</v>
          </cell>
          <cell r="B32783" t="str">
            <v>- 2x58 W modulo 300x1500 mm</v>
          </cell>
          <cell r="C32783" t="str">
            <v>cad</v>
          </cell>
          <cell r="D32783" t="str">
            <v>106,54</v>
          </cell>
        </row>
        <row r="32784">
          <cell r="A32784" t="str">
            <v>ME.06.020.0400.d</v>
          </cell>
          <cell r="B32784" t="str">
            <v>- 3x18 W modulo 600x600 mm</v>
          </cell>
          <cell r="C32784" t="str">
            <v>cad</v>
          </cell>
          <cell r="D32784" t="str">
            <v>92,43</v>
          </cell>
        </row>
        <row r="32785">
          <cell r="A32785" t="str">
            <v>ME.06.020.0400.e</v>
          </cell>
          <cell r="B32785" t="str">
            <v>- 4x18 W modulo 600x600 mm</v>
          </cell>
          <cell r="C32785" t="str">
            <v>cad</v>
          </cell>
          <cell r="D32785" t="str">
            <v>99,35</v>
          </cell>
        </row>
        <row r="32786">
          <cell r="A32786" t="str">
            <v>ME.06.020.0400.f</v>
          </cell>
          <cell r="B32786" t="str">
            <v>- 3x36 W modulo 600x1200 mm</v>
          </cell>
          <cell r="C32786" t="str">
            <v>cad</v>
          </cell>
          <cell r="D32786" t="str">
            <v>141,83</v>
          </cell>
        </row>
        <row r="32787">
          <cell r="A32787" t="str">
            <v>ME.06.020.0400.g</v>
          </cell>
          <cell r="B32787" t="str">
            <v>- 4x36 W modulo 600x1200 mm</v>
          </cell>
          <cell r="C32787" t="str">
            <v>cad</v>
          </cell>
          <cell r="D32787" t="str">
            <v>163,27</v>
          </cell>
        </row>
        <row r="32788">
          <cell r="A32788" t="str">
            <v>ME.06.020.0410</v>
          </cell>
          <cell r="B32788" t="str">
            <v>Plafoniera fluorescente ad incasso per controsoffittature a pannelli in fibra minerale a struttura in vista o nascosta, conforme norme CEI 34-21, costituita da: corpo contenitore parti elettriche in lamiera d'acciaio verniciata a fuoco, ottica in alluminio ad alveoli parabolici ad elevato rendimento luminoso e bassissima luminanza (50°-60° = 200 cd/m²), cablata e rifasata, del tipo:</v>
          </cell>
          <cell r="C32788"/>
          <cell r="D32788"/>
        </row>
        <row r="32789">
          <cell r="A32789" t="str">
            <v>ME.06.020.0410.a</v>
          </cell>
          <cell r="B32789" t="str">
            <v>- 2x18 W modulo 300x600 mm</v>
          </cell>
          <cell r="C32789" t="str">
            <v>cad</v>
          </cell>
          <cell r="D32789" t="str">
            <v>83,26</v>
          </cell>
        </row>
        <row r="32790">
          <cell r="A32790" t="str">
            <v>ME.06.020.0410.b</v>
          </cell>
          <cell r="B32790" t="str">
            <v>- 2x36 W modulo 300x1200 mm</v>
          </cell>
          <cell r="C32790" t="str">
            <v>cad</v>
          </cell>
          <cell r="D32790" t="str">
            <v>98,78</v>
          </cell>
        </row>
        <row r="32791">
          <cell r="A32791" t="str">
            <v>ME.06.020.0410.c</v>
          </cell>
          <cell r="B32791" t="str">
            <v>- 2x58 W modulo 300x1500 mm</v>
          </cell>
          <cell r="C32791" t="str">
            <v>cad</v>
          </cell>
          <cell r="D32791" t="str">
            <v>114,32</v>
          </cell>
        </row>
        <row r="32792">
          <cell r="A32792" t="str">
            <v>ME.06.020.0410.d</v>
          </cell>
          <cell r="B32792" t="str">
            <v>- 3x18 W modulo 600x600 mm</v>
          </cell>
          <cell r="C32792" t="str">
            <v>cad</v>
          </cell>
          <cell r="D32792" t="str">
            <v>88,90</v>
          </cell>
        </row>
        <row r="32793">
          <cell r="A32793" t="str">
            <v>ME.06.020.0410.e</v>
          </cell>
          <cell r="B32793" t="str">
            <v>- 4x18 W modulo 600x600 mm</v>
          </cell>
          <cell r="C32793" t="str">
            <v>cad</v>
          </cell>
          <cell r="D32793" t="str">
            <v>93,86</v>
          </cell>
        </row>
        <row r="32794">
          <cell r="A32794" t="str">
            <v>ME.06.020.0410.f</v>
          </cell>
          <cell r="B32794" t="str">
            <v>- 3x36 W modulo 600x1200 mm</v>
          </cell>
          <cell r="C32794" t="str">
            <v>cad</v>
          </cell>
          <cell r="D32794" t="str">
            <v>148,19</v>
          </cell>
        </row>
        <row r="32795">
          <cell r="A32795" t="str">
            <v>ME.06.020.0410.g</v>
          </cell>
          <cell r="B32795" t="str">
            <v>- 4x36 W modulo 600x1200 mm</v>
          </cell>
          <cell r="C32795" t="str">
            <v>cad</v>
          </cell>
          <cell r="D32795" t="str">
            <v>167,93</v>
          </cell>
        </row>
        <row r="32796">
          <cell r="A32796" t="str">
            <v>ME.06.020.0420</v>
          </cell>
          <cell r="B32796" t="str">
            <v>Plafoniera fluorescente con cablaggio elettronico ad incasso per ambienti asettici (Ospedali,Case di Riposo, ecc) Grado di protezione IP 54 completo di cornice e guarnizioni; fusibile di protezione e di lampada a risparmio energetico. Conforme norme CEI 34 -10. del Tipo:</v>
          </cell>
          <cell r="C32796"/>
          <cell r="D32796"/>
        </row>
        <row r="32797">
          <cell r="A32797" t="str">
            <v>ME.06.020.0420.a</v>
          </cell>
          <cell r="B32797" t="str">
            <v>- 2 x 18 W</v>
          </cell>
          <cell r="C32797" t="str">
            <v>cad</v>
          </cell>
          <cell r="D32797" t="str">
            <v>143,45</v>
          </cell>
        </row>
        <row r="32798">
          <cell r="A32798" t="str">
            <v>ME.06.020.0420.b</v>
          </cell>
          <cell r="B32798" t="str">
            <v>- 2 x 36 W</v>
          </cell>
          <cell r="C32798" t="str">
            <v>cad</v>
          </cell>
          <cell r="D32798" t="str">
            <v>175,98</v>
          </cell>
        </row>
        <row r="32799">
          <cell r="A32799" t="str">
            <v>ME.06.020.0420.c</v>
          </cell>
          <cell r="B32799" t="str">
            <v>- 4 x 18 W</v>
          </cell>
          <cell r="C32799" t="str">
            <v>cad</v>
          </cell>
          <cell r="D32799" t="str">
            <v>186,49</v>
          </cell>
        </row>
        <row r="32800">
          <cell r="A32800" t="str">
            <v>ME.06.020.0420.d</v>
          </cell>
          <cell r="B32800" t="str">
            <v>- 4 x 36 W</v>
          </cell>
          <cell r="C32800" t="str">
            <v>cad</v>
          </cell>
          <cell r="D32800" t="str">
            <v>282,12</v>
          </cell>
        </row>
        <row r="32801">
          <cell r="A32801" t="str">
            <v>ME.06.020.0440</v>
          </cell>
          <cell r="B32801" t="str">
            <v>Complesso per lampada a scarica, grado di protezione IP55, con alimentatore a 230 V - 50 Hz, corpo in pressofusione di lega leggera, telaio reggivetro incernierato, vetro trasparente, riflettore in alluminio purissimo brillantato con staffa metallica di sostegno ed orientamento, per installazione in cassetta o quadro; compreso accenditore, condensatore, lampada, valvola e fusibile;</v>
          </cell>
          <cell r="C32801"/>
          <cell r="D32801"/>
        </row>
        <row r="32802">
          <cell r="A32802" t="str">
            <v>ME.06.020.0440.a</v>
          </cell>
          <cell r="B32802" t="str">
            <v>- joduri metallici 70 W</v>
          </cell>
          <cell r="C32802" t="str">
            <v>cad</v>
          </cell>
          <cell r="D32802" t="str">
            <v>107,95</v>
          </cell>
        </row>
        <row r="32803">
          <cell r="A32803" t="str">
            <v>ME.06.020.0440.b</v>
          </cell>
          <cell r="B32803" t="str">
            <v>- joduri metallici 250-400 W</v>
          </cell>
          <cell r="C32803" t="str">
            <v>cad</v>
          </cell>
          <cell r="D32803" t="str">
            <v>134,09</v>
          </cell>
        </row>
        <row r="32804">
          <cell r="A32804" t="str">
            <v>ME.06.020.0440.c</v>
          </cell>
          <cell r="B32804" t="str">
            <v>- joduri metallici 1000-2000 W</v>
          </cell>
          <cell r="C32804" t="str">
            <v>cad</v>
          </cell>
          <cell r="D32804" t="str">
            <v>317,54</v>
          </cell>
        </row>
        <row r="32805">
          <cell r="A32805" t="str">
            <v>ME.06.020.0440.d</v>
          </cell>
          <cell r="B32805" t="str">
            <v>- sodio alta pressione 250 W</v>
          </cell>
          <cell r="C32805" t="str">
            <v>cad</v>
          </cell>
          <cell r="D32805" t="str">
            <v>148,19</v>
          </cell>
        </row>
        <row r="32806">
          <cell r="A32806" t="str">
            <v>ME.06.020.0440.e</v>
          </cell>
          <cell r="B32806" t="str">
            <v>- sodio alta pressione 400 W</v>
          </cell>
          <cell r="C32806" t="str">
            <v>cad</v>
          </cell>
          <cell r="D32806" t="str">
            <v>162,28</v>
          </cell>
        </row>
        <row r="32807">
          <cell r="A32807" t="str">
            <v>ME.06.020.0440.f</v>
          </cell>
          <cell r="B32807" t="str">
            <v>- sodio alta pressione 1000 W</v>
          </cell>
          <cell r="C32807" t="str">
            <v>cad</v>
          </cell>
          <cell r="D32807" t="str">
            <v>324,59</v>
          </cell>
        </row>
        <row r="32808">
          <cell r="A32808" t="str">
            <v>ME.06.020.0440.g</v>
          </cell>
          <cell r="B32808" t="str">
            <v>- sodio bassa pressione 90-180 W</v>
          </cell>
          <cell r="C32808" t="str">
            <v>cad</v>
          </cell>
          <cell r="D32808" t="str">
            <v>123,35</v>
          </cell>
        </row>
        <row r="32809">
          <cell r="A32809" t="str">
            <v>ME.06.020.0440.h</v>
          </cell>
          <cell r="B32809" t="str">
            <v>- vapori di mercurio 125 W</v>
          </cell>
          <cell r="C32809" t="str">
            <v>cad</v>
          </cell>
          <cell r="D32809" t="str">
            <v>66,40</v>
          </cell>
        </row>
        <row r="32810">
          <cell r="A32810" t="str">
            <v>ME.06.020.0440.i</v>
          </cell>
          <cell r="B32810" t="str">
            <v>- vapori di mercurio 250 W</v>
          </cell>
          <cell r="C32810" t="str">
            <v>cad</v>
          </cell>
          <cell r="D32810" t="str">
            <v>72,11</v>
          </cell>
        </row>
        <row r="32811">
          <cell r="A32811" t="str">
            <v>ME.06.020.0440.j</v>
          </cell>
          <cell r="B32811" t="str">
            <v>- vapori di mercurio 400 W</v>
          </cell>
          <cell r="C32811" t="str">
            <v>cad</v>
          </cell>
          <cell r="D32811" t="str">
            <v>82,98</v>
          </cell>
        </row>
        <row r="32812">
          <cell r="A32812" t="str">
            <v>ME.06.020.0440.k</v>
          </cell>
          <cell r="B32812" t="str">
            <v>- vapori di mercurio 700 W</v>
          </cell>
          <cell r="C32812" t="str">
            <v>cad</v>
          </cell>
          <cell r="D32812" t="str">
            <v>156,93</v>
          </cell>
        </row>
        <row r="32813">
          <cell r="A32813" t="str">
            <v>ME.06.020.0450</v>
          </cell>
          <cell r="B32813" t="str">
            <v>Lampione da giardino per montaggio su palo, grado di protezione IP23, classe I, con griffa di lega leggera pressofusa o di materiale isolante stampato, verniciato in colore a scelta, schermo di materiale trasparente infrangibile e prismatizzato, ortalampada E27, a norme CEI 34-11, nei tipi:</v>
          </cell>
          <cell r="C32813"/>
          <cell r="D32813"/>
        </row>
        <row r="32814">
          <cell r="A32814" t="str">
            <v>ME.06.020.0450.a</v>
          </cell>
          <cell r="B32814" t="str">
            <v>- Ø 350 x h 290 fino a 80 W bulbo fluorescente</v>
          </cell>
          <cell r="C32814" t="str">
            <v>cad</v>
          </cell>
          <cell r="D32814" t="str">
            <v>26,04</v>
          </cell>
        </row>
        <row r="32815">
          <cell r="A32815" t="str">
            <v>ME.06.020.0450.b</v>
          </cell>
          <cell r="B32815" t="str">
            <v>- Ø 420 x h 370 per 125 W bulbo fluorescente</v>
          </cell>
          <cell r="C32815" t="str">
            <v>cad</v>
          </cell>
          <cell r="D32815" t="str">
            <v>34,51</v>
          </cell>
        </row>
        <row r="32816">
          <cell r="A32816" t="str">
            <v>ME.06.020.0460</v>
          </cell>
          <cell r="B32816" t="str">
            <v>Diffusore da giardino di forma sferica, cilindrica, ovoidale in policarbonato infrangibile e autoestinguente, con base e portalampada E27, nelle finiture: trasparente, opale satinato, cognac buccia d'arancia, cognac liscio, nei diametri:</v>
          </cell>
          <cell r="C32816"/>
          <cell r="D32816"/>
        </row>
        <row r="32817">
          <cell r="A32817" t="str">
            <v>ME.06.020.0460.a</v>
          </cell>
          <cell r="B32817" t="str">
            <v>- 260 mm</v>
          </cell>
          <cell r="C32817" t="str">
            <v>cad</v>
          </cell>
          <cell r="D32817" t="str">
            <v>23,63</v>
          </cell>
        </row>
        <row r="32818">
          <cell r="A32818" t="str">
            <v>ME.06.020.0460.b</v>
          </cell>
          <cell r="B32818" t="str">
            <v>- 320 mm</v>
          </cell>
          <cell r="C32818" t="str">
            <v>cad</v>
          </cell>
          <cell r="D32818" t="str">
            <v>28,16</v>
          </cell>
        </row>
        <row r="32819">
          <cell r="A32819" t="str">
            <v>ME.06.020.0460.c</v>
          </cell>
          <cell r="B32819" t="str">
            <v>- 380 mm</v>
          </cell>
          <cell r="C32819" t="str">
            <v>cad</v>
          </cell>
          <cell r="D32819" t="str">
            <v>34,51</v>
          </cell>
        </row>
        <row r="32820">
          <cell r="A32820" t="str">
            <v>ME.06.020.0460.d</v>
          </cell>
          <cell r="B32820" t="str">
            <v>- 450 mm</v>
          </cell>
          <cell r="C32820" t="str">
            <v>cad</v>
          </cell>
          <cell r="D32820" t="str">
            <v>41,43</v>
          </cell>
        </row>
        <row r="32821">
          <cell r="A32821" t="str">
            <v>ME.06.020.0470</v>
          </cell>
          <cell r="B32821" t="str">
            <v>Complesso per lampada a vapori di mercurio, composto da griffa per lampioncio contenente: alimentatore 230 V - 50 Hz, condensatore di rifasamento, portalampada E27, lampada, secondo le norme CEI 34-6 e 34-7, nei tipi:</v>
          </cell>
          <cell r="C32821"/>
          <cell r="D32821"/>
        </row>
        <row r="32822">
          <cell r="A32822" t="str">
            <v>ME.06.020.0470.a</v>
          </cell>
          <cell r="B32822" t="str">
            <v>- 80 W</v>
          </cell>
          <cell r="C32822" t="str">
            <v>cad</v>
          </cell>
          <cell r="D32822" t="str">
            <v>43,40</v>
          </cell>
        </row>
        <row r="32823">
          <cell r="A32823" t="str">
            <v>ME.06.020.0470.b</v>
          </cell>
          <cell r="B32823" t="str">
            <v>- 125 W</v>
          </cell>
          <cell r="C32823" t="str">
            <v>cad</v>
          </cell>
          <cell r="D32823" t="str">
            <v>46,92</v>
          </cell>
        </row>
        <row r="32824">
          <cell r="A32824" t="str">
            <v>ME.06.020.0480</v>
          </cell>
          <cell r="B32824" t="str">
            <v>Palo in vetroresina per lampione da giardino, nelle dimensioni:</v>
          </cell>
          <cell r="C32824"/>
          <cell r="D32824"/>
        </row>
        <row r="32825">
          <cell r="A32825" t="str">
            <v>ME.06.020.0480.a</v>
          </cell>
          <cell r="B32825" t="str">
            <v>- Ø 60 mm spessore 4 mm</v>
          </cell>
          <cell r="C32825" t="str">
            <v>cad</v>
          </cell>
          <cell r="D32825" t="str">
            <v>8,01</v>
          </cell>
        </row>
        <row r="32826">
          <cell r="A32826" t="str">
            <v>ME.06.020.0480.b</v>
          </cell>
          <cell r="B32826" t="str">
            <v>- Ø 100 mm spessore 5 mm</v>
          </cell>
          <cell r="C32826" t="str">
            <v>cad</v>
          </cell>
          <cell r="D32826" t="str">
            <v>14,96</v>
          </cell>
        </row>
        <row r="32827">
          <cell r="A32827" t="str">
            <v>ME.06.020.0480.c</v>
          </cell>
          <cell r="B32827" t="str">
            <v>- conico Ø 60-120 mm altezza 3600 mm</v>
          </cell>
          <cell r="C32827" t="str">
            <v>cad</v>
          </cell>
          <cell r="D32827" t="str">
            <v>92,87</v>
          </cell>
        </row>
        <row r="32828">
          <cell r="A32828" t="str">
            <v>ME.06.020.0480.d</v>
          </cell>
          <cell r="B32828" t="str">
            <v>- conico Ø 60-137 mm altezza 4600 mm</v>
          </cell>
          <cell r="C32828" t="str">
            <v>cad</v>
          </cell>
          <cell r="D32828" t="str">
            <v>116,71</v>
          </cell>
        </row>
        <row r="32829">
          <cell r="A32829" t="str">
            <v>ME.06.020.0490</v>
          </cell>
          <cell r="B32829" t="str">
            <v>Braccio con basetta di fissaggio per applicazione a parete dei diffusori da giardino, nei tipi:</v>
          </cell>
          <cell r="C32829"/>
          <cell r="D32829"/>
        </row>
        <row r="32830">
          <cell r="A32830" t="str">
            <v>ME.06.020.0490.a</v>
          </cell>
          <cell r="B32830" t="str">
            <v>- in nylon</v>
          </cell>
          <cell r="C32830" t="str">
            <v>cad</v>
          </cell>
          <cell r="D32830" t="str">
            <v>8,48</v>
          </cell>
        </row>
        <row r="32831">
          <cell r="A32831" t="str">
            <v>ME.06.020.0490.b</v>
          </cell>
          <cell r="B32831" t="str">
            <v>- in alluminio pressofuso</v>
          </cell>
          <cell r="C32831" t="str">
            <v>cad</v>
          </cell>
          <cell r="D32831" t="str">
            <v>27,58</v>
          </cell>
        </row>
        <row r="32832">
          <cell r="A32832" t="str">
            <v>ME.06.020.0500</v>
          </cell>
          <cell r="B32832" t="str">
            <v>Apparecchio illuminante da incasso down light con vetro del tipo:</v>
          </cell>
          <cell r="C32832"/>
          <cell r="D32832"/>
        </row>
        <row r="32833">
          <cell r="A32833" t="str">
            <v>ME.06.020.0500.a</v>
          </cell>
          <cell r="B32833" t="str">
            <v>- 1 x 18 FLC-D e 1 x 26 FLC-D attacco G24d-2 e G24d-3</v>
          </cell>
          <cell r="C32833" t="str">
            <v>cad</v>
          </cell>
          <cell r="D32833" t="str">
            <v>71,74</v>
          </cell>
        </row>
        <row r="32834">
          <cell r="A32834" t="str">
            <v>ME.06.020.0500.b</v>
          </cell>
          <cell r="B32834" t="str">
            <v>- 2 x 18 FLC-D e 2 x 26 FLC-D attacco G24d-2 e G24d-3</v>
          </cell>
          <cell r="C32834" t="str">
            <v>cad</v>
          </cell>
          <cell r="D32834" t="str">
            <v>83,22</v>
          </cell>
        </row>
        <row r="32835">
          <cell r="A32835" t="str">
            <v>ME.06.020.0500.c</v>
          </cell>
          <cell r="B32835" t="str">
            <v>- 1 x 18 FLC-D e 1 x 26 FLC-D/E attacco G24d-2 e G24d-3</v>
          </cell>
          <cell r="C32835" t="str">
            <v>cad</v>
          </cell>
          <cell r="D32835" t="str">
            <v>167,38</v>
          </cell>
        </row>
        <row r="32836">
          <cell r="A32836" t="str">
            <v>ME.06.020.0500.d</v>
          </cell>
          <cell r="B32836" t="str">
            <v>- 2 x 18 FLC-D/E attacco G24d-2</v>
          </cell>
          <cell r="C32836" t="str">
            <v>cad</v>
          </cell>
          <cell r="D32836" t="str">
            <v>176,92</v>
          </cell>
        </row>
        <row r="32837">
          <cell r="A32837" t="str">
            <v>ME.06.020.0600</v>
          </cell>
          <cell r="B32837" t="str">
            <v>Apparecchio illuminante per palestre con riflettore in alluminio prismatizzato, portalampada in ceramica e contatti argentati, alimentazione - 230 volt con grado di potezione IP 20 - conforme alle norme CEI 34 - 21 completo attacco al plafone e lampada Joduri 250 W.</v>
          </cell>
          <cell r="C32837" t="str">
            <v>cad</v>
          </cell>
          <cell r="D32837" t="str">
            <v>205,61</v>
          </cell>
        </row>
        <row r="32838">
          <cell r="A32838" t="str">
            <v>ME.06.020.0650</v>
          </cell>
          <cell r="B32838" t="str">
            <v>Accessorio: Gabbia di protezione in tondino di acciaio plastificato.</v>
          </cell>
          <cell r="C32838" t="str">
            <v>cad</v>
          </cell>
          <cell r="D32838" t="str">
            <v>29,66</v>
          </cell>
        </row>
        <row r="32839">
          <cell r="A32839" t="str">
            <v>ME.06.020.0700</v>
          </cell>
          <cell r="B32839" t="str">
            <v>Apparecchio illuminante per piscine con riflettore in alluminio stampato prismatizzato, portalampada in ceramica e contatti argentati, alimentazione - 230 volt con grado di potezione IP 65 - conforme alle norme CEI 34 - 21 completo di lampada a scarica e presa ad innesto rapido con lampada:</v>
          </cell>
          <cell r="C32839"/>
          <cell r="D32839"/>
        </row>
        <row r="32840">
          <cell r="A32840" t="str">
            <v>ME.06.020.0700.a</v>
          </cell>
          <cell r="B32840" t="str">
            <v>- Joduro 250 W</v>
          </cell>
          <cell r="C32840" t="str">
            <v>cad</v>
          </cell>
          <cell r="D32840" t="str">
            <v>188,40</v>
          </cell>
        </row>
        <row r="32841">
          <cell r="A32841" t="str">
            <v>ME.06.020.0700.b</v>
          </cell>
          <cell r="B32841" t="str">
            <v>- Joduri 400 W</v>
          </cell>
          <cell r="C32841" t="str">
            <v>cad</v>
          </cell>
          <cell r="D32841" t="str">
            <v>262,04</v>
          </cell>
        </row>
        <row r="32842">
          <cell r="A32842" t="str">
            <v>ME.06.020.0750</v>
          </cell>
          <cell r="B32842" t="str">
            <v>Accessorio : Gabbia di protezione antiurto in tondino in acciaio con fissaggio a mezzo viti.</v>
          </cell>
          <cell r="C32842" t="str">
            <v>cad</v>
          </cell>
          <cell r="D32842" t="str">
            <v>38,27</v>
          </cell>
        </row>
        <row r="32843">
          <cell r="A32843" t="str">
            <v>ME.06.030</v>
          </cell>
          <cell r="B32843" t="str">
            <v>SISTEMI MODULARI PER ILLUMINAZIONE</v>
          </cell>
          <cell r="C32843"/>
          <cell r="D32843"/>
        </row>
        <row r="32844">
          <cell r="A32844" t="str">
            <v>ME.06.030.0010</v>
          </cell>
          <cell r="B32844" t="str">
            <v>Apparecchio illuminante per sistema modulare monolampada per installazioni a sospensione o a soffitto con corpo in alluminio estruso di sezione circolare, verniciatura acrilica a fuoco antingiallimento e resistente agli ambienti umidi, con schermo antiabbagliamnto in plexiglass o ABS cromato; grado di protezione minimo IP40:</v>
          </cell>
          <cell r="C32844"/>
          <cell r="D32844"/>
        </row>
        <row r="32845">
          <cell r="A32845" t="str">
            <v>ME.06.030.0010.a</v>
          </cell>
          <cell r="B32845" t="str">
            <v>- 1x18 W lunghezza 650 mm</v>
          </cell>
          <cell r="C32845" t="str">
            <v>cad</v>
          </cell>
          <cell r="D32845" t="str">
            <v>38,84</v>
          </cell>
        </row>
        <row r="32846">
          <cell r="A32846" t="str">
            <v>ME.06.030.0010.b</v>
          </cell>
          <cell r="B32846" t="str">
            <v>- 1x36 W lunghezza 1250 mm</v>
          </cell>
          <cell r="C32846" t="str">
            <v>cad</v>
          </cell>
          <cell r="D32846" t="str">
            <v>56,45</v>
          </cell>
        </row>
        <row r="32847">
          <cell r="A32847" t="str">
            <v>ME.06.030.0010.c</v>
          </cell>
          <cell r="B32847" t="str">
            <v>- 1x58 W lunghezza 1550 mm</v>
          </cell>
          <cell r="C32847" t="str">
            <v>cad</v>
          </cell>
          <cell r="D32847" t="str">
            <v>63,50</v>
          </cell>
        </row>
        <row r="32848">
          <cell r="A32848" t="str">
            <v>ME.06.030.0010.d</v>
          </cell>
          <cell r="B32848" t="str">
            <v>- modulo strutturale 1550 mm</v>
          </cell>
          <cell r="C32848" t="str">
            <v>cad</v>
          </cell>
          <cell r="D32848" t="str">
            <v>49,40</v>
          </cell>
        </row>
        <row r="32849">
          <cell r="A32849" t="str">
            <v>ME.06.030.0020</v>
          </cell>
          <cell r="B32849" t="str">
            <v>Apparecchio illuminante per sistema modulare monolampada per installazion a sospensione o a soffitto con corpo in alluminio estruso di sezione circolare, verniciatura acrilica a fuoco antingiallimento e resistente agli ambienti umidi, con schermo antiabbagliamento in plexiglass o ABS cromato; grado di protezione minimo IP40:</v>
          </cell>
          <cell r="C32849"/>
          <cell r="D32849"/>
        </row>
        <row r="32850">
          <cell r="A32850" t="str">
            <v>ME.06.030.0020.a</v>
          </cell>
          <cell r="B32850" t="str">
            <v>- 2x18 W lunghezza 740 mm</v>
          </cell>
          <cell r="C32850" t="str">
            <v>cad</v>
          </cell>
          <cell r="D32850" t="str">
            <v>84,68</v>
          </cell>
        </row>
        <row r="32851">
          <cell r="A32851" t="str">
            <v>ME.06.030.0020.b</v>
          </cell>
          <cell r="B32851" t="str">
            <v>- 2x36 W lunghezza 1350 mm</v>
          </cell>
          <cell r="C32851" t="str">
            <v>cad</v>
          </cell>
          <cell r="D32851" t="str">
            <v>112,89</v>
          </cell>
        </row>
        <row r="32852">
          <cell r="A32852" t="str">
            <v>ME.06.030.0020.c</v>
          </cell>
          <cell r="B32852" t="str">
            <v>- 2x58 W lunghezza 1550 mm</v>
          </cell>
          <cell r="C32852" t="str">
            <v>cad</v>
          </cell>
          <cell r="D32852" t="str">
            <v>126,97</v>
          </cell>
        </row>
        <row r="32853">
          <cell r="A32853" t="str">
            <v>ME.06.030.0020.d</v>
          </cell>
          <cell r="B32853" t="str">
            <v>- modulo strutturale 1550 mm</v>
          </cell>
          <cell r="C32853" t="str">
            <v>cad</v>
          </cell>
          <cell r="D32853" t="str">
            <v>84,68</v>
          </cell>
        </row>
        <row r="32854">
          <cell r="A32854" t="str">
            <v>ME.06.030.0030</v>
          </cell>
          <cell r="B32854" t="str">
            <v>Accessori per apparecchi modulari di illuminazione:</v>
          </cell>
          <cell r="C32854"/>
          <cell r="D32854"/>
        </row>
        <row r="32855">
          <cell r="A32855" t="str">
            <v>ME.06.030.0030.a</v>
          </cell>
          <cell r="B32855" t="str">
            <v>- giunto di continuità lineare, ad angolo, a T o a croce, comprese ghiere di giunzione</v>
          </cell>
          <cell r="C32855" t="str">
            <v>cad</v>
          </cell>
          <cell r="D32855" t="str">
            <v>8,48</v>
          </cell>
        </row>
        <row r="32856">
          <cell r="A32856" t="str">
            <v>ME.06.030.0030.b</v>
          </cell>
          <cell r="B32856" t="str">
            <v>- giunto flessibile</v>
          </cell>
          <cell r="C32856" t="str">
            <v>cad</v>
          </cell>
          <cell r="D32856" t="str">
            <v>15,52</v>
          </cell>
        </row>
        <row r="32857">
          <cell r="A32857" t="str">
            <v>ME.06.030.0030.c</v>
          </cell>
          <cell r="B32857" t="str">
            <v>- sospensione doppia completa di cavetto in acciaio con regolazione millimetrica, di cui una elettrificata</v>
          </cell>
          <cell r="C32857" t="str">
            <v>cad</v>
          </cell>
          <cell r="D32857" t="str">
            <v>14,14</v>
          </cell>
        </row>
        <row r="32858">
          <cell r="A32858" t="str">
            <v>ME.06.040</v>
          </cell>
          <cell r="B32858" t="str">
            <v>ILLUMINAZIONE DI SICUREZZA</v>
          </cell>
          <cell r="C32858"/>
          <cell r="D32858"/>
        </row>
        <row r="32859">
          <cell r="A32859" t="str">
            <v>ME.06.040.0010</v>
          </cell>
          <cell r="B32859" t="str">
            <v>Apparecchio illuminante con alimentazione da rete o da gruppo soccorritore, isolamento classe II, IP40, corpo e diffusore in materiale plastico autoestinguente completo di lampada, nei tipi:</v>
          </cell>
          <cell r="C32859"/>
          <cell r="D32859"/>
        </row>
        <row r="32860">
          <cell r="A32860" t="str">
            <v>ME.06.040.0010.a</v>
          </cell>
          <cell r="B32860" t="str">
            <v>- 6 W</v>
          </cell>
          <cell r="C32860" t="str">
            <v>cad</v>
          </cell>
          <cell r="D32860" t="str">
            <v>31,43</v>
          </cell>
        </row>
        <row r="32861">
          <cell r="A32861" t="str">
            <v>ME.06.040.0010.b</v>
          </cell>
          <cell r="B32861" t="str">
            <v>- 8 W o 2x6 W</v>
          </cell>
          <cell r="C32861" t="str">
            <v>cad</v>
          </cell>
          <cell r="D32861" t="str">
            <v>43,11</v>
          </cell>
        </row>
        <row r="32862">
          <cell r="A32862" t="str">
            <v>ME.06.040.0010.c</v>
          </cell>
          <cell r="B32862" t="str">
            <v>- 8 W IP65</v>
          </cell>
          <cell r="C32862" t="str">
            <v>cad</v>
          </cell>
          <cell r="D32862" t="str">
            <v>37,13</v>
          </cell>
        </row>
        <row r="32863">
          <cell r="A32863" t="str">
            <v>ME.06.040.0010.d</v>
          </cell>
          <cell r="B32863" t="str">
            <v>- 2x8 W IP65</v>
          </cell>
          <cell r="C32863" t="str">
            <v>cad</v>
          </cell>
          <cell r="D32863" t="str">
            <v>47,92</v>
          </cell>
        </row>
        <row r="32864">
          <cell r="A32864" t="str">
            <v>ME.06.040.0010.e</v>
          </cell>
          <cell r="B32864" t="str">
            <v>- 24 W PL IP65</v>
          </cell>
          <cell r="C32864" t="str">
            <v>cad</v>
          </cell>
          <cell r="D32864" t="str">
            <v>61,03</v>
          </cell>
        </row>
        <row r="32865">
          <cell r="A32865" t="str">
            <v>ME.06.040.0020</v>
          </cell>
          <cell r="B32865" t="str">
            <v>Apparecchio illuminante autonomo per illuminazione non permanente, isolamento classe II, IP40, corpo e diffusore in materiale plastico autoestinguente, batterie al Ni-Cd o Pb ermetiche ricaricabili, circuito di ricarica incorporato, autonomia minima 2 ore, completo di lampada, nei tipi:</v>
          </cell>
          <cell r="C32865"/>
          <cell r="D32865"/>
        </row>
        <row r="32866">
          <cell r="A32866" t="str">
            <v>ME.06.040.0020.a</v>
          </cell>
          <cell r="B32866" t="str">
            <v>- 6 W</v>
          </cell>
          <cell r="C32866" t="str">
            <v>cad</v>
          </cell>
          <cell r="D32866" t="str">
            <v>70,58</v>
          </cell>
        </row>
        <row r="32867">
          <cell r="A32867" t="str">
            <v>ME.06.040.0020.b</v>
          </cell>
          <cell r="B32867" t="str">
            <v>- 8 W</v>
          </cell>
          <cell r="C32867" t="str">
            <v>cad</v>
          </cell>
          <cell r="D32867" t="str">
            <v>90,04</v>
          </cell>
        </row>
        <row r="32868">
          <cell r="A32868" t="str">
            <v>ME.06.040.0020.c</v>
          </cell>
          <cell r="B32868" t="str">
            <v>- 15÷18 W</v>
          </cell>
          <cell r="C32868" t="str">
            <v>cad</v>
          </cell>
          <cell r="D32868" t="str">
            <v>99,35</v>
          </cell>
        </row>
        <row r="32869">
          <cell r="A32869" t="str">
            <v>ME.06.040.0020.d</v>
          </cell>
          <cell r="B32869" t="str">
            <v>- 24 W PL</v>
          </cell>
          <cell r="C32869" t="str">
            <v>cad</v>
          </cell>
          <cell r="D32869" t="str">
            <v>117,15</v>
          </cell>
        </row>
        <row r="32870">
          <cell r="A32870" t="str">
            <v>ME.06.040.0020.e</v>
          </cell>
          <cell r="B32870" t="str">
            <v>- 36 W PL</v>
          </cell>
          <cell r="C32870" t="str">
            <v>cad</v>
          </cell>
          <cell r="D32870" t="str">
            <v>155,79</v>
          </cell>
        </row>
        <row r="32871">
          <cell r="A32871" t="str">
            <v>ME.06.040.0020.f</v>
          </cell>
          <cell r="B32871" t="str">
            <v>- 2x6 W</v>
          </cell>
          <cell r="C32871" t="str">
            <v>cad</v>
          </cell>
          <cell r="D32871" t="str">
            <v>92,77</v>
          </cell>
        </row>
        <row r="32872">
          <cell r="A32872" t="str">
            <v>ME.06.040.0020.g</v>
          </cell>
          <cell r="B32872" t="str">
            <v>- 2x18 W</v>
          </cell>
          <cell r="C32872" t="str">
            <v>cad</v>
          </cell>
          <cell r="D32872" t="str">
            <v>147,25</v>
          </cell>
        </row>
        <row r="32873">
          <cell r="A32873" t="str">
            <v>ME.06.040.0020.h</v>
          </cell>
          <cell r="B32873" t="str">
            <v>- 8 W IP65</v>
          </cell>
          <cell r="C32873" t="str">
            <v>cad</v>
          </cell>
          <cell r="D32873" t="str">
            <v>109,93</v>
          </cell>
        </row>
        <row r="32874">
          <cell r="A32874" t="str">
            <v>ME.06.040.0020.i</v>
          </cell>
          <cell r="B32874" t="str">
            <v>- 18÷24 W PL IP65</v>
          </cell>
          <cell r="C32874" t="str">
            <v>cad</v>
          </cell>
          <cell r="D32874" t="str">
            <v>122,98</v>
          </cell>
        </row>
        <row r="32875">
          <cell r="A32875" t="str">
            <v>ME.06.040.0020.j</v>
          </cell>
          <cell r="B32875" t="str">
            <v>- 2x8 W IP65</v>
          </cell>
          <cell r="C32875" t="str">
            <v>cad</v>
          </cell>
          <cell r="D32875" t="str">
            <v>125,73</v>
          </cell>
        </row>
        <row r="32876">
          <cell r="A32876" t="str">
            <v>ME.06.040.0030</v>
          </cell>
          <cell r="B32876" t="str">
            <v>Apparecchio illuminante autonomo per illuminazione permanente, isolamento classe II, IP40, corpo e diffusore in materiale plastico autoestinguente, batterie al Ni-Cd o Pb ermetiche ricaricabili, circuito di ricarica incorporato, autonomia minima 2 ore, completo di lampada, nei tipi ad incasso, a vista o a bandiera con potenze:</v>
          </cell>
          <cell r="C32876"/>
          <cell r="D32876"/>
        </row>
        <row r="32877">
          <cell r="A32877" t="str">
            <v>ME.06.040.0030.a</v>
          </cell>
          <cell r="B32877" t="str">
            <v>- 6 W</v>
          </cell>
          <cell r="C32877" t="str">
            <v>cad</v>
          </cell>
          <cell r="D32877" t="str">
            <v>81,15</v>
          </cell>
        </row>
        <row r="32878">
          <cell r="A32878" t="str">
            <v>ME.06.040.0030.b</v>
          </cell>
          <cell r="B32878" t="str">
            <v>- 8 W</v>
          </cell>
          <cell r="C32878" t="str">
            <v>cad</v>
          </cell>
          <cell r="D32878" t="str">
            <v>103,73</v>
          </cell>
        </row>
        <row r="32879">
          <cell r="A32879" t="str">
            <v>ME.06.040.0030.c</v>
          </cell>
          <cell r="B32879" t="str">
            <v>- 15÷18 W</v>
          </cell>
          <cell r="C32879" t="str">
            <v>cad</v>
          </cell>
          <cell r="D32879" t="str">
            <v>114,32</v>
          </cell>
        </row>
        <row r="32880">
          <cell r="A32880" t="str">
            <v>ME.06.040.0030.d</v>
          </cell>
          <cell r="B32880" t="str">
            <v>- 24 W PL</v>
          </cell>
          <cell r="C32880" t="str">
            <v>cad</v>
          </cell>
          <cell r="D32880" t="str">
            <v>134,76</v>
          </cell>
        </row>
        <row r="32881">
          <cell r="A32881" t="str">
            <v>ME.06.040.0030.e</v>
          </cell>
          <cell r="B32881" t="str">
            <v>- 36 W PL</v>
          </cell>
          <cell r="C32881" t="str">
            <v>cad</v>
          </cell>
          <cell r="D32881" t="str">
            <v>179,22</v>
          </cell>
        </row>
        <row r="32882">
          <cell r="A32882" t="str">
            <v>ME.06.040.0030.f</v>
          </cell>
          <cell r="B32882" t="str">
            <v>- 2x6 W</v>
          </cell>
          <cell r="C32882" t="str">
            <v>cad</v>
          </cell>
          <cell r="D32882" t="str">
            <v>106,90</v>
          </cell>
        </row>
        <row r="32883">
          <cell r="A32883" t="str">
            <v>ME.06.040.0030.g</v>
          </cell>
          <cell r="B32883" t="str">
            <v>- 2x18 W</v>
          </cell>
          <cell r="C32883" t="str">
            <v>cad</v>
          </cell>
          <cell r="D32883" t="str">
            <v>169,35</v>
          </cell>
        </row>
        <row r="32884">
          <cell r="A32884" t="str">
            <v>ME.06.040.0030.h</v>
          </cell>
          <cell r="B32884" t="str">
            <v>- 8 W IP65</v>
          </cell>
          <cell r="C32884" t="str">
            <v>cad</v>
          </cell>
          <cell r="D32884" t="str">
            <v>109,93</v>
          </cell>
        </row>
        <row r="32885">
          <cell r="A32885" t="str">
            <v>ME.06.040.0030.i</v>
          </cell>
          <cell r="B32885" t="str">
            <v>- 18÷24 W PL IP65</v>
          </cell>
          <cell r="C32885" t="str">
            <v>cad</v>
          </cell>
          <cell r="D32885" t="str">
            <v>141,49</v>
          </cell>
        </row>
        <row r="32886">
          <cell r="A32886" t="str">
            <v>ME.06.040.0030.j</v>
          </cell>
          <cell r="B32886" t="str">
            <v>- 2x8 W IP65</v>
          </cell>
          <cell r="C32886" t="str">
            <v>cad</v>
          </cell>
          <cell r="D32886" t="str">
            <v>144,65</v>
          </cell>
        </row>
        <row r="32887">
          <cell r="A32887" t="str">
            <v>ME.06.040.0040</v>
          </cell>
          <cell r="B32887" t="str">
            <v>Apparecchio illuminante autonomo 11W per illuminazione permanente o non permanente, idonea al controllo da parte di centralina a microprocessore, isolamento classe II, IP40, corpo e diffusore in materiale plastico autoestinguente, batterie al Ni-Cd, circuito di ricarica incorporato, autonomia minima 2 ore, completo di lampada.</v>
          </cell>
          <cell r="C32887" t="str">
            <v>cad</v>
          </cell>
          <cell r="D32887" t="str">
            <v>155,23</v>
          </cell>
        </row>
        <row r="32888">
          <cell r="A32888" t="str">
            <v>ME.06.040.0050</v>
          </cell>
          <cell r="B32888" t="str">
            <v>Scatola ad incasso per apparecchi illuminanti da 6/8 W, in materiale plastico autoestinguente, completa di mascherina e viti di fissaggio.</v>
          </cell>
          <cell r="C32888" t="str">
            <v>cad</v>
          </cell>
          <cell r="D32888" t="str">
            <v>5,01</v>
          </cell>
        </row>
        <row r="32889">
          <cell r="A32889" t="str">
            <v>ME.06.040.0060</v>
          </cell>
          <cell r="B32889" t="str">
            <v>Griglia di protezione in acciaio zincato per apparecchi illuminanti del tipo:</v>
          </cell>
          <cell r="C32889"/>
          <cell r="D32889"/>
        </row>
        <row r="32890">
          <cell r="A32890" t="str">
            <v>ME.06.040.0060.a</v>
          </cell>
          <cell r="B32890" t="str">
            <v>- 6 W - 8 W - 24 W PL</v>
          </cell>
          <cell r="C32890" t="str">
            <v>cad</v>
          </cell>
          <cell r="D32890" t="str">
            <v>8,26</v>
          </cell>
        </row>
        <row r="32891">
          <cell r="A32891" t="str">
            <v>ME.06.040.0060.b</v>
          </cell>
          <cell r="B32891" t="str">
            <v>- 18 W - 2x18 W</v>
          </cell>
          <cell r="C32891" t="str">
            <v>cad</v>
          </cell>
          <cell r="D32891" t="str">
            <v>32,33</v>
          </cell>
        </row>
        <row r="32892">
          <cell r="A32892" t="str">
            <v>ME.06.040.0070</v>
          </cell>
          <cell r="B32892" t="str">
            <v>Pittogrammi adesivi per lampada a bandiera visibili fino a 26 m di distanza come da normative UNI EN 1838</v>
          </cell>
          <cell r="C32892" t="str">
            <v>cad</v>
          </cell>
          <cell r="D32892" t="str">
            <v>2,87</v>
          </cell>
        </row>
        <row r="32893">
          <cell r="A32893" t="str">
            <v>ME.06.040.0080</v>
          </cell>
          <cell r="B32893" t="str">
            <v>Unità autonoma di emergenza costituita da un complesso elettronico di comando e da batterie al Ni-Cd, autonomia minima 2 ore, installabile in plafoniera e adatta per l'accensione di tubi fluorescenti da 18-65 W.</v>
          </cell>
          <cell r="C32893" t="str">
            <v>cad</v>
          </cell>
          <cell r="D32893" t="str">
            <v>98,65</v>
          </cell>
        </row>
        <row r="32894">
          <cell r="A32894" t="str">
            <v>ME.06.040.0090</v>
          </cell>
          <cell r="B32894" t="str">
            <v>Unità autonoma di emergenza con controllo centralizzato, costituita da un complesso elettronico di comando e da batterie al Ni-Cd, autonomia minima 2 ore, installabile in plafoniera e adatta per l'accensione di tubi fluorescenti da 18-65 W, abbinabile a reattori con starter o reattori elettronici, monolampada o bilampada; idoneo all'impiego per illuminazione permanente e non permanente.</v>
          </cell>
          <cell r="C32894" t="str">
            <v>cad</v>
          </cell>
          <cell r="D32894" t="str">
            <v>211,68</v>
          </cell>
        </row>
        <row r="32895">
          <cell r="A32895" t="str">
            <v>ME.06.040.0100</v>
          </cell>
          <cell r="B32895" t="str">
            <v>Centrale a microprocessore di gestione e controllo degli apparecchi di illuminazione di emergenza conforme alle normative EN 50172 e UNI CEI 11222. Tipo:</v>
          </cell>
          <cell r="C32895"/>
          <cell r="D32895"/>
        </row>
        <row r="32896">
          <cell r="A32896" t="str">
            <v>ME.06.040.0100.a</v>
          </cell>
          <cell r="B32896" t="str">
            <v>- per il controllo remoto centralizzato dell'impianto di emergenza fino a 128 apparecchi tramite BUS non polarizzato a 2 fili. Dotata di due porte RS232 per connessione remota. Display di comando con menù di scelta a scorrimento. Interfacciabile con sistemi MODBUS (RTU). Accessoriata di batteria per autonomia di 1h. Installabile su guida DIN.</v>
          </cell>
          <cell r="C32896" t="str">
            <v>cad</v>
          </cell>
          <cell r="D32896" t="str">
            <v>1.226,10</v>
          </cell>
        </row>
        <row r="32897">
          <cell r="A32897" t="str">
            <v>ME.06.040.0100.b</v>
          </cell>
          <cell r="B32897" t="str">
            <v>- per il controllo centralizzato dell'impianto di emergenza via radio a bassissima potenza per evitare ogni tipo di interferenza e di inquinamento elettromagnetico ( sistema SFH DSS Spread Spectrum). Gestione fino a 500 apparecchi di emergenza e/o segnaletica. Completa di apposita antenna radio, di una porte RS232 per connessione alla stampante e di una porta RS485 per connessione remota, display di comando con menu di scelta a scorrimento. Interfacciabile con sistemi modbus (RTU).conformi alle norme espresse dalla Raccomandazione Europea ERC/REC 70-03. Accessoriata di batteria per autonomia di 1h. Installabile su guida DIN.</v>
          </cell>
          <cell r="C32897" t="str">
            <v>cad</v>
          </cell>
          <cell r="D32897" t="str">
            <v>1.824,89</v>
          </cell>
        </row>
        <row r="32898">
          <cell r="A32898" t="str">
            <v>ME.06.040.0100.c</v>
          </cell>
          <cell r="B32898" t="str">
            <v>- stampante per centrale installabile su guida DIN</v>
          </cell>
          <cell r="C32898" t="str">
            <v>cad</v>
          </cell>
          <cell r="D32898" t="str">
            <v>1.782,55</v>
          </cell>
        </row>
        <row r="32899">
          <cell r="A32899" t="str">
            <v>ME.06.040.0105</v>
          </cell>
          <cell r="B32899" t="str">
            <v>Centrale per la gestione, supervisione e manutenzione di un impianto di emergenza fino a 1280 con apparecchi autonomi, conforme alle normative EN 50172 e UNI CEI 11222. Possibilità di scegliere il giorno e l'ora di esecuzione per ciascuno; integrabile con sistemi di building automation; con le seguenti caratteristiche ed accessori: acquisizione automatica delle lampade; display a colori da 7" con interfaccia utente grafica e touch screen; connessione remota attraverso modem; stampante termica alfanumerica; porta ethernet con protocollo TCP/IP per collegamento intranet/internet; web server incorporato per la gestione dell'impianto attraverso internet; moduli ripetitori a 2 e 4 vie per l'ampliamento degli apparecchi collegabili; MODBUS; scambio dati con lampade attraverso bus dati a due fili con protocollo di sicurezza; KONNEX; batteria per 4h di autonomia; interfaccia wireless del sistema; memoria storica non volatile degli eventi e dei test eseguiti sull'impianto; software di supervisione grafica per visualizzare la posizione degli apparecchi ed evidenziarne lo stato; completa programmabilità delle modalità operative della centrale; dispositivo per l'invio di comandi programmabili personalizzati; completa programmabilità degli orari e dei giorni di esecuzione dei test; alimentazione 230 Vac 50-60 Hz; gestione di max 32 gruppi logici di lampade. Versione:</v>
          </cell>
          <cell r="C32899"/>
          <cell r="D32899"/>
        </row>
        <row r="32900">
          <cell r="A32900" t="str">
            <v>ME.06.040.0105.a</v>
          </cell>
          <cell r="B32900" t="str">
            <v>- per installazione a parete</v>
          </cell>
          <cell r="C32900" t="str">
            <v>cad</v>
          </cell>
          <cell r="D32900" t="str">
            <v>4.398,00</v>
          </cell>
        </row>
        <row r="32901">
          <cell r="A32901" t="str">
            <v>ME.06.040.0105.b</v>
          </cell>
          <cell r="B32901" t="str">
            <v>- per installazione in rack</v>
          </cell>
          <cell r="C32901" t="str">
            <v>cad</v>
          </cell>
          <cell r="D32901" t="str">
            <v>4.028,09</v>
          </cell>
        </row>
        <row r="32902">
          <cell r="A32902" t="str">
            <v>ME.06.040.0110</v>
          </cell>
          <cell r="B32902" t="str">
            <v>Lampada portatile a tubo fluorescente da 6 W, batterie al Pb 6V 5 Ah, autonomia 6 ore, tensione di ricarica 230 V 50 Hz, spia di segnalazione carica e cavo per allacciamento alla rete.</v>
          </cell>
          <cell r="C32902" t="str">
            <v>cad</v>
          </cell>
          <cell r="D32902" t="str">
            <v>47,98</v>
          </cell>
        </row>
        <row r="32903">
          <cell r="A32903" t="str">
            <v>ME.06.040.0120</v>
          </cell>
          <cell r="B32903" t="str">
            <v>Faro portatile dotato di due luci: 1) jodio 10 W - 6 V, autonomia 6 ore, 2) incandescenza 1.2 W - 6 V, autonomia 26 ore. Dotato di batterie al Ni-Cd.</v>
          </cell>
          <cell r="C32903" t="str">
            <v>cad</v>
          </cell>
          <cell r="D32903" t="str">
            <v>125,62</v>
          </cell>
        </row>
        <row r="32904">
          <cell r="A32904" t="str">
            <v>ME.06.050</v>
          </cell>
          <cell r="B32904" t="str">
            <v>ILLUMINAZIONE PUBBLICA</v>
          </cell>
          <cell r="C32904"/>
          <cell r="D32904"/>
        </row>
        <row r="32905">
          <cell r="A32905" t="str">
            <v>ME.06.050.0010</v>
          </cell>
          <cell r="B32905" t="str">
            <v>Pali</v>
          </cell>
          <cell r="C32905"/>
          <cell r="D32905"/>
        </row>
        <row r="32906">
          <cell r="A32906" t="str">
            <v>ME.06.050.0010.a</v>
          </cell>
          <cell r="B32906" t="str">
            <v>- ottagonale, lunghezza 4 m, da giardino</v>
          </cell>
          <cell r="C32906" t="str">
            <v>cad</v>
          </cell>
          <cell r="D32906" t="str">
            <v>203,21</v>
          </cell>
        </row>
        <row r="32907">
          <cell r="A32907" t="str">
            <v>ME.06.050.0010.b</v>
          </cell>
          <cell r="B32907" t="str">
            <v>- ottagonale, lunghezza 12 m, completo di sbraccio semplice da 0,30 m</v>
          </cell>
          <cell r="C32907" t="str">
            <v>cad</v>
          </cell>
          <cell r="D32907" t="str">
            <v>434,65</v>
          </cell>
        </row>
        <row r="32908">
          <cell r="A32908" t="str">
            <v>ME.06.050.0010.c</v>
          </cell>
          <cell r="B32908" t="str">
            <v>- ottagonale, lunghezza 12 m, completo di sbraccio semplice da 1,25 m</v>
          </cell>
          <cell r="C32908" t="str">
            <v>cad</v>
          </cell>
          <cell r="D32908" t="str">
            <v>443,14</v>
          </cell>
        </row>
        <row r="32909">
          <cell r="A32909" t="str">
            <v>ME.06.050.0010.d</v>
          </cell>
          <cell r="B32909" t="str">
            <v>- ottagonale, lunghezza 10 m, completo di sbraccio semplice da 0,30 m</v>
          </cell>
          <cell r="C32909" t="str">
            <v>cad</v>
          </cell>
          <cell r="D32909" t="str">
            <v>400,76</v>
          </cell>
        </row>
        <row r="32910">
          <cell r="A32910" t="str">
            <v>ME.06.050.0010.e</v>
          </cell>
          <cell r="B32910" t="str">
            <v>- ottagonale, lunghezza 10 m, completo di sbraccio semplice da 1,25 m</v>
          </cell>
          <cell r="C32910" t="str">
            <v>cad</v>
          </cell>
          <cell r="D32910" t="str">
            <v>409,24</v>
          </cell>
        </row>
        <row r="32911">
          <cell r="A32911" t="str">
            <v>ME.06.050.0010.f</v>
          </cell>
          <cell r="B32911" t="str">
            <v>- ottagonale, lunghezza 8 m, completo di sbraccio semplice da 0,30 m</v>
          </cell>
          <cell r="C32911" t="str">
            <v>cad</v>
          </cell>
          <cell r="D32911" t="str">
            <v>349,98</v>
          </cell>
        </row>
        <row r="32912">
          <cell r="A32912" t="str">
            <v>ME.06.050.0010.g</v>
          </cell>
          <cell r="B32912" t="str">
            <v>- ottagonale, lunghezza 8 m, completo di sbraccio semplice da 1,25 m</v>
          </cell>
          <cell r="C32912" t="str">
            <v>cad</v>
          </cell>
          <cell r="D32912" t="str">
            <v>358,44</v>
          </cell>
        </row>
        <row r="32913">
          <cell r="A32913" t="str">
            <v>ME.06.050.0010.h</v>
          </cell>
          <cell r="B32913" t="str">
            <v>- ottagonale, lunghezza 6 m, completo di sbraccio semplice da 0,30 m</v>
          </cell>
          <cell r="C32913" t="str">
            <v>cad</v>
          </cell>
          <cell r="D32913" t="str">
            <v>301,99</v>
          </cell>
        </row>
        <row r="32914">
          <cell r="A32914" t="str">
            <v>ME.06.050.0010.i</v>
          </cell>
          <cell r="B32914" t="str">
            <v>- ottagonale, lunghezza 6 m, completo di sbraccio semplice da 1,25 m</v>
          </cell>
          <cell r="C32914" t="str">
            <v>cad</v>
          </cell>
          <cell r="D32914" t="str">
            <v>310,46</v>
          </cell>
        </row>
        <row r="32915">
          <cell r="A32915" t="str">
            <v>ME.06.050.0010.j</v>
          </cell>
          <cell r="B32915" t="str">
            <v>- conico, lunghezza 4 m</v>
          </cell>
          <cell r="C32915" t="str">
            <v>cad</v>
          </cell>
          <cell r="D32915" t="str">
            <v>203,21</v>
          </cell>
        </row>
        <row r="32916">
          <cell r="A32916" t="str">
            <v>ME.06.050.0010.k</v>
          </cell>
          <cell r="B32916" t="str">
            <v>- ottagonale, lunghezza 12 m, completo di doppio sbraccio da 0,30 m</v>
          </cell>
          <cell r="C32916" t="str">
            <v>cad</v>
          </cell>
          <cell r="D32916" t="str">
            <v>457,23</v>
          </cell>
        </row>
        <row r="32917">
          <cell r="A32917" t="str">
            <v>ME.06.050.0010.l</v>
          </cell>
          <cell r="B32917" t="str">
            <v>- ottagonale, lunghezza 12 m, completo di doppio sbraccio da 1,25 m</v>
          </cell>
          <cell r="C32917" t="str">
            <v>cad</v>
          </cell>
          <cell r="D32917" t="str">
            <v>465,70</v>
          </cell>
        </row>
        <row r="32918">
          <cell r="A32918" t="str">
            <v>ME.06.050.0010.m</v>
          </cell>
          <cell r="B32918" t="str">
            <v>- ottagonale, lunghezza 10 m, completo di doppio sbraccio da 0,30 m</v>
          </cell>
          <cell r="C32918" t="str">
            <v>cad</v>
          </cell>
          <cell r="D32918" t="str">
            <v>423,36</v>
          </cell>
        </row>
        <row r="32919">
          <cell r="A32919" t="str">
            <v>ME.06.050.0010.n</v>
          </cell>
          <cell r="B32919" t="str">
            <v>- ottagonale, lunghezza 10 m, completo di doppio sbraccio da 1,25 m</v>
          </cell>
          <cell r="C32919" t="str">
            <v>cad</v>
          </cell>
          <cell r="D32919" t="str">
            <v>431,82</v>
          </cell>
        </row>
        <row r="32920">
          <cell r="A32920" t="str">
            <v>ME.06.050.0010.o</v>
          </cell>
          <cell r="B32920" t="str">
            <v>- ottagonale, lunghezza 8 m, completo di doppio sbraccio da 0,30 m</v>
          </cell>
          <cell r="C32920" t="str">
            <v>cad</v>
          </cell>
          <cell r="D32920" t="str">
            <v>372,56</v>
          </cell>
        </row>
        <row r="32921">
          <cell r="A32921" t="str">
            <v>ME.06.050.0010.p</v>
          </cell>
          <cell r="B32921" t="str">
            <v>- ottagonale, lunghezza 8 m, completo di doppio sbraccio da 1,25 m</v>
          </cell>
          <cell r="C32921" t="str">
            <v>cad</v>
          </cell>
          <cell r="D32921" t="str">
            <v>381,03</v>
          </cell>
        </row>
        <row r="32922">
          <cell r="A32922" t="str">
            <v>ME.06.050.0010.q</v>
          </cell>
          <cell r="B32922" t="str">
            <v>- ottagonale, lunghezza 6 m, completo di doppio sbraccio da 0,30 m</v>
          </cell>
          <cell r="C32922" t="str">
            <v>cad</v>
          </cell>
          <cell r="D32922" t="str">
            <v>318,95</v>
          </cell>
        </row>
        <row r="32923">
          <cell r="A32923" t="str">
            <v>ME.06.050.0010.r</v>
          </cell>
          <cell r="B32923" t="str">
            <v>- ottagonale, lunghezza 6 m, completo di doppio sbraccio da 1,25 m</v>
          </cell>
          <cell r="C32923" t="str">
            <v>cad</v>
          </cell>
          <cell r="D32923" t="str">
            <v>327,40</v>
          </cell>
        </row>
        <row r="32924">
          <cell r="A32924" t="str">
            <v>ME.06.050.0020</v>
          </cell>
          <cell r="B32924" t="str">
            <v>Apparecchi illuminanti e proiettori</v>
          </cell>
          <cell r="C32924"/>
          <cell r="D32924"/>
        </row>
        <row r="32925">
          <cell r="A32925" t="str">
            <v>ME.06.050.0020.a</v>
          </cell>
          <cell r="B32925" t="str">
            <v>- apparecchio illuminante chiuso a palo da 400 W - 230 V a vapori di sodio (Na) ad alta pressione, completo di lampada classe II</v>
          </cell>
          <cell r="C32925" t="str">
            <v>cad</v>
          </cell>
          <cell r="D32925" t="str">
            <v>245,55</v>
          </cell>
        </row>
        <row r="32926">
          <cell r="A32926" t="str">
            <v>ME.06.050.0020.b</v>
          </cell>
          <cell r="B32926" t="str">
            <v>- apparecchio illuminante chiuso a palo da 250 W - 230 V a vapori di sodio (Na) ad alta pressione, completo di lampada classe II</v>
          </cell>
          <cell r="C32926" t="str">
            <v>cad</v>
          </cell>
          <cell r="D32926" t="str">
            <v>231,44</v>
          </cell>
        </row>
        <row r="32927">
          <cell r="A32927" t="str">
            <v>ME.06.050.0020.c</v>
          </cell>
          <cell r="B32927" t="str">
            <v>- apparecchio illuminante chiuso a palo da 150 W - 230 V a vapori di sodio (Na) ad alta pressione, completo di lampada classe II</v>
          </cell>
          <cell r="C32927" t="str">
            <v>cad</v>
          </cell>
          <cell r="D32927" t="str">
            <v>220,17</v>
          </cell>
        </row>
        <row r="32928">
          <cell r="A32928" t="str">
            <v>ME.06.050.0020.d</v>
          </cell>
          <cell r="B32928" t="str">
            <v>- apparecchio illuminante chiuso a palo da 125 W - 230 V E27, completo di lampada classe II, da giardino</v>
          </cell>
          <cell r="C32928" t="str">
            <v>cad</v>
          </cell>
          <cell r="D32928" t="str">
            <v>169,35</v>
          </cell>
        </row>
        <row r="32929">
          <cell r="A32929" t="str">
            <v>ME.06.050.0020.e</v>
          </cell>
          <cell r="B32929" t="str">
            <v>- apparecchio illuminante chiuso a palo da 125 W - 230 V a vapori di mercurio, completo di lampada classe II</v>
          </cell>
          <cell r="C32929" t="str">
            <v>cad</v>
          </cell>
          <cell r="D32929" t="str">
            <v>183,46</v>
          </cell>
        </row>
        <row r="32930">
          <cell r="A32930" t="str">
            <v>ME.06.050.0020.f</v>
          </cell>
          <cell r="B32930" t="str">
            <v>- apparecchio illuminante chiuso a muro da 70 - 125 W - 230 V Hg, completo di lampada classe II</v>
          </cell>
          <cell r="C32930" t="str">
            <v>cad</v>
          </cell>
          <cell r="D32930" t="str">
            <v>207,17</v>
          </cell>
        </row>
        <row r="32931">
          <cell r="A32931" t="str">
            <v>ME.06.050.0020.g</v>
          </cell>
          <cell r="B32931" t="str">
            <v>- apparecchio illuminante 125 W - 230 V Hg, completo di lampada classe II</v>
          </cell>
          <cell r="C32931" t="str">
            <v>cad</v>
          </cell>
          <cell r="D32931" t="str">
            <v>369,73</v>
          </cell>
        </row>
        <row r="32932">
          <cell r="A32932" t="str">
            <v>ME.06.050.0020.h</v>
          </cell>
          <cell r="B32932" t="str">
            <v>- apparecchio illuminante da tunnel o sottopasso, completo di bilampada da 2x100 W ai vapori di odio (Na) ad alta pressione o 1x135 W ai vapori di sodio (Na) a bassa pressione e trasformatore</v>
          </cell>
          <cell r="C32932" t="str">
            <v>cad</v>
          </cell>
          <cell r="D32932" t="str">
            <v>316,11</v>
          </cell>
        </row>
        <row r="32933">
          <cell r="A32933" t="str">
            <v>ME.06.050.0020.i</v>
          </cell>
          <cell r="B32933" t="str">
            <v>- proiettore a palo da 400 W JM completo di trasformatore e lampada</v>
          </cell>
          <cell r="C32933" t="str">
            <v>cad</v>
          </cell>
          <cell r="D32933" t="str">
            <v>327,40</v>
          </cell>
        </row>
        <row r="32934">
          <cell r="A32934" t="str">
            <v>ME.06.050.0020.j</v>
          </cell>
          <cell r="B32934" t="str">
            <v>- proiettore a palo da 250 W ai vapori di sodio (Na) ad alta pression completo di trasformatore e lampada</v>
          </cell>
          <cell r="C32934" t="str">
            <v>cad</v>
          </cell>
          <cell r="D32934" t="str">
            <v>301,99</v>
          </cell>
        </row>
        <row r="32935">
          <cell r="A32935" t="str">
            <v>ME.06.050.0020.k</v>
          </cell>
          <cell r="B32935" t="str">
            <v>- proiettore a palo da 250 W JM completo di trasformatore e lampada</v>
          </cell>
          <cell r="C32935" t="str">
            <v>cad</v>
          </cell>
          <cell r="D32935" t="str">
            <v>313,28</v>
          </cell>
        </row>
        <row r="32936">
          <cell r="A32936" t="str">
            <v>ME.06.050.0030</v>
          </cell>
          <cell r="B32936" t="str">
            <v>Torri faro complete di ottiche e plinti, nelle lunghezze:</v>
          </cell>
          <cell r="C32936"/>
          <cell r="D32936"/>
        </row>
        <row r="32937">
          <cell r="A32937" t="str">
            <v>ME.06.050.0030.a</v>
          </cell>
          <cell r="B32937" t="str">
            <v>- 12 m</v>
          </cell>
          <cell r="C32937" t="str">
            <v>cad</v>
          </cell>
          <cell r="D32937" t="str">
            <v>2.737,74</v>
          </cell>
        </row>
        <row r="32938">
          <cell r="A32938" t="str">
            <v>ME.06.050.0030.b</v>
          </cell>
          <cell r="B32938" t="str">
            <v>- 20 m</v>
          </cell>
          <cell r="C32938" t="str">
            <v>cad</v>
          </cell>
          <cell r="D32938" t="str">
            <v>12.870,19</v>
          </cell>
        </row>
        <row r="32939">
          <cell r="A32939" t="str">
            <v>ME.06.050.0030.c</v>
          </cell>
          <cell r="B32939" t="str">
            <v>- 25 m</v>
          </cell>
          <cell r="C32939" t="str">
            <v>cad</v>
          </cell>
          <cell r="D32939" t="str">
            <v>14.168,51</v>
          </cell>
        </row>
        <row r="32940">
          <cell r="A32940" t="str">
            <v>ME.06.050.0030.d</v>
          </cell>
          <cell r="B32940" t="str">
            <v>- 30 m</v>
          </cell>
          <cell r="C32940" t="str">
            <v>cad</v>
          </cell>
          <cell r="D32940" t="str">
            <v>16.031,29</v>
          </cell>
        </row>
        <row r="32941">
          <cell r="A32941" t="str">
            <v>ME.06.050.0040</v>
          </cell>
          <cell r="B32941" t="str">
            <v>Apparecchio illuminante da giardino (esterno) con riflettore in alluminio purissimo e diffusore vetro temperato satinato. - 230 volt Grado di protezione IP 65 - conforme alle norme CEI 34 - 21 completo di lampada a scarica del tipo:</v>
          </cell>
          <cell r="C32941"/>
          <cell r="D32941"/>
        </row>
        <row r="32942">
          <cell r="A32942" t="str">
            <v>ME.06.050.0040.a</v>
          </cell>
          <cell r="B32942" t="str">
            <v>- con lampada a scarica JM- TS 70</v>
          </cell>
          <cell r="C32942" t="str">
            <v>cad</v>
          </cell>
          <cell r="D32942" t="str">
            <v>130,06</v>
          </cell>
        </row>
        <row r="32943">
          <cell r="A32943" t="str">
            <v>ME.06.050.0040.b</v>
          </cell>
          <cell r="B32943" t="str">
            <v>- con lampada a risparmio energetico FLC 2 x 18 D</v>
          </cell>
          <cell r="C32943" t="str">
            <v>cad</v>
          </cell>
          <cell r="D32943" t="str">
            <v>166,40</v>
          </cell>
        </row>
        <row r="32944">
          <cell r="A32944" t="str">
            <v>ME.06.050.0050</v>
          </cell>
          <cell r="B32944" t="str">
            <v>Apparecchio illuminante con riflettore a box in acciaio inox con diffusore in cristallo temperato. - 230 volt Grado di protezione IP 66 - conforme alle norme CEI 34 - 21 completo di lampada a risparmio energetico da 4000 K del tipo:</v>
          </cell>
          <cell r="C32944"/>
          <cell r="D32944"/>
        </row>
        <row r="32945">
          <cell r="A32945" t="str">
            <v>ME.06.050.0050.a</v>
          </cell>
          <cell r="B32945" t="str">
            <v>- rettangolare con lampada FLC 1 x 18 L</v>
          </cell>
          <cell r="C32945" t="str">
            <v>cad</v>
          </cell>
          <cell r="D32945" t="str">
            <v>76,51</v>
          </cell>
        </row>
        <row r="32946">
          <cell r="A32946" t="str">
            <v>ME.06.050.0050.b</v>
          </cell>
          <cell r="B32946" t="str">
            <v>- quadrata con lampada FLC 1 x 26 D</v>
          </cell>
          <cell r="C32946" t="str">
            <v>cad</v>
          </cell>
          <cell r="D32946" t="str">
            <v>82,25</v>
          </cell>
        </row>
        <row r="32947">
          <cell r="A32947" t="str">
            <v>ME.06.060</v>
          </cell>
          <cell r="B32947" t="str">
            <v>APPARECCHI A LED</v>
          </cell>
          <cell r="C32947"/>
          <cell r="D32947"/>
        </row>
        <row r="32948">
          <cell r="A32948" t="str">
            <v>ME.06.060.0010</v>
          </cell>
          <cell r="B32948" t="str">
            <v>Apparecchio d'illuminazione cilindrico per facciate esterne di tipo decorativo. Prodotto in conformità alle norme EN 60598 CEI 34-21, grado di protezione IP65 - IK08 in conformità alle norme EN 60529 e EN 50102. Corpo in alluminio pressofuso, verniciato in più fasi per la protezione alla corrosione, alle nebbie saline e ai raggi UV, diffusore in vetro temperato spessore 4 mm. Doppio fascio di luce verso l'alto e verso il basso equipaggiato con lampada led 4000K - 3000 + 1700 lm - potenza totale 39 W</v>
          </cell>
          <cell r="C32948" t="str">
            <v>cad</v>
          </cell>
          <cell r="D32948" t="str">
            <v>387,74</v>
          </cell>
        </row>
        <row r="32949">
          <cell r="A32949" t="str">
            <v>ME.06.060.0020</v>
          </cell>
          <cell r="B32949" t="str">
            <v>Apparecchio illuminante da esterno semicircolare per installazione a facciata. Prodotto in conformità alle norme EN 60598 CEI 34-21, grado di protezione IP65 - IK08 in conformità alle norme EN 60529 e EN 50102. Corpo in tecnopolimero stabilizzato ai raggi UV. Riflettore in alluminio preanodizzato, diffusore in policarbonato infrangibile autoestinguente resistente ai raggi UV equipaggiato con lampade led 4000K 2000 lm - potenza 17 W</v>
          </cell>
          <cell r="C32949" t="str">
            <v>cad</v>
          </cell>
          <cell r="D32949" t="str">
            <v>113,12</v>
          </cell>
        </row>
        <row r="32950">
          <cell r="A32950" t="str">
            <v>ME.06.060.0030</v>
          </cell>
          <cell r="B32950" t="str">
            <v>Apparecchio illuminante da esterno con riflessione dall'alto verso il basso per installazione a facciata o su palo (escluso). Prodotto in conformità alle norme EN 60598-1 CEI 34-21, grado di protezione IP65 - IK08 in conformità alle norme EN 60529 e EN 50102. Corpo in nylon stabilizzato ai raggi UV. Riflettore in alluminio martellato, diffusore in policarbonato satinato antiabbagliamento, infrangibile ed autoestinguente resistente ai raggi UV equipaggiato con lampade led 4000K 2000 lm - potenza 17 W</v>
          </cell>
          <cell r="C32950" t="str">
            <v>cad</v>
          </cell>
          <cell r="D32950" t="str">
            <v>142,64</v>
          </cell>
        </row>
        <row r="32951">
          <cell r="A32951" t="str">
            <v>ME.06.060.0035</v>
          </cell>
          <cell r="B32951" t="str">
            <v>Proiettore per esterno completo di staffa orientabile corpo in alluminio pressofuso, verniciatura a polvere doppio stato resistente alla corrosione ed agli agenti atmosferici, riflettore in materiale termoplastico infrangibile, autoestinguente, schermo in policarbonato trasparente infrangibile antingiallimento, guarnizioni in gomma siliconica, pressacavo per entrata cavi e cassetta di alimentazione inclusi, equipaggiato con led alta efficienza 109 lumen/watt 4000 k durata 50000 h - Costruito in conformità alle norme EN 60598-1 e EN 60598-2 - Predisposto per sistema DALI; versione:</v>
          </cell>
          <cell r="C32951"/>
          <cell r="D32951"/>
        </row>
        <row r="32952">
          <cell r="A32952" t="str">
            <v>ME.06.060.0035.a</v>
          </cell>
          <cell r="B32952" t="str">
            <v>- con fascio concentrante o elettrico potenza 48 W</v>
          </cell>
          <cell r="C32952" t="str">
            <v>cad</v>
          </cell>
          <cell r="D32952" t="str">
            <v>414,80</v>
          </cell>
        </row>
        <row r="32953">
          <cell r="A32953" t="str">
            <v>ME.06.060.0035.b</v>
          </cell>
          <cell r="B32953" t="str">
            <v>- con fascio concentrante o medio potenza 72 W</v>
          </cell>
          <cell r="C32953" t="str">
            <v>cad</v>
          </cell>
          <cell r="D32953" t="str">
            <v>431,19</v>
          </cell>
        </row>
        <row r="32954">
          <cell r="A32954" t="str">
            <v>ME.06.060.0035.c</v>
          </cell>
          <cell r="B32954" t="str">
            <v>- con fascio concentrante o medio potenza 72 W</v>
          </cell>
          <cell r="C32954" t="str">
            <v>cad</v>
          </cell>
          <cell r="D32954" t="str">
            <v>450,05</v>
          </cell>
        </row>
        <row r="32955">
          <cell r="A32955" t="str">
            <v>ME.06.060.0040</v>
          </cell>
          <cell r="B32955" t="str">
            <v>Proiettore orientabile da esterno / interno idoneo per impianti sportivi. Prodotto in conformità alle norme EN 60598 CEI 34-21, grado di protezione in conformità alle norme EN 60529 e EN 50102. Corpo e telaio in alluminio pressofuso con sistemi alettati di raffreddamento, diffusore in vetro temperato spessore 5 mm resistente agli shock termici ed agli urti, verniciatura a polvere poliestere resistente alla corrosione e alle nebbie saline, completo di staffa in acciaio inox con scala goniometrica orientabile zincata e verniciata - ottica ad alto rendimento con recupeatori di flusso:</v>
          </cell>
          <cell r="C32955"/>
          <cell r="D32955"/>
        </row>
        <row r="32956">
          <cell r="A32956" t="str">
            <v>ME.06.060.0040.a</v>
          </cell>
          <cell r="B32956" t="str">
            <v>- grado di protezione IP65-IK08 - equipaggiato con lampade led 4000K 6400 Lm potenza 47 w</v>
          </cell>
          <cell r="C32956" t="str">
            <v>cad</v>
          </cell>
          <cell r="D32956" t="str">
            <v>295,10</v>
          </cell>
        </row>
        <row r="32957">
          <cell r="A32957" t="str">
            <v>ME.06.060.0040.b</v>
          </cell>
          <cell r="B32957" t="str">
            <v>- grado di protezione IP66-IK08 - equipaggiato con lampade led 4000K 12800 Lm potenza 94 w</v>
          </cell>
          <cell r="C32957" t="str">
            <v>cad</v>
          </cell>
          <cell r="D32957" t="str">
            <v>557,44</v>
          </cell>
        </row>
        <row r="32958">
          <cell r="A32958" t="str">
            <v>ME.06.060.0050</v>
          </cell>
          <cell r="B32958" t="str">
            <v>Proiettore orientabile per montaggio a facciata o su palo (escluso). Prodotto in conformità alle norme EN 60598 CEI 34-21, grado di protezione IP66 - IK08 in conformità alle norme EN 60529 e EN 50102. Corpo in alluminio pressofuso con sistemi alettati di raffreddamento, riflettore in alluminio con vetro di protezione, diffusore in vetro temperato spessore 5 mm resistente agli shock termici e agli urti, verniciatura con polvere poliestere resistente alla corrosione, alle nebbie saline e stabilizzata ai raggi UV, finitura con vernice acrilica:</v>
          </cell>
          <cell r="C32958"/>
          <cell r="D32958"/>
        </row>
        <row r="32959">
          <cell r="A32959" t="str">
            <v>ME.06.060.0050.a</v>
          </cell>
          <cell r="B32959" t="str">
            <v>- proiettore equipaggiato con lampade led 4000K 6600 lm potenza 56 w</v>
          </cell>
          <cell r="C32959" t="str">
            <v>cad</v>
          </cell>
          <cell r="D32959" t="str">
            <v>843,51</v>
          </cell>
        </row>
        <row r="32960">
          <cell r="A32960" t="str">
            <v>ME.06.060.0050.b</v>
          </cell>
          <cell r="B32960" t="str">
            <v>- staffa orientabile in lamiera d'acciaio predisposta per l'installazione di proiettori a parete o a terra</v>
          </cell>
          <cell r="C32960" t="str">
            <v>cad</v>
          </cell>
          <cell r="D32960" t="str">
            <v>79,51</v>
          </cell>
        </row>
        <row r="32961">
          <cell r="A32961" t="str">
            <v>ME.06.060.0060</v>
          </cell>
          <cell r="B32961" t="str">
            <v>Proiettore orientabile simmetrico o asimmetrico per montaggio a facciata illuminazione scenografica per edifici di pregio artistico. Prodotto in conformità alle norme EN 60598-1 CEI 34-21, grado di protezione IP66 - IK08 in conformità alle norme EN 60529 e EN 50102. Corpo in alluminio pressofuso con sistemi alettati di raffreddamento, riflettore in alluminio preanodizzato, diffusore in vetro temperato spessore 4 mm resistente agli shock termici e agli urti, verniciatura ad immersione per cataforesi epossidica resistente alla corrosione ed alle nebbie saline, mano di finitura con resina acrilica ecologica stabilizzata ai raggi UV, completo di staffa zincata e verniciata; equipaggiato con lampade led 4000K da:</v>
          </cell>
          <cell r="C32961"/>
          <cell r="D32961"/>
        </row>
        <row r="32962">
          <cell r="A32962" t="str">
            <v>ME.06.060.0060.a</v>
          </cell>
          <cell r="B32962" t="str">
            <v>- 3000 lm potenza 25 w</v>
          </cell>
          <cell r="C32962" t="str">
            <v>cad</v>
          </cell>
          <cell r="D32962" t="str">
            <v>145,11</v>
          </cell>
        </row>
        <row r="32963">
          <cell r="A32963" t="str">
            <v>ME.06.060.0060.b</v>
          </cell>
          <cell r="B32963" t="str">
            <v>- 4700 lm potenza 38 w</v>
          </cell>
          <cell r="C32963" t="str">
            <v>cad</v>
          </cell>
          <cell r="D32963" t="str">
            <v>151,65</v>
          </cell>
        </row>
        <row r="32964">
          <cell r="A32964" t="str">
            <v>ME.06.060.0060.c</v>
          </cell>
          <cell r="B32964" t="str">
            <v>- 6300 lm potenza 52 w</v>
          </cell>
          <cell r="C32964" t="str">
            <v>cad</v>
          </cell>
          <cell r="D32964" t="str">
            <v>229,54</v>
          </cell>
        </row>
        <row r="32965">
          <cell r="A32965" t="str">
            <v>ME.06.060.0060.d</v>
          </cell>
          <cell r="B32965" t="str">
            <v>- 10200 lm potenza 88 w - ottiche in PMMA ad alto rendimento e recuperatori di flusso in policarbonato</v>
          </cell>
          <cell r="C32965" t="str">
            <v>cad</v>
          </cell>
          <cell r="D32965" t="str">
            <v>363,97</v>
          </cell>
        </row>
        <row r="32966">
          <cell r="A32966" t="str">
            <v>ME.06.060.0065</v>
          </cell>
          <cell r="B32966" t="str">
            <v>Proiettore ad alte prestazioni per illuminazione di grandi superfici (impianti sportivi , parcheggi, zone di passaggio, piazze, facciate di edifici) equipaggiato con LED ad alta potenza da esterno con ottiche simmetriche e/o asimmetriche, fasci da 8°÷120°. Corpo e telaio in alluminio pressofuso, con alettature di raffreddamento. Ottiche in policarbonato V0 metallizzato ad alto rendimento luminoso. Diffusore in vetro extra-chiaro sp. 4mm temprato resistente agli shock termici e agli urti. Verniciatura a polvere con resina a base poliestere, resistente alla corrosione e alle nebbie saline e finitura con resina acrilica ecologica stabilizzata ai raggi UV. Cablaggio: alimentazione 220-240V 50/60Hz; con driver esterno IP66 applicato sull'apparecchio. Completo di staffa zincata e verniciata, cavo con connettore stagno IP66 per una rapida installazione. Dispositivo di protezione conforme alla EN 61547 contro i fenomeni impulsivi atto a proteggere il modulo LED e il relativo alimentatore. Fattore di potenza: 0,92. LED 4000K - Surge Protector 6/6kV. Compreso il puntamento e regolazione del proiettore. Da:</v>
          </cell>
          <cell r="C32966"/>
          <cell r="D32966"/>
        </row>
        <row r="32967">
          <cell r="A32967" t="str">
            <v>ME.06.060.0065.a</v>
          </cell>
          <cell r="B32967" t="str">
            <v>- 36.300lm - CRI 70 - 237W - 700mA</v>
          </cell>
          <cell r="C32967" t="str">
            <v>cad</v>
          </cell>
          <cell r="D32967" t="str">
            <v>1.169,50</v>
          </cell>
        </row>
        <row r="32968">
          <cell r="A32968" t="str">
            <v>ME.06.060.0065.b</v>
          </cell>
          <cell r="B32968" t="str">
            <v>- 51.000lm - CRI 70 - 367W - 1.050mA</v>
          </cell>
          <cell r="C32968" t="str">
            <v>cad</v>
          </cell>
          <cell r="D32968" t="str">
            <v>1.224,15</v>
          </cell>
        </row>
        <row r="32969">
          <cell r="A32969" t="str">
            <v>ME.06.060.0065.c</v>
          </cell>
          <cell r="B32969" t="str">
            <v>- 56.650lm - CRI 70 - 423W - 1.200mA</v>
          </cell>
          <cell r="C32969" t="str">
            <v>cad</v>
          </cell>
          <cell r="D32969" t="str">
            <v>1.420,88</v>
          </cell>
        </row>
        <row r="32970">
          <cell r="A32970" t="str">
            <v>ME.06.060.0070</v>
          </cell>
          <cell r="B32970" t="str">
            <v>Proiettore per installazione a sospensione per illuminazione di impianti sportivi. Prodotto in conformità alle norme EN 60598-1 CEI 34-21, classe di isolamento I e grado di protezione IP65 - IK08 in conformità alle norme EN 60529 e EN 50102. Corpo in alluminio pressofuso con alette di raffreddamento, riflettore in alluminio stampato prismatizzato ad elevato rendimento luminoso, diffusore in vetro temperato spessore 5 mm resistene agli shock termici e agli urti, completo di connettore stagno IP 67 per il collegamento della linea; eqipaggiato con:</v>
          </cell>
          <cell r="C32970"/>
          <cell r="D32970"/>
        </row>
        <row r="32971">
          <cell r="A32971" t="str">
            <v>ME.06.060.0070.a</v>
          </cell>
          <cell r="B32971" t="str">
            <v>- lampada a led 4000K 12000 lm potenza 121 w</v>
          </cell>
          <cell r="C32971" t="str">
            <v>cad</v>
          </cell>
          <cell r="D32971" t="str">
            <v>426,27</v>
          </cell>
        </row>
        <row r="32972">
          <cell r="A32972" t="str">
            <v>ME.06.060.0070.b</v>
          </cell>
          <cell r="B32972" t="str">
            <v>- lampada a led 5000K 14000 lm potenza 121 w</v>
          </cell>
          <cell r="C32972" t="str">
            <v>cad</v>
          </cell>
          <cell r="D32972" t="str">
            <v>450,86</v>
          </cell>
        </row>
        <row r="32973">
          <cell r="A32973" t="str">
            <v>ME.06.060.0070.c</v>
          </cell>
          <cell r="B32973" t="str">
            <v>- gabbia di protezione antiurto in tondino di acciaio plastificato</v>
          </cell>
          <cell r="C32973" t="str">
            <v>cad</v>
          </cell>
          <cell r="D32973" t="str">
            <v>34,42</v>
          </cell>
        </row>
        <row r="32974">
          <cell r="A32974" t="str">
            <v>ME.06.060.0075</v>
          </cell>
          <cell r="B32974" t="str">
            <v>Proiettore per esterno corpo in alluminio pressofuso, staffa di sostegno in acciaio, vericiato a polvere in doppio strato resistente alla corrosione ed agli agenti atmosferici, riflettore in policarbinato metallizzato, diffusore in vetro temperato ressitente agli shock termici, cablaggio su piastra in acciaio zincato, gonio graduato per puntamento, pressacavo , equipaggiato con led alta efficienza 124 lumen/watt 4000 k durata 50000 h - Costruito in conformità alle norme EN 60598-1 e EN 60598-2 - Predisposto per sistema DALI; versione:</v>
          </cell>
          <cell r="C32974"/>
          <cell r="D32974"/>
        </row>
        <row r="32975">
          <cell r="A32975" t="str">
            <v>ME.06.060.0075.a</v>
          </cell>
          <cell r="B32975" t="str">
            <v>- con fascio simmetrico diffondente potenza 75 W</v>
          </cell>
          <cell r="C32975" t="str">
            <v>cad</v>
          </cell>
          <cell r="D32975" t="str">
            <v>295,10</v>
          </cell>
        </row>
        <row r="32976">
          <cell r="A32976" t="str">
            <v>ME.06.060.0075.b</v>
          </cell>
          <cell r="B32976" t="str">
            <v>- con fascio asimmetrico potenza 75 w</v>
          </cell>
          <cell r="C32976" t="str">
            <v>cad</v>
          </cell>
          <cell r="D32976" t="str">
            <v>303,31</v>
          </cell>
        </row>
        <row r="32977">
          <cell r="A32977" t="str">
            <v>ME.06.060.0075.c</v>
          </cell>
          <cell r="B32977" t="str">
            <v>- con fascio ellittico potenza 75 W</v>
          </cell>
          <cell r="C32977" t="str">
            <v>cad</v>
          </cell>
          <cell r="D32977" t="str">
            <v>310,67</v>
          </cell>
        </row>
        <row r="32978">
          <cell r="A32978" t="str">
            <v>ME.06.060.0080</v>
          </cell>
          <cell r="B32978" t="str">
            <v>Faretto da incasso per interni. Prodotto in conformità alle norme EN 60598-1 CEI 34-21, classe di isolamento I e grado di protezione IP40 - IK07 in conformità alle norme EN 60529 e EN 50102. Corpo in policarbonato infrangibile ed autoestinguente V2, stabilizzato ai raggi UV, antigiallimento, riflettore in policarbonato infrangibile autoestinguente sistema antiriflesso ed anti abbagliamento, alimentatore incorporato, completo di staffa regolabile in acciaio che assicura l'aderenza al controsoffitto, alimentazione 230 V 50 Hz; equipaggiato con lampada led 3000K o 4000K 2500 lm da:</v>
          </cell>
          <cell r="C32978"/>
          <cell r="D32978"/>
        </row>
        <row r="32979">
          <cell r="A32979" t="str">
            <v>ME.06.060.0080.a</v>
          </cell>
          <cell r="B32979" t="str">
            <v>- 22 w</v>
          </cell>
          <cell r="C32979" t="str">
            <v>cad</v>
          </cell>
          <cell r="D32979" t="str">
            <v>110,66</v>
          </cell>
        </row>
        <row r="32980">
          <cell r="A32980" t="str">
            <v>ME.06.060.0080.b</v>
          </cell>
          <cell r="B32980" t="str">
            <v>- 28 w</v>
          </cell>
          <cell r="C32980" t="str">
            <v>cad</v>
          </cell>
          <cell r="D32980" t="str">
            <v>114,77</v>
          </cell>
        </row>
        <row r="32981">
          <cell r="A32981" t="str">
            <v>ME.06.060.0080.c</v>
          </cell>
          <cell r="B32981" t="str">
            <v>- 22 w con sistema dimmer</v>
          </cell>
          <cell r="C32981" t="str">
            <v>cad</v>
          </cell>
          <cell r="D32981" t="str">
            <v>151,65</v>
          </cell>
        </row>
        <row r="32982">
          <cell r="A32982" t="str">
            <v>ME.06.060.0080.d</v>
          </cell>
          <cell r="B32982" t="str">
            <v>- 28 w con sistema dimmer</v>
          </cell>
          <cell r="C32982" t="str">
            <v>cad</v>
          </cell>
          <cell r="D32982" t="str">
            <v>159,04</v>
          </cell>
        </row>
        <row r="32983">
          <cell r="A32983" t="str">
            <v>ME.06.060.0085</v>
          </cell>
          <cell r="B32983" t="str">
            <v>Faretto da incasso per interni corpo in materiale termoplastico, riflettore in lamiera verniciata, schermo in pmma satinato, equipaggiato con lampada led 4000k durata 25000 h - conforme alle normative EN 60598-1 e En 60598-2; versione:</v>
          </cell>
          <cell r="C32983"/>
          <cell r="D32983"/>
        </row>
        <row r="32984">
          <cell r="A32984" t="str">
            <v>ME.06.060.0085.a</v>
          </cell>
          <cell r="B32984" t="str">
            <v>- potenza 13 W - Flusso luminoso 1000 lm</v>
          </cell>
          <cell r="C32984" t="str">
            <v>cad</v>
          </cell>
          <cell r="D32984" t="str">
            <v>39,18</v>
          </cell>
        </row>
        <row r="32985">
          <cell r="A32985" t="str">
            <v>ME.06.060.0085.b</v>
          </cell>
          <cell r="B32985" t="str">
            <v>- potenza 26 W - Flusso luminoso 2000 lm</v>
          </cell>
          <cell r="C32985" t="str">
            <v>cad</v>
          </cell>
          <cell r="D32985" t="str">
            <v>46,40</v>
          </cell>
        </row>
        <row r="32986">
          <cell r="A32986" t="str">
            <v>ME.06.060.0090</v>
          </cell>
          <cell r="B32986" t="str">
            <v>Plafoniera ad incasso per controsoffittature a doghe o pannelli. Prodotto in conformità alle norme EN 60598 CEI 34-21, classe di isolamento I e grado di protezione IP20 - IK07 in conformità alle norme EN 60529 e EN 50102. Corpo in acciaio zincato preverniciato con resina poliestere, ottica ad alveoli a doppia parabolicità antiriflesso in alluminio speculare a bassissima luminanza; equipaggiata con - modulo da:</v>
          </cell>
          <cell r="C32986"/>
          <cell r="D32986"/>
        </row>
        <row r="32987">
          <cell r="A32987" t="str">
            <v>ME.06.060.0090.a</v>
          </cell>
          <cell r="B32987" t="str">
            <v>- lampade led 2x 4000K 4900 lm potenza 43 w - modulo da 300 x 1200 mm</v>
          </cell>
          <cell r="C32987" t="str">
            <v>cad</v>
          </cell>
          <cell r="D32987" t="str">
            <v>191,81</v>
          </cell>
        </row>
        <row r="32988">
          <cell r="A32988" t="str">
            <v>ME.06.060.0090.b</v>
          </cell>
          <cell r="B32988" t="str">
            <v>- lampade led 2x 4000K 4900 lm potenza 43 w con sistema dimmer - modulo da 300 x 1200 mm</v>
          </cell>
          <cell r="C32988" t="str">
            <v>cad</v>
          </cell>
          <cell r="D32988" t="str">
            <v>236,91</v>
          </cell>
        </row>
        <row r="32989">
          <cell r="A32989" t="str">
            <v>ME.06.060.0090.c</v>
          </cell>
          <cell r="B32989" t="str">
            <v>- lampade led 3x 4000K 3700 lm potenza 32 w - modulo da 600 x 600 mm</v>
          </cell>
          <cell r="C32989" t="str">
            <v>cad</v>
          </cell>
          <cell r="D32989" t="str">
            <v>163,94</v>
          </cell>
        </row>
        <row r="32990">
          <cell r="A32990" t="str">
            <v>ME.06.060.0090.d</v>
          </cell>
          <cell r="B32990" t="str">
            <v>- lampade led 3x 4000K 3700 lm potenza 32 w con sistema dimmer - modulo da 600 x 600 mm</v>
          </cell>
          <cell r="C32990" t="str">
            <v>cad</v>
          </cell>
          <cell r="D32990" t="str">
            <v>205,76</v>
          </cell>
        </row>
        <row r="32991">
          <cell r="A32991" t="str">
            <v>ME.06.060.0090.e</v>
          </cell>
          <cell r="B32991" t="str">
            <v>- lampade led 4x 4000K 4900 lm potenza 43 w - modulo da 600 x 600 mm</v>
          </cell>
          <cell r="C32991" t="str">
            <v>cad</v>
          </cell>
          <cell r="D32991" t="str">
            <v>191,81</v>
          </cell>
        </row>
        <row r="32992">
          <cell r="A32992" t="str">
            <v>ME.06.060.0090.f</v>
          </cell>
          <cell r="B32992" t="str">
            <v>- lampade led 4x 4000K 4900 lm potenza 43 w con sistema dimmer - modulo da 600 x 600 mm</v>
          </cell>
          <cell r="C32992" t="str">
            <v>cad</v>
          </cell>
          <cell r="D32992" t="str">
            <v>236,91</v>
          </cell>
        </row>
        <row r="32993">
          <cell r="A32993" t="str">
            <v>ME.06.060.0095</v>
          </cell>
          <cell r="B32993" t="str">
            <v>Plafoniera ad incasso per controsoffittature a doghe o pannelli. Prodotto in conformità alle norme EN 60598-1 CEI 34-21, classe di isolamento I e grado di protezione IP43 - IK06 in conformità alle norme EN 60529 e EN 50102. Corpo e cornice stampato in policarbonato bianco infrangibile ed autoestinguente diffusore estruso in tecnopolimero opale ad alta trasmittanza, complete di sistema dimmer; equipaggiata con lampada led 4000K 3700lm potenza 31 w - modulo da:</v>
          </cell>
          <cell r="C32993"/>
          <cell r="D32993"/>
        </row>
        <row r="32994">
          <cell r="A32994" t="str">
            <v>ME.06.060.0095.a</v>
          </cell>
          <cell r="B32994" t="str">
            <v>- 300 x 1200 mm</v>
          </cell>
          <cell r="C32994" t="str">
            <v>cad</v>
          </cell>
          <cell r="D32994" t="str">
            <v>213,96</v>
          </cell>
        </row>
        <row r="32995">
          <cell r="A32995" t="str">
            <v>ME.06.060.0095.b</v>
          </cell>
          <cell r="B32995" t="str">
            <v>- 600 x 600 mm</v>
          </cell>
          <cell r="C32995" t="str">
            <v>cad</v>
          </cell>
          <cell r="D32995" t="str">
            <v>200,02</v>
          </cell>
        </row>
        <row r="32996">
          <cell r="A32996" t="str">
            <v>ME.06.060.0100</v>
          </cell>
          <cell r="B32996" t="str">
            <v>Plafoniera led prismata, per installazione a soffitto, prodotto in conformità alle norme EN 60598-1-CEI 34-21, con il grado IP40-IK03 secondo le norme EN 60529. La plafoniera è costituita da: corpo contenitore delle parti elettriche in lamiera di acciaio stampato in un pezzo unico, riflettore in acciaio bianco verniciato, schermo diffusore in materiale policarbonato rigato internamente, liscio esternamente, infrangibile ed autoestinguente, fissato al corpo contenitore mediante sistema a levetta o a molla nei tipi:</v>
          </cell>
          <cell r="C32996"/>
          <cell r="D32996"/>
        </row>
        <row r="32997">
          <cell r="A32997" t="str">
            <v>ME.06.060.0100.a</v>
          </cell>
          <cell r="B32997" t="str">
            <v>- lampada led 4000K 6800lm potenza 42 w</v>
          </cell>
          <cell r="C32997" t="str">
            <v>cad</v>
          </cell>
          <cell r="D32997" t="str">
            <v>127,88</v>
          </cell>
        </row>
        <row r="32998">
          <cell r="A32998" t="str">
            <v>ME.06.060.0100.b</v>
          </cell>
          <cell r="B32998" t="str">
            <v>- lampada led 4000K 9070lm potenza 56 w</v>
          </cell>
          <cell r="C32998" t="str">
            <v>cad</v>
          </cell>
          <cell r="D32998" t="str">
            <v>155,76</v>
          </cell>
        </row>
        <row r="32999">
          <cell r="A32999" t="str">
            <v>ME.06.060.0110</v>
          </cell>
          <cell r="B32999" t="str">
            <v>Plafoniera per installazione a soffitto o a sospensione. Prodotto in conformità alle norme EN 60598 CEI 34-21, classe di isolamento I e grado di protezione IP20 - IK07 in conformità alle norme EN 60529 e EN 50102. Corpo in acciaio zincato preverniciato con resina poliestere ottica ad alveoli a doppia parabolicità antiriflesso in alluminio speculare a bassissima luminanza; equipaggiata con - modulo da:</v>
          </cell>
          <cell r="C32999"/>
          <cell r="D32999"/>
        </row>
        <row r="33000">
          <cell r="A33000" t="str">
            <v>ME.06.060.0110.a</v>
          </cell>
          <cell r="B33000" t="str">
            <v>- lampada led 2x 4000K 4900 lm potenza 43 w - modulo 300 x 1200 mm</v>
          </cell>
          <cell r="C33000" t="str">
            <v>cad</v>
          </cell>
          <cell r="D33000" t="str">
            <v>229,54</v>
          </cell>
        </row>
        <row r="33001">
          <cell r="A33001" t="str">
            <v>ME.06.060.0110.b</v>
          </cell>
          <cell r="B33001" t="str">
            <v>- lampada led 2x 4000K 4900 lm potenza 43 w con sistema dimmer - modulo 300 x 1200 mm</v>
          </cell>
          <cell r="C33001" t="str">
            <v>cad</v>
          </cell>
          <cell r="D33001" t="str">
            <v>274,60</v>
          </cell>
        </row>
        <row r="33002">
          <cell r="A33002" t="str">
            <v>ME.06.060.0110.c</v>
          </cell>
          <cell r="B33002" t="str">
            <v>- lampada led 4x 4000K 4900 lm potenza 43 w - modulo 600 x 600 mm</v>
          </cell>
          <cell r="C33002" t="str">
            <v>cad</v>
          </cell>
          <cell r="D33002" t="str">
            <v>229,54</v>
          </cell>
        </row>
        <row r="33003">
          <cell r="A33003" t="str">
            <v>ME.06.060.0110.d</v>
          </cell>
          <cell r="B33003" t="str">
            <v>- lampada led 4x 4000K 4900 lm potenza 43 w con sistema dimmer - modulo 600 x 600 mm</v>
          </cell>
          <cell r="C33003" t="str">
            <v>cad</v>
          </cell>
          <cell r="D33003" t="str">
            <v>274,60</v>
          </cell>
        </row>
        <row r="33004">
          <cell r="A33004" t="str">
            <v>ME.06.060.0110.e</v>
          </cell>
          <cell r="B33004" t="str">
            <v>- cavetto in acciaio con dispositivo di regolazione millimetrica e cavo di alimentazione per applicazione sospesa</v>
          </cell>
          <cell r="C33004" t="str">
            <v>cad</v>
          </cell>
          <cell r="D33004" t="str">
            <v>21,32</v>
          </cell>
        </row>
        <row r="33005">
          <cell r="A33005" t="str">
            <v>ME.06.060.0115</v>
          </cell>
          <cell r="B33005" t="str">
            <v>Apparecchio illuminante per installazione a sospensione a bassa luminanza, corpo in alluminio, verniciatura a polvere poliestere antingiallimento, riflettore lamellare in tecnopolimero metallizzato, schermo in policarbonato resistente al calore, illuminazione led con alta efficienza 115 lumen/watt, 4000k vita utile 50000 h e alta consistenza dei colori. Costruito in conformità alle norme EN 60598-1 e EN 60598-2 - Predisposto per sistema DALI; potenza:</v>
          </cell>
          <cell r="C33005"/>
          <cell r="D33005"/>
        </row>
        <row r="33006">
          <cell r="A33006" t="str">
            <v>ME.06.060.0115.a</v>
          </cell>
          <cell r="B33006" t="str">
            <v>- 52 W</v>
          </cell>
          <cell r="C33006" t="str">
            <v>cad</v>
          </cell>
          <cell r="D33006" t="str">
            <v>347,57</v>
          </cell>
        </row>
        <row r="33007">
          <cell r="A33007" t="str">
            <v>ME.06.060.0115.b</v>
          </cell>
          <cell r="B33007" t="str">
            <v>- 64 W</v>
          </cell>
          <cell r="C33007" t="str">
            <v>cad</v>
          </cell>
          <cell r="D33007" t="str">
            <v>394,31</v>
          </cell>
        </row>
        <row r="33008">
          <cell r="A33008" t="str">
            <v>ME.06.060.0115.c</v>
          </cell>
          <cell r="B33008" t="str">
            <v>- sospensione con cavetto a regolazione millimetrica (incidenza n. 2 cavi per apparecchi illuminanti)</v>
          </cell>
          <cell r="C33008" t="str">
            <v>cad</v>
          </cell>
          <cell r="D33008" t="str">
            <v>17,04</v>
          </cell>
        </row>
        <row r="33009">
          <cell r="A33009" t="str">
            <v>ME.06.060.0115.d</v>
          </cell>
          <cell r="B33009" t="str">
            <v>- giunto lineare in alluminio pressofuso</v>
          </cell>
          <cell r="C33009" t="str">
            <v>cad</v>
          </cell>
          <cell r="D33009" t="str">
            <v>12,31</v>
          </cell>
        </row>
        <row r="33010">
          <cell r="A33010" t="str">
            <v>ME.06.060.0115.e</v>
          </cell>
          <cell r="B33010" t="str">
            <v>- testata finale in alluminio</v>
          </cell>
          <cell r="C33010" t="str">
            <v>cad</v>
          </cell>
          <cell r="D33010" t="str">
            <v>11,47</v>
          </cell>
        </row>
        <row r="33011">
          <cell r="A33011" t="str">
            <v>ME.06.060.0115.f</v>
          </cell>
          <cell r="B33011" t="str">
            <v>- giunto a 2 vie in acciaio verniciato a polvere</v>
          </cell>
          <cell r="C33011" t="str">
            <v>cad</v>
          </cell>
          <cell r="D33011" t="str">
            <v>15,92</v>
          </cell>
        </row>
        <row r="33012">
          <cell r="A33012" t="str">
            <v>ME.06.060.0115.g</v>
          </cell>
          <cell r="B33012" t="str">
            <v>- giunto a 3 / 4 vie in acciaio verniciato a polvere</v>
          </cell>
          <cell r="C33012" t="str">
            <v>cad</v>
          </cell>
          <cell r="D33012" t="str">
            <v>17,04</v>
          </cell>
        </row>
        <row r="33013">
          <cell r="A33013" t="str">
            <v>ME.06.060.0120</v>
          </cell>
          <cell r="B33013" t="str">
            <v>Plafoniera per installazione a soffitto o a sospensione. Prodotto in conformità alle norme EN 60598-1 CEI 34-21, classe di isolamento I e grado di protezione IP40 - IK06 in conformità alle norme EN 60529 e EN 50102. Corpo e cornice stampato in policarbonato bianco infrangibile ed autoestinguente, diffusore estruso in tecnopolimero opale ad alta trasmittanza, completa di sistema dimmer; equipaggiata con lampada led 4000K 3700 lm potenza 31 w, modulo da:</v>
          </cell>
          <cell r="C33013"/>
          <cell r="D33013"/>
        </row>
        <row r="33014">
          <cell r="A33014" t="str">
            <v>ME.06.060.0120.a</v>
          </cell>
          <cell r="B33014" t="str">
            <v>- 300 x 1200 mm</v>
          </cell>
          <cell r="C33014" t="str">
            <v>cad</v>
          </cell>
          <cell r="D33014" t="str">
            <v>268,07</v>
          </cell>
        </row>
        <row r="33015">
          <cell r="A33015" t="str">
            <v>ME.06.060.0120.b</v>
          </cell>
          <cell r="B33015" t="str">
            <v>- 600 x 600 mm</v>
          </cell>
          <cell r="C33015" t="str">
            <v>cad</v>
          </cell>
          <cell r="D33015" t="str">
            <v>252,49</v>
          </cell>
        </row>
        <row r="33016">
          <cell r="A33016" t="str">
            <v>ME.06.060.0120.c</v>
          </cell>
          <cell r="B33016" t="str">
            <v>- cavetto in acciaio con dispositivo di regolazione millimetrica e cavo di alimentazione per applicazione sospesa</v>
          </cell>
          <cell r="C33016" t="str">
            <v>cad</v>
          </cell>
          <cell r="D33016" t="str">
            <v>21,32</v>
          </cell>
        </row>
        <row r="33017">
          <cell r="A33017" t="str">
            <v>ME.06.060.0125</v>
          </cell>
          <cell r="B33017" t="str">
            <v>Proiettore a campana per illuminazione di ampi spazi espositivi interni , gancio per installazione a sospensione, corpo e cornice in alluminio, verniciatura a polvere antingiallimento stabilizzata, riflettore in alluminio ossidato e satinato, diffusore in vetro sabbiato resistente agli shock termici, compresi accessori per sospensione cavo in acciaio 1,5 m pressacavo in ottone nichelato, viteria, illuminazione led con alta efficienza 105 lumen/watt, 4000k vita utile 50000 h e alta consistenza dei colori. Costruito in conformità alle norme EN 60598-1 e EN 60598-2. versione:</v>
          </cell>
          <cell r="C33017"/>
          <cell r="D33017"/>
        </row>
        <row r="33018">
          <cell r="A33018" t="str">
            <v>ME.06.060.0125.a</v>
          </cell>
          <cell r="B33018" t="str">
            <v>- versione a sospensione a potenza 18 W</v>
          </cell>
          <cell r="C33018" t="str">
            <v>cad</v>
          </cell>
          <cell r="D33018" t="str">
            <v>234,45</v>
          </cell>
        </row>
        <row r="33019">
          <cell r="A33019" t="str">
            <v>ME.06.060.0125.b</v>
          </cell>
          <cell r="B33019" t="str">
            <v>- binario elettrificato potenza 18 W</v>
          </cell>
          <cell r="C33019" t="str">
            <v>cad</v>
          </cell>
          <cell r="D33019" t="str">
            <v>247,58</v>
          </cell>
        </row>
        <row r="33020">
          <cell r="A33020" t="str">
            <v>ME.06.060.0130</v>
          </cell>
          <cell r="B33020" t="str">
            <v>Plafoniera tonda per interni ed esterni. Prodotto in conformità alle norme EN 60598-1 CEI 34-21, classe di isolamento II e grado di protezione IP65 - IK08 in conformità alle norme EN 60529 e EN 50102. Corpo in policarbonato infrangibile ed autoestinguente diffusore in policarbonato trasparente, internamente satinato antiabbagliamento, infrangibile ed autoestinguente, stabilizzato ai raggi UV, esternamente liscio antipolvere; equipaggiata con lampada led 4000K, da - diametro:</v>
          </cell>
          <cell r="C33020"/>
          <cell r="D33020"/>
        </row>
        <row r="33021">
          <cell r="A33021" t="str">
            <v>ME.06.060.0130.a</v>
          </cell>
          <cell r="B33021" t="str">
            <v>- 1300 lm potenza 16 w - Ø 300 mm</v>
          </cell>
          <cell r="C33021" t="str">
            <v>cad</v>
          </cell>
          <cell r="D33021" t="str">
            <v>100,83</v>
          </cell>
        </row>
        <row r="33022">
          <cell r="A33022" t="str">
            <v>ME.06.060.0130.b</v>
          </cell>
          <cell r="B33022" t="str">
            <v>- 1750 lm potenza 20 w - Ø 390 mm</v>
          </cell>
          <cell r="C33022" t="str">
            <v>cad</v>
          </cell>
          <cell r="D33022" t="str">
            <v>131,98</v>
          </cell>
        </row>
        <row r="33023">
          <cell r="A33023" t="str">
            <v>ME.06.060.0140</v>
          </cell>
          <cell r="B33023" t="str">
            <v>Plafoniera a tenuta stagna per installazione diretta a parete o a soffitto, o a sospensione. Prodotto in conformità alle norme EN 60598-1 CEI 34-21, grado di protezione IP66 - IK08 in conformità alle norme EN 60529 e EN 50102. Corpo stampato ad iniezione in policarbonato infrangibile ed autoestinguente di elevata resistenza meccanica, diffusore stampato ad iniezione in policarbonato trasparente, prismatizzato internamente, autoestinguente, stabilizzato ai raggi UV, riflettore in alluminio speculare, completa di connettore per installazione rapida; equipaggiata con - lunghezza:</v>
          </cell>
          <cell r="C33023"/>
          <cell r="D33023"/>
        </row>
        <row r="33024">
          <cell r="A33024" t="str">
            <v>ME.06.060.0140.a</v>
          </cell>
          <cell r="B33024" t="str">
            <v>- monolampada led 4000K 1600 lm potenza 13 w - lunghezza 690 mm</v>
          </cell>
          <cell r="C33024" t="str">
            <v>cad</v>
          </cell>
          <cell r="D33024" t="str">
            <v>88,54</v>
          </cell>
        </row>
        <row r="33025">
          <cell r="A33025" t="str">
            <v>ME.06.060.0140.b</v>
          </cell>
          <cell r="B33025" t="str">
            <v>- monolampada led 4000K 2800 lm potenza 22 w - lunghezza 1300 mm</v>
          </cell>
          <cell r="C33025" t="str">
            <v>cad</v>
          </cell>
          <cell r="D33025" t="str">
            <v>114,77</v>
          </cell>
        </row>
        <row r="33026">
          <cell r="A33026" t="str">
            <v>ME.06.060.0140.c</v>
          </cell>
          <cell r="B33026" t="str">
            <v>- monolampada led 4000K 3700 lm potenza 29 w - lunghezza 1600 mm</v>
          </cell>
          <cell r="C33026" t="str">
            <v>cad</v>
          </cell>
          <cell r="D33026" t="str">
            <v>135,27</v>
          </cell>
        </row>
        <row r="33027">
          <cell r="A33027" t="str">
            <v>ME.06.060.0140.d</v>
          </cell>
          <cell r="B33027" t="str">
            <v>- bilampada led 4000K 3200 lm potenza 25 w - lunghezza 690 mm</v>
          </cell>
          <cell r="C33027" t="str">
            <v>cad</v>
          </cell>
          <cell r="D33027" t="str">
            <v>131,15</v>
          </cell>
        </row>
        <row r="33028">
          <cell r="A33028" t="str">
            <v>ME.06.060.0140.e</v>
          </cell>
          <cell r="B33028" t="str">
            <v>- bilampada led 4000K 5600 lm potenza 44 w - lunghezza 1300 mm</v>
          </cell>
          <cell r="C33028" t="str">
            <v>cad</v>
          </cell>
          <cell r="D33028" t="str">
            <v>153,30</v>
          </cell>
        </row>
        <row r="33029">
          <cell r="A33029" t="str">
            <v>ME.06.060.0140.f</v>
          </cell>
          <cell r="B33029" t="str">
            <v>- bilampada led 4000K 7500 lm potenza 56 w - lunghezza 1600 mm</v>
          </cell>
          <cell r="C33029" t="str">
            <v>cad</v>
          </cell>
          <cell r="D33029" t="str">
            <v>183,62</v>
          </cell>
        </row>
        <row r="33030">
          <cell r="A33030" t="str">
            <v>ME.06.060.0180</v>
          </cell>
          <cell r="B33030" t="str">
            <v>Lampade a led corpo ceramico, temperatura di colore 2700° K, alimentazione 230 V c.a. 50 Hz durata nominale 20.000 ore per attacchi E14 ed E27 di forme varie (oliva, sferica, goccia) delle seguenti tipologie:</v>
          </cell>
          <cell r="C33030"/>
          <cell r="D33030"/>
        </row>
        <row r="33031">
          <cell r="A33031" t="str">
            <v>ME.06.060.0180.a</v>
          </cell>
          <cell r="B33031" t="str">
            <v>- potenza 4 W equivalenti a 25 W ad incandescenza</v>
          </cell>
          <cell r="C33031" t="str">
            <v>cad</v>
          </cell>
          <cell r="D33031" t="str">
            <v>14,10</v>
          </cell>
        </row>
        <row r="33032">
          <cell r="A33032" t="str">
            <v>ME.06.060.0180.b</v>
          </cell>
          <cell r="B33032" t="str">
            <v>- potenza 6 W equivalenti a 40 W ad incandescenza</v>
          </cell>
          <cell r="C33032" t="str">
            <v>cad</v>
          </cell>
          <cell r="D33032" t="str">
            <v>15,16</v>
          </cell>
        </row>
        <row r="33033">
          <cell r="A33033" t="str">
            <v>ME.06.060.0190</v>
          </cell>
          <cell r="B33033" t="str">
            <v>Lampade a led di varia tipologia , temperatura di colore 2700° K, alimentazione 230 V c.a. 50 Hz durata nominale 15.000 ore delle seguenti tipologie:</v>
          </cell>
          <cell r="C33033"/>
          <cell r="D33033"/>
        </row>
        <row r="33034">
          <cell r="A33034" t="str">
            <v>ME.06.060.0190.a</v>
          </cell>
          <cell r="B33034" t="str">
            <v>- attacco E27 potenza 5 w equivalente a 32 w incandescenza</v>
          </cell>
          <cell r="C33034" t="str">
            <v>cad</v>
          </cell>
          <cell r="D33034" t="str">
            <v>6,97</v>
          </cell>
        </row>
        <row r="33035">
          <cell r="A33035" t="str">
            <v>ME.06.060.0190.b</v>
          </cell>
          <cell r="B33035" t="str">
            <v>- attacco E27 potenza 8 w equivalente a 48 w incandescenza</v>
          </cell>
          <cell r="C33035" t="str">
            <v>cad</v>
          </cell>
          <cell r="D33035" t="str">
            <v>9,43</v>
          </cell>
        </row>
        <row r="33036">
          <cell r="A33036" t="str">
            <v>ME.06.060.0190.c</v>
          </cell>
          <cell r="B33036" t="str">
            <v>- attacco E27 potenza 13 w equivalente a 75 w incandescenza</v>
          </cell>
          <cell r="C33036" t="str">
            <v>cad</v>
          </cell>
          <cell r="D33036" t="str">
            <v>15,08</v>
          </cell>
        </row>
        <row r="33037">
          <cell r="A33037" t="str">
            <v>ME.06.060.0190.d</v>
          </cell>
          <cell r="B33037" t="str">
            <v>- attacco E14 ed E27 potenza 2,7 w equivalente a 25 w incandescenza</v>
          </cell>
          <cell r="C33037" t="str">
            <v>cad</v>
          </cell>
          <cell r="D33037" t="str">
            <v>7,79</v>
          </cell>
        </row>
        <row r="33038">
          <cell r="A33038" t="str">
            <v>ME.06.060.0200</v>
          </cell>
          <cell r="B33038" t="str">
            <v>Lampade a led con riflettore, temperatura di colore da 2700 a 4000° K, alimentazione 230 V c.a. 50 Hz, attacco GU10 diam. 50 mm durata nominale 40.000 ore delle seguenti tipologie:</v>
          </cell>
          <cell r="C33038"/>
          <cell r="D33038"/>
        </row>
        <row r="33039">
          <cell r="A33039" t="str">
            <v>ME.06.060.0200.a</v>
          </cell>
          <cell r="B33039" t="str">
            <v>- potenza 4 W equivalenti a 35 W ad incandescenza</v>
          </cell>
          <cell r="C33039" t="str">
            <v>cad</v>
          </cell>
          <cell r="D33039" t="str">
            <v>16,23</v>
          </cell>
        </row>
        <row r="33040">
          <cell r="A33040" t="str">
            <v>ME.06.060.0200.b</v>
          </cell>
          <cell r="B33040" t="str">
            <v>- potenza 5,5 W equivalenti a 50 W ad incandescenza</v>
          </cell>
          <cell r="C33040" t="str">
            <v>cad</v>
          </cell>
          <cell r="D33040" t="str">
            <v>20,65</v>
          </cell>
        </row>
        <row r="33041">
          <cell r="A33041" t="str">
            <v>ME.06.060.0210</v>
          </cell>
          <cell r="B33041" t="str">
            <v>Lampade a led a tubo per applicazione in lampade a tubi fluorescenti tradizionali compatibili alimentazione 230 V c.a. 50 Hz. Durata nominale 40.000 ore delle seguenti tipologie:</v>
          </cell>
          <cell r="C33041"/>
          <cell r="D33041"/>
        </row>
        <row r="33042">
          <cell r="A33042" t="str">
            <v>ME.06.060.0210.a</v>
          </cell>
          <cell r="B33042" t="str">
            <v>- Lunghezza 600 mm - flusso luminoso 825 lm potenza 10 w</v>
          </cell>
          <cell r="C33042" t="str">
            <v>cad</v>
          </cell>
          <cell r="D33042" t="str">
            <v>24,77</v>
          </cell>
        </row>
        <row r="33043">
          <cell r="A33043" t="str">
            <v>ME.06.060.0210.b</v>
          </cell>
          <cell r="B33043" t="str">
            <v>- Lunghezza 900 mm - flusso luminoso 1265 lm potenza 15 w</v>
          </cell>
          <cell r="C33043" t="str">
            <v>cad</v>
          </cell>
          <cell r="D33043" t="str">
            <v>31,48</v>
          </cell>
        </row>
        <row r="33044">
          <cell r="A33044" t="str">
            <v>ME.06.060.0210.c</v>
          </cell>
          <cell r="B33044" t="str">
            <v>- Lunghezza 1200 mm - flusso luminoso 1600 lm potenza 16 w</v>
          </cell>
          <cell r="C33044" t="str">
            <v>cad</v>
          </cell>
          <cell r="D33044" t="str">
            <v>36,88</v>
          </cell>
        </row>
        <row r="33045">
          <cell r="A33045" t="str">
            <v>ME.06.060.0210.d</v>
          </cell>
          <cell r="B33045" t="str">
            <v>- Lunghezza 1500 mm - flusso luminoso 2065 lm potenza 24 w</v>
          </cell>
          <cell r="C33045" t="str">
            <v>cad</v>
          </cell>
          <cell r="D33045" t="str">
            <v>48,52</v>
          </cell>
        </row>
        <row r="33046">
          <cell r="A33046" t="str">
            <v>ME.06.070</v>
          </cell>
          <cell r="B33046" t="str">
            <v>ILLUMINAZIONE DI EMERGENZA</v>
          </cell>
          <cell r="C33046"/>
          <cell r="D33046"/>
        </row>
        <row r="33047">
          <cell r="A33047" t="str">
            <v>ME.06.070.0010</v>
          </cell>
          <cell r="B33047" t="str">
            <v>Apparecchio illuminante led autonomo a bandiera. Prodotto in conformità alle norme EN 60598 - CEI 34-21 e grado di protezione IP40 - IK07 in conformità alle norme EN 60529. Corpo in tecnopolimero, riflettore in plexiglass trasparente con micro finitura per massimo rendimento, potenza 3w, completo di accessori per fissaggio a parete, a plafone o a sospensione; nelle versioni:</v>
          </cell>
          <cell r="C33047"/>
          <cell r="D33047"/>
        </row>
        <row r="33048">
          <cell r="A33048" t="str">
            <v>ME.06.070.0010.a</v>
          </cell>
          <cell r="B33048" t="str">
            <v>- autonomia 1 h ricarica 12 h</v>
          </cell>
          <cell r="C33048" t="str">
            <v>cad</v>
          </cell>
          <cell r="D33048" t="str">
            <v>126,24</v>
          </cell>
        </row>
        <row r="33049">
          <cell r="A33049" t="str">
            <v>ME.06.070.0010.b</v>
          </cell>
          <cell r="B33049" t="str">
            <v>- autonomia 3 h ricarica 24 h</v>
          </cell>
          <cell r="C33049" t="str">
            <v>cad</v>
          </cell>
          <cell r="D33049" t="str">
            <v>127,88</v>
          </cell>
        </row>
        <row r="33050">
          <cell r="A33050" t="str">
            <v>ME.06.070.0020</v>
          </cell>
          <cell r="B33050" t="str">
            <v>Apparecchio led per segnaletica di sicurezza permanente (SA); adatta per locali di pubblico spettacolo con luminosità selezionabile; alto design. Prodotto in conformità alle norme EN 60598, UNI EN 1838, UNI CEI 11222. Schermo in policarbonato serigrafato con sistema di illuminazioneche che garantisce massima uniformità di un illuminamento al segnale ed elevatissima luminosità (oltre 500cd/mq), visibilità 20m. Completo di staffa universale per installazioni a soffitto ed a parete. Potenza 1-2,1W. Corpo / telaio in alluminio. Autonomia 1h, 2h, 3h selezionabile con dispositivo interno.Nei tipi:</v>
          </cell>
          <cell r="C33050"/>
          <cell r="D33050"/>
        </row>
        <row r="33051">
          <cell r="A33051" t="str">
            <v>ME.06.070.0020.a</v>
          </cell>
          <cell r="B33051" t="str">
            <v>- monofacciale - IP40</v>
          </cell>
          <cell r="C33051" t="str">
            <v>cad</v>
          </cell>
          <cell r="D33051" t="str">
            <v>385,80</v>
          </cell>
        </row>
        <row r="33052">
          <cell r="A33052" t="str">
            <v>ME.06.070.0020.b</v>
          </cell>
          <cell r="B33052" t="str">
            <v>- bifacciale - IP41</v>
          </cell>
          <cell r="C33052" t="str">
            <v>cad</v>
          </cell>
          <cell r="D33052" t="str">
            <v>399,16</v>
          </cell>
        </row>
        <row r="33053">
          <cell r="A33053" t="str">
            <v>ME.06.070.0030</v>
          </cell>
          <cell r="B33053" t="str">
            <v>Apparecchio illuminante led autonomo da incasso per illuminazione permanente o non permanente. Prodotto in conformità alle norme EN 60598 - CEI 34-21 e grado di protezione IP40 - IK07 in conformità alle norme EN 60529. Corpo in materiale plastico autoestinguente, potenza 3 w, sistema autotest con indicatore a led bicolore; nelle versioni:</v>
          </cell>
          <cell r="C33053"/>
          <cell r="D33053"/>
        </row>
        <row r="33054">
          <cell r="A33054" t="str">
            <v>ME.06.070.0030.a</v>
          </cell>
          <cell r="B33054" t="str">
            <v>- autonomia 1 h tempo di ricarica 24 h</v>
          </cell>
          <cell r="C33054" t="str">
            <v>cad</v>
          </cell>
          <cell r="D33054" t="str">
            <v>109,86</v>
          </cell>
        </row>
        <row r="33055">
          <cell r="A33055" t="str">
            <v>ME.06.070.0030.b</v>
          </cell>
          <cell r="B33055" t="str">
            <v>- autonomia 3 h tempo di ricarica 24 h</v>
          </cell>
          <cell r="C33055" t="str">
            <v>cad</v>
          </cell>
          <cell r="D33055" t="str">
            <v>109,86</v>
          </cell>
        </row>
        <row r="33056">
          <cell r="A33056" t="str">
            <v>ME.06.070.0040</v>
          </cell>
          <cell r="B33056" t="str">
            <v>Apparecchio led per illuminazione di emergenza, autonomia 1h, ottica asimmetrica, attivabile anche come illuminazione permanente, completo di scatola da incasso, corpo in policarbonato e placca di copertura con rete di protezione in alluminio pressofuso preverniciato, grado di protezione IP55. Utilizzabile come segnapasso, luce notturna o di emergenza. Prodotto in conformità alle norme EN 60598. Potenza 2x0,50W.</v>
          </cell>
          <cell r="C33056" t="str">
            <v>cad</v>
          </cell>
          <cell r="D33056" t="str">
            <v>193,71</v>
          </cell>
        </row>
        <row r="33057">
          <cell r="A33057" t="str">
            <v>ME.06.070.0050</v>
          </cell>
          <cell r="B33057" t="str">
            <v>Apparecchio led per illuminazione di emergenza, con possibilità di settaggio dell'autonomia 1h, 2h, 3h- tempo di ricarica 12h - SE: 550 lm 1h di autonomia - 385 lm 2h di autonomia - 275 lm 3h di autonomia - SA: 280 lm. Corpo in policarbonato, ottica simmetrica, schermo in policarbonato trasparente. Grado di protezione IP65. Potenza 24W. Prodotto in conformità alle norme EN 60598, UNI EN 1838. Completo di accessori per fissaggio a parete, a plafone, a bandiera o a incasso.</v>
          </cell>
          <cell r="C33057" t="str">
            <v>cad</v>
          </cell>
          <cell r="D33057" t="str">
            <v>255,85</v>
          </cell>
        </row>
        <row r="33058">
          <cell r="A33058" t="str">
            <v>ME.06.070.0060</v>
          </cell>
          <cell r="B33058" t="str">
            <v>Apparecchio per illuminazione di emergenza a LED, conforme alle norme EN 60598-1, EN 60598-2-2, EN 60598-2-22, UNI EN 1838, UNI CEI 11222; commutabile in versione SE e SA, l'autonomia standard di 1h o 2h; dotato di sisitema automatico di test di autonomia che comprende il controllo di tutte le funzioni della lampada in un arco di tempo pari all'autonomia richiesta dalle singole normative; risultato dei test visualizzato con LED multicolore posizionato sull'apparecchio; installabile a parete, a plafone, a bandiera e a incasso; batterie incluse tipo Titanium a ricarica rapita (80% in 2h); predisposto per inserimento modulo aggiuntivo (accessorio non incluso) per:</v>
          </cell>
          <cell r="C33058"/>
          <cell r="D33058"/>
        </row>
        <row r="33059">
          <cell r="A33059" t="str">
            <v>ME.06.070.0060.a</v>
          </cell>
          <cell r="B33059" t="str">
            <v>- SE: 250 lm 1h di autonomia - 130 lm 2h di autonomia - SA: 110 lm; grado di protezione IP 66</v>
          </cell>
          <cell r="C33059" t="str">
            <v>cad</v>
          </cell>
          <cell r="D33059" t="str">
            <v>230,79</v>
          </cell>
        </row>
        <row r="33060">
          <cell r="A33060" t="str">
            <v>ME.06.070.0060.b</v>
          </cell>
          <cell r="B33060" t="str">
            <v>- SE: 450 lm 1h di autonomia - 230 lm 2h di autonomia - SA: 200 lm; grado di protezione IP 66</v>
          </cell>
          <cell r="C33060" t="str">
            <v>cad</v>
          </cell>
          <cell r="D33060" t="str">
            <v>275,83</v>
          </cell>
        </row>
        <row r="33061">
          <cell r="A33061" t="str">
            <v>ME.06.070.0060.c</v>
          </cell>
          <cell r="B33061" t="str">
            <v>- SE: 550 lm 1h di autonomia - 280 lm 2h di autonomia - SA: 150 lm; grado di protezione IP 65</v>
          </cell>
          <cell r="C33061" t="str">
            <v>cad</v>
          </cell>
          <cell r="D33061" t="str">
            <v>343,38</v>
          </cell>
        </row>
        <row r="33062">
          <cell r="A33062" t="str">
            <v>ME.06.070.0060.d</v>
          </cell>
          <cell r="B33062" t="str">
            <v>- SE: 800 lm 1h di autonomia - 410 lm 2h di autonomia - SA: 200 lm; grado di protezione IP 65</v>
          </cell>
          <cell r="C33062" t="str">
            <v>cad</v>
          </cell>
          <cell r="D33062" t="str">
            <v>415,42</v>
          </cell>
        </row>
        <row r="33063">
          <cell r="A33063" t="str">
            <v>ME.06.070.0060.e</v>
          </cell>
          <cell r="B33063" t="str">
            <v>- forma circolare da incasso - SE: 180 lm autonomia 1h - 90 lm autonomia 2h - SA: 150 lm; grado di protezione IP 42</v>
          </cell>
          <cell r="C33063" t="str">
            <v>cad</v>
          </cell>
          <cell r="D33063" t="str">
            <v>224,05</v>
          </cell>
        </row>
        <row r="33064">
          <cell r="A33064" t="str">
            <v>ME.06.070.0070</v>
          </cell>
          <cell r="B33064" t="str">
            <v>Apparecchio per la segnaletica di emergenza a led; conforme alle norme EN 60598-1, EN 60598-2-2, EN 60598-2-22, UNI EN 1838, UNI CEI 11222. Corpo in policarbonato adatto per installazione a parete, a soffitto e a bandiera con l'utilizzo di staffa universale in dotazione. Grado di protezione IP40 Schermo serigrafato che garantisce la massima uniformità di illuminamento del segnale ed elevatissima luminosità (oltre 500cd/mq).</v>
          </cell>
          <cell r="C33064"/>
          <cell r="D33064"/>
        </row>
        <row r="33065">
          <cell r="A33065" t="str">
            <v>ME.06.070.0070.a</v>
          </cell>
          <cell r="B33065" t="str">
            <v>- visibilta 20m</v>
          </cell>
          <cell r="C33065" t="str">
            <v>cad</v>
          </cell>
          <cell r="D33065" t="str">
            <v>184,62</v>
          </cell>
        </row>
        <row r="33066">
          <cell r="A33066" t="str">
            <v>ME.06.070.0070.b</v>
          </cell>
          <cell r="B33066" t="str">
            <v>- visibilta 30m</v>
          </cell>
          <cell r="C33066" t="str">
            <v>cad</v>
          </cell>
          <cell r="D33066" t="str">
            <v>198,13</v>
          </cell>
        </row>
        <row r="33067">
          <cell r="A33067" t="str">
            <v>ME.06.070.0070.c</v>
          </cell>
          <cell r="B33067" t="str">
            <v>- modulo per centralizzare il controllo dell'apparecchio con sistema Bus e Centrale di controllo</v>
          </cell>
          <cell r="C33067" t="str">
            <v>cad</v>
          </cell>
          <cell r="D33067" t="str">
            <v>43,92</v>
          </cell>
        </row>
        <row r="33068">
          <cell r="A33068" t="str">
            <v>ME.06.070.0070.d</v>
          </cell>
          <cell r="B33068" t="str">
            <v>- modulo per centralizzare il controllo dell'apparecchio via radio e Centrale di controllo</v>
          </cell>
          <cell r="C33068" t="str">
            <v>cad</v>
          </cell>
          <cell r="D33068" t="str">
            <v>66,43</v>
          </cell>
        </row>
        <row r="33069">
          <cell r="A33069" t="str">
            <v>ME.06.070.0070.e</v>
          </cell>
          <cell r="B33069" t="str">
            <v>- modulo DALI per controllo dell'apparecchio con sisitema con protocollo DALI</v>
          </cell>
          <cell r="C33069" t="str">
            <v>cad</v>
          </cell>
          <cell r="D33069" t="str">
            <v>77,68</v>
          </cell>
        </row>
        <row r="33070">
          <cell r="A33070" t="str">
            <v>ME.06.070.0070.f</v>
          </cell>
          <cell r="B33070" t="str">
            <v>- staffa per installazione a bandiera su controsoffitto</v>
          </cell>
          <cell r="C33070" t="str">
            <v>cad</v>
          </cell>
          <cell r="D33070" t="str">
            <v>48,10</v>
          </cell>
        </row>
        <row r="33071">
          <cell r="A33071" t="str">
            <v>ME.06.070.0070.g</v>
          </cell>
          <cell r="B33071" t="str">
            <v>- schermo aggiuntivo a bandiera completo di pittogramma</v>
          </cell>
          <cell r="C33071" t="str">
            <v>cad</v>
          </cell>
          <cell r="D33071" t="str">
            <v>50,86</v>
          </cell>
        </row>
        <row r="33072">
          <cell r="A33072" t="str">
            <v>ME.06.070.0080</v>
          </cell>
          <cell r="B33072" t="str">
            <v>Apparecchio illuminante led autonomo per montaggio a plafone o a parete, per illuminazione permanente o non permanente. Prodotto in conformità alle norme EN 60598 - CEI 34-21 e grado di protezione IP40 - IK07 in conformità alle norme EN 60529. Corpo in materiale plastico autoestinguente, potenza 3 w, sistema autotest con indicatore a led bicolore; nelle versioni:</v>
          </cell>
          <cell r="C33072"/>
          <cell r="D33072"/>
        </row>
        <row r="33073">
          <cell r="A33073" t="str">
            <v>ME.06.070.0080.a</v>
          </cell>
          <cell r="B33073" t="str">
            <v>- autonomia 1 h tempo di ricarica 24 h</v>
          </cell>
          <cell r="C33073" t="str">
            <v>cad</v>
          </cell>
          <cell r="D33073" t="str">
            <v>104,92</v>
          </cell>
        </row>
        <row r="33074">
          <cell r="A33074" t="str">
            <v>ME.06.070.0080.b</v>
          </cell>
          <cell r="B33074" t="str">
            <v>- autonomia 3 h tempo di ricarica 24 h</v>
          </cell>
          <cell r="C33074" t="str">
            <v>cad</v>
          </cell>
          <cell r="D33074" t="str">
            <v>104,92</v>
          </cell>
        </row>
        <row r="33075">
          <cell r="A33075" t="str">
            <v>ME.06.070.0090</v>
          </cell>
          <cell r="B33075" t="str">
            <v>Apparecchio illuminante led autonomo per montaggio a plafone o a parete, con possibilità di settaggio dell'autonomia: 1h, 2h, 3h, tempo di ricarica 12h. Conforme alle norme EN 60598-1, EN 60598-2-2, EN 60598-2-22, UNI EN 1838, UNI CEI 11222, ATEX 2014/34/UE. Classificazione ATEX II 3 G Ex nA II B T135, II 3 D Ex tD A22 T85, grado di protezione IP66, protezione agli urti IK 09. Corpo in lamiera di acciaio prezincata e verniciata con polveri di poliestere, schermo in vetro temprato microprismatizzato ad alta trasmittanza spes. 3mm. SE:400 lm 1h di autonomia - 275 lm 2h di autonomia - 200 lm 3h di autonomia - SA: 220 lm</v>
          </cell>
          <cell r="C33075" t="str">
            <v>cad</v>
          </cell>
          <cell r="D33075" t="str">
            <v>537,39</v>
          </cell>
        </row>
        <row r="33076">
          <cell r="A33076" t="str">
            <v>ME.07 - IMPIANTI DI CABLAGGIO STRUTTURATO</v>
          </cell>
          <cell r="B33076"/>
          <cell r="C33076"/>
          <cell r="D33076"/>
        </row>
        <row r="33077">
          <cell r="A33077" t="str">
            <v>ME</v>
          </cell>
          <cell r="B33077" t="str">
            <v>MATERIALI IMPIANTI ELETTRICI</v>
          </cell>
          <cell r="C33077"/>
          <cell r="D33077"/>
        </row>
        <row r="33078">
          <cell r="A33078" t="str">
            <v>ME.07</v>
          </cell>
          <cell r="B33078" t="str">
            <v>IMPIANTI DI CABLAGGIO STRUTTURATO</v>
          </cell>
          <cell r="C33078"/>
          <cell r="D33078"/>
        </row>
        <row r="33079">
          <cell r="A33079" t="str">
            <v>ME.07.010</v>
          </cell>
          <cell r="B33079" t="str">
            <v>SISTEMA UTP</v>
          </cell>
          <cell r="C33079"/>
          <cell r="D33079"/>
        </row>
        <row r="33080">
          <cell r="A33080" t="str">
            <v>ME.07.010.0020</v>
          </cell>
          <cell r="B33080" t="str">
            <v>Prese utente RJ12 - RJ45 UTP non schermate, cablaggio universale T568A/B, serie civile per montaggio su supporto di plastica e placca in tecnopolimero:</v>
          </cell>
          <cell r="C33080"/>
          <cell r="D33080"/>
        </row>
        <row r="33081">
          <cell r="A33081" t="str">
            <v>ME.07.010.0020.a</v>
          </cell>
          <cell r="B33081" t="str">
            <v>- RJ12 con coperchio</v>
          </cell>
          <cell r="C33081" t="str">
            <v>cad</v>
          </cell>
          <cell r="D33081" t="str">
            <v>10,31</v>
          </cell>
        </row>
        <row r="33082">
          <cell r="A33082" t="str">
            <v>ME.07.010.0020.b</v>
          </cell>
          <cell r="B33082" t="str">
            <v>- RJ45 con coperchio Categoria 5e</v>
          </cell>
          <cell r="C33082" t="str">
            <v>cad</v>
          </cell>
          <cell r="D33082" t="str">
            <v>12,90</v>
          </cell>
        </row>
        <row r="33083">
          <cell r="A33083" t="str">
            <v>ME.07.010.0020.c</v>
          </cell>
          <cell r="B33083" t="str">
            <v>- RJ45 con coperchio Categoria 6</v>
          </cell>
          <cell r="C33083" t="str">
            <v>cad</v>
          </cell>
          <cell r="D33083" t="str">
            <v>13,21</v>
          </cell>
        </row>
        <row r="33084">
          <cell r="A33084" t="str">
            <v>ME.07.010.0030</v>
          </cell>
          <cell r="B33084" t="str">
            <v>Connettori RJ45 per pannelli di permutazione, UTP non schermati, cablaggio universale T568A/B:</v>
          </cell>
          <cell r="C33084"/>
          <cell r="D33084"/>
        </row>
        <row r="33085">
          <cell r="A33085" t="str">
            <v>ME.07.010.0030.c</v>
          </cell>
          <cell r="B33085" t="str">
            <v>- Categoria 5e</v>
          </cell>
          <cell r="C33085" t="str">
            <v>cad</v>
          </cell>
          <cell r="D33085" t="str">
            <v>5,62</v>
          </cell>
        </row>
        <row r="33086">
          <cell r="A33086" t="str">
            <v>ME.07.010.0030.d</v>
          </cell>
          <cell r="B33086" t="str">
            <v>- Categoria 6</v>
          </cell>
          <cell r="C33086" t="str">
            <v>cad</v>
          </cell>
          <cell r="D33086" t="str">
            <v>6,52</v>
          </cell>
        </row>
        <row r="33087">
          <cell r="A33087" t="str">
            <v>ME.07.010.0030.e</v>
          </cell>
          <cell r="B33087" t="str">
            <v>- Categoria 6a</v>
          </cell>
          <cell r="C33087" t="str">
            <v>cad</v>
          </cell>
          <cell r="D33087" t="str">
            <v>8,92</v>
          </cell>
        </row>
        <row r="33088">
          <cell r="A33088" t="str">
            <v>ME.07.010.0040</v>
          </cell>
          <cell r="B33088" t="str">
            <v>Cordoni di permutazione RJ45 UTP non schermati, conduttore in rame 24 AWG, isolamento con guaina in PVC o polietilene antifiamma, lunghezza - Categoria:</v>
          </cell>
          <cell r="C33088"/>
          <cell r="D33088"/>
        </row>
        <row r="33089">
          <cell r="A33089" t="str">
            <v>ME.07.010.0040.e</v>
          </cell>
          <cell r="B33089" t="str">
            <v>- 0,5 m Categoria 5e</v>
          </cell>
          <cell r="C33089" t="str">
            <v>cad</v>
          </cell>
          <cell r="D33089" t="str">
            <v>3,22</v>
          </cell>
        </row>
        <row r="33090">
          <cell r="A33090" t="str">
            <v>ME.07.010.0040.f</v>
          </cell>
          <cell r="B33090" t="str">
            <v>- 1 m Categoria 5e</v>
          </cell>
          <cell r="C33090" t="str">
            <v>cad</v>
          </cell>
          <cell r="D33090" t="str">
            <v>3,64</v>
          </cell>
        </row>
        <row r="33091">
          <cell r="A33091" t="str">
            <v>ME.07.010.0040.g</v>
          </cell>
          <cell r="B33091" t="str">
            <v>- 2 m Categoria 5e</v>
          </cell>
          <cell r="C33091" t="str">
            <v>cad</v>
          </cell>
          <cell r="D33091" t="str">
            <v>4,44</v>
          </cell>
        </row>
        <row r="33092">
          <cell r="A33092" t="str">
            <v>ME.07.010.0040.h</v>
          </cell>
          <cell r="B33092" t="str">
            <v>- 3 m Categoria 5e</v>
          </cell>
          <cell r="C33092" t="str">
            <v>cad</v>
          </cell>
          <cell r="D33092" t="str">
            <v>4,55</v>
          </cell>
        </row>
        <row r="33093">
          <cell r="A33093" t="str">
            <v>ME.07.010.0040.i</v>
          </cell>
          <cell r="B33093" t="str">
            <v>- 5 m Categoria 5e</v>
          </cell>
          <cell r="C33093" t="str">
            <v>cad</v>
          </cell>
          <cell r="D33093" t="str">
            <v>6,36</v>
          </cell>
        </row>
        <row r="33094">
          <cell r="A33094" t="str">
            <v>ME.07.010.0040.j</v>
          </cell>
          <cell r="B33094" t="str">
            <v>- 0,5 m Categoria 6</v>
          </cell>
          <cell r="C33094" t="str">
            <v>cad</v>
          </cell>
          <cell r="D33094" t="str">
            <v>5,40</v>
          </cell>
        </row>
        <row r="33095">
          <cell r="A33095" t="str">
            <v>ME.07.010.0040.k</v>
          </cell>
          <cell r="B33095" t="str">
            <v>- 1 m Categoria 6</v>
          </cell>
          <cell r="C33095" t="str">
            <v>cad</v>
          </cell>
          <cell r="D33095" t="str">
            <v>5,47</v>
          </cell>
        </row>
        <row r="33096">
          <cell r="A33096" t="str">
            <v>ME.07.010.0040.l</v>
          </cell>
          <cell r="B33096" t="str">
            <v>- 2 m Categoria 6</v>
          </cell>
          <cell r="C33096" t="str">
            <v>cad</v>
          </cell>
          <cell r="D33096" t="str">
            <v>7,05</v>
          </cell>
        </row>
        <row r="33097">
          <cell r="A33097" t="str">
            <v>ME.07.010.0040.m</v>
          </cell>
          <cell r="B33097" t="str">
            <v>- 3 m Categoria 6</v>
          </cell>
          <cell r="C33097" t="str">
            <v>cad</v>
          </cell>
          <cell r="D33097" t="str">
            <v>7,52</v>
          </cell>
        </row>
        <row r="33098">
          <cell r="A33098" t="str">
            <v>ME.07.010.0040.n</v>
          </cell>
          <cell r="B33098" t="str">
            <v>- 5 m Categoria 6</v>
          </cell>
          <cell r="C33098" t="str">
            <v>cad</v>
          </cell>
          <cell r="D33098" t="str">
            <v>11,46</v>
          </cell>
        </row>
        <row r="33099">
          <cell r="A33099" t="str">
            <v>ME.07.010.0050</v>
          </cell>
          <cell r="B33099" t="str">
            <v>Cavi in rame a 4 coppie twistate non schermate, UTP, conduttore in rame 24 AWG in Classe CPR Eca, isolamento - Categoria:</v>
          </cell>
          <cell r="C33099"/>
          <cell r="D33099"/>
        </row>
        <row r="33100">
          <cell r="A33100" t="str">
            <v>ME.07.010.0050.b</v>
          </cell>
          <cell r="B33100" t="str">
            <v>- guaina PVC, Categoria 5e</v>
          </cell>
          <cell r="C33100" t="str">
            <v>m</v>
          </cell>
          <cell r="D33100" t="str">
            <v>0,34</v>
          </cell>
        </row>
        <row r="33101">
          <cell r="A33101" t="str">
            <v>ME.07.010.0050.c</v>
          </cell>
          <cell r="B33101" t="str">
            <v>- guaina LSZH, Categoria 5e</v>
          </cell>
          <cell r="C33101" t="str">
            <v>m</v>
          </cell>
          <cell r="D33101" t="str">
            <v>0,53</v>
          </cell>
        </row>
        <row r="33102">
          <cell r="A33102" t="str">
            <v>ME.07.010.0050.d</v>
          </cell>
          <cell r="B33102" t="str">
            <v>- guaina LSZH, Categoria 6</v>
          </cell>
          <cell r="C33102" t="str">
            <v>m</v>
          </cell>
          <cell r="D33102" t="str">
            <v>1,08</v>
          </cell>
        </row>
        <row r="33103">
          <cell r="A33103" t="str">
            <v>ME.07.020</v>
          </cell>
          <cell r="B33103" t="str">
            <v>SISTEMA FTP</v>
          </cell>
          <cell r="C33103"/>
          <cell r="D33103"/>
        </row>
        <row r="33104">
          <cell r="A33104" t="str">
            <v>ME.07.020.0020</v>
          </cell>
          <cell r="B33104" t="str">
            <v>Prese utente RJ45 FTP schermate, cablaggio universale T568A/B, serie civile per montaggio su supporto di plastica e placca in tecnopolimero:</v>
          </cell>
          <cell r="C33104"/>
          <cell r="D33104"/>
        </row>
        <row r="33105">
          <cell r="A33105" t="str">
            <v>ME.07.020.0020.a</v>
          </cell>
          <cell r="B33105" t="str">
            <v>- Categoria 5e</v>
          </cell>
          <cell r="C33105" t="str">
            <v>cad</v>
          </cell>
          <cell r="D33105" t="str">
            <v>14,99</v>
          </cell>
        </row>
        <row r="33106">
          <cell r="A33106" t="str">
            <v>ME.07.020.0020.b</v>
          </cell>
          <cell r="B33106" t="str">
            <v>- Categoria 6</v>
          </cell>
          <cell r="C33106" t="str">
            <v>cad</v>
          </cell>
          <cell r="D33106" t="str">
            <v>19,20</v>
          </cell>
        </row>
        <row r="33107">
          <cell r="A33107" t="str">
            <v>ME.07.020.0020.c</v>
          </cell>
          <cell r="B33107" t="str">
            <v>- Categoria 6a</v>
          </cell>
          <cell r="C33107" t="str">
            <v>cad</v>
          </cell>
          <cell r="D33107" t="str">
            <v>20,39</v>
          </cell>
        </row>
        <row r="33108">
          <cell r="A33108" t="str">
            <v>ME.07.020.0030</v>
          </cell>
          <cell r="B33108" t="str">
            <v>Connettore RJ45 per pannelli di permutazione, FTP, schermato, cablaggio universale T568A/B:</v>
          </cell>
          <cell r="C33108"/>
          <cell r="D33108"/>
        </row>
        <row r="33109">
          <cell r="A33109" t="str">
            <v>ME.07.020.0030.a</v>
          </cell>
          <cell r="B33109" t="str">
            <v>- Categoria 5e</v>
          </cell>
          <cell r="C33109" t="str">
            <v>cad</v>
          </cell>
          <cell r="D33109" t="str">
            <v>8,02</v>
          </cell>
        </row>
        <row r="33110">
          <cell r="A33110" t="str">
            <v>ME.07.020.0030.b</v>
          </cell>
          <cell r="B33110" t="str">
            <v>- Categoria 6</v>
          </cell>
          <cell r="C33110" t="str">
            <v>cad</v>
          </cell>
          <cell r="D33110" t="str">
            <v>11,01</v>
          </cell>
        </row>
        <row r="33111">
          <cell r="A33111" t="str">
            <v>ME.07.020.0030.c</v>
          </cell>
          <cell r="B33111" t="str">
            <v>- Categoria 6a</v>
          </cell>
          <cell r="C33111" t="str">
            <v>cad</v>
          </cell>
          <cell r="D33111" t="str">
            <v>13,89</v>
          </cell>
        </row>
        <row r="33112">
          <cell r="A33112" t="str">
            <v>ME.07.020.0040</v>
          </cell>
          <cell r="B33112" t="str">
            <v>Cordoni di permutazione RJ45 FTP schermati, conduttore in rame 24 AWG, isolamento con guaina in PVC o polietilene antifiamma, lunghezza - Categoria:</v>
          </cell>
          <cell r="C33112"/>
          <cell r="D33112"/>
        </row>
        <row r="33113">
          <cell r="A33113" t="str">
            <v>ME.07.020.0040.e</v>
          </cell>
          <cell r="B33113" t="str">
            <v>- 0,5 m Categoria 5e</v>
          </cell>
          <cell r="C33113" t="str">
            <v>cad</v>
          </cell>
          <cell r="D33113" t="str">
            <v>5,23</v>
          </cell>
        </row>
        <row r="33114">
          <cell r="A33114" t="str">
            <v>ME.07.020.0040.f</v>
          </cell>
          <cell r="B33114" t="str">
            <v>- 1 m Categoria 5e</v>
          </cell>
          <cell r="C33114" t="str">
            <v>cad</v>
          </cell>
          <cell r="D33114" t="str">
            <v>5,91</v>
          </cell>
        </row>
        <row r="33115">
          <cell r="A33115" t="str">
            <v>ME.07.020.0040.g</v>
          </cell>
          <cell r="B33115" t="str">
            <v>- 2 m Categoria 5e</v>
          </cell>
          <cell r="C33115" t="str">
            <v>cad</v>
          </cell>
          <cell r="D33115" t="str">
            <v>7,45</v>
          </cell>
        </row>
        <row r="33116">
          <cell r="A33116" t="str">
            <v>ME.07.020.0040.h</v>
          </cell>
          <cell r="B33116" t="str">
            <v>- 3 m Categoria 5e</v>
          </cell>
          <cell r="C33116" t="str">
            <v>cad</v>
          </cell>
          <cell r="D33116" t="str">
            <v>8,09</v>
          </cell>
        </row>
        <row r="33117">
          <cell r="A33117" t="str">
            <v>ME.07.020.0040.i</v>
          </cell>
          <cell r="B33117" t="str">
            <v>- 5 m Categoria 5e</v>
          </cell>
          <cell r="C33117" t="str">
            <v>cad</v>
          </cell>
          <cell r="D33117" t="str">
            <v>12,05</v>
          </cell>
        </row>
        <row r="33118">
          <cell r="A33118" t="str">
            <v>ME.07.020.0050</v>
          </cell>
          <cell r="B33118" t="str">
            <v>Cavi in rame a 4 coppie twistate schermate, FTP, conduttore in rame 24 AWG in Classe CPR Eca, isolamento - Categoria:</v>
          </cell>
          <cell r="C33118"/>
          <cell r="D33118"/>
        </row>
        <row r="33119">
          <cell r="A33119" t="str">
            <v>ME.07.020.0050.b</v>
          </cell>
          <cell r="B33119" t="str">
            <v>- guaina PVC, Categoria 5e</v>
          </cell>
          <cell r="C33119" t="str">
            <v>m</v>
          </cell>
          <cell r="D33119" t="str">
            <v>0,61</v>
          </cell>
        </row>
        <row r="33120">
          <cell r="A33120" t="str">
            <v>ME.07.020.0050.c</v>
          </cell>
          <cell r="B33120" t="str">
            <v>- guaina LSZH, Categoria 5e</v>
          </cell>
          <cell r="C33120" t="str">
            <v>m</v>
          </cell>
          <cell r="D33120" t="str">
            <v>0,65</v>
          </cell>
        </row>
        <row r="33121">
          <cell r="A33121" t="str">
            <v>ME.07.030</v>
          </cell>
          <cell r="B33121" t="str">
            <v>SISTEMA FIBRA OTTICA</v>
          </cell>
          <cell r="C33121"/>
          <cell r="D33121"/>
        </row>
        <row r="33122">
          <cell r="A33122" t="str">
            <v>ME.07.030.0010</v>
          </cell>
          <cell r="B33122" t="str">
            <v>Prese utente MT - RJ, tipo 50/125 µ, serie civile per montaggio su supporto di plastica e placca in tecnopolimero.</v>
          </cell>
          <cell r="C33122" t="str">
            <v>cad</v>
          </cell>
          <cell r="D33122" t="str">
            <v>56,43</v>
          </cell>
        </row>
        <row r="33123">
          <cell r="A33123" t="str">
            <v>ME.07.030.0020</v>
          </cell>
          <cell r="B33123" t="str">
            <v>Prese utente SC, tipo bussola duplex 50/125 µ, serie civile per montaggio su supporto di plastica e placca in tecnopolimero.</v>
          </cell>
          <cell r="C33123" t="str">
            <v>cad</v>
          </cell>
          <cell r="D33123" t="str">
            <v>16,09</v>
          </cell>
        </row>
        <row r="33124">
          <cell r="A33124" t="str">
            <v>ME.07.030.0030</v>
          </cell>
          <cell r="B33124" t="str">
            <v>Prese utente ST, tipo bussola duplex 50/125 µ, serie civile per montaggio su supporto di plastica e placca in tecnopolimero.</v>
          </cell>
          <cell r="C33124" t="str">
            <v>cad</v>
          </cell>
          <cell r="D33124" t="str">
            <v>13,30</v>
          </cell>
        </row>
        <row r="33125">
          <cell r="A33125" t="str">
            <v>ME.07.030.0040</v>
          </cell>
          <cell r="B33125" t="str">
            <v>Connettori per pannelli in fibra ottica:</v>
          </cell>
          <cell r="C33125"/>
          <cell r="D33125"/>
        </row>
        <row r="33126">
          <cell r="A33126" t="str">
            <v>ME.07.030.0040.a</v>
          </cell>
          <cell r="B33126" t="str">
            <v>- MT - RJ, tipo 50/125 µ</v>
          </cell>
          <cell r="C33126" t="str">
            <v>cad</v>
          </cell>
          <cell r="D33126" t="str">
            <v>52,78</v>
          </cell>
        </row>
        <row r="33127">
          <cell r="A33127" t="str">
            <v>ME.07.030.0040.b</v>
          </cell>
          <cell r="B33127" t="str">
            <v>- SC, tipo bussola duplex 50/125 µ</v>
          </cell>
          <cell r="C33127" t="str">
            <v>cad</v>
          </cell>
          <cell r="D33127" t="str">
            <v>12,54</v>
          </cell>
        </row>
        <row r="33128">
          <cell r="A33128" t="str">
            <v>ME.07.030.0040.c</v>
          </cell>
          <cell r="B33128" t="str">
            <v>- ST, tipo bussola 50/125 µ</v>
          </cell>
          <cell r="C33128" t="str">
            <v>cad</v>
          </cell>
          <cell r="D33128" t="str">
            <v>11,61</v>
          </cell>
        </row>
        <row r="33129">
          <cell r="A33129" t="str">
            <v>ME.07.030.0050</v>
          </cell>
          <cell r="B33129" t="str">
            <v>Cordoni di permutazione in fibra ottica 50/125 µ:</v>
          </cell>
          <cell r="C33129"/>
          <cell r="D33129"/>
        </row>
        <row r="33130">
          <cell r="A33130" t="str">
            <v>ME.07.030.0050.a</v>
          </cell>
          <cell r="B33130" t="str">
            <v>- MT - RJ / MT - RJ 1m</v>
          </cell>
          <cell r="C33130" t="str">
            <v>cad</v>
          </cell>
          <cell r="D33130" t="str">
            <v>68,41</v>
          </cell>
        </row>
        <row r="33131">
          <cell r="A33131" t="str">
            <v>ME.07.030.0050.b</v>
          </cell>
          <cell r="B33131" t="str">
            <v>- MT - RJ / MT - RJ 2m</v>
          </cell>
          <cell r="C33131" t="str">
            <v>cad</v>
          </cell>
          <cell r="D33131" t="str">
            <v>71,59</v>
          </cell>
        </row>
        <row r="33132">
          <cell r="A33132" t="str">
            <v>ME.07.030.0050.c</v>
          </cell>
          <cell r="B33132" t="str">
            <v>- MT - RJ / SC duplex 1m</v>
          </cell>
          <cell r="C33132" t="str">
            <v>cad</v>
          </cell>
          <cell r="D33132" t="str">
            <v>67,38</v>
          </cell>
        </row>
        <row r="33133">
          <cell r="A33133" t="str">
            <v>ME.07.030.0050.d</v>
          </cell>
          <cell r="B33133" t="str">
            <v>- MT - RJ / SC duplex 2m</v>
          </cell>
          <cell r="C33133" t="str">
            <v>cad</v>
          </cell>
          <cell r="D33133" t="str">
            <v>70,47</v>
          </cell>
        </row>
        <row r="33134">
          <cell r="A33134" t="str">
            <v>ME.07.030.0050.e</v>
          </cell>
          <cell r="B33134" t="str">
            <v>- ST / ST 1m</v>
          </cell>
          <cell r="C33134" t="str">
            <v>cad</v>
          </cell>
          <cell r="D33134" t="str">
            <v>32,29</v>
          </cell>
        </row>
        <row r="33135">
          <cell r="A33135" t="str">
            <v>ME.07.030.0050.f</v>
          </cell>
          <cell r="B33135" t="str">
            <v>- ST / ST 2m</v>
          </cell>
          <cell r="C33135" t="str">
            <v>cad</v>
          </cell>
          <cell r="D33135" t="str">
            <v>33,97</v>
          </cell>
        </row>
        <row r="33136">
          <cell r="A33136" t="str">
            <v>ME.07.030.0050.g</v>
          </cell>
          <cell r="B33136" t="str">
            <v>- SC / ST 1m</v>
          </cell>
          <cell r="C33136" t="str">
            <v>cad</v>
          </cell>
          <cell r="D33136" t="str">
            <v>54,29</v>
          </cell>
        </row>
        <row r="33137">
          <cell r="A33137" t="str">
            <v>ME.07.030.0050.h</v>
          </cell>
          <cell r="B33137" t="str">
            <v>- SC / ST 2m</v>
          </cell>
          <cell r="C33137" t="str">
            <v>cad</v>
          </cell>
          <cell r="D33137" t="str">
            <v>56,43</v>
          </cell>
        </row>
        <row r="33138">
          <cell r="A33138" t="str">
            <v>ME.07.030.0060</v>
          </cell>
          <cell r="B33138" t="str">
            <v>Cavi in fibra ottica 50/125 µ</v>
          </cell>
          <cell r="C33138"/>
          <cell r="D33138"/>
        </row>
        <row r="33139">
          <cell r="A33139" t="str">
            <v>ME.07.030.0060.a</v>
          </cell>
          <cell r="B33139" t="str">
            <v>- guaina LSZH a 4 fibre</v>
          </cell>
          <cell r="C33139" t="str">
            <v>m</v>
          </cell>
          <cell r="D33139" t="str">
            <v>4,58</v>
          </cell>
        </row>
        <row r="33140">
          <cell r="A33140" t="str">
            <v>ME.07.030.0060.b</v>
          </cell>
          <cell r="B33140" t="str">
            <v>- guaina LSZH a 8 fibre</v>
          </cell>
          <cell r="C33140" t="str">
            <v>m</v>
          </cell>
          <cell r="D33140" t="str">
            <v>5,76</v>
          </cell>
        </row>
        <row r="33141">
          <cell r="A33141" t="str">
            <v>ME.07.040</v>
          </cell>
          <cell r="B33141" t="str">
            <v>COMPLEMENTI TECNICI PER L'INSTALLAZIONE</v>
          </cell>
          <cell r="C33141"/>
          <cell r="D33141"/>
        </row>
        <row r="33142">
          <cell r="A33142" t="str">
            <v>ME.07.040.0010</v>
          </cell>
          <cell r="B33142" t="str">
            <v>Accessori per prodotti da pannello e connessioni:</v>
          </cell>
          <cell r="C33142"/>
          <cell r="D33142"/>
        </row>
        <row r="33143">
          <cell r="A33143" t="str">
            <v>ME.07.040.0010.a</v>
          </cell>
          <cell r="B33143" t="str">
            <v>- kit di 16 icone diversi simboli</v>
          </cell>
          <cell r="C33143" t="str">
            <v>cad</v>
          </cell>
          <cell r="D33143" t="str">
            <v>1,88</v>
          </cell>
        </row>
        <row r="33144">
          <cell r="A33144" t="str">
            <v>ME.07.040.0010.b</v>
          </cell>
          <cell r="B33144" t="str">
            <v>- tappo otturazione per RJ e ST</v>
          </cell>
          <cell r="C33144" t="str">
            <v>cad</v>
          </cell>
          <cell r="D33144" t="str">
            <v>1,09</v>
          </cell>
        </row>
        <row r="33145">
          <cell r="A33145" t="str">
            <v>ME.07.040.0010.c</v>
          </cell>
          <cell r="B33145" t="str">
            <v>- tappo otturazione per SC</v>
          </cell>
          <cell r="C33145" t="str">
            <v>cad</v>
          </cell>
          <cell r="D33145" t="str">
            <v>0,96</v>
          </cell>
        </row>
        <row r="33146">
          <cell r="A33146" t="str">
            <v>ME.07.040.0010.d</v>
          </cell>
          <cell r="B33146" t="str">
            <v>- plugs RJ11 per cavi piatti</v>
          </cell>
          <cell r="C33146" t="str">
            <v>cad</v>
          </cell>
          <cell r="D33146" t="str">
            <v>0,13</v>
          </cell>
        </row>
        <row r="33147">
          <cell r="A33147" t="str">
            <v>ME.07.040.0010.e</v>
          </cell>
          <cell r="B33147" t="str">
            <v>- plugs RJ12 per cavi piatti</v>
          </cell>
          <cell r="C33147" t="str">
            <v>cad</v>
          </cell>
          <cell r="D33147" t="str">
            <v>0,19</v>
          </cell>
        </row>
        <row r="33148">
          <cell r="A33148" t="str">
            <v>ME.07.040.0010.f</v>
          </cell>
          <cell r="B33148" t="str">
            <v>- plugs RJ45 5e UTP per cavi tondi</v>
          </cell>
          <cell r="C33148" t="str">
            <v>cad</v>
          </cell>
          <cell r="D33148" t="str">
            <v>1,41</v>
          </cell>
        </row>
        <row r="33149">
          <cell r="A33149" t="str">
            <v>ME.07.040.0010.g</v>
          </cell>
          <cell r="B33149" t="str">
            <v>- plugs RJ45 5e FTP per cavi tondi</v>
          </cell>
          <cell r="C33149" t="str">
            <v>cad</v>
          </cell>
          <cell r="D33149" t="str">
            <v>2,79</v>
          </cell>
        </row>
        <row r="33150">
          <cell r="A33150" t="str">
            <v>ME.07.040.0010.h</v>
          </cell>
          <cell r="B33150" t="str">
            <v>- copertura per plugs</v>
          </cell>
          <cell r="C33150" t="str">
            <v>cad</v>
          </cell>
          <cell r="D33150" t="str">
            <v>0,34</v>
          </cell>
        </row>
        <row r="33151">
          <cell r="A33151" t="str">
            <v>ME.07.040.0020</v>
          </cell>
          <cell r="B33151" t="str">
            <v>- placca autoportante in plastica per n.4 connettori RJ</v>
          </cell>
          <cell r="C33151" t="str">
            <v>cad</v>
          </cell>
          <cell r="D33151" t="str">
            <v>3,00</v>
          </cell>
        </row>
        <row r="33152">
          <cell r="A33152" t="str">
            <v>ME.07.050</v>
          </cell>
          <cell r="B33152" t="str">
            <v>QUADRI E ARMADI</v>
          </cell>
          <cell r="C33152"/>
          <cell r="D33152"/>
        </row>
        <row r="33153">
          <cell r="A33153" t="str">
            <v>ME.07.050.0010</v>
          </cell>
          <cell r="B33153" t="str">
            <v>Quadro da parete 10" in metallo, con porta trasparente in vetro temperato, fino a 9 unità di cablaggio, completo di n.2 montanti forati a 10" completi di accessori di fissaggio, n.4 piastre passacavi in materiale isolante complete di viti di fissaggio, serratura e chiavi.</v>
          </cell>
          <cell r="C33153" t="str">
            <v>cad</v>
          </cell>
          <cell r="D33153" t="str">
            <v>245,50</v>
          </cell>
        </row>
        <row r="33154">
          <cell r="A33154" t="str">
            <v>ME.07.050.0020</v>
          </cell>
          <cell r="B33154" t="str">
            <v>Accessori per configurazione:</v>
          </cell>
          <cell r="C33154"/>
          <cell r="D33154"/>
        </row>
        <row r="33155">
          <cell r="A33155" t="str">
            <v>ME.07.050.0020.a</v>
          </cell>
          <cell r="B33155" t="str">
            <v>- pannello vuoto 10" per 8 connettori</v>
          </cell>
          <cell r="C33155" t="str">
            <v>cad</v>
          </cell>
          <cell r="D33155" t="str">
            <v>26,42</v>
          </cell>
        </row>
        <row r="33156">
          <cell r="A33156" t="str">
            <v>ME.07.050.0020.b</v>
          </cell>
          <cell r="B33156" t="str">
            <v>- pannello 10" cieco</v>
          </cell>
          <cell r="C33156" t="str">
            <v>cad</v>
          </cell>
          <cell r="D33156" t="str">
            <v>18,73</v>
          </cell>
        </row>
        <row r="33157">
          <cell r="A33157" t="str">
            <v>ME.07.050.0020.c</v>
          </cell>
          <cell r="B33157" t="str">
            <v>- mensola 102 per mini-hub</v>
          </cell>
          <cell r="C33157" t="str">
            <v>cad</v>
          </cell>
          <cell r="D33157" t="str">
            <v>34,30</v>
          </cell>
        </row>
        <row r="33158">
          <cell r="A33158" t="str">
            <v>ME.07.050.0020.d</v>
          </cell>
          <cell r="B33158" t="str">
            <v>- pannello 10" passacavo</v>
          </cell>
          <cell r="C33158" t="str">
            <v>cad</v>
          </cell>
          <cell r="D33158" t="str">
            <v>25,14</v>
          </cell>
        </row>
        <row r="33159">
          <cell r="A33159" t="str">
            <v>ME.07.050.0020.e</v>
          </cell>
          <cell r="B33159" t="str">
            <v>- pannello prese di alimentazione</v>
          </cell>
          <cell r="C33159" t="str">
            <v>cad</v>
          </cell>
          <cell r="D33159" t="str">
            <v>86,10</v>
          </cell>
        </row>
        <row r="33160">
          <cell r="A33160" t="str">
            <v>ME.07.050.0030</v>
          </cell>
          <cell r="B33160" t="str">
            <v>Quadro da parete struttura fissa 19" in metallo, con porta in vetro curvo, completo di montanti forati a 19" regolabili in profondità, completi di accessori di fissaggio, n.2 piastre passacavi in materiale isolante, complete di viti di fissaggio, serratura e chiavi: fissaggio, nelle dimensioni:</v>
          </cell>
          <cell r="C33160"/>
          <cell r="D33160"/>
        </row>
        <row r="33161">
          <cell r="A33161" t="str">
            <v>ME.07.050.0030.a</v>
          </cell>
          <cell r="B33161" t="str">
            <v>- fino a 9 unità di cablaggio</v>
          </cell>
          <cell r="C33161" t="str">
            <v>cad</v>
          </cell>
          <cell r="D33161" t="str">
            <v>354,12</v>
          </cell>
        </row>
        <row r="33162">
          <cell r="A33162" t="str">
            <v>ME.07.050.0030.b</v>
          </cell>
          <cell r="B33162" t="str">
            <v>- fino a 15 unità di cablaggio</v>
          </cell>
          <cell r="C33162" t="str">
            <v>cad</v>
          </cell>
          <cell r="D33162" t="str">
            <v>393,43</v>
          </cell>
        </row>
        <row r="33163">
          <cell r="A33163" t="str">
            <v>ME.07.050.0030.c</v>
          </cell>
          <cell r="B33163" t="str">
            <v>- fino a 18 unità di cablaggio</v>
          </cell>
          <cell r="C33163" t="str">
            <v>cad</v>
          </cell>
          <cell r="D33163" t="str">
            <v>476,43</v>
          </cell>
        </row>
        <row r="33164">
          <cell r="A33164" t="str">
            <v>ME.07.050.0030.d</v>
          </cell>
          <cell r="B33164" t="str">
            <v>- fino a 23 unità di cablaggio</v>
          </cell>
          <cell r="C33164" t="str">
            <v>cad</v>
          </cell>
          <cell r="D33164" t="str">
            <v>539,02</v>
          </cell>
        </row>
        <row r="33165">
          <cell r="A33165" t="str">
            <v>ME.07.050.0040</v>
          </cell>
          <cell r="B33165" t="str">
            <v>Quadro da parete struttura rotante 19" in metallo a 2 sezioni ispezionabili, con porta in vetro curvo, completo di montanti forati a 19" regolabili in profondità, completi di accessori di fissaggio, n.2 piastre passacavi in materiale isolante, complete di viti di fissaggio, serratura e chiavi:</v>
          </cell>
          <cell r="C33165"/>
          <cell r="D33165"/>
        </row>
        <row r="33166">
          <cell r="A33166" t="str">
            <v>ME.07.050.0040.a</v>
          </cell>
          <cell r="B33166" t="str">
            <v>- fino a 15 unità di cablaggio</v>
          </cell>
          <cell r="C33166" t="str">
            <v>cad</v>
          </cell>
          <cell r="D33166" t="str">
            <v>818,14</v>
          </cell>
        </row>
        <row r="33167">
          <cell r="A33167" t="str">
            <v>ME.07.050.0040.b</v>
          </cell>
          <cell r="B33167" t="str">
            <v>- fino a 18 unità di cablaggio</v>
          </cell>
          <cell r="C33167" t="str">
            <v>cad</v>
          </cell>
          <cell r="D33167" t="str">
            <v>882,30</v>
          </cell>
        </row>
        <row r="33168">
          <cell r="A33168" t="str">
            <v>ME.07.050.0050</v>
          </cell>
          <cell r="B33168" t="str">
            <v>Porte in vetro curvo fumè temperato di sicurezza per quadro a parete, complete di cerniere e serratura con chiavi, dimensioni:</v>
          </cell>
          <cell r="C33168"/>
          <cell r="D33168"/>
        </row>
        <row r="33169">
          <cell r="A33169" t="str">
            <v>ME.07.050.0050.a</v>
          </cell>
          <cell r="B33169" t="str">
            <v>- 700x550 mm</v>
          </cell>
          <cell r="C33169" t="str">
            <v>cad</v>
          </cell>
          <cell r="D33169" t="str">
            <v>189,30</v>
          </cell>
        </row>
        <row r="33170">
          <cell r="A33170" t="str">
            <v>ME.07.050.0050.b</v>
          </cell>
          <cell r="B33170" t="str">
            <v>- 700x700 mm</v>
          </cell>
          <cell r="C33170" t="str">
            <v>cad</v>
          </cell>
          <cell r="D33170" t="str">
            <v>220,58</v>
          </cell>
        </row>
        <row r="33171">
          <cell r="A33171" t="str">
            <v>ME.07.050.0050.c</v>
          </cell>
          <cell r="B33171" t="str">
            <v>- 700x900 mm</v>
          </cell>
          <cell r="C33171" t="str">
            <v>cad</v>
          </cell>
          <cell r="D33171" t="str">
            <v>239,82</v>
          </cell>
        </row>
        <row r="33172">
          <cell r="A33172" t="str">
            <v>ME.07.050.0050.d</v>
          </cell>
          <cell r="B33172" t="str">
            <v>- 700x1100 mm</v>
          </cell>
          <cell r="C33172" t="str">
            <v>cad</v>
          </cell>
          <cell r="D33172" t="str">
            <v>271,11</v>
          </cell>
        </row>
        <row r="33173">
          <cell r="A33173" t="str">
            <v>ME.07.050.0060</v>
          </cell>
          <cell r="B33173" t="str">
            <v>Armadio a pavimento, con porta in vetro curvo, completo di pannelli laterali ad aggancio rapido, porta piena posteriore e coppia di montanti regolabili in profondità, piedini regolabili di livellamento, serratura e chiavi. Unità di cablaggio - Dimensioni (lxp):</v>
          </cell>
          <cell r="C33173"/>
          <cell r="D33173"/>
        </row>
        <row r="33174">
          <cell r="A33174" t="str">
            <v>ME.07.050.0060.a</v>
          </cell>
          <cell r="B33174" t="str">
            <v>- 24 unità rack - 600x600mm</v>
          </cell>
          <cell r="C33174" t="str">
            <v>cad</v>
          </cell>
          <cell r="D33174" t="str">
            <v>614,04</v>
          </cell>
        </row>
        <row r="33175">
          <cell r="A33175" t="str">
            <v>ME.07.050.0060.b</v>
          </cell>
          <cell r="B33175" t="str">
            <v>- 33 unità rack - 600x600mm</v>
          </cell>
          <cell r="C33175" t="str">
            <v>cad</v>
          </cell>
          <cell r="D33175" t="str">
            <v>907,17</v>
          </cell>
        </row>
        <row r="33176">
          <cell r="A33176" t="str">
            <v>ME.07.050.0060.c</v>
          </cell>
          <cell r="B33176" t="str">
            <v>- 42 unità rack - 600x600mm</v>
          </cell>
          <cell r="C33176" t="str">
            <v>cad</v>
          </cell>
          <cell r="D33176" t="str">
            <v>1.034,30</v>
          </cell>
        </row>
        <row r="33177">
          <cell r="A33177" t="str">
            <v>ME.07.050.0060.d</v>
          </cell>
          <cell r="B33177" t="str">
            <v>- 24 unità rack - 800x800mm</v>
          </cell>
          <cell r="C33177" t="str">
            <v>cad</v>
          </cell>
          <cell r="D33177" t="str">
            <v>955,39</v>
          </cell>
        </row>
        <row r="33178">
          <cell r="A33178" t="str">
            <v>ME.07.050.0060.e</v>
          </cell>
          <cell r="B33178" t="str">
            <v>- 33 unità rack - 800x800mm</v>
          </cell>
          <cell r="C33178" t="str">
            <v>cad</v>
          </cell>
          <cell r="D33178" t="str">
            <v>1.012,68</v>
          </cell>
        </row>
        <row r="33179">
          <cell r="A33179" t="str">
            <v>ME.07.050.0060.f</v>
          </cell>
          <cell r="B33179" t="str">
            <v>- 42 unità rack - 800x800mm</v>
          </cell>
          <cell r="C33179" t="str">
            <v>cad</v>
          </cell>
          <cell r="D33179" t="str">
            <v>1.069,94</v>
          </cell>
        </row>
        <row r="33180">
          <cell r="A33180" t="str">
            <v>ME.07.050.0070</v>
          </cell>
          <cell r="B33180" t="str">
            <v>Zoccolo in metallo verniciato per armadi a pavimento, completo di accessori di fissaggio, dimensioni:</v>
          </cell>
          <cell r="C33180"/>
          <cell r="D33180"/>
        </row>
        <row r="33181">
          <cell r="A33181" t="str">
            <v>ME.07.050.0070.a</v>
          </cell>
          <cell r="B33181" t="str">
            <v>- 600x600 mm</v>
          </cell>
          <cell r="C33181" t="str">
            <v>cad</v>
          </cell>
          <cell r="D33181" t="str">
            <v>91,43</v>
          </cell>
        </row>
        <row r="33182">
          <cell r="A33182" t="str">
            <v>ME.07.050.0070.b</v>
          </cell>
          <cell r="B33182" t="str">
            <v>- 800x800 mm</v>
          </cell>
          <cell r="C33182" t="str">
            <v>cad</v>
          </cell>
          <cell r="D33182" t="str">
            <v>104,27</v>
          </cell>
        </row>
        <row r="33183">
          <cell r="A33183" t="str">
            <v>ME.07.050.0080</v>
          </cell>
          <cell r="B33183" t="str">
            <v>Porte in vetro curvo fumè temperato di sicurezza per armadio a pavimento, complete di cerniere e serratura, dimensioni:</v>
          </cell>
          <cell r="C33183"/>
          <cell r="D33183"/>
        </row>
        <row r="33184">
          <cell r="A33184" t="str">
            <v>ME.07.050.0080.a</v>
          </cell>
          <cell r="B33184" t="str">
            <v>- 600x1500 mm</v>
          </cell>
          <cell r="C33184" t="str">
            <v>cad</v>
          </cell>
          <cell r="D33184" t="str">
            <v>403,45</v>
          </cell>
        </row>
        <row r="33185">
          <cell r="A33185" t="str">
            <v>ME.07.050.0080.b</v>
          </cell>
          <cell r="B33185" t="str">
            <v>- 600x2100 mm</v>
          </cell>
          <cell r="C33185" t="str">
            <v>cad</v>
          </cell>
          <cell r="D33185" t="str">
            <v>456,39</v>
          </cell>
        </row>
        <row r="33186">
          <cell r="A33186" t="str">
            <v>ME.07.050.0090</v>
          </cell>
          <cell r="B33186" t="str">
            <v>Accessori per armadi a pavimento:</v>
          </cell>
          <cell r="C33186"/>
          <cell r="D33186"/>
        </row>
        <row r="33187">
          <cell r="A33187" t="str">
            <v>ME.07.050.0090.a</v>
          </cell>
          <cell r="B33187" t="str">
            <v>- coppia di ruote con freno regolabili e coppia di n.2 ruote libere, diam. 80 mm carico max per ruota 60 kg</v>
          </cell>
          <cell r="C33187" t="str">
            <v>cad</v>
          </cell>
          <cell r="D33187" t="str">
            <v>117,12</v>
          </cell>
        </row>
        <row r="33188">
          <cell r="A33188" t="str">
            <v>ME.07.050.0090.b</v>
          </cell>
          <cell r="B33188" t="str">
            <v>- coppia di golfari M10</v>
          </cell>
          <cell r="C33188" t="str">
            <v>cad</v>
          </cell>
          <cell r="D33188" t="str">
            <v>10,52</v>
          </cell>
        </row>
        <row r="33189">
          <cell r="A33189" t="str">
            <v>ME.07.050.0090.c</v>
          </cell>
          <cell r="B33189" t="str">
            <v>- gruppo di ventilazione completo di n.2 ventole</v>
          </cell>
          <cell r="C33189" t="str">
            <v>cad</v>
          </cell>
          <cell r="D33189" t="str">
            <v>362,55</v>
          </cell>
        </row>
        <row r="33190">
          <cell r="A33190" t="str">
            <v>ME.07.050.0090.d</v>
          </cell>
          <cell r="B33190" t="str">
            <v>- ventola singola 18W 230V - 150 mc/h</v>
          </cell>
          <cell r="C33190" t="str">
            <v>cad</v>
          </cell>
          <cell r="D33190" t="str">
            <v>98,77</v>
          </cell>
        </row>
        <row r="33191">
          <cell r="A33191" t="str">
            <v>ME.07.050.0090.e</v>
          </cell>
          <cell r="B33191" t="str">
            <v>- coppia di montanti x armadio 28 unità di cablaggio</v>
          </cell>
          <cell r="C33191" t="str">
            <v>cad</v>
          </cell>
          <cell r="D33191" t="str">
            <v>146,77</v>
          </cell>
        </row>
        <row r="33192">
          <cell r="A33192" t="str">
            <v>ME.07.050.0090.f</v>
          </cell>
          <cell r="B33192" t="str">
            <v>- coppia di montanti x armadio 42 unità di cablaggio</v>
          </cell>
          <cell r="C33192" t="str">
            <v>cad</v>
          </cell>
          <cell r="D33192" t="str">
            <v>175,66</v>
          </cell>
        </row>
        <row r="33193">
          <cell r="A33193" t="str">
            <v>ME.07.050.0090.g</v>
          </cell>
          <cell r="B33193" t="str">
            <v>- termostato elettromeccanico 0-60°C contatto NA 5A in AC1</v>
          </cell>
          <cell r="C33193" t="str">
            <v>cad</v>
          </cell>
          <cell r="D33193" t="str">
            <v>101,06</v>
          </cell>
        </row>
        <row r="33194">
          <cell r="A33194" t="str">
            <v>ME.07.050.0100</v>
          </cell>
          <cell r="B33194" t="str">
            <v>Pannello vuoto in metallo zincato verniciato, capacità:</v>
          </cell>
          <cell r="C33194"/>
          <cell r="D33194"/>
        </row>
        <row r="33195">
          <cell r="A33195" t="str">
            <v>ME.07.050.0100.a</v>
          </cell>
          <cell r="B33195" t="str">
            <v>- 16 porte</v>
          </cell>
          <cell r="C33195" t="str">
            <v>cad</v>
          </cell>
          <cell r="D33195" t="str">
            <v>44,39</v>
          </cell>
        </row>
        <row r="33196">
          <cell r="A33196" t="str">
            <v>ME.07.050.0100.b</v>
          </cell>
          <cell r="B33196" t="str">
            <v>- 24 porte</v>
          </cell>
          <cell r="C33196" t="str">
            <v>cad</v>
          </cell>
          <cell r="D33196" t="str">
            <v>51,22</v>
          </cell>
        </row>
        <row r="33197">
          <cell r="A33197" t="str">
            <v>ME.07.050.0110</v>
          </cell>
          <cell r="B33197" t="str">
            <v>Pannello RJ45 preassemblato, in metallo verniciato, 19", completi di accessori per il montaggio, fermacavo, cartellini di identificazione sul fronte e sul retro:</v>
          </cell>
          <cell r="C33197"/>
          <cell r="D33197"/>
        </row>
        <row r="33198">
          <cell r="A33198" t="str">
            <v>ME.07.050.0110.a</v>
          </cell>
          <cell r="B33198" t="str">
            <v>-12 connettori RJ45, UTP Categoria 5e</v>
          </cell>
          <cell r="C33198" t="str">
            <v>cad</v>
          </cell>
          <cell r="D33198" t="str">
            <v>87,23</v>
          </cell>
        </row>
        <row r="33199">
          <cell r="A33199" t="str">
            <v>ME.07.050.0110.b</v>
          </cell>
          <cell r="B33199" t="str">
            <v>- 24 connettori RJ45, UTP Categoria 5e</v>
          </cell>
          <cell r="C33199" t="str">
            <v>cad</v>
          </cell>
          <cell r="D33199" t="str">
            <v>98,66</v>
          </cell>
        </row>
        <row r="33200">
          <cell r="A33200" t="str">
            <v>ME.07.050.0110.c</v>
          </cell>
          <cell r="B33200" t="str">
            <v>- 48 connettori RJ45, UTP categoria 5e</v>
          </cell>
          <cell r="C33200" t="str">
            <v>cad</v>
          </cell>
          <cell r="D33200" t="str">
            <v>104,27</v>
          </cell>
        </row>
        <row r="33201">
          <cell r="A33201" t="str">
            <v>ME.07.050.0110.d</v>
          </cell>
          <cell r="B33201" t="str">
            <v>- 24 connettori RJ45, FTP categoria 5e</v>
          </cell>
          <cell r="C33201" t="str">
            <v>cad</v>
          </cell>
          <cell r="D33201" t="str">
            <v>194,90</v>
          </cell>
        </row>
        <row r="33202">
          <cell r="A33202" t="str">
            <v>ME.07.050.0110.e</v>
          </cell>
          <cell r="B33202" t="str">
            <v>- 24 connettori RJ45, UTP categoria 6</v>
          </cell>
          <cell r="C33202" t="str">
            <v>cad</v>
          </cell>
          <cell r="D33202" t="str">
            <v>190,10</v>
          </cell>
        </row>
        <row r="33203">
          <cell r="A33203" t="str">
            <v>ME.07.050.0120</v>
          </cell>
          <cell r="B33203" t="str">
            <v>Pannello RJ45 preassemblato, in metallo zincato verniciato, 19", completo di accessori di fissaggio, per uso telefonico</v>
          </cell>
          <cell r="C33203" t="str">
            <v>cad</v>
          </cell>
          <cell r="D33203" t="str">
            <v>245,44</v>
          </cell>
        </row>
        <row r="33204">
          <cell r="A33204" t="str">
            <v>ME.07.050.0130</v>
          </cell>
          <cell r="B33204" t="str">
            <v>Pannello cieco in metallo verniciato nero, 19":</v>
          </cell>
          <cell r="C33204"/>
          <cell r="D33204"/>
        </row>
        <row r="33205">
          <cell r="A33205" t="str">
            <v>ME.07.050.0130.a</v>
          </cell>
          <cell r="B33205" t="str">
            <v>- 1 unità di cablaggio</v>
          </cell>
          <cell r="C33205" t="str">
            <v>cad</v>
          </cell>
          <cell r="D33205" t="str">
            <v>20,94</v>
          </cell>
        </row>
        <row r="33206">
          <cell r="A33206" t="str">
            <v>ME.07.050.0130.b</v>
          </cell>
          <cell r="B33206" t="str">
            <v>- 3 unità di cablaggio</v>
          </cell>
          <cell r="C33206" t="str">
            <v>cad</v>
          </cell>
          <cell r="D33206" t="str">
            <v>34,47</v>
          </cell>
        </row>
        <row r="33207">
          <cell r="A33207" t="str">
            <v>ME.07.050.0140</v>
          </cell>
          <cell r="B33207" t="str">
            <v>Cassetto estraibile per connettori in fibra ottica, in metallo verniciato nero, 19", completo degli accessori di fissaggio, nella composizione di 12 ricettacoli per bussole MT-RJ/ST o per bussole SC</v>
          </cell>
          <cell r="C33207" t="str">
            <v>cad</v>
          </cell>
          <cell r="D33207" t="str">
            <v>166,57</v>
          </cell>
        </row>
        <row r="33208">
          <cell r="A33208" t="str">
            <v>ME.07.050.0150</v>
          </cell>
          <cell r="B33208" t="str">
            <v>Mensola di supporto in metallo verniciato, 19" di profondità:</v>
          </cell>
          <cell r="C33208"/>
          <cell r="D33208"/>
        </row>
        <row r="33209">
          <cell r="A33209" t="str">
            <v>ME.07.050.0150.a</v>
          </cell>
          <cell r="B33209" t="str">
            <v>- 250 mm</v>
          </cell>
          <cell r="C33209" t="str">
            <v>cad</v>
          </cell>
          <cell r="D33209" t="str">
            <v>41,39</v>
          </cell>
        </row>
        <row r="33210">
          <cell r="A33210" t="str">
            <v>ME.07.050.0150.b</v>
          </cell>
          <cell r="B33210" t="str">
            <v>- 350 mm</v>
          </cell>
          <cell r="C33210" t="str">
            <v>cad</v>
          </cell>
          <cell r="D33210" t="str">
            <v>44,88</v>
          </cell>
        </row>
        <row r="33211">
          <cell r="A33211" t="str">
            <v>ME.07.050.0160</v>
          </cell>
          <cell r="B33211" t="str">
            <v>Pannello passacavo, in metallo zincato verniciato, 19", completo di accessori di fissaggio.</v>
          </cell>
          <cell r="C33211" t="str">
            <v>cad</v>
          </cell>
          <cell r="D33211" t="str">
            <v>37,61</v>
          </cell>
        </row>
        <row r="33212">
          <cell r="A33212" t="str">
            <v>ME.07.050.0170</v>
          </cell>
          <cell r="B33212" t="str">
            <v>Anello passacavo in metallo verniciato, completo di accessori di fissaggio.</v>
          </cell>
          <cell r="C33212" t="str">
            <v>cad</v>
          </cell>
          <cell r="D33212" t="str">
            <v>3,32</v>
          </cell>
        </row>
        <row r="33213">
          <cell r="A33213" t="str">
            <v>ME.07.050.0180</v>
          </cell>
          <cell r="B33213" t="str">
            <v>Pannello per prese di corrente standard italiano /tedesco 16A bivalente con interruttore, 19":</v>
          </cell>
          <cell r="C33213"/>
          <cell r="D33213"/>
        </row>
        <row r="33214">
          <cell r="A33214" t="str">
            <v>ME.07.050.0180.a</v>
          </cell>
          <cell r="B33214" t="str">
            <v>- n. 5/6 prese con interruttore generale bipolare 16A 250V e spia luminosa</v>
          </cell>
          <cell r="C33214" t="str">
            <v>cad</v>
          </cell>
          <cell r="D33214" t="str">
            <v>142,20</v>
          </cell>
        </row>
        <row r="33215">
          <cell r="A33215" t="str">
            <v>ME.07.050.0180.b</v>
          </cell>
          <cell r="B33215" t="str">
            <v>- n. 5/6 prese con interruttore generale magnetotermico 1P+N 16A 250V 3kA e spia luminosa</v>
          </cell>
          <cell r="C33215" t="str">
            <v>cad</v>
          </cell>
          <cell r="D33215" t="str">
            <v>180,93</v>
          </cell>
        </row>
        <row r="33216">
          <cell r="A33216" t="str">
            <v>ME.08 - ANTINTRUSIONE</v>
          </cell>
          <cell r="B33216"/>
          <cell r="C33216"/>
          <cell r="D33216"/>
        </row>
        <row r="33217">
          <cell r="A33217" t="str">
            <v>ME</v>
          </cell>
          <cell r="B33217" t="str">
            <v>MATERIALI IMPIANTI ELETTRICI</v>
          </cell>
          <cell r="C33217"/>
          <cell r="D33217"/>
        </row>
        <row r="33218">
          <cell r="A33218" t="str">
            <v>ME.08</v>
          </cell>
          <cell r="B33218" t="str">
            <v>ANTINTRUSIONE</v>
          </cell>
          <cell r="C33218"/>
          <cell r="D33218"/>
        </row>
        <row r="33219">
          <cell r="A33219" t="str">
            <v>ME.08.010</v>
          </cell>
          <cell r="B33219" t="str">
            <v>CENTRALI</v>
          </cell>
          <cell r="C33219"/>
          <cell r="D33219"/>
        </row>
        <row r="33220">
          <cell r="A33220" t="str">
            <v>ME.08.010.0010</v>
          </cell>
          <cell r="B33220" t="str">
            <v>Centrale per sistema di allarme antintrusione ed antieffrazione, in contenitore metallico, in grado di gestire contemporaneamente apparati elettronici del tipo cablato o via radio (senza fili) da 8 zone espandibili fino a 32 tramite concentratori (opzionali). Collegabile via bus con concentratore remoto (max n.7) fino ad una distanza massima di 1500 metri. Dotata di n.16 ingressi per il collegamento diretto di sensori inerziali senza l'ausilio di interfacce. Comandata da tastiera con display a LCD dotata di tasto help per informazioni in linea, fino ad un max di 8 tastiere/lettori (non inclusa). Possibile gestione fino a 4 sistemi indipendenti (aree) ciascuno con 2 inserimenti di tipo parziale. Uscite preconfigurate per sirena esterna, interna e lampeggiante. Espansioni ad innesto ingressi e uscite. Massimo 50 utenti. Comandabili massimo 128 uscite. Combinatore telefonico PSTN ad innesto incluso. Invio eventi in formato digitale. Possibilità di invio agli utenti finali di messaggi SMS o vocali tramite modulo GSM (non incluso) . Programmazione, tramite computer, remota oppure locale utilizzando la porta USB integrata. Conforme norma EN50131 Grado di sicurezza 3, Classe Ambientale II.</v>
          </cell>
          <cell r="C33220" t="str">
            <v>cad</v>
          </cell>
          <cell r="D33220" t="str">
            <v>558,59</v>
          </cell>
        </row>
        <row r="33221">
          <cell r="A33221" t="str">
            <v>ME.08.010.0020</v>
          </cell>
          <cell r="B33221" t="str">
            <v>Centrale per sistema di allarme antintrusione ed antieffrazione, in contenitore metallico, in grado di gestire contemporaneamente apparati elettronici del tipo cablato e via radio (senza fili) da 8 zone espandibili fino a 64 tramite concentratori (opzionali). Collegabile via bus con concentratore remoto (max n.7) fino ad una distanza massima di 1500 metri. Dotata di n.16 ingressi per il collegamento diretto di sensori inerziali senza l'ausilio di interfacce. Comandata da tastiera con display a LCD dotata di tasto help per informazioni in linea, fino ad un max di 8 tastiere/lettori (non inclusa). Possibile gestione fino a 8 sistemi indipendenti (aree) ciascuno con 2 inserimenti di tipo parziale. Uscite preconfigurate per sirena esterna, interna e lampeggiante. Espansioni ad innesto ingressi e uscite. Massimo 50 utenti. Comandabili massimo 128 uscite. Combinatore telefonico PSTN ad innesto incluso. Invio eventi in formato digitale. Possibilità di invio agli utenti finali di messaggi SMS o vocali tramite modulo GSM (non incluso) . Comunicatore IP integrato per trasmissione pramite rete TCP-IP e Internent ; invio eventi e telegestione tramite IP, gestione IP statico/DHCP, diagnostica IP da tastiera, firewall e crittografia AES, supporto DNS e NTP (non incluso). Programmazione, tramite computer, remota oppure locale utilizzando la porta USB integrata. Conforme norma EN50131 Grado di sicurezza 3, Classe Ambientale II.</v>
          </cell>
          <cell r="C33221" t="str">
            <v>cad</v>
          </cell>
          <cell r="D33221" t="str">
            <v>620,38</v>
          </cell>
        </row>
        <row r="33222">
          <cell r="A33222" t="str">
            <v>ME.08.010.0030</v>
          </cell>
          <cell r="B33222" t="str">
            <v>Centrale per sistema di allarme antintrusione ed antieffrazione, in contenitore metallico, in grado di gestire contemporaneamente apparati elettronici del tipo cablato e via radio (senza fili) da 8 zone espandibili fino a 128 tramite concentratori (opzionali). Collegabile via bus con concentratore remoto (max n.15) fino ad una distanza massima di 1500 metri. Dotata di n.16 ingressi per il collegamento diretto di sensori inerziali senza l'ausilio di interfacce. Comandata da tastiera con display a LCD dotata di tasto help per informazioni in linea, fino ad un max di 8 tastiere/lettori (non inclusa). Possibile gestione fino a 16 sistemi indipendenti (aree) ciascuno con 2 inserimenti di tipo parziale. Uscite preconfigurate per sirena esterna, interna e lampeggiante. Espansioni ad innesto ingressi e uscite. Massimo 200 utenti. Comandabili massimo 256 uscite. Combinatore telefonico PSTN ad innesto incluso. Invio eventi in formato digitale. Possibilità di invio agli utenti finali di messaggi SMS o vocali tramite modulo GSM (non incluso) . Comunicatore IP integrato per trasmissione pramite rete TCP-IP e Internent; invio eventi e telegestione tramite IP, gestione IP statico/DHCP, diagnostica IP da tastiera, firewall e crittografia AES, supporto DNS e NTP (non incluso). Programmazione, tramite computer, remota oppure locale utilizzando la porta USB integrata. Conforme norma EN50131 Grado di sicurezza 3, Classe Ambientale II.</v>
          </cell>
          <cell r="C33222" t="str">
            <v>cad</v>
          </cell>
          <cell r="D33222" t="str">
            <v>956,47</v>
          </cell>
        </row>
        <row r="33223">
          <cell r="A33223" t="str">
            <v>ME.08.010.0040</v>
          </cell>
          <cell r="B33223" t="str">
            <v>Centrale per sistema di allarme antintrusione ed antieffrazione, in contenitore metallico, in grado di gestire contemporaneamente apparati elettronici del tipo cablato e via radio (senza fili) da 8 zone espandibili fino a 512 tramite concentratori (opzionali). Collegabile via bus con concentratore remoto (max n.30) fino ad una distanza massima di 1500 metri. Dotata di n.16 ingressi per il collegamento diretto di sensori inerziali senza l'ausilio di interfacce. Comandata da tastiera con display a LCD dotata di tasto help per informazioni in linea, fino ad un max di 32 tastiere/lettori (non inclusa). Possibile gestione fino a 64 sistemi indipendenti (aree) ciascuno con 2 inserimenti di tipo parziale. Uscite preconfigurate per sirena esterna, interna e lampeggiante. Espansioni ad innesto ingressi e uscite. Massimo 1000 utenti. Comandabili massimo 496 uscite. Combinatore telefonico PSTN ad innesto incluso. Invio eventi in formato digitale. Possibilità di invio agli utenti finali di messaggi SMS o vocali tramite modulo GSM (non incluso) . Comunicatore IP integrato per trasmissione pramite rete TCP-IP e Internent; invio eventi e telegestione tramite IP, gestione IP statico/DHCP, diagnostica IP da tastiera, firewall e crittografia AES, supporto DNS e NTP. Programmazione, tramite computer, remota oppure locale utilizzando la porta USB integrata. Conforme norma EN50131 Grado di sicurezza 3, Classe Ambientale II.</v>
          </cell>
          <cell r="C33223" t="str">
            <v>cad</v>
          </cell>
          <cell r="D33223" t="str">
            <v>1.667,22</v>
          </cell>
        </row>
        <row r="33224">
          <cell r="A33224" t="str">
            <v>ME.08.010.0050</v>
          </cell>
          <cell r="B33224" t="str">
            <v>Concentratore remoto da 8 ingressi e 8 uscite in contenitore di policarbonato. Conforme norma EN50131 Grado di sicurezza 3. Classe ambientale II. Il medesimo concentratore comunica con la centrale tramite il bus RS485 e può essere montato fino ad una distanza massima di 1500 metri dalla stessa.</v>
          </cell>
          <cell r="C33224" t="str">
            <v>cad</v>
          </cell>
          <cell r="D33224" t="str">
            <v>233,63</v>
          </cell>
        </row>
        <row r="33225">
          <cell r="A33225" t="str">
            <v>ME.08.010.0060</v>
          </cell>
          <cell r="B33225" t="str">
            <v>Concentratore remoto dotato di 8 ingressi espandibili fino a 32 mediante moduli ad innesto opzionali, 8 uscite open collector espandibili fino a 16 con la possibilità di montare moduli opzionali a relè. Conforme norma EN50131 Grado di sicurezza 3. Classe ambientale II. Il concentratore viene fornito in contenitore in acciaio in cui è possible alloggiare i moduli opzionali per le espansioni di ingresso e di uscita, nonchè la batteria in tampone da 7Ah ed è equipaggiato con un alimentatore switching supervisionato dotato di test dinamico della batteria. Il medesimo concentratore comunica con la centrale tramite il bus RS485 e può essere montato fino ad una distanza massima di 1500 metri dalla stessa.</v>
          </cell>
          <cell r="C33225" t="str">
            <v>cad</v>
          </cell>
          <cell r="D33225" t="str">
            <v>592,86</v>
          </cell>
        </row>
        <row r="33226">
          <cell r="A33226" t="str">
            <v>ME.08.010.0070</v>
          </cell>
          <cell r="B33226" t="str">
            <v>Concentratore remoto per dispositivi via radio operante alla frequenza di 868MHz Gen2. Programmabile per gestire 32 dispositivi senza fili. Conforme alle normative EN50131-5-3. Autoacquisizione "Learn-Mode" dei trasmettitori. Trasmissione supervisionata. Rilevazione di eventuali interferenze radio e conseguente segnalazione in centrale.Il medesimo concentratore comunica con la centrale tramite il bus RS485 e può essere montato fino ad una distanza massima di 1500 metri dalla stessa.</v>
          </cell>
          <cell r="C33226" t="str">
            <v>cad</v>
          </cell>
          <cell r="D33226" t="str">
            <v>274,49</v>
          </cell>
        </row>
        <row r="33227">
          <cell r="A33227" t="str">
            <v>ME.08.010.0080</v>
          </cell>
          <cell r="B33227" t="str">
            <v>Modulo di espansione a 8 ingressi per le centrali e per concentratori remoti espandibili. Collegabile direttamente ad innesto tramite lapposito connettore. Supporta i sensori inerziali.</v>
          </cell>
          <cell r="C33227" t="str">
            <v>cad</v>
          </cell>
          <cell r="D33227" t="str">
            <v>107,83</v>
          </cell>
        </row>
        <row r="33228">
          <cell r="A33228" t="str">
            <v>ME.08.020</v>
          </cell>
          <cell r="B33228" t="str">
            <v>TASTIERE E ORGANI DI COMANDO</v>
          </cell>
          <cell r="C33228"/>
          <cell r="D33228"/>
        </row>
        <row r="33229">
          <cell r="A33229" t="str">
            <v>ME.08.020.0010</v>
          </cell>
          <cell r="B33229" t="str">
            <v>Tastiera operativa o remota nelle seguenti tipologie:</v>
          </cell>
          <cell r="C33229"/>
          <cell r="D33229"/>
        </row>
        <row r="33230">
          <cell r="A33230" t="str">
            <v>ME.08.020.0010.a</v>
          </cell>
          <cell r="B33230" t="str">
            <v>- a parete in contanitore da incasso</v>
          </cell>
          <cell r="C33230" t="str">
            <v>cad</v>
          </cell>
          <cell r="D33230" t="str">
            <v>132,40</v>
          </cell>
        </row>
        <row r="33231">
          <cell r="A33231" t="str">
            <v>ME.08.020.0010.b</v>
          </cell>
          <cell r="B33231" t="str">
            <v>- dal design moderno ed ergonomico con ampio display a LCD retroilluminato da 2 righe x 16 caratteri adatta per la programmazione e gestione delle centrali 1E.08.010.x. 4 LED di indicazione di stato di sistema, 2 coppie di LED programmabili di indicazione di stato area, display con simboli grafici per indicare lo stato di 8 aree in un'unica visualizzazione, 4 tasti di gestione diretta delle aree (inserimento totale, parziale 1, parziale 2 e disinserimento), 3 tasti funzione programmabili, 4 combinazioni di tasti funzione programmabili, tasto "Help" per informazioni in linea, elettronica ad innesto per un semplice cablaggio e manutenzione. Possibilità di personalizzarla con un messaggio di testo visibile a display. Dotata di lettore di prossimità integrato. Dotata di unuscita open collector e un ingresso dedicato alla funzione di richiesta uscita per il controllo di accesso di una porta. Conforme norma EN50131 Grado di sicurezza 3, Classe Ambientale II.</v>
          </cell>
          <cell r="C33231" t="str">
            <v>cad</v>
          </cell>
          <cell r="D33231" t="str">
            <v>222,16</v>
          </cell>
        </row>
        <row r="33232">
          <cell r="A33232" t="str">
            <v>ME.08.020.0010.c</v>
          </cell>
          <cell r="B33232" t="str">
            <v>- a 8 LED per la programmazione e gestione per centrali anti intrusione. Omologazione IMQ II Livello. Dotata di 3 LED di indicazione di stato di sistema e 12 LED per la visualizzazione delle zone. Tasti funzione programmabili. Contenitore in ABS bianco.</v>
          </cell>
          <cell r="C33232" t="str">
            <v>cad</v>
          </cell>
          <cell r="D33232" t="str">
            <v>113,50</v>
          </cell>
        </row>
        <row r="33233">
          <cell r="A33233" t="str">
            <v>ME.08.020.0020</v>
          </cell>
          <cell r="B33233" t="str">
            <v>Lettore remoto nelle seguenti tipologie:</v>
          </cell>
          <cell r="C33233"/>
          <cell r="D33233"/>
        </row>
        <row r="33234">
          <cell r="A33234" t="str">
            <v>ME.08.020.0020.a</v>
          </cell>
          <cell r="B33234" t="str">
            <v>- di tessere di prossimità in policarbonato ad alta robustezza, collegabile direttamente al bus di comunicazione RS485 ad una distanza massima dalla centrale di 1500 metri oppure allingresso del concetratore per 4 varchi. Portata di lettura tipica di 6 - 8 cm. Il lettore è dotato di sensore ottico antirimozione ed integra due LED, uno rosso ed uno blu, configurabili come luce notturna, per lo stato di blocco dei varchi e stato delle aree di allarme. Il medesimo lettore è inoltre dotato di uscita open collector programmabile. Il circuito elettronico del lettore è completamente ricoperto da resina sintetica resistenze agli agenti atmosferici.</v>
          </cell>
          <cell r="C33234" t="str">
            <v>cad</v>
          </cell>
          <cell r="D33234" t="str">
            <v>426,36</v>
          </cell>
        </row>
        <row r="33235">
          <cell r="A33235" t="str">
            <v>ME.08.020.0020.b</v>
          </cell>
          <cell r="B33235" t="str">
            <v>- di chiavi o tessere di prossimità, collegabile direttamente al bus di comunicazione delle centrali ad una distanza massima dalla centrale di 800 metri. Portata di lettura tipica di 6 - 8 cm. Il lettore è dotato di sensore ottico antirimozione ed integra due LED, uno verde ed uno rosso. Il medesimo lettore è inoltre dotato di uscita open collector programmabile ed è disponibile con cover di diversi colori: bianca, beige, rossa, grigia e nera. Il circuito elettronico del lettore è completamente ricoperto da resina sintetica resistenze agli agenti atmosferici.</v>
          </cell>
          <cell r="C33235" t="str">
            <v>cad</v>
          </cell>
          <cell r="D33235" t="str">
            <v>287,30</v>
          </cell>
        </row>
        <row r="33236">
          <cell r="A33236" t="str">
            <v>ME.08.020.0030</v>
          </cell>
          <cell r="B33236" t="str">
            <v>Chiave di prossimità, in confezione da 10 pezzi, a forma di portachiave con tecnologia di prossimità, dotata di codice di sicurezza a 4 byte. La chiave può essere riscritta più volte e loperazione di lettura e scrittura è crittografata.</v>
          </cell>
          <cell r="C33236" t="str">
            <v>cad</v>
          </cell>
          <cell r="D33236" t="str">
            <v>128,15</v>
          </cell>
        </row>
        <row r="33237">
          <cell r="A33237" t="str">
            <v>ME.08.020.0040</v>
          </cell>
          <cell r="B33237" t="str">
            <v>Tessera di prossimità, dotata di codice di sicurezza a 4 byte. Fornita in confezione da 10 pezzi. La tessera può essere riscritta più volte e loperazione di lettura e scrittura è crittografata.</v>
          </cell>
          <cell r="C33237" t="str">
            <v>cad</v>
          </cell>
          <cell r="D33237" t="str">
            <v>110,95</v>
          </cell>
        </row>
        <row r="33238">
          <cell r="A33238" t="str">
            <v>ME.08.020.0050</v>
          </cell>
          <cell r="B33238" t="str">
            <v>Scheda chiave universale, 3 relè a scambio completo. Uscite bistabili o temporizzate con tempi programmabili. Un uscita open collector per segnalazione chiave falsa. Ingressi di stato per il comando dei led dei lettori. Gestione di max. 256 tag di prossimità. Compresa quota parte collegamenti, accessori, collaudo e quant'altro necessario per rendere l'impianto funzionante ed eseguito a regola d'arte.</v>
          </cell>
          <cell r="C33238" t="str">
            <v>cad</v>
          </cell>
          <cell r="D33238" t="str">
            <v>124,97</v>
          </cell>
        </row>
        <row r="33239">
          <cell r="A33239" t="str">
            <v>ME.08.020.0060</v>
          </cell>
          <cell r="B33239" t="str">
            <v>Lettore di prossimità per scheda chiave universale. 3 LED di stato. Può essere utilizzato ad incasso su qualsiasi supporto elettrico grazie all'attacco standard KEYSTONE. Colore nero.</v>
          </cell>
          <cell r="C33239" t="str">
            <v>cad</v>
          </cell>
          <cell r="D33239" t="str">
            <v>124,97</v>
          </cell>
        </row>
        <row r="33240">
          <cell r="A33240" t="str">
            <v>ME.08.020.0070</v>
          </cell>
          <cell r="B33240" t="str">
            <v>Chiave di prossimità a forma di portachiave, dotata di codice di sicurezza a 4 byte. La chiave può essere riscritta più volte e l'operazione di lettura e scrittura è crittografata.</v>
          </cell>
          <cell r="C33240" t="str">
            <v>cad</v>
          </cell>
          <cell r="D33240" t="str">
            <v>28,95</v>
          </cell>
        </row>
        <row r="33241">
          <cell r="A33241" t="str">
            <v>ME.08.030</v>
          </cell>
          <cell r="B33241" t="str">
            <v>SENSORI</v>
          </cell>
          <cell r="C33241"/>
          <cell r="D33241"/>
        </row>
        <row r="33242">
          <cell r="A33242" t="str">
            <v>ME.08.030.0010</v>
          </cell>
          <cell r="B33242" t="str">
            <v>Rivelatore intelligente ad infrarossi passivi con protezione volumetrica. Nelle seguenti tipologie:</v>
          </cell>
          <cell r="C33242"/>
          <cell r="D33242"/>
        </row>
        <row r="33243">
          <cell r="A33243" t="str">
            <v>ME.08.030.0010.a</v>
          </cell>
          <cell r="B33243" t="str">
            <v>- con portata di 12 metri e 9 tende integrali. Dotato di tecnologia a specchio 3Brid che conferisce eccezionale stabilità di segnale lungo tutta la portata ed esclusiva analisi del segnale 5D per una elevata immunità ai falsi allarmi. Non richiede regolazioni di portata o per diverse altezze di montaggio. Dotato di elettronica ad innesto, con ottica sigillata. Completa protezione antistrisciamento. Messa a fuoco automatica con sensibilità costante per tutto il campo di copertura. Nessuna regolazione necessaria per diverse altezze di montaggio. Conforme norma EN50131-2-2 Grado 2.</v>
          </cell>
          <cell r="C33243" t="str">
            <v>cad</v>
          </cell>
          <cell r="D33243" t="str">
            <v>52,81</v>
          </cell>
        </row>
        <row r="33244">
          <cell r="A33244" t="str">
            <v>ME.08.030.0010.b</v>
          </cell>
          <cell r="B33244" t="str">
            <v>- con portata di 16 metri e 9 tende integrali. Dotato di tecnologia a specchio 3Brid che conferisce eccezionale stabilità di segnale lungo tutta la portata ed esclusiva analisi del segnale 5D per una elevata immunità ai falsi allarmi. Elaborazione del segnale con analisi vettoriale (VE) multidimensionale. Dotato di elettronica ad innesto, con ottica sigillata. Completa protezione antistrisciamento. Messa a fuoco automatica con sensibilità costante per tutto il campo di copertura. Nessuna regolazione necessaria per diverse altezze di montaggio. Conforme norma EN50131-2-2 Livello di Sicurezza 2 Classe Ambientale II.</v>
          </cell>
          <cell r="C33244" t="str">
            <v>cad</v>
          </cell>
          <cell r="D33244" t="str">
            <v>103,87</v>
          </cell>
        </row>
        <row r="33245">
          <cell r="A33245" t="str">
            <v>ME.08.030.0010.c</v>
          </cell>
          <cell r="B33245" t="str">
            <v>- con portata di 16 metri e 9 tende integrali con circuito antimascheramento di quarta generazione. Segnalazione automatica di tutti i tentativi di mascheramento, grazie a quattro segnali a frequenze diverse che potreggono il sensore, la finestra e le parti interne. Dotato di tecnologia a specchio 3Brid che conferisce eccezionale stabilità di segnale lungo tutta la portata ed esclusiva analisi del segnale 5D per una elevata immunità ai falsi allarmi. Elaborazione del segnale con analisi vettoriale (VE) multidimensionale. Dotato di elettronica ad innesto, con ottica sigillata. Completa protezione antistrisciamento. Messa a fuoco automatica con sensibilità costante per tutto il campo di copertura. Nessuna regolazione necessaria per diverse altezze di montaggio. Conforme norme EN50131-2-2 Livello di Sicurezza 3 Classe Ambientale II.</v>
          </cell>
          <cell r="C33245" t="str">
            <v>cad</v>
          </cell>
          <cell r="D33245" t="str">
            <v>151,26</v>
          </cell>
        </row>
        <row r="33246">
          <cell r="A33246" t="str">
            <v>ME.08.030.0010.d</v>
          </cell>
          <cell r="B33246" t="str">
            <v>- con portata di 20 metri e 11 tende integrali. Dotato di tecnologia a specchio 3-Step che conferisce eccezionale stabilità di segnale lungo tutta la portata ed esclusiva analisi del segnale 5D per una elevata immunità ai falsi allarmi. Elaborazione del segnale con analisi vettoriale (VE) multidimensionale. Dotato di elettronica ad innesto, con ottica sigillata. Completa protezione antistrisciamento. Messa a fuoco automatica con sensibilità costante per tutto il campo di copertura. Nessuna regolazione necessaria per diverse altezze di montaggio. Conforme norma EN50131-2-2 Livello di Sicurezza 2 Classe Ambientale II.</v>
          </cell>
          <cell r="C33246" t="str">
            <v>cad</v>
          </cell>
          <cell r="D33246" t="str">
            <v>125,00</v>
          </cell>
        </row>
        <row r="33247">
          <cell r="A33247" t="str">
            <v>ME.08.030.0010.e</v>
          </cell>
          <cell r="B33247" t="str">
            <v>- con protezione mista: volumetrica fino a 20 metri con 11 tende integrali ed a lunga portata con 1 tenda integrale fino a 60 metri. Ottica a specchio di precisione ad alta densità. Elaborazione del segnale con analisi vettoriale (VE), multidimensionale grazie alla quale il sensore è in grado di riconoscerre la direzione del movimento. Completo di tamper antistrappo.</v>
          </cell>
          <cell r="C33247" t="str">
            <v>cad</v>
          </cell>
          <cell r="D33247" t="str">
            <v>278,69</v>
          </cell>
        </row>
        <row r="33248">
          <cell r="A33248" t="str">
            <v>ME.08.030.0010.g</v>
          </cell>
          <cell r="B33248" t="str">
            <v>- con protezione mista: volumetrica fino a 20 metri con 11 tende integrali ed a lunga portata con 1 tenda integrale fino a 60 metri. Dotato di esclusiva protezione antimascheramento a doppio canale. Ottica a specchio di precisione ad alta densità. Elaborazione del segnale con analisi vettoriale (VE), multidimensionale grazie alla quale il sensore è in grado di riconoscerre la direzione del movimento. Completo di tamper antistrappo. Conforme alla normativa EN50131-2-2.</v>
          </cell>
          <cell r="C33248" t="str">
            <v>cad</v>
          </cell>
          <cell r="D33248" t="str">
            <v>341,54</v>
          </cell>
        </row>
        <row r="33249">
          <cell r="A33249" t="str">
            <v>ME.08.030.0015</v>
          </cell>
          <cell r="B33249" t="str">
            <v>Rivelatore infrarosso passivo da incasso entro scatola a 3 posti.</v>
          </cell>
          <cell r="C33249" t="str">
            <v>cad</v>
          </cell>
          <cell r="D33249" t="str">
            <v>106,59</v>
          </cell>
        </row>
        <row r="33250">
          <cell r="A33250" t="str">
            <v>ME.08.030.0020</v>
          </cell>
          <cell r="B33250" t="str">
            <v>Rivelatore a microonde da parete ,tipo:</v>
          </cell>
          <cell r="C33250"/>
          <cell r="D33250"/>
        </row>
        <row r="33251">
          <cell r="A33251" t="str">
            <v>ME.08.030.0020.a</v>
          </cell>
          <cell r="B33251" t="str">
            <v>- convenzionale portata 2-13 m (frequenza 9,9 GHz)</v>
          </cell>
          <cell r="C33251" t="str">
            <v>cad</v>
          </cell>
          <cell r="D33251" t="str">
            <v>210,74</v>
          </cell>
        </row>
        <row r="33252">
          <cell r="A33252" t="str">
            <v>ME.08.030.0020.b</v>
          </cell>
          <cell r="B33252" t="str">
            <v>- convenzionale portata 2-13 m (frequenza 10,525 GHz)</v>
          </cell>
          <cell r="C33252" t="str">
            <v>cad</v>
          </cell>
          <cell r="D33252" t="str">
            <v>210,74</v>
          </cell>
        </row>
        <row r="33253">
          <cell r="A33253" t="str">
            <v>ME.08.030.0020.c</v>
          </cell>
          <cell r="B33253" t="str">
            <v>- per sistemi seriali portata 2-13 m (frequenza 9,9 GHz)</v>
          </cell>
          <cell r="C33253" t="str">
            <v>cad</v>
          </cell>
          <cell r="D33253" t="str">
            <v>220,95</v>
          </cell>
        </row>
        <row r="33254">
          <cell r="A33254" t="str">
            <v>ME.08.030.0020.d</v>
          </cell>
          <cell r="B33254" t="str">
            <v>- per sistemi seriali portata 2-13 m (frequenza 10,525 GHz)</v>
          </cell>
          <cell r="C33254" t="str">
            <v>cad</v>
          </cell>
          <cell r="D33254" t="str">
            <v>220,95</v>
          </cell>
        </row>
        <row r="33255">
          <cell r="A33255" t="str">
            <v>ME.08.030.0025</v>
          </cell>
          <cell r="B33255" t="str">
            <v>Rivelatore a microonde da incasso entro scatole a 3 posti (escluso supporti e placche) tipo:</v>
          </cell>
          <cell r="C33255"/>
          <cell r="D33255"/>
        </row>
        <row r="33256">
          <cell r="A33256" t="str">
            <v>ME.08.030.0025.a</v>
          </cell>
          <cell r="B33256" t="str">
            <v>- convenzionale portata 2-8 m (frequenza 9,9 GHz)</v>
          </cell>
          <cell r="C33256" t="str">
            <v>cad</v>
          </cell>
          <cell r="D33256" t="str">
            <v>149,81</v>
          </cell>
        </row>
        <row r="33257">
          <cell r="A33257" t="str">
            <v>ME.08.030.0025.b</v>
          </cell>
          <cell r="B33257" t="str">
            <v>- per sistemi seriali portata 2-8 m (frequenza 9,9 GHz)</v>
          </cell>
          <cell r="C33257" t="str">
            <v>cad</v>
          </cell>
          <cell r="D33257" t="str">
            <v>152,54</v>
          </cell>
        </row>
        <row r="33258">
          <cell r="A33258" t="str">
            <v>ME.08.030.0030</v>
          </cell>
          <cell r="B33258" t="str">
            <v>Rivelatore intelligente, doppia tecnologia ad infrarossi passivi e microonde. Nelle seguenti tipologie:</v>
          </cell>
          <cell r="C33258"/>
          <cell r="D33258"/>
        </row>
        <row r="33259">
          <cell r="A33259" t="str">
            <v>ME.08.030.0030.a</v>
          </cell>
          <cell r="B33259" t="str">
            <v>- protezione volumetrica fino a 12 metri. Sensore infrarossi con 9 tende integrali. Ottica a specchio di precisione con tende a focale continua. Risposta di allarme intelligente basata sulla classificazione del segnale del PIR e del radar. Modulo a microonde di altà qualità a 5,8 GHz con tecnologia che permette di stabilire con precisione ill limite del campo di rilevazione del radar a bassa emissione di potenza (0,003 uW/cm² a 1 mt). Circuito elettronico ad innesto. Funzione integrata di fine linea/doppio bilanciamento su diversi livelli di bilanciamento impostabili. Portata selezionabile su 4 livelli (4, 6, 9, 12 metri). Conforme alla normativa EN50131 Livello di sicurezza 2 Classe Ambientale II.</v>
          </cell>
          <cell r="C33259" t="str">
            <v>cad</v>
          </cell>
          <cell r="D33259" t="str">
            <v>96,64</v>
          </cell>
        </row>
        <row r="33260">
          <cell r="A33260" t="str">
            <v>ME.08.030.0030.b</v>
          </cell>
          <cell r="B33260" t="str">
            <v>- protezione volumetrica fino a 16 metri. Sensore infrarossi con 9 tende integrali. Ottica a specchio di precisione con tende a focale continua. Analisi vettoriale del segnale. Risposta di allarme intelligente basata sulla classificazione del segnale del PIR e del radar. Modulo a microonde di alta qualità a 5,8 GHz con tecnologia che permette di stabilire con precisione ill limite del campo di rilevazione del radar a bassa emissione di potenza (0,003 uW/cm² a 1 mt). Circuito elettronico ad innesto. Funzione integrata di fine linea/doppio bilanciamento su diversi livelli di bilanciamento impostabili. Portata selezionabile su 4 livelli. Conforme alla normativa EN50131 Livello di sicurezza 2 Classe Ambientale II.</v>
          </cell>
          <cell r="C33260" t="str">
            <v>cad</v>
          </cell>
          <cell r="D33260" t="str">
            <v>134,59</v>
          </cell>
        </row>
        <row r="33261">
          <cell r="A33261" t="str">
            <v>ME.08.030.0032</v>
          </cell>
          <cell r="B33261" t="str">
            <v>Rivelatore intelligente a doppia tecnologia ad infrarossi passivi e microonde. Protezione volumetrica fino a 20 metri. Sensore infrarossi con 7 tende integrali. Ottica a specchio di precisione con tende a focale continua. Circuito ASIC di nuova generazione a doppia tecnologia con elaborazione del segnale in tecnologia 4D. PIR con sistema Autofocus di controllo della copertura. Elaborazione a doppia tenda per gli ambienti difficili. Modulo a microonde di altà qualità con antenne doppie contrapposte a bassa emissione di potenza (0,005 uW/cm a 1 mt) con controllo distanza del movimento DoM. Completo di tamper antistrappo.</v>
          </cell>
          <cell r="C33261" t="str">
            <v>cad</v>
          </cell>
          <cell r="D33261" t="str">
            <v>163,54</v>
          </cell>
        </row>
        <row r="33262">
          <cell r="A33262" t="str">
            <v>ME.08.030.0035</v>
          </cell>
          <cell r="B33262" t="str">
            <v>Rivelatore intelligente, doppia tecnologia ad infrarossi passivi e microonde. Protezione volumetrica fino a 16 metri. Sensore infrarossi con 9 tende integrali. Ottica a specchio di precisione con tende a focale continua. Analisi vettoriale del segnale. Risposta di allarme intelligente basata sulla classificazione del segnale del PIR e del radar. Modulo a microonde di alta qualità a 5,8 GHz con tecnologia che permette di stabilire con precisione ill limite del campo di rilevazione del radar a bassa emissione di potenza (0,003 uW/cm² a 1 mt). Circuito antimascheramento ad infrarossi attivi per proteggere sia all'esterno che all'interno del rivelatore. Circuito elettronico ad innesto. Funzione integrata di fine linea/doppio bilanciamento su diversi livelli di bilanciamento impostabili. Portata selezionabile su 4 livelli (10, 12, 14, 16 metri). Conforme alla normativa EN50131 Livello di sicurezza 3 Classe Ambientale II.</v>
          </cell>
          <cell r="C33262" t="str">
            <v>cad</v>
          </cell>
          <cell r="D33262" t="str">
            <v>185,65</v>
          </cell>
        </row>
        <row r="33263">
          <cell r="A33263" t="str">
            <v>ME.08.030.0040</v>
          </cell>
          <cell r="B33263" t="str">
            <v>Rivelatore intelligente a doppia tecnologia ad infrarossi passivi e microonde. Protezione volumetrica a 360° con diametro di copertura di 20 mt. Montaggio fino a 5 mt di altezza. La sezione ad infrarossi è basata su tecnologia a specchio con copertura a 18 tende integrali, analisi del segnale 4D. Ottica sigillata. Elaborazione a doppia tenda (bi-curtain) supplementare per gli ambienti difficili. La sezione a microonde opera in banda C (5.8 GHz) ed utilizza linnovativo sistema di rivelazione RCR capace di misurare la distanza del movimento. Il rivelatore è caratterizzato da elettronica ad innesto per una facile installazione ed è dotato di funzione di disabilitazione della microonda ad impianto disinserito. Può anche essere utilizzato come sensore solo a microonda mediante limpostazione di un dip-switch.Nessuna regolazione necessaria per diverse altezze di montaggio. Conforme alla normativa EN50131-2-2 Grado 2.</v>
          </cell>
          <cell r="C33263" t="str">
            <v>cad</v>
          </cell>
          <cell r="D33263" t="str">
            <v>185,65</v>
          </cell>
        </row>
        <row r="33264">
          <cell r="A33264" t="str">
            <v>ME.08.030.0045</v>
          </cell>
          <cell r="B33264" t="str">
            <v>Rivelatore intelligente a doppia tecnologia ad infrarossi passivi e microonde. Protezione volumetrica a 360° con diametro di copertura di 20 mt. Dotato di funzione antimascheramento realizzata mediante il canale a microonda che protegge il rivelatore nel raggio di 40 cm.Montaggio fino a 5 mt di altezza. La sezione ad infrarossi è basata su tecnologia a specchio con copertura a 18 tende integrali, analisi del segnale 4D. Ottica sigillata. Elaborazione a doppia tenda (bi-curtain) supplementare per gli ambienti difficili. La sezione a microonda opera in banda C (5.8 GHz) ed utilizza linnovativo sistema di rivelazione RCR capace di misurare la distanza del movimento. Il rivelatore è caratterizzato da elettronica ad innesto per una facile installazione ed è dotato di funzione di disabilitazione della microonda ad impianto disinserito. Può anche essere utilizzato come sensore solo a microonda mediante limpostazione di un dip-switch. Nessuna regolazione necessaria per diverse altezze di montaggio. Conforme alla normativa EN50131-2-2 Grado 2.</v>
          </cell>
          <cell r="C33264" t="str">
            <v>cad</v>
          </cell>
          <cell r="D33264" t="str">
            <v>303,70</v>
          </cell>
        </row>
        <row r="33265">
          <cell r="A33265" t="str">
            <v>ME.08.030.0050</v>
          </cell>
          <cell r="B33265" t="str">
            <v>Rivelatore doppia tecnologia da esterno, che utilizza due sensori ad infrarossi passivi indipendenti uniti ad un modulo sensore a microonde, portata selezionabile elettronicamente 10, 20, 30 metri, angolo di rilevazione da 10° a 70°, snodo integrale a due assi per una regolazione del sensore di 180° in orizzontale e 90° in verticale, modulo sensore nascosto per non dare riferimenti sulleffetiva copertura, selezione della modalità di funzionamento (AND / OR), regolazione elettronica del conteggio impulsi. Completo di tamper antiapertura e antirimozione. Custodia IP55.</v>
          </cell>
          <cell r="C33265" t="str">
            <v>cad</v>
          </cell>
          <cell r="D33265" t="str">
            <v>380,40</v>
          </cell>
        </row>
        <row r="33266">
          <cell r="A33266" t="str">
            <v>ME.08.030.0055</v>
          </cell>
          <cell r="B33266" t="str">
            <v>Rivelatore doppia tecnologia da esterno con circuito antimascheramento, che utilizza due sensori ad infrarossi passivi indipendenti uniti ad un modulo sensore a microonde, portata selezionabile elettronicamente 10, 20, 30 metri, angolo di rilevazione da 10° a 70°, snodo integrale a due assi per una regolazione del sensore di 180° in orizzontale e 90° in verticale, modulo sensore nascosto per non dare riferimenti sulleffetiva copertura, selezione della modalità di funzionamento (AND / OR), regolazione elettronica del conteggio impulsi. Completo di tamper antiapertura e antirimozione. Custodia IP55.</v>
          </cell>
          <cell r="C33266" t="str">
            <v>cad</v>
          </cell>
          <cell r="D33266" t="str">
            <v>433,15</v>
          </cell>
        </row>
        <row r="33267">
          <cell r="A33267" t="str">
            <v>ME.08.030.0060</v>
          </cell>
          <cell r="B33267" t="str">
            <v>Barriera ad infrarossi attivi a quattro raggi sincronizzati per esterno, dotata di 4 canali selezionabili e memoria di allarme. Doppia frequenza di modulazione, ottica regolabile con precisione, immunità alle luci esterne, alta protezione dai disturbi elettromagnetici, controllo automatico del guadagno AGC. Di semplice allineamento, è adatta per il montaggio da esterno oppure in colonne modulari di altezza fino a 3 metri, caratterizzate da una visuale a 180° o 360° senza punti ciechi. Grado di protezione IP55.</v>
          </cell>
          <cell r="C33267"/>
          <cell r="D33267"/>
        </row>
        <row r="33268">
          <cell r="A33268" t="str">
            <v>ME.08.030.0060.a</v>
          </cell>
          <cell r="B33268" t="str">
            <v>- con portata di 50 m</v>
          </cell>
          <cell r="C33268" t="str">
            <v>cad</v>
          </cell>
          <cell r="D33268" t="str">
            <v>910,35</v>
          </cell>
        </row>
        <row r="33269">
          <cell r="A33269" t="str">
            <v>ME.08.030.0060.b</v>
          </cell>
          <cell r="B33269" t="str">
            <v>- con portata di 100 m</v>
          </cell>
          <cell r="C33269" t="str">
            <v>cad</v>
          </cell>
          <cell r="D33269" t="str">
            <v>940,42</v>
          </cell>
        </row>
        <row r="33270">
          <cell r="A33270" t="str">
            <v>ME.08.030.0060.c</v>
          </cell>
          <cell r="B33270" t="str">
            <v>- con portata di 200 m</v>
          </cell>
          <cell r="C33270" t="str">
            <v>cad</v>
          </cell>
          <cell r="D33270" t="str">
            <v>963,26</v>
          </cell>
        </row>
        <row r="33271">
          <cell r="A33271" t="str">
            <v>ME.08.030.0065</v>
          </cell>
          <cell r="B33271" t="str">
            <v>Barriera ad infrarossi attivi a due raggi sincronizzati con portata all'esterno di 40 m e di 80 m all'interno, dotata di 4 canali selezionabili. Doppia frequenza di modulazione, ottica regolabile con precisione, immunità alle luci esterne, alta protezione dai disturbi elettromagnetici, controllo automatico del guadagno AGC. Di semplice allineamento, è adatta per il montaggio da esterno oppure in colonne modulari di altezza fino a 3 metri, caratterizzate da una visuale a 180° o 360° senza punti ciechi. Grado di protezione IP54.</v>
          </cell>
          <cell r="C33271" t="str">
            <v>cad</v>
          </cell>
          <cell r="D33271" t="str">
            <v>563,12</v>
          </cell>
        </row>
        <row r="33272">
          <cell r="A33272" t="str">
            <v>ME.08.030.0070</v>
          </cell>
          <cell r="B33272" t="str">
            <v>Accessori per barriere a infrarossi:</v>
          </cell>
          <cell r="C33272"/>
          <cell r="D33272"/>
        </row>
        <row r="33273">
          <cell r="A33273" t="str">
            <v>ME.08.030.0070.a</v>
          </cell>
          <cell r="B33273" t="str">
            <v>- Alimentatore per colonne. Funzionante con tensione di 230 Vca è dotato di due uscite: 12Vca-1A e 12Vcc-500mA. Adatto ad essere installato allinterno della colonna, dotato di alloggiamento per batteria di back-up da 1,2 A/h.</v>
          </cell>
          <cell r="C33273" t="str">
            <v>cad</v>
          </cell>
          <cell r="D33273" t="str">
            <v>322,29</v>
          </cell>
        </row>
        <row r="33274">
          <cell r="A33274" t="str">
            <v>ME.08.030.0070.b</v>
          </cell>
          <cell r="B33274" t="str">
            <v>- Staffa di fissaggio in colonna per raggi, alimentatore o batteria</v>
          </cell>
          <cell r="C33274" t="str">
            <v>cad</v>
          </cell>
          <cell r="D33274" t="str">
            <v>10,01</v>
          </cell>
        </row>
        <row r="33275">
          <cell r="A33275" t="str">
            <v>ME.08.030.0070.c</v>
          </cell>
          <cell r="B33275" t="str">
            <v>- Colonna in alluminio pressofuso di altezza metri 1,5 per barriere ad infrarossi attivi. Compreso kit di installazione. Consente lorientamento dei raggi di 180°. Grado di protezione IP54. Comprensiva di riscaldatori e termostato.</v>
          </cell>
          <cell r="C33275" t="str">
            <v>cad</v>
          </cell>
          <cell r="D33275" t="str">
            <v>727,11</v>
          </cell>
        </row>
        <row r="33276">
          <cell r="A33276" t="str">
            <v>ME.08.030.0070.d</v>
          </cell>
          <cell r="B33276" t="str">
            <v>- Colonna in alluminio pressofuso di altezza metri 3 per barriere ad infrarossi attivi. Compreso kit di installazione. Consente l'orientamento dei raggi di 180°. Grado di protezione IP54. Comprensiva di riscaldatori e termostato.</v>
          </cell>
          <cell r="C33276" t="str">
            <v>cad</v>
          </cell>
          <cell r="D33276" t="str">
            <v>1.261,44</v>
          </cell>
        </row>
        <row r="33277">
          <cell r="A33277" t="str">
            <v>ME.08.030.0070.e</v>
          </cell>
          <cell r="B33277" t="str">
            <v>- Colonna bifacciale in alluminio pressofuso di altezza metri 1,5 per barriere ad infrarossi attivi . Grado di protezione IP54. Comprensiva di riscaldatori e termostato.</v>
          </cell>
          <cell r="C33277" t="str">
            <v>cad</v>
          </cell>
          <cell r="D33277" t="str">
            <v>1.160,37</v>
          </cell>
        </row>
        <row r="33278">
          <cell r="A33278" t="str">
            <v>ME.08.030.0070.f</v>
          </cell>
          <cell r="B33278" t="str">
            <v>- Colonna bifacciale in alluminio pressofuso di altezza metri 3 per barriere ad infrarossi attivi. Compreso kit di installazione. Consente l'orientamento dei raggi di 180° su ciascuna delle due facce. Comprensiva di riscaldatori e termostato.</v>
          </cell>
          <cell r="C33278" t="str">
            <v>cad</v>
          </cell>
          <cell r="D33278" t="str">
            <v>2.046,55</v>
          </cell>
        </row>
        <row r="33279">
          <cell r="A33279" t="str">
            <v>ME.08.030.0080</v>
          </cell>
          <cell r="B33279" t="str">
            <v>Barriere ad infrarossi attivi per interni.</v>
          </cell>
          <cell r="C33279"/>
          <cell r="D33279"/>
        </row>
        <row r="33280">
          <cell r="A33280" t="str">
            <v>ME.08.030.0080.a</v>
          </cell>
          <cell r="B33280" t="str">
            <v>- mini barriera con 2 raggi H = 0,50 m. Omolog. IMQ III Liv.</v>
          </cell>
          <cell r="C33280" t="str">
            <v>cad</v>
          </cell>
          <cell r="D33280" t="str">
            <v>230,76</v>
          </cell>
        </row>
        <row r="33281">
          <cell r="A33281" t="str">
            <v>ME.08.030.0080.b</v>
          </cell>
          <cell r="B33281" t="str">
            <v>- mini barriera con 4 raggi H = 1,00 m. Omolog. IMQ III Liv.</v>
          </cell>
          <cell r="C33281" t="str">
            <v>cad</v>
          </cell>
          <cell r="D33281" t="str">
            <v>263,04</v>
          </cell>
        </row>
        <row r="33282">
          <cell r="A33282" t="str">
            <v>ME.08.030.0090</v>
          </cell>
          <cell r="B33282" t="str">
            <v>Barriera a microonde paraboliche. Frequenza di lavoro a 10.5GHz a 4 canali. Potenza RF 20-500 mW E.I.R.P. Tensione di alimentazione nominale 19 Vac. Alloggiamento per batteria a 12Vcc 2Ah. Regolazione manuale della sensibilità ed integrazione. Escluso palo di supporto.</v>
          </cell>
          <cell r="C33282"/>
          <cell r="D33282"/>
        </row>
        <row r="33283">
          <cell r="A33283" t="str">
            <v>ME.08.030.0090.a</v>
          </cell>
          <cell r="B33283" t="str">
            <v>- portata nominale 50 m</v>
          </cell>
          <cell r="C33283" t="str">
            <v>cad</v>
          </cell>
          <cell r="D33283" t="str">
            <v>1.585,16</v>
          </cell>
        </row>
        <row r="33284">
          <cell r="A33284" t="str">
            <v>ME.08.030.0090.b</v>
          </cell>
          <cell r="B33284" t="str">
            <v>- portata nominale 100 m</v>
          </cell>
          <cell r="C33284" t="str">
            <v>cad</v>
          </cell>
          <cell r="D33284" t="str">
            <v>1.902,21</v>
          </cell>
        </row>
        <row r="33285">
          <cell r="A33285" t="str">
            <v>ME.08.030.0100</v>
          </cell>
          <cell r="B33285" t="str">
            <v>Rivelatori elettronici di liquidi:</v>
          </cell>
          <cell r="C33285"/>
          <cell r="D33285"/>
        </row>
        <row r="33286">
          <cell r="A33286" t="str">
            <v>ME.08.030.0100.a</v>
          </cell>
          <cell r="B33286" t="str">
            <v>- rivelatore di liquidi autonomo. Uscita a relè NA/NC. Alimentazione 12/24Vcc.</v>
          </cell>
          <cell r="C33286" t="str">
            <v>cad</v>
          </cell>
          <cell r="D33286" t="str">
            <v>69,69</v>
          </cell>
        </row>
        <row r="33287">
          <cell r="A33287" t="str">
            <v>ME.08.030.0100.b</v>
          </cell>
          <cell r="B33287" t="str">
            <v>- interfaccia per rivelatori di liquidi completa di sonda per applicazione sotto tappeti. Fornita con batteria al litio con durata approssimativa di 10/15 anni. Possibilità di collegare fino a 4 sensori.</v>
          </cell>
          <cell r="C33287" t="str">
            <v>cad</v>
          </cell>
          <cell r="D33287" t="str">
            <v>122,63</v>
          </cell>
        </row>
        <row r="33288">
          <cell r="A33288" t="str">
            <v>ME.08.030.0110</v>
          </cell>
          <cell r="B33288" t="str">
            <v>Sensori perimetrali, nelle tipologie:</v>
          </cell>
          <cell r="C33288"/>
          <cell r="D33288"/>
        </row>
        <row r="33289">
          <cell r="A33289" t="str">
            <v>ME.08.030.0110.a</v>
          </cell>
          <cell r="B33289" t="str">
            <v>- contatto magnetico in alluminio per installazione a pavimento. GAP 75 mm. Completo di cavo armato. Omologato IMQ I Liv.</v>
          </cell>
          <cell r="C33289" t="str">
            <v>cad</v>
          </cell>
          <cell r="D33289" t="str">
            <v>48,83</v>
          </cell>
        </row>
        <row r="33290">
          <cell r="A33290" t="str">
            <v>ME.08.030.0110.b</v>
          </cell>
          <cell r="B33290" t="str">
            <v>- contatto magnetico in alluminio anodizzato per installazione a giorno. GAP 75 mm.</v>
          </cell>
          <cell r="C33290" t="str">
            <v>cad</v>
          </cell>
          <cell r="D33290" t="str">
            <v>73,68</v>
          </cell>
        </row>
        <row r="33291">
          <cell r="A33291" t="str">
            <v>ME.08.030.0110.c</v>
          </cell>
          <cell r="B33291" t="str">
            <v>- contatto magnetico di colore bianco, a giorno, con cavo. GAP 15 mm.</v>
          </cell>
          <cell r="C33291" t="str">
            <v>cad</v>
          </cell>
          <cell r="D33291" t="str">
            <v>14,84</v>
          </cell>
        </row>
        <row r="33292">
          <cell r="A33292" t="str">
            <v>ME.08.030.0110.d</v>
          </cell>
          <cell r="B33292" t="str">
            <v>- contatto magnetico in alluminio anodizzato ad alta sicurezza. Tripla polarizzazione. GAP da 5 a 15 mm. Completo di cavo armato. Omologato IMQ II° Liv.</v>
          </cell>
          <cell r="C33292" t="str">
            <v>cad</v>
          </cell>
          <cell r="D33292" t="str">
            <v>209,77</v>
          </cell>
        </row>
        <row r="33293">
          <cell r="A33293" t="str">
            <v>ME.08.030.0110.e</v>
          </cell>
          <cell r="B33293" t="str">
            <v>- contatto magnetico ad incasso per porte in ferro con cavo. GAP 9 mm.</v>
          </cell>
          <cell r="C33293" t="str">
            <v>cad</v>
          </cell>
          <cell r="D33293" t="str">
            <v>25,65</v>
          </cell>
        </row>
        <row r="33294">
          <cell r="A33294" t="str">
            <v>ME.08.030.0110.f</v>
          </cell>
          <cell r="B33294" t="str">
            <v>- contatto magnetico ad incasso ed a giorno con cavo. GAP 12 mm.</v>
          </cell>
          <cell r="C33294" t="str">
            <v>cad</v>
          </cell>
          <cell r="D33294" t="str">
            <v>14,50</v>
          </cell>
        </row>
        <row r="33295">
          <cell r="A33295" t="str">
            <v>ME.08.030.0110.g</v>
          </cell>
          <cell r="B33295" t="str">
            <v>- sensore inerziale d'urto autonomo. Copertura max fino a 6 m. Provvisto di scheda elettronica di analisi interna con regolazione di sensibilità per l'attacco singolo e conteggio degli impulsi (da 1 a 9). Test selezionabile. Fornito con uscita a relè e indicatore a LED.</v>
          </cell>
          <cell r="C33295" t="str">
            <v>cad</v>
          </cell>
          <cell r="D33295" t="str">
            <v>76,81</v>
          </cell>
        </row>
        <row r="33296">
          <cell r="A33296" t="str">
            <v>ME.08.030.0110.h</v>
          </cell>
          <cell r="B33296" t="str">
            <v>- contatto a fune per tapparelle completo di scheda d'analisi.</v>
          </cell>
          <cell r="C33296" t="str">
            <v>cad</v>
          </cell>
          <cell r="D33296" t="str">
            <v>39,35</v>
          </cell>
        </row>
        <row r="33297">
          <cell r="A33297" t="str">
            <v>ME.08.030.0110.i</v>
          </cell>
          <cell r="B33297" t="str">
            <v>- contatto ad azionamento meccanico (asta oscillante) con eccentrico a leva e comando a mezzo di contatto reed.</v>
          </cell>
          <cell r="C33297" t="str">
            <v>cad</v>
          </cell>
          <cell r="D33297" t="str">
            <v>22,36</v>
          </cell>
        </row>
        <row r="33298">
          <cell r="A33298" t="str">
            <v>ME.08.030.0110.j</v>
          </cell>
          <cell r="B33298" t="str">
            <v>- microfono selettivo per caveaux, casseforti e pareti. Omologato IMQ II e III Liv.</v>
          </cell>
          <cell r="C33298" t="str">
            <v>cad</v>
          </cell>
          <cell r="D33298" t="str">
            <v>246,71</v>
          </cell>
        </row>
        <row r="33299">
          <cell r="A33299" t="str">
            <v>ME.08.030.0110.k</v>
          </cell>
          <cell r="B33299" t="str">
            <v>- sensore inerziale con trimmer per la regolazione della sensibilità con contatto magnetico e batteria al litio.</v>
          </cell>
          <cell r="C33299" t="str">
            <v>cad</v>
          </cell>
          <cell r="D33299" t="str">
            <v>78,34</v>
          </cell>
        </row>
        <row r="33300">
          <cell r="A33300" t="str">
            <v>ME.08.030.0110.l</v>
          </cell>
          <cell r="B33300" t="str">
            <v>- sensore di rottura vetro a doppia tecnologia, portata 3 metri, con contatto magnetico.</v>
          </cell>
          <cell r="C33300" t="str">
            <v>cad</v>
          </cell>
          <cell r="D33300" t="str">
            <v>83,91</v>
          </cell>
        </row>
        <row r="33301">
          <cell r="A33301" t="str">
            <v>ME.08.040</v>
          </cell>
          <cell r="B33301" t="str">
            <v>AVVISATORI</v>
          </cell>
          <cell r="C33301"/>
          <cell r="D33301"/>
        </row>
        <row r="33302">
          <cell r="A33302" t="str">
            <v>ME.08.040.0010</v>
          </cell>
          <cell r="B33302" t="str">
            <v>Sirena per interni, nelle tipologie:</v>
          </cell>
          <cell r="C33302"/>
          <cell r="D33302"/>
        </row>
        <row r="33303">
          <cell r="A33303" t="str">
            <v>ME.08.040.0010.a</v>
          </cell>
          <cell r="B33303" t="str">
            <v>- sirena da interno ad un tono in ABS di colore bianco. Funzionamento a 12Vcc a basso assorbimento (120mA). Potenza sonora di 101 dB a 1mt. Fornita con tamper antistrappo e apertura.</v>
          </cell>
          <cell r="C33303" t="str">
            <v>cad</v>
          </cell>
          <cell r="D33303" t="str">
            <v>43,55</v>
          </cell>
        </row>
        <row r="33304">
          <cell r="A33304" t="str">
            <v>ME.08.040.0010.b</v>
          </cell>
          <cell r="B33304" t="str">
            <v>- sirena da interno ad un tono in ABS di colore bianco. Fornita con lampeggiante. Funzionamento a 12Vcc a basso assorbimento (120 mA). Potenza sonora di 101 dB a 1m. Fornita con tamper antistrappo e apertura.</v>
          </cell>
          <cell r="C33304" t="str">
            <v>cad</v>
          </cell>
          <cell r="D33304" t="str">
            <v>57,44</v>
          </cell>
        </row>
        <row r="33305">
          <cell r="A33305" t="str">
            <v>ME.08.040.0010.c</v>
          </cell>
          <cell r="B33305" t="str">
            <v>- sirena da interno autoalimentata ad uno o due toni in ABS di colore bianco. Funzionamento a 12Vcc a basso assorbimento (120 mA). Potenza sonora di 101 dB a 1m. Fornita con tamper antistrappo e apertura. Comprensiva di batteria.</v>
          </cell>
          <cell r="C33305" t="str">
            <v>cad</v>
          </cell>
          <cell r="D33305" t="str">
            <v>96,64</v>
          </cell>
        </row>
        <row r="33306">
          <cell r="A33306" t="str">
            <v>ME.08.040.0020</v>
          </cell>
          <cell r="B33306" t="str">
            <v>Sirena per esterni, nelle tipologie:</v>
          </cell>
          <cell r="C33306"/>
          <cell r="D33306"/>
        </row>
        <row r="33307">
          <cell r="A33307" t="str">
            <v>ME.08.040.0020.a</v>
          </cell>
          <cell r="B33307" t="str">
            <v>- autoalimentata piezoelettrica senza lampeggiante, con protezione antischiuma e doppio coperchio</v>
          </cell>
          <cell r="C33307" t="str">
            <v>cad</v>
          </cell>
          <cell r="D33307" t="str">
            <v>114,53</v>
          </cell>
        </row>
        <row r="33308">
          <cell r="A33308" t="str">
            <v>ME.08.040.0020.b</v>
          </cell>
          <cell r="B33308" t="str">
            <v>- autoalimentata piezoelettrica con lampeggiante, con protezione antischiuma e doppio coperchio</v>
          </cell>
          <cell r="C33308" t="str">
            <v>cad</v>
          </cell>
          <cell r="D33308" t="str">
            <v>142,13</v>
          </cell>
        </row>
        <row r="33309">
          <cell r="A33309" t="str">
            <v>ME.08.040.0020.c</v>
          </cell>
          <cell r="B33309" t="str">
            <v>- per impianti seriali, autoalimentata piezoelettrica senza lampeggiante, con protezione antischiuma e doppio coperchio</v>
          </cell>
          <cell r="C33309" t="str">
            <v>cad</v>
          </cell>
          <cell r="D33309" t="str">
            <v>122,30</v>
          </cell>
        </row>
        <row r="33310">
          <cell r="A33310" t="str">
            <v>ME.08.040.0020.d</v>
          </cell>
          <cell r="B33310" t="str">
            <v>- per impianti seriali, autoalimentata piezoelettrica con lampeggiante, con protezione antischiuma e doppio coperchio</v>
          </cell>
          <cell r="C33310" t="str">
            <v>cad</v>
          </cell>
          <cell r="D33310" t="str">
            <v>149,83</v>
          </cell>
        </row>
        <row r="33311">
          <cell r="A33311" t="str">
            <v>ME.08.050</v>
          </cell>
          <cell r="B33311" t="str">
            <v>COMBINATORI TELEFONICI</v>
          </cell>
          <cell r="C33311"/>
          <cell r="D33311"/>
        </row>
        <row r="33312">
          <cell r="A33312" t="str">
            <v>ME.08.050.0010</v>
          </cell>
          <cell r="B33312" t="str">
            <v>Combinatore telefonico GSM/PSTN teleinterrogabile e teleprogrammabile, in contenitore di ridotte dimensioni, modulo GSM Dual Band integrato, dotato di 4 ingressi cablati espandibili a 8 con funzione split e di 4 uscite O.C. di stato, 4 uscite O.C. programmabili e tele controllabili; le uscite programmabili possono essere di tipo NA, NC o impulsive. Dotato di una uscita relè con contatti puliti programmabile per riprodurre varie segnalazioni di stato o una delle uscite programmabili. Il combinatore è in grado di inviare 16 diversi messaggi in fonia per una durata totale di oltre 200 sec., più di 70 SMS autocomposti e 15 SMS completamente personalizzabili. Il combinatore può memorizzare 16 numeri telefonici per le comunicazioni di allarme e/o di stato e 2 numeri telefonici per le comunicazioni in formato digitale.</v>
          </cell>
          <cell r="C33312" t="str">
            <v>cad</v>
          </cell>
          <cell r="D33312" t="str">
            <v>792,84</v>
          </cell>
        </row>
        <row r="33313">
          <cell r="A33313" t="str">
            <v>ME.08.050.0030</v>
          </cell>
          <cell r="B33313" t="str">
            <v>Modulo a sintesi vocale per centrali. In grado di trasferire fino a 14 messaggi evento personalizzabili a 16 numeri telefonici.</v>
          </cell>
          <cell r="C33313" t="str">
            <v>cad</v>
          </cell>
          <cell r="D33313" t="str">
            <v>126,86</v>
          </cell>
        </row>
        <row r="33314">
          <cell r="A33314" t="str">
            <v>ME.08.050.0040</v>
          </cell>
          <cell r="B33314" t="str">
            <v>Modulo GSM/GPRS per centrali antintrusione. Può essere utilizzato come Back-up di linea telefonica. Consente l'invio degli allarmi con tutti i protocolli supportati dalla centrale. Utilizzabile per riporto eventi e telegestione su linea GSM</v>
          </cell>
          <cell r="C33314" t="str">
            <v>cad</v>
          </cell>
          <cell r="D33314" t="str">
            <v>590,84</v>
          </cell>
        </row>
        <row r="33315">
          <cell r="A33315" t="str">
            <v>ME.08.060</v>
          </cell>
          <cell r="B33315" t="str">
            <v>ALIMENTAZIONE</v>
          </cell>
          <cell r="C33315"/>
          <cell r="D33315"/>
        </row>
        <row r="33316">
          <cell r="A33316" t="str">
            <v>ME.08.060.0010</v>
          </cell>
          <cell r="B33316" t="str">
            <v>Alimentatori in versione a giorno, ingresso per test batteria, uscita presenza rete e stato batteria, nelle tipologie:</v>
          </cell>
          <cell r="C33316"/>
          <cell r="D33316"/>
        </row>
        <row r="33317">
          <cell r="A33317" t="str">
            <v>ME.08.060.0010.a</v>
          </cell>
          <cell r="B33317" t="str">
            <v>- 1,3 A tensione di uscita 13,8 V</v>
          </cell>
          <cell r="C33317" t="str">
            <v>cad</v>
          </cell>
          <cell r="D33317" t="str">
            <v>107,62</v>
          </cell>
        </row>
        <row r="33318">
          <cell r="A33318" t="str">
            <v>ME.08.060.0010.b</v>
          </cell>
          <cell r="B33318" t="str">
            <v>- 4,5 A tensione di uscita 13,8 V</v>
          </cell>
          <cell r="C33318" t="str">
            <v>cad</v>
          </cell>
          <cell r="D33318" t="str">
            <v>218,50</v>
          </cell>
        </row>
        <row r="33319">
          <cell r="A33319" t="str">
            <v>ME.08.060.0010.c</v>
          </cell>
          <cell r="B33319" t="str">
            <v>- 0,7 A tensione di uscita 27,6 V</v>
          </cell>
          <cell r="C33319" t="str">
            <v>cad</v>
          </cell>
          <cell r="D33319" t="str">
            <v>107,62</v>
          </cell>
        </row>
        <row r="33320">
          <cell r="A33320" t="str">
            <v>ME.08.060.0010.d</v>
          </cell>
          <cell r="B33320" t="str">
            <v>- 2,5 A tensione di uscita 27,6 V</v>
          </cell>
          <cell r="C33320" t="str">
            <v>cad</v>
          </cell>
          <cell r="D33320" t="str">
            <v>240,97</v>
          </cell>
        </row>
        <row r="33321">
          <cell r="A33321" t="str">
            <v>ME.08.060.0020</v>
          </cell>
          <cell r="B33321" t="str">
            <v>Alimentatore switching, fornito in contenitore metallico con possibilità di ospitare una batteria in tampone. Protezione elettronica dai corto circuiti e dal sovraccarico. Nelle tipologie:</v>
          </cell>
          <cell r="C33321"/>
          <cell r="D33321"/>
        </row>
        <row r="33322">
          <cell r="A33322" t="str">
            <v>ME.08.060.0020.a</v>
          </cell>
          <cell r="B33322" t="str">
            <v>-12V 2A - batteria da 7,2Ah</v>
          </cell>
          <cell r="C33322" t="str">
            <v>cad</v>
          </cell>
          <cell r="D33322" t="str">
            <v>123,90</v>
          </cell>
        </row>
        <row r="33323">
          <cell r="A33323" t="str">
            <v>ME.08.060.0020.b</v>
          </cell>
          <cell r="B33323" t="str">
            <v>-12V 4A - batteria da 18Ah</v>
          </cell>
          <cell r="C33323" t="str">
            <v>cad</v>
          </cell>
          <cell r="D33323" t="str">
            <v>389,75</v>
          </cell>
        </row>
        <row r="33324">
          <cell r="A33324" t="str">
            <v>ME.08.060.0025</v>
          </cell>
          <cell r="B33324" t="str">
            <v>Alimentatori in contenitore metallico, tensione in uscita 1,8 V, ingresso per test batteria, uscita presenza rete e stato batteria, nelle tipologie:</v>
          </cell>
          <cell r="C33324"/>
          <cell r="D33324"/>
        </row>
        <row r="33325">
          <cell r="A33325" t="str">
            <v>ME.08.060.0025.a</v>
          </cell>
          <cell r="B33325" t="str">
            <v>- 0,7 A tensione di uscita 27,6 V</v>
          </cell>
          <cell r="C33325" t="str">
            <v>cad</v>
          </cell>
          <cell r="D33325" t="str">
            <v>160,94</v>
          </cell>
        </row>
        <row r="33326">
          <cell r="A33326" t="str">
            <v>ME.08.060.0025.b</v>
          </cell>
          <cell r="B33326" t="str">
            <v>- 2,5 A tensione di uscita 27,6 V</v>
          </cell>
          <cell r="C33326" t="str">
            <v>cad</v>
          </cell>
          <cell r="D33326" t="str">
            <v>290,94</v>
          </cell>
        </row>
        <row r="33327">
          <cell r="A33327" t="str">
            <v>ME.08.060.0030</v>
          </cell>
          <cell r="B33327" t="str">
            <v>Batterie per centrali e sirene, nelle tipologie:</v>
          </cell>
          <cell r="C33327"/>
          <cell r="D33327"/>
        </row>
        <row r="33328">
          <cell r="A33328" t="str">
            <v>ME.08.060.0030.a</v>
          </cell>
          <cell r="B33328" t="str">
            <v>- 6 V, 1,2 Ah</v>
          </cell>
          <cell r="C33328" t="str">
            <v>cad</v>
          </cell>
          <cell r="D33328" t="str">
            <v>15,92</v>
          </cell>
        </row>
        <row r="33329">
          <cell r="A33329" t="str">
            <v>ME.08.060.0030.b</v>
          </cell>
          <cell r="B33329" t="str">
            <v>- 9 V, 0,5 Ah</v>
          </cell>
          <cell r="C33329" t="str">
            <v>cad</v>
          </cell>
          <cell r="D33329" t="str">
            <v>24,34</v>
          </cell>
        </row>
        <row r="33330">
          <cell r="A33330" t="str">
            <v>ME.08.060.0030.c</v>
          </cell>
          <cell r="B33330" t="str">
            <v>- 12 V di tipo ermetico sigillata al piombo con capacità 7Ah.</v>
          </cell>
          <cell r="C33330" t="str">
            <v>cad</v>
          </cell>
          <cell r="D33330" t="str">
            <v>35,67</v>
          </cell>
        </row>
        <row r="33331">
          <cell r="A33331" t="str">
            <v>ME.08.070</v>
          </cell>
          <cell r="B33331" t="str">
            <v>CAVI</v>
          </cell>
          <cell r="C33331"/>
          <cell r="D33331"/>
        </row>
        <row r="33332">
          <cell r="A33332" t="str">
            <v>ME.08.070.0010</v>
          </cell>
          <cell r="B33332" t="str">
            <v>Cavo schermato antifiamma certificato CEI-UNEL 36762 C-4. Nelle tipologie:</v>
          </cell>
          <cell r="C33332"/>
          <cell r="D33332"/>
        </row>
        <row r="33333">
          <cell r="A33333" t="str">
            <v>ME.08.070.0010.a</v>
          </cell>
          <cell r="B33333" t="str">
            <v>- 2x0,22</v>
          </cell>
          <cell r="C33333" t="str">
            <v>m</v>
          </cell>
          <cell r="D33333" t="str">
            <v>0,40</v>
          </cell>
        </row>
        <row r="33334">
          <cell r="A33334" t="str">
            <v>ME.08.070.0010.b</v>
          </cell>
          <cell r="B33334" t="str">
            <v>- 4x0,22</v>
          </cell>
          <cell r="C33334" t="str">
            <v>m</v>
          </cell>
          <cell r="D33334" t="str">
            <v>0,67</v>
          </cell>
        </row>
        <row r="33335">
          <cell r="A33335" t="str">
            <v>ME.08.070.0010.c</v>
          </cell>
          <cell r="B33335" t="str">
            <v>- 6x0,22</v>
          </cell>
          <cell r="C33335" t="str">
            <v>m</v>
          </cell>
          <cell r="D33335" t="str">
            <v>0,85</v>
          </cell>
        </row>
        <row r="33336">
          <cell r="A33336" t="str">
            <v>ME.08.070.0010.d</v>
          </cell>
          <cell r="B33336" t="str">
            <v>- 2x0,50+2x0,22</v>
          </cell>
          <cell r="C33336" t="str">
            <v>m</v>
          </cell>
          <cell r="D33336" t="str">
            <v>1,07</v>
          </cell>
        </row>
        <row r="33337">
          <cell r="A33337" t="str">
            <v>ME.08.070.0010.e</v>
          </cell>
          <cell r="B33337" t="str">
            <v>- 2x0,75+4x0,22</v>
          </cell>
          <cell r="C33337" t="str">
            <v>m</v>
          </cell>
          <cell r="D33337" t="str">
            <v>1,51</v>
          </cell>
        </row>
        <row r="33338">
          <cell r="A33338" t="str">
            <v>ME.08.070.0010.f</v>
          </cell>
          <cell r="B33338" t="str">
            <v>- 2x0,75+6x0,22</v>
          </cell>
          <cell r="C33338" t="str">
            <v>m</v>
          </cell>
          <cell r="D33338" t="str">
            <v>1,71</v>
          </cell>
        </row>
        <row r="33339">
          <cell r="A33339" t="str">
            <v>ME.08.070.0015</v>
          </cell>
          <cell r="B33339" t="str">
            <v>Cavo di categoria 5, testato fino a 200MHz, costituito da due coppie di rame nudo + 1 filo di rame stagnato e nastro di alluminio come schermo. Raccomandato per lla stesura del bus RS485 delle centrali antintrusione. Certificato da SGC come conforme a ISO/ISEC 11801</v>
          </cell>
          <cell r="C33339" t="str">
            <v>m</v>
          </cell>
          <cell r="D33339" t="str">
            <v>0,90</v>
          </cell>
        </row>
        <row r="33340">
          <cell r="A33340" t="str">
            <v>ME.08.070.0020</v>
          </cell>
          <cell r="B33340" t="str">
            <v>Cavi schermati per il collegamento delle apparecchiature, nelle tipologie:</v>
          </cell>
          <cell r="C33340"/>
          <cell r="D33340"/>
        </row>
        <row r="33341">
          <cell r="A33341" t="str">
            <v>ME.08.070.0020.a</v>
          </cell>
          <cell r="B33341" t="str">
            <v>- 4 conduttori sez. 0,22 mm²</v>
          </cell>
          <cell r="C33341" t="str">
            <v>m</v>
          </cell>
          <cell r="D33341" t="str">
            <v>0,40</v>
          </cell>
        </row>
        <row r="33342">
          <cell r="A33342" t="str">
            <v>ME.08.070.0020.b</v>
          </cell>
          <cell r="B33342" t="str">
            <v>- 6 conduttori sez. 0,22 mm²</v>
          </cell>
          <cell r="C33342" t="str">
            <v>m</v>
          </cell>
          <cell r="D33342" t="str">
            <v>0,56</v>
          </cell>
        </row>
        <row r="33343">
          <cell r="A33343" t="str">
            <v>ME.08.070.0020.c</v>
          </cell>
          <cell r="B33343" t="str">
            <v>- 2 conduttori sez. 0,22 mm² + 2 conduttori sez. 0,75 mm²</v>
          </cell>
          <cell r="C33343" t="str">
            <v>m</v>
          </cell>
          <cell r="D33343" t="str">
            <v>0,65</v>
          </cell>
        </row>
        <row r="33344">
          <cell r="A33344" t="str">
            <v>ME.08.070.0020.d</v>
          </cell>
          <cell r="B33344" t="str">
            <v>- 2 conduttori sez. 0,22 mm² + 2 conduttori sez. 1 mm²</v>
          </cell>
          <cell r="C33344" t="str">
            <v>m</v>
          </cell>
          <cell r="D33344" t="str">
            <v>1,02</v>
          </cell>
        </row>
        <row r="33345">
          <cell r="A33345" t="str">
            <v>ME.08.070.0020.e</v>
          </cell>
          <cell r="B33345" t="str">
            <v>- 4 conduttori sez. 0,22 mm² + 2 conduttori sez. 0,75 mm²</v>
          </cell>
          <cell r="C33345" t="str">
            <v>m</v>
          </cell>
          <cell r="D33345" t="str">
            <v>0,76</v>
          </cell>
        </row>
        <row r="33346">
          <cell r="A33346" t="str">
            <v>ME.08.070.0020.f</v>
          </cell>
          <cell r="B33346" t="str">
            <v>- 6 conduttori sez. 0,22 mm² + 2 conduttori sez. 0,75 mm²</v>
          </cell>
          <cell r="C33346" t="str">
            <v>m</v>
          </cell>
          <cell r="D33346" t="str">
            <v>1,02</v>
          </cell>
        </row>
        <row r="33347">
          <cell r="A33347" t="str">
            <v>ME.08.080</v>
          </cell>
          <cell r="B33347" t="str">
            <v>IMPIANTI ELETTROACUSTICI</v>
          </cell>
          <cell r="C33347"/>
          <cell r="D33347"/>
        </row>
        <row r="33348">
          <cell r="A33348" t="str">
            <v>ME.08.080.0010</v>
          </cell>
          <cell r="B33348" t="str">
            <v>Sistema di amplificazione sonora con tecnologia digitale e controllo a microprocessore, compreso di mixer a 4 ingressi microfoni audio con connettori rimuovibili, sorgente sonora incorporata con lettore CD/USB/MP3 bluetooth e radio AM/FM con RDS e controllo remoto, radio ed MP3 integrati ed ingresso ausiliario per sorgente esterna. Porta USB frontale per lettura di file MP3 e connettori a vite o RJ 45 per connessioni rapide di basi microfonichee altri apparecchi. Uscite ausiliarie per l’invio di segnali ad eventuali amplificatori addizionali. Generatore di tono di preavviso. Potenza:</v>
          </cell>
          <cell r="C33348"/>
          <cell r="D33348"/>
        </row>
        <row r="33349">
          <cell r="A33349" t="str">
            <v>ME.08.080.0010.a</v>
          </cell>
          <cell r="B33349" t="str">
            <v>- Potenza 160 W</v>
          </cell>
          <cell r="C33349" t="str">
            <v>cad</v>
          </cell>
          <cell r="D33349" t="str">
            <v>882,30</v>
          </cell>
        </row>
        <row r="33350">
          <cell r="A33350" t="str">
            <v>ME.08.080.0010.b</v>
          </cell>
          <cell r="B33350" t="str">
            <v>- Potenza 320 W</v>
          </cell>
          <cell r="C33350" t="str">
            <v>cad</v>
          </cell>
          <cell r="D33350" t="str">
            <v>1.363,57</v>
          </cell>
        </row>
        <row r="33351">
          <cell r="A33351" t="str">
            <v>ME.08.080.0015</v>
          </cell>
          <cell r="B33351" t="str">
            <v>Unità per la distribuzione di annunci e musica fino a 6 zone con sistema a doppio bus per la gestione e l’indirizzo della priorità fra ingressi ed uscite dotata di ingressi microfonici ed universali, ingressi ausiliari selezionabili sul bus musica, un ingresso dedicato agli annunci ed un ingresso di emergenza. Tutti gli ingressi hanno un controllo singolo di livello e tono.</v>
          </cell>
          <cell r="C33351"/>
          <cell r="D33351"/>
        </row>
        <row r="33352">
          <cell r="A33352" t="str">
            <v>ME.08.080.0015.a</v>
          </cell>
          <cell r="B33352" t="str">
            <v>- amplificata potenza 240 W</v>
          </cell>
          <cell r="C33352" t="str">
            <v>cad</v>
          </cell>
          <cell r="D33352" t="str">
            <v>1.411,69</v>
          </cell>
        </row>
        <row r="33353">
          <cell r="A33353" t="str">
            <v>ME.08.080.0015.b</v>
          </cell>
          <cell r="B33353" t="str">
            <v>- non amplificata</v>
          </cell>
          <cell r="C33353" t="str">
            <v>cad</v>
          </cell>
          <cell r="D33353" t="str">
            <v>1.018,67</v>
          </cell>
        </row>
        <row r="33354">
          <cell r="A33354" t="str">
            <v>ME.08.080.0020</v>
          </cell>
          <cell r="B33354" t="str">
            <v>Espansioni e controllo</v>
          </cell>
          <cell r="C33354"/>
          <cell r="D33354"/>
        </row>
        <row r="33355">
          <cell r="A33355" t="str">
            <v>ME.08.080.0020.a</v>
          </cell>
          <cell r="B33355" t="str">
            <v>Unità di espansione fino ad ulteriori 6 zone per collegamento diretto con unità di distribuzione annunci con architettura dual-bus dotata di terminali di interconnessione per amplificatori di potenza per la gestione indipendente dei bus e di porte logiche per interfaccia con parti terze</v>
          </cell>
          <cell r="C33355" t="str">
            <v>cad</v>
          </cell>
          <cell r="D33355" t="str">
            <v>681,78</v>
          </cell>
        </row>
        <row r="33356">
          <cell r="A33356" t="str">
            <v>ME.08.080.0020.b</v>
          </cell>
          <cell r="B33356" t="str">
            <v>Dispositivo per controllo remoto da parete collegabile all’unità master dotato di display per controllo zone, sorgenti e volume. Il dispositivo è dotato inoltre di ingressi per microfono e per sorgente musicale esterna entrambi con possibilità di regolazione e miscelazione</v>
          </cell>
          <cell r="C33356" t="str">
            <v>cad</v>
          </cell>
          <cell r="D33356" t="str">
            <v>176,45</v>
          </cell>
        </row>
        <row r="33357">
          <cell r="A33357" t="str">
            <v>ME.08.080.0030</v>
          </cell>
          <cell r="B33357" t="str">
            <v>Microfoni e radiomicrofoni - console annunci - basi microfoniche:</v>
          </cell>
          <cell r="C33357"/>
          <cell r="D33357"/>
        </row>
        <row r="33358">
          <cell r="A33358" t="str">
            <v>ME.08.080.0030.a</v>
          </cell>
          <cell r="B33358" t="str">
            <v>- microfono dinamico unidirezionale ad impugnatura connettore XLR a 3 poli dotato di filtro anti-pop, interruttore con blocco di sicurezza On/OFF, cavo 5 metri e supporto per asta</v>
          </cell>
          <cell r="C33358" t="str">
            <v>cad</v>
          </cell>
          <cell r="D33358" t="str">
            <v>64,17</v>
          </cell>
        </row>
        <row r="33359">
          <cell r="A33359" t="str">
            <v>ME.08.080.0030.b</v>
          </cell>
          <cell r="B33359" t="str">
            <v>- microfono dinamico unidirezionale professionale, dotato di filtro anti-pop, interruttore ON/OFF con blocco di sicurezza, connettori XLR a 3 poli, cavo di collegamento 5 metri schermato, supporto in plastica per asta. Dispositivo per applicazioni professionali con ottime prestazioni sulla resa di voce e canto</v>
          </cell>
          <cell r="C33359" t="str">
            <v>cad</v>
          </cell>
          <cell r="D33359" t="str">
            <v>85,02</v>
          </cell>
        </row>
        <row r="33360">
          <cell r="A33360" t="str">
            <v>ME.08.080.0030.c</v>
          </cell>
          <cell r="B33360" t="str">
            <v>- radio microfono composto da: microfono dinamico ad impugnatura; trasmettitore per applicazione a cintura, ricevitore UHF a doppia antenna 16 canali con frequenze variabili da 798 Mhz a 827 Mhz, uscite XLR e jack 6,3, alimentatore AC/DC</v>
          </cell>
          <cell r="C33360" t="str">
            <v>cad</v>
          </cell>
          <cell r="D33360" t="str">
            <v>232,61</v>
          </cell>
        </row>
        <row r="33361">
          <cell r="A33361" t="str">
            <v>ME.08.080.0030.d</v>
          </cell>
          <cell r="B33361" t="str">
            <v>- base microfonica da tavolo per la diffusione di annunci dotata di microfono unidirezionale flessibile con capsula, tasto con led per l'inserzione del microfono, alimentatore 12-48 V, cavo 3 metri con connettore XLR</v>
          </cell>
          <cell r="C33361" t="str">
            <v>cad</v>
          </cell>
          <cell r="D33361" t="str">
            <v>132,34</v>
          </cell>
        </row>
        <row r="33362">
          <cell r="A33362" t="str">
            <v>ME.08.080.0040</v>
          </cell>
          <cell r="B33362" t="str">
            <v>Diffusore acustico universale installabile sia a parete che a soffitto con elevata qualità di riproduzione di voce e musica, corpo in acciaio bianco, altoparlante 5” a gamma estesa, conforme al Normativa EN 54-24 termofusibile di protezione delle linee audio, morsettiera in materiale ceramico per cavi antifiamma di ingresso e uscita fusibile, trasformatore 100 V incorporato, potenza da 6 a 12 W</v>
          </cell>
          <cell r="C33362" t="str">
            <v>cad</v>
          </cell>
          <cell r="D33362" t="str">
            <v>84,23</v>
          </cell>
        </row>
        <row r="33363">
          <cell r="A33363" t="str">
            <v>ME.08.080.0050</v>
          </cell>
          <cell r="B33363" t="str">
            <v>Diffusore sonoro a plafoniera con fondello antifiamma per montaggio in controsoffitto, elevata qualità di riproduzione, potenza 6 – 24 W, altoparlante a doppio cono larga banda 6”, calotta di protezione in acciaio bianco, struttura griglia frontale e calotta di protezione in acciaio bianco, compreso trasformatore a tensione costante 100 V, morsettiera di collegamento in materiale ceramico per cavi antifiamma di ingresso ed uscita e fusibile termico. conforme al Normativa EN 54-24</v>
          </cell>
          <cell r="C33363" t="str">
            <v>cad</v>
          </cell>
          <cell r="D33363" t="str">
            <v>78,60</v>
          </cell>
        </row>
        <row r="33364">
          <cell r="A33364" t="str">
            <v>ME.08.080.0060</v>
          </cell>
          <cell r="B33364" t="str">
            <v>Altoparlante bidirezionale in custodia di materiale termoplastico per fissaggio a parete completo di trasformatore di linea, potenza 6 W:</v>
          </cell>
          <cell r="C33364" t="str">
            <v>cad</v>
          </cell>
          <cell r="D33364" t="str">
            <v>95,71</v>
          </cell>
        </row>
        <row r="33365">
          <cell r="A33365" t="str">
            <v>ME.08.080.0070</v>
          </cell>
          <cell r="B33365" t="str">
            <v>Altoparlante pensile in custodia di materiale termoplastico con fissaggio a soffitto, potenza 2,5÷20 W.</v>
          </cell>
          <cell r="C33365" t="str">
            <v>cad</v>
          </cell>
          <cell r="D33365" t="str">
            <v>126,06</v>
          </cell>
        </row>
        <row r="33366">
          <cell r="A33366" t="str">
            <v>ME.08.080.0080</v>
          </cell>
          <cell r="B33366" t="str">
            <v>Diffusore acustico a tenuta stagna provvisto di commutatore esterno per la regolazione della potenza diffusa (5 posizioni + Off). Corpo in alluminio estruso verniciato a fuoco con griglia frontale per protezione in metallo. Sistema a due vie con altoparlante ellittico a gamma estesa e tweeter a cono ad alta efficienza. Potenza nominale 10 W.</v>
          </cell>
          <cell r="C33366" t="str">
            <v>cad</v>
          </cell>
          <cell r="D33366" t="str">
            <v>200,99</v>
          </cell>
        </row>
        <row r="33367">
          <cell r="A33367" t="str">
            <v>ME.08.080.0090</v>
          </cell>
          <cell r="B33367" t="str">
            <v>Diffusore acustico con potenza 6/10 W regolabile tramite trimmer semifisso, realizzato in ABS.</v>
          </cell>
          <cell r="C33367"/>
          <cell r="D33367"/>
        </row>
        <row r="33368">
          <cell r="A33368" t="str">
            <v>ME.08.080.0090.a</v>
          </cell>
          <cell r="B33368" t="str">
            <v>- da incasso a soffitto</v>
          </cell>
          <cell r="C33368" t="str">
            <v>cad</v>
          </cell>
          <cell r="D33368" t="str">
            <v>89,42</v>
          </cell>
        </row>
        <row r="33369">
          <cell r="A33369" t="str">
            <v>ME.08.080.0090.b</v>
          </cell>
          <cell r="B33369" t="str">
            <v>- da incasso a parete o soffitto, con griglia metallica di protezione</v>
          </cell>
          <cell r="C33369" t="str">
            <v>cad</v>
          </cell>
          <cell r="D33369" t="str">
            <v>113,61</v>
          </cell>
        </row>
        <row r="33370">
          <cell r="A33370" t="str">
            <v>ME.08.080.0090.c</v>
          </cell>
          <cell r="B33370" t="str">
            <v>- alimentatore in grado di fornire tensione a 20 diffusori amplificati da 10 W e relativa centrale, in versione da parete provvisto di staffa, completo di protezione a fusibile sul primario e elettronica sulle uscite.</v>
          </cell>
          <cell r="C33370" t="str">
            <v>cad</v>
          </cell>
          <cell r="D33370" t="str">
            <v>370,30</v>
          </cell>
        </row>
        <row r="33371">
          <cell r="A33371" t="str">
            <v>ME.08.080.0100</v>
          </cell>
          <cell r="B33371" t="str">
            <v>Diffusore acustico passivo con custodia in ABS, griglia metallica di protezione metallica, altoparlante bicono a sospensione pneumatica:</v>
          </cell>
          <cell r="C33371"/>
          <cell r="D33371"/>
        </row>
        <row r="33372">
          <cell r="A33372" t="str">
            <v>ME.08.080.0100.a</v>
          </cell>
          <cell r="B33372" t="str">
            <v>- da incasso a parete o a soffitto con potenza 20W/4Ohm</v>
          </cell>
          <cell r="C33372" t="str">
            <v>cad</v>
          </cell>
          <cell r="D33372" t="str">
            <v>54,30</v>
          </cell>
        </row>
        <row r="33373">
          <cell r="A33373" t="str">
            <v>ME.08.080.0100.b</v>
          </cell>
          <cell r="B33373" t="str">
            <v>- sporgente con potenza 4W/4Ohm</v>
          </cell>
          <cell r="C33373" t="str">
            <v>cad</v>
          </cell>
          <cell r="D33373" t="str">
            <v>69,48</v>
          </cell>
        </row>
        <row r="33374">
          <cell r="A33374" t="str">
            <v>ME.08.080.0110</v>
          </cell>
          <cell r="B33374" t="str">
            <v>Colonna sonora in alluminio a 5 altoparlanti (4 woofer e 1 tweeter centrale), con alta qualità di riproduzione di voce e musica, potenza 20/40 W, pressione sonora 105 dB/1 m, trasformatore incorporato 100/70 V, grado di protezione IP 66 resistente alle intemperie per utilizzo esterna, supporto robusto e snodabile, conforme a norma EN 54-24, corpo in alluminio e griglia in acciaio bianco – adatta per sistemi Evac</v>
          </cell>
          <cell r="C33374" t="str">
            <v>cad</v>
          </cell>
          <cell r="D33374" t="str">
            <v>344,91</v>
          </cell>
        </row>
        <row r="33375">
          <cell r="A33375" t="str">
            <v>ME.08.080.0120</v>
          </cell>
          <cell r="B33375" t="str">
            <v>Colonna sonora a linee di suono ma in custodia di legno o di materiale termoplastico per fissaggio a parete mediante dispositivo a snodo completa di traslatore di linea:</v>
          </cell>
          <cell r="C33375"/>
          <cell r="D33375"/>
        </row>
        <row r="33376">
          <cell r="A33376" t="str">
            <v>ME.08.080.0120.a</v>
          </cell>
          <cell r="B33376" t="str">
            <v>- colonna sonora da 16 W</v>
          </cell>
          <cell r="C33376" t="str">
            <v>cad</v>
          </cell>
          <cell r="D33376" t="str">
            <v>137,15</v>
          </cell>
        </row>
        <row r="33377">
          <cell r="A33377" t="str">
            <v>ME.08.080.0120.b</v>
          </cell>
          <cell r="B33377" t="str">
            <v>- colonna sonora da 24 W</v>
          </cell>
          <cell r="C33377" t="str">
            <v>cad</v>
          </cell>
          <cell r="D33377" t="str">
            <v>172,33</v>
          </cell>
        </row>
        <row r="33378">
          <cell r="A33378" t="str">
            <v>ME.08.080.0120.c</v>
          </cell>
          <cell r="B33378" t="str">
            <v>- colonna sonora da 32 W</v>
          </cell>
          <cell r="C33378" t="str">
            <v>cad</v>
          </cell>
          <cell r="D33378" t="str">
            <v>206,05</v>
          </cell>
        </row>
        <row r="33379">
          <cell r="A33379" t="str">
            <v>ME.08.080.0130</v>
          </cell>
          <cell r="B33379" t="str">
            <v>Proiettore di suono:</v>
          </cell>
          <cell r="C33379"/>
          <cell r="D33379"/>
        </row>
        <row r="33380">
          <cell r="A33380" t="str">
            <v>ME.08.080.0130.a</v>
          </cell>
          <cell r="B33380" t="str">
            <v>- monodirezionale con trasformatore di linea e supporto snodato, grado di protezione IP55, Potenza: 20 - 10 - 5 - 2,5 W (100V).</v>
          </cell>
          <cell r="C33380" t="str">
            <v>cad</v>
          </cell>
          <cell r="D33380" t="str">
            <v>102,70</v>
          </cell>
        </row>
        <row r="33381">
          <cell r="A33381" t="str">
            <v>ME.08.080.0130.b</v>
          </cell>
          <cell r="B33381" t="str">
            <v>- monodirezionale con trasformatore di linea e supporto snodato, grado di protezione IP66, Potenza: 20 - 10 - 5 - 2,5 W (100V). Conforme alla norma EN 54-24, con morsettiera ceramica e fusibile.</v>
          </cell>
          <cell r="C33381" t="str">
            <v>cad</v>
          </cell>
          <cell r="D33381" t="str">
            <v>180,74</v>
          </cell>
        </row>
        <row r="33382">
          <cell r="A33382" t="str">
            <v>ME.08.080.0130.c</v>
          </cell>
          <cell r="B33382" t="str">
            <v>- bidirezionale con trasformatore di linea e supporto snodato, grado di protezione IP66, Potenza: 20 - 10 - 5 - 2,5 W (100V). Conforme alla norma EN 54-24, con morsettiera ceramica e fusibile</v>
          </cell>
          <cell r="C33382" t="str">
            <v>cad</v>
          </cell>
          <cell r="D33382" t="str">
            <v>180,74</v>
          </cell>
        </row>
        <row r="33383">
          <cell r="A33383" t="str">
            <v>ME.08.080.0140</v>
          </cell>
          <cell r="B33383" t="str">
            <v>Dispositivo attenuatore da incasso per regolare la potenza acustica di uno o più diffusori tramite commutatore rotativo:</v>
          </cell>
          <cell r="C33383"/>
          <cell r="D33383"/>
        </row>
        <row r="33384">
          <cell r="A33384" t="str">
            <v>ME.08.080.0140.a</v>
          </cell>
          <cell r="B33384" t="str">
            <v>- per impianti a tensione costante 100V, carico massimo 30W</v>
          </cell>
          <cell r="C33384" t="str">
            <v>cad</v>
          </cell>
          <cell r="D33384" t="str">
            <v>59,97</v>
          </cell>
        </row>
        <row r="33385">
          <cell r="A33385" t="str">
            <v>ME.08.080.0140.b</v>
          </cell>
          <cell r="B33385" t="str">
            <v>- per impianti a impedenza costante (impedenza complessiva 4 Ohm)</v>
          </cell>
          <cell r="C33385" t="str">
            <v>cad</v>
          </cell>
          <cell r="D33385" t="str">
            <v>53,44</v>
          </cell>
        </row>
        <row r="33386">
          <cell r="A33386" t="str">
            <v>ME.08.080.0150</v>
          </cell>
          <cell r="B33386" t="str">
            <v>Diffusore sonoro a tromba a profilo rientrante in materiale termoplastico dotato di unità magnetodinamica e trasformatore di linea 100 V, protetto dagli agenti atmosferici, potenza 30 W conforme alla norma EN 54-24, morsettiera di collegamento del cavo in materiale ceramico</v>
          </cell>
          <cell r="C33386" t="str">
            <v>cad</v>
          </cell>
          <cell r="D33386" t="str">
            <v>112,30</v>
          </cell>
        </row>
        <row r="33387">
          <cell r="A33387" t="str">
            <v>ME.08.080.0160</v>
          </cell>
          <cell r="B33387" t="str">
            <v>Trasformatore di linea universale ingresso 70 – 100 V</v>
          </cell>
          <cell r="C33387"/>
          <cell r="D33387"/>
        </row>
        <row r="33388">
          <cell r="A33388" t="str">
            <v>ME.08.080.0160.a</v>
          </cell>
          <cell r="B33388" t="str">
            <v>- potenza max 10 W</v>
          </cell>
          <cell r="C33388" t="str">
            <v>cad</v>
          </cell>
          <cell r="D33388" t="str">
            <v>40,91</v>
          </cell>
        </row>
        <row r="33389">
          <cell r="A33389" t="str">
            <v>ME.08.080.0160.b</v>
          </cell>
          <cell r="B33389" t="str">
            <v>- potenza max 30 W</v>
          </cell>
          <cell r="C33389" t="str">
            <v>cad</v>
          </cell>
          <cell r="D33389" t="str">
            <v>49,74</v>
          </cell>
        </row>
        <row r="33390">
          <cell r="A33390" t="str">
            <v>ME.08.080.0160.c</v>
          </cell>
          <cell r="B33390" t="str">
            <v>- potenza max 60 W</v>
          </cell>
          <cell r="C33390" t="str">
            <v>cad</v>
          </cell>
          <cell r="D33390" t="str">
            <v>66,56</v>
          </cell>
        </row>
        <row r="33391">
          <cell r="A33391" t="str">
            <v>ME.08.080.0160.d</v>
          </cell>
          <cell r="B33391" t="str">
            <v>- potenza max 120 W</v>
          </cell>
          <cell r="C33391" t="str">
            <v>cad</v>
          </cell>
          <cell r="D33391" t="str">
            <v>84,23</v>
          </cell>
        </row>
        <row r="33392">
          <cell r="A33392" t="str">
            <v>ME.08.080.0160.e</v>
          </cell>
          <cell r="B33392" t="str">
            <v>- potenza max 240 W</v>
          </cell>
          <cell r="C33392" t="str">
            <v>cad</v>
          </cell>
          <cell r="D33392" t="str">
            <v>109,89</v>
          </cell>
        </row>
        <row r="33393">
          <cell r="A33393" t="str">
            <v>ME.08.080.0170</v>
          </cell>
          <cell r="B33393" t="str">
            <v>Unità magnetodinamiche per diffusori a tromba:</v>
          </cell>
          <cell r="C33393"/>
          <cell r="D33393"/>
        </row>
        <row r="33394">
          <cell r="A33394" t="str">
            <v>ME.08.080.0170.a</v>
          </cell>
          <cell r="B33394" t="str">
            <v>- potenza con trasformatore da 20 W</v>
          </cell>
          <cell r="C33394" t="str">
            <v>cad</v>
          </cell>
          <cell r="D33394" t="str">
            <v>134,57</v>
          </cell>
        </row>
        <row r="33395">
          <cell r="A33395" t="str">
            <v>ME.08.080.0170.b</v>
          </cell>
          <cell r="B33395" t="str">
            <v>- potenza con trasformatore da 30 W a tenuta stagna</v>
          </cell>
          <cell r="C33395" t="str">
            <v>cad</v>
          </cell>
          <cell r="D33395" t="str">
            <v>160,07</v>
          </cell>
        </row>
        <row r="33396">
          <cell r="A33396" t="str">
            <v>ME.08.080.0170.c</v>
          </cell>
          <cell r="B33396" t="str">
            <v>- potenza senza trasformatore da 50 W a tenuta stagna</v>
          </cell>
          <cell r="C33396" t="str">
            <v>cad</v>
          </cell>
          <cell r="D33396" t="str">
            <v>133,24</v>
          </cell>
        </row>
        <row r="33397">
          <cell r="A33397" t="str">
            <v>ME.08.080.0170.d</v>
          </cell>
          <cell r="B33397" t="str">
            <v>- potenza con trasformatore da 50 W a tenuta stagna</v>
          </cell>
          <cell r="C33397" t="str">
            <v>cad</v>
          </cell>
          <cell r="D33397" t="str">
            <v>222,92</v>
          </cell>
        </row>
        <row r="33398">
          <cell r="A33398" t="str">
            <v>ME.08.080.0180</v>
          </cell>
          <cell r="B33398" t="str">
            <v>Diffusore a tromba senza unità dinamica in alluminio, per montaggi a tenuta stagna completo di staffa di supporto, dimensioni Ø 450 x 550 mm.</v>
          </cell>
          <cell r="C33398" t="str">
            <v>cad</v>
          </cell>
          <cell r="D33398" t="str">
            <v>202,33</v>
          </cell>
        </row>
        <row r="33399">
          <cell r="A33399" t="str">
            <v>ME.08.080.0190</v>
          </cell>
          <cell r="B33399" t="str">
            <v>Sistema interfonico per comunicazioni attraverso vetri di sicurezza, commutazione automatica o mista a seconda della rumorosità dell’ambiente servito composto da: unità di controllo e amplificazione, base microfonica operatore con tasti di attivazione, microfono utente, diffusori acustici, cavi di collegamento per installazione tipica</v>
          </cell>
          <cell r="C33399" t="str">
            <v>cad</v>
          </cell>
          <cell r="D33399" t="str">
            <v>786,06</v>
          </cell>
        </row>
        <row r="33400">
          <cell r="A33400" t="str">
            <v>ME.08.080.0200</v>
          </cell>
          <cell r="B33400" t="str">
            <v>Amplificatore integrato fino a 6 ingressi, tecnologia digitale controllata da microprocessore, uscite 100 V a bassa impedenza, ingressi universali e ingresso audio ausiliario con controllo dei toni, connettori terminali a vite, Rj 45 e XLR, annunci tramite base microfonica e generatore di tono di preavviso interno</v>
          </cell>
          <cell r="C33400"/>
          <cell r="D33400"/>
        </row>
        <row r="33401">
          <cell r="A33401" t="str">
            <v>ME.08.080.0200.a</v>
          </cell>
          <cell r="B33401" t="str">
            <v>- potenza 80 W</v>
          </cell>
          <cell r="C33401" t="str">
            <v>cad</v>
          </cell>
          <cell r="D33401" t="str">
            <v>376,98</v>
          </cell>
        </row>
        <row r="33402">
          <cell r="A33402" t="str">
            <v>ME.08.080.0200.b</v>
          </cell>
          <cell r="B33402" t="str">
            <v>- potenza 160 W</v>
          </cell>
          <cell r="C33402" t="str">
            <v>cad</v>
          </cell>
          <cell r="D33402" t="str">
            <v>553,45</v>
          </cell>
        </row>
        <row r="33403">
          <cell r="A33403" t="str">
            <v>ME.08.080.0200.c</v>
          </cell>
          <cell r="B33403" t="str">
            <v>- potenza 320 W</v>
          </cell>
          <cell r="C33403" t="str">
            <v>cad</v>
          </cell>
          <cell r="D33403" t="str">
            <v>786,06</v>
          </cell>
        </row>
        <row r="33404">
          <cell r="A33404" t="str">
            <v>ME.08.080.0210</v>
          </cell>
          <cell r="B33404" t="str">
            <v>Unità di potenza per controllo sorgenti sonore con connettori removibili o XLR o RJ 45 per la connessione di base microfonica via cavo, ingresso AUX per sorgenti sonore esterne (CD radio ecc) controllo tono e guadagno su ingresso AUX, uscita diffusori a bassa impedenza o a tensione costante 100 V – 70 V, amplificatore in classe D con alimentazione switching</v>
          </cell>
          <cell r="C33404"/>
          <cell r="D33404"/>
        </row>
        <row r="33405">
          <cell r="A33405" t="str">
            <v>ME.08.080.0210.a</v>
          </cell>
          <cell r="B33405" t="str">
            <v>- potenza 80 W</v>
          </cell>
          <cell r="C33405" t="str">
            <v>cad</v>
          </cell>
          <cell r="D33405" t="str">
            <v>256,67</v>
          </cell>
        </row>
        <row r="33406">
          <cell r="A33406" t="str">
            <v>ME.08.080.0210.b</v>
          </cell>
          <cell r="B33406" t="str">
            <v>- potenza 160 W</v>
          </cell>
          <cell r="C33406" t="str">
            <v>cad</v>
          </cell>
          <cell r="D33406" t="str">
            <v>505,32</v>
          </cell>
        </row>
        <row r="33407">
          <cell r="A33407" t="str">
            <v>ME.08.080.0210.c</v>
          </cell>
          <cell r="B33407" t="str">
            <v>- potenza 320 W</v>
          </cell>
          <cell r="C33407" t="str">
            <v>cad</v>
          </cell>
          <cell r="D33407" t="str">
            <v>689,81</v>
          </cell>
        </row>
        <row r="33408">
          <cell r="A33408" t="str">
            <v>ME.08.080.0220</v>
          </cell>
          <cell r="B33408" t="str">
            <v>Preamplificatore miscelatore 9 ingressi - 2 uscite. Ingressi bilanciati e sensibilità per collegamento microfoni, con selettori di uscita, spia di presenza del segnale, alimentazione 110 / 230 V alimentazione di emergenza 24 Vdc, predisposizione per montaggio a rack 19”</v>
          </cell>
          <cell r="C33408" t="str">
            <v>cad</v>
          </cell>
          <cell r="D33408" t="str">
            <v>449,17</v>
          </cell>
        </row>
        <row r="33409">
          <cell r="A33409" t="str">
            <v>ME.08.080.0230</v>
          </cell>
          <cell r="B33409" t="str">
            <v>Lettore CD/USB / MP3 abbinato a sintonizzatore radio FM, sezioni con possibilità di utilizzo contemporaneo, il lettore CD riproduce tracce audio e file MP3, presenza di porte USB , display LCD retroilluminato per informazioni relative alla lettura di CD e MP3, telecomando, sintonizzatore radio FM (87,5 – 108 MHz) con 10 memorie, display LCD per indicazioni relative alla radio, predisposizione per montaggio a rack 19”</v>
          </cell>
          <cell r="C33409" t="str">
            <v>cad</v>
          </cell>
          <cell r="D33409" t="str">
            <v>497,30</v>
          </cell>
        </row>
        <row r="33410">
          <cell r="A33410" t="str">
            <v>ME.08.080.0240</v>
          </cell>
          <cell r="B33410" t="str">
            <v>Lettore / registratore digitale di file audio MP3 supporto chiavi USB e schede SD 32 GB di memoria, riproduzione di un file MP3 alla volta, dotato di telecomando per disattivazione comandi frontali, predisposizione per montaggio a rack 19”</v>
          </cell>
          <cell r="C33410" t="str">
            <v>cad</v>
          </cell>
          <cell r="D33410" t="str">
            <v>601,57</v>
          </cell>
        </row>
        <row r="33411">
          <cell r="A33411" t="str">
            <v>ME.08.080.0250</v>
          </cell>
          <cell r="B33411" t="str">
            <v>Unità di monitoraggio ed alimentazione rack per l’accensione centrtalizzata dei componenti installati nel rack direttamente collegati all’uscita 230 Vac, 6 ingressi su morsettiera per preascolto di sorgenti sonore, altoparlante interno con controllo volume, alimentazione 230 Vac</v>
          </cell>
          <cell r="C33411" t="str">
            <v>cad</v>
          </cell>
          <cell r="D33411" t="str">
            <v>457,19</v>
          </cell>
        </row>
        <row r="33412">
          <cell r="A33412" t="str">
            <v>ME.08.080.0255</v>
          </cell>
          <cell r="B33412" t="str">
            <v>Pannello unità di ventilazione forzata per rack 19 “ 3 ventole alimentate a 230 Vac con interruttore generale di accensione, canalizzazione aria dal basso verso l’alto, basso livello di rumore acustico</v>
          </cell>
          <cell r="C33412" t="str">
            <v>cad</v>
          </cell>
          <cell r="D33412" t="str">
            <v>368,96</v>
          </cell>
        </row>
        <row r="33413">
          <cell r="A33413" t="str">
            <v>ME.08.080.0260</v>
          </cell>
          <cell r="B33413" t="str">
            <v>Armadi rack 19” per sistemi audio diffusione sonora</v>
          </cell>
          <cell r="C33413"/>
          <cell r="D33413"/>
        </row>
        <row r="33414">
          <cell r="A33414" t="str">
            <v>ME.08.080.0260.a</v>
          </cell>
          <cell r="B33414" t="str">
            <v>- 9 unità struttura con montanti in acciaio, pannello posteriore removibile, passaggi per l’uscita dei cavi, completo di porta trasparente, fornito assemblato</v>
          </cell>
          <cell r="C33414" t="str">
            <v>cad</v>
          </cell>
          <cell r="D33414" t="str">
            <v>481,26</v>
          </cell>
        </row>
        <row r="33415">
          <cell r="A33415" t="str">
            <v>ME.08.080.0260.b</v>
          </cell>
          <cell r="B33415" t="str">
            <v>-15 unità struttura con montanti in acciaio, pannelli laterali removibili, porta posteriore, base con 4 ruote di cui 2 con freno, passaggi per uscita cavi, fornito assemblato</v>
          </cell>
          <cell r="C33415" t="str">
            <v>cad</v>
          </cell>
          <cell r="D33415" t="str">
            <v>457,19</v>
          </cell>
        </row>
        <row r="33416">
          <cell r="A33416" t="str">
            <v>ME.08.080.0260.c</v>
          </cell>
          <cell r="B33416" t="str">
            <v>- 28 unità struttura con montanti in acciaio, pannelli laterali removibili, porta posteriore, base con 4 ruote di cui 2 con freno, passaggi per uscita cavi, fornito assemblato</v>
          </cell>
          <cell r="C33416" t="str">
            <v>cad</v>
          </cell>
          <cell r="D33416" t="str">
            <v>818,14</v>
          </cell>
        </row>
        <row r="33417">
          <cell r="A33417" t="str">
            <v>ME.08.080.0260.d</v>
          </cell>
          <cell r="B33417" t="str">
            <v>- 42 unità struttura con montanti in acciaio, pannelli laterali removibili, porta posteriore, base con 4 ruote di cui 2 con freno, passaggi per uscita cavi, fornito assemblato</v>
          </cell>
          <cell r="C33417" t="str">
            <v>cad</v>
          </cell>
          <cell r="D33417" t="str">
            <v>1.010,65</v>
          </cell>
        </row>
        <row r="33418">
          <cell r="A33418" t="str">
            <v>ME.08.080.0270</v>
          </cell>
          <cell r="B33418" t="str">
            <v>Porta in vetro temperato per armadio rack, serratura con maniglia a scomparsa e chiave di sicurezza, apertura reversibile</v>
          </cell>
          <cell r="C33418"/>
          <cell r="D33418"/>
        </row>
        <row r="33419">
          <cell r="A33419" t="str">
            <v>ME.08.080.0270.a</v>
          </cell>
          <cell r="B33419" t="str">
            <v>- 15 unità</v>
          </cell>
          <cell r="C33419" t="str">
            <v>cad</v>
          </cell>
          <cell r="D33419" t="str">
            <v>180,48</v>
          </cell>
        </row>
        <row r="33420">
          <cell r="A33420" t="str">
            <v>ME.08.080.0270.b</v>
          </cell>
          <cell r="B33420" t="str">
            <v>- 28 unità</v>
          </cell>
          <cell r="C33420" t="str">
            <v>cad</v>
          </cell>
          <cell r="D33420" t="str">
            <v>272,71</v>
          </cell>
        </row>
        <row r="33421">
          <cell r="A33421" t="str">
            <v>ME.08.080.0270.c</v>
          </cell>
          <cell r="B33421" t="str">
            <v>- 42 unità</v>
          </cell>
          <cell r="C33421" t="str">
            <v>cad</v>
          </cell>
          <cell r="D33421" t="str">
            <v>360,94</v>
          </cell>
        </row>
        <row r="33422">
          <cell r="A33422" t="str">
            <v>ME.08.080.0280</v>
          </cell>
          <cell r="B33422" t="str">
            <v>Presa microfonica da pannello:</v>
          </cell>
          <cell r="C33422"/>
          <cell r="D33422"/>
        </row>
        <row r="33423">
          <cell r="A33423" t="str">
            <v>ME.08.080.0280.a</v>
          </cell>
          <cell r="B33423" t="str">
            <v>- 3 poli</v>
          </cell>
          <cell r="C33423" t="str">
            <v>cad</v>
          </cell>
          <cell r="D33423" t="str">
            <v>2,78</v>
          </cell>
        </row>
        <row r="33424">
          <cell r="A33424" t="str">
            <v>ME.08.080.0280.b</v>
          </cell>
          <cell r="B33424" t="str">
            <v>- 5 poli</v>
          </cell>
          <cell r="C33424" t="str">
            <v>cad</v>
          </cell>
          <cell r="D33424" t="str">
            <v>2,48</v>
          </cell>
        </row>
        <row r="33425">
          <cell r="A33425" t="str">
            <v>ME.08.080.0290</v>
          </cell>
          <cell r="B33425" t="str">
            <v>Spina microfonica terminale:</v>
          </cell>
          <cell r="C33425"/>
          <cell r="D33425"/>
        </row>
        <row r="33426">
          <cell r="A33426" t="str">
            <v>ME.08.080.0290.a</v>
          </cell>
          <cell r="B33426" t="str">
            <v>- 3 poli</v>
          </cell>
          <cell r="C33426" t="str">
            <v>cad</v>
          </cell>
          <cell r="D33426" t="str">
            <v>3,67</v>
          </cell>
        </row>
        <row r="33427">
          <cell r="A33427" t="str">
            <v>ME.08.080.0290.b</v>
          </cell>
          <cell r="B33427" t="str">
            <v>- 5 poli</v>
          </cell>
          <cell r="C33427" t="str">
            <v>cad</v>
          </cell>
          <cell r="D33427" t="str">
            <v>3,82</v>
          </cell>
        </row>
        <row r="33428">
          <cell r="A33428" t="str">
            <v>ME.08.090</v>
          </cell>
          <cell r="B33428" t="str">
            <v>SISTEMA DI EVACUAZIONE VOCALE (EVAC)</v>
          </cell>
          <cell r="C33428"/>
          <cell r="D33428"/>
        </row>
        <row r="33429">
          <cell r="A33429" t="str">
            <v>ME.08.090.0000</v>
          </cell>
          <cell r="B33429" t="str">
            <v>NOTE DI CONSULTAZIONE:</v>
          </cell>
          <cell r="C33429"/>
          <cell r="D33429"/>
        </row>
        <row r="33430">
          <cell r="A33430" t="str">
            <v>ME.08.090.0010</v>
          </cell>
          <cell r="B33430" t="str">
            <v>Unità centrale matrice con instradamento degli ingressi verso qualsiasi canale di uscita, processori di segnale digitali e controlli volume su ingressi e uscite, dotata di memoria protetta e monitorata in cui sono salvati i messaggi di evacuazione allerta e sicurezza in genere. Possibilità di effettuare un invio simultaneo di più messaggi. L’unità può essere interfacciata tramite porta USB ad un PC o ad un pannello frontale grafico LCD per il controllo di tutti i parametri.</v>
          </cell>
          <cell r="C33430" t="str">
            <v>cad</v>
          </cell>
          <cell r="D33430" t="str">
            <v>3.128,18</v>
          </cell>
        </row>
        <row r="33431">
          <cell r="A33431" t="str">
            <v>ME.08.090.0020</v>
          </cell>
          <cell r="B33431" t="str">
            <v>Amplificatore digitale di potenza monitorato ad elevata affidabilità ed efficienza, due uscite per altoparlanti gestite e monitorate individualmente, ingressi bus per il collegamento dell’unità di potenza di riserva con dispositivo di scambio integrato e commutazione automatica in base alla priorità assegnata. Ogni unità è dotata di ingressi per annunci locali e musica di sottofondo, e permette la regolazione del volume e la selezione della sorgente d’ingresso da remoto con dispositivi di controllo; potenza:</v>
          </cell>
          <cell r="C33431"/>
          <cell r="D33431"/>
        </row>
        <row r="33432">
          <cell r="A33432" t="str">
            <v>ME.08.090.0020.a</v>
          </cell>
          <cell r="B33432" t="str">
            <v>- 500 W</v>
          </cell>
          <cell r="C33432" t="str">
            <v>cad</v>
          </cell>
          <cell r="D33432" t="str">
            <v>2.799,32</v>
          </cell>
        </row>
        <row r="33433">
          <cell r="A33433" t="str">
            <v>ME.08.090.0020.b</v>
          </cell>
          <cell r="B33433" t="str">
            <v>- 2 x 250 W</v>
          </cell>
          <cell r="C33433" t="str">
            <v>cad</v>
          </cell>
          <cell r="D33433" t="str">
            <v>3.096,09</v>
          </cell>
        </row>
        <row r="33434">
          <cell r="A33434" t="str">
            <v>ME.08.090.0020.c</v>
          </cell>
          <cell r="B33434" t="str">
            <v>- 4 x 125 W</v>
          </cell>
          <cell r="C33434" t="str">
            <v>cad</v>
          </cell>
          <cell r="D33434" t="str">
            <v>3.376,82</v>
          </cell>
        </row>
        <row r="33435">
          <cell r="A33435" t="str">
            <v>ME.08.090.0030</v>
          </cell>
          <cell r="B33435" t="str">
            <v>Dispositivo di controllo remoto a display touch sensitive retroilluminato</v>
          </cell>
          <cell r="C33435" t="str">
            <v>cad</v>
          </cell>
          <cell r="D33435" t="str">
            <v>473,24</v>
          </cell>
        </row>
        <row r="33436">
          <cell r="A33436" t="str">
            <v>ME.08.090.0040</v>
          </cell>
          <cell r="B33436" t="str">
            <v>Console microfonica corpo in metallo pressofuso con microfono flessibile capsula microfonica professionale, circuiti di preamplificazione, autodiagnostica completa a norma EN 54-16, tasti funziona programmabili per annunci, display interattivo LCD retroilluminato, indicazioni di allarme ed evacuazione, attivazione di messaggi preregistrati, tasti per attivazione, avviso din-don e microfono completa di cavo 5 metri con connettore RJ 45 incluso.</v>
          </cell>
          <cell r="C33436"/>
          <cell r="D33436"/>
        </row>
        <row r="33437">
          <cell r="A33437" t="str">
            <v>ME.08.090.0040.a</v>
          </cell>
          <cell r="B33437" t="str">
            <v>- per chiamata selettiva</v>
          </cell>
          <cell r="C33437" t="str">
            <v>cad</v>
          </cell>
          <cell r="D33437" t="str">
            <v>713,87</v>
          </cell>
        </row>
        <row r="33438">
          <cell r="A33438" t="str">
            <v>ME.08.090.0040.b</v>
          </cell>
          <cell r="B33438" t="str">
            <v>- multizona</v>
          </cell>
          <cell r="C33438" t="str">
            <v>cad</v>
          </cell>
          <cell r="D33438" t="str">
            <v>794,08</v>
          </cell>
        </row>
        <row r="33439">
          <cell r="A33439" t="str">
            <v>ME.08.090.0050</v>
          </cell>
          <cell r="B33439" t="str">
            <v>Gruppo di alimentazione a Norma EN 54-4 con batterie di capacità appropriata all’assorbimento del sistema, per ottenere la continuità di alimentazione degli amplificatori in caso di mancanza di alimentazione principale. Comprende la ricarica ed il monitoraggio delle batterie collegate</v>
          </cell>
          <cell r="C33439" t="str">
            <v>cad</v>
          </cell>
          <cell r="D33439" t="str">
            <v>2.085,46</v>
          </cell>
        </row>
        <row r="33440">
          <cell r="A33440" t="str">
            <v>ME.08.090.0060</v>
          </cell>
          <cell r="B33440" t="str">
            <v>Dispositivo di fine linea per sistemi di allarme antincendio</v>
          </cell>
          <cell r="C33440" t="str">
            <v>cad</v>
          </cell>
          <cell r="D33440" t="str">
            <v>64,17</v>
          </cell>
        </row>
        <row r="33441">
          <cell r="A33441" t="str">
            <v>ME.08.090.0070</v>
          </cell>
          <cell r="B33441" t="str">
            <v>Morsettiera ceramica con termofusibile e ferma-cavo per collegamento di diffusori acustici nei sistemi con funzione di emergenza cablati con conduttori antifiamma</v>
          </cell>
          <cell r="C33441" t="str">
            <v>cad</v>
          </cell>
          <cell r="D33441" t="str">
            <v>5,62</v>
          </cell>
        </row>
        <row r="33442">
          <cell r="A33442" t="str">
            <v>ME.08.090.0080</v>
          </cell>
          <cell r="B33442" t="str">
            <v>Scheda di commutazione ad amplificatore di riserva in caso di guasto con segnalazione a led</v>
          </cell>
          <cell r="C33442" t="str">
            <v>cad</v>
          </cell>
          <cell r="D33442" t="str">
            <v>132,34</v>
          </cell>
        </row>
        <row r="33443">
          <cell r="A33443" t="str">
            <v>ME.08.090.0090</v>
          </cell>
          <cell r="B33443" t="str">
            <v>Scheda controllo guasti ingressi e rilancio di segnale di allarme in caso di cortociruito o apertura linee con segnalazione a led</v>
          </cell>
          <cell r="C33443" t="str">
            <v>cad</v>
          </cell>
          <cell r="D33443" t="str">
            <v>152,39</v>
          </cell>
        </row>
        <row r="33444">
          <cell r="A33444" t="str">
            <v>ME.08.090.0100</v>
          </cell>
          <cell r="B33444" t="str">
            <v>Scheda con relè contatti “puliti” normalmente aperti per l’invio di segnalazione ad altri sistemi di emergenze</v>
          </cell>
          <cell r="C33444" t="str">
            <v>cad</v>
          </cell>
          <cell r="D33444" t="str">
            <v>124,32</v>
          </cell>
        </row>
        <row r="33445">
          <cell r="A33445" t="str">
            <v>ME.09 - TVCC</v>
          </cell>
          <cell r="B33445"/>
          <cell r="C33445"/>
          <cell r="D33445"/>
        </row>
        <row r="33446">
          <cell r="A33446" t="str">
            <v>ME</v>
          </cell>
          <cell r="B33446" t="str">
            <v>MATERIALI IMPIANTI ELETTRICI</v>
          </cell>
          <cell r="C33446"/>
          <cell r="D33446"/>
        </row>
        <row r="33447">
          <cell r="A33447" t="str">
            <v>ME.09</v>
          </cell>
          <cell r="B33447" t="str">
            <v>TVCC</v>
          </cell>
          <cell r="C33447"/>
          <cell r="D33447"/>
        </row>
        <row r="33448">
          <cell r="A33448" t="str">
            <v>ME.09.010</v>
          </cell>
          <cell r="B33448" t="str">
            <v>MONITOR</v>
          </cell>
          <cell r="C33448"/>
          <cell r="D33448"/>
        </row>
        <row r="33449">
          <cell r="A33449" t="str">
            <v>ME.09.010.0010</v>
          </cell>
          <cell r="B33449" t="str">
            <v>Monitor a LED da 17" formato 5:4, risoluzione 1280x1024 pixel. Il monitor dovrà avere la possibilità di visualizzare i segnali provenienti dai diversi ingressi, in particolare in modalità VGA, HDMI, video composito. Dovranno essere presenti una connessione di ingresso VGA, una HDMI, un ingresso video analogico con risoluzione 960H (700TVL) ed una uscita video BNC, un ingresso audio RCA, un ingresso audio PC stereo ed una uscita cuffia. Dotato di tempo di risposta 5ms, contrasto 1000:1, filtro 3D Comb. Attraverso il menù OSD multilingua, dovrà essere possibile regolare tutte le funzioni tra cui: luminosità, contrasto, posizione orizzontale e verticale, temperatura colore, cambio sorgente, lingua, reset. Alimentazione di ingresso 12 Vcc, 3,33 A max (fornito di alimentatore 230Vca). Consumo max 30 W, dimensioni senza base (L x A x P in mm.) 384 x 310 x 63.</v>
          </cell>
          <cell r="C33449" t="str">
            <v>cad</v>
          </cell>
          <cell r="D33449" t="str">
            <v>679,53</v>
          </cell>
        </row>
        <row r="33450">
          <cell r="A33450" t="str">
            <v>ME.09.010.0020</v>
          </cell>
          <cell r="B33450" t="str">
            <v>Monitor a LED da 19" formato 5:4, risoluzione 1280x1024 pixel. Il monitor dovrà avere la possibilità di visualizzare i segnali provenienti dai diversi ingressi, in particolare in modalità VGA, HDMI, video composito. Dovranno essere presenti una connessione di ingresso VGA, una HDMI, un ingresso video analogico con risoluzione 960H (700TVL) ed una uscita video BNC, un ingresso audio RCA, un ingresso audio PC stereo ed una uscita cuffia. Dotato di tempo di risposta 5ms, contrasto 1000:1, filtro 3D Comb ed MTBF 50000 ore. Attraverso il menù OSD multilingua, dovrà essere possibile regolare tutte le funzioni tra cui: luminosità, contrasto, posizione orizzontale e verticale, temperatura colore, cambio sorgente, lingua, reset. Alimentazione di ingresso 12 Vcc, 3,33 A max (fornito di alimentatore 230Vca). Consumo max 30 W, dimensioni senza base (L x A x P in mm.) 422 x 338 x 66.</v>
          </cell>
          <cell r="C33450" t="str">
            <v>cad</v>
          </cell>
          <cell r="D33450" t="str">
            <v>780,73</v>
          </cell>
        </row>
        <row r="33451">
          <cell r="A33451" t="str">
            <v>ME.09.010.0030</v>
          </cell>
          <cell r="B33451" t="str">
            <v>Monitor a LED UltraView™ FULL HD da 32" formato 16:9 widescreen, risoluzione di 1920x1080 pixel. Il monitor dovrà avere la possibilità di visualizzare i segnali provenienti dai diversi ingressi, in particolare in modalità VGA, HDMI, DVI e video composito. Dovranno essere presenti una connessione di ingresso VGA, una HDMI/DVI, un ingresso video con risoluzione 960H (700TVL) ed una uscita video BNC, un ingresso audio RCA, un ingresso audio PC stereo ed una uscita cuffia. Dotato di tempo di risposta 6.5ms, contrasto 3000:1, filtro 3D Comb. Attraverso il menù OSD multilingua, dovrà essere possibile regolare tutte le funzioni tra cui: luminosità, contrasto, posizione orizzontale e verticale, temperatura colore, cambio sorgente, lingua, reset. Alimentazione di ingresso 90 ~ 260Vca. Consumo max &lt;50 W, dimensioni senza base (L x A x P in mm.) 741 x 451 x 80.</v>
          </cell>
          <cell r="C33451" t="str">
            <v>cad</v>
          </cell>
          <cell r="D33451" t="str">
            <v>2.168,66</v>
          </cell>
        </row>
        <row r="33452">
          <cell r="A33452" t="str">
            <v>ME.09.010.0040</v>
          </cell>
          <cell r="B33452" t="str">
            <v>Monitor a LED UltraView™ FULL HD da 42" formato 16:9 widescreen, risoluzione di 1920x1080 pixel. Il monitor dovrà avere la possibilità di visualizzare i segnali provenienti dai diversi ingressi, in particolare in modalità VGA, HDMI, DVI e video composito. Dovranno essere presenti una connessione di ingresso VGA, una HDMI/DVI, un ingresso video con risoluzione 960H (700TVL) ed una uscita video BNC, un ingresso audio RCA, un ingresso audio PC stereo ed una uscita cuffia. Dotato di tempo di risposta 6.5ms, contrasto 3000:1, filtro 3D Comb. Attraverso il menù OSD multilingua, dovrà essere possibile regolare tutte le funzioni tra cui: luminosità, contrasto, posizione orizzontale e verticale, temperatura colore, cambio sorgente, lingua, reset. Alimentazione di ingresso 90 ~ 260Vca. Consumo max &lt;50 W, dimensioni senza base (L x A x P in mm.) 977 x 590 x 89.</v>
          </cell>
          <cell r="C33452" t="str">
            <v>cad</v>
          </cell>
          <cell r="D33452" t="str">
            <v>2.877,12</v>
          </cell>
        </row>
        <row r="33453">
          <cell r="A33453" t="str">
            <v>ME.09.010.0050</v>
          </cell>
          <cell r="B33453" t="str">
            <v>Staffa di fissaggio a parete per Monitor fino a 24", orientabile in 3 direzioni, VESA.</v>
          </cell>
          <cell r="C33453" t="str">
            <v>cad</v>
          </cell>
          <cell r="D33453" t="str">
            <v>80,96</v>
          </cell>
        </row>
        <row r="33454">
          <cell r="A33454" t="str">
            <v>ME.09.010.0060</v>
          </cell>
          <cell r="B33454" t="str">
            <v>Staffa di fissaggio a parete per Monitor da 32" a 60", inclinabile e dotata di tre snodi.</v>
          </cell>
          <cell r="C33454" t="str">
            <v>cad</v>
          </cell>
          <cell r="D33454" t="str">
            <v>153,25</v>
          </cell>
        </row>
        <row r="33455">
          <cell r="A33455" t="str">
            <v>ME.09.010.0070</v>
          </cell>
          <cell r="B33455" t="str">
            <v>Staffa da soffitto/tavolo per monitor LCD/TFT fino a 26" VESA.</v>
          </cell>
          <cell r="C33455" t="str">
            <v>cad</v>
          </cell>
          <cell r="D33455" t="str">
            <v>131,58</v>
          </cell>
        </row>
        <row r="33456">
          <cell r="A33456" t="str">
            <v>ME.09.010.0080</v>
          </cell>
          <cell r="B33456" t="str">
            <v>Staffa da soffitto/tavolo per monitor LCD/TFT fino a 52" VESA.</v>
          </cell>
          <cell r="C33456" t="str">
            <v>cad</v>
          </cell>
          <cell r="D33456" t="str">
            <v>283,37</v>
          </cell>
        </row>
        <row r="33457">
          <cell r="A33457" t="str">
            <v>ME.09.020</v>
          </cell>
          <cell r="B33457" t="str">
            <v>TELECAMERE ANALOGICHE BOX</v>
          </cell>
          <cell r="C33457"/>
          <cell r="D33457"/>
        </row>
        <row r="33458">
          <cell r="A33458" t="str">
            <v>ME.09.020.0010</v>
          </cell>
          <cell r="B33458" t="str">
            <v>Telecamera analogica con box e camera 550TVL, sensore CCD 1/3" SUPER HADII, sensibilità 0.3 lux @ F2.0, True Day/Night, Filtro IR motorizzato, 12 Vcc, dimensioni 56 x 50 x 125.7 mm, temperatura di funzionamento da -10 a 50°C.</v>
          </cell>
          <cell r="C33458" t="str">
            <v>cad</v>
          </cell>
          <cell r="D33458" t="str">
            <v>185,65</v>
          </cell>
        </row>
        <row r="33459">
          <cell r="A33459" t="str">
            <v>ME.09.020.0020</v>
          </cell>
          <cell r="B33459" t="str">
            <v>Telecamera analogica con box e camera700TVL Day and Night, sensore 1/3" Super HAD CCD II, 0.1 lux @ F1.2 (50IRE), ATR, 2DNR, HLC, 24 Vca / 12 Vcc, True Day/Night, Filtro IR motorizzato, dimensioni 68.8 x 56 x 111 mm, temperatura di funzionamento da -10 °C a 60 °C.</v>
          </cell>
          <cell r="C33459" t="str">
            <v>cad</v>
          </cell>
          <cell r="D33459" t="str">
            <v>255,93</v>
          </cell>
        </row>
        <row r="33460">
          <cell r="A33460" t="str">
            <v>ME.09.020.0030</v>
          </cell>
          <cell r="B33460" t="str">
            <v>Telecamera analogica con box e camera 650TVL, Sensore 1/3", EXview HAD CCD II, 0.08 lux @ F1.2 (50IRE), ATR, 2DNR, HLC, True Day/Night, Filtro IR motorizzato, 230 Vca, dimensioni 127.2 x 69.3 x 52.3 mm, temperatura di funzionamento da -10 °C a 50 °C.</v>
          </cell>
          <cell r="C33460" t="str">
            <v>cad</v>
          </cell>
          <cell r="D33460" t="str">
            <v>349,75</v>
          </cell>
        </row>
        <row r="33461">
          <cell r="A33461" t="str">
            <v>ME.09.020.0040</v>
          </cell>
          <cell r="B33461" t="str">
            <v>Telecamera analogica mini Bullet HD-TVI con risoluzione 720p, 3.6 mm ottica fissa, Day/Night e illuminatore infrarosso con Smart IR per catturare le immagini anche con scarsa visibilitàfino 20m IR, HD-TVI output, Coax OSD control, 12VDC, IP66. Staffa inclusa.</v>
          </cell>
          <cell r="C33461" t="str">
            <v>cad</v>
          </cell>
          <cell r="D33461" t="str">
            <v>87,02</v>
          </cell>
        </row>
        <row r="33462">
          <cell r="A33462" t="str">
            <v>ME.09.020.0050</v>
          </cell>
          <cell r="B33462" t="str">
            <v>Telecamera analogica mini Bullet HD-TVI con risoluzione 1080p, 3.6 mm ottica fissa, Day/Night e illuminatore infrarosso con Smart IR per catturare le immagini anche con scarsa visibilità fino a 20m IR, doppia uscita video 960H o HD-TVI, Coax OSD control, 12VDC, IP66. Staffa inclusa.</v>
          </cell>
          <cell r="C33462" t="str">
            <v>cad</v>
          </cell>
          <cell r="D33462" t="str">
            <v>199,31</v>
          </cell>
        </row>
        <row r="33463">
          <cell r="A33463" t="str">
            <v>ME.09.020.0060</v>
          </cell>
          <cell r="B33463" t="str">
            <v>Telecamera analogica Bullet HD-TVI con risoluzione 720p, ottica varifocal 2.8 a 12 mm, Day/Night e illuminatore infrarosso con Smart IR per catturare le immagini anche con scarsa visibilità fino 40m IR, doppia uscita video 960H o HD-TVI , Coax OSD control, 12VDC/24VAC, IP66. Staffa inclusa.</v>
          </cell>
          <cell r="C33463" t="str">
            <v>cad</v>
          </cell>
          <cell r="D33463" t="str">
            <v>233,01</v>
          </cell>
        </row>
        <row r="33464">
          <cell r="A33464" t="str">
            <v>ME.09.020.0070</v>
          </cell>
          <cell r="B33464" t="str">
            <v>Telecamera analogica Bullet HD-TVI. Funzionalità True Day/Night e illuminatore infrarosso con Smart IR per catturare le immagini anche con scarsa visibilità. Portata IR fino a 40 m, doppia uscita video 960H o HD-TVI. Risoluzione 1080p HD. Grado di protezione IP66. Wide Dynamic Range. Obiettivo da 2.8 a 12 mm varifocal. Alimentazione 12 VDC/24VAC. Staffa inclusa. Controllo OSD tramite menu.</v>
          </cell>
          <cell r="C33464" t="str">
            <v>cad</v>
          </cell>
          <cell r="D33464" t="str">
            <v>308,81</v>
          </cell>
        </row>
        <row r="33465">
          <cell r="A33465" t="str">
            <v>ME.09.030</v>
          </cell>
          <cell r="B33465" t="str">
            <v>TELECAMERE ANALOGICHE DOME</v>
          </cell>
          <cell r="C33465"/>
          <cell r="D33465"/>
        </row>
        <row r="33466">
          <cell r="A33466" t="str">
            <v>ME.09.030.0010</v>
          </cell>
          <cell r="B33466" t="str">
            <v>Telecamera mini Dome analogica HD-TVI, PAL, 720p, 2.8 mm ottica fissa, Funzionalità True Day/Night e illuminatore infrarosso con Smart IR per catturare le immagini anche con scarsa visibilità. Portata IR fino 20m, HD-TVI output, Coax OSD control, 12VDC, IP66, contenitore plastico.</v>
          </cell>
          <cell r="C33466" t="str">
            <v>cad</v>
          </cell>
          <cell r="D33466" t="str">
            <v>87,02</v>
          </cell>
        </row>
        <row r="33467">
          <cell r="A33467" t="str">
            <v>ME.09.030.0020</v>
          </cell>
          <cell r="B33467" t="str">
            <v>Telecamera Dome analogica HD-TVI, PAL, 720p, ottica varifocal 2.8 a 12 mm. Funzionalità True Day/Night e illuminatore infrarosso con Smart IR per catturare le immagini anche con scarsa visibilità. Portata IR fino a 40m IR, doppia uscita video 960H o HD-TVI, Coax OSD control, 12VDC/24VAC, IP66, IK10.</v>
          </cell>
          <cell r="C33467" t="str">
            <v>cad</v>
          </cell>
          <cell r="D33467" t="str">
            <v>272,32</v>
          </cell>
        </row>
        <row r="33468">
          <cell r="A33468" t="str">
            <v>ME.09.030.0030</v>
          </cell>
          <cell r="B33468" t="str">
            <v>Telecamera mini Dome analogica HD-TVI, PAL, 1080p, 2.8 mm ottica fissa. Funzionalità True Day/Night e illuminatore infrarosso con Smart IR per catturare le immagini anche con scarsa visibilità. Portata IR fino a 20m IR, doppia uscita video 960H o HD-TVI, Coax OSD control, 12VDC, IP66, contenitore plastico.</v>
          </cell>
          <cell r="C33468" t="str">
            <v>cad</v>
          </cell>
          <cell r="D33468" t="str">
            <v>199,31</v>
          </cell>
        </row>
        <row r="33469">
          <cell r="A33469" t="str">
            <v>ME.09.030.0040</v>
          </cell>
          <cell r="B33469" t="str">
            <v>Telecamera Dome analogica HD-TVI, PAL, 1080p, ottica varifocal 2.8 a 12 mm. Funzionalità True Day/Night e illuminatore infrarosso con Smart IR per catturare le immagini anche con scarsa visibilità. Portata IR fino a 40m IR, doppia uscita video 960H o HD-TVI, Coax OSD control, 12VDC/24VAC, IP66, IK10.</v>
          </cell>
          <cell r="C33469" t="str">
            <v>cad</v>
          </cell>
          <cell r="D33469" t="str">
            <v>325,64</v>
          </cell>
        </row>
        <row r="33470">
          <cell r="A33470" t="str">
            <v>ME.09.040</v>
          </cell>
          <cell r="B33470" t="str">
            <v>TELECAMERE ANALOGICHE DOME BRANDEGGIABILI</v>
          </cell>
          <cell r="C33470"/>
          <cell r="D33470"/>
        </row>
        <row r="33471">
          <cell r="A33471" t="str">
            <v>ME.09.040.0010</v>
          </cell>
          <cell r="B33471" t="str">
            <v>Telecamera Dome Brandeggiabile, standard PAL, 700 Linee TV a colori, zoom Ottico 36X. Filtro meccanico e Day/Night , Digital Wide Dynamic Range, tracking intelligente, 8 Preset Tours, 4 Shadow Tours, rotazione continua a 360°. Flip automatico dell'immagine, installazione ad incasso, grado di protezione IP54, alimentazione a 24VAC.</v>
          </cell>
          <cell r="C33471" t="str">
            <v>cad</v>
          </cell>
          <cell r="D33471" t="str">
            <v>2.266,97</v>
          </cell>
        </row>
        <row r="33472">
          <cell r="A33472" t="str">
            <v>ME.09.040.0020</v>
          </cell>
          <cell r="B33472" t="str">
            <v>Telecamera Dome PTZ Brandeggiabile, standard PAL, 700 Linee TV a colori, zoom Ottico 36X. Filtro meccanico e Day/Night , Digital Wide Dynamic Range, tracking intelligente, 8 Preset Tours, 4 Shadow Tours, rotazione continua a 360°. Flip automatico dell'immagine, installazione a pendente, grado di protezione IP66 dotata di idoneo riscaldatore, alimentazione a 24VAC (staffa a parete non inclusa).</v>
          </cell>
          <cell r="C33472" t="str">
            <v>cad</v>
          </cell>
          <cell r="D33472" t="str">
            <v>2.266,97</v>
          </cell>
        </row>
        <row r="33473">
          <cell r="A33473" t="str">
            <v>ME.09.040.0030</v>
          </cell>
          <cell r="B33473" t="str">
            <v>Telecamera Dome PTZ Brandeggiabile, standard PAL, 700 Linee TV a colori, zoom Ottico 36X, Filtro meccanicoe Day/Night, Digital Wide Dynamic Range, tracking intelligente, 8 Preset Tours, 4 Shadow Tours, rotazione continua a 360°. Flip automatico dell'immagine, installazione a soffitto, grado di protezione IP44, alimentazione a 24VAC.</v>
          </cell>
          <cell r="C33473" t="str">
            <v>cad</v>
          </cell>
          <cell r="D33473" t="str">
            <v>2.266,97</v>
          </cell>
        </row>
        <row r="33474">
          <cell r="A33474" t="str">
            <v>ME.09.050</v>
          </cell>
          <cell r="B33474" t="str">
            <v>TELECAMERE IP BOX</v>
          </cell>
          <cell r="C33474"/>
          <cell r="D33474"/>
        </row>
        <row r="33475">
          <cell r="A33475" t="str">
            <v>ME.09.050.0010</v>
          </cell>
          <cell r="B33475" t="str">
            <v>Telecamera IP intelligente in versione classica (box camera) con analisi video:funzioni di motion detection, l'attraversamento di una linea, l'intrusione in un'area, il riconoscimento del volto, il conteggio degli oggetti, ecc., Ogni funzione di analisi video intelligente è configurabile singolarmente per aderire meglio alle esigenze operative ) H.265/H.264, 2.0MPx , Super Low Light, WDR, true D/N, Auto Back Focus, Audio, Alarm, BNC, micro SD/SHDC slot, POE (802.3-af) /12VDC/24VACSuper Low Light. 0.002 Lux (Colore) - Massima risoluzione: 1920 x 1080 - Risoluzione in tempo reale: 1920 x 1080 @ 50 fps - Compatibile con gli standard aperti PSIA e ONVIF S - Compressione H.264 e H.265 con triplo streaming - Registrazione fino a 128GB SDHC card- Sensore immagini CMOS 1/1.8'' - Filtro motorizzato IR Cut - Up to 120dB Wide Dynamic Rang</v>
          </cell>
          <cell r="C33475" t="str">
            <v>cad</v>
          </cell>
          <cell r="D33475" t="str">
            <v>1.162,54</v>
          </cell>
        </row>
        <row r="33476">
          <cell r="A33476" t="str">
            <v>ME.09.050.0020</v>
          </cell>
          <cell r="B33476" t="str">
            <v>Telecamera IP intelligente in versione classica (box camera) con analisi video:funzioni di motion detection, l'attraversamento di una linea, l'intrusione in un'area, il riconoscimento del volto, il conteggio degli oggetti, ecc., H.265/H.264, 3.0MPx , WDR, true D/N, Auto Back Focus, Audio, Alarm, BNC, micro SD/SHDC slot, Intelligence, POE (802.3-af) /12VDC/24VAC - Risoluzione in tempo reale: 2048 x 1536 @ 25 fps - Compatibile con gli standard aperti PSIA e ONVIF S - Compressione H.264 e H.265 con triplo streaming - Registrazione fino a 128GB SDHC card - Sensore immagini CMOS 1/2.8'' - Filtro motorizzato IR Cut- Up to 120dB Wide Dynamic Range</v>
          </cell>
          <cell r="C33476" t="str">
            <v>cad</v>
          </cell>
          <cell r="D33476" t="str">
            <v>988,46</v>
          </cell>
        </row>
        <row r="33477">
          <cell r="A33477" t="str">
            <v>ME.09.050.0030</v>
          </cell>
          <cell r="B33477" t="str">
            <v>Telecamera IP intelligente in versione classica (box camera) con analisi video:funzioni di motion detection, l'attraversamento di una linea, l'intrusione in un'area, il riconoscimento del volto, il conteggio degli oggetti, ecc., H.265/H.264, 5.0MPx , DWDR, true D/N, Auto Back Focus, Audio, Alarm, BNC, micro SD/SHDC slot, Intelligence, POE (802.3-af) /12VDC/24VAC - Risoluzione in tempo reale: 2592 x 1944 @ 25 fps - Compatibile con gli standard aperti PSIA e ONVIF S - Compressione H.264 e H.265 con triplo streaming - Registrazione fino a 128GB SDHC card - Sensore immagini CMOS 1/1.8'' - Filtro motorizzato IR Cut - Digital Wide Dynamic Range</v>
          </cell>
          <cell r="C33477" t="str">
            <v>cad</v>
          </cell>
          <cell r="D33477" t="str">
            <v>1.083,35</v>
          </cell>
        </row>
        <row r="33478">
          <cell r="A33478" t="str">
            <v>ME.09.060</v>
          </cell>
          <cell r="B33478" t="str">
            <v>TELECAMERE IP BULLET</v>
          </cell>
          <cell r="C33478"/>
          <cell r="D33478"/>
        </row>
        <row r="33479">
          <cell r="A33479" t="str">
            <v>ME.09.060.0010</v>
          </cell>
          <cell r="B33479" t="str">
            <v>Telecamera IP Bullet IP da esterno, 4 MPX, ottica fissa 4mm, WDR, 25m IR, IP66, PoE/12VDC. Risoluzione tempo reale Full HD 1080p - Massima risoluzione 2688 x 1520 - H.264 con dual streaming - Sensore immagine 1/3" CMOS scansione progressiva - Filtro IR meccanico - Wide Dynamic Range (120dB) - Sensibilità 0 Lux (con IR accesi) - Portata IR fino a 25m - Compatibile con gli standard aperti ONVIF e PSIA</v>
          </cell>
          <cell r="C33479" t="str">
            <v>cad</v>
          </cell>
          <cell r="D33479" t="str">
            <v>287,75</v>
          </cell>
        </row>
        <row r="33480">
          <cell r="A33480" t="str">
            <v>ME.09.060.0020</v>
          </cell>
          <cell r="B33480" t="str">
            <v>Telecamera IP Bullet IP da esterno, 4 MPX, ottica motorizzata da 2.8 a 12mm, WDR, true Day / Night , WDR, 30m IR, Audio, Alarm,con scheda memoria MICRO SD/SDHC/SDXC slot, IP66, PoE/12VDC.Risoluzione tempo reale Full HD 1080p - Massima risoluzione 2688 x 1520 - H.264 con dual streaming - Sensore immagine 1/3" CMOS scansione progressiva - Filtro IR meccanico - Wide Dynamic Range (120dB) - Sensibilità 0 Lux (con IR accesi) - Portata IR fino a 30m - Compatibile con gli standard aperti ONVIF e PSIA</v>
          </cell>
          <cell r="C33480" t="str">
            <v>cad</v>
          </cell>
          <cell r="D33480" t="str">
            <v>605,97</v>
          </cell>
        </row>
        <row r="33481">
          <cell r="A33481" t="str">
            <v>ME.09.060.0030</v>
          </cell>
          <cell r="B33481" t="str">
            <v>Telecamera IP intelligente Bullet con analisi video:funzioni di motion detection, l'attraversamento di una linea, l'intrusione in un'area, il riconoscimento del volto, il conteggio degli oggetti, ecc., H.265/H.264, 3.0MPx , 2.8-12mm motorized lens, WDR, true D/N, 50m IR, Audio, Alarm, BNC, micro SD/SHDC slot, POE (802.3-at) /12VDC, Heater, IP66 - Massima Risoluzione: 2048 × 1536 - Risoluzione in tempo reale: 2048 × 1536 @ 25 fps - Compatibile con gli standard aperti PSIA e ONVIF S Compressione H.264 e H.265 con triplo streaming - Registrazione fino a 128GB SDHC card - Sensore immagini CMOS 1/2.8'' - Filtro motorizzato IR Cut - Low Light: Colore: 0.008 Lux @ (F1.2, AGC ON), 0 Lux IR on - Obiettivo motorizzato da 2.8 a 12mm - Fino a 50m illuminazione IR - Up to 120dB Wide Dynamic Range Face detection, Audio Exception Detection, Intrusion Detection, De-focus Detection, Region of Interest (ROI), Electronic Image Stabilization (EIS), Defog, Scene Change Detection, Cross Line Detection, Advanced Motion Detection, Region Entrance Detection, Region ExitDetection, Object Removal, Object Left Behind, Object Counting</v>
          </cell>
          <cell r="C33481" t="str">
            <v>cad</v>
          </cell>
          <cell r="D33481" t="str">
            <v>1.358,75</v>
          </cell>
        </row>
        <row r="33482">
          <cell r="A33482" t="str">
            <v>ME.09.060.0040</v>
          </cell>
          <cell r="B33482" t="str">
            <v>Telecamera IP intelligente Bullet con analisi video:funzioni di motion detection, l'attraversamento di una linea, l'intrusione in un'area, il riconoscimento del volto, il conteggio degli oggetti, ecc., H.265/H.264, 3.0MPx , 8-32m - Risoluzione in tempo reale:2048 × 1536 @ 25 fps - Compatibile con gli standard aperti PSIA e ONVIF S - Compressione H.264 e H.265 con triplo streaming - Registrazione fino a 128GB SDHC card - Sensore immagini CMOS 1/2.8'' - Filtro motorizzato IR Cut - Low Light: Colore: 0.008 Lux @ (F1.2, AGC ON), 0 Lux IR ON - Obiettivo motorizzato da 8 a 32mm - Fino a 80m illuminazione IR - Up to 120dB Wide Dynamic Range Face detection, Audio Exception Detection, Intrusion Detection, De-focus Detection, Region of Interest (ROI), Electronic Image Stabilization (EIS), Defog, Scene Change Detection, Cross Line Detection, Advanced Motion Detection, Region Entrance Detection, Region ExitDetection, Object Removal, Object Left Behind, Object Counting</v>
          </cell>
          <cell r="C33482" t="str">
            <v>cad</v>
          </cell>
          <cell r="D33482" t="str">
            <v>1.643,29</v>
          </cell>
        </row>
        <row r="33483">
          <cell r="A33483" t="str">
            <v>ME.09.070</v>
          </cell>
          <cell r="B33483" t="str">
            <v>TELECAMERE IP DOME</v>
          </cell>
          <cell r="C33483"/>
          <cell r="D33483"/>
        </row>
        <row r="33484">
          <cell r="A33484" t="str">
            <v>ME.09.070.0010</v>
          </cell>
          <cell r="B33484" t="str">
            <v>Telecamera Mini Dome IP, 4 MPX, ottica da 2.8, True Day / Night , WDR, 15m IR, Audio, Alarm, MICRO SD/SDHC/SDXC slot, IP66, PoE/12VDC, BNC. Con scheda di memoria micro SD per memeorizzazione locale - Risoluzione tempo reale Full HD 1080p - Massima risoluzione 2688 x 1520 - H.264 con dual streaming - Sensore immagine 1/3" CMOS scansione progressiva - Filtro IR meccanico - Wide Dynamic Range (120dB) - Sensibilità 0 Lux (con IR accesi). Portata IR fino a 15m - Ottica fissa da 2.8mm - Compatibile con gli standard aperti ONVIF e PSIA</v>
          </cell>
          <cell r="C33484" t="str">
            <v>cad</v>
          </cell>
          <cell r="D33484" t="str">
            <v>303,06</v>
          </cell>
        </row>
        <row r="33485">
          <cell r="A33485" t="str">
            <v>ME.09.070.0020</v>
          </cell>
          <cell r="B33485" t="str">
            <v>Telecamera Mini Dome IP, 4 MPX, ottica da 2.8 a 12mm, True D/N, WDR, 30m IR, Audio, Alarm, MICRO SD/SDHC/SDXC slot, IP66, PoE/12VDC, BNC. Con scheda di memoria micro SD per memeorizzazione locale - Risoluzione tempo reale Full HD 1080p - Massima risoluzione 2688 x 1520 - H.264 con dual streaming - Sensore immagine 1/3" CMOS scansione progressiva - Filtro IR meccanico - Wide Dynamic Range (120 dB) - Sensibilità 0 Lux (con IR accesi) - Portata IR fino a 30m - Ottica da 2.8mm a 12mm - Compatibile con gli standard aperti ONVIF e PSI</v>
          </cell>
          <cell r="C33485" t="str">
            <v>cad</v>
          </cell>
          <cell r="D33485" t="str">
            <v>584,50</v>
          </cell>
        </row>
        <row r="33486">
          <cell r="A33486" t="str">
            <v>ME.09.070.0030</v>
          </cell>
          <cell r="B33486" t="str">
            <v>Mini Dome IP Intelligente con analisi video: funzioni di motion detection, l'attraversamento di una linea, l'intrusione in un'area, il riconoscimento del volto, il conteggio degli oggetti, ecc. , H.265/H.264, 3.0MPx, 2.8-12mm motorized lens, WDR, true D/N, 30m IR, Audio, Alarm, BNC, Con scheda di memoria micro SD/SHDC slot, Intelligence, POE (802.3-at) /12VDC, indoor, IK10. Compatibile con i seguenti accessori di fissaggio: TVD-M2-WM, TVD-CB3. Massima risoluzione: 2048 × 1536 - Risoluzione in tempo reale: 2048 × 1536 @ 25 fps - Compatibile con gli standard aperti PSIA e ONVIF S - Compressione H.264 e H.265 con triplo streaming - Registrazione fino a 128GB SDHC card - Sensore immagini CMOS 1/2.8'' - Filtro motorizzato IR Cut - 0.008 Lux (Colore) - Obiettivo motorizzato da 2.8 a 12mm - Fino a 30m illuminazione IR - Up to 120dB Wide Dynamic Range Face detection, Audio Exception Detection, Intrusion Detection, De-focus Detection, Region of Interest (ROI), Electronic Image Stabilization (EIS), Defog, Scene Change Detection, Cross Line Detection, Advanced Motion Detection, Region Entrance Detection, Region ExitDetection, Object Removal, Object Left Behind, Object Counting</v>
          </cell>
          <cell r="C33486" t="str">
            <v>cad</v>
          </cell>
          <cell r="D33486" t="str">
            <v>1.162,79</v>
          </cell>
        </row>
        <row r="33487">
          <cell r="A33487" t="str">
            <v>ME.09.070.0040</v>
          </cell>
          <cell r="B33487" t="str">
            <v>Mini Dome IP Intelligente con analisi video:funzioni di motion detection, l'attraversamento di una linea, l'intrusione in un'area, il riconoscimento del volto, il conteggio degli oggetti, ecc., H.265/H.264, 3.0MPx, 8-32mm motorized lens, WDR, true D/N, 50m IR, Audio, Alarm, BNC, Con scheda di memoria micro SD/SHDC slot, Intelligence, POE (802.3-at) /12VDC, indoor, IK10. Compatibile con i seguenti accessori di fissaggio: TVD-M2-WM, TVD-CB3. Massima risoluzione: 2048 × 1536 - Risoluzione in tempo reale: 2048 × 1536 @ 25 fps - Compatibile con gli standard aperti PSIA e ONVIF S - Compressione H.264 e H.265 con triplo streaming - Registrazione fino a 128GB SDHC card - Sensore immagini CMOS 1/2.8'' - Filtro motorizzato IR Cut - 0.008 Lux (Colore) - Obiettivo motorizzato da 8 a 32mm - Fino a 50m illuminazione IR - Up to 120dB Wide Dynamic Range Face detection, Audio Exception Detection, Intrusion Detection, De-focus Detection, Region of Interest (ROI), Electronic Image Stabilization (EIS), Defog, Scene Change Detection, Cross Line Detection, Advanced Motion Detection, Region Entrance Detection, Region ExitDetection, Object Removal, Object Left Behind, Object Counting</v>
          </cell>
          <cell r="C33487" t="str">
            <v>cad</v>
          </cell>
          <cell r="D33487" t="str">
            <v>1.634,15</v>
          </cell>
        </row>
        <row r="33488">
          <cell r="A33488" t="str">
            <v>ME.09.080</v>
          </cell>
          <cell r="B33488" t="str">
            <v>TELECAMERE IP DOME CON CUSTODIA ANTIVANDALICA WIRELESS</v>
          </cell>
          <cell r="C33488"/>
          <cell r="D33488"/>
        </row>
        <row r="33489">
          <cell r="A33489" t="str">
            <v>ME.09.080.0010</v>
          </cell>
          <cell r="B33489" t="str">
            <v>Telecamera Wireless in custodia resisitente agli atti antivandalici Dome IP, Wi-Fi IEEE802.11b/g/n, con risoluzione 1,3 megapixel (1280x960@25fps), dotata di sensore immagine CMOS da 1/3" con tecnologia Progressive Scan. Protezione IP66 da esterno dotata di idoneo riscaldatore, custodia antivandalo IK08 True Day/Night con rimozione meccanica del filtro IR, illuminatore IR a LED con portata di 10m, dotata di sensibilità a colori di 0.01 lux@F1.2, AGC ON (0 lux con IR acceso). La telecamera è dotata di ottica fissa 2.8 mm. Compressione video H.264 PSIA/ONVIF S. Dual Streaming liberamente configurabile. Dotata di funzioni di Analisi Video (cross line detection e intrusion detection) Motion Detection, Privacy Masking, registrazione locale su Micro SD fino a 64Gb, microfono incorporato. Alimentazione a 12 Vcc, PoE (802.3af). Temperatura di funzionamento da -30 °C a +60 °C. Dimensioni 99×97x53 mm. Colore bianco.</v>
          </cell>
          <cell r="C33489" t="str">
            <v>cad</v>
          </cell>
          <cell r="D33489" t="str">
            <v>462,23</v>
          </cell>
        </row>
        <row r="33490">
          <cell r="A33490" t="str">
            <v>ME.09.080.0020</v>
          </cell>
          <cell r="B33490" t="str">
            <v>Telecamera Wireless in custodia resisitente agli atti antivandalici Dome IP, Wi-Fi IEEE802.11b/g/n, con risoluzione 3 megapixel (max 2048x1536@20fps, FULL HD in tempo reale), dotata di sensore immagine CMOS da 1/3" con tecnologia Progressive Scan. Protezione IP66 da esterno dotata di idoneo riscaldatore, custodia antivandalo IK08 True Day/Night con rimozione meccanica del filtro IR, illuminatore IR a LED con portata di 10m, dotata di sensibilità a colori di 0.01 lux@F1.2, AGC ON (0 lux con IR acceso). La telecamera è dotata di ottica fissa 2.8 mm. Compressione video H.264 PSIA/ONVIF S. Dual Streaming liberamente configurabile. Dotata di funzioni di Analisi Video (cross line detection e intrusion detection) Motion Detection, Privacy Masking, registrazione locale su Micro SD fino a 64Gb, microfono incorporato. Alimentazione a 12 Vcc, PoE (802.3af). Temperatura di funzionamento da -30 °C a +60 °C. Dimensioni 99×97x53 mm.</v>
          </cell>
          <cell r="C33490" t="str">
            <v>cad</v>
          </cell>
          <cell r="D33490" t="str">
            <v>518,79</v>
          </cell>
        </row>
        <row r="33491">
          <cell r="A33491" t="str">
            <v>ME.09.080.0030</v>
          </cell>
          <cell r="B33491" t="str">
            <v>Telecamerae Wireless in custodia resisitente agli atti antivandalici Dome IP panoramica (campo di visione 160 gradi) Wi-Fi fino a 50 m, ottica fissa 1,6mm, DWDR, , con risoluzione 3 megapixel (max 2048x1536@20fps, FULL HD in tempo reale), dotata di sensore immagine CMOS da 1/3" con tecnologia Progressive Scan. Protezione IP66 da esterno dotata di idoneo riscaldatore, custodia antivandalo IK08 True Day/Night con rimozione meccanica del filtro IR, illuminatore IR a LED con portata di 10m, dotata di sensibilità a colori di 0.01 lux@F1.2, AGC ON (0 lux con IR acceso). La telecamera è dotata di ottica fissa 2.8 mm. Compressione video H.264 PSIA/ONVIF S. Dual Streaming liberamente configurabile. Dotata di funzioni di Analisi Video (cross line detection e intrusion detection) Motion Detection, Privacy Masking, registrazione locale su Micro SD fino a 64Gb, microfono incorporato. Alimentazione a 12 Vcc, PoE (802.3af). Temperatura di funzionamento da -30 °C a +60 °C. Dimensioni 99×97x53 mm. Massima Risoluzione: 1920 x 1080 @ 12.5fps</v>
          </cell>
          <cell r="C33491" t="str">
            <v>cad</v>
          </cell>
          <cell r="D33491" t="str">
            <v>550,24</v>
          </cell>
        </row>
        <row r="33492">
          <cell r="A33492" t="str">
            <v>ME.09.080.0040</v>
          </cell>
          <cell r="B33492" t="str">
            <v>Telecamera dome IP con vista a 360° (fisheye), da 3 megapixel dotata di sensore immagine COMS da 1/3" con tecnologia Progressive Scan capace di trasmettere immagini in tempo reale alla risoluzione di 2048x1536 in tempo reale. Dotata di obiettivo fisheye con focale di 1.19mm, certificata FCC, CE, UL, WEEE, RoHS, REACH. Telecamera per installazioni in interno, True Day/Night con rimozione meccanica del filtro IR, illuminatore IR a LED con portata nominale di 10m, dotata di sensibilità a colori di 0,28 lux (0 lux con IR acceso), WDR 120dB. Visualizzazione multipla fino a 5 flussi video: vista a 360°, vista panoramica, 3 flussi PTZ elettronicamente rigenerati. Alloggiamento per scheda di memoria SDHC, supporta fino a 64GB, per registrazione locale accessibile tramite web browser. Dotata di funzioni di Motion Detection, Privacy Masking, è dotata di microfono ed altoparlante incorporati ed offre supporto audio bidirezionale. Conforme allo standard ONVIF 2.2 profile S. Alimentazione a 12 Vcc, PoE. Temperatura di funzionamento da -30 °C a +60 °C ed umidità relativa dal 10% al 90% senza condensa. Dimensioni (DxH): 167×45 mm.</v>
          </cell>
          <cell r="C33492" t="str">
            <v>cad</v>
          </cell>
          <cell r="D33492" t="str">
            <v>1.080,83</v>
          </cell>
        </row>
        <row r="33493">
          <cell r="A33493" t="str">
            <v>ME.09.090</v>
          </cell>
          <cell r="B33493" t="str">
            <v>TELECAMERE IP DOME BRANDEGGIABILI</v>
          </cell>
          <cell r="C33493"/>
          <cell r="D33493"/>
        </row>
        <row r="33494">
          <cell r="A33494" t="str">
            <v>ME.09.090.0010</v>
          </cell>
          <cell r="B33494" t="str">
            <v>Telecamera Dome Brandeggiabile IP, con risoluzione 2 megapixel (1920x1080) tempo reale Full HD 1080p, dotata di sensore immagine CMOS da 1/3" con tecnologia Progressive Scan. True Day/Night con rimozione meccanica del filtro IR, dotata di sensibilità a colori di 0.05 lux@F1.6,AGC ON, sensibilità b/n 0.005lux@F1.6. La telecamera è dotata di ottica varifocal 4.7- 94mm, Zoom Ottico 20X, zoom digitale 16X,. Compressione video TruVision H.264 PSIA/ONVIF 2.2. Dual Streaming liberamente configurabile. Dotata di funzioni di Motion Detection, Privacy Masking, registrazione locale su SD/SDHC fino a 32Gb, Audio a 2 vie G.711, 7 ingressi e 2 uscite di allarme, Digital Wide Dynamic Range, installazione ad incasso, grado di protezione IP54, 256 Preset di posizione, 8 Preset Tours, 4 Shadow Tours, rotazione continua a 360°, Flip automatico dellimmagine, Tracking Intelligente (analisi video), ROI codifica di un area selezionata nellimmagine. Temperatura di funzionamento -10°C +50°C Alimentazione a 24VAC, POE+.</v>
          </cell>
          <cell r="C33494" t="str">
            <v>cad</v>
          </cell>
          <cell r="D33494" t="str">
            <v>2.947,70</v>
          </cell>
        </row>
        <row r="33495">
          <cell r="A33495" t="str">
            <v>ME.09.090.0020</v>
          </cell>
          <cell r="B33495" t="str">
            <v>Telecamera versione Dome Brandeggiabile IP, con risoluzione 2 megapixel (1920x1080) tempo reale Full HD 1080p, dotata di sensore immagine CMOS da 1/2,8" con tecnologia Progressive Scan. True Day/Night con rimozione meccanica del filtro IR, dotata di sensibilità a colori di 0.3 lux@F1.6,AGC ON, sensibilità b/n 0.02lux@F1.6. La telecamera è dotata di ottica varifocal 4.3- 129mm, Zoom Ottico 30X, zoom digitale 16X,. Compressione video TruVision H.264 PSIA/ONVIF 2.2. Dual Streaming liberamente configurabile. Dotata di funzioni di Motion Detection, Privacy Masking, registrazione locale su SD/SDHC fino a 64Gb, Audio a 2 vie G.711, 7 ingressi e 2 uscite di allarme, Digital Wide Dynamic Range, installazione a pendente, grado di protezione IP66, 256 Preset di posizione, 8 Preset Tours, 4 Shadow Tours, rotazione continua a 360°, Flip automatico dellimmagine Tracking Intelligente (analisi video), ROI codifica di un area selezionata nell'immagine.Temperatura di funzionamento POE+: -30°C +65°C. Temperatura di funzionamento con alimentazione 24VAC: -40°C +65°C Alimentazione a 24VAC, POE+, (staffa a parete non inclusa).</v>
          </cell>
          <cell r="C33495" t="str">
            <v>cad</v>
          </cell>
          <cell r="D33495" t="str">
            <v>3.545,67</v>
          </cell>
        </row>
        <row r="33496">
          <cell r="A33496" t="str">
            <v>ME.09.090.0030</v>
          </cell>
          <cell r="B33496" t="str">
            <v>Telecamera Dome PTZ Brandeggiabile IP, con risoluzione 2 megapixel (1920x1080) tempo reale Full HD 1080p, dotata di sensore immagine CMOS da 1/3" con tecnologia Progressive Scan. True Day/Night con rimozione meccanica del filtro IR, dotata di sensibilità a colori di 0.05 lux@F1.6,AGC ON, sensibilità b/n 0.005lux@F1.6. La telecamera è dotata di ottica varifocal 4.7- 94mm, Zoom Ottico 20X, zoom digitale 16X. Compressione video TruVision H.264 PSIA/ONVIF 2.2. Dual Streaming liberamente configurabile. Dotata di funzioni di Motion Detection, Privacy Masking, registrazione locale su SD/SDHC fino a 32Gb, Audio a 2 vie G.711, 7 ingressi e 2 uscite di allarme, Digital Wide Dynamic Range, installazione a soffitto, grado di protezione IP54, 256 Preset di posizione, 8 Preset Tours, 4 Shadow Tours, rotazione continua a 360°, Flip automatico dellimmagine, tracking Intelligente (analisi video), ROI codifica di un area selezionata nellimmagine. Temperatura di funzionamento -10°C +50°C. Alimentazione a 24VAC, POE+.</v>
          </cell>
          <cell r="C33496" t="str">
            <v>cad</v>
          </cell>
          <cell r="D33496" t="str">
            <v>2.947,70</v>
          </cell>
        </row>
        <row r="33497">
          <cell r="A33497" t="str">
            <v>ME.09.090.0040</v>
          </cell>
          <cell r="B33497" t="str">
            <v>Telecamera Dome Brandeggiabile IP, con risoluzione 2 megapixel (1920x1080) tempo reale Full HD 1080p, dotata di sensore immagine CMOS da 1/2,8" con tecnologia Progressive Scan. Equipaggiata di illuminatore IR con portata di 150m, True Day/Night con rimozione meccanica del filtro IR, dotata di sensibilità a colori di 0.3 lux@F1.6,AGC ON, sensibilità b/n 0.02lux@F1.6. La telecamera è dotata di ottica varifocal 4.3- 129mm, Zoom Ottico 30X, zoom digitale 16X,. Compressione video TruVision H.264 PSIA/ONVIF 2.2. Dual Streaming liberamente configurabile. Dotata di funzioni di Motion Detection, Privacy Masking, registrazione locale su SD/SDHC fino a 64Gb, Audio a 2 vie G.711, 7 ingressi e 2 uscite di allarme, Digital Wide Dynamic Range, installazione a pendente, grado di protezione IP66 dotata di idoneo riscaldatore, 256 Preset di posizione, 8 Preset Tours, 4 Shadow Tours, rotazione continua a 360°, Flip automatico dellimmagine Tracking Intelligente (analisi video), ROI codifica di un area selezionata nell'immagine.Temperatura di funzionamento Hi-PoE: -30°C +65°C. Temperatura di funzionamento con alimentazione 24VAC: -40°C +65°C Alimentazione a 24VAC, Hi-PoE, (staffa a parete non inclusa).</v>
          </cell>
          <cell r="C33497" t="str">
            <v>cad</v>
          </cell>
          <cell r="D33497" t="str">
            <v>3.778,69</v>
          </cell>
        </row>
        <row r="33498">
          <cell r="A33498" t="str">
            <v>ME.09.100</v>
          </cell>
          <cell r="B33498" t="str">
            <v>ACCESSORI PER TELECAMERE</v>
          </cell>
          <cell r="C33498"/>
          <cell r="D33498"/>
        </row>
        <row r="33499">
          <cell r="A33499" t="str">
            <v>ME.09.100.0010</v>
          </cell>
          <cell r="B33499" t="str">
            <v>Alimentatore per telecamere Dome Brandeggiabili, alimentazione 230 Vca; uscita 24Vca, 4A, fornito in contenitore da esterno con grado di protezione IP66. Dotato di fusibile in ingresso da 2A e doppio fusibile in uscita da 4A. Temperatura di funzionamento da -40° a +40°.</v>
          </cell>
          <cell r="C33499" t="str">
            <v>cad</v>
          </cell>
          <cell r="D33499" t="str">
            <v>336,89</v>
          </cell>
        </row>
        <row r="33500">
          <cell r="A33500" t="str">
            <v>ME.09.100.0020</v>
          </cell>
          <cell r="B33500" t="str">
            <v>Staffe da esterno per Telecamere Dome Brandeggiabili:</v>
          </cell>
          <cell r="C33500"/>
          <cell r="D33500"/>
        </row>
        <row r="33501">
          <cell r="A33501" t="str">
            <v>ME.09.100.0020.a</v>
          </cell>
          <cell r="B33501" t="str">
            <v>- staffa per il fissaggio ad angolo</v>
          </cell>
          <cell r="C33501" t="str">
            <v>cad</v>
          </cell>
          <cell r="D33501" t="str">
            <v>335,62</v>
          </cell>
        </row>
        <row r="33502">
          <cell r="A33502" t="str">
            <v>ME.09.100.0020.b</v>
          </cell>
          <cell r="B33502" t="str">
            <v>- staffa per il fissaggio a palo</v>
          </cell>
          <cell r="C33502" t="str">
            <v>cad</v>
          </cell>
          <cell r="D33502" t="str">
            <v>251,41</v>
          </cell>
        </row>
        <row r="33503">
          <cell r="A33503" t="str">
            <v>ME.09.100.0020.c</v>
          </cell>
          <cell r="B33503" t="str">
            <v>- staffa per il fissaggio a muro</v>
          </cell>
          <cell r="C33503" t="str">
            <v>cad</v>
          </cell>
          <cell r="D33503" t="str">
            <v>195,37</v>
          </cell>
        </row>
        <row r="33504">
          <cell r="A33504" t="str">
            <v>ME.09.100.0030</v>
          </cell>
          <cell r="B33504" t="str">
            <v>Staffe da interno per Telecamere in alluminio pressofuso verniciata con vernice epossidica bianca. Sono dotate di un esclusivo sistema di posizionamento a molla che consente di posizionare saldamente la telecamera senza bloccarla. Lunghezza 190mm. Fissaggio:</v>
          </cell>
          <cell r="C33504"/>
          <cell r="D33504"/>
        </row>
        <row r="33505">
          <cell r="A33505" t="str">
            <v>ME.09.100.0030.a</v>
          </cell>
          <cell r="B33505" t="str">
            <v>- a parete</v>
          </cell>
          <cell r="C33505" t="str">
            <v>cad</v>
          </cell>
          <cell r="D33505" t="str">
            <v>21,05</v>
          </cell>
        </row>
        <row r="33506">
          <cell r="A33506" t="str">
            <v>ME.09.100.0030.b</v>
          </cell>
          <cell r="B33506" t="str">
            <v>- a soffitto</v>
          </cell>
          <cell r="C33506" t="str">
            <v>cad</v>
          </cell>
          <cell r="D33506" t="str">
            <v>30,88</v>
          </cell>
        </row>
        <row r="33507">
          <cell r="A33507" t="str">
            <v>ME.09.100.0040</v>
          </cell>
          <cell r="B33507" t="str">
            <v>Custodie per telecamere esterne:</v>
          </cell>
          <cell r="C33507"/>
          <cell r="D33507"/>
        </row>
        <row r="33508">
          <cell r="A33508" t="str">
            <v>ME.09.100.0040.a</v>
          </cell>
          <cell r="B33508" t="str">
            <v>- in alluminio estruso leggero verniciata con vernice epossidica resistente alle intemperie. Completa di staffa, snodo, tettuccio e riscaldatore. Fissaggio a parete. Massimo grado di protezione IP66. Coperchio che scorre e rimane appeso per facilitare l'installazione e la manutenzione .Per telecamere a 220 Vca. Lunghezza 270 mm.</v>
          </cell>
          <cell r="C33508" t="str">
            <v>cad</v>
          </cell>
          <cell r="D33508" t="str">
            <v>255,46</v>
          </cell>
        </row>
        <row r="33509">
          <cell r="A33509" t="str">
            <v>ME.09.100.0040.b</v>
          </cell>
          <cell r="B33509" t="str">
            <v>- completa di staffa, snodo, tettuccio e riscaldatore (24Vac). Involucro interno in ABS. Grado di prot. IP66. Completa di alimentatore per telecamere a 24Vac.</v>
          </cell>
          <cell r="C33509" t="str">
            <v>cad</v>
          </cell>
          <cell r="D33509" t="str">
            <v>313,02</v>
          </cell>
        </row>
        <row r="33510">
          <cell r="A33510" t="str">
            <v>ME.09.100.0050</v>
          </cell>
          <cell r="B33510" t="str">
            <v>Tastiera di gestione per Dome Brandeggiabili:</v>
          </cell>
          <cell r="C33510"/>
          <cell r="D33510"/>
        </row>
        <row r="33511">
          <cell r="A33511" t="str">
            <v>ME.09.100.0050.a</v>
          </cell>
          <cell r="B33511" t="str">
            <v>- analogiche, con joystick dotato del controllo dello zoom sulla manopola.</v>
          </cell>
          <cell r="C33511" t="str">
            <v>cad</v>
          </cell>
          <cell r="D33511" t="str">
            <v>1.080,83</v>
          </cell>
        </row>
        <row r="33512">
          <cell r="A33512" t="str">
            <v>ME.09.100.0050.b</v>
          </cell>
          <cell r="B33512" t="str">
            <v>- di controllo IP per gestione delle Dome Brandeggiabili IP. Dotata di display touch screen da 7, pulsanti funzionali, penna touch incorporata e joystick a 4 assi. Sul display touch screen è possibile visualizzare immagini live o registrate, configurare le impostazioni e gestire le uscite video del registratore. Il joystick consente di controllare agevolmente il movimento PTZ e navigare tra i menù. Alimentazione a 12V DC oppure anche da PoE-af.</v>
          </cell>
          <cell r="C33512" t="str">
            <v>cad</v>
          </cell>
          <cell r="D33512" t="str">
            <v>1.600,19</v>
          </cell>
        </row>
        <row r="33513">
          <cell r="A33513" t="str">
            <v>ME.09.100.0070</v>
          </cell>
          <cell r="B33513" t="str">
            <v>Illuminatori all'infrarosso in alluminio pressofuso, alimentazione 230 Vca.:</v>
          </cell>
          <cell r="C33513"/>
          <cell r="D33513"/>
        </row>
        <row r="33514">
          <cell r="A33514" t="str">
            <v>ME.09.100.0070.a</v>
          </cell>
          <cell r="B33514" t="str">
            <v>- angolo di illuminazione 10°, grado di protezione IP66, alimentazione 230 Vca 50 VC</v>
          </cell>
          <cell r="C33514" t="str">
            <v>cad</v>
          </cell>
          <cell r="D33514" t="str">
            <v>243,89</v>
          </cell>
        </row>
        <row r="33515">
          <cell r="A33515" t="str">
            <v>ME.09.100.0070.b</v>
          </cell>
          <cell r="B33515" t="str">
            <v>- angolo di illuminazione 30°, grado di protezione IP66, alimentazione 230 Vca 50 VC</v>
          </cell>
          <cell r="C33515" t="str">
            <v>cad</v>
          </cell>
          <cell r="D33515" t="str">
            <v>251,90</v>
          </cell>
        </row>
        <row r="33516">
          <cell r="A33516" t="str">
            <v>ME.09.100.0070.c</v>
          </cell>
          <cell r="B33516" t="str">
            <v>- angolo di illuminazione 12°, grado di protezione IP64, alimentazione 230 Vca 300 VC</v>
          </cell>
          <cell r="C33516" t="str">
            <v>cad</v>
          </cell>
          <cell r="D33516" t="str">
            <v>639,17</v>
          </cell>
        </row>
        <row r="33517">
          <cell r="A33517" t="str">
            <v>ME.09.100.0070.d</v>
          </cell>
          <cell r="B33517" t="str">
            <v>- angolo di illuminazione 25°, grado di protezione IP64, alimentazione 230 Vca 300 VC</v>
          </cell>
          <cell r="C33517" t="str">
            <v>cad</v>
          </cell>
          <cell r="D33517" t="str">
            <v>639,17</v>
          </cell>
        </row>
        <row r="33518">
          <cell r="A33518" t="str">
            <v>ME.09.100.0070.e</v>
          </cell>
          <cell r="B33518" t="str">
            <v>- angolo di illuminazione 40°, grado di protezione IP64, alimentazione 230 Vca 300 VC</v>
          </cell>
          <cell r="C33518" t="str">
            <v>cad</v>
          </cell>
          <cell r="D33518" t="str">
            <v>639,17</v>
          </cell>
        </row>
        <row r="33519">
          <cell r="A33519" t="str">
            <v>ME.09.110</v>
          </cell>
          <cell r="B33519" t="str">
            <v>OBIETTIVI</v>
          </cell>
          <cell r="C33519"/>
          <cell r="D33519"/>
        </row>
        <row r="33520">
          <cell r="A33520" t="str">
            <v>ME.09.110.0010</v>
          </cell>
          <cell r="B33520" t="str">
            <v>Obiettivo per unità di ripresa con iride automatica variabile, formato 1/3". Attacco CS. L'obiettivo con iride automatica ha una lunghezza focale variabile, come pure l'angolo di vista rispetto al formato dell'obiettivo. L'obiettivo con iride automatica variabile, è consigliato per uso all'esterno e interno. Focale - Apertura:</v>
          </cell>
          <cell r="C33520"/>
          <cell r="D33520"/>
        </row>
        <row r="33521">
          <cell r="A33521" t="str">
            <v>ME.09.110.0010.a</v>
          </cell>
          <cell r="B33521" t="str">
            <v>- Focale 1,8-3,6 mm. - Apertura diaframma 1,6-360.</v>
          </cell>
          <cell r="C33521" t="str">
            <v>cad</v>
          </cell>
          <cell r="D33521" t="str">
            <v>469,38</v>
          </cell>
        </row>
        <row r="33522">
          <cell r="A33522" t="str">
            <v>ME.09.110.0010.b</v>
          </cell>
          <cell r="B33522" t="str">
            <v>- Focale 3,5-8 mm. - Apertura diaframma 1,4-360.</v>
          </cell>
          <cell r="C33522" t="str">
            <v>cad</v>
          </cell>
          <cell r="D33522" t="str">
            <v>131,53</v>
          </cell>
        </row>
        <row r="33523">
          <cell r="A33523" t="str">
            <v>ME.09.110.0010.c</v>
          </cell>
          <cell r="B33523" t="str">
            <v>- Focale 5-50 mm. - Apertura diaframma 1,3-360.</v>
          </cell>
          <cell r="C33523" t="str">
            <v>cad</v>
          </cell>
          <cell r="D33523" t="str">
            <v>370,84</v>
          </cell>
        </row>
        <row r="33524">
          <cell r="A33524" t="str">
            <v>ME.09.120</v>
          </cell>
          <cell r="B33524" t="str">
            <v>APPARATI DI VIDEOREGISTRAZIONE</v>
          </cell>
          <cell r="C33524"/>
          <cell r="D33524"/>
        </row>
        <row r="33525">
          <cell r="A33525" t="str">
            <v>ME.09.120.0010</v>
          </cell>
          <cell r="B33525" t="str">
            <v>Quad in Tempo Reale, a Colori 4 Ingressi, Riproduzione Schermo Intero, PIP, video loss, motion detection. Completo di alimentatore</v>
          </cell>
          <cell r="C33525" t="str">
            <v>cad</v>
          </cell>
          <cell r="D33525" t="str">
            <v>435,15</v>
          </cell>
        </row>
        <row r="33526">
          <cell r="A33526" t="str">
            <v>ME.09.120.0020</v>
          </cell>
          <cell r="B33526" t="str">
            <v>Matrice Video da 16 ingressi e 4 uscite, le caratteristiche standard comprendono ingressi in looping, 32 ingressi di allarme programmabili e una porta RS-232 per eventuali comandi da computer. La gestione viene effettuata tramite un cavo a coppia twistata da un massimo di 64 tastiere di comando. La matrice utilizza il protocollo standard, consentendo la programmazione delle sequenze delle telecamere, titolazione alfanumerica, tempo di sosta individuale o globale, ecc. Un circuito a microprocessore permette di ricevere comandi dalla tastiera di controllo. Una porta seriale separata viene fornita per dare la possibilità di una connessione esterna ad un PC per il controllo completo della matrice grazie al protocollo fornito. Tutte le connessioni vengono effettuate tramite morsettiere estraibili per una facile manutenzione. Un alimentatore esterno 230Vca/12Vcc è fornito per l'alimentazione della matrice. Consumo 15,5 VA.</v>
          </cell>
          <cell r="C33526" t="str">
            <v>cad</v>
          </cell>
          <cell r="D33526" t="str">
            <v>2.206,57</v>
          </cell>
        </row>
        <row r="33527">
          <cell r="A33527" t="str">
            <v>ME.09.120.0030</v>
          </cell>
          <cell r="B33527" t="str">
            <v>Matrice Video da 32 ingressi e 8 uscite, le caratteristiche standard comprendono ingressi in looping, 32 ingressi di allarme programmabili e una porta RS-232 per eventuali comandi da computer. La gestione viene effettuata tramite un cavo a coppia twistata da un massimo di 64 tastiere di comando. La matrice utilizza il protocollo standard, consentendo la programmazione delle sequenze delle telecamere, titolazione alfanumerica, tempo di sosta individuale o globale, ecc. Un circuito a microprocessore permette alla KTD-348-164 di ricevere comandi dalla tastiera di controllo. Una porta seriale separata viene fornita per dare la possibilità di una connessione esterna ad un PC per il controllo completo della matrice grazie al protocollo fornito. Tutte le connessioni vengono effettuate tramite morsettiere estraibili per una facile manutenzione. Un alimentatore esterno 230Vca/12Vcc è fornito per l'alimentazione della matrice. Consumo 15,5 VA.</v>
          </cell>
          <cell r="C33527" t="str">
            <v>cad</v>
          </cell>
          <cell r="D33527" t="str">
            <v>3.700,06</v>
          </cell>
        </row>
        <row r="33528">
          <cell r="A33528" t="str">
            <v>ME.09.120.0040</v>
          </cell>
          <cell r="B33528" t="str">
            <v>Videoregistratore digitale IBRIDO che consente la registrazione e visualizzazione di segnali video provenienti da telecamere analogiche, da telecamere digitali con trasmissione di segnale ad alta risoluzione overcoax secondo lo standard HD-TVI e da telecamere digitali con trasmissione di segnale ad alta risoluzione over IP secondo lo standard ONVIFF. In grado di supportare 8/16 telecamere, con risoluzioni fino a 5 MPX per telecamere HD-TVI su cavo coassiale, fino a 4 megapixel per telelcamere IP. Capace di accedere al menu delle telecamere HD-TVI, menu comandi telecamere brandeggiabili. Integrazione diretta con centrali intrusione. Rcevitore digitale di allarmi integrato. Caratteristiche tecniche: Configurazione Plug and Play, Linux Embedded - Compatibile con telecamere analogiche, HD-TVI ed IP - Fino a 8/16 telecamere (HD-TVI, IP o Analogiche) - Fino a 8/16 telecamere IP (disabilitando tutti i canali analogici) - Supporta telecamere HD-TVI con risoluzione fino a 5 MPX (max 1/4 dei canali) - Supporta telecamere IP con risoluzione fino a 4 MPXSupporta telecamere IP ONVIF Profile S - Controllo Over-the-coax per telecamere brandeggiabili e gestione menù delle telecamere HD-TVI TruVision - Utilizza il cavo coassiale esistente per le telecamere HD-TVI - Registrazione FULL-HD in tempo reale - Registrazione ridondante e supporto RAID (0,1, 5, 10) - Espandibile con NAS - Reverse video playback - Esportazione video mediante USB - Uscite video HDMI, VGA e BNC (solo evento) - V-stream - Gestibile tramite monitor locale OSD, browser, software - Integrabile con le centrali intrusione - Nelle seguenti dotazioni:</v>
          </cell>
          <cell r="C33528"/>
          <cell r="D33528"/>
        </row>
        <row r="33529">
          <cell r="A33529" t="str">
            <v>ME.09.120.0040.a</v>
          </cell>
          <cell r="B33529" t="str">
            <v>- nr. 8 canali - 4 Terabyte di memeoria</v>
          </cell>
          <cell r="C33529" t="str">
            <v>cad</v>
          </cell>
          <cell r="D33529" t="str">
            <v>2.169,51</v>
          </cell>
        </row>
        <row r="33530">
          <cell r="A33530" t="str">
            <v>ME.09.120.0040.b</v>
          </cell>
          <cell r="B33530" t="str">
            <v>- nr. 8 canali - 8 Terabyte di memeoria</v>
          </cell>
          <cell r="C33530" t="str">
            <v>cad</v>
          </cell>
          <cell r="D33530" t="str">
            <v>2.924,12</v>
          </cell>
        </row>
        <row r="33531">
          <cell r="A33531" t="str">
            <v>ME.09.120.0040.c</v>
          </cell>
          <cell r="B33531" t="str">
            <v>- nr. 8 canali - 16 Terabyte di memeoria</v>
          </cell>
          <cell r="C33531" t="str">
            <v>cad</v>
          </cell>
          <cell r="D33531" t="str">
            <v>4.433,34</v>
          </cell>
        </row>
        <row r="33532">
          <cell r="A33532" t="str">
            <v>ME.09.120.0040.d</v>
          </cell>
          <cell r="B33532" t="str">
            <v>- nr. 16 canali - 4 Terabyte di memeoria</v>
          </cell>
          <cell r="C33532" t="str">
            <v>cad</v>
          </cell>
          <cell r="D33532" t="str">
            <v>2.515,38</v>
          </cell>
        </row>
        <row r="33533">
          <cell r="A33533" t="str">
            <v>ME.09.120.0040.e</v>
          </cell>
          <cell r="B33533" t="str">
            <v>- nr. 16 canali - 8 Terabyte di memeoria</v>
          </cell>
          <cell r="C33533" t="str">
            <v>cad</v>
          </cell>
          <cell r="D33533" t="str">
            <v>3.269,99</v>
          </cell>
        </row>
        <row r="33534">
          <cell r="A33534" t="str">
            <v>ME.09.120.0040.f</v>
          </cell>
          <cell r="B33534" t="str">
            <v>- nr. 16 canali - 16 Terabyte di memeoria</v>
          </cell>
          <cell r="C33534" t="str">
            <v>cad</v>
          </cell>
          <cell r="D33534" t="str">
            <v>4.779,20</v>
          </cell>
        </row>
        <row r="33535">
          <cell r="A33535" t="str">
            <v>ME.09.120.0040.g</v>
          </cell>
          <cell r="B33535" t="str">
            <v>- nr. 16 canali - 24 Terabyte di memeoria</v>
          </cell>
          <cell r="C33535" t="str">
            <v>cad</v>
          </cell>
          <cell r="D33535" t="str">
            <v>7.184,53</v>
          </cell>
        </row>
        <row r="33536">
          <cell r="A33536" t="str">
            <v>ME.09.120.0050</v>
          </cell>
          <cell r="B33536" t="str">
            <v>Videoregistratoe digitale di rete IP (NVR) con Poe (Power Over Ethernet) integrato che consente la registrazione e visualizzazione di segnali video provenienti da telecamere digitali con trasmissione di segnale ad alta risoluzione over IP secondo lo standard ONVIFF. Videoregistratore ad alte prestazioni con 8 o 16 porte PoE plug &amp; play, in grado di collegare 8/16 telecamere IP e di fornire in tempo reale la registrazione (25/30 fps) con risoluzione Full HD 1080p su tutti i canali contemporaneamente. Larghezza di banda totale di 80/160 Mbps. Assegnazione automatica degli indirizzi IP. Ogni telecamera IP può essere configurata individualmente. Capacità di configurare, gestire e monitorare il sistema di videosorveglianza. Gestione con web browser e localmente utilizzando i controlli del pannello frontale, ed il menu a schermo sul monitor locale VGA o HDMI. Memorizzazione tramite dischi rigidi , accessibili da sportello del pannello frontale chiudibile a chiave. Tre modalità di registrazione, continua, eventi e allarmi, o combinate. Possibile connessione a centrali antintrusione. Caratteristiche tacniche: Linux embedded Plug and Play configuratin - Fino a 80/160 Mbps di banda per la registrazione - Fino a 8/16 canali video - Fino a 8/16 porte PoE integrate - PoE-af &amp; PoE-at support - Fino a 24TB di archivio interno (4 x 6TB) - Accesso frontale ai dischi - Registrazione FULL HD in tempo reale - Motion detection, VCA, privacy masking, tamper detection - IP camera auto-discovery - Supporto telecamere di altro costruttore grazie al supporto via ONVIF &amp; PSIA - Configurazione telecamere esportabile/importabile - Custom protocol configuration (RTSP streaming) - Supporto masterizzatore DVD USB - Navigator client / host o applicazione stand-alone senza licenza - App TVRmobile per dispositivi IOS e Android - nelle seguenti dotazioni:</v>
          </cell>
          <cell r="C33536"/>
          <cell r="D33536"/>
        </row>
        <row r="33537">
          <cell r="A33537" t="str">
            <v>ME.09.120.0050.a</v>
          </cell>
          <cell r="B33537" t="str">
            <v>- 8 canali IP, 8 canali PoE, 4 Terabyte di memoria</v>
          </cell>
          <cell r="C33537" t="str">
            <v>cad</v>
          </cell>
          <cell r="D33537" t="str">
            <v>2.163,34</v>
          </cell>
        </row>
        <row r="33538">
          <cell r="A33538" t="str">
            <v>ME.09.120.0050.b</v>
          </cell>
          <cell r="B33538" t="str">
            <v>- 8 canali IP, 8 canali PoE, 8 Terabyte di memoria</v>
          </cell>
          <cell r="C33538" t="str">
            <v>cad</v>
          </cell>
          <cell r="D33538" t="str">
            <v>2.792,17</v>
          </cell>
        </row>
        <row r="33539">
          <cell r="A33539" t="str">
            <v>ME.09.120.0050.c</v>
          </cell>
          <cell r="B33539" t="str">
            <v>- 8 canali IP, 8 canali PoE, 12 Terabyte di memoria</v>
          </cell>
          <cell r="C33539" t="str">
            <v>cad</v>
          </cell>
          <cell r="D33539" t="str">
            <v>3.421,01</v>
          </cell>
        </row>
        <row r="33540">
          <cell r="A33540" t="str">
            <v>ME.09.120.0050.d</v>
          </cell>
          <cell r="B33540" t="str">
            <v>- 8 canali IP, 8 canali PoE, 24 Terabyte di memoria</v>
          </cell>
          <cell r="C33540" t="str">
            <v>cad</v>
          </cell>
          <cell r="D33540" t="str">
            <v>5.873,51</v>
          </cell>
        </row>
        <row r="33541">
          <cell r="A33541" t="str">
            <v>ME.09.120.0050.e</v>
          </cell>
          <cell r="B33541" t="str">
            <v>- 16 canali IP, 16 canali PoE, 4 Terabyte di memoria</v>
          </cell>
          <cell r="C33541" t="str">
            <v>cad</v>
          </cell>
          <cell r="D33541" t="str">
            <v>2.656,85</v>
          </cell>
        </row>
        <row r="33542">
          <cell r="A33542" t="str">
            <v>ME.09.120.0050.f</v>
          </cell>
          <cell r="B33542" t="str">
            <v>- 16 canali IP, 16 canali PoE, 8 Terabyte di memoria</v>
          </cell>
          <cell r="C33542" t="str">
            <v>cad</v>
          </cell>
          <cell r="D33542" t="str">
            <v>3.285,71</v>
          </cell>
        </row>
        <row r="33543">
          <cell r="A33543" t="str">
            <v>ME.09.120.0050.g</v>
          </cell>
          <cell r="B33543" t="str">
            <v>- 16 canali IP, 16 canali PoE, 16 Terabyte di memoria</v>
          </cell>
          <cell r="C33543" t="str">
            <v>cad</v>
          </cell>
          <cell r="D33543" t="str">
            <v>4.543,40</v>
          </cell>
        </row>
        <row r="33544">
          <cell r="A33544" t="str">
            <v>ME.09.120.0050.h</v>
          </cell>
          <cell r="B33544" t="str">
            <v>- 16 canali IP, 16 canali PoE, 24 Terabyte di memoria</v>
          </cell>
          <cell r="C33544" t="str">
            <v>cad</v>
          </cell>
          <cell r="D33544" t="str">
            <v>6.367,03</v>
          </cell>
        </row>
        <row r="33545">
          <cell r="A33545" t="str">
            <v>ME.09.120.0060</v>
          </cell>
          <cell r="B33545" t="str">
            <v>Videoregistratore di rete (NVR) IP per le applicazioni di dimensioni importanti, per la gestione fino a 128 flussi video, con 400 Mbs di banda in ingresso, compressione supportata H264, RTSP, ONVIF, Plug &amp; play, start-up dinstallazione facilitata con acquisizione delle telecamere automatica. Adatto a gestire risoluzioni fino a 6 Megapixel. Fornito con hard disk interni con capacità di 30/ 42/ 60TB. Registrazione continua, su evento o mediante programmatore orario, in formato nativo (no transcoding). Risoluzioni di registrazione supportate: 6 MPX / 5 MPX / 3 MPX / 1080P / UXGA / 720P / VGA / 4CIF / DCIF / 2CIF / CIF / QCIF. Registrazione audio con le telecamere che supportano questa funzionalità. Capacità di archiviazione interna fino a 96TB senza RAID oppure fino a 64TB in configurazione RAID, con dischi comodamente accessibili dal pannello frontale. Supporta RAID 0/1/5/10, scheda di rete ridondante, alimenatore ridondante, ventole di raffreddamento rimovibili, supporta telecamere di terze parti grazie ad ONVIF e PSIA. Installazione a rack 3U, dimensioni 445x530x150 mm, peso 18 Kg senza hard disk. È dotato di 16 ingressi di allarme e 8 uscite ed incorpora lo strumento di riconoscimento automatico delle telecamere IP connesse alla rete. Configurabile tramite browser Internet Explorer o tramite il programma di gestione per DVR/NVR. Non richiede licenze per telecamera. Caratteristiche tecniche : Ingressi Video: 128 IP - Fino a 128 porte Plug &amp; Play - Compressione: H264, RTSP, ONVIF, Plug &amp; play - Risoluzione: 6 MegaPixel - Real-time Full HD recording - Hard Disk: 60TB - Visualizzazione remota TVRMobile (iPhone, Android, Windows Mobile)Fino a 400 Mbps di banda in ingresso, nella seguente configurazione:</v>
          </cell>
          <cell r="C33545"/>
          <cell r="D33545"/>
        </row>
        <row r="33546">
          <cell r="A33546" t="str">
            <v>ME.09.120.0060.a</v>
          </cell>
          <cell r="B33546" t="str">
            <v>- 400 Mbps, 3U, 30 Terabyte di memoria</v>
          </cell>
          <cell r="C33546" t="str">
            <v>cad</v>
          </cell>
          <cell r="D33546" t="str">
            <v>11.695,37</v>
          </cell>
        </row>
        <row r="33547">
          <cell r="A33547" t="str">
            <v>ME.09.120.0060.b</v>
          </cell>
          <cell r="B33547" t="str">
            <v>- 400 Mbps, 3U, 42 Terabyte di memoria</v>
          </cell>
          <cell r="C33547" t="str">
            <v>cad</v>
          </cell>
          <cell r="D33547" t="str">
            <v>13.699,80</v>
          </cell>
        </row>
        <row r="33548">
          <cell r="A33548" t="str">
            <v>ME.09.120.0060.c</v>
          </cell>
          <cell r="B33548" t="str">
            <v>- 400 Mbps, 3U, 60 Terabyte di memoria</v>
          </cell>
          <cell r="C33548" t="str">
            <v>cad</v>
          </cell>
          <cell r="D33548" t="str">
            <v>16.703,65</v>
          </cell>
        </row>
        <row r="33549">
          <cell r="A33549" t="str">
            <v>ME.09.130</v>
          </cell>
          <cell r="B33549" t="str">
            <v>APPARATI ATTIVI PER RETE IP</v>
          </cell>
          <cell r="C33549"/>
          <cell r="D33549"/>
        </row>
        <row r="33550">
          <cell r="A33550" t="str">
            <v>ME.09.130.0010</v>
          </cell>
          <cell r="B33550" t="str">
            <v>Switch di rete per Fast Ethernet con funzionalità PoE per telecamere IP con porte GigE per connessioni NVR / Server. Caratteristiche : Porte Fast Ethernet a 8 porte da 10 / 100Mbps con PoE-AT - 2x 10/100 / 1000Mbps interfacce TP combo e 2 slot mini-GBIC / SFP (FIBRA OTTICA) -- Supporta modalità di auto-negotiation e half-duplex / full-duplex per tutte le porte 10Base-T / 100Base-TX e 1000Base-T - Previene la perdita di pacchetti con la contropressione (half-duplex) e il controllo del flusso di frame a pausa IEEE 802.3x (full-duplex) - Controllo di sicurezza: collegamento di indirizzo MAC e filtraggio TCP e UDP - Supporto QOS: Consente di assegnare priorità bassa / alta su ogni porta - IGMP snooping per un migliore controllo dei flussi multicast - Port mirroring per monitorare il traffico in entrata o in uscita su una porta particolare - Conforme a IEEE 802.3at Power over Ethernet - Supporta fino a 8 dispositivi POE-AF (15,4) o 4 dispositivi POE-AT (30W) a piena potenza - Potenza totale POE fino a 125W</v>
          </cell>
          <cell r="C33550" t="str">
            <v>cad</v>
          </cell>
          <cell r="D33550" t="str">
            <v>664,47</v>
          </cell>
        </row>
        <row r="33551">
          <cell r="A33551" t="str">
            <v>ME.09.130.0020</v>
          </cell>
          <cell r="B33551" t="str">
            <v>Switch di rete per Gigabit Ethernet con funzionalità PoE per telecamere IP con porte GigE per connessioni NVR / Server, adatto per utilizzi in ambienti ordinari. Caratteristiche: 8-Port 10/100 / 1000Base-T RJ-45 con IEEE 802.3AF ( 8 PORTE 15,4W) / 802.3 AT ( 4 PORTE 30W) PoE Iniettore - Potenza totale POE fino a 150W- Slot a due porte 100 / 1000Base-X mini-GBIC / SFP(FIBRA OTTICA), rilevamento automatico di tipo SFP - 1x interfaccia RS-232 DB9 per la gestione e l'impostazione di base - Gestione della riga di comando Web-based, telnet, SSH, SSL e console, gestione della sicurezza degli indirizzi IP per prevenire intrusi non autorizzati - L'autenticazione di accesso RADIUS / TACACS + - Conforme agli standard IEEE 802.3, IEEE 802.3u, IEEE 802.3ab, IEEE 802.3z, IEEE 802.3af e IEEE 802.3at - Supporta modalità di auto-negotiation e half-duplex / full-duplex per tutti i 10Base-T / 100Base-TX e 1000Base-T - Previene la perdita di pacchetti con gruppi di back-pressure (half-duplex) e IEEE 802.3x controlli di flusso (full-duplex) di frame, da 4K VLAN ID - Elenco di controllo degli accessi basato su IP (ACL), Elenco di controllo degli accessi basato su MAC, Origine indirizzo MAC / IP di origine - Ingresso / uscita controllo larghezza di banda su ogni porta - Supporta la modalità di query IGMP Snooping v1, v2 e v3, per l'applicazione multimediale multicast e la registrazione Multicast VLAN - Alimentazione interna - Port mirroring per monitorare il traffico in entrata o in uscita su una porta particolare - Supporta LLDP per consentire l'interruttore a consigliare la sua identificazione e capacità sulla LAN - IPv4 e IPv6 Indirizzo IP / NTP / DNS gestione - La tecnologia di diagnostica a cavo fornisce il meccanismo per rilevare e segnalare eventuali problemi di cablaggio - Temperatura di esercizio 0°÷50°C</v>
          </cell>
          <cell r="C33551" t="str">
            <v>cad</v>
          </cell>
          <cell r="D33551" t="str">
            <v>986,55</v>
          </cell>
        </row>
        <row r="33552">
          <cell r="A33552" t="str">
            <v>ME.09.130.0030</v>
          </cell>
          <cell r="B33552" t="str">
            <v>Switch di rete per Gigabit Ethernet con funzionalità PoE per telecamere IP con porte GigE per connessioni NVR / Server, adatto per utilizzi industriali. Caratteristiche: 8 porte 10/100 / 1000Base-T con PoE + - 2 porte SFP (fibra) 100 / 1000Base-X - Interfaccia RS-232 DB9 per la gestione e l'impostazione dell'interruttore di base - Architettura di commutazione ad alte prestazioni - switch non bloccabile fino a 20Gbps - Tabella degli indirizzi MAC 8K, apprendimento automatico dell'origine - IGMP (v1 / v2 / V3) Snooping, fino a 255 gruppi multicast con supporto di modalità IGMP Querier e Snooping MLD (v1 / v2), fino a 255 gruppi multicast con supporto modalità MLD Querier - Supporto VLAN - fino a 255 gruppi VLAN su 4094 ID VLAN, MVR (registrazione multicast VLAN), VLAN vocale, VLAN MAC-based, protocollo-based VLAN - Qualità del servizio (QoS), priorità 802.1p, tag 802.1Q VLAN, campo DSCP / TOS in pacchetto IP - IEEE 802.3ad LACP / Trunk statico, Supporta 5 gruppi di supporto 8-Port tronco - Filtro MAC e sorgente di origine indirizzo IP / MAC - Conforme a IEEE 802.3af / IEEE 802.3at Power over Ethernet / End-Span PSE e fino a 8 dispositivi IEEE 802.3AF (8 PORTE 15,4W)/ 802.3AT (8 PORTE 30W) alimentati - Potenza totale POE 260W - La protezione del circuito impedisce interferenze tra le porte - Custodia in metallo IP30, guida DIN e montaggio a muro - temperature di esercizio da -40ºC a + 75ºC.</v>
          </cell>
          <cell r="C33552" t="str">
            <v>cad</v>
          </cell>
          <cell r="D33552" t="str">
            <v>1.615,85</v>
          </cell>
        </row>
        <row r="33553">
          <cell r="A33553" t="str">
            <v>ME.09.130.0040</v>
          </cell>
          <cell r="B33553" t="str">
            <v>Switch di rete per Gigabit Ethernet con funzionalità PoE per telecamere IP con porte GigE per connessioni NVR / Server, adatto per utilizzi in ambienti ordinari. Caratteristiche: 24 porte Gigabit Ethernet RJ-45 con PoE + - switch non bloccabile fino a 48Gbps - Dimensioni del telaio Jumbo da 10Kbytes - Tabella di indirizzo MAC di 8K - Supporto Multicast completo per IP Video - fino a 256 gruppi multicast - Supporto VLAN - fino a 256 gruppi VLAN - Qualità del servizio (QoS) - Power over Ethernet - - Rileva automaticamente i dispositivi a potenza PoE (PD) - - Filtro MAC e sorgente di origine indirizzo IP / MAC - Conforme a IEEE 802.3AF / IEEE 802.3AT Power over Ethernet / End-Span PSE e fino a 24 dispositivi IEEE 802.3AF (24 PORTE 15,4W)/ 802.3AT (12 PORTE 30W) alimentati - Potenza totale POE fino a 380W -Temperatura di esercizio da 0°C a 50°C.</v>
          </cell>
          <cell r="C33553" t="str">
            <v>cad</v>
          </cell>
          <cell r="D33553" t="str">
            <v>1.666,90</v>
          </cell>
        </row>
        <row r="33554">
          <cell r="A33554" t="str">
            <v>ME.09.130.0050</v>
          </cell>
          <cell r="B33554" t="str">
            <v>Switch di rete per Gigabit Ethernet con funzionalità PoE per telecamere IP con porte GigE per connessioni NVR / Server, adatto per utilizzi in ambienti ordinari. Caratteristiche: 24 porte Gigabit Ethernet RJ-45 con PoE + - switch non bloccabile fino a 48Gbps - Dimensioni del telaio Jumbo da 10Kbytes - Tabella di indirizzo MAC di 8K - Supporto Multicast completo per IP Video - fino a 256 gruppi multicast - Supporto VLAN - fino a 256 gruppi VLAN - Qualità del servizio (QoS) - Power over Ethernet - - Rileva automaticamente i dispositivi a potenza PoE (PD) - Filtro MAC e sorgente di origine indirizzo IP / MAC - Conforme a IEEE 802.3AF / IEEE 802.3AT Power over Ethernet / End-Span PSE e fino a 24 dispositivi IEEE 802.3AF (24 PORTE 15,4W)/ 802.3AT (14 PORTE 30W) alimentati - Potenza totale POE fino a 440W -Temperatura di esercizio da 0°C a 50°C.</v>
          </cell>
          <cell r="C33554" t="str">
            <v>cad</v>
          </cell>
          <cell r="D33554" t="str">
            <v>2.211,21</v>
          </cell>
        </row>
        <row r="33555">
          <cell r="A33555" t="str">
            <v>ME.09.130.0060</v>
          </cell>
          <cell r="B33555" t="str">
            <v>Convertitore di rete industriale a Fast Ethernet: conversione Ethernet 10/100 / 1000Base-T su rame in fibra 100Base-X o 1000Base-X tramite la tecnologia Small Factor Plug-in (SFP). Per le applicazioni di rete IP . Caratteristiche: n. 4 ports Rj-45 - Port type 10/100/1000 Base-SX / BX / LX / LHX / ZX e 100 Base-FX / BX / LX - 10/100 / 1000Base-T: Catena a 2 coppie 5e / 6 cavo UTP, fino a 100 metri - 2 slot SFP (fibre ottiche) a configurazione personalizzabile - Installazione Plug-n-play - Custodia in metallo IP30 - DIN-rail oa montaggio a parete - Da 12 a 48 VCC o 24VAC, potenza ridondante con protezione polarità inversa - Uscita relè di allarme per la rottura della porta e allarme di mancanza di alimentazione - Conforme agli standard IEC60068-2-xx per caduta libera, shock e vibrazioni- temperature di esercizio da -40 ° C a + 75 °C</v>
          </cell>
          <cell r="C33555" t="str">
            <v>cad</v>
          </cell>
          <cell r="D33555" t="str">
            <v>221,11</v>
          </cell>
        </row>
        <row r="33556">
          <cell r="A33556" t="str">
            <v>ME.09.130.0070</v>
          </cell>
          <cell r="B33556" t="str">
            <v>Convertitore di rete industriale a Gigabit Ethernet: conversione Ethernet 10/100 / 1000Base-T su rame in fibra 100Base-X o 1000Base-X tramite la tecnologia Small Factor Plug-in (SFP). Per le applicazioni di rete IP . Caratteristiche: n. 4 ports Rj-45 10/100/1000 Base-SX / BX / LX / LHX / ZX e 100 Base-FX / BX / LX - 10/100 / 1000Base-T: Catena a 2 coppie 5e / 6 cavo UTP, fino a 100 metri - 2 slot SFP (fibre ottiche) a configurazione personalizzabile - Installazione Plug-n-play - Custodia in metallo IP30 - DIN-rail oa montaggio a parete - Da 12 a 48 VCC o 24VAC, potenza ridondante con protezione polarità inversa - Uscita relè di allarme per la rottura della porta e allarme di mancanza di alimentazione - Conforme agli standard IEC60068-2-xx per caduta libera, shock e vibrazioni- temperature di esercizio da -40 ° C a + 75 °C</v>
          </cell>
          <cell r="C33556" t="str">
            <v>cad</v>
          </cell>
          <cell r="D33556" t="str">
            <v>544,06</v>
          </cell>
        </row>
        <row r="33557">
          <cell r="A33557" t="str">
            <v>ME.09.140</v>
          </cell>
          <cell r="B33557" t="str">
            <v>CAVI PER TVCC</v>
          </cell>
          <cell r="C33557"/>
          <cell r="D33557"/>
        </row>
        <row r="33558">
          <cell r="A33558" t="str">
            <v>ME.09.140.0010</v>
          </cell>
          <cell r="B33558" t="str">
            <v>Cavi per collegamenti video:</v>
          </cell>
          <cell r="C33558"/>
          <cell r="D33558"/>
        </row>
        <row r="33559">
          <cell r="A33559" t="str">
            <v>ME.09.140.0010.a</v>
          </cell>
          <cell r="B33559" t="str">
            <v>- cavo per video in PVC NPI CEI 20-22II, CEI 20-35, CEI 20-37I, con coassiale 75 Ohm (tipo RG174)</v>
          </cell>
          <cell r="C33559" t="str">
            <v>m</v>
          </cell>
          <cell r="D33559" t="str">
            <v>0,33</v>
          </cell>
        </row>
        <row r="33560">
          <cell r="A33560" t="str">
            <v>ME.09.140.0010.b</v>
          </cell>
          <cell r="B33560" t="str">
            <v>- cavo in PVC NPI 12-48 V CEI 20-200 II, CEI 20-35, CEI 20-37I, con cavetto schermato e 2 conduttori di 0,35 mmq 75 Ohm (tipo RG174)</v>
          </cell>
          <cell r="C33560" t="str">
            <v>m</v>
          </cell>
          <cell r="D33560" t="str">
            <v>0,56</v>
          </cell>
        </row>
        <row r="33561">
          <cell r="A33561" t="str">
            <v>ME.09.140.0010.c</v>
          </cell>
          <cell r="B33561" t="str">
            <v>- cavo in PVC NPI 12-48 V CEI 20-200 II, CEI 20-35, CEI 20-37I, con cavetto schermato e 2 conduttori di 0,75 mmq 75 Ohm (tipo RG174)</v>
          </cell>
          <cell r="C33561" t="str">
            <v>m</v>
          </cell>
          <cell r="D33561" t="str">
            <v>0,67</v>
          </cell>
        </row>
        <row r="33562">
          <cell r="A33562" t="str">
            <v>ME.09.140.0020</v>
          </cell>
          <cell r="B33562" t="str">
            <v>Trasmissione video su doppino twistato per segnale video bianco/nero o colori su cavo UTP (cavo a coppia twistata non schermato). Un segnale video composito 1Vpp può essere trasmesso a una distanza di 400 metri (800 metri se viene utilizzato un ricevitore attivo). Questi apparati offrono un'eccezionale immunità dai disturbi e una nuova tecnologia che permette una gestione contemporanea di dati su un cablaggio UTP già esistente all'interno di un edificio. E' ideale per grossi impianti di videosorveglianza dove l'esigenza di installare molte telecamere risulterebbe molto difficoltosa/onerosa utilizzando cavi coassiali tradizionali. Semplicemente utilizzando una coppia libera di un cavo CAT5 è possibile connettere la telecamera o la sorgente video dove è stata pianificata l'installazione di un monitor, multiplexer, DVR utilizzando il cablaggio strutturato dell'edifico. I vantaggi di queste tipologie di sistema sono segnali video nitidi, minor ingombro dei cavi, più basso costo per connessione e un cablaggio centralizzato per una migliore gestione.:</v>
          </cell>
          <cell r="C33562"/>
          <cell r="D33562"/>
        </row>
        <row r="33563">
          <cell r="A33563" t="str">
            <v>ME.09.140.0020.a</v>
          </cell>
          <cell r="B33563" t="str">
            <v>-ricetrasmettitore UTP passivo, 1 canale video, BNC - morsetti.</v>
          </cell>
          <cell r="C33563" t="str">
            <v>cad</v>
          </cell>
          <cell r="D33563" t="str">
            <v>42,11</v>
          </cell>
        </row>
        <row r="33564">
          <cell r="A33564" t="str">
            <v>ME.09.140.0020.b</v>
          </cell>
          <cell r="B33564" t="str">
            <v>- ricetrasmettitore passivo UTP, 1 canale video, BNC con 25 cm di cavo coassiale - morsetti.</v>
          </cell>
          <cell r="C33564" t="str">
            <v>cad</v>
          </cell>
          <cell r="D33564" t="str">
            <v>42,11</v>
          </cell>
        </row>
        <row r="33565">
          <cell r="A33565" t="str">
            <v>ME.09.140.0020.c</v>
          </cell>
          <cell r="B33565" t="str">
            <v>- trasmettitore UTP attivo, 1 canale video (alimentatore incluso).</v>
          </cell>
          <cell r="C33565" t="str">
            <v>cad</v>
          </cell>
          <cell r="D33565" t="str">
            <v>98,26</v>
          </cell>
        </row>
        <row r="33566">
          <cell r="A33566" t="str">
            <v>ME.09.140.0020.d</v>
          </cell>
          <cell r="B33566" t="str">
            <v>- ricevitore UTP attivo, 1 canale video (alimentatore incluso).</v>
          </cell>
          <cell r="C33566" t="str">
            <v>cad</v>
          </cell>
          <cell r="D33566" t="str">
            <v>98,26</v>
          </cell>
        </row>
        <row r="33567">
          <cell r="A33567" t="str">
            <v>ME.09.140.0020.e</v>
          </cell>
          <cell r="B33567" t="str">
            <v>- ricevitore UTP attivo, 4 canali video (alimentatore incluso).</v>
          </cell>
          <cell r="C33567" t="str">
            <v>cad</v>
          </cell>
          <cell r="D33567" t="str">
            <v>364,96</v>
          </cell>
        </row>
        <row r="33568">
          <cell r="A33568" t="str">
            <v>ME.09.140.0020.f</v>
          </cell>
          <cell r="B33568" t="str">
            <v>- ricevitore UTP attivo, 16 canali video, alimentatore incluso, montaggio rack 1U.</v>
          </cell>
          <cell r="C33568" t="str">
            <v>cad</v>
          </cell>
          <cell r="D33568" t="str">
            <v>1.400,86</v>
          </cell>
        </row>
        <row r="33569">
          <cell r="A33569" t="str">
            <v>ME.09.150</v>
          </cell>
          <cell r="B33569" t="str">
            <v>SISTEMA DI SUPERVISIONE SISTEMI ANTINTRUSIONE, CONTROLLO ACCESSI, RILEVAZIONE FUMI E TVCC</v>
          </cell>
          <cell r="C33569"/>
          <cell r="D33569"/>
        </row>
        <row r="33570">
          <cell r="A33570" t="str">
            <v>ME.09.150.0010</v>
          </cell>
          <cell r="B33570" t="str">
            <v>Programma di gestione e supervisione per sistemi di sicurezza, capace di integrare in un unico ambiente la gestione dei sistemi antintrusione/controllo accessi (max 2 centrali), video (max due videoregistratori) e rivelazione incendi (max 2 centrali). Il programma prevede una gestione del sistema basato su mappe grafiche interattive, che semplificano l'attività dell'operatore mostrando lo stato del sistema mediante apposite icone o aree grafiche completamente personalizzabili. Tre tipi di visualizzazione diversi permettono la gestione completa dei dispositivi in campo, degli utenti e delle mappe grafiche. Ad ogni evento è possibile associare l'immagine video proveniente dalle telecamere connesse ai videoregistratori. E' possibile quindi vedere immagini video in tempo reale, visualizzare le immagini precedentemente memorizzate e richiamare le immagini relative ad un evento specifico con una semplice operazione. Tutte le informazioni vengono registrate in un database tipo SQL o equivalente, fornito a corredo con il programma. Il sistema può essere ampliato acquistando la licenza di sblocco e le licenze supplementari qualora sia necessario gestire più di 2 centrali antintrusione/controllo accessi, più di 2 videoregistratori, più di 2 centrali rivelazione incendi.</v>
          </cell>
          <cell r="C33570" t="str">
            <v>cad</v>
          </cell>
          <cell r="D33570" t="str">
            <v>1.880,79</v>
          </cell>
        </row>
        <row r="33571">
          <cell r="A33571" t="str">
            <v>ME.09.150.0020</v>
          </cell>
          <cell r="B33571" t="str">
            <v>Programma di gestione e supervisione per sistemi di sicurezza, capace di integrare in un unico ambiente la gestione dei sistemi antintrusione, controllo accessi/presenze (max 25 centrali), video (max 25 videoregistratori) e rivelazione incendi (max 25 centrali). Il programma prevede una gestione del sistema basato su mappe grafiche interattive, che semplificano l'attività dell'operatore mostrando lo stato del sistema mediante apposite icone o aree grafiche completamente personalizzabili. Tre tipi di visualizzazione diversi permettono la gestione completa dei dispositivi in campo, degli utenti e delle mappe grafiche. Ad ogni evento è possibile associare l'immagine video proveniente dalle telecamere connesse ai videoregistratori. E' possibile quindi vedere immagini video in tempo reale, visualizzare le immagini precedentemente memorizzate e richiamare le immagini relative ad un evento specifico con una sempplice operazione. Tutte le informazioni vengono registrate in un database tipo SQL o equivalente, che è fornito a corredo con il programma. Il sistema può essere ampliato acquistando la licenza di sblocco e le licenze supplementari qualora sia necessario gestire più di 25 centrali antintrusione/controllo accessi, più di 25 videoregistratori e più di 25 centrali rivelazione incendi. Caratteristiche principali del programma di gestione:</v>
          </cell>
          <cell r="C33571" t="str">
            <v>cad</v>
          </cell>
          <cell r="D33571" t="str">
            <v>11.535,87</v>
          </cell>
        </row>
        <row r="33572">
          <cell r="A33572" t="str">
            <v>ME.09.150.0030</v>
          </cell>
          <cell r="B33572" t="str">
            <v>Programmazione e messa in servizio di programma di gestione e supervisione per sistemi di sicurezza relativo agli articoli ME.09.060.0010 - ME.09.060.0020, la programmazione comprende: la rappresentazione grafica suddivisa in mappe, di cui una planimetria generale dell'edificio, planimetrie di piano e planimetrie di aree particolari; la suddivisione di piano dovrà tenere in considerazione la densità delle icone nell'area e assegnazione spazi in modo che le planimetrie ed il posizionamento degli apparati siano facilmente intellegibili all'operatore; icone di tipo interattivo, la cui grafica cambi secondo lo stato dell'apparato (funzionante, guasto, allarmato, escluso, ecc.). La configurazione sarà comunque da concordarsi con la Direzione Lavori. L'attività di messa in servizio sarà comprensiva di verifica della comunicazione tra il server del sistema di supervisione e tutte le centrali di controllo e apparati in campo, dalla verifica del buon funzionamento del sistema di supervisione, tramite una simulazione del cambio di stato delle icone, da svolgersi alla presenza di un rappresentante della committenza. Programmazione e messa in servizio del software (per punti su intendono tutti gli apparati attivi degli impianti di sicurezza: antincendio, antintrusione, tvcc, controllo accessi). Punti:</v>
          </cell>
          <cell r="C33572"/>
          <cell r="D33572"/>
        </row>
        <row r="33573">
          <cell r="A33573" t="str">
            <v>ME.09.150.0030.a</v>
          </cell>
          <cell r="B33573" t="str">
            <v>- fino a 100 punti</v>
          </cell>
          <cell r="C33573" t="str">
            <v>cad</v>
          </cell>
          <cell r="D33573" t="str">
            <v>1.283,36</v>
          </cell>
        </row>
        <row r="33574">
          <cell r="A33574" t="str">
            <v>ME.09.150.0030.b</v>
          </cell>
          <cell r="B33574" t="str">
            <v>- da 101 a 200 punti</v>
          </cell>
          <cell r="C33574" t="str">
            <v>cad</v>
          </cell>
          <cell r="D33574" t="str">
            <v>1.978,49</v>
          </cell>
        </row>
        <row r="33575">
          <cell r="A33575" t="str">
            <v>ME.09.150.0030.c</v>
          </cell>
          <cell r="B33575" t="str">
            <v>- da 201 a 300 punti</v>
          </cell>
          <cell r="C33575" t="str">
            <v>cad</v>
          </cell>
          <cell r="D33575" t="str">
            <v>2.566,71</v>
          </cell>
        </row>
        <row r="33576">
          <cell r="A33576" t="str">
            <v>ME.09.150.0030.d</v>
          </cell>
          <cell r="B33576" t="str">
            <v>- da 301 a 400 punti</v>
          </cell>
          <cell r="C33576" t="str">
            <v>cad</v>
          </cell>
          <cell r="D33576" t="str">
            <v>3.208,38</v>
          </cell>
        </row>
        <row r="33577">
          <cell r="A33577" t="str">
            <v>ME.09.150.0030.e</v>
          </cell>
          <cell r="B33577" t="str">
            <v>- per ogni punto oltre i 400 punti</v>
          </cell>
          <cell r="C33577" t="str">
            <v>cad</v>
          </cell>
          <cell r="D33577" t="str">
            <v>7,49</v>
          </cell>
        </row>
        <row r="33578">
          <cell r="A33578" t="str">
            <v>ME.09.150.0040</v>
          </cell>
          <cell r="B33578" t="str">
            <v>Licenza di sblocco per aggiungere driver aggiuntivi per programmi di gestione e supervisione per sistemi di sicurezza, Licenza necessaria per la gestione di un numero di elementi (centrali e/o videoregistratori) superiore rispetto al numero previsto dalle licenze stesse.</v>
          </cell>
          <cell r="C33578" t="str">
            <v>cad</v>
          </cell>
          <cell r="D33578" t="str">
            <v>1.417,71</v>
          </cell>
        </row>
        <row r="33579">
          <cell r="A33579" t="str">
            <v>ME.09.150.0050</v>
          </cell>
          <cell r="B33579" t="str">
            <v>Personal computer uso server di tipo industriale in contenitore rack standard 19" avente le seguenti caratteristiche minime: Processore 3GHz, RAM 16 GB, Hard Disk 2000 GB, scheda grafica Cache 256 MB, scheda di rete 1 Gbps, monitor LCD TFT 17" con risoluzione minima 1024x768 pixel, tastiera standard Italiana 101 tasti, mouse, sistema operativo e database adeguati.</v>
          </cell>
          <cell r="C33579" t="str">
            <v>cad</v>
          </cell>
          <cell r="D33579" t="str">
            <v>3.275,23</v>
          </cell>
        </row>
        <row r="33580">
          <cell r="A33580" t="str">
            <v>ME.09.150.0060</v>
          </cell>
          <cell r="B33580" t="str">
            <v>Personal computer uso server di tipo industriale in contenitore tower avente le seguenti caratteristiche minime: processore 3GHz, RAM 16 MB, Hard Disk 1000 GB, scheda grafica Cache 256 MB, scheda di rete 1 Gbps, monitor LCD TFT 17" con risoluzione minima 1024x768 pixel, tastiera standard Italiana 101 tasti, mouse, sistema operativo adeguato.</v>
          </cell>
          <cell r="C33580" t="str">
            <v>cad</v>
          </cell>
          <cell r="D33580" t="str">
            <v>2.433,02</v>
          </cell>
        </row>
        <row r="33581">
          <cell r="A33581" t="str">
            <v>ME.09.150.0070</v>
          </cell>
          <cell r="B33581" t="str">
            <v>Programma per la gestione di videoregistratori digitali. Il programma consente al personale di sicurezza in modo semplice localmente e da remoto di controllare le immagini video, configurare e mantenere il sistema di videosorveglianza tramite una rete Ethernet costituita da videoregistratori digitali (DVR), videoregistratori di rete (NVR), telecamere analogiche ed IP. L'interfaccia grafica costituita da almeno 8 sezioni o pannelli (Notifica, Navigatore, Aiuto, Visualizzatore, Cronologia, Controllo, Raccoglitore e Processi), per consentire all'operatore una facile interazione con gli apparati. La visualizzazione è personalizzabile e consente la visione dal vivo o registrata, simultaneamente dai vari dispositivi presenti nel sistema, in diversi formati: 1×1, 2×2, 3×3, 4×4 e 5×5, ecc.. Dotato di funzione multi-monitor che consente fino a nove formati di visualizzazione contemporanei. Dewarping delle immagini di telecamere con ottica semi-sferica per visualizzazioni a 360° (tipo fish-eye), in live e registrato. Gestione di dispositivi di registrazione Analogici, Ibridi e IP mediante una sola interfaccia. Possibilità di creare mappe grafiche per una rapida selezione delle telecamere. Fino a 25 riquadri per visualizzazione, fino a 9 schermate "staccabili". Analisi del disco sulla barra dei tempi. Controllo delle uscite di registratori e telecamere. Visualizza/Nascondi i metadati di VCA e motion per i dispositivi di registrazione dotati di questa funzione. Visione "senza bordo" selezionabile. Flessibile gestione dei privilegi degli utenti. Servizio NTP Network Time Protocol per sincronizzare tutti i dispositivi del sistema con l'ora e data appropriata. Diagnosi e report. Architettura scalabile, dall'applicazione singola all'architettura client/server. Funzione di Tampering monitor. Ottimizzazione automatica dell'utilizzo della CPU e della banda, per visualizzazioni multiple. Esportazione di foto e video clip. Interfaccia di configurazione per apparati esistenti, attuali, analogici, IP e ibridi. Monitor degli eventi dedicato. Cronologia degli eventi.</v>
          </cell>
          <cell r="C33581" t="str">
            <v>cad</v>
          </cell>
          <cell r="D33581" t="str">
            <v>1.403,67</v>
          </cell>
        </row>
        <row r="33582">
          <cell r="A33582" t="str">
            <v>ME.10 - IMPIANTI TV</v>
          </cell>
          <cell r="B33582"/>
          <cell r="C33582"/>
          <cell r="D33582"/>
        </row>
        <row r="33583">
          <cell r="A33583" t="str">
            <v>ME</v>
          </cell>
          <cell r="B33583" t="str">
            <v>MATERIALI IMPIANTI ELETTRICI</v>
          </cell>
          <cell r="C33583"/>
          <cell r="D33583"/>
        </row>
        <row r="33584">
          <cell r="A33584" t="str">
            <v>ME.10</v>
          </cell>
          <cell r="B33584" t="str">
            <v>IMPIANTI TV</v>
          </cell>
          <cell r="C33584"/>
          <cell r="D33584"/>
        </row>
        <row r="33585">
          <cell r="A33585" t="str">
            <v>ME.10.010</v>
          </cell>
          <cell r="B33585" t="str">
            <v>ANTENNE</v>
          </cell>
          <cell r="C33585"/>
          <cell r="D33585"/>
        </row>
        <row r="33586">
          <cell r="A33586" t="str">
            <v>ME.10.010.0010</v>
          </cell>
          <cell r="B33586" t="str">
            <v>Antenna VHF, connessione a morsetti, variazione di guadagno entro un canale televisivo &lt; 0,5 dB, costruite in alluminio al magnesio con elementi in alluminio al 99,5% per una lunga resistenza alla corrosione, nelle tipologie:</v>
          </cell>
          <cell r="C33586"/>
          <cell r="D33586"/>
        </row>
        <row r="33587">
          <cell r="A33587" t="str">
            <v>ME.10.010.0010.a</v>
          </cell>
          <cell r="B33587" t="str">
            <v>- banda 1, canale E2, guadagno 3,5 dB a 2 elementi</v>
          </cell>
          <cell r="C33587" t="str">
            <v>cad</v>
          </cell>
          <cell r="D33587" t="str">
            <v>56,85</v>
          </cell>
        </row>
        <row r="33588">
          <cell r="A33588" t="str">
            <v>ME.10.010.0010.b</v>
          </cell>
          <cell r="B33588" t="str">
            <v>- banda 1, canale A, guadagno 3,5 dB a 2 elementi</v>
          </cell>
          <cell r="C33588" t="str">
            <v>cad</v>
          </cell>
          <cell r="D33588" t="str">
            <v>31,80</v>
          </cell>
        </row>
        <row r="33589">
          <cell r="A33589" t="str">
            <v>ME.10.010.0010.c</v>
          </cell>
          <cell r="B33589" t="str">
            <v>- banda 1, canale E3, guadagno 3,5 dB a 2 elementi</v>
          </cell>
          <cell r="C33589" t="str">
            <v>cad</v>
          </cell>
          <cell r="D33589" t="str">
            <v>29,51</v>
          </cell>
        </row>
        <row r="33590">
          <cell r="A33590" t="str">
            <v>ME.10.010.0010.d</v>
          </cell>
          <cell r="B33590" t="str">
            <v>- banda 1, canale B-E4, guadagno 3,5 dB a 2 elementi</v>
          </cell>
          <cell r="C33590" t="str">
            <v>cad</v>
          </cell>
          <cell r="D33590" t="str">
            <v>29,40</v>
          </cell>
        </row>
        <row r="33591">
          <cell r="A33591" t="str">
            <v>ME.10.010.0010.e</v>
          </cell>
          <cell r="B33591" t="str">
            <v>- banda 2, canale C, guadagno 3,5 dB a 2 elementi</v>
          </cell>
          <cell r="C33591" t="str">
            <v>cad</v>
          </cell>
          <cell r="D33591" t="str">
            <v>26,00</v>
          </cell>
        </row>
        <row r="33592">
          <cell r="A33592" t="str">
            <v>ME.10.010.0010.f</v>
          </cell>
          <cell r="B33592" t="str">
            <v>- banda FM, canale FM, guadagno 3,5 dB a 2 elementi</v>
          </cell>
          <cell r="C33592" t="str">
            <v>cad</v>
          </cell>
          <cell r="D33592" t="str">
            <v>25,81</v>
          </cell>
        </row>
        <row r="33593">
          <cell r="A33593" t="str">
            <v>ME.10.010.0010.g</v>
          </cell>
          <cell r="B33593" t="str">
            <v>- banda 1, canale E2, guadagno 5 dB a 3 elementi</v>
          </cell>
          <cell r="C33593" t="str">
            <v>cad</v>
          </cell>
          <cell r="D33593" t="str">
            <v>64,59</v>
          </cell>
        </row>
        <row r="33594">
          <cell r="A33594" t="str">
            <v>ME.10.010.0010.h</v>
          </cell>
          <cell r="B33594" t="str">
            <v>- banda 1, canale A, guadagno 5 dB a 3 elementi</v>
          </cell>
          <cell r="C33594" t="str">
            <v>cad</v>
          </cell>
          <cell r="D33594" t="str">
            <v>39,35</v>
          </cell>
        </row>
        <row r="33595">
          <cell r="A33595" t="str">
            <v>ME.10.010.0010.i</v>
          </cell>
          <cell r="B33595" t="str">
            <v>- banda 1, canale E3 , guadagno 5 dB a 3 elementi</v>
          </cell>
          <cell r="C33595" t="str">
            <v>cad</v>
          </cell>
          <cell r="D33595" t="str">
            <v>37,48</v>
          </cell>
        </row>
        <row r="33596">
          <cell r="A33596" t="str">
            <v>ME.10.010.0010.j</v>
          </cell>
          <cell r="B33596" t="str">
            <v>- banda 1, canale B-E4, guadagno 5 dB a 3 elementi</v>
          </cell>
          <cell r="C33596" t="str">
            <v>cad</v>
          </cell>
          <cell r="D33596" t="str">
            <v>34,55</v>
          </cell>
        </row>
        <row r="33597">
          <cell r="A33597" t="str">
            <v>ME.10.010.0010.k</v>
          </cell>
          <cell r="B33597" t="str">
            <v>- banda 2, canale C, guadagno 5 dB a 3 elementi</v>
          </cell>
          <cell r="C33597" t="str">
            <v>cad</v>
          </cell>
          <cell r="D33597" t="str">
            <v>30,49</v>
          </cell>
        </row>
        <row r="33598">
          <cell r="A33598" t="str">
            <v>ME.10.010.0010.l</v>
          </cell>
          <cell r="B33598" t="str">
            <v>- banda 1, canale B-E4 ad ingombro ridotto, guadagno 5 dB a 3 elementi</v>
          </cell>
          <cell r="C33598" t="str">
            <v>cad</v>
          </cell>
          <cell r="D33598" t="str">
            <v>36,41</v>
          </cell>
        </row>
        <row r="33599">
          <cell r="A33599" t="str">
            <v>ME.10.010.0010.m</v>
          </cell>
          <cell r="B33599" t="str">
            <v>- banda 1, canale E2, guadagno 6,5 dB a 4 elementi</v>
          </cell>
          <cell r="C33599" t="str">
            <v>cad</v>
          </cell>
          <cell r="D33599" t="str">
            <v>76,74</v>
          </cell>
        </row>
        <row r="33600">
          <cell r="A33600" t="str">
            <v>ME.10.010.0010.n</v>
          </cell>
          <cell r="B33600" t="str">
            <v>- banda 1, canale A, guadagno 6,5 dB a 4 elementi</v>
          </cell>
          <cell r="C33600" t="str">
            <v>cad</v>
          </cell>
          <cell r="D33600" t="str">
            <v>48,21</v>
          </cell>
        </row>
        <row r="33601">
          <cell r="A33601" t="str">
            <v>ME.10.010.0010.o</v>
          </cell>
          <cell r="B33601" t="str">
            <v>- banda 1, canale E3, guadagno 6,5 dB a 4 elementi</v>
          </cell>
          <cell r="C33601" t="str">
            <v>cad</v>
          </cell>
          <cell r="D33601" t="str">
            <v>45,90</v>
          </cell>
        </row>
        <row r="33602">
          <cell r="A33602" t="str">
            <v>ME.10.010.0010.p</v>
          </cell>
          <cell r="B33602" t="str">
            <v>- banda 1, canale B-E4, guadagno 6,5 dB a 4 elementi</v>
          </cell>
          <cell r="C33602" t="str">
            <v>cad</v>
          </cell>
          <cell r="D33602" t="str">
            <v>43,60</v>
          </cell>
        </row>
        <row r="33603">
          <cell r="A33603" t="str">
            <v>ME.10.010.0010.q</v>
          </cell>
          <cell r="B33603" t="str">
            <v>- banda 2, canale C, guadagno 6,5 dB a 4 elementi</v>
          </cell>
          <cell r="C33603" t="str">
            <v>cad</v>
          </cell>
          <cell r="D33603" t="str">
            <v>39,35</v>
          </cell>
        </row>
        <row r="33604">
          <cell r="A33604" t="str">
            <v>ME.10.010.0010.r</v>
          </cell>
          <cell r="B33604" t="str">
            <v>- banda 1, canale B-E4, guadagno 8 dB a 5 elementi</v>
          </cell>
          <cell r="C33604" t="str">
            <v>cad</v>
          </cell>
          <cell r="D33604" t="str">
            <v>52,79</v>
          </cell>
        </row>
        <row r="33605">
          <cell r="A33605" t="str">
            <v>ME.10.010.0010.s</v>
          </cell>
          <cell r="B33605" t="str">
            <v>- banda FM, canale FM, guadagno 8 dB a 5 elementi</v>
          </cell>
          <cell r="C33605" t="str">
            <v>cad</v>
          </cell>
          <cell r="D33605" t="str">
            <v>46,12</v>
          </cell>
        </row>
        <row r="33606">
          <cell r="A33606" t="str">
            <v>ME.10.010.0020</v>
          </cell>
          <cell r="B33606" t="str">
            <v>Antenna VHF in banda 3 monocanale, connessione a morsetti, variazione di guadagno entro un canale televisivo &lt; 0,5 dB, costruite in alluminio al magnesio con elementi in alluminio al 99,5% per una lunga resistenza alla corrosione, nelle tipologie:</v>
          </cell>
          <cell r="C33606"/>
          <cell r="D33606"/>
        </row>
        <row r="33607">
          <cell r="A33607" t="str">
            <v>ME.10.010.0020.a</v>
          </cell>
          <cell r="B33607" t="str">
            <v>- canale D-E5, guadagno 6,5 dB a 4 elementi</v>
          </cell>
          <cell r="C33607" t="str">
            <v>cad</v>
          </cell>
          <cell r="D33607" t="str">
            <v>17,93</v>
          </cell>
        </row>
        <row r="33608">
          <cell r="A33608" t="str">
            <v>ME.10.010.0020.b</v>
          </cell>
          <cell r="B33608" t="str">
            <v>- canale E, guadagno 6,5 dB a 4 elementi</v>
          </cell>
          <cell r="C33608" t="str">
            <v>cad</v>
          </cell>
          <cell r="D33608" t="str">
            <v>17,48</v>
          </cell>
        </row>
        <row r="33609">
          <cell r="A33609" t="str">
            <v>ME.10.010.0020.c</v>
          </cell>
          <cell r="B33609" t="str">
            <v>- canale F, guadagno 6,5 dB a 4 elementi</v>
          </cell>
          <cell r="C33609" t="str">
            <v>cad</v>
          </cell>
          <cell r="D33609" t="str">
            <v>17,48</v>
          </cell>
        </row>
        <row r="33610">
          <cell r="A33610" t="str">
            <v>ME.10.010.0020.d</v>
          </cell>
          <cell r="B33610" t="str">
            <v>- canale G, guadagno 6,5 dB a 4 elementi</v>
          </cell>
          <cell r="C33610" t="str">
            <v>cad</v>
          </cell>
          <cell r="D33610" t="str">
            <v>16,84</v>
          </cell>
        </row>
        <row r="33611">
          <cell r="A33611" t="str">
            <v>ME.10.010.0020.e</v>
          </cell>
          <cell r="B33611" t="str">
            <v>- canale H-E10, guadagno 6,5 dB a 4 elementi</v>
          </cell>
          <cell r="C33611" t="str">
            <v>cad</v>
          </cell>
          <cell r="D33611" t="str">
            <v>16,39</v>
          </cell>
        </row>
        <row r="33612">
          <cell r="A33612" t="str">
            <v>ME.10.010.0020.f</v>
          </cell>
          <cell r="B33612" t="str">
            <v>- canale H1-E11, guadagno 6,5 dB a 4 elementi</v>
          </cell>
          <cell r="C33612" t="str">
            <v>cad</v>
          </cell>
          <cell r="D33612" t="str">
            <v>16,29</v>
          </cell>
        </row>
        <row r="33613">
          <cell r="A33613" t="str">
            <v>ME.10.010.0020.g</v>
          </cell>
          <cell r="B33613" t="str">
            <v>- canale D-E5, guadagno 9 dB a 6 elementi</v>
          </cell>
          <cell r="C33613" t="str">
            <v>cad</v>
          </cell>
          <cell r="D33613" t="str">
            <v>23,82</v>
          </cell>
        </row>
        <row r="33614">
          <cell r="A33614" t="str">
            <v>ME.10.010.0020.h</v>
          </cell>
          <cell r="B33614" t="str">
            <v>- canale E6, guadagno 9 dB a 6 elementi</v>
          </cell>
          <cell r="C33614" t="str">
            <v>cad</v>
          </cell>
          <cell r="D33614" t="str">
            <v>22,75</v>
          </cell>
        </row>
        <row r="33615">
          <cell r="A33615" t="str">
            <v>ME.10.010.0020.i</v>
          </cell>
          <cell r="B33615" t="str">
            <v>- canale E, guadagno 9 dB a 6 elementi</v>
          </cell>
          <cell r="C33615" t="str">
            <v>cad</v>
          </cell>
          <cell r="D33615" t="str">
            <v>23,41</v>
          </cell>
        </row>
        <row r="33616">
          <cell r="A33616" t="str">
            <v>ME.10.010.0020.j</v>
          </cell>
          <cell r="B33616" t="str">
            <v>- canale E7, guadagno 9 dB a 6 elementi</v>
          </cell>
          <cell r="C33616" t="str">
            <v>cad</v>
          </cell>
          <cell r="D33616" t="str">
            <v>22,30</v>
          </cell>
        </row>
        <row r="33617">
          <cell r="A33617" t="str">
            <v>ME.10.010.0020.k</v>
          </cell>
          <cell r="B33617" t="str">
            <v>- canale F, guadagno 9 dB a 6 elementi</v>
          </cell>
          <cell r="C33617" t="str">
            <v>cad</v>
          </cell>
          <cell r="D33617" t="str">
            <v>22,62</v>
          </cell>
        </row>
        <row r="33618">
          <cell r="A33618" t="str">
            <v>ME.10.010.0020.l</v>
          </cell>
          <cell r="B33618" t="str">
            <v>- canale E8, guadagno 9 dB a 6 elementi</v>
          </cell>
          <cell r="C33618" t="str">
            <v>cad</v>
          </cell>
          <cell r="D33618" t="str">
            <v>21,42</v>
          </cell>
        </row>
        <row r="33619">
          <cell r="A33619" t="str">
            <v>ME.10.010.0020.m</v>
          </cell>
          <cell r="B33619" t="str">
            <v>- canale G, guadagno 9 dB a 6 elementi</v>
          </cell>
          <cell r="C33619" t="str">
            <v>cad</v>
          </cell>
          <cell r="D33619" t="str">
            <v>21,96</v>
          </cell>
        </row>
        <row r="33620">
          <cell r="A33620" t="str">
            <v>ME.10.010.0020.n</v>
          </cell>
          <cell r="B33620" t="str">
            <v>- canale E9, guadagno 9 dB a 6 elementi</v>
          </cell>
          <cell r="C33620" t="str">
            <v>cad</v>
          </cell>
          <cell r="D33620" t="str">
            <v>21,09</v>
          </cell>
        </row>
        <row r="33621">
          <cell r="A33621" t="str">
            <v>ME.10.010.0020.o</v>
          </cell>
          <cell r="B33621" t="str">
            <v>- canale H-E10, guadagno 9 dB a 6 elementi</v>
          </cell>
          <cell r="C33621" t="str">
            <v>cad</v>
          </cell>
          <cell r="D33621" t="str">
            <v>21,96</v>
          </cell>
        </row>
        <row r="33622">
          <cell r="A33622" t="str">
            <v>ME.10.010.0020.p</v>
          </cell>
          <cell r="B33622" t="str">
            <v>- canale H1-E11, guadagno 9 dB a 6 elementi</v>
          </cell>
          <cell r="C33622" t="str">
            <v>cad</v>
          </cell>
          <cell r="D33622" t="str">
            <v>20,99</v>
          </cell>
        </row>
        <row r="33623">
          <cell r="A33623" t="str">
            <v>ME.10.010.0020.q</v>
          </cell>
          <cell r="B33623" t="str">
            <v>- canale H2-E12, guadagno 9 dB a 6 elementi</v>
          </cell>
          <cell r="C33623" t="str">
            <v>cad</v>
          </cell>
          <cell r="D33623" t="str">
            <v>20,99</v>
          </cell>
        </row>
        <row r="33624">
          <cell r="A33624" t="str">
            <v>ME.10.010.0030</v>
          </cell>
          <cell r="B33624" t="str">
            <v>Antenna VHF in banda 3 monocanale a 11 elementi, connessione a morsetti, variazione di guadagno entro un canale televisivo &lt; 0,5 dB, costruite in alluminio al magnesio con elementi in alluminio al 99,5% per una lunga resistenza alla corrosione, nelle tipologie:</v>
          </cell>
          <cell r="C33624"/>
          <cell r="D33624"/>
        </row>
        <row r="33625">
          <cell r="A33625" t="str">
            <v>ME.10.010.0030.a</v>
          </cell>
          <cell r="B33625" t="str">
            <v>- canale D-E5, guadagno 12 dB</v>
          </cell>
          <cell r="C33625" t="str">
            <v>cad</v>
          </cell>
          <cell r="D33625" t="str">
            <v>61,63</v>
          </cell>
        </row>
        <row r="33626">
          <cell r="A33626" t="str">
            <v>ME.10.010.0030.b</v>
          </cell>
          <cell r="B33626" t="str">
            <v>- canale E6, guadagno 12 dB</v>
          </cell>
          <cell r="C33626" t="str">
            <v>cad</v>
          </cell>
          <cell r="D33626" t="str">
            <v>58,17</v>
          </cell>
        </row>
        <row r="33627">
          <cell r="A33627" t="str">
            <v>ME.10.010.0030.c</v>
          </cell>
          <cell r="B33627" t="str">
            <v>- canale E, guadagno 12 dB</v>
          </cell>
          <cell r="C33627" t="str">
            <v>cad</v>
          </cell>
          <cell r="D33627" t="str">
            <v>60,45</v>
          </cell>
        </row>
        <row r="33628">
          <cell r="A33628" t="str">
            <v>ME.10.010.0030.d</v>
          </cell>
          <cell r="B33628" t="str">
            <v>- canale E7, guadagno 12 dB</v>
          </cell>
          <cell r="C33628" t="str">
            <v>cad</v>
          </cell>
          <cell r="D33628" t="str">
            <v>56,95</v>
          </cell>
        </row>
        <row r="33629">
          <cell r="A33629" t="str">
            <v>ME.10.010.0030.e</v>
          </cell>
          <cell r="B33629" t="str">
            <v>- canale F, guadagno 12 dB</v>
          </cell>
          <cell r="C33629" t="str">
            <v>cad</v>
          </cell>
          <cell r="D33629" t="str">
            <v>57,93</v>
          </cell>
        </row>
        <row r="33630">
          <cell r="A33630" t="str">
            <v>ME.10.010.0030.f</v>
          </cell>
          <cell r="B33630" t="str">
            <v>- canale E8, guadagno 12 dB</v>
          </cell>
          <cell r="C33630" t="str">
            <v>cad</v>
          </cell>
          <cell r="D33630" t="str">
            <v>55,21</v>
          </cell>
        </row>
        <row r="33631">
          <cell r="A33631" t="str">
            <v>ME.10.010.0030.g</v>
          </cell>
          <cell r="B33631" t="str">
            <v>- canale G, guadagno 12 dB</v>
          </cell>
          <cell r="C33631" t="str">
            <v>cad</v>
          </cell>
          <cell r="D33631" t="str">
            <v>56,85</v>
          </cell>
        </row>
        <row r="33632">
          <cell r="A33632" t="str">
            <v>ME.10.010.0030.h</v>
          </cell>
          <cell r="B33632" t="str">
            <v>- canale E9, guadagno 12 dB</v>
          </cell>
          <cell r="C33632" t="str">
            <v>cad</v>
          </cell>
          <cell r="D33632" t="str">
            <v>54,09</v>
          </cell>
        </row>
        <row r="33633">
          <cell r="A33633" t="str">
            <v>ME.10.010.0030.i</v>
          </cell>
          <cell r="B33633" t="str">
            <v>- canale H-E10, guadagno 12 dB</v>
          </cell>
          <cell r="C33633" t="str">
            <v>cad</v>
          </cell>
          <cell r="D33633" t="str">
            <v>54,65</v>
          </cell>
        </row>
        <row r="33634">
          <cell r="A33634" t="str">
            <v>ME.10.010.0030.j</v>
          </cell>
          <cell r="B33634" t="str">
            <v>- canale H1-E11, guadagno 12 dB</v>
          </cell>
          <cell r="C33634" t="str">
            <v>cad</v>
          </cell>
          <cell r="D33634" t="str">
            <v>54,32</v>
          </cell>
        </row>
        <row r="33635">
          <cell r="A33635" t="str">
            <v>ME.10.010.0030.k</v>
          </cell>
          <cell r="B33635" t="str">
            <v>- canale H2-E12, guadagno 12 dB</v>
          </cell>
          <cell r="C33635" t="str">
            <v>cad</v>
          </cell>
          <cell r="D33635" t="str">
            <v>51,49</v>
          </cell>
        </row>
        <row r="33636">
          <cell r="A33636" t="str">
            <v>ME.10.010.0040</v>
          </cell>
          <cell r="B33636" t="str">
            <v>Antenna VHF in banda 3 a banda larga, connessione a morsetti, variazione di guadagno entro un canale televisivo &lt; 0,5 dB, costruite in alluminio al magnesio con elementi in alluminio al 99,5% per una lunga resistenza alla corrosione, nelle tipologie:</v>
          </cell>
          <cell r="C33636"/>
          <cell r="D33636"/>
        </row>
        <row r="33637">
          <cell r="A33637" t="str">
            <v>ME.10.010.0040.a</v>
          </cell>
          <cell r="B33637" t="str">
            <v>- canale E5÷E12, guadagno 4÷5 dB, 4 elementi, rapporto av-ind &gt; 14 dB</v>
          </cell>
          <cell r="C33637" t="str">
            <v>cad</v>
          </cell>
          <cell r="D33637" t="str">
            <v>17,28</v>
          </cell>
        </row>
        <row r="33638">
          <cell r="A33638" t="str">
            <v>ME.10.010.0040.b</v>
          </cell>
          <cell r="B33638" t="str">
            <v>- canale E5÷E12, guadagno 6,5÷8 dB, 4 elementi, rapporto av-ind &gt; 14 dB</v>
          </cell>
          <cell r="C33638" t="str">
            <v>cad</v>
          </cell>
          <cell r="D33638" t="str">
            <v>22,62</v>
          </cell>
        </row>
        <row r="33639">
          <cell r="A33639" t="str">
            <v>ME.10.010.0040.c</v>
          </cell>
          <cell r="B33639" t="str">
            <v>- canale E5÷E12, guadagno 5÷7 dB, 6 elementi, rapporto av-ind &gt; 17 dB</v>
          </cell>
          <cell r="C33639" t="str">
            <v>cad</v>
          </cell>
          <cell r="D33639" t="str">
            <v>21,96</v>
          </cell>
        </row>
        <row r="33640">
          <cell r="A33640" t="str">
            <v>ME.10.010.0040.d</v>
          </cell>
          <cell r="B33640" t="str">
            <v>- canale E5÷E12, guadagno 7,5÷11 dB, 6 elementi, rapporto av-ind &gt; 17 dB</v>
          </cell>
          <cell r="C33640" t="str">
            <v>cad</v>
          </cell>
          <cell r="D33640" t="str">
            <v>31,80</v>
          </cell>
        </row>
        <row r="33641">
          <cell r="A33641" t="str">
            <v>ME.10.010.0040.e</v>
          </cell>
          <cell r="B33641" t="str">
            <v>- canale E5÷E12, guadagno 5÷7 dB, 6 elementi, rapporto av-ind &gt; 20 dB</v>
          </cell>
          <cell r="C33641" t="str">
            <v>cad</v>
          </cell>
          <cell r="D33641" t="str">
            <v>26,99</v>
          </cell>
        </row>
        <row r="33642">
          <cell r="A33642" t="str">
            <v>ME.10.010.0040.f</v>
          </cell>
          <cell r="B33642" t="str">
            <v>- canale E5÷E12, guadagno 5÷7 dB, 9 elementi, rapporto av-ind &gt; 20 dB</v>
          </cell>
          <cell r="C33642" t="str">
            <v>cad</v>
          </cell>
          <cell r="D33642" t="str">
            <v>29,61</v>
          </cell>
        </row>
        <row r="33643">
          <cell r="A33643" t="str">
            <v>ME.10.010.0040.g</v>
          </cell>
          <cell r="B33643" t="str">
            <v>- canale E5÷E12, guadagno 7÷10 dB, 11 elementi, rapporto av-ind &gt; 25 dB</v>
          </cell>
          <cell r="C33643" t="str">
            <v>cad</v>
          </cell>
          <cell r="D33643" t="str">
            <v>54,32</v>
          </cell>
        </row>
        <row r="33644">
          <cell r="A33644" t="str">
            <v>ME.10.010.0040.h</v>
          </cell>
          <cell r="B33644" t="str">
            <v>- canale E5÷E12, guadagno 10 dB, 14 elementi, rapporto av-ind &gt; 25 dB</v>
          </cell>
          <cell r="C33644" t="str">
            <v>cad</v>
          </cell>
          <cell r="D33644" t="str">
            <v>55,85</v>
          </cell>
        </row>
        <row r="33645">
          <cell r="A33645" t="str">
            <v>ME.10.010.0050</v>
          </cell>
          <cell r="B33645" t="str">
            <v>Antenna UHF 75 Ohm in banda 4 per gruppi di canali, connessione a morsetti, variazione di guadagno entro un canale televisivo &lt; 0,35 dB, costruite in alluminio al magnesio con elementi in alluminio al 99,5% per una lunga resistenza alla corrosione, nelle tipologie:</v>
          </cell>
          <cell r="C33645"/>
          <cell r="D33645"/>
        </row>
        <row r="33646">
          <cell r="A33646" t="str">
            <v>ME.10.010.0050.a</v>
          </cell>
          <cell r="B33646" t="str">
            <v>- canali 21-23, guadagno 11 dB, 10 elementi, rapporto av-ind &gt; 20 dB</v>
          </cell>
          <cell r="C33646" t="str">
            <v>cad</v>
          </cell>
          <cell r="D33646" t="str">
            <v>13,88</v>
          </cell>
        </row>
        <row r="33647">
          <cell r="A33647" t="str">
            <v>ME.10.010.0050.b</v>
          </cell>
          <cell r="B33647" t="str">
            <v>- canali 24-26, guadagno 11 dB, 10 elementi, rapporto av-ind &gt; 20 dB</v>
          </cell>
          <cell r="C33647" t="str">
            <v>cad</v>
          </cell>
          <cell r="D33647" t="str">
            <v>13,55</v>
          </cell>
        </row>
        <row r="33648">
          <cell r="A33648" t="str">
            <v>ME.10.010.0050.c</v>
          </cell>
          <cell r="B33648" t="str">
            <v>- canali 27-30, guadagno 11 dB, 10 elementi, rapporto av-ind &gt; 20 dB</v>
          </cell>
          <cell r="C33648" t="str">
            <v>cad</v>
          </cell>
          <cell r="D33648" t="str">
            <v>13,22</v>
          </cell>
        </row>
        <row r="33649">
          <cell r="A33649" t="str">
            <v>ME.10.010.0050.d</v>
          </cell>
          <cell r="B33649" t="str">
            <v>- canali 31-34, guadagno 11 dB, 10 elementi, rapporto av-ind &gt; 20 dB</v>
          </cell>
          <cell r="C33649" t="str">
            <v>cad</v>
          </cell>
          <cell r="D33649" t="str">
            <v>13,10</v>
          </cell>
        </row>
        <row r="33650">
          <cell r="A33650" t="str">
            <v>ME.10.010.0050.e</v>
          </cell>
          <cell r="B33650" t="str">
            <v>- canali 35-39, guadagno 11 dB, 10 elementi, rapporto av-ind &gt; 20 dB</v>
          </cell>
          <cell r="C33650" t="str">
            <v>cad</v>
          </cell>
          <cell r="D33650" t="str">
            <v>12,90</v>
          </cell>
        </row>
        <row r="33651">
          <cell r="A33651" t="str">
            <v>ME.10.010.0050.f</v>
          </cell>
          <cell r="B33651" t="str">
            <v>- in banda spec., banda passante 860÷960 MHz , guadagno 7÷9,5 dB, 10 elementi, rapporto av-ind &gt; 20 dB</v>
          </cell>
          <cell r="C33651" t="str">
            <v>cad</v>
          </cell>
          <cell r="D33651" t="str">
            <v>11,58</v>
          </cell>
        </row>
        <row r="33652">
          <cell r="A33652" t="str">
            <v>ME.10.010.0060</v>
          </cell>
          <cell r="B33652" t="str">
            <v>Antenna UHF 75 Ohm per gruppi di canali con riflettore a cortina, connessione a morsetti, variazione di guadagno entro un canale televisivo &lt; 0,35 dB, costruite in alluminio al magnesio con elementi in alluminio al 99,5% per una lunga resistenza alla corrosione, nelle tipologie:</v>
          </cell>
          <cell r="C33652"/>
          <cell r="D33652"/>
        </row>
        <row r="33653">
          <cell r="A33653" t="str">
            <v>ME.10.010.0060.a</v>
          </cell>
          <cell r="B33653" t="str">
            <v>- banda 4, canali 21-23, guadagno 14 dB, 20 elementi, rapporto av-ind &gt; 26 dB</v>
          </cell>
          <cell r="C33653" t="str">
            <v>cad</v>
          </cell>
          <cell r="D33653" t="str">
            <v>23,17</v>
          </cell>
        </row>
        <row r="33654">
          <cell r="A33654" t="str">
            <v>ME.10.010.0060.b</v>
          </cell>
          <cell r="B33654" t="str">
            <v>- banda 4, canali 24-26, guadagno 14 dB, 20 elementi, rapporto av-ind &gt; 26 dB</v>
          </cell>
          <cell r="C33654" t="str">
            <v>cad</v>
          </cell>
          <cell r="D33654" t="str">
            <v>22,96</v>
          </cell>
        </row>
        <row r="33655">
          <cell r="A33655" t="str">
            <v>ME.10.010.0060.c</v>
          </cell>
          <cell r="B33655" t="str">
            <v>- banda 4, canali 27-30, guadagno 14 dB, 20 elementi, rapporto av-ind &gt; 26 dB</v>
          </cell>
          <cell r="C33655" t="str">
            <v>cad</v>
          </cell>
          <cell r="D33655" t="str">
            <v>22,85</v>
          </cell>
        </row>
        <row r="33656">
          <cell r="A33656" t="str">
            <v>ME.10.010.0060.d</v>
          </cell>
          <cell r="B33656" t="str">
            <v>- banda 4, canali 31-34, guadagno 14 dB, 20 elementi, rapporto av-ind &gt; 26 dB</v>
          </cell>
          <cell r="C33656" t="str">
            <v>cad</v>
          </cell>
          <cell r="D33656" t="str">
            <v>22,62</v>
          </cell>
        </row>
        <row r="33657">
          <cell r="A33657" t="str">
            <v>ME.10.010.0060.e</v>
          </cell>
          <cell r="B33657" t="str">
            <v>- banda 5, canali 35-39, guadagno 14 dB, 20 elementi, rapporto av-ind &gt; 26 dB</v>
          </cell>
          <cell r="C33657" t="str">
            <v>cad</v>
          </cell>
          <cell r="D33657" t="str">
            <v>21,09</v>
          </cell>
        </row>
        <row r="33658">
          <cell r="A33658" t="str">
            <v>ME.10.010.0060.f</v>
          </cell>
          <cell r="B33658" t="str">
            <v>- banda 5, canali 40-46, guadagno 14 dB, 20 elementi, rapporto av-ind &gt; 26 dB</v>
          </cell>
          <cell r="C33658" t="str">
            <v>cad</v>
          </cell>
          <cell r="D33658" t="str">
            <v>20,77</v>
          </cell>
        </row>
        <row r="33659">
          <cell r="A33659" t="str">
            <v>ME.10.010.0060.g</v>
          </cell>
          <cell r="B33659" t="str">
            <v>- banda 5, canali 47-53, guadagno 14 dB, 20 elementi, rapporto av-ind &gt; 26 dB</v>
          </cell>
          <cell r="C33659" t="str">
            <v>cad</v>
          </cell>
          <cell r="D33659" t="str">
            <v>20,44</v>
          </cell>
        </row>
        <row r="33660">
          <cell r="A33660" t="str">
            <v>ME.10.010.0060.h</v>
          </cell>
          <cell r="B33660" t="str">
            <v>- banda 5, canali 62-69, guadagno 14 dB, 20 elementi, rapporto av-ind &gt; 26 dB</v>
          </cell>
          <cell r="C33660" t="str">
            <v>cad</v>
          </cell>
          <cell r="D33660" t="str">
            <v>20,44</v>
          </cell>
        </row>
        <row r="33661">
          <cell r="A33661" t="str">
            <v>ME.10.010.0060.i</v>
          </cell>
          <cell r="B33661" t="str">
            <v>- banda 5, canali 62-69, guadagno 11 dB, 10 elementi, rapporto av-ind &gt; 24 dB</v>
          </cell>
          <cell r="C33661" t="str">
            <v>cad</v>
          </cell>
          <cell r="D33661" t="str">
            <v>13,44</v>
          </cell>
        </row>
        <row r="33662">
          <cell r="A33662" t="str">
            <v>ME.10.010.0070</v>
          </cell>
          <cell r="B33662" t="str">
            <v>Antenna UHF a larga banda con riflettore a cortina, connessione a morsetti, variazione di guadagno entro un canale televisivo &lt; 0,35 dB, costruite in alluminio al magnesio con elementi in alluminio al 99,5% per una lunga resistenza alla corrosione, nelle tipologie:</v>
          </cell>
          <cell r="C33662"/>
          <cell r="D33662"/>
        </row>
        <row r="33663">
          <cell r="A33663" t="str">
            <v>ME.10.010.0070.a</v>
          </cell>
          <cell r="B33663" t="str">
            <v>- banda 4, canali E21-37, guadagno 8÷11 dB, 10 elementi, rapporto av-ind &gt; 21 dB</v>
          </cell>
          <cell r="C33663" t="str">
            <v>cad</v>
          </cell>
          <cell r="D33663" t="str">
            <v>14,98</v>
          </cell>
        </row>
        <row r="33664">
          <cell r="A33664" t="str">
            <v>ME.10.010.0070.b</v>
          </cell>
          <cell r="B33664" t="str">
            <v>- banda 5, canali E38-69, guadagno 8÷11 dB, 10 elementi, rapporto av-ind &gt; 20 dB</v>
          </cell>
          <cell r="C33664" t="str">
            <v>cad</v>
          </cell>
          <cell r="D33664" t="str">
            <v>13,00</v>
          </cell>
        </row>
        <row r="33665">
          <cell r="A33665" t="str">
            <v>ME.10.010.0070.c</v>
          </cell>
          <cell r="B33665" t="str">
            <v>- banda UHF, canali E21-69, guadagno 6,5÷9,5 dB, 10 elementi, rapporto av-ind &gt; 20 dB</v>
          </cell>
          <cell r="C33665" t="str">
            <v>cad</v>
          </cell>
          <cell r="D33665" t="str">
            <v>13,10</v>
          </cell>
        </row>
        <row r="33666">
          <cell r="A33666" t="str">
            <v>ME.10.010.0070.d</v>
          </cell>
          <cell r="B33666" t="str">
            <v>- banda 4, canali E21-37, guadagno 10÷13 dB, 20 elementi, rapporto av-ind &gt; 23 dB</v>
          </cell>
          <cell r="C33666" t="str">
            <v>cad</v>
          </cell>
          <cell r="D33666" t="str">
            <v>20,77</v>
          </cell>
        </row>
        <row r="33667">
          <cell r="A33667" t="str">
            <v>ME.10.010.0070.e</v>
          </cell>
          <cell r="B33667" t="str">
            <v>- banda 5, canali E38-69, guadagno 10÷13 dB, 20 elementi, rapporto av-ind &gt; 22 dB</v>
          </cell>
          <cell r="C33667" t="str">
            <v>cad</v>
          </cell>
          <cell r="D33667" t="str">
            <v>18,90</v>
          </cell>
        </row>
        <row r="33668">
          <cell r="A33668" t="str">
            <v>ME.10.010.0070.f</v>
          </cell>
          <cell r="B33668" t="str">
            <v>- banda UHF, canali E21-69, guadagno 6,5÷11 dB, 20 elementi, rapporto av-ind &gt; 22 dB</v>
          </cell>
          <cell r="C33668" t="str">
            <v>cad</v>
          </cell>
          <cell r="D33668" t="str">
            <v>18,80</v>
          </cell>
        </row>
        <row r="33669">
          <cell r="A33669" t="str">
            <v>ME.10.010.0080</v>
          </cell>
          <cell r="B33669" t="str">
            <v>Antenna UHF a larga banda con riflettore a diedro, connessione a morsetti, variazione di guadagno entro un canale televisivo &lt; 0,35 dB, costruite in alluminio al magnesio con elementi in alluminio al 99,5% per una lunga resistenza alla corrosione, nelle tipologie:</v>
          </cell>
          <cell r="C33669"/>
          <cell r="D33669"/>
        </row>
        <row r="33670">
          <cell r="A33670" t="str">
            <v>ME.10.010.0080.a</v>
          </cell>
          <cell r="B33670" t="str">
            <v>- banda 4, canali E21-37, guadagno 9÷11 dB, 10 elementi, rapporto av-ind &gt; 23dB</v>
          </cell>
          <cell r="C33670" t="str">
            <v>cad</v>
          </cell>
          <cell r="D33670" t="str">
            <v>18,37</v>
          </cell>
        </row>
        <row r="33671">
          <cell r="A33671" t="str">
            <v>ME.10.010.0080.b</v>
          </cell>
          <cell r="B33671" t="str">
            <v>- banda 5, canali E38-69, guadagno 9÷11 dB, 10 elementi, rapporto av-ind &gt; 23 dB</v>
          </cell>
          <cell r="C33671" t="str">
            <v>cad</v>
          </cell>
          <cell r="D33671" t="str">
            <v>16,51</v>
          </cell>
        </row>
        <row r="33672">
          <cell r="A33672" t="str">
            <v>ME.10.010.0080.c</v>
          </cell>
          <cell r="B33672" t="str">
            <v>- banda UHF, canali E21-69, guadagno 7÷10 dB, 10 elementi, rapporto av-ind &gt; 23 dB</v>
          </cell>
          <cell r="C33672" t="str">
            <v>cad</v>
          </cell>
          <cell r="D33672" t="str">
            <v>17,04</v>
          </cell>
        </row>
        <row r="33673">
          <cell r="A33673" t="str">
            <v>ME.10.010.0080.d</v>
          </cell>
          <cell r="B33673" t="str">
            <v>- banda 4, canali E21-37, guadagno 10÷13 dB, 20 elementi, rapporto av-ind &gt; 25 dB</v>
          </cell>
          <cell r="C33673" t="str">
            <v>cad</v>
          </cell>
          <cell r="D33673" t="str">
            <v>27,43</v>
          </cell>
        </row>
        <row r="33674">
          <cell r="A33674" t="str">
            <v>ME.10.010.0080.e</v>
          </cell>
          <cell r="B33674" t="str">
            <v>- banda 5, canali E38-69, guadagno 11÷14 dB, 20 elementi, rapporto av-ind &gt; 26 dB</v>
          </cell>
          <cell r="C33674" t="str">
            <v>cad</v>
          </cell>
          <cell r="D33674" t="str">
            <v>25,69</v>
          </cell>
        </row>
        <row r="33675">
          <cell r="A33675" t="str">
            <v>ME.10.010.0080.f</v>
          </cell>
          <cell r="B33675" t="str">
            <v>- banda UHF, canali E21-69, guadagno 7÷12 dB, 20 elementi, rapporto av-ind &gt; 25 dB</v>
          </cell>
          <cell r="C33675" t="str">
            <v>cad</v>
          </cell>
          <cell r="D33675" t="str">
            <v>25,03</v>
          </cell>
        </row>
        <row r="33676">
          <cell r="A33676" t="str">
            <v>ME.10.010.0090</v>
          </cell>
          <cell r="B33676" t="str">
            <v>Antenna UHF premontate direttive a larga banda, connessione a morsetti, variazione di guadagno entro un canale televisivo &lt; 0,35 dB, rapporto av-ind &gt; 25 dB, costruite in alluminio al magnesio con elementi in alluminio al 99,5% e anodizzata per una lunga resistenza alla corrosione, nelle tipologie:</v>
          </cell>
          <cell r="C33676"/>
          <cell r="D33676"/>
        </row>
        <row r="33677">
          <cell r="A33677" t="str">
            <v>ME.10.010.0090.a</v>
          </cell>
          <cell r="B33677" t="str">
            <v>- banda UHF, canali E21-69, guadagno 9÷12 dB, 22 elementi</v>
          </cell>
          <cell r="C33677" t="str">
            <v>cad</v>
          </cell>
          <cell r="D33677" t="str">
            <v>26,66</v>
          </cell>
        </row>
        <row r="33678">
          <cell r="A33678" t="str">
            <v>ME.10.010.0090.b</v>
          </cell>
          <cell r="B33678" t="str">
            <v>- banda 4, canali E21-37, guadagno 10÷11 dB, 22 elementi,</v>
          </cell>
          <cell r="C33678" t="str">
            <v>cad</v>
          </cell>
          <cell r="D33678" t="str">
            <v>28,08</v>
          </cell>
        </row>
        <row r="33679">
          <cell r="A33679" t="str">
            <v>ME.10.010.0090.c</v>
          </cell>
          <cell r="B33679" t="str">
            <v>- banda 4, canali E21-37, guadagno 11÷14 dB, 34 elementi,</v>
          </cell>
          <cell r="C33679" t="str">
            <v>cad</v>
          </cell>
          <cell r="D33679" t="str">
            <v>56,30</v>
          </cell>
        </row>
        <row r="33680">
          <cell r="A33680" t="str">
            <v>ME.10.010.0090.d</v>
          </cell>
          <cell r="B33680" t="str">
            <v>- banda 5, canali E38-69 guadagno 11÷14 dB, 22 elementi,</v>
          </cell>
          <cell r="C33680" t="str">
            <v>cad</v>
          </cell>
          <cell r="D33680" t="str">
            <v>26,57</v>
          </cell>
        </row>
        <row r="33681">
          <cell r="A33681" t="str">
            <v>ME.10.010.0090.e</v>
          </cell>
          <cell r="B33681" t="str">
            <v>- banda UHF, canali E21-69, guadagno 10÷14 dB, 42 elementi</v>
          </cell>
          <cell r="C33681" t="str">
            <v>cad</v>
          </cell>
          <cell r="D33681" t="str">
            <v>35,08</v>
          </cell>
        </row>
        <row r="33682">
          <cell r="A33682" t="str">
            <v>ME.10.010.0090.f</v>
          </cell>
          <cell r="B33682" t="str">
            <v>- banda 4, canali E21-37, guadagno 11÷12 dB, 42 elementi,</v>
          </cell>
          <cell r="C33682" t="str">
            <v>cad</v>
          </cell>
          <cell r="D33682" t="str">
            <v>36,61</v>
          </cell>
        </row>
        <row r="33683">
          <cell r="A33683" t="str">
            <v>ME.10.010.0090.g</v>
          </cell>
          <cell r="B33683" t="str">
            <v>- banda 5, canali E38-69, guadagno 13÷15 dB, 42 elementi,</v>
          </cell>
          <cell r="C33683" t="str">
            <v>cad</v>
          </cell>
          <cell r="D33683" t="str">
            <v>34,76</v>
          </cell>
        </row>
        <row r="33684">
          <cell r="A33684" t="str">
            <v>ME.10.010.0090.h</v>
          </cell>
          <cell r="B33684" t="str">
            <v>- banda UHF, canali E21-69 guadagno 11÷18 dB, 90 elementi,</v>
          </cell>
          <cell r="C33684" t="str">
            <v>cad</v>
          </cell>
          <cell r="D33684" t="str">
            <v>68,75</v>
          </cell>
        </row>
        <row r="33685">
          <cell r="A33685" t="str">
            <v>ME.10.010.0100</v>
          </cell>
          <cell r="B33685" t="str">
            <v>Antenna log-periodiche direttive a larga banda, premontate, impedenza 75 Ohm, connessione a morsetti, variazione di guadagno entro un canale televisivo &lt; 0,35 dB, costruite in alluminio, nelle tipologie:</v>
          </cell>
          <cell r="C33685"/>
          <cell r="D33685"/>
        </row>
        <row r="33686">
          <cell r="A33686" t="str">
            <v>ME.10.010.0100.a</v>
          </cell>
          <cell r="B33686" t="str">
            <v>- banda 3, guadagno 9 dB, banda passante 174-230 Mhz - banda 4 e 5, guadagno 9 dB, banda passante 470-900 Mhz</v>
          </cell>
          <cell r="C33686" t="str">
            <v>cad</v>
          </cell>
          <cell r="D33686" t="str">
            <v>15,08</v>
          </cell>
        </row>
        <row r="33687">
          <cell r="A33687" t="str">
            <v>ME.10.010.0100.b</v>
          </cell>
          <cell r="B33687" t="str">
            <v>- banda 3, guadagno 8,5 dB, banda passante 174-230 Mhz - banda 4 e 5, guadagno 8 dB, banda passante 470-900 Mhz</v>
          </cell>
          <cell r="C33687" t="str">
            <v>cad</v>
          </cell>
          <cell r="D33687" t="str">
            <v>13,44</v>
          </cell>
        </row>
        <row r="33688">
          <cell r="A33688" t="str">
            <v>ME.10.010.0100.c</v>
          </cell>
          <cell r="B33688" t="str">
            <v>- banda 4 e 5, guadagno 10 dB, banda passante 470-900 Mhz</v>
          </cell>
          <cell r="C33688" t="str">
            <v>cad</v>
          </cell>
          <cell r="D33688" t="str">
            <v>12,80</v>
          </cell>
        </row>
        <row r="33689">
          <cell r="A33689" t="str">
            <v>ME.10.010.0100.d</v>
          </cell>
          <cell r="B33689" t="str">
            <v>- banda 5, guadagno 11 dB, banda passante 606-900 Mhz</v>
          </cell>
          <cell r="C33689" t="str">
            <v>cad</v>
          </cell>
          <cell r="D33689" t="str">
            <v>12,66</v>
          </cell>
        </row>
        <row r="33690">
          <cell r="A33690" t="str">
            <v>ME.10.010.0100.e</v>
          </cell>
          <cell r="B33690" t="str">
            <v>- banda 3, guadagno 9 dB, banda passante 174-230 Mhz - banda 4 e 5, guadagno 9,5 dB, banda passante 470-900 Mhz</v>
          </cell>
          <cell r="C33690" t="str">
            <v>cad</v>
          </cell>
          <cell r="D33690" t="str">
            <v>15,08</v>
          </cell>
        </row>
        <row r="33691">
          <cell r="A33691" t="str">
            <v>ME.10.010.0100.f</v>
          </cell>
          <cell r="B33691" t="str">
            <v>- banda 3, guadagno 7 dB, banda passante 174-230 Mhz - banda 4, guadagno 9 dB, banda passante 470-606 Mhz</v>
          </cell>
          <cell r="C33691" t="str">
            <v>cad</v>
          </cell>
          <cell r="D33691" t="str">
            <v>15,86</v>
          </cell>
        </row>
        <row r="33692">
          <cell r="A33692" t="str">
            <v>ME.10.010.0100.g</v>
          </cell>
          <cell r="B33692" t="str">
            <v>- banda 4, guadagno 9 dB, banda passante 470-606 Mhz</v>
          </cell>
          <cell r="C33692" t="str">
            <v>cad</v>
          </cell>
          <cell r="D33692" t="str">
            <v>56,95</v>
          </cell>
        </row>
        <row r="33693">
          <cell r="A33693" t="str">
            <v>ME.10.010.0110</v>
          </cell>
          <cell r="B33693" t="str">
            <v>Antenna parabolica offset, frequenza di lavoro 10,7÷12,75 GHz, efficienza = 70%, disco in alluminio/acciaio, nelle tipologie:</v>
          </cell>
          <cell r="C33693"/>
          <cell r="D33693"/>
        </row>
        <row r="33694">
          <cell r="A33694" t="str">
            <v>ME.10.010.0110.a</v>
          </cell>
          <cell r="B33694" t="str">
            <v>- angolo offset 22,3°, guadagno a 10,95 GHz pari a 36,5 dB, diam. 65 cm</v>
          </cell>
          <cell r="C33694" t="str">
            <v>cad</v>
          </cell>
          <cell r="D33694" t="str">
            <v>36,07</v>
          </cell>
        </row>
        <row r="33695">
          <cell r="A33695" t="str">
            <v>ME.10.010.0110.b</v>
          </cell>
          <cell r="B33695" t="str">
            <v>- angolo offset 22,1°, guadagno a 10,95 GHz pari a 36,5 dB, diam. 85 cm</v>
          </cell>
          <cell r="C33695" t="str">
            <v>cad</v>
          </cell>
          <cell r="D33695" t="str">
            <v>52,46</v>
          </cell>
        </row>
        <row r="33696">
          <cell r="A33696" t="str">
            <v>ME.10.010.0120</v>
          </cell>
          <cell r="B33696" t="str">
            <v>Antenna parabolica offset, frequenza di lavoro 10,7÷12,75 GHz, efficienza = 70%, disco in alluminio/acciaio, nelle tipologie:</v>
          </cell>
          <cell r="C33696"/>
          <cell r="D33696"/>
        </row>
        <row r="33697">
          <cell r="A33697" t="str">
            <v>ME.10.010.0120.a</v>
          </cell>
          <cell r="B33697" t="str">
            <v>- guadagno 35,4 dB, diam. 60 cm, in acciaio</v>
          </cell>
          <cell r="C33697" t="str">
            <v>cad</v>
          </cell>
          <cell r="D33697" t="str">
            <v>8,76</v>
          </cell>
        </row>
        <row r="33698">
          <cell r="A33698" t="str">
            <v>ME.10.010.0120.b</v>
          </cell>
          <cell r="B33698" t="str">
            <v>- guadagno 37,3 dB, diam. 80 cm, in acciaio</v>
          </cell>
          <cell r="C33698" t="str">
            <v>cad</v>
          </cell>
          <cell r="D33698" t="str">
            <v>13,10</v>
          </cell>
        </row>
        <row r="33699">
          <cell r="A33699" t="str">
            <v>ME.10.010.0120.c</v>
          </cell>
          <cell r="B33699" t="str">
            <v>- guadagno 39,7 dB, diam. 100 cm, in alluminio</v>
          </cell>
          <cell r="C33699" t="str">
            <v>cad</v>
          </cell>
          <cell r="D33699" t="str">
            <v>71,03</v>
          </cell>
        </row>
        <row r="33700">
          <cell r="A33700" t="str">
            <v>ME.10.010.0120.d</v>
          </cell>
          <cell r="B33700" t="str">
            <v>- guadagno 41,3 dB, diam. 120 cm, in alluminio</v>
          </cell>
          <cell r="C33700" t="str">
            <v>cad</v>
          </cell>
          <cell r="D33700" t="str">
            <v>85,25</v>
          </cell>
        </row>
        <row r="33701">
          <cell r="A33701" t="str">
            <v>ME.10.010.0120.e</v>
          </cell>
          <cell r="B33701" t="str">
            <v>- guadagno 43,3 dB, diam. 150 cm, in alluminio</v>
          </cell>
          <cell r="C33701" t="str">
            <v>cad</v>
          </cell>
          <cell r="D33701" t="str">
            <v>273,24</v>
          </cell>
        </row>
        <row r="33702">
          <cell r="A33702" t="str">
            <v>ME.10.010.0130</v>
          </cell>
          <cell r="B33702" t="str">
            <v>Pali autoportanti di acciaio prezincato a fuoco semplici</v>
          </cell>
          <cell r="C33702"/>
          <cell r="D33702"/>
        </row>
        <row r="33703">
          <cell r="A33703" t="str">
            <v>ME.10.010.0130.a</v>
          </cell>
          <cell r="B33703" t="str">
            <v>- altezza 1,5 m, diam. 25 mm</v>
          </cell>
          <cell r="C33703" t="str">
            <v>cad</v>
          </cell>
          <cell r="D33703" t="str">
            <v>3,61</v>
          </cell>
        </row>
        <row r="33704">
          <cell r="A33704" t="str">
            <v>ME.10.010.0130.b</v>
          </cell>
          <cell r="B33704" t="str">
            <v>- altezza 2,5 m, diam. 25 mm</v>
          </cell>
          <cell r="C33704" t="str">
            <v>cad</v>
          </cell>
          <cell r="D33704" t="str">
            <v>5,80</v>
          </cell>
        </row>
        <row r="33705">
          <cell r="A33705" t="str">
            <v>ME.10.010.0130.c</v>
          </cell>
          <cell r="B33705" t="str">
            <v>- altezza 2,5 m, diam. 32 mm</v>
          </cell>
          <cell r="C33705" t="str">
            <v>cad</v>
          </cell>
          <cell r="D33705" t="str">
            <v>13,44</v>
          </cell>
        </row>
        <row r="33706">
          <cell r="A33706" t="str">
            <v>ME.10.010.0140</v>
          </cell>
          <cell r="B33706" t="str">
            <v>Pali autoportanti di acciaio prezincato a fuoco composti</v>
          </cell>
          <cell r="C33706"/>
          <cell r="D33706"/>
        </row>
        <row r="33707">
          <cell r="A33707" t="str">
            <v>ME.10.010.0140.a</v>
          </cell>
          <cell r="B33707" t="str">
            <v>- altezza 4 m, due elementi, diam. Sup.25 mm, diam. Inf. 32 mm con giunto conico</v>
          </cell>
          <cell r="C33707" t="str">
            <v>cad</v>
          </cell>
          <cell r="D33707" t="str">
            <v>15,96</v>
          </cell>
        </row>
        <row r="33708">
          <cell r="A33708" t="str">
            <v>ME.10.010.0140.b</v>
          </cell>
          <cell r="B33708" t="str">
            <v>- altezza 5 m, due elementi, diam. Sup.25 mm, diam. Inf. 32 mm con giunto conico</v>
          </cell>
          <cell r="C33708" t="str">
            <v>cad</v>
          </cell>
          <cell r="D33708" t="str">
            <v>19,79</v>
          </cell>
        </row>
        <row r="33709">
          <cell r="A33709" t="str">
            <v>ME.10.010.0150</v>
          </cell>
          <cell r="B33709" t="str">
            <v>Pali telescopici controventati di acciaio prezincato a fuoco completi di ralle e segnalazioni fine palo</v>
          </cell>
          <cell r="C33709"/>
          <cell r="D33709"/>
        </row>
        <row r="33710">
          <cell r="A33710" t="str">
            <v>ME.10.010.0150.a</v>
          </cell>
          <cell r="B33710" t="str">
            <v>- altezza 3,8 m, due elementi, diam. 25 mm, 2x2</v>
          </cell>
          <cell r="C33710" t="str">
            <v>cad</v>
          </cell>
          <cell r="D33710" t="str">
            <v>25,81</v>
          </cell>
        </row>
        <row r="33711">
          <cell r="A33711" t="str">
            <v>ME.10.010.0150.b</v>
          </cell>
          <cell r="B33711" t="str">
            <v>- altezza 5,6 m, due elementi, diam. 25 mm, 3x2</v>
          </cell>
          <cell r="C33711" t="str">
            <v>cad</v>
          </cell>
          <cell r="D33711" t="str">
            <v>42,75</v>
          </cell>
        </row>
        <row r="33712">
          <cell r="A33712" t="str">
            <v>ME.10.010.0150.c</v>
          </cell>
          <cell r="B33712" t="str">
            <v>- altezza 7,4 m, due elementi, diam. 25 mm, 4x2</v>
          </cell>
          <cell r="C33712" t="str">
            <v>cad</v>
          </cell>
          <cell r="D33712" t="str">
            <v>61,63</v>
          </cell>
        </row>
        <row r="33713">
          <cell r="A33713" t="str">
            <v>ME.10.020</v>
          </cell>
          <cell r="B33713" t="str">
            <v>ELETTRONICA DA PALO</v>
          </cell>
          <cell r="C33713"/>
          <cell r="D33713"/>
        </row>
        <row r="33714">
          <cell r="A33714" t="str">
            <v>ME.10.020.0010</v>
          </cell>
          <cell r="B33714" t="str">
            <v>Accoppiatori per antenne dello stesso canale, due ingressi - una uscita 75 Ohm, in contenitore a prova di pioggia, attenuazione nulla, per bande 3, 4 o 5.</v>
          </cell>
          <cell r="C33714" t="str">
            <v>cad</v>
          </cell>
          <cell r="D33714" t="str">
            <v>8,95</v>
          </cell>
        </row>
        <row r="33715">
          <cell r="A33715" t="str">
            <v>ME.10.020.0020</v>
          </cell>
          <cell r="B33715" t="str">
            <v>Accoppiatori per antenne qualsiasi, quatrro ingressi - una uscita 75 Ohm, in contenitore a prova di pioggia, attenuazione 4 dB.</v>
          </cell>
          <cell r="C33715" t="str">
            <v>cad</v>
          </cell>
          <cell r="D33715" t="str">
            <v>10,81</v>
          </cell>
        </row>
        <row r="33716">
          <cell r="A33716" t="str">
            <v>ME.10.020.0030</v>
          </cell>
          <cell r="B33716" t="str">
            <v>Accoppiatori per antenne dello stesso canale, quattro ingressi - una uscita 75 Ohm, in contenitore a prova di pioggia, attenuazione nulla.</v>
          </cell>
          <cell r="C33716" t="str">
            <v>cad</v>
          </cell>
          <cell r="D33716" t="str">
            <v>15,18</v>
          </cell>
        </row>
        <row r="33717">
          <cell r="A33717" t="str">
            <v>ME.10.020.0040</v>
          </cell>
          <cell r="B33717" t="str">
            <v>Miscelatori da palo con morsetti a vite, in contenitore a prova di pioggia, R.O.S. = 2, attenuazione 1 dB, possibilità di essere utilizzato come demiscelatore entrando dal morsetto miscelato, nelle tipologie:</v>
          </cell>
          <cell r="C33717"/>
          <cell r="D33717"/>
        </row>
        <row r="33718">
          <cell r="A33718" t="str">
            <v>ME.10.020.0040.a</v>
          </cell>
          <cell r="B33718" t="str">
            <v>- con telealimentazione disponibile solo in UHF</v>
          </cell>
          <cell r="C33718" t="str">
            <v>cad</v>
          </cell>
          <cell r="D33718" t="str">
            <v>6,67</v>
          </cell>
        </row>
        <row r="33719">
          <cell r="A33719" t="str">
            <v>ME.10.020.0040.b</v>
          </cell>
          <cell r="B33719" t="str">
            <v>- con telealimentazione disponibile solo in VHF</v>
          </cell>
          <cell r="C33719" t="str">
            <v>cad</v>
          </cell>
          <cell r="D33719" t="str">
            <v>4,92</v>
          </cell>
        </row>
        <row r="33720">
          <cell r="A33720" t="str">
            <v>ME.10.020.0040.c</v>
          </cell>
          <cell r="B33720" t="str">
            <v>- con due uscite indipendenti, attenuazione 4 dB, telealimentazione disponibile in VHF</v>
          </cell>
          <cell r="C33720" t="str">
            <v>cad</v>
          </cell>
          <cell r="D33720" t="str">
            <v>7,10</v>
          </cell>
        </row>
        <row r="33721">
          <cell r="A33721" t="str">
            <v>ME.10.020.0040.d</v>
          </cell>
          <cell r="B33721" t="str">
            <v>- ingressi bande 5, 4, VHF; attenuazione 2 dB, telealimentazione in banda 5</v>
          </cell>
          <cell r="C33721" t="str">
            <v>cad</v>
          </cell>
          <cell r="D33721" t="str">
            <v>8,62</v>
          </cell>
        </row>
        <row r="33722">
          <cell r="A33722" t="str">
            <v>ME.10.020.0050</v>
          </cell>
          <cell r="B33722" t="str">
            <v>Miscelatori da palo con connettori F, in contenitore metallico completamente schermato, ingressi bande VHF e UHF, R.O.S. = 2, attenuazione 1 dB, possibilità di essere utilizzato come demiscelatore entrando dal morsetto miscelato.</v>
          </cell>
          <cell r="C33722" t="str">
            <v>cad</v>
          </cell>
          <cell r="D33722" t="str">
            <v>11,47</v>
          </cell>
        </row>
        <row r="33723">
          <cell r="A33723" t="str">
            <v>ME.10.020.0060</v>
          </cell>
          <cell r="B33723" t="str">
            <v>Miscelatori interno con connettori F, in contenitore metallico completamente schermato, R.O.S. = 2, a due ingressi, attenuazione 1-1,5 dB, possibilità di essere utilizzato come demiscelatore entrando dal morsetto miscelato nelle tipologie:</v>
          </cell>
          <cell r="C33723"/>
          <cell r="D33723"/>
        </row>
        <row r="33724">
          <cell r="A33724" t="str">
            <v>ME.10.020.0060.a</v>
          </cell>
          <cell r="B33724" t="str">
            <v>- un ingresso VHF e uno UHF</v>
          </cell>
          <cell r="C33724" t="str">
            <v>cad</v>
          </cell>
          <cell r="D33724" t="str">
            <v>23,82</v>
          </cell>
        </row>
        <row r="33725">
          <cell r="A33725" t="str">
            <v>ME.10.020.0060.b</v>
          </cell>
          <cell r="B33725" t="str">
            <v>- un ingresso UHF+VHF senza banda S e uno con banda S</v>
          </cell>
          <cell r="C33725" t="str">
            <v>cad</v>
          </cell>
          <cell r="D33725" t="str">
            <v>70,28</v>
          </cell>
        </row>
        <row r="33726">
          <cell r="A33726" t="str">
            <v>ME.10.020.0070</v>
          </cell>
          <cell r="B33726" t="str">
            <v>Miscelatori da palo con morsetti a vite, adattamento d'impedenza bidirezionale, in contenitore a prova di pioggia, R.O.S. = 1,5 , attenuazione banda passante di circa 0,5 dB (20 dB per le altre), possibilità di essere utilizzato come demiscelatore entrando dal morsetto miscelato nelle tipologie:</v>
          </cell>
          <cell r="C33726"/>
          <cell r="D33726"/>
        </row>
        <row r="33727">
          <cell r="A33727" t="str">
            <v>ME.10.020.0070.a</v>
          </cell>
          <cell r="B33727" t="str">
            <v>- per due o più gruppi di canali UHF con il VHF, attenuazione 2 dB con possibilità di preamplificare i canali UHF</v>
          </cell>
          <cell r="C33727" t="str">
            <v>cad</v>
          </cell>
          <cell r="D33727" t="str">
            <v>44,26</v>
          </cell>
        </row>
        <row r="33728">
          <cell r="A33728" t="str">
            <v>ME.10.020.0070.b</v>
          </cell>
          <cell r="B33728" t="str">
            <v>per un canale UHF con un impianto complesso, attenuazione 2 dB</v>
          </cell>
          <cell r="C33728" t="str">
            <v>cad</v>
          </cell>
          <cell r="D33728" t="str">
            <v>35,41</v>
          </cell>
        </row>
        <row r="33729">
          <cell r="A33729" t="str">
            <v>ME.10.020.0070.c</v>
          </cell>
          <cell r="B33729" t="str">
            <v>- per bande VHFe UHF, consente di preamplificare sia in VHF che in UHF e di prelevare la c.c.</v>
          </cell>
          <cell r="C33729" t="str">
            <v>cad</v>
          </cell>
          <cell r="D33729" t="str">
            <v>12,46</v>
          </cell>
        </row>
        <row r="33730">
          <cell r="A33730" t="str">
            <v>ME.10.020.0070.d</v>
          </cell>
          <cell r="B33730" t="str">
            <v>- per bande 1+FM, 3,UHF, consente di preamplificare sia in banda 1 e FM che in banda 3 e UHF</v>
          </cell>
          <cell r="C33730" t="str">
            <v>cad</v>
          </cell>
          <cell r="D33730" t="str">
            <v>12,46</v>
          </cell>
        </row>
        <row r="33731">
          <cell r="A33731" t="str">
            <v>ME.10.020.0070.e</v>
          </cell>
          <cell r="B33731" t="str">
            <v>- per bande VHF, VHF, UHF</v>
          </cell>
          <cell r="C33731" t="str">
            <v>cad</v>
          </cell>
          <cell r="D33731" t="str">
            <v>56,95</v>
          </cell>
        </row>
        <row r="33732">
          <cell r="A33732" t="str">
            <v>ME.10.020.0070.f</v>
          </cell>
          <cell r="B33732" t="str">
            <v>- per bande 1, 2, 3, 4, 5 non consente il passaggio dei canali 33, 34, 35 in banda 4 e di preamplificare in banda 5</v>
          </cell>
          <cell r="C33732" t="str">
            <v>cad</v>
          </cell>
          <cell r="D33732" t="str">
            <v>13,66</v>
          </cell>
        </row>
        <row r="33733">
          <cell r="A33733" t="str">
            <v>ME.10.020.0070.g</v>
          </cell>
          <cell r="B33733" t="str">
            <v>- per bande 1, 2, 3, 4, 5 non consente il passaggio dei canali 34, 35, 36, 37 in banda 4 e di preamplificare in banda 5</v>
          </cell>
          <cell r="C33733" t="str">
            <v>cad</v>
          </cell>
          <cell r="D33733" t="str">
            <v>13,66</v>
          </cell>
        </row>
        <row r="33734">
          <cell r="A33734" t="str">
            <v>ME.10.020.0070.h</v>
          </cell>
          <cell r="B33734" t="str">
            <v>- per bande 1, 2, 3, 4, 5 non consente il passaggio dei canali 38, 39, 40, 41 in banda 4 e di preamplificare in banda 5</v>
          </cell>
          <cell r="C33734" t="str">
            <v>cad</v>
          </cell>
          <cell r="D33734" t="str">
            <v>13,66</v>
          </cell>
        </row>
        <row r="33735">
          <cell r="A33735" t="str">
            <v>ME.10.020.0080</v>
          </cell>
          <cell r="B33735" t="str">
            <v>Miscelatori da palo con morsetti schermati, in contenitore a prova di pioggia, R.O.S. = 2 , possibilità di alimentare eventuali preamplificatori a monte, nelle tipologie:</v>
          </cell>
          <cell r="C33735"/>
          <cell r="D33735"/>
        </row>
        <row r="33736">
          <cell r="A33736" t="str">
            <v>ME.10.020.0080.a</v>
          </cell>
          <cell r="B33736" t="str">
            <v>- per bande VHF, VHF, UHF, UHF, attenuazione 4 db in VHF e 5 db in UHF, passaggio c.c. su morsetto a parte</v>
          </cell>
          <cell r="C33736" t="str">
            <v>cad</v>
          </cell>
          <cell r="D33736" t="str">
            <v>18,69</v>
          </cell>
        </row>
        <row r="33737">
          <cell r="A33737" t="str">
            <v>ME.10.020.0080.b</v>
          </cell>
          <cell r="B33737" t="str">
            <v>- per bande VHF, VHF, 4 e 5, attenuazione 1 db in VHF, 4 db in UHF, 4,5 dB in banda 4 e 4 dB in banda 5, passaggio c.c. su morsetto a parte</v>
          </cell>
          <cell r="C33737" t="str">
            <v>cad</v>
          </cell>
          <cell r="D33737" t="str">
            <v>20,55</v>
          </cell>
        </row>
        <row r="33738">
          <cell r="A33738" t="str">
            <v>ME.10.020.0080.c</v>
          </cell>
          <cell r="B33738" t="str">
            <v>- per bande 1, 3, 4, 5 e 5, attenuazione 1 db in banda 1, 3 e 4, 4 dB in banda 5, passaggio c.c. su morsetto a parte</v>
          </cell>
          <cell r="C33738" t="str">
            <v>cad</v>
          </cell>
          <cell r="D33738" t="str">
            <v>22,85</v>
          </cell>
        </row>
        <row r="33739">
          <cell r="A33739" t="str">
            <v>ME.10.020.0080.d</v>
          </cell>
          <cell r="B33739" t="str">
            <v>- per bande 1, 3, 4, 5 , attenuazione 1 db in VHF, 1,5 dB in banda 4 e 1 dB in banda 5, passaggio c.c. con banda 4 e con banda 5</v>
          </cell>
          <cell r="C33739" t="str">
            <v>cad</v>
          </cell>
          <cell r="D33739" t="str">
            <v>21,20</v>
          </cell>
        </row>
        <row r="33740">
          <cell r="A33740" t="str">
            <v>ME.10.020.0080.e</v>
          </cell>
          <cell r="B33740" t="str">
            <v>- per bande VHF, 4 e 5 , attenuazione 0,5 db in VHF, 1 dB in banda 4 e 5, telealimentazione possible solo su banda 5</v>
          </cell>
          <cell r="C33740" t="str">
            <v>cad</v>
          </cell>
          <cell r="D33740" t="str">
            <v>12,90</v>
          </cell>
        </row>
        <row r="33741">
          <cell r="A33741" t="str">
            <v>ME.10.020.0080.f</v>
          </cell>
          <cell r="B33741" t="str">
            <v>- per bande VHF, 4 e 5 , attenuazione 0,5 db in VHF, 1 dB in banda 4 e 5, l'inizio della banda 5 è a 590 MHz (canale 36), telealimentazione possible solo su banda 5</v>
          </cell>
          <cell r="C33741" t="str">
            <v>cad</v>
          </cell>
          <cell r="D33741" t="str">
            <v>12,90</v>
          </cell>
        </row>
        <row r="33742">
          <cell r="A33742" t="str">
            <v>ME.10.020.0080.g</v>
          </cell>
          <cell r="B33742" t="str">
            <v>- per bande VHF, UHF, UHF, attenuazione 0,5 db in VHF, 4 dB in UHF, telealimentazione possible solo UHF + c.c.</v>
          </cell>
          <cell r="C33742" t="str">
            <v>cad</v>
          </cell>
          <cell r="D33742" t="str">
            <v>10,60</v>
          </cell>
        </row>
        <row r="33743">
          <cell r="A33743" t="str">
            <v>ME.10.020.0080.h</v>
          </cell>
          <cell r="B33743" t="str">
            <v>- per bande 1+FM, 3, UHF, telealimentazione possible solo su UHF</v>
          </cell>
          <cell r="C33743" t="str">
            <v>cad</v>
          </cell>
          <cell r="D33743" t="str">
            <v>12,66</v>
          </cell>
        </row>
        <row r="33744">
          <cell r="A33744" t="str">
            <v>ME.10.020.0080.i</v>
          </cell>
          <cell r="B33744" t="str">
            <v>- per bande 3, UHF (can 21-28), UHF (can 32-69), telealimentazione possible solo con gruppo canali 32-69</v>
          </cell>
          <cell r="C33744" t="str">
            <v>cad</v>
          </cell>
          <cell r="D33744" t="str">
            <v>14,10</v>
          </cell>
        </row>
        <row r="33745">
          <cell r="A33745" t="str">
            <v>ME.10.020.0080.j</v>
          </cell>
          <cell r="B33745" t="str">
            <v>- per bande 3, UHF (can 21-34), UHF (can 39-69), telealimentazione possible solo sui due ingressi UHF</v>
          </cell>
          <cell r="C33745" t="str">
            <v>cad</v>
          </cell>
          <cell r="D33745" t="str">
            <v>14,10</v>
          </cell>
        </row>
        <row r="33746">
          <cell r="A33746" t="str">
            <v>ME.10.020.0080.k</v>
          </cell>
          <cell r="B33746" t="str">
            <v>- per bande 3, UHF (can 21-41), UHF (can 43-69)</v>
          </cell>
          <cell r="C33746" t="str">
            <v>cad</v>
          </cell>
          <cell r="D33746" t="str">
            <v>14,10</v>
          </cell>
        </row>
        <row r="33747">
          <cell r="A33747" t="str">
            <v>ME.10.020.0080.l</v>
          </cell>
          <cell r="B33747" t="str">
            <v>- per bande VHF, UHF (can 21-47), UHF (can 50-69), telealimentazione possible solo con gruppo di canali 50-69</v>
          </cell>
          <cell r="C33747" t="str">
            <v>cad</v>
          </cell>
          <cell r="D33747" t="str">
            <v>14,10</v>
          </cell>
        </row>
        <row r="33748">
          <cell r="A33748" t="str">
            <v>ME.10.020.0080.m</v>
          </cell>
          <cell r="B33748" t="str">
            <v>- per bande VHF, UHF (can 21-54), UHF (can 57-69), telealimentazione possible solo sui due ingressi UHF</v>
          </cell>
          <cell r="C33748" t="str">
            <v>cad</v>
          </cell>
          <cell r="D33748" t="str">
            <v>14,10</v>
          </cell>
        </row>
        <row r="33749">
          <cell r="A33749" t="str">
            <v>ME.10.020.0090</v>
          </cell>
          <cell r="B33749" t="str">
            <v>Filtri attenuatori di canale, per installazione a valle delle antenne prima di eventuali amplificatori, da esterno in contenitori a prova di pioggia, con connettori a morsetti, nei tipi:</v>
          </cell>
          <cell r="C33749"/>
          <cell r="D33749"/>
        </row>
        <row r="33750">
          <cell r="A33750" t="str">
            <v>ME.10.020.0090.a</v>
          </cell>
          <cell r="B33750" t="str">
            <v>- tarato su un canale UHF, attenuazione da 30 a 40 dB</v>
          </cell>
          <cell r="C33750" t="str">
            <v>cad</v>
          </cell>
          <cell r="D33750" t="str">
            <v>17,04</v>
          </cell>
        </row>
        <row r="33751">
          <cell r="A33751" t="str">
            <v>ME.10.020.0090.b</v>
          </cell>
          <cell r="B33751" t="str">
            <v>- tarato sulla banda FM, attenuazione da 40 a 50 dB</v>
          </cell>
          <cell r="C33751" t="str">
            <v>cad</v>
          </cell>
          <cell r="D33751" t="str">
            <v>13,44</v>
          </cell>
        </row>
        <row r="33752">
          <cell r="A33752" t="str">
            <v>ME.10.020.0090.c</v>
          </cell>
          <cell r="B33752" t="str">
            <v>- con doppio trimmer, per un canale UHF, attenuazione max da 40 a 50 dB</v>
          </cell>
          <cell r="C33752" t="str">
            <v>cad</v>
          </cell>
          <cell r="D33752" t="str">
            <v>28,85</v>
          </cell>
        </row>
        <row r="33753">
          <cell r="A33753" t="str">
            <v>ME.10.020.0090.d</v>
          </cell>
          <cell r="B33753" t="str">
            <v>- con doppio trimmer, per uno o due canali UHF, attenuazione da 25 a 35 dB per sezione</v>
          </cell>
          <cell r="C33753" t="str">
            <v>cad</v>
          </cell>
          <cell r="D33753" t="str">
            <v>24,60</v>
          </cell>
        </row>
        <row r="33754">
          <cell r="A33754" t="str">
            <v>ME.10.020.0100</v>
          </cell>
          <cell r="B33754" t="str">
            <v>Filtri attenuatori di canale, per installazione a valle delle antenne prima di eventuali amplificatori, da interno con connettori coassiali, nelle tipologie:</v>
          </cell>
          <cell r="C33754"/>
          <cell r="D33754"/>
        </row>
        <row r="33755">
          <cell r="A33755" t="str">
            <v>ME.10.020.0100.a</v>
          </cell>
          <cell r="B33755" t="str">
            <v>- tarato sulla banda FM, non lascia passare il canale C, attenuazione &gt; 50 dB</v>
          </cell>
          <cell r="C33755" t="str">
            <v>cad</v>
          </cell>
          <cell r="D33755" t="str">
            <v>8,86</v>
          </cell>
        </row>
        <row r="33756">
          <cell r="A33756" t="str">
            <v>ME.10.020.0100.b</v>
          </cell>
          <cell r="B33756" t="str">
            <v>- da tarare su 1 o 2 canali della banda 4 o 5, attenuazioe da 20 a 30 dB</v>
          </cell>
          <cell r="C33756" t="str">
            <v>cad</v>
          </cell>
          <cell r="D33756" t="str">
            <v>15,86</v>
          </cell>
        </row>
        <row r="33757">
          <cell r="A33757" t="str">
            <v>ME.10.020.0100.c</v>
          </cell>
          <cell r="B33757" t="str">
            <v>- a cinque sezioni, con ogni sezione dotata di doppio trimmer, attenuazione da 6 a 20 dB per sezione, per qualsiasi canale della banda UHF</v>
          </cell>
          <cell r="C33757" t="str">
            <v>cad</v>
          </cell>
          <cell r="D33757" t="str">
            <v>53,12</v>
          </cell>
        </row>
        <row r="33758">
          <cell r="A33758" t="str">
            <v>ME.10.020.0110</v>
          </cell>
          <cell r="B33758" t="str">
            <v>Filtri per installazione a valle delle antenne, da esterno in contenitore a prova di pioggia, per la ricezione di segnali deboli disturbati da altri forti, nei tipi:</v>
          </cell>
          <cell r="C33758"/>
          <cell r="D33758"/>
        </row>
        <row r="33759">
          <cell r="A33759" t="str">
            <v>ME.10.020.0110.a</v>
          </cell>
          <cell r="B33759" t="str">
            <v>- passacanale, non consentono il passaggio della c.c., per un canale di banda 1, attenuazione 1 dB</v>
          </cell>
          <cell r="C33759" t="str">
            <v>cad</v>
          </cell>
          <cell r="D33759" t="str">
            <v>17,82</v>
          </cell>
        </row>
        <row r="33760">
          <cell r="A33760" t="str">
            <v>ME.10.020.0110.b</v>
          </cell>
          <cell r="B33760" t="str">
            <v>- passacanale, non consentono il passaggio della c.c., per uno o più canali di banda 3, con possibilità di attenuare uno o due canali anche adiacenti</v>
          </cell>
          <cell r="C33760" t="str">
            <v>cad</v>
          </cell>
          <cell r="D33760" t="str">
            <v>23,72</v>
          </cell>
        </row>
        <row r="33761">
          <cell r="A33761" t="str">
            <v>ME.10.020.0110.c</v>
          </cell>
          <cell r="B33761" t="str">
            <v>- passacanale, non consentono il passaggio della c.c., per il canale C, attenuazione 1 dB</v>
          </cell>
          <cell r="C33761" t="str">
            <v>cad</v>
          </cell>
          <cell r="D33761" t="str">
            <v>23,72</v>
          </cell>
        </row>
        <row r="33762">
          <cell r="A33762" t="str">
            <v>ME.10.020.0110.d</v>
          </cell>
          <cell r="B33762" t="str">
            <v>- passacanale, non consentono il passaggio della c.c., per un canale UHF, attenuazione 3 dB</v>
          </cell>
          <cell r="C33762" t="str">
            <v>cad</v>
          </cell>
          <cell r="D33762" t="str">
            <v>39,35</v>
          </cell>
        </row>
        <row r="33763">
          <cell r="A33763" t="str">
            <v>ME.10.020.0110.e</v>
          </cell>
          <cell r="B33763" t="str">
            <v>- passabanda, consentono il passaggio della c.c., per tutta la banda 4</v>
          </cell>
          <cell r="C33763" t="str">
            <v>cad</v>
          </cell>
          <cell r="D33763" t="str">
            <v>11,80</v>
          </cell>
        </row>
        <row r="33764">
          <cell r="A33764" t="str">
            <v>ME.10.020.0110.f</v>
          </cell>
          <cell r="B33764" t="str">
            <v>- passabanda, consentono il passaggio della c.c., per tutta la banda 5</v>
          </cell>
          <cell r="C33764" t="str">
            <v>cad</v>
          </cell>
          <cell r="D33764" t="str">
            <v>11,04</v>
          </cell>
        </row>
        <row r="33765">
          <cell r="A33765" t="str">
            <v>ME.10.020.0120</v>
          </cell>
          <cell r="B33765" t="str">
            <v>Preamplificatore da palo, telaio metallico con contenitore in plastica a prova di pioggia, per aumentare i segnali deboli prima di inserirli in un amplificatore, R.O.S. &lt; 2, alimentabili via cavo, 1 ingresso -1 uscita, nelle tipologie:</v>
          </cell>
          <cell r="C33765"/>
          <cell r="D33765"/>
        </row>
        <row r="33766">
          <cell r="A33766" t="str">
            <v>ME.10.020.0120.a</v>
          </cell>
          <cell r="B33766" t="str">
            <v>- monocanale, banda 3, guadagno 16 db</v>
          </cell>
          <cell r="C33766" t="str">
            <v>cad</v>
          </cell>
          <cell r="D33766" t="str">
            <v>22,41</v>
          </cell>
        </row>
        <row r="33767">
          <cell r="A33767" t="str">
            <v>ME.10.020.0120.b</v>
          </cell>
          <cell r="B33767" t="str">
            <v>- monocanale, banda 3, guadagno 30 db</v>
          </cell>
          <cell r="C33767" t="str">
            <v>cad</v>
          </cell>
          <cell r="D33767" t="str">
            <v>35,41</v>
          </cell>
        </row>
        <row r="33768">
          <cell r="A33768" t="str">
            <v>ME.10.020.0120.c</v>
          </cell>
          <cell r="B33768" t="str">
            <v>- monocanale, banda UHF, guadagno 15 db</v>
          </cell>
          <cell r="C33768" t="str">
            <v>cad</v>
          </cell>
          <cell r="D33768" t="str">
            <v>35,08</v>
          </cell>
        </row>
        <row r="33769">
          <cell r="A33769" t="str">
            <v>ME.10.020.0120.d</v>
          </cell>
          <cell r="B33769" t="str">
            <v>- monocanale, banda UHF, guadagno 30 db</v>
          </cell>
          <cell r="C33769" t="str">
            <v>cad</v>
          </cell>
          <cell r="D33769" t="str">
            <v>35,08</v>
          </cell>
        </row>
        <row r="33770">
          <cell r="A33770" t="str">
            <v>ME.10.020.0120.e</v>
          </cell>
          <cell r="B33770" t="str">
            <v>- a larga banda, banda VHF + (47-230 MHz) banda UHF (470-862 MHz), guadagno 12 db</v>
          </cell>
          <cell r="C33770" t="str">
            <v>cad</v>
          </cell>
          <cell r="D33770" t="str">
            <v>21,53</v>
          </cell>
        </row>
        <row r="33771">
          <cell r="A33771" t="str">
            <v>ME.10.020.0130</v>
          </cell>
          <cell r="B33771" t="str">
            <v>Preamplificatore da palo a basso rumore per antenne a larga banda, per aumentare i segnali deboli prima di inserirli in un amplificatore, R.O.S. &lt; 2, alimentabili via cavo, 1 ingresso -1 uscita, banda 470-862 MHz, guadagno 17 dB.</v>
          </cell>
          <cell r="C33771" t="str">
            <v>cad</v>
          </cell>
          <cell r="D33771" t="str">
            <v>15,86</v>
          </cell>
        </row>
        <row r="33772">
          <cell r="A33772" t="str">
            <v>ME.10.020.0140</v>
          </cell>
          <cell r="B33772" t="str">
            <v>Amplificatori multingressi da palo, contenitore in plastica a prova di pioggia, per miscelare e amplificare i segnali di due o tre gruppi di antenne, morsetti schermati, figura di rumore &lt; 4 dB, R.O.S. &lt; 2, alimentabili via cavo, 1 uscita miscelata, nei tipi:</v>
          </cell>
          <cell r="C33772"/>
          <cell r="D33772"/>
        </row>
        <row r="33773">
          <cell r="A33773" t="str">
            <v>ME.10.020.0140.a</v>
          </cell>
          <cell r="B33773" t="str">
            <v>- a 1 ingresso, banda amplificabile 174-862 MHz, guadagno 8 dB</v>
          </cell>
          <cell r="C33773" t="str">
            <v>cad</v>
          </cell>
          <cell r="D33773" t="str">
            <v>15,08</v>
          </cell>
        </row>
        <row r="33774">
          <cell r="A33774" t="str">
            <v>ME.10.020.0140.b</v>
          </cell>
          <cell r="B33774" t="str">
            <v>- a 1 ingresso, banda amplificabile 174-862 MHz, guadagno 12 dB</v>
          </cell>
          <cell r="C33774" t="str">
            <v>cad</v>
          </cell>
          <cell r="D33774" t="str">
            <v>14,98</v>
          </cell>
        </row>
        <row r="33775">
          <cell r="A33775" t="str">
            <v>ME.10.020.0140.c</v>
          </cell>
          <cell r="B33775" t="str">
            <v>- a 3 ingressi, bande miscelabili 47-230 MHz e 470-590 MHz,banda amplificabile 606-862 MHz, guadagno 11 dB</v>
          </cell>
          <cell r="C33775" t="str">
            <v>cad</v>
          </cell>
          <cell r="D33775" t="str">
            <v>18,58</v>
          </cell>
        </row>
        <row r="33776">
          <cell r="A33776" t="str">
            <v>ME.10.020.0140.d</v>
          </cell>
          <cell r="B33776" t="str">
            <v>- a 3 ingressi, bande miscelabili 47-230 MHz e 470-565 MHz,banda amplificabile 590-862 MHz, guadagno 11 dB</v>
          </cell>
          <cell r="C33776" t="str">
            <v>cad</v>
          </cell>
          <cell r="D33776" t="str">
            <v>19,57</v>
          </cell>
        </row>
        <row r="33777">
          <cell r="A33777" t="str">
            <v>ME.10.020.0140.e</v>
          </cell>
          <cell r="B33777" t="str">
            <v>- a 3 ingressi, bande miscelabili 47-590 MHz,banda amplificabile 606-862 MHz, guadagno 11 dB</v>
          </cell>
          <cell r="C33777" t="str">
            <v>cad</v>
          </cell>
          <cell r="D33777" t="str">
            <v>18,69</v>
          </cell>
        </row>
        <row r="33778">
          <cell r="A33778" t="str">
            <v>ME.10.020.0140.f</v>
          </cell>
          <cell r="B33778" t="str">
            <v>- a 3 ingressi, bande miscelabili 47-566 MHz,banda amplificabile 590-862 MHz, guadagno 11 dB</v>
          </cell>
          <cell r="C33778" t="str">
            <v>cad</v>
          </cell>
          <cell r="D33778" t="str">
            <v>18,90</v>
          </cell>
        </row>
        <row r="33779">
          <cell r="A33779" t="str">
            <v>ME.10.020.0140.g</v>
          </cell>
          <cell r="B33779" t="str">
            <v>- a 3 ingressi, bande miscelabili 47-230 MHz,banda amplificabile 470-590 e 610-862 MHz, guadagno 11 dB</v>
          </cell>
          <cell r="C33779" t="str">
            <v>cad</v>
          </cell>
          <cell r="D33779" t="str">
            <v>19,79</v>
          </cell>
        </row>
        <row r="33780">
          <cell r="A33780" t="str">
            <v>ME.10.020.0140.h</v>
          </cell>
          <cell r="B33780" t="str">
            <v>- a 3 ingressi, banda amplificabile 47-230 e 470-862 MHz, guadagno 9 dB</v>
          </cell>
          <cell r="C33780" t="str">
            <v>cad</v>
          </cell>
          <cell r="D33780" t="str">
            <v>20,00</v>
          </cell>
        </row>
        <row r="33781">
          <cell r="A33781" t="str">
            <v>ME.10.020.0140.i</v>
          </cell>
          <cell r="B33781" t="str">
            <v>- a 2 ingressi, banda amplificabile 47-230 e 470-862 MHz, guadagno 4-12 dB</v>
          </cell>
          <cell r="C33781" t="str">
            <v>cad</v>
          </cell>
          <cell r="D33781" t="str">
            <v>18,58</v>
          </cell>
        </row>
        <row r="33782">
          <cell r="A33782" t="str">
            <v>ME.10.020.0140.j</v>
          </cell>
          <cell r="B33782" t="str">
            <v>- a 2 ingressi, banda amplificabile 174-862 MHz, guadagno 22 dB</v>
          </cell>
          <cell r="C33782" t="str">
            <v>cad</v>
          </cell>
          <cell r="D33782" t="str">
            <v>20,55</v>
          </cell>
        </row>
        <row r="33783">
          <cell r="A33783" t="str">
            <v>ME.10.020.0140.k</v>
          </cell>
          <cell r="B33783" t="str">
            <v>- a 1 ingresso, banda amplificabile 47-862 MHz, guadagno 8-23 dB</v>
          </cell>
          <cell r="C33783" t="str">
            <v>cad</v>
          </cell>
          <cell r="D33783" t="str">
            <v>17,59</v>
          </cell>
        </row>
        <row r="33784">
          <cell r="A33784" t="str">
            <v>ME.10.020.0140.l</v>
          </cell>
          <cell r="B33784" t="str">
            <v>- a 1 ingresso, banda amplificabile 47-68 e 174-230 MHz, guadagno 7-27 dB</v>
          </cell>
          <cell r="C33784" t="str">
            <v>cad</v>
          </cell>
          <cell r="D33784" t="str">
            <v>21,32</v>
          </cell>
        </row>
        <row r="33785">
          <cell r="A33785" t="str">
            <v>ME.10.020.0140.m</v>
          </cell>
          <cell r="B33785" t="str">
            <v>- a 1 ingresso, banda amplificabile 470-862 MHz, guadagno 10-25 dB</v>
          </cell>
          <cell r="C33785" t="str">
            <v>cad</v>
          </cell>
          <cell r="D33785" t="str">
            <v>20,99</v>
          </cell>
        </row>
        <row r="33786">
          <cell r="A33786" t="str">
            <v>ME.10.020.0140.n</v>
          </cell>
          <cell r="B33786" t="str">
            <v>- a 1 ingresso, banda amplificabile 470-590 MHz, guadagno 10-25 dB</v>
          </cell>
          <cell r="C33786" t="str">
            <v>cad</v>
          </cell>
          <cell r="D33786" t="str">
            <v>20,23</v>
          </cell>
        </row>
        <row r="33787">
          <cell r="A33787" t="str">
            <v>ME.10.020.0140.o</v>
          </cell>
          <cell r="B33787" t="str">
            <v>- a 1 ingresso, banda amplificabile 606-862 MHz, guadagno 10-25 dB</v>
          </cell>
          <cell r="C33787" t="str">
            <v>cad</v>
          </cell>
          <cell r="D33787" t="str">
            <v>21,32</v>
          </cell>
        </row>
        <row r="33788">
          <cell r="A33788" t="str">
            <v>ME.10.020.0150</v>
          </cell>
          <cell r="B33788" t="str">
            <v>Amplificatori multingressi da palo, contenitore in plastica a prova di pioggia, per miscelare e amplificare i segnali di due o tre gruppi di antenne, morsetti schermati, possibilità di alimentare eventuali preamplificatori, R.O.S. &lt; 2, alimentabili via cavo, 1 uscita miscelata, nelle tipologie:</v>
          </cell>
          <cell r="C33788"/>
          <cell r="D33788"/>
        </row>
        <row r="33789">
          <cell r="A33789" t="str">
            <v>ME.10.020.0150.a</v>
          </cell>
          <cell r="B33789" t="str">
            <v>- a 5 ingressi, bande 1, 3, 4, 5, U, guadagno 11, 9, 8, 9, 9,</v>
          </cell>
          <cell r="C33789" t="str">
            <v>cad</v>
          </cell>
          <cell r="D33789" t="str">
            <v>28,18</v>
          </cell>
        </row>
        <row r="33790">
          <cell r="A33790" t="str">
            <v>ME.10.020.0150.b</v>
          </cell>
          <cell r="B33790" t="str">
            <v>- a 5 ingressi, bande 1+C, 3, 4, 5, U, guadagno 11, 9, 8, 9, 9,</v>
          </cell>
          <cell r="C33790" t="str">
            <v>cad</v>
          </cell>
          <cell r="D33790" t="str">
            <v>26,57</v>
          </cell>
        </row>
        <row r="33791">
          <cell r="A33791" t="str">
            <v>ME.10.020.0150.c</v>
          </cell>
          <cell r="B33791" t="str">
            <v>- a 5 ingressi, bande 1, 3, 4, 5, U (banda 4=470-565 MHz e banda 5=590-862 MHz) , guadagno 11, 9, 8, 9, 9,</v>
          </cell>
          <cell r="C33791" t="str">
            <v>cad</v>
          </cell>
          <cell r="D33791" t="str">
            <v>29,29</v>
          </cell>
        </row>
        <row r="33792">
          <cell r="A33792" t="str">
            <v>ME.10.020.0150.d</v>
          </cell>
          <cell r="B33792" t="str">
            <v>- a 3 ingressi, bande 5, c.27, 3+4, guadagno 10, 10, -1,5</v>
          </cell>
          <cell r="C33792" t="str">
            <v>cad</v>
          </cell>
          <cell r="D33792" t="str">
            <v>33,78</v>
          </cell>
        </row>
        <row r="33793">
          <cell r="A33793" t="str">
            <v>ME.10.020.0150.e</v>
          </cell>
          <cell r="B33793" t="str">
            <v>- a 2 ingressi, bande 5, 3+4, guadagno 8, -1,5</v>
          </cell>
          <cell r="C33793" t="str">
            <v>cad</v>
          </cell>
          <cell r="D33793" t="str">
            <v>29,07</v>
          </cell>
        </row>
        <row r="33794">
          <cell r="A33794" t="str">
            <v>ME.10.020.0150.f</v>
          </cell>
          <cell r="B33794" t="str">
            <v>- a 2 ingressi, bande 1+2+3+4, 5, guadagno 0, 27</v>
          </cell>
          <cell r="C33794" t="str">
            <v>cad</v>
          </cell>
          <cell r="D33794" t="str">
            <v>31,14</v>
          </cell>
        </row>
        <row r="33795">
          <cell r="A33795" t="str">
            <v>ME.10.020.0150.g</v>
          </cell>
          <cell r="B33795" t="str">
            <v>- a 4 ingressi, bande 1+2, 3, U, U, guadagno 26, 26, 26, 26</v>
          </cell>
          <cell r="C33795" t="str">
            <v>cad</v>
          </cell>
          <cell r="D33795" t="str">
            <v>33,66</v>
          </cell>
        </row>
        <row r="33796">
          <cell r="A33796" t="str">
            <v>ME.10.020.0150.h</v>
          </cell>
          <cell r="B33796" t="str">
            <v>- a 3 ingressi, bande 1+3, U, U, guadagno 26, 26, 26</v>
          </cell>
          <cell r="C33796" t="str">
            <v>cad</v>
          </cell>
          <cell r="D33796" t="str">
            <v>32,67</v>
          </cell>
        </row>
        <row r="33797">
          <cell r="A33797" t="str">
            <v>ME.10.020.0150.i</v>
          </cell>
          <cell r="B33797" t="str">
            <v>- a 3 ingressi, bande 1+3, 4, 5, guadagno 21, 21, 22</v>
          </cell>
          <cell r="C33797" t="str">
            <v>cad</v>
          </cell>
          <cell r="D33797" t="str">
            <v>35,41</v>
          </cell>
        </row>
        <row r="33798">
          <cell r="A33798" t="str">
            <v>ME.10.020.0150.j</v>
          </cell>
          <cell r="B33798" t="str">
            <v>- a 2 ingressi, bande V, U, guadagno 28,25</v>
          </cell>
          <cell r="C33798" t="str">
            <v>cad</v>
          </cell>
          <cell r="D33798" t="str">
            <v>29,61</v>
          </cell>
        </row>
        <row r="33799">
          <cell r="A33799" t="str">
            <v>ME.10.020.0150.k</v>
          </cell>
          <cell r="B33799" t="str">
            <v>- a 3 ingressi, bande V, U, U, guadagno 0, 10, 26</v>
          </cell>
          <cell r="C33799" t="str">
            <v>cad</v>
          </cell>
          <cell r="D33799" t="str">
            <v>35,41</v>
          </cell>
        </row>
        <row r="33800">
          <cell r="A33800" t="str">
            <v>ME.10.020.0150.l</v>
          </cell>
          <cell r="B33800" t="str">
            <v>- a 3 ingressi, bande V, U, U, guadagno -0,5, 10, 26</v>
          </cell>
          <cell r="C33800" t="str">
            <v>cad</v>
          </cell>
          <cell r="D33800" t="str">
            <v>32,67</v>
          </cell>
        </row>
        <row r="33801">
          <cell r="A33801" t="str">
            <v>ME.10.020.0150.m</v>
          </cell>
          <cell r="B33801" t="str">
            <v>- a 3 ingressi, bande V, 4, 5, guadagno 22, 22, 23</v>
          </cell>
          <cell r="C33801" t="str">
            <v>cad</v>
          </cell>
          <cell r="D33801" t="str">
            <v>30,83</v>
          </cell>
        </row>
        <row r="33802">
          <cell r="A33802" t="str">
            <v>ME.10.020.0150.n</v>
          </cell>
          <cell r="B33802" t="str">
            <v>- a 4 ingressi, bande V, U, V, U, guadagno 24, 23, -4, -4</v>
          </cell>
          <cell r="C33802" t="str">
            <v>cad</v>
          </cell>
          <cell r="D33802" t="str">
            <v>38,80</v>
          </cell>
        </row>
        <row r="33803">
          <cell r="A33803" t="str">
            <v>ME.10.020.0150.o</v>
          </cell>
          <cell r="B33803" t="str">
            <v>- a 4 ingressi, bande V, U, V, U, guadagno 19, 24, 24, -4</v>
          </cell>
          <cell r="C33803" t="str">
            <v>cad</v>
          </cell>
          <cell r="D33803" t="str">
            <v>40,34</v>
          </cell>
        </row>
        <row r="33804">
          <cell r="A33804" t="str">
            <v>ME.10.020.0150.p</v>
          </cell>
          <cell r="B33804" t="str">
            <v>- a 2 ingressi, bande c.5-c.47, c.49-c.69, guadagno 27, 25</v>
          </cell>
          <cell r="C33804" t="str">
            <v>cad</v>
          </cell>
          <cell r="D33804" t="str">
            <v>31,48</v>
          </cell>
        </row>
        <row r="33805">
          <cell r="A33805" t="str">
            <v>ME.10.020.0150.q</v>
          </cell>
          <cell r="B33805" t="str">
            <v>- a 2 ingressi, bande 3, U, guadagno 40, 40</v>
          </cell>
          <cell r="C33805" t="str">
            <v>cad</v>
          </cell>
          <cell r="D33805" t="str">
            <v>41,53</v>
          </cell>
        </row>
        <row r="33806">
          <cell r="A33806" t="str">
            <v>ME.10.020.0150.r</v>
          </cell>
          <cell r="B33806" t="str">
            <v>- a 2 ingressi, bande V, U, guadagno 40, 40</v>
          </cell>
          <cell r="C33806" t="str">
            <v>cad</v>
          </cell>
          <cell r="D33806" t="str">
            <v>41,86</v>
          </cell>
        </row>
        <row r="33807">
          <cell r="A33807" t="str">
            <v>ME.10.020.0150.s</v>
          </cell>
          <cell r="B33807" t="str">
            <v>- a 3 ingressi, bande V, U, U, guadagno 40, 40, 40</v>
          </cell>
          <cell r="C33807" t="str">
            <v>cad</v>
          </cell>
          <cell r="D33807" t="str">
            <v>43,40</v>
          </cell>
        </row>
        <row r="33808">
          <cell r="A33808" t="str">
            <v>ME.10.020.0160</v>
          </cell>
          <cell r="B33808" t="str">
            <v>Amplificatori multingressi da palo, contenitore in plastica a prova di pioggia, per miscelare e amplificare i segnali di due o tre gruppi di antenne, morsetti schermati, possibilità di alimentare eventuali preamplificatori, R.O.S. &lt; 2, alimentabili via cavo, 1 uscita miscelata, regolzione di guadagno con attenuatori separati, nelle tipologie:</v>
          </cell>
          <cell r="C33808"/>
          <cell r="D33808"/>
        </row>
        <row r="33809">
          <cell r="A33809" t="str">
            <v>ME.10.020.0160.a</v>
          </cell>
          <cell r="B33809" t="str">
            <v>- a 1 ingresso, banda 3+4+5, guadagno 18, 14, 12 dB</v>
          </cell>
          <cell r="C33809" t="str">
            <v>cad</v>
          </cell>
          <cell r="D33809" t="str">
            <v>44,92</v>
          </cell>
        </row>
        <row r="33810">
          <cell r="A33810" t="str">
            <v>ME.10.020.0160.b</v>
          </cell>
          <cell r="B33810" t="str">
            <v>- a 1 ingresso, banda 3+4+5, guadagno 20, 27, 25 dB</v>
          </cell>
          <cell r="C33810" t="str">
            <v>cad</v>
          </cell>
          <cell r="D33810" t="str">
            <v>50,73</v>
          </cell>
        </row>
        <row r="33811">
          <cell r="A33811" t="str">
            <v>ME.10.020.0160.c</v>
          </cell>
          <cell r="B33811" t="str">
            <v>- a 3 ingressi, banda 1+3, U, U, guadagno 21+19, 25, 25 dB</v>
          </cell>
          <cell r="C33811" t="str">
            <v>cad</v>
          </cell>
          <cell r="D33811" t="str">
            <v>53,45</v>
          </cell>
        </row>
        <row r="33812">
          <cell r="A33812" t="str">
            <v>ME.10.020.0160.d</v>
          </cell>
          <cell r="B33812" t="str">
            <v>- a 3 ingressi, banda 1+3+C, U, U, guadagno 21+19, 25, 25 dB</v>
          </cell>
          <cell r="C33812" t="str">
            <v>cad</v>
          </cell>
          <cell r="D33812" t="str">
            <v>53,65</v>
          </cell>
        </row>
        <row r="33813">
          <cell r="A33813" t="str">
            <v>ME.10.020.0160.e</v>
          </cell>
          <cell r="B33813" t="str">
            <v>- a 3 ingressi, banda 1+3, 4, 5, guadagno 21+19, 27, 28 dB</v>
          </cell>
          <cell r="C33813" t="str">
            <v>cad</v>
          </cell>
          <cell r="D33813" t="str">
            <v>52,25</v>
          </cell>
        </row>
        <row r="33814">
          <cell r="A33814" t="str">
            <v>ME.10.020.0160.f</v>
          </cell>
          <cell r="B33814" t="str">
            <v>- a 3 ingressi, banda 1+3+C, 4, 5, guadagno 21+19, 27, 28 dB</v>
          </cell>
          <cell r="C33814" t="str">
            <v>cad</v>
          </cell>
          <cell r="D33814" t="str">
            <v>52,25</v>
          </cell>
        </row>
        <row r="33815">
          <cell r="A33815" t="str">
            <v>ME.10.020.0160.g</v>
          </cell>
          <cell r="B33815" t="str">
            <v>- a 5 ingressi, banda 1, 3, 4, 5, U, guadagno 23, 18, 25, 25, 25 dB</v>
          </cell>
          <cell r="C33815" t="str">
            <v>cad</v>
          </cell>
          <cell r="D33815" t="str">
            <v>66,55</v>
          </cell>
        </row>
        <row r="33816">
          <cell r="A33816" t="str">
            <v>ME.10.020.0160.h</v>
          </cell>
          <cell r="B33816" t="str">
            <v>- a 5 ingressi, banda 1+C, 3, 4, 5, U, guadagno 23, 18, 25, 25, 25 dB</v>
          </cell>
          <cell r="C33816" t="str">
            <v>cad</v>
          </cell>
          <cell r="D33816" t="str">
            <v>66,55</v>
          </cell>
        </row>
        <row r="33817">
          <cell r="A33817" t="str">
            <v>ME.10.020.0160.i</v>
          </cell>
          <cell r="B33817" t="str">
            <v>- a 5 ingressi, banda 1, 3, 4, 5, U (banda 4=470-565 MHz e banda 5=590-862 MHz), guadagno 23, 18, 25, 25, 25 dB</v>
          </cell>
          <cell r="C33817" t="str">
            <v>cad</v>
          </cell>
          <cell r="D33817" t="str">
            <v>66,55</v>
          </cell>
        </row>
        <row r="33818">
          <cell r="A33818" t="str">
            <v>ME.10.020.0170</v>
          </cell>
          <cell r="B33818" t="str">
            <v>Amlificatore-mix a larga banda da palo, contenitore in plastica a prova di pioggia, per miscelare e amplificare i segnali di due o tre gruppi di antenne, morsetti schermati, possibilità di alimentare eventuali preamplificatori, cifra di rumore &lt; 6 dB, R.O.S. &lt; 2, alimentabile via cavo, 1 uscita miscelata, 2 ingressi con banda miscelabile 47-230 MHZ e banda amplificabile 470-862 MHZ, guadagno 10 dB.</v>
          </cell>
          <cell r="C33818" t="str">
            <v>cad</v>
          </cell>
          <cell r="D33818" t="str">
            <v>19,79</v>
          </cell>
        </row>
        <row r="33819">
          <cell r="A33819" t="str">
            <v>ME.10.020.0180</v>
          </cell>
          <cell r="B33819" t="str">
            <v>Amlificatori multingressi da palo in materiale metallico pressofuso completamente schermato con connettori a F, per miscelare e amplificare i segnali di due o tre gruppi di antenne, alimentazione + 12Vcc, cifra di rumore &lt; 5 dB, R.O.S. &lt; 2, alimentabili via cavo, 1 uscita miscelata, nelle tipologie:</v>
          </cell>
          <cell r="C33819"/>
          <cell r="D33819"/>
        </row>
        <row r="33820">
          <cell r="A33820" t="str">
            <v>ME.10.020.0180.a</v>
          </cell>
          <cell r="B33820" t="str">
            <v>- a 1 ingresso, banda miscelabile 174-862 MHz, guadagno 11 dB</v>
          </cell>
          <cell r="C33820" t="str">
            <v>cad</v>
          </cell>
          <cell r="D33820" t="str">
            <v>20,23</v>
          </cell>
        </row>
        <row r="33821">
          <cell r="A33821" t="str">
            <v>ME.10.020.0180.b</v>
          </cell>
          <cell r="B33821" t="str">
            <v>- a 1 ingresso, banda miscelabile 174-862 MHz, guadagno 22 dB</v>
          </cell>
          <cell r="C33821" t="str">
            <v>cad</v>
          </cell>
          <cell r="D33821" t="str">
            <v>26,79</v>
          </cell>
        </row>
        <row r="33822">
          <cell r="A33822" t="str">
            <v>ME.10.020.0180.c</v>
          </cell>
          <cell r="B33822" t="str">
            <v>- a 1 ingresso, banda miscelabile 47-862 MHz, guadagno 7-22 dB</v>
          </cell>
          <cell r="C33822" t="str">
            <v>cad</v>
          </cell>
          <cell r="D33822" t="str">
            <v>22,85</v>
          </cell>
        </row>
        <row r="33823">
          <cell r="A33823" t="str">
            <v>ME.10.020.0180.d</v>
          </cell>
          <cell r="B33823" t="str">
            <v>- a 1 ingresso, banda miscelabile 470-862 MHz, guadagno 9-24 dB</v>
          </cell>
          <cell r="C33823" t="str">
            <v>cad</v>
          </cell>
          <cell r="D33823" t="str">
            <v>28,42</v>
          </cell>
        </row>
        <row r="33824">
          <cell r="A33824" t="str">
            <v>ME.10.020.0180.e</v>
          </cell>
          <cell r="B33824" t="str">
            <v>- a 2 ingressi, bande miscelabili 47-230 e 470-862 MHz, guadagno 4-12 dB</v>
          </cell>
          <cell r="C33824" t="str">
            <v>cad</v>
          </cell>
          <cell r="D33824" t="str">
            <v>24,48</v>
          </cell>
        </row>
        <row r="33825">
          <cell r="A33825" t="str">
            <v>ME.10.020.0190</v>
          </cell>
          <cell r="B33825" t="str">
            <v>Amlificatori multingressi da palo, telaio in materiale metallico pressofuso completamente schermato con connettori a F, per miscelare e amplificare i segnali di vari gruppi di antenne, alimentazione + 12Vcc, R.O.S. &lt; 2, regolazione del guadagno con attenuatori indipendenti, alimentabili via cavo, 1 uscita miscelata, nelle tipologie:</v>
          </cell>
          <cell r="C33825"/>
          <cell r="D33825"/>
        </row>
        <row r="33826">
          <cell r="A33826" t="str">
            <v>ME.10.020.0190.a</v>
          </cell>
          <cell r="B33826" t="str">
            <v>- a 1 ingresso, bande 3+4+5, guadagno 19, 27, 26 dB</v>
          </cell>
          <cell r="C33826" t="str">
            <v>cad</v>
          </cell>
          <cell r="D33826" t="str">
            <v>55,52</v>
          </cell>
        </row>
        <row r="33827">
          <cell r="A33827" t="str">
            <v>ME.10.020.0190.b</v>
          </cell>
          <cell r="B33827" t="str">
            <v>- a 3 ingressi, bande 1+3, UHF, UHF, guadagno 20+20, 29, 29 dB</v>
          </cell>
          <cell r="C33827" t="str">
            <v>cad</v>
          </cell>
          <cell r="D33827" t="str">
            <v>55,52</v>
          </cell>
        </row>
        <row r="33828">
          <cell r="A33828" t="str">
            <v>ME.10.020.0190.c</v>
          </cell>
          <cell r="B33828" t="str">
            <v>- a 3 ingressi, bande 1 (con canale C)+3, UHF, UHF, guadagno 20+20, 29, 29 dB</v>
          </cell>
          <cell r="C33828" t="str">
            <v>cad</v>
          </cell>
          <cell r="D33828" t="str">
            <v>56,85</v>
          </cell>
        </row>
        <row r="33829">
          <cell r="A33829" t="str">
            <v>ME.10.020.0190.d</v>
          </cell>
          <cell r="B33829" t="str">
            <v>- a 3 ingressi, bande 1+3, 4, 5, guadagno 20+20, 29, 31 dB</v>
          </cell>
          <cell r="C33829" t="str">
            <v>cad</v>
          </cell>
          <cell r="D33829" t="str">
            <v>55,52</v>
          </cell>
        </row>
        <row r="33830">
          <cell r="A33830" t="str">
            <v>ME.10.020.0190.e</v>
          </cell>
          <cell r="B33830" t="str">
            <v>- a 3 ingressi, bande 1+3, 4, 5 (banda 4=470-565 MHz e banda 5=590-862 MHz), guadagno 20+20, 29, 31 dB</v>
          </cell>
          <cell r="C33830" t="str">
            <v>cad</v>
          </cell>
          <cell r="D33830" t="str">
            <v>56,85</v>
          </cell>
        </row>
        <row r="33831">
          <cell r="A33831" t="str">
            <v>ME.10.020.0190.f</v>
          </cell>
          <cell r="B33831" t="str">
            <v>- a 3 ingressi, bande 1 (con canale C)+3, 4, 5, guadagno 20+20, 29, 31 dB</v>
          </cell>
          <cell r="C33831" t="str">
            <v>cad</v>
          </cell>
          <cell r="D33831" t="str">
            <v>56,85</v>
          </cell>
        </row>
        <row r="33832">
          <cell r="A33832" t="str">
            <v>ME.10.020.0190.g</v>
          </cell>
          <cell r="B33832" t="str">
            <v>- a 4 ingressi, bande 1, 3, UHF, UHF, guadagno 21, 19, 29, 29 dB</v>
          </cell>
          <cell r="C33832" t="str">
            <v>cad</v>
          </cell>
          <cell r="D33832" t="str">
            <v>67,11</v>
          </cell>
        </row>
        <row r="33833">
          <cell r="A33833" t="str">
            <v>ME.10.020.0190.h</v>
          </cell>
          <cell r="B33833" t="str">
            <v>- a 4 ingressi, bande 1+C, 3, UHF, UHF, guadagno 21, 19, 29, 29 dB</v>
          </cell>
          <cell r="C33833" t="str">
            <v>cad</v>
          </cell>
          <cell r="D33833" t="str">
            <v>68,42</v>
          </cell>
        </row>
        <row r="33834">
          <cell r="A33834" t="str">
            <v>ME.10.020.0190.i</v>
          </cell>
          <cell r="B33834" t="str">
            <v>- a 5 ingressi, bande 1, 3, 4, 5, UHF (unico ingresso per le bande 1, C, FM), guadagno 21, 19, 28, 28, 28 dB</v>
          </cell>
          <cell r="C33834" t="str">
            <v>cad</v>
          </cell>
          <cell r="D33834" t="str">
            <v>71,48</v>
          </cell>
        </row>
        <row r="33835">
          <cell r="A33835" t="str">
            <v>ME.10.020.0190.j</v>
          </cell>
          <cell r="B33835" t="str">
            <v>- a 5 ingressi, bande 1, 3, 4, 5, UHF, guadagno 21, 19, 28, 28, 28 dB</v>
          </cell>
          <cell r="C33835" t="str">
            <v>cad</v>
          </cell>
          <cell r="D33835" t="str">
            <v>71,48</v>
          </cell>
        </row>
        <row r="33836">
          <cell r="A33836" t="str">
            <v>ME.10.020.0190.k</v>
          </cell>
          <cell r="B33836" t="str">
            <v>- a 5 ingressi, bande 1, 3, 4, 5, UHF (banda 4=470-565 MHz e banda 5=590-862 MHz), guadagno 21, 19, 28, 28, 28 dB</v>
          </cell>
          <cell r="C33836" t="str">
            <v>cad</v>
          </cell>
          <cell r="D33836" t="str">
            <v>73,89</v>
          </cell>
        </row>
        <row r="33837">
          <cell r="A33837" t="str">
            <v>ME.10.020.0190.l</v>
          </cell>
          <cell r="B33837" t="str">
            <v>- a 5 ingressi, bande 1 (con canale C), 3, 4, 5, UHF, guadagno 21, 19, 28, 28, 28 dB</v>
          </cell>
          <cell r="C33837" t="str">
            <v>cad</v>
          </cell>
          <cell r="D33837" t="str">
            <v>73,89</v>
          </cell>
        </row>
        <row r="33838">
          <cell r="A33838" t="str">
            <v>ME.10.020.0200</v>
          </cell>
          <cell r="B33838" t="str">
            <v>Amplificatori da interno a larga banda autoalimentati, alimentazione 220-230V 50 Hz, classe d'isolamento II, per tutte le bande TV, R.O.S. &lt; 2, 1 ingresso - 1 uscita, nelle tipologie:</v>
          </cell>
          <cell r="C33838"/>
          <cell r="D33838"/>
        </row>
        <row r="33839">
          <cell r="A33839" t="str">
            <v>ME.10.020.0200.a</v>
          </cell>
          <cell r="B33839" t="str">
            <v>- guadagno 8 dB con morsetti schermati</v>
          </cell>
          <cell r="C33839" t="str">
            <v>cad</v>
          </cell>
          <cell r="D33839" t="str">
            <v>28,52</v>
          </cell>
        </row>
        <row r="33840">
          <cell r="A33840" t="str">
            <v>ME.10.020.0200.b</v>
          </cell>
          <cell r="B33840" t="str">
            <v>- guadagno 19 dB con morsetti schermati</v>
          </cell>
          <cell r="C33840" t="str">
            <v>cad</v>
          </cell>
          <cell r="D33840" t="str">
            <v>33,66</v>
          </cell>
        </row>
        <row r="33841">
          <cell r="A33841" t="str">
            <v>ME.10.020.0200.c</v>
          </cell>
          <cell r="B33841" t="str">
            <v>- guadagno 14-34 dB con morsetti schermati</v>
          </cell>
          <cell r="C33841" t="str">
            <v>cad</v>
          </cell>
          <cell r="D33841" t="str">
            <v>52,79</v>
          </cell>
        </row>
        <row r="33842">
          <cell r="A33842" t="str">
            <v>ME.10.020.0200.d</v>
          </cell>
          <cell r="B33842" t="str">
            <v>- guadagno 11 dB ad innesto diretto alla rete e connettori IEC</v>
          </cell>
          <cell r="C33842" t="str">
            <v>cad</v>
          </cell>
          <cell r="D33842" t="str">
            <v>28,42</v>
          </cell>
        </row>
        <row r="33843">
          <cell r="A33843" t="str">
            <v>ME.10.020.0200.e</v>
          </cell>
          <cell r="B33843" t="str">
            <v>- guadagno 25 dB ad innesto diretto alla rete e connettori IEC</v>
          </cell>
          <cell r="C33843" t="str">
            <v>cad</v>
          </cell>
          <cell r="D33843" t="str">
            <v>33,66</v>
          </cell>
        </row>
        <row r="33844">
          <cell r="A33844" t="str">
            <v>ME.10.020.0210</v>
          </cell>
          <cell r="B33844" t="str">
            <v>Amplificatori da interno a larga banda autoalimentati, alimentazione 220-230V 50 Hz, classe d'isolamento II, con aggancio retro TV, appoggio a tavolo o fissaggio a muro, sezione RF pressofusa totalmente schermata, connettori a F, banda 47-862 MHz, nelle tipologie:</v>
          </cell>
          <cell r="C33844"/>
          <cell r="D33844"/>
        </row>
        <row r="33845">
          <cell r="A33845" t="str">
            <v>ME.10.020.0210.a</v>
          </cell>
          <cell r="B33845" t="str">
            <v>- guadagno 7-22 dB a 1 uscita</v>
          </cell>
          <cell r="C33845" t="str">
            <v>cad</v>
          </cell>
          <cell r="D33845" t="str">
            <v>46,12</v>
          </cell>
        </row>
        <row r="33846">
          <cell r="A33846" t="str">
            <v>ME.10.020.0210.b</v>
          </cell>
          <cell r="B33846" t="str">
            <v>- guadagno 4-19 dB a 2 uscite</v>
          </cell>
          <cell r="C33846" t="str">
            <v>cad</v>
          </cell>
          <cell r="D33846" t="str">
            <v>47,65</v>
          </cell>
        </row>
        <row r="33847">
          <cell r="A33847" t="str">
            <v>ME.10.020.0220</v>
          </cell>
          <cell r="B33847" t="str">
            <v>Amplificatori a larga banda TV+SAT (5-2400 MHZ), permette il passaggio della c.c., 22 KHz e DiSEqC tra ingresso e uscita, alimentazione 220-230V 50 Hz, classe d'isolamento II, con aggancio retro TV, appoggio a tavolo o fissaggio a muro, sezione Rf pressofusa totalmente schermata, connettori a F, 1 uscita, guadagno 13 dB.</v>
          </cell>
          <cell r="C33847" t="str">
            <v>cad</v>
          </cell>
          <cell r="D33847" t="str">
            <v>88,13</v>
          </cell>
        </row>
        <row r="33848">
          <cell r="A33848" t="str">
            <v>ME.10.020.0230</v>
          </cell>
          <cell r="B33848" t="str">
            <v>Alimentatori da interno in contenitore plastico, alimentazione 220-230V 50 Hz, classe d'isolamento II, tensione d'uscita 12 Vcc, nelle tipologie:</v>
          </cell>
          <cell r="C33848"/>
          <cell r="D33848"/>
        </row>
        <row r="33849">
          <cell r="A33849" t="str">
            <v>ME.10.020.0230.a</v>
          </cell>
          <cell r="B33849" t="str">
            <v>- 50 mA, 1 uscita</v>
          </cell>
          <cell r="C33849" t="str">
            <v>cad</v>
          </cell>
          <cell r="D33849" t="str">
            <v>8,76</v>
          </cell>
        </row>
        <row r="33850">
          <cell r="A33850" t="str">
            <v>ME.10.020.0230.b</v>
          </cell>
          <cell r="B33850" t="str">
            <v>- 100 mA, 1 uscita</v>
          </cell>
          <cell r="C33850" t="str">
            <v>cad</v>
          </cell>
          <cell r="D33850" t="str">
            <v>9,85</v>
          </cell>
        </row>
        <row r="33851">
          <cell r="A33851" t="str">
            <v>ME.10.020.0230.c</v>
          </cell>
          <cell r="B33851" t="str">
            <v>- 100 mA, 2 uscite</v>
          </cell>
          <cell r="C33851" t="str">
            <v>cad</v>
          </cell>
          <cell r="D33851" t="str">
            <v>11,04</v>
          </cell>
        </row>
        <row r="33852">
          <cell r="A33852" t="str">
            <v>ME.10.020.0230.d</v>
          </cell>
          <cell r="B33852" t="str">
            <v>- 200 mA, 1 uscita</v>
          </cell>
          <cell r="C33852" t="str">
            <v>cad</v>
          </cell>
          <cell r="D33852" t="str">
            <v>12,56</v>
          </cell>
        </row>
        <row r="33853">
          <cell r="A33853" t="str">
            <v>ME.10.020.0240</v>
          </cell>
          <cell r="B33853" t="str">
            <v>Alimentatori stabilizzatida interno in contenitore plastico, alimentazione 220-230V 50 Hz, classe d'isolamento II, protezione autoripristinante contro il corto circuito, connettori in ingresso e uscita di tipo F, sezione RF in pressofusione totalmente schermata, nelle tipologie:</v>
          </cell>
          <cell r="C33853"/>
          <cell r="D33853"/>
        </row>
        <row r="33854">
          <cell r="A33854" t="str">
            <v>ME.10.020.0240.a</v>
          </cell>
          <cell r="B33854" t="str">
            <v>- tensione d'uscita 12Vcc, 100 mA, 1 uscita</v>
          </cell>
          <cell r="C33854" t="str">
            <v>cad</v>
          </cell>
          <cell r="D33854" t="str">
            <v>21,53</v>
          </cell>
        </row>
        <row r="33855">
          <cell r="A33855" t="str">
            <v>ME.10.020.0240.b</v>
          </cell>
          <cell r="B33855" t="str">
            <v>- tensione d'uscita 12Vcc, 100 mA, 2 uscite</v>
          </cell>
          <cell r="C33855" t="str">
            <v>cad</v>
          </cell>
          <cell r="D33855" t="str">
            <v>23,51</v>
          </cell>
        </row>
        <row r="33856">
          <cell r="A33856" t="str">
            <v>ME.10.020.0240.c</v>
          </cell>
          <cell r="B33856" t="str">
            <v>- tensione d'uscita 12Vcc, 160 mA, 1 uscita</v>
          </cell>
          <cell r="C33856" t="str">
            <v>cad</v>
          </cell>
          <cell r="D33856" t="str">
            <v>25,69</v>
          </cell>
        </row>
        <row r="33857">
          <cell r="A33857" t="str">
            <v>ME.10.020.0240.d</v>
          </cell>
          <cell r="B33857" t="str">
            <v>- tensione d'uscita 12Vcc, 160 mA, 2 uscite</v>
          </cell>
          <cell r="C33857" t="str">
            <v>cad</v>
          </cell>
          <cell r="D33857" t="str">
            <v>26,88</v>
          </cell>
        </row>
        <row r="33858">
          <cell r="A33858" t="str">
            <v>ME.10.020.0240.e</v>
          </cell>
          <cell r="B33858" t="str">
            <v>- tensione d'uscita 24Vcc, 80 mA, 1 uscita</v>
          </cell>
          <cell r="C33858" t="str">
            <v>cad</v>
          </cell>
          <cell r="D33858" t="str">
            <v>26,24</v>
          </cell>
        </row>
        <row r="33859">
          <cell r="A33859" t="str">
            <v>ME.10.020.0240.f</v>
          </cell>
          <cell r="B33859" t="str">
            <v>- tensione d'uscita 24Vcc, 80 mA, 2 uscite</v>
          </cell>
          <cell r="C33859" t="str">
            <v>cad</v>
          </cell>
          <cell r="D33859" t="str">
            <v>26,88</v>
          </cell>
        </row>
        <row r="33860">
          <cell r="A33860" t="str">
            <v>ME.10.030</v>
          </cell>
          <cell r="B33860" t="str">
            <v>CENTRALI DI TESTA TV E SAT</v>
          </cell>
          <cell r="C33860"/>
          <cell r="D33860"/>
        </row>
        <row r="33861">
          <cell r="A33861" t="str">
            <v>ME.10.030.0010</v>
          </cell>
          <cell r="B33861" t="str">
            <v>Transmodulatori QPSK-QAM programmabile, ingresso autodemiscelante, uscita automiscelante, frequenza d'ingresso 950-2150 MHz, livello d'ingresso -65/-25 dBm, simbol rate minimo in ingresso 10 Mbaud, simbol rate max in ingresso 32 Mbaud, frequenza d'uscita 246-446 MHz, simbol rate minimo in uscita 1 Mbaud, simbol rate max in uscita 6,9 Mbaud, larghezza di banda max 7 MHz, livello max d'uscita 90 dBµV, BER&lt;10¯9.</v>
          </cell>
          <cell r="C33861" t="str">
            <v>cad</v>
          </cell>
          <cell r="D33861" t="str">
            <v>629,66</v>
          </cell>
        </row>
        <row r="33862">
          <cell r="A33862" t="str">
            <v>ME.10.030.0020</v>
          </cell>
          <cell r="B33862" t="str">
            <v>Ricevitori digitali per la ricezione di qualsiasi programma digitale in chiaro compreso nella banda SAT 950-2150 MHz, demodulazione QPSK di un trasponder con estrazione di segnale audio, video e flusso dati digitali che contiene tutti i programmi e invio ai moduli che estraggono ciascuno un programma; larghezza di banda 36 MHz, symbol rate 36.</v>
          </cell>
          <cell r="C33862" t="str">
            <v>cad</v>
          </cell>
          <cell r="D33862" t="str">
            <v>634,51</v>
          </cell>
        </row>
        <row r="33863">
          <cell r="A33863" t="str">
            <v>ME.10.030.0030</v>
          </cell>
          <cell r="B33863" t="str">
            <v>Moduli ricevitori digitali per la estrazione di segnale audio e video di un programma, ricevuto dal ricevitore digitale, larghezza di banda 36 MHz, symbol rate 36.</v>
          </cell>
          <cell r="C33863" t="str">
            <v>cad</v>
          </cell>
          <cell r="D33863" t="str">
            <v>555,14</v>
          </cell>
        </row>
        <row r="33864">
          <cell r="A33864" t="str">
            <v>ME.10.030.0040</v>
          </cell>
          <cell r="B33864" t="str">
            <v>Ricevitori analogico satellite programmabili con modulatore doppia banda laterale per sintonizzazione su un segnale analogico in banda intermedia 950-2150 MHz e fornitura in uscita di un segnale TV standard; un connettore F in ingresso, 2 connettori F in uscita, installabile su guida DIN, possibilità di selezione di frequenza d'ingresso, frequenza d'uscita, frequenza audio e larghezza di banda audio.</v>
          </cell>
          <cell r="C33864" t="str">
            <v>cad</v>
          </cell>
          <cell r="D33864" t="str">
            <v>278,10</v>
          </cell>
        </row>
        <row r="33865">
          <cell r="A33865" t="str">
            <v>ME.10.030.0050</v>
          </cell>
          <cell r="B33865" t="str">
            <v>Filtri attivi, amplificatori di canale composti da 5 circuiti risonanti per i moduli VHF e 4 per i moduli UHF, selettività per distribuzione di canali adiacenti, temperatura di funzionamento -10-+55°C, guadagno regolabile, installabile su guida DIN.</v>
          </cell>
          <cell r="C33865" t="str">
            <v>cad</v>
          </cell>
          <cell r="D33865" t="str">
            <v>51,25</v>
          </cell>
        </row>
        <row r="33866">
          <cell r="A33866" t="str">
            <v>ME.10.030.0060</v>
          </cell>
          <cell r="B33866" t="str">
            <v>Filtro attivo per segnale DAB, banda passante 217-230 MHzi, temperatura di funzionamento -10-+55°C, guadagno regolabile, installabile su guida DIN.</v>
          </cell>
          <cell r="C33866" t="str">
            <v>cad</v>
          </cell>
          <cell r="D33866" t="str">
            <v>64,67</v>
          </cell>
        </row>
        <row r="33867">
          <cell r="A33867" t="str">
            <v>ME.10.030.0070</v>
          </cell>
          <cell r="B33867" t="str">
            <v>Amplificatore di canale con uscita 120 dBµV, composti da 5 circuiti risonanti per i moduli VHF e 4 per i moduli UHF, selettività per distribuzione di canali adiacenti, temperatura di funzionamento -10-+55°C, guadagno regolabile, installabile su guida DIN.</v>
          </cell>
          <cell r="C33867" t="str">
            <v>cad</v>
          </cell>
          <cell r="D33867" t="str">
            <v>76,15</v>
          </cell>
        </row>
        <row r="33868">
          <cell r="A33868" t="str">
            <v>ME.10.030.0080</v>
          </cell>
          <cell r="B33868" t="str">
            <v>Amplificatore di canale con uscita 120 dBµV e controllo automatico di guadagno, composti da 5 circuiti risonanti per i moduli VHF e 4 per i moduli UHF, selettività per distribuzione di canali adiacenti, temperatura di funzionamento -10-+55°C, installabile su guida DIN.</v>
          </cell>
          <cell r="C33868" t="str">
            <v>cad</v>
          </cell>
          <cell r="D33868" t="str">
            <v>91,62</v>
          </cell>
        </row>
        <row r="33869">
          <cell r="A33869" t="str">
            <v>ME.10.030.0090</v>
          </cell>
          <cell r="B33869" t="str">
            <v>Filtri per la distribuzione del segnale digitale terrestre, possibilità di amplificare e distribuire segnali COFDM, moduli autodemiscelanti in ingresso e automiscelanti in uscita, possibilità di essere utilizzati come filtri per canali analogoci terrestri, installabili su guda DIN.</v>
          </cell>
          <cell r="C33869" t="str">
            <v>cad</v>
          </cell>
          <cell r="D33869" t="str">
            <v>51,25</v>
          </cell>
        </row>
        <row r="33870">
          <cell r="A33870" t="str">
            <v>ME.10.030.0100</v>
          </cell>
          <cell r="B33870" t="str">
            <v>Amplificatore di banda per la equalizzazione dei canali in ingresso o per eliminare dei canali di disturbo, 3 trimmer per la sintonizzazione delle trappole con attenuazione media di 15 dB, connettori F, automiscelante in uscita; installabile su guida DIN.</v>
          </cell>
          <cell r="C33870" t="str">
            <v>cad</v>
          </cell>
          <cell r="D33870" t="str">
            <v>64,67</v>
          </cell>
        </row>
        <row r="33871">
          <cell r="A33871" t="str">
            <v>ME.10.030.0110</v>
          </cell>
          <cell r="B33871" t="str">
            <v>Modulatore audio/video programmabile a banda laterale vestigiale, per impianti dove vengono distribuiti canali adiacenti, canali E5-S30, frequenza d'uscita 174-380 MHz o 470-862 MHz, installabile su guida DIN.</v>
          </cell>
          <cell r="C33871" t="str">
            <v>cad</v>
          </cell>
          <cell r="D33871" t="str">
            <v>164,51</v>
          </cell>
        </row>
        <row r="33872">
          <cell r="A33872" t="str">
            <v>ME.10.030.0120</v>
          </cell>
          <cell r="B33872" t="str">
            <v>Convertitori di canale programmabili, ingresso tarato su canale TV compreso nella banda d'ingresso, uscita sintonizzabile su un canale TV compreso nella banda d'uscita, installabile su guida DIN.</v>
          </cell>
          <cell r="C33872" t="str">
            <v>cad</v>
          </cell>
          <cell r="D33872" t="str">
            <v>150,54</v>
          </cell>
        </row>
        <row r="33873">
          <cell r="A33873" t="str">
            <v>ME.10.030.0130</v>
          </cell>
          <cell r="B33873" t="str">
            <v>Amplificatori finali in push-pull a banda larga, per l'eliminazione dell'intermodulazione di secondo ordine, frequenza 47-862 MHz, guadagno regolabile, installabili su guida DIN, nelle tipologie:</v>
          </cell>
          <cell r="C33873"/>
          <cell r="D33873"/>
        </row>
        <row r="33874">
          <cell r="A33874" t="str">
            <v>ME.10.030.0130.a</v>
          </cell>
          <cell r="B33874" t="str">
            <v>- guadagno 32 dB</v>
          </cell>
          <cell r="C33874" t="str">
            <v>cad</v>
          </cell>
          <cell r="D33874" t="str">
            <v>102,63</v>
          </cell>
        </row>
        <row r="33875">
          <cell r="A33875" t="str">
            <v>ME.10.030.0130.b</v>
          </cell>
          <cell r="B33875" t="str">
            <v>- guadagno 34 dB</v>
          </cell>
          <cell r="C33875" t="str">
            <v>cad</v>
          </cell>
          <cell r="D33875" t="str">
            <v>150,18</v>
          </cell>
        </row>
        <row r="33876">
          <cell r="A33876" t="str">
            <v>ME.10.030.0130.c</v>
          </cell>
          <cell r="B33876" t="str">
            <v>- guadagno 44 dB</v>
          </cell>
          <cell r="C33876" t="str">
            <v>cad</v>
          </cell>
          <cell r="D33876" t="str">
            <v>158,71</v>
          </cell>
        </row>
        <row r="33877">
          <cell r="A33877" t="str">
            <v>ME.10.030.0140</v>
          </cell>
          <cell r="B33877" t="str">
            <v>Amplificatori di canale di ritorno, per l'amplificazione di canale di ritorno compreso in una banda e miscela passiva del segnale TV compreso in una banda, guadagno 20 dB regolabile, installabili su guida DIN, nelle tipologie:</v>
          </cell>
          <cell r="C33877"/>
          <cell r="D33877"/>
        </row>
        <row r="33878">
          <cell r="A33878" t="str">
            <v>ME.10.030.0140.a</v>
          </cell>
          <cell r="B33878" t="str">
            <v>- canale di ritorno compreso tra 5 e 30 MHZ, segnale TV compreso tra 47 e 862 MHz</v>
          </cell>
          <cell r="C33878" t="str">
            <v>cad</v>
          </cell>
          <cell r="D33878" t="str">
            <v>125,81</v>
          </cell>
        </row>
        <row r="33879">
          <cell r="A33879" t="str">
            <v>ME.10.030.0140.b</v>
          </cell>
          <cell r="B33879" t="str">
            <v>- canale di ritorno compreso tra 5 e 40 MHZ, segnale TV compreso tra 54 e 862 MHz</v>
          </cell>
          <cell r="C33879" t="str">
            <v>cad</v>
          </cell>
          <cell r="D33879" t="str">
            <v>103,73</v>
          </cell>
        </row>
        <row r="33880">
          <cell r="A33880" t="str">
            <v>ME.10.030.0150</v>
          </cell>
          <cell r="B33880" t="str">
            <v>Amplificatori SAT + MIX TV della banda di frequenza satellitare con miscelazione della banda TV terrestre, per la distribuzione in 1°F, guadagno regolabile, installabili su guida DIN.</v>
          </cell>
          <cell r="C33880" t="str">
            <v>cad</v>
          </cell>
          <cell r="D33880" t="str">
            <v>108,81</v>
          </cell>
        </row>
        <row r="33881">
          <cell r="A33881" t="str">
            <v>ME.10.030.0160</v>
          </cell>
          <cell r="B33881" t="str">
            <v>Filtri di banda SAT per selezionare e amplificare le bande IF, installabili su guida DIN.</v>
          </cell>
          <cell r="C33881" t="str">
            <v>cad</v>
          </cell>
          <cell r="D33881" t="str">
            <v>103,07</v>
          </cell>
        </row>
        <row r="33882">
          <cell r="A33882" t="str">
            <v>ME.10.030.0170</v>
          </cell>
          <cell r="B33882" t="str">
            <v>Filtri selettivo di transponder per selezionare e amplificare un transponder nella banda da 950 a 2150 MHz, connettori F, autodemiscelante in ingresso e automiscelante in uscita, installabili su guida DIN.</v>
          </cell>
          <cell r="C33882" t="str">
            <v>cad</v>
          </cell>
          <cell r="D33882" t="str">
            <v>108,81</v>
          </cell>
        </row>
        <row r="33883">
          <cell r="A33883" t="str">
            <v>ME.10.030.0180</v>
          </cell>
          <cell r="B33883" t="str">
            <v>Convertitore di canale IF programmabile con demiscelazione del segnale in ingresso per il collegamento di più moduli della stessa polarità, frequenza d'ingresso 950-2150 MHz, frequenza d'uscita 950-2150 MHz, installabile su guida DIN.</v>
          </cell>
          <cell r="C33883" t="str">
            <v>cad</v>
          </cell>
          <cell r="D33883" t="str">
            <v>265,51</v>
          </cell>
        </row>
        <row r="33884">
          <cell r="A33884" t="str">
            <v>ME.10.030.0190</v>
          </cell>
          <cell r="B33884" t="str">
            <v>Partitori per per la telealimentazione di convertitori con tensione selezionabile di 14V o 18V, inserire il tono a 22 KHz e la divisione di due segnali provenienti da due LNB, installabile su guida DIN, nelle tipologie:</v>
          </cell>
          <cell r="C33884"/>
          <cell r="D33884"/>
        </row>
        <row r="33885">
          <cell r="A33885" t="str">
            <v>ME.10.030.0190.a</v>
          </cell>
          <cell r="B33885" t="str">
            <v>- frequenza d'ingresso 40-2150 MHz</v>
          </cell>
          <cell r="C33885" t="str">
            <v>cad</v>
          </cell>
          <cell r="D33885" t="str">
            <v>65,25</v>
          </cell>
        </row>
        <row r="33886">
          <cell r="A33886" t="str">
            <v>ME.10.030.0190.b</v>
          </cell>
          <cell r="B33886" t="str">
            <v>- frequenza d'ingresso 920-2150 MHz</v>
          </cell>
          <cell r="C33886" t="str">
            <v>cad</v>
          </cell>
          <cell r="D33886" t="str">
            <v>118,48</v>
          </cell>
        </row>
        <row r="33887">
          <cell r="A33887" t="str">
            <v>ME.10.030.0200</v>
          </cell>
          <cell r="B33887" t="str">
            <v>Alimentatori con tecnologia switching ad alto rendimento, protetti da sovraccarichi temporanei o prolungati, classe d'isolamento II, alimentazione 220-230Vac 50 Hz, tensione d'uscita 12Vtemperatura d'esercizio -10°C-+55°C, nelle tipologie:</v>
          </cell>
          <cell r="C33887"/>
          <cell r="D33887"/>
        </row>
        <row r="33888">
          <cell r="A33888" t="str">
            <v>ME.10.030.0200.a</v>
          </cell>
          <cell r="B33888" t="str">
            <v>- potenza assorbita 45W, Imax erogabile 1,4 A</v>
          </cell>
          <cell r="C33888" t="str">
            <v>cad</v>
          </cell>
          <cell r="D33888" t="str">
            <v>133,13</v>
          </cell>
        </row>
        <row r="33889">
          <cell r="A33889" t="str">
            <v>ME.10.030.0200.b</v>
          </cell>
          <cell r="B33889" t="str">
            <v>- potenza assorbita 45 W, Imax erogabile 3,2 A</v>
          </cell>
          <cell r="C33889" t="str">
            <v>cad</v>
          </cell>
          <cell r="D33889" t="str">
            <v>161,87</v>
          </cell>
        </row>
        <row r="33890">
          <cell r="A33890" t="str">
            <v>ME.10.030.0200.c</v>
          </cell>
          <cell r="B33890" t="str">
            <v>- potenza assorbita 85 W, Imax erogabile 6 A</v>
          </cell>
          <cell r="C33890" t="str">
            <v>cad</v>
          </cell>
          <cell r="D33890" t="str">
            <v>199,03</v>
          </cell>
        </row>
        <row r="33891">
          <cell r="A33891" t="str">
            <v>ME.10.030.0210</v>
          </cell>
          <cell r="B33891" t="str">
            <v>Armadio per contenimento centralini d'antenna in materiale metallico, fondo preforato per fissaggio della barra DIN, struttura unica fianchi+testata e fondo, porta dichiusura con serratura, nelle dimensioni:</v>
          </cell>
          <cell r="C33891"/>
          <cell r="D33891"/>
        </row>
        <row r="33892">
          <cell r="A33892" t="str">
            <v>ME.10.030.0210.a</v>
          </cell>
          <cell r="B33892" t="str">
            <v>- 600x500x180 mm</v>
          </cell>
          <cell r="C33892" t="str">
            <v>cad</v>
          </cell>
          <cell r="D33892" t="str">
            <v>103,73</v>
          </cell>
        </row>
        <row r="33893">
          <cell r="A33893" t="str">
            <v>ME.10.030.0210.b</v>
          </cell>
          <cell r="B33893" t="str">
            <v>- 800x500x180 mm</v>
          </cell>
          <cell r="C33893" t="str">
            <v>cad</v>
          </cell>
          <cell r="D33893" t="str">
            <v>119,69</v>
          </cell>
        </row>
        <row r="33894">
          <cell r="A33894" t="str">
            <v>ME.10.040</v>
          </cell>
          <cell r="B33894" t="str">
            <v>DISTRIBUZIONE IN FIBRA OTTICA</v>
          </cell>
          <cell r="C33894"/>
          <cell r="D33894"/>
        </row>
        <row r="33895">
          <cell r="A33895" t="str">
            <v>ME.10.040.0010</v>
          </cell>
          <cell r="B33895" t="str">
            <v>Trasmettitore ottico per distribuzione in fibra ottica, lunghezza d'onda 1310 nm, laser classe 3A DFB, connettore SC-APC single mode, riflessione -35 dB, sezione RF con larghezza di banda 118-2150 MHz, guadagno -24 dB, connettore F 75 Ohm, larghezza di canale 5/33 MHz, alimentazione +12Vdc, installabile su guida DIN.</v>
          </cell>
          <cell r="C33895" t="str">
            <v>cad</v>
          </cell>
          <cell r="D33895" t="str">
            <v>3.873,28</v>
          </cell>
        </row>
        <row r="33896">
          <cell r="A33896" t="str">
            <v>ME.10.040.0020</v>
          </cell>
          <cell r="B33896" t="str">
            <v>Divisore ottico-combinatore, lunghezza d'onda 1310 nm, connettore SC-APC single mode, Return loss &gt;55 dB, isolamento &gt;55 dB, installabile su guida DIN, nelle tipologie:</v>
          </cell>
          <cell r="C33896"/>
          <cell r="D33896"/>
        </row>
        <row r="33897">
          <cell r="A33897" t="str">
            <v>ME.10.040.0020.a</v>
          </cell>
          <cell r="B33897" t="str">
            <v>- a 2 uscite ottiche</v>
          </cell>
          <cell r="C33897" t="str">
            <v>cad</v>
          </cell>
          <cell r="D33897" t="str">
            <v>896,24</v>
          </cell>
        </row>
        <row r="33898">
          <cell r="A33898" t="str">
            <v>ME.10.040.0020.b</v>
          </cell>
          <cell r="B33898" t="str">
            <v>- a 4 uscite ottiche</v>
          </cell>
          <cell r="C33898" t="str">
            <v>cad</v>
          </cell>
          <cell r="D33898" t="str">
            <v>1.420,88</v>
          </cell>
        </row>
        <row r="33899">
          <cell r="A33899" t="str">
            <v>ME.10.040.0030</v>
          </cell>
          <cell r="B33899" t="str">
            <v>Ricevitore ottico, lunghezza d'onda 1200-1600 nm, connettore SC-APC single mode, riflessione -55 dB, sezione RF con larghezza di banda 118-2150 MHz, connettore F, guadagno -22 dB, perdita di ritorno &gt; 12 dB, alimentazione +12 Vcd, installabile su guida DIN.</v>
          </cell>
          <cell r="C33899" t="str">
            <v>cad</v>
          </cell>
          <cell r="D33899" t="str">
            <v>2.259,40</v>
          </cell>
        </row>
        <row r="33900">
          <cell r="A33900" t="str">
            <v>ME.10.040.0040</v>
          </cell>
          <cell r="B33900" t="str">
            <v>Trasmettitore ottico rack da tavolo per distribuzione in fibra ottica, per la trasmissione di 40 canali su una linea di 10 Km o su due linee da 4 km.</v>
          </cell>
          <cell r="C33900" t="str">
            <v>cad</v>
          </cell>
          <cell r="D33900" t="str">
            <v>6.670,66</v>
          </cell>
        </row>
        <row r="33901">
          <cell r="A33901" t="str">
            <v>ME.10.040.0050</v>
          </cell>
          <cell r="B33901" t="str">
            <v>Trasmettitore ottico rack per distribuzione in fibra ottica, per la trasmissione di 80 canali su reti ottiche estese.</v>
          </cell>
          <cell r="C33901" t="str">
            <v>cad</v>
          </cell>
          <cell r="D33901" t="str">
            <v>9.360,43</v>
          </cell>
        </row>
        <row r="33902">
          <cell r="A33902" t="str">
            <v>ME.10.040.0060</v>
          </cell>
          <cell r="B33902" t="str">
            <v>Ricevitore ottico rack per distribuzione in fibra ottica, per la trasmissione di più di 80 canali su reti ottiche.</v>
          </cell>
          <cell r="C33902" t="str">
            <v>cad</v>
          </cell>
          <cell r="D33902" t="str">
            <v>3.658,11</v>
          </cell>
        </row>
        <row r="33903">
          <cell r="A33903" t="str">
            <v>ME.10.040.0070</v>
          </cell>
          <cell r="B33903" t="str">
            <v>Divisore ottico - combinatore rack per la divisione di una linea principale in più linee secondarie, per l'estensione di un impianto base; adattabilità all'uso come combinatore, nella tipologia:</v>
          </cell>
          <cell r="C33903"/>
          <cell r="D33903"/>
        </row>
        <row r="33904">
          <cell r="A33904" t="str">
            <v>ME.10.040.0070.a</v>
          </cell>
          <cell r="B33904" t="str">
            <v>- a 2 uscite ottiche</v>
          </cell>
          <cell r="C33904" t="str">
            <v>cad</v>
          </cell>
          <cell r="D33904" t="str">
            <v>2.490,38</v>
          </cell>
        </row>
        <row r="33905">
          <cell r="A33905" t="str">
            <v>ME.10.040.0070.b</v>
          </cell>
          <cell r="B33905" t="str">
            <v>- a 4 uscite ottiche</v>
          </cell>
          <cell r="C33905" t="str">
            <v>cad</v>
          </cell>
          <cell r="D33905" t="str">
            <v>1.836,22</v>
          </cell>
        </row>
        <row r="33906">
          <cell r="A33906" t="str">
            <v>ME.10.050</v>
          </cell>
          <cell r="B33906" t="str">
            <v>CENTRALINI MULTINGRESSI, AMPLIFICATORI DI LINEA</v>
          </cell>
          <cell r="C33906"/>
          <cell r="D33906"/>
        </row>
        <row r="33907">
          <cell r="A33907" t="str">
            <v>ME.10.050.0010</v>
          </cell>
          <cell r="B33907" t="str">
            <v>Microcentralini multingressi larga banda autoalimentati, in materiale metallico pressofuso con connettori tipo F, amplificaione UHF e VHF separate, circuito auomatico di protezione contro i cortocircuiti, nelle tipologie:</v>
          </cell>
          <cell r="C33907"/>
          <cell r="D33907"/>
        </row>
        <row r="33908">
          <cell r="A33908" t="str">
            <v>ME.10.050.0010.a</v>
          </cell>
          <cell r="B33908" t="str">
            <v>- 1 ingresso con guadagno b.3=20 dB, b.4=27 dB, b.5=26 dB,</v>
          </cell>
          <cell r="C33908" t="str">
            <v>cad</v>
          </cell>
          <cell r="D33908" t="str">
            <v>83,63</v>
          </cell>
        </row>
        <row r="33909">
          <cell r="A33909" t="str">
            <v>ME.10.050.0010.b</v>
          </cell>
          <cell r="B33909" t="str">
            <v>- 4 ingressi con guadagno b.1=21 dB, b.3=19 dB, UHF=27 dB, VHF=27 dB,</v>
          </cell>
          <cell r="C33909" t="str">
            <v>cad</v>
          </cell>
          <cell r="D33909" t="str">
            <v>87,88</v>
          </cell>
        </row>
        <row r="33910">
          <cell r="A33910" t="str">
            <v>ME.10.050.0010.c</v>
          </cell>
          <cell r="B33910" t="str">
            <v>- 3 ingressi con guadagno b.1=20 dB, b.3=20 dB, b.4=29 dB, b.5=29 dB</v>
          </cell>
          <cell r="C33910" t="str">
            <v>cad</v>
          </cell>
          <cell r="D33910" t="str">
            <v>84,93</v>
          </cell>
        </row>
        <row r="33911">
          <cell r="A33911" t="str">
            <v>ME.10.050.0010.d</v>
          </cell>
          <cell r="B33911" t="str">
            <v>- 3 ingressi con guadagno b.1=20 dB, b.3=20 dB, UHF=27 dB, VHF=27 dB</v>
          </cell>
          <cell r="C33911" t="str">
            <v>cad</v>
          </cell>
          <cell r="D33911" t="str">
            <v>83,06</v>
          </cell>
        </row>
        <row r="33912">
          <cell r="A33912" t="str">
            <v>ME.10.050.0010.e</v>
          </cell>
          <cell r="B33912" t="str">
            <v>- 3 ingressi con guadagno b.1=33 dB, b.3=33 dB, UHF=34 dB, VHF=34 dB</v>
          </cell>
          <cell r="C33912" t="str">
            <v>cad</v>
          </cell>
          <cell r="D33912" t="str">
            <v>109,96</v>
          </cell>
        </row>
        <row r="33913">
          <cell r="A33913" t="str">
            <v>ME.10.050.0010.f</v>
          </cell>
          <cell r="B33913" t="str">
            <v>- 5 ingressi con guadagno b.1=21 dB, b.3=19 dB, b.4=29 dB, b.5=28 dB, UHF=28 dB</v>
          </cell>
          <cell r="C33913" t="str">
            <v>cad</v>
          </cell>
          <cell r="D33913" t="str">
            <v>90,29</v>
          </cell>
        </row>
        <row r="33914">
          <cell r="A33914" t="str">
            <v>ME.10.050.0010.g</v>
          </cell>
          <cell r="B33914" t="str">
            <v>- 5 ingressi con guadagno b.1=21 dB, b.3=19 dB, b.4=21 dB, b.5=21 dB, UHF=21 dB</v>
          </cell>
          <cell r="C33914" t="str">
            <v>cad</v>
          </cell>
          <cell r="D33914" t="str">
            <v>112,90</v>
          </cell>
        </row>
        <row r="33915">
          <cell r="A33915" t="str">
            <v>ME.10.050.0010.h</v>
          </cell>
          <cell r="B33915" t="str">
            <v>- 5 ingressi con guadagno b.1=34 dB, b.3=34 dB, b.4=34 dB, b.5=34 dB, UHF=34 dB</v>
          </cell>
          <cell r="C33915" t="str">
            <v>cad</v>
          </cell>
          <cell r="D33915" t="str">
            <v>120,24</v>
          </cell>
        </row>
        <row r="33916">
          <cell r="A33916" t="str">
            <v>ME.10.050.0020</v>
          </cell>
          <cell r="B33916" t="str">
            <v>Centralini a larga banda autoalimentati, in materiale metallico pressofuso con connettori tipo IEC, alimentazione 230V, classe d'isolamento II, amplificaione UHF e VHF separate, circuito auomatico di protezione contro i cortocircuiti, nelle tipologie:</v>
          </cell>
          <cell r="C33916"/>
          <cell r="D33916"/>
        </row>
        <row r="33917">
          <cell r="A33917" t="str">
            <v>ME.10.050.0020.a</v>
          </cell>
          <cell r="B33917" t="str">
            <v>- 3 ingressi con guadagno b.1=b.3=32 dB, UHF=28 dB, VHF=28 dB</v>
          </cell>
          <cell r="C33917" t="str">
            <v>cad</v>
          </cell>
          <cell r="D33917" t="str">
            <v>171,05</v>
          </cell>
        </row>
        <row r="33918">
          <cell r="A33918" t="str">
            <v>ME.10.050.0020.b</v>
          </cell>
          <cell r="B33918" t="str">
            <v>- 5 ingressi con guadagno b.1=b.3=31 dB, b.4=b.5=29 dB, UHF=29 dB, VHF=29 dB</v>
          </cell>
          <cell r="C33918" t="str">
            <v>cad</v>
          </cell>
          <cell r="D33918" t="str">
            <v>181,87</v>
          </cell>
        </row>
        <row r="33919">
          <cell r="A33919" t="str">
            <v>ME.10.050.0020.c</v>
          </cell>
          <cell r="B33919" t="str">
            <v>- 3 ingressi con guadagno b.1=b.3=37 dB, UHF=45 dB</v>
          </cell>
          <cell r="C33919" t="str">
            <v>cad</v>
          </cell>
          <cell r="D33919" t="str">
            <v>175,21</v>
          </cell>
        </row>
        <row r="33920">
          <cell r="A33920" t="str">
            <v>ME.10.050.0020.d</v>
          </cell>
          <cell r="B33920" t="str">
            <v>- 5 ingressi con guadagno b.1=b.3=37 dB, b.4=b.5=42 dB, UHF=42 dB</v>
          </cell>
          <cell r="C33920" t="str">
            <v>cad</v>
          </cell>
          <cell r="D33920" t="str">
            <v>186,24</v>
          </cell>
        </row>
        <row r="33921">
          <cell r="A33921" t="str">
            <v>ME.10.050.0030</v>
          </cell>
          <cell r="B33921" t="str">
            <v>Preamplificatori a larga banda per aumentare i sgnali deboli prima dell'amplificatore, contenitore metallico, 1 transistore, ROS &lt;2, provvisti di presa e conduttore con spina per la c.c., connettori IEC o F, alimentabile sia mediante connettore che con apposita spina, nelle tipologie:</v>
          </cell>
          <cell r="C33921"/>
          <cell r="D33921"/>
        </row>
        <row r="33922">
          <cell r="A33922" t="str">
            <v>ME.10.050.0030.a</v>
          </cell>
          <cell r="B33922" t="str">
            <v>- ingresso banda 3, guadagno 17 dB</v>
          </cell>
          <cell r="C33922" t="str">
            <v>cad</v>
          </cell>
          <cell r="D33922" t="str">
            <v>20,34</v>
          </cell>
        </row>
        <row r="33923">
          <cell r="A33923" t="str">
            <v>ME.10.050.0030.b</v>
          </cell>
          <cell r="B33923" t="str">
            <v>- ingresso banda 4, guadagno 14 dB</v>
          </cell>
          <cell r="C33923" t="str">
            <v>cad</v>
          </cell>
          <cell r="D33923" t="str">
            <v>20,77</v>
          </cell>
        </row>
        <row r="33924">
          <cell r="A33924" t="str">
            <v>ME.10.050.0030.c</v>
          </cell>
          <cell r="B33924" t="str">
            <v>- ingresso banda UHF, guadagno 15 dB</v>
          </cell>
          <cell r="C33924" t="str">
            <v>cad</v>
          </cell>
          <cell r="D33924" t="str">
            <v>20,34</v>
          </cell>
        </row>
        <row r="33925">
          <cell r="A33925" t="str">
            <v>ME.10.050.0030.d</v>
          </cell>
          <cell r="B33925" t="str">
            <v>- ingresso banda VHF, guadagno 20 dB</v>
          </cell>
          <cell r="C33925" t="str">
            <v>cad</v>
          </cell>
          <cell r="D33925" t="str">
            <v>20,89</v>
          </cell>
        </row>
        <row r="33926">
          <cell r="A33926" t="str">
            <v>ME.10.050.0040</v>
          </cell>
          <cell r="B33926" t="str">
            <v>Centralini di estensione a larga banda autoalimentati, amplificazione UHF e VHF separata, contenitore in metallo pressofuso, 1 ingresso e 1 uscita con connettori coassiali femmina IEC, alimentazione 230V, classe d'isolamento II, circuito automatico di protezione contro i cortocircuiti.</v>
          </cell>
          <cell r="C33926" t="str">
            <v>cad</v>
          </cell>
          <cell r="D33926" t="str">
            <v>200,34</v>
          </cell>
        </row>
        <row r="33927">
          <cell r="A33927" t="str">
            <v>ME.10.050.0050</v>
          </cell>
          <cell r="B33927" t="str">
            <v>Amplificatori a larga banda (47-862 MHZ) finale in configurazione push-pull, meccanica schermata a connettori F, ROS&lt;2, alimentazione 230V, 1 uscita, con i seguenti guadagni regolabili:</v>
          </cell>
          <cell r="C33927"/>
          <cell r="D33927"/>
        </row>
        <row r="33928">
          <cell r="A33928" t="str">
            <v>ME.10.050.0050.a</v>
          </cell>
          <cell r="B33928" t="str">
            <v>- 12 dB</v>
          </cell>
          <cell r="C33928" t="str">
            <v>cad</v>
          </cell>
          <cell r="D33928" t="str">
            <v>78,71</v>
          </cell>
        </row>
        <row r="33929">
          <cell r="A33929" t="str">
            <v>ME.10.050.0050.b</v>
          </cell>
          <cell r="B33929" t="str">
            <v>- 20 dB</v>
          </cell>
          <cell r="C33929" t="str">
            <v>cad</v>
          </cell>
          <cell r="D33929" t="str">
            <v>100,77</v>
          </cell>
        </row>
        <row r="33930">
          <cell r="A33930" t="str">
            <v>ME.10.050.0060</v>
          </cell>
          <cell r="B33930" t="str">
            <v>Modulatore audio/video a doppia banda laterale, canali in uscita E05-S12 selezionabili, uscita automiscelante, alimentazione 230V, classe d'isolamento II, contenitore in zama pressofusa schermata con connettori F.</v>
          </cell>
          <cell r="C33930" t="str">
            <v>cad</v>
          </cell>
          <cell r="D33930" t="str">
            <v>86,28</v>
          </cell>
        </row>
        <row r="33931">
          <cell r="A33931" t="str">
            <v>ME.10.050.0070</v>
          </cell>
          <cell r="B33931" t="str">
            <v>Mini modulatore audio/video da interno con impostazione diretta del canale di uscita, modulanti i seguenti canali:</v>
          </cell>
          <cell r="C33931"/>
          <cell r="D33931"/>
        </row>
        <row r="33932">
          <cell r="A33932" t="str">
            <v>ME.10.050.0070.a</v>
          </cell>
          <cell r="B33932" t="str">
            <v>- E05-E12 + S11-S20</v>
          </cell>
          <cell r="C33932" t="str">
            <v>cad</v>
          </cell>
          <cell r="D33932" t="str">
            <v>49,18</v>
          </cell>
        </row>
        <row r="33933">
          <cell r="A33933" t="str">
            <v>ME.10.050.0070.b</v>
          </cell>
          <cell r="B33933" t="str">
            <v>- E21-E69</v>
          </cell>
          <cell r="C33933" t="str">
            <v>cad</v>
          </cell>
          <cell r="D33933" t="str">
            <v>38,27</v>
          </cell>
        </row>
        <row r="33934">
          <cell r="A33934" t="str">
            <v>ME.10.050.0080</v>
          </cell>
          <cell r="B33934" t="str">
            <v>Multiswitch per la distribuzione dei segnali terrestri e satellitari, alimentatore switching separato, nelle tipologie:</v>
          </cell>
          <cell r="C33934"/>
          <cell r="D33934"/>
        </row>
        <row r="33935">
          <cell r="A33935" t="str">
            <v>ME.10.050.0080.a</v>
          </cell>
          <cell r="B33935" t="str">
            <v>- 5 ingressi e 4 uscite</v>
          </cell>
          <cell r="C33935" t="str">
            <v>cad</v>
          </cell>
          <cell r="D33935" t="str">
            <v>91,59</v>
          </cell>
        </row>
        <row r="33936">
          <cell r="A33936" t="str">
            <v>ME.10.050.0080.b</v>
          </cell>
          <cell r="B33936" t="str">
            <v>- 5 ingressi e 8 uscite</v>
          </cell>
          <cell r="C33936" t="str">
            <v>cad</v>
          </cell>
          <cell r="D33936" t="str">
            <v>208,86</v>
          </cell>
        </row>
        <row r="33937">
          <cell r="A33937" t="str">
            <v>ME.10.050.0080.c</v>
          </cell>
          <cell r="B33937" t="str">
            <v>- 5 ingressi e 12 uscite</v>
          </cell>
          <cell r="C33937" t="str">
            <v>cad</v>
          </cell>
          <cell r="D33937" t="str">
            <v>259,67</v>
          </cell>
        </row>
        <row r="33938">
          <cell r="A33938" t="str">
            <v>ME.10.050.0090</v>
          </cell>
          <cell r="B33938" t="str">
            <v>Alimentatore switching, alimentazione 230V, Classe d'isolamento II, tensione d'uscita 15Vcc, connettore Jack maschio, in contenitore plastico.</v>
          </cell>
          <cell r="C33938" t="str">
            <v>cad</v>
          </cell>
          <cell r="D33938" t="str">
            <v>38,94</v>
          </cell>
        </row>
        <row r="33939">
          <cell r="A33939" t="str">
            <v>ME.10.050.0100</v>
          </cell>
          <cell r="B33939" t="str">
            <v>Multiswitch autoalimentati per la distribuzione dei segnali terrestri e satellitari, per la distribuzione di 4 polarizzazioni satellite e 1 segnale terrestre alle uscite, nelle tipologie:</v>
          </cell>
          <cell r="C33939"/>
          <cell r="D33939"/>
        </row>
        <row r="33940">
          <cell r="A33940" t="str">
            <v>ME.10.050.0100.a</v>
          </cell>
          <cell r="B33940" t="str">
            <v>- 5 ingressi e 4 uscite</v>
          </cell>
          <cell r="C33940" t="str">
            <v>cad</v>
          </cell>
          <cell r="D33940" t="str">
            <v>133,77</v>
          </cell>
        </row>
        <row r="33941">
          <cell r="A33941" t="str">
            <v>ME.10.050.0100.b</v>
          </cell>
          <cell r="B33941" t="str">
            <v>- 5 ingressi e 8 uscite</v>
          </cell>
          <cell r="C33941" t="str">
            <v>cad</v>
          </cell>
          <cell r="D33941" t="str">
            <v>225,82</v>
          </cell>
        </row>
        <row r="33942">
          <cell r="A33942" t="str">
            <v>ME.10.050.0100.c</v>
          </cell>
          <cell r="B33942" t="str">
            <v>- 5 ingressi e 12 uscite</v>
          </cell>
          <cell r="C33942" t="str">
            <v>cad</v>
          </cell>
          <cell r="D33942" t="str">
            <v>280,78</v>
          </cell>
        </row>
        <row r="33943">
          <cell r="A33943" t="str">
            <v>ME.10.050.0100.d</v>
          </cell>
          <cell r="B33943" t="str">
            <v>- 5 ingressi e 16 uscite</v>
          </cell>
          <cell r="C33943" t="str">
            <v>cad</v>
          </cell>
          <cell r="D33943" t="str">
            <v>409,00</v>
          </cell>
        </row>
        <row r="33944">
          <cell r="A33944" t="str">
            <v>ME.10.050.0110</v>
          </cell>
          <cell r="B33944" t="str">
            <v>Multiswitch autoalimentati per la distribuzione dei segnali terrestri e satellitari, per la distribuzione di 8 polarizzazioni satellite e 1 segnale terrestre alle uscite, nelle tipologie:</v>
          </cell>
          <cell r="C33944"/>
          <cell r="D33944"/>
        </row>
        <row r="33945">
          <cell r="A33945" t="str">
            <v>ME.10.050.0110.a</v>
          </cell>
          <cell r="B33945" t="str">
            <v>- 9 ingressi e 4 uscite</v>
          </cell>
          <cell r="C33945" t="str">
            <v>cad</v>
          </cell>
          <cell r="D33945" t="str">
            <v>409,00</v>
          </cell>
        </row>
        <row r="33946">
          <cell r="A33946" t="str">
            <v>ME.10.050.0110.b</v>
          </cell>
          <cell r="B33946" t="str">
            <v>- 9 ingressi e 8 uscite</v>
          </cell>
          <cell r="C33946" t="str">
            <v>cad</v>
          </cell>
          <cell r="D33946" t="str">
            <v>659,31</v>
          </cell>
        </row>
        <row r="33947">
          <cell r="A33947" t="str">
            <v>ME.10.050.0110.c</v>
          </cell>
          <cell r="B33947" t="str">
            <v>- 9 ingressi e 12 uscite</v>
          </cell>
          <cell r="C33947" t="str">
            <v>cad</v>
          </cell>
          <cell r="D33947" t="str">
            <v>885,21</v>
          </cell>
        </row>
        <row r="33948">
          <cell r="A33948" t="str">
            <v>ME.10.050.0120</v>
          </cell>
          <cell r="B33948" t="str">
            <v>Sistema di distribuzione a 9 cavi, 8 polarizzazioni+terrestre DiSeqC, alimentatore -distributore di testa autoalimentato.</v>
          </cell>
          <cell r="C33948" t="str">
            <v>cad</v>
          </cell>
          <cell r="D33948" t="str">
            <v>508,04</v>
          </cell>
        </row>
        <row r="33949">
          <cell r="A33949" t="str">
            <v>ME.10.050.0130</v>
          </cell>
          <cell r="B33949" t="str">
            <v>Distributore a 4 uscite.</v>
          </cell>
          <cell r="C33949" t="str">
            <v>cad</v>
          </cell>
          <cell r="D33949" t="str">
            <v>328,09</v>
          </cell>
        </row>
        <row r="33950">
          <cell r="A33950" t="str">
            <v>ME.10.050.0140</v>
          </cell>
          <cell r="B33950" t="str">
            <v>Amplificatore di linea autoalimentato, per utilizzo a valle dei distributori.</v>
          </cell>
          <cell r="C33950" t="str">
            <v>cad</v>
          </cell>
          <cell r="D33950" t="str">
            <v>211,68</v>
          </cell>
        </row>
        <row r="33951">
          <cell r="A33951" t="str">
            <v>ME.10.060</v>
          </cell>
          <cell r="B33951" t="str">
            <v>COMPONENTI PER LA DISTRIBUZIONE</v>
          </cell>
          <cell r="C33951"/>
          <cell r="D33951"/>
        </row>
        <row r="33952">
          <cell r="A33952" t="str">
            <v>ME.10.060.0010</v>
          </cell>
          <cell r="B33952" t="str">
            <v>Partitori attivi per segnali compresi tra 950-2150 MHz, circuito su meccanica in alluminio, connettori F, con le seguenti uscite:</v>
          </cell>
          <cell r="C33952"/>
          <cell r="D33952"/>
        </row>
        <row r="33953">
          <cell r="A33953" t="str">
            <v>ME.10.060.0010.a</v>
          </cell>
          <cell r="B33953" t="str">
            <v>- a due vie</v>
          </cell>
          <cell r="C33953" t="str">
            <v>cad</v>
          </cell>
          <cell r="D33953" t="str">
            <v>34,73</v>
          </cell>
        </row>
        <row r="33954">
          <cell r="A33954" t="str">
            <v>ME.10.060.0010.b</v>
          </cell>
          <cell r="B33954" t="str">
            <v>- a quattro vie</v>
          </cell>
          <cell r="C33954" t="str">
            <v>cad</v>
          </cell>
          <cell r="D33954" t="str">
            <v>42,39</v>
          </cell>
        </row>
        <row r="33955">
          <cell r="A33955" t="str">
            <v>ME.10.060.0020</v>
          </cell>
          <cell r="B33955" t="str">
            <v>Miscelatore TV+SAT, passaggio d.c. tra ingresso e uscita, connettori F femmina</v>
          </cell>
          <cell r="C33955" t="str">
            <v>cad</v>
          </cell>
          <cell r="D33955" t="str">
            <v>13,10</v>
          </cell>
        </row>
        <row r="33956">
          <cell r="A33956" t="str">
            <v>ME.10.060.0030</v>
          </cell>
          <cell r="B33956" t="str">
            <v>Inseritore di segnale a 60 Hz su cavo coassiale per il comando di switch, tensione fornita tra 5 e 12 V.</v>
          </cell>
          <cell r="C33956" t="str">
            <v>cad</v>
          </cell>
          <cell r="D33956" t="str">
            <v>9,94</v>
          </cell>
        </row>
        <row r="33957">
          <cell r="A33957" t="str">
            <v>ME.10.060.0040</v>
          </cell>
          <cell r="B33957" t="str">
            <v>Inseritore di burst DiSEqC su cavo coassiale per comando di switch o multiswitch, tensione fornita tra 5 e 18 V.</v>
          </cell>
          <cell r="C33957" t="str">
            <v>cad</v>
          </cell>
          <cell r="D33957" t="str">
            <v>30,76</v>
          </cell>
        </row>
        <row r="33958">
          <cell r="A33958" t="str">
            <v>ME.10.060.0050</v>
          </cell>
          <cell r="B33958" t="str">
            <v>Commutatore di linea a 22 KHz su cavo coassiale, meccanica pressofusa di alluminio, connettori F femmina, passaggio d.c. tra ingresso e uscita.</v>
          </cell>
          <cell r="C33958" t="str">
            <v>cad</v>
          </cell>
          <cell r="D33958" t="str">
            <v>23,98</v>
          </cell>
        </row>
        <row r="33959">
          <cell r="A33959" t="str">
            <v>ME.10.060.0060</v>
          </cell>
          <cell r="B33959" t="str">
            <v>Commutatore di linea a 60 KHz su cavo coassiale, meccanica pressofusa di alluminio, connettori F femmina, passaggio d.c. tra ingresso e uscita.</v>
          </cell>
          <cell r="C33959" t="str">
            <v>cad</v>
          </cell>
          <cell r="D33959" t="str">
            <v>19,16</v>
          </cell>
        </row>
        <row r="33960">
          <cell r="A33960" t="str">
            <v>ME.10.060.0070</v>
          </cell>
          <cell r="B33960" t="str">
            <v>Commutatore di linea a 0/12 V per ampliamento linee d'ingresso di ricevitore tramite tensione di controllo su presa esterna, meccanica pressofusa di alluminio, connettori F femmina, passaggio d.c. tra ingresso e uscita.</v>
          </cell>
          <cell r="C33960" t="str">
            <v>cad</v>
          </cell>
          <cell r="D33960" t="str">
            <v>13,32</v>
          </cell>
        </row>
        <row r="33961">
          <cell r="A33961" t="str">
            <v>ME.10.060.0080</v>
          </cell>
          <cell r="B33961" t="str">
            <v>Commutatore di linea a 14/18 V per ampliamento linee d'ingresso di ricevitore, meccanica pressofusa di alluminio, connettori F femmina, passaggio d.c. tra ingresso e uscita.</v>
          </cell>
          <cell r="C33961" t="str">
            <v>cad</v>
          </cell>
          <cell r="D33961" t="str">
            <v>15,16</v>
          </cell>
        </row>
        <row r="33962">
          <cell r="A33962" t="str">
            <v>ME.10.060.0090</v>
          </cell>
          <cell r="B33962" t="str">
            <v>Commutatore di linea con controllo DiSEqC o 22 KHz su cavo coassiale, 2 inressi, 1 uscita, nella tipologia:</v>
          </cell>
          <cell r="C33962"/>
          <cell r="D33962"/>
        </row>
        <row r="33963">
          <cell r="A33963" t="str">
            <v>ME.10.060.0090.a</v>
          </cell>
          <cell r="B33963" t="str">
            <v>- frequenza di funzionamento 700-2300 MHz, comando di controllo burst completo di contenitore antipioggia</v>
          </cell>
          <cell r="C33963" t="str">
            <v>cad</v>
          </cell>
          <cell r="D33963" t="str">
            <v>17,48</v>
          </cell>
        </row>
        <row r="33964">
          <cell r="A33964" t="str">
            <v>ME.10.060.0090.b</v>
          </cell>
          <cell r="B33964" t="str">
            <v>- frequenza di funzionamento 950-2300 MHz, comando di controllo burst o 22 KHz</v>
          </cell>
          <cell r="C33964" t="str">
            <v>cad</v>
          </cell>
          <cell r="D33964" t="str">
            <v>30,60</v>
          </cell>
        </row>
        <row r="33965">
          <cell r="A33965" t="str">
            <v>ME.10.060.0100</v>
          </cell>
          <cell r="B33965" t="str">
            <v>Commutatore di priorità per il collegamento di due ricevitori alla stessa parabola, completo di adattatore scart.</v>
          </cell>
          <cell r="C33965" t="str">
            <v>cad</v>
          </cell>
          <cell r="D33965" t="str">
            <v>25,61</v>
          </cell>
        </row>
        <row r="33966">
          <cell r="A33966" t="str">
            <v>ME.10.060.0110</v>
          </cell>
          <cell r="B33966" t="str">
            <v>Amplificatore di linea per segnali da satellite di dimensioni compatte, lavoro su frequenze 900-2150 MHz, guadagno 9-12 dB di tipo slope, meccanica in pressofusione di alluminio con connettori femmina di tipo F,</v>
          </cell>
          <cell r="C33966" t="str">
            <v>cad</v>
          </cell>
          <cell r="D33966" t="str">
            <v>14,96</v>
          </cell>
        </row>
        <row r="33967">
          <cell r="A33967" t="str">
            <v>ME.10.060.0120</v>
          </cell>
          <cell r="B33967" t="str">
            <v>Prese terminali per la separazione su tre connettori differenti un segnale combinato TV+SAT+FM, meccanica pressofusa, connettore F femmina per uscita SAT, connettore IEC maschi per l'uscita TV e connettore IEC femmina per luscita FM, complete di mascherina e scatola per montagio esterno</v>
          </cell>
          <cell r="C33967" t="str">
            <v>cad</v>
          </cell>
          <cell r="D33967" t="str">
            <v>11,64</v>
          </cell>
        </row>
        <row r="33968">
          <cell r="A33968" t="str">
            <v>ME.10.060.0130</v>
          </cell>
          <cell r="B33968" t="str">
            <v>Prese passanti per la separazione in uscita derivata su tre connettori differenti un segnale combinato TV+SAT+FM, meccanica pressofusa, connettore F femmina per uscita SAT, connettore IEC maschi per l'uscita TV e connettore IEC femmina per luscita FM, complete di mascherina e possibilità di installazione da incasso</v>
          </cell>
          <cell r="C33968" t="str">
            <v>cad</v>
          </cell>
          <cell r="D33968" t="str">
            <v>11,64</v>
          </cell>
        </row>
        <row r="33969">
          <cell r="A33969" t="str">
            <v>ME.10.060.0140</v>
          </cell>
          <cell r="B33969" t="str">
            <v>Prese TV+SAT schermate ad una uscita 5-2400 MHz, meccanica pressofusa, connettore IEC maschio, nella seguente tipologia:</v>
          </cell>
          <cell r="C33969"/>
          <cell r="D33969"/>
        </row>
        <row r="33970">
          <cell r="A33970" t="str">
            <v>ME.10.060.0140.a</v>
          </cell>
          <cell r="B33970" t="str">
            <v>- terminale, attenuazione di derivazone TV &lt;0.5 dB e SAT&lt;0.8 dB</v>
          </cell>
          <cell r="C33970" t="str">
            <v>cad</v>
          </cell>
          <cell r="D33970" t="str">
            <v>10,81</v>
          </cell>
        </row>
        <row r="33971">
          <cell r="A33971" t="str">
            <v>ME.10.060.0140.b</v>
          </cell>
          <cell r="B33971" t="str">
            <v>- passante, attenuazione di derivazone TV &lt;5 dB e SAT&lt;8 dB</v>
          </cell>
          <cell r="C33971" t="str">
            <v>cad</v>
          </cell>
          <cell r="D33971" t="str">
            <v>9,75</v>
          </cell>
        </row>
        <row r="33972">
          <cell r="A33972" t="str">
            <v>ME.10.060.0140.c</v>
          </cell>
          <cell r="B33972" t="str">
            <v>- passante, attenuazione di derivazone TV &lt;10 dB e SAT&lt;10.5 dB</v>
          </cell>
          <cell r="C33972" t="str">
            <v>cad</v>
          </cell>
          <cell r="D33972" t="str">
            <v>8,53</v>
          </cell>
        </row>
        <row r="33973">
          <cell r="A33973" t="str">
            <v>ME.10.060.0140.d</v>
          </cell>
          <cell r="B33973" t="str">
            <v>- passante, attenuazione di derivazone TV &lt;15 dB e SAT&lt;15 dB</v>
          </cell>
          <cell r="C33973" t="str">
            <v>cad</v>
          </cell>
          <cell r="D33973" t="str">
            <v>8,76</v>
          </cell>
        </row>
        <row r="33974">
          <cell r="A33974" t="str">
            <v>ME.10.060.0140.e</v>
          </cell>
          <cell r="B33974" t="str">
            <v>- passante, attenuazione di derivazone TV &lt;18 dB e SAT&lt;18 dB</v>
          </cell>
          <cell r="C33974" t="str">
            <v>cad</v>
          </cell>
          <cell r="D33974" t="str">
            <v>8,95</v>
          </cell>
        </row>
        <row r="33975">
          <cell r="A33975" t="str">
            <v>ME.10.060.0140.f</v>
          </cell>
          <cell r="B33975" t="str">
            <v>- passante, attenuazione di derivazone TV &lt;22 dB e SAT&lt;22 dB</v>
          </cell>
          <cell r="C33975" t="str">
            <v>cad</v>
          </cell>
          <cell r="D33975" t="str">
            <v>8,43</v>
          </cell>
        </row>
        <row r="33976">
          <cell r="A33976" t="str">
            <v>ME.10.060.0140.g</v>
          </cell>
          <cell r="B33976" t="str">
            <v>- placca per scatola tonda diam. 60 mm</v>
          </cell>
          <cell r="C33976" t="str">
            <v>cad</v>
          </cell>
          <cell r="D33976" t="str">
            <v>0,77</v>
          </cell>
        </row>
        <row r="33977">
          <cell r="A33977" t="str">
            <v>ME.10.060.0140.h</v>
          </cell>
          <cell r="B33977" t="str">
            <v>- placca per scatola rettangolare 95x58 mm</v>
          </cell>
          <cell r="C33977" t="str">
            <v>cad</v>
          </cell>
          <cell r="D33977" t="str">
            <v>2,30</v>
          </cell>
        </row>
        <row r="33978">
          <cell r="A33978" t="str">
            <v>ME.10.060.0140.i</v>
          </cell>
          <cell r="B33978" t="str">
            <v>- copriforo per placca</v>
          </cell>
          <cell r="C33978" t="str">
            <v>cad</v>
          </cell>
          <cell r="D33978" t="str">
            <v>0,99</v>
          </cell>
        </row>
        <row r="33979">
          <cell r="A33979" t="str">
            <v>ME.10.060.0140.j</v>
          </cell>
          <cell r="B33979" t="str">
            <v>- custodia</v>
          </cell>
          <cell r="C33979" t="str">
            <v>cad</v>
          </cell>
          <cell r="D33979" t="str">
            <v>1,32</v>
          </cell>
        </row>
        <row r="33980">
          <cell r="A33980" t="str">
            <v>ME.10.060.0150</v>
          </cell>
          <cell r="B33980" t="str">
            <v>Prese TV+SAT schermate ad una uscita 5-2400 MHz, meccanica pressofusa, connettore F femmina, nella seguente tipologia:</v>
          </cell>
          <cell r="C33980"/>
          <cell r="D33980"/>
        </row>
        <row r="33981">
          <cell r="A33981" t="str">
            <v>ME.10.060.0150.a</v>
          </cell>
          <cell r="B33981" t="str">
            <v>- terminale, attenuazione di derivazone TV &lt;0.5 dB e SAT&lt;0.8 dB</v>
          </cell>
          <cell r="C33981" t="str">
            <v>cad</v>
          </cell>
          <cell r="D33981" t="str">
            <v>10,05</v>
          </cell>
        </row>
        <row r="33982">
          <cell r="A33982" t="str">
            <v>ME.10.060.0150.b</v>
          </cell>
          <cell r="B33982" t="str">
            <v>- passante, attenuazione di derivazone TV &lt;5 dB e SAT&lt;8 dB</v>
          </cell>
          <cell r="C33982" t="str">
            <v>cad</v>
          </cell>
          <cell r="D33982" t="str">
            <v>8,43</v>
          </cell>
        </row>
        <row r="33983">
          <cell r="A33983" t="str">
            <v>ME.10.060.0150.c</v>
          </cell>
          <cell r="B33983" t="str">
            <v>- passante, attenuazione di derivazone TV &lt;10 dB e SAT&lt;10.5 dB</v>
          </cell>
          <cell r="C33983" t="str">
            <v>cad</v>
          </cell>
          <cell r="D33983" t="str">
            <v>8,32</v>
          </cell>
        </row>
        <row r="33984">
          <cell r="A33984" t="str">
            <v>ME.10.060.0150.d</v>
          </cell>
          <cell r="B33984" t="str">
            <v>- passante, attenuazione di derivazone TV &lt;15 dB e SAT&lt;15 dB</v>
          </cell>
          <cell r="C33984" t="str">
            <v>cad</v>
          </cell>
          <cell r="D33984" t="str">
            <v>8,95</v>
          </cell>
        </row>
        <row r="33985">
          <cell r="A33985" t="str">
            <v>ME.10.060.0150.e</v>
          </cell>
          <cell r="B33985" t="str">
            <v>- passante, attenuazione di derivazone TV &lt;18 dB e SAT&lt;18 dB</v>
          </cell>
          <cell r="C33985" t="str">
            <v>cad</v>
          </cell>
          <cell r="D33985" t="str">
            <v>9,19</v>
          </cell>
        </row>
        <row r="33986">
          <cell r="A33986" t="str">
            <v>ME.10.060.0150.f</v>
          </cell>
          <cell r="B33986" t="str">
            <v>- passante, attenuazione di derivazone TV &lt;22 dB e SAT&lt;22 dB</v>
          </cell>
          <cell r="C33986" t="str">
            <v>cad</v>
          </cell>
          <cell r="D33986" t="str">
            <v>9,30</v>
          </cell>
        </row>
        <row r="33987">
          <cell r="A33987" t="str">
            <v>ME.10.060.0160</v>
          </cell>
          <cell r="B33987" t="str">
            <v>Prese TV+SAT a due uscite (TV e SAT) da incasso, meccanica pressofusa, complete di placca, nella seguente tipologia:</v>
          </cell>
          <cell r="C33987"/>
          <cell r="D33987"/>
        </row>
        <row r="33988">
          <cell r="A33988" t="str">
            <v>ME.10.060.0160.a</v>
          </cell>
          <cell r="B33988" t="str">
            <v>- terminale, attenuazione di derivazone TV &lt;0 - 6 - 10 - 14 - 18 - 22 dB</v>
          </cell>
          <cell r="C33988" t="str">
            <v>cad</v>
          </cell>
          <cell r="D33988" t="str">
            <v>12,90</v>
          </cell>
        </row>
        <row r="33989">
          <cell r="A33989" t="str">
            <v>ME.10.060.0160.b</v>
          </cell>
          <cell r="B33989" t="str">
            <v>- scatola di adattamento per eventuale installazione a vista</v>
          </cell>
          <cell r="C33989" t="str">
            <v>cad</v>
          </cell>
          <cell r="D33989" t="str">
            <v>1,86</v>
          </cell>
        </row>
        <row r="33990">
          <cell r="A33990" t="str">
            <v>ME.10.060.0170</v>
          </cell>
          <cell r="B33990" t="str">
            <v>Morsettiera di messa a terra per n.6 cavi</v>
          </cell>
          <cell r="C33990" t="str">
            <v>cad</v>
          </cell>
          <cell r="D33990" t="str">
            <v>2,20</v>
          </cell>
        </row>
        <row r="33991">
          <cell r="A33991" t="str">
            <v>ME.10.060.0180</v>
          </cell>
          <cell r="B33991" t="str">
            <v>Contenitori nelle seguenti tipologie:</v>
          </cell>
          <cell r="C33991"/>
          <cell r="D33991"/>
        </row>
        <row r="33992">
          <cell r="A33992" t="str">
            <v>ME.10.060.0180.a</v>
          </cell>
          <cell r="B33992" t="str">
            <v>- fissaggio a palo a prova di pioggia, piccolo</v>
          </cell>
          <cell r="C33992" t="str">
            <v>cad</v>
          </cell>
          <cell r="D33992" t="str">
            <v>3,28</v>
          </cell>
        </row>
        <row r="33993">
          <cell r="A33993" t="str">
            <v>ME.10.060.0180.b</v>
          </cell>
          <cell r="B33993" t="str">
            <v>- fissaggio a palo a prova di pioggia, medio</v>
          </cell>
          <cell r="C33993" t="str">
            <v>cad</v>
          </cell>
          <cell r="D33993" t="str">
            <v>4,82</v>
          </cell>
        </row>
        <row r="33994">
          <cell r="A33994" t="str">
            <v>ME.10.060.0180.c</v>
          </cell>
          <cell r="B33994" t="str">
            <v>- fissaggio a palo a prova di pioggia, grande</v>
          </cell>
          <cell r="C33994" t="str">
            <v>cad</v>
          </cell>
          <cell r="D33994" t="str">
            <v>9,30</v>
          </cell>
        </row>
        <row r="33995">
          <cell r="A33995" t="str">
            <v>ME.10.060.0180.d</v>
          </cell>
          <cell r="B33995" t="str">
            <v>- fissaggio a parete</v>
          </cell>
          <cell r="C33995" t="str">
            <v>cad</v>
          </cell>
          <cell r="D33995" t="str">
            <v>1,76</v>
          </cell>
        </row>
        <row r="33996">
          <cell r="A33996" t="str">
            <v>ME.10.060.0190</v>
          </cell>
          <cell r="B33996" t="str">
            <v>Demiscelatori VHF-UHF, ingressi con morsetti a vite 75 Ohm, nelle tipologie:</v>
          </cell>
          <cell r="C33996"/>
          <cell r="D33996"/>
        </row>
        <row r="33997">
          <cell r="A33997" t="str">
            <v>ME.10.060.0190.a</v>
          </cell>
          <cell r="B33997" t="str">
            <v>- uscite 300 Ohm</v>
          </cell>
          <cell r="C33997" t="str">
            <v>cad</v>
          </cell>
          <cell r="D33997" t="str">
            <v>9,94</v>
          </cell>
        </row>
        <row r="33998">
          <cell r="A33998" t="str">
            <v>ME.10.060.0190.b</v>
          </cell>
          <cell r="B33998" t="str">
            <v>- uscite 75 Ohm</v>
          </cell>
          <cell r="C33998" t="str">
            <v>cad</v>
          </cell>
          <cell r="D33998" t="str">
            <v>6,13</v>
          </cell>
        </row>
        <row r="33999">
          <cell r="A33999" t="str">
            <v>ME.10.060.0200</v>
          </cell>
          <cell r="B33999" t="str">
            <v>Partitori 75 Ohm per la divisione del segnale TV in più vie, contenitore in metallo con morsetti a vite completamente schermato, 1 ingresso e nel seguente numero di uscite:</v>
          </cell>
          <cell r="C33999"/>
          <cell r="D33999"/>
        </row>
        <row r="34000">
          <cell r="A34000" t="str">
            <v>ME.10.060.0200.a</v>
          </cell>
          <cell r="B34000" t="str">
            <v>- 2 uscite, attenuazione 4 dB da incasso</v>
          </cell>
          <cell r="C34000" t="str">
            <v>cad</v>
          </cell>
          <cell r="D34000" t="str">
            <v>8,86</v>
          </cell>
        </row>
        <row r="34001">
          <cell r="A34001" t="str">
            <v>ME.10.060.0200.b</v>
          </cell>
          <cell r="B34001" t="str">
            <v>- 3 uscite, attenuazione 6 dB da incasso</v>
          </cell>
          <cell r="C34001" t="str">
            <v>cad</v>
          </cell>
          <cell r="D34001" t="str">
            <v>10,70</v>
          </cell>
        </row>
        <row r="34002">
          <cell r="A34002" t="str">
            <v>ME.10.060.0200.c</v>
          </cell>
          <cell r="B34002" t="str">
            <v>- 4 uscite, attenuazione 7 dB da incasso</v>
          </cell>
          <cell r="C34002" t="str">
            <v>cad</v>
          </cell>
          <cell r="D34002" t="str">
            <v>9,94</v>
          </cell>
        </row>
        <row r="34003">
          <cell r="A34003" t="str">
            <v>ME.10.060.0200.d</v>
          </cell>
          <cell r="B34003" t="str">
            <v>- 2 uscite, attenuazione 4 dB volante</v>
          </cell>
          <cell r="C34003" t="str">
            <v>cad</v>
          </cell>
          <cell r="D34003" t="str">
            <v>8,62</v>
          </cell>
        </row>
        <row r="34004">
          <cell r="A34004" t="str">
            <v>ME.10.060.0210</v>
          </cell>
          <cell r="B34004" t="str">
            <v>Partitori resistivi per la divisione del segnale TV in più vie, nelle seguenti tipologie:</v>
          </cell>
          <cell r="C34004"/>
          <cell r="D34004"/>
        </row>
        <row r="34005">
          <cell r="A34005" t="str">
            <v>ME.10.060.0210.a</v>
          </cell>
          <cell r="B34005" t="str">
            <v>- 2 uscite, attenuazione 6 dB attacco a palo</v>
          </cell>
          <cell r="C34005" t="str">
            <v>cad</v>
          </cell>
          <cell r="D34005" t="str">
            <v>6,78</v>
          </cell>
        </row>
        <row r="34006">
          <cell r="A34006" t="str">
            <v>ME.10.060.0210.b</v>
          </cell>
          <cell r="B34006" t="str">
            <v>- 3 uscite, attenuazione 10 dB attacco a palo</v>
          </cell>
          <cell r="C34006" t="str">
            <v>cad</v>
          </cell>
          <cell r="D34006" t="str">
            <v>6,89</v>
          </cell>
        </row>
        <row r="34007">
          <cell r="A34007" t="str">
            <v>ME.10.060.0210.c</v>
          </cell>
          <cell r="B34007" t="str">
            <v>- 4 uscite, attenuazione 13 dB attacco a palo</v>
          </cell>
          <cell r="C34007" t="str">
            <v>cad</v>
          </cell>
          <cell r="D34007" t="str">
            <v>15,62</v>
          </cell>
        </row>
        <row r="34008">
          <cell r="A34008" t="str">
            <v>ME.10.060.0220</v>
          </cell>
          <cell r="B34008" t="str">
            <v>Attenuatori per segnali troppo forti, entrata e uscita a 75 Ohm per tutte le bande TV, nella tipologia:</v>
          </cell>
          <cell r="C34008"/>
          <cell r="D34008"/>
        </row>
        <row r="34009">
          <cell r="A34009" t="str">
            <v>ME.10.060.0220.a</v>
          </cell>
          <cell r="B34009" t="str">
            <v>- regolabile, con passaggio c.c., attenuazione da 0 a 20 dB, per interno connettori IEC</v>
          </cell>
          <cell r="C34009" t="str">
            <v>cad</v>
          </cell>
          <cell r="D34009" t="str">
            <v>11,69</v>
          </cell>
        </row>
        <row r="34010">
          <cell r="A34010" t="str">
            <v>ME.10.060.0220.b</v>
          </cell>
          <cell r="B34010" t="str">
            <v>- regolabile, con passaggio c.c., attenuazione da 0 a 20 dB, per interno morsetti a vite</v>
          </cell>
          <cell r="C34010" t="str">
            <v>cad</v>
          </cell>
          <cell r="D34010" t="str">
            <v>9,50</v>
          </cell>
        </row>
        <row r="34011">
          <cell r="A34011" t="str">
            <v>ME.10.060.0220.c</v>
          </cell>
          <cell r="B34011" t="str">
            <v>- regolabile, con passaggio c.c., attenuazione da 0 a 20 dB, per esterno morsetti a vite</v>
          </cell>
          <cell r="C34011" t="str">
            <v>cad</v>
          </cell>
          <cell r="D34011" t="str">
            <v>12,90</v>
          </cell>
        </row>
        <row r="34012">
          <cell r="A34012" t="str">
            <v>ME.10.060.0230</v>
          </cell>
          <cell r="B34012" t="str">
            <v>Spine IEC per cavo coassiale</v>
          </cell>
          <cell r="C34012"/>
          <cell r="D34012"/>
        </row>
        <row r="34013">
          <cell r="A34013" t="str">
            <v>ME.10.060.0230.a</v>
          </cell>
          <cell r="B34013" t="str">
            <v>- volante - dritta - morsetto per calza a vite - diam. 9.5 mm</v>
          </cell>
          <cell r="C34013" t="str">
            <v>cad</v>
          </cell>
          <cell r="D34013" t="str">
            <v>0,99</v>
          </cell>
        </row>
        <row r="34014">
          <cell r="A34014" t="str">
            <v>ME.10.060.0230.b</v>
          </cell>
          <cell r="B34014" t="str">
            <v>- volante - dritta - morsetto per calza a graffa - diam. 9.5 mm</v>
          </cell>
          <cell r="C34014" t="str">
            <v>cad</v>
          </cell>
          <cell r="D34014" t="str">
            <v>0,77</v>
          </cell>
        </row>
        <row r="34015">
          <cell r="A34015" t="str">
            <v>ME.10.060.0230.c</v>
          </cell>
          <cell r="B34015" t="str">
            <v>- volante - dritta - morsetto per calza a vite - diam. 13 mm</v>
          </cell>
          <cell r="C34015" t="str">
            <v>cad</v>
          </cell>
          <cell r="D34015" t="str">
            <v>1,09</v>
          </cell>
        </row>
        <row r="34016">
          <cell r="A34016" t="str">
            <v>ME.10.060.0230.d</v>
          </cell>
          <cell r="B34016" t="str">
            <v>- volante - dritta - morsetto per calza schermato - diam. 9.5 mm</v>
          </cell>
          <cell r="C34016" t="str">
            <v>cad</v>
          </cell>
          <cell r="D34016" t="str">
            <v>1,20</v>
          </cell>
        </row>
        <row r="34017">
          <cell r="A34017" t="str">
            <v>ME.10.060.0230.e</v>
          </cell>
          <cell r="B34017" t="str">
            <v>- da parete - a pipa - morsetto per calza a vite - diam. 9.5 mm</v>
          </cell>
          <cell r="C34017" t="str">
            <v>cad</v>
          </cell>
          <cell r="D34017" t="str">
            <v>1,20</v>
          </cell>
        </row>
        <row r="34018">
          <cell r="A34018" t="str">
            <v>ME.10.060.0230.f</v>
          </cell>
          <cell r="B34018" t="str">
            <v>- da parete - a pipa - morsetto per calza a vite - diam. 13 mm</v>
          </cell>
          <cell r="C34018" t="str">
            <v>cad</v>
          </cell>
          <cell r="D34018" t="str">
            <v>1,32</v>
          </cell>
        </row>
        <row r="34019">
          <cell r="A34019" t="str">
            <v>ME.10.060.0230.g</v>
          </cell>
          <cell r="B34019" t="str">
            <v>- da parete - a pipa - morsetto per calza schermato - diam. 9.5 mm</v>
          </cell>
          <cell r="C34019" t="str">
            <v>cad</v>
          </cell>
          <cell r="D34019" t="str">
            <v>0,87</v>
          </cell>
        </row>
        <row r="34020">
          <cell r="A34020" t="str">
            <v>ME.10.060.0240</v>
          </cell>
          <cell r="B34020" t="str">
            <v>Prese IEC per cavo coassiale</v>
          </cell>
          <cell r="C34020"/>
          <cell r="D34020"/>
        </row>
        <row r="34021">
          <cell r="A34021" t="str">
            <v>ME.10.060.0240.a</v>
          </cell>
          <cell r="B34021" t="str">
            <v>- volante - dritta - morsetto per calza a vite - diam. 9.5 mm</v>
          </cell>
          <cell r="C34021" t="str">
            <v>cad</v>
          </cell>
          <cell r="D34021" t="str">
            <v>0,99</v>
          </cell>
        </row>
        <row r="34022">
          <cell r="A34022" t="str">
            <v>ME.10.060.0240.b</v>
          </cell>
          <cell r="B34022" t="str">
            <v>- volante - dritta - morsetto per calza a graffa - diam. 9.5 mm</v>
          </cell>
          <cell r="C34022" t="str">
            <v>cad</v>
          </cell>
          <cell r="D34022" t="str">
            <v>0,87</v>
          </cell>
        </row>
        <row r="34023">
          <cell r="A34023" t="str">
            <v>ME.10.060.0240.c</v>
          </cell>
          <cell r="B34023" t="str">
            <v>- volante - dritta - morsetto per calza schermato - diam. 9.5 mm</v>
          </cell>
          <cell r="C34023" t="str">
            <v>cad</v>
          </cell>
          <cell r="D34023" t="str">
            <v>0,65</v>
          </cell>
        </row>
        <row r="34024">
          <cell r="A34024" t="str">
            <v>ME.10.060.0240.d</v>
          </cell>
          <cell r="B34024" t="str">
            <v>- volante - avvitabile - morsetto per calza schermato - diam. 9.5 mm</v>
          </cell>
          <cell r="C34024" t="str">
            <v>cad</v>
          </cell>
          <cell r="D34024" t="str">
            <v>0,54</v>
          </cell>
        </row>
        <row r="34025">
          <cell r="A34025" t="str">
            <v>ME.10.060.0250</v>
          </cell>
          <cell r="B34025" t="str">
            <v>Carico 75 Ohm coassiale per TV</v>
          </cell>
          <cell r="C34025" t="str">
            <v>cad</v>
          </cell>
          <cell r="D34025" t="str">
            <v>0,33</v>
          </cell>
        </row>
        <row r="34026">
          <cell r="A34026" t="str">
            <v>ME.10.060.0260</v>
          </cell>
          <cell r="B34026" t="str">
            <v>Spina IEC on carico 75 Ohm isolato coassiale</v>
          </cell>
          <cell r="C34026" t="str">
            <v>cad</v>
          </cell>
          <cell r="D34026" t="str">
            <v>2,77</v>
          </cell>
        </row>
        <row r="34027">
          <cell r="A34027" t="str">
            <v>ME.10.060.0270</v>
          </cell>
          <cell r="B34027" t="str">
            <v>Giuntacavo</v>
          </cell>
          <cell r="C34027" t="str">
            <v>cad</v>
          </cell>
          <cell r="D34027" t="str">
            <v>0,83</v>
          </cell>
        </row>
        <row r="34028">
          <cell r="A34028" t="str">
            <v>ME.10.060.0280</v>
          </cell>
          <cell r="B34028" t="str">
            <v>Cassette induttive di derivazione a 75 Ohm, contenitore in metallo schermato, morsetti a vite, 1 ingresso, 1 uscita passante, 1 o più uscite derivate, nelle tipologie:</v>
          </cell>
          <cell r="C34028"/>
          <cell r="D34028"/>
        </row>
        <row r="34029">
          <cell r="A34029" t="str">
            <v>ME.10.060.0280.a</v>
          </cell>
          <cell r="B34029" t="str">
            <v>- biderezionali a una uscita derivata - attenuazione max di passaggio 1.1 dB</v>
          </cell>
          <cell r="C34029" t="str">
            <v>cad</v>
          </cell>
          <cell r="D34029" t="str">
            <v>7,54</v>
          </cell>
        </row>
        <row r="34030">
          <cell r="A34030" t="str">
            <v>ME.10.060.0280.b</v>
          </cell>
          <cell r="B34030" t="str">
            <v>- biderezionali a una uscita derivata - attenuazione max di passaggio 0,5 dB</v>
          </cell>
          <cell r="C34030" t="str">
            <v>cad</v>
          </cell>
          <cell r="D34030" t="str">
            <v>7,33</v>
          </cell>
        </row>
        <row r="34031">
          <cell r="A34031" t="str">
            <v>ME.10.060.0280.c</v>
          </cell>
          <cell r="B34031" t="str">
            <v>- biderezionali a una uscita derivata - attenuazione max di passaggio 0,6 dB</v>
          </cell>
          <cell r="C34031" t="str">
            <v>cad</v>
          </cell>
          <cell r="D34031" t="str">
            <v>8,62</v>
          </cell>
        </row>
        <row r="34032">
          <cell r="A34032" t="str">
            <v>ME.10.060.0280.d</v>
          </cell>
          <cell r="B34032" t="str">
            <v>- biderezionali a una uscita derivata - attenuazione max di passaggio 0,7 dB</v>
          </cell>
          <cell r="C34032" t="str">
            <v>cad</v>
          </cell>
          <cell r="D34032" t="str">
            <v>8,32</v>
          </cell>
        </row>
        <row r="34033">
          <cell r="A34033" t="str">
            <v>ME.10.060.0280.e</v>
          </cell>
          <cell r="B34033" t="str">
            <v>- biderezionali a due uscite derivate - attenuazione max di passaggio 1.8 dB</v>
          </cell>
          <cell r="C34033" t="str">
            <v>cad</v>
          </cell>
          <cell r="D34033" t="str">
            <v>10,60</v>
          </cell>
        </row>
        <row r="34034">
          <cell r="A34034" t="str">
            <v>ME.10.060.0280.f</v>
          </cell>
          <cell r="B34034" t="str">
            <v>- biderezionali a due uscite derivate - attenuazione max di passaggio 1.1 dB</v>
          </cell>
          <cell r="C34034" t="str">
            <v>cad</v>
          </cell>
          <cell r="D34034" t="str">
            <v>10,51</v>
          </cell>
        </row>
        <row r="34035">
          <cell r="A34035" t="str">
            <v>ME.10.060.0280.g</v>
          </cell>
          <cell r="B34035" t="str">
            <v>- biderezionali a due uscite derivate - attenuazione max di passaggio 1.2 dB</v>
          </cell>
          <cell r="C34035" t="str">
            <v>cad</v>
          </cell>
          <cell r="D34035" t="str">
            <v>10,81</v>
          </cell>
        </row>
        <row r="34036">
          <cell r="A34036" t="str">
            <v>ME.10.060.0280.h</v>
          </cell>
          <cell r="B34036" t="str">
            <v>- biderezionali a quattro uscite derivate - attenuazione max di passaggio 2.8 dB</v>
          </cell>
          <cell r="C34036" t="str">
            <v>cad</v>
          </cell>
          <cell r="D34036" t="str">
            <v>15,42</v>
          </cell>
        </row>
        <row r="34037">
          <cell r="A34037" t="str">
            <v>ME.10.060.0280.i</v>
          </cell>
          <cell r="B34037" t="str">
            <v>- biderezionali a quattro uscite derivate - attenuazione max di passaggio 1.2 dB</v>
          </cell>
          <cell r="C34037" t="str">
            <v>cad</v>
          </cell>
          <cell r="D34037" t="str">
            <v>17,04</v>
          </cell>
        </row>
        <row r="34038">
          <cell r="A34038" t="str">
            <v>ME.10.060.0280.j</v>
          </cell>
          <cell r="B34038" t="str">
            <v>- direzionali a una uscita derivata - attenuazione max di passaggio 0.7 dB</v>
          </cell>
          <cell r="C34038" t="str">
            <v>cad</v>
          </cell>
          <cell r="D34038" t="str">
            <v>6,44</v>
          </cell>
        </row>
        <row r="34039">
          <cell r="A34039" t="str">
            <v>ME.10.060.0280.k</v>
          </cell>
          <cell r="B34039" t="str">
            <v>- direzionali a due uscite derivate - attenuazione max di passaggio 0.8 dB</v>
          </cell>
          <cell r="C34039" t="str">
            <v>cad</v>
          </cell>
          <cell r="D34039" t="str">
            <v>7,33</v>
          </cell>
        </row>
        <row r="34040">
          <cell r="A34040" t="str">
            <v>ME.10.060.0280.l</v>
          </cell>
          <cell r="B34040" t="str">
            <v>- direzionali a tre uscite derivate - attenuazione max di passaggio 2 dB</v>
          </cell>
          <cell r="C34040" t="str">
            <v>cad</v>
          </cell>
          <cell r="D34040" t="str">
            <v>11,58</v>
          </cell>
        </row>
        <row r="34041">
          <cell r="A34041" t="str">
            <v>ME.10.060.0280.m</v>
          </cell>
          <cell r="B34041" t="str">
            <v>- direzionali a quattro uscite derivate - attenuazione max di passaggio 1.9 dB</v>
          </cell>
          <cell r="C34041" t="str">
            <v>cad</v>
          </cell>
          <cell r="D34041" t="str">
            <v>13,10</v>
          </cell>
        </row>
        <row r="34042">
          <cell r="A34042" t="str">
            <v>ME.10.060.0280.n</v>
          </cell>
          <cell r="B34042" t="str">
            <v>- direzionali a due uscite derivate - attenuazione max di passaggio 1.7 dB</v>
          </cell>
          <cell r="C34042" t="str">
            <v>cad</v>
          </cell>
          <cell r="D34042" t="str">
            <v>14,98</v>
          </cell>
        </row>
        <row r="34043">
          <cell r="A34043" t="str">
            <v>ME.10.060.0280.o</v>
          </cell>
          <cell r="B34043" t="str">
            <v>- direzionali a quattro uscite derivate - attenuazione max di passaggio 6 dB</v>
          </cell>
          <cell r="C34043" t="str">
            <v>cad</v>
          </cell>
          <cell r="D34043" t="str">
            <v>14,65</v>
          </cell>
        </row>
        <row r="34044">
          <cell r="A34044" t="str">
            <v>ME.10.060.0290</v>
          </cell>
          <cell r="B34044" t="str">
            <v>Partitori pressofusi e nickelati a basse perdite d'inserzione, predisposti per collegamento a terra e fissaggio a parete, per installazione in scatola da incasso, passaggio di c.c., connettori F, nella tipologia:</v>
          </cell>
          <cell r="C34044"/>
          <cell r="D34044"/>
        </row>
        <row r="34045">
          <cell r="A34045" t="str">
            <v>ME.10.060.0290.a</v>
          </cell>
          <cell r="B34045" t="str">
            <v>- a 2 vie</v>
          </cell>
          <cell r="C34045" t="str">
            <v>cad</v>
          </cell>
          <cell r="D34045" t="str">
            <v>10,51</v>
          </cell>
        </row>
        <row r="34046">
          <cell r="A34046" t="str">
            <v>ME.10.060.0290.b</v>
          </cell>
          <cell r="B34046" t="str">
            <v>- a 3 vie</v>
          </cell>
          <cell r="C34046" t="str">
            <v>cad</v>
          </cell>
          <cell r="D34046" t="str">
            <v>11,47</v>
          </cell>
        </row>
        <row r="34047">
          <cell r="A34047" t="str">
            <v>ME.10.060.0290.c</v>
          </cell>
          <cell r="B34047" t="str">
            <v>- a 4 vie</v>
          </cell>
          <cell r="C34047" t="str">
            <v>cad</v>
          </cell>
          <cell r="D34047" t="str">
            <v>13,10</v>
          </cell>
        </row>
        <row r="34048">
          <cell r="A34048" t="str">
            <v>ME.10.060.0290.d</v>
          </cell>
          <cell r="B34048" t="str">
            <v>- a 6 vie</v>
          </cell>
          <cell r="C34048" t="str">
            <v>cad</v>
          </cell>
          <cell r="D34048" t="str">
            <v>17,48</v>
          </cell>
        </row>
        <row r="34049">
          <cell r="A34049" t="str">
            <v>ME.10.060.0290.e</v>
          </cell>
          <cell r="B34049" t="str">
            <v>- a 8 vie</v>
          </cell>
          <cell r="C34049" t="str">
            <v>cad</v>
          </cell>
          <cell r="D34049" t="str">
            <v>18,58</v>
          </cell>
        </row>
        <row r="34050">
          <cell r="A34050" t="str">
            <v>ME.10.060.0300</v>
          </cell>
          <cell r="B34050" t="str">
            <v>Derivatori pressofusi e nickelati a basse perdite d'inserzione, predisposti per collegamento a terra e fissaggio a parete, per installazione in scatola da incasso, passaggio di c.c., connettori F, nella tipologia:</v>
          </cell>
          <cell r="C34050"/>
          <cell r="D34050"/>
        </row>
        <row r="34051">
          <cell r="A34051" t="str">
            <v>ME.10.060.0300.a</v>
          </cell>
          <cell r="B34051" t="str">
            <v>- a 1 derivazione</v>
          </cell>
          <cell r="C34051" t="str">
            <v>cad</v>
          </cell>
          <cell r="D34051" t="str">
            <v>8,76</v>
          </cell>
        </row>
        <row r="34052">
          <cell r="A34052" t="str">
            <v>ME.10.060.0300.b</v>
          </cell>
          <cell r="B34052" t="str">
            <v>- a 2 derivazioni</v>
          </cell>
          <cell r="C34052" t="str">
            <v>cad</v>
          </cell>
          <cell r="D34052" t="str">
            <v>11,58</v>
          </cell>
        </row>
        <row r="34053">
          <cell r="A34053" t="str">
            <v>ME.10.060.0300.c</v>
          </cell>
          <cell r="B34053" t="str">
            <v>- a 4 derivazioni</v>
          </cell>
          <cell r="C34053" t="str">
            <v>cad</v>
          </cell>
          <cell r="D34053" t="str">
            <v>16,29</v>
          </cell>
        </row>
        <row r="34054">
          <cell r="A34054" t="str">
            <v>ME.10.060.0300.d</v>
          </cell>
          <cell r="B34054" t="str">
            <v>- a 6 derivazioni</v>
          </cell>
          <cell r="C34054" t="str">
            <v>cad</v>
          </cell>
          <cell r="D34054" t="str">
            <v>18,58</v>
          </cell>
        </row>
        <row r="34055">
          <cell r="A34055" t="str">
            <v>ME.10.060.0300.e</v>
          </cell>
          <cell r="B34055" t="str">
            <v>- a 8 derivazioni</v>
          </cell>
          <cell r="C34055" t="str">
            <v>cad</v>
          </cell>
          <cell r="D34055" t="str">
            <v>19,67</v>
          </cell>
        </row>
        <row r="34056">
          <cell r="A34056" t="str">
            <v>ME.10.060.0310</v>
          </cell>
          <cell r="B34056" t="str">
            <v>Accessori ad innesto coassiale, in contenitore plastico schermato, ingresso e uscite con connettori IEC:</v>
          </cell>
          <cell r="C34056"/>
          <cell r="D34056"/>
        </row>
        <row r="34057">
          <cell r="A34057" t="str">
            <v>ME.10.060.0310.a</v>
          </cell>
          <cell r="B34057" t="str">
            <v>- partitori ibridi a due uscite</v>
          </cell>
          <cell r="C34057" t="str">
            <v>cad</v>
          </cell>
          <cell r="D34057" t="str">
            <v>12,90</v>
          </cell>
        </row>
        <row r="34058">
          <cell r="A34058" t="str">
            <v>ME.10.060.0310.b</v>
          </cell>
          <cell r="B34058" t="str">
            <v>- miscelatore TV e FM</v>
          </cell>
          <cell r="C34058" t="str">
            <v>cad</v>
          </cell>
          <cell r="D34058" t="str">
            <v>12,46</v>
          </cell>
        </row>
        <row r="34059">
          <cell r="A34059" t="str">
            <v>ME.10.060.0310.c</v>
          </cell>
          <cell r="B34059" t="str">
            <v>- miscelatore con maschio miscelato e femmine da miscelare</v>
          </cell>
          <cell r="C34059" t="str">
            <v>cad</v>
          </cell>
          <cell r="D34059" t="str">
            <v>9,85</v>
          </cell>
        </row>
        <row r="34060">
          <cell r="A34060" t="str">
            <v>ME.10.060.0310.d</v>
          </cell>
          <cell r="B34060" t="str">
            <v>- inseritore c.c. per prelievo c.c. da centralini e immissione nel cavo in ingresso</v>
          </cell>
          <cell r="C34060" t="str">
            <v>cad</v>
          </cell>
          <cell r="D34060" t="str">
            <v>7,10</v>
          </cell>
        </row>
        <row r="34061">
          <cell r="A34061" t="str">
            <v>ME.10.070</v>
          </cell>
          <cell r="B34061" t="str">
            <v>CAVI PER IMPIANTI TV</v>
          </cell>
          <cell r="C34061"/>
          <cell r="D34061"/>
        </row>
        <row r="34062">
          <cell r="A34062" t="str">
            <v>ME.10.070.0010</v>
          </cell>
          <cell r="B34062" t="str">
            <v>Cavo d'antenna coassiale con anima in filo unico di rame rosso ricotto o stagnato, isolant in polietilene espanso, conduttore esterno/schermo realizzato mediante combinazione di nastri accoppiati alluminio/poliestere, con treccia di rame rosso o stagnato, guaina in PVC, diametro esterno:</v>
          </cell>
          <cell r="C34062"/>
          <cell r="D34062"/>
        </row>
        <row r="34063">
          <cell r="A34063" t="str">
            <v>ME.10.070.0010.a</v>
          </cell>
          <cell r="B34063" t="str">
            <v>- 3,7 mm</v>
          </cell>
          <cell r="C34063" t="str">
            <v>m</v>
          </cell>
          <cell r="D34063" t="str">
            <v>0,28</v>
          </cell>
        </row>
        <row r="34064">
          <cell r="A34064" t="str">
            <v>ME.10.070.0010.b</v>
          </cell>
          <cell r="B34064" t="str">
            <v>- 5 mm anche per impianti SAT</v>
          </cell>
          <cell r="C34064" t="str">
            <v>m</v>
          </cell>
          <cell r="D34064" t="str">
            <v>0,40</v>
          </cell>
        </row>
        <row r="34065">
          <cell r="A34065" t="str">
            <v>ME.10.070.0010.c</v>
          </cell>
          <cell r="B34065" t="str">
            <v>- 6,25 mm</v>
          </cell>
          <cell r="C34065" t="str">
            <v>m</v>
          </cell>
          <cell r="D34065" t="str">
            <v>0,39</v>
          </cell>
        </row>
        <row r="34066">
          <cell r="A34066" t="str">
            <v>ME.10.070.0010.d</v>
          </cell>
          <cell r="B34066" t="str">
            <v>- 6,7 mm anche per impianti SAT</v>
          </cell>
          <cell r="C34066" t="str">
            <v>m</v>
          </cell>
          <cell r="D34066" t="str">
            <v>0,47</v>
          </cell>
        </row>
        <row r="34067">
          <cell r="A34067" t="str">
            <v>ME.10.070.0010.e</v>
          </cell>
          <cell r="B34067" t="str">
            <v>- 6,9 mm anche per impianti SAT</v>
          </cell>
          <cell r="C34067" t="str">
            <v>m</v>
          </cell>
          <cell r="D34067" t="str">
            <v>0,42</v>
          </cell>
        </row>
        <row r="34068">
          <cell r="A34068" t="str">
            <v>ME.11 - CITOFONIA - VIDEOCITOFONIA</v>
          </cell>
          <cell r="B34068"/>
          <cell r="C34068"/>
          <cell r="D34068"/>
        </row>
        <row r="34069">
          <cell r="A34069" t="str">
            <v>ME</v>
          </cell>
          <cell r="B34069" t="str">
            <v>MATERIALI IMPIANTI ELETTRICI</v>
          </cell>
          <cell r="C34069"/>
          <cell r="D34069"/>
        </row>
        <row r="34070">
          <cell r="A34070" t="str">
            <v>ME.11</v>
          </cell>
          <cell r="B34070" t="str">
            <v>CITOFONIA - VIDEOCITOFONIA</v>
          </cell>
          <cell r="C34070"/>
          <cell r="D34070"/>
        </row>
        <row r="34071">
          <cell r="A34071" t="str">
            <v>ME.11.010</v>
          </cell>
          <cell r="B34071" t="str">
            <v>CITOFONIA PER PORTIERI ELETTRICI</v>
          </cell>
          <cell r="C34071"/>
          <cell r="D34071"/>
        </row>
        <row r="34072">
          <cell r="A34072" t="str">
            <v>ME.11.010.0010</v>
          </cell>
          <cell r="B34072" t="str">
            <v>Citofoni da parete in materiale termoplastico, dotati di un altoparlante per le chiamate elettroniche, per montaggio in scatola rettangolare verticale, forniti con 2 pulsanti e predisposti per l'aggiunta di altri 7 pulsanti e accessori, nelle tipologie</v>
          </cell>
          <cell r="C34072"/>
          <cell r="D34072"/>
        </row>
        <row r="34073">
          <cell r="A34073" t="str">
            <v>ME.11.010.0010.a</v>
          </cell>
          <cell r="B34073" t="str">
            <v>- per portiere elettrico, videocitofonia e sistema intercomunicante</v>
          </cell>
          <cell r="C34073" t="str">
            <v>cad</v>
          </cell>
          <cell r="D34073" t="str">
            <v>20,75</v>
          </cell>
        </row>
        <row r="34074">
          <cell r="A34074" t="str">
            <v>ME.11.010.0010.b</v>
          </cell>
          <cell r="B34074" t="str">
            <v>- per portiere elettrico, videocitofonia e sistema intercomunicante, predisposto per un solo pulsante supplementare</v>
          </cell>
          <cell r="C34074" t="str">
            <v>cad</v>
          </cell>
          <cell r="D34074" t="str">
            <v>20,25</v>
          </cell>
        </row>
        <row r="34075">
          <cell r="A34075" t="str">
            <v>ME.11.010.0010.c</v>
          </cell>
          <cell r="B34075" t="str">
            <v>- per portiere elettrico, unifilare 1+1 conduttori e videocitofonia senza cavo coassiale</v>
          </cell>
          <cell r="C34075" t="str">
            <v>cad</v>
          </cell>
          <cell r="D34075" t="str">
            <v>20,75</v>
          </cell>
        </row>
        <row r="34076">
          <cell r="A34076" t="str">
            <v>ME.11.010.0010.d</v>
          </cell>
          <cell r="B34076" t="str">
            <v>- intercomunicante per portiere elettrico e videocitofonia, fornito di 6 pulsanti per le chiamate intercomunicanti, 1 pulsante per 'apertura della serratura, 1 pulsante per servizi supplementari e 1 LED per segnalazione di linea occupata</v>
          </cell>
          <cell r="C34076" t="str">
            <v>cad</v>
          </cell>
          <cell r="D34076" t="str">
            <v>54,33</v>
          </cell>
        </row>
        <row r="34077">
          <cell r="A34077" t="str">
            <v>ME.11.010.0010.e</v>
          </cell>
          <cell r="B34077" t="str">
            <v>- per impianti con centralini di portineria</v>
          </cell>
          <cell r="C34077" t="str">
            <v>cad</v>
          </cell>
          <cell r="D34077" t="str">
            <v>22,74</v>
          </cell>
        </row>
        <row r="34078">
          <cell r="A34078" t="str">
            <v>ME.11.010.0020</v>
          </cell>
          <cell r="B34078" t="str">
            <v>Accessori per citofoni da parete in materiale termoplastico, dotati di un altoparlante e 2 pulsanti e predisposti per l'aggiunta di altri 7 pulsanti e accessori:</v>
          </cell>
          <cell r="C34078"/>
          <cell r="D34078"/>
        </row>
        <row r="34079">
          <cell r="A34079" t="str">
            <v>ME.11.010.0020.a</v>
          </cell>
          <cell r="B34079" t="str">
            <v>- kit di trasformazione da tavolo con 2 metri di cavo a 6 conduttori e munito di morsettiere fissa</v>
          </cell>
          <cell r="C34079" t="str">
            <v>cad</v>
          </cell>
          <cell r="D34079" t="str">
            <v>13,83</v>
          </cell>
        </row>
        <row r="34080">
          <cell r="A34080" t="str">
            <v>ME.11.010.0020.b</v>
          </cell>
          <cell r="B34080" t="str">
            <v>- kit di trasformazione da tavolo con 2 metri di cavo a 16 conduttori e munito di presa con spina estraibile</v>
          </cell>
          <cell r="C34080" t="str">
            <v>cad</v>
          </cell>
          <cell r="D34080" t="str">
            <v>23,43</v>
          </cell>
        </row>
        <row r="34081">
          <cell r="A34081" t="str">
            <v>ME.11.010.0020.c</v>
          </cell>
          <cell r="B34081" t="str">
            <v>- scheda suoneria Din-Don da inserire all'interno dei citofoni per cambiere suono di chiamata</v>
          </cell>
          <cell r="C34081" t="str">
            <v>cad</v>
          </cell>
          <cell r="D34081" t="str">
            <v>17,79</v>
          </cell>
        </row>
        <row r="34082">
          <cell r="A34082" t="str">
            <v>ME.11.010.0020.d</v>
          </cell>
          <cell r="B34082" t="str">
            <v>- tasto e pulsante supplementare</v>
          </cell>
          <cell r="C34082" t="str">
            <v>cad</v>
          </cell>
          <cell r="D34082" t="str">
            <v>2,13</v>
          </cell>
        </row>
        <row r="34083">
          <cell r="A34083" t="str">
            <v>ME.11.010.0020.e</v>
          </cell>
          <cell r="B34083" t="str">
            <v>- modulo commutatore a 4 posizioni per la regolazione del volume di chiamata su tre livelli e per l'esclusione della stessa</v>
          </cell>
          <cell r="C34083" t="str">
            <v>cad</v>
          </cell>
          <cell r="D34083" t="str">
            <v>5,28</v>
          </cell>
        </row>
        <row r="34084">
          <cell r="A34084" t="str">
            <v>ME.11.010.0020.f</v>
          </cell>
          <cell r="B34084" t="str">
            <v>- modulo di segnalazione con LED rosso per la segnalazione dell'esclusione della suoneria o altre funzioni</v>
          </cell>
          <cell r="C34084" t="str">
            <v>cad</v>
          </cell>
          <cell r="D34084" t="str">
            <v>4,63</v>
          </cell>
        </row>
        <row r="34085">
          <cell r="A34085" t="str">
            <v>ME.11.010.0020.g</v>
          </cell>
          <cell r="B34085" t="str">
            <v>- modulo di segnalazione con LED verde per la segnalazione dell'esclusione della suoneria o altre funzioni</v>
          </cell>
          <cell r="C34085" t="str">
            <v>cad</v>
          </cell>
          <cell r="D34085" t="str">
            <v>4,63</v>
          </cell>
        </row>
        <row r="34086">
          <cell r="A34086" t="str">
            <v>ME.11.010.0020.h</v>
          </cell>
          <cell r="B34086" t="str">
            <v>- scheda per segreto di conversazione da inserire all'interno dei citofoni</v>
          </cell>
          <cell r="C34086" t="str">
            <v>cad</v>
          </cell>
          <cell r="D34086" t="str">
            <v>5,87</v>
          </cell>
        </row>
        <row r="34087">
          <cell r="A34087" t="str">
            <v>ME.11.010.0020.i</v>
          </cell>
          <cell r="B34087" t="str">
            <v>- tasto e modulo commutatore a 2 posizionie e 2 vie, per la commutazione della linea fonica tra due posti esterni amplificati</v>
          </cell>
          <cell r="C34087" t="str">
            <v>cad</v>
          </cell>
          <cell r="D34087" t="str">
            <v>6,41</v>
          </cell>
        </row>
        <row r="34088">
          <cell r="A34088" t="str">
            <v>ME.11.010.0020.j</v>
          </cell>
          <cell r="B34088" t="str">
            <v>- tasto e ulsante supplementare (normalmente chiuso) per il controllo di automazioni</v>
          </cell>
          <cell r="C34088" t="str">
            <v>cad</v>
          </cell>
          <cell r="D34088" t="str">
            <v>4,19</v>
          </cell>
        </row>
        <row r="34089">
          <cell r="A34089" t="str">
            <v>ME.11.010.0030</v>
          </cell>
          <cell r="B34089" t="str">
            <v>Telefono mutifunzione per installazione a parete o a tavolo, provvisti di 3 tasti dedicati per apertura serratura, luce scale, chiamata portineria o ausiliari.</v>
          </cell>
          <cell r="C34089" t="str">
            <v>cad</v>
          </cell>
          <cell r="D34089" t="str">
            <v>96,80</v>
          </cell>
        </row>
        <row r="34090">
          <cell r="A34090" t="str">
            <v>ME.11.010.0040</v>
          </cell>
          <cell r="B34090" t="str">
            <v>Accessori per telefono:</v>
          </cell>
          <cell r="C34090"/>
          <cell r="D34090"/>
        </row>
        <row r="34091">
          <cell r="A34091" t="str">
            <v>ME.11.010.0040.a</v>
          </cell>
          <cell r="B34091" t="str">
            <v>- staffa di fissaggio a parete, dotata di viti di fissaggio per scatola rettangolare verticale</v>
          </cell>
          <cell r="C34091" t="str">
            <v>cad</v>
          </cell>
          <cell r="D34091" t="str">
            <v>8,23</v>
          </cell>
        </row>
        <row r="34092">
          <cell r="A34092" t="str">
            <v>ME.11.010.0040.b</v>
          </cell>
          <cell r="B34092" t="str">
            <v>- kit di trasformazione da tavolo con 2,4 m di cavo con plug telefonico</v>
          </cell>
          <cell r="C34092" t="str">
            <v>cad</v>
          </cell>
          <cell r="D34092" t="str">
            <v>13,83</v>
          </cell>
        </row>
        <row r="34093">
          <cell r="A34093" t="str">
            <v>ME.11.010.0050</v>
          </cell>
          <cell r="B34093" t="str">
            <v>Citofoni da parete in materiale termoplastico, dotati di un altoparlante per le chiamate elettroniche, per montaggio in scatola rettangolare verticale, forniti con un pulsante espandibile fino a 2 o16 pulsanti e accessori, nelle tipologie:</v>
          </cell>
          <cell r="C34093"/>
          <cell r="D34093"/>
        </row>
        <row r="34094">
          <cell r="A34094" t="str">
            <v>ME.11.010.0050.a</v>
          </cell>
          <cell r="B34094" t="str">
            <v>- senza segreto di conversazione per portiere elettrico e videocitofonia espandibile fino a 2 pulsanti</v>
          </cell>
          <cell r="C34094" t="str">
            <v>cad</v>
          </cell>
          <cell r="D34094" t="str">
            <v>16,30</v>
          </cell>
        </row>
        <row r="34095">
          <cell r="A34095" t="str">
            <v>ME.11.010.0050.b</v>
          </cell>
          <cell r="B34095" t="str">
            <v>- con segreto di conversazione per portiere elettrico e videocitofonia espandibile fino a 2 pulsanti</v>
          </cell>
          <cell r="C34095" t="str">
            <v>cad</v>
          </cell>
          <cell r="D34095" t="str">
            <v>21,24</v>
          </cell>
        </row>
        <row r="34096">
          <cell r="A34096" t="str">
            <v>ME.11.010.0050.c</v>
          </cell>
          <cell r="B34096" t="str">
            <v>- senza segreto di conversazione per portiere elettrico, unifilare 1+1 conduttori, espandibile fino a 2 pulsanti</v>
          </cell>
          <cell r="C34096" t="str">
            <v>cad</v>
          </cell>
          <cell r="D34096" t="str">
            <v>17,29</v>
          </cell>
        </row>
        <row r="34097">
          <cell r="A34097" t="str">
            <v>ME.11.010.0050.d</v>
          </cell>
          <cell r="B34097" t="str">
            <v>- con segreto di conversazione per portiere elettrico, unifilare 1+1 conduttori espandibile fino a 2 pulsanti</v>
          </cell>
          <cell r="C34097" t="str">
            <v>cad</v>
          </cell>
          <cell r="D34097" t="str">
            <v>20,25</v>
          </cell>
        </row>
        <row r="34098">
          <cell r="A34098" t="str">
            <v>ME.11.010.0050.e</v>
          </cell>
          <cell r="B34098" t="str">
            <v>- senza segreto di conversazione per portiere elettrico, sistemi intercomunicanti e videocitofonia, espandibile fino a 16 pulsanti</v>
          </cell>
          <cell r="C34098" t="str">
            <v>cad</v>
          </cell>
          <cell r="D34098" t="str">
            <v>16,80</v>
          </cell>
        </row>
        <row r="34099">
          <cell r="A34099" t="str">
            <v>ME.11.010.0050.f</v>
          </cell>
          <cell r="B34099" t="str">
            <v>- con segreto di conversazione per portiere elettrico e sistemi intercomunicanti e videocitofonia, espandibile fino a 16 pulsanti</v>
          </cell>
          <cell r="C34099" t="str">
            <v>cad</v>
          </cell>
          <cell r="D34099" t="str">
            <v>23,20</v>
          </cell>
        </row>
        <row r="34100">
          <cell r="A34100" t="str">
            <v>ME.11.010.0060</v>
          </cell>
          <cell r="B34100" t="str">
            <v>Accessori per citofoni da parete in materiale termoplastico, dotati di un altoparlante e 2 pulsanti e predisposti per l'aggiunta di altri 7 pulsanti e accessori:</v>
          </cell>
          <cell r="C34100"/>
          <cell r="D34100"/>
        </row>
        <row r="34101">
          <cell r="A34101" t="str">
            <v>ME.11.010.0060.a</v>
          </cell>
          <cell r="B34101" t="str">
            <v>- kit di trasformazione da tavolo con 2 metri di cavo a 6 conduttori e munito di morsettiere fissa</v>
          </cell>
          <cell r="C34101" t="str">
            <v>cad</v>
          </cell>
          <cell r="D34101" t="str">
            <v>15,19</v>
          </cell>
        </row>
        <row r="34102">
          <cell r="A34102" t="str">
            <v>ME.11.010.0060.b</v>
          </cell>
          <cell r="B34102" t="str">
            <v>- kit di trasformazione da tavolo per citofoni espandibili fino a 16 pulsanti, con 2 metri di cavo a 12 conduttori e munito di presa con spina estraibile</v>
          </cell>
          <cell r="C34102" t="str">
            <v>cad</v>
          </cell>
          <cell r="D34102" t="str">
            <v>21,13</v>
          </cell>
        </row>
        <row r="34103">
          <cell r="A34103" t="str">
            <v>ME.11.010.0060.c</v>
          </cell>
          <cell r="B34103" t="str">
            <v>- kit di trasformazione da tavolo per citofoni espandibili fino a 16 pulsanti, con 2 metri di cavo a 22 conduttori e munito di presa con spina estraibile</v>
          </cell>
          <cell r="C34103" t="str">
            <v>cad</v>
          </cell>
          <cell r="D34103" t="str">
            <v>35,60</v>
          </cell>
        </row>
        <row r="34104">
          <cell r="A34104" t="str">
            <v>ME.11.010.0060.d</v>
          </cell>
          <cell r="B34104" t="str">
            <v>- confezione di 10 pulsanti supplementari singoli</v>
          </cell>
          <cell r="C34104" t="str">
            <v>cad</v>
          </cell>
          <cell r="D34104" t="str">
            <v>18,52</v>
          </cell>
        </row>
        <row r="34105">
          <cell r="A34105" t="str">
            <v>ME.11.010.0060.e</v>
          </cell>
          <cell r="B34105" t="str">
            <v>- coppia di tasti e pulsanti supplementari con copriforo per guida tasti</v>
          </cell>
          <cell r="C34105" t="str">
            <v>cad</v>
          </cell>
          <cell r="D34105" t="str">
            <v>3,95</v>
          </cell>
        </row>
        <row r="34106">
          <cell r="A34106" t="str">
            <v>ME.11.010.0060.f</v>
          </cell>
          <cell r="B34106" t="str">
            <v>- modulo di segnalazione con LED rosso per la segnalazione dell'esclusione della suoneria o altre funzioni</v>
          </cell>
          <cell r="C34106" t="str">
            <v>cad</v>
          </cell>
          <cell r="D34106" t="str">
            <v>4,70</v>
          </cell>
        </row>
        <row r="34107">
          <cell r="A34107" t="str">
            <v>ME.11.010.0060.g</v>
          </cell>
          <cell r="B34107" t="str">
            <v>- modulo di segnalazione con LED verde per la segnalazione dell'esclusione della suoneria o altre funzioni</v>
          </cell>
          <cell r="C34107" t="str">
            <v>cad</v>
          </cell>
          <cell r="D34107" t="str">
            <v>5,48</v>
          </cell>
        </row>
        <row r="34108">
          <cell r="A34108" t="str">
            <v>ME.11.010.0060.h</v>
          </cell>
          <cell r="B34108" t="str">
            <v>- tasto grande con pulsante (normalmente aperto) per citofoni espandibili fino a 16 pulsanti, da inserire nella sede di due pulsanti</v>
          </cell>
          <cell r="C34108" t="str">
            <v>cad</v>
          </cell>
          <cell r="D34108" t="str">
            <v>3,47</v>
          </cell>
        </row>
        <row r="34109">
          <cell r="A34109" t="str">
            <v>ME.11.010.0060.i</v>
          </cell>
          <cell r="B34109" t="str">
            <v>- tasto grande e modulo commutatore a 2 posizioni e 2 vie per citofoni espandibili fino a 16 pulsanti, per la commutazione della linea fonica tra due posti esterni amplificati</v>
          </cell>
          <cell r="C34109" t="str">
            <v>cad</v>
          </cell>
          <cell r="D34109" t="str">
            <v>5,97</v>
          </cell>
        </row>
        <row r="34110">
          <cell r="A34110" t="str">
            <v>ME.11.010.0060.j</v>
          </cell>
          <cell r="B34110" t="str">
            <v>- modulo interruttore ad una via per l'esclusione della chiamata con tasto luminoso</v>
          </cell>
          <cell r="C34110" t="str">
            <v>cad</v>
          </cell>
          <cell r="D34110" t="str">
            <v>6,13</v>
          </cell>
        </row>
        <row r="34111">
          <cell r="A34111" t="str">
            <v>ME.11.010.0060.k</v>
          </cell>
          <cell r="B34111" t="str">
            <v>- pulsante supplementare (normalmente chiuso), coppia di tasti e copriforo per guida tasti per controllo automazioni</v>
          </cell>
          <cell r="C34111" t="str">
            <v>cad</v>
          </cell>
          <cell r="D34111" t="str">
            <v>4,10</v>
          </cell>
        </row>
        <row r="34112">
          <cell r="A34112" t="str">
            <v>ME.11.010.0060.l</v>
          </cell>
          <cell r="B34112" t="str">
            <v>- modulo commutatore a 4 posizioni per la regolazione del volume di chiamata su tre livelli e per l'esclusione della stessa</v>
          </cell>
          <cell r="C34112" t="str">
            <v>cad</v>
          </cell>
          <cell r="D34112" t="str">
            <v>5,28</v>
          </cell>
        </row>
        <row r="34113">
          <cell r="A34113" t="str">
            <v>ME.11.010.0070</v>
          </cell>
          <cell r="B34113" t="str">
            <v>Telefono per installazione a parete o a tavolo, con 2,40 m di cavo munito di plug telefonico.</v>
          </cell>
          <cell r="C34113" t="str">
            <v>cad</v>
          </cell>
          <cell r="D34113" t="str">
            <v>99,75</v>
          </cell>
        </row>
        <row r="34114">
          <cell r="A34114" t="str">
            <v>ME.11.010.0080</v>
          </cell>
          <cell r="B34114" t="str">
            <v>Citofoni da parete in materiale termoplastico, dotati di 2 pulsanti e un altoparlante per le chiamate elettroniche, per montaggio in scatola rettangolare verticale, nelle tipologie:</v>
          </cell>
          <cell r="C34114"/>
          <cell r="D34114"/>
        </row>
        <row r="34115">
          <cell r="A34115" t="str">
            <v>ME.11.010.0080.a</v>
          </cell>
          <cell r="B34115" t="str">
            <v>- senza segreto di conversazione per portiere elettrico e videocitofonia</v>
          </cell>
          <cell r="C34115" t="str">
            <v>cad</v>
          </cell>
          <cell r="D34115" t="str">
            <v>13,57</v>
          </cell>
        </row>
        <row r="34116">
          <cell r="A34116" t="str">
            <v>ME.11.010.0080.b</v>
          </cell>
          <cell r="B34116" t="str">
            <v>- con segreto di conversazione per portiere elettrico e videocitofonia</v>
          </cell>
          <cell r="C34116" t="str">
            <v>cad</v>
          </cell>
          <cell r="D34116" t="str">
            <v>19,76</v>
          </cell>
        </row>
        <row r="34117">
          <cell r="A34117" t="str">
            <v>ME.11.010.0080.c</v>
          </cell>
          <cell r="B34117" t="str">
            <v>- senza segreto di conversazione per portiere elettrico, unifilare 1+1 conduttori</v>
          </cell>
          <cell r="C34117" t="str">
            <v>cad</v>
          </cell>
          <cell r="D34117" t="str">
            <v>14,82</v>
          </cell>
        </row>
        <row r="34118">
          <cell r="A34118" t="str">
            <v>ME.11.010.0080.d</v>
          </cell>
          <cell r="B34118" t="str">
            <v>- con segreto di conversazione per portiere elettrico, unifilare 1+1 conduttori</v>
          </cell>
          <cell r="C34118" t="str">
            <v>cad</v>
          </cell>
          <cell r="D34118" t="str">
            <v>18,76</v>
          </cell>
        </row>
        <row r="34119">
          <cell r="A34119" t="str">
            <v>ME.11.010.0090</v>
          </cell>
          <cell r="B34119" t="str">
            <v>Centralino di portineria citofonici in verione unica da incasso tavolo, da incasso parete e da esterno, materiale termoplastico, microtelefono con cordone spiralato, tastiera selettrice in moduli da 10 tasti, segnalazione acustica e luminosa della chiamata, conversazione segreta. Versione semplice interno, adatto al collegamento con i vari citofoni, la commutazione dei citofoni verso il citofono notte e la possibilità di comunicare tra un posto esterno e il citofono notte, con numero di linee pari a:</v>
          </cell>
          <cell r="C34119"/>
          <cell r="D34119"/>
        </row>
        <row r="34120">
          <cell r="A34120" t="str">
            <v>ME.11.010.0090.a</v>
          </cell>
          <cell r="B34120" t="str">
            <v>- 10 linee</v>
          </cell>
          <cell r="C34120" t="str">
            <v>cad</v>
          </cell>
          <cell r="D34120" t="str">
            <v>306,22</v>
          </cell>
        </row>
        <row r="34121">
          <cell r="A34121" t="str">
            <v>ME.11.010.0090.b</v>
          </cell>
          <cell r="B34121" t="str">
            <v>- 20 linee</v>
          </cell>
          <cell r="C34121" t="str">
            <v>cad</v>
          </cell>
          <cell r="D34121" t="str">
            <v>375,36</v>
          </cell>
        </row>
        <row r="34122">
          <cell r="A34122" t="str">
            <v>ME.11.010.0090.c</v>
          </cell>
          <cell r="B34122" t="str">
            <v>- 30 linee</v>
          </cell>
          <cell r="C34122" t="str">
            <v>cad</v>
          </cell>
          <cell r="D34122" t="str">
            <v>464,28</v>
          </cell>
        </row>
        <row r="34123">
          <cell r="A34123" t="str">
            <v>ME.11.010.0090.d</v>
          </cell>
          <cell r="B34123" t="str">
            <v>- 40 linee</v>
          </cell>
          <cell r="C34123" t="str">
            <v>cad</v>
          </cell>
          <cell r="D34123" t="str">
            <v>543,30</v>
          </cell>
        </row>
        <row r="34124">
          <cell r="A34124" t="str">
            <v>ME.11.010.0090.e</v>
          </cell>
          <cell r="B34124" t="str">
            <v>- 50 linee</v>
          </cell>
          <cell r="C34124" t="str">
            <v>cad</v>
          </cell>
          <cell r="D34124" t="str">
            <v>622,35</v>
          </cell>
        </row>
        <row r="34125">
          <cell r="A34125" t="str">
            <v>ME.11.010.0090.f</v>
          </cell>
          <cell r="B34125" t="str">
            <v>- 60 linee</v>
          </cell>
          <cell r="C34125" t="str">
            <v>cad</v>
          </cell>
          <cell r="D34125" t="str">
            <v>701,35</v>
          </cell>
        </row>
        <row r="34126">
          <cell r="A34126" t="str">
            <v>ME.11.010.0090.g</v>
          </cell>
          <cell r="B34126" t="str">
            <v>- 80 linee</v>
          </cell>
          <cell r="C34126" t="str">
            <v>cad</v>
          </cell>
          <cell r="D34126" t="str">
            <v>859,43</v>
          </cell>
        </row>
        <row r="34127">
          <cell r="A34127" t="str">
            <v>ME.11.010.0090.h</v>
          </cell>
          <cell r="B34127" t="str">
            <v>- 100 linee</v>
          </cell>
          <cell r="C34127" t="str">
            <v>cad</v>
          </cell>
          <cell r="D34127" t="str">
            <v>1.017,47</v>
          </cell>
        </row>
        <row r="34128">
          <cell r="A34128" t="str">
            <v>ME.11.010.0090.i</v>
          </cell>
          <cell r="B34128" t="str">
            <v>- 120 linee</v>
          </cell>
          <cell r="C34128" t="str">
            <v>cad</v>
          </cell>
          <cell r="D34128" t="str">
            <v>1.175,53</v>
          </cell>
        </row>
        <row r="34129">
          <cell r="A34129" t="str">
            <v>ME.11.010.0100</v>
          </cell>
          <cell r="B34129" t="str">
            <v>Centralino di portineria citofonici in verione unica da incasso tavolo, da incasso parete e da esterno, materiale termoplastico, microtelefono con cordone spiralato, tastiera selettrice in moduli da 10 tasti, segnalazione acustica e luminosa della chiamata, conversazione segreta. Versione a commutazione interno-esterno, nella posizione interno consente le chiamate e la conversazione da centralino a utenti e viceversa con chiamate da pulsantiera esterna ricevute dal cntralino; nella posizione esterno le chiamate dalla pulsantiera esterna vengono inviate direttamente all'utente, con numero di linee pari a:</v>
          </cell>
          <cell r="C34129"/>
          <cell r="D34129"/>
        </row>
        <row r="34130">
          <cell r="A34130" t="str">
            <v>ME.11.010.0100.a</v>
          </cell>
          <cell r="B34130" t="str">
            <v>- 10 linee</v>
          </cell>
          <cell r="C34130" t="str">
            <v>cad</v>
          </cell>
          <cell r="D34130" t="str">
            <v>370,45</v>
          </cell>
        </row>
        <row r="34131">
          <cell r="A34131" t="str">
            <v>ME.11.010.0100.b</v>
          </cell>
          <cell r="B34131" t="str">
            <v>- 20 linee</v>
          </cell>
          <cell r="C34131" t="str">
            <v>cad</v>
          </cell>
          <cell r="D34131" t="str">
            <v>449,47</v>
          </cell>
        </row>
        <row r="34132">
          <cell r="A34132" t="str">
            <v>ME.11.010.0100.c</v>
          </cell>
          <cell r="B34132" t="str">
            <v>- 30 linee</v>
          </cell>
          <cell r="C34132" t="str">
            <v>cad</v>
          </cell>
          <cell r="D34132" t="str">
            <v>533,43</v>
          </cell>
        </row>
        <row r="34133">
          <cell r="A34133" t="str">
            <v>ME.11.010.0100.d</v>
          </cell>
          <cell r="B34133" t="str">
            <v>- 40 linee</v>
          </cell>
          <cell r="C34133" t="str">
            <v>cad</v>
          </cell>
          <cell r="D34133" t="str">
            <v>612,45</v>
          </cell>
        </row>
        <row r="34134">
          <cell r="A34134" t="str">
            <v>ME.11.010.0100.e</v>
          </cell>
          <cell r="B34134" t="str">
            <v>- 50 linee</v>
          </cell>
          <cell r="C34134" t="str">
            <v>cad</v>
          </cell>
          <cell r="D34134" t="str">
            <v>691,47</v>
          </cell>
        </row>
        <row r="34135">
          <cell r="A34135" t="str">
            <v>ME.11.010.0100.f</v>
          </cell>
          <cell r="B34135" t="str">
            <v>- 60 linee</v>
          </cell>
          <cell r="C34135" t="str">
            <v>cad</v>
          </cell>
          <cell r="D34135" t="str">
            <v>770,53</v>
          </cell>
        </row>
        <row r="34136">
          <cell r="A34136" t="str">
            <v>ME.11.010.0100.g</v>
          </cell>
          <cell r="B34136" t="str">
            <v>- 80 linee</v>
          </cell>
          <cell r="C34136" t="str">
            <v>cad</v>
          </cell>
          <cell r="D34136" t="str">
            <v>918,68</v>
          </cell>
        </row>
        <row r="34137">
          <cell r="A34137" t="str">
            <v>ME.11.010.0100.h</v>
          </cell>
          <cell r="B34137" t="str">
            <v>- 100 linee</v>
          </cell>
          <cell r="C34137" t="str">
            <v>cad</v>
          </cell>
          <cell r="D34137" t="str">
            <v>1.081,69</v>
          </cell>
        </row>
        <row r="34138">
          <cell r="A34138" t="str">
            <v>ME.11.010.0100.i</v>
          </cell>
          <cell r="B34138" t="str">
            <v>- 120 linee</v>
          </cell>
          <cell r="C34138" t="str">
            <v>cad</v>
          </cell>
          <cell r="D34138" t="str">
            <v>1.259,49</v>
          </cell>
        </row>
        <row r="34139">
          <cell r="A34139" t="str">
            <v>ME.11.010.0110</v>
          </cell>
          <cell r="B34139" t="str">
            <v>Centralino di portineria citofonici in verione unica da incasso tavolo, da incasso parete e da esterno, materiale termoplastico, microtelefono con cordone spiralato, tastiera selettrice in moduli da 10 tasti, segnalazione acustica e luminosa della chiamata, conversazione segreta. Versione intercomunicante interno, consente il collegamento con i var citofoni, l'intercomunicazione fra i citofoni, la commutazione dei citofoni verso il citofono notte e la possibilità di comunicare tra un posto esterno e il citofono notte; con l'aggiunta di un commutatore telefonico è possibile collegarlo con una linea telefonica, con numero di linee pari a:</v>
          </cell>
          <cell r="C34139"/>
          <cell r="D34139"/>
        </row>
        <row r="34140">
          <cell r="A34140" t="str">
            <v>ME.11.010.0110.a</v>
          </cell>
          <cell r="B34140" t="str">
            <v>- 10 linee</v>
          </cell>
          <cell r="C34140" t="str">
            <v>cad</v>
          </cell>
          <cell r="D34140" t="str">
            <v>419,83</v>
          </cell>
        </row>
        <row r="34141">
          <cell r="A34141" t="str">
            <v>ME.11.010.0110.b</v>
          </cell>
          <cell r="B34141" t="str">
            <v>- 20 linee</v>
          </cell>
          <cell r="C34141" t="str">
            <v>cad</v>
          </cell>
          <cell r="D34141" t="str">
            <v>498,84</v>
          </cell>
        </row>
        <row r="34142">
          <cell r="A34142" t="str">
            <v>ME.11.010.0110.c</v>
          </cell>
          <cell r="B34142" t="str">
            <v>- 30 linee</v>
          </cell>
          <cell r="C34142" t="str">
            <v>cad</v>
          </cell>
          <cell r="D34142" t="str">
            <v>577,91</v>
          </cell>
        </row>
        <row r="34143">
          <cell r="A34143" t="str">
            <v>ME.11.010.0110.d</v>
          </cell>
          <cell r="B34143" t="str">
            <v>- 40 linee</v>
          </cell>
          <cell r="C34143" t="str">
            <v>cad</v>
          </cell>
          <cell r="D34143" t="str">
            <v>656,92</v>
          </cell>
        </row>
        <row r="34144">
          <cell r="A34144" t="str">
            <v>ME.11.010.0110.e</v>
          </cell>
          <cell r="B34144" t="str">
            <v>- 50 linee</v>
          </cell>
          <cell r="C34144" t="str">
            <v>cad</v>
          </cell>
          <cell r="D34144" t="str">
            <v>735,94</v>
          </cell>
        </row>
        <row r="34145">
          <cell r="A34145" t="str">
            <v>ME.11.010.0110.f</v>
          </cell>
          <cell r="B34145" t="str">
            <v>- 60 linee</v>
          </cell>
          <cell r="C34145" t="str">
            <v>cad</v>
          </cell>
          <cell r="D34145" t="str">
            <v>814,98</v>
          </cell>
        </row>
        <row r="34146">
          <cell r="A34146" t="str">
            <v>ME.11.010.0110.g</v>
          </cell>
          <cell r="B34146" t="str">
            <v>- 80 linee</v>
          </cell>
          <cell r="C34146" t="str">
            <v>cad</v>
          </cell>
          <cell r="D34146" t="str">
            <v>973,03</v>
          </cell>
        </row>
        <row r="34147">
          <cell r="A34147" t="str">
            <v>ME.11.010.0110.h</v>
          </cell>
          <cell r="B34147" t="str">
            <v>- 100 linee</v>
          </cell>
          <cell r="C34147" t="str">
            <v>cad</v>
          </cell>
          <cell r="D34147" t="str">
            <v>1.131,08</v>
          </cell>
        </row>
        <row r="34148">
          <cell r="A34148" t="str">
            <v>ME.11.010.0110.i</v>
          </cell>
          <cell r="B34148" t="str">
            <v>- 120 linee</v>
          </cell>
          <cell r="C34148" t="str">
            <v>cad</v>
          </cell>
          <cell r="D34148" t="str">
            <v>1.289,13</v>
          </cell>
        </row>
        <row r="34149">
          <cell r="A34149" t="str">
            <v>ME.11.010.0120</v>
          </cell>
          <cell r="B34149" t="str">
            <v>Centralino telefonico con interfaccia citofonica, per la comunicazione tra telefono e posto esterno del portiere video e citofonico, per l'azionamento della serratura del cancello o altri servizi, a due linee urbane e a 8 linee interne.</v>
          </cell>
          <cell r="C34149" t="str">
            <v>cad</v>
          </cell>
          <cell r="D34149" t="str">
            <v>376,34</v>
          </cell>
        </row>
        <row r="34150">
          <cell r="A34150" t="str">
            <v>ME.11.010.0130</v>
          </cell>
          <cell r="B34150" t="str">
            <v>Accessori per centralini telefonici:</v>
          </cell>
          <cell r="C34150"/>
          <cell r="D34150"/>
        </row>
        <row r="34151">
          <cell r="A34151" t="str">
            <v>ME.11.010.0130.a</v>
          </cell>
          <cell r="B34151" t="str">
            <v>- scheda stampante con interfaccia RS232</v>
          </cell>
          <cell r="C34151" t="str">
            <v>cad</v>
          </cell>
          <cell r="D34151" t="str">
            <v>140,40</v>
          </cell>
        </row>
        <row r="34152">
          <cell r="A34152" t="str">
            <v>ME.11.010.0130.b</v>
          </cell>
          <cell r="B34152" t="str">
            <v>- scheda con funzione LCR da inserire nel centralino</v>
          </cell>
          <cell r="C34152" t="str">
            <v>cad</v>
          </cell>
          <cell r="D34152" t="str">
            <v>59,27</v>
          </cell>
        </row>
        <row r="34153">
          <cell r="A34153" t="str">
            <v>ME.11.010.0130.c</v>
          </cell>
          <cell r="B34153" t="str">
            <v>- cavo di collegamento stampante</v>
          </cell>
          <cell r="C34153" t="str">
            <v>cad</v>
          </cell>
          <cell r="D34153" t="str">
            <v>16,75</v>
          </cell>
        </row>
        <row r="34154">
          <cell r="A34154" t="str">
            <v>ME.11.010.0130.d</v>
          </cell>
          <cell r="B34154" t="str">
            <v>- presa telefonica su scatola per fissaggio a parete, con 4 morsetti e plug telefonico a 6 vie</v>
          </cell>
          <cell r="C34154" t="str">
            <v>cad</v>
          </cell>
          <cell r="D34154" t="str">
            <v>3,95</v>
          </cell>
        </row>
        <row r="34155">
          <cell r="A34155" t="str">
            <v>ME.11.010.0130.e</v>
          </cell>
          <cell r="B34155" t="str">
            <v>- interfaccia citonica per impianti citofonici unifilari 1+1 e videocitofonici senza cavo coassiale</v>
          </cell>
          <cell r="C34155" t="str">
            <v>cad</v>
          </cell>
          <cell r="D34155" t="str">
            <v>46,82</v>
          </cell>
        </row>
        <row r="34156">
          <cell r="A34156" t="str">
            <v>ME.11.010.0130.f</v>
          </cell>
          <cell r="B34156" t="str">
            <v>- interfaccia citonica per impianti digitali</v>
          </cell>
          <cell r="C34156" t="str">
            <v>cad</v>
          </cell>
          <cell r="D34156" t="str">
            <v>75,47</v>
          </cell>
        </row>
        <row r="34157">
          <cell r="A34157" t="str">
            <v>ME.11.010.0140</v>
          </cell>
          <cell r="B34157" t="str">
            <v>Alimentatori in materiale termoplastico con custodia DIN 8 moduli e calotte di protezione per morsettiere, con doppio generatore di chiamata elettronica (modulata e continua), alimentazione 230V 50Hz con potenza massima assorbita 30 VA e potenza dissipata 8,5 W; protezione a PTC contro i cortocircuiti e le variazioni termiche, nelle tipologie:</v>
          </cell>
          <cell r="C34157"/>
          <cell r="D34157"/>
        </row>
        <row r="34158">
          <cell r="A34158" t="str">
            <v>ME.11.010.0140.a</v>
          </cell>
          <cell r="B34158" t="str">
            <v>- per portiere elettrico con e senza segreto di conversazione</v>
          </cell>
          <cell r="C34158" t="str">
            <v>cad</v>
          </cell>
          <cell r="D34158" t="str">
            <v>55,32</v>
          </cell>
        </row>
        <row r="34159">
          <cell r="A34159" t="str">
            <v>ME.11.010.0140.b</v>
          </cell>
          <cell r="B34159" t="str">
            <v>- per portiere elettrico con e senza segreto di conversazione con funzione chiamata esterna che segnala sul posto esterno l'esecuzione di una chiamata</v>
          </cell>
          <cell r="C34159" t="str">
            <v>cad</v>
          </cell>
          <cell r="D34159" t="str">
            <v>59,27</v>
          </cell>
        </row>
        <row r="34160">
          <cell r="A34160" t="str">
            <v>ME.11.010.0140.c</v>
          </cell>
          <cell r="B34160" t="str">
            <v>- per portiere elettrico o per sistemi intercomunicanti senza segreto di conversazione</v>
          </cell>
          <cell r="C34160" t="str">
            <v>cad</v>
          </cell>
          <cell r="D34160" t="str">
            <v>45,44</v>
          </cell>
        </row>
        <row r="34161">
          <cell r="A34161" t="str">
            <v>ME.11.010.0140.d</v>
          </cell>
          <cell r="B34161" t="str">
            <v>- per portiere elettrico con citofoni intercomunicanti e segreto di conversazione tra posto esterno e citofoni, fornito con triplo generatore di nota per chiamate dalla pulsantiera esterna, fuori porta e intercomunicanti; la commutazione con il posto esterno avviene automaticamente con la chiamata da pulsantiera esterna</v>
          </cell>
          <cell r="C34161" t="str">
            <v>cad</v>
          </cell>
          <cell r="D34161" t="str">
            <v>88,40</v>
          </cell>
        </row>
        <row r="34162">
          <cell r="A34162" t="str">
            <v>ME.11.010.0140.e</v>
          </cell>
          <cell r="B34162" t="str">
            <v>- per portiere elettrico e per sistemi intercomunicanti con segreto di conversazione tra citofoni e tra posto esterno e citofoni, fornito con triplo generatore di nota per chiamate dalla pulsantiera esterna, fuori porta e intercomunicanti; la commutazione con il posto esterno avviene automaticamente con la chiamata da pulsantiera esterna</v>
          </cell>
          <cell r="C34162" t="str">
            <v>cad</v>
          </cell>
          <cell r="D34162" t="str">
            <v>121,98</v>
          </cell>
        </row>
        <row r="34163">
          <cell r="A34163" t="str">
            <v>ME.11.010.0140.f</v>
          </cell>
          <cell r="B34163" t="str">
            <v>- per portiere elettrico senza conversazione con possibilità di inserimento di batteria tampone, alimentazione 12 Vca</v>
          </cell>
          <cell r="C34163" t="str">
            <v>cad</v>
          </cell>
          <cell r="D34163" t="str">
            <v>69,15</v>
          </cell>
        </row>
        <row r="34164">
          <cell r="A34164" t="str">
            <v>ME.11.010.0150</v>
          </cell>
          <cell r="B34164" t="str">
            <v>Alimentatori in materiale termoplastico con custodia DIN 12 moduli e calotte di protezione per morsettiere estraibili, con doppio generatore di chiamata elettronica (modulata e continua), alimentazione 230 V 50Hz con potenza massima assorbita 30 VA; protezione a PTC contro i cortocircuiti e le variazioni termiche, nelle tipologie:</v>
          </cell>
          <cell r="C34164"/>
          <cell r="D34164"/>
        </row>
        <row r="34165">
          <cell r="A34165" t="str">
            <v>ME.11.010.0150.a</v>
          </cell>
          <cell r="B34165" t="str">
            <v>- per portiere elettrico unifilare 1+1 conduttori con e senza segreto di conversazione da utilizzare con posto esterno</v>
          </cell>
          <cell r="C34165" t="str">
            <v>cad</v>
          </cell>
          <cell r="D34165" t="str">
            <v>106,69</v>
          </cell>
        </row>
        <row r="34166">
          <cell r="A34166" t="str">
            <v>ME.11.010.0150.b</v>
          </cell>
          <cell r="B34166" t="str">
            <v>- per portiere elettrico unifilare 1+1 conduttori con e senza segreto di conversazione da utilizzare con posto esterno e con possibilità di collegare all'alimentatore una batteria tampone da 12 Vcc</v>
          </cell>
          <cell r="C34166" t="str">
            <v>cad</v>
          </cell>
          <cell r="D34166" t="str">
            <v>153,35</v>
          </cell>
        </row>
        <row r="34167">
          <cell r="A34167" t="str">
            <v>ME.11.010.0150.c</v>
          </cell>
          <cell r="B34167" t="str">
            <v>- per portiere elettrico con e senza segreto di conversazione da utilizzare con posto esterno e con possibilità di collegare all'alimentatore una batteria tampone da 12 Vcc</v>
          </cell>
          <cell r="C34167" t="str">
            <v>cad</v>
          </cell>
          <cell r="D34167" t="str">
            <v>99,77</v>
          </cell>
        </row>
        <row r="34168">
          <cell r="A34168" t="str">
            <v>ME.11.010.0160</v>
          </cell>
          <cell r="B34168" t="str">
            <v>Citofoni da parete per citofonia viva-voce bicanale, in materiale termoplastico per fissaggio a parete, con un altoparlante per le chiamate elettroniche, nelle tipologie:</v>
          </cell>
          <cell r="C34168"/>
          <cell r="D34168"/>
        </row>
        <row r="34169">
          <cell r="A34169" t="str">
            <v>ME.11.010.0160.a</v>
          </cell>
          <cell r="B34169" t="str">
            <v>- viva voce bicanale senza microtelefono munito di 4 pulsanti</v>
          </cell>
          <cell r="C34169" t="str">
            <v>cad</v>
          </cell>
          <cell r="D34169" t="str">
            <v>31,43</v>
          </cell>
        </row>
        <row r="34170">
          <cell r="A34170" t="str">
            <v>ME.11.010.0170</v>
          </cell>
          <cell r="B34170" t="str">
            <v>Accessori per citofoni viva voce bicanale:</v>
          </cell>
          <cell r="C34170"/>
          <cell r="D34170"/>
        </row>
        <row r="34171">
          <cell r="A34171" t="str">
            <v>ME.11.010.0170.a</v>
          </cell>
          <cell r="B34171" t="str">
            <v>- kit di trasformazione per installazione a tavolo, completo di 2 m di cavo a 6 conduttori e munito di morsettiera fissa</v>
          </cell>
          <cell r="C34171" t="str">
            <v>cad</v>
          </cell>
          <cell r="D34171" t="str">
            <v>13,83</v>
          </cell>
        </row>
        <row r="34172">
          <cell r="A34172" t="str">
            <v>ME.11.010.0170.b</v>
          </cell>
          <cell r="B34172" t="str">
            <v>- kit di trasormazione per installazione a tavolo, completo di 2 m di cavo a 16 conduttori e munito di presa con spina estraibile</v>
          </cell>
          <cell r="C34172" t="str">
            <v>cad</v>
          </cell>
          <cell r="D34172" t="str">
            <v>23,43</v>
          </cell>
        </row>
        <row r="34173">
          <cell r="A34173" t="str">
            <v>ME.11.010.0170.c</v>
          </cell>
          <cell r="B34173" t="str">
            <v>- scheda suoneria Din-Don da inserire all'interno dei citofoni per cambiere suono di chiamata</v>
          </cell>
          <cell r="C34173" t="str">
            <v>cad</v>
          </cell>
          <cell r="D34173" t="str">
            <v>17,79</v>
          </cell>
        </row>
        <row r="34174">
          <cell r="A34174" t="str">
            <v>ME.11.010.0170.d</v>
          </cell>
          <cell r="B34174" t="str">
            <v>- tasto e pulsante supplementare (normalmente aperto)</v>
          </cell>
          <cell r="C34174" t="str">
            <v>cad</v>
          </cell>
          <cell r="D34174" t="str">
            <v>2,13</v>
          </cell>
        </row>
        <row r="34175">
          <cell r="A34175" t="str">
            <v>ME.11.010.0170.e</v>
          </cell>
          <cell r="B34175" t="str">
            <v>- modulo commutatore a 4 posizioni per la regolazione del volume di chiamata su tre livelli e per l'esclusione della stessa</v>
          </cell>
          <cell r="C34175" t="str">
            <v>cad</v>
          </cell>
          <cell r="D34175" t="str">
            <v>5,28</v>
          </cell>
        </row>
        <row r="34176">
          <cell r="A34176" t="str">
            <v>ME.11.010.0170.f</v>
          </cell>
          <cell r="B34176" t="str">
            <v>- modulo di segnalazione con LED rosso per la segnalazione dell'esclusione della suoneria o altre funzioni</v>
          </cell>
          <cell r="C34176" t="str">
            <v>cad</v>
          </cell>
          <cell r="D34176" t="str">
            <v>4,63</v>
          </cell>
        </row>
        <row r="34177">
          <cell r="A34177" t="str">
            <v>ME.11.010.0170.g</v>
          </cell>
          <cell r="B34177" t="str">
            <v>- modulo di segnalazione con LED verde per la segnalazione dell'esclusione della suoneria o altre funzioni</v>
          </cell>
          <cell r="C34177" t="str">
            <v>cad</v>
          </cell>
          <cell r="D34177" t="str">
            <v>4,63</v>
          </cell>
        </row>
        <row r="34178">
          <cell r="A34178" t="str">
            <v>ME.11.010.0170.h</v>
          </cell>
          <cell r="B34178" t="str">
            <v>- tasto e pulsante supplementare (normalmente chiuso) per il controllo di automazioni</v>
          </cell>
          <cell r="C34178" t="str">
            <v>cad</v>
          </cell>
          <cell r="D34178" t="str">
            <v>4,19</v>
          </cell>
        </row>
        <row r="34179">
          <cell r="A34179" t="str">
            <v>ME.11.010.0170.i</v>
          </cell>
          <cell r="B34179" t="str">
            <v>- alimentatore per citofonia viva voce bicanale, in custodia DIN a 12 moduli, doppio generatore di chiamata modulata e continua, alimentazione 230V 50 Hz 60 VA, su base per portiere elettrico con amplificatore audio viva voce bicanale</v>
          </cell>
          <cell r="C34179" t="str">
            <v>cad</v>
          </cell>
          <cell r="D34179" t="str">
            <v>138,29</v>
          </cell>
        </row>
        <row r="34180">
          <cell r="A34180" t="str">
            <v>ME.11.010.0180</v>
          </cell>
          <cell r="B34180" t="str">
            <v>Commutatori in materiale termoplastio in custodia DIN a 8 moduli e calotte di protezione per morsettiere, da utilizzare con alimentatori per 2 o più posti esterni e con la possibilità di collegare in serie fino a 4 commutatori, nelle tipologie:</v>
          </cell>
          <cell r="C34180"/>
          <cell r="D34180"/>
        </row>
        <row r="34181">
          <cell r="A34181" t="str">
            <v>ME.11.010.0180.a</v>
          </cell>
          <cell r="B34181" t="str">
            <v>- per portiere elettrico a 2 posti esterni</v>
          </cell>
          <cell r="C34181" t="str">
            <v>cad</v>
          </cell>
          <cell r="D34181" t="str">
            <v>44,46</v>
          </cell>
        </row>
        <row r="34182">
          <cell r="A34182" t="str">
            <v>ME.11.010.0180.b</v>
          </cell>
          <cell r="B34182" t="str">
            <v>- per portiere elettrico a 3 posti esterni</v>
          </cell>
          <cell r="C34182" t="str">
            <v>cad</v>
          </cell>
          <cell r="D34182" t="str">
            <v>90,15</v>
          </cell>
        </row>
        <row r="34183">
          <cell r="A34183" t="str">
            <v>ME.11.010.0190</v>
          </cell>
          <cell r="B34183" t="str">
            <v>Commutatore in materiale termoplastico in custodia DIN a 12 moduli e calotte di protezione per morsettiere, da utilizzare con alimentatori per 2 posti esterni per portiere elettrico a 2 posti esterni</v>
          </cell>
          <cell r="C34183" t="str">
            <v>cad</v>
          </cell>
          <cell r="D34183" t="str">
            <v>110,90</v>
          </cell>
        </row>
        <row r="34184">
          <cell r="A34184" t="str">
            <v>ME.11.010.0200</v>
          </cell>
          <cell r="B34184" t="str">
            <v>Trasformatori e accessori in materiale termoplastico con custodia DIN 4 moduli, alimentazione 230V 50 Hz protezione a PTC contro cortocircuiti e variazioni termiche, nelle tipologie:</v>
          </cell>
          <cell r="C34184"/>
          <cell r="D34184"/>
        </row>
        <row r="34185">
          <cell r="A34185" t="str">
            <v>ME.11.010.0200.a</v>
          </cell>
          <cell r="B34185" t="str">
            <v>- potenza 20 VA e tensione d'uscita 12 Vca</v>
          </cell>
          <cell r="C34185" t="str">
            <v>cad</v>
          </cell>
          <cell r="D34185" t="str">
            <v>17,79</v>
          </cell>
        </row>
        <row r="34186">
          <cell r="A34186" t="str">
            <v>ME.11.010.0200.b</v>
          </cell>
          <cell r="B34186" t="str">
            <v>- potenza 30 VA e tensione d'uscita 15 Vca</v>
          </cell>
          <cell r="C34186" t="str">
            <v>cad</v>
          </cell>
          <cell r="D34186" t="str">
            <v>18,27</v>
          </cell>
        </row>
        <row r="34187">
          <cell r="A34187" t="str">
            <v>ME.11.010.0200.c</v>
          </cell>
          <cell r="B34187" t="str">
            <v>- rigeneratore di chiamata per l'amplificazione del segnale di chiamata, da collegare con più di due citofoni o monitor in parallelo fino a un massimo di 4 apparecchi</v>
          </cell>
          <cell r="C34187" t="str">
            <v>cad</v>
          </cell>
          <cell r="D34187" t="str">
            <v>39,47</v>
          </cell>
        </row>
        <row r="34188">
          <cell r="A34188" t="str">
            <v>ME.11.010.0210</v>
          </cell>
          <cell r="B34188" t="str">
            <v>Relè ed accessori in materiale termoplastico con custodia DIN 4 moduli:</v>
          </cell>
          <cell r="C34188"/>
          <cell r="D34188"/>
        </row>
        <row r="34189">
          <cell r="A34189" t="str">
            <v>ME.11.010.0210.a</v>
          </cell>
          <cell r="B34189" t="str">
            <v>- commutatore per reti intercomunicanti da utilizzare su impianti per portiere elettrico e videocitofonia, permette di realizzare gruppi indipendenti di citofoni intercomunicanti; dispone di un generatore di chiamata differenziata; per il collegamento di più commutatori è necessaria l'installazione di un trasformatore con potenza 30 VA e tensione d'uscita 15 Vca per ogni commutatore</v>
          </cell>
          <cell r="C34189" t="str">
            <v>cad</v>
          </cell>
          <cell r="D34189" t="str">
            <v>37,53</v>
          </cell>
        </row>
        <row r="34190">
          <cell r="A34190" t="str">
            <v>ME.11.010.0210.b</v>
          </cell>
          <cell r="B34190" t="str">
            <v>- commutatore in materiale termoplastico in custodia DIN a 12 moduli e calotte di protezione per morsettiere estraibili, da utilizzare su impianti per portiere elettrico con citofoni intercomunicanti e videocitofonia con monitor intercomunicanti; permette la realizzazione di reti di citofoni/monitor intercomunicanti utilizzando un solo filo per le chiamate intercomunicanti; necessita di alimentazione 230V 50Hz con potenza massima assorbita 30VA, protezione a PTC contro i cortocircuiti e variazioni termiche</v>
          </cell>
          <cell r="C34190" t="str">
            <v>cad</v>
          </cell>
          <cell r="D34190" t="str">
            <v>118,54</v>
          </cell>
        </row>
        <row r="34191">
          <cell r="A34191" t="str">
            <v>ME.11.010.0210.c</v>
          </cell>
          <cell r="B34191" t="str">
            <v>- relè per accensione luci scale o altro, carico ai contatti 3 A, 230 Vac con alimentazione 12 Vcc o Vca</v>
          </cell>
          <cell r="C34191" t="str">
            <v>cad</v>
          </cell>
          <cell r="D34191" t="str">
            <v>18,16</v>
          </cell>
        </row>
        <row r="34192">
          <cell r="A34192" t="str">
            <v>ME.11.010.0210.d</v>
          </cell>
          <cell r="B34192" t="str">
            <v>- relè per suonerie supplementari o altro, carico ai contatti 3 A 230 Vac, alimentazione 12 Vcc o Vca</v>
          </cell>
          <cell r="C34192" t="str">
            <v>cad</v>
          </cell>
          <cell r="D34192" t="str">
            <v>27,16</v>
          </cell>
        </row>
        <row r="34193">
          <cell r="A34193" t="str">
            <v>ME.11.010.0210.e</v>
          </cell>
          <cell r="B34193" t="str">
            <v>- relè temporizzato con regolazione del tempo d'inserzione, carico ai contatti 3 A 230 Vca, alimentazione 12 Vcc o Vca</v>
          </cell>
          <cell r="C34193" t="str">
            <v>cad</v>
          </cell>
          <cell r="D34193" t="str">
            <v>27,26</v>
          </cell>
        </row>
        <row r="34194">
          <cell r="A34194" t="str">
            <v>ME.11.010.0220</v>
          </cell>
          <cell r="B34194" t="str">
            <v>Suonerie elettroniche a una, due e tre note, in materiale termoplastico, nelle tipologie:</v>
          </cell>
          <cell r="C34194"/>
          <cell r="D34194"/>
        </row>
        <row r="34195">
          <cell r="A34195" t="str">
            <v>ME.11.010.0220.a</v>
          </cell>
          <cell r="B34195" t="str">
            <v>- con chiamata differenziata da 2 ingressi, alimentazione 230 Vca</v>
          </cell>
          <cell r="C34195" t="str">
            <v>cad</v>
          </cell>
          <cell r="D34195" t="str">
            <v>33,57</v>
          </cell>
        </row>
        <row r="34196">
          <cell r="A34196" t="str">
            <v>ME.11.010.0220.b</v>
          </cell>
          <cell r="B34196" t="str">
            <v>- suoneria con chiamata differenziata da 2 ingressi, alimentazione 15 Vca</v>
          </cell>
          <cell r="C34196" t="str">
            <v>cad</v>
          </cell>
          <cell r="D34196" t="str">
            <v>17,52</v>
          </cell>
        </row>
        <row r="34197">
          <cell r="A34197" t="str">
            <v>ME.11.010.0220.c</v>
          </cell>
          <cell r="B34197" t="str">
            <v>- con chiamata differenziata da 2 ingressi, alimentazione 12÷15 Vcc o 12÷15 Vca oppure batteria 9 V</v>
          </cell>
          <cell r="C34197" t="str">
            <v>cad</v>
          </cell>
          <cell r="D34197" t="str">
            <v>25,53</v>
          </cell>
        </row>
        <row r="34198">
          <cell r="A34198" t="str">
            <v>ME.11.010.0220.d</v>
          </cell>
          <cell r="B34198" t="str">
            <v>- completamento: altoparlante ripetitore di chiamata elettronica per impianti elettronici, fissaggio su scatola rettangolare o con tasselli</v>
          </cell>
          <cell r="C34198" t="str">
            <v>cad</v>
          </cell>
          <cell r="D34198" t="str">
            <v>11,61</v>
          </cell>
        </row>
        <row r="34199">
          <cell r="A34199" t="str">
            <v>ME.11.010.0230</v>
          </cell>
          <cell r="B34199" t="str">
            <v>Posti esterni e accessori:</v>
          </cell>
          <cell r="C34199"/>
          <cell r="D34199"/>
        </row>
        <row r="34200">
          <cell r="A34200" t="str">
            <v>ME.11.010.0230.a</v>
          </cell>
          <cell r="B34200" t="str">
            <v>- posto esterno audio munito di altoparlante e microfono amplificato, da installare nelle pulsantiere esterne</v>
          </cell>
          <cell r="C34200" t="str">
            <v>cad</v>
          </cell>
          <cell r="D34200" t="str">
            <v>31,11</v>
          </cell>
        </row>
        <row r="34201">
          <cell r="A34201" t="str">
            <v>ME.11.010.0230.b</v>
          </cell>
          <cell r="B34201" t="str">
            <v>- posto esterno per portiere elettrico unifilare 1+1, con doppio amplificatore e con generatore di chiamata elettronica, alimentazione 12 Vca da installare nelle pulsantiere esterne</v>
          </cell>
          <cell r="C34201" t="str">
            <v>cad</v>
          </cell>
          <cell r="D34201" t="str">
            <v>59,27</v>
          </cell>
        </row>
        <row r="34202">
          <cell r="A34202" t="str">
            <v>ME.11.010.0230.c</v>
          </cell>
          <cell r="B34202" t="str">
            <v>- striscia a 5 diodi da montare su pulsantiere esterne, per portiere elettrico unifilare 1+1 e videocitofonico senza cavo coassiale (u diodo per ogni pulsante)</v>
          </cell>
          <cell r="C34202" t="str">
            <v>cad</v>
          </cell>
          <cell r="D34202" t="str">
            <v>3,81</v>
          </cell>
        </row>
        <row r="34203">
          <cell r="A34203" t="str">
            <v>ME.11.010.0230.d</v>
          </cell>
          <cell r="B34203" t="str">
            <v>- striscia a 4 diodi da montare su pulsantiere esterne, per portiere elettrico unifilare 1+1 e videocitofonico senza cavo coassiale (u diodo per ogni pulsante)</v>
          </cell>
          <cell r="C34203" t="str">
            <v>cad</v>
          </cell>
          <cell r="D34203" t="str">
            <v>6,22</v>
          </cell>
        </row>
        <row r="34204">
          <cell r="A34204" t="str">
            <v>ME.11.020</v>
          </cell>
          <cell r="B34204" t="str">
            <v>IMPIANTI INTERFONICI VIVA VOCE MONOCANALI</v>
          </cell>
          <cell r="C34204"/>
          <cell r="D34204"/>
        </row>
        <row r="34205">
          <cell r="A34205" t="str">
            <v>ME.11.020.0010</v>
          </cell>
          <cell r="B34205" t="str">
            <v>Centralini semplici in materiale teroplastico, da appoggio tavolo con chiamata elettronica persistente, collegabili a derivati normali, da esterno, a tromba e ad amplificatore di potenza per chiamate cercapersone, nelle tipologie:</v>
          </cell>
          <cell r="C34205"/>
          <cell r="D34205"/>
        </row>
        <row r="34206">
          <cell r="A34206" t="str">
            <v>ME.11.020.0010.a</v>
          </cell>
          <cell r="B34206" t="str">
            <v>- a una linea, senza comando per amplificatore di potenza per chiamata cerca persone</v>
          </cell>
          <cell r="C34206" t="str">
            <v>cad</v>
          </cell>
          <cell r="D34206" t="str">
            <v>88,26</v>
          </cell>
        </row>
        <row r="34207">
          <cell r="A34207" t="str">
            <v>ME.11.020.0010.b</v>
          </cell>
          <cell r="B34207" t="str">
            <v>- a una linea</v>
          </cell>
          <cell r="C34207" t="str">
            <v>cad</v>
          </cell>
          <cell r="D34207" t="str">
            <v>106,29</v>
          </cell>
        </row>
        <row r="34208">
          <cell r="A34208" t="str">
            <v>ME.11.020.0010.c</v>
          </cell>
          <cell r="B34208" t="str">
            <v>- a 3 linee</v>
          </cell>
          <cell r="C34208" t="str">
            <v>cad</v>
          </cell>
          <cell r="D34208" t="str">
            <v>115,51</v>
          </cell>
        </row>
        <row r="34209">
          <cell r="A34209" t="str">
            <v>ME.11.020.0010.d</v>
          </cell>
          <cell r="B34209" t="str">
            <v>- a 6 linee</v>
          </cell>
          <cell r="C34209" t="str">
            <v>cad</v>
          </cell>
          <cell r="D34209" t="str">
            <v>179,09</v>
          </cell>
        </row>
        <row r="34210">
          <cell r="A34210" t="str">
            <v>ME.11.020.0010.e</v>
          </cell>
          <cell r="B34210" t="str">
            <v>- a 12 linee</v>
          </cell>
          <cell r="C34210" t="str">
            <v>cad</v>
          </cell>
          <cell r="D34210" t="str">
            <v>253,89</v>
          </cell>
        </row>
        <row r="34211">
          <cell r="A34211" t="str">
            <v>ME.11.020.0010.f</v>
          </cell>
          <cell r="B34211" t="str">
            <v>- a 18 linee</v>
          </cell>
          <cell r="C34211" t="str">
            <v>cad</v>
          </cell>
          <cell r="D34211" t="str">
            <v>314,67</v>
          </cell>
        </row>
        <row r="34212">
          <cell r="A34212" t="str">
            <v>ME.11.020.0020</v>
          </cell>
          <cell r="B34212" t="str">
            <v>Derivati normali per centralini semplici, nelle tipologie:</v>
          </cell>
          <cell r="C34212"/>
          <cell r="D34212"/>
        </row>
        <row r="34213">
          <cell r="A34213" t="str">
            <v>ME.11.020.0020.a</v>
          </cell>
          <cell r="B34213" t="str">
            <v>- da parete in materiale termoplastico</v>
          </cell>
          <cell r="C34213" t="str">
            <v>cad</v>
          </cell>
          <cell r="D34213" t="str">
            <v>27,75</v>
          </cell>
        </row>
        <row r="34214">
          <cell r="A34214" t="str">
            <v>ME.11.020.0020.b</v>
          </cell>
          <cell r="B34214" t="str">
            <v>- da parete con chiamata in materiale termoplastico</v>
          </cell>
          <cell r="C34214" t="str">
            <v>cad</v>
          </cell>
          <cell r="D34214" t="str">
            <v>31,80</v>
          </cell>
        </row>
        <row r="34215">
          <cell r="A34215" t="str">
            <v>ME.11.020.0020.c</v>
          </cell>
          <cell r="B34215" t="str">
            <v>- completamento: morsettiera con cavo a due conduttori per trasformare i derivati da parete a tavolo</v>
          </cell>
          <cell r="C34215" t="str">
            <v>cad</v>
          </cell>
          <cell r="D34215" t="str">
            <v>5,97</v>
          </cell>
        </row>
        <row r="34216">
          <cell r="A34216" t="str">
            <v>ME.11.020.0020.d</v>
          </cell>
          <cell r="B34216" t="str">
            <v>- a tromba</v>
          </cell>
          <cell r="C34216" t="str">
            <v>cad</v>
          </cell>
          <cell r="D34216" t="str">
            <v>135,33</v>
          </cell>
        </row>
        <row r="34217">
          <cell r="A34217" t="str">
            <v>ME.11.020.0020.e</v>
          </cell>
          <cell r="B34217" t="str">
            <v>- a cassetta da parete</v>
          </cell>
          <cell r="C34217" t="str">
            <v>cad</v>
          </cell>
          <cell r="D34217" t="str">
            <v>57,78</v>
          </cell>
        </row>
        <row r="34218">
          <cell r="A34218" t="str">
            <v>ME.11.020.0020.f</v>
          </cell>
          <cell r="B34218" t="str">
            <v>- a pulsantiera da esterno a parete completa di posto esterno</v>
          </cell>
          <cell r="C34218" t="str">
            <v>cad</v>
          </cell>
          <cell r="D34218" t="str">
            <v>35,95</v>
          </cell>
        </row>
        <row r="34219">
          <cell r="A34219" t="str">
            <v>ME.11.020.0020.g</v>
          </cell>
          <cell r="B34219" t="str">
            <v>- a pulsantiera da esterno a parete completa di posto esterno e protezione antipioggia</v>
          </cell>
          <cell r="C34219" t="str">
            <v>cad</v>
          </cell>
          <cell r="D34219" t="str">
            <v>67,18</v>
          </cell>
        </row>
        <row r="34220">
          <cell r="A34220" t="str">
            <v>ME.11.020.0030</v>
          </cell>
          <cell r="B34220" t="str">
            <v>Centralini intercomunicanti a una conversazione con chiamata elettronica, collegabili a derivati normali, da esterno, a tromba e ad amplificatore per chiamate cercapersone, nelle tipologie:</v>
          </cell>
          <cell r="C34220"/>
          <cell r="D34220"/>
        </row>
        <row r="34221">
          <cell r="A34221" t="str">
            <v>ME.11.020.0030.a</v>
          </cell>
          <cell r="B34221" t="str">
            <v>- a 3 linee</v>
          </cell>
          <cell r="C34221" t="str">
            <v>cad</v>
          </cell>
          <cell r="D34221" t="str">
            <v>96,40</v>
          </cell>
        </row>
        <row r="34222">
          <cell r="A34222" t="str">
            <v>ME.11.020.0030.b</v>
          </cell>
          <cell r="B34222" t="str">
            <v>- a 6 linee</v>
          </cell>
          <cell r="C34222" t="str">
            <v>cad</v>
          </cell>
          <cell r="D34222" t="str">
            <v>129,01</v>
          </cell>
        </row>
        <row r="34223">
          <cell r="A34223" t="str">
            <v>ME.11.020.0030.c</v>
          </cell>
          <cell r="B34223" t="str">
            <v>- a 12 linee</v>
          </cell>
          <cell r="C34223" t="str">
            <v>cad</v>
          </cell>
          <cell r="D34223" t="str">
            <v>159,72</v>
          </cell>
        </row>
        <row r="34224">
          <cell r="A34224" t="str">
            <v>ME.11.020.0030.d</v>
          </cell>
          <cell r="B34224" t="str">
            <v>- a 18 linee</v>
          </cell>
          <cell r="C34224" t="str">
            <v>cad</v>
          </cell>
          <cell r="D34224" t="str">
            <v>184,28</v>
          </cell>
        </row>
        <row r="34225">
          <cell r="A34225" t="str">
            <v>ME.11.020.0030.e</v>
          </cell>
          <cell r="B34225" t="str">
            <v>- completamento: alimentatore in custodia DIN 12 moduli per centralini intercomunicanti, alimentazione 230 Vca</v>
          </cell>
          <cell r="C34225" t="str">
            <v>cad</v>
          </cell>
          <cell r="D34225" t="str">
            <v>200,22</v>
          </cell>
        </row>
        <row r="34226">
          <cell r="A34226" t="str">
            <v>ME.11.020.0040</v>
          </cell>
          <cell r="B34226" t="str">
            <v>Centralini intercomunicanti a più conversazioni con chiamata elettronica, collegamento ad amplificatore per chiamate cercapersone, nelle tipologie:</v>
          </cell>
          <cell r="C34226"/>
          <cell r="D34226"/>
        </row>
        <row r="34227">
          <cell r="A34227" t="str">
            <v>ME.11.020.0040.a</v>
          </cell>
          <cell r="B34227" t="str">
            <v>- a 6 linee</v>
          </cell>
          <cell r="C34227" t="str">
            <v>cad</v>
          </cell>
          <cell r="D34227" t="str">
            <v>312,90</v>
          </cell>
        </row>
        <row r="34228">
          <cell r="A34228" t="str">
            <v>ME.11.020.0040.b</v>
          </cell>
          <cell r="B34228" t="str">
            <v>- a 12 linee</v>
          </cell>
          <cell r="C34228" t="str">
            <v>cad</v>
          </cell>
          <cell r="D34228" t="str">
            <v>352,66</v>
          </cell>
        </row>
        <row r="34229">
          <cell r="A34229" t="str">
            <v>ME.11.020.0040.c</v>
          </cell>
          <cell r="B34229" t="str">
            <v>- a 18 linee</v>
          </cell>
          <cell r="C34229" t="str">
            <v>cad</v>
          </cell>
          <cell r="D34229" t="str">
            <v>440,69</v>
          </cell>
        </row>
        <row r="34230">
          <cell r="A34230" t="str">
            <v>ME.11.020.0040.d</v>
          </cell>
          <cell r="B34230" t="str">
            <v>- completamento: alimentatore in custodia DIN 8 moduli per derivati interfonici intercomunicanti a più conversazioni, alimentazione 230 Vca</v>
          </cell>
          <cell r="C34230" t="str">
            <v>cad</v>
          </cell>
          <cell r="D34230" t="str">
            <v>31,22</v>
          </cell>
        </row>
        <row r="34231">
          <cell r="A34231" t="str">
            <v>ME.11.020.0050</v>
          </cell>
          <cell r="B34231" t="str">
            <v>Amplificatore di potenza per chiamate cercapersone, per utilizzo su impianti di interfonici a viva voce e su impianti citofonici intercomunicanti, potenza di uscita 50 W, ad alta impedenza e tensione costante 100 V, segnale acustico di avviso di chiamata, alimentazione 230 Vca.</v>
          </cell>
          <cell r="C34231" t="str">
            <v>cad</v>
          </cell>
          <cell r="D34231" t="str">
            <v>204,18</v>
          </cell>
        </row>
        <row r="34232">
          <cell r="A34232" t="str">
            <v>ME.11.020.0060</v>
          </cell>
          <cell r="B34232" t="str">
            <v>Diffusori acustici per chiamate cercapersone, collegamento ad alta impedenza, tensione costante 100 V, nelle tipologie:</v>
          </cell>
          <cell r="C34232"/>
          <cell r="D34232"/>
        </row>
        <row r="34233">
          <cell r="A34233" t="str">
            <v>ME.11.020.0060.a</v>
          </cell>
          <cell r="B34233" t="str">
            <v>- a tromba in materiale termoplastico per potenze da 1,5 W a 10 W</v>
          </cell>
          <cell r="C34233" t="str">
            <v>cad</v>
          </cell>
          <cell r="D34233" t="str">
            <v>179,77</v>
          </cell>
        </row>
        <row r="34234">
          <cell r="A34234" t="str">
            <v>ME.11.020.0060.b</v>
          </cell>
          <cell r="B34234" t="str">
            <v>- diffusore a tromba stagna per esterni per potenze da 2,5 W a 20 W</v>
          </cell>
          <cell r="C34234" t="str">
            <v>cad</v>
          </cell>
          <cell r="D34234" t="str">
            <v>291,40</v>
          </cell>
        </row>
        <row r="34235">
          <cell r="A34235" t="str">
            <v>ME.11.020.0060.c</v>
          </cell>
          <cell r="B34235" t="str">
            <v>- diffusore a cassetta per potenze da 0,25 W a 4 W</v>
          </cell>
          <cell r="C34235" t="str">
            <v>cad</v>
          </cell>
          <cell r="D34235" t="str">
            <v>59,27</v>
          </cell>
        </row>
        <row r="34236">
          <cell r="A34236" t="str">
            <v>ME.11.020.0070</v>
          </cell>
          <cell r="B34236" t="str">
            <v>Interfonico a onde convogliate, con conversazione assicurata attraverso la fase della linea di alimentazione c.a.; con 3 canali audio e permette fino a tre conversazioni contemporanee, comando della conversazione automatica e manuale, alimentazione 230 Vca.</v>
          </cell>
          <cell r="C34236" t="str">
            <v>cad</v>
          </cell>
          <cell r="D34236" t="str">
            <v>54,20</v>
          </cell>
        </row>
        <row r="34237">
          <cell r="A34237" t="str">
            <v>ME.11.020.0080</v>
          </cell>
          <cell r="B34237" t="str">
            <v>Coppia di citofoni ad onde convogliate per conversazione duplex, alimentazione 230 Vca.</v>
          </cell>
          <cell r="C34237" t="str">
            <v>cad</v>
          </cell>
          <cell r="D34237" t="str">
            <v>108,67</v>
          </cell>
        </row>
        <row r="34238">
          <cell r="A34238" t="str">
            <v>ME.11.030</v>
          </cell>
          <cell r="B34238" t="str">
            <v>IMPIANTI VIDEOCITOFONICI CON CAVO COASSIALE</v>
          </cell>
          <cell r="C34238"/>
          <cell r="D34238"/>
        </row>
        <row r="34239">
          <cell r="A34239" t="str">
            <v>ME.11.030.0010</v>
          </cell>
          <cell r="B34239" t="str">
            <v>Monitor in materiale termolastico completo di connettori per cablatura rapida a citofoni, possibilità di accoppiamento a telefono: nelle tipologie:</v>
          </cell>
          <cell r="C34239"/>
          <cell r="D34239"/>
        </row>
        <row r="34240">
          <cell r="A34240" t="str">
            <v>ME.11.030.0010.a</v>
          </cell>
          <cell r="B34240" t="str">
            <v>- con schermo 4" in bianco/nero a basso profilo</v>
          </cell>
          <cell r="C34240" t="str">
            <v>cad</v>
          </cell>
          <cell r="D34240" t="str">
            <v>197,56</v>
          </cell>
        </row>
        <row r="34241">
          <cell r="A34241" t="str">
            <v>ME.11.030.0010.b</v>
          </cell>
          <cell r="B34241" t="str">
            <v>- con schermo 4" in bianco/nero a basso profilo, dotato di sistema di memorizzazione fino a 32 immagini in B/N, con circuito di alimentazione per batteria in tampone Ni/Cd 8,4V 150 mA (esclusa)</v>
          </cell>
          <cell r="C34241" t="str">
            <v>cad</v>
          </cell>
          <cell r="D34241" t="str">
            <v>543,30</v>
          </cell>
        </row>
        <row r="34242">
          <cell r="A34242" t="str">
            <v>ME.11.030.0010.c</v>
          </cell>
          <cell r="B34242" t="str">
            <v>- a basso profilo con schermo 4" LCD a colori</v>
          </cell>
          <cell r="C34242" t="str">
            <v>cad</v>
          </cell>
          <cell r="D34242" t="str">
            <v>444,54</v>
          </cell>
        </row>
        <row r="34243">
          <cell r="A34243" t="str">
            <v>ME.11.030.0020</v>
          </cell>
          <cell r="B34243" t="str">
            <v>Accessori per monitor:</v>
          </cell>
          <cell r="C34243"/>
          <cell r="D34243"/>
        </row>
        <row r="34244">
          <cell r="A34244" t="str">
            <v>ME.11.030.0020.a</v>
          </cell>
          <cell r="B34244" t="str">
            <v>- staffa di fissaggio a parete per monitor e citofoni abbinati, dotata di morsettiera di interconnessione, per fissaggio su scatole da incasso</v>
          </cell>
          <cell r="C34244" t="str">
            <v>cad</v>
          </cell>
          <cell r="D34244" t="str">
            <v>11,06</v>
          </cell>
        </row>
        <row r="34245">
          <cell r="A34245" t="str">
            <v>ME.11.030.0020.b</v>
          </cell>
          <cell r="B34245" t="str">
            <v>- staffa di fissaggio a parete per monitor singolo, dotata di morsettiera di interconnessione monitor e di viti di fissaggio su scatola rettangolare verticale</v>
          </cell>
          <cell r="C34245" t="str">
            <v>cad</v>
          </cell>
          <cell r="D34245" t="str">
            <v>11,06</v>
          </cell>
        </row>
        <row r="34246">
          <cell r="A34246" t="str">
            <v>ME.11.030.0020.c</v>
          </cell>
          <cell r="B34246" t="str">
            <v>- staffa di fissaggio a parete per telefono accoppiato al monitor, dotata di morsettiera di interconnessione, per fissaggio su scatole da incasso</v>
          </cell>
          <cell r="C34246" t="str">
            <v>cad</v>
          </cell>
          <cell r="D34246" t="str">
            <v>11,06</v>
          </cell>
        </row>
        <row r="34247">
          <cell r="A34247" t="str">
            <v>ME.11.030.0020.d</v>
          </cell>
          <cell r="B34247" t="str">
            <v>- scatola da incasso per fissaggio a parete della staffa</v>
          </cell>
          <cell r="C34247" t="str">
            <v>cad</v>
          </cell>
          <cell r="D34247" t="str">
            <v>2,21</v>
          </cell>
        </row>
        <row r="34248">
          <cell r="A34248" t="str">
            <v>ME.11.030.0020.e</v>
          </cell>
          <cell r="B34248" t="str">
            <v>- kit di trasformazione da tavolo per citofoni e monitor abbinati, dotato di morsettiera di interconnessione, 2 metri di cavo a 12 conduttori + 1 coassiale, munito di presa e spina estraibile</v>
          </cell>
          <cell r="C34248" t="str">
            <v>cad</v>
          </cell>
          <cell r="D34248" t="str">
            <v>65,69</v>
          </cell>
        </row>
        <row r="34249">
          <cell r="A34249" t="str">
            <v>ME.11.030.0020.f</v>
          </cell>
          <cell r="B34249" t="str">
            <v>- kit di trasformazione da tavolo per citofoni e monitor abbinati, dotato di morsettiera di interconnessione, 2 metri di cavo a 22 conduttori + 1 coassiale, munito di presa e spina estraibile</v>
          </cell>
          <cell r="C34249" t="str">
            <v>cad</v>
          </cell>
          <cell r="D34249" t="str">
            <v>88,90</v>
          </cell>
        </row>
        <row r="34250">
          <cell r="A34250" t="str">
            <v>ME.11.030.0020.g</v>
          </cell>
          <cell r="B34250" t="str">
            <v>- kit di trasformazione da tavolo per telefono accoppiato al monitor per impianto di videocitofono, dotato di cavo a 12 conduttori + 1 coassiale, munito di presa e spina estraibile e cavo con plug telefonico, completo di staffa e morsettiera di interconnessione</v>
          </cell>
          <cell r="C34250" t="str">
            <v>cad</v>
          </cell>
          <cell r="D34250" t="str">
            <v>75,06</v>
          </cell>
        </row>
        <row r="34251">
          <cell r="A34251" t="str">
            <v>ME.11.030.0020.h</v>
          </cell>
          <cell r="B34251" t="str">
            <v>- kit di trasformazione da tavolo per monitor singolo dotato di morsettiera di interconnessione, con 2 metri di cavo a 8 conduttori + 1 coassiale, munito di presa e spina estraibile</v>
          </cell>
          <cell r="C34251" t="str">
            <v>cad</v>
          </cell>
          <cell r="D34251" t="str">
            <v>47,99</v>
          </cell>
        </row>
        <row r="34252">
          <cell r="A34252" t="str">
            <v>ME.11.030.0020.i</v>
          </cell>
          <cell r="B34252" t="str">
            <v>- alimentatore per kit di trasformazione da tavolo, da utilizzare nel caso di più monitor collegati in parallelo o su linee di collegamento molto lunghe, completo di cavo di aliemntazione 230 Vca</v>
          </cell>
          <cell r="C34252" t="str">
            <v>cad</v>
          </cell>
          <cell r="D34252" t="str">
            <v>33,34</v>
          </cell>
        </row>
        <row r="34253">
          <cell r="A34253" t="str">
            <v>ME.11.030.0030</v>
          </cell>
          <cell r="B34253" t="str">
            <v>Monitor da esterno parete in materiale termoplastico, completo di staffa di fissaggio con morsettiera, di altoparlante per le chiamate elettroniche e di tre pulsanti (apriporta, autoaccensione e luce scale), nelle tipologie:</v>
          </cell>
          <cell r="C34253"/>
          <cell r="D34253"/>
        </row>
        <row r="34254">
          <cell r="A34254" t="str">
            <v>ME.11.030.0030.a</v>
          </cell>
          <cell r="B34254" t="str">
            <v>- con schermo 4" in bianco/nero a basso profilo</v>
          </cell>
          <cell r="C34254" t="str">
            <v>cad</v>
          </cell>
          <cell r="D34254" t="str">
            <v>207,46</v>
          </cell>
        </row>
        <row r="34255">
          <cell r="A34255" t="str">
            <v>ME.11.030.0030.b</v>
          </cell>
          <cell r="B34255" t="str">
            <v>- con schermo 4" in bianco/nero a basso profilo, dotato di sistema di memorizzazione fino a 32 immagini in B/N, con circuito di alimentazione per batteria in tampone Ni/Cd 8,4V 150 mA (esclusa)</v>
          </cell>
          <cell r="C34255" t="str">
            <v>cad</v>
          </cell>
          <cell r="D34255" t="str">
            <v>542,82</v>
          </cell>
        </row>
        <row r="34256">
          <cell r="A34256" t="str">
            <v>ME.11.030.0030.c</v>
          </cell>
          <cell r="B34256" t="str">
            <v>- a basso profilo con schermo 4" LCD a colori</v>
          </cell>
          <cell r="C34256" t="str">
            <v>cad</v>
          </cell>
          <cell r="D34256" t="str">
            <v>444,54</v>
          </cell>
        </row>
        <row r="34257">
          <cell r="A34257" t="str">
            <v>ME.11.030.0030.d</v>
          </cell>
          <cell r="B34257" t="str">
            <v>- con schermo 4" in bianco/nero a basso profilo, munito di 8 pulsanti supplementari per le chiamate itercomunicanti</v>
          </cell>
          <cell r="C34257" t="str">
            <v>cad</v>
          </cell>
          <cell r="D34257" t="str">
            <v>271,66</v>
          </cell>
        </row>
        <row r="34258">
          <cell r="A34258" t="str">
            <v>ME.11.030.0030.e</v>
          </cell>
          <cell r="B34258" t="str">
            <v>- con schermo 4" in bianco/nero a basso profilo con segreto di conversazione</v>
          </cell>
          <cell r="C34258" t="str">
            <v>cad</v>
          </cell>
          <cell r="D34258" t="str">
            <v>232,99</v>
          </cell>
        </row>
        <row r="34259">
          <cell r="A34259" t="str">
            <v>ME.11.030.0030.f</v>
          </cell>
          <cell r="B34259" t="str">
            <v>- con schermo 5" in bianco/nero</v>
          </cell>
          <cell r="C34259" t="str">
            <v>cad</v>
          </cell>
          <cell r="D34259" t="str">
            <v>155,58</v>
          </cell>
        </row>
        <row r="34260">
          <cell r="A34260" t="str">
            <v>ME.11.030.0030.g</v>
          </cell>
          <cell r="B34260" t="str">
            <v>- con schermo 5" in bianco/nero con segreto di conversazione</v>
          </cell>
          <cell r="C34260" t="str">
            <v>cad</v>
          </cell>
          <cell r="D34260" t="str">
            <v>155,58</v>
          </cell>
        </row>
        <row r="34261">
          <cell r="A34261" t="str">
            <v>ME.11.030.0040</v>
          </cell>
          <cell r="B34261" t="str">
            <v>Accessori per monitor da esterno:</v>
          </cell>
          <cell r="C34261"/>
          <cell r="D34261"/>
        </row>
        <row r="34262">
          <cell r="A34262" t="str">
            <v>ME.11.030.0040.a</v>
          </cell>
          <cell r="B34262" t="str">
            <v>- kit di trasformazione da tavolo per monitor singolo dotato di morsettiera di interconnessione, con 2 metri di cavo a 12 conduttori + 1 coassiale, munito di presa e spina estraibile</v>
          </cell>
          <cell r="C34262" t="str">
            <v>cad</v>
          </cell>
          <cell r="D34262" t="str">
            <v>53,83</v>
          </cell>
        </row>
        <row r="34263">
          <cell r="A34263" t="str">
            <v>ME.11.030.0040.b</v>
          </cell>
          <cell r="B34263" t="str">
            <v>- kit di trasformazione da tavolo per monitor singolo dotato di alimentatore 230 Vca incorporato per l'utilizzo di più monitor in parallelo o con linee di collegamento molto lunghe e completo di 2 metri di cavo a 12 conduttori + 1 coassiale, munito di presa e spina estraibile</v>
          </cell>
          <cell r="C34263" t="str">
            <v>cad</v>
          </cell>
          <cell r="D34263" t="str">
            <v>76,46</v>
          </cell>
        </row>
        <row r="34264">
          <cell r="A34264" t="str">
            <v>ME.11.030.0040.c</v>
          </cell>
          <cell r="B34264" t="str">
            <v>- kit di trasformazione da tavolo per monitor singolo dotato di 2 metri di cavo a 22 conduttori + 1 coassiale, munito di presa e spina estraibile</v>
          </cell>
          <cell r="C34264" t="str">
            <v>cad</v>
          </cell>
          <cell r="D34264" t="str">
            <v>70,65</v>
          </cell>
        </row>
        <row r="34265">
          <cell r="A34265" t="str">
            <v>ME.11.030.0040.d</v>
          </cell>
          <cell r="B34265" t="str">
            <v>- kit di trasformazione da tavolo per monitor singolo dotato di alimentatore 230 Vca incorporato per l'utilizzo di più monitor in parallelo o con linee di collegamento molto lunghe e completo di 2 metri di cavo a 22 conduttori + 1 coassiale, munito di presa e spina estraibile</v>
          </cell>
          <cell r="C34265" t="str">
            <v>cad</v>
          </cell>
          <cell r="D34265" t="str">
            <v>96,55</v>
          </cell>
        </row>
        <row r="34266">
          <cell r="A34266" t="str">
            <v>ME.11.030.0050</v>
          </cell>
          <cell r="B34266" t="str">
            <v>Ricambi per monitor:</v>
          </cell>
          <cell r="C34266"/>
          <cell r="D34266"/>
        </row>
        <row r="34267">
          <cell r="A34267" t="str">
            <v>ME.11.030.0050.a</v>
          </cell>
          <cell r="B34267" t="str">
            <v>- altoparlante per ricevitore o suoneria, diametro 50 mm 47 Ohm</v>
          </cell>
          <cell r="C34267" t="str">
            <v>cad</v>
          </cell>
          <cell r="D34267" t="str">
            <v>2,96</v>
          </cell>
        </row>
        <row r="34268">
          <cell r="A34268" t="str">
            <v>ME.11.030.0050.b</v>
          </cell>
          <cell r="B34268" t="str">
            <v>- impugnatura microtelefono composta da 2 pezzi</v>
          </cell>
          <cell r="C34268" t="str">
            <v>cad</v>
          </cell>
          <cell r="D34268" t="str">
            <v>2,96</v>
          </cell>
        </row>
        <row r="34269">
          <cell r="A34269" t="str">
            <v>ME.11.030.0050.c</v>
          </cell>
          <cell r="B34269" t="str">
            <v>- cordone spiralato estensibile (lungo) a 3 conduttori</v>
          </cell>
          <cell r="C34269" t="str">
            <v>cad</v>
          </cell>
          <cell r="D34269" t="str">
            <v>3,81</v>
          </cell>
        </row>
        <row r="34270">
          <cell r="A34270" t="str">
            <v>ME.11.030.0050.d</v>
          </cell>
          <cell r="B34270" t="str">
            <v>- cordone spiralato estensibile (lungo) a 4 conduttori</v>
          </cell>
          <cell r="C34270" t="str">
            <v>cad</v>
          </cell>
          <cell r="D34270" t="str">
            <v>5,14</v>
          </cell>
        </row>
        <row r="34271">
          <cell r="A34271" t="str">
            <v>ME.11.030.0050.e</v>
          </cell>
          <cell r="B34271" t="str">
            <v>- leva gancio icrotelefono</v>
          </cell>
          <cell r="C34271" t="str">
            <v>cad</v>
          </cell>
          <cell r="D34271" t="str">
            <v>1,14</v>
          </cell>
        </row>
        <row r="34272">
          <cell r="A34272" t="str">
            <v>ME.11.030.0050.f</v>
          </cell>
          <cell r="B34272" t="str">
            <v>- microtelefono con circuito ampificatore e contatti per faston</v>
          </cell>
          <cell r="C34272" t="str">
            <v>cad</v>
          </cell>
          <cell r="D34272" t="str">
            <v>4,90</v>
          </cell>
        </row>
        <row r="34273">
          <cell r="A34273" t="str">
            <v>ME.11.030.0050.g</v>
          </cell>
          <cell r="B34273" t="str">
            <v>- vetrino di protezione per monitor</v>
          </cell>
          <cell r="C34273" t="str">
            <v>cad</v>
          </cell>
          <cell r="D34273" t="str">
            <v>3,26</v>
          </cell>
        </row>
        <row r="34274">
          <cell r="A34274" t="str">
            <v>ME.11.030.0060</v>
          </cell>
          <cell r="B34274" t="str">
            <v>Monitor da incasso parete in materiale termoplastico, completo di staffa di fissaggio con morsettiera, di altoparlante per le chiamate elettroniche e di tre pulsanti (apriporta, autoaccensione e luce scale), nelle tipologie:</v>
          </cell>
          <cell r="C34274"/>
          <cell r="D34274"/>
        </row>
        <row r="34275">
          <cell r="A34275" t="str">
            <v>ME.11.030.0060.a</v>
          </cell>
          <cell r="B34275" t="str">
            <v>- con schermo 5" in bianco/nero</v>
          </cell>
          <cell r="C34275" t="str">
            <v>cad</v>
          </cell>
          <cell r="D34275" t="str">
            <v>155,58</v>
          </cell>
        </row>
        <row r="34276">
          <cell r="A34276" t="str">
            <v>ME.11.030.0060.b</v>
          </cell>
          <cell r="B34276" t="str">
            <v>- con schermo 5" in bianco/nero con segreto di conversazione</v>
          </cell>
          <cell r="C34276" t="str">
            <v>cad</v>
          </cell>
          <cell r="D34276" t="str">
            <v>165,94</v>
          </cell>
        </row>
        <row r="34277">
          <cell r="A34277" t="str">
            <v>ME.11.030.0060.c</v>
          </cell>
          <cell r="B34277" t="str">
            <v>- completamento: scatola da incasso in materiale termoplastico per monitor</v>
          </cell>
          <cell r="C34277" t="str">
            <v>cad</v>
          </cell>
          <cell r="D34277" t="str">
            <v>2,71</v>
          </cell>
        </row>
        <row r="34278">
          <cell r="A34278" t="str">
            <v>ME.11.030.0070</v>
          </cell>
          <cell r="B34278" t="str">
            <v>Alimentatori in custodia DIN 12 moduli, con doppio generatore di chiamata modulata e continua, alimentazione 230 Vca 50 Hz 60 VA, nelle tipologie:</v>
          </cell>
          <cell r="C34278"/>
          <cell r="D34278"/>
        </row>
        <row r="34279">
          <cell r="A34279" t="str">
            <v>ME.11.030.0070.a</v>
          </cell>
          <cell r="B34279" t="str">
            <v>- base per videocitofonia con e senza segreto di conversazione e per videocitofonia con video intercomunicanti</v>
          </cell>
          <cell r="C34279" t="str">
            <v>cad</v>
          </cell>
          <cell r="D34279" t="str">
            <v>158,05</v>
          </cell>
        </row>
        <row r="34280">
          <cell r="A34280" t="str">
            <v>ME.11.030.0070.b</v>
          </cell>
          <cell r="B34280" t="str">
            <v>- base per videocitofonia con e senza segreto di conversazione e per videocitofonia con video inercomunicanti per impianti di tipo complesso edilizio</v>
          </cell>
          <cell r="C34280" t="str">
            <v>cad</v>
          </cell>
          <cell r="D34280" t="str">
            <v>163,00</v>
          </cell>
        </row>
        <row r="34281">
          <cell r="A34281" t="str">
            <v>ME.11.030.0070.c</v>
          </cell>
          <cell r="B34281" t="str">
            <v>- supplementare per linee lunghe e a forte caduta di tensione o per l'accensione contemporanea di più monitor</v>
          </cell>
          <cell r="C34281" t="str">
            <v>cad</v>
          </cell>
          <cell r="D34281" t="str">
            <v>105,45</v>
          </cell>
        </row>
        <row r="34282">
          <cell r="A34282" t="str">
            <v>ME.11.030.0070.d</v>
          </cell>
          <cell r="B34282" t="str">
            <v>- alimentatore per videocitofono su complesso edilizio, per il cllegamento del gruppo esterno principale</v>
          </cell>
          <cell r="C34282" t="str">
            <v>cad</v>
          </cell>
          <cell r="D34282" t="str">
            <v>187,69</v>
          </cell>
        </row>
        <row r="34283">
          <cell r="A34283" t="str">
            <v>ME.11.040</v>
          </cell>
          <cell r="B34283" t="str">
            <v>IMPIANTI VIVA VOCE BICANALE VIDEOCITOFONICI</v>
          </cell>
          <cell r="C34283"/>
          <cell r="D34283"/>
        </row>
        <row r="34284">
          <cell r="A34284" t="str">
            <v>ME.11.040.0010</v>
          </cell>
          <cell r="B34284" t="str">
            <v>Monitor in materiale termoplastico per impianti viva voce bicanale, dotato di altoparlante per le chiamate elettroniche e di viti per l fissaggio su scatola rettangolare verticale, munito di 4 pulsanti (apriporta, autoaccensione, luce scale e conversazione), senza microtelefono con monitor a colori inclinabile e schermo da 2,5".</v>
          </cell>
          <cell r="C34284" t="str">
            <v>cad</v>
          </cell>
          <cell r="D34284" t="str">
            <v>469,23</v>
          </cell>
        </row>
        <row r="34285">
          <cell r="A34285" t="str">
            <v>ME.11.040.0020</v>
          </cell>
          <cell r="B34285" t="str">
            <v>Kit di trasformazione da tavolo completo di 2 metri di cavo a 11 conduttori e munito di morsettiera estraibile.</v>
          </cell>
          <cell r="C34285" t="str">
            <v>cad</v>
          </cell>
          <cell r="D34285" t="str">
            <v>51,84</v>
          </cell>
        </row>
        <row r="34286">
          <cell r="A34286" t="str">
            <v>ME.11.040.0030</v>
          </cell>
          <cell r="B34286" t="str">
            <v>Monitor viva voce bicanale da incasso parete in materiale termoplastico per impianti viva voce bicanale, dotato di altoparlante per la chiamata elettronica; munito di 5 pulsanti (apriporta, autoaccensione, luce scale, conversazione e supplementare), con schermo da:</v>
          </cell>
          <cell r="C34286"/>
          <cell r="D34286"/>
        </row>
        <row r="34287">
          <cell r="A34287" t="str">
            <v>ME.11.040.0030.a</v>
          </cell>
          <cell r="B34287" t="str">
            <v>- 4" in bianco/nero</v>
          </cell>
          <cell r="C34287" t="str">
            <v>cad</v>
          </cell>
          <cell r="D34287" t="str">
            <v>237,07</v>
          </cell>
        </row>
        <row r="34288">
          <cell r="A34288" t="str">
            <v>ME.11.040.0030.b</v>
          </cell>
          <cell r="B34288" t="str">
            <v>- 4" a colori</v>
          </cell>
          <cell r="C34288" t="str">
            <v>cad</v>
          </cell>
          <cell r="D34288" t="str">
            <v>469,23</v>
          </cell>
        </row>
        <row r="34289">
          <cell r="A34289" t="str">
            <v>ME.11.040.0030.c</v>
          </cell>
          <cell r="B34289" t="str">
            <v>- 4" in bianco/nero con sistema di memorizzazione fino a 32 immagini in B/N, con circuito di alimentazione per batteria in tampone Ni/Cd 8,4 V 150 mA (esclusa)</v>
          </cell>
          <cell r="C34289" t="str">
            <v>cad</v>
          </cell>
          <cell r="D34289" t="str">
            <v>558,13</v>
          </cell>
        </row>
        <row r="34290">
          <cell r="A34290" t="str">
            <v>ME.11.040.0030.d</v>
          </cell>
          <cell r="B34290" t="str">
            <v>- 4" a colori con sistema di memorizzazione fino a 32 immagini in B/N, con circuito di alimentazione per batteria in tampone Ni/Cd 8,4 V 150 mA (esclusa)</v>
          </cell>
          <cell r="C34290" t="str">
            <v>cad</v>
          </cell>
          <cell r="D34290" t="str">
            <v>666,80</v>
          </cell>
        </row>
        <row r="34291">
          <cell r="A34291" t="str">
            <v>ME.11.040.0040</v>
          </cell>
          <cell r="B34291" t="str">
            <v>Alimentatore base per videocitofonia con amplificatore audio viva voce bicanale, in custodia DIN 12 moduli, con doppio generatore di chiamata modulata e continua, alimentazione 230 Vca 50 Hz 60 VA.</v>
          </cell>
          <cell r="C34291" t="str">
            <v>cad</v>
          </cell>
          <cell r="D34291" t="str">
            <v>187,69</v>
          </cell>
        </row>
        <row r="34292">
          <cell r="A34292" t="str">
            <v>ME.11.040.0050</v>
          </cell>
          <cell r="B34292" t="str">
            <v>Commutatori in custodia a moduli DIN, con scambio automatico alla chiamata, nelle tipologie:</v>
          </cell>
          <cell r="C34292"/>
          <cell r="D34292"/>
        </row>
        <row r="34293">
          <cell r="A34293" t="str">
            <v>ME.11.040.0050.a</v>
          </cell>
          <cell r="B34293" t="str">
            <v>- a 12 moduli DIN per 2 gruppi esterni video</v>
          </cell>
          <cell r="C34293" t="str">
            <v>cad</v>
          </cell>
          <cell r="D34293" t="str">
            <v>113,61</v>
          </cell>
        </row>
        <row r="34294">
          <cell r="A34294" t="str">
            <v>ME.11.040.0050.b</v>
          </cell>
          <cell r="B34294" t="str">
            <v>- a 12 moduli DIN per 2 gruppi esterni video, possibilità di installazione in serie di più di 2 commutatori per il collegamento di più gruppi esterni, possibilità di programmazione di ogni uscita per le funzoni di solo audio, priorità di chiamata, ecc</v>
          </cell>
          <cell r="C34294" t="str">
            <v>cad</v>
          </cell>
          <cell r="D34294" t="str">
            <v>182,25</v>
          </cell>
        </row>
        <row r="34295">
          <cell r="A34295" t="str">
            <v>ME.11.040.0050.c</v>
          </cell>
          <cell r="B34295" t="str">
            <v>- a 12 moduli DIN per 2 gruppi esterni video, per complesso edilizio</v>
          </cell>
          <cell r="C34295" t="str">
            <v>cad</v>
          </cell>
          <cell r="D34295" t="str">
            <v>113,61</v>
          </cell>
        </row>
        <row r="34296">
          <cell r="A34296" t="str">
            <v>ME.11.040.0050.d</v>
          </cell>
          <cell r="B34296" t="str">
            <v>- a 8 moduli DIN per un gruppo esterno video e uno solo audio</v>
          </cell>
          <cell r="C34296" t="str">
            <v>cad</v>
          </cell>
          <cell r="D34296" t="str">
            <v>69,15</v>
          </cell>
        </row>
        <row r="34297">
          <cell r="A34297" t="str">
            <v>ME.11.040.0050.e</v>
          </cell>
          <cell r="B34297" t="str">
            <v>- a 8 moduli DIN per un gruppo esterno video e due solo audio</v>
          </cell>
          <cell r="C34297" t="str">
            <v>cad</v>
          </cell>
          <cell r="D34297" t="str">
            <v>120,51</v>
          </cell>
        </row>
        <row r="34298">
          <cell r="A34298" t="str">
            <v>ME.11.040.0050.f</v>
          </cell>
          <cell r="B34298" t="str">
            <v>- a 4 moduli DIN per reti intercomunicanti da utilizzare su impianti per videocitofonia, permette di realizzare gruppi indipendenti di monitor e citofoni intercomunicanti, dispone di un generatore di chiamata differenziata</v>
          </cell>
          <cell r="C34298" t="str">
            <v>cad</v>
          </cell>
          <cell r="D34298" t="str">
            <v>118,54</v>
          </cell>
        </row>
        <row r="34299">
          <cell r="A34299" t="str">
            <v>ME.11.040.0060</v>
          </cell>
          <cell r="B34299" t="str">
            <v>Accessori video in custodia DIN a 4 moduli:</v>
          </cell>
          <cell r="C34299"/>
          <cell r="D34299"/>
        </row>
        <row r="34300">
          <cell r="A34300" t="str">
            <v>ME.11.040.0060.a</v>
          </cell>
          <cell r="B34300" t="str">
            <v>- rigeneratore di chiamata per l'amplificazione del segnale di chiamata, da collegare con più di due citofoni o monitor in parallelo fino a un massimo di 4 apparecchi</v>
          </cell>
          <cell r="C34300" t="str">
            <v>cad</v>
          </cell>
          <cell r="D34300" t="str">
            <v>39,47</v>
          </cell>
        </row>
        <row r="34301">
          <cell r="A34301" t="str">
            <v>ME.11.040.0060.b</v>
          </cell>
          <cell r="B34301" t="str">
            <v>- alimentatore supplementare da utilizzare per l'accensione contemporanea di più monitor e nel caso di linee molto lunghe o con eccessiva caduta di tensione, alimentazione 230 Vca</v>
          </cell>
          <cell r="C34301" t="str">
            <v>cad</v>
          </cell>
          <cell r="D34301" t="str">
            <v>34,07</v>
          </cell>
        </row>
        <row r="34302">
          <cell r="A34302" t="str">
            <v>ME.11.040.0060.c</v>
          </cell>
          <cell r="B34302" t="str">
            <v>- alimentatore da utilizzare su monitor dotati di sistema di memorizzazione fino a 32 immagini, alimentazione 230 Vca</v>
          </cell>
          <cell r="C34302" t="str">
            <v>cad</v>
          </cell>
          <cell r="D34302" t="str">
            <v>24,30</v>
          </cell>
        </row>
        <row r="34303">
          <cell r="A34303" t="str">
            <v>ME.11.040.0060.d</v>
          </cell>
          <cell r="B34303" t="str">
            <v>- trasformatore di sicurezza con uscita in bassa tensione 15 V 30 VA, alimentazione 230 Vca</v>
          </cell>
          <cell r="C34303" t="str">
            <v>cad</v>
          </cell>
          <cell r="D34303" t="str">
            <v>18,27</v>
          </cell>
        </row>
        <row r="34304">
          <cell r="A34304" t="str">
            <v>ME.11.040.0060.e</v>
          </cell>
          <cell r="B34304" t="str">
            <v>- trasformatore con potenza 20 VA, tensione d'uscita 12 Vca</v>
          </cell>
          <cell r="C34304" t="str">
            <v>cad</v>
          </cell>
          <cell r="D34304" t="str">
            <v>17,79</v>
          </cell>
        </row>
        <row r="34305">
          <cell r="A34305" t="str">
            <v>ME.11.040.0060.f</v>
          </cell>
          <cell r="B34305" t="str">
            <v>- distributore per segnale video al piano o per più montanti a 4 uscite, alimentazione 12 Vcc</v>
          </cell>
          <cell r="C34305" t="str">
            <v>cad</v>
          </cell>
          <cell r="D34305" t="str">
            <v>28,14</v>
          </cell>
        </row>
        <row r="34306">
          <cell r="A34306" t="str">
            <v>ME.11.040.0060.g</v>
          </cell>
          <cell r="B34306" t="str">
            <v>- distributore per segnale video al piano 4 uscite con cavo coassiale 75 Ohm, alimentazione da 12 a 18 Vcc</v>
          </cell>
          <cell r="C34306" t="str">
            <v>cad</v>
          </cell>
          <cell r="D34306" t="str">
            <v>29,48</v>
          </cell>
        </row>
        <row r="34307">
          <cell r="A34307" t="str">
            <v>ME.11.040.0060.h</v>
          </cell>
          <cell r="B34307" t="str">
            <v>- amplificatore video per linee di collegamento con cavo coassiale 75 Ohm lunghe oltre 200 metri, compensato fino a 1000 metri, alimentazione da 12 a 18 Vcc</v>
          </cell>
          <cell r="C34307" t="str">
            <v>cad</v>
          </cell>
          <cell r="D34307" t="str">
            <v>121,51</v>
          </cell>
        </row>
        <row r="34308">
          <cell r="A34308" t="str">
            <v>ME.11.040.0060.i</v>
          </cell>
          <cell r="B34308" t="str">
            <v>- relè per commutazione segnale video dalla pulsantiera esterna ad una telecamera supplementare, alimentazione 12 Vcc o Vca</v>
          </cell>
          <cell r="C34308" t="str">
            <v>cad</v>
          </cell>
          <cell r="D34308" t="str">
            <v>27,23</v>
          </cell>
        </row>
        <row r="34309">
          <cell r="A34309" t="str">
            <v>ME.11.040.0060.j</v>
          </cell>
          <cell r="B34309" t="str">
            <v>- relè con dispositivo di commutazione dala 1° alla 2° telecamera e di autoaccensione con un unico pulsante dal monitor, alimentazione 15 Vcc</v>
          </cell>
          <cell r="C34309" t="str">
            <v>cad</v>
          </cell>
          <cell r="D34309" t="str">
            <v>27,23</v>
          </cell>
        </row>
        <row r="34310">
          <cell r="A34310" t="str">
            <v>ME.11.040.0070</v>
          </cell>
          <cell r="B34310" t="str">
            <v>Accessori per cablaggio:</v>
          </cell>
          <cell r="C34310"/>
          <cell r="D34310"/>
        </row>
        <row r="34311">
          <cell r="A34311" t="str">
            <v>ME.11.040.0070.a</v>
          </cell>
          <cell r="B34311" t="str">
            <v>- cablaggio con morsettiera e connettore a 10 conduttori per l'agevolazioe del collegamento dei commutatori all'alimentatore</v>
          </cell>
          <cell r="C34311" t="str">
            <v>cad</v>
          </cell>
          <cell r="D34311" t="str">
            <v>7,60</v>
          </cell>
        </row>
        <row r="34312">
          <cell r="A34312" t="str">
            <v>ME.11.040.0070.b</v>
          </cell>
          <cell r="B34312" t="str">
            <v>- cablaggio con morsettiera e connettore a 15 conduttori per l'agevolazioe del collegamento fra i commutatori per tre o più gruppi esterni di ripresa</v>
          </cell>
          <cell r="C34312" t="str">
            <v>cad</v>
          </cell>
          <cell r="D34312" t="str">
            <v>12,89</v>
          </cell>
        </row>
        <row r="34313">
          <cell r="A34313" t="str">
            <v>ME.11.040.0070.c</v>
          </cell>
          <cell r="B34313" t="str">
            <v>- cablaggio con morsettiera e connettore a 9 conduttori per l'agevolazioe del collegamento dei commutatori all'alimentatore</v>
          </cell>
          <cell r="C34313" t="str">
            <v>cad</v>
          </cell>
          <cell r="D34313" t="str">
            <v>8,50</v>
          </cell>
        </row>
        <row r="34314">
          <cell r="A34314" t="str">
            <v>ME.11.040.0080</v>
          </cell>
          <cell r="B34314" t="str">
            <v>Unità di ripresa costituite da telecamere con sensore CCD, posto esterno audio incorporato, munite di illuminazione ad infrarosso, collegamento mediante morsettiera estraibile, alimentazione 12 Vcc, nelle tipologie:</v>
          </cell>
          <cell r="C34314"/>
          <cell r="D34314"/>
        </row>
        <row r="34315">
          <cell r="A34315" t="str">
            <v>ME.11.040.0080.a</v>
          </cell>
          <cell r="B34315" t="str">
            <v>- in bianco/nero con obiettivo fisso 3 mm</v>
          </cell>
          <cell r="C34315" t="str">
            <v>cad</v>
          </cell>
          <cell r="D34315" t="str">
            <v>266,72</v>
          </cell>
        </row>
        <row r="34316">
          <cell r="A34316" t="str">
            <v>ME.11.040.0080.b</v>
          </cell>
          <cell r="B34316" t="str">
            <v>- in bianco/nero con obiettivo fisso grandangolo</v>
          </cell>
          <cell r="C34316" t="str">
            <v>cad</v>
          </cell>
          <cell r="D34316" t="str">
            <v>290,92</v>
          </cell>
        </row>
        <row r="34317">
          <cell r="A34317" t="str">
            <v>ME.11.040.0080.c</v>
          </cell>
          <cell r="B34317" t="str">
            <v>- in bianco/nero con obiettivo fisso 3 mm dotata di dispositivo che consente la rotazione sull'asse verticale della telecamera</v>
          </cell>
          <cell r="C34317" t="str">
            <v>cad</v>
          </cell>
          <cell r="D34317" t="str">
            <v>316,10</v>
          </cell>
        </row>
        <row r="34318">
          <cell r="A34318" t="str">
            <v>ME.11.040.0080.d</v>
          </cell>
          <cell r="B34318" t="str">
            <v>- con telecamera a colori e obiettivo fisso 3 mm, illuminazione con LED a luce bianca</v>
          </cell>
          <cell r="C34318" t="str">
            <v>cad</v>
          </cell>
          <cell r="D34318" t="str">
            <v>444,54</v>
          </cell>
        </row>
        <row r="34319">
          <cell r="A34319" t="str">
            <v>ME.11.040.0090</v>
          </cell>
          <cell r="B34319" t="str">
            <v>Unità di ripresa costituite solo da telecamera con sensore CCD, alimentazione 12 Vcc, nelle tipologie:</v>
          </cell>
          <cell r="C34319"/>
          <cell r="D34319"/>
        </row>
        <row r="34320">
          <cell r="A34320" t="str">
            <v>ME.11.040.0090.a</v>
          </cell>
          <cell r="B34320" t="str">
            <v>- in bianco/nero con obiettivo fisso 3 mm</v>
          </cell>
          <cell r="C34320" t="str">
            <v>cad</v>
          </cell>
          <cell r="D34320" t="str">
            <v>256,85</v>
          </cell>
        </row>
        <row r="34321">
          <cell r="A34321" t="str">
            <v>ME.11.040.0090.b</v>
          </cell>
          <cell r="B34321" t="str">
            <v>- in bianco/nero con obiettivo fisso grandangolo</v>
          </cell>
          <cell r="C34321" t="str">
            <v>cad</v>
          </cell>
          <cell r="D34321" t="str">
            <v>281,53</v>
          </cell>
        </row>
        <row r="34322">
          <cell r="A34322" t="str">
            <v>ME.11.040.0090.c</v>
          </cell>
          <cell r="B34322" t="str">
            <v>- in bianco/nero con obiettivo fisso 3 mm dotata di dispositivo che consente la rotazione sull'asse verticale della telecamera</v>
          </cell>
          <cell r="C34322" t="str">
            <v>cad</v>
          </cell>
          <cell r="D34322" t="str">
            <v>306,22</v>
          </cell>
        </row>
        <row r="34323">
          <cell r="A34323" t="str">
            <v>ME.11.040.0090.d</v>
          </cell>
          <cell r="B34323" t="str">
            <v>- con telecamera a colori e obiettivo fisso 3 mm, illuminazione con LED a luce bianca</v>
          </cell>
          <cell r="C34323" t="str">
            <v>cad</v>
          </cell>
          <cell r="D34323" t="str">
            <v>434,65</v>
          </cell>
        </row>
        <row r="34324">
          <cell r="A34324" t="str">
            <v>ME.11.050</v>
          </cell>
          <cell r="B34324" t="str">
            <v>IMPIANTI VIDEOCITOFONICI SENZA CAVO COASSIALE</v>
          </cell>
          <cell r="C34324"/>
          <cell r="D34324"/>
        </row>
        <row r="34325">
          <cell r="A34325" t="str">
            <v>ME.11.050.0010</v>
          </cell>
          <cell r="B34325" t="str">
            <v>Monitor da esterno parete in materiale termoplastico, completo di staffa di fissaggio con morsettiera, di altoparlante per le chiamate elettroniche e di tre pulsanti (apriporta, autoaccensione e luce scale).</v>
          </cell>
          <cell r="C34325" t="str">
            <v>cad</v>
          </cell>
          <cell r="D34325" t="str">
            <v>212,38</v>
          </cell>
        </row>
        <row r="34326">
          <cell r="A34326" t="str">
            <v>ME.11.050.0020</v>
          </cell>
          <cell r="B34326" t="str">
            <v>Monitor da esterno parete in materiale termoplastico, completo di staffa di fissaggio con morsettiera e di tre pulsanti (apriporta, autoaccensione e luce scale).</v>
          </cell>
          <cell r="C34326" t="str">
            <v>cad</v>
          </cell>
          <cell r="D34326" t="str">
            <v>172,38</v>
          </cell>
        </row>
        <row r="34327">
          <cell r="A34327" t="str">
            <v>ME.11.050.0030</v>
          </cell>
          <cell r="B34327" t="str">
            <v>Alimentatore base per videocitofonia senza cavo coassiale, in custodia DIN a 12 moduli, con doppio generatore di chiamata modulata e continua, alimentazione 230 Vca 50 Hz 60 VA</v>
          </cell>
          <cell r="C34327" t="str">
            <v>cad</v>
          </cell>
          <cell r="D34327" t="str">
            <v>171,39</v>
          </cell>
        </row>
        <row r="34328">
          <cell r="A34328" t="str">
            <v>ME.11.050.0040</v>
          </cell>
          <cell r="B34328" t="str">
            <v>Commutatore per 2 gruppi esterni video, in custodia DIN a 12 moduli con scambio automatico alla chiamata.</v>
          </cell>
          <cell r="C34328" t="str">
            <v>cad</v>
          </cell>
          <cell r="D34328" t="str">
            <v>168,91</v>
          </cell>
        </row>
        <row r="34329">
          <cell r="A34329" t="str">
            <v>ME.11.050.0050</v>
          </cell>
          <cell r="B34329" t="str">
            <v>Unità di ripresa costituite da telecamere con sensore CCD, posto esterno audio incorporato, munite di illuminazione ad infrarosso, collegamento mediante morsettiera estraibile, alimentazione 12 Vcc, nelle tipologie:</v>
          </cell>
          <cell r="C34329"/>
          <cell r="D34329"/>
        </row>
        <row r="34330">
          <cell r="A34330" t="str">
            <v>ME.11.050.0050.a</v>
          </cell>
          <cell r="B34330" t="str">
            <v>- in bianco/nero con obiettivo fisso 3 mm</v>
          </cell>
          <cell r="C34330" t="str">
            <v>cad</v>
          </cell>
          <cell r="D34330" t="str">
            <v>266,72</v>
          </cell>
        </row>
        <row r="34331">
          <cell r="A34331" t="str">
            <v>ME.11.050.0050.b</v>
          </cell>
          <cell r="B34331" t="str">
            <v>- in bianco/nero con obiettivo fisso grandangolo</v>
          </cell>
          <cell r="C34331" t="str">
            <v>cad</v>
          </cell>
          <cell r="D34331" t="str">
            <v>290,92</v>
          </cell>
        </row>
        <row r="34332">
          <cell r="A34332" t="str">
            <v>ME.11.050.0050.c</v>
          </cell>
          <cell r="B34332" t="str">
            <v>- con telecamera a colori e obiettivo fisso 3 mm, illuminazione con LED a luce bianca</v>
          </cell>
          <cell r="C34332" t="str">
            <v>cad</v>
          </cell>
          <cell r="D34332" t="str">
            <v>444,54</v>
          </cell>
        </row>
        <row r="34333">
          <cell r="A34333" t="str">
            <v>ME.11.050.0060</v>
          </cell>
          <cell r="B34333" t="str">
            <v>Unità di ripresa costituite da telecamere in bianco/nero con sensore CCD 1/4", posto esterno audio incorporato, munite di illuminazione ad infrarosso, collegamento mediante morsettiera estraibile, alimentazione 12 Vcc, nelle tipologie:</v>
          </cell>
          <cell r="C34333"/>
          <cell r="D34333"/>
        </row>
        <row r="34334">
          <cell r="A34334" t="str">
            <v>ME.11.050.0060.a</v>
          </cell>
          <cell r="B34334" t="str">
            <v>- con obiettivo fisso 3 mm</v>
          </cell>
          <cell r="C34334" t="str">
            <v>cad</v>
          </cell>
          <cell r="D34334" t="str">
            <v>266,72</v>
          </cell>
        </row>
        <row r="34335">
          <cell r="A34335" t="str">
            <v>ME.11.050.0060.b</v>
          </cell>
          <cell r="B34335" t="str">
            <v>- con obiettivo fisso grandangolo</v>
          </cell>
          <cell r="C34335" t="str">
            <v>cad</v>
          </cell>
          <cell r="D34335" t="str">
            <v>291,40</v>
          </cell>
        </row>
        <row r="34336">
          <cell r="A34336" t="str">
            <v>ME.11.050.0070</v>
          </cell>
          <cell r="B34336" t="str">
            <v>Accessori per videocitofonia senza cavo coassiale:</v>
          </cell>
          <cell r="C34336"/>
          <cell r="D34336"/>
        </row>
        <row r="34337">
          <cell r="A34337" t="str">
            <v>ME.11.050.0070.a</v>
          </cell>
          <cell r="B34337" t="str">
            <v>- distributore per segnale video al piano 4 uscite, massimo 10 collegamenti sul montante, alimentazione da 12 a 20 Vcc</v>
          </cell>
          <cell r="C34337" t="str">
            <v>cad</v>
          </cell>
          <cell r="D34337" t="str">
            <v>39,52</v>
          </cell>
        </row>
        <row r="34338">
          <cell r="A34338" t="str">
            <v>ME.11.050.0070.b</v>
          </cell>
          <cell r="B34338" t="str">
            <v>- distributore per segnale video al piano per più montanti a 4 uscite in custodia DIN a 4 moduli, alimentazione da 12 a 20 Vcc</v>
          </cell>
          <cell r="C34338" t="str">
            <v>cad</v>
          </cell>
          <cell r="D34338" t="str">
            <v>41,98</v>
          </cell>
        </row>
        <row r="34339">
          <cell r="A34339" t="str">
            <v>ME.11.050.0070.c</v>
          </cell>
          <cell r="B34339" t="str">
            <v>- dispositivo convertitore di segnale video da cavo schermato 75 Ohm in segnali video per una coppia di conduttori normali, per l'eliminazione del cavo coassiale dal monitor ad una telecamera separata dlla pulsantiera esterna</v>
          </cell>
          <cell r="C34339" t="str">
            <v>cad</v>
          </cell>
          <cell r="D34339" t="str">
            <v>23,35</v>
          </cell>
        </row>
        <row r="34340">
          <cell r="A34340" t="str">
            <v>ME.11.050.0070.d</v>
          </cell>
          <cell r="B34340" t="str">
            <v>- cablaggio con morsettiera estraibile e connettore a 10 conduttori per il collegamento dell'alimentatore e del commutatore</v>
          </cell>
          <cell r="C34340" t="str">
            <v>cad</v>
          </cell>
          <cell r="D34340" t="str">
            <v>10,97</v>
          </cell>
        </row>
        <row r="34341">
          <cell r="A34341" t="str">
            <v>ME.11.060</v>
          </cell>
          <cell r="B34341" t="str">
            <v>PULSANTIERE ESTERNE</v>
          </cell>
          <cell r="C34341"/>
          <cell r="D34341"/>
        </row>
        <row r="34342">
          <cell r="A34342" t="str">
            <v>ME.11.060.0010</v>
          </cell>
          <cell r="B34342" t="str">
            <v>Moduli colore standard griglio luce, di dimensioni 97x111 mm, nelle tipologie:</v>
          </cell>
          <cell r="C34342"/>
          <cell r="D34342"/>
        </row>
        <row r="34343">
          <cell r="A34343" t="str">
            <v>ME.11.060.0010.a</v>
          </cell>
          <cell r="B34343" t="str">
            <v>- neutro</v>
          </cell>
          <cell r="C34343" t="str">
            <v>cad</v>
          </cell>
          <cell r="D34343" t="str">
            <v>6,81</v>
          </cell>
        </row>
        <row r="34344">
          <cell r="A34344" t="str">
            <v>ME.11.060.0010.b</v>
          </cell>
          <cell r="B34344" t="str">
            <v>- con 1 pulsante, completo di portalampada e una lampada 24 V 3 W</v>
          </cell>
          <cell r="C34344" t="str">
            <v>cad</v>
          </cell>
          <cell r="D34344" t="str">
            <v>13,54</v>
          </cell>
        </row>
        <row r="34345">
          <cell r="A34345" t="str">
            <v>ME.11.060.0010.c</v>
          </cell>
          <cell r="B34345" t="str">
            <v>- con 2 pulsanti, completo di portalampada e una lampada 24 V 3 W</v>
          </cell>
          <cell r="C34345" t="str">
            <v>cad</v>
          </cell>
          <cell r="D34345" t="str">
            <v>15,79</v>
          </cell>
        </row>
        <row r="34346">
          <cell r="A34346" t="str">
            <v>ME.11.060.0010.d</v>
          </cell>
          <cell r="B34346" t="str">
            <v>- con 3 pulsanti, completo di portalampada e una lampada 24 V 3 W</v>
          </cell>
          <cell r="C34346" t="str">
            <v>cad</v>
          </cell>
          <cell r="D34346" t="str">
            <v>17,62</v>
          </cell>
        </row>
        <row r="34347">
          <cell r="A34347" t="str">
            <v>ME.11.060.0010.e</v>
          </cell>
          <cell r="B34347" t="str">
            <v>- con 4 pulsanti, completo di portalampada e una lampada 24 V 3 W</v>
          </cell>
          <cell r="C34347" t="str">
            <v>cad</v>
          </cell>
          <cell r="D34347" t="str">
            <v>19,87</v>
          </cell>
        </row>
        <row r="34348">
          <cell r="A34348" t="str">
            <v>ME.11.060.0010.f</v>
          </cell>
          <cell r="B34348" t="str">
            <v>- neutro con serratura di sicurezza a vite</v>
          </cell>
          <cell r="C34348" t="str">
            <v>cad</v>
          </cell>
          <cell r="D34348" t="str">
            <v>25,43</v>
          </cell>
        </row>
        <row r="34349">
          <cell r="A34349" t="str">
            <v>ME.11.060.0010.g</v>
          </cell>
          <cell r="B34349" t="str">
            <v>- con 1 pulsante, completo di serratura di sicurezza a vite, portalampada e una lampada 24 V 3 W</v>
          </cell>
          <cell r="C34349" t="str">
            <v>cad</v>
          </cell>
          <cell r="D34349" t="str">
            <v>27,81</v>
          </cell>
        </row>
        <row r="34350">
          <cell r="A34350" t="str">
            <v>ME.11.060.0010.h</v>
          </cell>
          <cell r="B34350" t="str">
            <v>- con 2 pulsanti, completo di serratura di sicurezza a vite, portalampada e una lampada 24 V 3 W</v>
          </cell>
          <cell r="C34350" t="str">
            <v>cad</v>
          </cell>
          <cell r="D34350" t="str">
            <v>30,09</v>
          </cell>
        </row>
        <row r="34351">
          <cell r="A34351" t="str">
            <v>ME.11.060.0010.i</v>
          </cell>
          <cell r="B34351" t="str">
            <v>- con 3 pulsanti, completo di serratura di sicurezza a vite, portalampada e una lampada 24 V 3 W</v>
          </cell>
          <cell r="C34351" t="str">
            <v>cad</v>
          </cell>
          <cell r="D34351" t="str">
            <v>31,80</v>
          </cell>
        </row>
        <row r="34352">
          <cell r="A34352" t="str">
            <v>ME.11.060.0010.j</v>
          </cell>
          <cell r="B34352" t="str">
            <v>- con 4 pulsanti, completo di serratura di sicurezza a vite, portalampada e una lampada 24 V 3 W</v>
          </cell>
          <cell r="C34352" t="str">
            <v>cad</v>
          </cell>
          <cell r="D34352" t="str">
            <v>10,66</v>
          </cell>
        </row>
        <row r="34353">
          <cell r="A34353" t="str">
            <v>ME.11.060.0010.k</v>
          </cell>
          <cell r="B34353" t="str">
            <v>- neutro con cartellino luminoso portanumero e via, completo di portalampada e una lampada 24 V 3 W</v>
          </cell>
          <cell r="C34353" t="str">
            <v>cad</v>
          </cell>
          <cell r="D34353" t="str">
            <v>13,54</v>
          </cell>
        </row>
        <row r="34354">
          <cell r="A34354" t="str">
            <v>ME.11.060.0010.l</v>
          </cell>
          <cell r="B34354" t="str">
            <v>- con 1 pulsante e cartellino luminoso portanumero e via, completo di portalampada e una lampada 24 V 3 W</v>
          </cell>
          <cell r="C34354" t="str">
            <v>cad</v>
          </cell>
          <cell r="D34354" t="str">
            <v>24,98</v>
          </cell>
        </row>
        <row r="34355">
          <cell r="A34355" t="str">
            <v>ME.11.060.0010.m</v>
          </cell>
          <cell r="B34355" t="str">
            <v>- neutro con cartellino luminoso portanumero e via, completo di serratura di sicurezza a vite, portalampada e una lampada 24 V 3 W</v>
          </cell>
          <cell r="C34355" t="str">
            <v>cad</v>
          </cell>
          <cell r="D34355" t="str">
            <v>15,79</v>
          </cell>
        </row>
        <row r="34356">
          <cell r="A34356" t="str">
            <v>ME.11.060.0010.n</v>
          </cell>
          <cell r="B34356" t="str">
            <v>- con 2÷4 pulsanti in doppia fila, completo di portalampada e una lampada 24 V 3 W</v>
          </cell>
          <cell r="C34356" t="str">
            <v>cad</v>
          </cell>
          <cell r="D34356" t="str">
            <v>18,07</v>
          </cell>
        </row>
        <row r="34357">
          <cell r="A34357" t="str">
            <v>ME.11.060.0010.o</v>
          </cell>
          <cell r="B34357" t="str">
            <v>- con 6÷8 pulsanti in doppia fila, completo di portalampada e una lampada 24 V 3 W</v>
          </cell>
          <cell r="C34357" t="str">
            <v>cad</v>
          </cell>
          <cell r="D34357" t="str">
            <v>26,66</v>
          </cell>
        </row>
        <row r="34358">
          <cell r="A34358" t="str">
            <v>ME.11.060.0010.p</v>
          </cell>
          <cell r="B34358" t="str">
            <v>- con 2 pulsanti in doppia fila, completo di serratura di sicurezza a vite, portalampada e una lampada 24 V 3 W</v>
          </cell>
          <cell r="C34358" t="str">
            <v>cad</v>
          </cell>
          <cell r="D34358" t="str">
            <v>30,09</v>
          </cell>
        </row>
        <row r="34359">
          <cell r="A34359" t="str">
            <v>ME.11.060.0010.q</v>
          </cell>
          <cell r="B34359" t="str">
            <v>- con 4 pulsanti in doppia fila, completo di serratura di sicurezza a vite, portalampada e una lampada 24 V 3 W</v>
          </cell>
          <cell r="C34359" t="str">
            <v>cad</v>
          </cell>
          <cell r="D34359" t="str">
            <v>34,17</v>
          </cell>
        </row>
        <row r="34360">
          <cell r="A34360" t="str">
            <v>ME.11.060.0010.r</v>
          </cell>
          <cell r="B34360" t="str">
            <v>- con 6 pulsanti in doppia fila, completo di serratura di sicurezza a vite, portalampada e una lampada 24 V 3 W</v>
          </cell>
          <cell r="C34360" t="str">
            <v>cad</v>
          </cell>
          <cell r="D34360" t="str">
            <v>38,72</v>
          </cell>
        </row>
        <row r="34361">
          <cell r="A34361" t="str">
            <v>ME.11.060.0010.s</v>
          </cell>
          <cell r="B34361" t="str">
            <v>- con 2 pulsanti in doppia fila e cartellino luminoso portanumero e via, completo di portalampada e una lampada 24 V 3 W</v>
          </cell>
          <cell r="C34361" t="str">
            <v>cad</v>
          </cell>
          <cell r="D34361" t="str">
            <v>16,05</v>
          </cell>
        </row>
        <row r="34362">
          <cell r="A34362" t="str">
            <v>ME.11.060.0010.t</v>
          </cell>
          <cell r="B34362" t="str">
            <v>- per posto esterno audio</v>
          </cell>
          <cell r="C34362" t="str">
            <v>cad</v>
          </cell>
          <cell r="D34362" t="str">
            <v>10,66</v>
          </cell>
        </row>
        <row r="34363">
          <cell r="A34363" t="str">
            <v>ME.11.060.0010.u</v>
          </cell>
          <cell r="B34363" t="str">
            <v>- per posto esterno audio a 1 pulsante, completo di portalampada e una lampada 24 V 3 W</v>
          </cell>
          <cell r="C34363" t="str">
            <v>cad</v>
          </cell>
          <cell r="D34363" t="str">
            <v>14,17</v>
          </cell>
        </row>
        <row r="34364">
          <cell r="A34364" t="str">
            <v>ME.11.060.0010.v</v>
          </cell>
          <cell r="B34364" t="str">
            <v>- per posto esterno audio a 2 pulsanti in doppia fila, completo di portalampada e una lampada 24 V 3 W</v>
          </cell>
          <cell r="C34364" t="str">
            <v>cad</v>
          </cell>
          <cell r="D34364" t="str">
            <v>16,75</v>
          </cell>
        </row>
        <row r="34365">
          <cell r="A34365" t="str">
            <v>ME.11.060.0010.w</v>
          </cell>
          <cell r="B34365" t="str">
            <v>- per gruppo esterno videocitofonico</v>
          </cell>
          <cell r="C34365" t="str">
            <v>cad</v>
          </cell>
          <cell r="D34365" t="str">
            <v>25,52</v>
          </cell>
        </row>
        <row r="34366">
          <cell r="A34366" t="str">
            <v>ME.11.060.0010.x</v>
          </cell>
          <cell r="B34366" t="str">
            <v>- predisposto per sola unità di ripresa per videocitofonia</v>
          </cell>
          <cell r="C34366" t="str">
            <v>cad</v>
          </cell>
          <cell r="D34366" t="str">
            <v>24,98</v>
          </cell>
        </row>
        <row r="34367">
          <cell r="A34367" t="str">
            <v>ME.11.060.0010.y</v>
          </cell>
          <cell r="B34367" t="str">
            <v>- predisposto per sola unità di ripresa per videocitofonia, con serratura</v>
          </cell>
          <cell r="C34367" t="str">
            <v>cad</v>
          </cell>
          <cell r="D34367" t="str">
            <v>39,75</v>
          </cell>
        </row>
        <row r="34368">
          <cell r="A34368" t="str">
            <v>ME.11.060.0010.z</v>
          </cell>
          <cell r="B34368" t="str">
            <v>- comando con serratura codificata</v>
          </cell>
          <cell r="C34368" t="str">
            <v>cad</v>
          </cell>
          <cell r="D34368" t="str">
            <v>89,33</v>
          </cell>
        </row>
        <row r="34369">
          <cell r="A34369" t="str">
            <v>ME.11.060.0020</v>
          </cell>
          <cell r="B34369" t="str">
            <v>Telaio portamoduli colore standard grigio luce, nelle tipologie:</v>
          </cell>
          <cell r="C34369"/>
          <cell r="D34369"/>
        </row>
        <row r="34370">
          <cell r="A34370" t="str">
            <v>ME.11.060.0020.a</v>
          </cell>
          <cell r="B34370" t="str">
            <v>- per 1 modulo, composto da telaio esterno e portapulsanti</v>
          </cell>
          <cell r="C34370" t="str">
            <v>cad</v>
          </cell>
          <cell r="D34370" t="str">
            <v>11,90</v>
          </cell>
        </row>
        <row r="34371">
          <cell r="A34371" t="str">
            <v>ME.11.060.0020.b</v>
          </cell>
          <cell r="B34371" t="str">
            <v>- per 1 modulo, composto da telaio esterno, portapulsanti e microfono per sistema viva voce bicanale</v>
          </cell>
          <cell r="C34371" t="str">
            <v>cad</v>
          </cell>
          <cell r="D34371" t="str">
            <v>17,62</v>
          </cell>
        </row>
        <row r="34372">
          <cell r="A34372" t="str">
            <v>ME.11.060.0020.c</v>
          </cell>
          <cell r="B34372" t="str">
            <v>- per 2 moduli, composto da telaio esterno e portapulsanti</v>
          </cell>
          <cell r="C34372" t="str">
            <v>cad</v>
          </cell>
          <cell r="D34372" t="str">
            <v>12,49</v>
          </cell>
        </row>
        <row r="34373">
          <cell r="A34373" t="str">
            <v>ME.11.060.0020.d</v>
          </cell>
          <cell r="B34373" t="str">
            <v>- per 2 moduli, composto da telaio esterno, portapulsanti e microfono per sistema viva voce bicanale</v>
          </cell>
          <cell r="C34373" t="str">
            <v>cad</v>
          </cell>
          <cell r="D34373" t="str">
            <v>18,16</v>
          </cell>
        </row>
        <row r="34374">
          <cell r="A34374" t="str">
            <v>ME.11.060.0020.e</v>
          </cell>
          <cell r="B34374" t="str">
            <v>- per 3 moduli, composto da telaio esterno e portapulsanti</v>
          </cell>
          <cell r="C34374" t="str">
            <v>cad</v>
          </cell>
          <cell r="D34374" t="str">
            <v>14,17</v>
          </cell>
        </row>
        <row r="34375">
          <cell r="A34375" t="str">
            <v>ME.11.060.0020.f</v>
          </cell>
          <cell r="B34375" t="str">
            <v>- per 3 moduli, composto da telaio esterno, portapulsanti e microfono per sistema viva voce bicanale</v>
          </cell>
          <cell r="C34375" t="str">
            <v>cad</v>
          </cell>
          <cell r="D34375" t="str">
            <v>19,87</v>
          </cell>
        </row>
        <row r="34376">
          <cell r="A34376" t="str">
            <v>ME.11.060.0020.g</v>
          </cell>
          <cell r="B34376" t="str">
            <v>- per 4 moduli, composto da telaio esterno e portapulsanti</v>
          </cell>
          <cell r="C34376" t="str">
            <v>cad</v>
          </cell>
          <cell r="D34376" t="str">
            <v>24,98</v>
          </cell>
        </row>
        <row r="34377">
          <cell r="A34377" t="str">
            <v>ME.11.060.0020.h</v>
          </cell>
          <cell r="B34377" t="str">
            <v>- per 4 moduli, composto da telaio esterno, portapulsanti e microfono per sistema viva voce bicanale</v>
          </cell>
          <cell r="C34377" t="str">
            <v>cad</v>
          </cell>
          <cell r="D34377" t="str">
            <v>22,24</v>
          </cell>
        </row>
        <row r="34378">
          <cell r="A34378" t="str">
            <v>ME.11.060.0030</v>
          </cell>
          <cell r="B34378" t="str">
            <v>Scatole da incasso per posti esterni, nelle tipolgie:</v>
          </cell>
          <cell r="C34378"/>
          <cell r="D34378"/>
        </row>
        <row r="34379">
          <cell r="A34379" t="str">
            <v>ME.11.060.0030.a</v>
          </cell>
          <cell r="B34379" t="str">
            <v>- da incasso per 1 modulo</v>
          </cell>
          <cell r="C34379" t="str">
            <v>cad</v>
          </cell>
          <cell r="D34379" t="str">
            <v>1,96</v>
          </cell>
        </row>
        <row r="34380">
          <cell r="A34380" t="str">
            <v>ME.11.060.0030.b</v>
          </cell>
          <cell r="B34380" t="str">
            <v>- da incasso per 2 moduli verticali</v>
          </cell>
          <cell r="C34380" t="str">
            <v>cad</v>
          </cell>
          <cell r="D34380" t="str">
            <v>3,05</v>
          </cell>
        </row>
        <row r="34381">
          <cell r="A34381" t="str">
            <v>ME.11.060.0030.c</v>
          </cell>
          <cell r="B34381" t="str">
            <v>- da incasso per 3 moduli verticali</v>
          </cell>
          <cell r="C34381" t="str">
            <v>cad</v>
          </cell>
          <cell r="D34381" t="str">
            <v>4,29</v>
          </cell>
        </row>
        <row r="34382">
          <cell r="A34382" t="str">
            <v>ME.11.060.0030.d</v>
          </cell>
          <cell r="B34382" t="str">
            <v>- da incasso per 4 moduli verticali</v>
          </cell>
          <cell r="C34382" t="str">
            <v>cad</v>
          </cell>
          <cell r="D34382" t="str">
            <v>5,98</v>
          </cell>
        </row>
        <row r="34383">
          <cell r="A34383" t="str">
            <v>ME.11.060.0040</v>
          </cell>
          <cell r="B34383" t="str">
            <v>Cornici copriforo in alluminio verniciato colore standard grigio, per:</v>
          </cell>
          <cell r="C34383"/>
          <cell r="D34383"/>
        </row>
        <row r="34384">
          <cell r="A34384" t="str">
            <v>ME.11.060.0040.a</v>
          </cell>
          <cell r="B34384" t="str">
            <v>- 1 modulo</v>
          </cell>
          <cell r="C34384" t="str">
            <v>cad</v>
          </cell>
          <cell r="D34384" t="str">
            <v>11,06</v>
          </cell>
        </row>
        <row r="34385">
          <cell r="A34385" t="str">
            <v>ME.11.060.0040.b</v>
          </cell>
          <cell r="B34385" t="str">
            <v>- 2 moduli verticali a 1 fila</v>
          </cell>
          <cell r="C34385" t="str">
            <v>cad</v>
          </cell>
          <cell r="D34385" t="str">
            <v>14,36</v>
          </cell>
        </row>
        <row r="34386">
          <cell r="A34386" t="str">
            <v>ME.11.060.0040.c</v>
          </cell>
          <cell r="B34386" t="str">
            <v>- 3 moduli verticali a 1 fila</v>
          </cell>
          <cell r="C34386" t="str">
            <v>cad</v>
          </cell>
          <cell r="D34386" t="str">
            <v>18,23</v>
          </cell>
        </row>
        <row r="34387">
          <cell r="A34387" t="str">
            <v>ME.11.060.0040.d</v>
          </cell>
          <cell r="B34387" t="str">
            <v>- 4 moduli verticali a 1 fila</v>
          </cell>
          <cell r="C34387" t="str">
            <v>cad</v>
          </cell>
          <cell r="D34387" t="str">
            <v>23,89</v>
          </cell>
        </row>
        <row r="34388">
          <cell r="A34388" t="str">
            <v>ME.11.060.0040.e</v>
          </cell>
          <cell r="B34388" t="str">
            <v>- 2 moduli orizzontali</v>
          </cell>
          <cell r="C34388" t="str">
            <v>cad</v>
          </cell>
          <cell r="D34388" t="str">
            <v>14,36</v>
          </cell>
        </row>
        <row r="34389">
          <cell r="A34389" t="str">
            <v>ME.11.060.0040.f</v>
          </cell>
          <cell r="B34389" t="str">
            <v>- 2 moduli in due file di 2 moduli verticali</v>
          </cell>
          <cell r="C34389" t="str">
            <v>cad</v>
          </cell>
          <cell r="D34389" t="str">
            <v>22,09</v>
          </cell>
        </row>
        <row r="34390">
          <cell r="A34390" t="str">
            <v>ME.11.060.0040.g</v>
          </cell>
          <cell r="B34390" t="str">
            <v>- 6 moduli in due file di 3 moduli verticali</v>
          </cell>
          <cell r="C34390" t="str">
            <v>cad</v>
          </cell>
          <cell r="D34390" t="str">
            <v>29,28</v>
          </cell>
        </row>
        <row r="34391">
          <cell r="A34391" t="str">
            <v>ME.11.060.0040.h</v>
          </cell>
          <cell r="B34391" t="str">
            <v>- 8 moduli in due file di 4 moduli verticali</v>
          </cell>
          <cell r="C34391" t="str">
            <v>cad</v>
          </cell>
          <cell r="D34391" t="str">
            <v>39,36</v>
          </cell>
        </row>
        <row r="34392">
          <cell r="A34392" t="str">
            <v>ME.11.060.0040.i</v>
          </cell>
          <cell r="B34392" t="str">
            <v>- 3 moduli orizzontali</v>
          </cell>
          <cell r="C34392" t="str">
            <v>cad</v>
          </cell>
          <cell r="D34392" t="str">
            <v>18,23</v>
          </cell>
        </row>
        <row r="34393">
          <cell r="A34393" t="str">
            <v>ME.11.060.0040.j</v>
          </cell>
          <cell r="B34393" t="str">
            <v>- 6 moduli in tre file di 2 moduli verticali</v>
          </cell>
          <cell r="C34393" t="str">
            <v>cad</v>
          </cell>
          <cell r="D34393" t="str">
            <v>29,28</v>
          </cell>
        </row>
        <row r="34394">
          <cell r="A34394" t="str">
            <v>ME.11.060.0040.k</v>
          </cell>
          <cell r="B34394" t="str">
            <v>- 9 moduli in tre file di 3 moduli verticali</v>
          </cell>
          <cell r="C34394" t="str">
            <v>cad</v>
          </cell>
          <cell r="D34394" t="str">
            <v>40,45</v>
          </cell>
        </row>
        <row r="34395">
          <cell r="A34395" t="str">
            <v>ME.11.060.0040.l</v>
          </cell>
          <cell r="B34395" t="str">
            <v>- 12 moduli in tre file di 4 moduli verticali</v>
          </cell>
          <cell r="C34395" t="str">
            <v>cad</v>
          </cell>
          <cell r="D34395" t="str">
            <v>52,60</v>
          </cell>
        </row>
        <row r="34396">
          <cell r="A34396" t="str">
            <v>ME.11.060.0040.m</v>
          </cell>
          <cell r="B34396" t="str">
            <v>- 4 moduli orizzontali</v>
          </cell>
          <cell r="C34396" t="str">
            <v>cad</v>
          </cell>
          <cell r="D34396" t="str">
            <v>23,89</v>
          </cell>
        </row>
        <row r="34397">
          <cell r="A34397" t="str">
            <v>ME.11.060.0040.n</v>
          </cell>
          <cell r="B34397" t="str">
            <v>- 8 moduli in quattro file di 2 moduli verticali</v>
          </cell>
          <cell r="C34397" t="str">
            <v>cad</v>
          </cell>
          <cell r="D34397" t="str">
            <v>35,60</v>
          </cell>
        </row>
        <row r="34398">
          <cell r="A34398" t="str">
            <v>ME.11.060.0040.o</v>
          </cell>
          <cell r="B34398" t="str">
            <v>- 12 moduli in quattro file di 3 moduli verticali</v>
          </cell>
          <cell r="C34398" t="str">
            <v>cad</v>
          </cell>
          <cell r="D34398" t="str">
            <v>47,72</v>
          </cell>
        </row>
        <row r="34399">
          <cell r="A34399" t="str">
            <v>ME.11.060.0040.p</v>
          </cell>
          <cell r="B34399" t="str">
            <v>- 16 moduli in quattro file di 4 moduli verticali</v>
          </cell>
          <cell r="C34399" t="str">
            <v>cad</v>
          </cell>
          <cell r="D34399" t="str">
            <v>59,81</v>
          </cell>
        </row>
        <row r="34400">
          <cell r="A34400" t="str">
            <v>ME.11.060.0050</v>
          </cell>
          <cell r="B34400" t="str">
            <v>Cornici copriforo con protezione antipioggia in alluminio verniciato colore standard grigio, per:</v>
          </cell>
          <cell r="C34400"/>
          <cell r="D34400"/>
        </row>
        <row r="34401">
          <cell r="A34401" t="str">
            <v>ME.11.060.0050.a</v>
          </cell>
          <cell r="B34401" t="str">
            <v>- 1 modulo</v>
          </cell>
          <cell r="C34401" t="str">
            <v>cad</v>
          </cell>
          <cell r="D34401" t="str">
            <v>22,09</v>
          </cell>
        </row>
        <row r="34402">
          <cell r="A34402" t="str">
            <v>ME.11.060.0050.b</v>
          </cell>
          <cell r="B34402" t="str">
            <v>- 2 moduli verticali a 1 fila</v>
          </cell>
          <cell r="C34402" t="str">
            <v>cad</v>
          </cell>
          <cell r="D34402" t="str">
            <v>24,06</v>
          </cell>
        </row>
        <row r="34403">
          <cell r="A34403" t="str">
            <v>ME.11.060.0050.c</v>
          </cell>
          <cell r="B34403" t="str">
            <v>- 3 moduli verticali a 1 fila</v>
          </cell>
          <cell r="C34403" t="str">
            <v>cad</v>
          </cell>
          <cell r="D34403" t="str">
            <v>27,96</v>
          </cell>
        </row>
        <row r="34404">
          <cell r="A34404" t="str">
            <v>ME.11.060.0050.d</v>
          </cell>
          <cell r="B34404" t="str">
            <v>- 4 moduli verticali a 1 fila</v>
          </cell>
          <cell r="C34404" t="str">
            <v>cad</v>
          </cell>
          <cell r="D34404" t="str">
            <v>34,41</v>
          </cell>
        </row>
        <row r="34405">
          <cell r="A34405" t="str">
            <v>ME.11.060.0050.e</v>
          </cell>
          <cell r="B34405" t="str">
            <v>- 2 moduli orizzontali</v>
          </cell>
          <cell r="C34405" t="str">
            <v>cad</v>
          </cell>
          <cell r="D34405" t="str">
            <v>29,28</v>
          </cell>
        </row>
        <row r="34406">
          <cell r="A34406" t="str">
            <v>ME.11.060.0050.f</v>
          </cell>
          <cell r="B34406" t="str">
            <v>- 2 moduli in due file di 2 moduli verticali</v>
          </cell>
          <cell r="C34406" t="str">
            <v>cad</v>
          </cell>
          <cell r="D34406" t="str">
            <v>31,90</v>
          </cell>
        </row>
        <row r="34407">
          <cell r="A34407" t="str">
            <v>ME.11.060.0050.g</v>
          </cell>
          <cell r="B34407" t="str">
            <v>- 6 moduli in due file di 3 moduli verticali</v>
          </cell>
          <cell r="C34407" t="str">
            <v>cad</v>
          </cell>
          <cell r="D34407" t="str">
            <v>35,95</v>
          </cell>
        </row>
        <row r="34408">
          <cell r="A34408" t="str">
            <v>ME.11.060.0050.i</v>
          </cell>
          <cell r="B34408" t="str">
            <v>- 3 moduli orizzontali</v>
          </cell>
          <cell r="C34408" t="str">
            <v>cad</v>
          </cell>
          <cell r="D34408" t="str">
            <v>36,50</v>
          </cell>
        </row>
        <row r="34409">
          <cell r="A34409" t="str">
            <v>ME.11.060.0050.j</v>
          </cell>
          <cell r="B34409" t="str">
            <v>- 6 moduli in tre file di 2 moduli verticali</v>
          </cell>
          <cell r="C34409" t="str">
            <v>cad</v>
          </cell>
          <cell r="D34409" t="str">
            <v>40,06</v>
          </cell>
        </row>
        <row r="34410">
          <cell r="A34410" t="str">
            <v>ME.11.060.0050.k</v>
          </cell>
          <cell r="B34410" t="str">
            <v>- 9 moduli in tre file di 3 moduli verticali</v>
          </cell>
          <cell r="C34410" t="str">
            <v>cad</v>
          </cell>
          <cell r="D34410" t="str">
            <v>43,96</v>
          </cell>
        </row>
        <row r="34411">
          <cell r="A34411" t="str">
            <v>ME.11.060.0050.l</v>
          </cell>
          <cell r="B34411" t="str">
            <v>- 12 moduli in tre file di 4 moduli verticali</v>
          </cell>
          <cell r="C34411" t="str">
            <v>cad</v>
          </cell>
          <cell r="D34411" t="str">
            <v>56,14</v>
          </cell>
        </row>
        <row r="34412">
          <cell r="A34412" t="str">
            <v>ME.11.060.0050.m</v>
          </cell>
          <cell r="B34412" t="str">
            <v>- 4 moduli orizzontali</v>
          </cell>
          <cell r="C34412" t="str">
            <v>cad</v>
          </cell>
          <cell r="D34412" t="str">
            <v>34,41</v>
          </cell>
        </row>
        <row r="34413">
          <cell r="A34413" t="str">
            <v>ME.11.060.0050.n</v>
          </cell>
          <cell r="B34413" t="str">
            <v>- 8 moduli in quattro file di 2 moduli verticali</v>
          </cell>
          <cell r="C34413" t="str">
            <v>cad</v>
          </cell>
          <cell r="D34413" t="str">
            <v>46,53</v>
          </cell>
        </row>
        <row r="34414">
          <cell r="A34414" t="str">
            <v>ME.11.060.0050.o</v>
          </cell>
          <cell r="B34414" t="str">
            <v>- per 12 moduli in quattro file di 3 moduli verticali</v>
          </cell>
          <cell r="C34414" t="str">
            <v>cad</v>
          </cell>
          <cell r="D34414" t="str">
            <v>58,62</v>
          </cell>
        </row>
        <row r="34415">
          <cell r="A34415" t="str">
            <v>ME.11.060.0050.p</v>
          </cell>
          <cell r="B34415" t="str">
            <v>- 16 moduli in quattro file di 4 moduli verticali</v>
          </cell>
          <cell r="C34415" t="str">
            <v>cad</v>
          </cell>
          <cell r="D34415" t="str">
            <v>93,05</v>
          </cell>
        </row>
        <row r="34416">
          <cell r="A34416" t="str">
            <v>ME.11.060.0060</v>
          </cell>
          <cell r="B34416" t="str">
            <v>Scatole da esterno pareteda accoppiare con cornice copriforo con protezione antipioggia, in alluminio verniciato colore standard grigio, per:</v>
          </cell>
          <cell r="C34416"/>
          <cell r="D34416"/>
        </row>
        <row r="34417">
          <cell r="A34417" t="str">
            <v>ME.11.060.0060.a</v>
          </cell>
          <cell r="B34417" t="str">
            <v>- 1 modulo</v>
          </cell>
          <cell r="C34417" t="str">
            <v>cad</v>
          </cell>
          <cell r="D34417" t="str">
            <v>29,28</v>
          </cell>
        </row>
        <row r="34418">
          <cell r="A34418" t="str">
            <v>ME.11.060.0060.b</v>
          </cell>
          <cell r="B34418" t="str">
            <v>- 2 moduli verticali a 1 fila</v>
          </cell>
          <cell r="C34418" t="str">
            <v>cad</v>
          </cell>
          <cell r="D34418" t="str">
            <v>40,06</v>
          </cell>
        </row>
        <row r="34419">
          <cell r="A34419" t="str">
            <v>ME.11.060.0060.c</v>
          </cell>
          <cell r="B34419" t="str">
            <v>- 3 moduli verticali a 1 fila</v>
          </cell>
          <cell r="C34419" t="str">
            <v>cad</v>
          </cell>
          <cell r="D34419" t="str">
            <v>40,06</v>
          </cell>
        </row>
        <row r="34420">
          <cell r="A34420" t="str">
            <v>ME.11.060.0060.d</v>
          </cell>
          <cell r="B34420" t="str">
            <v>- 4 moduli verticali a 1 fila</v>
          </cell>
          <cell r="C34420" t="str">
            <v>cad</v>
          </cell>
          <cell r="D34420" t="str">
            <v>59,85</v>
          </cell>
        </row>
        <row r="34421">
          <cell r="A34421" t="str">
            <v>ME.11.060.0060.e</v>
          </cell>
          <cell r="B34421" t="str">
            <v>- 2 moduli orizzontali</v>
          </cell>
          <cell r="C34421" t="str">
            <v>cad</v>
          </cell>
          <cell r="D34421" t="str">
            <v>44,29</v>
          </cell>
        </row>
        <row r="34422">
          <cell r="A34422" t="str">
            <v>ME.11.060.0060.f</v>
          </cell>
          <cell r="B34422" t="str">
            <v>- 2 moduli in due file di 2 moduli verticali</v>
          </cell>
          <cell r="C34422" t="str">
            <v>cad</v>
          </cell>
          <cell r="D34422" t="str">
            <v>48,06</v>
          </cell>
        </row>
        <row r="34423">
          <cell r="A34423" t="str">
            <v>ME.11.060.0060.g</v>
          </cell>
          <cell r="B34423" t="str">
            <v>- 6 moduli in due file di 3 moduli verticali</v>
          </cell>
          <cell r="C34423" t="str">
            <v>cad</v>
          </cell>
          <cell r="D34423" t="str">
            <v>48,06</v>
          </cell>
        </row>
        <row r="34424">
          <cell r="A34424" t="str">
            <v>ME.11.060.0060.h</v>
          </cell>
          <cell r="B34424" t="str">
            <v>- 8 moduli in due file di 4 moduli verticali</v>
          </cell>
          <cell r="C34424" t="str">
            <v>cad</v>
          </cell>
          <cell r="D34424" t="str">
            <v>60,12</v>
          </cell>
        </row>
        <row r="34425">
          <cell r="A34425" t="str">
            <v>ME.11.060.0060.i</v>
          </cell>
          <cell r="B34425" t="str">
            <v>- 3 moduli orizzontali</v>
          </cell>
          <cell r="C34425" t="str">
            <v>cad</v>
          </cell>
          <cell r="D34425" t="str">
            <v>51,47</v>
          </cell>
        </row>
        <row r="34426">
          <cell r="A34426" t="str">
            <v>ME.11.060.0060.j</v>
          </cell>
          <cell r="B34426" t="str">
            <v>- 6 moduli in tre file di 2 moduli verticali</v>
          </cell>
          <cell r="C34426" t="str">
            <v>cad</v>
          </cell>
          <cell r="D34426" t="str">
            <v>56,00</v>
          </cell>
        </row>
        <row r="34427">
          <cell r="A34427" t="str">
            <v>ME.11.060.0060.k</v>
          </cell>
          <cell r="B34427" t="str">
            <v>- 9 moduli in tre file di 3 moduli verticali</v>
          </cell>
          <cell r="C34427" t="str">
            <v>cad</v>
          </cell>
          <cell r="D34427" t="str">
            <v>56,00</v>
          </cell>
        </row>
        <row r="34428">
          <cell r="A34428" t="str">
            <v>ME.11.060.0060.l</v>
          </cell>
          <cell r="B34428" t="str">
            <v>- 12 moduli in tre file di 4 moduli verticali</v>
          </cell>
          <cell r="C34428" t="str">
            <v>cad</v>
          </cell>
          <cell r="D34428" t="str">
            <v>83,94</v>
          </cell>
        </row>
        <row r="34429">
          <cell r="A34429" t="str">
            <v>ME.11.060.0060.m</v>
          </cell>
          <cell r="B34429" t="str">
            <v>- 4 moduli orizzontali</v>
          </cell>
          <cell r="C34429" t="str">
            <v>cad</v>
          </cell>
          <cell r="D34429" t="str">
            <v>59,85</v>
          </cell>
        </row>
        <row r="34430">
          <cell r="A34430" t="str">
            <v>ME.11.060.0060.n</v>
          </cell>
          <cell r="B34430" t="str">
            <v>- 8 moduli in quattro file di 2 moduli verticali</v>
          </cell>
          <cell r="C34430" t="str">
            <v>cad</v>
          </cell>
          <cell r="D34430" t="str">
            <v>71,86</v>
          </cell>
        </row>
        <row r="34431">
          <cell r="A34431" t="str">
            <v>ME.11.060.0060.o</v>
          </cell>
          <cell r="B34431" t="str">
            <v>- 12 moduli in quattro file di 3 moduli verticali</v>
          </cell>
          <cell r="C34431" t="str">
            <v>cad</v>
          </cell>
          <cell r="D34431" t="str">
            <v>83,94</v>
          </cell>
        </row>
        <row r="34432">
          <cell r="A34432" t="str">
            <v>ME.11.060.0060.p</v>
          </cell>
          <cell r="B34432" t="str">
            <v>- 16 moduli in quattro file di 4 moduli verticali</v>
          </cell>
          <cell r="C34432" t="str">
            <v>cad</v>
          </cell>
          <cell r="D34432" t="str">
            <v>96,00</v>
          </cell>
        </row>
        <row r="34433">
          <cell r="A34433" t="str">
            <v>ME.11.060.0070</v>
          </cell>
          <cell r="B34433" t="str">
            <v>Pulsantiere per posti esterni assemblate:</v>
          </cell>
          <cell r="C34433"/>
          <cell r="D34433"/>
        </row>
        <row r="34434">
          <cell r="A34434" t="str">
            <v>ME.11.060.0070.a</v>
          </cell>
          <cell r="B34434" t="str">
            <v>- a 1 pulsante, con attacco per posto esterno solo audio, custodia in tecnopolimero, cartellino portanome illuminato a LED 12 Vca, placca frontale in alluminio verniciato standard grigio</v>
          </cell>
          <cell r="C34434" t="str">
            <v>cad</v>
          </cell>
          <cell r="D34434" t="str">
            <v>26,17</v>
          </cell>
        </row>
        <row r="34435">
          <cell r="A34435" t="str">
            <v>ME.11.060.0070.b</v>
          </cell>
          <cell r="B34435" t="str">
            <v>- a 2 pulsanti, con attacco per posto esterno solo audio, custodia in tecnopolimero, cartellino portanome illuminato a LED 12 Vca, placca frontale in alluminio verniciato standard grigio</v>
          </cell>
          <cell r="C34435" t="str">
            <v>cad</v>
          </cell>
          <cell r="D34435" t="str">
            <v>27,23</v>
          </cell>
        </row>
        <row r="34436">
          <cell r="A34436" t="str">
            <v>ME.11.060.0070.c</v>
          </cell>
          <cell r="B34436" t="str">
            <v>- da incasso parete a 1 pulsante, con attacco per posto esterno solo audio,composta da modulo per posto esterno audio, telaio per 1 modulo e scatola da incasso da 1 modulo; completa di lampada 24V 3W, verniciato standard grigio</v>
          </cell>
          <cell r="C34436" t="str">
            <v>cad</v>
          </cell>
          <cell r="D34436" t="str">
            <v>28,14</v>
          </cell>
        </row>
        <row r="34437">
          <cell r="A34437" t="str">
            <v>ME.11.060.0070.d</v>
          </cell>
          <cell r="B34437" t="str">
            <v>- da incasso parete a 2 pulsanti in doppia fila, con attacco per posto esterno solo audio,composta da modulo per posto esterno audio, telaio per 1 modulo e scatola da incasso da 1 modulo; completa di lampada 24V 3W, verniciato standard grigio</v>
          </cell>
          <cell r="C34437" t="str">
            <v>cad</v>
          </cell>
          <cell r="D34437" t="str">
            <v>33,63</v>
          </cell>
        </row>
        <row r="34438">
          <cell r="A34438" t="str">
            <v>ME.11.060.0070.e</v>
          </cell>
          <cell r="B34438" t="str">
            <v>- da incasso parete a 2 pulsanti, con attacco per posto esterno solo audio, completa di lampada 24V 3W, verniciato standard grigio</v>
          </cell>
          <cell r="C34438" t="str">
            <v>cad</v>
          </cell>
          <cell r="D34438" t="str">
            <v>36,70</v>
          </cell>
        </row>
        <row r="34439">
          <cell r="A34439" t="str">
            <v>ME.11.060.0070.f</v>
          </cell>
          <cell r="B34439" t="str">
            <v>- da incasso parete a 1 pulsante, con attacco per unità di ripresa video, completa di scatola da incasso, serratura di sicurezza a vite e lampada 24V 3W, verniciato standard grigio</v>
          </cell>
          <cell r="C34439" t="str">
            <v>cad</v>
          </cell>
          <cell r="D34439" t="str">
            <v>68,17</v>
          </cell>
        </row>
        <row r="34440">
          <cell r="A34440" t="str">
            <v>ME.11.060.0070.g</v>
          </cell>
          <cell r="B34440" t="str">
            <v>- da incasso parete a 2 pulsanti in doppia fila, con attacco per unità di ripresa video, completa di scatola da incasso, serratura di sicurezza a vite e lampada 24V 3W, verniciato standard grigio</v>
          </cell>
          <cell r="C34440" t="str">
            <v>cad</v>
          </cell>
          <cell r="D34440" t="str">
            <v>69,89</v>
          </cell>
        </row>
        <row r="34441">
          <cell r="A34441" t="str">
            <v>ME.11.060.0070.h</v>
          </cell>
          <cell r="B34441" t="str">
            <v>- completamento: cornice con protezione antipioggia per pulsantiera esterna da incasso parete con attacco posto esterno solo audio</v>
          </cell>
          <cell r="C34441" t="str">
            <v>cad</v>
          </cell>
          <cell r="D34441" t="str">
            <v>22,18</v>
          </cell>
        </row>
        <row r="34442">
          <cell r="A34442" t="str">
            <v>ME.11.060.0070.i</v>
          </cell>
          <cell r="B34442" t="str">
            <v>- completamento: cornice con protezione antipioggia per pulsantiera esterna da incasso parete con attacco unità di ripresa</v>
          </cell>
          <cell r="C34442" t="str">
            <v>cad</v>
          </cell>
          <cell r="D34442" t="str">
            <v>29,28</v>
          </cell>
        </row>
        <row r="34443">
          <cell r="A34443" t="str">
            <v>ME.11.060.0070.j</v>
          </cell>
          <cell r="B34443" t="str">
            <v>- completamento: scatola da esterno parete da abbinare alla cornice con protezione antipioggia per pulsantiera esterna da incasso parete con attacco unità di ripresa</v>
          </cell>
          <cell r="C34443" t="str">
            <v>cad</v>
          </cell>
          <cell r="D34443" t="str">
            <v>44,29</v>
          </cell>
        </row>
        <row r="34444">
          <cell r="A34444" t="str">
            <v>ME.11.060.0080</v>
          </cell>
          <cell r="B34444" t="str">
            <v>Pulsantiere per posti esterni in ottone con trattamento superficiale di doratura e verniciatura protettiva, ad una fila di pulsanti, con lampade 24V 3W per illuminazione cartellini portanome, complete di scatole da incasso, nelle tipologie:</v>
          </cell>
          <cell r="C34444"/>
          <cell r="D34444"/>
        </row>
        <row r="34445">
          <cell r="A34445" t="str">
            <v>ME.11.060.0080.a</v>
          </cell>
          <cell r="B34445" t="str">
            <v>- 1 pulsante senza portanome</v>
          </cell>
          <cell r="C34445" t="str">
            <v>cad</v>
          </cell>
          <cell r="D34445" t="str">
            <v>64,20</v>
          </cell>
        </row>
        <row r="34446">
          <cell r="A34446" t="str">
            <v>ME.11.060.0080.b</v>
          </cell>
          <cell r="B34446" t="str">
            <v>- 1 pulsante</v>
          </cell>
          <cell r="C34446" t="str">
            <v>cad</v>
          </cell>
          <cell r="D34446" t="str">
            <v>64,20</v>
          </cell>
        </row>
        <row r="34447">
          <cell r="A34447" t="str">
            <v>ME.11.060.0080.c</v>
          </cell>
          <cell r="B34447" t="str">
            <v>- 2 pulsanti</v>
          </cell>
          <cell r="C34447" t="str">
            <v>cad</v>
          </cell>
          <cell r="D34447" t="str">
            <v>93,59</v>
          </cell>
        </row>
        <row r="34448">
          <cell r="A34448" t="str">
            <v>ME.11.060.0080.d</v>
          </cell>
          <cell r="B34448" t="str">
            <v>- 3 pulsanti</v>
          </cell>
          <cell r="C34448" t="str">
            <v>cad</v>
          </cell>
          <cell r="D34448" t="str">
            <v>152,12</v>
          </cell>
        </row>
        <row r="34449">
          <cell r="A34449" t="str">
            <v>ME.11.060.0080.e</v>
          </cell>
          <cell r="B34449" t="str">
            <v>- 4 pulsanti</v>
          </cell>
          <cell r="C34449" t="str">
            <v>cad</v>
          </cell>
          <cell r="D34449" t="str">
            <v>236,95</v>
          </cell>
        </row>
        <row r="34450">
          <cell r="A34450" t="str">
            <v>ME.11.060.0080.f</v>
          </cell>
          <cell r="B34450" t="str">
            <v>- 5 pulsanti</v>
          </cell>
          <cell r="C34450" t="str">
            <v>cad</v>
          </cell>
          <cell r="D34450" t="str">
            <v>252,77</v>
          </cell>
        </row>
        <row r="34451">
          <cell r="A34451" t="str">
            <v>ME.11.060.0080.g</v>
          </cell>
          <cell r="B34451" t="str">
            <v>- 6 pulsanti</v>
          </cell>
          <cell r="C34451" t="str">
            <v>cad</v>
          </cell>
          <cell r="D34451" t="str">
            <v>289,58</v>
          </cell>
        </row>
        <row r="34452">
          <cell r="A34452" t="str">
            <v>ME.11.060.0080.h</v>
          </cell>
          <cell r="B34452" t="str">
            <v>- 7 pulsanti</v>
          </cell>
          <cell r="C34452" t="str">
            <v>cad</v>
          </cell>
          <cell r="D34452" t="str">
            <v>315,96</v>
          </cell>
        </row>
        <row r="34453">
          <cell r="A34453" t="str">
            <v>ME.11.060.0080.i</v>
          </cell>
          <cell r="B34453" t="str">
            <v>- 8 pulsanti</v>
          </cell>
          <cell r="C34453" t="str">
            <v>cad</v>
          </cell>
          <cell r="D34453" t="str">
            <v>342,24</v>
          </cell>
        </row>
        <row r="34454">
          <cell r="A34454" t="str">
            <v>ME.11.060.0080.j</v>
          </cell>
          <cell r="B34454" t="str">
            <v>- 9 pulsanti</v>
          </cell>
          <cell r="C34454" t="str">
            <v>cad</v>
          </cell>
          <cell r="D34454" t="str">
            <v>373,90</v>
          </cell>
        </row>
        <row r="34455">
          <cell r="A34455" t="str">
            <v>ME.11.060.0080.k</v>
          </cell>
          <cell r="B34455" t="str">
            <v>- 10 pulsanti</v>
          </cell>
          <cell r="C34455" t="str">
            <v>cad</v>
          </cell>
          <cell r="D34455" t="str">
            <v>421,26</v>
          </cell>
        </row>
        <row r="34456">
          <cell r="A34456" t="str">
            <v>ME.11.060.0080.l</v>
          </cell>
          <cell r="B34456" t="str">
            <v>- 11 pulsanti</v>
          </cell>
          <cell r="C34456" t="str">
            <v>cad</v>
          </cell>
          <cell r="D34456" t="str">
            <v>452,82</v>
          </cell>
        </row>
        <row r="34457">
          <cell r="A34457" t="str">
            <v>ME.11.060.0080.m</v>
          </cell>
          <cell r="B34457" t="str">
            <v>- 12 pulsanti</v>
          </cell>
          <cell r="C34457" t="str">
            <v>cad</v>
          </cell>
          <cell r="D34457" t="str">
            <v>479,19</v>
          </cell>
        </row>
        <row r="34458">
          <cell r="A34458" t="str">
            <v>ME.11.060.0080.n</v>
          </cell>
          <cell r="B34458" t="str">
            <v>- 13 pulsanti</v>
          </cell>
          <cell r="C34458" t="str">
            <v>cad</v>
          </cell>
          <cell r="D34458" t="str">
            <v>505,52</v>
          </cell>
        </row>
        <row r="34459">
          <cell r="A34459" t="str">
            <v>ME.11.060.0090</v>
          </cell>
          <cell r="B34459" t="str">
            <v>Pulsantiere per posti esterni in ottone con trattamento superficiale di doratura e verniciatura protettiva, con attacco per posto esterno audio ad una fila di pulsanti, con lampade 24V 3W per illuminazione cartellini portanome, complete di scatole da incasso, nelle tipologie:</v>
          </cell>
          <cell r="C34459"/>
          <cell r="D34459"/>
        </row>
        <row r="34460">
          <cell r="A34460" t="str">
            <v>ME.11.060.0090.a</v>
          </cell>
          <cell r="B34460" t="str">
            <v>- 1 pulsante</v>
          </cell>
          <cell r="C34460" t="str">
            <v>cad</v>
          </cell>
          <cell r="D34460" t="str">
            <v>177,45</v>
          </cell>
        </row>
        <row r="34461">
          <cell r="A34461" t="str">
            <v>ME.11.060.0090.b</v>
          </cell>
          <cell r="B34461" t="str">
            <v>- 2 pulsanti</v>
          </cell>
          <cell r="C34461" t="str">
            <v>cad</v>
          </cell>
          <cell r="D34461" t="str">
            <v>198,01</v>
          </cell>
        </row>
        <row r="34462">
          <cell r="A34462" t="str">
            <v>ME.11.060.0090.c</v>
          </cell>
          <cell r="B34462" t="str">
            <v>- 3 pulsanti</v>
          </cell>
          <cell r="C34462" t="str">
            <v>cad</v>
          </cell>
          <cell r="D34462" t="str">
            <v>223,78</v>
          </cell>
        </row>
        <row r="34463">
          <cell r="A34463" t="str">
            <v>ME.11.060.0090.d</v>
          </cell>
          <cell r="B34463" t="str">
            <v>- 4 pulsanti</v>
          </cell>
          <cell r="C34463" t="str">
            <v>cad</v>
          </cell>
          <cell r="D34463" t="str">
            <v>253,26</v>
          </cell>
        </row>
        <row r="34464">
          <cell r="A34464" t="str">
            <v>ME.11.060.0090.e</v>
          </cell>
          <cell r="B34464" t="str">
            <v>- 5 pulsanti</v>
          </cell>
          <cell r="C34464" t="str">
            <v>cad</v>
          </cell>
          <cell r="D34464" t="str">
            <v>274,38</v>
          </cell>
        </row>
        <row r="34465">
          <cell r="A34465" t="str">
            <v>ME.11.060.0090.f</v>
          </cell>
          <cell r="B34465" t="str">
            <v>- 6 pulsanti</v>
          </cell>
          <cell r="C34465" t="str">
            <v>cad</v>
          </cell>
          <cell r="D34465" t="str">
            <v>306,97</v>
          </cell>
        </row>
        <row r="34466">
          <cell r="A34466" t="str">
            <v>ME.11.060.0090.g</v>
          </cell>
          <cell r="B34466" t="str">
            <v>- 7 pulsanti</v>
          </cell>
          <cell r="C34466" t="str">
            <v>cad</v>
          </cell>
          <cell r="D34466" t="str">
            <v>337,00</v>
          </cell>
        </row>
        <row r="34467">
          <cell r="A34467" t="str">
            <v>ME.11.060.0090.h</v>
          </cell>
          <cell r="B34467" t="str">
            <v>- 8 pulsanti</v>
          </cell>
          <cell r="C34467" t="str">
            <v>cad</v>
          </cell>
          <cell r="D34467" t="str">
            <v>368,61</v>
          </cell>
        </row>
        <row r="34468">
          <cell r="A34468" t="str">
            <v>ME.11.060.0090.i</v>
          </cell>
          <cell r="B34468" t="str">
            <v>- 9 pulsanti</v>
          </cell>
          <cell r="C34468" t="str">
            <v>cad</v>
          </cell>
          <cell r="D34468" t="str">
            <v>400,17</v>
          </cell>
        </row>
        <row r="34469">
          <cell r="A34469" t="str">
            <v>ME.11.060.0090.j</v>
          </cell>
          <cell r="B34469" t="str">
            <v>- 10 pulsanti</v>
          </cell>
          <cell r="C34469" t="str">
            <v>cad</v>
          </cell>
          <cell r="D34469" t="str">
            <v>431,78</v>
          </cell>
        </row>
        <row r="34470">
          <cell r="A34470" t="str">
            <v>ME.11.060.0100</v>
          </cell>
          <cell r="B34470" t="str">
            <v>Pulsantiere per posti esterni in ottone con trattamento superficiale di doratura e verniciatura protettiva, con attacco per posto esterno audio a due file di pulsanti, con lampade 24V 3W per illuminazione cartellini portanome, complete di scatole da incasso, nelle tipologie:</v>
          </cell>
          <cell r="C34470"/>
          <cell r="D34470"/>
        </row>
        <row r="34471">
          <cell r="A34471" t="str">
            <v>ME.11.060.0100.a</v>
          </cell>
          <cell r="B34471" t="str">
            <v>- 2 pulsanti</v>
          </cell>
          <cell r="C34471" t="str">
            <v>cad</v>
          </cell>
          <cell r="D34471" t="str">
            <v>198,01</v>
          </cell>
        </row>
        <row r="34472">
          <cell r="A34472" t="str">
            <v>ME.11.060.0100.b</v>
          </cell>
          <cell r="B34472" t="str">
            <v>- 4 pulsanti</v>
          </cell>
          <cell r="C34472" t="str">
            <v>cad</v>
          </cell>
          <cell r="D34472" t="str">
            <v>258,01</v>
          </cell>
        </row>
        <row r="34473">
          <cell r="A34473" t="str">
            <v>ME.11.060.0100.c</v>
          </cell>
          <cell r="B34473" t="str">
            <v>- 6 pulsanti</v>
          </cell>
          <cell r="C34473" t="str">
            <v>cad</v>
          </cell>
          <cell r="D34473" t="str">
            <v>310,67</v>
          </cell>
        </row>
        <row r="34474">
          <cell r="A34474" t="str">
            <v>ME.11.060.0100.d</v>
          </cell>
          <cell r="B34474" t="str">
            <v>- 8 pulsanti</v>
          </cell>
          <cell r="C34474" t="str">
            <v>cad</v>
          </cell>
          <cell r="D34474" t="str">
            <v>369,09</v>
          </cell>
        </row>
        <row r="34475">
          <cell r="A34475" t="str">
            <v>ME.11.060.0100.e</v>
          </cell>
          <cell r="B34475" t="str">
            <v>- 10 pulsanti</v>
          </cell>
          <cell r="C34475" t="str">
            <v>cad</v>
          </cell>
          <cell r="D34475" t="str">
            <v>431,78</v>
          </cell>
        </row>
        <row r="34476">
          <cell r="A34476" t="str">
            <v>ME.11.060.0100.f</v>
          </cell>
          <cell r="B34476" t="str">
            <v>- 12 pulsanti</v>
          </cell>
          <cell r="C34476" t="str">
            <v>cad</v>
          </cell>
          <cell r="D34476" t="str">
            <v>474,41</v>
          </cell>
        </row>
        <row r="34477">
          <cell r="A34477" t="str">
            <v>ME.11.060.0100.g</v>
          </cell>
          <cell r="B34477" t="str">
            <v>- 14 pulsanti</v>
          </cell>
          <cell r="C34477" t="str">
            <v>cad</v>
          </cell>
          <cell r="D34477" t="str">
            <v>516,59</v>
          </cell>
        </row>
        <row r="34478">
          <cell r="A34478" t="str">
            <v>ME.11.060.0100.h</v>
          </cell>
          <cell r="B34478" t="str">
            <v>- 16 pulsanti</v>
          </cell>
          <cell r="C34478" t="str">
            <v>cad</v>
          </cell>
          <cell r="D34478" t="str">
            <v>600,80</v>
          </cell>
        </row>
        <row r="34479">
          <cell r="A34479" t="str">
            <v>ME.11.060.0100.i</v>
          </cell>
          <cell r="B34479" t="str">
            <v>- 18 pulsanti</v>
          </cell>
          <cell r="C34479" t="str">
            <v>cad</v>
          </cell>
          <cell r="D34479" t="str">
            <v>686,16</v>
          </cell>
        </row>
        <row r="34480">
          <cell r="A34480" t="str">
            <v>ME.11.060.0100.j</v>
          </cell>
          <cell r="B34480" t="str">
            <v>- 20 pulsanti</v>
          </cell>
          <cell r="C34480" t="str">
            <v>cad</v>
          </cell>
          <cell r="D34480" t="str">
            <v>765,68</v>
          </cell>
        </row>
        <row r="34481">
          <cell r="A34481" t="str">
            <v>ME.11.060.0100.k</v>
          </cell>
          <cell r="B34481" t="str">
            <v>- 22 pulsanti</v>
          </cell>
          <cell r="C34481" t="str">
            <v>cad</v>
          </cell>
          <cell r="D34481" t="str">
            <v>842,05</v>
          </cell>
        </row>
        <row r="34482">
          <cell r="A34482" t="str">
            <v>ME.11.060.0100.l</v>
          </cell>
          <cell r="B34482" t="str">
            <v>- 24 pulsanti</v>
          </cell>
          <cell r="C34482" t="str">
            <v>cad</v>
          </cell>
          <cell r="D34482" t="str">
            <v>904,16</v>
          </cell>
        </row>
        <row r="34483">
          <cell r="A34483" t="str">
            <v>ME.11.060.0100.m</v>
          </cell>
          <cell r="B34483" t="str">
            <v>- 26 pulsanti</v>
          </cell>
          <cell r="C34483" t="str">
            <v>cad</v>
          </cell>
          <cell r="D34483" t="str">
            <v>965,76</v>
          </cell>
        </row>
        <row r="34484">
          <cell r="A34484" t="str">
            <v>ME.11.060.0100.n</v>
          </cell>
          <cell r="B34484" t="str">
            <v>- 28 pulsanti</v>
          </cell>
          <cell r="C34484" t="str">
            <v>cad</v>
          </cell>
          <cell r="D34484" t="str">
            <v>1.025,77</v>
          </cell>
        </row>
        <row r="34485">
          <cell r="A34485" t="str">
            <v>ME.11.060.0110</v>
          </cell>
          <cell r="B34485" t="str">
            <v>Pulsantiere per posti esterni in ottone con trattamento superficiale di doratura e verniciatura protettiva, per videocitofono a una fila di pulsanti, con lampade 24V 3W per illuminazione cartellini portanome, complete di scatole da incasso, nelle tipologie:</v>
          </cell>
          <cell r="C34485"/>
          <cell r="D34485"/>
        </row>
        <row r="34486">
          <cell r="A34486" t="str">
            <v>ME.11.060.0110.a</v>
          </cell>
          <cell r="B34486" t="str">
            <v>- 1 pulsante</v>
          </cell>
          <cell r="C34486" t="str">
            <v>cad</v>
          </cell>
          <cell r="D34486" t="str">
            <v>203,72</v>
          </cell>
        </row>
        <row r="34487">
          <cell r="A34487" t="str">
            <v>ME.11.060.0110.b</v>
          </cell>
          <cell r="B34487" t="str">
            <v>- 2 pulsanti</v>
          </cell>
          <cell r="C34487" t="str">
            <v>cad</v>
          </cell>
          <cell r="D34487" t="str">
            <v>224,32</v>
          </cell>
        </row>
        <row r="34488">
          <cell r="A34488" t="str">
            <v>ME.11.060.0110.c</v>
          </cell>
          <cell r="B34488" t="str">
            <v>- 3 pulsanti</v>
          </cell>
          <cell r="C34488" t="str">
            <v>cad</v>
          </cell>
          <cell r="D34488" t="str">
            <v>250,12</v>
          </cell>
        </row>
        <row r="34489">
          <cell r="A34489" t="str">
            <v>ME.11.060.0110.d</v>
          </cell>
          <cell r="B34489" t="str">
            <v>- 4 pulsanti</v>
          </cell>
          <cell r="C34489" t="str">
            <v>cad</v>
          </cell>
          <cell r="D34489" t="str">
            <v>279,59</v>
          </cell>
        </row>
        <row r="34490">
          <cell r="A34490" t="str">
            <v>ME.11.060.0110.e</v>
          </cell>
          <cell r="B34490" t="str">
            <v>- 5 pulsanti</v>
          </cell>
          <cell r="C34490" t="str">
            <v>cad</v>
          </cell>
          <cell r="D34490" t="str">
            <v>300,64</v>
          </cell>
        </row>
        <row r="34491">
          <cell r="A34491" t="str">
            <v>ME.11.060.0110.f</v>
          </cell>
          <cell r="B34491" t="str">
            <v>- 6 pulsanti</v>
          </cell>
          <cell r="C34491" t="str">
            <v>cad</v>
          </cell>
          <cell r="D34491" t="str">
            <v>333,36</v>
          </cell>
        </row>
        <row r="34492">
          <cell r="A34492" t="str">
            <v>ME.11.060.0110.g</v>
          </cell>
          <cell r="B34492" t="str">
            <v>- 7 pulsanti</v>
          </cell>
          <cell r="C34492" t="str">
            <v>cad</v>
          </cell>
          <cell r="D34492" t="str">
            <v>363,32</v>
          </cell>
        </row>
        <row r="34493">
          <cell r="A34493" t="str">
            <v>ME.11.060.0110.h</v>
          </cell>
          <cell r="B34493" t="str">
            <v>- 8 pulsanti</v>
          </cell>
          <cell r="C34493" t="str">
            <v>cad</v>
          </cell>
          <cell r="D34493" t="str">
            <v>394,88</v>
          </cell>
        </row>
        <row r="34494">
          <cell r="A34494" t="str">
            <v>ME.11.060.0110.i</v>
          </cell>
          <cell r="B34494" t="str">
            <v>- 9 pulsanti</v>
          </cell>
          <cell r="C34494" t="str">
            <v>cad</v>
          </cell>
          <cell r="D34494" t="str">
            <v>426,55</v>
          </cell>
        </row>
        <row r="34495">
          <cell r="A34495" t="str">
            <v>ME.11.060.0120</v>
          </cell>
          <cell r="B34495" t="str">
            <v>Pulsantiere per posti esterni in ottone con trattamento superficiale di doratura e verniciatura protettiva, per videocitofono a due file di pulsanti, con lampade 24V 3W per illuminazione cartellini portanome, complete di scatole da incasso, nelle tipologie:</v>
          </cell>
          <cell r="C34495"/>
          <cell r="D34495"/>
        </row>
        <row r="34496">
          <cell r="A34496" t="str">
            <v>ME.11.060.0120.a</v>
          </cell>
          <cell r="B34496" t="str">
            <v>- 2 pulsanti</v>
          </cell>
          <cell r="C34496" t="str">
            <v>cad</v>
          </cell>
          <cell r="D34496" t="str">
            <v>224,32</v>
          </cell>
        </row>
        <row r="34497">
          <cell r="A34497" t="str">
            <v>ME.11.060.0120.b</v>
          </cell>
          <cell r="B34497" t="str">
            <v>- 4 pulsanti</v>
          </cell>
          <cell r="C34497" t="str">
            <v>cad</v>
          </cell>
          <cell r="D34497" t="str">
            <v>284,35</v>
          </cell>
        </row>
        <row r="34498">
          <cell r="A34498" t="str">
            <v>ME.11.060.0120.c</v>
          </cell>
          <cell r="B34498" t="str">
            <v>- 6 pulsanti</v>
          </cell>
          <cell r="C34498" t="str">
            <v>cad</v>
          </cell>
          <cell r="D34498" t="str">
            <v>337,00</v>
          </cell>
        </row>
        <row r="34499">
          <cell r="A34499" t="str">
            <v>ME.11.060.0120.d</v>
          </cell>
          <cell r="B34499" t="str">
            <v>- 8 pulsanti</v>
          </cell>
          <cell r="C34499" t="str">
            <v>cad</v>
          </cell>
          <cell r="D34499" t="str">
            <v>395,46</v>
          </cell>
        </row>
        <row r="34500">
          <cell r="A34500" t="str">
            <v>ME.11.060.0120.e</v>
          </cell>
          <cell r="B34500" t="str">
            <v>- 10 pulsanti</v>
          </cell>
          <cell r="C34500" t="str">
            <v>cad</v>
          </cell>
          <cell r="D34500" t="str">
            <v>458,12</v>
          </cell>
        </row>
        <row r="34501">
          <cell r="A34501" t="str">
            <v>ME.11.060.0120.f</v>
          </cell>
          <cell r="B34501" t="str">
            <v>- 12 pulsanti</v>
          </cell>
          <cell r="C34501" t="str">
            <v>cad</v>
          </cell>
          <cell r="D34501" t="str">
            <v>506,03</v>
          </cell>
        </row>
        <row r="34502">
          <cell r="A34502" t="str">
            <v>ME.11.060.0120.g</v>
          </cell>
          <cell r="B34502" t="str">
            <v>- 14 pulsanti</v>
          </cell>
          <cell r="C34502" t="str">
            <v>cad</v>
          </cell>
          <cell r="D34502" t="str">
            <v>542,85</v>
          </cell>
        </row>
        <row r="34503">
          <cell r="A34503" t="str">
            <v>ME.11.060.0120.h</v>
          </cell>
          <cell r="B34503" t="str">
            <v>- 16 pulsanti</v>
          </cell>
          <cell r="C34503" t="str">
            <v>cad</v>
          </cell>
          <cell r="D34503" t="str">
            <v>634,00</v>
          </cell>
        </row>
        <row r="34504">
          <cell r="A34504" t="str">
            <v>ME.11.060.0120.i</v>
          </cell>
          <cell r="B34504" t="str">
            <v>- 18 pulsanti</v>
          </cell>
          <cell r="C34504" t="str">
            <v>cad</v>
          </cell>
          <cell r="D34504" t="str">
            <v>728,84</v>
          </cell>
        </row>
        <row r="34505">
          <cell r="A34505" t="str">
            <v>ME.11.060.0120.j</v>
          </cell>
          <cell r="B34505" t="str">
            <v>- 20 pulsanti</v>
          </cell>
          <cell r="C34505" t="str">
            <v>cad</v>
          </cell>
          <cell r="D34505" t="str">
            <v>791,99</v>
          </cell>
        </row>
        <row r="34506">
          <cell r="A34506" t="str">
            <v>ME.11.060.0120.k</v>
          </cell>
          <cell r="B34506" t="str">
            <v>- 22 pulsanti</v>
          </cell>
          <cell r="C34506" t="str">
            <v>cad</v>
          </cell>
          <cell r="D34506" t="str">
            <v>868,31</v>
          </cell>
        </row>
        <row r="34507">
          <cell r="A34507" t="str">
            <v>ME.11.060.0120.l</v>
          </cell>
          <cell r="B34507" t="str">
            <v>- 24 pulsanti</v>
          </cell>
          <cell r="C34507" t="str">
            <v>cad</v>
          </cell>
          <cell r="D34507" t="str">
            <v>930,50</v>
          </cell>
        </row>
        <row r="34508">
          <cell r="A34508" t="str">
            <v>ME.11.060.0120.m</v>
          </cell>
          <cell r="B34508" t="str">
            <v>- 26 pulsanti</v>
          </cell>
          <cell r="C34508" t="str">
            <v>cad</v>
          </cell>
          <cell r="D34508" t="str">
            <v>992,09</v>
          </cell>
        </row>
        <row r="34509">
          <cell r="A34509" t="str">
            <v>ME.11.060.0130</v>
          </cell>
          <cell r="B34509" t="str">
            <v>Pulsantiere per posti esterni con attacco posto esterno solo audio, dotata di placca in alluminio pressofuso, trattate con particolari vernici resistenti agli agenti atmosferici, colore standard grigio, corredate di viti speciali di protezione, telaio portapulsanti in acciaio zincato, lampada 24V 3W per illuminazione cartellini portanome, escluso scatola da incasso e protezione antipioggia, nelle tipologie:</v>
          </cell>
          <cell r="C34509"/>
          <cell r="D34509"/>
        </row>
        <row r="34510">
          <cell r="A34510" t="str">
            <v>ME.11.060.0130.a</v>
          </cell>
          <cell r="B34510" t="str">
            <v>- senza pulsanti</v>
          </cell>
          <cell r="C34510" t="str">
            <v>cad</v>
          </cell>
          <cell r="D34510" t="str">
            <v>78,52</v>
          </cell>
        </row>
        <row r="34511">
          <cell r="A34511" t="str">
            <v>ME.11.060.0130.b</v>
          </cell>
          <cell r="B34511" t="str">
            <v>- con 1 pulsante singolo</v>
          </cell>
          <cell r="C34511" t="str">
            <v>cad</v>
          </cell>
          <cell r="D34511" t="str">
            <v>78,52</v>
          </cell>
        </row>
        <row r="34512">
          <cell r="A34512" t="str">
            <v>ME.11.060.0130.c</v>
          </cell>
          <cell r="B34512" t="str">
            <v>- con 2 pulsanti singoli</v>
          </cell>
          <cell r="C34512" t="str">
            <v>cad</v>
          </cell>
          <cell r="D34512" t="str">
            <v>90,40</v>
          </cell>
        </row>
        <row r="34513">
          <cell r="A34513" t="str">
            <v>ME.11.060.0130.d</v>
          </cell>
          <cell r="B34513" t="str">
            <v>- con 3 pulsanti singoli</v>
          </cell>
          <cell r="C34513" t="str">
            <v>cad</v>
          </cell>
          <cell r="D34513" t="str">
            <v>101,74</v>
          </cell>
        </row>
        <row r="34514">
          <cell r="A34514" t="str">
            <v>ME.11.060.0130.e</v>
          </cell>
          <cell r="B34514" t="str">
            <v>- con 4 pulsanti singoli</v>
          </cell>
          <cell r="C34514" t="str">
            <v>cad</v>
          </cell>
          <cell r="D34514" t="str">
            <v>112,13</v>
          </cell>
        </row>
        <row r="34515">
          <cell r="A34515" t="str">
            <v>ME.11.060.0130.f</v>
          </cell>
          <cell r="B34515" t="str">
            <v>- con 5 pulsanti singoli</v>
          </cell>
          <cell r="C34515" t="str">
            <v>cad</v>
          </cell>
          <cell r="D34515" t="str">
            <v>124,45</v>
          </cell>
        </row>
        <row r="34516">
          <cell r="A34516" t="str">
            <v>ME.11.060.0130.g</v>
          </cell>
          <cell r="B34516" t="str">
            <v>- con 6 pulsanti doppi</v>
          </cell>
          <cell r="C34516" t="str">
            <v>cad</v>
          </cell>
          <cell r="D34516" t="str">
            <v>135,83</v>
          </cell>
        </row>
        <row r="34517">
          <cell r="A34517" t="str">
            <v>ME.11.060.0130.h</v>
          </cell>
          <cell r="B34517" t="str">
            <v>- con 8 pulsanti doppi</v>
          </cell>
          <cell r="C34517" t="str">
            <v>cad</v>
          </cell>
          <cell r="D34517" t="str">
            <v>159,04</v>
          </cell>
        </row>
        <row r="34518">
          <cell r="A34518" t="str">
            <v>ME.11.060.0130.i</v>
          </cell>
          <cell r="B34518" t="str">
            <v>- con 10 pulsanti doppi</v>
          </cell>
          <cell r="C34518" t="str">
            <v>cad</v>
          </cell>
          <cell r="D34518" t="str">
            <v>190,66</v>
          </cell>
        </row>
        <row r="34519">
          <cell r="A34519" t="str">
            <v>ME.11.060.0140</v>
          </cell>
          <cell r="B34519" t="str">
            <v>Pulsantiere per posti esterni con attacco per unità di ripresa video, dotata di placca in alluminio pressofuso, trattate con particolari vernici resistenti agli agenti atmosferici, colore standard grigio, corredate di viti speciali di protezione, telaio portapulsanti in acciaio zincato, lampada 24V 3W per illuminazione cartellini portanome, escluso scatola da incasso e protezione antipioggia, nelle tipologie:</v>
          </cell>
          <cell r="C34519"/>
          <cell r="D34519"/>
        </row>
        <row r="34520">
          <cell r="A34520" t="str">
            <v>ME.11.060.0140.a</v>
          </cell>
          <cell r="B34520" t="str">
            <v>- senza pulsanti</v>
          </cell>
          <cell r="C34520" t="str">
            <v>cad</v>
          </cell>
          <cell r="D34520" t="str">
            <v>110,64</v>
          </cell>
        </row>
        <row r="34521">
          <cell r="A34521" t="str">
            <v>ME.11.060.0140.b</v>
          </cell>
          <cell r="B34521" t="str">
            <v>- con 1 pulsante singolo</v>
          </cell>
          <cell r="C34521" t="str">
            <v>cad</v>
          </cell>
          <cell r="D34521" t="str">
            <v>112,13</v>
          </cell>
        </row>
        <row r="34522">
          <cell r="A34522" t="str">
            <v>ME.11.060.0140.c</v>
          </cell>
          <cell r="B34522" t="str">
            <v>- con 2 pulsanti singoli</v>
          </cell>
          <cell r="C34522" t="str">
            <v>cad</v>
          </cell>
          <cell r="D34522" t="str">
            <v>124,45</v>
          </cell>
        </row>
        <row r="34523">
          <cell r="A34523" t="str">
            <v>ME.11.060.0140.d</v>
          </cell>
          <cell r="B34523" t="str">
            <v>- con 3 pulsanti singoli</v>
          </cell>
          <cell r="C34523" t="str">
            <v>cad</v>
          </cell>
          <cell r="D34523" t="str">
            <v>136,33</v>
          </cell>
        </row>
        <row r="34524">
          <cell r="A34524" t="str">
            <v>ME.11.060.0140.e</v>
          </cell>
          <cell r="B34524" t="str">
            <v>- con 4 pulsanti doppi</v>
          </cell>
          <cell r="C34524" t="str">
            <v>cad</v>
          </cell>
          <cell r="D34524" t="str">
            <v>147,68</v>
          </cell>
        </row>
        <row r="34525">
          <cell r="A34525" t="str">
            <v>ME.11.060.0140.f</v>
          </cell>
          <cell r="B34525" t="str">
            <v>- con 6 pulsanti doppi</v>
          </cell>
          <cell r="C34525" t="str">
            <v>cad</v>
          </cell>
          <cell r="D34525" t="str">
            <v>170,38</v>
          </cell>
        </row>
        <row r="34526">
          <cell r="A34526" t="str">
            <v>ME.11.060.0150</v>
          </cell>
          <cell r="B34526" t="str">
            <v>Pulsantiere supplementari solo pulsanti da affiancare alla principale, dotata di placca in alluminio pressofuso, trattate con particolari vernici resistenti agli agenti atmosferici, colore standard grigio, corredate di viti speciali di protezione, telaio portapulsanti in acciaio zincato, lampada 24V 3W per illuminazione cartellini portanome, escluso scatola da incasso e protezione antipioggia, nelle tipologie:</v>
          </cell>
          <cell r="C34526"/>
          <cell r="D34526"/>
        </row>
        <row r="34527">
          <cell r="A34527" t="str">
            <v>ME.11.060.0150.a</v>
          </cell>
          <cell r="B34527" t="str">
            <v>- con 6 pulsanti singoli</v>
          </cell>
          <cell r="C34527" t="str">
            <v>cad</v>
          </cell>
          <cell r="D34527" t="str">
            <v>130,39</v>
          </cell>
        </row>
        <row r="34528">
          <cell r="A34528" t="str">
            <v>ME.11.060.0150.b</v>
          </cell>
          <cell r="B34528" t="str">
            <v>- con 8 pulsanti singoli</v>
          </cell>
          <cell r="C34528" t="str">
            <v>cad</v>
          </cell>
          <cell r="D34528" t="str">
            <v>153,13</v>
          </cell>
        </row>
        <row r="34529">
          <cell r="A34529" t="str">
            <v>ME.11.060.0150.c</v>
          </cell>
          <cell r="B34529" t="str">
            <v>- con 12 pulsanti doppi</v>
          </cell>
          <cell r="C34529" t="str">
            <v>cad</v>
          </cell>
          <cell r="D34529" t="str">
            <v>199,06</v>
          </cell>
        </row>
        <row r="34530">
          <cell r="A34530" t="str">
            <v>ME.11.060.0150.d</v>
          </cell>
          <cell r="B34530" t="str">
            <v>- con 14 pulsanti doppi</v>
          </cell>
          <cell r="C34530" t="str">
            <v>cad</v>
          </cell>
          <cell r="D34530" t="str">
            <v>221,77</v>
          </cell>
        </row>
        <row r="34531">
          <cell r="A34531" t="str">
            <v>ME.11.060.0150.e</v>
          </cell>
          <cell r="B34531" t="str">
            <v>- con 16 pulsanti doppi</v>
          </cell>
          <cell r="C34531" t="str">
            <v>cad</v>
          </cell>
          <cell r="D34531" t="str">
            <v>244,98</v>
          </cell>
        </row>
        <row r="34532">
          <cell r="A34532" t="str">
            <v>ME.11.060.0160</v>
          </cell>
          <cell r="B34532" t="str">
            <v>Accessori per Pulsantiere in alluminio pressofuso, trattate con particolari vernici resistenti agli agenti atmosferici, colore standard grigio, nelle tipologie:</v>
          </cell>
          <cell r="C34532"/>
          <cell r="D34532"/>
        </row>
        <row r="34533">
          <cell r="A34533" t="str">
            <v>ME.11.060.0160.a</v>
          </cell>
          <cell r="B34533" t="str">
            <v>- scatola da incasso in alluminio pressofuso, dotata di staffe per l'affiancamento delle pulsantuere supplementari</v>
          </cell>
          <cell r="C34533" t="str">
            <v>cad</v>
          </cell>
          <cell r="D34533" t="str">
            <v>13,54</v>
          </cell>
        </row>
        <row r="34534">
          <cell r="A34534" t="str">
            <v>ME.11.060.0160.b</v>
          </cell>
          <cell r="B34534" t="str">
            <v>- protezione antipioggia da esterno parete per un modulo, verniciata</v>
          </cell>
          <cell r="C34534" t="str">
            <v>cad</v>
          </cell>
          <cell r="D34534" t="str">
            <v>44,94</v>
          </cell>
        </row>
        <row r="34535">
          <cell r="A34535" t="str">
            <v>ME.11.060.0160.c</v>
          </cell>
          <cell r="B34535" t="str">
            <v>- protezione antipioggia da esterno parete per due moduli, verniciata</v>
          </cell>
          <cell r="C34535" t="str">
            <v>cad</v>
          </cell>
          <cell r="D34535" t="str">
            <v>72,60</v>
          </cell>
        </row>
        <row r="34536">
          <cell r="A34536" t="str">
            <v>ME.11.060.0160.d</v>
          </cell>
          <cell r="B34536" t="str">
            <v>- protezione antipioggia da esterno parete per tre moduli, verniciata</v>
          </cell>
          <cell r="C34536" t="str">
            <v>cad</v>
          </cell>
          <cell r="D34536" t="str">
            <v>96,80</v>
          </cell>
        </row>
        <row r="34537">
          <cell r="A34537" t="str">
            <v>ME.11.060.0170</v>
          </cell>
          <cell r="B34537" t="str">
            <v>Pulsantiere esterne con protezione anipioggia da esterno parete, complete di lampade illuminazione cartellini portanome 24V 3W, colore standard alluminio anodizzato naturale, predisposte con attacco per posto esterno solo audio, con pulsante luminoso per illuminazione nomi, nelle tipologie:</v>
          </cell>
          <cell r="C34537"/>
          <cell r="D34537"/>
        </row>
        <row r="34538">
          <cell r="A34538" t="str">
            <v>ME.11.060.0170.a</v>
          </cell>
          <cell r="B34538" t="str">
            <v>- 1 pulsante</v>
          </cell>
          <cell r="C34538" t="str">
            <v>cad</v>
          </cell>
          <cell r="D34538" t="str">
            <v>57,29</v>
          </cell>
        </row>
        <row r="34539">
          <cell r="A34539" t="str">
            <v>ME.11.060.0170.b</v>
          </cell>
          <cell r="B34539" t="str">
            <v>- 2 pulsanti</v>
          </cell>
          <cell r="C34539" t="str">
            <v>cad</v>
          </cell>
          <cell r="D34539" t="str">
            <v>61,30</v>
          </cell>
        </row>
        <row r="34540">
          <cell r="A34540" t="str">
            <v>ME.11.060.0180</v>
          </cell>
          <cell r="B34540" t="str">
            <v>Pulsantiere esterne piatte da esterno parete, complete di lampade illuminazione cartellini portanome 24V 3W, colore standard alluminio anodizzato naturale, predisposte con attacco per posto esterno solo audio, con pulsante luminoso per illuminazione nomi, nelle tipologie:</v>
          </cell>
          <cell r="C34540"/>
          <cell r="D34540"/>
        </row>
        <row r="34541">
          <cell r="A34541" t="str">
            <v>ME.11.060.0180.a</v>
          </cell>
          <cell r="B34541" t="str">
            <v>- 1 pulsante</v>
          </cell>
          <cell r="C34541" t="str">
            <v>cad</v>
          </cell>
          <cell r="D34541" t="str">
            <v>51,56</v>
          </cell>
        </row>
        <row r="34542">
          <cell r="A34542" t="str">
            <v>ME.11.060.0180.b</v>
          </cell>
          <cell r="B34542" t="str">
            <v>- 2 pulsanti</v>
          </cell>
          <cell r="C34542" t="str">
            <v>cad</v>
          </cell>
          <cell r="D34542" t="str">
            <v>56,09</v>
          </cell>
        </row>
        <row r="34543">
          <cell r="A34543" t="str">
            <v>ME.11.060.0180.c</v>
          </cell>
          <cell r="B34543" t="str">
            <v>- 3 pulsanti</v>
          </cell>
          <cell r="C34543" t="str">
            <v>cad</v>
          </cell>
          <cell r="D34543" t="str">
            <v>60,60</v>
          </cell>
        </row>
        <row r="34544">
          <cell r="A34544" t="str">
            <v>ME.11.060.0180.d</v>
          </cell>
          <cell r="B34544" t="str">
            <v>- 4 pulsanti</v>
          </cell>
          <cell r="C34544" t="str">
            <v>cad</v>
          </cell>
          <cell r="D34544" t="str">
            <v>65,13</v>
          </cell>
        </row>
        <row r="34545">
          <cell r="A34545" t="str">
            <v>ME.11.060.0180.e</v>
          </cell>
          <cell r="B34545" t="str">
            <v>- 5 pulsanti</v>
          </cell>
          <cell r="C34545" t="str">
            <v>cad</v>
          </cell>
          <cell r="D34545" t="str">
            <v>69,63</v>
          </cell>
        </row>
        <row r="34546">
          <cell r="A34546" t="str">
            <v>ME.11.060.0180.f</v>
          </cell>
          <cell r="B34546" t="str">
            <v>- 6 pulsanti</v>
          </cell>
          <cell r="C34546" t="str">
            <v>cad</v>
          </cell>
          <cell r="D34546" t="str">
            <v>74,18</v>
          </cell>
        </row>
        <row r="34547">
          <cell r="A34547" t="str">
            <v>ME.11.060.0180.g</v>
          </cell>
          <cell r="B34547" t="str">
            <v>- 7 pulsanti</v>
          </cell>
          <cell r="C34547" t="str">
            <v>cad</v>
          </cell>
          <cell r="D34547" t="str">
            <v>78,74</v>
          </cell>
        </row>
        <row r="34548">
          <cell r="A34548" t="str">
            <v>ME.11.060.0190</v>
          </cell>
          <cell r="B34548" t="str">
            <v>Pulsantiere esterne piatte da esterno parete predisposte con attacco per unità di ripresa video, con serratura di sicurezza e pulsante luminoso per illuminazione nomi, colore standard alluminio anodizzato naturale, nelle tipologie:</v>
          </cell>
          <cell r="C34548"/>
          <cell r="D34548"/>
        </row>
        <row r="34549">
          <cell r="A34549" t="str">
            <v>ME.11.060.0190.a</v>
          </cell>
          <cell r="B34549" t="str">
            <v>- senza pulsanti</v>
          </cell>
          <cell r="C34549" t="str">
            <v>cad</v>
          </cell>
          <cell r="D34549" t="str">
            <v>98,66</v>
          </cell>
        </row>
        <row r="34550">
          <cell r="A34550" t="str">
            <v>ME.11.060.0190.b</v>
          </cell>
          <cell r="B34550" t="str">
            <v>- 1 pulsante</v>
          </cell>
          <cell r="C34550" t="str">
            <v>cad</v>
          </cell>
          <cell r="D34550" t="str">
            <v>103,26</v>
          </cell>
        </row>
        <row r="34551">
          <cell r="A34551" t="str">
            <v>ME.11.060.0190.c</v>
          </cell>
          <cell r="B34551" t="str">
            <v>- 2 pulsanti</v>
          </cell>
          <cell r="C34551" t="str">
            <v>cad</v>
          </cell>
          <cell r="D34551" t="str">
            <v>107,87</v>
          </cell>
        </row>
        <row r="34552">
          <cell r="A34552" t="str">
            <v>ME.11.060.0190.d</v>
          </cell>
          <cell r="B34552" t="str">
            <v>- 3 pulsanti</v>
          </cell>
          <cell r="C34552" t="str">
            <v>cad</v>
          </cell>
          <cell r="D34552" t="str">
            <v>112,42</v>
          </cell>
        </row>
        <row r="34553">
          <cell r="A34553" t="str">
            <v>ME.11.060.0200</v>
          </cell>
          <cell r="B34553" t="str">
            <v>Pulsantiere suplementari per pulsantiere esterne piatte da esterno parete, complete di lampade illuminazione cartellini portanome 24V 3W, colore standard alluminio anodizzato naturale, predisposte con attacco per posto esterno solo audio, con pulsante luminoso per illuminazione nomi, nelle tipologie:</v>
          </cell>
          <cell r="C34553"/>
          <cell r="D34553"/>
        </row>
        <row r="34554">
          <cell r="A34554" t="str">
            <v>ME.11.060.0200.a</v>
          </cell>
          <cell r="B34554" t="str">
            <v>- 5 pulsanti</v>
          </cell>
          <cell r="C34554" t="str">
            <v>cad</v>
          </cell>
          <cell r="D34554" t="str">
            <v>56,78</v>
          </cell>
        </row>
        <row r="34555">
          <cell r="A34555" t="str">
            <v>ME.11.060.0200.b</v>
          </cell>
          <cell r="B34555" t="str">
            <v>- 6 pulsanti</v>
          </cell>
          <cell r="C34555" t="str">
            <v>cad</v>
          </cell>
          <cell r="D34555" t="str">
            <v>61,30</v>
          </cell>
        </row>
        <row r="34556">
          <cell r="A34556" t="str">
            <v>ME.11.060.0200.c</v>
          </cell>
          <cell r="B34556" t="str">
            <v>- 7 pulsanti</v>
          </cell>
          <cell r="C34556" t="str">
            <v>cad</v>
          </cell>
          <cell r="D34556" t="str">
            <v>65,85</v>
          </cell>
        </row>
        <row r="34557">
          <cell r="A34557" t="str">
            <v>ME.11.060.0200.d</v>
          </cell>
          <cell r="B34557" t="str">
            <v>- 8 pulsanti</v>
          </cell>
          <cell r="C34557" t="str">
            <v>cad</v>
          </cell>
          <cell r="D34557" t="str">
            <v>70,33</v>
          </cell>
        </row>
        <row r="34558">
          <cell r="A34558" t="str">
            <v>ME.11.060.0200.e</v>
          </cell>
          <cell r="B34558" t="str">
            <v>- 9 pulsanti</v>
          </cell>
          <cell r="C34558" t="str">
            <v>cad</v>
          </cell>
          <cell r="D34558" t="str">
            <v>74,88</v>
          </cell>
        </row>
        <row r="34559">
          <cell r="A34559" t="str">
            <v>ME.11.060.0200.f</v>
          </cell>
          <cell r="B34559" t="str">
            <v>- 10 pulsanti</v>
          </cell>
          <cell r="C34559" t="str">
            <v>cad</v>
          </cell>
          <cell r="D34559" t="str">
            <v>79,42</v>
          </cell>
        </row>
        <row r="34560">
          <cell r="A34560" t="str">
            <v>ME.11.060.0210</v>
          </cell>
          <cell r="B34560" t="str">
            <v>Pulsantiere da incasso parete, completo di scatola da incasso e lampade di illuminazione cartellini portanome da 24V 3W, placca in alluminio anodizzato naturale con pulsanti disposti in due file, predisposte con attacco per posto esterno solo audio, nelle tipologie:</v>
          </cell>
          <cell r="C34560"/>
          <cell r="D34560"/>
        </row>
        <row r="34561">
          <cell r="A34561" t="str">
            <v>ME.11.060.0210.a</v>
          </cell>
          <cell r="B34561" t="str">
            <v>- 2 pulsanti</v>
          </cell>
          <cell r="C34561" t="str">
            <v>cad</v>
          </cell>
          <cell r="D34561" t="str">
            <v>34,07</v>
          </cell>
        </row>
        <row r="34562">
          <cell r="A34562" t="str">
            <v>ME.11.060.0210.b</v>
          </cell>
          <cell r="B34562" t="str">
            <v>- 4 pulsanti</v>
          </cell>
          <cell r="C34562" t="str">
            <v>cad</v>
          </cell>
          <cell r="D34562" t="str">
            <v>39,75</v>
          </cell>
        </row>
        <row r="34563">
          <cell r="A34563" t="str">
            <v>ME.11.060.0210.c</v>
          </cell>
          <cell r="B34563" t="str">
            <v>- 6 pulsanti</v>
          </cell>
          <cell r="C34563" t="str">
            <v>cad</v>
          </cell>
          <cell r="D34563" t="str">
            <v>51,12</v>
          </cell>
        </row>
        <row r="34564">
          <cell r="A34564" t="str">
            <v>ME.11.060.0210.d</v>
          </cell>
          <cell r="B34564" t="str">
            <v>- 8 pulsanti</v>
          </cell>
          <cell r="C34564" t="str">
            <v>cad</v>
          </cell>
          <cell r="D34564" t="str">
            <v>62,48</v>
          </cell>
        </row>
        <row r="34565">
          <cell r="A34565" t="str">
            <v>ME.11.060.0210.e</v>
          </cell>
          <cell r="B34565" t="str">
            <v>- 10 pulsanti</v>
          </cell>
          <cell r="C34565" t="str">
            <v>cad</v>
          </cell>
          <cell r="D34565" t="str">
            <v>73,85</v>
          </cell>
        </row>
        <row r="34566">
          <cell r="A34566" t="str">
            <v>ME.11.060.0210.f</v>
          </cell>
          <cell r="B34566" t="str">
            <v>- 12 pulsanti</v>
          </cell>
          <cell r="C34566" t="str">
            <v>cad</v>
          </cell>
          <cell r="D34566" t="str">
            <v>85,20</v>
          </cell>
        </row>
        <row r="34567">
          <cell r="A34567" t="str">
            <v>ME.11.060.0210.g</v>
          </cell>
          <cell r="B34567" t="str">
            <v>- 14 pulsanti</v>
          </cell>
          <cell r="C34567" t="str">
            <v>cad</v>
          </cell>
          <cell r="D34567" t="str">
            <v>96,55</v>
          </cell>
        </row>
        <row r="34568">
          <cell r="A34568" t="str">
            <v>ME.11.060.0210.h</v>
          </cell>
          <cell r="B34568" t="str">
            <v>- 16 pulsanti</v>
          </cell>
          <cell r="C34568" t="str">
            <v>cad</v>
          </cell>
          <cell r="D34568" t="str">
            <v>107,92</v>
          </cell>
        </row>
        <row r="34569">
          <cell r="A34569" t="str">
            <v>ME.11.060.0210.i</v>
          </cell>
          <cell r="B34569" t="str">
            <v>- 18 pulsanti</v>
          </cell>
          <cell r="C34569" t="str">
            <v>cad</v>
          </cell>
          <cell r="D34569" t="str">
            <v>119,27</v>
          </cell>
        </row>
        <row r="34570">
          <cell r="A34570" t="str">
            <v>ME.11.060.0210.j</v>
          </cell>
          <cell r="B34570" t="str">
            <v>- 20 pulsanti</v>
          </cell>
          <cell r="C34570" t="str">
            <v>cad</v>
          </cell>
          <cell r="D34570" t="str">
            <v>130,64</v>
          </cell>
        </row>
        <row r="34571">
          <cell r="A34571" t="str">
            <v>ME.11.060.0220</v>
          </cell>
          <cell r="B34571" t="str">
            <v>Pulsantiera portalettere con apertura posteriore, placca in alluminio verniciato grigio con protezione in tecnopolimero anti UV, separata dal cassoncino in acciaio zincato preverniciato, attacco per posto esterno solo audio con lampada 24V 3W, nelle tipologie:</v>
          </cell>
          <cell r="C34571"/>
          <cell r="D34571"/>
        </row>
        <row r="34572">
          <cell r="A34572" t="str">
            <v>ME.11.060.0220.a</v>
          </cell>
          <cell r="B34572" t="str">
            <v>- 1 pulsante</v>
          </cell>
          <cell r="C34572" t="str">
            <v>cad</v>
          </cell>
          <cell r="D34572" t="str">
            <v>75,57</v>
          </cell>
        </row>
        <row r="34573">
          <cell r="A34573" t="str">
            <v>ME.11.060.0220.b</v>
          </cell>
          <cell r="B34573" t="str">
            <v>- 2 pulsanti</v>
          </cell>
          <cell r="C34573" t="str">
            <v>cad</v>
          </cell>
          <cell r="D34573" t="str">
            <v>79,01</v>
          </cell>
        </row>
        <row r="34574">
          <cell r="A34574" t="str">
            <v>ME.11.060.0230</v>
          </cell>
          <cell r="B34574" t="str">
            <v>Pulsantiera portalettere con apertura anteriore e posteriore, contenitore in estruso di alluminio anodizzato, attacco per posto esterno solo audio e unità di ripresa solo video, con lampada 24V 3W, colore standard alluminio anodizzato naturale, nelle tipologie:</v>
          </cell>
          <cell r="C34574"/>
          <cell r="D34574"/>
        </row>
        <row r="34575">
          <cell r="A34575" t="str">
            <v>ME.11.060.0230.a</v>
          </cell>
          <cell r="B34575" t="str">
            <v>-1 pulsante</v>
          </cell>
          <cell r="C34575" t="str">
            <v>cad</v>
          </cell>
          <cell r="D34575" t="str">
            <v>106,18</v>
          </cell>
        </row>
        <row r="34576">
          <cell r="A34576" t="str">
            <v>ME.11.060.0230.b</v>
          </cell>
          <cell r="B34576" t="str">
            <v>- 2 pulsanti</v>
          </cell>
          <cell r="C34576" t="str">
            <v>cad</v>
          </cell>
          <cell r="D34576" t="str">
            <v>111,13</v>
          </cell>
        </row>
        <row r="34577">
          <cell r="A34577" t="str">
            <v>ME.11.060.0240</v>
          </cell>
          <cell r="B34577" t="str">
            <v>Pulsantiera a 1 pulsante da incasso parete in materiale termoplastico colore grigio, mascherina in alluminio anodizzato con parapioggia, nelle tipologie:</v>
          </cell>
          <cell r="C34577"/>
          <cell r="D34577"/>
        </row>
        <row r="34578">
          <cell r="A34578" t="str">
            <v>ME.11.060.0240.a</v>
          </cell>
          <cell r="B34578" t="str">
            <v>- pulsante con lampada 24 V 3 W</v>
          </cell>
          <cell r="C34578" t="str">
            <v>cad</v>
          </cell>
          <cell r="D34578" t="str">
            <v>8,59</v>
          </cell>
        </row>
        <row r="34579">
          <cell r="A34579" t="str">
            <v>ME.11.060.0240.b</v>
          </cell>
          <cell r="B34579" t="str">
            <v>- pulsante senza lampada</v>
          </cell>
          <cell r="C34579" t="str">
            <v>cad</v>
          </cell>
          <cell r="D34579" t="str">
            <v>7,95</v>
          </cell>
        </row>
        <row r="34580">
          <cell r="A34580" t="str">
            <v>ME.11.070</v>
          </cell>
          <cell r="B34580" t="str">
            <v>CITOFONIA E VIDEOCITOFONIA DIGITALE</v>
          </cell>
          <cell r="C34580"/>
          <cell r="D34580"/>
        </row>
        <row r="34581">
          <cell r="A34581" t="str">
            <v>ME.11.070.0010</v>
          </cell>
          <cell r="B34581" t="str">
            <v>Citofoni da parete in materiale termoplastico, dotati di un altoparlante per le chiamate elettroniche, per montaggio in scatola rettangolare verticale, forniti con 2 pulsanti e predisposti per l'aggiunta di altri 3 pulsanti o accessori, nelle tipologie:</v>
          </cell>
          <cell r="C34581"/>
          <cell r="D34581"/>
        </row>
        <row r="34582">
          <cell r="A34582" t="str">
            <v>ME.11.070.0010.a</v>
          </cell>
          <cell r="B34582" t="str">
            <v>- con microcontrollore per codifica/decodifica a 4 cifre, fornito di serie delle funzioni: apertura serratura, chiamata portiere e funzioni ausiliarie</v>
          </cell>
          <cell r="C34582" t="str">
            <v>cad</v>
          </cell>
          <cell r="D34582" t="str">
            <v>46,43</v>
          </cell>
        </row>
        <row r="34583">
          <cell r="A34583" t="str">
            <v>ME.11.070.0010.b</v>
          </cell>
          <cell r="B34583" t="str">
            <v>- senza codifica da collegare al distibutore al piano con codifiche</v>
          </cell>
          <cell r="C34583" t="str">
            <v>cad</v>
          </cell>
          <cell r="D34583" t="str">
            <v>20,75</v>
          </cell>
        </row>
        <row r="34584">
          <cell r="A34584" t="str">
            <v>ME.11.070.0020</v>
          </cell>
          <cell r="B34584" t="str">
            <v>Citofoni da parete in materiale termoplastico, dotati di un altoparlante per le chiamate elettroniche, per montaggio in scatola rettangolare verticale, nelle tipologie:</v>
          </cell>
          <cell r="C34584"/>
          <cell r="D34584"/>
        </row>
        <row r="34585">
          <cell r="A34585" t="str">
            <v>ME.11.070.0020.a</v>
          </cell>
          <cell r="B34585" t="str">
            <v>- con microcontrollore per codifica/decodifica a 4 cifre, fornito di serie di un pulsante, predisposto per l'aggiunta di altri pulsanti per un totale di 16, le funzioni disponibili di serie sul citofono sono: apertura serratura e chiamata portiere, per altre funzioni è ecessaria una scheda di ampliamento</v>
          </cell>
          <cell r="C34585" t="str">
            <v>cad</v>
          </cell>
          <cell r="D34585" t="str">
            <v>31,43</v>
          </cell>
        </row>
        <row r="34586">
          <cell r="A34586" t="str">
            <v>ME.11.070.0030</v>
          </cell>
          <cell r="B34586" t="str">
            <v>Accessori per citofoni:</v>
          </cell>
          <cell r="C34586"/>
          <cell r="D34586"/>
        </row>
        <row r="34587">
          <cell r="A34587" t="str">
            <v>ME.11.070.0030.a</v>
          </cell>
          <cell r="B34587" t="str">
            <v>- confezione di 10 pulsanti singoli supplementari (normalmente aperti)</v>
          </cell>
          <cell r="C34587" t="str">
            <v>cad</v>
          </cell>
          <cell r="D34587" t="str">
            <v>18,52</v>
          </cell>
        </row>
        <row r="34588">
          <cell r="A34588" t="str">
            <v>ME.11.070.0030.b</v>
          </cell>
          <cell r="B34588" t="str">
            <v>- scheda supplementare per ampliamento funzioni ausiliarie pulsanti: chiamata per assente e il collegamento ad un singolo posto esterno</v>
          </cell>
          <cell r="C34588" t="str">
            <v>cad</v>
          </cell>
          <cell r="D34588" t="str">
            <v>5,72</v>
          </cell>
        </row>
        <row r="34589">
          <cell r="A34589" t="str">
            <v>ME.11.070.0040</v>
          </cell>
          <cell r="B34589" t="str">
            <v>Citofono da parete in materiale termoplastico, dotato di 2 pulsanti, di un altoparlante per le chiamate elettroniche, per montaggio in scatola rettangolare verticale, senza codifica da collegare al distributore al piano con codifiche.</v>
          </cell>
          <cell r="C34589" t="str">
            <v>cad</v>
          </cell>
          <cell r="D34589" t="str">
            <v>14,82</v>
          </cell>
        </row>
        <row r="34590">
          <cell r="A34590" t="str">
            <v>ME.11.070.0050</v>
          </cell>
          <cell r="B34590" t="str">
            <v>Monitor da esterno parete in materiale termoplastico, completo di staffa di fissaggio con morsettiera, di altoparlante per le chiamate elettroniche e di tre pulsanti (apriporta o chiamata portineria, funzione di memorizzazione immagini e funzione supplementare), nelle tipologie:</v>
          </cell>
          <cell r="C34590"/>
          <cell r="D34590"/>
        </row>
        <row r="34591">
          <cell r="A34591" t="str">
            <v>ME.11.070.0050.a</v>
          </cell>
          <cell r="B34591" t="str">
            <v>- con schermo 4" a basso profilo in bianco/nero, con microcontrollore per codifica e decodifica a 4 cifre</v>
          </cell>
          <cell r="C34591" t="str">
            <v>cad</v>
          </cell>
          <cell r="D34591" t="str">
            <v>251,31</v>
          </cell>
        </row>
        <row r="34592">
          <cell r="A34592" t="str">
            <v>ME.11.070.0050.b</v>
          </cell>
          <cell r="B34592" t="str">
            <v>- con schermo 4" a basso profilo in bianco/nero, senza codifica da collegare al distributore al piano con codifiche</v>
          </cell>
          <cell r="C34592" t="str">
            <v>cad</v>
          </cell>
          <cell r="D34592" t="str">
            <v>225,14</v>
          </cell>
        </row>
        <row r="34593">
          <cell r="A34593" t="str">
            <v>ME.11.070.0050.c</v>
          </cell>
          <cell r="B34593" t="str">
            <v>- con schermo 5" con microcontrollore per codifica e decodifica a 4 cifre</v>
          </cell>
          <cell r="C34593" t="str">
            <v>cad</v>
          </cell>
          <cell r="D34593" t="str">
            <v>192,61</v>
          </cell>
        </row>
        <row r="34594">
          <cell r="A34594" t="str">
            <v>ME.11.070.0050.d</v>
          </cell>
          <cell r="B34594" t="str">
            <v>- con schermo 5" senza codifica da collegare al distributore al piano con decodifiche</v>
          </cell>
          <cell r="C34594" t="str">
            <v>cad</v>
          </cell>
          <cell r="D34594" t="str">
            <v>160,75</v>
          </cell>
        </row>
        <row r="34595">
          <cell r="A34595" t="str">
            <v>ME.11.070.0060</v>
          </cell>
          <cell r="B34595" t="str">
            <v>Centralino di portineria in versione da appoggio tavolo in colore standard nero, con attacco per modulo programmatore, nelle tipologie:</v>
          </cell>
          <cell r="C34595"/>
          <cell r="D34595"/>
        </row>
        <row r="34596">
          <cell r="A34596" t="str">
            <v>ME.11.070.0060.a</v>
          </cell>
          <cell r="B34596" t="str">
            <v>- con possibilità di intercomunicazione fra utenti, munito di tastiera e display numerico, memorizzazione fino a 20 chiamate utente</v>
          </cell>
          <cell r="C34596" t="str">
            <v>cad</v>
          </cell>
          <cell r="D34596" t="str">
            <v>444,54</v>
          </cell>
        </row>
        <row r="34597">
          <cell r="A34597" t="str">
            <v>ME.11.070.0060.b</v>
          </cell>
          <cell r="B34597" t="str">
            <v>- con possibilità di intercomunicazione fra utenti, munito di tastiera e display alfanumerico, memorizzazione fino a 20 chiamate utente, memorizzazione fino a 1000 nomi-utente per velocizzare la chiamata</v>
          </cell>
          <cell r="C34597" t="str">
            <v>cad</v>
          </cell>
          <cell r="D34597" t="str">
            <v>860,90</v>
          </cell>
        </row>
        <row r="34598">
          <cell r="A34598" t="str">
            <v>ME.11.070.0070</v>
          </cell>
          <cell r="B34598" t="str">
            <v>Accessori per centralini di portineria:</v>
          </cell>
          <cell r="C34598"/>
          <cell r="D34598"/>
        </row>
        <row r="34599">
          <cell r="A34599" t="str">
            <v>ME.11.070.0070.a</v>
          </cell>
          <cell r="B34599" t="str">
            <v>- telecamera CCD a 1/4", obiettivo 3mm, completa di staffa e snodo, per il collegamento in portineria, entra in funzione in posizione interno alla chiamata dagli utenti al centralino e viceversa, alimentazione 12 Vcc</v>
          </cell>
          <cell r="C34599" t="str">
            <v>cad</v>
          </cell>
          <cell r="D34599" t="str">
            <v>246,95</v>
          </cell>
        </row>
        <row r="34600">
          <cell r="A34600" t="str">
            <v>ME.11.070.0070.b</v>
          </cell>
          <cell r="B34600" t="str">
            <v>- dispositivo per l'accensione e lo spegnimento del monitor per centralio portineria</v>
          </cell>
          <cell r="C34600" t="str">
            <v>cad</v>
          </cell>
          <cell r="D34600" t="str">
            <v>20,46</v>
          </cell>
        </row>
        <row r="34601">
          <cell r="A34601" t="str">
            <v>ME.11.070.0080</v>
          </cell>
          <cell r="B34601" t="str">
            <v>Moduli elettronici per pulsantiere elettroniche con tastiera e display numerico:</v>
          </cell>
          <cell r="C34601"/>
          <cell r="D34601"/>
        </row>
        <row r="34602">
          <cell r="A34602" t="str">
            <v>ME.11.070.0080.a</v>
          </cell>
          <cell r="B34602" t="str">
            <v>- gruppo di tre moduli elettronici base composti da unità di ripresa con telecamera in bianco/nero con sensore CCD 1/4", obiettivo 3 mm, e LED per illuminazione all'infrarosso, posto esterno, display a 8 cifre, tastiera numerica e cartello luminoso per 13 nomi</v>
          </cell>
          <cell r="C34602" t="str">
            <v>cad</v>
          </cell>
          <cell r="D34602" t="str">
            <v>474,16</v>
          </cell>
        </row>
        <row r="34603">
          <cell r="A34603" t="str">
            <v>ME.11.070.0080.b</v>
          </cell>
          <cell r="B34603" t="str">
            <v>- gruppo di tre moduli elettronici base composti da posto esterno, display a 8 cifre, tastiera numerica e cartello luminoso per 13 nomi</v>
          </cell>
          <cell r="C34603" t="str">
            <v>cad</v>
          </cell>
          <cell r="D34603" t="str">
            <v>251,90</v>
          </cell>
        </row>
        <row r="34604">
          <cell r="A34604" t="str">
            <v>ME.11.070.0080.c</v>
          </cell>
          <cell r="B34604" t="str">
            <v>- modulo supplementare con cartello luminoso per 13 nomi completo di sistema di illuminazione a LED</v>
          </cell>
          <cell r="C34604" t="str">
            <v>cad</v>
          </cell>
          <cell r="D34604" t="str">
            <v>19,76</v>
          </cell>
        </row>
        <row r="34605">
          <cell r="A34605" t="str">
            <v>ME.11.070.0090</v>
          </cell>
          <cell r="B34605" t="str">
            <v>Moduli elettronici per pulsantiere elettroniche con pulsanti singoli o doppi su 2 file di tipo tradizionale:</v>
          </cell>
          <cell r="C34605"/>
          <cell r="D34605"/>
        </row>
        <row r="34606">
          <cell r="A34606" t="str">
            <v>ME.11.070.0090.a</v>
          </cell>
          <cell r="B34606" t="str">
            <v>- gruppo di tre moduli elettronici base composti da unità di ripresa con telecamera in bianco/nero con sensore CCD 1/4", obiettivo 3 mm, e LED per illuminazione all'infrarosso, posto esterno, 7 pulsanti di tipo tradizionale e segnalazione luminosa OCCUPATO-ATTENDERE</v>
          </cell>
          <cell r="C34606" t="str">
            <v>cad</v>
          </cell>
          <cell r="D34606" t="str">
            <v>456,86</v>
          </cell>
        </row>
        <row r="34607">
          <cell r="A34607" t="str">
            <v>ME.11.070.0090.b</v>
          </cell>
          <cell r="B34607" t="str">
            <v>- gruppo di tre moduli elettronici base composti da unità di ripresa con telecamera in bianco/nero con sensore CCD 1/4", obiettivo 3 mm, e LED per illuminazione all'infrarosso, posto esterno, 14 pulsanti su due file di tipo tradizionale e segnalazione luminosa OCCUPATO-ATTENDERE</v>
          </cell>
          <cell r="C34607" t="str">
            <v>cad</v>
          </cell>
          <cell r="D34607" t="str">
            <v>467,24</v>
          </cell>
        </row>
        <row r="34608">
          <cell r="A34608" t="str">
            <v>ME.11.070.0090.c</v>
          </cell>
          <cell r="B34608" t="str">
            <v>- gruppo di tre moduli elettronici base composti da posto esterno, 7 pulsanti di tipo tradizionale e segnalazione luminosa OCCUPATO-ATTENDERE</v>
          </cell>
          <cell r="C34608" t="str">
            <v>cad</v>
          </cell>
          <cell r="D34608" t="str">
            <v>234,62</v>
          </cell>
        </row>
        <row r="34609">
          <cell r="A34609" t="str">
            <v>ME.11.070.0090.d</v>
          </cell>
          <cell r="B34609" t="str">
            <v>- gruppo di tre moduli elettronici base composti da posto esterno, 14 pulsanti su due file di tipo tradizionale e segnalazione luminosa OCCUPATO-ATTENDERE</v>
          </cell>
          <cell r="C34609" t="str">
            <v>cad</v>
          </cell>
          <cell r="D34609" t="str">
            <v>244,93</v>
          </cell>
        </row>
        <row r="34610">
          <cell r="A34610" t="str">
            <v>ME.11.070.0090.e</v>
          </cell>
          <cell r="B34610" t="str">
            <v>- modulo elettronico supplementare con 1 pulsante singolo e sistema di illuminazione a LED</v>
          </cell>
          <cell r="C34610" t="str">
            <v>cad</v>
          </cell>
          <cell r="D34610" t="str">
            <v>30,13</v>
          </cell>
        </row>
        <row r="34611">
          <cell r="A34611" t="str">
            <v>ME.11.070.0090.g</v>
          </cell>
          <cell r="B34611" t="str">
            <v>- modulo elettronico supplementare con 3 pulsanti singoli e sistema di illuminazione a LED</v>
          </cell>
          <cell r="C34611" t="str">
            <v>cad</v>
          </cell>
          <cell r="D34611" t="str">
            <v>33,08</v>
          </cell>
        </row>
        <row r="34612">
          <cell r="A34612" t="str">
            <v>ME.11.070.0090.h</v>
          </cell>
          <cell r="B34612" t="str">
            <v>- modulo elettronico supplementare con 4 pulsanti singoli e sistema di illuminazione a LED</v>
          </cell>
          <cell r="C34612" t="str">
            <v>cad</v>
          </cell>
          <cell r="D34612" t="str">
            <v>34,58</v>
          </cell>
        </row>
        <row r="34613">
          <cell r="A34613" t="str">
            <v>ME.11.070.0090.i</v>
          </cell>
          <cell r="B34613" t="str">
            <v>- modulo elettronico supplementare con 2 pulsanti su 2 file e sistema di illuminazione a LED</v>
          </cell>
          <cell r="C34613" t="str">
            <v>cad</v>
          </cell>
          <cell r="D34613" t="str">
            <v>31,61</v>
          </cell>
        </row>
        <row r="34614">
          <cell r="A34614" t="str">
            <v>ME.11.070.0090.j</v>
          </cell>
          <cell r="B34614" t="str">
            <v>- modulo elettronico supplementare con 4 pulsanti su 2 file e sistema di illuminazione a LED</v>
          </cell>
          <cell r="C34614" t="str">
            <v>cad</v>
          </cell>
          <cell r="D34614" t="str">
            <v>34,58</v>
          </cell>
        </row>
        <row r="34615">
          <cell r="A34615" t="str">
            <v>ME.11.070.0090.k</v>
          </cell>
          <cell r="B34615" t="str">
            <v>- modulo elettronico supplementare con 6 pulsanti su 2 file e sistema di illuminazione a LED</v>
          </cell>
          <cell r="C34615" t="str">
            <v>cad</v>
          </cell>
          <cell r="D34615" t="str">
            <v>37,53</v>
          </cell>
        </row>
        <row r="34616">
          <cell r="A34616" t="str">
            <v>ME.11.070.0090.l</v>
          </cell>
          <cell r="B34616" t="str">
            <v>- modulo elettronico supplementare con 8 pulsanti su 2 file e sistema di illuminazione a LED</v>
          </cell>
          <cell r="C34616" t="str">
            <v>cad</v>
          </cell>
          <cell r="D34616" t="str">
            <v>40,49</v>
          </cell>
        </row>
        <row r="34617">
          <cell r="A34617" t="str">
            <v>ME.11.070.0100</v>
          </cell>
          <cell r="B34617" t="str">
            <v>Telai portamoduli per:</v>
          </cell>
          <cell r="C34617"/>
          <cell r="D34617"/>
        </row>
        <row r="34618">
          <cell r="A34618" t="str">
            <v>ME.11.070.0100.a</v>
          </cell>
          <cell r="B34618" t="str">
            <v>- 1 modulo</v>
          </cell>
          <cell r="C34618" t="str">
            <v>cad</v>
          </cell>
          <cell r="D34618" t="str">
            <v>10,26</v>
          </cell>
        </row>
        <row r="34619">
          <cell r="A34619" t="str">
            <v>ME.11.070.0100.b</v>
          </cell>
          <cell r="B34619" t="str">
            <v>- 2 moduli verticali</v>
          </cell>
          <cell r="C34619" t="str">
            <v>cad</v>
          </cell>
          <cell r="D34619" t="str">
            <v>10,79</v>
          </cell>
        </row>
        <row r="34620">
          <cell r="A34620" t="str">
            <v>ME.11.070.0100.c</v>
          </cell>
          <cell r="B34620" t="str">
            <v>- 3 moduli verticali</v>
          </cell>
          <cell r="C34620" t="str">
            <v>cad</v>
          </cell>
          <cell r="D34620" t="str">
            <v>12,40</v>
          </cell>
        </row>
        <row r="34621">
          <cell r="A34621" t="str">
            <v>ME.11.070.0100.d</v>
          </cell>
          <cell r="B34621" t="str">
            <v>- 4 moduli verticali</v>
          </cell>
          <cell r="C34621" t="str">
            <v>cad</v>
          </cell>
          <cell r="D34621" t="str">
            <v>21,58</v>
          </cell>
        </row>
        <row r="34622">
          <cell r="A34622" t="str">
            <v>ME.11.070.0110</v>
          </cell>
          <cell r="B34622" t="str">
            <v>Pulsantiere elettroniche con tastiera e display numerico, con placche in alluminio pressofuso trattate con vernici resistenti agli agenti atmosferici, colore standard grigio, con viti speciali di protezione e scatole da incasso, dotate di cartello portanomi e pulsanti retroilluminati con LED, nelle tipologie:</v>
          </cell>
          <cell r="C34622"/>
          <cell r="D34622"/>
        </row>
        <row r="34623">
          <cell r="A34623" t="str">
            <v>ME.11.070.0110.a</v>
          </cell>
          <cell r="B34623" t="str">
            <v>- video con: unità di ripresa con telecamera in bianco/nero con sensore CCD 1/4", obiettivo 3 mm, e LED per illuminazione all'infrarosso, posto esterno, display a 8 cifre, tastiera numerica e cartelli luminosi per 50 nomi</v>
          </cell>
          <cell r="C34623" t="str">
            <v>cad</v>
          </cell>
          <cell r="D34623" t="str">
            <v>696,42</v>
          </cell>
        </row>
        <row r="34624">
          <cell r="A34624" t="str">
            <v>ME.11.070.0110.b</v>
          </cell>
          <cell r="B34624" t="str">
            <v>- audio con: posto esterno, display a 8 cifre, tastiera numerica e cartelli luminosi per 50 nomi</v>
          </cell>
          <cell r="C34624" t="str">
            <v>cad</v>
          </cell>
          <cell r="D34624" t="str">
            <v>439,59</v>
          </cell>
        </row>
        <row r="34625">
          <cell r="A34625" t="str">
            <v>ME.11.070.0110.c</v>
          </cell>
          <cell r="B34625" t="str">
            <v>- supplementare con cartelli luminosi per 50 nomi</v>
          </cell>
          <cell r="C34625" t="str">
            <v>cad</v>
          </cell>
          <cell r="D34625" t="str">
            <v>91,37</v>
          </cell>
        </row>
        <row r="34626">
          <cell r="A34626" t="str">
            <v>ME.11.070.0120</v>
          </cell>
          <cell r="B34626" t="str">
            <v>Pulsantiere elettroniche con pulsanti singoli o doppi su 2 file di tipo tradizionale, con placche in alluminio pressofuso trattate con vernici resistenti agli agenti atmosferici, colore standard grigio, con viti speciali di protezione e scatole da incasso, dotate di cartello portanomi e pulsanti retroilluminati con LED, nelle tipologie:</v>
          </cell>
          <cell r="C34626"/>
          <cell r="D34626"/>
        </row>
        <row r="34627">
          <cell r="A34627" t="str">
            <v>ME.11.070.0120.a</v>
          </cell>
          <cell r="B34627" t="str">
            <v>- video con: unità di ripresa con telecamera in bianco/nero con sensore CCD 1/4", obiettivo 3 mm, e LED per illuminazione all'infrarosso, posto esterno e 8 pulsanti su 1 fila</v>
          </cell>
          <cell r="C34627" t="str">
            <v>cad</v>
          </cell>
          <cell r="D34627" t="str">
            <v>676,69</v>
          </cell>
        </row>
        <row r="34628">
          <cell r="A34628" t="str">
            <v>ME.11.070.0120.b</v>
          </cell>
          <cell r="B34628" t="str">
            <v>- video con: unità di ripresacon telecamera in bianco/nero con sensore CCD 1/4", obiettivo 3 mm, e LED per illuminazione all'infrarosso, posto esterno e 16 pulsanti su 2 file</v>
          </cell>
          <cell r="C34628" t="str">
            <v>cad</v>
          </cell>
          <cell r="D34628" t="str">
            <v>780,40</v>
          </cell>
        </row>
        <row r="34629">
          <cell r="A34629" t="str">
            <v>ME.11.070.0120.c</v>
          </cell>
          <cell r="B34629" t="str">
            <v>- audio con: posto esterno e 8 pulsanti su 1 fila</v>
          </cell>
          <cell r="C34629" t="str">
            <v>cad</v>
          </cell>
          <cell r="D34629" t="str">
            <v>419,83</v>
          </cell>
        </row>
        <row r="34630">
          <cell r="A34630" t="str">
            <v>ME.11.070.0120.d</v>
          </cell>
          <cell r="B34630" t="str">
            <v>- audio con: posto esterno e 16 pulsanti su 2 file</v>
          </cell>
          <cell r="C34630" t="str">
            <v>cad</v>
          </cell>
          <cell r="D34630" t="str">
            <v>523,56</v>
          </cell>
        </row>
        <row r="34631">
          <cell r="A34631" t="str">
            <v>ME.11.070.0120.e</v>
          </cell>
          <cell r="B34631" t="str">
            <v>- supplementare con 8 pulsanti su 1 fila</v>
          </cell>
          <cell r="C34631" t="str">
            <v>cad</v>
          </cell>
          <cell r="D34631" t="str">
            <v>185,22</v>
          </cell>
        </row>
        <row r="34632">
          <cell r="A34632" t="str">
            <v>ME.11.070.0120.f</v>
          </cell>
          <cell r="B34632" t="str">
            <v>- supplementare con 16 pulsanti su 2 file</v>
          </cell>
          <cell r="C34632" t="str">
            <v>cad</v>
          </cell>
          <cell r="D34632" t="str">
            <v>277,09</v>
          </cell>
        </row>
        <row r="34633">
          <cell r="A34633" t="str">
            <v>ME.11.070.0130</v>
          </cell>
          <cell r="B34633" t="str">
            <v>Pulsantiere elettroniche digitali da incasso parete con placca in ottone con trattamento superficiale di doratura e verniciatura protettiva al nitruro di titanio, versione solo audio con tastiera digitale, con:</v>
          </cell>
          <cell r="C34633"/>
          <cell r="D34633"/>
        </row>
        <row r="34634">
          <cell r="A34634" t="str">
            <v>ME.11.070.0130.a</v>
          </cell>
          <cell r="B34634" t="str">
            <v>- 50 portanomi</v>
          </cell>
          <cell r="C34634" t="str">
            <v>cad</v>
          </cell>
          <cell r="D34634" t="str">
            <v>987,84</v>
          </cell>
        </row>
        <row r="34635">
          <cell r="A34635" t="str">
            <v>ME.11.070.0130.b</v>
          </cell>
          <cell r="B34635" t="str">
            <v>- 100 portanomi</v>
          </cell>
          <cell r="C34635" t="str">
            <v>cad</v>
          </cell>
          <cell r="D34635" t="str">
            <v>1.284,20</v>
          </cell>
        </row>
        <row r="34636">
          <cell r="A34636" t="str">
            <v>ME.11.070.0130.c</v>
          </cell>
          <cell r="B34636" t="str">
            <v>- 150 portanomi</v>
          </cell>
          <cell r="C34636" t="str">
            <v>cad</v>
          </cell>
          <cell r="D34636" t="str">
            <v>1.580,55</v>
          </cell>
        </row>
        <row r="34637">
          <cell r="A34637" t="str">
            <v>ME.11.070.0130.d</v>
          </cell>
          <cell r="B34637" t="str">
            <v>- 200 portanomi</v>
          </cell>
          <cell r="C34637" t="str">
            <v>cad</v>
          </cell>
          <cell r="D34637" t="str">
            <v>1.876,89</v>
          </cell>
        </row>
        <row r="34638">
          <cell r="A34638" t="str">
            <v>ME.11.070.0130.e</v>
          </cell>
          <cell r="B34638" t="str">
            <v>- 250 portanomi</v>
          </cell>
          <cell r="C34638" t="str">
            <v>cad</v>
          </cell>
          <cell r="D34638" t="str">
            <v>2.173,25</v>
          </cell>
        </row>
        <row r="34639">
          <cell r="A34639" t="str">
            <v>ME.11.070.0130.f</v>
          </cell>
          <cell r="B34639" t="str">
            <v>- 300 portanomi</v>
          </cell>
          <cell r="C34639" t="str">
            <v>cad</v>
          </cell>
          <cell r="D34639" t="str">
            <v>2.469,60</v>
          </cell>
        </row>
        <row r="34640">
          <cell r="A34640" t="str">
            <v>ME.11.070.0140</v>
          </cell>
          <cell r="B34640" t="str">
            <v>Pulsantiere elettroniche digitali da incasso parete con placca in ottone con trattamento superficiale di doratura e verniciatura protettiva al nitruro di titanio, versione solo audio con pulsanti normali, nelle tipologie:</v>
          </cell>
          <cell r="C34640"/>
          <cell r="D34640"/>
        </row>
        <row r="34641">
          <cell r="A34641" t="str">
            <v>ME.11.070.0140.a</v>
          </cell>
          <cell r="B34641" t="str">
            <v>- 10 pulsanti</v>
          </cell>
          <cell r="C34641" t="str">
            <v>cad</v>
          </cell>
          <cell r="D34641" t="str">
            <v>889,05</v>
          </cell>
        </row>
        <row r="34642">
          <cell r="A34642" t="str">
            <v>ME.11.070.0140.b</v>
          </cell>
          <cell r="B34642" t="str">
            <v>- modulare 20 pulsanti</v>
          </cell>
          <cell r="C34642" t="str">
            <v>cad</v>
          </cell>
          <cell r="D34642" t="str">
            <v>1.185,40</v>
          </cell>
        </row>
        <row r="34643">
          <cell r="A34643" t="str">
            <v>ME.11.070.0140.c</v>
          </cell>
          <cell r="B34643" t="str">
            <v>- modulare 30 pulsanti</v>
          </cell>
          <cell r="C34643" t="str">
            <v>cad</v>
          </cell>
          <cell r="D34643" t="str">
            <v>1.481,74</v>
          </cell>
        </row>
        <row r="34644">
          <cell r="A34644" t="str">
            <v>ME.11.070.0140.d</v>
          </cell>
          <cell r="B34644" t="str">
            <v>- modulare 40 pulsanti</v>
          </cell>
          <cell r="C34644" t="str">
            <v>cad</v>
          </cell>
          <cell r="D34644" t="str">
            <v>1.778,10</v>
          </cell>
        </row>
        <row r="34645">
          <cell r="A34645" t="str">
            <v>ME.11.070.0140.e</v>
          </cell>
          <cell r="B34645" t="str">
            <v>- modulare 50 pulsanti</v>
          </cell>
          <cell r="C34645" t="str">
            <v>cad</v>
          </cell>
          <cell r="D34645" t="str">
            <v>2.074,45</v>
          </cell>
        </row>
        <row r="34646">
          <cell r="A34646" t="str">
            <v>ME.11.070.0150</v>
          </cell>
          <cell r="B34646" t="str">
            <v>Pulsantiera elettronica digitale da incasso parete con placca in ottone con trattamento superficiale di doratura e verniciatura protettiva al nitruro di titanio, versione solo audio con tastiera digitale e rubrica portanomi elettronica.</v>
          </cell>
          <cell r="C34646" t="str">
            <v>cad</v>
          </cell>
          <cell r="D34646" t="str">
            <v>994,76</v>
          </cell>
        </row>
        <row r="34647">
          <cell r="A34647" t="str">
            <v>ME.11.070.0160</v>
          </cell>
          <cell r="B34647" t="str">
            <v>Pulsantiere elettroniche digitali da incasso parete con placca in ottone con trattamento superficiale di doratura e verniciatura protettiva al nitruro di titanio, versione con unità di ripresa CCD 1/4", obiettivo 3 mm e sistema di rotazione, con tastiera digitale, con:</v>
          </cell>
          <cell r="C34647"/>
          <cell r="D34647"/>
        </row>
        <row r="34648">
          <cell r="A34648" t="str">
            <v>ME.11.070.0160.a</v>
          </cell>
          <cell r="B34648" t="str">
            <v>- 50 portanomi</v>
          </cell>
          <cell r="C34648" t="str">
            <v>cad</v>
          </cell>
          <cell r="D34648" t="str">
            <v>1.313,82</v>
          </cell>
        </row>
        <row r="34649">
          <cell r="A34649" t="str">
            <v>ME.11.070.0160.b</v>
          </cell>
          <cell r="B34649" t="str">
            <v>- 100 portanomi</v>
          </cell>
          <cell r="C34649" t="str">
            <v>cad</v>
          </cell>
          <cell r="D34649" t="str">
            <v>1.610,17</v>
          </cell>
        </row>
        <row r="34650">
          <cell r="A34650" t="str">
            <v>ME.11.070.0160.c</v>
          </cell>
          <cell r="B34650" t="str">
            <v>- 150 portanomi</v>
          </cell>
          <cell r="C34650" t="str">
            <v>cad</v>
          </cell>
          <cell r="D34650" t="str">
            <v>1.906,52</v>
          </cell>
        </row>
        <row r="34651">
          <cell r="A34651" t="str">
            <v>ME.11.070.0160.d</v>
          </cell>
          <cell r="B34651" t="str">
            <v>- 200 portanomi</v>
          </cell>
          <cell r="C34651" t="str">
            <v>cad</v>
          </cell>
          <cell r="D34651" t="str">
            <v>2.202,88</v>
          </cell>
        </row>
        <row r="34652">
          <cell r="A34652" t="str">
            <v>ME.11.070.0160.e</v>
          </cell>
          <cell r="B34652" t="str">
            <v>- 250 portanomi</v>
          </cell>
          <cell r="C34652" t="str">
            <v>cad</v>
          </cell>
          <cell r="D34652" t="str">
            <v>2.499,23</v>
          </cell>
        </row>
        <row r="34653">
          <cell r="A34653" t="str">
            <v>ME.11.070.0160.f</v>
          </cell>
          <cell r="B34653" t="str">
            <v>- 300 portanomi</v>
          </cell>
          <cell r="C34653" t="str">
            <v>cad</v>
          </cell>
          <cell r="D34653" t="str">
            <v>2.943,75</v>
          </cell>
        </row>
        <row r="34654">
          <cell r="A34654" t="str">
            <v>ME.11.070.0170</v>
          </cell>
          <cell r="B34654" t="str">
            <v>Pulsantiere elettroniche digitali da incasso parete con placca in ottone con trattamento superficiale di doratura e verniciatura protettiva al nitruro di titanio, versione con unità di ripresa CCD 1/4", obiettivo 3 mm e sistema di rotazione, con pulsanti normali, nelle tipologie:</v>
          </cell>
          <cell r="C34654"/>
          <cell r="D34654"/>
        </row>
        <row r="34655">
          <cell r="A34655" t="str">
            <v>ME.11.070.0170.a</v>
          </cell>
          <cell r="B34655" t="str">
            <v>- modulare 10 pulsanti</v>
          </cell>
          <cell r="C34655" t="str">
            <v>cad</v>
          </cell>
          <cell r="D34655" t="str">
            <v>1.264,43</v>
          </cell>
        </row>
        <row r="34656">
          <cell r="A34656" t="str">
            <v>ME.11.070.0170.b</v>
          </cell>
          <cell r="B34656" t="str">
            <v>- modulare 20 pulsanti</v>
          </cell>
          <cell r="C34656" t="str">
            <v>cad</v>
          </cell>
          <cell r="D34656" t="str">
            <v>1.610,17</v>
          </cell>
        </row>
        <row r="34657">
          <cell r="A34657" t="str">
            <v>ME.11.070.0170.c</v>
          </cell>
          <cell r="B34657" t="str">
            <v>- modulare 30 pulsanti</v>
          </cell>
          <cell r="C34657" t="str">
            <v>cad</v>
          </cell>
          <cell r="D34657" t="str">
            <v>1.955,92</v>
          </cell>
        </row>
        <row r="34658">
          <cell r="A34658" t="str">
            <v>ME.11.070.0170.d</v>
          </cell>
          <cell r="B34658" t="str">
            <v>- modulare 40 pulsanti</v>
          </cell>
          <cell r="C34658" t="str">
            <v>cad</v>
          </cell>
          <cell r="D34658" t="str">
            <v>2.301,65</v>
          </cell>
        </row>
        <row r="34659">
          <cell r="A34659" t="str">
            <v>ME.11.070.0170.e</v>
          </cell>
          <cell r="B34659" t="str">
            <v>- modulare 50 pulsanti</v>
          </cell>
          <cell r="C34659" t="str">
            <v>cad</v>
          </cell>
          <cell r="D34659" t="str">
            <v>2.647,39</v>
          </cell>
        </row>
        <row r="34660">
          <cell r="A34660" t="str">
            <v>ME.11.070.0180</v>
          </cell>
          <cell r="B34660" t="str">
            <v>Pulsantiera elettronica digitale da incasso parete con placca in ottone con trattamento superficiale di doratura e verniciatura protettiva al nitruro di titanio, versione con unità di ripresa CCD 1/4", obiettivo 3 mm e sistema di rotazione, con tastiera digitale e rubrica portanomi elettronica.</v>
          </cell>
          <cell r="C34660" t="str">
            <v>cad</v>
          </cell>
          <cell r="D34660" t="str">
            <v>1.308,90</v>
          </cell>
        </row>
        <row r="34661">
          <cell r="A34661" t="str">
            <v>ME.11.070.0190</v>
          </cell>
          <cell r="B34661" t="str">
            <v>Alimentatore in materiale termoplastico con custodia DIN a 12 moduli e calotte di protezione per morsettiere, alimentazione 230V 50Hz con potenza massima assorbita 60VA, protezione a PTC contro i cortocircuiti e variazioni termiche, nelle tipologie:</v>
          </cell>
          <cell r="C34661"/>
          <cell r="D34661"/>
        </row>
        <row r="34662">
          <cell r="A34662" t="str">
            <v>ME.11.070.0190.a</v>
          </cell>
          <cell r="B34662" t="str">
            <v>- base per portiere elettrico solo audio per max 200 citofoni</v>
          </cell>
          <cell r="C34662" t="str">
            <v>cad</v>
          </cell>
          <cell r="D34662" t="str">
            <v>113,61</v>
          </cell>
        </row>
        <row r="34663">
          <cell r="A34663" t="str">
            <v>ME.11.070.0190.b</v>
          </cell>
          <cell r="B34663" t="str">
            <v>- supplementare per portiere elettrico per max 200 citofoni</v>
          </cell>
          <cell r="C34663" t="str">
            <v>cad</v>
          </cell>
          <cell r="D34663" t="str">
            <v>103,73</v>
          </cell>
        </row>
        <row r="34664">
          <cell r="A34664" t="str">
            <v>ME.11.070.0190.c</v>
          </cell>
          <cell r="B34664" t="str">
            <v>- base per videocitofono</v>
          </cell>
          <cell r="C34664" t="str">
            <v>cad</v>
          </cell>
          <cell r="D34664" t="str">
            <v>170,87</v>
          </cell>
        </row>
        <row r="34665">
          <cell r="A34665" t="str">
            <v>ME.11.070.0190.d</v>
          </cell>
          <cell r="B34665" t="str">
            <v>- supplementare per videocitofono con rigeneratore di chiamata elettronica</v>
          </cell>
          <cell r="C34665" t="str">
            <v>cad</v>
          </cell>
          <cell r="D34665" t="str">
            <v>182,25</v>
          </cell>
        </row>
        <row r="34666">
          <cell r="A34666" t="str">
            <v>ME.11.070.0190.e</v>
          </cell>
          <cell r="B34666" t="str">
            <v>- supplementare per videocitofono per impianti di tipo complesso edilizio con pulsantiere secondarie video con rigeneratore di chiamata elettronica</v>
          </cell>
          <cell r="C34666" t="str">
            <v>cad</v>
          </cell>
          <cell r="D34666" t="str">
            <v>187,69</v>
          </cell>
        </row>
        <row r="34667">
          <cell r="A34667" t="str">
            <v>ME.11.070.0200</v>
          </cell>
          <cell r="B34667" t="str">
            <v>Distributore al piano con codifiche in custodi DIN a 8 moduli.</v>
          </cell>
          <cell r="C34667" t="str">
            <v>cad</v>
          </cell>
          <cell r="D34667" t="str">
            <v>91,86</v>
          </cell>
        </row>
        <row r="34668">
          <cell r="A34668" t="str">
            <v>ME.11.070.0210</v>
          </cell>
          <cell r="B34668" t="str">
            <v>Accessori vari:</v>
          </cell>
          <cell r="C34668"/>
          <cell r="D34668"/>
        </row>
        <row r="34669">
          <cell r="A34669" t="str">
            <v>ME.11.070.0210.a</v>
          </cell>
          <cell r="B34669" t="str">
            <v>- commutatore in custodia DIN a 12 moduli per due unità di ripresa (telecamera+posto esterno), con scambio automatico alla chiamata</v>
          </cell>
          <cell r="C34669" t="str">
            <v>cad</v>
          </cell>
          <cell r="D34669" t="str">
            <v>168,91</v>
          </cell>
        </row>
        <row r="34670">
          <cell r="A34670" t="str">
            <v>ME.11.070.0210.b</v>
          </cell>
          <cell r="B34670" t="str">
            <v>- relè con microcontrollore per codifica/decodifica, fornito di tre uscite a open-collector per il pilotaggio di tre relè le cui uscite sono indipendenti e attivabili per mezzo di chiamate digitali e con tempi di attivazione diversi, entro contenitore DIN a 4 moduli</v>
          </cell>
          <cell r="C34670" t="str">
            <v>cad</v>
          </cell>
          <cell r="D34670" t="str">
            <v>43,96</v>
          </cell>
        </row>
        <row r="34671">
          <cell r="A34671" t="str">
            <v>ME.11.070.0210.c</v>
          </cell>
          <cell r="B34671" t="str">
            <v>- cablaggio con morsettiera estraibile e connettore a 10 conduttori per il collegamento dell'alimentatore e del commutatore</v>
          </cell>
          <cell r="C34671" t="str">
            <v>cad</v>
          </cell>
          <cell r="D34671" t="str">
            <v>10,37</v>
          </cell>
        </row>
        <row r="34672">
          <cell r="A34672" t="str">
            <v>ME.11.070.0210.d</v>
          </cell>
          <cell r="B34672" t="str">
            <v>- dispositivo di protezione per disturbi provocati da transitori o extra tensioni veloci tipo burst sulle linee di collegamento, per le linee di collegamento in corrente continua, per linee digitali, per linea di fonica e per le linee di comando, a norma 500081-1 e 50082-1</v>
          </cell>
          <cell r="C34672" t="str">
            <v>cad</v>
          </cell>
          <cell r="D34672" t="str">
            <v>33,17</v>
          </cell>
        </row>
        <row r="34673">
          <cell r="A34673" t="str">
            <v>ME.11.070.0210.e</v>
          </cell>
          <cell r="B34673" t="str">
            <v>- dispositivo di protezione per disturbi provocati da transitori o extra tensioni veloci tipo surge sulle linee di collegamento, per le linee di collegamento in corrente continua a 18 Vcc e 13,5 Vcc, a norma 500081-1 e 50082-1</v>
          </cell>
          <cell r="C34673" t="str">
            <v>cad</v>
          </cell>
          <cell r="D34673" t="str">
            <v>19,76</v>
          </cell>
        </row>
        <row r="34674">
          <cell r="A34674" t="str">
            <v>ME.11.070.0210.f</v>
          </cell>
          <cell r="B34674" t="str">
            <v>- generatore di doppia chiamata elettronica in custodia DIN 4 moduli, alimentazione 15 Vca</v>
          </cell>
          <cell r="C34674" t="str">
            <v>cad</v>
          </cell>
          <cell r="D34674" t="str">
            <v>22,83</v>
          </cell>
        </row>
        <row r="34675">
          <cell r="A34675" t="str">
            <v>ME.11.070.0210.g</v>
          </cell>
          <cell r="B34675" t="str">
            <v>- commutatore in custodia DIN a 12 moduli per impianto tipo complesso edilizio nei singoli fabbricati provvisti di pulsantiera piè scala</v>
          </cell>
          <cell r="C34675" t="str">
            <v>cad</v>
          </cell>
          <cell r="D34675" t="str">
            <v>261,27</v>
          </cell>
        </row>
        <row r="34676">
          <cell r="A34676" t="str">
            <v>ME.11.070.0210.h</v>
          </cell>
          <cell r="B34676" t="str">
            <v>- alimentatore supplementare per l'accensione contemporanea di più monitor e nel caso di linee molto lughe o con eccessiva caduta di tensione</v>
          </cell>
          <cell r="C34676" t="str">
            <v>cad</v>
          </cell>
          <cell r="D34676" t="str">
            <v>34,07</v>
          </cell>
        </row>
        <row r="34677">
          <cell r="A34677" t="str">
            <v>ME.11.070.0210.i</v>
          </cell>
          <cell r="B34677" t="str">
            <v>- dispositivo di protezione per disturbi provocati da transitori o extra tensioni sulle linee di collegamento</v>
          </cell>
          <cell r="C34677" t="str">
            <v>cad</v>
          </cell>
          <cell r="D34677" t="str">
            <v>51,76</v>
          </cell>
        </row>
        <row r="34678">
          <cell r="A34678" t="str">
            <v>ME.11.070.0210.j</v>
          </cell>
          <cell r="B34678" t="str">
            <v>- ripetitore di chiamata elettronica</v>
          </cell>
          <cell r="C34678" t="str">
            <v>cad</v>
          </cell>
          <cell r="D34678" t="str">
            <v>11,61</v>
          </cell>
        </row>
        <row r="34679">
          <cell r="A34679" t="str">
            <v>ME.11.080</v>
          </cell>
          <cell r="B34679" t="str">
            <v>CAVI PER CITOFONIA E VIDEOCITOFONIA</v>
          </cell>
          <cell r="C34679"/>
          <cell r="D34679"/>
        </row>
        <row r="34680">
          <cell r="A34680" t="str">
            <v>ME.11.080.0010</v>
          </cell>
          <cell r="B34680" t="str">
            <v>Cavo citofonico per impianti interni con conduttori in rame rosso isolati in PVC con guaina di protezione conforme CEI 20-22 II, nelle sezioni:</v>
          </cell>
          <cell r="C34680"/>
          <cell r="D34680"/>
        </row>
        <row r="34681">
          <cell r="A34681" t="str">
            <v>ME.11.080.0010.a</v>
          </cell>
          <cell r="B34681" t="str">
            <v>- NPI FROR 4x0,35 mmq antifiamma</v>
          </cell>
          <cell r="C34681" t="str">
            <v>m</v>
          </cell>
          <cell r="D34681" t="str">
            <v>0,28</v>
          </cell>
        </row>
        <row r="34682">
          <cell r="A34682" t="str">
            <v>ME.11.080.0010.b</v>
          </cell>
          <cell r="B34682" t="str">
            <v>- NPI FROR 2x0,50 mmq antifiamma</v>
          </cell>
          <cell r="C34682" t="str">
            <v>m</v>
          </cell>
          <cell r="D34682" t="str">
            <v>0,26</v>
          </cell>
        </row>
        <row r="34683">
          <cell r="A34683" t="str">
            <v>ME.11.080.0010.c</v>
          </cell>
          <cell r="B34683" t="str">
            <v>- NPI FROR 3x0,50 mmq antifiamma</v>
          </cell>
          <cell r="C34683" t="str">
            <v>m</v>
          </cell>
          <cell r="D34683" t="str">
            <v>0,35</v>
          </cell>
        </row>
        <row r="34684">
          <cell r="A34684" t="str">
            <v>ME.11.080.0010.d</v>
          </cell>
          <cell r="B34684" t="str">
            <v>- NPI FROR 4x0,50 mmq antifiamma</v>
          </cell>
          <cell r="C34684" t="str">
            <v>m</v>
          </cell>
          <cell r="D34684" t="str">
            <v>0,41</v>
          </cell>
        </row>
        <row r="34685">
          <cell r="A34685" t="str">
            <v>ME.11.080.0010.e</v>
          </cell>
          <cell r="B34685" t="str">
            <v>- NPI FROR 5x0,50 mmq antifiamma</v>
          </cell>
          <cell r="C34685" t="str">
            <v>m</v>
          </cell>
          <cell r="D34685" t="str">
            <v>0,44</v>
          </cell>
        </row>
        <row r="34686">
          <cell r="A34686" t="str">
            <v>ME.11.080.0010.f</v>
          </cell>
          <cell r="B34686" t="str">
            <v>- NPI FROR 6x0,50 mmq antifiamma</v>
          </cell>
          <cell r="C34686" t="str">
            <v>m</v>
          </cell>
          <cell r="D34686" t="str">
            <v>0,58</v>
          </cell>
        </row>
        <row r="34687">
          <cell r="A34687" t="str">
            <v>ME.11.080.0010.g</v>
          </cell>
          <cell r="B34687" t="str">
            <v>- NPI FROR 8x0,50 mmq antifiamma</v>
          </cell>
          <cell r="C34687" t="str">
            <v>m</v>
          </cell>
          <cell r="D34687" t="str">
            <v>0,78</v>
          </cell>
        </row>
        <row r="34688">
          <cell r="A34688" t="str">
            <v>ME.11.080.0010.h</v>
          </cell>
          <cell r="B34688" t="str">
            <v>- NPI FROR 10x0,50 mmq antifiamma</v>
          </cell>
          <cell r="C34688" t="str">
            <v>m</v>
          </cell>
          <cell r="D34688" t="str">
            <v>0,92</v>
          </cell>
        </row>
        <row r="34689">
          <cell r="A34689" t="str">
            <v>ME.11.080.0010.i</v>
          </cell>
          <cell r="B34689" t="str">
            <v>- NPI FROR 12x0,50 mmq antifiamma</v>
          </cell>
          <cell r="C34689" t="str">
            <v>m</v>
          </cell>
          <cell r="D34689" t="str">
            <v>1,12</v>
          </cell>
        </row>
        <row r="34690">
          <cell r="A34690" t="str">
            <v>ME.11.080.0010.j</v>
          </cell>
          <cell r="B34690" t="str">
            <v>- NPI FROR 2x0,75 mmq antifiamma</v>
          </cell>
          <cell r="C34690" t="str">
            <v>m</v>
          </cell>
          <cell r="D34690" t="str">
            <v>0,34</v>
          </cell>
        </row>
        <row r="34691">
          <cell r="A34691" t="str">
            <v>ME.11.080.0010.k</v>
          </cell>
          <cell r="B34691" t="str">
            <v>- NPI FROR 3x0,75 mmq antifiamma</v>
          </cell>
          <cell r="C34691" t="str">
            <v>m</v>
          </cell>
          <cell r="D34691" t="str">
            <v>0,41</v>
          </cell>
        </row>
        <row r="34692">
          <cell r="A34692" t="str">
            <v>ME.11.080.0010.l</v>
          </cell>
          <cell r="B34692" t="str">
            <v>- NPI FROR 4x0,75 mmq antifiamma</v>
          </cell>
          <cell r="C34692" t="str">
            <v>m</v>
          </cell>
          <cell r="D34692" t="str">
            <v>0,51</v>
          </cell>
        </row>
        <row r="34693">
          <cell r="A34693" t="str">
            <v>ME.11.080.0010.m</v>
          </cell>
          <cell r="B34693" t="str">
            <v>- NPI FROR 5x0,75 mmq antifiamma</v>
          </cell>
          <cell r="C34693" t="str">
            <v>m</v>
          </cell>
          <cell r="D34693" t="str">
            <v>0,61</v>
          </cell>
        </row>
        <row r="34694">
          <cell r="A34694" t="str">
            <v>ME.11.080.0020</v>
          </cell>
          <cell r="B34694" t="str">
            <v>Cavo per collegamenti video in PVC NPI 12-48V CEI 20-22 II, CEI 20-35, CEI 20-37, per posa interna nelle sezioni:</v>
          </cell>
          <cell r="C34694"/>
          <cell r="D34694"/>
        </row>
        <row r="34695">
          <cell r="A34695" t="str">
            <v>ME.11.080.0020.a</v>
          </cell>
          <cell r="B34695" t="str">
            <v>- 10 conduttori colorati + cavo coassiale 75 Ohm</v>
          </cell>
          <cell r="C34695" t="str">
            <v>m</v>
          </cell>
          <cell r="D34695" t="str">
            <v>1,53</v>
          </cell>
        </row>
        <row r="34696">
          <cell r="A34696" t="str">
            <v>ME.11.080.0020.b</v>
          </cell>
          <cell r="B34696" t="str">
            <v>- 12 conduttori colorati + cavo coassiale 75 Ohm</v>
          </cell>
          <cell r="C34696" t="str">
            <v>m</v>
          </cell>
          <cell r="D34696" t="str">
            <v>2,22</v>
          </cell>
        </row>
        <row r="34697">
          <cell r="A34697" t="str">
            <v>ME.12 - AUTOMAZIONE</v>
          </cell>
          <cell r="B34697"/>
          <cell r="C34697"/>
          <cell r="D34697"/>
        </row>
        <row r="34698">
          <cell r="A34698" t="str">
            <v>ME</v>
          </cell>
          <cell r="B34698" t="str">
            <v>MATERIALI IMPIANTI ELETTRICI</v>
          </cell>
          <cell r="C34698"/>
          <cell r="D34698"/>
        </row>
        <row r="34699">
          <cell r="A34699" t="str">
            <v>ME.12</v>
          </cell>
          <cell r="B34699" t="str">
            <v>AUTOMAZIONE</v>
          </cell>
          <cell r="C34699"/>
          <cell r="D34699"/>
        </row>
        <row r="34700">
          <cell r="A34700" t="str">
            <v>ME.12.010</v>
          </cell>
          <cell r="B34700" t="str">
            <v>AUTOMAZIONI PER CANCELLI</v>
          </cell>
          <cell r="C34700"/>
          <cell r="D34700"/>
        </row>
        <row r="34701">
          <cell r="A34701" t="str">
            <v>ME.12.010.0010</v>
          </cell>
          <cell r="B34701" t="str">
            <v>Automazione per cancelli ad ante scorrevoli senza ricevitore radio con centralina di comando e trasformatore 12 Vca</v>
          </cell>
          <cell r="C34701"/>
          <cell r="D34701"/>
        </row>
        <row r="34702">
          <cell r="A34702" t="str">
            <v>ME.12.010.0010.a</v>
          </cell>
          <cell r="B34702" t="str">
            <v>- per 1 motore per anta fino a 600 kg</v>
          </cell>
          <cell r="C34702" t="str">
            <v>cad</v>
          </cell>
          <cell r="D34702" t="str">
            <v>449,81</v>
          </cell>
        </row>
        <row r="34703">
          <cell r="A34703" t="str">
            <v>ME.12.010.0010.b</v>
          </cell>
          <cell r="B34703" t="str">
            <v>- per 2 motori per ante fino a 600 kg</v>
          </cell>
          <cell r="C34703" t="str">
            <v>cad</v>
          </cell>
          <cell r="D34703" t="str">
            <v>481,57</v>
          </cell>
        </row>
        <row r="34704">
          <cell r="A34704" t="str">
            <v>ME.12.010.0010.c</v>
          </cell>
          <cell r="B34704" t="str">
            <v>- per 1 motore per anta fino a 1000 kg</v>
          </cell>
          <cell r="C34704" t="str">
            <v>cad</v>
          </cell>
          <cell r="D34704" t="str">
            <v>476,28</v>
          </cell>
        </row>
        <row r="34705">
          <cell r="A34705" t="str">
            <v>ME.12.010.0010.d</v>
          </cell>
          <cell r="B34705" t="str">
            <v>- per 2 motori per ante fino a 1000 kg</v>
          </cell>
          <cell r="C34705" t="str">
            <v>cad</v>
          </cell>
          <cell r="D34705" t="str">
            <v>508,04</v>
          </cell>
        </row>
        <row r="34706">
          <cell r="A34706" t="str">
            <v>ME.12.010.0020</v>
          </cell>
          <cell r="B34706" t="str">
            <v>Accessori per automazioni scorrevoli</v>
          </cell>
          <cell r="C34706"/>
          <cell r="D34706"/>
        </row>
        <row r="34707">
          <cell r="A34707" t="str">
            <v>ME.12.010.0020.a</v>
          </cell>
          <cell r="B34707" t="str">
            <v>- leva per sblocco scorrevole</v>
          </cell>
          <cell r="C34707" t="str">
            <v>cad</v>
          </cell>
          <cell r="D34707" t="str">
            <v>1,95</v>
          </cell>
        </row>
        <row r="34708">
          <cell r="A34708" t="str">
            <v>ME.12.010.0020.b</v>
          </cell>
          <cell r="B34708" t="str">
            <v>- coperchio di protezione per leva sblocco</v>
          </cell>
          <cell r="C34708" t="str">
            <v>cad</v>
          </cell>
          <cell r="D34708" t="str">
            <v>1,95</v>
          </cell>
        </row>
        <row r="34709">
          <cell r="A34709" t="str">
            <v>ME.12.010.0020.c</v>
          </cell>
          <cell r="B34709" t="str">
            <v>- trasformatore 230V 220 VA per automazioni con alimentatore</v>
          </cell>
          <cell r="C34709" t="str">
            <v>cad</v>
          </cell>
          <cell r="D34709" t="str">
            <v>42,60</v>
          </cell>
        </row>
        <row r="34710">
          <cell r="A34710" t="str">
            <v>ME.12.010.0030</v>
          </cell>
          <cell r="B34710" t="str">
            <v>Automazione per cancelli ad ante battenti</v>
          </cell>
          <cell r="C34710"/>
          <cell r="D34710"/>
        </row>
        <row r="34711">
          <cell r="A34711" t="str">
            <v>ME.12.010.0030.a</v>
          </cell>
          <cell r="B34711" t="str">
            <v>- per cancello ad anta battente fino a 2,50 m</v>
          </cell>
          <cell r="C34711" t="str">
            <v>cad</v>
          </cell>
          <cell r="D34711" t="str">
            <v>309,74</v>
          </cell>
        </row>
        <row r="34712">
          <cell r="A34712" t="str">
            <v>ME.12.010.0030.b</v>
          </cell>
          <cell r="B34712" t="str">
            <v>- per cancello ad anta battente fino a 3,50 m</v>
          </cell>
          <cell r="C34712" t="str">
            <v>cad</v>
          </cell>
          <cell r="D34712" t="str">
            <v>315,07</v>
          </cell>
        </row>
        <row r="34713">
          <cell r="A34713" t="str">
            <v>ME.12.010.0030.c</v>
          </cell>
          <cell r="B34713" t="str">
            <v>- automazione con braccio articolato per anta battente fino a 400 kg e 1.8 m o 300 kg e 3 m</v>
          </cell>
          <cell r="C34713" t="str">
            <v>cad</v>
          </cell>
          <cell r="D34713" t="str">
            <v>455,11</v>
          </cell>
        </row>
        <row r="34714">
          <cell r="A34714" t="str">
            <v>ME.12.010.0040</v>
          </cell>
          <cell r="B34714" t="str">
            <v>Coperchio di protezione per automazione cancelli ad ante battenti</v>
          </cell>
          <cell r="C34714" t="str">
            <v>cad</v>
          </cell>
          <cell r="D34714" t="str">
            <v>1,95</v>
          </cell>
        </row>
        <row r="34715">
          <cell r="A34715" t="str">
            <v>ME.12.010.0050</v>
          </cell>
          <cell r="B34715" t="str">
            <v>Automazione per porte basculanti a contrappesi, fino a 10 mq e 200 kg</v>
          </cell>
          <cell r="C34715" t="str">
            <v>cad</v>
          </cell>
          <cell r="D34715" t="str">
            <v>314,04</v>
          </cell>
        </row>
        <row r="34716">
          <cell r="A34716" t="str">
            <v>ME.12.010.0060</v>
          </cell>
          <cell r="B34716" t="str">
            <v>Automazione con motore a taino per porte basculanti sezionali a contrappesi o a molle, fino a 10 mq e 400 kg, con centralina di comando e ricevitore radio a 433 MHz</v>
          </cell>
          <cell r="C34716" t="str">
            <v>cad</v>
          </cell>
          <cell r="D34716" t="str">
            <v>467,26</v>
          </cell>
        </row>
        <row r="34717">
          <cell r="A34717" t="str">
            <v>ME.12.010.0070</v>
          </cell>
          <cell r="B34717" t="str">
            <v>Motoriduttore interrato per cancelli ad anta battente</v>
          </cell>
          <cell r="C34717"/>
          <cell r="D34717"/>
        </row>
        <row r="34718">
          <cell r="A34718" t="str">
            <v>ME.12.010.0070.a</v>
          </cell>
          <cell r="B34718" t="str">
            <v>- per anta battente fino a 300 kg</v>
          </cell>
          <cell r="C34718" t="str">
            <v>cad</v>
          </cell>
          <cell r="D34718" t="str">
            <v>367,24</v>
          </cell>
        </row>
        <row r="34719">
          <cell r="A34719" t="str">
            <v>ME.12.010.0070.b</v>
          </cell>
          <cell r="B34719" t="str">
            <v>- per anta battente fino a 400 kg</v>
          </cell>
          <cell r="C34719" t="str">
            <v>cad</v>
          </cell>
          <cell r="D34719" t="str">
            <v>442,40</v>
          </cell>
        </row>
        <row r="34720">
          <cell r="A34720" t="str">
            <v>ME.12.020</v>
          </cell>
          <cell r="B34720" t="str">
            <v>CENTRALINE</v>
          </cell>
          <cell r="C34720"/>
          <cell r="D34720"/>
        </row>
        <row r="34721">
          <cell r="A34721" t="str">
            <v>ME.12.020.0010</v>
          </cell>
          <cell r="B34721" t="str">
            <v>Centraline predisposte per il funzionamento con batteria tampone</v>
          </cell>
          <cell r="C34721"/>
          <cell r="D34721"/>
        </row>
        <row r="34722">
          <cell r="A34722" t="str">
            <v>ME.12.020.0010.a</v>
          </cell>
          <cell r="B34722" t="str">
            <v>- box centralina per comando 2 motori senza ricevitore radio con pulsantiera e LED di segnalazione batteria scarica</v>
          </cell>
          <cell r="C34722" t="str">
            <v>cad</v>
          </cell>
          <cell r="D34722" t="str">
            <v>226,50</v>
          </cell>
        </row>
        <row r="34723">
          <cell r="A34723" t="str">
            <v>ME.12.020.0010.b</v>
          </cell>
          <cell r="B34723" t="str">
            <v>- box centralina per comando 1 motore senza ricevitore radio con pulsantiera e LED di segnalazione batteria scarica</v>
          </cell>
          <cell r="C34723" t="str">
            <v>cad</v>
          </cell>
          <cell r="D34723" t="str">
            <v>215,37</v>
          </cell>
        </row>
        <row r="34724">
          <cell r="A34724" t="str">
            <v>ME.12.020.0010.c</v>
          </cell>
          <cell r="B34724" t="str">
            <v>- box centralina per comando 2 motori senza ricevitore radio e senza pulsantiera e LED di segnalazione batteria scarica</v>
          </cell>
          <cell r="C34724" t="str">
            <v>cad</v>
          </cell>
          <cell r="D34724" t="str">
            <v>221,19</v>
          </cell>
        </row>
        <row r="34725">
          <cell r="A34725" t="str">
            <v>ME.12.020.0010.d</v>
          </cell>
          <cell r="B34725" t="str">
            <v>- box centralina per comando 1 motore senza ricevitore radio e senza pulsantiera e LED di segnalazione batteria scarica</v>
          </cell>
          <cell r="C34725" t="str">
            <v>cad</v>
          </cell>
          <cell r="D34725" t="str">
            <v>210,08</v>
          </cell>
        </row>
        <row r="34726">
          <cell r="A34726" t="str">
            <v>ME.12.020.0010.e</v>
          </cell>
          <cell r="B34726" t="str">
            <v>- box contenitore di comando, senza pulsantiera, con LED di segnalazione batteria scarica, con alimentatore, senza scheda elettronica di comando</v>
          </cell>
          <cell r="C34726" t="str">
            <v>cad</v>
          </cell>
          <cell r="D34726" t="str">
            <v>106,46</v>
          </cell>
        </row>
        <row r="34727">
          <cell r="A34727" t="str">
            <v>ME.12.020.0020</v>
          </cell>
          <cell r="B34727" t="str">
            <v>Schede elettroniche di comando a microprocessore</v>
          </cell>
          <cell r="C34727"/>
          <cell r="D34727"/>
        </row>
        <row r="34728">
          <cell r="A34728" t="str">
            <v>ME.12.020.0020.a</v>
          </cell>
          <cell r="B34728" t="str">
            <v>- per comando di 1 motore senza ricevitore radio</v>
          </cell>
          <cell r="C34728" t="str">
            <v>cad</v>
          </cell>
          <cell r="D34728" t="str">
            <v>136,64</v>
          </cell>
        </row>
        <row r="34729">
          <cell r="A34729" t="str">
            <v>ME.12.020.0020.b</v>
          </cell>
          <cell r="B34729" t="str">
            <v>- per comando di 2 motori senza ricevitore radio</v>
          </cell>
          <cell r="C34729" t="str">
            <v>cad</v>
          </cell>
          <cell r="D34729" t="str">
            <v>148,46</v>
          </cell>
        </row>
        <row r="34730">
          <cell r="A34730" t="str">
            <v>ME.12.020.0030</v>
          </cell>
          <cell r="B34730" t="str">
            <v>Ricevitori</v>
          </cell>
          <cell r="C34730"/>
          <cell r="D34730"/>
        </row>
        <row r="34731">
          <cell r="A34731" t="str">
            <v>ME.12.020.0030.a</v>
          </cell>
          <cell r="B34731" t="str">
            <v>- modulo ricevitore radio 1 canale a 433 MHz su custodia DIN a 4 moduli</v>
          </cell>
          <cell r="C34731" t="str">
            <v>cad</v>
          </cell>
          <cell r="D34731" t="str">
            <v>70,94</v>
          </cell>
        </row>
        <row r="34732">
          <cell r="A34732" t="str">
            <v>ME.12.020.0030.b</v>
          </cell>
          <cell r="B34732" t="str">
            <v>- modulo ricevitore radio 4 canali a 433 MHz su custodia DIN a 4 moduli</v>
          </cell>
          <cell r="C34732" t="str">
            <v>cad</v>
          </cell>
          <cell r="D34732" t="str">
            <v>89,96</v>
          </cell>
        </row>
        <row r="34733">
          <cell r="A34733" t="str">
            <v>ME.12.020.0030.c</v>
          </cell>
          <cell r="B34733" t="str">
            <v>- relè di comando con zoccolo modulo DIN, carico ai contatti 12 A 230 Vca, alimentazione 12 Vcc</v>
          </cell>
          <cell r="C34733" t="str">
            <v>cad</v>
          </cell>
          <cell r="D34733" t="str">
            <v>7,66</v>
          </cell>
        </row>
        <row r="34734">
          <cell r="A34734" t="str">
            <v>ME.12.020.0040</v>
          </cell>
          <cell r="B34734" t="str">
            <v>Radiocomandi</v>
          </cell>
          <cell r="C34734"/>
          <cell r="D34734"/>
        </row>
        <row r="34735">
          <cell r="A34735" t="str">
            <v>ME.12.020.0040.a</v>
          </cell>
          <cell r="B34735" t="str">
            <v>- mini radiocomando a 2 canali a 433 MHz</v>
          </cell>
          <cell r="C34735" t="str">
            <v>cad</v>
          </cell>
          <cell r="D34735" t="str">
            <v>25,94</v>
          </cell>
        </row>
        <row r="34736">
          <cell r="A34736" t="str">
            <v>ME.12.020.0040.b</v>
          </cell>
          <cell r="B34736" t="str">
            <v>- mini radiocomando a 4 canali a 433 MHz</v>
          </cell>
          <cell r="C34736" t="str">
            <v>cad</v>
          </cell>
          <cell r="D34736" t="str">
            <v>26,92</v>
          </cell>
        </row>
        <row r="34737">
          <cell r="A34737" t="str">
            <v>ME.12.020.0050</v>
          </cell>
          <cell r="B34737" t="str">
            <v>Dispositivo a microprocessore per il controllo dell'intensità del vento (centralina anemostato), completo di relativo anemometro in resina, atto alla monitorizzazione continua dell'intensità del vento, sul quale sia possibile programmare soglie di intervento e tempi di pausa.</v>
          </cell>
          <cell r="C34737" t="str">
            <v>cad</v>
          </cell>
          <cell r="D34737" t="str">
            <v>1.247,61</v>
          </cell>
        </row>
        <row r="34738">
          <cell r="A34738" t="str">
            <v>ME.12.030</v>
          </cell>
          <cell r="B34738" t="str">
            <v>ACCESSORI PER IMPIANTI DI AUTOMAZIONE</v>
          </cell>
          <cell r="C34738"/>
          <cell r="D34738"/>
        </row>
        <row r="34739">
          <cell r="A34739" t="str">
            <v>ME.12.030.0010</v>
          </cell>
          <cell r="B34739" t="str">
            <v>Fotocellule</v>
          </cell>
          <cell r="C34739"/>
          <cell r="D34739"/>
        </row>
        <row r="34740">
          <cell r="A34740" t="str">
            <v>ME.12.030.0010.a</v>
          </cell>
          <cell r="B34740" t="str">
            <v>- coppia di fotocellule per montaggio ad incasso o da esterno</v>
          </cell>
          <cell r="C34740" t="str">
            <v>cad</v>
          </cell>
          <cell r="D34740" t="str">
            <v>45,35</v>
          </cell>
        </row>
        <row r="34741">
          <cell r="A34741" t="str">
            <v>ME.12.030.0010.b</v>
          </cell>
          <cell r="B34741" t="str">
            <v>- coppia di fotocellule per montaggio su colonnina</v>
          </cell>
          <cell r="C34741" t="str">
            <v>cad</v>
          </cell>
          <cell r="D34741" t="str">
            <v>45,93</v>
          </cell>
        </row>
        <row r="34742">
          <cell r="A34742" t="str">
            <v>ME.12.030.0010.c</v>
          </cell>
          <cell r="B34742" t="str">
            <v>- coppia di fotocellule a basso profilo per montaggio da esterno parete</v>
          </cell>
          <cell r="C34742" t="str">
            <v>cad</v>
          </cell>
          <cell r="D34742" t="str">
            <v>44,72</v>
          </cell>
        </row>
        <row r="34743">
          <cell r="A34743" t="str">
            <v>ME.12.030.0010.d</v>
          </cell>
          <cell r="B34743" t="str">
            <v>- supporto in plastica per montaggio su colonnina</v>
          </cell>
          <cell r="C34743" t="str">
            <v>cad</v>
          </cell>
          <cell r="D34743" t="str">
            <v>7,30</v>
          </cell>
        </row>
        <row r="34744">
          <cell r="A34744" t="str">
            <v>ME.12.030.0010.e</v>
          </cell>
          <cell r="B34744" t="str">
            <v>- supporto angolare a L in plastica per montaggio da esterno parete</v>
          </cell>
          <cell r="C34744" t="str">
            <v>cad</v>
          </cell>
          <cell r="D34744" t="str">
            <v>7,30</v>
          </cell>
        </row>
        <row r="34745">
          <cell r="A34745" t="str">
            <v>ME.12.030.0010.f</v>
          </cell>
          <cell r="B34745" t="str">
            <v>- scatola per montaggio da esterno parete</v>
          </cell>
          <cell r="C34745" t="str">
            <v>cad</v>
          </cell>
          <cell r="D34745" t="str">
            <v>9,10</v>
          </cell>
        </row>
        <row r="34746">
          <cell r="A34746" t="str">
            <v>ME.12.030.0010.g</v>
          </cell>
          <cell r="B34746" t="str">
            <v>- scatola per incasso parete</v>
          </cell>
          <cell r="C34746" t="str">
            <v>cad</v>
          </cell>
          <cell r="D34746" t="str">
            <v>2,11</v>
          </cell>
        </row>
        <row r="34747">
          <cell r="A34747" t="str">
            <v>ME.12.030.0010.i</v>
          </cell>
          <cell r="B34747" t="str">
            <v>- coperchio frontale per fotocellule</v>
          </cell>
          <cell r="C34747" t="str">
            <v>cad</v>
          </cell>
          <cell r="D34747" t="str">
            <v>1,95</v>
          </cell>
        </row>
        <row r="34748">
          <cell r="A34748" t="str">
            <v>ME.12.030.0020</v>
          </cell>
          <cell r="B34748" t="str">
            <v>Lampeggianti antenne:</v>
          </cell>
          <cell r="C34748"/>
          <cell r="D34748"/>
        </row>
        <row r="34749">
          <cell r="A34749" t="str">
            <v>ME.12.030.0020.a</v>
          </cell>
          <cell r="B34749" t="str">
            <v>- lampeggiante con antenna e ricevitore radio a 433 MHz</v>
          </cell>
          <cell r="C34749" t="str">
            <v>cad</v>
          </cell>
          <cell r="D34749" t="str">
            <v>44,97</v>
          </cell>
        </row>
        <row r="34750">
          <cell r="A34750" t="str">
            <v>ME.12.030.0020.b</v>
          </cell>
          <cell r="B34750" t="str">
            <v>- lampeggiante con antenna, ricevitore radio a 433 MHz e supporto per fissaggio a parete</v>
          </cell>
          <cell r="C34750" t="str">
            <v>cad</v>
          </cell>
          <cell r="D34750" t="str">
            <v>48,68</v>
          </cell>
        </row>
        <row r="34751">
          <cell r="A34751" t="str">
            <v>ME.12.030.0020.c</v>
          </cell>
          <cell r="B34751" t="str">
            <v>- supporto per fissaggio a parete</v>
          </cell>
          <cell r="C34751" t="str">
            <v>cad</v>
          </cell>
          <cell r="D34751" t="str">
            <v>3,03</v>
          </cell>
        </row>
        <row r="34752">
          <cell r="A34752" t="str">
            <v>ME.12.030.0020.d</v>
          </cell>
          <cell r="B34752" t="str">
            <v>- coperchio giallo</v>
          </cell>
          <cell r="C34752" t="str">
            <v>cad</v>
          </cell>
          <cell r="D34752" t="str">
            <v>10,57</v>
          </cell>
        </row>
        <row r="34753">
          <cell r="A34753" t="str">
            <v>ME.12.030.0020.e</v>
          </cell>
          <cell r="B34753" t="str">
            <v>- lampadina 14 V 5 W</v>
          </cell>
          <cell r="C34753" t="str">
            <v>cad</v>
          </cell>
          <cell r="D34753" t="str">
            <v>1,52</v>
          </cell>
        </row>
        <row r="34754">
          <cell r="A34754" t="str">
            <v>ME.12.030.0030</v>
          </cell>
          <cell r="B34754" t="str">
            <v>Colonnine e cremagliere:</v>
          </cell>
          <cell r="C34754"/>
          <cell r="D34754"/>
        </row>
        <row r="34755">
          <cell r="A34755" t="str">
            <v>ME.12.030.0030.a</v>
          </cell>
          <cell r="B34755" t="str">
            <v>- colonnina con base e coperchio, 500 mm, con 1 foro</v>
          </cell>
          <cell r="C34755" t="str">
            <v>cad</v>
          </cell>
          <cell r="D34755" t="str">
            <v>25,36</v>
          </cell>
        </row>
        <row r="34756">
          <cell r="A34756" t="str">
            <v>ME.12.030.0030.b</v>
          </cell>
          <cell r="B34756" t="str">
            <v>- colonnina con base e coperchio, 1000 mm, con 2 fori</v>
          </cell>
          <cell r="C34756" t="str">
            <v>cad</v>
          </cell>
          <cell r="D34756" t="str">
            <v>33,30</v>
          </cell>
        </row>
        <row r="34757">
          <cell r="A34757" t="str">
            <v>ME.12.030.0030.c</v>
          </cell>
          <cell r="B34757" t="str">
            <v>- colonnina con base e coperchio, 1000 mm, con 1 foro</v>
          </cell>
          <cell r="C34757" t="str">
            <v>cad</v>
          </cell>
          <cell r="D34757" t="str">
            <v>33,30</v>
          </cell>
        </row>
        <row r="34758">
          <cell r="A34758" t="str">
            <v>ME.12.030.0030.d</v>
          </cell>
          <cell r="B34758" t="str">
            <v>- cremagliera in nylon per cancello scorrevole, 1000 mm</v>
          </cell>
          <cell r="C34758" t="str">
            <v>cad</v>
          </cell>
          <cell r="D34758" t="str">
            <v>12,67</v>
          </cell>
        </row>
        <row r="34759">
          <cell r="A34759" t="str">
            <v>ME.12.030.0030.e</v>
          </cell>
          <cell r="B34759" t="str">
            <v>- copribase per colonnina</v>
          </cell>
          <cell r="C34759" t="str">
            <v>cad</v>
          </cell>
          <cell r="D34759" t="str">
            <v>7,30</v>
          </cell>
        </row>
        <row r="34760">
          <cell r="A34760" t="str">
            <v>ME.12.030.0040</v>
          </cell>
          <cell r="B34760" t="str">
            <v>Batteria tampone 12 Vcc e 6,5 Ah</v>
          </cell>
          <cell r="C34760" t="str">
            <v>cad</v>
          </cell>
          <cell r="D34760" t="str">
            <v>34,97</v>
          </cell>
        </row>
        <row r="34761">
          <cell r="A34761" t="str">
            <v>ME.12.030.0050</v>
          </cell>
          <cell r="B34761" t="str">
            <v>Selettori e aperture:</v>
          </cell>
          <cell r="C34761"/>
          <cell r="D34761"/>
        </row>
        <row r="34762">
          <cell r="A34762" t="str">
            <v>ME.12.030.0050.a</v>
          </cell>
          <cell r="B34762" t="str">
            <v>- selettore a chiave da incasso</v>
          </cell>
          <cell r="C34762" t="str">
            <v>cad</v>
          </cell>
          <cell r="D34762" t="str">
            <v>24,45</v>
          </cell>
        </row>
        <row r="34763">
          <cell r="A34763" t="str">
            <v>ME.12.030.0050.b</v>
          </cell>
          <cell r="B34763" t="str">
            <v>- coppia di selettori a chiave da incasso con chiavi uguali</v>
          </cell>
          <cell r="C34763" t="str">
            <v>cad</v>
          </cell>
          <cell r="D34763" t="str">
            <v>48,40</v>
          </cell>
        </row>
        <row r="34764">
          <cell r="A34764" t="str">
            <v>ME.12.030.0050.c</v>
          </cell>
          <cell r="B34764" t="str">
            <v>- tris di selettori a chiave da incasso con chiavi uguali</v>
          </cell>
          <cell r="C34764" t="str">
            <v>cad</v>
          </cell>
          <cell r="D34764" t="str">
            <v>72,59</v>
          </cell>
        </row>
        <row r="34765">
          <cell r="A34765" t="str">
            <v>ME.12.030.0050.d</v>
          </cell>
          <cell r="B34765" t="str">
            <v>- selettore a chiave da colonnina</v>
          </cell>
          <cell r="C34765" t="str">
            <v>cad</v>
          </cell>
          <cell r="D34765" t="str">
            <v>24,45</v>
          </cell>
        </row>
        <row r="34766">
          <cell r="A34766" t="str">
            <v>ME.12.030.0050.e</v>
          </cell>
          <cell r="B34766" t="str">
            <v>- coppia di selettori a chiave da colonnina con chiavi uguali</v>
          </cell>
          <cell r="C34766" t="str">
            <v>cad</v>
          </cell>
          <cell r="D34766" t="str">
            <v>48,40</v>
          </cell>
        </row>
        <row r="34767">
          <cell r="A34767" t="str">
            <v>ME.12.030.0050.f</v>
          </cell>
          <cell r="B34767" t="str">
            <v>- tris di selettori a chiave da colonnina con chiavi uguali</v>
          </cell>
          <cell r="C34767" t="str">
            <v>cad</v>
          </cell>
          <cell r="D34767" t="str">
            <v>72,59</v>
          </cell>
        </row>
        <row r="34768">
          <cell r="A34768" t="str">
            <v>ME.12.030.0050.g</v>
          </cell>
          <cell r="B34768" t="str">
            <v>- selettore a chiave da esterno parete</v>
          </cell>
          <cell r="C34768" t="str">
            <v>cad</v>
          </cell>
          <cell r="D34768" t="str">
            <v>24,45</v>
          </cell>
        </row>
        <row r="34769">
          <cell r="A34769" t="str">
            <v>ME.12.030.0050.h</v>
          </cell>
          <cell r="B34769" t="str">
            <v>- coppia di selettori a chiave da esterno parete con chiavi uguali</v>
          </cell>
          <cell r="C34769" t="str">
            <v>cad</v>
          </cell>
          <cell r="D34769" t="str">
            <v>48,38</v>
          </cell>
        </row>
        <row r="34770">
          <cell r="A34770" t="str">
            <v>ME.12.030.0050.i</v>
          </cell>
          <cell r="B34770" t="str">
            <v>- tris di selettori a chiave da esterno parete con chiavi uguali</v>
          </cell>
          <cell r="C34770" t="str">
            <v>cad</v>
          </cell>
          <cell r="D34770" t="str">
            <v>73,93</v>
          </cell>
        </row>
        <row r="34771">
          <cell r="A34771" t="str">
            <v>ME.12.030.0050.j</v>
          </cell>
          <cell r="B34771" t="str">
            <v>- coperchio frontale per selettori a chiave</v>
          </cell>
          <cell r="C34771" t="str">
            <v>cad</v>
          </cell>
          <cell r="D34771" t="str">
            <v>1,95</v>
          </cell>
        </row>
        <row r="34772">
          <cell r="A34772" t="str">
            <v>ME.12.030.0050.k</v>
          </cell>
          <cell r="B34772" t="str">
            <v>- selettore a chiave magnetica</v>
          </cell>
          <cell r="C34772" t="str">
            <v>cad</v>
          </cell>
          <cell r="D34772" t="str">
            <v>185,21</v>
          </cell>
        </row>
        <row r="34773">
          <cell r="A34773" t="str">
            <v>ME.12.030.0050.l</v>
          </cell>
          <cell r="B34773" t="str">
            <v>- chiave magnetica codificata</v>
          </cell>
          <cell r="C34773" t="str">
            <v>cad</v>
          </cell>
          <cell r="D34773" t="str">
            <v>6,99</v>
          </cell>
        </row>
        <row r="34774">
          <cell r="A34774" t="str">
            <v>ME.12.030.0060</v>
          </cell>
          <cell r="B34774" t="str">
            <v>Pulsantiera di comando a muro</v>
          </cell>
          <cell r="C34774" t="str">
            <v>cad</v>
          </cell>
          <cell r="D34774" t="str">
            <v>14,14</v>
          </cell>
        </row>
        <row r="34775">
          <cell r="A34775" t="str">
            <v>ME.12.030.0070</v>
          </cell>
          <cell r="B34775" t="str">
            <v>Elettroserratura 12 V multipla ambidestra</v>
          </cell>
          <cell r="C34775" t="str">
            <v>cad</v>
          </cell>
          <cell r="D34775" t="str">
            <v>66,68</v>
          </cell>
        </row>
        <row r="34776">
          <cell r="A34776" t="str">
            <v>ME.12.030.0080</v>
          </cell>
          <cell r="B34776" t="str">
            <v>Kit sblocco manuale per automazione singola</v>
          </cell>
          <cell r="C34776" t="str">
            <v>cad</v>
          </cell>
          <cell r="D34776" t="str">
            <v>8,48</v>
          </cell>
        </row>
        <row r="34777">
          <cell r="A34777" t="str">
            <v>ME.12.030.0090</v>
          </cell>
          <cell r="B34777" t="str">
            <v>Kit sblocco manuale per automazione con 2 motori</v>
          </cell>
          <cell r="C34777" t="str">
            <v>cad</v>
          </cell>
          <cell r="D34777" t="str">
            <v>23,44</v>
          </cell>
        </row>
        <row r="34778">
          <cell r="A34778" t="str">
            <v>ME.12.030.0100</v>
          </cell>
          <cell r="B34778" t="str">
            <v>Chiavistello bloccaggio per doppia anta</v>
          </cell>
          <cell r="C34778" t="str">
            <v>cad</v>
          </cell>
          <cell r="D34778" t="str">
            <v>29,23</v>
          </cell>
        </row>
        <row r="34779">
          <cell r="A34779" t="str">
            <v>ME.12.030.0110</v>
          </cell>
          <cell r="B34779" t="str">
            <v>Supporto cancello con sblocco serratura per automatismo interrato</v>
          </cell>
          <cell r="C34779" t="str">
            <v>cad</v>
          </cell>
          <cell r="D34779" t="str">
            <v>97,79</v>
          </cell>
        </row>
        <row r="34780">
          <cell r="A34780" t="str">
            <v>ME.12.030.0120</v>
          </cell>
          <cell r="B34780" t="str">
            <v>Guida a C per automazione con corsa utile di 2600 mm</v>
          </cell>
          <cell r="C34780" t="str">
            <v>cad</v>
          </cell>
          <cell r="D34780" t="str">
            <v>95,26</v>
          </cell>
        </row>
        <row r="34781">
          <cell r="A34781" t="str">
            <v>ME.12.030.0130</v>
          </cell>
          <cell r="B34781" t="str">
            <v>Prolunga per guida a C da 1600 mm</v>
          </cell>
          <cell r="C34781" t="str">
            <v>cad</v>
          </cell>
          <cell r="D34781" t="str">
            <v>116,41</v>
          </cell>
        </row>
        <row r="34782">
          <cell r="A34782" t="str">
            <v>ME.12.030.0140</v>
          </cell>
          <cell r="B34782" t="str">
            <v>Braccio curvo per porte basculanti a contrappesi</v>
          </cell>
          <cell r="C34782" t="str">
            <v>cad</v>
          </cell>
          <cell r="D34782" t="str">
            <v>116,41</v>
          </cell>
        </row>
        <row r="34783">
          <cell r="A34783" t="str">
            <v>ME.12.030.0150</v>
          </cell>
          <cell r="B34783" t="str">
            <v>Kit sblocco manuale da esterno per automazione</v>
          </cell>
          <cell r="C34783" t="str">
            <v>cad</v>
          </cell>
          <cell r="D34783" t="str">
            <v>46,55</v>
          </cell>
        </row>
        <row r="34784">
          <cell r="A34784" t="str">
            <v>ME.12.030.0160</v>
          </cell>
          <cell r="B34784" t="str">
            <v>Costa di sicurezza:</v>
          </cell>
          <cell r="C34784"/>
          <cell r="D34784"/>
        </row>
        <row r="34785">
          <cell r="A34785" t="str">
            <v>ME.12.030.0160.a</v>
          </cell>
          <cell r="B34785" t="str">
            <v>- da 1,5 m</v>
          </cell>
          <cell r="C34785" t="str">
            <v>cad</v>
          </cell>
          <cell r="D34785" t="str">
            <v>70,60</v>
          </cell>
        </row>
        <row r="34786">
          <cell r="A34786" t="str">
            <v>ME.12.030.0160.b</v>
          </cell>
          <cell r="B34786" t="str">
            <v>- da 2 m</v>
          </cell>
          <cell r="C34786" t="str">
            <v>cad</v>
          </cell>
          <cell r="D34786" t="str">
            <v>79,63</v>
          </cell>
        </row>
        <row r="34787">
          <cell r="A34787" t="str">
            <v>ME.12.030.0170</v>
          </cell>
          <cell r="B34787" t="str">
            <v>Longheroni di fissaggio per porte basculanti:</v>
          </cell>
          <cell r="C34787"/>
          <cell r="D34787"/>
        </row>
        <row r="34788">
          <cell r="A34788" t="str">
            <v>ME.12.030.0170.a</v>
          </cell>
          <cell r="B34788" t="str">
            <v>- 600 mm</v>
          </cell>
          <cell r="C34788" t="str">
            <v>cad</v>
          </cell>
          <cell r="D34788" t="str">
            <v>16,39</v>
          </cell>
        </row>
        <row r="34789">
          <cell r="A34789" t="str">
            <v>ME.12.030.0170.b</v>
          </cell>
          <cell r="B34789" t="str">
            <v>- 1600 mm</v>
          </cell>
          <cell r="C34789" t="str">
            <v>cad</v>
          </cell>
          <cell r="D34789" t="str">
            <v>28,17</v>
          </cell>
        </row>
        <row r="34790">
          <cell r="A34790" t="str">
            <v>ME.12.030.0170.c</v>
          </cell>
          <cell r="B34790" t="str">
            <v>- 2500 mm</v>
          </cell>
          <cell r="C34790" t="str">
            <v>cad</v>
          </cell>
          <cell r="D34790" t="str">
            <v>48,15</v>
          </cell>
        </row>
        <row r="34791">
          <cell r="A34791" t="str">
            <v>ME.12.030.0180</v>
          </cell>
          <cell r="B34791" t="str">
            <v>Contropiastra ancoraggio per automazione scorrevole</v>
          </cell>
          <cell r="C34791" t="str">
            <v>cad</v>
          </cell>
          <cell r="D34791" t="str">
            <v>29,55</v>
          </cell>
        </row>
        <row r="34792">
          <cell r="A34792" t="str">
            <v>ME.12.030.0190</v>
          </cell>
          <cell r="B34792" t="str">
            <v>Profilo basso in alluminio</v>
          </cell>
          <cell r="C34792" t="str">
            <v>m</v>
          </cell>
          <cell r="D34792" t="str">
            <v>4,47</v>
          </cell>
        </row>
        <row r="34793">
          <cell r="A34793" t="str">
            <v>ME.12.030.0200</v>
          </cell>
          <cell r="B34793" t="str">
            <v>Costa pneumatica con profilo e 1 tappo ogni metro</v>
          </cell>
          <cell r="C34793" t="str">
            <v>m</v>
          </cell>
          <cell r="D34793" t="str">
            <v>10,68</v>
          </cell>
        </row>
        <row r="34794">
          <cell r="A34794" t="str">
            <v>ME.12.030.0210</v>
          </cell>
          <cell r="B34794" t="str">
            <v>Pressostato completo di 1 metro di tubo</v>
          </cell>
          <cell r="C34794" t="str">
            <v>cad</v>
          </cell>
          <cell r="D34794" t="str">
            <v>12,67</v>
          </cell>
        </row>
        <row r="34795">
          <cell r="A34795" t="str">
            <v>ME.12.030.0220</v>
          </cell>
          <cell r="B34795" t="str">
            <v>Custodia da esterno per pressostato</v>
          </cell>
          <cell r="C34795" t="str">
            <v>cad</v>
          </cell>
          <cell r="D34795" t="str">
            <v>2,29</v>
          </cell>
        </row>
        <row r="34796">
          <cell r="A34796" t="str">
            <v>ME.12.030.0230</v>
          </cell>
          <cell r="B34796" t="str">
            <v>Kit bracci telescopici curvi, montaggio centrale o laterale per automazione porte basculanti</v>
          </cell>
          <cell r="C34796" t="str">
            <v>cad</v>
          </cell>
          <cell r="D34796" t="str">
            <v>80,89</v>
          </cell>
        </row>
        <row r="34797">
          <cell r="A34797" t="str">
            <v>ME.12.030.0240</v>
          </cell>
          <cell r="B34797" t="str">
            <v>Kit centrale per bracci curvi</v>
          </cell>
          <cell r="C34797" t="str">
            <v>cad</v>
          </cell>
          <cell r="D34797" t="str">
            <v>65,03</v>
          </cell>
        </row>
        <row r="34798">
          <cell r="A34798" t="str">
            <v>ME.12.030.0250</v>
          </cell>
          <cell r="B34798" t="str">
            <v>Kit bracci telescopici diritti, montaggio laterale per automazione porte basculanti</v>
          </cell>
          <cell r="C34798" t="str">
            <v>cad</v>
          </cell>
          <cell r="D34798" t="str">
            <v>110,69</v>
          </cell>
        </row>
        <row r="34799">
          <cell r="A34799" t="str">
            <v>ME.12.030.0260</v>
          </cell>
          <cell r="B34799" t="str">
            <v>Kit bracci telescopici diritti, montaggio centrale per automazione porte basculanti</v>
          </cell>
          <cell r="C34799" t="str">
            <v>cad</v>
          </cell>
          <cell r="D34799" t="str">
            <v>143,42</v>
          </cell>
        </row>
        <row r="34800">
          <cell r="A34800" t="str">
            <v>ME.12.030.0270</v>
          </cell>
          <cell r="B34800" t="str">
            <v>Kit staffe di fissaggio per attuatore lineare</v>
          </cell>
          <cell r="C34800" t="str">
            <v>cad</v>
          </cell>
          <cell r="D34800" t="str">
            <v>12,67</v>
          </cell>
        </row>
        <row r="34801">
          <cell r="A34801" t="str">
            <v>ME.12.030.0280</v>
          </cell>
          <cell r="B34801" t="str">
            <v>Cassa di fondazione per automatismo interrato</v>
          </cell>
          <cell r="C34801" t="str">
            <v>cad</v>
          </cell>
          <cell r="D34801" t="str">
            <v>53,97</v>
          </cell>
        </row>
        <row r="34802">
          <cell r="A34802" t="str">
            <v>ME.12.030.0290</v>
          </cell>
          <cell r="B34802" t="str">
            <v>Kit di fissaggio per motore basculante</v>
          </cell>
          <cell r="C34802" t="str">
            <v>cad</v>
          </cell>
          <cell r="D34802" t="str">
            <v>3,14</v>
          </cell>
        </row>
        <row r="34803">
          <cell r="A34803" t="str">
            <v>ME.12.040</v>
          </cell>
          <cell r="B34803" t="str">
            <v>BARRIERE AUTOMATIZZATE</v>
          </cell>
          <cell r="C34803"/>
          <cell r="D34803"/>
        </row>
        <row r="34804">
          <cell r="A34804" t="str">
            <v>ME.12.040.0010</v>
          </cell>
          <cell r="B34804" t="str">
            <v>Barriere con asta singola:</v>
          </cell>
          <cell r="C34804"/>
          <cell r="D34804"/>
        </row>
        <row r="34805">
          <cell r="A34805" t="str">
            <v>ME.12.040.0010.a</v>
          </cell>
          <cell r="B34805" t="str">
            <v>- lunghezza dell'asta fino 3,20 M, 1 base in acciaio verniciato con automazione elettromeccanica a 12 Vcc, 1 centralina elettronica di comando, lampeggiante con antenna e ricevitore radio a 433 MHz, 1 colonnina di appoggio asta, completa di coppia di fotocellule e 2 radiocomandi</v>
          </cell>
          <cell r="C34805" t="str">
            <v>cad</v>
          </cell>
          <cell r="D34805" t="str">
            <v>1.534,67</v>
          </cell>
        </row>
        <row r="34806">
          <cell r="A34806" t="str">
            <v>ME.12.040.0010.b</v>
          </cell>
          <cell r="B34806" t="str">
            <v>- lunghezza dell'asta fino 4,80 M, 1 base in acciaio verniciato con automazione elettromeccanica a 12 Vcc, 1 centralina elettronica di comando, lampeggiante con antenna e ricevitore radio a 433 MHz, 1 colonnina di appoggio asta, completa di coppia di fotocellule e 2 radiocomandi</v>
          </cell>
          <cell r="C34806" t="str">
            <v>cad</v>
          </cell>
          <cell r="D34806" t="str">
            <v>1.725,13</v>
          </cell>
        </row>
        <row r="34807">
          <cell r="A34807" t="str">
            <v>ME.12.040.0010.c</v>
          </cell>
          <cell r="B34807" t="str">
            <v>- lunghezza dell'asta fino 6,40 M, 1 base in acciaio verniciato con automazione elettromeccanica a 12 Vcc, 1 centralina elettronica di comando, lampeggiante con antenna e ricevitore radio a 433 MHz, 1 colonnina di appoggio asta, completa di coppia di fotocellule e 2 radiocomandi</v>
          </cell>
          <cell r="C34807" t="str">
            <v>cad</v>
          </cell>
          <cell r="D34807" t="str">
            <v>1.852,20</v>
          </cell>
        </row>
        <row r="34808">
          <cell r="A34808" t="str">
            <v>ME.12.040.0020</v>
          </cell>
          <cell r="B34808" t="str">
            <v>Barriere con paletto mobile:</v>
          </cell>
          <cell r="C34808"/>
          <cell r="D34808"/>
        </row>
        <row r="34809">
          <cell r="A34809" t="str">
            <v>ME.12.040.0020.a</v>
          </cell>
          <cell r="B34809" t="str">
            <v>- lunghezza dell'asta fino 3,20 M, 1 base in acciaio verniciato con automazione elettromeccanica a 12 Vcc, 1 centralina elettronica di comando, lampeggiante con antenna e ricevitore radio a 433 MHz, completa di coppia di fotocellule e 2 radiocomandi</v>
          </cell>
          <cell r="C34809" t="str">
            <v>cad</v>
          </cell>
          <cell r="D34809" t="str">
            <v>1.534,67</v>
          </cell>
        </row>
        <row r="34810">
          <cell r="A34810" t="str">
            <v>ME.12.040.0020.b</v>
          </cell>
          <cell r="B34810" t="str">
            <v>- lunghezza dell'asta fino 4,80 M, 1 base in acciaio verniciato con automazione elettromeccanica a 12 Vcc, 1 centralina elettronica di comando, lampeggiante con antenna e ricevitore radio a 433 MHz, completa di coppia di fotocellule e 2 radiocomandi</v>
          </cell>
          <cell r="C34810" t="str">
            <v>cad</v>
          </cell>
          <cell r="D34810" t="str">
            <v>1.725,19</v>
          </cell>
        </row>
        <row r="34811">
          <cell r="A34811" t="str">
            <v>ME.12.040.0030</v>
          </cell>
          <cell r="B34811" t="str">
            <v>Paletto mobile per sostegno dell'asta</v>
          </cell>
          <cell r="C34811" t="str">
            <v>cad</v>
          </cell>
          <cell r="D34811" t="str">
            <v>45,51</v>
          </cell>
        </row>
        <row r="34812">
          <cell r="A34812" t="str">
            <v>ME.12.040.0040</v>
          </cell>
          <cell r="B34812" t="str">
            <v>Barriere automatizzate con asta sinistra o destra:</v>
          </cell>
          <cell r="C34812"/>
          <cell r="D34812"/>
        </row>
        <row r="34813">
          <cell r="A34813" t="str">
            <v>ME.12.040.0040.a</v>
          </cell>
          <cell r="B34813" t="str">
            <v>- lunghezza dell'asta fino 3,00 M, 1 base in acciaio verniciato con automazione elettromeccanica a 12 Vcc, 1 centralina elettronica di comando, lampeggiante con antenna e ricevitore radio a 433 MHz, completa di coppia di fotocellule e 2 radiocomandi</v>
          </cell>
          <cell r="C34813" t="str">
            <v>cad</v>
          </cell>
          <cell r="D34813" t="str">
            <v>1.217,26</v>
          </cell>
        </row>
        <row r="34814">
          <cell r="A34814" t="str">
            <v>ME.12.040.0040.b</v>
          </cell>
          <cell r="B34814" t="str">
            <v>- lunghezza dell'asta fino 4,60 M, 1 base in acciaio verniciato con automazione elettromeccanica a 12 Vcc, 1 centralina elettronica di comando, lampeggiante con antenna e ricevitore radio a 433 MHz, completa di coppia di fotocellule e 2 radiocomandi</v>
          </cell>
          <cell r="C34814" t="str">
            <v>cad</v>
          </cell>
          <cell r="D34814" t="str">
            <v>1.402,38</v>
          </cell>
        </row>
        <row r="34815">
          <cell r="A34815" t="str">
            <v>ME.12.040.0050</v>
          </cell>
          <cell r="B34815" t="str">
            <v>Piastra base di fissaggio</v>
          </cell>
          <cell r="C34815" t="str">
            <v>cad</v>
          </cell>
          <cell r="D34815" t="str">
            <v>28,57</v>
          </cell>
        </row>
        <row r="34816">
          <cell r="A34816" t="str">
            <v>ME.12.050</v>
          </cell>
          <cell r="B34816" t="str">
            <v>CAVI PER IMPIANTI DI AUTOMAZIONE</v>
          </cell>
          <cell r="C34816"/>
          <cell r="D34816"/>
        </row>
        <row r="34817">
          <cell r="A34817" t="str">
            <v>ME.12.050.0010</v>
          </cell>
          <cell r="B34817" t="str">
            <v>Cavo in PVC NPI 12-48 V, CEI 20-22 II, CEI 20-37 I, composto da:</v>
          </cell>
          <cell r="C34817"/>
          <cell r="D34817"/>
        </row>
        <row r="34818">
          <cell r="A34818" t="str">
            <v>ME.12.050.0010.a</v>
          </cell>
          <cell r="B34818" t="str">
            <v>4 conduttori da 0.5 mmq</v>
          </cell>
          <cell r="C34818" t="str">
            <v>m</v>
          </cell>
          <cell r="D34818" t="str">
            <v>1,34</v>
          </cell>
        </row>
        <row r="34819">
          <cell r="A34819" t="str">
            <v>ME.12.050.0010.b</v>
          </cell>
          <cell r="B34819" t="str">
            <v>2 conduttori 2 mmq per motore e 3 conduttori da 0.5 mmq</v>
          </cell>
          <cell r="C34819" t="str">
            <v>m</v>
          </cell>
          <cell r="D34819" t="str">
            <v>2,11</v>
          </cell>
        </row>
        <row r="34820">
          <cell r="A34820" t="str">
            <v>ME.12.050.0010.c</v>
          </cell>
          <cell r="B34820" t="str">
            <v>2 conduttori 2,5 mmq per motore e 8 conduttori da 0.5 mmq</v>
          </cell>
          <cell r="C34820" t="str">
            <v>m</v>
          </cell>
          <cell r="D34820" t="str">
            <v>3,99</v>
          </cell>
        </row>
        <row r="34821">
          <cell r="A34821" t="str">
            <v>ME.12.060</v>
          </cell>
          <cell r="B34821" t="str">
            <v>SISTEMI BUS</v>
          </cell>
          <cell r="C34821"/>
          <cell r="D34821"/>
        </row>
        <row r="34822">
          <cell r="A34822" t="str">
            <v>ME.12.060.0010</v>
          </cell>
          <cell r="B34822" t="str">
            <v>Centrale di controllo a due moduli: configurazione e gestione del sistema, dall’inserimento dei parametri dei singoli dispositivi, alla programmazione di tutte le funzioni legate a scenari, automatismi, controllo carichi. Funzione di cronotermostato controlla autonomamente una zona oltre a gestire fino a tre termostati. Tensione nominale di alimentazione: BUS 20-30 V; assorbimento: max 20 mA; morsetti di collegamento: BUS TP; installazione: ad incasso o a parete</v>
          </cell>
          <cell r="C34822" t="str">
            <v>cad</v>
          </cell>
          <cell r="D34822" t="str">
            <v>166,23</v>
          </cell>
        </row>
        <row r="34823">
          <cell r="A34823" t="str">
            <v>ME.12.060.0020</v>
          </cell>
          <cell r="B34823" t="str">
            <v>Termostato con display per controllo temperatura ambiente (riscaldamento e condizionamento). Può funzionare controllato dalla centrale in modalità "cronotermostato" oppure gestire una zona indipendentemente in modalità "termostato".</v>
          </cell>
          <cell r="C34823" t="str">
            <v>cad</v>
          </cell>
          <cell r="D34823" t="str">
            <v>98,04</v>
          </cell>
        </row>
        <row r="34824">
          <cell r="A34824" t="str">
            <v>ME.12.060.0030</v>
          </cell>
          <cell r="B34824" t="str">
            <v>Apparecchi di comando 2 moduli completo di tasti (pulsante doppio o singolo, a seconda del tasto) ; tensione nominale di alimentazione: BUS 20-30 V; assorbimento: 10 mA; configurazioni con:</v>
          </cell>
          <cell r="C34824"/>
          <cell r="D34824"/>
        </row>
        <row r="34825">
          <cell r="A34825" t="str">
            <v>ME.12.060.0030.a</v>
          </cell>
          <cell r="B34825" t="str">
            <v>- pulsanti semplici: i pulsanti possono essere premuti solo nella parte inferiore configurazioni possibili per ogni pulsante: - inversioni di stato (passo-passo) - solo ON - solo OFF - pulsante - attivazione scenario</v>
          </cell>
          <cell r="C34825" t="str">
            <v>cad</v>
          </cell>
          <cell r="D34825" t="str">
            <v>42,57</v>
          </cell>
        </row>
        <row r="34826">
          <cell r="A34826" t="str">
            <v>ME.12.060.0030.b</v>
          </cell>
          <cell r="B34826" t="str">
            <v>- pulsanti basculanti: possono essere premuti sia nella parte superiore che inferiore. Configurazioni possibili per ogni pulsante: interruttore ON/OFF; comando per regolatore; comando per tapparelle; attivazione di due scenari</v>
          </cell>
          <cell r="C34826" t="str">
            <v>cad</v>
          </cell>
          <cell r="D34826" t="str">
            <v>42,57</v>
          </cell>
        </row>
        <row r="34827">
          <cell r="A34827" t="str">
            <v>ME.12.060.0040</v>
          </cell>
          <cell r="B34827" t="str">
            <v>Apparecchi di comando a 2 pulsanti semplici e attuatore con uscita a relè in scambio 8 A 250 V. completo di tasti ( pulsante doppio o singolo, a seconda del tasto); i pulsanti possono essere premuti solo nella parte inferiore e configurati anche indipendentemente dal relè. Carichi comandabili a 250 V~: lampade a incandescenza: 1.000 W max; lampade fluorescenti, lampade a risparmio energetico e trasformatori elettronici: 60 W max; trasformatori ferromagnetici: 1.000 W max; motori cos ø 0,6: 3 A max; temperatura di funzionamento: -5 °C +45 °C (per interno)</v>
          </cell>
          <cell r="C34827"/>
          <cell r="D34827"/>
        </row>
        <row r="34828">
          <cell r="A34828" t="str">
            <v>ME.12.060.0040.a</v>
          </cell>
          <cell r="B34828" t="str">
            <v>- pulsanti semplici e attuatori</v>
          </cell>
          <cell r="C34828" t="str">
            <v>cad</v>
          </cell>
          <cell r="D34828" t="str">
            <v>48,21</v>
          </cell>
        </row>
        <row r="34829">
          <cell r="A34829" t="str">
            <v>ME.12.060.0040.b</v>
          </cell>
          <cell r="B34829" t="str">
            <v>- pulsanti basculanti e attuatori</v>
          </cell>
          <cell r="C34829" t="str">
            <v>cad</v>
          </cell>
          <cell r="D34829" t="str">
            <v>48,21</v>
          </cell>
        </row>
        <row r="34830">
          <cell r="A34830" t="str">
            <v>ME.12.060.0040.c</v>
          </cell>
          <cell r="B34830" t="str">
            <v>- pulsanti basculanti e attuatori per tapparelle</v>
          </cell>
          <cell r="C34830" t="str">
            <v>cad</v>
          </cell>
          <cell r="D34830" t="str">
            <v>52,27</v>
          </cell>
        </row>
        <row r="34831">
          <cell r="A34831" t="str">
            <v>ME.12.060.0040.d</v>
          </cell>
          <cell r="B34831" t="str">
            <v>- pulsanti basculanti e attuatori per regolatori "slave".</v>
          </cell>
          <cell r="C34831" t="str">
            <v>cad</v>
          </cell>
          <cell r="D34831" t="str">
            <v>71,26</v>
          </cell>
        </row>
        <row r="34832">
          <cell r="A34832" t="str">
            <v>ME.12.060.0050</v>
          </cell>
          <cell r="B34832" t="str">
            <v>Apparecchi di telecomando</v>
          </cell>
          <cell r="C34832"/>
          <cell r="D34832"/>
        </row>
        <row r="34833">
          <cell r="A34833" t="str">
            <v>ME.12.060.0050.a</v>
          </cell>
          <cell r="B34833" t="str">
            <v>- telecomando ad infrarossi</v>
          </cell>
          <cell r="C34833" t="str">
            <v>cad</v>
          </cell>
          <cell r="D34833" t="str">
            <v>42,02</v>
          </cell>
        </row>
        <row r="34834">
          <cell r="A34834" t="str">
            <v>ME.12.060.0050.b</v>
          </cell>
          <cell r="B34834" t="str">
            <v>- ricevitore per telecomando ad infrarossi</v>
          </cell>
          <cell r="C34834" t="str">
            <v>cad</v>
          </cell>
          <cell r="D34834" t="str">
            <v>39,12</v>
          </cell>
        </row>
        <row r="34835">
          <cell r="A34835" t="str">
            <v>ME.12.060.0050.c</v>
          </cell>
          <cell r="B34835" t="str">
            <v>- rivelatore di presenza ad infrarossi passivi</v>
          </cell>
          <cell r="C34835" t="str">
            <v>cad</v>
          </cell>
          <cell r="D34835" t="str">
            <v>80,37</v>
          </cell>
        </row>
        <row r="34836">
          <cell r="A34836" t="str">
            <v>ME.12.060.0060</v>
          </cell>
          <cell r="B34836" t="str">
            <v>Interfaccia per comandi tradizionali per il collegamento di apparecchiature elettriche di tipo ON-OFF (esempio: anemometri, sensori pioggia, sensori umidità, ecc.) o tradizionali (interruttori, pulsanti, ecc.). 2 ingressi per contatti NO (230 V~, 12-24 V a.c./d.c.).</v>
          </cell>
          <cell r="C34836" t="str">
            <v>cad</v>
          </cell>
          <cell r="D34836" t="str">
            <v>39,12</v>
          </cell>
        </row>
        <row r="34837">
          <cell r="A34837" t="str">
            <v>ME.12.060.0070</v>
          </cell>
          <cell r="B34837" t="str">
            <v>Attuatore con uscita a relè uscita a relè in scambio 16 A 250 V~; carichi comandabili a 250 V~: lampade a incandescenza: 1.000 W max; lampade fluorescenti, lampade a risparmio energetico e trasformatori elettronici: 60 W max; trasformatori ferromagnetici: 1.000 W max; motori cos ø 0,6: 3A max</v>
          </cell>
          <cell r="C34837" t="str">
            <v>cad</v>
          </cell>
          <cell r="D34837" t="str">
            <v>48,02</v>
          </cell>
        </row>
        <row r="34838">
          <cell r="A34838" t="str">
            <v>ME.12.060.0080</v>
          </cell>
          <cell r="B34838" t="str">
            <v>Regolatore "slave" per la regolazione della tensione al carico collegato. Carichi regolabili: lampade a incandescenza: 40-500 W; trasformatori ferromagnetici: 40-500 VA ; trasformatori elettronici VIMAR 01860.60 (max 240 VA); trasformatori elettronici VIMAR 01860.105 (max 300 VA).</v>
          </cell>
          <cell r="C34838" t="str">
            <v>cad</v>
          </cell>
          <cell r="D34838" t="str">
            <v>68,45</v>
          </cell>
        </row>
        <row r="34839">
          <cell r="A34839" t="str">
            <v>ME.12.060.0090</v>
          </cell>
          <cell r="B34839" t="str">
            <v>Attuatori per installazione su guida EN 50022</v>
          </cell>
          <cell r="C34839"/>
          <cell r="D34839"/>
        </row>
        <row r="34840">
          <cell r="A34840" t="str">
            <v>ME.12.060.0090.a</v>
          </cell>
          <cell r="B34840" t="str">
            <v>- 2 moduli: uscita a relè in scambio 16 A 250 V~.</v>
          </cell>
          <cell r="C34840" t="str">
            <v>cad</v>
          </cell>
          <cell r="D34840" t="str">
            <v>41,07</v>
          </cell>
        </row>
        <row r="34841">
          <cell r="A34841" t="str">
            <v>ME.12.060.0090.b</v>
          </cell>
          <cell r="B34841" t="str">
            <v>- 4 moduli: 4 uscite a relè in scambio 8 A 250 V~.</v>
          </cell>
          <cell r="C34841" t="str">
            <v>cad</v>
          </cell>
          <cell r="D34841" t="str">
            <v>58,69</v>
          </cell>
        </row>
        <row r="34842">
          <cell r="A34842" t="str">
            <v>ME.12.060.0090.c</v>
          </cell>
          <cell r="B34842" t="str">
            <v>- 4 moduli: comando per 2 tapparelle con uscite a relè in scambio 8 A 250 V~.</v>
          </cell>
          <cell r="C34842" t="str">
            <v>cad</v>
          </cell>
          <cell r="D34842" t="str">
            <v>58,69</v>
          </cell>
        </row>
        <row r="34843">
          <cell r="A34843" t="str">
            <v>ME.12.060.0090.d</v>
          </cell>
          <cell r="B34843" t="str">
            <v>- 3 moduli: con uscita 0-10 V d.c. per controllo ballast, uscita a relè in scambio.</v>
          </cell>
          <cell r="C34843" t="str">
            <v>cad</v>
          </cell>
          <cell r="D34843" t="str">
            <v>87,99</v>
          </cell>
        </row>
        <row r="34844">
          <cell r="A34844" t="str">
            <v>ME.12.060.0100</v>
          </cell>
          <cell r="B34844" t="str">
            <v>Accoppiatore di linea per collegare due linee tra loro, ognuno con propria alimentazione e propria centrale di controllo.</v>
          </cell>
          <cell r="C34844" t="str">
            <v>cad</v>
          </cell>
          <cell r="D34844" t="str">
            <v>132,99</v>
          </cell>
        </row>
        <row r="34845">
          <cell r="A34845" t="str">
            <v>ME.12.060.0110</v>
          </cell>
          <cell r="B34845" t="str">
            <v>Modulo controllo carichi per prevenire l’intervento per sovraccarico dell' interruttore limitatore di corrente.</v>
          </cell>
          <cell r="C34845" t="str">
            <v>cad</v>
          </cell>
          <cell r="D34845" t="str">
            <v>134,77</v>
          </cell>
        </row>
        <row r="34846">
          <cell r="A34846" t="str">
            <v>ME.12.060.0120</v>
          </cell>
          <cell r="B34846" t="str">
            <v>Alimentatore. Principali caratteristiche: alimentazione: 120-230 V~ 50-60 Hz; assorbimento: 120 V: 440 mA; 230 V: 290 mA; tensione di uscita BUS: 29 V con bobina di disaccoppiamento; tensione di uscita AUX: 29 V d.c.; corrente max totale in uscita: 800 mA</v>
          </cell>
          <cell r="C34846" t="str">
            <v>cad</v>
          </cell>
          <cell r="D34846" t="str">
            <v>174,05</v>
          </cell>
        </row>
        <row r="34847">
          <cell r="A34847" t="str">
            <v>ME.12.060.0130</v>
          </cell>
          <cell r="B34847" t="str">
            <v>Comunicatore telefonico GSM, 2 canali di uscita, 2 canali di ingresso digitali, collegamento all’interfaccia di comunicazione, sintesi vocale, invio e ricezione SMS, alimentazione 230 V~ 50-60 Hz, installazione su guida EN 50022</v>
          </cell>
          <cell r="C34847" t="str">
            <v>cad</v>
          </cell>
          <cell r="D34847" t="str">
            <v>613,93</v>
          </cell>
        </row>
        <row r="34848">
          <cell r="A34848" t="str">
            <v>ME.12.060.0140</v>
          </cell>
          <cell r="B34848" t="str">
            <v>Interfaccia di comunicazione interna tra il sistema BUS e i comunicatori telefonici</v>
          </cell>
          <cell r="C34848" t="str">
            <v>cad</v>
          </cell>
          <cell r="D34848" t="str">
            <v>78,24</v>
          </cell>
        </row>
        <row r="34849">
          <cell r="A34849" t="str">
            <v>ME.12.060.0150</v>
          </cell>
          <cell r="B34849" t="str">
            <v>Trasformatore elettronico dimmerabile per lampade alogene a bassissima tensione.</v>
          </cell>
          <cell r="C34849"/>
          <cell r="D34849"/>
        </row>
        <row r="34850">
          <cell r="A34850" t="str">
            <v>ME.12.060.0150.a</v>
          </cell>
          <cell r="B34850" t="str">
            <v>- 20-60 W, uscita 12 V~ (SELV),</v>
          </cell>
          <cell r="C34850" t="str">
            <v>cad</v>
          </cell>
          <cell r="D34850" t="str">
            <v>24,64</v>
          </cell>
        </row>
        <row r="34851">
          <cell r="A34851" t="str">
            <v>ME.12.060.0150.b</v>
          </cell>
          <cell r="B34851" t="str">
            <v>- 20-105 W, uscita 12 V~ (SELV).</v>
          </cell>
          <cell r="C34851" t="str">
            <v>cad</v>
          </cell>
          <cell r="D34851" t="str">
            <v>29,84</v>
          </cell>
        </row>
        <row r="34852">
          <cell r="A34852" t="str">
            <v>ME.12.060.0160</v>
          </cell>
          <cell r="B34852" t="str">
            <v>Cavo per sistemi Bus 2x0,50 mmq con guaina LSZH, tensione nominale 300/500 V.</v>
          </cell>
          <cell r="C34852" t="str">
            <v>m</v>
          </cell>
          <cell r="D34852" t="str">
            <v>0,41</v>
          </cell>
        </row>
        <row r="34853">
          <cell r="A34853" t="str">
            <v>ME.12.060.0170</v>
          </cell>
          <cell r="B34853" t="str">
            <v>Fornitura di Modulo Master unità principale del sistema, che contiene il programma dell'impianto. Dotato di un display per la gestione dei moduli e delle utility di personalizzazione. Attraverso il Bus a quattro fili il master comunica con i moduli alla velocità massima di 62.500 baud.</v>
          </cell>
          <cell r="C34853"/>
          <cell r="D34853"/>
        </row>
        <row r="34854">
          <cell r="A34854" t="str">
            <v>ME.12.060.0170.a</v>
          </cell>
          <cell r="B34854" t="str">
            <v>- 12 moduli indirizzabili</v>
          </cell>
          <cell r="C34854" t="str">
            <v>cad</v>
          </cell>
          <cell r="D34854" t="str">
            <v>669,45</v>
          </cell>
        </row>
        <row r="34855">
          <cell r="A34855" t="str">
            <v>ME.12.060.0170.b</v>
          </cell>
          <cell r="B34855" t="str">
            <v>- 32 moduli indirizzabili</v>
          </cell>
          <cell r="C34855" t="str">
            <v>cad</v>
          </cell>
          <cell r="D34855" t="str">
            <v>983,70</v>
          </cell>
        </row>
        <row r="34856">
          <cell r="A34856" t="str">
            <v>ME.12.060.0170.c</v>
          </cell>
          <cell r="B34856" t="str">
            <v>- 64 moduli indirizzabili</v>
          </cell>
          <cell r="C34856" t="str">
            <v>cad</v>
          </cell>
          <cell r="D34856" t="str">
            <v>1.325,25</v>
          </cell>
        </row>
        <row r="34857">
          <cell r="A34857" t="str">
            <v>ME.12.060.0170.d</v>
          </cell>
          <cell r="B34857" t="str">
            <v>- 250 moduli indirizzabili</v>
          </cell>
          <cell r="C34857" t="str">
            <v>cad</v>
          </cell>
          <cell r="D34857" t="str">
            <v>1.755,62</v>
          </cell>
        </row>
        <row r="34858">
          <cell r="A34858" t="str">
            <v>ME.12.060.0180</v>
          </cell>
          <cell r="B34858" t="str">
            <v>Fornitura di Modulo Visualizzazione messaggi a campi variabili mediante display retroillumonato. Analogamente al modulo Master dispone di un cicalino di allarme e di un'uscita relè attivabili alla visualizzazione di un messaggio utente o di allarme.</v>
          </cell>
          <cell r="C34858" t="str">
            <v>cad</v>
          </cell>
          <cell r="D34858" t="str">
            <v>621,63</v>
          </cell>
        </row>
        <row r="34859">
          <cell r="A34859" t="str">
            <v>ME.12.060.0190</v>
          </cell>
          <cell r="B34859" t="str">
            <v>Fornitura di Modulo 8 ingressi digitali in tensione sia continua che alternata. Ingressi optoisolati e riferiti ad una tensione comune che può essere indipendente da quella di alimentazione.</v>
          </cell>
          <cell r="C34859" t="str">
            <v>cad</v>
          </cell>
          <cell r="D34859" t="str">
            <v>348,39</v>
          </cell>
        </row>
        <row r="34860">
          <cell r="A34860" t="str">
            <v>ME.12.060.0200</v>
          </cell>
          <cell r="B34860" t="str">
            <v>Fornitura di Modulo 8 ingressi a bilanciamento d'impedenza. Dispone di 8 ingressi digitali con linea a singolo / doppio bilanciamento d'impedenza per rilevare taglio cavo ed eventuale manomissione del punto di comando.</v>
          </cell>
          <cell r="C34860" t="str">
            <v>cad</v>
          </cell>
          <cell r="D34860" t="str">
            <v>341,56</v>
          </cell>
        </row>
        <row r="34861">
          <cell r="A34861" t="str">
            <v>ME.12.060.0210</v>
          </cell>
          <cell r="B34861" t="str">
            <v>Fornitura di Modulo 8 uscite a transistor. Dispone di 8 ingressi digitali cin corrente continua max 30V per il pilotaggio di apparecchiature elettroniche o di piccoli carichi (es. lampade per sinottici)</v>
          </cell>
          <cell r="C34861" t="str">
            <v>cad</v>
          </cell>
          <cell r="D34861" t="str">
            <v>314,23</v>
          </cell>
        </row>
        <row r="34862">
          <cell r="A34862" t="str">
            <v>ME.12.060.0220</v>
          </cell>
          <cell r="B34862" t="str">
            <v>Fornitura di Modulo 8 uscite a triac (max 110V in corrente alternata) per il comando di teleruttori</v>
          </cell>
          <cell r="C34862" t="str">
            <v>cad</v>
          </cell>
          <cell r="D34862" t="str">
            <v>389,38</v>
          </cell>
        </row>
        <row r="34863">
          <cell r="A34863" t="str">
            <v>ME.12.060.0230</v>
          </cell>
          <cell r="B34863" t="str">
            <v>Fornitura di Modulo 8 uscite a relè. Le uscite sono ad una alimentazione comune che può essere indipendente da quella del sistema. Relè 12A - 250V resistivi</v>
          </cell>
          <cell r="C34863" t="str">
            <v>cad</v>
          </cell>
          <cell r="D34863" t="str">
            <v>423,52</v>
          </cell>
        </row>
        <row r="34864">
          <cell r="A34864" t="str">
            <v>ME.12.060.0240</v>
          </cell>
          <cell r="B34864" t="str">
            <v>Fornitura di Modulo 4 ingressi e 4 uscite a relè. Gli ingressi sono optoisolati e riferiti ad una tensione di alimentazione indipendente da quella del sistema. Le uscite sono riferibili ad una tensione esterna comune indipendente da quella di alimentazione. Relè 8A - 250V resistivi</v>
          </cell>
          <cell r="C34864" t="str">
            <v>cad</v>
          </cell>
          <cell r="D34864" t="str">
            <v>375,72</v>
          </cell>
        </row>
        <row r="34865">
          <cell r="A34865" t="str">
            <v>ME.12.060.0250</v>
          </cell>
          <cell r="B34865" t="str">
            <v>Fornitura di Modulo 8 ingressi e 8 uscite a relè. Gli ingressi sono optoisolati e riferiti ad una tensione di alimentazione indipendente da quella del sistema. Le uscite sono riferibili ad una tensione esterna comune indipendente da quella di alimentazione. Relè 12A - 250V resistivi.</v>
          </cell>
          <cell r="C34865" t="str">
            <v>cad</v>
          </cell>
          <cell r="D34865" t="str">
            <v>587,48</v>
          </cell>
        </row>
        <row r="34866">
          <cell r="A34866" t="str">
            <v>ME.12.060.0260</v>
          </cell>
          <cell r="B34866" t="str">
            <v>Fornitura di Modulo controllo illuminazione ballast dimmerabili. Il modulo gestisce due gruppi di accensione indipendenti. Dispone di 4 ingressi optoisolati, 2 uscite 0-10V per regolazione e 2 uscite rellè per controllo ON/OFF. Relè 12A - 250V resistivi</v>
          </cell>
          <cell r="C34866" t="str">
            <v>cad</v>
          </cell>
          <cell r="D34866" t="str">
            <v>423,52</v>
          </cell>
        </row>
        <row r="34867">
          <cell r="A34867" t="str">
            <v>ME.12.060.0270</v>
          </cell>
          <cell r="B34867" t="str">
            <v>Fornitura di Modulo per termoregolazione. Il modulo dispone di 4 ingressi digitali optoisolati, 2 uscite relè e 2 ingressi analogici per sonde PT100 o PT1000. Relè 4A - 250V resistivi</v>
          </cell>
          <cell r="C34867" t="str">
            <v>cad</v>
          </cell>
          <cell r="D34867" t="str">
            <v>423,52</v>
          </cell>
        </row>
        <row r="34868">
          <cell r="A34868" t="str">
            <v>ME.12.060.0280</v>
          </cell>
          <cell r="B34868" t="str">
            <v>Fornitura di Modulo per contabilizzatore calore. Il modulo dispone di 4 ingressi digitali optoisolati, 2 uscite relè e 2 ingressi analogici per sonde PT100 o PT1000. Relè 4A - 250V resistivi</v>
          </cell>
          <cell r="C34868" t="str">
            <v>cad</v>
          </cell>
          <cell r="D34868" t="str">
            <v>655,80</v>
          </cell>
        </row>
        <row r="34869">
          <cell r="A34869" t="str">
            <v>ME.12.060.0300</v>
          </cell>
          <cell r="B34869" t="str">
            <v>Fornitura di Modulo controllo camera. Costituito da un modulo da guida DIN (3m) per le connessioni alle apparecchiature e le utenze di camera. Il modulo consente la termoregolazione e la completa gestione dell'automazione camera fatta eccessione per il controllo accessi</v>
          </cell>
          <cell r="C34869" t="str">
            <v>cad</v>
          </cell>
          <cell r="D34869" t="str">
            <v>307,41</v>
          </cell>
        </row>
        <row r="34870">
          <cell r="A34870" t="str">
            <v>ME.12.060.0310</v>
          </cell>
          <cell r="B34870" t="str">
            <v>Fornitura di Modulo convertitore. Modulo convertitore di protocollo che permette il collegamento al bus di apparecchiature dotate di porta di connessione a standard DMX.</v>
          </cell>
          <cell r="C34870" t="str">
            <v>cad</v>
          </cell>
          <cell r="D34870" t="str">
            <v>355,22</v>
          </cell>
        </row>
        <row r="34871">
          <cell r="A34871" t="str">
            <v>ME.12.060.0330</v>
          </cell>
          <cell r="B34871" t="str">
            <v>Fornitura di Modulo pulsantiera. Il Modulo dispone sul fronntale di 8 pulsanti e ppermette la gestione di 8 diverse funnzioni. Ogni pulsante è dotato di led per la verifica dello stato di funzionamento</v>
          </cell>
          <cell r="C34871" t="str">
            <v>cad</v>
          </cell>
          <cell r="D34871" t="str">
            <v>239,10</v>
          </cell>
        </row>
        <row r="34872">
          <cell r="A34872" t="str">
            <v>ME.12.060.0340</v>
          </cell>
          <cell r="B34872" t="str">
            <v>Fornitura di Modulo transponder. Modulo controllo accessi, dispone di tre led di segnalazione, un pulsante di chiamata e due uscite relè. Relè 2A - 24V resistivi</v>
          </cell>
          <cell r="C34872" t="str">
            <v>cad</v>
          </cell>
          <cell r="D34872" t="str">
            <v>382,54</v>
          </cell>
        </row>
        <row r="34873">
          <cell r="A34873" t="str">
            <v>ME.12.060.0350</v>
          </cell>
          <cell r="B34873" t="str">
            <v>Fornitura di Modulo luxmetro che consente il controllo della luminosità ambientale completo di sensore lineare ad ampio spettro, con due ingressi digitali optoisolati ausiliari.</v>
          </cell>
          <cell r="C34873" t="str">
            <v>cad</v>
          </cell>
          <cell r="D34873" t="str">
            <v>334,73</v>
          </cell>
        </row>
        <row r="34874">
          <cell r="A34874" t="str">
            <v>ME.12.060.0360</v>
          </cell>
          <cell r="B34874" t="str">
            <v>Fornitura di Modulo pilotaggio split dedicato al pilotaggio di impianti condizionamento con unità interne ad espansione diretta, con trasmettitore IR da frutto ad alta emissione in grado di riprodurre i comandi disponibili da telecomando e garantire il controllo remoto di unità che normalmente dispongono solamente di un telecomando IR.</v>
          </cell>
          <cell r="C34874" t="str">
            <v>cad</v>
          </cell>
          <cell r="D34874" t="str">
            <v>355,22</v>
          </cell>
        </row>
        <row r="34875">
          <cell r="A34875" t="str">
            <v>ME.12.060.0370</v>
          </cell>
          <cell r="B34875" t="str">
            <v>Fornitura di Modulo termostato per il controllo della temperatura ambiente completo di sonda di temmperatura e potenziometro per la regolazione che dispone di una usciita a relè e di due ingressi digitali optoisolati. Relè 2A - 24V</v>
          </cell>
          <cell r="C34875" t="str">
            <v>cad</v>
          </cell>
          <cell r="D34875" t="str">
            <v>273,24</v>
          </cell>
        </row>
        <row r="34876">
          <cell r="A34876" t="str">
            <v>ME.12.060.0380</v>
          </cell>
          <cell r="B34876" t="str">
            <v>Fornitura di Modulo sensore di umidità per misura di umidità relativa e temperatura ambiente completo di ingresso digitale a relè e di due ingressi digitali . Relè 2A - 24 V</v>
          </cell>
          <cell r="C34876" t="str">
            <v>cad</v>
          </cell>
          <cell r="D34876" t="str">
            <v>327,90</v>
          </cell>
        </row>
        <row r="34877">
          <cell r="A34877" t="str">
            <v>ME.12.060.0390</v>
          </cell>
          <cell r="B34877" t="str">
            <v>Fornitura di Modulo di ingresso per sonde di temperatura ambiente che consente di trasmettere attraverso il bus, quattro valori di temperature rilevate da altrettante sonde PN NTC</v>
          </cell>
          <cell r="C34877" t="str">
            <v>cad</v>
          </cell>
          <cell r="D34877" t="str">
            <v>382,54</v>
          </cell>
        </row>
        <row r="34878">
          <cell r="A34878" t="str">
            <v>ME.12.060.0400</v>
          </cell>
          <cell r="B34878" t="str">
            <v>Fornitura di Modulo di visualizzazione numerica che consente la visualizzazione alfa numerica su un display a tre cifre a led rossi ad alta intensità, che dispone di una uscita per cicalino di allarme e di un ingresso per la tacitazione.</v>
          </cell>
          <cell r="C34878" t="str">
            <v>cad</v>
          </cell>
          <cell r="D34878" t="str">
            <v>409,87</v>
          </cell>
        </row>
        <row r="34879">
          <cell r="A34879" t="str">
            <v>ME.12.060.0410</v>
          </cell>
          <cell r="B34879" t="str">
            <v>Fornitura di Modulo di visualizzazione numerica che consente la visualizzazione alfanumerica su un display a sei cifre a led rossi ad alta intensità, per la segnalazione degli allarmi in impianti di chiamata, che dispone di una uscita per cicalino di allarme e di un ingresso per la tacitazione</v>
          </cell>
          <cell r="C34879" t="str">
            <v>cad</v>
          </cell>
          <cell r="D34879" t="str">
            <v>560,15</v>
          </cell>
        </row>
        <row r="34880">
          <cell r="A34880" t="str">
            <v>ME.12.060.0420</v>
          </cell>
          <cell r="B34880" t="str">
            <v>Fornitura di Modulo 8 ingressi digitali da incasso per scatola 503. Ingressi optoisolati predisposto per il collegamento diretto dei frutti.</v>
          </cell>
          <cell r="C34880" t="str">
            <v>cad</v>
          </cell>
          <cell r="D34880" t="str">
            <v>177,62</v>
          </cell>
        </row>
        <row r="34881">
          <cell r="A34881" t="str">
            <v>ME.12.060.0430</v>
          </cell>
          <cell r="B34881" t="str">
            <v>Fornitura di Stazione metereologica da esterno IP55. Composto da anemometro, luxmetro e sensore pioggia.</v>
          </cell>
          <cell r="C34881" t="str">
            <v>cad</v>
          </cell>
          <cell r="D34881" t="str">
            <v>628,46</v>
          </cell>
        </row>
        <row r="34882">
          <cell r="A34882" t="str">
            <v>ME.12.060.0440</v>
          </cell>
          <cell r="B34882" t="str">
            <v>Fornitura di controllo accessi a llungo raggio in grado di rillevare un transito ad una distanza max. di 15m, con relè di appoggio per l'apertura varco</v>
          </cell>
          <cell r="C34882" t="str">
            <v>cad</v>
          </cell>
          <cell r="D34882" t="str">
            <v>1.509,68</v>
          </cell>
        </row>
        <row r="34883">
          <cell r="A34883" t="str">
            <v>ME.12.060.0450</v>
          </cell>
          <cell r="B34883" t="str">
            <v>Fornitura di modulo pulsanntiera industriale con tastiera ad otto pulsanti con led di segnalazione. Con grafica personalizzabile dall'utente</v>
          </cell>
          <cell r="C34883" t="str">
            <v>cad</v>
          </cell>
          <cell r="D34883" t="str">
            <v>409,87</v>
          </cell>
        </row>
        <row r="34884">
          <cell r="A34884" t="str">
            <v>ME.12.060.0460</v>
          </cell>
          <cell r="B34884" t="str">
            <v>Fornitura di convertitore di protocollo per interfaccia diretta al bus di qualsiasi apparecchiatura dotata di interfaccia MODBUS RTU</v>
          </cell>
          <cell r="C34884" t="str">
            <v>cad</v>
          </cell>
          <cell r="D34884" t="str">
            <v>355,22</v>
          </cell>
        </row>
        <row r="34885">
          <cell r="A34885" t="str">
            <v>ME.12.060.0470</v>
          </cell>
          <cell r="B34885" t="str">
            <v>Fornitura di pannello operatore touch tattile monocromatico da incasso. Con caratteristiche: 3.8" Ambra - Risoluzione 320x240 - 640Kb di Feprom - 96Kb di Sram - 1 Com RS232C - 6 Tasti Funzione</v>
          </cell>
          <cell r="C34885" t="str">
            <v>cad</v>
          </cell>
          <cell r="D34885" t="str">
            <v>1.256,94</v>
          </cell>
        </row>
        <row r="34886">
          <cell r="A34886" t="str">
            <v>ME.12.060.0480</v>
          </cell>
          <cell r="B34886" t="str">
            <v>Fornitura di touch screen tattile PC Win XP base da incasso. Caratteristica interfaccioa utennte con schermo tattile di tipo resistivo. Schermo TFT a colori a matrice attiva . Risoluzione 800 x 600 o 1024 x 768. Del Tipo:</v>
          </cell>
          <cell r="C34886"/>
          <cell r="D34886"/>
        </row>
        <row r="34887">
          <cell r="A34887" t="str">
            <v>ME.12.060.0480.a</v>
          </cell>
          <cell r="B34887" t="str">
            <v>- 10,4"</v>
          </cell>
          <cell r="C34887" t="str">
            <v>cad</v>
          </cell>
          <cell r="D34887" t="str">
            <v>5.410,30</v>
          </cell>
        </row>
        <row r="34888">
          <cell r="A34888" t="str">
            <v>ME.12.060.0480.b</v>
          </cell>
          <cell r="B34888" t="str">
            <v>- 15"</v>
          </cell>
          <cell r="C34888" t="str">
            <v>cad</v>
          </cell>
          <cell r="D34888" t="str">
            <v>6.366,67</v>
          </cell>
        </row>
        <row r="34889">
          <cell r="A34889" t="str">
            <v>ME.12.060.0490</v>
          </cell>
          <cell r="B34889" t="str">
            <v>Fornitura di modulo di comunicazione GSM collegato all'uscita di servizio seriale di un modulo master</v>
          </cell>
          <cell r="C34889" t="str">
            <v>cad</v>
          </cell>
          <cell r="D34889" t="str">
            <v>744,60</v>
          </cell>
        </row>
        <row r="34890">
          <cell r="A34890" t="str">
            <v>ME.12.060.0500</v>
          </cell>
          <cell r="B34890" t="str">
            <v>Fornitura di alimentatore AC/DC switiching in contenitore da guida DIN o da retroquadro. Dotati di protezione da sovraccarico, sovratemperatura interna e corto circuito. Del tipo:</v>
          </cell>
          <cell r="C34890"/>
          <cell r="D34890"/>
        </row>
        <row r="34891">
          <cell r="A34891" t="str">
            <v>ME.12.060.0500.a</v>
          </cell>
          <cell r="B34891" t="str">
            <v>- 1.0</v>
          </cell>
          <cell r="C34891" t="str">
            <v>cad</v>
          </cell>
          <cell r="D34891" t="str">
            <v>129,79</v>
          </cell>
        </row>
        <row r="34892">
          <cell r="A34892" t="str">
            <v>ME.12.060.0500.b</v>
          </cell>
          <cell r="B34892" t="str">
            <v>- 2.5</v>
          </cell>
          <cell r="C34892" t="str">
            <v>cad</v>
          </cell>
          <cell r="D34892" t="str">
            <v>225,43</v>
          </cell>
        </row>
        <row r="34893">
          <cell r="A34893" t="str">
            <v>ME.12.060.0500.c</v>
          </cell>
          <cell r="B34893" t="str">
            <v>- 4.0</v>
          </cell>
          <cell r="C34893" t="str">
            <v>cad</v>
          </cell>
          <cell r="D34893" t="str">
            <v>273,24</v>
          </cell>
        </row>
        <row r="34894">
          <cell r="A34894" t="str">
            <v>ME.12.060.0500.d</v>
          </cell>
          <cell r="B34894" t="str">
            <v>- 6.5</v>
          </cell>
          <cell r="C34894" t="str">
            <v>cad</v>
          </cell>
          <cell r="D34894" t="str">
            <v>293,73</v>
          </cell>
        </row>
        <row r="34895">
          <cell r="A34895" t="str">
            <v>ME.12.060.0510</v>
          </cell>
          <cell r="B34895" t="str">
            <v>Fornitura di sonda di temperatura con sensore NTC ad alta precisione con allarme tecnico sul modulo di controllo in caso di avaria del sensore di temmperatura o dei suoi collegammenti o di temperatura ambiente inferiore a 5° o superiore a 40°.</v>
          </cell>
          <cell r="C34895" t="str">
            <v>cad</v>
          </cell>
          <cell r="D34895" t="str">
            <v>27,32</v>
          </cell>
        </row>
        <row r="34896">
          <cell r="A34896" t="str">
            <v>ME.12.060.0520</v>
          </cell>
          <cell r="B34896" t="str">
            <v>Fornitura di sonda PT100 a tre fili in classe di precisione "A" per rilievo temperatura ambiente, dotata di puntale alettato in alluminio anodizzato e scatola in ABS IP65 coompleta di pressacavo.</v>
          </cell>
          <cell r="C34896" t="str">
            <v>cad</v>
          </cell>
          <cell r="D34896" t="str">
            <v>163,94</v>
          </cell>
        </row>
        <row r="34897">
          <cell r="A34897" t="str">
            <v>ME.12.060.0530</v>
          </cell>
          <cell r="B34897" t="str">
            <v>Fornitura di scrocco simmetrico regolabile con apertura rradiale, incluso di soppressore per limitazione tennsione di spunto fino a 50V. Montaggio ad incasso per porte con apertura dx/sx.</v>
          </cell>
          <cell r="C34897" t="str">
            <v>cad</v>
          </cell>
          <cell r="D34897" t="str">
            <v>61,48</v>
          </cell>
        </row>
        <row r="34898">
          <cell r="A34898" t="str">
            <v>ME.12.060.0540</v>
          </cell>
          <cell r="B34898" t="str">
            <v>Fornitura di tessera badge in PVC bianco per lettore a trasponder in formato standard ISO. Del tipo:</v>
          </cell>
          <cell r="C34898"/>
          <cell r="D34898"/>
        </row>
        <row r="34899">
          <cell r="A34899" t="str">
            <v>ME.12.060.0540.a</v>
          </cell>
          <cell r="B34899" t="str">
            <v>- Tessera serifrafata a colori</v>
          </cell>
          <cell r="C34899" t="str">
            <v>cad</v>
          </cell>
          <cell r="D34899" t="str">
            <v>28,68</v>
          </cell>
        </row>
        <row r="34900">
          <cell r="A34900" t="str">
            <v>ME.12.060.0540.b</v>
          </cell>
          <cell r="B34900" t="str">
            <v>- Tessera neutra</v>
          </cell>
          <cell r="C34900" t="str">
            <v>cad</v>
          </cell>
          <cell r="D34900" t="str">
            <v>10,95</v>
          </cell>
        </row>
        <row r="34901">
          <cell r="A34901" t="str">
            <v>ME.12.060.0550</v>
          </cell>
          <cell r="B34901" t="str">
            <v>Fornitura di tessera transponder attivo per PN PASS. Dotato di batteria interna con autonomia 5 anni</v>
          </cell>
          <cell r="C34901" t="str">
            <v>cad</v>
          </cell>
          <cell r="D34901" t="str">
            <v>109,30</v>
          </cell>
        </row>
        <row r="34902">
          <cell r="A34902" t="str">
            <v>ME.12.070</v>
          </cell>
          <cell r="B34902" t="str">
            <v>ACCESSORI</v>
          </cell>
          <cell r="C34902"/>
          <cell r="D34902"/>
        </row>
        <row r="34903">
          <cell r="A34903" t="str">
            <v>ME.12.070.0010</v>
          </cell>
          <cell r="B34903" t="str">
            <v>Adattatore RS 232 / USB</v>
          </cell>
          <cell r="C34903" t="str">
            <v>cad</v>
          </cell>
          <cell r="D34903" t="str">
            <v>61,48</v>
          </cell>
        </row>
        <row r="34904">
          <cell r="A34904" t="str">
            <v>ME.12.070.0020</v>
          </cell>
          <cell r="B34904" t="str">
            <v>Adattatore RS 232 / TCP/IP</v>
          </cell>
          <cell r="C34904" t="str">
            <v>cad</v>
          </cell>
          <cell r="D34904" t="str">
            <v>573,83</v>
          </cell>
        </row>
        <row r="34905">
          <cell r="A34905" t="str">
            <v>ME.12.070.0030</v>
          </cell>
          <cell r="B34905" t="str">
            <v>Ballast dimmerabile 1-10V 2x18/36W</v>
          </cell>
          <cell r="C34905" t="str">
            <v>cad</v>
          </cell>
          <cell r="D34905" t="str">
            <v>116,14</v>
          </cell>
        </row>
        <row r="34906">
          <cell r="A34906" t="str">
            <v>ME.12.070.0040</v>
          </cell>
          <cell r="B34906" t="str">
            <v>Ballast dimmerabile 1-10V 2x58W</v>
          </cell>
          <cell r="C34906" t="str">
            <v>cad</v>
          </cell>
          <cell r="D34906" t="str">
            <v>116,14</v>
          </cell>
        </row>
        <row r="34907">
          <cell r="A34907" t="str">
            <v>ME.12.080</v>
          </cell>
          <cell r="B34907" t="str">
            <v>SOFTWARE</v>
          </cell>
          <cell r="C34907"/>
          <cell r="D34907"/>
        </row>
        <row r="34908">
          <cell r="A34908" t="str">
            <v>ME.12.080.0010</v>
          </cell>
          <cell r="B34908" t="str">
            <v>Pagine grafiche</v>
          </cell>
          <cell r="C34908" t="str">
            <v>cad</v>
          </cell>
          <cell r="D34908" t="str">
            <v>676,29</v>
          </cell>
        </row>
        <row r="34909">
          <cell r="A34909" t="str">
            <v>ME.12.080.0020</v>
          </cell>
          <cell r="B34909" t="str">
            <v>Pagine Touch</v>
          </cell>
          <cell r="C34909" t="str">
            <v>cad</v>
          </cell>
          <cell r="D34909" t="str">
            <v>382,54</v>
          </cell>
        </row>
        <row r="34910">
          <cell r="A34910" t="str">
            <v>ME.12.080.0030</v>
          </cell>
          <cell r="B34910" t="str">
            <v>Software di sviluppo e supervisione PnLink Pro</v>
          </cell>
          <cell r="C34910" t="str">
            <v>cad</v>
          </cell>
          <cell r="D34910" t="str">
            <v>573,83</v>
          </cell>
        </row>
        <row r="34911">
          <cell r="A34911" t="str">
            <v>ME.12.080.0040</v>
          </cell>
          <cell r="B34911" t="str">
            <v>Software di supervisione in grafica libera PnIlnk Pro</v>
          </cell>
          <cell r="C34911" t="str">
            <v>cad</v>
          </cell>
          <cell r="D34911" t="str">
            <v>1.120,31</v>
          </cell>
        </row>
        <row r="34912">
          <cell r="A34912" t="str">
            <v>ME.12.080.0050</v>
          </cell>
          <cell r="B34912" t="str">
            <v>Software di gestione alberghiera</v>
          </cell>
          <cell r="C34912" t="str">
            <v>cad</v>
          </cell>
          <cell r="D34912" t="str">
            <v>1.120,31</v>
          </cell>
        </row>
        <row r="34913">
          <cell r="A34913" t="str">
            <v>ME.12.080.0060</v>
          </cell>
          <cell r="B34913" t="str">
            <v>Software di gestione alberghiera avanzata fino a 40 camere</v>
          </cell>
          <cell r="C34913" t="str">
            <v>cad</v>
          </cell>
          <cell r="D34913" t="str">
            <v>2.295,28</v>
          </cell>
        </row>
        <row r="34914">
          <cell r="A34914" t="str">
            <v>ME.12.080.0070</v>
          </cell>
          <cell r="B34914" t="str">
            <v>Software di gestione alberghiera avanzata fino a 80 camere</v>
          </cell>
          <cell r="C34914" t="str">
            <v>cad</v>
          </cell>
          <cell r="D34914" t="str">
            <v>3.333,62</v>
          </cell>
        </row>
        <row r="34915">
          <cell r="A34915" t="str">
            <v>ME.12.080.0080</v>
          </cell>
          <cell r="B34915" t="str">
            <v>Software di gestione alberghiera avanzata fino a 200 camere</v>
          </cell>
          <cell r="C34915" t="str">
            <v>cad</v>
          </cell>
          <cell r="D34915" t="str">
            <v>5.738,19</v>
          </cell>
        </row>
        <row r="34916">
          <cell r="A34916" t="str">
            <v>ME.12.080.0090</v>
          </cell>
          <cell r="B34916" t="str">
            <v>Software di gestione accessi</v>
          </cell>
          <cell r="C34916" t="str">
            <v>cad</v>
          </cell>
          <cell r="D34916" t="str">
            <v>1.120,31</v>
          </cell>
        </row>
        <row r="34917">
          <cell r="A34917" t="str">
            <v>ME.13 - IMPIANTI DI RILEVAZIONE INCENDIO</v>
          </cell>
          <cell r="B34917"/>
          <cell r="C34917"/>
          <cell r="D34917"/>
        </row>
        <row r="34918">
          <cell r="A34918" t="str">
            <v>ME</v>
          </cell>
          <cell r="B34918" t="str">
            <v>MATERIALI IMPIANTI ELETTRICI</v>
          </cell>
          <cell r="C34918"/>
          <cell r="D34918"/>
        </row>
        <row r="34919">
          <cell r="A34919" t="str">
            <v>ME.13</v>
          </cell>
          <cell r="B34919" t="str">
            <v>IMPIANTI DI RILEVAZIONE INCENDIO</v>
          </cell>
          <cell r="C34919"/>
          <cell r="D34919"/>
        </row>
        <row r="34920">
          <cell r="A34920" t="str">
            <v>ME.13.010</v>
          </cell>
          <cell r="B34920" t="str">
            <v>CENTRALI ANALOGICHE</v>
          </cell>
          <cell r="C34920"/>
          <cell r="D34920"/>
        </row>
        <row r="34921">
          <cell r="A34921" t="str">
            <v>ME.13.010.0010</v>
          </cell>
          <cell r="B34921" t="str">
            <v>Centrale di rivelazione analogico/indirizzata equipaggiata di 1 loop per la gestione di max. 128 indirizzi. La centrale dispone di 3 uscite RS232, 3 uscite USB, 1 uscita standard 10/100 Base T per connessione locale su LAN o remota WAN tramite rete Ethernet. La centrale consente il collegamento su rete locale dedicata RS485 (con modulo network opzionale) di 32 elementi indirizzati quali centrali, o pannelli di ripetizione globali. La centrale dispone di pannello di controllo con display grafico, jog dial di navigazione e tasti per la selezione delle funzioni. Memoria di 9999 eventi. La programmazione può essere effettuata tramite programma specifico con PC collegato localmente tramite ingressi USB o remotamente tramite connessione TCP/IP. La Centrale disporre di alimentatore caricabatteria interno 4A con spazio per 2 batterie 12V - 15Ah. moduli di zona a led opzionali (20 o 40 zone). La centrale è conforme alle norme EN54 pt. 2 - 4</v>
          </cell>
          <cell r="C34921" t="str">
            <v>cad</v>
          </cell>
          <cell r="D34921" t="str">
            <v>1.177,31</v>
          </cell>
        </row>
        <row r="34922">
          <cell r="A34922" t="str">
            <v>ME.13.010.0020</v>
          </cell>
          <cell r="B34922" t="str">
            <v>Centrale di rivelazione analogico/indirizzata equipaggiata di 2 loops espandibile a 4 loops tramite modulo opzionale. Gestione di max. 128 indirizzi per singolo loop. La centrale dovrà disporre di 3 uscite RS232, 3 uscite USB, 1 uscita standard 10/100 Base T per connessione locale su LAN o remota WAN tramite rete Ethernet. La centrale consente il collegamento su rete locale e dedicata RS485 (con modulo network opzionale) di 32 elementi indirizzati quali centrali, o pannelli di ripetizione globali. La centrale dispone di pannello di controllo con display grafico, jog dial di navigazione e tasti per la selezione delle funzioni. Memoria di 9999 eventi. La programmazione può essere effettuata tramite programma specifico con PC collegato localmente tramite ingressi USB o remotamente tramite connessione TCP/IP. La centrale dispone di alimentatore caricabatteria interno 4A con spazio per 2 batterie 12V - 15Ah. Moduli di zona a led opzionali (20 o 40 zone). La centrale è conforme alle norme EN54 pt.2 - 4. Componenti:</v>
          </cell>
          <cell r="C34922"/>
          <cell r="D34922"/>
        </row>
        <row r="34923">
          <cell r="A34923" t="str">
            <v>ME.13.010.0020.a</v>
          </cell>
          <cell r="B34923" t="str">
            <v>- equipaggiamento base</v>
          </cell>
          <cell r="C34923" t="str">
            <v>cad</v>
          </cell>
          <cell r="D34923" t="str">
            <v>1.487,17</v>
          </cell>
        </row>
        <row r="34924">
          <cell r="A34924" t="str">
            <v>ME.13.010.0020.b</v>
          </cell>
          <cell r="B34924" t="str">
            <v>- kit di programmazione e configurazione mediante up-download dei dati. Comprensivo di CD , cavi di connessione e instruzioni operative.</v>
          </cell>
          <cell r="C34924" t="str">
            <v>cad</v>
          </cell>
          <cell r="D34924" t="str">
            <v>343,77</v>
          </cell>
        </row>
        <row r="34925">
          <cell r="A34925" t="str">
            <v>ME.13.010.0020.c</v>
          </cell>
          <cell r="B34925" t="str">
            <v>- modulo di espansione per centrale espandibile 9E.13.010.0020. Il modulo dovrà consentire l'espansione di ulteriori 2 loops. Gestione di max. 128 indirizzi per singolo loop.</v>
          </cell>
          <cell r="C34925" t="str">
            <v>cad</v>
          </cell>
          <cell r="D34925" t="str">
            <v>588,68</v>
          </cell>
        </row>
        <row r="34926">
          <cell r="A34926" t="str">
            <v>ME.13.010.0020.d</v>
          </cell>
          <cell r="B34926" t="str">
            <v>- scheda da installarsi allinterno delle centrali ME.13.010.0010 e/o ME.13.010.0020. La scheda consente il collegamento di massimo 16 indirizzi liberamente associabili a centrali/ripetitori. Il collegamento avviene in modalità RS485.</v>
          </cell>
          <cell r="C34926" t="str">
            <v>cad</v>
          </cell>
          <cell r="D34926" t="str">
            <v>399,72</v>
          </cell>
        </row>
        <row r="34927">
          <cell r="A34927" t="str">
            <v>ME.13.010.0020.e</v>
          </cell>
          <cell r="B34927" t="str">
            <v>- pannello di ripetizione locale o globale con uscite RS232, uscite USB, 1 uscita standard 10/100 Base T per connessione locale su LAN o remota WAN tramite rete Ethernet, possibilità di collegamento su rete locale e dedicata RS485 di 32 elementi indirizzati quali centrali e pannelli di ripetizione globali. Il pannello dispone di display grafico, jog dial di navigazione e tasti per la selezione delle funzioni. La programmazione può essere effettuata tramite programma specifico con PC collegato localmente tramite ingressi USB o remotamente tramite connessione TCP/IP.</v>
          </cell>
          <cell r="C34927" t="str">
            <v>cad</v>
          </cell>
          <cell r="D34927" t="str">
            <v>963,77</v>
          </cell>
        </row>
        <row r="34928">
          <cell r="A34928" t="str">
            <v>ME.13.010.0020.f</v>
          </cell>
          <cell r="B34928" t="str">
            <v>- kit loop aggiuntivo</v>
          </cell>
          <cell r="C34928" t="str">
            <v>cad</v>
          </cell>
          <cell r="D34928" t="str">
            <v>601,63</v>
          </cell>
        </row>
        <row r="34929">
          <cell r="A34929" t="str">
            <v>ME.13.010.0020.g</v>
          </cell>
          <cell r="B34929" t="str">
            <v>- moduo di comunicazione RS232</v>
          </cell>
          <cell r="C34929" t="str">
            <v>cad</v>
          </cell>
          <cell r="D34929" t="str">
            <v>245,59</v>
          </cell>
        </row>
        <row r="34930">
          <cell r="A34930" t="str">
            <v>ME.13.010.0020.h</v>
          </cell>
          <cell r="B34930" t="str">
            <v>- Chiave attivazione protocollo Modbus o Bacnet su porta Ethernet (protocollo di interscambio dati "aperto", senza alcun proprietario né diritto di utilizzo) Attivazione per singola centrale.</v>
          </cell>
          <cell r="C34930" t="str">
            <v>cad</v>
          </cell>
          <cell r="D34930" t="str">
            <v>717,28</v>
          </cell>
        </row>
        <row r="34931">
          <cell r="A34931" t="str">
            <v>ME.13.010.0030</v>
          </cell>
          <cell r="B34931" t="str">
            <v>Centrale analogico/indirizzata di rivelazione incendio a multiprocessore sviluppata secondo le attuali normative EN 54-2 e 4. Dotata di 4 loops ampliabile con moduli da 4 loops dotati di proprio microprocessore fino a 16 loops. Ogni loop supporterà minimo 99 rivelatori e 99 moduli di ingresso/uscita. Il numero massimo di punti in conformità alla normativa EN 54-2 dovrà essere di 512 punti per singolo microprocessore, con funzioni che permettono una costante supervisione dell'impianto relativamente alla manutenzione, agli eventuali allarmi intempestivi, ai test automatici verso il campo, al controllo della sensibilità dei rivelatori ed alla loro necessità di pulizia, ecc. La centrale capace di gestire separatamente la rivelazione gas tramite apposito modulo di interfaccia. Operazioni configurabili direttamente dalla tastiera della centrale o da pc tramite l'uscita seriale RS 232 che non dovrà avere chiave di protezione hardware.</v>
          </cell>
          <cell r="C34931"/>
          <cell r="D34931"/>
        </row>
        <row r="34932">
          <cell r="A34932" t="str">
            <v>ME.13.010.0030.a</v>
          </cell>
          <cell r="B34932" t="str">
            <v>- versione base</v>
          </cell>
          <cell r="C34932" t="str">
            <v>cad</v>
          </cell>
          <cell r="D34932" t="str">
            <v>7.004,98</v>
          </cell>
        </row>
        <row r="34933">
          <cell r="A34933" t="str">
            <v>ME.13.010.0030.b</v>
          </cell>
          <cell r="B34933" t="str">
            <v>- kit di programmazione e configurazione mediante up-download dei dati. Comprensivo di CD , cavi di connessione e instruzioni operative.</v>
          </cell>
          <cell r="C34933" t="str">
            <v>cad</v>
          </cell>
          <cell r="D34933" t="str">
            <v>343,77</v>
          </cell>
        </row>
        <row r="34934">
          <cell r="A34934" t="str">
            <v>ME.13.010.0030.c</v>
          </cell>
          <cell r="B34934" t="str">
            <v>- scheda aggiuntiva da 4 loops</v>
          </cell>
          <cell r="C34934" t="str">
            <v>cad</v>
          </cell>
          <cell r="D34934" t="str">
            <v>3.169,67</v>
          </cell>
        </row>
        <row r="34935">
          <cell r="A34935" t="str">
            <v>ME.13.010.0030.d</v>
          </cell>
          <cell r="B34935" t="str">
            <v>- pannello remoto di ripetizione con display LCD grafico 320 x 240. Consente il riconoscimento dell'allarme e anche la tacitazione uscite ed il ripristino degli allarmi con codice conforme a EN54-2. Alimentazione 10-30Vcc. Dimensioni indicative 180 x 168 x 55 cm.</v>
          </cell>
          <cell r="C34935" t="str">
            <v>cad</v>
          </cell>
          <cell r="D34935" t="str">
            <v>1.275,52</v>
          </cell>
        </row>
        <row r="34936">
          <cell r="A34936" t="str">
            <v>ME.13.010.0030.e</v>
          </cell>
          <cell r="B34936" t="str">
            <v>- scheda interfaccia per rete Ethernet per connessione a sistema di supervisione</v>
          </cell>
          <cell r="C34936" t="str">
            <v>cad</v>
          </cell>
          <cell r="D34936" t="str">
            <v>692,96</v>
          </cell>
        </row>
        <row r="34937">
          <cell r="A34937" t="str">
            <v>ME.13.010.0040</v>
          </cell>
          <cell r="B34937" t="str">
            <v>Componenti per ampliamenti:</v>
          </cell>
          <cell r="C34937"/>
          <cell r="D34937"/>
        </row>
        <row r="34938">
          <cell r="A34938" t="str">
            <v>ME.13.010.0040.a</v>
          </cell>
          <cell r="B34938" t="str">
            <v>- modulo di espansione per 2 loops. Installazione diretta all'interno della centrale su bus di collegamento moduli.</v>
          </cell>
          <cell r="C34938" t="str">
            <v>cad</v>
          </cell>
          <cell r="D34938" t="str">
            <v>281,17</v>
          </cell>
        </row>
        <row r="34939">
          <cell r="A34939" t="str">
            <v>ME.13.010.0050</v>
          </cell>
          <cell r="B34939" t="str">
            <v>Interfacce speciali gas per centrali analogiche:</v>
          </cell>
          <cell r="C34939"/>
          <cell r="D34939"/>
        </row>
        <row r="34940">
          <cell r="A34940" t="str">
            <v>ME.13.010.0050.a</v>
          </cell>
          <cell r="B34940" t="str">
            <v>- interfaccia per singolo sensore completa di contenitore</v>
          </cell>
          <cell r="C34940" t="str">
            <v>cad</v>
          </cell>
          <cell r="D34940" t="str">
            <v>102,03</v>
          </cell>
        </row>
        <row r="34941">
          <cell r="A34941" t="str">
            <v>ME.13.010.0050.b</v>
          </cell>
          <cell r="B34941" t="str">
            <v>- interfaccia per massimo 4 sensori senza contenitore</v>
          </cell>
          <cell r="C34941" t="str">
            <v>cad</v>
          </cell>
          <cell r="D34941" t="str">
            <v>139,05</v>
          </cell>
        </row>
        <row r="34942">
          <cell r="A34942" t="str">
            <v>ME.13.010.0060</v>
          </cell>
          <cell r="B34942" t="str">
            <v>Centrale di rivelazione incendio analogico/indirizzata ad intelligenza distribuita tramite box-remoti aventi ciascuno capacità massima di 2-4 loops collegati su di una linea Bus ad anello chiuso, ogni loops è capace di supportare fino a 159 rivelatori e 159 moduli di ingresso/uscita per linea. Dotata di display touchscreen a 7" retroilluminato a led. Linea Bus con capacità di collegamento fino a 7 display, per la gestione e la supervisione dell'intero sistema installabili sia sul campo che sui singoli box. Caratteristiche tecniche:</v>
          </cell>
          <cell r="C34942"/>
          <cell r="D34942"/>
        </row>
        <row r="34943">
          <cell r="A34943" t="str">
            <v>ME.13.010.0060.a</v>
          </cell>
          <cell r="B34943" t="str">
            <v>- completa a 2 loops</v>
          </cell>
          <cell r="C34943" t="str">
            <v>cad</v>
          </cell>
          <cell r="D34943" t="str">
            <v>4.809,16</v>
          </cell>
        </row>
        <row r="34944">
          <cell r="A34944" t="str">
            <v>ME.13.010.0060.b</v>
          </cell>
          <cell r="B34944" t="str">
            <v>- completa a 4 loops</v>
          </cell>
          <cell r="C34944" t="str">
            <v>cad</v>
          </cell>
          <cell r="D34944" t="str">
            <v>5.683,56</v>
          </cell>
        </row>
        <row r="34945">
          <cell r="A34945" t="str">
            <v>ME.13.010.0060.c</v>
          </cell>
          <cell r="B34945" t="str">
            <v>- centrale a 2 loops senza display</v>
          </cell>
          <cell r="C34945" t="str">
            <v>cad</v>
          </cell>
          <cell r="D34945" t="str">
            <v>3.060,38</v>
          </cell>
        </row>
        <row r="34946">
          <cell r="A34946" t="str">
            <v>ME.13.010.0060.d</v>
          </cell>
          <cell r="B34946" t="str">
            <v>- centrale a 4 loops senza display</v>
          </cell>
          <cell r="C34946" t="str">
            <v>cad</v>
          </cell>
          <cell r="D34946" t="str">
            <v>3.934,76</v>
          </cell>
        </row>
        <row r="34947">
          <cell r="A34947" t="str">
            <v>ME.13.010.0060.e</v>
          </cell>
          <cell r="B34947" t="str">
            <v>- display</v>
          </cell>
          <cell r="C34947" t="str">
            <v>cad</v>
          </cell>
          <cell r="D34947" t="str">
            <v>1.748,77</v>
          </cell>
        </row>
        <row r="34948">
          <cell r="A34948" t="str">
            <v>ME.13.010.0060.f</v>
          </cell>
          <cell r="B34948" t="str">
            <v>- scheda opzionale per la connessione del display alla rete del sistema</v>
          </cell>
          <cell r="C34948" t="str">
            <v>cad</v>
          </cell>
          <cell r="D34948" t="str">
            <v>291,84</v>
          </cell>
        </row>
        <row r="34949">
          <cell r="A34949" t="str">
            <v>ME.13.010.0060.g</v>
          </cell>
          <cell r="B34949" t="str">
            <v>- scheda aggiuntiva da 2 loops</v>
          </cell>
          <cell r="C34949" t="str">
            <v>cad</v>
          </cell>
          <cell r="D34949" t="str">
            <v>874,39</v>
          </cell>
        </row>
        <row r="34950">
          <cell r="A34950" t="str">
            <v>ME.13.010.0060.h</v>
          </cell>
          <cell r="B34950" t="str">
            <v>- kit di programmazione e configurazione mediante up-download dei dati. Comprensivo di CD , cavi di connessione e instruzioni operative.</v>
          </cell>
          <cell r="C34950" t="str">
            <v>cad</v>
          </cell>
          <cell r="D34950" t="str">
            <v>351,34</v>
          </cell>
        </row>
        <row r="34951">
          <cell r="A34951" t="str">
            <v>ME.13.010.0070</v>
          </cell>
          <cell r="B34951" t="str">
            <v>Centrale analogico/indirizzata di rivelazione incendio a multiprocessore, in versione RACK 19" sviluppata secondo le attuali le normative EN 54-2 e 4, dotata di 4 loops ampliabile con moduli da 4 loops dotati di proprio microprocessore fino a 16 loops. Ogni loops supporterà 99 rivelatori e 99 moduli di ingresso/uscita. Il numero massimo di punti in conformità alla normativa EN 54-2 dovrà essere di 512 punti per singolo microprocessore, con funzioni che permettono una costante supervisione dell'impianto relativamente alla manutenzione, agli eventuali allarmi intempestivi, ai test automatici verso il campo, al controllo della sensibilità dei rivelatori ed alla loro necessità di pulizia, ecc.. La centrale è capace di gestire separatamente la rivelazione gas tramite apposito modulo di interfaccia. Operazioni configurabili direttamente dalla tastiera della centrale o da pc tramite l'uscita seriale RS 232 che non dovrà avere chiave di protezione hardware. Con le seguenti caratteristiche:</v>
          </cell>
          <cell r="C34951"/>
          <cell r="D34951"/>
        </row>
        <row r="34952">
          <cell r="A34952" t="str">
            <v>ME.13.010.0070.a</v>
          </cell>
          <cell r="B34952" t="str">
            <v>- 4 loop</v>
          </cell>
          <cell r="C34952" t="str">
            <v>cad</v>
          </cell>
          <cell r="D34952" t="str">
            <v>4.220,35</v>
          </cell>
        </row>
        <row r="34953">
          <cell r="A34953" t="str">
            <v>ME.13.010.0070.b</v>
          </cell>
          <cell r="B34953" t="str">
            <v>- 8 loop</v>
          </cell>
          <cell r="C34953" t="str">
            <v>cad</v>
          </cell>
          <cell r="D34953" t="str">
            <v>6.497,05</v>
          </cell>
        </row>
        <row r="34954">
          <cell r="A34954" t="str">
            <v>ME.13.010.0070.c</v>
          </cell>
          <cell r="B34954" t="str">
            <v>- 12 loop</v>
          </cell>
          <cell r="C34954" t="str">
            <v>cad</v>
          </cell>
          <cell r="D34954" t="str">
            <v>8.417,16</v>
          </cell>
        </row>
        <row r="34955">
          <cell r="A34955" t="str">
            <v>ME.13.010.0070.d</v>
          </cell>
          <cell r="B34955" t="str">
            <v>- 16 loop</v>
          </cell>
          <cell r="C34955" t="str">
            <v>cad</v>
          </cell>
          <cell r="D34955" t="str">
            <v>10.335,81</v>
          </cell>
        </row>
        <row r="34956">
          <cell r="A34956" t="str">
            <v>ME.13.010.0080</v>
          </cell>
          <cell r="B34956" t="str">
            <v>Componenti per ampliamenti:</v>
          </cell>
          <cell r="C34956"/>
          <cell r="D34956"/>
        </row>
        <row r="34957">
          <cell r="A34957" t="str">
            <v>ME.13.010.0080.a</v>
          </cell>
          <cell r="B34957" t="str">
            <v>- cestello porta schede per ampliamento linee 3 slot, completo di cavo flat per 3 schede</v>
          </cell>
          <cell r="C34957" t="str">
            <v>cad</v>
          </cell>
          <cell r="D34957" t="str">
            <v>365,21</v>
          </cell>
        </row>
        <row r="34958">
          <cell r="A34958" t="str">
            <v>ME.13.010.0080.b</v>
          </cell>
          <cell r="B34958" t="str">
            <v>- scheda 2 interfacce seriali con cavo piatto per collegamento pannelli annunciatori, terminale grafico, sistema integrato</v>
          </cell>
          <cell r="C34958" t="str">
            <v>cad</v>
          </cell>
          <cell r="D34958" t="str">
            <v>387,31</v>
          </cell>
        </row>
        <row r="34959">
          <cell r="A34959" t="str">
            <v>ME.13.020</v>
          </cell>
          <cell r="B34959" t="str">
            <v>RIVELATORI E ACCESSORI PER CENTRALI ANALOGICHE</v>
          </cell>
          <cell r="C34959"/>
          <cell r="D34959"/>
        </row>
        <row r="34960">
          <cell r="A34960" t="str">
            <v>ME.13.020.0010</v>
          </cell>
          <cell r="B34960" t="str">
            <v>Rivelatori a basso profilo, tipologie:</v>
          </cell>
          <cell r="C34960"/>
          <cell r="D34960"/>
        </row>
        <row r="34961">
          <cell r="A34961" t="str">
            <v>ME.13.020.0010.a</v>
          </cell>
          <cell r="B34961" t="str">
            <v>- sensore ottico di fumo ad effetto Tyndall di tipo analogico/indirizzato. Equipaggiato di 2 led per la segnalazione delle condizioni di allarme oltre ad una uscita elettronica per il collegamento di una segnalazione remota a basso assorbimento. Il sensore dispone di camera ottica rimovibile e sostituibile localmente senza l'ausilio di attrezzature particolari e senza necessità di ricalibratura. Conforme alle norme EN54 pt.7, con dichiarazione DOP.</v>
          </cell>
          <cell r="C34961" t="str">
            <v>cad</v>
          </cell>
          <cell r="D34961" t="str">
            <v>86,91</v>
          </cell>
        </row>
        <row r="34962">
          <cell r="A34962" t="str">
            <v>ME.13.020.0010.b</v>
          </cell>
          <cell r="B34962" t="str">
            <v>- sensore multicriterio ottico/termico di tipo analogico/indirizzato. Equipaggiato di 2 led per la segnalazione delle condizioni di allarme oltre ad una uscita elettronica per il collegamento di una segnalazione remota a basso assorbimento. Il sensore dispone di camera ottica rimovibile e sostituibile localmente senza l'ausilio di attrezzature particolari e senza necessità di ricalibratura.</v>
          </cell>
          <cell r="C34962" t="str">
            <v>cad</v>
          </cell>
          <cell r="D34962" t="str">
            <v>130,82</v>
          </cell>
        </row>
        <row r="34963">
          <cell r="A34963" t="str">
            <v>ME.13.020.0010.c</v>
          </cell>
          <cell r="B34963" t="str">
            <v>- sensore termico di tipo analogico/indirizzato da 58° o 78°C. Equipaggiato di 2 led per la segnalazione delle condizioni di allarme oltre ad una uscita elettronica per l'attivazione di una segnalazione remota a basso assorbimento. Conforme alle norme EN 54 pt.5.</v>
          </cell>
          <cell r="C34963" t="str">
            <v>cad</v>
          </cell>
          <cell r="D34963" t="str">
            <v>92,41</v>
          </cell>
        </row>
        <row r="34964">
          <cell r="A34964" t="str">
            <v>ME.13.020.0010.d</v>
          </cell>
          <cell r="B34964" t="str">
            <v>- rivelatore termovelocimetrico analogico indirizzato costituito da un doppio termistore. Intervento con veloce incremento di temperatura (10°C al minuto) od al raggiungimento di 58°C. Dotato di protocollo digitale avanzato che garantisce maggiori possibilità di gestione, capacità e flessibilità. Doppio led tricolore (rosso, verde e giallo) per visualizzazione a 360° programmabile lampeggiante o fisso. Dotato di isolatore di corto circuito. Certificato CPR in accordo alle Normative EN54 parte 5 e 17. Alimentazione 15-32Vcc. Temperatura di funzionamento da -30 a +70°C. Umidità relativa sino a 93% senza condensa.</v>
          </cell>
          <cell r="C34964" t="str">
            <v>cad</v>
          </cell>
          <cell r="D34964" t="str">
            <v>98,36</v>
          </cell>
        </row>
        <row r="34965">
          <cell r="A34965" t="str">
            <v>ME.13.020.0020</v>
          </cell>
          <cell r="B34965" t="str">
            <v>Rivelatori a sicurezza intrinseca, tipologie:</v>
          </cell>
          <cell r="C34965"/>
          <cell r="D34965"/>
        </row>
        <row r="34966">
          <cell r="A34966" t="str">
            <v>ME.13.020.0020.a</v>
          </cell>
          <cell r="B34966" t="str">
            <v>- rivelatore a sicurezza intrinseca ottico analogico indirizzato costituito da una camera ottica sensibile alladiffusione della luce. Da impiegarsi in tutte le aree classificate soggette a rischio d'esplosione. Differenti soglied'allarme programmabili da centrale. Doppio led di visualizzazione allarmi a 360°. Indirizzamento a mezzo diselettori rotanti. Omologato Baseefa per classe d'impiego EExia IICT5. Alimentazione 15-28Vcc. Temperatura difunzionamento da -10°C a +60°C. Umidità relativa sino a 93% senza condensa</v>
          </cell>
          <cell r="C34966" t="str">
            <v>cad</v>
          </cell>
          <cell r="D34966" t="str">
            <v>517,63</v>
          </cell>
        </row>
        <row r="34967">
          <cell r="A34967" t="str">
            <v>ME.13.020.0020.b</v>
          </cell>
          <cell r="B34967" t="str">
            <v>- modulo d'ingresso per rivelatori e pulsanti a sicurezza intrinseca utilizzabile con centrali analogiche indirizzate. I rivelatori possono essere collegati su una linea a due conduttori sino ad un massimo di dieci. Necessita di essere utilizzata in abbinamento alla barriera a sicurezza intrinseca. Indirizzamento a mezzo di selettori rotanti con numerazione da 01 a 99. Alimentazione 15-28Vcc. Temperatura di funzionamento da 0°C a +60°C. Umidità relativa sino a 95% senza condensa.</v>
          </cell>
          <cell r="C34967" t="str">
            <v>cad</v>
          </cell>
          <cell r="D34967" t="str">
            <v>511,20</v>
          </cell>
        </row>
        <row r="34968">
          <cell r="A34968" t="str">
            <v>ME.13.020.0020.c</v>
          </cell>
          <cell r="B34968" t="str">
            <v>- barriera a sicurezza intrinseca da utilizzare, con modulo 9E.13.020.0020.b , per rivelatori indirizzati e pulsanti a sicurezza intrinseca in zone classificate a rischio d'esplosività.</v>
          </cell>
          <cell r="C34968" t="str">
            <v>cad</v>
          </cell>
          <cell r="D34968" t="str">
            <v>481,26</v>
          </cell>
        </row>
        <row r="34969">
          <cell r="A34969" t="str">
            <v>ME.13.020.0030</v>
          </cell>
          <cell r="B34969" t="str">
            <v>Camera di analisi per condotte di ventilazione con custodia in ABS, è previsto l'utilizzo di un unico tubo di campionamento con lunghezza di 600 mm. in grado di prelevare e reimmettere l'aria in condotta. L'unità dovrà essere in grado di monitorare un flusso di aria tra 0,2 m/s e 20 m/s. Escluso rivelatore e base. Protezione IP54. Adatta per l'utilizzo con rivelatori convenzionali e analogici. Componenti / accessori:</v>
          </cell>
          <cell r="C34969"/>
          <cell r="D34969"/>
        </row>
        <row r="34970">
          <cell r="A34970" t="str">
            <v>ME.13.020.0030.a</v>
          </cell>
          <cell r="B34970" t="str">
            <v>- camera di analisi completa</v>
          </cell>
          <cell r="C34970" t="str">
            <v>cad</v>
          </cell>
          <cell r="D34970" t="str">
            <v>215,92</v>
          </cell>
        </row>
        <row r="34971">
          <cell r="A34971" t="str">
            <v>ME.13.020.0030.b</v>
          </cell>
          <cell r="B34971" t="str">
            <v>- tubo di estensione 1,5 mt.</v>
          </cell>
          <cell r="C34971" t="str">
            <v>cad</v>
          </cell>
          <cell r="D34971" t="str">
            <v>73,23</v>
          </cell>
        </row>
        <row r="34972">
          <cell r="A34972" t="str">
            <v>ME.13.020.0030.c</v>
          </cell>
          <cell r="B34972" t="str">
            <v>- staffa per installazione su condotte circolari dell'unità di analisi.</v>
          </cell>
          <cell r="C34972" t="str">
            <v>cad</v>
          </cell>
          <cell r="D34972" t="str">
            <v>51,55</v>
          </cell>
        </row>
        <row r="34973">
          <cell r="A34973" t="str">
            <v>ME.13.020.0030.d</v>
          </cell>
          <cell r="B34973" t="str">
            <v>- custodia in acciaio galvanizzato per utilizzo della camera di analisi in esterno</v>
          </cell>
          <cell r="C34973" t="str">
            <v>cad</v>
          </cell>
          <cell r="D34973" t="str">
            <v>458,89</v>
          </cell>
        </row>
        <row r="34974">
          <cell r="A34974" t="str">
            <v>ME.13.020.0040</v>
          </cell>
          <cell r="B34974" t="str">
            <v>Basi ed accessori:</v>
          </cell>
          <cell r="C34974"/>
          <cell r="D34974"/>
        </row>
        <row r="34975">
          <cell r="A34975" t="str">
            <v>ME.13.020.0040.a</v>
          </cell>
          <cell r="B34975" t="str">
            <v>- base standard</v>
          </cell>
          <cell r="C34975" t="str">
            <v>cad</v>
          </cell>
          <cell r="D34975" t="str">
            <v>6,51</v>
          </cell>
        </row>
        <row r="34976">
          <cell r="A34976" t="str">
            <v>ME.13.020.0040.b</v>
          </cell>
          <cell r="B34976" t="str">
            <v>- controbase in plastica con ingresso tubi</v>
          </cell>
          <cell r="C34976" t="str">
            <v>cad</v>
          </cell>
          <cell r="D34976" t="str">
            <v>6,14</v>
          </cell>
        </row>
        <row r="34977">
          <cell r="A34977" t="str">
            <v>ME.13.020.0040.c</v>
          </cell>
          <cell r="B34977" t="str">
            <v>- tubo di campionamento cm 90</v>
          </cell>
          <cell r="C34977" t="str">
            <v>cad</v>
          </cell>
          <cell r="D34977" t="str">
            <v>34,12</v>
          </cell>
        </row>
        <row r="34978">
          <cell r="A34978" t="str">
            <v>ME.13.020.0040.d</v>
          </cell>
          <cell r="B34978" t="str">
            <v>- anello adattatore</v>
          </cell>
          <cell r="C34978" t="str">
            <v>cad</v>
          </cell>
          <cell r="D34978" t="str">
            <v>12,40</v>
          </cell>
        </row>
        <row r="34979">
          <cell r="A34979" t="str">
            <v>ME.13.020.0040.e</v>
          </cell>
          <cell r="B34979" t="str">
            <v>- cappuccio antiacqua per zoccolo</v>
          </cell>
          <cell r="C34979" t="str">
            <v>cad</v>
          </cell>
          <cell r="D34979" t="str">
            <v>4,63</v>
          </cell>
        </row>
        <row r="34980">
          <cell r="A34980" t="str">
            <v>ME.13.020.0050</v>
          </cell>
          <cell r="B34980" t="str">
            <v>Pulsanti manuali indirizzabili:</v>
          </cell>
          <cell r="C34980"/>
          <cell r="D34980"/>
        </row>
        <row r="34981">
          <cell r="A34981" t="str">
            <v>ME.13.020.0050.a</v>
          </cell>
          <cell r="B34981" t="str">
            <v>- pulsante indirizzato manuale da interno a rottura vetro, provvisto di led rosso per la segnalazione locale di allarme, doppio isolatore per protezione della linea di comunicazione. Fornito con chiave di test, certificato CPR in accordo alla Normativa EN 54 parte 11 e 17. Alimentazione 15-28Vcc., corrente a riposo di 200 microA ed in allarme di 5mA con led attivo. Temperatura di funzionamento da 0°C a +50°C. Umidità relativa sino a 95%. Grado di protezione IP24D.</v>
          </cell>
          <cell r="C34981" t="str">
            <v>cad</v>
          </cell>
          <cell r="D34981" t="str">
            <v>111,23</v>
          </cell>
        </row>
        <row r="34982">
          <cell r="A34982" t="str">
            <v>ME.13.020.0050.b</v>
          </cell>
          <cell r="B34982" t="str">
            <v>- membrana plastica da utilizzare al posto del vetrino per rendere riarmabile il pulsante</v>
          </cell>
          <cell r="C34982" t="str">
            <v>cad</v>
          </cell>
          <cell r="D34982" t="str">
            <v>2,59</v>
          </cell>
        </row>
        <row r="34983">
          <cell r="A34983" t="str">
            <v>ME.13.020.0050.c</v>
          </cell>
          <cell r="B34983" t="str">
            <v>- vetro di ricambio per pulsante, confezione da 10 pezzi</v>
          </cell>
          <cell r="C34983" t="str">
            <v>cad</v>
          </cell>
          <cell r="D34983" t="str">
            <v>22,96</v>
          </cell>
        </row>
        <row r="34984">
          <cell r="A34984" t="str">
            <v>ME.13.020.0050.d</v>
          </cell>
          <cell r="B34984" t="str">
            <v>- base relè</v>
          </cell>
          <cell r="C34984" t="str">
            <v>cad</v>
          </cell>
          <cell r="D34984" t="str">
            <v>63,13</v>
          </cell>
        </row>
        <row r="34985">
          <cell r="A34985" t="str">
            <v>ME.13.020.0050.e</v>
          </cell>
          <cell r="B34985" t="str">
            <v>- kit per montaggio incassato</v>
          </cell>
          <cell r="C34985" t="str">
            <v>cad</v>
          </cell>
          <cell r="D34985" t="str">
            <v>9,02</v>
          </cell>
        </row>
        <row r="34986">
          <cell r="A34986" t="str">
            <v>ME.13.020.0050.f</v>
          </cell>
          <cell r="B34986" t="str">
            <v>- anello adattatore</v>
          </cell>
          <cell r="C34986" t="str">
            <v>cad</v>
          </cell>
          <cell r="D34986" t="str">
            <v>7,39</v>
          </cell>
        </row>
        <row r="34987">
          <cell r="A34987" t="str">
            <v>ME.13.020.0050.g</v>
          </cell>
          <cell r="B34987" t="str">
            <v>- cappuccio antiacqua per zoccolo</v>
          </cell>
          <cell r="C34987" t="str">
            <v>cad</v>
          </cell>
          <cell r="D34987" t="str">
            <v>27,89</v>
          </cell>
        </row>
        <row r="34988">
          <cell r="A34988" t="str">
            <v>ME.13.020.0050.h</v>
          </cell>
          <cell r="B34988" t="str">
            <v>- pulsante indirizzato manuale da esterno a rottura vetro, provvisto di led rosso per la segnalazione locale di allarme, isolatore per protezione della linea di comunicazione. Fornito con chiave di test. Certificato CPR in accordo alla Normativa EN 54 parte 11 e 17. Alimentazione 15-28Vcc., corrente a riposo di 200 microA ed in allarme di 5mA con led attivo. Temperatura di funzionamento da 0°C a +50°C. Umidità relativa sino a 95%. Grado di protezione IP67.</v>
          </cell>
          <cell r="C34988" t="str">
            <v>cad</v>
          </cell>
          <cell r="D34988" t="str">
            <v>347,57</v>
          </cell>
        </row>
        <row r="34989">
          <cell r="A34989" t="str">
            <v>ME.13.020.0050.i</v>
          </cell>
          <cell r="B34989" t="str">
            <v>- mascherina di copertura in plastica per avvisatori manuali, da posizionare frontalmente tramite semplici agganci al fine di proteggere la manovra di attivazione.</v>
          </cell>
          <cell r="C34989" t="str">
            <v>cad</v>
          </cell>
          <cell r="D34989" t="str">
            <v>6,57</v>
          </cell>
        </row>
        <row r="34990">
          <cell r="A34990" t="str">
            <v>ME.13.020.0050.j</v>
          </cell>
          <cell r="B34990" t="str">
            <v>- membrana resettabile per pulsanti manuali</v>
          </cell>
          <cell r="C34990" t="str">
            <v>cad</v>
          </cell>
          <cell r="D34990" t="str">
            <v>2,62</v>
          </cell>
        </row>
        <row r="34991">
          <cell r="A34991" t="str">
            <v>ME.13.020.0060</v>
          </cell>
          <cell r="B34991" t="str">
            <v>Interfacce analogiche:</v>
          </cell>
          <cell r="C34991"/>
          <cell r="D34991"/>
        </row>
        <row r="34992">
          <cell r="A34992" t="str">
            <v>ME.13.020.0060.a</v>
          </cell>
          <cell r="B34992" t="str">
            <v>- modulo di ingresso, interfaccia per rivelatori di fumo convenzionali a 2 fili</v>
          </cell>
          <cell r="C34992" t="str">
            <v>cad</v>
          </cell>
          <cell r="D34992" t="str">
            <v>115,13</v>
          </cell>
        </row>
        <row r="34993">
          <cell r="A34993" t="str">
            <v>ME.13.020.0060.b</v>
          </cell>
          <cell r="B34993" t="str">
            <v>- modulo di ingresso miniaturizzato</v>
          </cell>
          <cell r="C34993" t="str">
            <v>cad</v>
          </cell>
          <cell r="D34993" t="str">
            <v>102,03</v>
          </cell>
        </row>
        <row r="34994">
          <cell r="A34994" t="str">
            <v>ME.13.020.0060.c</v>
          </cell>
          <cell r="B34994" t="str">
            <v>- modulo 4 ingressi</v>
          </cell>
          <cell r="C34994" t="str">
            <v>cad</v>
          </cell>
          <cell r="D34994" t="str">
            <v>139,05</v>
          </cell>
        </row>
        <row r="34995">
          <cell r="A34995" t="str">
            <v>ME.13.020.0060.d</v>
          </cell>
          <cell r="B34995" t="str">
            <v>- modulo 4 ingressi- 4 relé</v>
          </cell>
          <cell r="C34995" t="str">
            <v>cad</v>
          </cell>
          <cell r="D34995" t="str">
            <v>257,86</v>
          </cell>
        </row>
        <row r="34996">
          <cell r="A34996" t="str">
            <v>ME.13.020.0060.e</v>
          </cell>
          <cell r="B34996" t="str">
            <v>- modulo per 1 linea controllata di avvisatori acustici</v>
          </cell>
          <cell r="C34996" t="str">
            <v>cad</v>
          </cell>
          <cell r="D34996" t="str">
            <v>195,70</v>
          </cell>
        </row>
        <row r="34997">
          <cell r="A34997" t="str">
            <v>ME.13.020.0060.f</v>
          </cell>
          <cell r="B34997" t="str">
            <v>- modulo 1 ingresso</v>
          </cell>
          <cell r="C34997" t="str">
            <v>cad</v>
          </cell>
          <cell r="D34997" t="str">
            <v>195,70</v>
          </cell>
        </row>
        <row r="34998">
          <cell r="A34998" t="str">
            <v>ME.13.020.0060.g</v>
          </cell>
          <cell r="B34998" t="str">
            <v>- modulo 2 ingressi + 2 uscite</v>
          </cell>
          <cell r="C34998" t="str">
            <v>cad</v>
          </cell>
          <cell r="D34998" t="str">
            <v>196,02</v>
          </cell>
        </row>
        <row r="34999">
          <cell r="A34999" t="str">
            <v>ME.13.020.0060.h</v>
          </cell>
          <cell r="B34999" t="str">
            <v>- modulo 2 ingressi + 1 uscita</v>
          </cell>
          <cell r="C34999" t="str">
            <v>cad</v>
          </cell>
          <cell r="D34999" t="str">
            <v>155,79</v>
          </cell>
        </row>
        <row r="35000">
          <cell r="A35000" t="str">
            <v>ME.13.020.0070</v>
          </cell>
          <cell r="B35000" t="str">
            <v>Interfacce analogiche:</v>
          </cell>
          <cell r="C35000"/>
          <cell r="D35000"/>
        </row>
        <row r="35001">
          <cell r="A35001" t="str">
            <v>ME.13.020.0070.a</v>
          </cell>
          <cell r="B35001" t="str">
            <v>- modulo di ingresso, interfaccia per rivelatori di fumo convenzionali a 2 fili</v>
          </cell>
          <cell r="C35001" t="str">
            <v>cad</v>
          </cell>
          <cell r="D35001" t="str">
            <v>148,37</v>
          </cell>
        </row>
        <row r="35002">
          <cell r="A35002" t="str">
            <v>ME.13.020.0070.b</v>
          </cell>
          <cell r="B35002" t="str">
            <v>- modulo di ingresso miniaturizzato</v>
          </cell>
          <cell r="C35002" t="str">
            <v>cad</v>
          </cell>
          <cell r="D35002" t="str">
            <v>71,32</v>
          </cell>
        </row>
        <row r="35003">
          <cell r="A35003" t="str">
            <v>ME.13.020.0070.c</v>
          </cell>
          <cell r="B35003" t="str">
            <v>- modulo di ingresso micro con uscita per LED</v>
          </cell>
          <cell r="C35003" t="str">
            <v>cad</v>
          </cell>
          <cell r="D35003" t="str">
            <v>76,24</v>
          </cell>
        </row>
        <row r="35004">
          <cell r="A35004" t="str">
            <v>ME.13.020.0070.d</v>
          </cell>
          <cell r="B35004" t="str">
            <v>- modulo 10 ingressi</v>
          </cell>
          <cell r="C35004" t="str">
            <v>cad</v>
          </cell>
          <cell r="D35004" t="str">
            <v>411,51</v>
          </cell>
        </row>
        <row r="35005">
          <cell r="A35005" t="str">
            <v>ME.13.020.0070.e</v>
          </cell>
          <cell r="B35005" t="str">
            <v>- modulo 10 uscite relè</v>
          </cell>
          <cell r="C35005" t="str">
            <v>cad</v>
          </cell>
          <cell r="D35005" t="str">
            <v>491,04</v>
          </cell>
        </row>
        <row r="35006">
          <cell r="A35006" t="str">
            <v>ME.13.020.0070.f</v>
          </cell>
          <cell r="B35006" t="str">
            <v>- modulo 5 ingressi - 5 uscite</v>
          </cell>
          <cell r="C35006" t="str">
            <v>cad</v>
          </cell>
          <cell r="D35006" t="str">
            <v>422,98</v>
          </cell>
        </row>
        <row r="35007">
          <cell r="A35007" t="str">
            <v>ME.13.020.0070.g</v>
          </cell>
          <cell r="B35007" t="str">
            <v>- modulo 1 uscita</v>
          </cell>
          <cell r="C35007" t="str">
            <v>cad</v>
          </cell>
          <cell r="D35007" t="str">
            <v>95,90</v>
          </cell>
        </row>
        <row r="35008">
          <cell r="A35008" t="str">
            <v>ME.13.020.0070.h</v>
          </cell>
          <cell r="B35008" t="str">
            <v>- modulo 1 ingresso</v>
          </cell>
          <cell r="C35008" t="str">
            <v>cad</v>
          </cell>
          <cell r="D35008" t="str">
            <v>82,80</v>
          </cell>
        </row>
        <row r="35009">
          <cell r="A35009" t="str">
            <v>ME.13.020.0070.i</v>
          </cell>
          <cell r="B35009" t="str">
            <v>- modulo 2 ingressi</v>
          </cell>
          <cell r="C35009" t="str">
            <v>cad</v>
          </cell>
          <cell r="D35009" t="str">
            <v>104,13</v>
          </cell>
        </row>
        <row r="35010">
          <cell r="A35010" t="str">
            <v>ME.13.020.0070.j</v>
          </cell>
          <cell r="B35010" t="str">
            <v>- modulo 2 ingressi + 1 uscita</v>
          </cell>
          <cell r="C35010" t="str">
            <v>cad</v>
          </cell>
          <cell r="D35010" t="str">
            <v>124,62</v>
          </cell>
        </row>
        <row r="35011">
          <cell r="A35011" t="str">
            <v>ME.13.020.0070.k</v>
          </cell>
          <cell r="B35011" t="str">
            <v>- modulo d'isolamento</v>
          </cell>
          <cell r="C35011" t="str">
            <v>cad</v>
          </cell>
          <cell r="D35011" t="str">
            <v>76,24</v>
          </cell>
        </row>
        <row r="35012">
          <cell r="A35012" t="str">
            <v>ME.13.020.0070.l</v>
          </cell>
          <cell r="B35012" t="str">
            <v>- box per montaggio</v>
          </cell>
          <cell r="C35012" t="str">
            <v>cad</v>
          </cell>
          <cell r="D35012" t="str">
            <v>13,93</v>
          </cell>
        </row>
        <row r="35013">
          <cell r="A35013" t="str">
            <v>ME.13.020.0070.m</v>
          </cell>
          <cell r="B35013" t="str">
            <v>- accessorio per montaggio su guida DIN</v>
          </cell>
          <cell r="C35013" t="str">
            <v>cad</v>
          </cell>
          <cell r="D35013" t="str">
            <v>9,85</v>
          </cell>
        </row>
        <row r="35014">
          <cell r="A35014" t="str">
            <v>ME.13.020.0070.n</v>
          </cell>
          <cell r="B35014" t="str">
            <v>- accessorio per montaggio su pannello</v>
          </cell>
          <cell r="C35014" t="str">
            <v>cad</v>
          </cell>
          <cell r="D35014" t="str">
            <v>9,85</v>
          </cell>
        </row>
        <row r="35015">
          <cell r="A35015" t="str">
            <v>ME.13.020.0080</v>
          </cell>
          <cell r="B35015" t="str">
            <v>Interfaccia speciale per chiamata operatore, fornisce 2 ingressi per contatti e 1 uscita per segnalatore ottico/acustico, telealimentato da loop</v>
          </cell>
          <cell r="C35015" t="str">
            <v>cad</v>
          </cell>
          <cell r="D35015" t="str">
            <v>129,53</v>
          </cell>
        </row>
        <row r="35016">
          <cell r="A35016" t="str">
            <v>ME.13.020.0090</v>
          </cell>
          <cell r="B35016" t="str">
            <v>Segnalatori acustici indirizzabili:</v>
          </cell>
          <cell r="C35016"/>
          <cell r="D35016"/>
        </row>
        <row r="35017">
          <cell r="A35017" t="str">
            <v>ME.13.020.0090.a</v>
          </cell>
          <cell r="B35017" t="str">
            <v>- sirena elettronica indirizzabile alimentata da loop o con alimentazione esterna</v>
          </cell>
          <cell r="C35017" t="str">
            <v>cad</v>
          </cell>
          <cell r="D35017" t="str">
            <v>122,96</v>
          </cell>
        </row>
        <row r="35018">
          <cell r="A35018" t="str">
            <v>ME.13.020.0090.b</v>
          </cell>
          <cell r="B35018" t="str">
            <v>- supporto di montaggio per sirena, IP54 di colore rosso</v>
          </cell>
          <cell r="C35018" t="str">
            <v>cad</v>
          </cell>
          <cell r="D35018" t="str">
            <v>7,39</v>
          </cell>
        </row>
        <row r="35019">
          <cell r="A35019" t="str">
            <v>ME.13.020.0090.c</v>
          </cell>
          <cell r="B35019" t="str">
            <v>- supporto di montaggio per sirena di colore rosso</v>
          </cell>
          <cell r="C35019" t="str">
            <v>cad</v>
          </cell>
          <cell r="D35019" t="str">
            <v>10,65</v>
          </cell>
        </row>
        <row r="35020">
          <cell r="A35020" t="str">
            <v>ME.13.020.0095</v>
          </cell>
          <cell r="B35020" t="str">
            <v>Barriera di rivelazione fumi con emissione ad infrarossi con tipologia di funzionamento a riflessione. Autoreset e soglie di allarme regolabili. Connessione diretta al loop di rivelazione; il collegamento ai 2 conduttori del loop fornisce sia alimentazione all'apparato, che l'indirizzo dell'elemento per provvedere alla trasmissione delle segnalazioni di allarme e guasto. L'unità è fornita completa di prisma di riflessione. Conforme alle norme EN 54 pt.12, con dichiarazione DOP. Portata / accessori:</v>
          </cell>
          <cell r="C35020"/>
          <cell r="D35020"/>
        </row>
        <row r="35021">
          <cell r="A35021" t="str">
            <v>ME.13.020.0095.a</v>
          </cell>
          <cell r="B35021" t="str">
            <v>- da 5 a 50 mt. in lunghezza per 15 mt. in larghezza</v>
          </cell>
          <cell r="C35021" t="str">
            <v>cad</v>
          </cell>
          <cell r="D35021" t="str">
            <v>1.134,98</v>
          </cell>
        </row>
        <row r="35022">
          <cell r="A35022" t="str">
            <v>ME.13.020.0095.b</v>
          </cell>
          <cell r="B35022" t="str">
            <v>- da 5 a 100 mt. in lunghezza per 15 mt. in larghezza</v>
          </cell>
          <cell r="C35022" t="str">
            <v>cad</v>
          </cell>
          <cell r="D35022" t="str">
            <v>1.431,76</v>
          </cell>
        </row>
        <row r="35023">
          <cell r="A35023" t="str">
            <v>ME.13.020.0095.c</v>
          </cell>
          <cell r="B35023" t="str">
            <v>- riflettore a lungo raggio 70-100 m</v>
          </cell>
          <cell r="C35023" t="str">
            <v>cad</v>
          </cell>
          <cell r="D35023" t="str">
            <v>287,46</v>
          </cell>
        </row>
        <row r="35024">
          <cell r="A35024" t="str">
            <v>ME.13.020.0095.d</v>
          </cell>
          <cell r="B35024" t="str">
            <v>- supporto di montaggio girevole</v>
          </cell>
          <cell r="C35024" t="str">
            <v>cad</v>
          </cell>
          <cell r="D35024" t="str">
            <v>273,24</v>
          </cell>
        </row>
        <row r="35025">
          <cell r="A35025" t="str">
            <v>ME.13.030</v>
          </cell>
          <cell r="B35025" t="str">
            <v>CENTRALI CONVENZIONALI</v>
          </cell>
          <cell r="C35025"/>
          <cell r="D35025"/>
        </row>
        <row r="35026">
          <cell r="A35026" t="str">
            <v>ME.13.030.0010</v>
          </cell>
          <cell r="B35026" t="str">
            <v>Centrale convenzionale, conforme alla norma EN54</v>
          </cell>
          <cell r="C35026"/>
          <cell r="D35026"/>
        </row>
        <row r="35027">
          <cell r="A35027" t="str">
            <v>ME.13.030.0010.a</v>
          </cell>
          <cell r="B35027" t="str">
            <v>- centrale a 2 zone di rivelazione incendio, batterie escluse</v>
          </cell>
          <cell r="C35027" t="str">
            <v>cad</v>
          </cell>
          <cell r="D35027" t="str">
            <v>371,81</v>
          </cell>
        </row>
        <row r="35028">
          <cell r="A35028" t="str">
            <v>ME.13.030.0010.b</v>
          </cell>
          <cell r="B35028" t="str">
            <v>- centrale a 4 zone di rivelazione incendio, batterie escluse</v>
          </cell>
          <cell r="C35028" t="str">
            <v>cad</v>
          </cell>
          <cell r="D35028" t="str">
            <v>434,71</v>
          </cell>
        </row>
        <row r="35029">
          <cell r="A35029" t="str">
            <v>ME.13.030.0010.c</v>
          </cell>
          <cell r="B35029" t="str">
            <v>- centrale a 8 zone di rivelazione incendio, batterie escluse</v>
          </cell>
          <cell r="C35029" t="str">
            <v>cad</v>
          </cell>
          <cell r="D35029" t="str">
            <v>434,71</v>
          </cell>
        </row>
        <row r="35030">
          <cell r="A35030" t="str">
            <v>ME.13.030.0010.d</v>
          </cell>
          <cell r="B35030" t="str">
            <v>- centrale a 16 zone di rivelazione incendio, batterie escluse</v>
          </cell>
          <cell r="C35030" t="str">
            <v>cad</v>
          </cell>
          <cell r="D35030" t="str">
            <v>800,39</v>
          </cell>
        </row>
        <row r="35031">
          <cell r="A35031" t="str">
            <v>ME.13.030.0020</v>
          </cell>
          <cell r="B35031" t="str">
            <v>Centrale convenzionale con opzione di spegnimento, conforme alla norma EN54</v>
          </cell>
          <cell r="C35031"/>
          <cell r="D35031"/>
        </row>
        <row r="35032">
          <cell r="A35032" t="str">
            <v>ME.13.030.0020.a</v>
          </cell>
          <cell r="B35032" t="str">
            <v>- centrale a 3 zone di rivelazione e di 1 canale di spegnimento. Spazio interno per l'alloggiamento di 2 batterie 12V/7,5Ah. Certificata EN54</v>
          </cell>
          <cell r="C35032" t="str">
            <v>cad</v>
          </cell>
          <cell r="D35032" t="str">
            <v>1.232,28</v>
          </cell>
        </row>
        <row r="35033">
          <cell r="A35033" t="str">
            <v>ME.13.030.0020.b</v>
          </cell>
          <cell r="B35033" t="str">
            <v>- modulo master equipaggiato di 4 uscite supervisionate con tensione di 24Vcc. Possibilità di attuare uscite associate a dispositivi ottico/acustici o altri dispositivi. Collegamento alle centrali tramite bus interno.</v>
          </cell>
          <cell r="C35033" t="str">
            <v>cad</v>
          </cell>
          <cell r="D35033" t="str">
            <v>141,97</v>
          </cell>
        </row>
        <row r="35034">
          <cell r="A35034" t="str">
            <v>ME.13.030.0020.c</v>
          </cell>
          <cell r="B35034" t="str">
            <v>- modulo master equipaggiato di 4 uscite relè. Possibilità di attuare uscite a relè per singola zona o per l'attivazione di relè associati allo stato di una o più zone. Collegamento alle centrali tramite bus interno.</v>
          </cell>
          <cell r="C35034" t="str">
            <v>cad</v>
          </cell>
          <cell r="D35034" t="str">
            <v>141,97</v>
          </cell>
        </row>
        <row r="35035">
          <cell r="A35035" t="str">
            <v>ME.13.040</v>
          </cell>
          <cell r="B35035" t="str">
            <v>RIVELATORI E ACCESSORI PER CENTRALI CONVENZIONALI</v>
          </cell>
          <cell r="C35035"/>
          <cell r="D35035"/>
        </row>
        <row r="35036">
          <cell r="A35036" t="str">
            <v>ME.13.040.0010</v>
          </cell>
          <cell r="B35036" t="str">
            <v>Rivelatori a basso profilo:</v>
          </cell>
          <cell r="C35036"/>
          <cell r="D35036"/>
        </row>
        <row r="35037">
          <cell r="A35037" t="str">
            <v>ME.13.040.0010.a</v>
          </cell>
          <cell r="B35037" t="str">
            <v>- ottico di fumo</v>
          </cell>
          <cell r="C35037" t="str">
            <v>cad</v>
          </cell>
          <cell r="D35037" t="str">
            <v>48,57</v>
          </cell>
        </row>
        <row r="35038">
          <cell r="A35038" t="str">
            <v>ME.13.040.0010.b</v>
          </cell>
          <cell r="B35038" t="str">
            <v>- ottico di fumo con relè</v>
          </cell>
          <cell r="C35038" t="str">
            <v>cad</v>
          </cell>
          <cell r="D35038" t="str">
            <v>76,00</v>
          </cell>
        </row>
        <row r="35039">
          <cell r="A35039" t="str">
            <v>ME.13.040.0010.c</v>
          </cell>
          <cell r="B35039" t="str">
            <v>- ottico termico multicriteria</v>
          </cell>
          <cell r="C35039" t="str">
            <v>cad</v>
          </cell>
          <cell r="D35039" t="str">
            <v>65,93</v>
          </cell>
        </row>
        <row r="35040">
          <cell r="A35040" t="str">
            <v>ME.13.040.0010.d</v>
          </cell>
          <cell r="B35040" t="str">
            <v>- termovelocimetrico + max temperatura 57°C</v>
          </cell>
          <cell r="C35040" t="str">
            <v>cad</v>
          </cell>
          <cell r="D35040" t="str">
            <v>46,24</v>
          </cell>
        </row>
        <row r="35041">
          <cell r="A35041" t="str">
            <v>ME.13.040.0010.e</v>
          </cell>
          <cell r="B35041" t="str">
            <v>- termovelocimetrico + max temperatura 57°C e relè</v>
          </cell>
          <cell r="C35041" t="str">
            <v>cad</v>
          </cell>
          <cell r="D35041" t="str">
            <v>65,08</v>
          </cell>
        </row>
        <row r="35042">
          <cell r="A35042" t="str">
            <v>ME.13.040.0020</v>
          </cell>
          <cell r="B35042" t="str">
            <v>Accessori per rivelatori basso profilo:</v>
          </cell>
          <cell r="C35042"/>
          <cell r="D35042"/>
        </row>
        <row r="35043">
          <cell r="A35043" t="str">
            <v>ME.13.040.0020.a</v>
          </cell>
          <cell r="B35043" t="str">
            <v>- base per rivelatori</v>
          </cell>
          <cell r="C35043" t="str">
            <v>cad</v>
          </cell>
          <cell r="D35043" t="str">
            <v>7,03</v>
          </cell>
        </row>
        <row r="35044">
          <cell r="A35044" t="str">
            <v>ME.13.040.0020.b</v>
          </cell>
          <cell r="B35044" t="str">
            <v>- controbase ingresso tubi- in plastica</v>
          </cell>
          <cell r="C35044" t="str">
            <v>cad</v>
          </cell>
          <cell r="D35044" t="str">
            <v>6,14</v>
          </cell>
        </row>
        <row r="35045">
          <cell r="A35045" t="str">
            <v>ME.13.040.0020.c</v>
          </cell>
          <cell r="B35045" t="str">
            <v>- anello adattatore</v>
          </cell>
          <cell r="C35045" t="str">
            <v>cad</v>
          </cell>
          <cell r="D35045" t="str">
            <v>12,40</v>
          </cell>
        </row>
        <row r="35046">
          <cell r="A35046" t="str">
            <v>ME.13.040.0020.d</v>
          </cell>
          <cell r="B35046" t="str">
            <v>- cappuccio antiacqua per zoccolo</v>
          </cell>
          <cell r="C35046" t="str">
            <v>cad</v>
          </cell>
          <cell r="D35046" t="str">
            <v>4,63</v>
          </cell>
        </row>
        <row r="35047">
          <cell r="A35047" t="str">
            <v>ME.13.040.0030</v>
          </cell>
          <cell r="B35047" t="str">
            <v>Rivelatori a sicurezza intrinseca:</v>
          </cell>
          <cell r="C35047"/>
          <cell r="D35047"/>
        </row>
        <row r="35048">
          <cell r="A35048" t="str">
            <v>ME.13.040.0030.a</v>
          </cell>
          <cell r="B35048" t="str">
            <v>- multicriterio ottico/termico a sicurezza intrinseca</v>
          </cell>
          <cell r="C35048" t="str">
            <v>cad</v>
          </cell>
          <cell r="D35048" t="str">
            <v>265,40</v>
          </cell>
        </row>
        <row r="35049">
          <cell r="A35049" t="str">
            <v>ME.13.040.0030.b</v>
          </cell>
          <cell r="B35049" t="str">
            <v>- termovelocimetrico a sicurezza intrinseca</v>
          </cell>
          <cell r="C35049" t="str">
            <v>cad</v>
          </cell>
          <cell r="D35049" t="str">
            <v>192,62</v>
          </cell>
        </row>
        <row r="35050">
          <cell r="A35050" t="str">
            <v>ME.13.040.0030.c</v>
          </cell>
          <cell r="B35050" t="str">
            <v>- ottico di fumo a sicurezza intrinseca</v>
          </cell>
          <cell r="C35050" t="str">
            <v>cad</v>
          </cell>
          <cell r="D35050" t="str">
            <v>51,63</v>
          </cell>
        </row>
        <row r="35051">
          <cell r="A35051" t="str">
            <v>ME.13.040.0030.d</v>
          </cell>
          <cell r="B35051" t="str">
            <v>- barriera a 1 zona per rivelatori a sicurezza intrinseca</v>
          </cell>
          <cell r="C35051" t="str">
            <v>cad</v>
          </cell>
          <cell r="D35051" t="str">
            <v>749,17</v>
          </cell>
        </row>
        <row r="35052">
          <cell r="A35052" t="str">
            <v>ME.13.040.0040</v>
          </cell>
          <cell r="B35052" t="str">
            <v>Camera di analisi per condotte per la campionatura della corrente d'aria nelle condotte, possibilità di montaggio di rivelatori di fumo ottici, controllo costante della sensibilità e verifica degli allarmi della centrale, range dell'aria nel canale 2-20 m/s, contenitore in plastica robusta, coperchio trasparente per ispezione dei filcamera di analisi per condotte di ventilazione con custodia in ABS. E' previsto l'utilizzo di un unico tubo di campionamento con lunghezza di 600 mm. in grado di prelevare e reimmettere l'aria in condotta. L'unità dovrà essere in grado di monitorare un flusso di aria tra 0,2 m/s e 20 m/s. Escluso rivelatore e base. Protezione IP54. Adatta per l'utilizzo con rivelatori convenzionali e analogici.</v>
          </cell>
          <cell r="C35052"/>
          <cell r="D35052"/>
        </row>
        <row r="35053">
          <cell r="A35053" t="str">
            <v>ME.13.040.0040.a</v>
          </cell>
          <cell r="B35053" t="str">
            <v>- camera di analisi</v>
          </cell>
          <cell r="C35053" t="str">
            <v>cad</v>
          </cell>
          <cell r="D35053" t="str">
            <v>194,14</v>
          </cell>
        </row>
        <row r="35054">
          <cell r="A35054" t="str">
            <v>ME.13.040.0040.b</v>
          </cell>
          <cell r="B35054" t="str">
            <v>- tubo di campionamento cm 45</v>
          </cell>
          <cell r="C35054" t="str">
            <v>cad</v>
          </cell>
          <cell r="D35054" t="str">
            <v>9,28</v>
          </cell>
        </row>
        <row r="35055">
          <cell r="A35055" t="str">
            <v>ME.13.040.0050</v>
          </cell>
          <cell r="B35055" t="str">
            <v>Rivelatori termici speciali</v>
          </cell>
          <cell r="C35055"/>
          <cell r="D35055"/>
        </row>
        <row r="35056">
          <cell r="A35056" t="str">
            <v>ME.13.040.0050.a</v>
          </cell>
          <cell r="B35056" t="str">
            <v>- termico ADPE, temperatura a richiesta</v>
          </cell>
          <cell r="C35056" t="str">
            <v>cad</v>
          </cell>
          <cell r="D35056" t="str">
            <v>456,48</v>
          </cell>
        </row>
        <row r="35057">
          <cell r="A35057" t="str">
            <v>ME.13.040.0050.b</v>
          </cell>
          <cell r="B35057" t="str">
            <v>- termico IP66, temperatura a richiesta</v>
          </cell>
          <cell r="C35057" t="str">
            <v>cad</v>
          </cell>
          <cell r="D35057" t="str">
            <v>406,46</v>
          </cell>
        </row>
        <row r="35058">
          <cell r="A35058" t="str">
            <v>ME.13.040.0050.c</v>
          </cell>
          <cell r="B35058" t="str">
            <v>- termico, temperatura 57°C</v>
          </cell>
          <cell r="C35058" t="str">
            <v>cad</v>
          </cell>
          <cell r="D35058" t="str">
            <v>210,42</v>
          </cell>
        </row>
        <row r="35059">
          <cell r="A35059" t="str">
            <v>ME.13.040.0050.d</v>
          </cell>
          <cell r="B35059" t="str">
            <v>- termico, temperatura 90°C</v>
          </cell>
          <cell r="C35059" t="str">
            <v>cad</v>
          </cell>
          <cell r="D35059" t="str">
            <v>210,42</v>
          </cell>
        </row>
        <row r="35060">
          <cell r="A35060" t="str">
            <v>ME.13.040.0050.e</v>
          </cell>
          <cell r="B35060" t="str">
            <v>- termico, temperatura a richiesta (max 110°C)</v>
          </cell>
          <cell r="C35060" t="str">
            <v>cad</v>
          </cell>
          <cell r="D35060" t="str">
            <v>221,11</v>
          </cell>
        </row>
        <row r="35061">
          <cell r="A35061" t="str">
            <v>ME.13.040.0050.f</v>
          </cell>
          <cell r="B35061" t="str">
            <v>- termico ADPE, temperatura 57°C</v>
          </cell>
          <cell r="C35061" t="str">
            <v>cad</v>
          </cell>
          <cell r="D35061" t="str">
            <v>242,52</v>
          </cell>
        </row>
        <row r="35062">
          <cell r="A35062" t="str">
            <v>ME.13.040.0050.g</v>
          </cell>
          <cell r="B35062" t="str">
            <v>- termico ADPE, temperatura 90°C</v>
          </cell>
          <cell r="C35062" t="str">
            <v>cad</v>
          </cell>
          <cell r="D35062" t="str">
            <v>242,52</v>
          </cell>
        </row>
        <row r="35063">
          <cell r="A35063" t="str">
            <v>ME.13.040.0050.h</v>
          </cell>
          <cell r="B35063" t="str">
            <v>- termico ADPE, temperatura a richiesta (max 110°C)</v>
          </cell>
          <cell r="C35063" t="str">
            <v>cad</v>
          </cell>
          <cell r="D35063" t="str">
            <v>270,34</v>
          </cell>
        </row>
        <row r="35064">
          <cell r="A35064" t="str">
            <v>ME.13.040.0050.i</v>
          </cell>
          <cell r="B35064" t="str">
            <v>- sonda IP67, temp. 57°C</v>
          </cell>
          <cell r="C35064" t="str">
            <v>cad</v>
          </cell>
          <cell r="D35064" t="str">
            <v>149,79</v>
          </cell>
        </row>
        <row r="35065">
          <cell r="A35065" t="str">
            <v>ME.13.040.0050.j</v>
          </cell>
          <cell r="B35065" t="str">
            <v>- sonda IP67, temperatura a richiesta (max 110°C)</v>
          </cell>
          <cell r="C35065" t="str">
            <v>cad</v>
          </cell>
          <cell r="D35065" t="str">
            <v>164,04</v>
          </cell>
        </row>
        <row r="35066">
          <cell r="A35066" t="str">
            <v>ME.13.040.0060</v>
          </cell>
          <cell r="B35066" t="str">
            <v>Cavo termosensibile:</v>
          </cell>
          <cell r="C35066"/>
          <cell r="D35066"/>
        </row>
        <row r="35067">
          <cell r="A35067" t="str">
            <v>ME.13.040.0060.a</v>
          </cell>
          <cell r="B35067" t="str">
            <v>- tarato per 68°C</v>
          </cell>
          <cell r="C35067" t="str">
            <v>m</v>
          </cell>
          <cell r="D35067" t="str">
            <v>6,41</v>
          </cell>
        </row>
        <row r="35068">
          <cell r="A35068" t="str">
            <v>ME.13.040.0060.b</v>
          </cell>
          <cell r="B35068" t="str">
            <v>- tarato per 105°C</v>
          </cell>
          <cell r="C35068" t="str">
            <v>m</v>
          </cell>
          <cell r="D35068" t="str">
            <v>4,98</v>
          </cell>
        </row>
        <row r="35069">
          <cell r="A35069" t="str">
            <v>ME.13.040.0070</v>
          </cell>
          <cell r="B35069" t="str">
            <v>Sonde antiallagamento:</v>
          </cell>
          <cell r="C35069"/>
          <cell r="D35069"/>
        </row>
        <row r="35070">
          <cell r="A35070" t="str">
            <v>ME.13.040.0070.a</v>
          </cell>
          <cell r="B35070" t="str">
            <v>- rilevatore puntiforme allagamento autonomo</v>
          </cell>
          <cell r="C35070" t="str">
            <v>m</v>
          </cell>
          <cell r="D35070" t="str">
            <v>64,76</v>
          </cell>
        </row>
        <row r="35071">
          <cell r="A35071" t="str">
            <v>ME.13.040.0070.b</v>
          </cell>
          <cell r="B35071" t="str">
            <v>- rivelatore puntiforme antiallagamento</v>
          </cell>
          <cell r="C35071" t="str">
            <v>cad</v>
          </cell>
          <cell r="D35071" t="str">
            <v>52,22</v>
          </cell>
        </row>
        <row r="35072">
          <cell r="A35072" t="str">
            <v>ME.13.040.0070.c</v>
          </cell>
          <cell r="B35072" t="str">
            <v>- interfaccia per rilevatore puntiforme antiallagamento</v>
          </cell>
          <cell r="C35072" t="str">
            <v>cad</v>
          </cell>
          <cell r="D35072" t="str">
            <v>163,69</v>
          </cell>
        </row>
        <row r="35073">
          <cell r="A35073" t="str">
            <v>ME.13.040.0080</v>
          </cell>
          <cell r="B35073" t="str">
            <v>Rivelatori lineari:</v>
          </cell>
          <cell r="C35073"/>
          <cell r="D35073"/>
        </row>
        <row r="35074">
          <cell r="A35074" t="str">
            <v>ME.13.040.0080.a</v>
          </cell>
          <cell r="B35074" t="str">
            <v>- barriera lineare di rivelazione fumi con emissione ad infrarossi composta da unità di trasmissione ed unità di ricezione separate. Portata 5-120 mt. in lunghezza per una larghezza massima di 15 mt. Autoreset e soglie di allarme regolabili. Unità di controllo separata dal gruppo ottico costituita da una centralina con display LDC per la segnalazione delle condizione di allarme e di guasto su uscite a relè per ogni unità ottica ad essa collegata e relativa programmazione. Il gruppo ottico è dotato di un sistema laser e di un sistema meccanico di regolazione che consente un movimento fino a 10° per facilitarne l'allineamento. Alimentazione 12/36Vcc. Conforme alle norme EN 54 pt. 12.</v>
          </cell>
          <cell r="C35074" t="str">
            <v>cad</v>
          </cell>
          <cell r="D35074" t="str">
            <v>1.311,30</v>
          </cell>
        </row>
        <row r="35075">
          <cell r="A35075" t="str">
            <v>ME.13.040.0080.b</v>
          </cell>
          <cell r="B35075" t="str">
            <v>- barriera lineare di rivelazione fumi supplementare all'articolo 1E.13.040.0080.a collegabile all'unità di controllo separata dal gruppo ottico con emissione ad infrarossi composta da unità di trasmissione ed unità di ricezione. Portata 5-120 mt. in lunghezza per una larghezza massima di 15 mt. Autoreset e soglie di allarme regolabili. Collegamento diretto verso una unità principale. Il gruppo ottico è dotato di un sistema laser e di un sistema meccanico di regolazione che consente un movimento fino a 10° per facilitarne lallineamento. Alimentazione 12/36Vcc. Conforme alle norme EN 54 pt. 12.</v>
          </cell>
          <cell r="C35075" t="str">
            <v>cad</v>
          </cell>
          <cell r="D35075" t="str">
            <v>1.077,66</v>
          </cell>
        </row>
        <row r="35076">
          <cell r="A35076" t="str">
            <v>ME.13.040.0080.c</v>
          </cell>
          <cell r="B35076" t="str">
            <v>- rivelatore lineare di fumo convenzionale costituito da trasmettitore e ricevitore separati. Raggio di protezione compreso tra i 5 ed i 200 metri. Regolazione dell'intensità del fascio, in funzione della distanza a mezzo di trimer. Controllo automatico del guadagno per compensazione perdita del segnale a causa impolveramento. Completo d'interfaccia relè che permette la segnalazione di allarme e guasto . Certificato CPR in accordo alla normativa EN 54 parte 12. Tensione di funzionamento 24Vcc. Temperatura di funzionamento da -20°C a +55°C. Umidità relativa sino a 95% (senza condensa). Grado di protezione IP 44.</v>
          </cell>
          <cell r="C35076" t="str">
            <v>cad</v>
          </cell>
          <cell r="D35076" t="str">
            <v>1.426,67</v>
          </cell>
        </row>
        <row r="35077">
          <cell r="A35077" t="str">
            <v>ME.13.040.0080.d</v>
          </cell>
          <cell r="B35077" t="str">
            <v>- barriera lineare di rivelazione fumi con emissione ad infrarossi con tipologia di funzionamento a riflessione con unità di trasmissione e ricezione ospitati in un unica unità . Portata da 5 a 50 mt. in lunghezza per 15 mt. in larghezza. Autoreset e soglie di allarme regolabili. Segnalazione separata per la condizione di allarme e di guasto su uscite a relè. Alimentazione 12/24Vcc. Completa di prisma di riflessione. Conforme alle norme EN 54 pt. 12, con dichiarazione DOP.</v>
          </cell>
          <cell r="C35077" t="str">
            <v>cad</v>
          </cell>
          <cell r="D35077" t="str">
            <v>931,24</v>
          </cell>
        </row>
        <row r="35078">
          <cell r="A35078" t="str">
            <v>ME.13.040.0080.e</v>
          </cell>
          <cell r="B35078" t="str">
            <v>- barriera lineare di rivelazione fumi con emissione ad infrarossi con tipologia di funzionamento a riflessione con unità di trasmissione e ricezione ospitati in un unica unità. Portata da 50 a 100 mt. in lunghezza per 15 mt. in larghezza. Autoreset e soglie di allarme regolabili. Segnalazione separata per la condizione di allarme e di guasto su uscite a relè. Alimentazione 12/24Vcc. Completa di prisma di riflessione. Conforme alle norme EN54 pt.12, con dichiarazione DOP.</v>
          </cell>
          <cell r="C35078" t="str">
            <v>cad</v>
          </cell>
          <cell r="D35078" t="str">
            <v>1.083,45</v>
          </cell>
        </row>
        <row r="35079">
          <cell r="A35079" t="str">
            <v>ME.13.040.0080.f</v>
          </cell>
          <cell r="B35079" t="str">
            <v>- barriera lineare Unità Ricevente tecnologia OSID (Open-area Smoke Imaging Detection) con 7°, con duplice fascio luminoso(UV ed IR), dotato di un elemento sensibile con un effettivo campo visivo in grado di ricevere i segnali dai diversi emettitori (max fino a 7) installati spazialmente nell'area da proteggere. Ciascun emettitore genera 2 fasci luminosi nelle frequenze UV ed IR, codificati attraverso un codice univoco riconosciuto dal ricevitore. Tensione di alimentazione da 20 a 30 VCC (24 V CC nominali). Caratteristiche:</v>
          </cell>
          <cell r="C35079" t="str">
            <v>cad</v>
          </cell>
          <cell r="D35079" t="str">
            <v>1.202,28</v>
          </cell>
        </row>
        <row r="35080">
          <cell r="A35080" t="str">
            <v>ME.13.040.0080.g</v>
          </cell>
          <cell r="B35080" t="str">
            <v>- barriera lineare Unità Ricevente tecnologia OSID (Open-area Smoke Imaging Detection) con 80°, con duplice fascio luminoso(UV ed IR), dotato di un elemento sensibile con un effettivo campo visivo in grado di ricevere i segnali dai diversi emettitori (max fino a 7) installati spazialmente nell'area da proteggere. Ciascun emettitore genera 2 fasci luminosi nelle frequenze UV ed IR, codificati attraverso un codice univoco riconosciuto dal ricevitore. Tensione di alimentazione da 20 a 30 VCC (24 V CC nominali). Caratteristiche:</v>
          </cell>
          <cell r="C35080" t="str">
            <v>cad</v>
          </cell>
          <cell r="D35080" t="str">
            <v>1.366,23</v>
          </cell>
        </row>
        <row r="35081">
          <cell r="A35081" t="str">
            <v>ME.13.040.0080.h</v>
          </cell>
          <cell r="B35081" t="str">
            <v>- barriera linerare Unita Emettitore tecnologia OSID versione ad alimentazione a batteria( durata 3 anni) da integrare all'art. 1E.13.040.0080.g/f. Emettitore che genera 2 fasci luminosi nelle frequenze UV ed IR codificati attraverso un codice univoco riconosciuto dal ricevitore. Certificato secondo (305/2011/EU - CPR).</v>
          </cell>
          <cell r="C35081" t="str">
            <v>cad</v>
          </cell>
          <cell r="D35081" t="str">
            <v>601,14</v>
          </cell>
        </row>
        <row r="35082">
          <cell r="A35082" t="str">
            <v>ME.13.040.0080.i</v>
          </cell>
          <cell r="B35082" t="str">
            <v>- barriera linerare Unita Emettitore tecnologia OSID versione ad alimentazione 24Vdc da integrare all'art. 1E.13.040.0080.g/f. Emettitore che genera 2 fasci luminosi nelle frequenze UV ed IR codificati attraverso un codice univoco riconosciuto dal ricevitore. Certificato secondo (305/2011/EU - CPR).</v>
          </cell>
          <cell r="C35082" t="str">
            <v>cad</v>
          </cell>
          <cell r="D35082" t="str">
            <v>601,14</v>
          </cell>
        </row>
        <row r="35083">
          <cell r="A35083" t="str">
            <v>ME.13.040.0080.j</v>
          </cell>
          <cell r="B35083" t="str">
            <v>- kit di installazione per barriere lineari a tecnologia OSID, strumento di allineamento a Laser, filtri di test , cavo x PC , panno per pulizia, manuale.</v>
          </cell>
          <cell r="C35083" t="str">
            <v>cad</v>
          </cell>
          <cell r="D35083" t="str">
            <v>546,49</v>
          </cell>
        </row>
        <row r="35084">
          <cell r="A35084" t="str">
            <v>ME.13.040.0080.k</v>
          </cell>
          <cell r="B35084" t="str">
            <v>- barriera ad infrarossi per rivelazione incendi a riflessione. Completa di prisma per una portata da 50 - 100 mt. Basso assorbimento con alimentazione a 12/24Vcc. Elettronica di controllo separata dal gruppo ottico con uscite singole a relè per allarme e guasto. Gruppo ottico motorizzato per la compensazione di piccoli movimenti strutturali. Approvazione EN 54 pt. 12</v>
          </cell>
          <cell r="C35084" t="str">
            <v>cad</v>
          </cell>
          <cell r="D35084" t="str">
            <v>1.119,27</v>
          </cell>
        </row>
        <row r="35085">
          <cell r="A35085" t="str">
            <v>ME.13.040.0080.l</v>
          </cell>
          <cell r="B35085" t="str">
            <v>- barriera di rivelazione fumi con emissione ad infrarossi con tipologia di funzionamento a riflessione. Portata da 50 a 100 mt. in lunghezza per 15 mt. in larghezza. Autoreset e soglie di allarme regolabili. La barriera dispone di elettronica separata dal gruppo ottico con la segnalazione separata per la condizione di allarme e di guasto su uscite a relè. Il gruppo ottico è motorizzato ed in grado di compensare autonomamente eventuali piccoli disallineamenti dovuti a spostamenti strutturali. Alimentazione 12/24Vcc. Completa di prisma di riflessione. Conforme alle norme EN 54 pt. 12, con dichiarazione DOP.</v>
          </cell>
          <cell r="C35085" t="str">
            <v>cad</v>
          </cell>
          <cell r="D35085" t="str">
            <v>1.352,09</v>
          </cell>
        </row>
        <row r="35086">
          <cell r="A35086" t="str">
            <v>ME.13.040.0080.m</v>
          </cell>
          <cell r="B35086" t="str">
            <v>- Catarifrangente 10 x 10 cm per barriere lineari</v>
          </cell>
          <cell r="C35086" t="str">
            <v>cad</v>
          </cell>
          <cell r="D35086" t="str">
            <v>122,42</v>
          </cell>
        </row>
        <row r="35087">
          <cell r="A35087" t="str">
            <v>ME.13.040.0090</v>
          </cell>
          <cell r="B35087" t="str">
            <v>Rivelatori lineari in esecuzione ADPE</v>
          </cell>
          <cell r="C35087"/>
          <cell r="D35087"/>
        </row>
        <row r="35088">
          <cell r="A35088" t="str">
            <v>ME.13.040.0090.a</v>
          </cell>
          <cell r="B35088" t="str">
            <v>- ottico di fumo composto da unità di trasmissione e unità di ricezione, portata massima 100 m, custodia per installazione in ambienti con rischio di esplosione, completo d accessori di montaggio, conforme norma EN54</v>
          </cell>
          <cell r="C35088" t="str">
            <v>cad</v>
          </cell>
          <cell r="D35088" t="str">
            <v>5.336,52</v>
          </cell>
        </row>
        <row r="35089">
          <cell r="A35089" t="str">
            <v>ME.13.040.0100</v>
          </cell>
          <cell r="B35089" t="str">
            <v>Rivelatori di fiamma:</v>
          </cell>
          <cell r="C35089"/>
          <cell r="D35089"/>
        </row>
        <row r="35090">
          <cell r="A35090" t="str">
            <v>ME.13.040.0100.a</v>
          </cell>
          <cell r="B35090" t="str">
            <v>- UV 24 Vcc IP55, completo di scheda relè allarme/guasto</v>
          </cell>
          <cell r="C35090" t="str">
            <v>cad</v>
          </cell>
          <cell r="D35090" t="str">
            <v>2.151,83</v>
          </cell>
        </row>
        <row r="35091">
          <cell r="A35091" t="str">
            <v>ME.13.040.0100.b</v>
          </cell>
          <cell r="B35091" t="str">
            <v>- UV 24 Vcc antideflagrante, completo di scheda relè allarme/guasto</v>
          </cell>
          <cell r="C35091" t="str">
            <v>cad</v>
          </cell>
          <cell r="D35091" t="str">
            <v>3.586,36</v>
          </cell>
        </row>
        <row r="35092">
          <cell r="A35092" t="str">
            <v>ME.13.040.0110</v>
          </cell>
          <cell r="B35092" t="str">
            <v>Accessori per rivelatori di fiamma:</v>
          </cell>
          <cell r="C35092"/>
          <cell r="D35092"/>
        </row>
        <row r="35093">
          <cell r="A35093" t="str">
            <v>ME.13.040.0110.a</v>
          </cell>
          <cell r="B35093" t="str">
            <v>- supporto di montaggio orientabile</v>
          </cell>
          <cell r="C35093" t="str">
            <v>cad</v>
          </cell>
          <cell r="D35093" t="str">
            <v>315,59</v>
          </cell>
        </row>
        <row r="35094">
          <cell r="A35094" t="str">
            <v>ME.13.040.0120</v>
          </cell>
          <cell r="B35094" t="str">
            <v>Rivelatori di scintilla - 24 Vcc</v>
          </cell>
          <cell r="C35094" t="str">
            <v>cad</v>
          </cell>
          <cell r="D35094" t="str">
            <v>1.864,92</v>
          </cell>
        </row>
        <row r="35095">
          <cell r="A35095" t="str">
            <v>ME.13.040.0130</v>
          </cell>
          <cell r="B35095" t="str">
            <v>Supporto per Rivelatori di scintilla - 24 Vcc</v>
          </cell>
          <cell r="C35095" t="str">
            <v>cad</v>
          </cell>
          <cell r="D35095" t="str">
            <v>315,59</v>
          </cell>
        </row>
        <row r="35096">
          <cell r="A35096" t="str">
            <v>ME.13.040.0140</v>
          </cell>
          <cell r="B35096" t="str">
            <v>Elettromagneti:</v>
          </cell>
          <cell r="C35096"/>
          <cell r="D35096"/>
        </row>
        <row r="35097">
          <cell r="A35097" t="str">
            <v>ME.13.040.0140.a</v>
          </cell>
          <cell r="B35097" t="str">
            <v>- elettromagnete in contenitore metallico per montaggio a muro completo di controplacca articolata. Alimentazione a 24Vcc con forza di tenuta di 40daN ed assorbimento di 1,6 W. Protezione IP42.</v>
          </cell>
          <cell r="C35097" t="str">
            <v>cad</v>
          </cell>
          <cell r="D35097" t="str">
            <v>49,90</v>
          </cell>
        </row>
        <row r="35098">
          <cell r="A35098" t="str">
            <v>ME.13.040.0140.b</v>
          </cell>
          <cell r="B35098" t="str">
            <v>- elettromagnete in contenitore metallico per montaggio a muro completo di controplacca articolata e pulsante di sblocco. Alimentazione a 24Vcc con forza di tenuta di 40daN ed assorbimento di 1,6 W. Protezione IP42.</v>
          </cell>
          <cell r="C35098" t="str">
            <v>cad</v>
          </cell>
          <cell r="D35098" t="str">
            <v>62,76</v>
          </cell>
        </row>
        <row r="35099">
          <cell r="A35099" t="str">
            <v>ME.13.040.0140.c</v>
          </cell>
          <cell r="B35099" t="str">
            <v>- elettromagnete montato su base metallica quadrata completo di controplacca fissa. Alimentazione a 24Vcc con forza di tenuta di 40daN ed assorbimento di 1,6 W. Protezione IP30.</v>
          </cell>
          <cell r="C35099" t="str">
            <v>cad</v>
          </cell>
          <cell r="D35099" t="str">
            <v>44,73</v>
          </cell>
        </row>
        <row r="35100">
          <cell r="A35100" t="str">
            <v>ME.13.040.0140.d</v>
          </cell>
          <cell r="B35100" t="str">
            <v>- elettromagnete per porta tagliafuoco per installazione ad incasso completo di controplacca articolata e di pulsante di sblocco. Forza di ritenuta 40 daN, Alimentazione 24Vcc. Protezione IP42. Box da incasso escluso.</v>
          </cell>
          <cell r="C35100" t="str">
            <v>cad</v>
          </cell>
          <cell r="D35100" t="str">
            <v>60,50</v>
          </cell>
        </row>
        <row r="35101">
          <cell r="A35101" t="str">
            <v>ME.13.040.0140.e</v>
          </cell>
          <cell r="B35101" t="str">
            <v>- elettromagnete per porta tagliafuoco in contenitore di alluminio rinforzato completo di controplacca articolata e di pulsante di sblocco. Forza di ritenuta 40 daN, Alimentazione 24Vcc. Protezione IP52</v>
          </cell>
          <cell r="C35101" t="str">
            <v>cad</v>
          </cell>
          <cell r="D35101" t="str">
            <v>70,82</v>
          </cell>
        </row>
        <row r="35102">
          <cell r="A35102" t="str">
            <v>ME.13.040.0140.f</v>
          </cell>
          <cell r="B35102" t="str">
            <v>- elettromagnete in contenitore di alluminio rinforzato per montaggio a superficie completo di controplacca piatta e pulsante di sblocco. Alimentazione a 24Vcc con forza di tenuta di 40daN ed assorbimento di 1,6 W. Protezione IP52.</v>
          </cell>
          <cell r="C35102" t="str">
            <v>cad</v>
          </cell>
          <cell r="D35102" t="str">
            <v>95,56</v>
          </cell>
        </row>
        <row r="35103">
          <cell r="A35103" t="str">
            <v>ME.13.040.0140.g</v>
          </cell>
          <cell r="B35103" t="str">
            <v>- estensione in allumino rinforzato per elettromagnete. Lunghezza di 40 mm.</v>
          </cell>
          <cell r="C35103" t="str">
            <v>cad</v>
          </cell>
          <cell r="D35103" t="str">
            <v>21,18</v>
          </cell>
        </row>
        <row r="35104">
          <cell r="A35104" t="str">
            <v>ME.13.040.0140.h</v>
          </cell>
          <cell r="B35104" t="str">
            <v>- estensione in allumino rinforzato per elettromagnete. Lunghezza di 150 mm.</v>
          </cell>
          <cell r="C35104" t="str">
            <v>cad</v>
          </cell>
          <cell r="D35104" t="str">
            <v>23,63</v>
          </cell>
        </row>
        <row r="35105">
          <cell r="A35105" t="str">
            <v>ME.13.040.0140.i</v>
          </cell>
          <cell r="B35105" t="str">
            <v>- estensione in allumino rinforzato per elettromagnete. Lunghezza di 250 mm.</v>
          </cell>
          <cell r="C35105" t="str">
            <v>cad</v>
          </cell>
          <cell r="D35105" t="str">
            <v>26,40</v>
          </cell>
        </row>
        <row r="35106">
          <cell r="A35106" t="str">
            <v>ME.13.040.0140.l</v>
          </cell>
          <cell r="B35106" t="str">
            <v>- elettromagnete in contenitore metallico antideflagrante completo di controplacca piatta. Alimentazione a 24Vcc con forza di tenuta di 50daN ed assorbimento di 1,6 W.</v>
          </cell>
          <cell r="C35106" t="str">
            <v>cad</v>
          </cell>
          <cell r="D35106" t="str">
            <v>1.471,04</v>
          </cell>
        </row>
        <row r="35107">
          <cell r="A35107" t="str">
            <v>ME.13.040.0140.m</v>
          </cell>
          <cell r="B35107" t="str">
            <v>- colonnina standard per fissaggio elettromagneti standard. Possibilità di fissaggio a parete o pavimento.</v>
          </cell>
          <cell r="C35107" t="str">
            <v>cad</v>
          </cell>
          <cell r="D35107" t="str">
            <v>51,88</v>
          </cell>
        </row>
        <row r="35108">
          <cell r="A35108" t="str">
            <v>ME.13.040.0140.n</v>
          </cell>
          <cell r="B35108" t="str">
            <v>- piastra di ancoraggio fissa per elettromagnete.</v>
          </cell>
          <cell r="C35108" t="str">
            <v>cad</v>
          </cell>
          <cell r="D35108" t="str">
            <v>25,53</v>
          </cell>
        </row>
        <row r="35109">
          <cell r="A35109" t="str">
            <v>ME.13.040.0140.o</v>
          </cell>
          <cell r="B35109" t="str">
            <v>- piastra di ancoraggio fissa per elettromagnete.</v>
          </cell>
          <cell r="C35109" t="str">
            <v>cad</v>
          </cell>
          <cell r="D35109" t="str">
            <v>34,73</v>
          </cell>
        </row>
        <row r="35110">
          <cell r="A35110" t="str">
            <v>ME.13.040.0140.p</v>
          </cell>
          <cell r="B35110" t="str">
            <v>- elettromagnete per montaggio a pavimento. IP40 Alimentazione a 24Vcc con forza di tenuta di 490N. Completo di pulsante di sblocco.</v>
          </cell>
          <cell r="C35110" t="str">
            <v>cad</v>
          </cell>
          <cell r="D35110" t="str">
            <v>200,83</v>
          </cell>
        </row>
        <row r="35111">
          <cell r="A35111" t="str">
            <v>ME.13.040.0150</v>
          </cell>
          <cell r="B35111" t="str">
            <v>Pulsanti manuali d'allarme a rottura vetro:</v>
          </cell>
          <cell r="C35111"/>
          <cell r="D35111"/>
        </row>
        <row r="35112">
          <cell r="A35112" t="str">
            <v>ME.13.040.0150.a</v>
          </cell>
          <cell r="B35112" t="str">
            <v>- convenzionale a 1 scambio</v>
          </cell>
          <cell r="C35112" t="str">
            <v>cad</v>
          </cell>
          <cell r="D35112" t="str">
            <v>18,41</v>
          </cell>
        </row>
        <row r="35113">
          <cell r="A35113" t="str">
            <v>ME.13.040.0150.b</v>
          </cell>
          <cell r="B35113" t="str">
            <v>- convenzionale ripristinabile</v>
          </cell>
          <cell r="C35113" t="str">
            <v>cad</v>
          </cell>
          <cell r="D35113" t="str">
            <v>27,04</v>
          </cell>
        </row>
        <row r="35114">
          <cell r="A35114" t="str">
            <v>ME.13.040.0150.c</v>
          </cell>
          <cell r="B35114" t="str">
            <v>- vetro di ricambio per pulsante, confezione da 10 pezzi</v>
          </cell>
          <cell r="C35114" t="str">
            <v>cad</v>
          </cell>
          <cell r="D35114" t="str">
            <v>22,96</v>
          </cell>
        </row>
        <row r="35115">
          <cell r="A35115" t="str">
            <v>ME.13.040.0150.d</v>
          </cell>
          <cell r="B35115" t="str">
            <v>- a 1 scambio IP65, rottura vetro</v>
          </cell>
          <cell r="C35115" t="str">
            <v>cad</v>
          </cell>
          <cell r="D35115" t="str">
            <v>188,71</v>
          </cell>
        </row>
        <row r="35116">
          <cell r="A35116" t="str">
            <v>ME.13.040.0160</v>
          </cell>
          <cell r="B35116" t="str">
            <v>Segnalatori ottico/acustici:</v>
          </cell>
          <cell r="C35116"/>
          <cell r="D35116"/>
        </row>
        <row r="35117">
          <cell r="A35117" t="str">
            <v>ME.13.040.0160.a</v>
          </cell>
          <cell r="B35117" t="str">
            <v>- sirena piezo-elettronica multitono da interno con base a basso profilo. Trimmer per la regolazione del volume e dispositivo di bloccaggio. Attivazione remota selezionabile su 2 toni. Tensione di alimentazione da 17 a 60 Vcc. Protezione IP21. EN54 CPD</v>
          </cell>
          <cell r="C35117" t="str">
            <v>cad</v>
          </cell>
          <cell r="D35117" t="str">
            <v>53,06</v>
          </cell>
        </row>
        <row r="35118">
          <cell r="A35118" t="str">
            <v>ME.13.040.0160.b</v>
          </cell>
          <cell r="B35118" t="str">
            <v>- sirena piezo-elettronica multitono da esterno con base ad alto profilo. Trimmer per la regolazione del volume e dispositivo di bloccaggio. Attivazione remota selezionabile su 2 toni. Tensione di alimentazione da 17 a 60 Vcc. Protezione IP65. EN54 CPD</v>
          </cell>
          <cell r="C35118" t="str">
            <v>cad</v>
          </cell>
          <cell r="D35118" t="str">
            <v>53,06</v>
          </cell>
        </row>
        <row r="35119">
          <cell r="A35119" t="str">
            <v>ME.13.040.0160.c</v>
          </cell>
          <cell r="B35119" t="str">
            <v>- sirena piezo-elettronica multitono da interno con lampeggiante e base a basso profilo. Trimmer per la regolazione del volume e dispositivo di bloccaggio.- sirena e lampeggiante con comando separato. Tensione di alimentazione da 17 a 60 Vcc. Protezione IP21</v>
          </cell>
          <cell r="C35119" t="str">
            <v>cad</v>
          </cell>
          <cell r="D35119" t="str">
            <v>116,20</v>
          </cell>
        </row>
        <row r="35120">
          <cell r="A35120" t="str">
            <v>ME.13.040.0160.d</v>
          </cell>
          <cell r="B35120" t="str">
            <v>- sirena piezo-elettronica multitono da esterno con lampeggiante e base ad alto profilo. Trimmer per la regolazione del volume e dispositivo di bloccaggio. - sirena e lampeggiante con comando separato. Tensione di alimentazione da 17 a 60 Vcc. Protezione IP65</v>
          </cell>
          <cell r="C35120" t="str">
            <v>cad</v>
          </cell>
          <cell r="D35120" t="str">
            <v>123,38</v>
          </cell>
        </row>
        <row r="35121">
          <cell r="A35121" t="str">
            <v>ME.13.040.0160.e</v>
          </cell>
          <cell r="B35121" t="str">
            <v>- sirena piezo-elettronica multitono da interno predisposta per il fissaggio di base per sensore (interasse 64mm.). Trimmer per la regolazione del volume. Tensione di alimentazione da 17 a 60 Vcc. Protezione IP21. EN54 CPD</v>
          </cell>
          <cell r="C35121" t="str">
            <v>cad</v>
          </cell>
          <cell r="D35121" t="str">
            <v>63,13</v>
          </cell>
        </row>
        <row r="35122">
          <cell r="A35122" t="str">
            <v>ME.13.040.0160.f</v>
          </cell>
          <cell r="B35122" t="str">
            <v>- sirena autoalimentata da esterno, di colore rosso, realizzata in policarbonato resistente agli urti ed alle radiazioni U.V., con coperchio interno in acciaio a prova di schiuma, lampeggiante strobo rosso, potenza acustica di 120 dB a un metro. Batteria s</v>
          </cell>
          <cell r="C35122" t="str">
            <v>cad</v>
          </cell>
          <cell r="D35122" t="str">
            <v>188,41</v>
          </cell>
        </row>
        <row r="35123">
          <cell r="A35123" t="str">
            <v>ME.13.040.0160.g</v>
          </cell>
          <cell r="B35123" t="str">
            <v>"- sirena autoalimentata da esterno, di colore rosso, realizzata in policarbonato resistente agli urti ed alle radiazioni U.V., lampeggiante strobo rosso, potenza acustica di 106 dB a 3 metri. Batteria supportata 12Vcc- 2,2Ah.</v>
          </cell>
          <cell r="C35123" t="str">
            <v>cad</v>
          </cell>
          <cell r="D35123" t="str">
            <v>156,37</v>
          </cell>
        </row>
        <row r="35124">
          <cell r="A35124" t="str">
            <v>ME.13.040.0160.h</v>
          </cell>
          <cell r="B35124" t="str">
            <v>- lampeggiante xenon rosso con base bianca- tensione 24Vcc. Potenza 1W</v>
          </cell>
          <cell r="C35124" t="str">
            <v>cad</v>
          </cell>
          <cell r="D35124" t="str">
            <v>30,13</v>
          </cell>
        </row>
        <row r="35125">
          <cell r="A35125" t="str">
            <v>ME.13.040.0160.i</v>
          </cell>
          <cell r="B35125" t="str">
            <v>- campana polarizzata. Alimentazione a 24 Vcc. Diametro 6". Basso assorbimento.-EN54 CPD</v>
          </cell>
          <cell r="C35125" t="str">
            <v>cad</v>
          </cell>
          <cell r="D35125" t="str">
            <v>60,80</v>
          </cell>
        </row>
        <row r="35126">
          <cell r="A35126" t="str">
            <v>ME.13.040.0160.j</v>
          </cell>
          <cell r="B35126" t="str">
            <v>- campana elettronica con calotta in acciaio rosso di diametro 6". Protezione IP55 per iInstallazione in esterni. Funzionamento a 24Vcc.</v>
          </cell>
          <cell r="C35126" t="str">
            <v>cad</v>
          </cell>
          <cell r="D35126" t="str">
            <v>90,39</v>
          </cell>
        </row>
        <row r="35127">
          <cell r="A35127" t="str">
            <v>ME.13.040.0160.k</v>
          </cell>
          <cell r="B35127" t="str">
            <v>- campana di allarme 12Vcc. - 112mm.</v>
          </cell>
          <cell r="C35127" t="str">
            <v>cad</v>
          </cell>
          <cell r="D35127" t="str">
            <v>53,99</v>
          </cell>
        </row>
        <row r="35128">
          <cell r="A35128" t="str">
            <v>ME.13.040.0160.l</v>
          </cell>
          <cell r="B35128" t="str">
            <v>- campana di allarme 12Vcc. - 152mm.</v>
          </cell>
          <cell r="C35128" t="str">
            <v>cad</v>
          </cell>
          <cell r="D35128" t="str">
            <v>64,80</v>
          </cell>
        </row>
        <row r="35129">
          <cell r="A35129" t="str">
            <v>ME.13.040.0160.m</v>
          </cell>
          <cell r="B35129" t="str">
            <v>- campana di allarme 24Vcc. - 112mm.</v>
          </cell>
          <cell r="C35129" t="str">
            <v>cad</v>
          </cell>
          <cell r="D35129" t="str">
            <v>53,99</v>
          </cell>
        </row>
        <row r="35130">
          <cell r="A35130" t="str">
            <v>ME.13.040.0160.n</v>
          </cell>
          <cell r="B35130" t="str">
            <v>- campana di allarme 24Vcc. - 152mm.</v>
          </cell>
          <cell r="C35130" t="str">
            <v>cad</v>
          </cell>
          <cell r="D35130" t="str">
            <v>66,51</v>
          </cell>
        </row>
        <row r="35131">
          <cell r="A35131" t="str">
            <v>ME.13.040.0160.o</v>
          </cell>
          <cell r="B35131" t="str">
            <v>- pannello ottico/acustico con buzzer e led ad alta luminosità. Alimentazione 24 Vcc. Custodia in materiale plastico. Scritta standard con "allarme incendio". Protwzione IP42.</v>
          </cell>
          <cell r="C35131" t="str">
            <v>cad</v>
          </cell>
          <cell r="D35131" t="str">
            <v>99,79</v>
          </cell>
        </row>
        <row r="35132">
          <cell r="A35132" t="str">
            <v>ME.13.040.0160.p</v>
          </cell>
          <cell r="B35132" t="str">
            <v>- pannello ottico/acustico con buzzer e led ad alta luminosità. Alimentazione 24 Vcc. Custodia in materiale plastico. Scritta standard con "allarme incendio". Protezione IP65</v>
          </cell>
          <cell r="C35132" t="str">
            <v>cad</v>
          </cell>
          <cell r="D35132" t="str">
            <v>134,17</v>
          </cell>
        </row>
        <row r="35133">
          <cell r="A35133" t="str">
            <v>ME.13.040.0160.q</v>
          </cell>
          <cell r="B35133" t="str">
            <v>- pannello ottico/acustico autoalimentato di led's ad alta luminosità e buzzer con suono intermittente. Il pannello dispone di led per segnalazione anomalie, possibilità di test remoto e uscita elettronica per la remotizzazione della segnalazione di anomal</v>
          </cell>
          <cell r="C35133" t="str">
            <v>cad</v>
          </cell>
          <cell r="D35133" t="str">
            <v>159,63</v>
          </cell>
        </row>
        <row r="35134">
          <cell r="A35134" t="str">
            <v>ME.13.040.0160.r</v>
          </cell>
          <cell r="B35134" t="str">
            <v>- pannello ottico/acustico autoalimentato di led's ad alta luminosità e buzzer con suono intermittente. Il pannello dispone di led per segnalazione anomalie, possibilità di test remoto e uscita elettronica per la remotizzazione della segnalazione di anomal</v>
          </cell>
          <cell r="C35134" t="str">
            <v>cad</v>
          </cell>
          <cell r="D35134" t="str">
            <v>204,17</v>
          </cell>
        </row>
        <row r="35135">
          <cell r="A35135" t="str">
            <v>ME.13.040.0160.s</v>
          </cell>
          <cell r="B35135" t="str">
            <v>- staffa per installazione a bandiera o bifacciale della serie di pannelli ottico/acustici GRP25x</v>
          </cell>
          <cell r="C35135" t="str">
            <v>cad</v>
          </cell>
          <cell r="D35135" t="str">
            <v>19,50</v>
          </cell>
        </row>
        <row r="35136">
          <cell r="A35136" t="str">
            <v>ME.13.040.0160.t</v>
          </cell>
          <cell r="B35136" t="str">
            <v>- ripetitore luminoso di allarme a basso assorbimento equipaggiato di 2 led. Da utilizzare con sostemi convenzionali o analogici"</v>
          </cell>
          <cell r="C35136" t="str">
            <v>cad</v>
          </cell>
          <cell r="D35136" t="str">
            <v>16,07</v>
          </cell>
        </row>
        <row r="35137">
          <cell r="A35137" t="str">
            <v>ME.13.040.0160.u</v>
          </cell>
          <cell r="B35137" t="str">
            <v>- ripetitore luminoso di allarme a led. Completo di buzzer per segnalazione acustica.</v>
          </cell>
          <cell r="C35137" t="str">
            <v>cad</v>
          </cell>
          <cell r="D35137" t="str">
            <v>17,42</v>
          </cell>
        </row>
        <row r="35138">
          <cell r="A35138" t="str">
            <v>ME.13.040.0160.v</v>
          </cell>
          <cell r="B35138" t="str">
            <v>- ripetitore luminoso di allarme a basso assorbimento equipaggiato di 3 led. Da utilizzare con sistemi convenzionali o analogici"</v>
          </cell>
          <cell r="C35138" t="str">
            <v>cad</v>
          </cell>
          <cell r="D35138" t="str">
            <v>15,77</v>
          </cell>
        </row>
        <row r="35139">
          <cell r="A35139" t="str">
            <v>ME.13.040.0170</v>
          </cell>
          <cell r="B35139" t="str">
            <v>Sistema di aspirazione e/o campionamento:</v>
          </cell>
          <cell r="C35139"/>
          <cell r="D35139"/>
        </row>
        <row r="35140">
          <cell r="A35140" t="str">
            <v>ME.13.040.0170.a</v>
          </cell>
          <cell r="B35140" t="str">
            <v>- sistema di aspirazione predisposto per la gestione di 1 tubo di campionamento. Il sistema si compone di una centrale e di una rete di campionamento composta da tubo con diametro 27 mm. disposto in ambiente. Caratteristiche principali della unità: sistema di analisi dell'aria tramite camera di analisi equipaggiata di sistema laser di intercettazione particelle. filtro interno sostituibile. Sensibilità secondo standard EN54-20 per le classi A,B e C soglie dinamiche di allarme con compensazione della sensibilità e algoritmo di discriminazione della polvere, 2 livelli di allarme, 3 uscite relè per segnalazione allarmi (2) e guasto. diametro tubazioni 27 mm. Lunghezza massima tubazioni di 50 metri. Copertura massima di 750mq. Numero massimo di fori 2/4/10 in classi A/B/C 1 tubo di campionamento visualizzazione delle segnalazioni tramite leds, predisposto per interconnessione su rete RS-485 tramite modulo opzionale alimentazione 24Vcc, assorbimento 350 mA Conforme alle norme EN 54 pt. 20</v>
          </cell>
          <cell r="C35140" t="str">
            <v>cad</v>
          </cell>
          <cell r="D35140" t="str">
            <v>1.940,07</v>
          </cell>
        </row>
        <row r="35141">
          <cell r="A35141" t="str">
            <v>ME.13.040.0170.b</v>
          </cell>
          <cell r="B35141" t="str">
            <v>- sistema di aspirazione predisposto per la gestione di 1 tubo di campionamento. Il sistema si compone di una centrale e di una rete di campionamento composta da tubo con diametro 27 mm. disposto in ambiente. Caratteristiche principali della unità: sistema di analisi dell'aria tramite camera di analisi equipaggiata di sistema laser di intercettazione particelle sensibilità da 0,0003microm a 10 microm. Filtro interno sostituibile. Sensibilità secondo standard EN54-20 per le classi A,B e C. Soglie dinamiche di allarme con compensazione della sensibilità e algoritmo di discriminazione della polvere 4 livelli di allarme, 2 uscite relè per segnalazione allarmi e guasto, diametro tubazioni 27 mm. lunghezza massima tubazioni di 50 metri copertura massima di 750mq. Numero massimo di fori 2/4/10 in classi A/B/C 1 tubo di campionamento. Visualizzazione delle segnalazioni tramite leds. Equipaggiato di modulo per interconnessione su rete RS-485. Alimentazione 24Vcc assorbimento 350 mA. Conforme alle norme EN54 pt.20</v>
          </cell>
          <cell r="C35141" t="str">
            <v>cad</v>
          </cell>
          <cell r="D35141" t="str">
            <v>2.967,58</v>
          </cell>
        </row>
        <row r="35142">
          <cell r="A35142" t="str">
            <v>ME.13.040.0170.c</v>
          </cell>
          <cell r="B35142" t="str">
            <v>- sistema di aspirazione predisposto per la gestione di 2 tubi di campionamento. Il sistema si compone di una centrale e di una rete di campionamento composta da 2 tubi con diametro 27 mm. disposti in ambiente. Caratteristiche principali della centrale :</v>
          </cell>
          <cell r="C35142" t="str">
            <v>cad</v>
          </cell>
          <cell r="D35142" t="str">
            <v>4.099,52</v>
          </cell>
        </row>
        <row r="35143">
          <cell r="A35143" t="str">
            <v>ME.13.040.0170.d</v>
          </cell>
          <cell r="B35143" t="str">
            <v>- sistema di aspirazione predisposto per la gestione di 4 tubi di campionamento. Il sistema si compone di una centrale e di una rete di campionamento composta da 4 tubi con diametro 27 mm. disposti in ambiente. Il dispositivo integra il Modulo di Comando in grado di interfacciare un network su bus RS485 composto da massimo 127 unità con la possibilità di programmazione globale per tutti i dispositivi collegati. Caratteristiche principali della centrale : sistema di analisi dell'aria tramite camera di analisi equipaggiata di sistema laser di intercettazione particelle Sensibilità da 0,0003microm a 10 microm; filtro interno sostituibile; sensibilità secondo standard EN54-20 per le classi A,B e C soglie dinamiche di allarme con compensazione della sensibilità e algoritmo di discriminazione della polvere; 4 livelli di allarme; 5 uscite relè per segnalazione allarme, preallarme, guasto, aux; diametro tubazioni 27 mm; lunghezza totale massima delle 4 tubazioni di 200 metri; copertura massima di 2000 mq.; numero massimo di 100 fori; 4 tubi di campionamento ; visualizzazione delle segnalazioni tramite display LCD e bar graphic equipaggiato di modulo per interconnessione su rete RS-485 ; alimentazione 24Vcc; Conforme alle norme EN 54 pt. 20</v>
          </cell>
          <cell r="C35143" t="str">
            <v>cad</v>
          </cell>
          <cell r="D35143" t="str">
            <v>5.812,76</v>
          </cell>
        </row>
        <row r="35144">
          <cell r="A35144" t="str">
            <v>ME.13.040.0170.e</v>
          </cell>
          <cell r="B35144" t="str">
            <v>- sistema di aspirazione predisposto per la gestione di 4 tubi di campionamento. Il sistema si compone di una centrale e di una rete di campionamento composta da 4 tubi con diametro 27 mm. disposti in ambiente. Il dispositivo integra il Modulo di Comando in grado di interfacciare un network su bus RS485 composto da massimo 127 unità con la possibilità di programmazione globale per tutti i dispositivi collegati. Caratteristiche principali della centrale : sistema di analisi dell'aria tramite camera di analisi equipaggiata di sistema laser di intercettazione particelle Sensibilità da 0,0003microm a 10 microm; filtro interno sostituibile; sensibilità secondo standard EN54-20 per le classi A,B e C soglie dinamiche di allarme con compensazione della sensibilità e algoritmo di discriminazione della polvere; 4 livelli di allarme; 5 uscite relè per segnalazione allarme, preallarme, guasto, aux; diametro tubazioni 27 mm; lunghezza totale massima delle 4 tubazioni di 200 metri; copertura massima di 2000 mq.; numero massimo di 100 fori; 4 tubi di campionamento ; visualizzazione delle segnalazioni tramite display LCD e bar graphic equipaggiato di modulo per interconnessione su rete RS-485 ; alimentazione 24Vcc; Conforme alle norme EN 54 pt. 20</v>
          </cell>
          <cell r="C35144" t="str">
            <v>cad</v>
          </cell>
          <cell r="D35144" t="str">
            <v>8.657,92</v>
          </cell>
        </row>
        <row r="35145">
          <cell r="A35145" t="str">
            <v>ME.13.040.0170.f</v>
          </cell>
          <cell r="B35145" t="str">
            <v>- filtro di ricambio per unità Laser</v>
          </cell>
          <cell r="C35145" t="str">
            <v>cad</v>
          </cell>
          <cell r="D35145" t="str">
            <v>76,49</v>
          </cell>
        </row>
        <row r="35146">
          <cell r="A35146" t="str">
            <v>ME.13.040.0170.g</v>
          </cell>
          <cell r="B35146" t="str">
            <v>- tubo di campionamento in ABS di colore rosso completo di pezzi speciali e accessori di montaggio</v>
          </cell>
          <cell r="C35146" t="str">
            <v>m</v>
          </cell>
          <cell r="D35146" t="str">
            <v>6,05</v>
          </cell>
        </row>
        <row r="35147">
          <cell r="A35147" t="str">
            <v>ME.13.040.0170.h</v>
          </cell>
          <cell r="B35147" t="str">
            <v>- kit composto da giunto a T per tubo rigido, tubazione flessibile di 1 metro e capillare da 10 mm. per la realizzazione di punto di campionamento con fissaggio tramite viti direttamente sulla struttura.</v>
          </cell>
          <cell r="C35147" t="str">
            <v>cad</v>
          </cell>
          <cell r="D35147" t="str">
            <v>59,70</v>
          </cell>
        </row>
        <row r="35148">
          <cell r="A35148" t="str">
            <v>ME.13.040.0170.i</v>
          </cell>
          <cell r="B35148" t="str">
            <v>- trappola acqua con sifone completo di valvola di chiusura e rubinetto</v>
          </cell>
          <cell r="C35148" t="str">
            <v>cad</v>
          </cell>
          <cell r="D35148" t="str">
            <v>69,98</v>
          </cell>
        </row>
        <row r="35149">
          <cell r="A35149" t="str">
            <v>ME.13.040.0170.j</v>
          </cell>
          <cell r="B35149" t="str">
            <v>- raccordo di giunzione ispezionabile</v>
          </cell>
          <cell r="C35149" t="str">
            <v>cad</v>
          </cell>
          <cell r="D35149" t="str">
            <v>8,42</v>
          </cell>
        </row>
        <row r="35150">
          <cell r="A35150" t="str">
            <v>ME.13.050</v>
          </cell>
          <cell r="B35150" t="str">
            <v>RIVELAZIONE GAS</v>
          </cell>
          <cell r="C35150"/>
          <cell r="D35150"/>
        </row>
        <row r="35151">
          <cell r="A35151" t="str">
            <v>ME.13.050.0010</v>
          </cell>
          <cell r="B35151" t="str">
            <v>Centrale di rivelazione gas proporzionale con display a cristalli liquidi retroilluminato e 7 tasti funzione, batterie 2x12V 7Ah escluse, alimentazione 230 Vca in versione rack:</v>
          </cell>
          <cell r="C35151"/>
          <cell r="D35151"/>
        </row>
        <row r="35152">
          <cell r="A35152" t="str">
            <v>ME.13.050.0010.a</v>
          </cell>
          <cell r="B35152" t="str">
            <v>- a 4 canali di rivelazione</v>
          </cell>
          <cell r="C35152" t="str">
            <v>cad</v>
          </cell>
          <cell r="D35152" t="str">
            <v>884,04</v>
          </cell>
        </row>
        <row r="35153">
          <cell r="A35153" t="str">
            <v>ME.13.050.0010.b</v>
          </cell>
          <cell r="B35153" t="str">
            <v>- a 8 canali di rivelazione</v>
          </cell>
          <cell r="C35153" t="str">
            <v>cad</v>
          </cell>
          <cell r="D35153" t="str">
            <v>1.312,84</v>
          </cell>
        </row>
        <row r="35154">
          <cell r="A35154" t="str">
            <v>ME.13.050.0020</v>
          </cell>
          <cell r="B35154" t="str">
            <v>Centrale di rivelazione gas proporzionale con display a cristalli liquidi retroilluminato e 7 tasti funzione, batterie 2x12V 7Ah escluse, alimentazione 230 Vca in versione rack:</v>
          </cell>
          <cell r="C35154"/>
          <cell r="D35154"/>
        </row>
        <row r="35155">
          <cell r="A35155" t="str">
            <v>ME.13.050.0020.a</v>
          </cell>
          <cell r="B35155" t="str">
            <v>- a 4 canali di rivelazione</v>
          </cell>
          <cell r="C35155" t="str">
            <v>cad</v>
          </cell>
          <cell r="D35155" t="str">
            <v>3.242,55</v>
          </cell>
        </row>
        <row r="35156">
          <cell r="A35156" t="str">
            <v>ME.13.050.0020.b</v>
          </cell>
          <cell r="B35156" t="str">
            <v>- 8 canali di rivelazione espandibile a 200</v>
          </cell>
          <cell r="C35156" t="str">
            <v>cad</v>
          </cell>
          <cell r="D35156" t="str">
            <v>3.744,38</v>
          </cell>
        </row>
        <row r="35157">
          <cell r="A35157" t="str">
            <v>ME.13.050.0030</v>
          </cell>
          <cell r="B35157" t="str">
            <v>Schede per centrali di rivelazione proporzionale:</v>
          </cell>
          <cell r="C35157"/>
          <cell r="D35157"/>
        </row>
        <row r="35158">
          <cell r="A35158" t="str">
            <v>ME.13.050.0030.a</v>
          </cell>
          <cell r="B35158" t="str">
            <v>- a 8 ingressi</v>
          </cell>
          <cell r="C35158" t="str">
            <v>cad</v>
          </cell>
          <cell r="D35158" t="str">
            <v>306,99</v>
          </cell>
        </row>
        <row r="35159">
          <cell r="A35159" t="str">
            <v>ME.13.050.0030.b</v>
          </cell>
          <cell r="B35159" t="str">
            <v>- a 16 relè</v>
          </cell>
          <cell r="C35159" t="str">
            <v>cad</v>
          </cell>
          <cell r="D35159" t="str">
            <v>343,33</v>
          </cell>
        </row>
        <row r="35160">
          <cell r="A35160" t="str">
            <v>ME.13.050.0040</v>
          </cell>
          <cell r="B35160" t="str">
            <v>Sensore catalitico per rivelazione di gas metano a doppia soglia, in contenitore di plastica autoestinguente con grado i protezione IP42, dotato di uscita a relè per la segnalazione dell'allarme, alimentazione 24 Vcc, assorbimento a riposo 15 mA e 30 mA in allarme.</v>
          </cell>
          <cell r="C35160" t="str">
            <v>cad</v>
          </cell>
          <cell r="D35160" t="str">
            <v>192,52</v>
          </cell>
        </row>
        <row r="35161">
          <cell r="A35161" t="str">
            <v>ME.13.050.0050</v>
          </cell>
          <cell r="B35161" t="str">
            <v>Rivelatore a cella elettrochimica di monossido di carbonio a doppia soglia in contenitore IP42 dotato di relè di allarme. Alimentazione 24 Vcc,</v>
          </cell>
          <cell r="C35161" t="str">
            <v>cad</v>
          </cell>
          <cell r="D35161" t="str">
            <v>258,72</v>
          </cell>
        </row>
        <row r="35162">
          <cell r="A35162" t="str">
            <v>ME.13.050.0060</v>
          </cell>
          <cell r="B35162" t="str">
            <v>Rivelatore per centrali convenzionali a doppia soglia in contenitore antipolvere</v>
          </cell>
          <cell r="C35162"/>
          <cell r="D35162"/>
        </row>
        <row r="35163">
          <cell r="A35163" t="str">
            <v>ME.13.050.0060.a</v>
          </cell>
          <cell r="B35163" t="str">
            <v>- di metano 5-10% LIE</v>
          </cell>
          <cell r="C35163" t="str">
            <v>cad</v>
          </cell>
          <cell r="D35163" t="str">
            <v>192,52</v>
          </cell>
        </row>
        <row r="35164">
          <cell r="A35164" t="str">
            <v>ME.13.050.0060.b</v>
          </cell>
          <cell r="B35164" t="str">
            <v>- di GPL 5-10% LIE</v>
          </cell>
          <cell r="C35164" t="str">
            <v>cad</v>
          </cell>
          <cell r="D35164" t="str">
            <v>192,52</v>
          </cell>
        </row>
        <row r="35165">
          <cell r="A35165" t="str">
            <v>ME.13.050.0060.c</v>
          </cell>
          <cell r="B35165" t="str">
            <v>- di CO 10-20% LIE</v>
          </cell>
          <cell r="C35165" t="str">
            <v>cad</v>
          </cell>
          <cell r="D35165" t="str">
            <v>258,72</v>
          </cell>
        </row>
        <row r="35166">
          <cell r="A35166" t="str">
            <v>ME.13.050.0070</v>
          </cell>
          <cell r="B35166" t="str">
            <v>Rivelatore per centrali convenzionali a doppia soglia in contenitore antideflagrante</v>
          </cell>
          <cell r="C35166"/>
          <cell r="D35166"/>
        </row>
        <row r="35167">
          <cell r="A35167" t="str">
            <v>ME.13.050.0070.a</v>
          </cell>
          <cell r="B35167" t="str">
            <v>- di metano 10-20% LIE</v>
          </cell>
          <cell r="C35167" t="str">
            <v>cad</v>
          </cell>
          <cell r="D35167" t="str">
            <v>630,99</v>
          </cell>
        </row>
        <row r="35168">
          <cell r="A35168" t="str">
            <v>ME.13.050.0070.b</v>
          </cell>
          <cell r="B35168" t="str">
            <v>- 10-20% LIE di uno dei seguenti gas: GPL, pentano, propano, butano, idrogeno, alcool etilico, alcool propilico, alcool metilico, vapori di benzina</v>
          </cell>
          <cell r="C35168" t="str">
            <v>cad</v>
          </cell>
          <cell r="D35168" t="str">
            <v>630,99</v>
          </cell>
        </row>
        <row r="35169">
          <cell r="A35169" t="str">
            <v>ME.13.050.0070.c</v>
          </cell>
          <cell r="B35169" t="str">
            <v>- 10-20% LIE di uno dei seguenti gas, toluolo, xilolo, acetilene, acetone, acetato di etile, esano, etano, isobutano, metileticheone, etilene, ciclopentano, propene</v>
          </cell>
          <cell r="C35169" t="str">
            <v>cad</v>
          </cell>
          <cell r="D35169" t="str">
            <v>770,89</v>
          </cell>
        </row>
        <row r="35170">
          <cell r="A35170" t="str">
            <v>ME.13.050.0080</v>
          </cell>
          <cell r="B35170" t="str">
            <v>Scheda per rivelatori a doppia soglia a 3 relè</v>
          </cell>
          <cell r="C35170" t="str">
            <v>cad</v>
          </cell>
          <cell r="D35170" t="str">
            <v>56,42</v>
          </cell>
        </row>
        <row r="35171">
          <cell r="A35171" t="str">
            <v>ME.13.050.0090</v>
          </cell>
          <cell r="B35171" t="str">
            <v>Rivelatore per centrali proporzionali, 4-20mA in contenitore antipolvere:</v>
          </cell>
          <cell r="C35171"/>
          <cell r="D35171"/>
        </row>
        <row r="35172">
          <cell r="A35172" t="str">
            <v>ME.13.050.0090.a</v>
          </cell>
          <cell r="B35172" t="str">
            <v>- di vapori di benzina 4÷20 mA</v>
          </cell>
          <cell r="C35172" t="str">
            <v>cad</v>
          </cell>
          <cell r="D35172" t="str">
            <v>440,73</v>
          </cell>
        </row>
        <row r="35173">
          <cell r="A35173" t="str">
            <v>ME.13.050.0090.b</v>
          </cell>
          <cell r="B35173" t="str">
            <v>- di metano 4÷20 mA</v>
          </cell>
          <cell r="C35173" t="str">
            <v>cad</v>
          </cell>
          <cell r="D35173" t="str">
            <v>440,73</v>
          </cell>
        </row>
        <row r="35174">
          <cell r="A35174" t="str">
            <v>ME.13.050.0090.c</v>
          </cell>
          <cell r="B35174" t="str">
            <v>- 4÷20 mA di uno dei segunti gas: GPL, propano, butano</v>
          </cell>
          <cell r="C35174" t="str">
            <v>cad</v>
          </cell>
          <cell r="D35174" t="str">
            <v>440,73</v>
          </cell>
        </row>
        <row r="35175">
          <cell r="A35175" t="str">
            <v>ME.13.050.0090.d</v>
          </cell>
          <cell r="B35175" t="str">
            <v>- di CO 4÷20 mA 0÷500 ppm</v>
          </cell>
          <cell r="C35175" t="str">
            <v>cad</v>
          </cell>
          <cell r="D35175" t="str">
            <v>481,32</v>
          </cell>
        </row>
        <row r="35176">
          <cell r="A35176" t="str">
            <v>ME.13.050.0100</v>
          </cell>
          <cell r="B35176" t="str">
            <v>Rivelatore per centrali proporzionali, 4÷20 mA in contenitore antideflagrante:</v>
          </cell>
          <cell r="C35176"/>
          <cell r="D35176"/>
        </row>
        <row r="35177">
          <cell r="A35177" t="str">
            <v>ME.13.050.0100.a</v>
          </cell>
          <cell r="B35177" t="str">
            <v>- di metano 4÷20 mA</v>
          </cell>
          <cell r="C35177" t="str">
            <v>cad</v>
          </cell>
          <cell r="D35177" t="str">
            <v>574,59</v>
          </cell>
        </row>
        <row r="35178">
          <cell r="A35178" t="str">
            <v>ME.13.050.0100.b</v>
          </cell>
          <cell r="B35178" t="str">
            <v>- di uno dei seguenti gas: GPL, pentano propano, butano, idrogeno, alcool etilico, alcool propilico, alcool metilico, vapori di benzina, ammoniaca per esplosività 4÷20 mA</v>
          </cell>
          <cell r="C35178" t="str">
            <v>cad</v>
          </cell>
          <cell r="D35178" t="str">
            <v>574,59</v>
          </cell>
        </row>
        <row r="35179">
          <cell r="A35179" t="str">
            <v>ME.13.050.0100.c</v>
          </cell>
          <cell r="B35179" t="str">
            <v>- rivelatore di toluolo 4÷20 mA</v>
          </cell>
          <cell r="C35179" t="str">
            <v>cad</v>
          </cell>
          <cell r="D35179" t="str">
            <v>714,48</v>
          </cell>
        </row>
        <row r="35180">
          <cell r="A35180" t="str">
            <v>ME.13.050.0100.d</v>
          </cell>
          <cell r="B35180" t="str">
            <v>- di uno dei segunti gas: xilolo, acetilene, acetone, acetato di etile, esano, etano, isobutano, metiletilchetone, etilene, ciclopentano, propene 4÷20 mA</v>
          </cell>
          <cell r="C35180" t="str">
            <v>cad</v>
          </cell>
          <cell r="D35180" t="str">
            <v>714,48</v>
          </cell>
        </row>
        <row r="35181">
          <cell r="A35181" t="str">
            <v>ME.13.050.0120</v>
          </cell>
          <cell r="B35181" t="str">
            <v>Rivelatore per centrali proporzionali, 4-20mA in contenitore antipolvere:</v>
          </cell>
          <cell r="C35181"/>
          <cell r="D35181"/>
        </row>
        <row r="35182">
          <cell r="A35182" t="str">
            <v>ME.13.050.0120.b</v>
          </cell>
          <cell r="B35182" t="str">
            <v>- di CO - Cella elettrochimica 4÷20 mA 50÷500 ppm</v>
          </cell>
          <cell r="C35182" t="str">
            <v>cad</v>
          </cell>
          <cell r="D35182" t="str">
            <v>353,32</v>
          </cell>
        </row>
        <row r="35183">
          <cell r="A35183" t="str">
            <v>ME.13.060</v>
          </cell>
          <cell r="B35183" t="str">
            <v>MISCELLANEA</v>
          </cell>
          <cell r="C35183"/>
          <cell r="D35183"/>
        </row>
        <row r="35184">
          <cell r="A35184" t="str">
            <v>ME.13.060.0010</v>
          </cell>
          <cell r="B35184" t="str">
            <v>Fornitura in opera di cavo di tipo twistato e schermato, antincendio, grado 3 colore rosso a norme CEI20/22 II°, CEI20/35 e CEI20/37.</v>
          </cell>
          <cell r="C35184"/>
          <cell r="D35184"/>
        </row>
        <row r="35185">
          <cell r="A35185" t="str">
            <v>ME.13.060.0010.a</v>
          </cell>
          <cell r="B35185" t="str">
            <v>- 2x0.5 mmq</v>
          </cell>
          <cell r="C35185" t="str">
            <v>m</v>
          </cell>
          <cell r="D35185" t="str">
            <v>0,62</v>
          </cell>
        </row>
        <row r="35186">
          <cell r="A35186" t="str">
            <v>ME.13.060.0010.b</v>
          </cell>
          <cell r="B35186" t="str">
            <v>- 2x1 mmq</v>
          </cell>
          <cell r="C35186" t="str">
            <v>m</v>
          </cell>
          <cell r="D35186" t="str">
            <v>1,12</v>
          </cell>
        </row>
        <row r="35187">
          <cell r="A35187" t="str">
            <v>ME.13.060.0010.c</v>
          </cell>
          <cell r="B35187" t="str">
            <v>- 2x1.5 mmq</v>
          </cell>
          <cell r="C35187" t="str">
            <v>m</v>
          </cell>
          <cell r="D35187" t="str">
            <v>1,51</v>
          </cell>
        </row>
        <row r="35188">
          <cell r="A35188" t="str">
            <v>ME.13.060.0020</v>
          </cell>
          <cell r="B35188" t="str">
            <v>Combinatore telefonico vocale in contenitore metallico, alimentazione 12Vdc, 4 canali di allarme + batteria bassa, 2 canali di blocco, 4 messaggi di allarme + messaggio comune + batteria bassa + stato impianto + guasto linea + stato uscita rele'. Possibilita' di attivazione remota tramite telefono di 2 uscite e di interrogazione su stato impianto e ultimo allarme. Alloggia accumulatore da 2,2Ah. Dim. : 300 x 260 x 65 mm. Assorbimento: 60 mA. Numero canali : 4+ canale controllo basso livello di alimentazione.</v>
          </cell>
          <cell r="C35188" t="str">
            <v>cad</v>
          </cell>
          <cell r="D35188" t="str">
            <v>400,70</v>
          </cell>
        </row>
        <row r="35189">
          <cell r="A35189" t="str">
            <v>ME.13.060.0030</v>
          </cell>
          <cell r="B35189" t="str">
            <v>Riduttore di tensione da 24Vcc/Vca a 12 Vcc.</v>
          </cell>
          <cell r="C35189" t="str">
            <v>cad</v>
          </cell>
          <cell r="D35189" t="str">
            <v>50,01</v>
          </cell>
        </row>
        <row r="35190">
          <cell r="A35190" t="str">
            <v>ME.13.060.0180</v>
          </cell>
          <cell r="B35190" t="str">
            <v>Alimentatori per impianti di rivelazione incendi:</v>
          </cell>
          <cell r="C35190"/>
          <cell r="D35190"/>
        </row>
        <row r="35191">
          <cell r="A35191" t="str">
            <v>ME.13.060.0180.a</v>
          </cell>
          <cell r="B35191" t="str">
            <v>- alimentatore di emergenza 24Vcc - 2A+0,8A per ricarica batterie, in custodia metallica. Spazio interno per lalloggiamento di 2 batterie 12V-18Ah (non fornite). Lunità dovrà disporre di 2 uscite a relè per la segnalazione separata di mancanza rete o di guasto. 2 led di segnalazione esterni alla custodia per indicare la presenza di tensione e per segnalare un guasto; 1 led interno alla centrale con funzionamento differenziato per fornire una accurata diagnostica in caso di guasto. Conforme alle norme EN 54 pt.4</v>
          </cell>
          <cell r="C35191" t="str">
            <v>cad</v>
          </cell>
          <cell r="D35191" t="str">
            <v>551,20</v>
          </cell>
        </row>
        <row r="35192">
          <cell r="A35192" t="str">
            <v>ME.13.060.0180.b</v>
          </cell>
          <cell r="B35192" t="str">
            <v>- alimentatore di emergenza 24Vcc - 5A+1,6A per ricarica batterie, in custodia metallica. Spazio interno per lalloggiamento di 2 batterie 12V-18Ah (non fornite). Lunità dovrà disporre di 2 uscite a relè per la segnalazione separata di mancanza rete o di guasto. 2 leds di segnalazione esterni alla custodia per indicare la presenza di tensione e per segnalare un guasto; 1 led interno alla centrale con funzionamento differenziato per fornire una accurata diagnostica in caso di guasto. Conforme alle norme EN 54 pt.4</v>
          </cell>
          <cell r="C35192" t="str">
            <v>cad</v>
          </cell>
          <cell r="D35192" t="str">
            <v>580,55</v>
          </cell>
        </row>
        <row r="35193">
          <cell r="A35193" t="str">
            <v>ME.13.060.0180.c</v>
          </cell>
          <cell r="B35193" t="str">
            <v>- batteria 12 V - 2Ah.</v>
          </cell>
          <cell r="C35193" t="str">
            <v>cad</v>
          </cell>
          <cell r="D35193" t="str">
            <v>28,47</v>
          </cell>
        </row>
        <row r="35194">
          <cell r="A35194" t="str">
            <v>ME.13.060.0180.d</v>
          </cell>
          <cell r="B35194" t="str">
            <v>- batteria 12 V - 7,2Ah.</v>
          </cell>
          <cell r="C35194" t="str">
            <v>cad</v>
          </cell>
          <cell r="D35194" t="str">
            <v>36,84</v>
          </cell>
        </row>
        <row r="35195">
          <cell r="A35195" t="str">
            <v>ME.13.060.0180.e</v>
          </cell>
          <cell r="B35195" t="str">
            <v>- batteria 12 V -12Ah.</v>
          </cell>
          <cell r="C35195" t="str">
            <v>cad</v>
          </cell>
          <cell r="D35195" t="str">
            <v>88,41</v>
          </cell>
        </row>
        <row r="35196">
          <cell r="A35196" t="str">
            <v>ME.13.060.0180.f</v>
          </cell>
          <cell r="B35196" t="str">
            <v>- batteria 12 V -18Ah.</v>
          </cell>
          <cell r="C35196" t="str">
            <v>cad</v>
          </cell>
          <cell r="D35196" t="str">
            <v>103,59</v>
          </cell>
        </row>
        <row r="35197">
          <cell r="A35197" t="str">
            <v>ME.13.070</v>
          </cell>
          <cell r="B35197" t="str">
            <v>APPARECCHI DI SEGNALAZIONE</v>
          </cell>
          <cell r="C35197"/>
          <cell r="D35197"/>
        </row>
        <row r="35198">
          <cell r="A35198" t="str">
            <v>ME.13.070.0010</v>
          </cell>
          <cell r="B35198" t="str">
            <v>Trasformatore monofase modulare per suonerie e segnalazioni, per quadri modulari - tensione 220 V / 8 ÷ 12 ÷ 24 V - potenza 15 VA</v>
          </cell>
          <cell r="C35198" t="str">
            <v>cad</v>
          </cell>
          <cell r="D35198" t="str">
            <v>19,04</v>
          </cell>
        </row>
        <row r="35199">
          <cell r="A35199" t="str">
            <v>ME.13.070.0020</v>
          </cell>
          <cell r="B35199" t="str">
            <v>Trasformatore monofase - tensione 220 V / 24V - per montaggio in cassetta o retroquadro, nei seguenti tipi:</v>
          </cell>
          <cell r="C35199"/>
          <cell r="D35199"/>
        </row>
        <row r="35200">
          <cell r="A35200" t="str">
            <v>ME.13.070.0020.a</v>
          </cell>
          <cell r="B35200" t="str">
            <v>- 50 VA</v>
          </cell>
          <cell r="C35200" t="str">
            <v>cad</v>
          </cell>
          <cell r="D35200" t="str">
            <v>26,30</v>
          </cell>
        </row>
        <row r="35201">
          <cell r="A35201" t="str">
            <v>ME.13.070.0020.b</v>
          </cell>
          <cell r="B35201" t="str">
            <v>- 80 VA</v>
          </cell>
          <cell r="C35201" t="str">
            <v>cad</v>
          </cell>
          <cell r="D35201" t="str">
            <v>27,81</v>
          </cell>
        </row>
        <row r="35202">
          <cell r="A35202" t="str">
            <v>ME.13.070.0020.c</v>
          </cell>
          <cell r="B35202" t="str">
            <v>- 110 VA</v>
          </cell>
          <cell r="C35202" t="str">
            <v>cad</v>
          </cell>
          <cell r="D35202" t="str">
            <v>29,89</v>
          </cell>
        </row>
        <row r="35203">
          <cell r="A35203" t="str">
            <v>ME.13.070.0020.d</v>
          </cell>
          <cell r="B35203" t="str">
            <v>- 160 VA</v>
          </cell>
          <cell r="C35203" t="str">
            <v>cad</v>
          </cell>
          <cell r="D35203" t="str">
            <v>44,75</v>
          </cell>
        </row>
        <row r="35204">
          <cell r="A35204" t="str">
            <v>ME.13.070.0020.e</v>
          </cell>
          <cell r="B35204" t="str">
            <v>- 250 VA</v>
          </cell>
          <cell r="C35204" t="str">
            <v>cad</v>
          </cell>
          <cell r="D35204" t="str">
            <v>47,64</v>
          </cell>
        </row>
        <row r="35205">
          <cell r="A35205" t="str">
            <v>ME.13.070.0020.f</v>
          </cell>
          <cell r="B35205" t="str">
            <v>- 350 VA</v>
          </cell>
          <cell r="C35205" t="str">
            <v>cad</v>
          </cell>
          <cell r="D35205" t="str">
            <v>54,29</v>
          </cell>
        </row>
        <row r="35206">
          <cell r="A35206" t="str">
            <v>ME.13.070.0030</v>
          </cell>
          <cell r="B35206" t="str">
            <v>Fotorelè a tasto numerabile alimentazione in c.a. 24 V</v>
          </cell>
          <cell r="C35206" t="str">
            <v>cad</v>
          </cell>
          <cell r="D35206" t="str">
            <v>14,39</v>
          </cell>
        </row>
        <row r="35207">
          <cell r="A35207" t="str">
            <v>ME.13.070.0040</v>
          </cell>
          <cell r="B35207" t="str">
            <v>Relè di chiamata e annullamento funzionamento in c.a. 24 V - per supporto predisposto.</v>
          </cell>
          <cell r="C35207" t="str">
            <v>cad</v>
          </cell>
          <cell r="D35207" t="str">
            <v>29,46</v>
          </cell>
        </row>
        <row r="35208">
          <cell r="A35208" t="str">
            <v>ME.13.070.0050</v>
          </cell>
          <cell r="B35208" t="str">
            <v>Relè pilota senza ritenuta alimentazione in c.a. 24 V</v>
          </cell>
          <cell r="C35208" t="str">
            <v>cad</v>
          </cell>
          <cell r="D35208" t="str">
            <v>17,51</v>
          </cell>
        </row>
        <row r="35209">
          <cell r="A35209" t="str">
            <v>ME.13.070.0060</v>
          </cell>
          <cell r="B35209" t="str">
            <v>Relè ausiliario monostabile tre contatti alimentazione in c.a. 24 V - per supporto predisposto.</v>
          </cell>
          <cell r="C35209" t="str">
            <v>cad</v>
          </cell>
          <cell r="D35209" t="str">
            <v>22,29</v>
          </cell>
        </row>
        <row r="35210">
          <cell r="A35210" t="str">
            <v>ME.13.070.0070</v>
          </cell>
          <cell r="B35210" t="str">
            <v>Suoneria circolare da parete o da incasso con timpano di bronzo per tensione 24/220 V.</v>
          </cell>
          <cell r="C35210" t="str">
            <v>cad</v>
          </cell>
          <cell r="D35210" t="str">
            <v>12,09</v>
          </cell>
        </row>
        <row r="35211">
          <cell r="A35211" t="str">
            <v>ME.13.070.0080</v>
          </cell>
          <cell r="B35211" t="str">
            <v>Suoneria con timpano in bronzo per supporti predisposti alimentazione in c.a. 12/24/220 V.</v>
          </cell>
          <cell r="C35211" t="str">
            <v>cad</v>
          </cell>
          <cell r="D35211" t="str">
            <v>8,82</v>
          </cell>
        </row>
        <row r="35212">
          <cell r="A35212" t="str">
            <v>ME.13.070.0090</v>
          </cell>
          <cell r="B35212" t="str">
            <v>Suoneria modulare da installare in quadri modulari, funzionamento in c.a 12/24/220 V.</v>
          </cell>
          <cell r="C35212" t="str">
            <v>cad</v>
          </cell>
          <cell r="D35212" t="str">
            <v>13,84</v>
          </cell>
        </row>
        <row r="35213">
          <cell r="A35213" t="str">
            <v>ME.13.070.0100</v>
          </cell>
          <cell r="B35213" t="str">
            <v>Ronzatore per supporti predisposti funzionanti a 24/220 V.</v>
          </cell>
          <cell r="C35213" t="str">
            <v>cad</v>
          </cell>
          <cell r="D35213" t="str">
            <v>5,53</v>
          </cell>
        </row>
        <row r="35214">
          <cell r="A35214" t="str">
            <v>ME.13.070.0110</v>
          </cell>
          <cell r="B35214" t="str">
            <v>Ronzatore modulare da installare in quadri modulari, funzionamento in c.a.12/24/220 V.</v>
          </cell>
          <cell r="C35214" t="str">
            <v>cad</v>
          </cell>
          <cell r="D35214" t="str">
            <v>11,95</v>
          </cell>
        </row>
        <row r="35215">
          <cell r="A35215" t="str">
            <v>ME.13.070.0120</v>
          </cell>
          <cell r="B35215" t="str">
            <v>Campana in bronzo funzionante a 24/220 V applicazione a parete, nei tipi:</v>
          </cell>
          <cell r="C35215"/>
          <cell r="D35215"/>
        </row>
        <row r="35216">
          <cell r="A35216" t="str">
            <v>ME.13.070.0120.a</v>
          </cell>
          <cell r="B35216" t="str">
            <v>- Ø 90 mm</v>
          </cell>
          <cell r="C35216" t="str">
            <v>cad</v>
          </cell>
          <cell r="D35216" t="str">
            <v>27,56</v>
          </cell>
        </row>
        <row r="35217">
          <cell r="A35217" t="str">
            <v>ME.13.070.0120.b</v>
          </cell>
          <cell r="B35217" t="str">
            <v>- Ø 140 mm</v>
          </cell>
          <cell r="C35217" t="str">
            <v>cad</v>
          </cell>
          <cell r="D35217" t="str">
            <v>40,21</v>
          </cell>
        </row>
        <row r="35218">
          <cell r="A35218" t="str">
            <v>ME.13.070.0130</v>
          </cell>
          <cell r="B35218" t="str">
            <v>Lampada da incasso o da parete con indicazione di direzione (completo di lampadine a siluro) alimentate in c.a 12/24/220 V</v>
          </cell>
          <cell r="C35218" t="str">
            <v>cad</v>
          </cell>
          <cell r="D35218" t="str">
            <v>11,87</v>
          </cell>
        </row>
        <row r="35219">
          <cell r="A35219" t="str">
            <v>ME.13.070.0140</v>
          </cell>
          <cell r="B35219" t="str">
            <v>Predispositore jack completo di chiave adatto per disinserire le chiamata di segnalazione</v>
          </cell>
          <cell r="C35219" t="str">
            <v>cad</v>
          </cell>
          <cell r="D35219" t="str">
            <v>4,15</v>
          </cell>
        </row>
        <row r="35220">
          <cell r="A35220" t="str">
            <v>ME.13.070.0150</v>
          </cell>
          <cell r="B35220" t="str">
            <v>QUADRO ELETTRICO PER LA PREVENZIONE INCENDI ED IL RISPARMIO ENERGETICO. Mediante la disattivazione automatica degli impianti elettrici nei periodi di inutilizzo. Dotato di 10 orologi programmabili, pannello touch-scren da 5,7 pollicci e 10 relè da 10 Amper per il comando degli impianti da far funzionare, possibilità di effettuare 30 programmazioni giornaliere per ogni giorno della settimana. Possibilità di attivare e disattivare ogni orologio mediante i circuiti di comando degli impianti al fine di non creare disagi agli utilizzatori. Alimentazione 230 Volt.</v>
          </cell>
          <cell r="C35220" t="str">
            <v>cad</v>
          </cell>
          <cell r="D35220" t="str">
            <v>1.938,84</v>
          </cell>
        </row>
        <row r="35221">
          <cell r="A35221" t="str">
            <v>ME.13.070.0160</v>
          </cell>
          <cell r="B35221" t="str">
            <v>QUADRO ELETTRICO PER LA PREVENZIONE INCENDI ED IL RISPARMIO ENERGETICO. Mediante la disattivazione automatica degli impianti elettrici nei periodi di inutilizzo. Dotato di 10 orologi programmabili, pannello touch-scren da 5,7 pollicci e 10 relè da 10 Amper per il comando degli impianti da far funzionare, possibilità di effettuare 30 programmazioni giornaliere per ogni giorno della settimana. Possibilità di attivare e disattivare ogni orologio mediante i circuiti di comando degli impianti al fine di non creare disagi agli utilizzatori. Alimentazione 230 Volt.</v>
          </cell>
          <cell r="C35221" t="str">
            <v>cad</v>
          </cell>
          <cell r="D35221" t="str">
            <v>2.555,74</v>
          </cell>
        </row>
        <row r="35222">
          <cell r="A35222" t="str">
            <v>ME.14 - IMPIANTI ASCENSORI</v>
          </cell>
          <cell r="B35222"/>
          <cell r="C35222"/>
          <cell r="D35222"/>
        </row>
        <row r="35223">
          <cell r="A35223" t="str">
            <v>ME</v>
          </cell>
          <cell r="B35223" t="str">
            <v>MATERIALI IMPIANTI ELETTRICI</v>
          </cell>
          <cell r="C35223"/>
          <cell r="D35223"/>
        </row>
        <row r="35224">
          <cell r="A35224" t="str">
            <v>ME.14</v>
          </cell>
          <cell r="B35224" t="str">
            <v>IMPIANTI ASCENSORI</v>
          </cell>
          <cell r="C35224"/>
          <cell r="D35224"/>
        </row>
        <row r="35225">
          <cell r="A35225" t="str">
            <v>ME.14.010</v>
          </cell>
          <cell r="B35225" t="str">
            <v>IMPIANTI ASCENSORE</v>
          </cell>
          <cell r="C35225"/>
          <cell r="D35225"/>
        </row>
        <row r="35226">
          <cell r="A35226" t="str">
            <v>ME.14.010.0010</v>
          </cell>
          <cell r="B35226" t="str">
            <v>Ascensore ad azionamento elettrico per disabili in edificio di civile abitazione con le seguenti caratteristiche: impianto installato in vano proprio, ad azionamento elettrico, di tipo automatico, portata 525 kg, 7 persone, 6 fermate, corsa utile 15 m, velocità 0.63/0.15 m/s, rapporto di intermittenza 0.40, macchinario posto in alto, motore elettrico trifase in corto circuito di adatta potenza, guide di scorrimento per la cabina in profilato di acciaio a T trafilato o fresato, contrappeso con blocchi di ghisa o altro materiale, guidato con guide di scorrimento in profilato di acciaio a T trafilato o fresato; cabina in lamiera di ferro rivestita in materiale plastico superficie utile massima 1,45 mq, pavimento ricoperto in gomma, porte di cabina e di piano automatiche e scorrevoli orizzontalmente di tipo centrale o telescopico, azionate da un operatore elettrico, con luce netta non inferiore a 0.85 m, dispositivo di protezione di chiusura con cellula fotoelettrica, pannelli in lamiera di ferro verniciata con antiruggine, serrature elettromeccaniche di sicurezza, quadro di manovra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35226" t="str">
            <v>cad</v>
          </cell>
          <cell r="D35226" t="str">
            <v>21.135,69</v>
          </cell>
        </row>
        <row r="35227">
          <cell r="A35227" t="str">
            <v>ME.14.010.0020</v>
          </cell>
          <cell r="B35227" t="str">
            <v>Ascensore ad azionamento elettrico per disabili in edificio di civile abitazione con le seguenti caratteristiche: impianto installato in vano proprio, ad azionamento elettrico, di tipo automatico, portata 400 kg, 5 persone, 6 fermate, corsa utile 15 m, velocità 0.63/0.15 m/s, rapporto di intermittenza 0.40, macchinario posto in alto, motore elettrico trifase in corto circuito di adatta potenza, guide di scorrimento per la cabina in profilato di acciaio a T trafilato o fresato, contrappeso con blocchi di ghisa o altro materiale, guidato con guide di scorrimento in profilato di acciaio a T trafilato o fresato; cabina in lamiera di ferro rivestita in materiale plastico superficie utile massima 1,17 mq, pavimento ricoperto in gomma, porte di cabina e di piano automatiche e scorrevoli orizzontalmente di tipo centrale o telescopico, azionate da un operatore elettrico, con luce netta non inferiore a 0.75 m, dispositivo di protezione di chiusura con cellula fotoelettrica, pannelli in lamiera di ferro verniciata con antiruggine, serrature elettromeccaniche di sicurezza, quadro di manovra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35227" t="str">
            <v>cad</v>
          </cell>
          <cell r="D35227" t="str">
            <v>17.288,36</v>
          </cell>
        </row>
        <row r="35228">
          <cell r="A35228" t="str">
            <v>ME.14.010.0030</v>
          </cell>
          <cell r="B35228" t="str">
            <v>Ascensore ad azionamento elettrico per disabili in edifici non residenziali con le seguenti caratteristiche: impianto installato in vano proprio, ad azionamento elettrico, di tipo automatico, portata 630 kg, 8 persone, 6 fermate, corsa utile 16.5 m, velocità 0.63/0.15 m/s, rapporto di intermittenza 0.40, macchinario posto in alto, motore elettrico trifase in corto circuito di adatta potenza, guide di scorrimento per la cabina in profilato di acciaio a T trafilato o fresato, contrappeso con blocchi di ghisa o altro materiale, guidato con guide di scorrimento in profilato di acciaio a T trafilato o fresato; cabina in lamiera di ferro rivestita in materiale plastico superficie utile massima 1,66 mq, pavimento ricoperto in gomma, porte di cabina e di piano automatiche e scorrevoli orizzontalmente di tipo centrale o telescopico, azionate da un operatore elettrico, serrature elettromeccaniche di sicurezza, a porte chiuse quadro di manovra alimentato a corrente raddrizzata, comprendente tutte le apparecchiature per la manovra a mano, segnalazioni luminose di allarme ricevuto, segnalazioni acustiche di arrivo al piano, bottoniera di cabina e di piano con caratteri Braille, luce di emergenza, citofono, segnalazioni luminose di allarme ricevuto, , linee elettriche nel vano in adatte canalizzazioni e cavo flessibile per la cabina, funi di trazione, staffe per le guide e accessori diversi per dare l’impianto completo e funzionante</v>
          </cell>
          <cell r="C35228" t="str">
            <v>cad</v>
          </cell>
          <cell r="D35228" t="str">
            <v>23.629,07</v>
          </cell>
        </row>
        <row r="35229">
          <cell r="A35229" t="str">
            <v>ME.14.010.0040</v>
          </cell>
          <cell r="B35229" t="str">
            <v>Ascensore ad azionamento elettrico per disabili in edificio non residenziale con le seguenti caratteristiche: impianto installato in vano proprio, ad azionamento elettrico, di tipo automatico, portata 825 kg, 11 persone, 6 fermate, corsa utile 15 m, velocità 0.63/0.15 m/s, rapporto di intermittenza 0.40, macchinario posto in alto, motore elettrico trifase in corto circuito di adatta potenza, guide di scorrimento per la cabina in profilato di acciaio a T trafilato o fresato, contrappeso con blocchi di ghisa o altro materiale, guidato con guide di scorrimento in profilato di acciaio a T trafilato o fresato; cabina in lamiera di ferro rivestita in materiale plastico superficie utile massima 2,05 mq, pavimento ricoperto in gomma, porte di cabina e di piano automatiche e scorrevoli orizzontalmente di tipo centrale o telescopico, azionate da un operatore elettrico, con luce netta non inferiore a 0.90 m, dispositivo di protezione di chiusura con cellula fotoelettrica, pannelli in lamiera di ferro verniciata con antiruggine, serrature elettromeccaniche di sicurezza, quadro di manovra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35229" t="str">
            <v>cad</v>
          </cell>
          <cell r="D35229" t="str">
            <v>26.429,87</v>
          </cell>
        </row>
        <row r="35230">
          <cell r="A35230" t="str">
            <v>ME.14.010.0050</v>
          </cell>
          <cell r="B35230" t="str">
            <v>Variante costo per una fermata in più o in meno per gli ascensori ad azionamento elettrico</v>
          </cell>
          <cell r="C35230" t="str">
            <v>cad</v>
          </cell>
          <cell r="D35230" t="str">
            <v>741,87</v>
          </cell>
        </row>
        <row r="35231">
          <cell r="A35231" t="str">
            <v>ME.14.010.0060</v>
          </cell>
          <cell r="B35231" t="str">
            <v>Ascensore ad azionamento oleodinamico per disabili in edificio di civile abitazione con le seguenti caratteristiche: impianto installato in vano proprio, ad azionamento oleodinamico indiretto con pistone nel vano, di tipo automatico, portata 525 kg, 7 persone, 5 fermate, corsa utile 12 m, velocità 0.63 m/s, rapporto di intermittenza 0.40, centralina posta in basso in locale nelle adiacenze del vano corsa, guide di scorrimento per la cabina e per testa del pistone in profilati di acciaio a T trafilato o fresato; cabina in lamiera di ferro rivestita in materiale plastico superficie utile massima 1,45 mq, pavimento ricoperto in gomma, porte di cabina e di piano automatiche e scorrevoli orizzontalmente di tipo centrale o telescopico, azionate da un operatore elettrico, con luce netta non inferiore a 0.85 m, dispositivo di protezione di chiusura con cellula fotoelettrica, pannelli in lamiera di ferro verniciata con antiruggine, serrature elettromeccaniche di sicurezza; stazionamento a porte chiuse, quadro di manovra alimentato a corrente raddrizzata,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35231" t="str">
            <v>cad</v>
          </cell>
          <cell r="D35231" t="str">
            <v>18.125,87</v>
          </cell>
        </row>
        <row r="35232">
          <cell r="A35232" t="str">
            <v>ME.14.010.0070</v>
          </cell>
          <cell r="B35232" t="str">
            <v>Ascensore ad azionamento oleodinamico per disabili in edificio di civile abitazione con le seguenti caratteristiche: impianto installato in vano proprio, ad azionamento oleodinamico indiretto con pistone nel vano, di tipo automatico, portata 400 kg, 5 persone, 5 fermate, corsa utile 12 m, velocità 0.63 m/s, rapporto di intermittenza 0.40, centralina posta in basso in locale nelle adiacenze del vano corsa, guide di scorrimento per la cabina e per testa del pistone in profilati di acciaio a T trafilato o fresato; cabina in lamiera di ferro rivestita in materiale plastico superficie utile massima 1,17 mq, pavimento ricoperto in gomma, porte di cabina e di piano automatiche e scorrevoli orizzontalmente di tipo centrale o telescopico, azionate da un operatore elettrico, con luce netta non inferiore a 0.75 m, dispositivo di protezione di chiusura con cellula fotoelettrica, pannelli in lamiera di ferro verniciata con antiruggine, serrature elettromeccaniche di sicurezza; stazionamento a porte chiuse, quadro di manovra alimentato a corrente raddrizzata, comprendente tutte le apparecchiature per la manovra e le segnalazioni luminose, bottoniera di cabina e di piano con caratteri Braille, luce di emergenza, citofono, segnalazioni luminose di allarme ricevuto, segnalazioni acustiche di arrivo al piano, bottoniera ai piani con pulsante di chiamata e segnalazioni luminose di allarme, linee elettriche nel vano in adatte canalizzazioni e cavo flessibile per la cabina, funi di trazione, staffe per le guide e accessori diversi per dare l’impianto completo e funzionante</v>
          </cell>
          <cell r="C35232" t="str">
            <v>cad</v>
          </cell>
          <cell r="D35232" t="str">
            <v>16.577,92</v>
          </cell>
        </row>
        <row r="35233">
          <cell r="A35233" t="str">
            <v>ME.14.010.0080</v>
          </cell>
          <cell r="B35233" t="str">
            <v>Variante per una fermata in più o in meno, corsa massimo 18 m, per ascensori ad azionamento oleodinamico con portata 400/500 kg</v>
          </cell>
          <cell r="C35233" t="str">
            <v>cad</v>
          </cell>
          <cell r="D35233" t="str">
            <v>878,49</v>
          </cell>
        </row>
        <row r="35234">
          <cell r="A35234" t="str">
            <v>ME.14.010.0090</v>
          </cell>
          <cell r="B35234" t="str">
            <v>Ascensore ad azionamento oleodinamico per disabili in edificio non residenziale con le seguenti caratteristiche: impianto installato in vano proprio, ad azionamento oleodinamico indiretto con pistone nel vano, di tipo automatico, 5 fermate, corsa utile 12 m, velocità 0.63 m/s, rapporto di intermittenza 0.40, centralina posta in basso in locale nelle adiacenze del vano corsa, guide di scorrimento per la cabina e per testa del pistone in profilati di acciaio a T trafilato o fresato; cabina in lamiera di ferro rivestita in materiale plastico superficie utile massima 1,66 mq, pavimento ricoperto in gomma, porte di cabina e di piano automatiche e scorrevoli orizzontalmente di tipo centrale o telescopico, azionate da un operatore elettrico, serrature elettromeccaniche di sicurezza, a porte chiuse quadro di manovra alimentato a corrente raddrizzata, comprendente tutte le apparecchiature per la manovra a mano, segnalazioni luminose di allarme ricevuto, segnalazioni acustiche di arrivo al piano, bottoniera di cabina e di piano con caratteri Braille, luce di emergenza, citofono, segnalazioni luminose di allarme ricevuto, , linee elettriche nel vano in adatte canalizzazioni e cavo flessibile per la cabina, funi di trazione, staffe per le guide e accessori diversi per dare l’impianto completo e funzionante</v>
          </cell>
          <cell r="C35234"/>
          <cell r="D35234"/>
        </row>
        <row r="35235">
          <cell r="A35235" t="str">
            <v>ME.14.010.0090.a</v>
          </cell>
          <cell r="B35235" t="str">
            <v>- portata 480 kg, 6 persone</v>
          </cell>
          <cell r="C35235" t="str">
            <v>cad</v>
          </cell>
          <cell r="D35235" t="str">
            <v>21.138,05</v>
          </cell>
        </row>
        <row r="35236">
          <cell r="A35236" t="str">
            <v>ME.14.010.0090.b</v>
          </cell>
          <cell r="B35236" t="str">
            <v>- portata 630 kg, 8 persone</v>
          </cell>
          <cell r="C35236" t="str">
            <v>cad</v>
          </cell>
          <cell r="D35236" t="str">
            <v>23.850,88</v>
          </cell>
        </row>
        <row r="35237">
          <cell r="A35237" t="str">
            <v>ME.14.010.0090.c</v>
          </cell>
          <cell r="B35237" t="str">
            <v>- portata 825 kg, 11 persone</v>
          </cell>
          <cell r="C35237" t="str">
            <v>cad</v>
          </cell>
          <cell r="D35237" t="str">
            <v>27.235,76</v>
          </cell>
        </row>
        <row r="35238">
          <cell r="A35238" t="str">
            <v>ME.14.010.0110</v>
          </cell>
          <cell r="B35238" t="str">
            <v>Variante per una fermata in più o in meno, corsa massimo 18 m, per ascensori ad azionamento oleodinamico con portata 630/900 kg</v>
          </cell>
          <cell r="C35238" t="str">
            <v>cad</v>
          </cell>
          <cell r="D35238" t="str">
            <v>836,13</v>
          </cell>
        </row>
        <row r="35239">
          <cell r="A35239" t="str">
            <v>ME.14.010.0120</v>
          </cell>
          <cell r="B35239" t="str">
            <v>Differenza di prezzo per cabina in acciaio inox</v>
          </cell>
          <cell r="C35239" t="str">
            <v>cad</v>
          </cell>
          <cell r="D35239" t="str">
            <v>464,52</v>
          </cell>
        </row>
        <row r="35240">
          <cell r="A35240" t="str">
            <v>ME.14.010.0130</v>
          </cell>
          <cell r="B35240" t="str">
            <v>Differenza di prezzo per cabina con due accessi opposti</v>
          </cell>
          <cell r="C35240" t="str">
            <v>cad</v>
          </cell>
          <cell r="D35240" t="str">
            <v>198,11</v>
          </cell>
        </row>
        <row r="35241">
          <cell r="A35241" t="str">
            <v>ME.14.010.0140</v>
          </cell>
          <cell r="B35241" t="str">
            <v>Differenza di prezzo per cabina con due accessi adiacenti</v>
          </cell>
          <cell r="C35241" t="str">
            <v>cad</v>
          </cell>
          <cell r="D35241" t="str">
            <v>218,60</v>
          </cell>
        </row>
        <row r="35242">
          <cell r="A35242" t="str">
            <v>ME.14.010.0150</v>
          </cell>
          <cell r="B35242" t="str">
            <v>Differenza di prezzo per porte di piano in acciaio inox</v>
          </cell>
          <cell r="C35242" t="str">
            <v>cad</v>
          </cell>
          <cell r="D35242" t="str">
            <v>196,75</v>
          </cell>
        </row>
        <row r="35243">
          <cell r="A35243" t="str">
            <v>ME.14.020</v>
          </cell>
          <cell r="B35243" t="str">
            <v>MONTACARROZZELLE</v>
          </cell>
          <cell r="C35243"/>
          <cell r="D35243"/>
        </row>
        <row r="35244">
          <cell r="A35244" t="str">
            <v>ME.14.020.0010</v>
          </cell>
          <cell r="B35244" t="str">
            <v>Montacarrozzelle tipo rettilineo, riferimento norme UNI EN 81-40 con: - macchina a pedana ribaltabile 180 kg, dimensione minima pedana 0.75x0.65 m, sbarra di sicurezza a L con controllo di movimento, sistema anticesoiamento e antischiacciamento corpo pedana, antischiacciamento corpo carter per funzionamento pedana chiusa, alette installate sulle bordature corpo macchina con funzionamento anticesoiamento, pulsante stop corpo macchina, maniglione fisso corpo macchina, pedana antiscivolo, comando elettrico a chiave per il consenso salita e discesa, installato sil corpo macchina, pulsantiera di accompagnamento via cavo, pulsanti per salita e discesa a uomo presente installati sul corpo macchina, manovra manuale di emergenza, bottoniera a uomo presente con selettore a chiave per chiamata e rimando ai piani per il funzionamento solo a corpo macchina chiuso, alimentazione elettrica per il funzionamento di tutto l’impianto secondo le norme vigenti, piccole opere edili comprese, fino a numero 6 alzate</v>
          </cell>
          <cell r="C35244" t="str">
            <v>cad</v>
          </cell>
          <cell r="D35244" t="str">
            <v>7.706,94</v>
          </cell>
        </row>
        <row r="35245">
          <cell r="A35245" t="str">
            <v>ME.14.020.0020</v>
          </cell>
          <cell r="B35245" t="str">
            <v>Montacarrozzelle tipo rettilineo, riferimento norme UNI EN 81-40 con:- macchina a pedana ribaltabile 150 kg, dimensione minima pedana 0.75x0.65 m, sbarra di sicurezza a L con controllo di movimento, sistema anticesoiamento e antischiacciamento corpo pedana, antischiacciamento corpo carter per funzionamento pedana chiusa, alette installate sulle bordature corpo macchina con funzionamento anticesoiamento, pulsante stop corpo macchina, maniglione fisso corpo macchina, pedana antiscivolo, comando elettrico a chiave per il consenso salita e discesa, installato sil corpo macchina, pulsantiera di accompagnamento via cavo, pulsanti per salita e discesa a uomo presente installati sul corpo macchina, manovra manuale di emergenza, bottoniera a uomo presente con selettore a chiave per chiamata e rimando ai piani per il funzionamento solo a corpo macchina chiuso, alimentazione elettrica per il funzionamento di tutto l’impianto secondo le norme vigenti, piccole opere edili comprese</v>
          </cell>
          <cell r="C35245"/>
          <cell r="D35245"/>
        </row>
        <row r="35246">
          <cell r="A35246" t="str">
            <v>ME.14.020.0020.a</v>
          </cell>
          <cell r="B35246" t="str">
            <v>- fino a numero 6 alzate</v>
          </cell>
          <cell r="C35246" t="str">
            <v>cad</v>
          </cell>
          <cell r="D35246" t="str">
            <v>10.964,06</v>
          </cell>
        </row>
        <row r="35247">
          <cell r="A35247" t="str">
            <v>ME.14.020.0020.b</v>
          </cell>
          <cell r="B35247" t="str">
            <v>- da 7 a 15 alzate</v>
          </cell>
          <cell r="C35247" t="str">
            <v>cad</v>
          </cell>
          <cell r="D35247" t="str">
            <v>10.977,70</v>
          </cell>
        </row>
        <row r="35248">
          <cell r="A35248" t="str">
            <v>ME.14.020.0020.c</v>
          </cell>
          <cell r="B35248" t="str">
            <v>- fino a 20 alzate con piano intermedio</v>
          </cell>
          <cell r="C35248" t="str">
            <v>cad</v>
          </cell>
          <cell r="D35248" t="str">
            <v>12.919,13</v>
          </cell>
        </row>
        <row r="35249">
          <cell r="A35249" t="str">
            <v>ME.14.020.0020.d</v>
          </cell>
          <cell r="B35249" t="str">
            <v>- maggiorazione per cambio direzione, comunque realizzato</v>
          </cell>
          <cell r="C35249" t="str">
            <v>cad</v>
          </cell>
          <cell r="D35249" t="str">
            <v>717,28</v>
          </cell>
        </row>
        <row r="35250">
          <cell r="A35250" t="str">
            <v>ME.14.030</v>
          </cell>
          <cell r="B35250" t="str">
            <v>MONTACARICHI</v>
          </cell>
          <cell r="C35250"/>
          <cell r="D35250"/>
        </row>
        <row r="35251">
          <cell r="A35251" t="str">
            <v>ME.14.030.0010</v>
          </cell>
          <cell r="B35251" t="str">
            <v>Montacarichi/montalettighe ad azionamento elettrico, in opera con le seguenti caratteristiche:</v>
          </cell>
          <cell r="C35251"/>
          <cell r="D35251"/>
        </row>
        <row r="35252">
          <cell r="A35252" t="str">
            <v>ME.14.030.0010.a</v>
          </cell>
          <cell r="B35252" t="str">
            <v>- impianto installato in vano proprio, ad azionamento oleodinamico indiretto con pistone nel vano, di tipo automatico, portata 1200 kg, 5 fermate, corsa utile 12 m, velocità 0.63 m/s, rapporto di intermittenza 0.40, centralina posta in basso in locale nelle adiacenze del vano corsa, guide di scorrimento per la cabina e per testa del pistone in profilati di acciaio profilato a T trafilato; - cabina in lamiera di ferro rivestita in materiale plastico superficie utile massima 4,08 mq, pavimento ricoperto in gomma, porte di cabina e di piano automatiche e scorrevoli orizzontalmente di tipo centrale o telescopico, azionate da un operatore elettrico, con luce netta non inferiore a 0.90 m, dispositivo di protezione di chiusura con cellula fotoelettrica, pannelli in lamiera di ferro verniciata con antiruggine, serrature elettromeccaniche di sicurezza; stazionamento a porte chiuse, quadro di manovra alimentato a corrente raddrizzata, comprendente tutte le apparecchiature per la manovra e le segnalazioni luminose, bottoniera di cabina e di piano con caratteri Braille e segnalazioni come da DM 236, bottoniera ai piani con pulsante di chiamata e segnalazioni luminose di OCCUPATO, linee elettriche nel vano in adatte canalizzazioni e cavo flessibile per la cabina, funi di trazione, staffe per le guide e accessori diversi per dare l’impianto completo e funzionante</v>
          </cell>
          <cell r="C35252" t="str">
            <v>cad</v>
          </cell>
          <cell r="D35252" t="str">
            <v>36.175,23</v>
          </cell>
        </row>
        <row r="35253">
          <cell r="A35253" t="str">
            <v>ME.14.030.0010.b</v>
          </cell>
          <cell r="B35253" t="str">
            <v>- variante per una fermata in più o in meno, corsa massima 18 m, per i montacarichi ad azionamento elettrico di portata 1200 kg</v>
          </cell>
          <cell r="C35253" t="str">
            <v>cad</v>
          </cell>
          <cell r="D35253" t="str">
            <v>1.151,74</v>
          </cell>
        </row>
        <row r="35254">
          <cell r="A35254" t="str">
            <v>ME.14.030.0020</v>
          </cell>
          <cell r="B35254" t="str">
            <v>Montacarico con le seguenti caratteristiche:</v>
          </cell>
          <cell r="C35254"/>
          <cell r="D35254"/>
        </row>
        <row r="35255">
          <cell r="A35255" t="str">
            <v>ME.14.030.0020.a</v>
          </cell>
          <cell r="B35255" t="str">
            <v>- portata 100 kg, 2 fermate, servizi 2, corsa 3.5 m, velocità 0.40 m/s, argano in alto, alimentazione c.a., manovra universale, segnalazioni, guide per cabina e contrappeso in profilto d acciaio a T, cabina in lamiera di ferro verniciata a smalto, porte di piano e di cabina controllate elettronicamente a due ante scorrevoli e ghigliottina in lamiera di ferro verniciata a smalto</v>
          </cell>
          <cell r="C35255" t="str">
            <v>cad</v>
          </cell>
          <cell r="D35255" t="str">
            <v>9.002,15</v>
          </cell>
        </row>
        <row r="35256">
          <cell r="A35256" t="str">
            <v>ME.14.030.0020.b</v>
          </cell>
          <cell r="B35256" t="str">
            <v>- differenza di prezzo per ogni fermata in più aumento corsa di 3 m</v>
          </cell>
          <cell r="C35256" t="str">
            <v>cad</v>
          </cell>
          <cell r="D35256" t="str">
            <v>532,83</v>
          </cell>
        </row>
        <row r="35257">
          <cell r="A35257" t="str">
            <v>ME.14.030.0020.c</v>
          </cell>
          <cell r="B35257" t="str">
            <v>- differenza di prezzo per velocità 0.40÷0.10 m/s</v>
          </cell>
          <cell r="C35257" t="str">
            <v>cad</v>
          </cell>
          <cell r="D35257" t="str">
            <v>1.215,95</v>
          </cell>
        </row>
        <row r="35258">
          <cell r="A35258" t="str">
            <v>ME.14.030.0020.d</v>
          </cell>
          <cell r="B35258" t="str">
            <v>- differenza di prezzo per argano in basso</v>
          </cell>
          <cell r="C35258" t="str">
            <v>cad</v>
          </cell>
          <cell r="D35258" t="str">
            <v>478,18</v>
          </cell>
        </row>
        <row r="35259">
          <cell r="A35259" t="str">
            <v>ME.14.030.0020.e</v>
          </cell>
          <cell r="B35259" t="str">
            <v>- differenza di prezzo per cabina in acciaio inox</v>
          </cell>
          <cell r="C35259" t="str">
            <v>cad</v>
          </cell>
          <cell r="D35259" t="str">
            <v>423,52</v>
          </cell>
        </row>
        <row r="35260">
          <cell r="A35260" t="str">
            <v>ME.14.030.0020.f</v>
          </cell>
          <cell r="B35260" t="str">
            <v>- differenza di prezzo per cabina con 2 accessi opposti</v>
          </cell>
          <cell r="C35260" t="str">
            <v>cad</v>
          </cell>
          <cell r="D35260" t="str">
            <v>245,93</v>
          </cell>
        </row>
        <row r="35261">
          <cell r="A35261" t="str">
            <v>ME.14.030.0020.g</v>
          </cell>
          <cell r="B35261" t="str">
            <v>- differenza di prezzo per cabina con 2 accessi adiacenti</v>
          </cell>
          <cell r="C35261" t="str">
            <v>cad</v>
          </cell>
          <cell r="D35261" t="str">
            <v>717,28</v>
          </cell>
        </row>
        <row r="35262">
          <cell r="A35262" t="str">
            <v>ME.14.030.0020.h</v>
          </cell>
          <cell r="B35262" t="str">
            <v>- differenza di prezzo per porte di piano in acciaio inox</v>
          </cell>
          <cell r="C35262" t="str">
            <v>cad</v>
          </cell>
          <cell r="D35262" t="str">
            <v>1.256,94</v>
          </cell>
        </row>
        <row r="35263">
          <cell r="A35263" t="str">
            <v>ME.14.040</v>
          </cell>
          <cell r="B35263" t="str">
            <v>MONTAVIVANDE - MONTALIBRI</v>
          </cell>
          <cell r="C35263"/>
          <cell r="D35263"/>
        </row>
        <row r="35264">
          <cell r="A35264" t="str">
            <v>ME.14.040.0010</v>
          </cell>
          <cell r="B35264" t="str">
            <v>Montacarico con le seguenti caratteristiche:</v>
          </cell>
          <cell r="C35264"/>
          <cell r="D35264"/>
        </row>
        <row r="35265">
          <cell r="A35265" t="str">
            <v>ME.14.040.0010.a</v>
          </cell>
          <cell r="B35265" t="str">
            <v>- portata 24 kg, 2 fermate, servizi 2, corsa 3.5 m, velocità 0.40 m/s, argano in alto, alimentazione c.a., manovra universale, segnalazioni, guide per cabina e contrappeso in profilto d acciaio a T, cabina in lamiera di ferro verniciata a smalto, porte di piano e di cabina controllate elettronicamente a due ante scorrevoli e ghigliottina in lamiera di ferro verniciata a smalto</v>
          </cell>
          <cell r="C35265" t="str">
            <v>cad</v>
          </cell>
          <cell r="D35265" t="str">
            <v>4.385,63</v>
          </cell>
        </row>
        <row r="35266">
          <cell r="A35266" t="str">
            <v>ME.14.040.0010.b</v>
          </cell>
          <cell r="B35266" t="str">
            <v>- differenza di prezzo per ogni fermata in più aumento corsa di 3 m</v>
          </cell>
          <cell r="C35266" t="str">
            <v>cad</v>
          </cell>
          <cell r="D35266" t="str">
            <v>334,73</v>
          </cell>
        </row>
        <row r="35267">
          <cell r="A35267" t="str">
            <v>ME.14.040.0010.c</v>
          </cell>
          <cell r="B35267" t="str">
            <v>- differenza di prezzo per argano in basso</v>
          </cell>
          <cell r="C35267" t="str">
            <v>cad</v>
          </cell>
          <cell r="D35267" t="str">
            <v>382,54</v>
          </cell>
        </row>
        <row r="35268">
          <cell r="A35268" t="str">
            <v>ME.14.040.0010.d</v>
          </cell>
          <cell r="B35268" t="str">
            <v>- differenza di prezzo per cabina in acciaio inox</v>
          </cell>
          <cell r="C35268" t="str">
            <v>cad</v>
          </cell>
          <cell r="D35268" t="str">
            <v>382,54</v>
          </cell>
        </row>
        <row r="35269">
          <cell r="A35269" t="str">
            <v>ME.14.040.0010.e</v>
          </cell>
          <cell r="B35269" t="str">
            <v>- differenza di prezzo per cabina con 2 accessi opposti</v>
          </cell>
          <cell r="C35269" t="str">
            <v>cad</v>
          </cell>
          <cell r="D35269" t="str">
            <v>136,63</v>
          </cell>
        </row>
        <row r="35270">
          <cell r="A35270" t="str">
            <v>ME.14.040.0010.f</v>
          </cell>
          <cell r="B35270" t="str">
            <v>- differenza di prezzo per cabina con 2 accessi adiacenti</v>
          </cell>
          <cell r="C35270" t="str">
            <v>cad</v>
          </cell>
          <cell r="D35270" t="str">
            <v>136,63</v>
          </cell>
        </row>
        <row r="35271">
          <cell r="A35271" t="str">
            <v>ME.14.040.0010.g</v>
          </cell>
          <cell r="B35271" t="str">
            <v>- differenza di prezzo per porte di piano in acciaio inox</v>
          </cell>
          <cell r="C35271" t="str">
            <v>cad</v>
          </cell>
          <cell r="D35271" t="str">
            <v>129,79</v>
          </cell>
        </row>
        <row r="35272">
          <cell r="A35272" t="str">
            <v>ME.14.050</v>
          </cell>
          <cell r="B35272" t="str">
            <v>MAGGIORAZIONI</v>
          </cell>
          <cell r="C35272"/>
          <cell r="D35272"/>
        </row>
        <row r="35273">
          <cell r="A35273" t="str">
            <v>ME.14.050.0010</v>
          </cell>
          <cell r="B35273" t="str">
            <v>Maggiorazione per variatore di frequenza vettoriale, tipo VVVF, per impianti fino a 800 kg e velocità fino a 1 m/s, con potenza motore fino a 5,5 kW</v>
          </cell>
          <cell r="C35273" t="str">
            <v>cad</v>
          </cell>
          <cell r="D35273" t="str">
            <v>78.220,69</v>
          </cell>
        </row>
        <row r="35274">
          <cell r="A35274" t="str">
            <v>ME.14.050.0020</v>
          </cell>
          <cell r="B35274" t="str">
            <v>Maggiorazione per variatore di frequenza vettoriale, tipo VVVF, per impianti superiori a 800 kg, velocità fino a 1 m/s, con potenza motore fino a 11 kW</v>
          </cell>
          <cell r="C35274" t="str">
            <v>cad</v>
          </cell>
          <cell r="D35274" t="str">
            <v>3.994,85</v>
          </cell>
        </row>
        <row r="35275">
          <cell r="A35275" t="str">
            <v>ME.14.050.0030</v>
          </cell>
          <cell r="B35275" t="str">
            <v>Differenza di prezzo per cabina rivestita in acciaio inox antigraffio per portate fino a 825 kg</v>
          </cell>
          <cell r="C35275" t="str">
            <v>cad</v>
          </cell>
          <cell r="D35275" t="str">
            <v>1.707,81</v>
          </cell>
        </row>
        <row r="35276">
          <cell r="A35276" t="str">
            <v>ME.14.050.0040</v>
          </cell>
          <cell r="B35276" t="str">
            <v>Differenza di prezzo per cabina in lamiera di ferro rivestita in acciaio inox satinato liscio:</v>
          </cell>
          <cell r="C35276"/>
          <cell r="D35276"/>
        </row>
        <row r="35277">
          <cell r="A35277" t="str">
            <v>ME.14.050.0040.a</v>
          </cell>
          <cell r="B35277" t="str">
            <v>- fino a 500 kg</v>
          </cell>
          <cell r="C35277" t="str">
            <v>cad</v>
          </cell>
          <cell r="D35277" t="str">
            <v>614,81</v>
          </cell>
        </row>
        <row r="35278">
          <cell r="A35278" t="str">
            <v>ME.14.050.0040.b</v>
          </cell>
          <cell r="B35278" t="str">
            <v>- da 500 fino a 880 kg</v>
          </cell>
          <cell r="C35278" t="str">
            <v>cad</v>
          </cell>
          <cell r="D35278" t="str">
            <v>1.195,46</v>
          </cell>
        </row>
        <row r="35279">
          <cell r="A35279" t="str">
            <v>ME.14.050.0050</v>
          </cell>
          <cell r="B35279" t="str">
            <v>Sovrapprezzo per manovra collettiva Simplex in discesa</v>
          </cell>
          <cell r="C35279" t="str">
            <v>cad</v>
          </cell>
          <cell r="D35279" t="str">
            <v>1.209,11</v>
          </cell>
        </row>
        <row r="35280">
          <cell r="A35280" t="str">
            <v>ME.14.050.0060</v>
          </cell>
          <cell r="B35280" t="str">
            <v>Sovrapprezzo per dispositivo per l'invio dell'ascensore al piano più favorevole per gli impianti elettrici e più basso per gli oleodinamici, con apertura automatica delle porte:</v>
          </cell>
          <cell r="C35280"/>
          <cell r="D35280"/>
        </row>
        <row r="35281">
          <cell r="A35281" t="str">
            <v>ME.14.050.0060.a</v>
          </cell>
          <cell r="B35281" t="str">
            <v>- ascensori ad azionamento elettrico</v>
          </cell>
          <cell r="C35281" t="str">
            <v>cad</v>
          </cell>
          <cell r="D35281" t="str">
            <v>4.071,39</v>
          </cell>
        </row>
        <row r="35282">
          <cell r="A35282" t="str">
            <v>ME.14.050.0060.b</v>
          </cell>
          <cell r="B35282" t="str">
            <v>- ascensori ad azionamento oleodinamico</v>
          </cell>
          <cell r="C35282" t="str">
            <v>cad</v>
          </cell>
          <cell r="D35282" t="str">
            <v>1.741,96</v>
          </cell>
        </row>
        <row r="35283">
          <cell r="A35283" t="str">
            <v>ME.14.060</v>
          </cell>
          <cell r="B35283" t="str">
            <v>MONTALETTIGHE UTILIZZABILE IN CASO D'INCENDIO</v>
          </cell>
          <cell r="C35283"/>
          <cell r="D35283"/>
        </row>
        <row r="35284">
          <cell r="A35284" t="str">
            <v>ME.14.060.0010</v>
          </cell>
          <cell r="B35284" t="str">
            <v>Fornitura di un impianto conforme alle direttive europee 95/16/CE (compatibilità elettromagnetica), 89/106/CE (risparmio energetico), DM 236 89/106/CE (risparmio energetico), DM 236 (superamento delle barriere architettoniche), DM 15/09/05.Portata e capienza 1275 Kg - 17 persone - Velocità Fermate Servizi Corsa 1,00 m/s55 m - Dimensioni vano (l/p)* p)* 2000/2700 mm - Tipo di vano cemento armato -Misura Fossa Testata 1600 mm 3850 mm - Avviamenti ora/R.I. 180 - 40% - Forza motrice 380 Volt CA - 50 Hz - n. 5 fermate. Azionamento elettromeccanico a funi a frequenza variabile V3F. Macchinario posto all'interno del locale macchine. CABINA "MCD" H 2200 mm costituita da una struttura metallica con arcata, pareti rivestite in acciaio inox antigraffio scacco. Dimensioni di cabina mm 1200 di larghezza per mm 2300 di profondità, altezza mm 2200. Un accesso in cabina. Parete lato porta in lamiera di acciaio inox antigraffio scacco. Una fascia paracolpi in acciaio inox satinato Asturia su ciascuna delle tre pareti. Cielino piano in acciaio inox satinato Asturia con illuminazione a luce fluorescente e diffusori in policarbonato bianco ovali. Pavimento e rivestimenti della cabina realizzati con materiali non combustibili. Porta di cabina automatica a due ante ad apertura telescopica laterale, costruita in lamiera di acciaio inox antigraffio scacco e azionata da un operatore in corrente continua a controllo elettronico. Luce netta mm 1100 per mm 2100 di altezza. Fascio di raggi infrarossi (cortina di luce) per invertire il movimento delle porte in presenza di ostacoli montato su tutta l'ampiezza della porta. Porte di piano del tipo AMDY per traffico medio, automatiche a due ante abbinate alla corrispondente porta di cabina; apertura telescopica laterale; costruite in lamiera di acciaio inox antigraffio scacco e complete di portali in lamiera di acciaio inox antigraffio. Apertura netta mm 1100 per mm 2100 di altezza. Porte di piano resistenti al fuoco per 120' (omologazione REI in base alla circolare degli interni 02/04/1991 N° 7 e alle norme CN VVF/CCI UNI EN 1634-1). Bottoniere e segnalazioni applicate a parete. Manovra simplex full colletiva a prenotazione per salire e scendere con esecuzione di memorizzazione dei comandi e delle chiamate in qualsiasi numero e momento e per qualsiasi direzione. Pannello di manutenzione in alluminio satinato posizionato all'ultimo piano nella muratura e separato dal portale. Bottoniera e segnalazioni di cabina con pannello operativo di cabina serie KSC 420 a sette segmenti, include tutte le funzioni richieste dall'utente, pulsanti di chiamata in acciaio inossidabile con indicazioni in rilievo per non vedenti, indicatore della posizione di piano, luce di emergenza, sistema di comunicazione a due vie per il collegamento con il centro servizi. Finitura in acciaio Satinato Asturia. Pulsante chiusura porta. Bottoniera e segnalazione ai piani con pulsantiera di piano serie 420, finitura uguale alla bottoniera di cabina, montata sul portale. Segnalazioni di piano, segnalazione digitale di posizione cabina e frecce a tutti i piani. Indicatore di fuori servizio a tutti i piani. Targhetta Braille . Dispositivi impianto con scaletta in fondo fossa - Dispositivo di allarme al piano principale - Dispositivo per riportare la cabina automaticamente al piano più vicino con apertura delle porte - Dispositivo di collegamento interfono tra quadro e cabina - illuminazione vano - dispositivo di comunicazione bidirezionale - Dispositivi previsti dal DM 236 - Legge 13 del 09.01.89 . Compresi per impianto antincendio botola di emergenza sul celino - Elettrificazione di piano IP 54 - Predisposizione allacciamento gruppo elettrogeno - Riporto al piano predefinito in caso di incendio - Manovra pompieri - Sistema citofonico a tutti i piani. Compreso: trasporto, mano d'opera per rilievi - montaggio - collaudo, materiali a consumo, quadri manovra e di distribuzione, collegamenti elettrici, manutenzione conservativa di 12 mesi dall'istallazione, quadro sinotico per la centralizzazione degli allarmi,citofoni, esame finale degli impianti (95/16/CE).</v>
          </cell>
          <cell r="C35284" t="str">
            <v>cad</v>
          </cell>
          <cell r="D35284" t="str">
            <v>68.311,85</v>
          </cell>
        </row>
        <row r="35285">
          <cell r="A35285" t="str">
            <v>ME.14.060.0020</v>
          </cell>
          <cell r="B35285" t="str">
            <v>Fornitura di apparato destinato alla commutazione automatica dalla rete di alimentazione ordinaria e quella di emergenza fornita da gruppo elettrogeno, costituito da : n. 1 centralina di commutazione manuale automatica elettronica a microprocessore programmabile; n. 2 comandi a motore da affiancare a due interruttori sezionatori, accessoriati con la chiave ; n. 2 interruttori di manovra.</v>
          </cell>
          <cell r="C35285" t="str">
            <v>cad</v>
          </cell>
          <cell r="D35285" t="str">
            <v>1.774,62</v>
          </cell>
        </row>
        <row r="35286">
          <cell r="A35286" t="str">
            <v>ME.15 - IMPIANTI DI SEGNALAZIONE ORARIA</v>
          </cell>
          <cell r="B35286"/>
          <cell r="C35286"/>
          <cell r="D35286"/>
        </row>
        <row r="35287">
          <cell r="A35287" t="str">
            <v>ME</v>
          </cell>
          <cell r="B35287" t="str">
            <v>MATERIALI IMPIANTI ELETTRICI</v>
          </cell>
          <cell r="C35287"/>
          <cell r="D35287"/>
        </row>
        <row r="35288">
          <cell r="A35288" t="str">
            <v>ME.15</v>
          </cell>
          <cell r="B35288" t="str">
            <v>IMPIANTI DI SEGNALAZIONE ORARIA</v>
          </cell>
          <cell r="C35288"/>
          <cell r="D35288"/>
        </row>
        <row r="35289">
          <cell r="A35289" t="str">
            <v>ME.15.010</v>
          </cell>
          <cell r="B35289" t="str">
            <v>REGOLATORE RADIOSINCRONIZZABILE</v>
          </cell>
          <cell r="C35289"/>
          <cell r="D35289"/>
        </row>
        <row r="35290">
          <cell r="A35290" t="str">
            <v>ME.15.010.0010</v>
          </cell>
          <cell r="B35290" t="str">
            <v>Regolatore principale radiosincronizzabile per il comando di impianti orologi con impulso polarizzato, con modulo gestione di quattro uscite di segnalazione, con alimentazione di emergenza:</v>
          </cell>
          <cell r="C35290" t="str">
            <v>cad</v>
          </cell>
          <cell r="D35290" t="str">
            <v>776,04</v>
          </cell>
        </row>
        <row r="35291">
          <cell r="A35291" t="str">
            <v>ME.15.010.0020</v>
          </cell>
          <cell r="B35291" t="str">
            <v>Regolatore principale al quarzo radiosincronizzato adatto al comando di due quadranti, in custodia stagna, alimentato tramite pile lithium 3,6 V (durata 3 anni):</v>
          </cell>
          <cell r="C35291" t="str">
            <v>cad</v>
          </cell>
          <cell r="D35291" t="str">
            <v>776,04</v>
          </cell>
        </row>
        <row r="35292">
          <cell r="A35292" t="str">
            <v>ME.15.010.0030</v>
          </cell>
          <cell r="B35292" t="str">
            <v>Antenna ricevitrice dei segnali di sincronismo DCF77</v>
          </cell>
          <cell r="C35292" t="str">
            <v>cad</v>
          </cell>
          <cell r="D35292" t="str">
            <v>338,83</v>
          </cell>
        </row>
        <row r="35293">
          <cell r="A35293" t="str">
            <v>ME.15.010.0040</v>
          </cell>
          <cell r="B35293" t="str">
            <v>Orologio elettrico ricevitore di tipo analogico.</v>
          </cell>
          <cell r="C35293"/>
          <cell r="D35293"/>
        </row>
        <row r="35294">
          <cell r="A35294" t="str">
            <v>ME.15.010.0040.a</v>
          </cell>
          <cell r="B35294" t="str">
            <v>- cassa diametro 300 mm</v>
          </cell>
          <cell r="C35294" t="str">
            <v>cad</v>
          </cell>
          <cell r="D35294" t="str">
            <v>67,77</v>
          </cell>
        </row>
        <row r="35295">
          <cell r="A35295" t="str">
            <v>ME.15.010.0040.b</v>
          </cell>
          <cell r="B35295" t="str">
            <v>- cassa diametro 400 mm</v>
          </cell>
          <cell r="C35295" t="str">
            <v>cad</v>
          </cell>
          <cell r="D35295" t="str">
            <v>84,17</v>
          </cell>
        </row>
        <row r="35296">
          <cell r="A35296" t="str">
            <v>ME.15.010.0040.c</v>
          </cell>
          <cell r="B35296" t="str">
            <v>- cassa diametro 500 mm</v>
          </cell>
          <cell r="C35296" t="str">
            <v>cad</v>
          </cell>
          <cell r="D35296" t="str">
            <v>98,36</v>
          </cell>
        </row>
        <row r="35297">
          <cell r="A35297" t="str">
            <v>ME.15.010.0050</v>
          </cell>
          <cell r="B35297" t="str">
            <v>Orologio elettrico ricevitore analogico sincronizzato tramite linea "Special Code ML" con funzione "self - setting":</v>
          </cell>
          <cell r="C35297"/>
          <cell r="D35297"/>
        </row>
        <row r="35298">
          <cell r="A35298" t="str">
            <v>ME.15.010.0050.a</v>
          </cell>
          <cell r="B35298" t="str">
            <v>- diametro 300 mm</v>
          </cell>
          <cell r="C35298" t="str">
            <v>cad</v>
          </cell>
          <cell r="D35298" t="str">
            <v>262,76</v>
          </cell>
        </row>
        <row r="35299">
          <cell r="A35299" t="str">
            <v>ME.15.010.0050.b</v>
          </cell>
          <cell r="B35299" t="str">
            <v>- diametro 400 mm</v>
          </cell>
          <cell r="C35299" t="str">
            <v>cad</v>
          </cell>
          <cell r="D35299" t="str">
            <v>287,54</v>
          </cell>
        </row>
        <row r="35300">
          <cell r="A35300" t="str">
            <v>ME.15.010.0060</v>
          </cell>
          <cell r="B35300" t="str">
            <v>Sostegno a bandiera o tige per orologi a doppia faccia</v>
          </cell>
          <cell r="C35300"/>
          <cell r="D35300"/>
        </row>
        <row r="35301">
          <cell r="A35301" t="str">
            <v>ME.15.010.0060.a</v>
          </cell>
          <cell r="B35301" t="str">
            <v>- diametro 300 mm</v>
          </cell>
          <cell r="C35301" t="str">
            <v>cad</v>
          </cell>
          <cell r="D35301" t="str">
            <v>62,84</v>
          </cell>
        </row>
        <row r="35302">
          <cell r="A35302" t="str">
            <v>ME.15.010.0060.b</v>
          </cell>
          <cell r="B35302" t="str">
            <v>- diametro 400 mm</v>
          </cell>
          <cell r="C35302" t="str">
            <v>cad</v>
          </cell>
          <cell r="D35302" t="str">
            <v>71,03</v>
          </cell>
        </row>
        <row r="35303">
          <cell r="A35303" t="str">
            <v>ME.15.010.0060.c</v>
          </cell>
          <cell r="B35303" t="str">
            <v>- diametro 500 mm</v>
          </cell>
          <cell r="C35303" t="str">
            <v>cad</v>
          </cell>
          <cell r="D35303" t="str">
            <v>81,02</v>
          </cell>
        </row>
        <row r="35304">
          <cell r="A35304" t="str">
            <v>ME.15.010.0070</v>
          </cell>
          <cell r="B35304" t="str">
            <v>Orologio analogico in custodia metallica indipendente con movimento al quarzo, alimentato con pila da 1,5 V.</v>
          </cell>
          <cell r="C35304"/>
          <cell r="D35304"/>
        </row>
        <row r="35305">
          <cell r="A35305" t="str">
            <v>ME.15.010.0070.a</v>
          </cell>
          <cell r="B35305" t="str">
            <v>- diametro 300 mm</v>
          </cell>
          <cell r="C35305" t="str">
            <v>cad</v>
          </cell>
          <cell r="D35305" t="str">
            <v>72,84</v>
          </cell>
        </row>
        <row r="35306">
          <cell r="A35306" t="str">
            <v>ME.15.010.0070.b</v>
          </cell>
          <cell r="B35306" t="str">
            <v>- diametro 400 mm</v>
          </cell>
          <cell r="C35306" t="str">
            <v>cad</v>
          </cell>
          <cell r="D35306" t="str">
            <v>90,13</v>
          </cell>
        </row>
        <row r="35307">
          <cell r="A35307" t="str">
            <v>ME.15.010.0070.c</v>
          </cell>
          <cell r="B35307" t="str">
            <v>- diametro 500 mm</v>
          </cell>
          <cell r="C35307" t="str">
            <v>cad</v>
          </cell>
          <cell r="D35307" t="str">
            <v>113,74</v>
          </cell>
        </row>
        <row r="35308">
          <cell r="A35308" t="str">
            <v>ME.15.010.0080</v>
          </cell>
          <cell r="B35308" t="str">
            <v>Orologio analogico in custodia di plastica, con movimento al quarzo indipendente radiosincronizzato, alimentato con pila da 1,5 V</v>
          </cell>
          <cell r="C35308" t="str">
            <v>cad</v>
          </cell>
          <cell r="D35308" t="str">
            <v>60,61</v>
          </cell>
        </row>
        <row r="35309">
          <cell r="A35309" t="str">
            <v>ME.15.010.0090</v>
          </cell>
          <cell r="B35309" t="str">
            <v>Movimenti da orologi da torre per quadrante da:</v>
          </cell>
          <cell r="C35309"/>
          <cell r="D35309"/>
        </row>
        <row r="35310">
          <cell r="A35310" t="str">
            <v>ME.15.010.0090.a</v>
          </cell>
          <cell r="B35310" t="str">
            <v>- 100 cm</v>
          </cell>
          <cell r="C35310" t="str">
            <v>cad</v>
          </cell>
          <cell r="D35310" t="str">
            <v>20,99</v>
          </cell>
        </row>
        <row r="35311">
          <cell r="A35311" t="str">
            <v>ME.15.010.0090.b</v>
          </cell>
          <cell r="B35311" t="str">
            <v>- 120 cm</v>
          </cell>
          <cell r="C35311" t="str">
            <v>cad</v>
          </cell>
          <cell r="D35311" t="str">
            <v>24,90</v>
          </cell>
        </row>
        <row r="35312">
          <cell r="A35312" t="str">
            <v>ME.15.010.0090.c</v>
          </cell>
          <cell r="B35312" t="str">
            <v>- 150 cm</v>
          </cell>
          <cell r="C35312" t="str">
            <v>cad</v>
          </cell>
          <cell r="D35312" t="str">
            <v>30,67</v>
          </cell>
        </row>
        <row r="35313">
          <cell r="A35313" t="str">
            <v>ME.15.010.0090.d</v>
          </cell>
          <cell r="B35313" t="str">
            <v>- 200 cm</v>
          </cell>
          <cell r="C35313" t="str">
            <v>cad</v>
          </cell>
          <cell r="D35313" t="str">
            <v>44,17</v>
          </cell>
        </row>
        <row r="35314">
          <cell r="A35314" t="str">
            <v>ME.15.010.0100</v>
          </cell>
          <cell r="B35314" t="str">
            <v>Orologi stradali completi di regolatore radiosincronizzato, alimentazione a lithium, con due quadranti diametro 50 cm:</v>
          </cell>
          <cell r="C35314"/>
          <cell r="D35314"/>
        </row>
        <row r="35315">
          <cell r="A35315" t="str">
            <v>ME.15.010.0100.a</v>
          </cell>
          <cell r="B35315" t="str">
            <v>- con attacco a braccio laterale su muro (619L x 258H x 63P)</v>
          </cell>
          <cell r="C35315" t="str">
            <v>cad</v>
          </cell>
          <cell r="D35315" t="str">
            <v>1.017,34</v>
          </cell>
        </row>
        <row r="35316">
          <cell r="A35316" t="str">
            <v>ME.15.010.0100.b</v>
          </cell>
          <cell r="B35316" t="str">
            <v>- con attacco a braccio laterale su muro (1180L x 430H x 66P) colori: rosso e verde</v>
          </cell>
          <cell r="C35316" t="str">
            <v>cad</v>
          </cell>
          <cell r="D35316" t="str">
            <v>1.862,47</v>
          </cell>
        </row>
        <row r="35317">
          <cell r="A35317" t="str">
            <v>ME.15.010.0100.c</v>
          </cell>
          <cell r="B35317" t="str">
            <v>- Kit DCF77</v>
          </cell>
          <cell r="C35317" t="str">
            <v>cad</v>
          </cell>
          <cell r="D35317" t="str">
            <v>171,60</v>
          </cell>
        </row>
        <row r="35318">
          <cell r="A35318" t="str">
            <v>ME.15.010.0100.d</v>
          </cell>
          <cell r="B35318" t="str">
            <v>- con attacco a braccio laterale su palo (1180L x 430H x 66P) colori: rosso e verde</v>
          </cell>
          <cell r="C35318" t="str">
            <v>cad</v>
          </cell>
          <cell r="D35318" t="str">
            <v>1.862,47</v>
          </cell>
        </row>
        <row r="35319">
          <cell r="A35319" t="str">
            <v>ME.15.010.0110</v>
          </cell>
          <cell r="B35319" t="str">
            <v>Orologio elettromeccanico a scatto di cifre, ore minuti, altezza caratteri 10 cm; ricevitore di impulsi.</v>
          </cell>
          <cell r="C35319" t="str">
            <v>cad</v>
          </cell>
          <cell r="D35319" t="str">
            <v>271,05</v>
          </cell>
        </row>
        <row r="35320">
          <cell r="A35320" t="str">
            <v>ME.15.010.0120</v>
          </cell>
          <cell r="B35320" t="str">
            <v>Orologio calendario elettromeccanico ricevitore di impulsi; altezza caratteri 10 cm, per data, giorno, ore e minuti.</v>
          </cell>
          <cell r="C35320" t="str">
            <v>cad</v>
          </cell>
          <cell r="D35320" t="str">
            <v>550,89</v>
          </cell>
        </row>
        <row r="35321">
          <cell r="A35321" t="str">
            <v>ME.15.010.0130</v>
          </cell>
          <cell r="B35321" t="str">
            <v>Staffa per doppia faccia, attacco a soffitto o a muro, per orologi elettromeccanici a scatto di cifra.</v>
          </cell>
          <cell r="C35321" t="str">
            <v>cad</v>
          </cell>
          <cell r="D35321" t="str">
            <v>89,23</v>
          </cell>
        </row>
        <row r="35322">
          <cell r="A35322" t="str">
            <v>ME.15.010.0140</v>
          </cell>
          <cell r="B35322" t="str">
            <v>Orologio digitale a display luminosi a sette segmenti, altezza caratteri 10 cm, indicazione ore, minuti, data; movimenti indipendenti al quarzo; alimentazione 220 V:</v>
          </cell>
          <cell r="C35322"/>
          <cell r="D35322"/>
        </row>
        <row r="35323">
          <cell r="A35323" t="str">
            <v>ME.15.010.0140.a</v>
          </cell>
          <cell r="B35323" t="str">
            <v>- ad una faccia</v>
          </cell>
          <cell r="C35323" t="str">
            <v>cad</v>
          </cell>
          <cell r="D35323" t="str">
            <v>508,55</v>
          </cell>
        </row>
        <row r="35324">
          <cell r="A35324" t="str">
            <v>ME.15.010.0140.b</v>
          </cell>
          <cell r="B35324" t="str">
            <v>- ad due facce</v>
          </cell>
          <cell r="C35324" t="str">
            <v>cad</v>
          </cell>
          <cell r="D35324" t="str">
            <v>931,30</v>
          </cell>
        </row>
        <row r="35325">
          <cell r="A35325" t="str">
            <v>ME.15.010.0150</v>
          </cell>
          <cell r="B35325" t="str">
            <v>Staffa per doppia faccia, per orologi digitali a display</v>
          </cell>
          <cell r="C35325" t="str">
            <v>cad</v>
          </cell>
          <cell r="D35325" t="str">
            <v>40,54</v>
          </cell>
        </row>
        <row r="35326">
          <cell r="A35326" t="str">
            <v>ME.15.010.0160</v>
          </cell>
          <cell r="B35326" t="str">
            <v>Opzioni sincronismo</v>
          </cell>
          <cell r="C35326"/>
          <cell r="D35326"/>
        </row>
        <row r="35327">
          <cell r="A35327" t="str">
            <v>ME.15.010.0160.a</v>
          </cell>
          <cell r="B35327" t="str">
            <v>- sincronismo orologi digitali a display</v>
          </cell>
          <cell r="C35327" t="str">
            <v>cad</v>
          </cell>
          <cell r="D35327" t="str">
            <v>40,54</v>
          </cell>
        </row>
        <row r="35328">
          <cell r="A35328" t="str">
            <v>ME.15.010.0160.b</v>
          </cell>
          <cell r="B35328" t="str">
            <v>- sincronismo con orologio pilota</v>
          </cell>
          <cell r="C35328" t="str">
            <v>cad</v>
          </cell>
          <cell r="D35328" t="str">
            <v>40,54</v>
          </cell>
        </row>
        <row r="35329">
          <cell r="A35329" t="str">
            <v>ME.15.010.0160.c</v>
          </cell>
          <cell r="B35329" t="str">
            <v>- sincronismo DCF77</v>
          </cell>
          <cell r="C35329" t="str">
            <v>cad</v>
          </cell>
          <cell r="D35329" t="str">
            <v>40,54</v>
          </cell>
        </row>
        <row r="35330">
          <cell r="A35330" t="str">
            <v>ME.15.010.0170</v>
          </cell>
          <cell r="B35330" t="str">
            <v>Orologio a scheda per la rilevazione delle presenze semi-automatico</v>
          </cell>
          <cell r="C35330" t="str">
            <v>cad</v>
          </cell>
          <cell r="D35330" t="str">
            <v>851,57</v>
          </cell>
        </row>
        <row r="35331">
          <cell r="A35331" t="str">
            <v>ME.15.010.0180</v>
          </cell>
          <cell r="B35331" t="str">
            <v>Orologio a scheda per la rilevazione delle presenze automatico</v>
          </cell>
          <cell r="C35331" t="str">
            <v>cad</v>
          </cell>
          <cell r="D35331" t="str">
            <v>851,57</v>
          </cell>
        </row>
        <row r="35332">
          <cell r="A35332" t="str">
            <v>ME.15.010.0190</v>
          </cell>
          <cell r="B35332" t="str">
            <v>Casellario per schede timbratura</v>
          </cell>
          <cell r="C35332" t="str">
            <v>cad</v>
          </cell>
          <cell r="D35332" t="str">
            <v>122,10</v>
          </cell>
        </row>
        <row r="35333">
          <cell r="A35333" t="str">
            <v>ME.15.010.0200</v>
          </cell>
          <cell r="B35333" t="str">
            <v>Segnalatore acustico di orario</v>
          </cell>
          <cell r="C35333" t="str">
            <v>cad</v>
          </cell>
          <cell r="D35333" t="str">
            <v>169,83</v>
          </cell>
        </row>
        <row r="35334">
          <cell r="A35334" t="str">
            <v>ME.15.020</v>
          </cell>
          <cell r="B35334" t="str">
            <v>QUADRO MULTIOROLOGIO PER CAMPANELLA SCOLASTICA</v>
          </cell>
          <cell r="C35334"/>
          <cell r="D35334"/>
        </row>
        <row r="35335">
          <cell r="A35335" t="str">
            <v>ME.15.020.0010</v>
          </cell>
          <cell r="B35335" t="str">
            <v>Il quadro multiorologio serve per la regolazione degli orologi con pannello touch-screen da 5,7 pollici con almeno 30 regolazioni per ogni giorno della settimana. Possibilità di eclusione dei giorni mensili di funzionamento. Possibilità di suddividere in almeno 4 settori il funzionamento delle campanelle, possibilità di programmare almeno 2 lunghezza del suono della campanella. Alimentazione 230 Volt almeno 4 relè da 10 Amper per comando campanelle. Dotato di selettore a chiave per la programmazione, dotato di pulsante per il funzionamento manuale della campanella.</v>
          </cell>
          <cell r="C35335" t="str">
            <v>cad</v>
          </cell>
          <cell r="D35335" t="str">
            <v>969,43</v>
          </cell>
        </row>
        <row r="35336">
          <cell r="A35336" t="str">
            <v>ME.16 - IMPIANTO CONTROLLO ACCESSI CANTIERE</v>
          </cell>
          <cell r="B35336"/>
          <cell r="C35336"/>
          <cell r="D35336"/>
        </row>
        <row r="35337">
          <cell r="A35337" t="str">
            <v>ME</v>
          </cell>
          <cell r="B35337" t="str">
            <v>MATERIALI IMPIANTI ELETTRICI</v>
          </cell>
          <cell r="C35337"/>
          <cell r="D35337"/>
        </row>
        <row r="35338">
          <cell r="A35338" t="str">
            <v>ME.16</v>
          </cell>
          <cell r="B35338" t="str">
            <v>IMPIANTO CONTROLLO ACCESSI CANTIERE</v>
          </cell>
          <cell r="C35338"/>
          <cell r="D35338"/>
        </row>
        <row r="35339">
          <cell r="A35339" t="str">
            <v>ME.16.010</v>
          </cell>
          <cell r="B35339" t="str">
            <v>IMPIANTO CONTROLLO ACCESSI CANTIERE</v>
          </cell>
          <cell r="C35339"/>
          <cell r="D35339"/>
        </row>
        <row r="35340">
          <cell r="A35340" t="str">
            <v>ME.16.010.0010</v>
          </cell>
          <cell r="B35340" t="str">
            <v>Impianto controllo accessi cantiere, composto da: n°1 centrale controllo accessi 8 varchi con relativi accessori, (alimentatore 24 Vcc 2°) posta in armadio da interno, n° 1 software di gestione del sistema, n°1 lettore di prossimità con montaggio a parete con tastiera, n°1 filtro di alimentazione, n° 1 convertitore di protocollo RS232/485, n°1 kit dispositivo di soppressione disturbi, n°1 batteria al Pb 12V 2 Ah, n°20 tessere di prossimità precodificate, n°20 personalizzazione monocromatica di numerazione, n°1 minitower da 1 GB completo di tastiera, mouse e monitor da 17'' TFT, software necessari alla gestione informatica del controllo accessi, n° 1 APC back-UPS 400 Watt, compreso quant'altro per dare l'operafinita a perfetta regola d'arte.</v>
          </cell>
          <cell r="C35340" t="str">
            <v>cad</v>
          </cell>
          <cell r="D35340" t="str">
            <v>5.191,70</v>
          </cell>
        </row>
        <row r="35341">
          <cell r="A35341" t="str">
            <v>ME.17 - IMPIANTI FOTOVOLTAICI</v>
          </cell>
          <cell r="B35341"/>
          <cell r="C35341"/>
          <cell r="D35341"/>
        </row>
        <row r="35342">
          <cell r="A35342" t="str">
            <v>ME</v>
          </cell>
          <cell r="B35342" t="str">
            <v>MATERIALI IMPIANTI ELETTRICI</v>
          </cell>
          <cell r="C35342"/>
          <cell r="D35342"/>
        </row>
        <row r="35343">
          <cell r="A35343" t="str">
            <v>ME.17</v>
          </cell>
          <cell r="B35343" t="str">
            <v>IMPIANTI FOTOVOLTAICI</v>
          </cell>
          <cell r="C35343"/>
          <cell r="D35343"/>
        </row>
        <row r="35344">
          <cell r="A35344" t="str">
            <v>ME.17.010</v>
          </cell>
          <cell r="B35344" t="str">
            <v>IMPIANTI FOTOVOLTAICI</v>
          </cell>
          <cell r="C35344"/>
          <cell r="D35344"/>
        </row>
        <row r="35345">
          <cell r="A35345" t="str">
            <v>ME.17.010.0010</v>
          </cell>
          <cell r="B35345" t="str">
            <v>Fornitura di impianto fotovoltaico costituito da:</v>
          </cell>
          <cell r="C35345"/>
          <cell r="D35345"/>
        </row>
        <row r="35346">
          <cell r="A35346" t="str">
            <v>ME.17.010.0010.a</v>
          </cell>
          <cell r="B35346" t="str">
            <v>- con potenza complessiva per singolo impianto da 1 fino a 6 Kwp</v>
          </cell>
          <cell r="C35346" t="str">
            <v>kwp</v>
          </cell>
          <cell r="D35346" t="str">
            <v>3.005,72</v>
          </cell>
        </row>
        <row r="35347">
          <cell r="A35347" t="str">
            <v>ME.17.010.0010.b</v>
          </cell>
          <cell r="B35347" t="str">
            <v>- con potenza complessiva per singolo impianto da 7 Kwp fino a 20 Kwp</v>
          </cell>
          <cell r="C35347" t="str">
            <v>kwp</v>
          </cell>
          <cell r="D35347" t="str">
            <v>2.652,79</v>
          </cell>
        </row>
        <row r="35348">
          <cell r="A35348" t="str">
            <v>ME.17.010.0010.c</v>
          </cell>
          <cell r="B35348" t="str">
            <v>- con potenza complessiva per singolo impianto da 21 Kwp fino a 50 Kwp</v>
          </cell>
          <cell r="C35348" t="str">
            <v>kwp</v>
          </cell>
          <cell r="D35348" t="str">
            <v>2.213,31</v>
          </cell>
        </row>
        <row r="35349">
          <cell r="A35349" t="str">
            <v>ME.17.010.0010.d</v>
          </cell>
          <cell r="B35349" t="str">
            <v>- con potenza complessiva per singolo impianto superiore a 50 Kwp</v>
          </cell>
          <cell r="C35349" t="str">
            <v>kwp</v>
          </cell>
          <cell r="D35349" t="str">
            <v>1.989,24</v>
          </cell>
        </row>
        <row r="35350">
          <cell r="A35350" t="str">
            <v>ME.17.020</v>
          </cell>
          <cell r="B35350" t="str">
            <v>CAVO PER IMPIANTI FOTOVOLTAICI</v>
          </cell>
          <cell r="C35350"/>
          <cell r="D35350"/>
        </row>
        <row r="35351">
          <cell r="A35351" t="str">
            <v>ME.17.020.0010</v>
          </cell>
          <cell r="B35351" t="str">
            <v>Cavo unipolare flessibile FG21M21, guaina isolante e di protezione in mescola reticolata senza alogeni, conduttori flessibile di rame stagnato secondo norma CEI 20-29, per trasmissione energia, tensione d'esercizio AC 0,6/1kV e DC 0,9/1kV, non propagante l'incendio, conforme CEI 20-91:</v>
          </cell>
          <cell r="C35351"/>
          <cell r="D35351"/>
        </row>
        <row r="35352">
          <cell r="A35352" t="str">
            <v>ME.17.020.0010.a</v>
          </cell>
          <cell r="B35352" t="str">
            <v>- 1 x 2.5 mm²</v>
          </cell>
          <cell r="C35352" t="str">
            <v>m</v>
          </cell>
          <cell r="D35352" t="str">
            <v>0,42</v>
          </cell>
        </row>
        <row r="35353">
          <cell r="A35353" t="str">
            <v>ME.17.020.0010.b</v>
          </cell>
          <cell r="B35353" t="str">
            <v>- 1 x 4 mm²</v>
          </cell>
          <cell r="C35353" t="str">
            <v>m</v>
          </cell>
          <cell r="D35353" t="str">
            <v>0,68</v>
          </cell>
        </row>
        <row r="35354">
          <cell r="A35354" t="str">
            <v>ME.17.020.0010.c</v>
          </cell>
          <cell r="B35354" t="str">
            <v>- 1 x 6 mm²</v>
          </cell>
          <cell r="C35354" t="str">
            <v>m</v>
          </cell>
          <cell r="D35354" t="str">
            <v>0,89</v>
          </cell>
        </row>
        <row r="35355">
          <cell r="A35355" t="str">
            <v>ME.17.020.0010.d</v>
          </cell>
          <cell r="B35355" t="str">
            <v>- 1 x 10 mm²</v>
          </cell>
          <cell r="C35355" t="str">
            <v>m</v>
          </cell>
          <cell r="D35355" t="str">
            <v>1,65</v>
          </cell>
        </row>
        <row r="35356">
          <cell r="A35356" t="str">
            <v>ME.17.020.0010.e</v>
          </cell>
          <cell r="B35356" t="str">
            <v>- 1 x 16 mm²</v>
          </cell>
          <cell r="C35356" t="str">
            <v>m</v>
          </cell>
          <cell r="D35356" t="str">
            <v>2,72</v>
          </cell>
        </row>
        <row r="35357">
          <cell r="A35357" t="str">
            <v>ME.17.020.0010.f</v>
          </cell>
          <cell r="B35357" t="str">
            <v>- 1 x 25 mm²</v>
          </cell>
          <cell r="C35357" t="str">
            <v>m</v>
          </cell>
          <cell r="D35357" t="str">
            <v>4,15</v>
          </cell>
        </row>
        <row r="35358">
          <cell r="A35358" t="str">
            <v>ME.17.030</v>
          </cell>
          <cell r="B35358" t="str">
            <v>COMPONENTI PER IMPIANTI FOTOVOLTAICI</v>
          </cell>
          <cell r="C35358"/>
          <cell r="D35358"/>
        </row>
        <row r="35359">
          <cell r="A35359" t="str">
            <v>ME.17.030.0010</v>
          </cell>
          <cell r="B35359" t="str">
            <v>Modulo fotovoltaico a struttura rigida in silicio monocristallino/policristallino di forma quadrata o pseudoquadrata, efficienza &gt; 13%, tensione massima di sistema 1000 V, garanzia di prestazione 90% in 10 anni e dell’80% in 25 anni, involucro in classe II con struttura sandwich e telaio anodizzato. Il modulo deve essere certificato da organismo indipendente che ne attesti la conformità alle norme IEC 61215 e IEC 61646.</v>
          </cell>
          <cell r="C35359"/>
          <cell r="D35359"/>
        </row>
        <row r="35360">
          <cell r="A35360" t="str">
            <v>ME.17.030.0010.a</v>
          </cell>
          <cell r="B35360" t="str">
            <v>- pannello modello standard 250 W</v>
          </cell>
          <cell r="C35360" t="str">
            <v>cad</v>
          </cell>
          <cell r="D35360" t="str">
            <v>245,93</v>
          </cell>
        </row>
        <row r="35361">
          <cell r="A35361" t="str">
            <v>ME.17.030.0010.b</v>
          </cell>
          <cell r="B35361" t="str">
            <v>- pannello modello potenziato 300W</v>
          </cell>
          <cell r="C35361" t="str">
            <v>cad</v>
          </cell>
          <cell r="D35361" t="str">
            <v>300,58</v>
          </cell>
        </row>
        <row r="35362">
          <cell r="A35362" t="str">
            <v>ME.17.030.0020</v>
          </cell>
          <cell r="B35362" t="str">
            <v>Inverter bidirezionale, di taglia e caratteristiche adatte alle dimensioni dell’impianto, connessione in rete DC/AC realizzata con trasformatore toroidale in uscita, filtri e controllore di isolamento. L’apparecchio dovrà essere dotato del dispositivo di distacco automatico della rete, conforme alla Direttiva ENEL DK 5940, display a cristalli liquidi, interfaccia seriale, contenitore con grado di protezione IP 65, conforme alla norma CEI 11-20;</v>
          </cell>
          <cell r="C35362"/>
          <cell r="D35362"/>
        </row>
        <row r="35363">
          <cell r="A35363" t="str">
            <v>ME.17.030.0020.a</v>
          </cell>
          <cell r="B35363" t="str">
            <v>- 3 kw</v>
          </cell>
          <cell r="C35363" t="str">
            <v>cad</v>
          </cell>
          <cell r="D35363" t="str">
            <v>1.366,23</v>
          </cell>
        </row>
        <row r="35364">
          <cell r="A35364" t="str">
            <v>ME.17.030.0020.b</v>
          </cell>
          <cell r="B35364" t="str">
            <v>- 6 kw</v>
          </cell>
          <cell r="C35364" t="str">
            <v>cad</v>
          </cell>
          <cell r="D35364" t="str">
            <v>1.912,74</v>
          </cell>
        </row>
        <row r="35365">
          <cell r="A35365" t="str">
            <v>ME.17.030.0020.c</v>
          </cell>
          <cell r="B35365" t="str">
            <v>- 10 kw</v>
          </cell>
          <cell r="C35365" t="str">
            <v>cad</v>
          </cell>
          <cell r="D35365" t="str">
            <v>2.869,11</v>
          </cell>
        </row>
        <row r="35366">
          <cell r="A35366" t="str">
            <v>ME.17.030.0020.d</v>
          </cell>
          <cell r="B35366" t="str">
            <v>- 15 kw</v>
          </cell>
          <cell r="C35366" t="str">
            <v>cad</v>
          </cell>
          <cell r="D35366" t="str">
            <v>3.415,59</v>
          </cell>
        </row>
        <row r="35367">
          <cell r="A35367" t="str">
            <v>ME.17.030.0030</v>
          </cell>
          <cell r="B35367" t="str">
            <v>Quadro di parallelo inverter comprensivo di interruttore di manovra sezionatore tipo rotativo con blocco porta, tensione nominale 1000 V, protezione magnetotermica, sezionatore di campo, analizzatore di rete, dispositivo di interfaccia, misuratore di energia elettrica, gruppo scaricatori di sovratensione:</v>
          </cell>
          <cell r="C35367"/>
          <cell r="D35367"/>
        </row>
        <row r="35368">
          <cell r="A35368" t="str">
            <v>ME.17.030.0030.a</v>
          </cell>
          <cell r="B35368" t="str">
            <v>- per 1 stringa</v>
          </cell>
          <cell r="C35368" t="str">
            <v>cad</v>
          </cell>
          <cell r="D35368" t="str">
            <v>204,94</v>
          </cell>
        </row>
        <row r="35369">
          <cell r="A35369" t="str">
            <v>ME.17.030.0030.b</v>
          </cell>
          <cell r="B35369" t="str">
            <v>- per 2 stringhe</v>
          </cell>
          <cell r="C35369" t="str">
            <v>cad</v>
          </cell>
          <cell r="D35369" t="str">
            <v>300,58</v>
          </cell>
        </row>
        <row r="35370">
          <cell r="A35370" t="str">
            <v>ME.17.030.0030.c</v>
          </cell>
          <cell r="B35370" t="str">
            <v>- per 3 stringhe</v>
          </cell>
          <cell r="C35370" t="str">
            <v>cad</v>
          </cell>
          <cell r="D35370" t="str">
            <v>409,87</v>
          </cell>
        </row>
        <row r="35371">
          <cell r="A35371" t="str">
            <v>ME.18 - STAZIONE DI RICARICA VEICOLI ELETTRICI</v>
          </cell>
          <cell r="B35371"/>
          <cell r="C35371"/>
          <cell r="D35371"/>
        </row>
        <row r="35372">
          <cell r="A35372" t="str">
            <v>ME</v>
          </cell>
          <cell r="B35372" t="str">
            <v>MATERIALI IMPIANTI ELETTRICI</v>
          </cell>
          <cell r="C35372"/>
          <cell r="D35372"/>
        </row>
        <row r="35373">
          <cell r="A35373" t="str">
            <v>ME.18</v>
          </cell>
          <cell r="B35373" t="str">
            <v>STAZIONE DI RICARICA VEICOLI ELETTRICI</v>
          </cell>
          <cell r="C35373"/>
          <cell r="D35373"/>
        </row>
        <row r="35374">
          <cell r="A35374" t="str">
            <v>ME.18.010</v>
          </cell>
          <cell r="B35374" t="str">
            <v>INSTALLAZIONE A TERRA</v>
          </cell>
          <cell r="C35374"/>
          <cell r="D35374"/>
        </row>
        <row r="35375">
          <cell r="A35375" t="str">
            <v>ME.18.010.0010</v>
          </cell>
          <cell r="B35375" t="str">
            <v>Stazione modulare di ricarica per auto elettriche dotata di due prese per la ricarica in Modo 3 contemporanea di due veicoli, conforme alle direttive 2014/35/UE, 2014/30/UE, 2014/53/UE ed alle normative IEC 61851-1 e 61851-22. Struttura in acciaio inox AISI 304, con altezza media di cm 170 e un peso complessivo non inferiore a 65 kg. Dotata di modulo Wi-Fi, display LCD non inferiore a 5,7", lettore RFID, Led stato stazione, n. 2 prese, n. 2 led stato prese, software con gestione da remoto. Blocco automatico della spina durante la ricarica, comunicazione stazione-auto, conteggio dell'energia erogata, monitoraggio dello stato di ricarica dell'auto. Grado di protezione della struttura meccanica IK10, grado di protezione delle prese e del display IK08, grado di protezione IP44, potenza erogata da 6 a 44 kW, alimentazione AC 230V-1P+N+T / AC 400V-3P+N+T, sistema di messa a terra a seconda del tipo di rete a monte, temperatura di funzionamento da -30° C a +50° C.</v>
          </cell>
          <cell r="C35375"/>
          <cell r="D35375"/>
        </row>
        <row r="35376">
          <cell r="A35376" t="str">
            <v>ME.18.010.0010.a</v>
          </cell>
          <cell r="B35376" t="str">
            <v>- Stazione dotata di due prese potenza 3 kW/cad per la ricarica lenta monofase</v>
          </cell>
          <cell r="C35376" t="str">
            <v>cad</v>
          </cell>
          <cell r="D35376" t="str">
            <v>5.817,88</v>
          </cell>
        </row>
        <row r="35377">
          <cell r="A35377" t="str">
            <v>ME.18.010.0010.b</v>
          </cell>
          <cell r="B35377" t="str">
            <v>- Sovrapprezzo per presa di potenza 7,5 kW/cad per la ricarica rapida monofase</v>
          </cell>
          <cell r="C35377" t="str">
            <v>cad</v>
          </cell>
          <cell r="D35377" t="str">
            <v>363,62</v>
          </cell>
        </row>
        <row r="35378">
          <cell r="A35378" t="str">
            <v>ME.18.010.0010.c</v>
          </cell>
          <cell r="B35378" t="str">
            <v>- Sovrapprezzo per presa di potenza 11 kW/cad per la ricarica lenta trifase</v>
          </cell>
          <cell r="C35378" t="str">
            <v>cad</v>
          </cell>
          <cell r="D35378" t="str">
            <v>454,53</v>
          </cell>
        </row>
        <row r="35379">
          <cell r="A35379" t="str">
            <v>ME.18.010.0010.d</v>
          </cell>
          <cell r="B35379" t="str">
            <v>- Sovrapprezzo per presa di potenza 22 kW/cad per la ricarica rapida trifase</v>
          </cell>
          <cell r="C35379" t="str">
            <v>cad</v>
          </cell>
          <cell r="D35379" t="str">
            <v>499,98</v>
          </cell>
        </row>
        <row r="35380">
          <cell r="A35380" t="str">
            <v>ME.18.010.0020</v>
          </cell>
          <cell r="B35380" t="str">
            <v>Stazione di ricarica in Modo 3 per auto elettriche dotata di una presa Tipo 2, conforme alle direttive 2014/35/UE, 2014/30/UE, 2014/53/UE ed alle normative IEC 61851-1 e 61851-22. Montaggio su palo in acciaio, dotata di modulo Wi-Fi, lettore RFID, n. 1 presa, n. 1 led stato di carica, software con gestione da remoto. Blocco automatico della spina durante la ricarica, comunicazione stazione-auto, conteggio dell'energia erogata, monitoraggio dello stato di ricarica dell'auto. Grado di protezione della struttura meccanica IK10, grado di protezione IP54, potenza erogata da 3,70 a 22 kW, alimentazione AC 230V-1P+N+T / AC 400V-3P+N+T, sistema di messa a terra a seconda del tipo di rete a monte, temperatura di funzionamento da -30° C a +50° C.</v>
          </cell>
          <cell r="C35380"/>
          <cell r="D35380"/>
        </row>
        <row r="35381">
          <cell r="A35381" t="str">
            <v>ME.18.010.0020.a</v>
          </cell>
          <cell r="B35381" t="str">
            <v>- presa potenza 3,7 kW per la ricarica monofase</v>
          </cell>
          <cell r="C35381" t="str">
            <v>cad</v>
          </cell>
          <cell r="D35381" t="str">
            <v>2.034,51</v>
          </cell>
        </row>
        <row r="35382">
          <cell r="A35382" t="str">
            <v>ME.18.010.0020.b</v>
          </cell>
          <cell r="B35382" t="str">
            <v>- presa potenza 7,4 kW per la ricarica monofase</v>
          </cell>
          <cell r="C35382" t="str">
            <v>cad</v>
          </cell>
          <cell r="D35382" t="str">
            <v>2.609,33</v>
          </cell>
        </row>
        <row r="35383">
          <cell r="A35383" t="str">
            <v>ME.18.010.0020.c</v>
          </cell>
          <cell r="B35383" t="str">
            <v>- presa potenza 11 kW per la ricarica trifase</v>
          </cell>
          <cell r="C35383" t="str">
            <v>cad</v>
          </cell>
          <cell r="D35383" t="str">
            <v>2.609,33</v>
          </cell>
        </row>
        <row r="35384">
          <cell r="A35384" t="str">
            <v>ME.18.010.0020.d</v>
          </cell>
          <cell r="B35384" t="str">
            <v>- presa potenza 22 kW per la ricarica trifase</v>
          </cell>
          <cell r="C35384" t="str">
            <v>cad</v>
          </cell>
          <cell r="D35384" t="str">
            <v>2.609,33</v>
          </cell>
        </row>
        <row r="35385">
          <cell r="A35385" t="str">
            <v>ME.18.010.0030</v>
          </cell>
          <cell r="B35385" t="str">
            <v>Stazione modulare di ricarica per auto elettriche dotata di due prese per la ricarica in Modo 3 contemporanea di due veicoli, conforme alle direttive 2014/35/UE, 2014/30/UE, 2014/53/UE ed alle normative IEC 61851-1 e 61851-22. Montaggio su palo in acciaio, dotata di modulo Wi-Fi, lettore RFID, n. 2 prese, n. 2 led stato di carica, software con gestione da remoto. Blocco automatico della spina durante la ricarica, comunicazione stazione-auto, conteggio dell'energia erogata, monitoraggio dello stato di ricarica dell'auto. Grado di protezione della struttura meccanica IK10, grado di protezione IP54, potenza erogata da 7,40 a 44 kW, alimentazione AC 230V-1P+N+T / AC 400V-3P+N+T, sistema di messa a terra a seconda del tipo di rete a monte, temperatura di funzionamento da -30° C a +50° C.</v>
          </cell>
          <cell r="C35385"/>
          <cell r="D35385"/>
        </row>
        <row r="35386">
          <cell r="A35386" t="str">
            <v>ME.18.010.0030.a</v>
          </cell>
          <cell r="B35386" t="str">
            <v>- Stazione dotata di due prese potenza 3,7 kW/cad per la ricarica monofase</v>
          </cell>
          <cell r="C35386" t="str">
            <v>cad</v>
          </cell>
          <cell r="D35386" t="str">
            <v>3.718,90</v>
          </cell>
        </row>
        <row r="35387">
          <cell r="A35387" t="str">
            <v>ME.18.010.0030.b</v>
          </cell>
          <cell r="B35387" t="str">
            <v>- Stazione dotata di due prese potenza 7,4 kW/cad per la ricarica monofase</v>
          </cell>
          <cell r="C35387" t="str">
            <v>cad</v>
          </cell>
          <cell r="D35387" t="str">
            <v>4.895,31</v>
          </cell>
        </row>
        <row r="35388">
          <cell r="A35388" t="str">
            <v>ME.18.010.0030.c</v>
          </cell>
          <cell r="B35388" t="str">
            <v>- Stazione dotata di due prese potenza 11 kW/cad per la ricarica trifase</v>
          </cell>
          <cell r="C35388" t="str">
            <v>cad</v>
          </cell>
          <cell r="D35388" t="str">
            <v>4.895,31</v>
          </cell>
        </row>
        <row r="35389">
          <cell r="A35389" t="str">
            <v>ME.18.010.0030.d</v>
          </cell>
          <cell r="B35389" t="str">
            <v>- Stazione dotata di due prese potenza 22 kW/cad per la ricarica trifase</v>
          </cell>
          <cell r="C35389" t="str">
            <v>cad</v>
          </cell>
          <cell r="D35389" t="str">
            <v>4.895,31</v>
          </cell>
        </row>
        <row r="35390">
          <cell r="A35390" t="str">
            <v>ME.18.010.0040</v>
          </cell>
          <cell r="B35390" t="str">
            <v>Sovrapprezzo alla stazione di ricarica per dotazione di cavo integrato spiralato, lunghezza 5,00 m, completo di connettore Tipo 2 conforme alla IEC 62196-2.</v>
          </cell>
          <cell r="C35390" t="str">
            <v>cad</v>
          </cell>
          <cell r="D35390" t="str">
            <v>187,15</v>
          </cell>
        </row>
        <row r="35391">
          <cell r="A35391" t="str">
            <v>ME.18.020</v>
          </cell>
          <cell r="B35391" t="str">
            <v>INSTALLAZIONE A PARETE</v>
          </cell>
          <cell r="C35391"/>
          <cell r="D35391"/>
        </row>
        <row r="35392">
          <cell r="A35392" t="str">
            <v>ME.18.020.0010</v>
          </cell>
          <cell r="B35392" t="str">
            <v>Stazione di ricarica in Modo 3 per auto elettriche dotata di una presa, conforme alle direttive 2014/35/UE, 2014/30/UE, 2014/53/UE ed alle normative IEC 61851-1 e 61851-22. Montaggio a parete, dotata di modulo Wi-Fi, lettore RFID, n. 1 presa, n. 1 led stato di carica, software con gestione da remoto. Blocco automatico della spina durante la ricarica, comunicazione stazione-auto, conteggio dell'energia erogata, monitoraggio dello stato di ricarica dell'auto. Grado di protezione della struttura meccanica IK10, grado di protezione IP54, potenza erogata da 3,70 a 22 kW, alimentazione AC 230V-1P+N+T / AC 400V-3P+N+T, sistema di messa a terra a seconda del tipo di rete a monte, temperatura di funzionamento da -30° C a +50° C.</v>
          </cell>
          <cell r="C35392"/>
          <cell r="D35392"/>
        </row>
        <row r="35393">
          <cell r="A35393" t="str">
            <v>ME.18.020.0010.a</v>
          </cell>
          <cell r="B35393" t="str">
            <v>- presa Tipo 2 potenza 3,7 kW per la ricarica monofase</v>
          </cell>
          <cell r="C35393" t="str">
            <v>cad</v>
          </cell>
          <cell r="D35393" t="str">
            <v>1.717,82</v>
          </cell>
        </row>
        <row r="35394">
          <cell r="A35394" t="str">
            <v>ME.18.020.0010.b</v>
          </cell>
          <cell r="B35394" t="str">
            <v>- presa Tipo 2 potenza 7,4 kW per la ricarica monofase</v>
          </cell>
          <cell r="C35394" t="str">
            <v>cad</v>
          </cell>
          <cell r="D35394" t="str">
            <v>2.265,92</v>
          </cell>
        </row>
        <row r="35395">
          <cell r="A35395" t="str">
            <v>ME.18.020.0010.c</v>
          </cell>
          <cell r="B35395" t="str">
            <v>- presa Tipo 2 potenza 11 kW per la ricarica trifase</v>
          </cell>
          <cell r="C35395" t="str">
            <v>cad</v>
          </cell>
          <cell r="D35395" t="str">
            <v>2.265,92</v>
          </cell>
        </row>
        <row r="35396">
          <cell r="A35396" t="str">
            <v>ME.18.020.0010.d</v>
          </cell>
          <cell r="B35396" t="str">
            <v>- presa Tipo 2 potenza 22 kW per la ricarica trifase</v>
          </cell>
          <cell r="C35396" t="str">
            <v>cad</v>
          </cell>
          <cell r="D35396" t="str">
            <v>2.265,92</v>
          </cell>
        </row>
        <row r="35397">
          <cell r="A35397" t="str">
            <v>ME.18.020.0020</v>
          </cell>
          <cell r="B35397" t="str">
            <v>Sovrapprezzo alla stazione di ricarica per dotazione di cavo integrato spiralato, lunghezza 5,00 m, completo di connettore Tipo 2 conforme alla IEC 62196-2.</v>
          </cell>
          <cell r="C35397" t="str">
            <v>cad</v>
          </cell>
          <cell r="D35397" t="str">
            <v>187,15</v>
          </cell>
        </row>
        <row r="35398">
          <cell r="A35398" t="str">
            <v>MM.01 - APPARECCHIATURE PER PRODUZIONE CALORE</v>
          </cell>
          <cell r="B35398"/>
          <cell r="C35398"/>
          <cell r="D35398"/>
        </row>
        <row r="35399">
          <cell r="A35399" t="str">
            <v>MM</v>
          </cell>
          <cell r="B35399" t="str">
            <v>MATERIALI IMPIANTI MECCANICI</v>
          </cell>
          <cell r="C35399"/>
          <cell r="D35399"/>
        </row>
        <row r="35400">
          <cell r="A35400" t="str">
            <v>MM.01</v>
          </cell>
          <cell r="B35400" t="str">
            <v>APPARECCHIATURE PER PRODUZIONE CALORE</v>
          </cell>
          <cell r="C35400"/>
          <cell r="D35400"/>
        </row>
        <row r="35401">
          <cell r="A35401" t="str">
            <v>MM.01.010</v>
          </cell>
          <cell r="B35401" t="str">
            <v>CALDAIETTE MURALI</v>
          </cell>
          <cell r="C35401"/>
          <cell r="D35401"/>
        </row>
        <row r="35402">
          <cell r="A35402" t="str">
            <v>MM.01.010.0010</v>
          </cell>
          <cell r="B35402" t="str">
            <v>Caldaiette murale a gas a tiraggio naturale, camera aperta, aria aspirata.</v>
          </cell>
          <cell r="C35402"/>
          <cell r="D35402"/>
        </row>
        <row r="35403">
          <cell r="A35403" t="str">
            <v>MM.01.010.0010.a</v>
          </cell>
          <cell r="B35403" t="str">
            <v>- fino a 24 kW, solo riscaldamento</v>
          </cell>
          <cell r="C35403" t="str">
            <v>cad</v>
          </cell>
          <cell r="D35403" t="str">
            <v>774,65</v>
          </cell>
        </row>
        <row r="35404">
          <cell r="A35404" t="str">
            <v>MM.01.010.0010.b</v>
          </cell>
          <cell r="B35404" t="str">
            <v>- fino a 24 kW, riscaldamento e produzione acqua calda sanitaria</v>
          </cell>
          <cell r="C35404" t="str">
            <v>cad</v>
          </cell>
          <cell r="D35404" t="str">
            <v>1.164,03</v>
          </cell>
        </row>
        <row r="35405">
          <cell r="A35405" t="str">
            <v>MM.01.010.0010.c</v>
          </cell>
          <cell r="B35405" t="str">
            <v>- oltre 24 fino a 28 kW, riscaldamento e produzione acqua calda sanitaria</v>
          </cell>
          <cell r="C35405" t="str">
            <v>cad</v>
          </cell>
          <cell r="D35405" t="str">
            <v>1.271,41</v>
          </cell>
        </row>
        <row r="35406">
          <cell r="A35406" t="str">
            <v>MM.01.010.0020</v>
          </cell>
          <cell r="B35406" t="str">
            <v>Caldaiette murale a gas a tiraggio forzato, a camera stagna, ad aria aspirata.</v>
          </cell>
          <cell r="C35406"/>
          <cell r="D35406"/>
        </row>
        <row r="35407">
          <cell r="A35407" t="str">
            <v>MM.01.010.0020.a</v>
          </cell>
          <cell r="B35407" t="str">
            <v>- fino a 24 kW, solo riscaldamento</v>
          </cell>
          <cell r="C35407" t="str">
            <v>cad</v>
          </cell>
          <cell r="D35407" t="str">
            <v>1.298,47</v>
          </cell>
        </row>
        <row r="35408">
          <cell r="A35408" t="str">
            <v>MM.01.010.0020.b</v>
          </cell>
          <cell r="B35408" t="str">
            <v>- fino a 24 kW, riscaldamento e produzione acqua calda sanitaria</v>
          </cell>
          <cell r="C35408" t="str">
            <v>cad</v>
          </cell>
          <cell r="D35408" t="str">
            <v>1.471,44</v>
          </cell>
        </row>
        <row r="35409">
          <cell r="A35409" t="str">
            <v>MM.01.010.0030</v>
          </cell>
          <cell r="B35409" t="str">
            <v>Caldaiette murale a gas a tiraggio forzato, a camera stagna, ad aria aspirata, a modulazione di fiamma, a bassa emissione di inquinanti NOx inferiore alle 30 ppm.</v>
          </cell>
          <cell r="C35409"/>
          <cell r="D35409"/>
        </row>
        <row r="35410">
          <cell r="A35410" t="str">
            <v>MM.01.010.0030.a</v>
          </cell>
          <cell r="B35410" t="str">
            <v>- fino a 24 kW, riscaldamento e produzione acqua calda sanitaria</v>
          </cell>
          <cell r="C35410" t="str">
            <v>cad</v>
          </cell>
          <cell r="D35410" t="str">
            <v>1.628,83</v>
          </cell>
        </row>
        <row r="35411">
          <cell r="A35411" t="str">
            <v>MM.01.010.0030.b</v>
          </cell>
          <cell r="B35411" t="str">
            <v>- oltre 24 fino a 28 kW, riscaldamento e produzione acqua calda sanitaria</v>
          </cell>
          <cell r="C35411" t="str">
            <v>cad</v>
          </cell>
          <cell r="D35411" t="str">
            <v>1.782,95</v>
          </cell>
        </row>
        <row r="35412">
          <cell r="A35412" t="str">
            <v>MM.01.010.0040</v>
          </cell>
          <cell r="B35412" t="str">
            <v>Caldaiette murale a gas a tiraggio forzato, a camera stagna, ad aria aspirata, a condensazione.</v>
          </cell>
          <cell r="C35412"/>
          <cell r="D35412"/>
        </row>
        <row r="35413">
          <cell r="A35413" t="str">
            <v>MM.01.010.0040.a</v>
          </cell>
          <cell r="B35413" t="str">
            <v>- fino a 15 kW, solo riscaldamento</v>
          </cell>
          <cell r="C35413" t="str">
            <v>cad</v>
          </cell>
          <cell r="D35413" t="str">
            <v>2.041,17</v>
          </cell>
        </row>
        <row r="35414">
          <cell r="A35414" t="str">
            <v>MM.01.010.0040.b</v>
          </cell>
          <cell r="B35414" t="str">
            <v>- oltre 15 fino a 25 kW, solo riscaldamento</v>
          </cell>
          <cell r="C35414" t="str">
            <v>cad</v>
          </cell>
          <cell r="D35414" t="str">
            <v>2.229,70</v>
          </cell>
        </row>
        <row r="35415">
          <cell r="A35415" t="str">
            <v>MM.01.010.0040.c</v>
          </cell>
          <cell r="B35415" t="str">
            <v>- fino a 25 kW, riscaldamento e produzione acqua calda sanitaria</v>
          </cell>
          <cell r="C35415" t="str">
            <v>cad</v>
          </cell>
          <cell r="D35415" t="str">
            <v>2.524,82</v>
          </cell>
        </row>
        <row r="35416">
          <cell r="A35416" t="str">
            <v>MM.01.020</v>
          </cell>
          <cell r="B35416" t="str">
            <v>CALDAIE IN ACCIAIO</v>
          </cell>
          <cell r="C35416"/>
          <cell r="D35416"/>
        </row>
        <row r="35417">
          <cell r="A35417" t="str">
            <v>MM.01.020.0010</v>
          </cell>
          <cell r="B35417" t="str">
            <v>Caldaie in acciaio con camera di combustione orizzontale ad inversione di fiamma.</v>
          </cell>
          <cell r="C35417"/>
          <cell r="D35417"/>
        </row>
        <row r="35418">
          <cell r="A35418" t="str">
            <v>MM.01.020.0010.a</v>
          </cell>
          <cell r="B35418" t="str">
            <v>- fino a 19 kW</v>
          </cell>
          <cell r="C35418" t="str">
            <v>cad</v>
          </cell>
          <cell r="D35418" t="str">
            <v>866,22</v>
          </cell>
        </row>
        <row r="35419">
          <cell r="A35419" t="str">
            <v>MM.01.020.0010.b</v>
          </cell>
          <cell r="B35419" t="str">
            <v>- oltre 19 fino a 31 kW</v>
          </cell>
          <cell r="C35419" t="str">
            <v>cad</v>
          </cell>
          <cell r="D35419" t="str">
            <v>902,96</v>
          </cell>
        </row>
        <row r="35420">
          <cell r="A35420" t="str">
            <v>MM.01.020.0010.c</v>
          </cell>
          <cell r="B35420" t="str">
            <v>- oltre 31 fino a 41 kW</v>
          </cell>
          <cell r="C35420" t="str">
            <v>cad</v>
          </cell>
          <cell r="D35420" t="str">
            <v>950,03</v>
          </cell>
        </row>
        <row r="35421">
          <cell r="A35421" t="str">
            <v>MM.01.020.0010.d</v>
          </cell>
          <cell r="B35421" t="str">
            <v>- oltre 41 fino a 52 kW</v>
          </cell>
          <cell r="C35421" t="str">
            <v>cad</v>
          </cell>
          <cell r="D35421" t="str">
            <v>1.148,69</v>
          </cell>
        </row>
        <row r="35422">
          <cell r="A35422" t="str">
            <v>MM.01.020.0010.e</v>
          </cell>
          <cell r="B35422" t="str">
            <v>- oltre 52 fino a 73 kW</v>
          </cell>
          <cell r="C35422" t="str">
            <v>cad</v>
          </cell>
          <cell r="D35422" t="str">
            <v>1.446,24</v>
          </cell>
        </row>
        <row r="35423">
          <cell r="A35423" t="str">
            <v>MM.01.020.0010.f</v>
          </cell>
          <cell r="B35423" t="str">
            <v>- oltre 73 fino a 92 kW</v>
          </cell>
          <cell r="C35423" t="str">
            <v>cad</v>
          </cell>
          <cell r="D35423" t="str">
            <v>1.676,91</v>
          </cell>
        </row>
        <row r="35424">
          <cell r="A35424" t="str">
            <v>MM.01.020.0020</v>
          </cell>
          <cell r="B35424" t="str">
            <v>Caldaie pressurizzate in acciaio, a elevato rendimento, a inversione di fiamma.</v>
          </cell>
          <cell r="C35424"/>
          <cell r="D35424"/>
        </row>
        <row r="35425">
          <cell r="A35425" t="str">
            <v>MM.01.020.0020.a</v>
          </cell>
          <cell r="B35425" t="str">
            <v>- fino a 150 kW</v>
          </cell>
          <cell r="C35425" t="str">
            <v>cad</v>
          </cell>
          <cell r="D35425" t="str">
            <v>1.968,40</v>
          </cell>
        </row>
        <row r="35426">
          <cell r="A35426" t="str">
            <v>MM.01.020.0020.b</v>
          </cell>
          <cell r="B35426" t="str">
            <v>- oltre 150 fino a 235 kW</v>
          </cell>
          <cell r="C35426" t="str">
            <v>cad</v>
          </cell>
          <cell r="D35426" t="str">
            <v>2.579,41</v>
          </cell>
        </row>
        <row r="35427">
          <cell r="A35427" t="str">
            <v>MM.01.020.0020.c</v>
          </cell>
          <cell r="B35427" t="str">
            <v>- oltre 235 fino a 315 kW</v>
          </cell>
          <cell r="C35427" t="str">
            <v>cad</v>
          </cell>
          <cell r="D35427" t="str">
            <v>3.226,67</v>
          </cell>
        </row>
        <row r="35428">
          <cell r="A35428" t="str">
            <v>MM.01.020.0020.d</v>
          </cell>
          <cell r="B35428" t="str">
            <v>- oltre 315 fino a 470 kW</v>
          </cell>
          <cell r="C35428" t="str">
            <v>cad</v>
          </cell>
          <cell r="D35428" t="str">
            <v>4.061,40</v>
          </cell>
        </row>
        <row r="35429">
          <cell r="A35429" t="str">
            <v>MM.01.020.0020.e</v>
          </cell>
          <cell r="B35429" t="str">
            <v>- oltre 470 fino a 590 kW</v>
          </cell>
          <cell r="C35429" t="str">
            <v>cad</v>
          </cell>
          <cell r="D35429" t="str">
            <v>4.877,57</v>
          </cell>
        </row>
        <row r="35430">
          <cell r="A35430" t="str">
            <v>MM.01.020.0020.f</v>
          </cell>
          <cell r="B35430" t="str">
            <v>- oltre 590 fino a 820 kW</v>
          </cell>
          <cell r="C35430" t="str">
            <v>cad</v>
          </cell>
          <cell r="D35430" t="str">
            <v>6.305,19</v>
          </cell>
        </row>
        <row r="35431">
          <cell r="A35431" t="str">
            <v>MM.01.020.0020.g</v>
          </cell>
          <cell r="B35431" t="str">
            <v>- oltre 820 fino a 1050 kW</v>
          </cell>
          <cell r="C35431" t="str">
            <v>cad</v>
          </cell>
          <cell r="D35431" t="str">
            <v>7.935,96</v>
          </cell>
        </row>
        <row r="35432">
          <cell r="A35432" t="str">
            <v>MM.01.020.0020.h</v>
          </cell>
          <cell r="B35432" t="str">
            <v>- oltre 1050 fino a 1200 kW</v>
          </cell>
          <cell r="C35432" t="str">
            <v>cad</v>
          </cell>
          <cell r="D35432" t="str">
            <v>8.730,12</v>
          </cell>
        </row>
        <row r="35433">
          <cell r="A35433" t="str">
            <v>MM.01.020.0020.i</v>
          </cell>
          <cell r="B35433" t="str">
            <v>- oltre 1200 fino a 1500 kW</v>
          </cell>
          <cell r="C35433" t="str">
            <v>cad</v>
          </cell>
          <cell r="D35433" t="str">
            <v>11.463,44</v>
          </cell>
        </row>
        <row r="35434">
          <cell r="A35434" t="str">
            <v>MM.01.020.0020.l</v>
          </cell>
          <cell r="B35434" t="str">
            <v>- oltre 1500 fino a 1800 kW</v>
          </cell>
          <cell r="C35434" t="str">
            <v>cad</v>
          </cell>
          <cell r="D35434" t="str">
            <v>15.574,90</v>
          </cell>
        </row>
        <row r="35435">
          <cell r="A35435" t="str">
            <v>MM.01.020.0020.m</v>
          </cell>
          <cell r="B35435" t="str">
            <v>- oltre 1800 fino a 2350 kW</v>
          </cell>
          <cell r="C35435" t="str">
            <v>cad</v>
          </cell>
          <cell r="D35435" t="str">
            <v>19.546,69</v>
          </cell>
        </row>
        <row r="35436">
          <cell r="A35436" t="str">
            <v>MM.01.020.0020.n</v>
          </cell>
          <cell r="B35436" t="str">
            <v>- oltre 2350 fino a 2900 kW</v>
          </cell>
          <cell r="C35436" t="str">
            <v>cad</v>
          </cell>
          <cell r="D35436" t="str">
            <v>24.518,12</v>
          </cell>
        </row>
        <row r="35437">
          <cell r="A35437" t="str">
            <v>MM.01.020.0020.o</v>
          </cell>
          <cell r="B35437" t="str">
            <v>- oltre 2900 fino a 3500 kW</v>
          </cell>
          <cell r="C35437" t="str">
            <v>cad</v>
          </cell>
          <cell r="D35437" t="str">
            <v>29.067,71</v>
          </cell>
        </row>
        <row r="35438">
          <cell r="A35438" t="str">
            <v>MM.01.020.0020.p</v>
          </cell>
          <cell r="B35438" t="str">
            <v>- oltre 3500 fino a 4100 kW</v>
          </cell>
          <cell r="C35438" t="str">
            <v>cad</v>
          </cell>
          <cell r="D35438" t="str">
            <v>34.950,54</v>
          </cell>
        </row>
        <row r="35439">
          <cell r="A35439" t="str">
            <v>MM.01.020.0030</v>
          </cell>
          <cell r="B35439" t="str">
            <v>Caldaie pressurizzate in acciaio, a elevato rendimento.</v>
          </cell>
          <cell r="C35439"/>
          <cell r="D35439"/>
        </row>
        <row r="35440">
          <cell r="A35440" t="str">
            <v>MM.01.020.0030.a</v>
          </cell>
          <cell r="B35440" t="str">
            <v>- fino a 200 kW</v>
          </cell>
          <cell r="C35440" t="str">
            <v>cad</v>
          </cell>
          <cell r="D35440" t="str">
            <v>2.219,25</v>
          </cell>
        </row>
        <row r="35441">
          <cell r="A35441" t="str">
            <v>MM.01.020.0030.b</v>
          </cell>
          <cell r="B35441" t="str">
            <v>- oltre 200 fino a 235 kW</v>
          </cell>
          <cell r="C35441" t="str">
            <v>cad</v>
          </cell>
          <cell r="D35441" t="str">
            <v>2.480,07</v>
          </cell>
        </row>
        <row r="35442">
          <cell r="A35442" t="str">
            <v>MM.01.020.0030.c</v>
          </cell>
          <cell r="B35442" t="str">
            <v>- oltre 235 fino a 290 kW</v>
          </cell>
          <cell r="C35442" t="str">
            <v>cad</v>
          </cell>
          <cell r="D35442" t="str">
            <v>2.856,69</v>
          </cell>
        </row>
        <row r="35443">
          <cell r="A35443" t="str">
            <v>MM.01.020.0030.d</v>
          </cell>
          <cell r="B35443" t="str">
            <v>- oltre 290 fino a 315 kW</v>
          </cell>
          <cell r="C35443" t="str">
            <v>cad</v>
          </cell>
          <cell r="D35443" t="str">
            <v>3.146,67</v>
          </cell>
        </row>
        <row r="35444">
          <cell r="A35444" t="str">
            <v>MM.01.020.0030.e</v>
          </cell>
          <cell r="B35444" t="str">
            <v>- oltre 315 fino a 415 kW</v>
          </cell>
          <cell r="C35444" t="str">
            <v>cad</v>
          </cell>
          <cell r="D35444" t="str">
            <v>3.560,95</v>
          </cell>
        </row>
        <row r="35445">
          <cell r="A35445" t="str">
            <v>MM.01.020.0030.f</v>
          </cell>
          <cell r="B35445" t="str">
            <v>- oltre 415 fino a 470 kW</v>
          </cell>
          <cell r="C35445" t="str">
            <v>cad</v>
          </cell>
          <cell r="D35445" t="str">
            <v>3.937,58</v>
          </cell>
        </row>
        <row r="35446">
          <cell r="A35446" t="str">
            <v>MM.01.020.0030.g</v>
          </cell>
          <cell r="B35446" t="str">
            <v>- oltre 470 fino a 530 kW</v>
          </cell>
          <cell r="C35446" t="str">
            <v>cad</v>
          </cell>
          <cell r="D35446" t="str">
            <v>4.390,47</v>
          </cell>
        </row>
        <row r="35447">
          <cell r="A35447" t="str">
            <v>MM.01.020.0030.h</v>
          </cell>
          <cell r="B35447" t="str">
            <v>- oltre 530 fino a 590 kW</v>
          </cell>
          <cell r="C35447" t="str">
            <v>cad</v>
          </cell>
          <cell r="D35447" t="str">
            <v>4.709,67</v>
          </cell>
        </row>
        <row r="35448">
          <cell r="A35448" t="str">
            <v>MM.01.020.0030.i</v>
          </cell>
          <cell r="B35448" t="str">
            <v>- oltre 590 fino a 710 kW</v>
          </cell>
          <cell r="C35448" t="str">
            <v>cad</v>
          </cell>
          <cell r="D35448" t="str">
            <v>5.541,05</v>
          </cell>
        </row>
        <row r="35449">
          <cell r="A35449" t="str">
            <v>MM.01.020.0030.l</v>
          </cell>
          <cell r="B35449" t="str">
            <v>- oltre 710 fino a 810 kW</v>
          </cell>
          <cell r="C35449" t="str">
            <v>cad</v>
          </cell>
          <cell r="D35449" t="str">
            <v>6.103,15</v>
          </cell>
        </row>
        <row r="35450">
          <cell r="A35450" t="str">
            <v>MM.01.020.0040</v>
          </cell>
          <cell r="B35450" t="str">
            <v>Caldaie pressurizzate in acciaio, a elevato rendimento, a larghezza ridotta.</v>
          </cell>
          <cell r="C35450"/>
          <cell r="D35450"/>
        </row>
        <row r="35451">
          <cell r="A35451" t="str">
            <v>MM.01.020.0040.a</v>
          </cell>
          <cell r="B35451" t="str">
            <v>- fino a 105 kW</v>
          </cell>
          <cell r="C35451" t="str">
            <v>cad</v>
          </cell>
          <cell r="D35451" t="str">
            <v>2.088,37</v>
          </cell>
        </row>
        <row r="35452">
          <cell r="A35452" t="str">
            <v>MM.01.020.0040.b</v>
          </cell>
          <cell r="B35452" t="str">
            <v>- oltre 105 fino a 160 kW</v>
          </cell>
          <cell r="C35452" t="str">
            <v>cad</v>
          </cell>
          <cell r="D35452" t="str">
            <v>2.557,26</v>
          </cell>
        </row>
        <row r="35453">
          <cell r="A35453" t="str">
            <v>MM.01.020.0040.c</v>
          </cell>
          <cell r="B35453" t="str">
            <v>- oltre 160 fino a 215 kW</v>
          </cell>
          <cell r="C35453" t="str">
            <v>cad</v>
          </cell>
          <cell r="D35453" t="str">
            <v>3.017,70</v>
          </cell>
        </row>
        <row r="35454">
          <cell r="A35454" t="str">
            <v>MM.01.020.0040.d</v>
          </cell>
          <cell r="B35454" t="str">
            <v>- oltre 215 fino a 315 kW</v>
          </cell>
          <cell r="C35454" t="str">
            <v>cad</v>
          </cell>
          <cell r="D35454" t="str">
            <v>3.742,68</v>
          </cell>
        </row>
        <row r="35455">
          <cell r="A35455" t="str">
            <v>MM.01.020.0040.e</v>
          </cell>
          <cell r="B35455" t="str">
            <v>- oltre 315 fino a 425 kW</v>
          </cell>
          <cell r="C35455" t="str">
            <v>cad</v>
          </cell>
          <cell r="D35455" t="str">
            <v>4.581,60</v>
          </cell>
        </row>
        <row r="35456">
          <cell r="A35456" t="str">
            <v>MM.01.020.0040.f</v>
          </cell>
          <cell r="B35456" t="str">
            <v>- oltre 425 fino a 535 kW</v>
          </cell>
          <cell r="C35456" t="str">
            <v>cad</v>
          </cell>
          <cell r="D35456" t="str">
            <v>5.405,48</v>
          </cell>
        </row>
        <row r="35457">
          <cell r="A35457" t="str">
            <v>MM.01.020.0040.g</v>
          </cell>
          <cell r="B35457" t="str">
            <v>- oltre 535 fino a 640 kW</v>
          </cell>
          <cell r="C35457" t="str">
            <v>cad</v>
          </cell>
          <cell r="D35457" t="str">
            <v>6.383,76</v>
          </cell>
        </row>
        <row r="35458">
          <cell r="A35458" t="str">
            <v>MM.01.020.0040.h</v>
          </cell>
          <cell r="B35458" t="str">
            <v>- oltre 640 fino a 750 kW</v>
          </cell>
          <cell r="C35458" t="str">
            <v>cad</v>
          </cell>
          <cell r="D35458" t="str">
            <v>7.527,74</v>
          </cell>
        </row>
        <row r="35459">
          <cell r="A35459" t="str">
            <v>MM.01.020.0050</v>
          </cell>
          <cell r="B35459" t="str">
            <v>Caldaie in acciaio a due focolari, con camera di combustione orizzontale ad inversione di fiamma.</v>
          </cell>
          <cell r="C35459"/>
          <cell r="D35459"/>
        </row>
        <row r="35460">
          <cell r="A35460" t="str">
            <v>MM.01.020.0050.a</v>
          </cell>
          <cell r="B35460" t="str">
            <v>- fino a 105 kW</v>
          </cell>
          <cell r="C35460" t="str">
            <v>cad</v>
          </cell>
          <cell r="D35460" t="str">
            <v>2.320,93</v>
          </cell>
        </row>
        <row r="35461">
          <cell r="A35461" t="str">
            <v>MM.01.020.0050.b</v>
          </cell>
          <cell r="B35461" t="str">
            <v>- oltre 105 fino a 150 kW</v>
          </cell>
          <cell r="C35461" t="str">
            <v>cad</v>
          </cell>
          <cell r="D35461" t="str">
            <v>2.873,64</v>
          </cell>
        </row>
        <row r="35462">
          <cell r="A35462" t="str">
            <v>MM.01.020.0050.c</v>
          </cell>
          <cell r="B35462" t="str">
            <v>- oltre 150 fino a 185 kW</v>
          </cell>
          <cell r="C35462" t="str">
            <v>cad</v>
          </cell>
          <cell r="D35462" t="str">
            <v>3.415,02</v>
          </cell>
        </row>
        <row r="35463">
          <cell r="A35463" t="str">
            <v>MM.01.020.0060</v>
          </cell>
          <cell r="B35463" t="str">
            <v>Caldaie in acciaio, a condensazione, a tre giri di fumo.</v>
          </cell>
          <cell r="C35463"/>
          <cell r="D35463"/>
        </row>
        <row r="35464">
          <cell r="A35464" t="str">
            <v>MM.01.020.0060.a</v>
          </cell>
          <cell r="B35464" t="str">
            <v>- fino 150 kW</v>
          </cell>
          <cell r="C35464" t="str">
            <v>cad</v>
          </cell>
          <cell r="D35464" t="str">
            <v>12.113,12</v>
          </cell>
        </row>
        <row r="35465">
          <cell r="A35465" t="str">
            <v>MM.01.020.0060.b</v>
          </cell>
          <cell r="B35465" t="str">
            <v>- oltre 150 fino a 210 kW</v>
          </cell>
          <cell r="C35465" t="str">
            <v>cad</v>
          </cell>
          <cell r="D35465" t="str">
            <v>14.132,75</v>
          </cell>
        </row>
        <row r="35466">
          <cell r="A35466" t="str">
            <v>MM.01.020.0060.c</v>
          </cell>
          <cell r="B35466" t="str">
            <v>- oltre 210 fino a 270 kW</v>
          </cell>
          <cell r="C35466" t="str">
            <v>cad</v>
          </cell>
          <cell r="D35466" t="str">
            <v>17.070,41</v>
          </cell>
        </row>
        <row r="35467">
          <cell r="A35467" t="str">
            <v>MM.01.020.0060.d</v>
          </cell>
          <cell r="B35467" t="str">
            <v>- oltre 270 fino a 350 kW</v>
          </cell>
          <cell r="C35467" t="str">
            <v>cad</v>
          </cell>
          <cell r="D35467" t="str">
            <v>20.188,83</v>
          </cell>
        </row>
        <row r="35468">
          <cell r="A35468" t="str">
            <v>MM.01.020.0060.e</v>
          </cell>
          <cell r="B35468" t="str">
            <v>- oltre 350 fino a 450 kW</v>
          </cell>
          <cell r="C35468" t="str">
            <v>cad</v>
          </cell>
          <cell r="D35468" t="str">
            <v>23.676,38</v>
          </cell>
        </row>
        <row r="35469">
          <cell r="A35469" t="str">
            <v>MM.01.020.0060.f</v>
          </cell>
          <cell r="B35469" t="str">
            <v>- oltre 450 fino a 600 kW</v>
          </cell>
          <cell r="C35469" t="str">
            <v>cad</v>
          </cell>
          <cell r="D35469" t="str">
            <v>26.980,28</v>
          </cell>
        </row>
        <row r="35470">
          <cell r="A35470" t="str">
            <v>MM.01.020.0060.g</v>
          </cell>
          <cell r="B35470" t="str">
            <v>- oltre 600 fino a 800 kW</v>
          </cell>
          <cell r="C35470" t="str">
            <v>cad</v>
          </cell>
          <cell r="D35470" t="str">
            <v>31.201,28</v>
          </cell>
        </row>
        <row r="35471">
          <cell r="A35471" t="str">
            <v>MM.01.020.0060.h</v>
          </cell>
          <cell r="B35471" t="str">
            <v>- oltre 800 fino a 1000 kW</v>
          </cell>
          <cell r="C35471" t="str">
            <v>cad</v>
          </cell>
          <cell r="D35471" t="str">
            <v>36.523,91</v>
          </cell>
        </row>
        <row r="35472">
          <cell r="A35472" t="str">
            <v>MM.01.020.0060.i</v>
          </cell>
          <cell r="B35472" t="str">
            <v>- oltre 1000 fino a 1250 kW</v>
          </cell>
          <cell r="C35472" t="str">
            <v>cad</v>
          </cell>
          <cell r="D35472" t="str">
            <v>43.829,41</v>
          </cell>
        </row>
        <row r="35473">
          <cell r="A35473" t="str">
            <v>MM.01.030</v>
          </cell>
          <cell r="B35473" t="str">
            <v>CALDAIE IN GHISA</v>
          </cell>
          <cell r="C35473"/>
          <cell r="D35473"/>
        </row>
        <row r="35474">
          <cell r="A35474" t="str">
            <v>MM.01.030.0010</v>
          </cell>
          <cell r="B35474" t="str">
            <v>Caldaie in ghisa a tre giri di fumo, con turbolatori estraibili, focolare bagnato e canali alettati.</v>
          </cell>
          <cell r="C35474"/>
          <cell r="D35474"/>
        </row>
        <row r="35475">
          <cell r="A35475" t="str">
            <v>MM.01.030.0010.a</v>
          </cell>
          <cell r="B35475" t="str">
            <v>- fino a 24 kW</v>
          </cell>
          <cell r="C35475" t="str">
            <v>cad</v>
          </cell>
          <cell r="D35475" t="str">
            <v>556,60</v>
          </cell>
        </row>
        <row r="35476">
          <cell r="A35476" t="str">
            <v>MM.01.030.0010.b</v>
          </cell>
          <cell r="B35476" t="str">
            <v>- oltre 24 fino a 31 kW</v>
          </cell>
          <cell r="C35476" t="str">
            <v>cad</v>
          </cell>
          <cell r="D35476" t="str">
            <v>635,31</v>
          </cell>
        </row>
        <row r="35477">
          <cell r="A35477" t="str">
            <v>MM.01.030.0010.c</v>
          </cell>
          <cell r="B35477" t="str">
            <v>- oltre 31 fino a 40 kW</v>
          </cell>
          <cell r="C35477" t="str">
            <v>cad</v>
          </cell>
          <cell r="D35477" t="str">
            <v>735,31</v>
          </cell>
        </row>
        <row r="35478">
          <cell r="A35478" t="str">
            <v>MM.01.030.0010.d</v>
          </cell>
          <cell r="B35478" t="str">
            <v>- oltre 40 fino a 48 kW</v>
          </cell>
          <cell r="C35478" t="str">
            <v>cad</v>
          </cell>
          <cell r="D35478" t="str">
            <v>806,63</v>
          </cell>
        </row>
        <row r="35479">
          <cell r="A35479" t="str">
            <v>MM.01.030.0010.e</v>
          </cell>
          <cell r="B35479" t="str">
            <v>- oltre 48 fino a 56 kW</v>
          </cell>
          <cell r="C35479" t="str">
            <v>cad</v>
          </cell>
          <cell r="D35479" t="str">
            <v>897,61</v>
          </cell>
        </row>
        <row r="35480">
          <cell r="A35480" t="str">
            <v>MM.01.030.0010.f</v>
          </cell>
          <cell r="B35480" t="str">
            <v>- oltre 56 fino a 64 kW</v>
          </cell>
          <cell r="C35480" t="str">
            <v>cad</v>
          </cell>
          <cell r="D35480" t="str">
            <v>963,20</v>
          </cell>
        </row>
        <row r="35481">
          <cell r="A35481" t="str">
            <v>MM.01.030.0020</v>
          </cell>
          <cell r="B35481" t="str">
            <v>Caldaie in ghisa a tre giri di fumo, con bollitore ad accumulo.</v>
          </cell>
          <cell r="C35481"/>
          <cell r="D35481"/>
        </row>
        <row r="35482">
          <cell r="A35482" t="str">
            <v>MM.01.030.0020.a</v>
          </cell>
          <cell r="B35482" t="str">
            <v>- 60 l - fino a 24 kW</v>
          </cell>
          <cell r="C35482" t="str">
            <v>cad</v>
          </cell>
          <cell r="D35482" t="str">
            <v>1.127,96</v>
          </cell>
        </row>
        <row r="35483">
          <cell r="A35483" t="str">
            <v>MM.01.030.0020.b</v>
          </cell>
          <cell r="B35483" t="str">
            <v>- 60 l - oltre 24 fino a 31 kW</v>
          </cell>
          <cell r="C35483" t="str">
            <v>cad</v>
          </cell>
          <cell r="D35483" t="str">
            <v>1.307,48</v>
          </cell>
        </row>
        <row r="35484">
          <cell r="A35484" t="str">
            <v>MM.01.030.0020.c</v>
          </cell>
          <cell r="B35484" t="str">
            <v>- 100 l - oltre 31 fino a 40 kW</v>
          </cell>
          <cell r="C35484" t="str">
            <v>cad</v>
          </cell>
          <cell r="D35484" t="str">
            <v>1.417,33</v>
          </cell>
        </row>
        <row r="35485">
          <cell r="A35485" t="str">
            <v>MM.01.030.0020.d</v>
          </cell>
          <cell r="B35485" t="str">
            <v>- 100 l - oltre 40 fino a 48 kW</v>
          </cell>
          <cell r="C35485" t="str">
            <v>cad</v>
          </cell>
          <cell r="D35485" t="str">
            <v>1.481,26</v>
          </cell>
        </row>
        <row r="35486">
          <cell r="A35486" t="str">
            <v>MM.01.030.0020.e</v>
          </cell>
          <cell r="B35486" t="str">
            <v>- 100 l - oltre 48 fino a 56 kW</v>
          </cell>
          <cell r="C35486" t="str">
            <v>cad</v>
          </cell>
          <cell r="D35486" t="str">
            <v>1.592,77</v>
          </cell>
        </row>
        <row r="35487">
          <cell r="A35487" t="str">
            <v>MM.01.030.0020.f</v>
          </cell>
          <cell r="B35487" t="str">
            <v>- 100 l - oltre 56 fino a 64 kW</v>
          </cell>
          <cell r="C35487" t="str">
            <v>cad</v>
          </cell>
          <cell r="D35487" t="str">
            <v>1.687,04</v>
          </cell>
        </row>
        <row r="35488">
          <cell r="A35488" t="str">
            <v>MM.01.030.0030</v>
          </cell>
          <cell r="B35488" t="str">
            <v>Caldaie in ghisa, aria soffiata, inversione di fiamma.</v>
          </cell>
          <cell r="C35488"/>
          <cell r="D35488"/>
        </row>
        <row r="35489">
          <cell r="A35489" t="str">
            <v>MM.01.030.0030.a</v>
          </cell>
          <cell r="B35489" t="str">
            <v>- fino a 86 kW</v>
          </cell>
          <cell r="C35489" t="str">
            <v>cad</v>
          </cell>
          <cell r="D35489" t="str">
            <v>1.109,92</v>
          </cell>
        </row>
        <row r="35490">
          <cell r="A35490" t="str">
            <v>MM.01.030.0030.b</v>
          </cell>
          <cell r="B35490" t="str">
            <v>- oltre 86 fino a 103 kW</v>
          </cell>
          <cell r="C35490" t="str">
            <v>cad</v>
          </cell>
          <cell r="D35490" t="str">
            <v>1.333,73</v>
          </cell>
        </row>
        <row r="35491">
          <cell r="A35491" t="str">
            <v>MM.01.030.0030.c</v>
          </cell>
          <cell r="B35491" t="str">
            <v>- oltre 103 fino a 121 kW</v>
          </cell>
          <cell r="C35491" t="str">
            <v>cad</v>
          </cell>
          <cell r="D35491" t="str">
            <v>1.500,13</v>
          </cell>
        </row>
        <row r="35492">
          <cell r="A35492" t="str">
            <v>MM.01.030.0030.d</v>
          </cell>
          <cell r="B35492" t="str">
            <v>- oltre 121 fino a 138 kW</v>
          </cell>
          <cell r="C35492" t="str">
            <v>cad</v>
          </cell>
          <cell r="D35492" t="str">
            <v>1.658,34</v>
          </cell>
        </row>
        <row r="35493">
          <cell r="A35493" t="str">
            <v>MM.01.030.0030.e</v>
          </cell>
          <cell r="B35493" t="str">
            <v>- oltre 138 fino a 157 kW</v>
          </cell>
          <cell r="C35493" t="str">
            <v>cad</v>
          </cell>
          <cell r="D35493" t="str">
            <v>1.841,97</v>
          </cell>
        </row>
        <row r="35494">
          <cell r="A35494" t="str">
            <v>MM.01.030.0030.f</v>
          </cell>
          <cell r="B35494" t="str">
            <v>- oltre 157 fino a 183 kW</v>
          </cell>
          <cell r="C35494" t="str">
            <v>cad</v>
          </cell>
          <cell r="D35494" t="str">
            <v>2.158,40</v>
          </cell>
        </row>
        <row r="35495">
          <cell r="A35495" t="str">
            <v>MM.01.030.0030.g</v>
          </cell>
          <cell r="B35495" t="str">
            <v>- oltre 183 fino a 203 kW</v>
          </cell>
          <cell r="C35495" t="str">
            <v>cad</v>
          </cell>
          <cell r="D35495" t="str">
            <v>2.431,35</v>
          </cell>
        </row>
        <row r="35496">
          <cell r="A35496" t="str">
            <v>MM.01.030.0030.h</v>
          </cell>
          <cell r="B35496" t="str">
            <v>- oltre 203 fino a 222 kW</v>
          </cell>
          <cell r="C35496" t="str">
            <v>cad</v>
          </cell>
          <cell r="D35496" t="str">
            <v>2.659,25</v>
          </cell>
        </row>
        <row r="35497">
          <cell r="A35497" t="str">
            <v>MM.01.030.0040</v>
          </cell>
          <cell r="B35497" t="str">
            <v>Caldaie in ghisa eutettica, a tre giri di fumo, con focolare bagnato, turbolatori estraibili e canali fumo alettati.</v>
          </cell>
          <cell r="C35497"/>
          <cell r="D35497"/>
        </row>
        <row r="35498">
          <cell r="A35498" t="str">
            <v>MM.01.030.0040.a</v>
          </cell>
          <cell r="B35498" t="str">
            <v>- fino a 21 kW</v>
          </cell>
          <cell r="C35498" t="str">
            <v>cad</v>
          </cell>
          <cell r="D35498" t="str">
            <v>1.098,45</v>
          </cell>
        </row>
        <row r="35499">
          <cell r="A35499" t="str">
            <v>MM.01.030.0040.b</v>
          </cell>
          <cell r="B35499" t="str">
            <v>- oltre 21 fino a 27 kW</v>
          </cell>
          <cell r="C35499" t="str">
            <v>cad</v>
          </cell>
          <cell r="D35499" t="str">
            <v>1.158,58</v>
          </cell>
        </row>
        <row r="35500">
          <cell r="A35500" t="str">
            <v>MM.01.030.0040.c</v>
          </cell>
          <cell r="B35500" t="str">
            <v>- oltre 27 fino a 32 kW</v>
          </cell>
          <cell r="C35500" t="str">
            <v>cad</v>
          </cell>
          <cell r="D35500" t="str">
            <v>1.340,28</v>
          </cell>
        </row>
        <row r="35501">
          <cell r="A35501" t="str">
            <v>MM.01.030.0040.d</v>
          </cell>
          <cell r="B35501" t="str">
            <v>- oltre 32 fino a 39 kW</v>
          </cell>
          <cell r="C35501" t="str">
            <v>cad</v>
          </cell>
          <cell r="D35501" t="str">
            <v>1.487,84</v>
          </cell>
        </row>
        <row r="35502">
          <cell r="A35502" t="str">
            <v>MM.01.030.0040.e</v>
          </cell>
          <cell r="B35502" t="str">
            <v>- oltre 39 fino a 44 kW</v>
          </cell>
          <cell r="C35502" t="str">
            <v>cad</v>
          </cell>
          <cell r="D35502" t="str">
            <v>1.541,11</v>
          </cell>
        </row>
        <row r="35503">
          <cell r="A35503" t="str">
            <v>MM.01.030.0040.f</v>
          </cell>
          <cell r="B35503" t="str">
            <v>- oltre 44 fino a 56 kW</v>
          </cell>
          <cell r="C35503" t="str">
            <v>cad</v>
          </cell>
          <cell r="D35503" t="str">
            <v>1.778,83</v>
          </cell>
        </row>
        <row r="35504">
          <cell r="A35504" t="str">
            <v>MM.01.030.0040.g</v>
          </cell>
          <cell r="B35504" t="str">
            <v>- oltre 56 fino a 68 kW</v>
          </cell>
          <cell r="C35504" t="str">
            <v>cad</v>
          </cell>
          <cell r="D35504" t="str">
            <v>1.896,06</v>
          </cell>
        </row>
        <row r="35505">
          <cell r="A35505" t="str">
            <v>MM.01.030.0040.h</v>
          </cell>
          <cell r="B35505" t="str">
            <v>- oltre 68 fino a 80 kW</v>
          </cell>
          <cell r="C35505" t="str">
            <v>cad</v>
          </cell>
          <cell r="D35505" t="str">
            <v>2.071,50</v>
          </cell>
        </row>
        <row r="35506">
          <cell r="A35506" t="str">
            <v>MM.01.030.0040.i</v>
          </cell>
          <cell r="B35506" t="str">
            <v>- oltre 80 fino a 90 kW</v>
          </cell>
          <cell r="C35506" t="str">
            <v>cad</v>
          </cell>
          <cell r="D35506" t="str">
            <v>2.282,16</v>
          </cell>
        </row>
        <row r="35507">
          <cell r="A35507" t="str">
            <v>MM.01.030.0040.l</v>
          </cell>
          <cell r="B35507" t="str">
            <v>- oltre 90 fino a 104 kW</v>
          </cell>
          <cell r="C35507" t="str">
            <v>cad</v>
          </cell>
          <cell r="D35507" t="str">
            <v>2.701,04</v>
          </cell>
        </row>
        <row r="35508">
          <cell r="A35508" t="str">
            <v>MM.01.030.0040.m</v>
          </cell>
          <cell r="B35508" t="str">
            <v>- oltre 100 fino a 150 kW</v>
          </cell>
          <cell r="C35508" t="str">
            <v>cad</v>
          </cell>
          <cell r="D35508" t="str">
            <v>3.015,83</v>
          </cell>
        </row>
        <row r="35509">
          <cell r="A35509" t="str">
            <v>MM.01.030.0040.n</v>
          </cell>
          <cell r="B35509" t="str">
            <v>- oltre 150 fino a 200 kW</v>
          </cell>
          <cell r="C35509" t="str">
            <v>cad</v>
          </cell>
          <cell r="D35509" t="str">
            <v>3.401,11</v>
          </cell>
        </row>
        <row r="35510">
          <cell r="A35510" t="str">
            <v>MM.01.030.0040.o</v>
          </cell>
          <cell r="B35510" t="str">
            <v>- oltre 200 fino a 260 kW</v>
          </cell>
          <cell r="C35510" t="str">
            <v>cad</v>
          </cell>
          <cell r="D35510" t="str">
            <v>4.213,48</v>
          </cell>
        </row>
        <row r="35511">
          <cell r="A35511" t="str">
            <v>MM.01.030.0040.p</v>
          </cell>
          <cell r="B35511" t="str">
            <v>- oltre 260 fino a 310 kW</v>
          </cell>
          <cell r="C35511" t="str">
            <v>cad</v>
          </cell>
          <cell r="D35511" t="str">
            <v>5.063,55</v>
          </cell>
        </row>
        <row r="35512">
          <cell r="A35512" t="str">
            <v>MM.01.030.0040.q</v>
          </cell>
          <cell r="B35512" t="str">
            <v>- oltre 310 fino a 390 kW</v>
          </cell>
          <cell r="C35512" t="str">
            <v>cad</v>
          </cell>
          <cell r="D35512" t="str">
            <v>7.244,88</v>
          </cell>
        </row>
        <row r="35513">
          <cell r="A35513" t="str">
            <v>MM.01.030.0040.r</v>
          </cell>
          <cell r="B35513" t="str">
            <v>- oltre 390 fino a 450 kW</v>
          </cell>
          <cell r="C35513" t="str">
            <v>cad</v>
          </cell>
          <cell r="D35513" t="str">
            <v>8.045,79</v>
          </cell>
        </row>
        <row r="35514">
          <cell r="A35514" t="str">
            <v>MM.01.030.0040.s</v>
          </cell>
          <cell r="B35514" t="str">
            <v>- oltre 450 fino a 540 kW</v>
          </cell>
          <cell r="C35514" t="str">
            <v>cad</v>
          </cell>
          <cell r="D35514" t="str">
            <v>8.849,10</v>
          </cell>
        </row>
        <row r="35515">
          <cell r="A35515" t="str">
            <v>MM.01.030.0040.t</v>
          </cell>
          <cell r="B35515" t="str">
            <v>- oltre 540 fino a 600 kW</v>
          </cell>
          <cell r="C35515" t="str">
            <v>cad</v>
          </cell>
          <cell r="D35515" t="str">
            <v>9.565,57</v>
          </cell>
        </row>
        <row r="35516">
          <cell r="A35516" t="str">
            <v>MM.01.030.0040.u</v>
          </cell>
          <cell r="B35516" t="str">
            <v>- oltre 600 fino a 670 kW</v>
          </cell>
          <cell r="C35516" t="str">
            <v>cad</v>
          </cell>
          <cell r="D35516" t="str">
            <v>10.349,24</v>
          </cell>
        </row>
        <row r="35517">
          <cell r="A35517" t="str">
            <v>MM.01.030.0040.v</v>
          </cell>
          <cell r="B35517" t="str">
            <v>- oltre 670 fino a 720 kW</v>
          </cell>
          <cell r="C35517" t="str">
            <v>cad</v>
          </cell>
          <cell r="D35517" t="str">
            <v>11.087,02</v>
          </cell>
        </row>
        <row r="35518">
          <cell r="A35518" t="str">
            <v>MM.01.030.0040.z</v>
          </cell>
          <cell r="B35518" t="str">
            <v>- oltre 720 fino a 780 kW</v>
          </cell>
          <cell r="C35518" t="str">
            <v>cad</v>
          </cell>
          <cell r="D35518" t="str">
            <v>11.730,51</v>
          </cell>
        </row>
        <row r="35519">
          <cell r="A35519" t="str">
            <v>MM.01.030.0050</v>
          </cell>
          <cell r="B35519" t="str">
            <v>Caldaie in ghisa eutettica con bollitore ad accumulo, a tre giri di fumo, con focolare bagnato, turbolatori estraibili e canali fumo alettati.</v>
          </cell>
          <cell r="C35519"/>
          <cell r="D35519"/>
        </row>
        <row r="35520">
          <cell r="A35520" t="str">
            <v>MM.01.030.0050.a</v>
          </cell>
          <cell r="B35520" t="str">
            <v>- 160 l - fino a 21 kW</v>
          </cell>
          <cell r="C35520" t="str">
            <v>cad</v>
          </cell>
          <cell r="D35520" t="str">
            <v>2.262,48</v>
          </cell>
        </row>
        <row r="35521">
          <cell r="A35521" t="str">
            <v>MM.01.030.0050.b</v>
          </cell>
          <cell r="B35521" t="str">
            <v>- 160 l - oltre 21 fino a 27 kW</v>
          </cell>
          <cell r="C35521" t="str">
            <v>cad</v>
          </cell>
          <cell r="D35521" t="str">
            <v>2.360,85</v>
          </cell>
        </row>
        <row r="35522">
          <cell r="A35522" t="str">
            <v>MM.01.030.0050.c</v>
          </cell>
          <cell r="B35522" t="str">
            <v>- 160 l - oltre 27 fino a 32 kW</v>
          </cell>
          <cell r="C35522" t="str">
            <v>cad</v>
          </cell>
          <cell r="D35522" t="str">
            <v>2.504,33</v>
          </cell>
        </row>
        <row r="35523">
          <cell r="A35523" t="str">
            <v>MM.01.030.0050.d</v>
          </cell>
          <cell r="B35523" t="str">
            <v>- 160 l - oltre 32 fino a 39 kW</v>
          </cell>
          <cell r="C35523" t="str">
            <v>cad</v>
          </cell>
          <cell r="D35523" t="str">
            <v>2.651,86</v>
          </cell>
        </row>
        <row r="35524">
          <cell r="A35524" t="str">
            <v>MM.01.030.0050.e</v>
          </cell>
          <cell r="B35524" t="str">
            <v>- 160 l - oltre 39 fino a 44 kW</v>
          </cell>
          <cell r="C35524" t="str">
            <v>cad</v>
          </cell>
          <cell r="D35524" t="str">
            <v>2.661,70</v>
          </cell>
        </row>
        <row r="35525">
          <cell r="A35525" t="str">
            <v>MM.01.030.0050.f</v>
          </cell>
          <cell r="B35525" t="str">
            <v>- 160 l - oltre 44 fino a 56 kW</v>
          </cell>
          <cell r="C35525" t="str">
            <v>cad</v>
          </cell>
          <cell r="D35525" t="str">
            <v>2.893,70</v>
          </cell>
        </row>
        <row r="35526">
          <cell r="A35526" t="str">
            <v>MM.01.030.0050.g</v>
          </cell>
          <cell r="B35526" t="str">
            <v>- 160 l - oltre 56 fino a 68 kW</v>
          </cell>
          <cell r="C35526" t="str">
            <v>cad</v>
          </cell>
          <cell r="D35526" t="str">
            <v>3.016,66</v>
          </cell>
        </row>
        <row r="35527">
          <cell r="A35527" t="str">
            <v>MM.01.030.0050.h</v>
          </cell>
          <cell r="B35527" t="str">
            <v>- 160 l - oltre 68 fino a 80 kW</v>
          </cell>
          <cell r="C35527" t="str">
            <v>cad</v>
          </cell>
          <cell r="D35527" t="str">
            <v>3.192,08</v>
          </cell>
        </row>
        <row r="35528">
          <cell r="A35528" t="str">
            <v>MM.01.030.0050.i</v>
          </cell>
          <cell r="B35528" t="str">
            <v>- 250 l - oltre 39 fino a 44 kW</v>
          </cell>
          <cell r="C35528" t="str">
            <v>cad</v>
          </cell>
          <cell r="D35528" t="str">
            <v>2.817,46</v>
          </cell>
        </row>
        <row r="35529">
          <cell r="A35529" t="str">
            <v>MM.01.030.0050.l</v>
          </cell>
          <cell r="B35529" t="str">
            <v>- 250 l - oltre 44 fino a 56 kW</v>
          </cell>
          <cell r="C35529" t="str">
            <v>cad</v>
          </cell>
          <cell r="D35529" t="str">
            <v>3.055,17</v>
          </cell>
        </row>
        <row r="35530">
          <cell r="A35530" t="str">
            <v>MM.01.030.0050.m</v>
          </cell>
          <cell r="B35530" t="str">
            <v>- 250 l - oltre 56 fino a 68 kW</v>
          </cell>
          <cell r="C35530" t="str">
            <v>cad</v>
          </cell>
          <cell r="D35530" t="str">
            <v>3.172,39</v>
          </cell>
        </row>
        <row r="35531">
          <cell r="A35531" t="str">
            <v>MM.01.030.0050.n</v>
          </cell>
          <cell r="B35531" t="str">
            <v>- 250 l - oltre 68 fino a 80 kW</v>
          </cell>
          <cell r="C35531" t="str">
            <v>cad</v>
          </cell>
          <cell r="D35531" t="str">
            <v>3.347,84</v>
          </cell>
        </row>
        <row r="35532">
          <cell r="A35532" t="str">
            <v>MM.01.030.0060</v>
          </cell>
          <cell r="B35532" t="str">
            <v>Caldaie in ghisa eutettica a condensazione, a tre giri di fumo, con focolare bagnato, turbolatori estraibili e canali fumo alettati.</v>
          </cell>
          <cell r="C35532"/>
          <cell r="D35532"/>
        </row>
        <row r="35533">
          <cell r="A35533" t="str">
            <v>MM.01.030.0060.a</v>
          </cell>
          <cell r="B35533" t="str">
            <v>- fino a 100 kW</v>
          </cell>
          <cell r="C35533" t="str">
            <v>cad</v>
          </cell>
          <cell r="D35533" t="str">
            <v>6.157,09</v>
          </cell>
        </row>
        <row r="35534">
          <cell r="A35534" t="str">
            <v>MM.01.030.0060.b</v>
          </cell>
          <cell r="B35534" t="str">
            <v>- oltre 100 fino a 125 kW</v>
          </cell>
          <cell r="C35534" t="str">
            <v>cad</v>
          </cell>
          <cell r="D35534" t="str">
            <v>6.378,42</v>
          </cell>
        </row>
        <row r="35535">
          <cell r="A35535" t="str">
            <v>MM.01.030.0060.c</v>
          </cell>
          <cell r="B35535" t="str">
            <v>- oltre 125 fino a 160 kW</v>
          </cell>
          <cell r="C35535" t="str">
            <v>cad</v>
          </cell>
          <cell r="D35535" t="str">
            <v>6.656,31</v>
          </cell>
        </row>
        <row r="35536">
          <cell r="A35536" t="str">
            <v>MM.01.030.0060.d</v>
          </cell>
          <cell r="B35536" t="str">
            <v>- oltre 160 fino a 200 kW</v>
          </cell>
          <cell r="C35536" t="str">
            <v>cad</v>
          </cell>
          <cell r="D35536" t="str">
            <v>7.785,10</v>
          </cell>
        </row>
        <row r="35537">
          <cell r="A35537" t="str">
            <v>MM.01.030.0060.e</v>
          </cell>
          <cell r="B35537" t="str">
            <v>- oltre 200 fino a 250 kW</v>
          </cell>
          <cell r="C35537" t="str">
            <v>cad</v>
          </cell>
          <cell r="D35537" t="str">
            <v>8.371,21</v>
          </cell>
        </row>
        <row r="35538">
          <cell r="A35538" t="str">
            <v>MM.01.030.0060.f</v>
          </cell>
          <cell r="B35538" t="str">
            <v>- oltre 250 fino a 300 kW</v>
          </cell>
          <cell r="C35538" t="str">
            <v>cad</v>
          </cell>
          <cell r="D35538" t="str">
            <v>9.117,17</v>
          </cell>
        </row>
        <row r="35539">
          <cell r="A35539" t="str">
            <v>MM.01.040</v>
          </cell>
          <cell r="B35539" t="str">
            <v>ALTRE CALDAIE</v>
          </cell>
          <cell r="C35539"/>
          <cell r="D35539"/>
        </row>
        <row r="35540">
          <cell r="A35540" t="str">
            <v>MM.01.040.0010</v>
          </cell>
          <cell r="B35540" t="str">
            <v>Caldaie a condensazione con corpo in fusione di alluminio.</v>
          </cell>
          <cell r="C35540"/>
          <cell r="D35540"/>
        </row>
        <row r="35541">
          <cell r="A35541" t="str">
            <v>MM.01.040.0010.a</v>
          </cell>
          <cell r="B35541" t="str">
            <v>- oltre 6 fino a 20 kW</v>
          </cell>
          <cell r="C35541" t="str">
            <v>cad</v>
          </cell>
          <cell r="D35541" t="str">
            <v>3.854,15</v>
          </cell>
        </row>
        <row r="35542">
          <cell r="A35542" t="str">
            <v>MM.01.040.0010.b</v>
          </cell>
          <cell r="B35542" t="str">
            <v>- oltre 20 fino a 30 kW</v>
          </cell>
          <cell r="C35542" t="str">
            <v>cad</v>
          </cell>
          <cell r="D35542" t="str">
            <v>3.928,75</v>
          </cell>
        </row>
        <row r="35543">
          <cell r="A35543" t="str">
            <v>MM.01.040.0010.c</v>
          </cell>
          <cell r="B35543" t="str">
            <v>- oltre 30 fino a 45 kW</v>
          </cell>
          <cell r="C35543" t="str">
            <v>cad</v>
          </cell>
          <cell r="D35543" t="str">
            <v>4.014,84</v>
          </cell>
        </row>
        <row r="35544">
          <cell r="A35544" t="str">
            <v>MM.01.040.0020</v>
          </cell>
          <cell r="B35544" t="str">
            <v>Caldaie modulari in ghisa ad elementi ad alto rendimento a temperatura scorrevole, composte da: moduli termici (ciascuno corredato di bruciatore a gas, pompa primaria, quadro elettrico, raccordo fumi con serranda motorizzata, strumentazione, valvolame e collegamenti idronici ed elettrici), collettori idraulici per acqua e gas, collettore fumi e centralina di gestione in cascata.</v>
          </cell>
          <cell r="C35544"/>
          <cell r="D35544"/>
        </row>
        <row r="35545">
          <cell r="A35545" t="str">
            <v>MM.01.040.0020.a</v>
          </cell>
          <cell r="B35545" t="str">
            <v>- n° 2 - fino a 110 kW</v>
          </cell>
          <cell r="C35545" t="str">
            <v>cad</v>
          </cell>
          <cell r="D35545" t="str">
            <v>7.234,22</v>
          </cell>
        </row>
        <row r="35546">
          <cell r="A35546" t="str">
            <v>MM.01.040.0020.b</v>
          </cell>
          <cell r="B35546" t="str">
            <v>- n° 2 - oltre 110 fino a 135 kW</v>
          </cell>
          <cell r="C35546" t="str">
            <v>cad</v>
          </cell>
          <cell r="D35546" t="str">
            <v>7.526,61</v>
          </cell>
        </row>
        <row r="35547">
          <cell r="A35547" t="str">
            <v>MM.01.040.0020.c</v>
          </cell>
          <cell r="B35547" t="str">
            <v>- n° 2 - oltre 135 fino a 150 kW</v>
          </cell>
          <cell r="C35547" t="str">
            <v>cad</v>
          </cell>
          <cell r="D35547" t="str">
            <v>7.966,53</v>
          </cell>
        </row>
        <row r="35548">
          <cell r="A35548" t="str">
            <v>MM.01.040.0020.d</v>
          </cell>
          <cell r="B35548" t="str">
            <v>- n° 2 - oltre 150 fino a 170 kW</v>
          </cell>
          <cell r="C35548" t="str">
            <v>cad</v>
          </cell>
          <cell r="D35548" t="str">
            <v>8.320,39</v>
          </cell>
        </row>
        <row r="35549">
          <cell r="A35549" t="str">
            <v>MM.01.040.0020.e</v>
          </cell>
          <cell r="B35549" t="str">
            <v>- n° 2 - oltre 170 fino a 200 kW</v>
          </cell>
          <cell r="C35549" t="str">
            <v>cad</v>
          </cell>
          <cell r="D35549" t="str">
            <v>10.619,76</v>
          </cell>
        </row>
        <row r="35550">
          <cell r="A35550" t="str">
            <v>MM.01.040.0020.f</v>
          </cell>
          <cell r="B35550" t="str">
            <v>- n° 3 - oltre 200 fino a 230 kW</v>
          </cell>
          <cell r="C35550" t="str">
            <v>cad</v>
          </cell>
          <cell r="D35550" t="str">
            <v>11.330,20</v>
          </cell>
        </row>
        <row r="35551">
          <cell r="A35551" t="str">
            <v>MM.01.040.0020.g</v>
          </cell>
          <cell r="B35551" t="str">
            <v>- n° 3 - oltre 230 fino a 260 kW</v>
          </cell>
          <cell r="C35551" t="str">
            <v>cad</v>
          </cell>
          <cell r="D35551" t="str">
            <v>11.861,66</v>
          </cell>
        </row>
        <row r="35552">
          <cell r="A35552" t="str">
            <v>MM.01.040.0020.h</v>
          </cell>
          <cell r="B35552" t="str">
            <v>- n° 3 - oltre 260 fino a 290 kW</v>
          </cell>
          <cell r="C35552" t="str">
            <v>cad</v>
          </cell>
          <cell r="D35552" t="str">
            <v>12.028,36</v>
          </cell>
        </row>
        <row r="35553">
          <cell r="A35553" t="str">
            <v>MM.01.040.0020.i</v>
          </cell>
          <cell r="B35553" t="str">
            <v>- n° 3 - oltre 290 fino a 320 kW</v>
          </cell>
          <cell r="C35553" t="str">
            <v>cad</v>
          </cell>
          <cell r="D35553" t="str">
            <v>13.759,37</v>
          </cell>
        </row>
        <row r="35554">
          <cell r="A35554" t="str">
            <v>MM.01.040.0020.j</v>
          </cell>
          <cell r="B35554" t="str">
            <v>- n° 4 - oltre 270 fino a 300 kW</v>
          </cell>
          <cell r="C35554" t="str">
            <v>cad</v>
          </cell>
          <cell r="D35554" t="str">
            <v>14.760,83</v>
          </cell>
        </row>
        <row r="35555">
          <cell r="A35555" t="str">
            <v>MM.01.040.0020.k</v>
          </cell>
          <cell r="B35555" t="str">
            <v>- n° 4 - oltre 300 fino a 330 kW</v>
          </cell>
          <cell r="C35555" t="str">
            <v>cad</v>
          </cell>
          <cell r="D35555" t="str">
            <v>15.468,52</v>
          </cell>
        </row>
        <row r="35556">
          <cell r="A35556" t="str">
            <v>MM.01.040.0020.l</v>
          </cell>
          <cell r="B35556" t="str">
            <v>- n° 4 - oltre 330 fino a 370 kW</v>
          </cell>
          <cell r="C35556" t="str">
            <v>cad</v>
          </cell>
          <cell r="D35556" t="str">
            <v>16.646,23</v>
          </cell>
        </row>
        <row r="35557">
          <cell r="A35557" t="str">
            <v>MM.01.040.0020.m</v>
          </cell>
          <cell r="B35557" t="str">
            <v>- n° 4 - oltre 370 fino a 420 kW</v>
          </cell>
          <cell r="C35557" t="str">
            <v>cad</v>
          </cell>
          <cell r="D35557" t="str">
            <v>17.956,44</v>
          </cell>
        </row>
        <row r="35558">
          <cell r="A35558" t="str">
            <v>MM.01.040.0030</v>
          </cell>
          <cell r="B35558" t="str">
            <v>Caldaie modulari in alluminio in esecuzione package a condensazione a basso NOx a temperatura scorrevole, ciascun modulo termico con proprio sistema di combustione, complete di pannello di comando e strumentazione.</v>
          </cell>
          <cell r="C35558"/>
          <cell r="D35558"/>
        </row>
        <row r="35559">
          <cell r="A35559" t="str">
            <v>MM.01.040.0030.a</v>
          </cell>
          <cell r="B35559" t="str">
            <v>- n° 2 - fino a 80 kW</v>
          </cell>
          <cell r="C35559" t="str">
            <v>cad</v>
          </cell>
          <cell r="D35559" t="str">
            <v>7.588,09</v>
          </cell>
        </row>
        <row r="35560">
          <cell r="A35560" t="str">
            <v>MM.01.040.0030.b</v>
          </cell>
          <cell r="B35560" t="str">
            <v>- n° 3 - oltre 80 fino a 120 kW</v>
          </cell>
          <cell r="C35560" t="str">
            <v>cad</v>
          </cell>
          <cell r="D35560" t="str">
            <v>9.933,90</v>
          </cell>
        </row>
        <row r="35561">
          <cell r="A35561" t="str">
            <v>MM.01.040.0030.c</v>
          </cell>
          <cell r="B35561" t="str">
            <v>- n° 4 - oltre 120 fino a 160 kW</v>
          </cell>
          <cell r="C35561" t="str">
            <v>cad</v>
          </cell>
          <cell r="D35561" t="str">
            <v>12.320,74</v>
          </cell>
        </row>
        <row r="35562">
          <cell r="A35562" t="str">
            <v>MM.01.040.0030.d</v>
          </cell>
          <cell r="B35562" t="str">
            <v>- n° 5 - oltre 160 fino a 200 kW</v>
          </cell>
          <cell r="C35562" t="str">
            <v>cad</v>
          </cell>
          <cell r="D35562" t="str">
            <v>14.879,69</v>
          </cell>
        </row>
        <row r="35563">
          <cell r="A35563" t="str">
            <v>MM.01.040.0030.e</v>
          </cell>
          <cell r="B35563" t="str">
            <v>- n° 6 - oltre 200 fino a 240 kW</v>
          </cell>
          <cell r="C35563" t="str">
            <v>cad</v>
          </cell>
          <cell r="D35563" t="str">
            <v>17.605,32</v>
          </cell>
        </row>
        <row r="35564">
          <cell r="A35564" t="str">
            <v>MM.01.040.0030.f</v>
          </cell>
          <cell r="B35564" t="str">
            <v>- n° 7 - oltre 240 fino a 280 kW</v>
          </cell>
          <cell r="C35564" t="str">
            <v>cad</v>
          </cell>
          <cell r="D35564" t="str">
            <v>20.377,41</v>
          </cell>
        </row>
        <row r="35565">
          <cell r="A35565" t="str">
            <v>MM.01.050</v>
          </cell>
          <cell r="B35565" t="str">
            <v>BRUCIATORI DI METANO</v>
          </cell>
          <cell r="C35565"/>
          <cell r="D35565"/>
        </row>
        <row r="35566">
          <cell r="A35566" t="str">
            <v>MM.01.050.0010</v>
          </cell>
          <cell r="B35566" t="str">
            <v>Bruciatori a metano del tipo monostadio, completi di valvole omologate.</v>
          </cell>
          <cell r="C35566"/>
          <cell r="D35566"/>
        </row>
        <row r="35567">
          <cell r="A35567" t="str">
            <v>MM.01.050.0010.a</v>
          </cell>
          <cell r="B35567" t="str">
            <v>- oltre 150 fino a 300 kW</v>
          </cell>
          <cell r="C35567" t="str">
            <v>cad</v>
          </cell>
          <cell r="D35567" t="str">
            <v>1.280,43</v>
          </cell>
        </row>
        <row r="35568">
          <cell r="A35568" t="str">
            <v>MM.01.050.0010.b</v>
          </cell>
          <cell r="B35568" t="str">
            <v>- oltre 300 fino a 465 kW</v>
          </cell>
          <cell r="C35568" t="str">
            <v>cad</v>
          </cell>
          <cell r="D35568" t="str">
            <v>1.905,08</v>
          </cell>
        </row>
        <row r="35569">
          <cell r="A35569" t="str">
            <v>MM.01.050.0020</v>
          </cell>
          <cell r="B35569" t="str">
            <v>Bruciatori a metano del tipo monostadio, completi di valvole omologate.</v>
          </cell>
          <cell r="C35569"/>
          <cell r="D35569"/>
        </row>
        <row r="35570">
          <cell r="A35570" t="str">
            <v>MM.01.050.0020.a</v>
          </cell>
          <cell r="B35570" t="str">
            <v>- oltre 16 fino a 40 kW</v>
          </cell>
          <cell r="C35570" t="str">
            <v>cad</v>
          </cell>
          <cell r="D35570" t="str">
            <v>536,11</v>
          </cell>
        </row>
        <row r="35571">
          <cell r="A35571" t="str">
            <v>MM.01.050.0020.b</v>
          </cell>
          <cell r="B35571" t="str">
            <v>- oltre 40 fino a 80 kW</v>
          </cell>
          <cell r="C35571" t="str">
            <v>cad</v>
          </cell>
          <cell r="D35571" t="str">
            <v>637,76</v>
          </cell>
        </row>
        <row r="35572">
          <cell r="A35572" t="str">
            <v>MM.01.050.0020.c</v>
          </cell>
          <cell r="B35572" t="str">
            <v>- oltre 80 fino a 150 kW</v>
          </cell>
          <cell r="C35572" t="str">
            <v>cad</v>
          </cell>
          <cell r="D35572" t="str">
            <v>868,93</v>
          </cell>
        </row>
        <row r="35573">
          <cell r="A35573" t="str">
            <v>MM.01.050.0020.d</v>
          </cell>
          <cell r="B35573" t="str">
            <v>- oltre 150 fino a 250 kW</v>
          </cell>
          <cell r="C35573" t="str">
            <v>cad</v>
          </cell>
          <cell r="D35573" t="str">
            <v>990,25</v>
          </cell>
        </row>
        <row r="35574">
          <cell r="A35574" t="str">
            <v>MM.01.050.0030</v>
          </cell>
          <cell r="B35574" t="str">
            <v>Bruciatore a metano del tipo monostadio, completo di valvole omologate.</v>
          </cell>
          <cell r="C35574" t="str">
            <v>cad</v>
          </cell>
          <cell r="D35574" t="str">
            <v>969,76</v>
          </cell>
        </row>
        <row r="35575">
          <cell r="A35575" t="str">
            <v>MM.01.050.0040</v>
          </cell>
          <cell r="B35575" t="str">
            <v>Bruciatori a metano del tipo monostadio, completi di valvole omologate.</v>
          </cell>
          <cell r="C35575"/>
          <cell r="D35575"/>
        </row>
        <row r="35576">
          <cell r="A35576" t="str">
            <v>MM.01.050.0040.a</v>
          </cell>
          <cell r="B35576" t="str">
            <v>- oltre 11 fino a 25 kW</v>
          </cell>
          <cell r="C35576" t="str">
            <v>cad</v>
          </cell>
          <cell r="D35576" t="str">
            <v>320,52</v>
          </cell>
        </row>
        <row r="35577">
          <cell r="A35577" t="str">
            <v>MM.01.050.0040.b</v>
          </cell>
          <cell r="B35577" t="str">
            <v>- oltre 25 fino a 45 kW</v>
          </cell>
          <cell r="C35577" t="str">
            <v>cad</v>
          </cell>
          <cell r="D35577" t="str">
            <v>477,09</v>
          </cell>
        </row>
        <row r="35578">
          <cell r="A35578" t="str">
            <v>MM.01.050.0040.c</v>
          </cell>
          <cell r="B35578" t="str">
            <v>- oltre 45 fino a 80 kW</v>
          </cell>
          <cell r="C35578" t="str">
            <v>cad</v>
          </cell>
          <cell r="D35578" t="str">
            <v>576,27</v>
          </cell>
        </row>
        <row r="35579">
          <cell r="A35579" t="str">
            <v>MM.01.050.0040.d</v>
          </cell>
          <cell r="B35579" t="str">
            <v>- oltre 80 fino a 150 kW</v>
          </cell>
          <cell r="C35579" t="str">
            <v>cad</v>
          </cell>
          <cell r="D35579" t="str">
            <v>791,87</v>
          </cell>
        </row>
        <row r="35580">
          <cell r="A35580" t="str">
            <v>MM.01.050.0040.e</v>
          </cell>
          <cell r="B35580" t="str">
            <v>- oltre 150 fino a 230 kW</v>
          </cell>
          <cell r="C35580" t="str">
            <v>cad</v>
          </cell>
          <cell r="D35580" t="str">
            <v>904,17</v>
          </cell>
        </row>
        <row r="35581">
          <cell r="A35581" t="str">
            <v>MM.01.050.0050</v>
          </cell>
          <cell r="B35581" t="str">
            <v>Bruciatore a metano del tipo monostadio, completo di valvole omologate.</v>
          </cell>
          <cell r="C35581" t="str">
            <v>cad</v>
          </cell>
          <cell r="D35581" t="str">
            <v>615,63</v>
          </cell>
        </row>
        <row r="35582">
          <cell r="A35582" t="str">
            <v>MM.01.050.0060</v>
          </cell>
          <cell r="B35582" t="str">
            <v>Bruciatori a metano del tipo bistadio, completi di valvole omologate.</v>
          </cell>
          <cell r="C35582"/>
          <cell r="D35582"/>
        </row>
        <row r="35583">
          <cell r="A35583" t="str">
            <v>MM.01.050.0060.a</v>
          </cell>
          <cell r="B35583" t="str">
            <v>- oltre 16 fino a 40 kW</v>
          </cell>
          <cell r="C35583" t="str">
            <v>cad</v>
          </cell>
          <cell r="D35583" t="str">
            <v>591,86</v>
          </cell>
        </row>
        <row r="35584">
          <cell r="A35584" t="str">
            <v>MM.01.050.0060.b</v>
          </cell>
          <cell r="B35584" t="str">
            <v>- oltre 40 fino a 80 kW</v>
          </cell>
          <cell r="C35584" t="str">
            <v>cad</v>
          </cell>
          <cell r="D35584" t="str">
            <v>729,58</v>
          </cell>
        </row>
        <row r="35585">
          <cell r="A35585" t="str">
            <v>MM.01.050.0060.c</v>
          </cell>
          <cell r="B35585" t="str">
            <v>- oltre 80 fino a 150 kW</v>
          </cell>
          <cell r="C35585" t="str">
            <v>cad</v>
          </cell>
          <cell r="D35585" t="str">
            <v>1.144,35</v>
          </cell>
        </row>
        <row r="35586">
          <cell r="A35586" t="str">
            <v>MM.01.050.0060.d</v>
          </cell>
          <cell r="B35586" t="str">
            <v>- oltre 150 fino a 250 kW</v>
          </cell>
          <cell r="C35586" t="str">
            <v>cad</v>
          </cell>
          <cell r="D35586" t="str">
            <v>1.313,24</v>
          </cell>
        </row>
        <row r="35587">
          <cell r="A35587" t="str">
            <v>MM.01.050.0070</v>
          </cell>
          <cell r="B35587" t="str">
            <v>Bruciatore a metano del tipo bistadio, completo di valvole omologate.</v>
          </cell>
          <cell r="C35587" t="str">
            <v>cad</v>
          </cell>
          <cell r="D35587" t="str">
            <v>1.319,79</v>
          </cell>
        </row>
        <row r="35588">
          <cell r="A35588" t="str">
            <v>MM.01.050.0080</v>
          </cell>
          <cell r="B35588" t="str">
            <v>Bruciatori a metano del tipo bistadio, completi di valvole omologate.</v>
          </cell>
          <cell r="C35588"/>
          <cell r="D35588"/>
        </row>
        <row r="35589">
          <cell r="A35589" t="str">
            <v>MM.01.050.0080.a</v>
          </cell>
          <cell r="B35589" t="str">
            <v>- oltre 15 fino a 40 kW</v>
          </cell>
          <cell r="C35589" t="str">
            <v>cad</v>
          </cell>
          <cell r="D35589" t="str">
            <v>563,17</v>
          </cell>
        </row>
        <row r="35590">
          <cell r="A35590" t="str">
            <v>MM.01.050.0080.b</v>
          </cell>
          <cell r="B35590" t="str">
            <v>- oltre 40 fino a 55 kW</v>
          </cell>
          <cell r="C35590" t="str">
            <v>cad</v>
          </cell>
          <cell r="D35590" t="str">
            <v>675,48</v>
          </cell>
        </row>
        <row r="35591">
          <cell r="A35591" t="str">
            <v>MM.01.050.0080.c</v>
          </cell>
          <cell r="B35591" t="str">
            <v>- oltre 55 fino a 100 kW</v>
          </cell>
          <cell r="C35591" t="str">
            <v>cad</v>
          </cell>
          <cell r="D35591" t="str">
            <v>1.180,43</v>
          </cell>
        </row>
        <row r="35592">
          <cell r="A35592" t="str">
            <v>MM.01.050.0080.d</v>
          </cell>
          <cell r="B35592" t="str">
            <v>- oltre 100 fino a 230 kW</v>
          </cell>
          <cell r="C35592" t="str">
            <v>cad</v>
          </cell>
          <cell r="D35592" t="str">
            <v>1.345,20</v>
          </cell>
        </row>
        <row r="35593">
          <cell r="A35593" t="str">
            <v>MM.01.050.0090</v>
          </cell>
          <cell r="B35593" t="str">
            <v>Bruciatori di metano, bistadio progressivi, corpo in alluminio.</v>
          </cell>
          <cell r="C35593"/>
          <cell r="D35593"/>
        </row>
        <row r="35594">
          <cell r="A35594" t="str">
            <v>MM.01.050.0090.a</v>
          </cell>
          <cell r="B35594" t="str">
            <v>- oltre 80 fino a 200 kW</v>
          </cell>
          <cell r="C35594" t="str">
            <v>cad</v>
          </cell>
          <cell r="D35594" t="str">
            <v>1.783,75</v>
          </cell>
        </row>
        <row r="35595">
          <cell r="A35595" t="str">
            <v>MM.01.050.0090.b</v>
          </cell>
          <cell r="B35595" t="str">
            <v>- oltre 200 fino a 280 kW</v>
          </cell>
          <cell r="C35595" t="str">
            <v>cad</v>
          </cell>
          <cell r="D35595" t="str">
            <v>2.062,47</v>
          </cell>
        </row>
        <row r="35596">
          <cell r="A35596" t="str">
            <v>MM.01.050.0090.c</v>
          </cell>
          <cell r="B35596" t="str">
            <v>- oltre 280 fino a 350 kW</v>
          </cell>
          <cell r="C35596" t="str">
            <v>cad</v>
          </cell>
          <cell r="D35596" t="str">
            <v>2.101,00</v>
          </cell>
        </row>
        <row r="35597">
          <cell r="A35597" t="str">
            <v>MM.01.050.0090.d</v>
          </cell>
          <cell r="B35597" t="str">
            <v>- oltre 350 fino a 450 kW</v>
          </cell>
          <cell r="C35597" t="str">
            <v>cad</v>
          </cell>
          <cell r="D35597" t="str">
            <v>2.629,74</v>
          </cell>
        </row>
        <row r="35598">
          <cell r="A35598" t="str">
            <v>MM.01.050.0090.e</v>
          </cell>
          <cell r="B35598" t="str">
            <v>- oltre 450 fino a 700 kW</v>
          </cell>
          <cell r="C35598" t="str">
            <v>cad</v>
          </cell>
          <cell r="D35598" t="str">
            <v>3.262,59</v>
          </cell>
        </row>
        <row r="35599">
          <cell r="A35599" t="str">
            <v>MM.01.050.0090.f</v>
          </cell>
          <cell r="B35599" t="str">
            <v>- oltre 700 fino a 1100 kW</v>
          </cell>
          <cell r="C35599" t="str">
            <v>cad</v>
          </cell>
          <cell r="D35599" t="str">
            <v>3.756,89</v>
          </cell>
        </row>
        <row r="35600">
          <cell r="A35600" t="str">
            <v>MM.01.050.0090.g</v>
          </cell>
          <cell r="B35600" t="str">
            <v>- oltre 1100 fino a 1400 kW</v>
          </cell>
          <cell r="C35600" t="str">
            <v>cad</v>
          </cell>
          <cell r="D35600" t="str">
            <v>4.118,39</v>
          </cell>
        </row>
        <row r="35601">
          <cell r="A35601" t="str">
            <v>MM.01.050.0090.h</v>
          </cell>
          <cell r="B35601" t="str">
            <v>- oltre 1400 fino a 2200 kW</v>
          </cell>
          <cell r="C35601" t="str">
            <v>cad</v>
          </cell>
          <cell r="D35601" t="str">
            <v>5.006,98</v>
          </cell>
        </row>
        <row r="35602">
          <cell r="A35602" t="str">
            <v>MM.01.050.0100</v>
          </cell>
          <cell r="B35602" t="str">
            <v>Bruciatori di metano, bistadio progressivi o modulanti.</v>
          </cell>
          <cell r="C35602"/>
          <cell r="D35602"/>
        </row>
        <row r="35603">
          <cell r="A35603" t="str">
            <v>MM.01.050.0100.a</v>
          </cell>
          <cell r="B35603" t="str">
            <v>- oltre 50 fino a 200 kW</v>
          </cell>
          <cell r="C35603" t="str">
            <v>cad</v>
          </cell>
          <cell r="D35603" t="str">
            <v>2.439,56</v>
          </cell>
        </row>
        <row r="35604">
          <cell r="A35604" t="str">
            <v>MM.01.050.0100.b</v>
          </cell>
          <cell r="B35604" t="str">
            <v>- oltre 200 fino a 400 kW</v>
          </cell>
          <cell r="C35604" t="str">
            <v>cad</v>
          </cell>
          <cell r="D35604" t="str">
            <v>2.760,07</v>
          </cell>
        </row>
        <row r="35605">
          <cell r="A35605" t="str">
            <v>MM.01.050.0100.c</v>
          </cell>
          <cell r="B35605" t="str">
            <v>- oltre 400 fino a 550 kW</v>
          </cell>
          <cell r="C35605" t="str">
            <v>cad</v>
          </cell>
          <cell r="D35605" t="str">
            <v>3.156,00</v>
          </cell>
        </row>
        <row r="35606">
          <cell r="A35606" t="str">
            <v>MM.01.050.0100.d</v>
          </cell>
          <cell r="B35606" t="str">
            <v>- oltre 550 fino a 650 kW</v>
          </cell>
          <cell r="C35606" t="str">
            <v>cad</v>
          </cell>
          <cell r="D35606" t="str">
            <v>3.769,99</v>
          </cell>
        </row>
        <row r="35607">
          <cell r="A35607" t="str">
            <v>MM.01.050.0100.e</v>
          </cell>
          <cell r="B35607" t="str">
            <v>- oltre 650 fino a 1000 kW</v>
          </cell>
          <cell r="C35607" t="str">
            <v>cad</v>
          </cell>
          <cell r="D35607" t="str">
            <v>4.185,61</v>
          </cell>
        </row>
        <row r="35608">
          <cell r="A35608" t="str">
            <v>MM.01.050.0100.f</v>
          </cell>
          <cell r="B35608" t="str">
            <v>- oltre 1000 fino a 1400 kW</v>
          </cell>
          <cell r="C35608" t="str">
            <v>cad</v>
          </cell>
          <cell r="D35608" t="str">
            <v>4.536,46</v>
          </cell>
        </row>
        <row r="35609">
          <cell r="A35609" t="str">
            <v>MM.01.050.0110</v>
          </cell>
          <cell r="B35609" t="str">
            <v>Bruciatori di metano, bistadio progressivi o modulanti.</v>
          </cell>
          <cell r="C35609"/>
          <cell r="D35609"/>
        </row>
        <row r="35610">
          <cell r="A35610" t="str">
            <v>MM.01.050.0110.a</v>
          </cell>
          <cell r="B35610" t="str">
            <v>- oltre 100 fino a 400 kW</v>
          </cell>
          <cell r="C35610" t="str">
            <v>cad</v>
          </cell>
          <cell r="D35610" t="str">
            <v>3.033,05</v>
          </cell>
        </row>
        <row r="35611">
          <cell r="A35611" t="str">
            <v>MM.01.050.0110.b</v>
          </cell>
          <cell r="B35611" t="str">
            <v>- oltre 400 fino a 650 kW</v>
          </cell>
          <cell r="C35611" t="str">
            <v>cad</v>
          </cell>
          <cell r="D35611" t="str">
            <v>4.016,74</v>
          </cell>
        </row>
        <row r="35612">
          <cell r="A35612" t="str">
            <v>MM.01.050.0110.c</v>
          </cell>
          <cell r="B35612" t="str">
            <v>- oltre 650 fino a 1100 kW</v>
          </cell>
          <cell r="C35612" t="str">
            <v>cad</v>
          </cell>
          <cell r="D35612" t="str">
            <v>4.590,56</v>
          </cell>
        </row>
        <row r="35613">
          <cell r="A35613" t="str">
            <v>MM.01.050.0110.d</v>
          </cell>
          <cell r="B35613" t="str">
            <v>- oltre 1100 fino a 1800 kW</v>
          </cell>
          <cell r="C35613" t="str">
            <v>cad</v>
          </cell>
          <cell r="D35613" t="str">
            <v>5.164,38</v>
          </cell>
        </row>
        <row r="35614">
          <cell r="A35614" t="str">
            <v>MM.01.050.0120</v>
          </cell>
          <cell r="B35614" t="str">
            <v>Bruciatori di metano, bistadio progressivi o modulanti.</v>
          </cell>
          <cell r="C35614"/>
          <cell r="D35614"/>
        </row>
        <row r="35615">
          <cell r="A35615" t="str">
            <v>MM.01.050.0120.a</v>
          </cell>
          <cell r="B35615" t="str">
            <v>- oltre 400 fino a 1200 kW</v>
          </cell>
          <cell r="C35615" t="str">
            <v>cad</v>
          </cell>
          <cell r="D35615" t="str">
            <v>5.564,41</v>
          </cell>
        </row>
        <row r="35616">
          <cell r="A35616" t="str">
            <v>MM.01.050.0120.b</v>
          </cell>
          <cell r="B35616" t="str">
            <v>- oltre 1200 fino a 1500 kW</v>
          </cell>
          <cell r="C35616" t="str">
            <v>cad</v>
          </cell>
          <cell r="D35616" t="str">
            <v>6.584,17</v>
          </cell>
        </row>
        <row r="35617">
          <cell r="A35617" t="str">
            <v>MM.01.050.0120.c</v>
          </cell>
          <cell r="B35617" t="str">
            <v>- oltre 1500 fino a 3000 kW</v>
          </cell>
          <cell r="C35617" t="str">
            <v>cad</v>
          </cell>
          <cell r="D35617" t="str">
            <v>7.589,71</v>
          </cell>
        </row>
        <row r="35618">
          <cell r="A35618" t="str">
            <v>MM.01.050.0120.d</v>
          </cell>
          <cell r="B35618" t="str">
            <v>- oltre 3000 fino a 4900 kW</v>
          </cell>
          <cell r="C35618" t="str">
            <v>cad</v>
          </cell>
          <cell r="D35618" t="str">
            <v>9.435,23</v>
          </cell>
        </row>
        <row r="35619">
          <cell r="A35619" t="str">
            <v>MM.01.050.0130</v>
          </cell>
          <cell r="B35619" t="str">
            <v>Rampe gas per bruciatori a metano monostadio senza controllo di tenuta.</v>
          </cell>
          <cell r="C35619"/>
          <cell r="D35619"/>
        </row>
        <row r="35620">
          <cell r="A35620" t="str">
            <v>MM.01.050.0130.a</v>
          </cell>
          <cell r="B35620" t="str">
            <v>- DN 15</v>
          </cell>
          <cell r="C35620" t="str">
            <v>cad</v>
          </cell>
          <cell r="D35620" t="str">
            <v>337,74</v>
          </cell>
        </row>
        <row r="35621">
          <cell r="A35621" t="str">
            <v>MM.01.050.0130.b</v>
          </cell>
          <cell r="B35621" t="str">
            <v>- DN 20</v>
          </cell>
          <cell r="C35621" t="str">
            <v>cad</v>
          </cell>
          <cell r="D35621" t="str">
            <v>393,48</v>
          </cell>
        </row>
        <row r="35622">
          <cell r="A35622" t="str">
            <v>MM.01.050.0130.c</v>
          </cell>
          <cell r="B35622" t="str">
            <v>- DN 25</v>
          </cell>
          <cell r="C35622" t="str">
            <v>cad</v>
          </cell>
          <cell r="D35622" t="str">
            <v>483,65</v>
          </cell>
        </row>
        <row r="35623">
          <cell r="A35623" t="str">
            <v>MM.01.050.0130.d</v>
          </cell>
          <cell r="B35623" t="str">
            <v>- DN 32</v>
          </cell>
          <cell r="C35623" t="str">
            <v>cad</v>
          </cell>
          <cell r="D35623" t="str">
            <v>573,83</v>
          </cell>
        </row>
        <row r="35624">
          <cell r="A35624" t="str">
            <v>MM.01.050.0130.e</v>
          </cell>
          <cell r="B35624" t="str">
            <v>- DN 40</v>
          </cell>
          <cell r="C35624" t="str">
            <v>cad</v>
          </cell>
          <cell r="D35624" t="str">
            <v>663,98</v>
          </cell>
        </row>
        <row r="35625">
          <cell r="A35625" t="str">
            <v>MM.01.050.0130.f</v>
          </cell>
          <cell r="B35625" t="str">
            <v>- DN 50</v>
          </cell>
          <cell r="C35625" t="str">
            <v>cad</v>
          </cell>
          <cell r="D35625" t="str">
            <v>811,55</v>
          </cell>
        </row>
        <row r="35626">
          <cell r="A35626" t="str">
            <v>MM.01.050.0130.g</v>
          </cell>
          <cell r="B35626" t="str">
            <v>- DN 65</v>
          </cell>
          <cell r="C35626" t="str">
            <v>cad</v>
          </cell>
          <cell r="D35626" t="str">
            <v>1.778,83</v>
          </cell>
        </row>
        <row r="35627">
          <cell r="A35627" t="str">
            <v>MM.01.050.0130.h</v>
          </cell>
          <cell r="B35627" t="str">
            <v>- DN 80</v>
          </cell>
          <cell r="C35627" t="str">
            <v>cad</v>
          </cell>
          <cell r="D35627" t="str">
            <v>2.852,72</v>
          </cell>
        </row>
        <row r="35628">
          <cell r="A35628" t="str">
            <v>MM.01.050.0140</v>
          </cell>
          <cell r="B35628" t="str">
            <v>Rampe gas per bruciatori a metano bistadio senza controllo di tenuta.</v>
          </cell>
          <cell r="C35628"/>
          <cell r="D35628"/>
        </row>
        <row r="35629">
          <cell r="A35629" t="str">
            <v>MM.01.050.0140.a</v>
          </cell>
          <cell r="B35629" t="str">
            <v>- DN 15</v>
          </cell>
          <cell r="C35629" t="str">
            <v>cad</v>
          </cell>
          <cell r="D35629" t="str">
            <v>453,31</v>
          </cell>
        </row>
        <row r="35630">
          <cell r="A35630" t="str">
            <v>MM.01.050.0140.b</v>
          </cell>
          <cell r="B35630" t="str">
            <v>- DN 20</v>
          </cell>
          <cell r="C35630" t="str">
            <v>cad</v>
          </cell>
          <cell r="D35630" t="str">
            <v>507,42</v>
          </cell>
        </row>
        <row r="35631">
          <cell r="A35631" t="str">
            <v>MM.01.050.0140.c</v>
          </cell>
          <cell r="B35631" t="str">
            <v>- DN 25</v>
          </cell>
          <cell r="C35631" t="str">
            <v>cad</v>
          </cell>
          <cell r="D35631" t="str">
            <v>555,78</v>
          </cell>
        </row>
        <row r="35632">
          <cell r="A35632" t="str">
            <v>MM.01.050.0140.d</v>
          </cell>
          <cell r="B35632" t="str">
            <v>- DN 32</v>
          </cell>
          <cell r="C35632" t="str">
            <v>cad</v>
          </cell>
          <cell r="D35632" t="str">
            <v>620,54</v>
          </cell>
        </row>
        <row r="35633">
          <cell r="A35633" t="str">
            <v>MM.01.050.0140.e</v>
          </cell>
          <cell r="B35633" t="str">
            <v>- DN 40</v>
          </cell>
          <cell r="C35633" t="str">
            <v>cad</v>
          </cell>
          <cell r="D35633" t="str">
            <v>895,15</v>
          </cell>
        </row>
        <row r="35634">
          <cell r="A35634" t="str">
            <v>MM.01.050.0140.f</v>
          </cell>
          <cell r="B35634" t="str">
            <v>- DN 50</v>
          </cell>
          <cell r="C35634" t="str">
            <v>cad</v>
          </cell>
          <cell r="D35634" t="str">
            <v>1.064,03</v>
          </cell>
        </row>
        <row r="35635">
          <cell r="A35635" t="str">
            <v>MM.01.050.0140.g</v>
          </cell>
          <cell r="B35635" t="str">
            <v>- DN 65</v>
          </cell>
          <cell r="C35635" t="str">
            <v>cad</v>
          </cell>
          <cell r="D35635" t="str">
            <v>2.616,61</v>
          </cell>
        </row>
        <row r="35636">
          <cell r="A35636" t="str">
            <v>MM.01.050.0140.h</v>
          </cell>
          <cell r="B35636" t="str">
            <v>- DN 80</v>
          </cell>
          <cell r="C35636" t="str">
            <v>cad</v>
          </cell>
          <cell r="D35636" t="str">
            <v>3.506,86</v>
          </cell>
        </row>
        <row r="35637">
          <cell r="A35637" t="str">
            <v>MM.01.050.0150</v>
          </cell>
          <cell r="B35637" t="str">
            <v>Kit di controllo di tenuta monostadio</v>
          </cell>
          <cell r="C35637" t="str">
            <v>cad</v>
          </cell>
          <cell r="D35637" t="str">
            <v>323,81</v>
          </cell>
        </row>
        <row r="35638">
          <cell r="A35638" t="str">
            <v>MM.01.050.0160</v>
          </cell>
          <cell r="B35638" t="str">
            <v>Kit di controllo di tenuta bistadio</v>
          </cell>
          <cell r="C35638" t="str">
            <v>cad</v>
          </cell>
          <cell r="D35638" t="str">
            <v>336,08</v>
          </cell>
        </row>
        <row r="35639">
          <cell r="A35639" t="str">
            <v>MM.01.060</v>
          </cell>
          <cell r="B35639" t="str">
            <v>BRUCIATORI DI GASOLIO</v>
          </cell>
          <cell r="C35639"/>
          <cell r="D35639"/>
        </row>
        <row r="35640">
          <cell r="A35640" t="str">
            <v>MM.01.060.0010</v>
          </cell>
          <cell r="B35640" t="str">
            <v>Bruciatori a gasolio del tipo monostadio, completi di valvole omologate.</v>
          </cell>
          <cell r="C35640"/>
          <cell r="D35640"/>
        </row>
        <row r="35641">
          <cell r="A35641" t="str">
            <v>MM.01.060.0010.a</v>
          </cell>
          <cell r="B35641" t="str">
            <v>- oltre 16 fino a 20 kW</v>
          </cell>
          <cell r="C35641" t="str">
            <v>cad</v>
          </cell>
          <cell r="D35641" t="str">
            <v>450,86</v>
          </cell>
        </row>
        <row r="35642">
          <cell r="A35642" t="str">
            <v>MM.01.060.0010.b</v>
          </cell>
          <cell r="B35642" t="str">
            <v>- oltre 20 fino a 30 kW</v>
          </cell>
          <cell r="C35642" t="str">
            <v>cad</v>
          </cell>
          <cell r="D35642" t="str">
            <v>467,26</v>
          </cell>
        </row>
        <row r="35643">
          <cell r="A35643" t="str">
            <v>MM.01.060.0010.c</v>
          </cell>
          <cell r="B35643" t="str">
            <v>- oltre 30 fino a 38 kW</v>
          </cell>
          <cell r="C35643" t="str">
            <v>cad</v>
          </cell>
          <cell r="D35643" t="str">
            <v>491,84</v>
          </cell>
        </row>
        <row r="35644">
          <cell r="A35644" t="str">
            <v>MM.01.060.0010.d</v>
          </cell>
          <cell r="B35644" t="str">
            <v>- oltre 38 fino a 45 kW</v>
          </cell>
          <cell r="C35644" t="str">
            <v>cad</v>
          </cell>
          <cell r="D35644" t="str">
            <v>524,63</v>
          </cell>
        </row>
        <row r="35645">
          <cell r="A35645" t="str">
            <v>MM.01.060.0010.e</v>
          </cell>
          <cell r="B35645" t="str">
            <v>- oltre 45 fino a 60 kW</v>
          </cell>
          <cell r="C35645" t="str">
            <v>cad</v>
          </cell>
          <cell r="D35645" t="str">
            <v>548,42</v>
          </cell>
        </row>
        <row r="35646">
          <cell r="A35646" t="str">
            <v>MM.01.060.0010.f</v>
          </cell>
          <cell r="B35646" t="str">
            <v>- oltre 60 fino a 90 kW</v>
          </cell>
          <cell r="C35646" t="str">
            <v>cad</v>
          </cell>
          <cell r="D35646" t="str">
            <v>554,15</v>
          </cell>
        </row>
        <row r="35647">
          <cell r="A35647" t="str">
            <v>MM.01.060.0010.g</v>
          </cell>
          <cell r="B35647" t="str">
            <v>- oltre 90 fino a 150 kW</v>
          </cell>
          <cell r="C35647" t="str">
            <v>cad</v>
          </cell>
          <cell r="D35647" t="str">
            <v>614,81</v>
          </cell>
        </row>
        <row r="35648">
          <cell r="A35648" t="str">
            <v>MM.01.060.0010.h</v>
          </cell>
          <cell r="B35648" t="str">
            <v>- oltre 150 fino a 190 kW</v>
          </cell>
          <cell r="C35648" t="str">
            <v>cad</v>
          </cell>
          <cell r="D35648" t="str">
            <v>698,42</v>
          </cell>
        </row>
        <row r="35649">
          <cell r="A35649" t="str">
            <v>MM.01.060.0010.i</v>
          </cell>
          <cell r="B35649" t="str">
            <v>- oltre 190 fino a 290 kW</v>
          </cell>
          <cell r="C35649" t="str">
            <v>cad</v>
          </cell>
          <cell r="D35649" t="str">
            <v>804,18</v>
          </cell>
        </row>
        <row r="35650">
          <cell r="A35650" t="str">
            <v>MM.01.060.0020</v>
          </cell>
          <cell r="B35650" t="str">
            <v>Bruciatori a gasolio del tipo monostadio, in lega leggera, completi di valvole omologate.</v>
          </cell>
          <cell r="C35650"/>
          <cell r="D35650"/>
        </row>
        <row r="35651">
          <cell r="A35651" t="str">
            <v>MM.01.060.0020.a</v>
          </cell>
          <cell r="B35651" t="str">
            <v>- oltre 21 fino a 35 kW</v>
          </cell>
          <cell r="C35651" t="str">
            <v>cad</v>
          </cell>
          <cell r="D35651" t="str">
            <v>292,64</v>
          </cell>
        </row>
        <row r="35652">
          <cell r="A35652" t="str">
            <v>MM.01.060.0020.b</v>
          </cell>
          <cell r="B35652" t="str">
            <v>- oltre 35 fino a 60 kW</v>
          </cell>
          <cell r="C35652" t="str">
            <v>cad</v>
          </cell>
          <cell r="D35652" t="str">
            <v>313,14</v>
          </cell>
        </row>
        <row r="35653">
          <cell r="A35653" t="str">
            <v>MM.01.060.0030</v>
          </cell>
          <cell r="B35653" t="str">
            <v>Bruciatori a gasolio del tipo monostadio, completi di valvole omologate.</v>
          </cell>
          <cell r="C35653"/>
          <cell r="D35653"/>
        </row>
        <row r="35654">
          <cell r="A35654" t="str">
            <v>MM.01.060.0030.a</v>
          </cell>
          <cell r="B35654" t="str">
            <v>- oltre 18 fino a 35 kW</v>
          </cell>
          <cell r="C35654" t="str">
            <v>cad</v>
          </cell>
          <cell r="D35654" t="str">
            <v>836,13</v>
          </cell>
        </row>
        <row r="35655">
          <cell r="A35655" t="str">
            <v>MM.01.060.0030.b</v>
          </cell>
          <cell r="B35655" t="str">
            <v>- oltre 35 fino a 60 kW</v>
          </cell>
          <cell r="C35655" t="str">
            <v>cad</v>
          </cell>
          <cell r="D35655" t="str">
            <v>991,07</v>
          </cell>
        </row>
        <row r="35656">
          <cell r="A35656" t="str">
            <v>MM.01.060.0030.c</v>
          </cell>
          <cell r="B35656" t="str">
            <v>- oltre 60 fino a 90 kW</v>
          </cell>
          <cell r="C35656" t="str">
            <v>cad</v>
          </cell>
          <cell r="D35656" t="str">
            <v>1.438,66</v>
          </cell>
        </row>
        <row r="35657">
          <cell r="A35657" t="str">
            <v>MM.01.060.0030.d</v>
          </cell>
          <cell r="B35657" t="str">
            <v>- oltre 90 fino a 160 kW</v>
          </cell>
          <cell r="C35657" t="str">
            <v>cad</v>
          </cell>
          <cell r="D35657" t="str">
            <v>1.726,37</v>
          </cell>
        </row>
        <row r="35658">
          <cell r="A35658" t="str">
            <v>MM.01.060.0040</v>
          </cell>
          <cell r="B35658" t="str">
            <v>Bruciatori a gasolio del tipo monostadio, completi di valvole omologate.</v>
          </cell>
          <cell r="C35658"/>
          <cell r="D35658"/>
        </row>
        <row r="35659">
          <cell r="A35659" t="str">
            <v>MM.01.060.0040.a</v>
          </cell>
          <cell r="B35659" t="str">
            <v>- oltre 30 fino a 60 kW</v>
          </cell>
          <cell r="C35659" t="str">
            <v>cad</v>
          </cell>
          <cell r="D35659" t="str">
            <v>500,86</v>
          </cell>
        </row>
        <row r="35660">
          <cell r="A35660" t="str">
            <v>MM.01.060.0040.b</v>
          </cell>
          <cell r="B35660" t="str">
            <v>- oltre 60 fino a 100 kW</v>
          </cell>
          <cell r="C35660" t="str">
            <v>cad</v>
          </cell>
          <cell r="D35660" t="str">
            <v>564,78</v>
          </cell>
        </row>
        <row r="35661">
          <cell r="A35661" t="str">
            <v>MM.01.060.0040.c</v>
          </cell>
          <cell r="B35661" t="str">
            <v>- oltre 100 fino a 200 kW</v>
          </cell>
          <cell r="C35661" t="str">
            <v>cad</v>
          </cell>
          <cell r="D35661" t="str">
            <v>750,88</v>
          </cell>
        </row>
        <row r="35662">
          <cell r="A35662" t="str">
            <v>MM.01.060.0050</v>
          </cell>
          <cell r="B35662" t="str">
            <v>Bruciatori a gasolio del tipo bistadio, completi di valvole omologate.</v>
          </cell>
          <cell r="C35662"/>
          <cell r="D35662"/>
        </row>
        <row r="35663">
          <cell r="A35663" t="str">
            <v>MM.01.060.0050.a</v>
          </cell>
          <cell r="B35663" t="str">
            <v>- oltre 14 fino a 50 kW</v>
          </cell>
          <cell r="C35663" t="str">
            <v>cad</v>
          </cell>
          <cell r="D35663" t="str">
            <v>832,04</v>
          </cell>
        </row>
        <row r="35664">
          <cell r="A35664" t="str">
            <v>MM.01.060.0050.b</v>
          </cell>
          <cell r="B35664" t="str">
            <v>- oltre 50 fino a 90 kW</v>
          </cell>
          <cell r="C35664" t="str">
            <v>cad</v>
          </cell>
          <cell r="D35664" t="str">
            <v>838,60</v>
          </cell>
        </row>
        <row r="35665">
          <cell r="A35665" t="str">
            <v>MM.01.060.0050.c</v>
          </cell>
          <cell r="B35665" t="str">
            <v>- oltre 90 fino a 130 kW</v>
          </cell>
          <cell r="C35665" t="str">
            <v>cad</v>
          </cell>
          <cell r="D35665" t="str">
            <v>945,98</v>
          </cell>
        </row>
        <row r="35666">
          <cell r="A35666" t="str">
            <v>MM.01.060.0050.d</v>
          </cell>
          <cell r="B35666" t="str">
            <v>- oltre 130 fino a 180 kW</v>
          </cell>
          <cell r="C35666" t="str">
            <v>cad</v>
          </cell>
          <cell r="D35666" t="str">
            <v>1.023,03</v>
          </cell>
        </row>
        <row r="35667">
          <cell r="A35667" t="str">
            <v>MM.01.060.0050.e</v>
          </cell>
          <cell r="B35667" t="str">
            <v>- oltre 180 fino a 290 kW</v>
          </cell>
          <cell r="C35667" t="str">
            <v>cad</v>
          </cell>
          <cell r="D35667" t="str">
            <v>1.073,86</v>
          </cell>
        </row>
        <row r="35668">
          <cell r="A35668" t="str">
            <v>MM.01.060.0060</v>
          </cell>
          <cell r="B35668" t="str">
            <v>Bruciatori a gasolio del tipo bistadio, completi di valvole omologate.</v>
          </cell>
          <cell r="C35668"/>
          <cell r="D35668"/>
        </row>
        <row r="35669">
          <cell r="A35669" t="str">
            <v>MM.01.060.0060.a</v>
          </cell>
          <cell r="B35669" t="str">
            <v>- oltre 120 fino a 400 kW</v>
          </cell>
          <cell r="C35669" t="str">
            <v>cad</v>
          </cell>
          <cell r="D35669" t="str">
            <v>1.494,39</v>
          </cell>
        </row>
        <row r="35670">
          <cell r="A35670" t="str">
            <v>MM.01.060.0060.b</v>
          </cell>
          <cell r="B35670" t="str">
            <v>- oltre 400 fino a 600 kW</v>
          </cell>
          <cell r="C35670" t="str">
            <v>cad</v>
          </cell>
          <cell r="D35670" t="str">
            <v>1.851,81</v>
          </cell>
        </row>
        <row r="35671">
          <cell r="A35671" t="str">
            <v>MM.01.060.0060.c</v>
          </cell>
          <cell r="B35671" t="str">
            <v>- oltre 600 fino a 1000 kW</v>
          </cell>
          <cell r="C35671" t="str">
            <v>cad</v>
          </cell>
          <cell r="D35671" t="str">
            <v>2.247,73</v>
          </cell>
        </row>
        <row r="35672">
          <cell r="A35672" t="str">
            <v>MM.01.060.0060.d</v>
          </cell>
          <cell r="B35672" t="str">
            <v>- oltre 1000 fino a 1500 kW</v>
          </cell>
          <cell r="C35672" t="str">
            <v>cad</v>
          </cell>
          <cell r="D35672" t="str">
            <v>2.704,33</v>
          </cell>
        </row>
        <row r="35673">
          <cell r="A35673" t="str">
            <v>MM.01.060.0060.e</v>
          </cell>
          <cell r="B35673" t="str">
            <v>- oltre 1500 fino a 2400 kW</v>
          </cell>
          <cell r="C35673" t="str">
            <v>cad</v>
          </cell>
          <cell r="D35673" t="str">
            <v>3.865,91</v>
          </cell>
        </row>
        <row r="35674">
          <cell r="A35674" t="str">
            <v>MM.01.060.0070</v>
          </cell>
          <cell r="B35674" t="str">
            <v>Bruciatori a gasolio del tipo bistadio progressivo o modulante, completi di valvole omologate.</v>
          </cell>
          <cell r="C35674"/>
          <cell r="D35674"/>
        </row>
        <row r="35675">
          <cell r="A35675" t="str">
            <v>MM.01.060.0070.a</v>
          </cell>
          <cell r="B35675" t="str">
            <v>- oltre 90 fino a 250 kW</v>
          </cell>
          <cell r="C35675" t="str">
            <v>cad</v>
          </cell>
          <cell r="D35675" t="str">
            <v>2.934,69</v>
          </cell>
        </row>
        <row r="35676">
          <cell r="A35676" t="str">
            <v>MM.01.060.0070.b</v>
          </cell>
          <cell r="B35676" t="str">
            <v>- oltre 250 fino a 400 kW</v>
          </cell>
          <cell r="C35676" t="str">
            <v>cad</v>
          </cell>
          <cell r="D35676" t="str">
            <v>3.274,85</v>
          </cell>
        </row>
        <row r="35677">
          <cell r="A35677" t="str">
            <v>MM.01.060.0070.c</v>
          </cell>
          <cell r="B35677" t="str">
            <v>- oltre 400 fino a 550 kW</v>
          </cell>
          <cell r="C35677" t="str">
            <v>cad</v>
          </cell>
          <cell r="D35677" t="str">
            <v>3.829,01</v>
          </cell>
        </row>
        <row r="35678">
          <cell r="A35678" t="str">
            <v>MM.01.060.0070.d</v>
          </cell>
          <cell r="B35678" t="str">
            <v>- oltre 550 fino a 1000 kW</v>
          </cell>
          <cell r="C35678" t="str">
            <v>cad</v>
          </cell>
          <cell r="D35678" t="str">
            <v>4.713,52</v>
          </cell>
        </row>
        <row r="35679">
          <cell r="A35679" t="str">
            <v>MM.01.060.0070.e</v>
          </cell>
          <cell r="B35679" t="str">
            <v>- oltre 1000 fino a 1500 kW</v>
          </cell>
          <cell r="C35679" t="str">
            <v>cad</v>
          </cell>
          <cell r="D35679" t="str">
            <v>4.959,45</v>
          </cell>
        </row>
        <row r="35680">
          <cell r="A35680" t="str">
            <v>MM.01.060.0070.f</v>
          </cell>
          <cell r="B35680" t="str">
            <v>- oltre 1500 fino a 2400 kW</v>
          </cell>
          <cell r="C35680" t="str">
            <v>cad</v>
          </cell>
          <cell r="D35680" t="str">
            <v>5.750,50</v>
          </cell>
        </row>
        <row r="35681">
          <cell r="A35681" t="str">
            <v>MM.01.060.0080</v>
          </cell>
          <cell r="B35681" t="str">
            <v>Bruciatori a gasolio del tipo tristadio, completi di valvole omologate.</v>
          </cell>
          <cell r="C35681"/>
          <cell r="D35681"/>
        </row>
        <row r="35682">
          <cell r="A35682" t="str">
            <v>MM.01.060.0080.a</v>
          </cell>
          <cell r="B35682" t="str">
            <v>- oltre 400 fino a 1300 kW</v>
          </cell>
          <cell r="C35682" t="str">
            <v>cad</v>
          </cell>
          <cell r="D35682" t="str">
            <v>4.086,40</v>
          </cell>
        </row>
        <row r="35683">
          <cell r="A35683" t="str">
            <v>MM.01.060.0080.b</v>
          </cell>
          <cell r="B35683" t="str">
            <v>- oltre 1300 fino a 1900 kW</v>
          </cell>
          <cell r="C35683" t="str">
            <v>cad</v>
          </cell>
          <cell r="D35683" t="str">
            <v>4.297,08</v>
          </cell>
        </row>
        <row r="35684">
          <cell r="A35684" t="str">
            <v>MM.01.060.0080.c</v>
          </cell>
          <cell r="B35684" t="str">
            <v>- oltre 1900 fino a 2800 kW</v>
          </cell>
          <cell r="C35684" t="str">
            <v>cad</v>
          </cell>
          <cell r="D35684" t="str">
            <v>5.083,21</v>
          </cell>
        </row>
        <row r="35685">
          <cell r="A35685" t="str">
            <v>MM.01.060.0080.d</v>
          </cell>
          <cell r="B35685" t="str">
            <v>- oltre 2800 fino a 5300 kW</v>
          </cell>
          <cell r="C35685" t="str">
            <v>cad</v>
          </cell>
          <cell r="D35685" t="str">
            <v>6.099,69</v>
          </cell>
        </row>
        <row r="35686">
          <cell r="A35686" t="str">
            <v>MM.01.070</v>
          </cell>
          <cell r="B35686" t="str">
            <v>APPARECCHI VARI PER IMPIANTI A GASOLIO</v>
          </cell>
          <cell r="C35686"/>
          <cell r="D35686"/>
        </row>
        <row r="35687">
          <cell r="A35687" t="str">
            <v>MM.01.070.0010</v>
          </cell>
          <cell r="B35687" t="str">
            <v>Serbatoi per gasolio cilindrici in acciaio a parete doppia da interrare, verniciati con smalto antiruggine o vetroresinati con più mani di resine poliestere + fibra di vetro (spessore minimo 1,5 mm), pressione di prova 1 bar certificata, completi di boccaporto e attacchi a norme.</v>
          </cell>
          <cell r="C35687"/>
          <cell r="D35687"/>
        </row>
        <row r="35688">
          <cell r="A35688" t="str">
            <v>MM.01.070.0010.a</v>
          </cell>
          <cell r="B35688" t="str">
            <v>- verniciato - 2 m³ - 4/4 mm</v>
          </cell>
          <cell r="C35688" t="str">
            <v>cad</v>
          </cell>
          <cell r="D35688" t="str">
            <v>1.845,79</v>
          </cell>
        </row>
        <row r="35689">
          <cell r="A35689" t="str">
            <v>MM.01.070.0010.b</v>
          </cell>
          <cell r="B35689" t="str">
            <v>- verniciato - 3 m³ - 4/4 mm</v>
          </cell>
          <cell r="C35689" t="str">
            <v>cad</v>
          </cell>
          <cell r="D35689" t="str">
            <v>2.124,51</v>
          </cell>
        </row>
        <row r="35690">
          <cell r="A35690" t="str">
            <v>MM.01.070.0010.c</v>
          </cell>
          <cell r="B35690" t="str">
            <v>- verniciato - 5 m³ - 4/4 mm</v>
          </cell>
          <cell r="C35690" t="str">
            <v>cad</v>
          </cell>
          <cell r="D35690" t="str">
            <v>2.997,53</v>
          </cell>
        </row>
        <row r="35691">
          <cell r="A35691" t="str">
            <v>MM.01.070.0010.d</v>
          </cell>
          <cell r="B35691" t="str">
            <v>- verniciato - 10 m³ - 5/4 mm</v>
          </cell>
          <cell r="C35691" t="str">
            <v>cad</v>
          </cell>
          <cell r="D35691" t="str">
            <v>4.563,22</v>
          </cell>
        </row>
        <row r="35692">
          <cell r="A35692" t="str">
            <v>MM.01.070.0010.e</v>
          </cell>
          <cell r="B35692" t="str">
            <v>- verniciato - 15 m³ - 5/4 mm</v>
          </cell>
          <cell r="C35692" t="str">
            <v>cad</v>
          </cell>
          <cell r="D35692" t="str">
            <v>6.180,87</v>
          </cell>
        </row>
        <row r="35693">
          <cell r="A35693" t="str">
            <v>MM.01.070.0010.f</v>
          </cell>
          <cell r="B35693" t="str">
            <v>- verniciato - 20 m³ - 5/5 mm</v>
          </cell>
          <cell r="C35693" t="str">
            <v>cad</v>
          </cell>
          <cell r="D35693" t="str">
            <v>8.212,46</v>
          </cell>
        </row>
        <row r="35694">
          <cell r="A35694" t="str">
            <v>MM.01.070.0010.g</v>
          </cell>
          <cell r="B35694" t="str">
            <v>- vetroresinato - 2 m³ - 4/4 mm</v>
          </cell>
          <cell r="C35694" t="str">
            <v>cad</v>
          </cell>
          <cell r="D35694" t="str">
            <v>2.019,30</v>
          </cell>
        </row>
        <row r="35695">
          <cell r="A35695" t="str">
            <v>MM.01.070.0010.h</v>
          </cell>
          <cell r="B35695" t="str">
            <v>- vetroresinato - 3 m³ - 4/4 mm</v>
          </cell>
          <cell r="C35695" t="str">
            <v>cad</v>
          </cell>
          <cell r="D35695" t="str">
            <v>2.259,76</v>
          </cell>
        </row>
        <row r="35696">
          <cell r="A35696" t="str">
            <v>MM.01.070.0010.i</v>
          </cell>
          <cell r="B35696" t="str">
            <v>- vetroresinato - 5 m³ - 4/4 mm</v>
          </cell>
          <cell r="C35696" t="str">
            <v>cad</v>
          </cell>
          <cell r="D35696" t="str">
            <v>3.370,50</v>
          </cell>
        </row>
        <row r="35697">
          <cell r="A35697" t="str">
            <v>MM.01.070.0010.j</v>
          </cell>
          <cell r="B35697" t="str">
            <v>- vetroresinato - 10 m³ - 5/4 mm</v>
          </cell>
          <cell r="C35697" t="str">
            <v>cad</v>
          </cell>
          <cell r="D35697" t="str">
            <v>5.206,73</v>
          </cell>
        </row>
        <row r="35698">
          <cell r="A35698" t="str">
            <v>MM.01.070.0010.k</v>
          </cell>
          <cell r="B35698" t="str">
            <v>- vetroresinato - 15 m³ - 5/5 mm</v>
          </cell>
          <cell r="C35698" t="str">
            <v>cad</v>
          </cell>
          <cell r="D35698" t="str">
            <v>6.756,04</v>
          </cell>
        </row>
        <row r="35699">
          <cell r="A35699" t="str">
            <v>MM.01.070.0010.l</v>
          </cell>
          <cell r="B35699" t="str">
            <v>- vetroresinato - 20 m³ - 5/5 mm</v>
          </cell>
          <cell r="C35699" t="str">
            <v>cad</v>
          </cell>
          <cell r="D35699" t="str">
            <v>8.666,04</v>
          </cell>
        </row>
        <row r="35700">
          <cell r="A35700" t="str">
            <v>MM.01.070.0020</v>
          </cell>
          <cell r="B35700" t="str">
            <v>Serbatoi per gasolio cilindrici in acciaio a parete semplice, verniciati con smalto antiruggine, pressione di prova 1 bar certificata, completi di boccaporto e attacchi a norme.</v>
          </cell>
          <cell r="C35700"/>
          <cell r="D35700"/>
        </row>
        <row r="35701">
          <cell r="A35701" t="str">
            <v>MM.01.070.0020.a</v>
          </cell>
          <cell r="B35701" t="str">
            <v>- 2 m³ - 3 mm</v>
          </cell>
          <cell r="C35701" t="str">
            <v>cad</v>
          </cell>
          <cell r="D35701" t="str">
            <v>647,59</v>
          </cell>
        </row>
        <row r="35702">
          <cell r="A35702" t="str">
            <v>MM.01.070.0020.b</v>
          </cell>
          <cell r="B35702" t="str">
            <v>- 3 m³ - 3 mm</v>
          </cell>
          <cell r="C35702" t="str">
            <v>cad</v>
          </cell>
          <cell r="D35702" t="str">
            <v>825,21</v>
          </cell>
        </row>
        <row r="35703">
          <cell r="A35703" t="str">
            <v>MM.01.070.0020.c</v>
          </cell>
          <cell r="B35703" t="str">
            <v>- 5 m³ - 4 mm</v>
          </cell>
          <cell r="C35703" t="str">
            <v>cad</v>
          </cell>
          <cell r="D35703" t="str">
            <v>1.295,21</v>
          </cell>
        </row>
        <row r="35704">
          <cell r="A35704" t="str">
            <v>MM.01.070.0020.d</v>
          </cell>
          <cell r="B35704" t="str">
            <v>- 6 m³ - 4 mm</v>
          </cell>
          <cell r="C35704" t="str">
            <v>cad</v>
          </cell>
          <cell r="D35704" t="str">
            <v>1.513,80</v>
          </cell>
        </row>
        <row r="35705">
          <cell r="A35705" t="str">
            <v>MM.01.070.0020.e</v>
          </cell>
          <cell r="B35705" t="str">
            <v>- 8 m³ - 4 mm</v>
          </cell>
          <cell r="C35705" t="str">
            <v>cad</v>
          </cell>
          <cell r="D35705" t="str">
            <v>1.797,97</v>
          </cell>
        </row>
        <row r="35706">
          <cell r="A35706" t="str">
            <v>MM.01.070.0020.f</v>
          </cell>
          <cell r="B35706" t="str">
            <v>- 10 m³ - 5 mm</v>
          </cell>
          <cell r="C35706" t="str">
            <v>cad</v>
          </cell>
          <cell r="D35706" t="str">
            <v>2.315,78</v>
          </cell>
        </row>
        <row r="35707">
          <cell r="A35707" t="str">
            <v>MM.01.070.0020.g</v>
          </cell>
          <cell r="B35707" t="str">
            <v>- 15 m³ - 5 mm</v>
          </cell>
          <cell r="C35707" t="str">
            <v>cad</v>
          </cell>
          <cell r="D35707" t="str">
            <v>3.039,88</v>
          </cell>
        </row>
        <row r="35708">
          <cell r="A35708" t="str">
            <v>MM.01.070.0020.h</v>
          </cell>
          <cell r="B35708" t="str">
            <v>- 20 m³ - 5 mm</v>
          </cell>
          <cell r="C35708" t="str">
            <v>cad</v>
          </cell>
          <cell r="D35708" t="str">
            <v>3.865,09</v>
          </cell>
        </row>
        <row r="35709">
          <cell r="A35709" t="str">
            <v>MM.01.070.0030</v>
          </cell>
          <cell r="B35709" t="str">
            <v>Serbatoi per gasolio ovali in acciaio a parete semplice, verniciati con smalto antiruggine, completi attacchi vari e piedi.</v>
          </cell>
          <cell r="C35709"/>
          <cell r="D35709"/>
        </row>
        <row r="35710">
          <cell r="A35710" t="str">
            <v>MM.01.070.0030.a</v>
          </cell>
          <cell r="B35710" t="str">
            <v>- 1,1 m³</v>
          </cell>
          <cell r="C35710" t="str">
            <v>cad</v>
          </cell>
          <cell r="D35710" t="str">
            <v>473,80</v>
          </cell>
        </row>
        <row r="35711">
          <cell r="A35711" t="str">
            <v>MM.01.070.0030.b</v>
          </cell>
          <cell r="B35711" t="str">
            <v>- 1,5 m³</v>
          </cell>
          <cell r="C35711" t="str">
            <v>cad</v>
          </cell>
          <cell r="D35711" t="str">
            <v>545,95</v>
          </cell>
        </row>
        <row r="35712">
          <cell r="A35712" t="str">
            <v>MM.01.070.0030.c</v>
          </cell>
          <cell r="B35712" t="str">
            <v>- 2 m³</v>
          </cell>
          <cell r="C35712" t="str">
            <v>cad</v>
          </cell>
          <cell r="D35712" t="str">
            <v>737,77</v>
          </cell>
        </row>
        <row r="35713">
          <cell r="A35713" t="str">
            <v>MM.01.070.0040</v>
          </cell>
          <cell r="B35713" t="str">
            <v>Corredi per serbatoi di gasolio:</v>
          </cell>
          <cell r="C35713"/>
          <cell r="D35713"/>
        </row>
        <row r="35714">
          <cell r="A35714" t="str">
            <v>MM.01.070.0040.a</v>
          </cell>
          <cell r="B35714" t="str">
            <v>- tappo di carico</v>
          </cell>
          <cell r="C35714" t="str">
            <v>cad</v>
          </cell>
          <cell r="D35714" t="str">
            <v>5,73</v>
          </cell>
        </row>
        <row r="35715">
          <cell r="A35715" t="str">
            <v>MM.01.070.0040.b</v>
          </cell>
          <cell r="B35715" t="str">
            <v>- tappo di sfiato</v>
          </cell>
          <cell r="C35715" t="str">
            <v>cad</v>
          </cell>
          <cell r="D35715" t="str">
            <v>2,87</v>
          </cell>
        </row>
        <row r="35716">
          <cell r="A35716" t="str">
            <v>MM.01.070.0040.c</v>
          </cell>
          <cell r="B35716" t="str">
            <v>- valvola limitatrice di carico</v>
          </cell>
          <cell r="C35716" t="str">
            <v>cad</v>
          </cell>
          <cell r="D35716" t="str">
            <v>16,39</v>
          </cell>
        </row>
        <row r="35717">
          <cell r="A35717" t="str">
            <v>MM.01.070.0040.d</v>
          </cell>
          <cell r="B35717" t="str">
            <v>- asta metrica in alluminio</v>
          </cell>
          <cell r="C35717" t="str">
            <v>cad</v>
          </cell>
          <cell r="D35717" t="str">
            <v>73,79</v>
          </cell>
        </row>
        <row r="35718">
          <cell r="A35718" t="str">
            <v>MM.01.070.0040.e</v>
          </cell>
          <cell r="B35718" t="str">
            <v>- indicatore di livello meccanico su serbatoio</v>
          </cell>
          <cell r="C35718" t="str">
            <v>cad</v>
          </cell>
          <cell r="D35718" t="str">
            <v>9,85</v>
          </cell>
        </row>
        <row r="35719">
          <cell r="A35719" t="str">
            <v>MM.01.070.0040.f</v>
          </cell>
          <cell r="B35719" t="str">
            <v>- indicatore di livello pneumatico remoto con tubetto flessibile e sonda</v>
          </cell>
          <cell r="C35719" t="str">
            <v>cad</v>
          </cell>
          <cell r="D35719" t="str">
            <v>77,64</v>
          </cell>
        </row>
        <row r="35720">
          <cell r="A35720" t="str">
            <v>MM.01.070.0040.g</v>
          </cell>
          <cell r="B35720" t="str">
            <v>- kit segnalazione perdite comprendente: centralina elettronica, sonda, serbatoio, indicatore di livello, tubo in pvc, rubinetti e raccordi, liquido di controllo certificato</v>
          </cell>
          <cell r="C35720" t="str">
            <v>cad</v>
          </cell>
          <cell r="D35720" t="str">
            <v>223,38</v>
          </cell>
        </row>
        <row r="35721">
          <cell r="A35721" t="str">
            <v>MM.01.070.0050</v>
          </cell>
          <cell r="B35721" t="str">
            <v>Gruppi di pompaggio gasolio auto-adescanti con pressione fino a 40 bar, ciascuno composto da 2 pompe a ingranaggi o a vite con motore elettrico, filtro generale, valvole d'intercettazione in aspirazione, valvole di ritegno in mandata, dispositivo di sicurezza a sfioro, manometro e basamento in acciaio con vasca.</v>
          </cell>
          <cell r="C35721"/>
          <cell r="D35721"/>
        </row>
        <row r="35722">
          <cell r="A35722" t="str">
            <v>MM.01.070.0050.a</v>
          </cell>
          <cell r="B35722" t="str">
            <v>- fino a 150 l/h</v>
          </cell>
          <cell r="C35722" t="str">
            <v>cad</v>
          </cell>
          <cell r="D35722" t="str">
            <v>1.200,93</v>
          </cell>
        </row>
        <row r="35723">
          <cell r="A35723" t="str">
            <v>MM.01.070.0050.b</v>
          </cell>
          <cell r="B35723" t="str">
            <v>- oltre 150 fino a 200 l/h</v>
          </cell>
          <cell r="C35723" t="str">
            <v>cad</v>
          </cell>
          <cell r="D35723" t="str">
            <v>1.214,59</v>
          </cell>
        </row>
        <row r="35724">
          <cell r="A35724" t="str">
            <v>MM.01.070.0050.c</v>
          </cell>
          <cell r="B35724" t="str">
            <v>- oltre 200 fino a 350 l/h</v>
          </cell>
          <cell r="C35724" t="str">
            <v>cad</v>
          </cell>
          <cell r="D35724" t="str">
            <v>1.333,44</v>
          </cell>
        </row>
        <row r="35725">
          <cell r="A35725" t="str">
            <v>MM.01.070.0050.d</v>
          </cell>
          <cell r="B35725" t="str">
            <v>- oltre 350 fino a 500 l/h</v>
          </cell>
          <cell r="C35725" t="str">
            <v>cad</v>
          </cell>
          <cell r="D35725" t="str">
            <v>1.343,01</v>
          </cell>
        </row>
        <row r="35726">
          <cell r="A35726" t="str">
            <v>MM.01.070.0050.e</v>
          </cell>
          <cell r="B35726" t="str">
            <v>- oltre 500 fino a 700 l/h</v>
          </cell>
          <cell r="C35726" t="str">
            <v>cad</v>
          </cell>
          <cell r="D35726" t="str">
            <v>1.358,05</v>
          </cell>
        </row>
        <row r="35727">
          <cell r="A35727" t="str">
            <v>MM.01.070.0050.f</v>
          </cell>
          <cell r="B35727" t="str">
            <v>- oltre 700 fino a 1000 l/h</v>
          </cell>
          <cell r="C35727" t="str">
            <v>cad</v>
          </cell>
          <cell r="D35727" t="str">
            <v>1.401,76</v>
          </cell>
        </row>
        <row r="35728">
          <cell r="A35728" t="str">
            <v>MM.01.070.0050.g</v>
          </cell>
          <cell r="B35728" t="str">
            <v>- oltre 1000 fino a 1400 l/h</v>
          </cell>
          <cell r="C35728" t="str">
            <v>cad</v>
          </cell>
          <cell r="D35728" t="str">
            <v>2.177,79</v>
          </cell>
        </row>
        <row r="35729">
          <cell r="A35729" t="str">
            <v>MM.01.070.0050.h</v>
          </cell>
          <cell r="B35729" t="str">
            <v>- oltre 1400 fino a 2000 l/h</v>
          </cell>
          <cell r="C35729" t="str">
            <v>cad</v>
          </cell>
          <cell r="D35729" t="str">
            <v>2.323,96</v>
          </cell>
        </row>
        <row r="35730">
          <cell r="A35730" t="str">
            <v>MM.01.070.0050.i</v>
          </cell>
          <cell r="B35730" t="str">
            <v>- oltre 2000 fino a 2800 l/h</v>
          </cell>
          <cell r="C35730" t="str">
            <v>cad</v>
          </cell>
          <cell r="D35730" t="str">
            <v>2.359,49</v>
          </cell>
        </row>
        <row r="35731">
          <cell r="A35731" t="str">
            <v>MM.01.070.0050.j</v>
          </cell>
          <cell r="B35731" t="str">
            <v>- oltre 2800 fino a 4000 l/h</v>
          </cell>
          <cell r="C35731" t="str">
            <v>cad</v>
          </cell>
          <cell r="D35731" t="str">
            <v>3.344,56</v>
          </cell>
        </row>
        <row r="35732">
          <cell r="A35732" t="str">
            <v>MM.01.070.0050.k</v>
          </cell>
          <cell r="B35732" t="str">
            <v>- oltre 4000 fino a 5500 l/h</v>
          </cell>
          <cell r="C35732" t="str">
            <v>cad</v>
          </cell>
          <cell r="D35732" t="str">
            <v>3.347,28</v>
          </cell>
        </row>
        <row r="35733">
          <cell r="A35733" t="str">
            <v>MM.01.070.0060</v>
          </cell>
          <cell r="B35733" t="str">
            <v>Valvolame e accessori vari per impianto gasolio:</v>
          </cell>
          <cell r="C35733"/>
          <cell r="D35733"/>
        </row>
        <row r="35734">
          <cell r="A35734" t="str">
            <v>MM.01.070.0060.a</v>
          </cell>
          <cell r="B35734" t="str">
            <v>- gruppo pescante multifunzioni da serbatoio con valvola di chiusura rapida</v>
          </cell>
          <cell r="C35734" t="str">
            <v>cad</v>
          </cell>
          <cell r="D35734" t="str">
            <v>22,20</v>
          </cell>
        </row>
        <row r="35735">
          <cell r="A35735" t="str">
            <v>MM.01.070.0060.b</v>
          </cell>
          <cell r="B35735" t="str">
            <v>- valvola di fondo da serbatoio</v>
          </cell>
          <cell r="C35735" t="str">
            <v>cad</v>
          </cell>
          <cell r="D35735" t="str">
            <v>7,56</v>
          </cell>
        </row>
        <row r="35736">
          <cell r="A35736" t="str">
            <v>MM.01.070.0060.c</v>
          </cell>
          <cell r="B35736" t="str">
            <v>- valvola di chiusura rapida da tubazione</v>
          </cell>
          <cell r="C35736" t="str">
            <v>cad</v>
          </cell>
          <cell r="D35736" t="str">
            <v>18,65</v>
          </cell>
        </row>
        <row r="35737">
          <cell r="A35737" t="str">
            <v>MM.01.070.0060.d</v>
          </cell>
          <cell r="B35737" t="str">
            <v>- leva di comando chiusura rapida con cavetto in acciaio rivestito</v>
          </cell>
          <cell r="C35737" t="str">
            <v>cad</v>
          </cell>
          <cell r="D35737" t="str">
            <v>13,32</v>
          </cell>
        </row>
        <row r="35738">
          <cell r="A35738" t="str">
            <v>MM.01.070.0060.e</v>
          </cell>
          <cell r="B35738" t="str">
            <v>- valvola di chiusura automatica a membrana</v>
          </cell>
          <cell r="C35738" t="str">
            <v>cad</v>
          </cell>
          <cell r="D35738" t="str">
            <v>21,32</v>
          </cell>
        </row>
        <row r="35739">
          <cell r="A35739" t="str">
            <v>MM.01.070.0060.f</v>
          </cell>
          <cell r="B35739" t="str">
            <v>- valvola di chiusura automatica a solenoide</v>
          </cell>
          <cell r="C35739" t="str">
            <v>cad</v>
          </cell>
          <cell r="D35739" t="str">
            <v>27,52</v>
          </cell>
        </row>
        <row r="35740">
          <cell r="A35740" t="str">
            <v>MM.01.070.0060.g</v>
          </cell>
          <cell r="B35740" t="str">
            <v>- filtro a 1 tubo con valvole e bicchiere trasparente</v>
          </cell>
          <cell r="C35740" t="str">
            <v>cad</v>
          </cell>
          <cell r="D35740" t="str">
            <v>22,20</v>
          </cell>
        </row>
        <row r="35741">
          <cell r="A35741" t="str">
            <v>MM.01.070.0060.h</v>
          </cell>
          <cell r="B35741" t="str">
            <v>- filtro a 2 tubi con valvole e bicchiere trasparente</v>
          </cell>
          <cell r="C35741" t="str">
            <v>cad</v>
          </cell>
          <cell r="D35741" t="str">
            <v>24,87</v>
          </cell>
        </row>
        <row r="35742">
          <cell r="A35742" t="str">
            <v>MM.01.070.0060.i</v>
          </cell>
          <cell r="B35742" t="str">
            <v>- rubinetto prelievo campioni</v>
          </cell>
          <cell r="C35742" t="str">
            <v>cad</v>
          </cell>
          <cell r="D35742" t="str">
            <v>8,88</v>
          </cell>
        </row>
        <row r="35743">
          <cell r="A35743" t="str">
            <v>MM.01.070.0070</v>
          </cell>
          <cell r="B35743" t="str">
            <v>Contatori di gasolio volumetrici.</v>
          </cell>
          <cell r="C35743"/>
          <cell r="D35743"/>
        </row>
        <row r="35744">
          <cell r="A35744" t="str">
            <v>MM.01.070.0070.a</v>
          </cell>
          <cell r="B35744" t="str">
            <v>- fino a 300 l/h</v>
          </cell>
          <cell r="C35744" t="str">
            <v>cad</v>
          </cell>
          <cell r="D35744" t="str">
            <v>334,73</v>
          </cell>
        </row>
        <row r="35745">
          <cell r="A35745" t="str">
            <v>MM.01.070.0070.b</v>
          </cell>
          <cell r="B35745" t="str">
            <v>- oltre 300 fino a 700 l/h</v>
          </cell>
          <cell r="C35745" t="str">
            <v>cad</v>
          </cell>
          <cell r="D35745" t="str">
            <v>409,87</v>
          </cell>
        </row>
        <row r="35746">
          <cell r="A35746" t="str">
            <v>MM.01.070.0070.c</v>
          </cell>
          <cell r="B35746" t="str">
            <v>- oltre 700 l/h</v>
          </cell>
          <cell r="C35746" t="str">
            <v>cad</v>
          </cell>
          <cell r="D35746" t="str">
            <v>491,84</v>
          </cell>
        </row>
        <row r="35747">
          <cell r="A35747" t="str">
            <v>MM.01.080</v>
          </cell>
          <cell r="B35747" t="str">
            <v>ALTRI BRUCIATORI</v>
          </cell>
          <cell r="C35747"/>
          <cell r="D35747"/>
        </row>
        <row r="35748">
          <cell r="A35748" t="str">
            <v>MM.01.080.0010</v>
          </cell>
          <cell r="B35748" t="str">
            <v>Bruciatori monostadio di combustibile vegetale o di gasolio, completi di valvole omologate.</v>
          </cell>
          <cell r="C35748"/>
          <cell r="D35748"/>
        </row>
        <row r="35749">
          <cell r="A35749" t="str">
            <v>MM.01.080.0010.a</v>
          </cell>
          <cell r="B35749" t="str">
            <v>- oltre 25 fino a 50 kW</v>
          </cell>
          <cell r="C35749" t="str">
            <v>cad</v>
          </cell>
          <cell r="D35749" t="str">
            <v>630,39</v>
          </cell>
        </row>
        <row r="35750">
          <cell r="A35750" t="str">
            <v>MM.01.080.0010.b</v>
          </cell>
          <cell r="B35750" t="str">
            <v>- oltre 50 fino a 120 kW</v>
          </cell>
          <cell r="C35750" t="str">
            <v>cad</v>
          </cell>
          <cell r="D35750" t="str">
            <v>638,57</v>
          </cell>
        </row>
        <row r="35751">
          <cell r="A35751" t="str">
            <v>MM.01.080.0010.c</v>
          </cell>
          <cell r="B35751" t="str">
            <v>- oltre 120 fino a 240 kW</v>
          </cell>
          <cell r="C35751" t="str">
            <v>cad</v>
          </cell>
          <cell r="D35751" t="str">
            <v>868,93</v>
          </cell>
        </row>
        <row r="35752">
          <cell r="A35752" t="str">
            <v>MM.01.090</v>
          </cell>
          <cell r="B35752" t="str">
            <v>GRUPPI TERMICI</v>
          </cell>
          <cell r="C35752"/>
          <cell r="D35752"/>
        </row>
        <row r="35753">
          <cell r="A35753" t="str">
            <v>MM.01.090.0010</v>
          </cell>
          <cell r="B35753" t="str">
            <v>Gruppi termici in ghisa a tiraggio naturale, camera aperta, aria aspirata.</v>
          </cell>
          <cell r="C35753"/>
          <cell r="D35753"/>
        </row>
        <row r="35754">
          <cell r="A35754" t="str">
            <v>MM.01.090.0010.a</v>
          </cell>
          <cell r="B35754" t="str">
            <v>- fino a 40 kW</v>
          </cell>
          <cell r="C35754" t="str">
            <v>cad</v>
          </cell>
          <cell r="D35754" t="str">
            <v>1.032,88</v>
          </cell>
        </row>
        <row r="35755">
          <cell r="A35755" t="str">
            <v>MM.01.090.0010.b</v>
          </cell>
          <cell r="B35755" t="str">
            <v>- oltre 40 fino a 50 kW</v>
          </cell>
          <cell r="C35755" t="str">
            <v>cad</v>
          </cell>
          <cell r="D35755" t="str">
            <v>1.160,75</v>
          </cell>
        </row>
        <row r="35756">
          <cell r="A35756" t="str">
            <v>MM.01.090.0010.c</v>
          </cell>
          <cell r="B35756" t="str">
            <v>- oltre 50 fino a 60 kW</v>
          </cell>
          <cell r="C35756" t="str">
            <v>cad</v>
          </cell>
          <cell r="D35756" t="str">
            <v>1.287,83</v>
          </cell>
        </row>
        <row r="35757">
          <cell r="A35757" t="str">
            <v>MM.01.090.0010.d</v>
          </cell>
          <cell r="B35757" t="str">
            <v>- oltre 60 fino a 70 kW</v>
          </cell>
          <cell r="C35757" t="str">
            <v>cad</v>
          </cell>
          <cell r="D35757" t="str">
            <v>1.429,63</v>
          </cell>
        </row>
        <row r="35758">
          <cell r="A35758" t="str">
            <v>MM.01.090.0020</v>
          </cell>
          <cell r="B35758" t="str">
            <v>Gruppi termici in ghisa a tiraggio naturale, camera aperta, aria aspirata.</v>
          </cell>
          <cell r="C35758"/>
          <cell r="D35758"/>
        </row>
        <row r="35759">
          <cell r="A35759" t="str">
            <v>MM.01.090.0020.a</v>
          </cell>
          <cell r="B35759" t="str">
            <v>- 35 l - fino a 25 kW</v>
          </cell>
          <cell r="C35759" t="str">
            <v>cad</v>
          </cell>
          <cell r="D35759" t="str">
            <v>1.489,48</v>
          </cell>
        </row>
        <row r="35760">
          <cell r="A35760" t="str">
            <v>MM.01.090.0020.b</v>
          </cell>
          <cell r="B35760" t="str">
            <v>- 60 l - fino a 25 kW</v>
          </cell>
          <cell r="C35760" t="str">
            <v>cad</v>
          </cell>
          <cell r="D35760" t="str">
            <v>1.531,29</v>
          </cell>
        </row>
        <row r="35761">
          <cell r="A35761" t="str">
            <v>MM.01.090.0020.c</v>
          </cell>
          <cell r="B35761" t="str">
            <v>- 60 l - oltre 25 fino a 30 kW</v>
          </cell>
          <cell r="C35761" t="str">
            <v>cad</v>
          </cell>
          <cell r="D35761" t="str">
            <v>1.579,64</v>
          </cell>
        </row>
        <row r="35762">
          <cell r="A35762" t="str">
            <v>MM.01.090.0020.d</v>
          </cell>
          <cell r="B35762" t="str">
            <v>- 80 l - oltre 25 fino a 30 kW</v>
          </cell>
          <cell r="C35762" t="str">
            <v>cad</v>
          </cell>
          <cell r="D35762" t="str">
            <v>1.661,63</v>
          </cell>
        </row>
        <row r="35763">
          <cell r="A35763" t="str">
            <v>MM.01.090.0020.e</v>
          </cell>
          <cell r="B35763" t="str">
            <v>- 120 l - oltre 25 fino a 30 kW</v>
          </cell>
          <cell r="C35763" t="str">
            <v>cad</v>
          </cell>
          <cell r="D35763" t="str">
            <v>1.800,99</v>
          </cell>
        </row>
        <row r="35764">
          <cell r="A35764" t="str">
            <v>MM.01.090.0030</v>
          </cell>
          <cell r="B35764" t="str">
            <v>Gruppi termici in ghisa a tiraggio forzato, camera stagna, aria aspirata.</v>
          </cell>
          <cell r="C35764"/>
          <cell r="D35764"/>
        </row>
        <row r="35765">
          <cell r="A35765" t="str">
            <v>MM.01.090.0030.a</v>
          </cell>
          <cell r="B35765" t="str">
            <v>- 35 l - fino a 25 kW</v>
          </cell>
          <cell r="C35765" t="str">
            <v>cad</v>
          </cell>
          <cell r="D35765" t="str">
            <v>1.837,04</v>
          </cell>
        </row>
        <row r="35766">
          <cell r="A35766" t="str">
            <v>MM.01.090.0030.b</v>
          </cell>
          <cell r="B35766" t="str">
            <v>- 35 l - oltre 25 fino a 35 kW</v>
          </cell>
          <cell r="C35766" t="str">
            <v>cad</v>
          </cell>
          <cell r="D35766" t="str">
            <v>1.887,88</v>
          </cell>
        </row>
        <row r="35767">
          <cell r="A35767" t="str">
            <v>MM.01.090.0030.c</v>
          </cell>
          <cell r="B35767" t="str">
            <v>- 60 l - fino a 25 kW</v>
          </cell>
          <cell r="C35767" t="str">
            <v>cad</v>
          </cell>
          <cell r="D35767" t="str">
            <v>1.928,04</v>
          </cell>
        </row>
        <row r="35768">
          <cell r="A35768" t="str">
            <v>MM.01.090.0030.d</v>
          </cell>
          <cell r="B35768" t="str">
            <v>- 60 l - oltre 25 fino a 35 kW</v>
          </cell>
          <cell r="C35768" t="str">
            <v>cad</v>
          </cell>
          <cell r="D35768" t="str">
            <v>2.017,39</v>
          </cell>
        </row>
        <row r="35769">
          <cell r="A35769" t="str">
            <v>MM.01.090.0030.e</v>
          </cell>
          <cell r="B35769" t="str">
            <v>- 80 l - fino a 35 kW</v>
          </cell>
          <cell r="C35769" t="str">
            <v>cad</v>
          </cell>
          <cell r="D35769" t="str">
            <v>2.025,60</v>
          </cell>
        </row>
        <row r="35770">
          <cell r="A35770" t="str">
            <v>MM.01.090.0030.f</v>
          </cell>
          <cell r="B35770" t="str">
            <v>- 120 l - fino a 25 kW</v>
          </cell>
          <cell r="C35770" t="str">
            <v>cad</v>
          </cell>
          <cell r="D35770" t="str">
            <v>2.081,32</v>
          </cell>
        </row>
        <row r="35771">
          <cell r="A35771" t="str">
            <v>MM.01.090.0030.g</v>
          </cell>
          <cell r="B35771" t="str">
            <v>- 120 l - oltre 25 fino a 35 kW</v>
          </cell>
          <cell r="C35771" t="str">
            <v>cad</v>
          </cell>
          <cell r="D35771" t="str">
            <v>2.194,46</v>
          </cell>
        </row>
        <row r="35772">
          <cell r="A35772" t="str">
            <v>MM.01.090.0040</v>
          </cell>
          <cell r="B35772" t="str">
            <v>Gruppo termico in ghisa a tiraggio naturale, camera aperta, bruciatore bistadio, aria aspirata.</v>
          </cell>
          <cell r="C35772" t="str">
            <v>cad</v>
          </cell>
          <cell r="D35772" t="str">
            <v>1.214,85</v>
          </cell>
        </row>
        <row r="35773">
          <cell r="A35773" t="str">
            <v>MM.01.090.0050</v>
          </cell>
          <cell r="B35773" t="str">
            <v>Gruppo termico in ghisa a tiraggio naturale, camera aperta, aria aspirata.</v>
          </cell>
          <cell r="C35773" t="str">
            <v>cad</v>
          </cell>
          <cell r="D35773" t="str">
            <v>2.088,69</v>
          </cell>
        </row>
        <row r="35774">
          <cell r="A35774" t="str">
            <v>MM.01.090.0060</v>
          </cell>
          <cell r="B35774" t="str">
            <v>Gruppi termici in ghisa eutettica, aria aspirata, bruciatore atmosferico bistadio.</v>
          </cell>
          <cell r="C35774"/>
          <cell r="D35774"/>
        </row>
        <row r="35775">
          <cell r="A35775" t="str">
            <v>MM.01.090.0060.a</v>
          </cell>
          <cell r="B35775" t="str">
            <v>- fino a 75 kW</v>
          </cell>
          <cell r="C35775" t="str">
            <v>cad</v>
          </cell>
          <cell r="D35775" t="str">
            <v>2.938,77</v>
          </cell>
        </row>
        <row r="35776">
          <cell r="A35776" t="str">
            <v>MM.01.090.0060.b</v>
          </cell>
          <cell r="B35776" t="str">
            <v>- oltre 75 fino a 85 kW</v>
          </cell>
          <cell r="C35776" t="str">
            <v>cad</v>
          </cell>
          <cell r="D35776" t="str">
            <v>3.154,37</v>
          </cell>
        </row>
        <row r="35777">
          <cell r="A35777" t="str">
            <v>MM.01.090.0060.c</v>
          </cell>
          <cell r="B35777" t="str">
            <v>- oltre 85 fino a 95 kW</v>
          </cell>
          <cell r="C35777" t="str">
            <v>cad</v>
          </cell>
          <cell r="D35777" t="str">
            <v>3.429,81</v>
          </cell>
        </row>
        <row r="35778">
          <cell r="A35778" t="str">
            <v>MM.01.090.0060.d</v>
          </cell>
          <cell r="B35778" t="str">
            <v>- oltre 95 fino a 105 kW</v>
          </cell>
          <cell r="C35778" t="str">
            <v>cad</v>
          </cell>
          <cell r="D35778" t="str">
            <v>3.660,15</v>
          </cell>
        </row>
        <row r="35779">
          <cell r="A35779" t="str">
            <v>MM.01.090.0060.e</v>
          </cell>
          <cell r="B35779" t="str">
            <v>- oltre 105 fino a 115 kW</v>
          </cell>
          <cell r="C35779" t="str">
            <v>cad</v>
          </cell>
          <cell r="D35779" t="str">
            <v>3.958,53</v>
          </cell>
        </row>
        <row r="35780">
          <cell r="A35780" t="str">
            <v>MM.01.090.0060.f</v>
          </cell>
          <cell r="B35780" t="str">
            <v>- oltre 115 fino a 125 kW</v>
          </cell>
          <cell r="C35780" t="str">
            <v>cad</v>
          </cell>
          <cell r="D35780" t="str">
            <v>4.255,27</v>
          </cell>
        </row>
        <row r="35781">
          <cell r="A35781" t="str">
            <v>MM.01.090.0060.g</v>
          </cell>
          <cell r="B35781" t="str">
            <v>- oltre 125 fino a 140 kW</v>
          </cell>
          <cell r="C35781" t="str">
            <v>cad</v>
          </cell>
          <cell r="D35781" t="str">
            <v>4.925,83</v>
          </cell>
        </row>
        <row r="35782">
          <cell r="A35782" t="str">
            <v>MM.01.090.0060.h</v>
          </cell>
          <cell r="B35782" t="str">
            <v>- oltre 140 fino a 160 kW</v>
          </cell>
          <cell r="C35782" t="str">
            <v>cad</v>
          </cell>
          <cell r="D35782" t="str">
            <v>5.375,05</v>
          </cell>
        </row>
        <row r="35783">
          <cell r="A35783" t="str">
            <v>MM.01.090.0060.i</v>
          </cell>
          <cell r="B35783" t="str">
            <v>- oltre 160 fino a 180 kW</v>
          </cell>
          <cell r="C35783" t="str">
            <v>cad</v>
          </cell>
          <cell r="D35783" t="str">
            <v>5.824,26</v>
          </cell>
        </row>
        <row r="35784">
          <cell r="A35784" t="str">
            <v>MM.01.090.0060.l</v>
          </cell>
          <cell r="B35784" t="str">
            <v>- oltre 180 fino a 200 kW</v>
          </cell>
          <cell r="C35784" t="str">
            <v>cad</v>
          </cell>
          <cell r="D35784" t="str">
            <v>6.273,48</v>
          </cell>
        </row>
        <row r="35785">
          <cell r="A35785" t="str">
            <v>MM.01.090.0060.m</v>
          </cell>
          <cell r="B35785" t="str">
            <v>- oltre 200 fino a 220 kW</v>
          </cell>
          <cell r="C35785" t="str">
            <v>cad</v>
          </cell>
          <cell r="D35785" t="str">
            <v>7.157,98</v>
          </cell>
        </row>
        <row r="35786">
          <cell r="A35786" t="str">
            <v>MM.01.090.0060.n</v>
          </cell>
          <cell r="B35786" t="str">
            <v>- oltre 220 fino a 260 kW</v>
          </cell>
          <cell r="C35786" t="str">
            <v>cad</v>
          </cell>
          <cell r="D35786" t="str">
            <v>7.621,14</v>
          </cell>
        </row>
        <row r="35787">
          <cell r="A35787" t="str">
            <v>MM.01.090.0060.o</v>
          </cell>
          <cell r="B35787" t="str">
            <v>- oltre 260 fino a 300 kW</v>
          </cell>
          <cell r="C35787" t="str">
            <v>cad</v>
          </cell>
          <cell r="D35787" t="str">
            <v>8.954,87</v>
          </cell>
        </row>
        <row r="35788">
          <cell r="A35788" t="str">
            <v>MM.01.090.0060.p</v>
          </cell>
          <cell r="B35788" t="str">
            <v>- oltre 300 fino a 340 kW</v>
          </cell>
          <cell r="C35788" t="str">
            <v>cad</v>
          </cell>
          <cell r="D35788" t="str">
            <v>9.706,58</v>
          </cell>
        </row>
        <row r="35789">
          <cell r="A35789" t="str">
            <v>MM.01.090.0060.q</v>
          </cell>
          <cell r="B35789" t="str">
            <v>- oltre 340 fino a 380 kW</v>
          </cell>
          <cell r="C35789" t="str">
            <v>cad</v>
          </cell>
          <cell r="D35789" t="str">
            <v>10.314,82</v>
          </cell>
        </row>
        <row r="35790">
          <cell r="A35790" t="str">
            <v>MM.01.090.0070</v>
          </cell>
          <cell r="B35790" t="str">
            <v>Gruppi termici in ghisa eutettica, aria aspirata.</v>
          </cell>
          <cell r="C35790"/>
          <cell r="D35790"/>
        </row>
        <row r="35791">
          <cell r="A35791" t="str">
            <v>MM.01.090.0070.a</v>
          </cell>
          <cell r="B35791" t="str">
            <v>- fino a 55 kW</v>
          </cell>
          <cell r="C35791" t="str">
            <v>cad</v>
          </cell>
          <cell r="D35791" t="str">
            <v>2.510,87</v>
          </cell>
        </row>
        <row r="35792">
          <cell r="A35792" t="str">
            <v>MM.01.090.0070.b</v>
          </cell>
          <cell r="B35792" t="str">
            <v>- oltre 55 fino a 65 kW</v>
          </cell>
          <cell r="C35792" t="str">
            <v>cad</v>
          </cell>
          <cell r="D35792" t="str">
            <v>2.849,42</v>
          </cell>
        </row>
        <row r="35793">
          <cell r="A35793" t="str">
            <v>MM.01.090.0070.c</v>
          </cell>
          <cell r="B35793" t="str">
            <v>- oltre 65 fino a 75 kW</v>
          </cell>
          <cell r="C35793" t="str">
            <v>cad</v>
          </cell>
          <cell r="D35793" t="str">
            <v>3.196,99</v>
          </cell>
        </row>
        <row r="35794">
          <cell r="A35794" t="str">
            <v>MM.01.090.0070.d</v>
          </cell>
          <cell r="B35794" t="str">
            <v>- oltre 75 fino a 85 kW</v>
          </cell>
          <cell r="C35794" t="str">
            <v>cad</v>
          </cell>
          <cell r="D35794" t="str">
            <v>3.438,00</v>
          </cell>
        </row>
        <row r="35795">
          <cell r="A35795" t="str">
            <v>MM.01.090.0070.e</v>
          </cell>
          <cell r="B35795" t="str">
            <v>- oltre 85 fino a 95 kW</v>
          </cell>
          <cell r="C35795" t="str">
            <v>cad</v>
          </cell>
          <cell r="D35795" t="str">
            <v>3.717,53</v>
          </cell>
        </row>
        <row r="35796">
          <cell r="A35796" t="str">
            <v>MM.01.090.0070.f</v>
          </cell>
          <cell r="B35796" t="str">
            <v>- oltre 95 fino a 105 kW</v>
          </cell>
          <cell r="C35796" t="str">
            <v>cad</v>
          </cell>
          <cell r="D35796" t="str">
            <v>3.983,94</v>
          </cell>
        </row>
        <row r="35797">
          <cell r="A35797" t="str">
            <v>MM.01.090.0070.g</v>
          </cell>
          <cell r="B35797" t="str">
            <v>- oltre 105 fino a 115 kW</v>
          </cell>
          <cell r="C35797" t="str">
            <v>cad</v>
          </cell>
          <cell r="D35797" t="str">
            <v>4.310,21</v>
          </cell>
        </row>
        <row r="35798">
          <cell r="A35798" t="str">
            <v>MM.01.090.0070.h</v>
          </cell>
          <cell r="B35798" t="str">
            <v>- oltre 115 fino a 125 kW</v>
          </cell>
          <cell r="C35798" t="str">
            <v>cad</v>
          </cell>
          <cell r="D35798" t="str">
            <v>4.636,47</v>
          </cell>
        </row>
        <row r="35799">
          <cell r="A35799" t="str">
            <v>MM.01.090.0070.i</v>
          </cell>
          <cell r="B35799" t="str">
            <v>- oltre 125 fino a 135 kW</v>
          </cell>
          <cell r="C35799" t="str">
            <v>cad</v>
          </cell>
          <cell r="D35799" t="str">
            <v>5.072,56</v>
          </cell>
        </row>
        <row r="35800">
          <cell r="A35800" t="str">
            <v>MM.01.090.0070.l</v>
          </cell>
          <cell r="B35800" t="str">
            <v>- oltre 135 fino a 145 kW</v>
          </cell>
          <cell r="C35800" t="str">
            <v>cad</v>
          </cell>
          <cell r="D35800" t="str">
            <v>5.525,07</v>
          </cell>
        </row>
        <row r="35801">
          <cell r="A35801" t="str">
            <v>MM.01.090.0070.m</v>
          </cell>
          <cell r="B35801" t="str">
            <v>- oltre 145 fino a 165 kW</v>
          </cell>
          <cell r="C35801" t="str">
            <v>cad</v>
          </cell>
          <cell r="D35801" t="str">
            <v>6.266,12</v>
          </cell>
        </row>
        <row r="35802">
          <cell r="A35802" t="str">
            <v>MM.01.090.0070.n</v>
          </cell>
          <cell r="B35802" t="str">
            <v>- oltre 165 fino a 180 kW</v>
          </cell>
          <cell r="C35802" t="str">
            <v>cad</v>
          </cell>
          <cell r="D35802" t="str">
            <v>6.858,52</v>
          </cell>
        </row>
        <row r="35803">
          <cell r="A35803" t="str">
            <v>MM.01.090.0070.o</v>
          </cell>
          <cell r="B35803" t="str">
            <v>- oltre 180 fino a 200 kW</v>
          </cell>
          <cell r="C35803" t="str">
            <v>cad</v>
          </cell>
          <cell r="D35803" t="str">
            <v>7.599,83</v>
          </cell>
        </row>
        <row r="35804">
          <cell r="A35804" t="str">
            <v>MM.01.090.0070.p</v>
          </cell>
          <cell r="B35804" t="str">
            <v>- oltre 200 fino a 235 kW</v>
          </cell>
          <cell r="C35804" t="str">
            <v>cad</v>
          </cell>
          <cell r="D35804" t="str">
            <v>8.200,69</v>
          </cell>
        </row>
        <row r="35805">
          <cell r="A35805" t="str">
            <v>MM.01.090.0070.q</v>
          </cell>
          <cell r="B35805" t="str">
            <v>- oltre 235 fino a 270 kW</v>
          </cell>
          <cell r="C35805" t="str">
            <v>cad</v>
          </cell>
          <cell r="D35805" t="str">
            <v>8.658,11</v>
          </cell>
        </row>
        <row r="35806">
          <cell r="A35806" t="str">
            <v>MM.01.090.0070.r</v>
          </cell>
          <cell r="B35806" t="str">
            <v>- oltre 270 fino a 310 kW</v>
          </cell>
          <cell r="C35806" t="str">
            <v>cad</v>
          </cell>
          <cell r="D35806" t="str">
            <v>9.695,10</v>
          </cell>
        </row>
        <row r="35807">
          <cell r="A35807" t="str">
            <v>MM.01.090.0070.s</v>
          </cell>
          <cell r="B35807" t="str">
            <v>- oltre 310 fino a 345 kW</v>
          </cell>
          <cell r="C35807" t="str">
            <v>cad</v>
          </cell>
          <cell r="D35807" t="str">
            <v>10.160,70</v>
          </cell>
        </row>
        <row r="35808">
          <cell r="A35808" t="str">
            <v>MM.01.090.0080</v>
          </cell>
          <cell r="B35808" t="str">
            <v>Gruppi termici in acciaio pressurizzati con bruciatore a gas a 2 regimi di fiamma.</v>
          </cell>
          <cell r="C35808"/>
          <cell r="D35808"/>
        </row>
        <row r="35809">
          <cell r="A35809" t="str">
            <v>MM.01.090.0080.a</v>
          </cell>
          <cell r="B35809" t="str">
            <v>- fino a 75 kW</v>
          </cell>
          <cell r="C35809" t="str">
            <v>cad</v>
          </cell>
          <cell r="D35809" t="str">
            <v>2.952,43</v>
          </cell>
        </row>
        <row r="35810">
          <cell r="A35810" t="str">
            <v>MM.01.090.0080.b</v>
          </cell>
          <cell r="B35810" t="str">
            <v>- oltre 75 fino a 100 kW</v>
          </cell>
          <cell r="C35810" t="str">
            <v>cad</v>
          </cell>
          <cell r="D35810" t="str">
            <v>3.404,64</v>
          </cell>
        </row>
        <row r="35811">
          <cell r="A35811" t="str">
            <v>MM.01.090.0080.c</v>
          </cell>
          <cell r="B35811" t="str">
            <v>- oltre 100 fino a 130 kW</v>
          </cell>
          <cell r="C35811" t="str">
            <v>cad</v>
          </cell>
          <cell r="D35811" t="str">
            <v>4.037,23</v>
          </cell>
        </row>
        <row r="35812">
          <cell r="A35812" t="str">
            <v>MM.01.090.0080.d</v>
          </cell>
          <cell r="B35812" t="str">
            <v>- oltre 130 fino a 190 kW</v>
          </cell>
          <cell r="C35812" t="str">
            <v>cad</v>
          </cell>
          <cell r="D35812" t="str">
            <v>4.459,39</v>
          </cell>
        </row>
        <row r="35813">
          <cell r="A35813" t="str">
            <v>MM.01.090.0080.e</v>
          </cell>
          <cell r="B35813" t="str">
            <v>- oltre 190 fino a 260 kW</v>
          </cell>
          <cell r="C35813" t="str">
            <v>cad</v>
          </cell>
          <cell r="D35813" t="str">
            <v>5.587,91</v>
          </cell>
        </row>
        <row r="35814">
          <cell r="A35814" t="str">
            <v>MM.01.090.0080.f</v>
          </cell>
          <cell r="B35814" t="str">
            <v>- oltre 260 fino a 330 kW</v>
          </cell>
          <cell r="C35814" t="str">
            <v>cad</v>
          </cell>
          <cell r="D35814" t="str">
            <v>6.224,57</v>
          </cell>
        </row>
        <row r="35815">
          <cell r="A35815" t="str">
            <v>MM.01.090.0080.g</v>
          </cell>
          <cell r="B35815" t="str">
            <v>- oltre 330 fino a 430 kW</v>
          </cell>
          <cell r="C35815" t="str">
            <v>cad</v>
          </cell>
          <cell r="D35815" t="str">
            <v>7.107,16</v>
          </cell>
        </row>
        <row r="35816">
          <cell r="A35816" t="str">
            <v>MM.01.090.0080.h</v>
          </cell>
          <cell r="B35816" t="str">
            <v>- oltre 430 fino a 530 kW</v>
          </cell>
          <cell r="C35816" t="str">
            <v>cad</v>
          </cell>
          <cell r="D35816" t="str">
            <v>8.846,39</v>
          </cell>
        </row>
        <row r="35817">
          <cell r="A35817" t="str">
            <v>MM.01.090.0080.i</v>
          </cell>
          <cell r="B35817" t="str">
            <v>- oltre 530 fino a 630 kW</v>
          </cell>
          <cell r="C35817" t="str">
            <v>cad</v>
          </cell>
          <cell r="D35817" t="str">
            <v>9.767,23</v>
          </cell>
        </row>
        <row r="35818">
          <cell r="A35818" t="str">
            <v>MM.01.090.0080.l</v>
          </cell>
          <cell r="B35818" t="str">
            <v>- oltre 630 fino a 740 kW</v>
          </cell>
          <cell r="C35818" t="str">
            <v>cad</v>
          </cell>
          <cell r="D35818" t="str">
            <v>10.800,10</v>
          </cell>
        </row>
        <row r="35819">
          <cell r="A35819" t="str">
            <v>MM.01.090.0080.m</v>
          </cell>
          <cell r="B35819" t="str">
            <v>- oltre 740 fino a 850 kW</v>
          </cell>
          <cell r="C35819" t="str">
            <v>cad</v>
          </cell>
          <cell r="D35819" t="str">
            <v>12.398,61</v>
          </cell>
        </row>
        <row r="35820">
          <cell r="A35820" t="str">
            <v>MM.01.090.0080.n</v>
          </cell>
          <cell r="B35820" t="str">
            <v>- oltre 850 fino a 960 kW</v>
          </cell>
          <cell r="C35820" t="str">
            <v>cad</v>
          </cell>
          <cell r="D35820" t="str">
            <v>13.298,95</v>
          </cell>
        </row>
        <row r="35821">
          <cell r="A35821" t="str">
            <v>MM.01.090.0080.o</v>
          </cell>
          <cell r="B35821" t="str">
            <v>- oltre 960 fino a 1100 kW</v>
          </cell>
          <cell r="C35821" t="str">
            <v>cad</v>
          </cell>
          <cell r="D35821" t="str">
            <v>15.356,51</v>
          </cell>
        </row>
        <row r="35822">
          <cell r="A35822" t="str">
            <v>MM.01.090.0080.p</v>
          </cell>
          <cell r="B35822" t="str">
            <v>- oltre 1100 fino a 1300 kW</v>
          </cell>
          <cell r="C35822" t="str">
            <v>cad</v>
          </cell>
          <cell r="D35822" t="str">
            <v>16.389,37</v>
          </cell>
        </row>
        <row r="35823">
          <cell r="A35823" t="str">
            <v>MM.01.090.0090</v>
          </cell>
          <cell r="B35823" t="str">
            <v>Gruppi termici in acciaio pressurizzati con bruciatore a gas modulanti.</v>
          </cell>
          <cell r="C35823"/>
          <cell r="D35823"/>
        </row>
        <row r="35824">
          <cell r="A35824" t="str">
            <v>MM.01.090.0090.a</v>
          </cell>
          <cell r="B35824" t="str">
            <v>- fino a 190 kW</v>
          </cell>
          <cell r="C35824" t="str">
            <v>cad</v>
          </cell>
          <cell r="D35824" t="str">
            <v>7.907,78</v>
          </cell>
        </row>
        <row r="35825">
          <cell r="A35825" t="str">
            <v>MM.01.090.0090.b</v>
          </cell>
          <cell r="B35825" t="str">
            <v>- oltre 190 fino a 260 kW</v>
          </cell>
          <cell r="C35825" t="str">
            <v>cad</v>
          </cell>
          <cell r="D35825" t="str">
            <v>8.819,06</v>
          </cell>
        </row>
        <row r="35826">
          <cell r="A35826" t="str">
            <v>MM.01.090.0090.c</v>
          </cell>
          <cell r="B35826" t="str">
            <v>- oltre 260 fino a 330 kW</v>
          </cell>
          <cell r="C35826" t="str">
            <v>cad</v>
          </cell>
          <cell r="D35826" t="str">
            <v>9.056,80</v>
          </cell>
        </row>
        <row r="35827">
          <cell r="A35827" t="str">
            <v>MM.01.090.0090.d</v>
          </cell>
          <cell r="B35827" t="str">
            <v>- oltre 330 fino a 430 kW</v>
          </cell>
          <cell r="C35827" t="str">
            <v>cad</v>
          </cell>
          <cell r="D35827" t="str">
            <v>9.056,80</v>
          </cell>
        </row>
        <row r="35828">
          <cell r="A35828" t="str">
            <v>MM.01.090.0090.e</v>
          </cell>
          <cell r="B35828" t="str">
            <v>- oltre 430 fino a 530 kW</v>
          </cell>
          <cell r="C35828" t="str">
            <v>cad</v>
          </cell>
          <cell r="D35828" t="str">
            <v>11.475,01</v>
          </cell>
        </row>
        <row r="35829">
          <cell r="A35829" t="str">
            <v>MM.01.090.0090.f</v>
          </cell>
          <cell r="B35829" t="str">
            <v>- oltre 530 fino a 630 kW</v>
          </cell>
          <cell r="C35829" t="str">
            <v>cad</v>
          </cell>
          <cell r="D35829" t="str">
            <v>12.753,82</v>
          </cell>
        </row>
        <row r="35830">
          <cell r="A35830" t="str">
            <v>MM.01.090.0090.g</v>
          </cell>
          <cell r="B35830" t="str">
            <v>- oltre 630 fino a 740 kW</v>
          </cell>
          <cell r="C35830" t="str">
            <v>cad</v>
          </cell>
          <cell r="D35830" t="str">
            <v>14.077,70</v>
          </cell>
        </row>
        <row r="35831">
          <cell r="A35831" t="str">
            <v>MM.01.090.0090.h</v>
          </cell>
          <cell r="B35831" t="str">
            <v>- oltre 740 fino a 850 kW</v>
          </cell>
          <cell r="C35831" t="str">
            <v>cad</v>
          </cell>
          <cell r="D35831" t="str">
            <v>14.748,53</v>
          </cell>
        </row>
        <row r="35832">
          <cell r="A35832" t="str">
            <v>MM.01.090.0090.i</v>
          </cell>
          <cell r="B35832" t="str">
            <v>- oltre 850 fino a 960 kW</v>
          </cell>
          <cell r="C35832" t="str">
            <v>cad</v>
          </cell>
          <cell r="D35832" t="str">
            <v>15.744,52</v>
          </cell>
        </row>
        <row r="35833">
          <cell r="A35833" t="str">
            <v>MM.01.090.0090.l</v>
          </cell>
          <cell r="B35833" t="str">
            <v>- oltre 960 fino a 1100 kW</v>
          </cell>
          <cell r="C35833" t="str">
            <v>cad</v>
          </cell>
          <cell r="D35833" t="str">
            <v>16.306,04</v>
          </cell>
        </row>
        <row r="35834">
          <cell r="A35834" t="str">
            <v>MM.01.090.0090.m</v>
          </cell>
          <cell r="B35834" t="str">
            <v>- oltre 1100 fino a 1300 kW</v>
          </cell>
          <cell r="C35834" t="str">
            <v>cad</v>
          </cell>
          <cell r="D35834" t="str">
            <v>18.041,17</v>
          </cell>
        </row>
        <row r="35835">
          <cell r="A35835" t="str">
            <v>MM.01.090.0100</v>
          </cell>
          <cell r="B35835" t="str">
            <v>Gruppo modulare idronico preassemblato ad assorbimento con alimentazione a gas per riscaldamento ad alta efficienza, idoneo per installazione esterna, costituito da unità pompa di calore aria/acqua a condensazione, con ciclo ad assorbimento acqua-ammoniaca, per produzione di acqua calda (fino a una temperatura di 65°C), preassemblate su travi di sostegno in acciaio zincato a caldo e complete di collettori idraulici in acciaio inox isolati da coppella rigida con rivestimento in lamierino di alluminio esterno e tubazione di distribuzione gas in acciaio zincato, posizionati sotto il basamento, giunti flessibili di collegamento ai collettori, circolatori indipendenti a portata costante (uno per ogni singola unità), quadro elettrico di alimentazione da esterno con interruttori di sicurezza e pannello digitale di controllo con programmatore settimanale, regolazione set-point (mandata o ritorno), differenziale per l'inserimento a gradini dei singoli moduli (modulazione automatica in funzione del carico richiesto) e per il completo controllo e la diagnostica del funzionamento dell'apparecchio. Ogni singola unità ad assorbimento aria/acqua è composta da un circuito ermetico in acciaio al carbonio con soluzione di acqua ed ammoniaca e batteria alettata ad un rango sui tre lati, verniciati a forno con polvere epossidica; scambiatore di calore con funzione di condensatore realizzato a fascio tubiero in acciaio al titanio, ventilatore di tipo elicoidale; sistema di recupero del calore di condensazione lato fumi, dotata di termostato limite - valvola di sicurezza sovrapressione - pressostato e termostato fumi - bruciatore premiscelato multigas in acciaio inox - scheda elettronica con microprocessore per il controllo di tutte le funzioni - misuratore di portata - flussostato acqua - centralina controllo fiamma - valvola gas - pannellatura in lamiera zincata verniciata - condotti evacuazione fumi e scarico condensa in polipropilene.</v>
          </cell>
          <cell r="C35835"/>
          <cell r="D35835"/>
        </row>
        <row r="35836">
          <cell r="A35836" t="str">
            <v>MM.01.090.0100.a</v>
          </cell>
          <cell r="B35836" t="str">
            <v>-versione standard - 18 kW</v>
          </cell>
          <cell r="C35836" t="str">
            <v>cad</v>
          </cell>
          <cell r="D35836" t="str">
            <v>9.625,15</v>
          </cell>
        </row>
        <row r="35837">
          <cell r="A35837" t="str">
            <v>MM.01.090.0100.b</v>
          </cell>
          <cell r="B35837" t="str">
            <v>-versione standard - oltre 18 fino a 39 kW</v>
          </cell>
          <cell r="C35837" t="str">
            <v>cad</v>
          </cell>
          <cell r="D35837" t="str">
            <v>14.705,10</v>
          </cell>
        </row>
        <row r="35838">
          <cell r="A35838" t="str">
            <v>MM.01.090.0100.c</v>
          </cell>
          <cell r="B35838" t="str">
            <v>-versione silenziata - 77 kW</v>
          </cell>
          <cell r="C35838" t="str">
            <v>cad</v>
          </cell>
          <cell r="D35838" t="str">
            <v>33.762,91</v>
          </cell>
        </row>
        <row r="35839">
          <cell r="A35839" t="str">
            <v>MM.01.090.0100.d</v>
          </cell>
          <cell r="B35839" t="str">
            <v>-versione silenziata - oltre 77 fino a 115 kW</v>
          </cell>
          <cell r="C35839" t="str">
            <v>cad</v>
          </cell>
          <cell r="D35839" t="str">
            <v>50.125,65</v>
          </cell>
        </row>
        <row r="35840">
          <cell r="A35840" t="str">
            <v>MM.01.090.0100.e</v>
          </cell>
          <cell r="B35840" t="str">
            <v>-versione silenziata - oltre 115 fino a 154 kW</v>
          </cell>
          <cell r="C35840" t="str">
            <v>cad</v>
          </cell>
          <cell r="D35840" t="str">
            <v>67.258,43</v>
          </cell>
        </row>
        <row r="35841">
          <cell r="A35841" t="str">
            <v>MM.01.090.0100.f</v>
          </cell>
          <cell r="B35841" t="str">
            <v>-versione silenziata - oltre 154 fino a 192 kW</v>
          </cell>
          <cell r="C35841" t="str">
            <v>cad</v>
          </cell>
          <cell r="D35841" t="str">
            <v>83.952,72</v>
          </cell>
        </row>
        <row r="35842">
          <cell r="A35842" t="str">
            <v>MM.01.100</v>
          </cell>
          <cell r="B35842" t="str">
            <v>GENERATORI D'ARIA CALDA</v>
          </cell>
          <cell r="C35842"/>
          <cell r="D35842"/>
        </row>
        <row r="35843">
          <cell r="A35843" t="str">
            <v>MM.01.100.0010</v>
          </cell>
          <cell r="B35843" t="str">
            <v>Generatori d'aria calda verticali da interno per diffusione diretta, abbinabili a bruciatore pressurizzato di gas o gasolio (non incluso nel prezzo), composti da camera di combustione in acciaio inox, griglia d'aspirazione, filtro per aria, sezione ventilante, plenum di mandata con bocchette regolabili, quadro di comando con strumentazione e mobile in lamiera d'acciaio verniciato e coibentato.</v>
          </cell>
          <cell r="C35843"/>
          <cell r="D35843"/>
        </row>
        <row r="35844">
          <cell r="A35844" t="str">
            <v>MM.01.100.0010.a</v>
          </cell>
          <cell r="B35844" t="str">
            <v>- fino a 45 kW</v>
          </cell>
          <cell r="C35844" t="str">
            <v>cad</v>
          </cell>
          <cell r="D35844" t="str">
            <v>1.455,04</v>
          </cell>
        </row>
        <row r="35845">
          <cell r="A35845" t="str">
            <v>MM.01.100.0010.b</v>
          </cell>
          <cell r="B35845" t="str">
            <v>- oltre 45 fino a 65 kW</v>
          </cell>
          <cell r="C35845" t="str">
            <v>cad</v>
          </cell>
          <cell r="D35845" t="str">
            <v>1.803,44</v>
          </cell>
        </row>
        <row r="35846">
          <cell r="A35846" t="str">
            <v>MM.01.100.0010.c</v>
          </cell>
          <cell r="B35846" t="str">
            <v>- oltre 65 fino a 100 kW</v>
          </cell>
          <cell r="C35846" t="str">
            <v>cad</v>
          </cell>
          <cell r="D35846" t="str">
            <v>2.590,38</v>
          </cell>
        </row>
        <row r="35847">
          <cell r="A35847" t="str">
            <v>MM.01.100.0010.d</v>
          </cell>
          <cell r="B35847" t="str">
            <v>- oltre 100 fino a 180 kW</v>
          </cell>
          <cell r="C35847" t="str">
            <v>cad</v>
          </cell>
          <cell r="D35847" t="str">
            <v>3.213,38</v>
          </cell>
        </row>
        <row r="35848">
          <cell r="A35848" t="str">
            <v>MM.01.100.0010.e</v>
          </cell>
          <cell r="B35848" t="str">
            <v>- oltre 180 fino a 250 kW</v>
          </cell>
          <cell r="C35848" t="str">
            <v>cad</v>
          </cell>
          <cell r="D35848" t="str">
            <v>3.926,57</v>
          </cell>
        </row>
        <row r="35849">
          <cell r="A35849" t="str">
            <v>MM.01.100.0020</v>
          </cell>
          <cell r="B35849" t="str">
            <v>Generatori d'aria calda verticali da interno per diffusione diretta o canalizzata, abbinabili a bruciatore pressurizzato di gas o gasolio (non incluso nel prezzo), composti da camera di combustione in acciaio inox, griglia d'aspirazione, filtro per aria, sezione ventilante, bocca di mandata, quadro di comando con strumentazione e mobile in lamiera d'acciaio verniciato e coibentato.</v>
          </cell>
          <cell r="C35849"/>
          <cell r="D35849"/>
        </row>
        <row r="35850">
          <cell r="A35850" t="str">
            <v>MM.01.100.0020.a</v>
          </cell>
          <cell r="B35850" t="str">
            <v>- fino a 60 kW</v>
          </cell>
          <cell r="C35850" t="str">
            <v>cad</v>
          </cell>
          <cell r="D35850" t="str">
            <v>1.828,02</v>
          </cell>
        </row>
        <row r="35851">
          <cell r="A35851" t="str">
            <v>MM.01.100.0020.b</v>
          </cell>
          <cell r="B35851" t="str">
            <v>- oltre 60 fino a 95 kW</v>
          </cell>
          <cell r="C35851" t="str">
            <v>cad</v>
          </cell>
          <cell r="D35851" t="str">
            <v>2.796,67</v>
          </cell>
        </row>
        <row r="35852">
          <cell r="A35852" t="str">
            <v>MM.01.100.0020.c</v>
          </cell>
          <cell r="B35852" t="str">
            <v>- oltre 95 fino a 110 kW</v>
          </cell>
          <cell r="C35852" t="str">
            <v>cad</v>
          </cell>
          <cell r="D35852" t="str">
            <v>3.023,49</v>
          </cell>
        </row>
        <row r="35853">
          <cell r="A35853" t="str">
            <v>MM.01.100.0020.e</v>
          </cell>
          <cell r="B35853" t="str">
            <v>- oltre 150 fino a 170 kW</v>
          </cell>
          <cell r="C35853" t="str">
            <v>cad</v>
          </cell>
          <cell r="D35853" t="str">
            <v>4.325,51</v>
          </cell>
        </row>
        <row r="35854">
          <cell r="A35854" t="str">
            <v>MM.01.100.0020.f</v>
          </cell>
          <cell r="B35854" t="str">
            <v>- oltre 170 fino a 210 kW</v>
          </cell>
          <cell r="C35854" t="str">
            <v>cad</v>
          </cell>
          <cell r="D35854" t="str">
            <v>4.583,71</v>
          </cell>
        </row>
        <row r="35855">
          <cell r="A35855" t="str">
            <v>MM.01.100.0020.g</v>
          </cell>
          <cell r="B35855" t="str">
            <v>- oltre 210 fino a 240 kW</v>
          </cell>
          <cell r="C35855" t="str">
            <v>cad</v>
          </cell>
          <cell r="D35855" t="str">
            <v>5.236,79</v>
          </cell>
        </row>
        <row r="35856">
          <cell r="A35856" t="str">
            <v>MM.01.100.0020.h</v>
          </cell>
          <cell r="B35856" t="str">
            <v>- oltre 240 fino a 300 kW</v>
          </cell>
          <cell r="C35856" t="str">
            <v>cad</v>
          </cell>
          <cell r="D35856" t="str">
            <v>5.664,42</v>
          </cell>
        </row>
        <row r="35857">
          <cell r="A35857" t="str">
            <v>MM.01.100.0020.i</v>
          </cell>
          <cell r="B35857" t="str">
            <v>- oltre 300 fino a 350 kW</v>
          </cell>
          <cell r="C35857" t="str">
            <v>cad</v>
          </cell>
          <cell r="D35857" t="str">
            <v>6.668,60</v>
          </cell>
        </row>
        <row r="35858">
          <cell r="A35858" t="str">
            <v>MM.01.100.0020.j</v>
          </cell>
          <cell r="B35858" t="str">
            <v>- oltre 350 fino a 420 kW</v>
          </cell>
          <cell r="C35858" t="str">
            <v>cad</v>
          </cell>
          <cell r="D35858" t="str">
            <v>10.401,16</v>
          </cell>
        </row>
        <row r="35859">
          <cell r="A35859" t="str">
            <v>MM.01.100.0020.k</v>
          </cell>
          <cell r="B35859" t="str">
            <v>- oltre 420 fino a 530 kW</v>
          </cell>
          <cell r="C35859" t="str">
            <v>cad</v>
          </cell>
          <cell r="D35859" t="str">
            <v>11.753,75</v>
          </cell>
        </row>
        <row r="35860">
          <cell r="A35860" t="str">
            <v>MM.01.100.0020.l</v>
          </cell>
          <cell r="B35860" t="str">
            <v>- oltre 530 fino a 600 kW</v>
          </cell>
          <cell r="C35860" t="str">
            <v>cad</v>
          </cell>
          <cell r="D35860" t="str">
            <v>13.083,08</v>
          </cell>
        </row>
        <row r="35861">
          <cell r="A35861" t="str">
            <v>MM.01.100.0020.m</v>
          </cell>
          <cell r="B35861" t="str">
            <v>- oltre 600 fino a 700 kW</v>
          </cell>
          <cell r="C35861" t="str">
            <v>cad</v>
          </cell>
          <cell r="D35861" t="str">
            <v>16.573,83</v>
          </cell>
        </row>
        <row r="35862">
          <cell r="A35862" t="str">
            <v>MM.01.100.0020.n</v>
          </cell>
          <cell r="B35862" t="str">
            <v>- oltre 700 fino a 900 kW</v>
          </cell>
          <cell r="C35862" t="str">
            <v>cad</v>
          </cell>
          <cell r="D35862" t="str">
            <v>20.064,55</v>
          </cell>
        </row>
        <row r="35863">
          <cell r="A35863" t="str">
            <v>MM.01.100.0030</v>
          </cell>
          <cell r="B35863" t="str">
            <v>Generatori d'aria calda orizzontali da interno per diffusione diretta o canalizzata, abbinabili a bruciatore pressurizzato di gas o gasolio (non incluso nel prezzo), composti da camera di combustione in acciaio inox, griglia d'aspirazione, filtro per aria, sezione ventilante, bocca di mandata, quadro di comando con strumentazione e mobile in lamiera d'acciaio verniciato e coibentato.</v>
          </cell>
          <cell r="C35863"/>
          <cell r="D35863"/>
        </row>
        <row r="35864">
          <cell r="A35864" t="str">
            <v>MM.01.100.0030.a</v>
          </cell>
          <cell r="B35864" t="str">
            <v>- fino a 60 kW</v>
          </cell>
          <cell r="C35864" t="str">
            <v>cad</v>
          </cell>
          <cell r="D35864" t="str">
            <v>2.004,27</v>
          </cell>
        </row>
        <row r="35865">
          <cell r="A35865" t="str">
            <v>MM.01.100.0030.b</v>
          </cell>
          <cell r="B35865" t="str">
            <v>- oltre 60 fino a 95 kW</v>
          </cell>
          <cell r="C35865" t="str">
            <v>cad</v>
          </cell>
          <cell r="D35865" t="str">
            <v>3.069,92</v>
          </cell>
        </row>
        <row r="35866">
          <cell r="A35866" t="str">
            <v>MM.01.100.0030.c</v>
          </cell>
          <cell r="B35866" t="str">
            <v>- oltre 95 fino a 110 kW</v>
          </cell>
          <cell r="C35866" t="str">
            <v>cad</v>
          </cell>
          <cell r="D35866" t="str">
            <v>3.321,31</v>
          </cell>
        </row>
        <row r="35867">
          <cell r="A35867" t="str">
            <v>MM.01.100.0030.d</v>
          </cell>
          <cell r="B35867" t="str">
            <v>- oltre 110 fino a 150 kW</v>
          </cell>
          <cell r="C35867" t="str">
            <v>cad</v>
          </cell>
          <cell r="D35867" t="str">
            <v>4.179,32</v>
          </cell>
        </row>
        <row r="35868">
          <cell r="A35868" t="str">
            <v>MM.01.100.0030.e</v>
          </cell>
          <cell r="B35868" t="str">
            <v>- oltre 150 fino a 170 kW</v>
          </cell>
          <cell r="C35868" t="str">
            <v>cad</v>
          </cell>
          <cell r="D35868" t="str">
            <v>4.710,79</v>
          </cell>
        </row>
        <row r="35869">
          <cell r="A35869" t="str">
            <v>MM.01.100.0030.f</v>
          </cell>
          <cell r="B35869" t="str">
            <v>- oltre 170 fino a 210 kW</v>
          </cell>
          <cell r="C35869" t="str">
            <v>cad</v>
          </cell>
          <cell r="D35869" t="str">
            <v>5.019,54</v>
          </cell>
        </row>
        <row r="35870">
          <cell r="A35870" t="str">
            <v>MM.01.100.0030.g</v>
          </cell>
          <cell r="B35870" t="str">
            <v>- oltre 210 fino a 240 kW</v>
          </cell>
          <cell r="C35870" t="str">
            <v>cad</v>
          </cell>
          <cell r="D35870" t="str">
            <v>5.740,92</v>
          </cell>
        </row>
        <row r="35871">
          <cell r="A35871" t="str">
            <v>MM.01.100.0030.h</v>
          </cell>
          <cell r="B35871" t="str">
            <v>- oltre 240 fino a 300 kW</v>
          </cell>
          <cell r="C35871" t="str">
            <v>cad</v>
          </cell>
          <cell r="D35871" t="str">
            <v>6.197,25</v>
          </cell>
        </row>
        <row r="35872">
          <cell r="A35872" t="str">
            <v>MM.01.100.0030.i</v>
          </cell>
          <cell r="B35872" t="str">
            <v>- oltre 300 fino a 350 kW</v>
          </cell>
          <cell r="C35872" t="str">
            <v>cad</v>
          </cell>
          <cell r="D35872" t="str">
            <v>7.305,27</v>
          </cell>
        </row>
        <row r="35873">
          <cell r="A35873" t="str">
            <v>MM.01.100.0040</v>
          </cell>
          <cell r="B35873" t="str">
            <v>Generatori d'aria calda verticali da esterno per diffusione diretta o canalizzata, abbinabili a bruciatore pressurizzato di gas o gasolio (non incluso nel prezzo), composti da camera di combustione in acciaio inox, griglia d'aspirazione, filtro per aria, sezione ventilante, bocca di mandata, quadro di comando con strumentazione e mobile in lamiera zincata verniciato, coibentato e corredato di vano di protezione per bruciatore e parti elettriche.</v>
          </cell>
          <cell r="C35873"/>
          <cell r="D35873"/>
        </row>
        <row r="35874">
          <cell r="A35874" t="str">
            <v>MM.01.100.0040.a</v>
          </cell>
          <cell r="B35874" t="str">
            <v>- fino a 95 kW</v>
          </cell>
          <cell r="C35874" t="str">
            <v>cad</v>
          </cell>
          <cell r="D35874" t="str">
            <v>3.519,42</v>
          </cell>
        </row>
        <row r="35875">
          <cell r="A35875" t="str">
            <v>MM.01.100.0040.b</v>
          </cell>
          <cell r="B35875" t="str">
            <v>- oltre 95 fino a 110 kW</v>
          </cell>
          <cell r="C35875" t="str">
            <v>cad</v>
          </cell>
          <cell r="D35875" t="str">
            <v>3.650,57</v>
          </cell>
        </row>
        <row r="35876">
          <cell r="A35876" t="str">
            <v>MM.01.100.0040.c</v>
          </cell>
          <cell r="B35876" t="str">
            <v>- oltre 110 fino a 150 kW</v>
          </cell>
          <cell r="C35876" t="str">
            <v>cad</v>
          </cell>
          <cell r="D35876" t="str">
            <v>4.907,52</v>
          </cell>
        </row>
        <row r="35877">
          <cell r="A35877" t="str">
            <v>MM.01.100.0040.d</v>
          </cell>
          <cell r="B35877" t="str">
            <v>- oltre 150 fino a 170 kW</v>
          </cell>
          <cell r="C35877" t="str">
            <v>cad</v>
          </cell>
          <cell r="D35877" t="str">
            <v>5.212,20</v>
          </cell>
        </row>
        <row r="35878">
          <cell r="A35878" t="str">
            <v>MM.01.100.0040.e</v>
          </cell>
          <cell r="B35878" t="str">
            <v>- oltre 170 fino a 210 kW</v>
          </cell>
          <cell r="C35878" t="str">
            <v>cad</v>
          </cell>
          <cell r="D35878" t="str">
            <v>5.735,48</v>
          </cell>
        </row>
        <row r="35879">
          <cell r="A35879" t="str">
            <v>MM.01.100.0040.f</v>
          </cell>
          <cell r="B35879" t="str">
            <v>- oltre 210 fino a 240 kW</v>
          </cell>
          <cell r="C35879" t="str">
            <v>cad</v>
          </cell>
          <cell r="D35879" t="str">
            <v>6.127,57</v>
          </cell>
        </row>
        <row r="35880">
          <cell r="A35880" t="str">
            <v>MM.01.100.0040.g</v>
          </cell>
          <cell r="B35880" t="str">
            <v>- oltre 240 fino a 300 kW</v>
          </cell>
          <cell r="C35880" t="str">
            <v>cad</v>
          </cell>
          <cell r="D35880" t="str">
            <v>6.967,81</v>
          </cell>
        </row>
        <row r="35881">
          <cell r="A35881" t="str">
            <v>MM.01.100.0040.h</v>
          </cell>
          <cell r="B35881" t="str">
            <v>- oltre 300 fino a 350 kW</v>
          </cell>
          <cell r="C35881" t="str">
            <v>cad</v>
          </cell>
          <cell r="D35881" t="str">
            <v>7.359,92</v>
          </cell>
        </row>
        <row r="35882">
          <cell r="A35882" t="str">
            <v>MM.01.100.0050</v>
          </cell>
          <cell r="B35882" t="str">
            <v>Aumenti di prezzo per aggiunta plenum di mandata con bocchette regolabili a generatori d'aria calda predisposti con bocca di mandata.</v>
          </cell>
          <cell r="C35882"/>
          <cell r="D35882"/>
        </row>
        <row r="35883">
          <cell r="A35883" t="str">
            <v>MM.01.100.0050.a</v>
          </cell>
          <cell r="B35883" t="str">
            <v>- fino a 350 kW</v>
          </cell>
          <cell r="C35883" t="str">
            <v>cad</v>
          </cell>
          <cell r="D35883" t="str">
            <v>642,13</v>
          </cell>
        </row>
        <row r="35884">
          <cell r="A35884" t="str">
            <v>MM.01.100.0050.b</v>
          </cell>
          <cell r="B35884" t="str">
            <v>- oltre 350 fino a 530 kW</v>
          </cell>
          <cell r="C35884" t="str">
            <v>cad</v>
          </cell>
          <cell r="D35884" t="str">
            <v>960,47</v>
          </cell>
        </row>
        <row r="35885">
          <cell r="A35885" t="str">
            <v>MM.01.100.0050.c</v>
          </cell>
          <cell r="B35885" t="str">
            <v>- oltre 530 fino a 700 kW</v>
          </cell>
          <cell r="C35885" t="str">
            <v>cad</v>
          </cell>
          <cell r="D35885" t="str">
            <v>1.113,49</v>
          </cell>
        </row>
        <row r="35886">
          <cell r="A35886" t="str">
            <v>MM.01.100.0050.d</v>
          </cell>
          <cell r="B35886" t="str">
            <v>- oltre 700 fino a 900 kW</v>
          </cell>
          <cell r="C35886" t="str">
            <v>cad</v>
          </cell>
          <cell r="D35886" t="str">
            <v>1.210,48</v>
          </cell>
        </row>
        <row r="35887">
          <cell r="A35887" t="str">
            <v>MM.01.120</v>
          </cell>
          <cell r="B35887" t="str">
            <v>APPARECCHIATURE VARIE PER CENTRALI TERMICHE</v>
          </cell>
          <cell r="C35887"/>
          <cell r="D35887"/>
        </row>
        <row r="35888">
          <cell r="A35888" t="str">
            <v>MM.01.120.0010</v>
          </cell>
          <cell r="B35888" t="str">
            <v>Sistemi di rivelazione fughe metano:</v>
          </cell>
          <cell r="C35888"/>
          <cell r="D35888"/>
        </row>
        <row r="35889">
          <cell r="A35889" t="str">
            <v>MM.01.120.0010.a</v>
          </cell>
          <cell r="B35889" t="str">
            <v>- centralina di rivelazione con sensore incorporato</v>
          </cell>
          <cell r="C35889" t="str">
            <v>cad</v>
          </cell>
          <cell r="D35889" t="str">
            <v>108,44</v>
          </cell>
        </row>
        <row r="35890">
          <cell r="A35890" t="str">
            <v>MM.01.120.0010.b</v>
          </cell>
          <cell r="B35890" t="str">
            <v>- sensore integrativo</v>
          </cell>
          <cell r="C35890" t="str">
            <v>cad</v>
          </cell>
          <cell r="D35890" t="str">
            <v>80,31</v>
          </cell>
        </row>
        <row r="35891">
          <cell r="A35891" t="str">
            <v>MM.01.120.0010.c</v>
          </cell>
          <cell r="B35891" t="str">
            <v>- sirena d'allarme per sistema di rilevazione fughe gas</v>
          </cell>
          <cell r="C35891" t="str">
            <v>cad</v>
          </cell>
          <cell r="D35891" t="str">
            <v>79,57</v>
          </cell>
        </row>
        <row r="35892">
          <cell r="A35892" t="str">
            <v>MM.01.120.0010.d</v>
          </cell>
          <cell r="B35892" t="str">
            <v>- lampeggiatore d'allarme per sistema di rivelazione fughe metano</v>
          </cell>
          <cell r="C35892" t="str">
            <v>cad</v>
          </cell>
          <cell r="D35892" t="str">
            <v>38,68</v>
          </cell>
        </row>
        <row r="35893">
          <cell r="A35893" t="str">
            <v>MM.01.120.0020</v>
          </cell>
          <cell r="B35893" t="str">
            <v>Sistemi fissi di analisi combustione secondo DPCM 08.03.2002 (impianti civili con potenzialità totale &gt; 1 MW) e/o secondo legge 615/66 (generatori con potenzialità &gt; 1.000.000 kCal/h), comprendenti strumenti, microprocessore, display, stampante, allarmi, uscita seriale per trasmissione dati a distanza e quadri, necessari al completo monitoraggio dei parametri seguenti: O2 - CO2 - CO - NOX - SO2 - temperatura fumi e aria comburente - rendimento combustione - eccesso d'aria - pressione in camera combustione - depressione a base camino - ore di funzionamento - stato e cicli bruciatori - stato allarmi - stato analizzatore - stato stampante.</v>
          </cell>
          <cell r="C35893"/>
          <cell r="D35893"/>
        </row>
        <row r="35894">
          <cell r="A35894" t="str">
            <v>MM.01.120.0020.a</v>
          </cell>
          <cell r="B35894" t="str">
            <v>- sistema con analisi CO in scansione - generatori n° 1</v>
          </cell>
          <cell r="C35894" t="str">
            <v>cad</v>
          </cell>
          <cell r="D35894" t="str">
            <v>13.947,91</v>
          </cell>
        </row>
        <row r="35895">
          <cell r="A35895" t="str">
            <v>MM.01.120.0020.b</v>
          </cell>
          <cell r="B35895" t="str">
            <v>- sistema con analisi CO in scansione - generatori n° 2</v>
          </cell>
          <cell r="C35895" t="str">
            <v>cad</v>
          </cell>
          <cell r="D35895" t="str">
            <v>14.779,95</v>
          </cell>
        </row>
        <row r="35896">
          <cell r="A35896" t="str">
            <v>MM.01.120.0020.c</v>
          </cell>
          <cell r="B35896" t="str">
            <v>- sistema con analisi CO in scansione - generatori n° 3</v>
          </cell>
          <cell r="C35896" t="str">
            <v>cad</v>
          </cell>
          <cell r="D35896" t="str">
            <v>17.937,34</v>
          </cell>
        </row>
        <row r="35897">
          <cell r="A35897" t="str">
            <v>MM.01.120.0020.d</v>
          </cell>
          <cell r="B35897" t="str">
            <v>- sistema con analisi CO in scansione - generatori n° 4</v>
          </cell>
          <cell r="C35897" t="str">
            <v>cad</v>
          </cell>
          <cell r="D35897" t="str">
            <v>18.888,22</v>
          </cell>
        </row>
        <row r="35898">
          <cell r="A35898" t="str">
            <v>MM.01.120.0020.e</v>
          </cell>
          <cell r="B35898" t="str">
            <v>- sistema con analisi CO in scansione - generatori n° 5</v>
          </cell>
          <cell r="C35898" t="str">
            <v>cad</v>
          </cell>
          <cell r="D35898" t="str">
            <v>19.876,02</v>
          </cell>
        </row>
        <row r="35899">
          <cell r="A35899" t="str">
            <v>MM.01.120.0020.f</v>
          </cell>
          <cell r="B35899" t="str">
            <v>- sistema con analisi CO in scansione - generatori n° 6</v>
          </cell>
          <cell r="C35899" t="str">
            <v>cad</v>
          </cell>
          <cell r="D35899" t="str">
            <v>20.831,01</v>
          </cell>
        </row>
        <row r="35900">
          <cell r="A35900" t="str">
            <v>MM.01.120.0020.g</v>
          </cell>
          <cell r="B35900" t="str">
            <v>- sistema con analisi CO in contino - generatori n° 2</v>
          </cell>
          <cell r="C35900" t="str">
            <v>cad</v>
          </cell>
          <cell r="D35900" t="str">
            <v>16.773,28</v>
          </cell>
        </row>
        <row r="35901">
          <cell r="A35901" t="str">
            <v>MM.01.120.0020.h</v>
          </cell>
          <cell r="B35901" t="str">
            <v>- sistema con analisi CO in contino - generatori n° 3</v>
          </cell>
          <cell r="C35901" t="str">
            <v>cad</v>
          </cell>
          <cell r="D35901" t="str">
            <v>21.809,25</v>
          </cell>
        </row>
        <row r="35902">
          <cell r="A35902" t="str">
            <v>MM.01.120.0020.i</v>
          </cell>
          <cell r="B35902" t="str">
            <v>- sistema con analisi CO in contino - generatori n° 4</v>
          </cell>
          <cell r="C35902" t="str">
            <v>cad</v>
          </cell>
          <cell r="D35902" t="str">
            <v>24.635,97</v>
          </cell>
        </row>
        <row r="35903">
          <cell r="A35903" t="str">
            <v>MM.01.120.0020.j</v>
          </cell>
          <cell r="B35903" t="str">
            <v>- sistema con analisi CO in contino - generatori n° 5</v>
          </cell>
          <cell r="C35903" t="str">
            <v>cad</v>
          </cell>
          <cell r="D35903" t="str">
            <v>27.492,78</v>
          </cell>
        </row>
        <row r="35904">
          <cell r="A35904" t="str">
            <v>MM.01.120.0020.k</v>
          </cell>
          <cell r="B35904" t="str">
            <v>- sistema con analisi CO in contino - generatori n° 6</v>
          </cell>
          <cell r="C35904" t="str">
            <v>cad</v>
          </cell>
          <cell r="D35904" t="str">
            <v>30.714,38</v>
          </cell>
        </row>
        <row r="35905">
          <cell r="A35905" t="str">
            <v>MM.02 - APPARECCHIATURE PER REFRIGERAZIONE E RAFFREDDAMENTO</v>
          </cell>
          <cell r="B35905"/>
          <cell r="C35905"/>
          <cell r="D35905"/>
        </row>
        <row r="35906">
          <cell r="A35906" t="str">
            <v>MM</v>
          </cell>
          <cell r="B35906" t="str">
            <v>MATERIALI IMPIANTI MECCANICI</v>
          </cell>
          <cell r="C35906"/>
          <cell r="D35906"/>
        </row>
        <row r="35907">
          <cell r="A35907" t="str">
            <v>MM.02</v>
          </cell>
          <cell r="B35907" t="str">
            <v>APPARECCHIATURE PER REFRIGERAZIONE E RAFFREDDAMENTO</v>
          </cell>
          <cell r="C35907"/>
          <cell r="D35907"/>
        </row>
        <row r="35908">
          <cell r="A35908" t="str">
            <v>MM.02.010</v>
          </cell>
          <cell r="B35908" t="str">
            <v>REFRIGERATORI D'ACQUA CONDENSATI AD ARIA CON VENTILATORI ELICOIDALI</v>
          </cell>
          <cell r="C35908"/>
          <cell r="D35908"/>
        </row>
        <row r="35909">
          <cell r="A35909" t="str">
            <v>MM.02.010.0010</v>
          </cell>
          <cell r="B35909" t="str">
            <v>Refrigeratori d'acqua condensato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5909"/>
          <cell r="D35909"/>
        </row>
        <row r="35910">
          <cell r="A35910" t="str">
            <v>MM.02.010.0010.a</v>
          </cell>
          <cell r="B35910" t="str">
            <v>- fino a 4,5 kW - n° 1</v>
          </cell>
          <cell r="C35910" t="str">
            <v>cad</v>
          </cell>
          <cell r="D35910" t="str">
            <v>3.433,82</v>
          </cell>
        </row>
        <row r="35911">
          <cell r="A35911" t="str">
            <v>MM.02.010.0010.b</v>
          </cell>
          <cell r="B35911" t="str">
            <v>- oltre 4,5 fino a 6 kW - n° 1</v>
          </cell>
          <cell r="C35911" t="str">
            <v>cad</v>
          </cell>
          <cell r="D35911" t="str">
            <v>3.694,38</v>
          </cell>
        </row>
        <row r="35912">
          <cell r="A35912" t="str">
            <v>MM.02.010.0010.c</v>
          </cell>
          <cell r="B35912" t="str">
            <v>- oltre 6 fino a 8 kW - n° 1</v>
          </cell>
          <cell r="C35912" t="str">
            <v>cad</v>
          </cell>
          <cell r="D35912" t="str">
            <v>4.264,80</v>
          </cell>
        </row>
        <row r="35913">
          <cell r="A35913" t="str">
            <v>MM.02.010.0010.d</v>
          </cell>
          <cell r="B35913" t="str">
            <v>- oltre 8 fino a 10 kW - n° 1</v>
          </cell>
          <cell r="C35913" t="str">
            <v>cad</v>
          </cell>
          <cell r="D35913" t="str">
            <v>5.132,42</v>
          </cell>
        </row>
        <row r="35914">
          <cell r="A35914" t="str">
            <v>MM.02.010.0010.e</v>
          </cell>
          <cell r="B35914" t="str">
            <v>- oltre 10 fino a 22 kW - n° 2</v>
          </cell>
          <cell r="C35914" t="str">
            <v>cad</v>
          </cell>
          <cell r="D35914" t="str">
            <v>5.408,45</v>
          </cell>
        </row>
        <row r="35915">
          <cell r="A35915" t="str">
            <v>MM.02.010.0010.f</v>
          </cell>
          <cell r="B35915" t="str">
            <v>- oltre 22 fino a 26 kW - n° 2</v>
          </cell>
          <cell r="C35915" t="str">
            <v>cad</v>
          </cell>
          <cell r="D35915" t="str">
            <v>5.802,83</v>
          </cell>
        </row>
        <row r="35916">
          <cell r="A35916" t="str">
            <v>MM.02.010.0010.g</v>
          </cell>
          <cell r="B35916" t="str">
            <v>- oltre 26 fino a 32 kW - n° 1</v>
          </cell>
          <cell r="C35916" t="str">
            <v>cad</v>
          </cell>
          <cell r="D35916" t="str">
            <v>7.605,65</v>
          </cell>
        </row>
        <row r="35917">
          <cell r="A35917" t="str">
            <v>MM.02.010.0010.h</v>
          </cell>
          <cell r="B35917" t="str">
            <v>- oltre 32 fino a 38 kW - n° 2</v>
          </cell>
          <cell r="C35917" t="str">
            <v>cad</v>
          </cell>
          <cell r="D35917" t="str">
            <v>9.912,72</v>
          </cell>
        </row>
        <row r="35918">
          <cell r="A35918" t="str">
            <v>MM.02.010.0010.i</v>
          </cell>
          <cell r="B35918" t="str">
            <v>- oltre 38 fino a 44 kW - n° 2</v>
          </cell>
          <cell r="C35918" t="str">
            <v>cad</v>
          </cell>
          <cell r="D35918" t="str">
            <v>10.761,99</v>
          </cell>
        </row>
        <row r="35919">
          <cell r="A35919" t="str">
            <v>MM.02.010.0010.j</v>
          </cell>
          <cell r="B35919" t="str">
            <v>- oltre 44 fino a 52 kW - n° 2</v>
          </cell>
          <cell r="C35919" t="str">
            <v>cad</v>
          </cell>
          <cell r="D35919" t="str">
            <v>12.219,75</v>
          </cell>
        </row>
        <row r="35920">
          <cell r="A35920" t="str">
            <v>MM.02.010.0010.k</v>
          </cell>
          <cell r="B35920" t="str">
            <v>- oltre 52 fino a 64 kW - n° 2</v>
          </cell>
          <cell r="C35920" t="str">
            <v>cad</v>
          </cell>
          <cell r="D35920" t="str">
            <v>13.319,75</v>
          </cell>
        </row>
        <row r="35921">
          <cell r="A35921" t="str">
            <v>MM.02.010.0010.l</v>
          </cell>
          <cell r="B35921" t="str">
            <v>- oltre 64 fino a 78 kW - n° 2</v>
          </cell>
          <cell r="C35921" t="str">
            <v>cad</v>
          </cell>
          <cell r="D35921" t="str">
            <v>15.980,32</v>
          </cell>
        </row>
        <row r="35922">
          <cell r="A35922" t="str">
            <v>MM.02.010.0010.m</v>
          </cell>
          <cell r="B35922" t="str">
            <v>- oltre 78 fino a 92 kW - n° 2</v>
          </cell>
          <cell r="C35922" t="str">
            <v>cad</v>
          </cell>
          <cell r="D35922" t="str">
            <v>16.988,76</v>
          </cell>
        </row>
        <row r="35923">
          <cell r="A35923" t="str">
            <v>MM.02.010.0010.n</v>
          </cell>
          <cell r="B35923" t="str">
            <v>- oltre 92 fino a 106 kW - n° 2</v>
          </cell>
          <cell r="C35923" t="str">
            <v>cad</v>
          </cell>
          <cell r="D35923" t="str">
            <v>18.723,99</v>
          </cell>
        </row>
        <row r="35924">
          <cell r="A35924" t="str">
            <v>MM.02.010.0010.o</v>
          </cell>
          <cell r="B35924" t="str">
            <v>- oltre 106 fino a 124 kW - n° 2</v>
          </cell>
          <cell r="C35924" t="str">
            <v>cad</v>
          </cell>
          <cell r="D35924" t="str">
            <v>21.143,71</v>
          </cell>
        </row>
        <row r="35925">
          <cell r="A35925" t="str">
            <v>MM.02.010.0020</v>
          </cell>
          <cell r="B35925" t="str">
            <v>Aumento di prezzo per refrigeratori d'acqua condensati ad aria con ventilatori elicoidali con riferimento alla serie con le caratteristiche seguenti:</v>
          </cell>
          <cell r="C35925"/>
          <cell r="D35925"/>
        </row>
        <row r="35926">
          <cell r="A35926" t="str">
            <v>MM.02.010.0020.a</v>
          </cell>
          <cell r="B35926" t="str">
            <v>- oltre 33 fino a 38 kW - n° 2</v>
          </cell>
          <cell r="C35926" t="str">
            <v>cad</v>
          </cell>
          <cell r="D35926" t="str">
            <v>556,06</v>
          </cell>
        </row>
        <row r="35927">
          <cell r="A35927" t="str">
            <v>MM.02.010.0020.b</v>
          </cell>
          <cell r="B35927" t="str">
            <v>- oltre 38 fino a 44 kW - n° 2</v>
          </cell>
          <cell r="C35927" t="str">
            <v>cad</v>
          </cell>
          <cell r="D35927" t="str">
            <v>709,07</v>
          </cell>
        </row>
        <row r="35928">
          <cell r="A35928" t="str">
            <v>MM.02.010.0020.c</v>
          </cell>
          <cell r="B35928" t="str">
            <v>- oltre 44 fino a 52 kW - n° 2</v>
          </cell>
          <cell r="C35928" t="str">
            <v>cad</v>
          </cell>
          <cell r="D35928" t="str">
            <v>860,73</v>
          </cell>
        </row>
        <row r="35929">
          <cell r="A35929" t="str">
            <v>MM.02.010.0020.d</v>
          </cell>
          <cell r="B35929" t="str">
            <v>- oltre 52 fino a 64 kW - n° 2</v>
          </cell>
          <cell r="C35929" t="str">
            <v>cad</v>
          </cell>
          <cell r="D35929" t="str">
            <v>898,99</v>
          </cell>
        </row>
        <row r="35930">
          <cell r="A35930" t="str">
            <v>MM.02.010.0020.e</v>
          </cell>
          <cell r="B35930" t="str">
            <v>- oltre 64 fino a 78 kW - n° 2</v>
          </cell>
          <cell r="C35930" t="str">
            <v>cad</v>
          </cell>
          <cell r="D35930" t="str">
            <v>937,24</v>
          </cell>
        </row>
        <row r="35931">
          <cell r="A35931" t="str">
            <v>MM.02.010.0020.f</v>
          </cell>
          <cell r="B35931" t="str">
            <v>- oltre 78 fino a 92 kW - n° 2</v>
          </cell>
          <cell r="C35931" t="str">
            <v>cad</v>
          </cell>
          <cell r="D35931" t="str">
            <v>975,49</v>
          </cell>
        </row>
        <row r="35932">
          <cell r="A35932" t="str">
            <v>MM.02.010.0020.g</v>
          </cell>
          <cell r="B35932" t="str">
            <v>- oltre 92 fino a 106 kW - n° 2</v>
          </cell>
          <cell r="C35932" t="str">
            <v>cad</v>
          </cell>
          <cell r="D35932" t="str">
            <v>1.031,50</v>
          </cell>
        </row>
        <row r="35933">
          <cell r="A35933" t="str">
            <v>MM.02.010.0020.h</v>
          </cell>
          <cell r="B35933" t="str">
            <v>- oltre 106 fino a 124 kW - n° 2</v>
          </cell>
          <cell r="C35933" t="str">
            <v>cad</v>
          </cell>
          <cell r="D35933" t="str">
            <v>1.396,29</v>
          </cell>
        </row>
        <row r="35934">
          <cell r="A35934" t="str">
            <v>MM.02.010.0030</v>
          </cell>
          <cell r="B35934" t="str">
            <v>Aumento di prezzo per aggiunta di kit idronico composto da: 2 pompe di circolazione (1 di riserva); vaso d'espansione; serbatoio d'accumulo; gruppo di riempimento; valvolame; circuitazioni meccaniche; integrazioni a sistema di controllo e quadro elettrico; ampliamento della pannellatura.</v>
          </cell>
          <cell r="C35934"/>
          <cell r="D35934"/>
        </row>
        <row r="35935">
          <cell r="A35935" t="str">
            <v>MM.02.010.0030.a</v>
          </cell>
          <cell r="B35935" t="str">
            <v>- oltre 10 fino a 22 kW - n° 2</v>
          </cell>
          <cell r="C35935" t="str">
            <v>cad</v>
          </cell>
          <cell r="D35935" t="str">
            <v>1.813,00</v>
          </cell>
        </row>
        <row r="35936">
          <cell r="A35936" t="str">
            <v>MM.02.010.0030.b</v>
          </cell>
          <cell r="B35936" t="str">
            <v>- oltre 22 fino a 26 kW - n° 2</v>
          </cell>
          <cell r="C35936" t="str">
            <v>cad</v>
          </cell>
          <cell r="D35936" t="str">
            <v>2.017,92</v>
          </cell>
        </row>
        <row r="35937">
          <cell r="A35937" t="str">
            <v>MM.02.010.0030.c</v>
          </cell>
          <cell r="B35937" t="str">
            <v>- oltre 26 fino a 32 kW - n° 2</v>
          </cell>
          <cell r="C35937" t="str">
            <v>cad</v>
          </cell>
          <cell r="D35937" t="str">
            <v>3.321,31</v>
          </cell>
        </row>
        <row r="35938">
          <cell r="A35938" t="str">
            <v>MM.02.010.0030.d</v>
          </cell>
          <cell r="B35938" t="str">
            <v>- oltre 32 fino a 38 kW - n° 2</v>
          </cell>
          <cell r="C35938" t="str">
            <v>cad</v>
          </cell>
          <cell r="D35938" t="str">
            <v>4.167,02</v>
          </cell>
        </row>
        <row r="35939">
          <cell r="A35939" t="str">
            <v>MM.02.010.0030.e</v>
          </cell>
          <cell r="B35939" t="str">
            <v>- oltre 38 fino a 44 kW - n° 2</v>
          </cell>
          <cell r="C35939" t="str">
            <v>cad</v>
          </cell>
          <cell r="D35939" t="str">
            <v>5.268,21</v>
          </cell>
        </row>
        <row r="35940">
          <cell r="A35940" t="str">
            <v>MM.02.010.0030.f</v>
          </cell>
          <cell r="B35940" t="str">
            <v>- oltre 44 fino a 52 kW - n° 2</v>
          </cell>
          <cell r="C35940" t="str">
            <v>cad</v>
          </cell>
          <cell r="D35940" t="str">
            <v>5.835,19</v>
          </cell>
        </row>
        <row r="35941">
          <cell r="A35941" t="str">
            <v>MM.02.010.0030.g</v>
          </cell>
          <cell r="B35941" t="str">
            <v>- oltre 52 fino a 64 kW - n° 2</v>
          </cell>
          <cell r="C35941" t="str">
            <v>cad</v>
          </cell>
          <cell r="D35941" t="str">
            <v>7.001,96</v>
          </cell>
        </row>
        <row r="35942">
          <cell r="A35942" t="str">
            <v>MM.02.010.0030.h</v>
          </cell>
          <cell r="B35942" t="str">
            <v>- oltre 64 fino a 78 kW - n° 2</v>
          </cell>
          <cell r="C35942" t="str">
            <v>cad</v>
          </cell>
          <cell r="D35942" t="str">
            <v>8.168,74</v>
          </cell>
        </row>
        <row r="35943">
          <cell r="A35943" t="str">
            <v>MM.02.010.0030.i</v>
          </cell>
          <cell r="B35943" t="str">
            <v>- oltre 78 fino a 92 kW - n° 2</v>
          </cell>
          <cell r="C35943" t="str">
            <v>cad</v>
          </cell>
          <cell r="D35943" t="str">
            <v>8.627,80</v>
          </cell>
        </row>
        <row r="35944">
          <cell r="A35944" t="str">
            <v>MM.02.010.0030.j</v>
          </cell>
          <cell r="B35944" t="str">
            <v>- oltre 92 fino a 106 kW - n° 2</v>
          </cell>
          <cell r="C35944" t="str">
            <v>cad</v>
          </cell>
          <cell r="D35944" t="str">
            <v>9.086,84</v>
          </cell>
        </row>
        <row r="35945">
          <cell r="A35945" t="str">
            <v>MM.02.010.0030.k</v>
          </cell>
          <cell r="B35945" t="str">
            <v>- oltre 106 fino a 124 kW - n° 2</v>
          </cell>
          <cell r="C35945" t="str">
            <v>cad</v>
          </cell>
          <cell r="D35945" t="str">
            <v>10.074,64</v>
          </cell>
        </row>
        <row r="35946">
          <cell r="A35946" t="str">
            <v>MM.02.010.0040</v>
          </cell>
          <cell r="B35946"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5946"/>
          <cell r="D35946"/>
        </row>
        <row r="35947">
          <cell r="A35947" t="str">
            <v>MM.02.010.0040.a</v>
          </cell>
          <cell r="B35947" t="str">
            <v>- oltre 30 fino a 38 kW - n° 1</v>
          </cell>
          <cell r="C35947" t="str">
            <v>cad</v>
          </cell>
          <cell r="D35947" t="str">
            <v>14.415,53</v>
          </cell>
        </row>
        <row r="35948">
          <cell r="A35948" t="str">
            <v>MM.02.010.0040.b</v>
          </cell>
          <cell r="B35948" t="str">
            <v>- oltre 38 fino a 46 kW - n° 1</v>
          </cell>
          <cell r="C35948" t="str">
            <v>cad</v>
          </cell>
          <cell r="D35948" t="str">
            <v>15.092,98</v>
          </cell>
        </row>
        <row r="35949">
          <cell r="A35949" t="str">
            <v>MM.02.010.0040.c</v>
          </cell>
          <cell r="B35949" t="str">
            <v>- oltre 46 fino a 55 kW - n° 1</v>
          </cell>
          <cell r="C35949" t="str">
            <v>cad</v>
          </cell>
          <cell r="D35949" t="str">
            <v>16.711,31</v>
          </cell>
        </row>
        <row r="35950">
          <cell r="A35950" t="str">
            <v>MM.02.010.0040.d</v>
          </cell>
          <cell r="B35950" t="str">
            <v>- oltre 55 fino a 64 kW - n° 1</v>
          </cell>
          <cell r="C35950" t="str">
            <v>cad</v>
          </cell>
          <cell r="D35950" t="str">
            <v>17.390,18</v>
          </cell>
        </row>
        <row r="35951">
          <cell r="A35951" t="str">
            <v>MM.02.010.0040.e</v>
          </cell>
          <cell r="B35951" t="str">
            <v>- oltre 64 fino a 73 kW - n° 2</v>
          </cell>
          <cell r="C35951" t="str">
            <v>cad</v>
          </cell>
          <cell r="D35951" t="str">
            <v>20.626,82</v>
          </cell>
        </row>
        <row r="35952">
          <cell r="A35952" t="str">
            <v>MM.02.010.0040.f</v>
          </cell>
          <cell r="B35952" t="str">
            <v>- oltre 73 fino a 82 kW - n° 1</v>
          </cell>
          <cell r="C35952" t="str">
            <v>cad</v>
          </cell>
          <cell r="D35952" t="str">
            <v>19.426,80</v>
          </cell>
        </row>
        <row r="35953">
          <cell r="A35953" t="str">
            <v>MM.02.010.0040.g</v>
          </cell>
          <cell r="B35953" t="str">
            <v>- oltre 82 fino a 92 kW - n° 1</v>
          </cell>
          <cell r="C35953" t="str">
            <v>cad</v>
          </cell>
          <cell r="D35953" t="str">
            <v>20.260,59</v>
          </cell>
        </row>
        <row r="35954">
          <cell r="A35954" t="str">
            <v>MM.02.010.0040.h</v>
          </cell>
          <cell r="B35954" t="str">
            <v>- oltre 82 fino a 92 kW - n° 2</v>
          </cell>
          <cell r="C35954" t="str">
            <v>cad</v>
          </cell>
          <cell r="D35954" t="str">
            <v>22.608,49</v>
          </cell>
        </row>
        <row r="35955">
          <cell r="A35955" t="str">
            <v>MM.02.010.0040.i</v>
          </cell>
          <cell r="B35955" t="str">
            <v>- oltre 92 fino a 104 kW - n° 1</v>
          </cell>
          <cell r="C35955" t="str">
            <v>cad</v>
          </cell>
          <cell r="D35955" t="str">
            <v>21.147,94</v>
          </cell>
        </row>
        <row r="35956">
          <cell r="A35956" t="str">
            <v>MM.02.010.0040.j</v>
          </cell>
          <cell r="B35956" t="str">
            <v>- oltre 92 fino a 104 kW - n° 2</v>
          </cell>
          <cell r="C35956" t="str">
            <v>cad</v>
          </cell>
          <cell r="D35956" t="str">
            <v>24.123,99</v>
          </cell>
        </row>
        <row r="35957">
          <cell r="A35957" t="str">
            <v>MM.02.010.0040.k</v>
          </cell>
          <cell r="B35957" t="str">
            <v>- oltre 104 fino a 120 kW - n° 1</v>
          </cell>
          <cell r="C35957" t="str">
            <v>cad</v>
          </cell>
          <cell r="D35957" t="str">
            <v>23.026,81</v>
          </cell>
        </row>
        <row r="35958">
          <cell r="A35958" t="str">
            <v>MM.02.010.0040.l</v>
          </cell>
          <cell r="B35958" t="str">
            <v>- oltre 104 fino a 120 kW - n° 2</v>
          </cell>
          <cell r="C35958" t="str">
            <v>cad</v>
          </cell>
          <cell r="D35958" t="str">
            <v>25.480,33</v>
          </cell>
        </row>
        <row r="35959">
          <cell r="A35959" t="str">
            <v>MM.02.010.0040.m</v>
          </cell>
          <cell r="B35959" t="str">
            <v>- oltre 120 fino a 140 kW - n° 2</v>
          </cell>
          <cell r="C35959" t="str">
            <v>cad</v>
          </cell>
          <cell r="D35959" t="str">
            <v>28.350,77</v>
          </cell>
        </row>
        <row r="35960">
          <cell r="A35960" t="str">
            <v>MM.02.010.0040.n</v>
          </cell>
          <cell r="B35960" t="str">
            <v>- oltre 140 fino a 160 kW - n° 2</v>
          </cell>
          <cell r="C35960" t="str">
            <v>cad</v>
          </cell>
          <cell r="D35960" t="str">
            <v>29.238,09</v>
          </cell>
        </row>
        <row r="35961">
          <cell r="A35961" t="str">
            <v>MM.02.010.0040.o</v>
          </cell>
          <cell r="B35961" t="str">
            <v>- oltre 160 fino a 180 kW - n° 2</v>
          </cell>
          <cell r="C35961" t="str">
            <v>cad</v>
          </cell>
          <cell r="D35961" t="str">
            <v>29.864,86</v>
          </cell>
        </row>
        <row r="35962">
          <cell r="A35962" t="str">
            <v>MM.02.010.0040.p</v>
          </cell>
          <cell r="B35962" t="str">
            <v>- oltre 180 fino a 200 kW - n° 2</v>
          </cell>
          <cell r="C35962" t="str">
            <v>cad</v>
          </cell>
          <cell r="D35962" t="str">
            <v>32.108,51</v>
          </cell>
        </row>
        <row r="35963">
          <cell r="A35963" t="str">
            <v>MM.02.010.0040.q</v>
          </cell>
          <cell r="B35963" t="str">
            <v>- oltre 200 fino a 220 kW - n° 2</v>
          </cell>
          <cell r="C35963" t="str">
            <v>cad</v>
          </cell>
          <cell r="D35963" t="str">
            <v>34.456,42</v>
          </cell>
        </row>
        <row r="35964">
          <cell r="A35964" t="str">
            <v>MM.02.010.0040.r</v>
          </cell>
          <cell r="B35964" t="str">
            <v>- oltre 220 fino a 240 kW - n° 2</v>
          </cell>
          <cell r="C35964" t="str">
            <v>cad</v>
          </cell>
          <cell r="D35964" t="str">
            <v>36.805,70</v>
          </cell>
        </row>
        <row r="35965">
          <cell r="A35965" t="str">
            <v>MM.02.010.0040.s</v>
          </cell>
          <cell r="B35965" t="str">
            <v>- oltre 240 fino a 260 kW - n° 2</v>
          </cell>
          <cell r="C35965" t="str">
            <v>cad</v>
          </cell>
          <cell r="D35965" t="str">
            <v>38.736,71</v>
          </cell>
        </row>
        <row r="35966">
          <cell r="A35966" t="str">
            <v>MM.02.010.0040.t</v>
          </cell>
          <cell r="B35966" t="str">
            <v>- oltre 260 fino a 280 kW - n° 2</v>
          </cell>
          <cell r="C35966" t="str">
            <v>cad</v>
          </cell>
          <cell r="D35966" t="str">
            <v>40.197,28</v>
          </cell>
        </row>
        <row r="35967">
          <cell r="A35967" t="str">
            <v>MM.02.010.0040.u</v>
          </cell>
          <cell r="B35967" t="str">
            <v>- oltre 280 fino a 300 kW - n° 2</v>
          </cell>
          <cell r="C35967" t="str">
            <v>cad</v>
          </cell>
          <cell r="D35967" t="str">
            <v>46.826,85</v>
          </cell>
        </row>
        <row r="35968">
          <cell r="A35968" t="str">
            <v>MM.02.010.0050</v>
          </cell>
          <cell r="B35968" t="str">
            <v>Aumento di prezzo per refrigeratori d'acqua condensati ad aria con ventilatore elicoidale con riferimento alla serie con le caratteristiche seguenti:</v>
          </cell>
          <cell r="C35968"/>
          <cell r="D35968"/>
        </row>
        <row r="35969">
          <cell r="A35969" t="str">
            <v>MM.02.010.0050.a</v>
          </cell>
          <cell r="B35969" t="str">
            <v>- oltre 92 fino a 104 kW - n° 1</v>
          </cell>
          <cell r="C35969" t="str">
            <v>cad</v>
          </cell>
          <cell r="D35969" t="str">
            <v>2.632,73</v>
          </cell>
        </row>
        <row r="35970">
          <cell r="A35970" t="str">
            <v>MM.02.010.0050.b</v>
          </cell>
          <cell r="B35970" t="str">
            <v>- oltre 92 fino a 104 kW - n° 2</v>
          </cell>
          <cell r="C35970" t="str">
            <v>cad</v>
          </cell>
          <cell r="D35970" t="str">
            <v>2.937,41</v>
          </cell>
        </row>
        <row r="35971">
          <cell r="A35971" t="str">
            <v>MM.02.010.0050.c</v>
          </cell>
          <cell r="B35971" t="str">
            <v>- oltre 104 fino a 120 kW - n° 1</v>
          </cell>
          <cell r="C35971" t="str">
            <v>cad</v>
          </cell>
          <cell r="D35971" t="str">
            <v>3.037,16</v>
          </cell>
        </row>
        <row r="35972">
          <cell r="A35972" t="str">
            <v>MM.02.010.0050.d</v>
          </cell>
          <cell r="B35972" t="str">
            <v>- oltre 104 fino a 120 kW - n° 2</v>
          </cell>
          <cell r="C35972" t="str">
            <v>cad</v>
          </cell>
          <cell r="D35972" t="str">
            <v>3.392,38</v>
          </cell>
        </row>
        <row r="35973">
          <cell r="A35973" t="str">
            <v>MM.02.010.0050.e</v>
          </cell>
          <cell r="B35973" t="str">
            <v>- oltre 120 fino a 140 kW - n° 2</v>
          </cell>
          <cell r="C35973" t="str">
            <v>cad</v>
          </cell>
          <cell r="D35973" t="str">
            <v>3.948,43</v>
          </cell>
        </row>
        <row r="35974">
          <cell r="A35974" t="str">
            <v>MM.02.010.0050.f</v>
          </cell>
          <cell r="B35974" t="str">
            <v>- oltre 140 fino a 160 kW - n° 2</v>
          </cell>
          <cell r="C35974" t="str">
            <v>cad</v>
          </cell>
          <cell r="D35974" t="str">
            <v>4.352,83</v>
          </cell>
        </row>
        <row r="35975">
          <cell r="A35975" t="str">
            <v>MM.02.010.0050.g</v>
          </cell>
          <cell r="B35975" t="str">
            <v>- oltre 160 fino a 180 kW - n° 2</v>
          </cell>
          <cell r="C35975" t="str">
            <v>cad</v>
          </cell>
          <cell r="D35975" t="str">
            <v>4.605,58</v>
          </cell>
        </row>
        <row r="35976">
          <cell r="A35976" t="str">
            <v>MM.02.010.0050.h</v>
          </cell>
          <cell r="B35976" t="str">
            <v>- oltre 180 fino a 220 kW - n° 2</v>
          </cell>
          <cell r="C35976" t="str">
            <v>cad</v>
          </cell>
          <cell r="D35976" t="str">
            <v>4.759,96</v>
          </cell>
        </row>
        <row r="35977">
          <cell r="A35977" t="str">
            <v>MM.02.010.0050.i</v>
          </cell>
          <cell r="B35977" t="str">
            <v>- oltre 220 fino a 260 kW - n° 2</v>
          </cell>
          <cell r="C35977" t="str">
            <v>cad</v>
          </cell>
          <cell r="D35977" t="str">
            <v>4.810,52</v>
          </cell>
        </row>
        <row r="35978">
          <cell r="A35978" t="str">
            <v>MM.02.010.0050.j</v>
          </cell>
          <cell r="B35978" t="str">
            <v>- oltre 260 fino a 280 kW - n° 2</v>
          </cell>
          <cell r="C35978" t="str">
            <v>cad</v>
          </cell>
          <cell r="D35978" t="str">
            <v>5.012,72</v>
          </cell>
        </row>
        <row r="35979">
          <cell r="A35979" t="str">
            <v>MM.02.010.0050.k</v>
          </cell>
          <cell r="B35979" t="str">
            <v>- oltre 280 fino a 300 kW - n° 2</v>
          </cell>
          <cell r="C35979" t="str">
            <v>cad</v>
          </cell>
          <cell r="D35979" t="str">
            <v>5.568,78</v>
          </cell>
        </row>
        <row r="35980">
          <cell r="A35980" t="str">
            <v>MM.02.010.0060</v>
          </cell>
          <cell r="B35980" t="str">
            <v>Aumento di prezzo per refrigeratori d'acqua consensati ad aria con ventilatori elicoidali con RECUPER PARZIALE del calore di condensazione e con riferimento alla serie con le caratteristiche seguenti:</v>
          </cell>
          <cell r="C35980"/>
          <cell r="D35980"/>
        </row>
        <row r="35981">
          <cell r="A35981" t="str">
            <v>MM.02.010.0060.a</v>
          </cell>
          <cell r="B35981" t="str">
            <v>- oltre 30 fino a 46 kW - n° 1</v>
          </cell>
          <cell r="C35981" t="str">
            <v>cad</v>
          </cell>
          <cell r="D35981" t="str">
            <v>825,21</v>
          </cell>
        </row>
        <row r="35982">
          <cell r="A35982" t="str">
            <v>MM.02.010.0060.b</v>
          </cell>
          <cell r="B35982" t="str">
            <v>- oltre 46 fino a 64 kW - n° 1</v>
          </cell>
          <cell r="C35982" t="str">
            <v>cad</v>
          </cell>
          <cell r="D35982" t="str">
            <v>905,83</v>
          </cell>
        </row>
        <row r="35983">
          <cell r="A35983" t="str">
            <v>MM.02.010.0060.c</v>
          </cell>
          <cell r="B35983" t="str">
            <v>- oltre 64 fino a 73 kW - n° 2</v>
          </cell>
          <cell r="C35983" t="str">
            <v>cad</v>
          </cell>
          <cell r="D35983" t="str">
            <v>1.348,47</v>
          </cell>
        </row>
        <row r="35984">
          <cell r="A35984" t="str">
            <v>MM.02.010.0060.d</v>
          </cell>
          <cell r="B35984" t="str">
            <v>- oltre 73 fino a 82 kW - n° 1</v>
          </cell>
          <cell r="C35984" t="str">
            <v>cad</v>
          </cell>
          <cell r="D35984" t="str">
            <v>1.038,33</v>
          </cell>
        </row>
        <row r="35985">
          <cell r="A35985" t="str">
            <v>MM.02.010.0060.e</v>
          </cell>
          <cell r="B35985" t="str">
            <v>- oltre 82 fino a 92 kW - n° 1</v>
          </cell>
          <cell r="C35985" t="str">
            <v>cad</v>
          </cell>
          <cell r="D35985" t="str">
            <v>1.189,99</v>
          </cell>
        </row>
        <row r="35986">
          <cell r="A35986" t="str">
            <v>MM.02.010.0060.f</v>
          </cell>
          <cell r="B35986" t="str">
            <v>- oltre 82 fino a 92 kW - n° 2</v>
          </cell>
          <cell r="C35986" t="str">
            <v>cad</v>
          </cell>
          <cell r="D35986" t="str">
            <v>1.720,09</v>
          </cell>
        </row>
        <row r="35987">
          <cell r="A35987" t="str">
            <v>MM.02.010.0060.g</v>
          </cell>
          <cell r="B35987" t="str">
            <v>- oltre 92 fino a 104 kW - n° 1</v>
          </cell>
          <cell r="C35987" t="str">
            <v>cad</v>
          </cell>
          <cell r="D35987" t="str">
            <v>1.250,10</v>
          </cell>
        </row>
        <row r="35988">
          <cell r="A35988" t="str">
            <v>MM.02.010.0060.h</v>
          </cell>
          <cell r="B35988" t="str">
            <v>- oltre 92 fino a 104 kW - n° 2</v>
          </cell>
          <cell r="C35988" t="str">
            <v>cad</v>
          </cell>
          <cell r="D35988" t="str">
            <v>2.026,13</v>
          </cell>
        </row>
        <row r="35989">
          <cell r="A35989" t="str">
            <v>MM.02.010.0060.i</v>
          </cell>
          <cell r="B35989" t="str">
            <v>- oltre 104 fino a 120 kW - n° 1</v>
          </cell>
          <cell r="C35989" t="str">
            <v>cad</v>
          </cell>
          <cell r="D35989" t="str">
            <v>1.416,78</v>
          </cell>
        </row>
        <row r="35990">
          <cell r="A35990" t="str">
            <v>MM.02.010.0060.j</v>
          </cell>
          <cell r="B35990" t="str">
            <v>- oltre 104 fino a 120 kW - n° 2</v>
          </cell>
          <cell r="C35990" t="str">
            <v>cad</v>
          </cell>
          <cell r="D35990" t="str">
            <v>2.123,14</v>
          </cell>
        </row>
        <row r="35991">
          <cell r="A35991" t="str">
            <v>MM.02.010.0060.k</v>
          </cell>
          <cell r="B35991" t="str">
            <v>- oltre 120 fino a 200 kW - n° 2</v>
          </cell>
          <cell r="C35991" t="str">
            <v>cad</v>
          </cell>
          <cell r="D35991" t="str">
            <v>2.408,67</v>
          </cell>
        </row>
        <row r="35992">
          <cell r="A35992" t="str">
            <v>MM.02.010.0060.l</v>
          </cell>
          <cell r="B35992" t="str">
            <v>- oltre 200 fino a 260 kW - n° 2</v>
          </cell>
          <cell r="C35992" t="str">
            <v>cad</v>
          </cell>
          <cell r="D35992" t="str">
            <v>2.511,14</v>
          </cell>
        </row>
        <row r="35993">
          <cell r="A35993" t="str">
            <v>MM.02.010.0070</v>
          </cell>
          <cell r="B35993" t="str">
            <v>Aumento di prezzo per refrigeratori d'acqua consensati ad aria con ventilatori elicoidali con RECUPERO TOTALE del calore di condensazione e con le caratteristiche seguenti:</v>
          </cell>
          <cell r="C35993"/>
          <cell r="D35993"/>
        </row>
        <row r="35994">
          <cell r="A35994" t="str">
            <v>MM.02.010.0070.a</v>
          </cell>
          <cell r="B35994" t="str">
            <v>- oltre 30 fino a 38 kW - n° 1</v>
          </cell>
          <cell r="C35994" t="str">
            <v>cad</v>
          </cell>
          <cell r="D35994" t="str">
            <v>3.291,27</v>
          </cell>
        </row>
        <row r="35995">
          <cell r="A35995" t="str">
            <v>MM.02.010.0070.b</v>
          </cell>
          <cell r="B35995" t="str">
            <v>- oltre 38 fino a 46 kW - n° 1</v>
          </cell>
          <cell r="C35995" t="str">
            <v>cad</v>
          </cell>
          <cell r="D35995" t="str">
            <v>3.317,23</v>
          </cell>
        </row>
        <row r="35996">
          <cell r="A35996" t="str">
            <v>MM.02.010.0070.c</v>
          </cell>
          <cell r="B35996" t="str">
            <v>- oltre 46 fino a 55 kW - n° 1</v>
          </cell>
          <cell r="C35996" t="str">
            <v>cad</v>
          </cell>
          <cell r="D35996" t="str">
            <v>3.326,79</v>
          </cell>
        </row>
        <row r="35997">
          <cell r="A35997" t="str">
            <v>MM.02.010.0070.d</v>
          </cell>
          <cell r="B35997" t="str">
            <v>- oltre 55 fino a 64 kW - n° 1</v>
          </cell>
          <cell r="C35997" t="str">
            <v>cad</v>
          </cell>
          <cell r="D35997" t="str">
            <v>3.392,38</v>
          </cell>
        </row>
        <row r="35998">
          <cell r="A35998" t="str">
            <v>MM.02.010.0070.e</v>
          </cell>
          <cell r="B35998" t="str">
            <v>- oltre 64 fino a 73 kW - n° 2</v>
          </cell>
          <cell r="C35998" t="str">
            <v>cad</v>
          </cell>
          <cell r="D35998" t="str">
            <v>5.978,65</v>
          </cell>
        </row>
        <row r="35999">
          <cell r="A35999" t="str">
            <v>MM.02.010.0070.f</v>
          </cell>
          <cell r="B35999" t="str">
            <v>- oltre 73 fino a 82 kW - n° 1</v>
          </cell>
          <cell r="C35999" t="str">
            <v>cad</v>
          </cell>
          <cell r="D35999" t="str">
            <v>3.709,33</v>
          </cell>
        </row>
        <row r="36000">
          <cell r="A36000" t="str">
            <v>MM.02.010.0070.g</v>
          </cell>
          <cell r="B36000" t="str">
            <v>- oltre 82 fino a 92 kW - n° 1</v>
          </cell>
          <cell r="C36000" t="str">
            <v>cad</v>
          </cell>
          <cell r="D36000" t="str">
            <v>3.802,25</v>
          </cell>
        </row>
        <row r="36001">
          <cell r="A36001" t="str">
            <v>MM.02.010.0070.h</v>
          </cell>
          <cell r="B36001" t="str">
            <v>- oltre 82 fino a 92 kW - n° 2</v>
          </cell>
          <cell r="C36001" t="str">
            <v>cad</v>
          </cell>
          <cell r="D36001" t="str">
            <v>5.978,65</v>
          </cell>
        </row>
        <row r="36002">
          <cell r="A36002" t="str">
            <v>MM.02.010.0070.i</v>
          </cell>
          <cell r="B36002" t="str">
            <v>- oltre 92 fino a 104 kW - n° 1</v>
          </cell>
          <cell r="C36002" t="str">
            <v>cad</v>
          </cell>
          <cell r="D36002" t="str">
            <v>4.055,00</v>
          </cell>
        </row>
        <row r="36003">
          <cell r="A36003" t="str">
            <v>MM.02.010.0070.j</v>
          </cell>
          <cell r="B36003" t="str">
            <v>- oltre 92 fino a 104 kW - n° 2</v>
          </cell>
          <cell r="C36003" t="str">
            <v>cad</v>
          </cell>
          <cell r="D36003" t="str">
            <v>5.863,88</v>
          </cell>
        </row>
        <row r="36004">
          <cell r="A36004" t="str">
            <v>MM.02.010.0070.k</v>
          </cell>
          <cell r="B36004" t="str">
            <v>- oltre 104 fino a 120 kW - n° 1</v>
          </cell>
          <cell r="C36004" t="str">
            <v>cad</v>
          </cell>
          <cell r="D36004" t="str">
            <v>5.093,33</v>
          </cell>
        </row>
        <row r="36005">
          <cell r="A36005" t="str">
            <v>MM.02.010.0070.l</v>
          </cell>
          <cell r="B36005" t="str">
            <v>- oltre 104 fino a 120 kW - n° 2</v>
          </cell>
          <cell r="C36005" t="str">
            <v>cad</v>
          </cell>
          <cell r="D36005" t="str">
            <v>6.130,30</v>
          </cell>
        </row>
        <row r="36006">
          <cell r="A36006" t="str">
            <v>MM.02.010.0070.m</v>
          </cell>
          <cell r="B36006" t="str">
            <v>- oltre 120 fino a 160 kW - n° 2</v>
          </cell>
          <cell r="C36006" t="str">
            <v>cad</v>
          </cell>
          <cell r="D36006" t="str">
            <v>7.063,44</v>
          </cell>
        </row>
        <row r="36007">
          <cell r="A36007" t="str">
            <v>MM.02.010.0070.n</v>
          </cell>
          <cell r="B36007" t="str">
            <v>- oltre 160 fino a 200 kW - n° 2</v>
          </cell>
          <cell r="C36007" t="str">
            <v>cad</v>
          </cell>
          <cell r="D36007" t="str">
            <v>7.355,82</v>
          </cell>
        </row>
        <row r="36008">
          <cell r="A36008" t="str">
            <v>MM.02.010.0070.o</v>
          </cell>
          <cell r="B36008" t="str">
            <v>- oltre 200 fino a 260 kW - n° 2</v>
          </cell>
          <cell r="C36008" t="str">
            <v>cad</v>
          </cell>
          <cell r="D36008" t="str">
            <v>8.196,07</v>
          </cell>
        </row>
        <row r="36009">
          <cell r="A36009" t="str">
            <v>MM.02.010.0080</v>
          </cell>
          <cell r="B36009"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009"/>
          <cell r="D36009"/>
        </row>
        <row r="36010">
          <cell r="A36010" t="str">
            <v>MM.02.010.0080.a</v>
          </cell>
          <cell r="B36010" t="str">
            <v>- oltre 290 fino a 320 kW - n° 2</v>
          </cell>
          <cell r="C36010" t="str">
            <v>cad</v>
          </cell>
          <cell r="D36010" t="str">
            <v>53.245,18</v>
          </cell>
        </row>
        <row r="36011">
          <cell r="A36011" t="str">
            <v>MM.02.010.0080.b</v>
          </cell>
          <cell r="B36011" t="str">
            <v>- oltre 320 fino a 350 kW - n° 4</v>
          </cell>
          <cell r="C36011" t="str">
            <v>cad</v>
          </cell>
          <cell r="D36011" t="str">
            <v>58.569,15</v>
          </cell>
        </row>
        <row r="36012">
          <cell r="A36012" t="str">
            <v>MM.02.010.0080.c</v>
          </cell>
          <cell r="B36012" t="str">
            <v>- oltre 350 fino a 380 kW - n° 4</v>
          </cell>
          <cell r="C36012" t="str">
            <v>cad</v>
          </cell>
          <cell r="D36012" t="str">
            <v>61.909,99</v>
          </cell>
        </row>
        <row r="36013">
          <cell r="A36013" t="str">
            <v>MM.02.010.0080.d</v>
          </cell>
          <cell r="B36013" t="str">
            <v>- oltre 380 fino a 420 kW - n° 4</v>
          </cell>
          <cell r="C36013" t="str">
            <v>cad</v>
          </cell>
          <cell r="D36013" t="str">
            <v>65.457,88</v>
          </cell>
        </row>
        <row r="36014">
          <cell r="A36014" t="str">
            <v>MM.02.010.0080.e</v>
          </cell>
          <cell r="B36014" t="str">
            <v>- oltre 420 fino a 460 kW - n° 4</v>
          </cell>
          <cell r="C36014" t="str">
            <v>cad</v>
          </cell>
          <cell r="D36014" t="str">
            <v>67.807,19</v>
          </cell>
        </row>
        <row r="36015">
          <cell r="A36015" t="str">
            <v>MM.02.010.0080.f</v>
          </cell>
          <cell r="B36015" t="str">
            <v>- oltre 460 fino a 500 kW - n° 4</v>
          </cell>
          <cell r="C36015" t="str">
            <v>cad</v>
          </cell>
          <cell r="D36015" t="str">
            <v>70.208,60</v>
          </cell>
        </row>
        <row r="36016">
          <cell r="A36016" t="str">
            <v>MM.02.010.0080.g</v>
          </cell>
          <cell r="B36016" t="str">
            <v>- oltre 500 fino a 540 kW - n° 4</v>
          </cell>
          <cell r="C36016" t="str">
            <v>cad</v>
          </cell>
          <cell r="D36016" t="str">
            <v>73.183,23</v>
          </cell>
        </row>
        <row r="36017">
          <cell r="A36017" t="str">
            <v>MM.02.010.0080.h</v>
          </cell>
          <cell r="B36017" t="str">
            <v>- oltre 540 fino a 580 kW - n° 4</v>
          </cell>
          <cell r="C36017" t="str">
            <v>cad</v>
          </cell>
          <cell r="D36017" t="str">
            <v>79.811,44</v>
          </cell>
        </row>
        <row r="36018">
          <cell r="A36018" t="str">
            <v>MM.02.010.0080.i</v>
          </cell>
          <cell r="B36018" t="str">
            <v>- oltre 580 fino a 620 kW - n° 4</v>
          </cell>
          <cell r="C36018" t="str">
            <v>cad</v>
          </cell>
          <cell r="D36018" t="str">
            <v>87.380,47</v>
          </cell>
        </row>
        <row r="36019">
          <cell r="A36019" t="str">
            <v>MM.02.010.0080.j</v>
          </cell>
          <cell r="B36019" t="str">
            <v>- oltre 620 fino a 660 kW - n° 6</v>
          </cell>
          <cell r="C36019" t="str">
            <v>cad</v>
          </cell>
          <cell r="D36019" t="str">
            <v>101.888,94</v>
          </cell>
        </row>
        <row r="36020">
          <cell r="A36020" t="str">
            <v>MM.02.010.0080.k</v>
          </cell>
          <cell r="B36020" t="str">
            <v>- oltre 660 fino a 700 kW - n° 6</v>
          </cell>
          <cell r="C36020" t="str">
            <v>cad</v>
          </cell>
          <cell r="D36020" t="str">
            <v>105.019,94</v>
          </cell>
        </row>
        <row r="36021">
          <cell r="A36021" t="str">
            <v>MM.02.010.0080.l</v>
          </cell>
          <cell r="B36021" t="str">
            <v>- oltre 700 fino a 740 kW - n° 6</v>
          </cell>
          <cell r="C36021" t="str">
            <v>cad</v>
          </cell>
          <cell r="D36021" t="str">
            <v>107.996,00</v>
          </cell>
        </row>
        <row r="36022">
          <cell r="A36022" t="str">
            <v>MM.02.010.0080.m</v>
          </cell>
          <cell r="B36022" t="str">
            <v>- oltre 740 fino a 800 kW - n° 6</v>
          </cell>
          <cell r="C36022" t="str">
            <v>cad</v>
          </cell>
          <cell r="D36022" t="str">
            <v>116.241,08</v>
          </cell>
        </row>
        <row r="36023">
          <cell r="A36023" t="str">
            <v>MM.02.010.0080.n</v>
          </cell>
          <cell r="B36023" t="str">
            <v>- oltre 800 fino a 920 kW - n° 8</v>
          </cell>
          <cell r="C36023" t="str">
            <v>cad</v>
          </cell>
          <cell r="D36023" t="str">
            <v>140.560,87</v>
          </cell>
        </row>
        <row r="36024">
          <cell r="A36024" t="str">
            <v>MM.02.010.0080.o</v>
          </cell>
          <cell r="B36024" t="str">
            <v>- oltre 920 fino a 1050 kW - n° 8</v>
          </cell>
          <cell r="C36024" t="str">
            <v>cad</v>
          </cell>
          <cell r="D36024" t="str">
            <v>147.034,10</v>
          </cell>
        </row>
        <row r="36025">
          <cell r="A36025" t="str">
            <v>MM.02.010.0090</v>
          </cell>
          <cell r="B36025" t="str">
            <v>Aumento di prezzo per refrigeratori d'acqua condensati ad aria con ventilatori elicoidali con riferimento alla serie con le caratteristiche seguenti:</v>
          </cell>
          <cell r="C36025"/>
          <cell r="D36025"/>
        </row>
        <row r="36026">
          <cell r="A36026" t="str">
            <v>MM.02.010.0090.a</v>
          </cell>
          <cell r="B36026" t="str">
            <v>- oltre 290 fino a 320 kW - n° 2</v>
          </cell>
          <cell r="C36026" t="str">
            <v>cad</v>
          </cell>
          <cell r="D36026" t="str">
            <v>7.746,55</v>
          </cell>
        </row>
        <row r="36027">
          <cell r="A36027" t="str">
            <v>MM.02.010.0090.b</v>
          </cell>
          <cell r="B36027" t="str">
            <v>- oltre 320 fino a 350 kW - n° 4</v>
          </cell>
          <cell r="C36027" t="str">
            <v>cad</v>
          </cell>
          <cell r="D36027" t="str">
            <v>8.605,94</v>
          </cell>
        </row>
        <row r="36028">
          <cell r="A36028" t="str">
            <v>MM.02.010.0090.c</v>
          </cell>
          <cell r="B36028" t="str">
            <v>- oltre 350 fino a 380 kW - n° 4</v>
          </cell>
          <cell r="C36028" t="str">
            <v>cad</v>
          </cell>
          <cell r="D36028" t="str">
            <v>8.809,52</v>
          </cell>
        </row>
        <row r="36029">
          <cell r="A36029" t="str">
            <v>MM.02.010.0090.d</v>
          </cell>
          <cell r="B36029" t="str">
            <v>- oltre 380 fino a 420 kW - n° 4</v>
          </cell>
          <cell r="C36029" t="str">
            <v>cad</v>
          </cell>
          <cell r="D36029" t="str">
            <v>9.316,37</v>
          </cell>
        </row>
        <row r="36030">
          <cell r="A36030" t="str">
            <v>MM.02.010.0090.e</v>
          </cell>
          <cell r="B36030" t="str">
            <v>- oltre 420 fino a 460 kW - n° 4</v>
          </cell>
          <cell r="C36030" t="str">
            <v>cad</v>
          </cell>
          <cell r="D36030" t="str">
            <v>9.974,89</v>
          </cell>
        </row>
        <row r="36031">
          <cell r="A36031" t="str">
            <v>MM.02.010.0090.f</v>
          </cell>
          <cell r="B36031" t="str">
            <v>- oltre 460 fino a 500 kW - n° 4</v>
          </cell>
          <cell r="C36031" t="str">
            <v>cad</v>
          </cell>
          <cell r="D36031" t="str">
            <v>10.377,94</v>
          </cell>
        </row>
        <row r="36032">
          <cell r="A36032" t="str">
            <v>MM.02.010.0090.g</v>
          </cell>
          <cell r="B36032" t="str">
            <v>- oltre 500 fino a 540 kW - n° 4</v>
          </cell>
          <cell r="C36032" t="str">
            <v>cad</v>
          </cell>
          <cell r="D36032" t="str">
            <v>10.783,71</v>
          </cell>
        </row>
        <row r="36033">
          <cell r="A36033" t="str">
            <v>MM.02.010.0090.h</v>
          </cell>
          <cell r="B36033" t="str">
            <v>- oltre 540 fino a 580 kW - n° 4</v>
          </cell>
          <cell r="C36033" t="str">
            <v>cad</v>
          </cell>
          <cell r="D36033" t="str">
            <v>11.796,10</v>
          </cell>
        </row>
        <row r="36034">
          <cell r="A36034" t="str">
            <v>MM.02.010.0090.i</v>
          </cell>
          <cell r="B36034" t="str">
            <v>- oltre 580 fino a 620 kW - n° 4</v>
          </cell>
          <cell r="C36034" t="str">
            <v>cad</v>
          </cell>
          <cell r="D36034" t="str">
            <v>12.909,58</v>
          </cell>
        </row>
        <row r="36035">
          <cell r="A36035" t="str">
            <v>MM.02.010.0090.j</v>
          </cell>
          <cell r="B36035" t="str">
            <v>- oltre 620 fino a 660 kW - n° 6</v>
          </cell>
          <cell r="C36035" t="str">
            <v>cad</v>
          </cell>
          <cell r="D36035" t="str">
            <v>15.137,90</v>
          </cell>
        </row>
        <row r="36036">
          <cell r="A36036" t="str">
            <v>MM.02.010.0090.k</v>
          </cell>
          <cell r="B36036" t="str">
            <v>- oltre 660 fino a 700 kW - n° 6</v>
          </cell>
          <cell r="C36036" t="str">
            <v>cad</v>
          </cell>
          <cell r="D36036" t="str">
            <v>15.594,23</v>
          </cell>
        </row>
        <row r="36037">
          <cell r="A36037" t="str">
            <v>MM.02.010.0090.l</v>
          </cell>
          <cell r="B36037" t="str">
            <v>- oltre 700 fino a 740 kW - n° 6</v>
          </cell>
          <cell r="C36037" t="str">
            <v>cad</v>
          </cell>
          <cell r="D36037" t="str">
            <v>16.429,00</v>
          </cell>
        </row>
        <row r="36038">
          <cell r="A36038" t="str">
            <v>MM.02.010.0090.m</v>
          </cell>
          <cell r="B36038" t="str">
            <v>- oltre 740 fino a 800 kW - n° 6</v>
          </cell>
          <cell r="C36038" t="str">
            <v>cad</v>
          </cell>
          <cell r="D36038" t="str">
            <v>17.263,77</v>
          </cell>
        </row>
        <row r="36039">
          <cell r="A36039" t="str">
            <v>MM.02.010.0090.n</v>
          </cell>
          <cell r="B36039" t="str">
            <v>- oltre 800 fino a 920 kW - n° 8</v>
          </cell>
          <cell r="C36039" t="str">
            <v>cad</v>
          </cell>
          <cell r="D36039" t="str">
            <v>20.910,25</v>
          </cell>
        </row>
        <row r="36040">
          <cell r="A36040" t="str">
            <v>MM.02.010.0090.o</v>
          </cell>
          <cell r="B36040" t="str">
            <v>- oltre 920 fino a 1050 kW - n° 8</v>
          </cell>
          <cell r="C36040" t="str">
            <v>cad</v>
          </cell>
          <cell r="D36040" t="str">
            <v>22.883,10</v>
          </cell>
        </row>
        <row r="36041">
          <cell r="A36041" t="str">
            <v>MM.02.010.0100</v>
          </cell>
          <cell r="B36041" t="str">
            <v>Aumento di prezzo per refrigeratori d'acqua condensati ad aria con ventilatori elicoidali con RECUPERO PARZIALE del calore di condensazione e con riferimento alla serie con le caratteristiche seguenti:</v>
          </cell>
          <cell r="C36041"/>
          <cell r="D36041"/>
        </row>
        <row r="36042">
          <cell r="A36042" t="str">
            <v>MM.02.010.0100.a</v>
          </cell>
          <cell r="B36042" t="str">
            <v>- oltre 290 fino a 320 kW - n° 2</v>
          </cell>
          <cell r="C36042" t="str">
            <v>cad</v>
          </cell>
          <cell r="D36042" t="str">
            <v>3.574,08</v>
          </cell>
        </row>
        <row r="36043">
          <cell r="A36043" t="str">
            <v>MM.02.010.0100.b</v>
          </cell>
          <cell r="B36043" t="str">
            <v>- oltre 320 fino a 350 kW - n° 4</v>
          </cell>
          <cell r="C36043" t="str">
            <v>cad</v>
          </cell>
          <cell r="D36043" t="str">
            <v>3.736,66</v>
          </cell>
        </row>
        <row r="36044">
          <cell r="A36044" t="str">
            <v>MM.02.010.0100.c</v>
          </cell>
          <cell r="B36044" t="str">
            <v>- oltre 350 fino a 580 kW - n° 4</v>
          </cell>
          <cell r="C36044" t="str">
            <v>cad</v>
          </cell>
          <cell r="D36044" t="str">
            <v>3.802,25</v>
          </cell>
        </row>
        <row r="36045">
          <cell r="A36045" t="str">
            <v>MM.02.010.0100.d</v>
          </cell>
          <cell r="B36045" t="str">
            <v>- oltre 580 fino a 620 kW - n° 4</v>
          </cell>
          <cell r="C36045" t="str">
            <v>cad</v>
          </cell>
          <cell r="D36045" t="str">
            <v>3.923,83</v>
          </cell>
        </row>
        <row r="36046">
          <cell r="A36046" t="str">
            <v>MM.02.010.0100.e</v>
          </cell>
          <cell r="B36046" t="str">
            <v>- oltre 620 fino a 800 kW - n° 6</v>
          </cell>
          <cell r="C36046" t="str">
            <v>cad</v>
          </cell>
          <cell r="D36046" t="str">
            <v>5.695,84</v>
          </cell>
        </row>
        <row r="36047">
          <cell r="A36047" t="str">
            <v>MM.02.010.0100.f</v>
          </cell>
          <cell r="B36047" t="str">
            <v>- oltre 800 fino a 920 kW - n° 8</v>
          </cell>
          <cell r="C36047" t="str">
            <v>cad</v>
          </cell>
          <cell r="D36047" t="str">
            <v>7.548,45</v>
          </cell>
        </row>
        <row r="36048">
          <cell r="A36048" t="str">
            <v>MM.02.010.0100.g</v>
          </cell>
          <cell r="B36048" t="str">
            <v>- oltre 920 fino a 1050 kW - n° 8</v>
          </cell>
          <cell r="C36048" t="str">
            <v>cad</v>
          </cell>
          <cell r="D36048" t="str">
            <v>7.771,16</v>
          </cell>
        </row>
        <row r="36049">
          <cell r="A36049" t="str">
            <v>MM.02.010.0110</v>
          </cell>
          <cell r="B36049" t="str">
            <v>Aumento di prezzo per refrigeratori d'acqua condensati ad aria con ventilatori elicoidali con RECUPERO TOTALE del calore di condensazione e con riferimento alla serie con le caratteristiche seguenti:</v>
          </cell>
          <cell r="C36049"/>
          <cell r="D36049"/>
        </row>
        <row r="36050">
          <cell r="A36050" t="str">
            <v>MM.02.010.0110.a</v>
          </cell>
          <cell r="B36050" t="str">
            <v>- oltre 290 fino a 320 kW - n° 2</v>
          </cell>
          <cell r="C36050" t="str">
            <v>cad</v>
          </cell>
          <cell r="D36050" t="str">
            <v>10.903,94</v>
          </cell>
        </row>
        <row r="36051">
          <cell r="A36051" t="str">
            <v>MM.02.010.0110.b</v>
          </cell>
          <cell r="B36051" t="str">
            <v>- oltre 320 fino a 350 kW - n° 4</v>
          </cell>
          <cell r="C36051" t="str">
            <v>cad</v>
          </cell>
          <cell r="D36051" t="str">
            <v>11.917,70</v>
          </cell>
        </row>
        <row r="36052">
          <cell r="A36052" t="str">
            <v>MM.02.010.0110.c</v>
          </cell>
          <cell r="B36052" t="str">
            <v>- oltre 350 fino a 380 kW - n° 4</v>
          </cell>
          <cell r="C36052" t="str">
            <v>cad</v>
          </cell>
          <cell r="D36052" t="str">
            <v>11.917,70</v>
          </cell>
        </row>
        <row r="36053">
          <cell r="A36053" t="str">
            <v>MM.02.010.0110.d</v>
          </cell>
          <cell r="B36053" t="str">
            <v>- oltre 380 fino a 420 kW - n° 4</v>
          </cell>
          <cell r="C36053" t="str">
            <v>cad</v>
          </cell>
          <cell r="D36053" t="str">
            <v>13.416,45</v>
          </cell>
        </row>
        <row r="36054">
          <cell r="A36054" t="str">
            <v>MM.02.010.0110.e</v>
          </cell>
          <cell r="B36054" t="str">
            <v>- oltre 420 fino a 460 kW - n° 4</v>
          </cell>
          <cell r="C36054" t="str">
            <v>cad</v>
          </cell>
          <cell r="D36054" t="str">
            <v>14.449,33</v>
          </cell>
        </row>
        <row r="36055">
          <cell r="A36055" t="str">
            <v>MM.02.010.0110.f</v>
          </cell>
          <cell r="B36055" t="str">
            <v>- oltre 460 fino a 500 kW - n° 4</v>
          </cell>
          <cell r="C36055" t="str">
            <v>cad</v>
          </cell>
          <cell r="D36055" t="str">
            <v>15.092,81</v>
          </cell>
        </row>
        <row r="36056">
          <cell r="A36056" t="str">
            <v>MM.02.010.0110.g</v>
          </cell>
          <cell r="B36056" t="str">
            <v>- oltre 500 fino a 540 kW - n° 4</v>
          </cell>
          <cell r="C36056" t="str">
            <v>cad</v>
          </cell>
          <cell r="D36056" t="str">
            <v>15.948,09</v>
          </cell>
        </row>
        <row r="36057">
          <cell r="A36057" t="str">
            <v>MM.02.010.0110.h</v>
          </cell>
          <cell r="B36057" t="str">
            <v>- oltre 540 fino a 580 kW - n° 4</v>
          </cell>
          <cell r="C36057" t="str">
            <v>cad</v>
          </cell>
          <cell r="D36057" t="str">
            <v>16.990,52</v>
          </cell>
        </row>
        <row r="36058">
          <cell r="A36058" t="str">
            <v>MM.02.010.0110.i</v>
          </cell>
          <cell r="B36058" t="str">
            <v>- oltre 580 fino a 620 kW - n° 4</v>
          </cell>
          <cell r="C36058" t="str">
            <v>cad</v>
          </cell>
          <cell r="D36058" t="str">
            <v>17.267,87</v>
          </cell>
        </row>
        <row r="36059">
          <cell r="A36059" t="str">
            <v>MM.02.010.0110.j</v>
          </cell>
          <cell r="B36059" t="str">
            <v>- oltre 620 fino a 660 kW - n° 6</v>
          </cell>
          <cell r="C36059" t="str">
            <v>cad</v>
          </cell>
          <cell r="D36059" t="str">
            <v>18.239,27</v>
          </cell>
        </row>
        <row r="36060">
          <cell r="A36060" t="str">
            <v>MM.02.010.0110.k</v>
          </cell>
          <cell r="B36060" t="str">
            <v>- oltre 660 fino a 700 kW - n° 6</v>
          </cell>
          <cell r="C36060" t="str">
            <v>cad</v>
          </cell>
          <cell r="D36060" t="str">
            <v>19.237,98</v>
          </cell>
        </row>
        <row r="36061">
          <cell r="A36061" t="str">
            <v>MM.02.010.0110.l</v>
          </cell>
          <cell r="B36061" t="str">
            <v>- oltre 700 fino a 740 kW - n° 6</v>
          </cell>
          <cell r="C36061" t="str">
            <v>cad</v>
          </cell>
          <cell r="D36061" t="str">
            <v>19.665,61</v>
          </cell>
        </row>
        <row r="36062">
          <cell r="A36062" t="str">
            <v>MM.02.010.0110.m</v>
          </cell>
          <cell r="B36062" t="str">
            <v>- oltre 740 fino a 800 kW - n° 6</v>
          </cell>
          <cell r="C36062" t="str">
            <v>cad</v>
          </cell>
          <cell r="D36062" t="str">
            <v>20.959,44</v>
          </cell>
        </row>
        <row r="36063">
          <cell r="A36063" t="str">
            <v>MM.02.010.0110.n</v>
          </cell>
          <cell r="B36063" t="str">
            <v>- oltre 800 fino a 920 kW - n° 8</v>
          </cell>
          <cell r="C36063" t="str">
            <v>cad</v>
          </cell>
          <cell r="D36063" t="str">
            <v>24.006,15</v>
          </cell>
        </row>
        <row r="36064">
          <cell r="A36064" t="str">
            <v>MM.02.010.0110.o</v>
          </cell>
          <cell r="B36064" t="str">
            <v>- oltre 920 fino a 1050 kW - n° 8</v>
          </cell>
          <cell r="C36064" t="str">
            <v>cad</v>
          </cell>
          <cell r="D36064" t="str">
            <v>25.334,14</v>
          </cell>
        </row>
        <row r="36065">
          <cell r="A36065" t="str">
            <v>MM.02.010.0120</v>
          </cell>
          <cell r="B36065"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065"/>
          <cell r="D36065"/>
        </row>
        <row r="36066">
          <cell r="A36066" t="str">
            <v>MM.02.010.0120.a</v>
          </cell>
          <cell r="B36066" t="str">
            <v>- oltre 100 fino a 120 kW - n° 1</v>
          </cell>
          <cell r="C36066" t="str">
            <v>cad</v>
          </cell>
          <cell r="D36066" t="str">
            <v>25.845,12</v>
          </cell>
        </row>
        <row r="36067">
          <cell r="A36067" t="str">
            <v>MM.02.010.0120.b</v>
          </cell>
          <cell r="B36067" t="str">
            <v>- oltre 120 fino a 145 kW - n° 1</v>
          </cell>
          <cell r="C36067" t="str">
            <v>cad</v>
          </cell>
          <cell r="D36067" t="str">
            <v>27.880,34</v>
          </cell>
        </row>
        <row r="36068">
          <cell r="A36068" t="str">
            <v>MM.02.010.0120.c</v>
          </cell>
          <cell r="B36068" t="str">
            <v>- oltre 145 fino a 175 kW - n° 1</v>
          </cell>
          <cell r="C36068" t="str">
            <v>cad</v>
          </cell>
          <cell r="D36068" t="str">
            <v>29.080,34</v>
          </cell>
        </row>
        <row r="36069">
          <cell r="A36069" t="str">
            <v>MM.02.010.0120.d</v>
          </cell>
          <cell r="B36069" t="str">
            <v>- oltre 145 fino a 175 kW - n° 1</v>
          </cell>
          <cell r="C36069" t="str">
            <v>cad</v>
          </cell>
          <cell r="D36069" t="str">
            <v>32.891,62</v>
          </cell>
        </row>
        <row r="36070">
          <cell r="A36070" t="str">
            <v>MM.02.010.0120.e</v>
          </cell>
          <cell r="B36070" t="str">
            <v>- oltre 200 fino a 230 kW - n° 2</v>
          </cell>
          <cell r="C36070" t="str">
            <v>cad</v>
          </cell>
          <cell r="D36070" t="str">
            <v>43.486,00</v>
          </cell>
        </row>
        <row r="36071">
          <cell r="A36071" t="str">
            <v>MM.02.010.0120.f</v>
          </cell>
          <cell r="B36071" t="str">
            <v>- oltre 230 fino a 270 kW - n° 2</v>
          </cell>
          <cell r="C36071" t="str">
            <v>cad</v>
          </cell>
          <cell r="D36071" t="str">
            <v>48.131,08</v>
          </cell>
        </row>
        <row r="36072">
          <cell r="A36072" t="str">
            <v>MM.02.010.0120.g</v>
          </cell>
          <cell r="B36072" t="str">
            <v>- oltre 270 fino a 320 kW - n° 2</v>
          </cell>
          <cell r="C36072" t="str">
            <v>cad</v>
          </cell>
          <cell r="D36072" t="str">
            <v>51.263,48</v>
          </cell>
        </row>
        <row r="36073">
          <cell r="A36073" t="str">
            <v>MM.02.010.0120.h</v>
          </cell>
          <cell r="B36073" t="str">
            <v>- oltre 320 fino a 370 kW - n° 2</v>
          </cell>
          <cell r="C36073" t="str">
            <v>cad</v>
          </cell>
          <cell r="D36073" t="str">
            <v>57.160,69</v>
          </cell>
        </row>
        <row r="36074">
          <cell r="A36074" t="str">
            <v>MM.02.010.0120.i</v>
          </cell>
          <cell r="B36074" t="str">
            <v>- oltre 370 fino a 420 kW - n° 2</v>
          </cell>
          <cell r="C36074" t="str">
            <v>cad</v>
          </cell>
          <cell r="D36074" t="str">
            <v>64.832,53</v>
          </cell>
        </row>
        <row r="36075">
          <cell r="A36075" t="str">
            <v>MM.02.010.0120.j</v>
          </cell>
          <cell r="B36075" t="str">
            <v>- oltre 420 fino a 470 kW - n° 2</v>
          </cell>
          <cell r="C36075" t="str">
            <v>cad</v>
          </cell>
          <cell r="D36075" t="str">
            <v>69.007,19</v>
          </cell>
        </row>
        <row r="36076">
          <cell r="A36076" t="str">
            <v>MM.02.010.0120.k</v>
          </cell>
          <cell r="B36076" t="str">
            <v>- oltre 470 fino a 530 kW - n° 2</v>
          </cell>
          <cell r="C36076" t="str">
            <v>cad</v>
          </cell>
          <cell r="D36076" t="str">
            <v>81.950,86</v>
          </cell>
        </row>
        <row r="36077">
          <cell r="A36077" t="str">
            <v>MM.02.010.0120.l</v>
          </cell>
          <cell r="B36077" t="str">
            <v>- oltre 530 fino a 590 kW - n° 2</v>
          </cell>
          <cell r="C36077" t="str">
            <v>cad</v>
          </cell>
          <cell r="D36077" t="str">
            <v>86.543,84</v>
          </cell>
        </row>
        <row r="36078">
          <cell r="A36078" t="str">
            <v>MM.02.010.0120.m</v>
          </cell>
          <cell r="B36078" t="str">
            <v>- oltre 590 fino a 640 kW - n° 2</v>
          </cell>
          <cell r="C36078" t="str">
            <v>cad</v>
          </cell>
          <cell r="D36078" t="str">
            <v>89.674,83</v>
          </cell>
        </row>
        <row r="36079">
          <cell r="A36079" t="str">
            <v>MM.02.010.0120.n</v>
          </cell>
          <cell r="B36079" t="str">
            <v>- oltre 640 fino a 690 kW - n° 2</v>
          </cell>
          <cell r="C36079" t="str">
            <v>cad</v>
          </cell>
          <cell r="D36079" t="str">
            <v>98.808,66</v>
          </cell>
        </row>
        <row r="36080">
          <cell r="A36080" t="str">
            <v>MM.02.010.0120.o</v>
          </cell>
          <cell r="B36080" t="str">
            <v>- oltre 690 fino a 740 kW - n° 2</v>
          </cell>
          <cell r="C36080" t="str">
            <v>cad</v>
          </cell>
          <cell r="D36080" t="str">
            <v>107.108,67</v>
          </cell>
        </row>
        <row r="36081">
          <cell r="A36081" t="str">
            <v>MM.02.010.0120.p</v>
          </cell>
          <cell r="B36081" t="str">
            <v>- oltre 740 fino a 800 kW - n° 2</v>
          </cell>
          <cell r="C36081" t="str">
            <v>cad</v>
          </cell>
          <cell r="D36081" t="str">
            <v>119.686,14</v>
          </cell>
        </row>
        <row r="36082">
          <cell r="A36082" t="str">
            <v>MM.02.010.0120.q</v>
          </cell>
          <cell r="B36082" t="str">
            <v>- oltre 800 fino a 860 kW - n° 3</v>
          </cell>
          <cell r="C36082" t="str">
            <v>cad</v>
          </cell>
          <cell r="D36082" t="str">
            <v>122.817,16</v>
          </cell>
        </row>
        <row r="36083">
          <cell r="A36083" t="str">
            <v>MM.02.010.0120.r</v>
          </cell>
          <cell r="B36083" t="str">
            <v>- oltre 860 fino a 920 kW - n° 3</v>
          </cell>
          <cell r="C36083" t="str">
            <v>cad</v>
          </cell>
          <cell r="D36083" t="str">
            <v>127.931,24</v>
          </cell>
        </row>
        <row r="36084">
          <cell r="A36084" t="str">
            <v>MM.02.010.0120.s</v>
          </cell>
          <cell r="B36084" t="str">
            <v>- oltre 920 fino a 980 kW - n° 3</v>
          </cell>
          <cell r="C36084" t="str">
            <v>cad</v>
          </cell>
          <cell r="D36084" t="str">
            <v>131.219,99</v>
          </cell>
        </row>
        <row r="36085">
          <cell r="A36085" t="str">
            <v>MM.02.010.0120.t</v>
          </cell>
          <cell r="B36085" t="str">
            <v>- oltre 980 fino a 1060 kW - n° 4</v>
          </cell>
          <cell r="C36085" t="str">
            <v>cad</v>
          </cell>
          <cell r="D36085" t="str">
            <v>155.332,70</v>
          </cell>
        </row>
        <row r="36086">
          <cell r="A36086" t="str">
            <v>MM.02.010.0120.u</v>
          </cell>
          <cell r="B36086" t="str">
            <v>- oltre 1060 fino a 1100 kW - n° 4</v>
          </cell>
          <cell r="C36086" t="str">
            <v>cad</v>
          </cell>
          <cell r="D36086" t="str">
            <v>162.429,91</v>
          </cell>
        </row>
        <row r="36087">
          <cell r="A36087" t="str">
            <v>MM.02.010.0120.v</v>
          </cell>
          <cell r="B36087" t="str">
            <v>- oltre 1170 fino a 1280 kW - n° 4</v>
          </cell>
          <cell r="C36087" t="str">
            <v>cad</v>
          </cell>
          <cell r="D36087" t="str">
            <v>165.979,22</v>
          </cell>
        </row>
        <row r="36088">
          <cell r="A36088" t="str">
            <v>MM.02.010.0130</v>
          </cell>
          <cell r="B36088" t="str">
            <v>Aumento di prezzo per refrigeratori d'acqua condensati ad aria con ventilatori elicoidali con riferimento alla serie con le caratteristiche seguenti:</v>
          </cell>
          <cell r="C36088"/>
          <cell r="D36088"/>
        </row>
        <row r="36089">
          <cell r="A36089" t="str">
            <v>MM.02.010.0130.a</v>
          </cell>
          <cell r="B36089" t="str">
            <v>- oltre 100 fino a 175 kW - n° 1</v>
          </cell>
          <cell r="C36089" t="str">
            <v>cad</v>
          </cell>
          <cell r="D36089" t="str">
            <v>2.481,08</v>
          </cell>
        </row>
        <row r="36090">
          <cell r="A36090" t="str">
            <v>MM.02.010.0130.b</v>
          </cell>
          <cell r="B36090" t="str">
            <v>- oltre 175 fino a 200 kW - n° 1</v>
          </cell>
          <cell r="C36090" t="str">
            <v>cad</v>
          </cell>
          <cell r="D36090" t="str">
            <v>2.582,20</v>
          </cell>
        </row>
        <row r="36091">
          <cell r="A36091" t="str">
            <v>MM.02.010.0130.c</v>
          </cell>
          <cell r="B36091" t="str">
            <v>- oltre 200 fino a 230 kW - n° 2</v>
          </cell>
          <cell r="C36091" t="str">
            <v>cad</v>
          </cell>
          <cell r="D36091" t="str">
            <v>3.456,57</v>
          </cell>
        </row>
        <row r="36092">
          <cell r="A36092" t="str">
            <v>MM.02.010.0130.d</v>
          </cell>
          <cell r="B36092" t="str">
            <v>- oltre 230 fino a 270 kW - n° 2</v>
          </cell>
          <cell r="C36092" t="str">
            <v>cad</v>
          </cell>
          <cell r="D36092" t="str">
            <v>5.943,14</v>
          </cell>
        </row>
        <row r="36093">
          <cell r="A36093" t="str">
            <v>MM.02.010.0130.e</v>
          </cell>
          <cell r="B36093" t="str">
            <v>- oltre 270 fino a 320 kW - n° 2</v>
          </cell>
          <cell r="C36093" t="str">
            <v>cad</v>
          </cell>
          <cell r="D36093" t="str">
            <v>7.317,55</v>
          </cell>
        </row>
        <row r="36094">
          <cell r="A36094" t="str">
            <v>MM.02.010.0130.f</v>
          </cell>
          <cell r="B36094" t="str">
            <v>- oltre 320 fino a 370 kW - n° 2</v>
          </cell>
          <cell r="C36094" t="str">
            <v>cad</v>
          </cell>
          <cell r="D36094" t="str">
            <v>8.911,98</v>
          </cell>
        </row>
        <row r="36095">
          <cell r="A36095" t="str">
            <v>MM.02.010.0130.g</v>
          </cell>
          <cell r="B36095" t="str">
            <v>- oltre 370 fino a 420 kW - n° 2</v>
          </cell>
          <cell r="C36095" t="str">
            <v>cad</v>
          </cell>
          <cell r="D36095" t="str">
            <v>10.074,64</v>
          </cell>
        </row>
        <row r="36096">
          <cell r="A36096" t="str">
            <v>MM.02.010.0130.h</v>
          </cell>
          <cell r="B36096" t="str">
            <v>- oltre 420 fino a 470 kW - n° 2</v>
          </cell>
          <cell r="C36096" t="str">
            <v>cad</v>
          </cell>
          <cell r="D36096" t="str">
            <v>10.581,49</v>
          </cell>
        </row>
        <row r="36097">
          <cell r="A36097" t="str">
            <v>MM.02.010.0130.i</v>
          </cell>
          <cell r="B36097" t="str">
            <v>- oltre 470 fino a 530 kW - n° 2</v>
          </cell>
          <cell r="C36097" t="str">
            <v>cad</v>
          </cell>
          <cell r="D36097" t="str">
            <v>12.606,26</v>
          </cell>
        </row>
        <row r="36098">
          <cell r="A36098" t="str">
            <v>MM.02.010.0130.j</v>
          </cell>
          <cell r="B36098" t="str">
            <v>- oltre 530 fino a 590 kW - n° 2</v>
          </cell>
          <cell r="C36098" t="str">
            <v>cad</v>
          </cell>
          <cell r="D36098" t="str">
            <v>13.062,59</v>
          </cell>
        </row>
        <row r="36099">
          <cell r="A36099" t="str">
            <v>MM.02.010.0130.k</v>
          </cell>
          <cell r="B36099" t="str">
            <v>- oltre 590 fino a 640 kW - n° 2</v>
          </cell>
          <cell r="C36099" t="str">
            <v>cad</v>
          </cell>
          <cell r="D36099" t="str">
            <v>13.471,10</v>
          </cell>
        </row>
        <row r="36100">
          <cell r="A36100" t="str">
            <v>MM.02.010.0130.l</v>
          </cell>
          <cell r="B36100" t="str">
            <v>- oltre 640 fino a 690 kW - n° 2</v>
          </cell>
          <cell r="C36100" t="str">
            <v>cad</v>
          </cell>
          <cell r="D36100" t="str">
            <v>14.591,41</v>
          </cell>
        </row>
        <row r="36101">
          <cell r="A36101" t="str">
            <v>MM.02.010.0130.m</v>
          </cell>
          <cell r="B36101" t="str">
            <v>- oltre 690 fino a 740 kW - n° 2</v>
          </cell>
          <cell r="C36101" t="str">
            <v>cad</v>
          </cell>
          <cell r="D36101" t="str">
            <v>17.464,61</v>
          </cell>
        </row>
        <row r="36102">
          <cell r="A36102" t="str">
            <v>MM.02.010.0130.n</v>
          </cell>
          <cell r="B36102" t="str">
            <v>- oltre 740 fino a 860 kW - n° 3</v>
          </cell>
          <cell r="C36102" t="str">
            <v>cad</v>
          </cell>
          <cell r="D36102" t="str">
            <v>19.389,63</v>
          </cell>
        </row>
        <row r="36103">
          <cell r="A36103" t="str">
            <v>MM.02.010.0130.o</v>
          </cell>
          <cell r="B36103" t="str">
            <v>- oltre 860 fino a 980 kW - n° 3</v>
          </cell>
          <cell r="C36103" t="str">
            <v>cad</v>
          </cell>
          <cell r="D36103" t="str">
            <v>20.199,81</v>
          </cell>
        </row>
        <row r="36104">
          <cell r="A36104" t="str">
            <v>MM.02.010.0130.p</v>
          </cell>
          <cell r="B36104" t="str">
            <v>- oltre 980 fino a 1060 kW - n° 4</v>
          </cell>
          <cell r="C36104" t="str">
            <v>cad</v>
          </cell>
          <cell r="D36104" t="str">
            <v>21.617,97</v>
          </cell>
        </row>
        <row r="36105">
          <cell r="A36105" t="str">
            <v>MM.02.010.0130.q</v>
          </cell>
          <cell r="B36105" t="str">
            <v>- oltre 1060 fino a 1170 kW - n° 4</v>
          </cell>
          <cell r="C36105" t="str">
            <v>cad</v>
          </cell>
          <cell r="D36105" t="str">
            <v>22.480,06</v>
          </cell>
        </row>
        <row r="36106">
          <cell r="A36106" t="str">
            <v>MM.02.010.0130.r</v>
          </cell>
          <cell r="B36106" t="str">
            <v>- oltre 1170 fino a 1280 kW - n° 4</v>
          </cell>
          <cell r="C36106" t="str">
            <v>cad</v>
          </cell>
          <cell r="D36106" t="str">
            <v>23.339,43</v>
          </cell>
        </row>
        <row r="36107">
          <cell r="A36107" t="str">
            <v>MM.02.010.0140</v>
          </cell>
          <cell r="B36107" t="str">
            <v>Aumento di prezzo per refrigeratori d'acqua condensati ad aria con ventilatori elicoidali con RECUPERO PARZIALE del calore di condensazione e con riferimento alla serie con le caratteristiche seguenti:</v>
          </cell>
          <cell r="C36107"/>
          <cell r="D36107"/>
        </row>
        <row r="36108">
          <cell r="A36108" t="str">
            <v>MM.02.010.0140.a</v>
          </cell>
          <cell r="B36108" t="str">
            <v>- oltre 100 fino a 145 kW - n° 1</v>
          </cell>
          <cell r="C36108" t="str">
            <v>cad</v>
          </cell>
          <cell r="D36108" t="str">
            <v>1.351,21</v>
          </cell>
        </row>
        <row r="36109">
          <cell r="A36109" t="str">
            <v>MM.02.010.0140.b</v>
          </cell>
          <cell r="B36109" t="str">
            <v>- oltre 145 fino a 200 kW - n° 1</v>
          </cell>
          <cell r="C36109" t="str">
            <v>cad</v>
          </cell>
          <cell r="D36109" t="str">
            <v>1.543,86</v>
          </cell>
        </row>
        <row r="36110">
          <cell r="A36110" t="str">
            <v>MM.02.010.0140.c</v>
          </cell>
          <cell r="B36110" t="str">
            <v>- oltre 200 fino a 230 kW - n° 2</v>
          </cell>
          <cell r="C36110" t="str">
            <v>cad</v>
          </cell>
          <cell r="D36110" t="str">
            <v>2.104,01</v>
          </cell>
        </row>
        <row r="36111">
          <cell r="A36111" t="str">
            <v>MM.02.010.0140.d</v>
          </cell>
          <cell r="B36111" t="str">
            <v>- oltre 230 fino a 270 kW - n° 2</v>
          </cell>
          <cell r="C36111" t="str">
            <v>cad</v>
          </cell>
          <cell r="D36111" t="str">
            <v>2.664,17</v>
          </cell>
        </row>
        <row r="36112">
          <cell r="A36112" t="str">
            <v>MM.02.010.0140.e</v>
          </cell>
          <cell r="B36112" t="str">
            <v>- oltre 270 fino a 320 kW - n° 2</v>
          </cell>
          <cell r="C36112" t="str">
            <v>cad</v>
          </cell>
          <cell r="D36112" t="str">
            <v>3.224,32</v>
          </cell>
        </row>
        <row r="36113">
          <cell r="A36113" t="str">
            <v>MM.02.010.0140.f</v>
          </cell>
          <cell r="B36113" t="str">
            <v>- oltre 320 fino a 370 kW - n° 2</v>
          </cell>
          <cell r="C36113" t="str">
            <v>cad</v>
          </cell>
          <cell r="D36113" t="str">
            <v>3.564,52</v>
          </cell>
        </row>
        <row r="36114">
          <cell r="A36114" t="str">
            <v>MM.02.010.0140.g</v>
          </cell>
          <cell r="B36114" t="str">
            <v>- oltre 370 fino a 470 kW - n° 2</v>
          </cell>
          <cell r="C36114" t="str">
            <v>cad</v>
          </cell>
          <cell r="D36114" t="str">
            <v>3.639,66</v>
          </cell>
        </row>
        <row r="36115">
          <cell r="A36115" t="str">
            <v>MM.02.010.0140.h</v>
          </cell>
          <cell r="B36115" t="str">
            <v>- oltre 470 fino a 590 kW - n° 2</v>
          </cell>
          <cell r="C36115" t="str">
            <v>cad</v>
          </cell>
          <cell r="D36115" t="str">
            <v>3.873,28</v>
          </cell>
        </row>
        <row r="36116">
          <cell r="A36116" t="str">
            <v>MM.02.010.0140.i</v>
          </cell>
          <cell r="B36116" t="str">
            <v>- oltre 590 fino a 690 kW - n° 2</v>
          </cell>
          <cell r="C36116" t="str">
            <v>cad</v>
          </cell>
          <cell r="D36116" t="str">
            <v>4.105,53</v>
          </cell>
        </row>
        <row r="36117">
          <cell r="A36117" t="str">
            <v>MM.02.010.0140.j</v>
          </cell>
          <cell r="B36117" t="str">
            <v>- oltre 690 fino a 740 kW - n° 2</v>
          </cell>
          <cell r="C36117" t="str">
            <v>cad</v>
          </cell>
          <cell r="D36117" t="str">
            <v>4.560,50</v>
          </cell>
        </row>
        <row r="36118">
          <cell r="A36118" t="str">
            <v>MM.02.010.0140.k</v>
          </cell>
          <cell r="B36118" t="str">
            <v>- oltre 740 fino a 800 kW - n° 3</v>
          </cell>
          <cell r="C36118" t="str">
            <v>cad</v>
          </cell>
          <cell r="D36118" t="str">
            <v>5.473,14</v>
          </cell>
        </row>
        <row r="36119">
          <cell r="A36119" t="str">
            <v>MM.02.010.0140.l</v>
          </cell>
          <cell r="B36119" t="str">
            <v>- oltre 800 fino a 920 kW - n° 3</v>
          </cell>
          <cell r="C36119" t="str">
            <v>cad</v>
          </cell>
          <cell r="D36119" t="str">
            <v>5.933,58</v>
          </cell>
        </row>
        <row r="36120">
          <cell r="A36120" t="str">
            <v>MM.02.010.0140.m</v>
          </cell>
          <cell r="B36120" t="str">
            <v>- oltre 920 fino a 980 kW - n° 3</v>
          </cell>
          <cell r="C36120" t="str">
            <v>cad</v>
          </cell>
          <cell r="D36120" t="str">
            <v>6.384,43</v>
          </cell>
        </row>
        <row r="36121">
          <cell r="A36121" t="str">
            <v>MM.02.010.0140.n</v>
          </cell>
          <cell r="B36121" t="str">
            <v>- oltre 980 fino a 1170 kW - n° 4</v>
          </cell>
          <cell r="C36121" t="str">
            <v>cad</v>
          </cell>
          <cell r="D36121" t="str">
            <v>7.295,70</v>
          </cell>
        </row>
        <row r="36122">
          <cell r="A36122" t="str">
            <v>MM.02.010.0140.o</v>
          </cell>
          <cell r="B36122" t="str">
            <v>- oltre 1170 fino a 1280 kW - n° 4</v>
          </cell>
          <cell r="C36122" t="str">
            <v>cad</v>
          </cell>
          <cell r="D36122" t="str">
            <v>8.206,98</v>
          </cell>
        </row>
        <row r="36123">
          <cell r="A36123" t="str">
            <v>MM.02.010.0150</v>
          </cell>
          <cell r="B36123" t="str">
            <v>Aumento di prezzo per refrigeratori d'acqua condensati ad aria con ventilatori elicoidali con RECUPERO TOTALE del calore di condensazione e con riferimento alla serie con le caratteristiche seguenti:</v>
          </cell>
          <cell r="C36123"/>
          <cell r="D36123"/>
        </row>
        <row r="36124">
          <cell r="A36124" t="str">
            <v>MM.02.010.0150.a</v>
          </cell>
          <cell r="B36124" t="str">
            <v>- oltre 100 fino a 120 kW - n° 1</v>
          </cell>
          <cell r="C36124" t="str">
            <v>cad</v>
          </cell>
          <cell r="D36124" t="str">
            <v>3.962,08</v>
          </cell>
        </row>
        <row r="36125">
          <cell r="A36125" t="str">
            <v>MM.02.010.0150.b</v>
          </cell>
          <cell r="B36125" t="str">
            <v>- oltre 120 fino a 145 kW - n° 1</v>
          </cell>
          <cell r="C36125" t="str">
            <v>cad</v>
          </cell>
          <cell r="D36125" t="str">
            <v>4.197,08</v>
          </cell>
        </row>
        <row r="36126">
          <cell r="A36126" t="str">
            <v>MM.02.010.0150.c</v>
          </cell>
          <cell r="B36126" t="str">
            <v>- oltre 145 fino a 175 kW - n° 1</v>
          </cell>
          <cell r="C36126" t="str">
            <v>cad</v>
          </cell>
          <cell r="D36126" t="str">
            <v>4.310,47</v>
          </cell>
        </row>
        <row r="36127">
          <cell r="A36127" t="str">
            <v>MM.02.010.0150.d</v>
          </cell>
          <cell r="B36127" t="str">
            <v>- oltre 175 fino a 200 kW - n° 1</v>
          </cell>
          <cell r="C36127" t="str">
            <v>cad</v>
          </cell>
          <cell r="D36127" t="str">
            <v>4.621,98</v>
          </cell>
        </row>
        <row r="36128">
          <cell r="A36128" t="str">
            <v>MM.02.010.0150.e</v>
          </cell>
          <cell r="B36128" t="str">
            <v>- oltre 200 fino a 230 kW - n° 2</v>
          </cell>
          <cell r="C36128" t="str">
            <v>cad</v>
          </cell>
          <cell r="D36128" t="str">
            <v>7.280,68</v>
          </cell>
        </row>
        <row r="36129">
          <cell r="A36129" t="str">
            <v>MM.02.010.0150.f</v>
          </cell>
          <cell r="B36129" t="str">
            <v>- oltre 230 fino a 270 kW - n° 2</v>
          </cell>
          <cell r="C36129" t="str">
            <v>cad</v>
          </cell>
          <cell r="D36129" t="str">
            <v>8.687,91</v>
          </cell>
        </row>
        <row r="36130">
          <cell r="A36130" t="str">
            <v>MM.02.010.0150.g</v>
          </cell>
          <cell r="B36130" t="str">
            <v>- oltre 270 fino a 320 kW - n° 2</v>
          </cell>
          <cell r="C36130" t="str">
            <v>cad</v>
          </cell>
          <cell r="D36130" t="str">
            <v>9.795,92</v>
          </cell>
        </row>
        <row r="36131">
          <cell r="A36131" t="str">
            <v>MM.02.010.0150.h</v>
          </cell>
          <cell r="B36131" t="str">
            <v>- oltre 320 fino a 370 kW - n° 2</v>
          </cell>
          <cell r="C36131" t="str">
            <v>cad</v>
          </cell>
          <cell r="D36131" t="str">
            <v>10.222,19</v>
          </cell>
        </row>
        <row r="36132">
          <cell r="A36132" t="str">
            <v>MM.02.010.0150.i</v>
          </cell>
          <cell r="B36132" t="str">
            <v>- oltre 370 fino a 420 kW - n° 2</v>
          </cell>
          <cell r="C36132" t="str">
            <v>cad</v>
          </cell>
          <cell r="D36132" t="str">
            <v>11.947,74</v>
          </cell>
        </row>
        <row r="36133">
          <cell r="A36133" t="str">
            <v>MM.02.010.0150.j</v>
          </cell>
          <cell r="B36133" t="str">
            <v>- oltre 420 fino a 470 kW - n° 2</v>
          </cell>
          <cell r="C36133" t="str">
            <v>cad</v>
          </cell>
          <cell r="D36133" t="str">
            <v>13.374,10</v>
          </cell>
        </row>
        <row r="36134">
          <cell r="A36134" t="str">
            <v>MM.02.010.0150.k</v>
          </cell>
          <cell r="B36134" t="str">
            <v>- oltre 470 fino a 530 kW - n° 2</v>
          </cell>
          <cell r="C36134" t="str">
            <v>cad</v>
          </cell>
          <cell r="D36134" t="str">
            <v>13.680,14</v>
          </cell>
        </row>
        <row r="36135">
          <cell r="A36135" t="str">
            <v>MM.02.010.0150.l</v>
          </cell>
          <cell r="B36135" t="str">
            <v>- oltre 530 fino a 590 kW - n° 2</v>
          </cell>
          <cell r="C36135" t="str">
            <v>cad</v>
          </cell>
          <cell r="D36135" t="str">
            <v>14.590,06</v>
          </cell>
        </row>
        <row r="36136">
          <cell r="A36136" t="str">
            <v>MM.02.010.0150.m</v>
          </cell>
          <cell r="B36136" t="str">
            <v>- oltre 590 fino a 640 kW - n° 2</v>
          </cell>
          <cell r="C36136" t="str">
            <v>cad</v>
          </cell>
          <cell r="D36136" t="str">
            <v>15.501,32</v>
          </cell>
        </row>
        <row r="36137">
          <cell r="A36137" t="str">
            <v>MM.02.010.0150.n</v>
          </cell>
          <cell r="B36137" t="str">
            <v>- oltre 640 fino a 690 kW - n° 2</v>
          </cell>
          <cell r="C36137" t="str">
            <v>cad</v>
          </cell>
          <cell r="D36137" t="str">
            <v>16.228,17</v>
          </cell>
        </row>
        <row r="36138">
          <cell r="A36138" t="str">
            <v>MM.02.010.0150.o</v>
          </cell>
          <cell r="B36138" t="str">
            <v>- oltre 690 fino a 740 kW - n° 2</v>
          </cell>
          <cell r="C36138" t="str">
            <v>cad</v>
          </cell>
          <cell r="D36138" t="str">
            <v>16.874,40</v>
          </cell>
        </row>
        <row r="36139">
          <cell r="A36139" t="str">
            <v>MM.02.010.0150.p</v>
          </cell>
          <cell r="B36139" t="str">
            <v>- oltre 740 fino a 800 kW - n° 2</v>
          </cell>
          <cell r="C36139" t="str">
            <v>cad</v>
          </cell>
          <cell r="D36139" t="str">
            <v>18.013,83</v>
          </cell>
        </row>
        <row r="36140">
          <cell r="A36140" t="str">
            <v>MM.02.010.0150.q</v>
          </cell>
          <cell r="B36140" t="str">
            <v>- oltre 800 fino a 860 kW - n° 3</v>
          </cell>
          <cell r="C36140" t="str">
            <v>cad</v>
          </cell>
          <cell r="D36140" t="str">
            <v>19.151,91</v>
          </cell>
        </row>
        <row r="36141">
          <cell r="A36141" t="str">
            <v>MM.02.010.0150.r</v>
          </cell>
          <cell r="B36141" t="str">
            <v>- oltre 860 fino a 920 kW - n° 3</v>
          </cell>
          <cell r="C36141" t="str">
            <v>cad</v>
          </cell>
          <cell r="D36141" t="str">
            <v>20.974,46</v>
          </cell>
        </row>
        <row r="36142">
          <cell r="A36142" t="str">
            <v>MM.02.010.0150.s</v>
          </cell>
          <cell r="B36142" t="str">
            <v>- oltre 920 fino a 980 kW - n° 3</v>
          </cell>
          <cell r="C36142" t="str">
            <v>cad</v>
          </cell>
          <cell r="D36142" t="str">
            <v>21.877,56</v>
          </cell>
        </row>
        <row r="36143">
          <cell r="A36143" t="str">
            <v>MM.02.010.0150.t</v>
          </cell>
          <cell r="B36143" t="str">
            <v>- oltre 980 fino a 1060 kW - n° 4</v>
          </cell>
          <cell r="C36143" t="str">
            <v>cad</v>
          </cell>
          <cell r="D36143" t="str">
            <v>22.802,49</v>
          </cell>
        </row>
        <row r="36144">
          <cell r="A36144" t="str">
            <v>MM.02.010.0150.u</v>
          </cell>
          <cell r="B36144" t="str">
            <v>- oltre 1060 fino a 1170 kW - n° 4</v>
          </cell>
          <cell r="C36144" t="str">
            <v>cad</v>
          </cell>
          <cell r="D36144" t="str">
            <v>24.625,06</v>
          </cell>
        </row>
        <row r="36145">
          <cell r="A36145" t="str">
            <v>MM.02.010.0150.v</v>
          </cell>
          <cell r="B36145" t="str">
            <v>- oltre 1170 fino a 1280 kW - n° 4</v>
          </cell>
          <cell r="C36145" t="str">
            <v>cad</v>
          </cell>
          <cell r="D36145" t="str">
            <v>25.536,34</v>
          </cell>
        </row>
        <row r="36146">
          <cell r="A36146" t="str">
            <v>MM.02.010.0160</v>
          </cell>
          <cell r="B36146"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146"/>
          <cell r="D36146"/>
        </row>
        <row r="36147">
          <cell r="A36147" t="str">
            <v>MM.02.010.0160.a</v>
          </cell>
          <cell r="B36147" t="str">
            <v>- oltre 25 fino a 28 kW - n° 1</v>
          </cell>
          <cell r="C36147" t="str">
            <v>cad</v>
          </cell>
          <cell r="D36147" t="str">
            <v>13.423,98</v>
          </cell>
        </row>
        <row r="36148">
          <cell r="A36148" t="str">
            <v>MM.02.010.0160.b</v>
          </cell>
          <cell r="B36148" t="str">
            <v>- oltre 28 fino a 34 kW - n° 1</v>
          </cell>
          <cell r="C36148" t="str">
            <v>cad</v>
          </cell>
          <cell r="D36148" t="str">
            <v>13.998,63</v>
          </cell>
        </row>
        <row r="36149">
          <cell r="A36149" t="str">
            <v>MM.02.010.0160.c</v>
          </cell>
          <cell r="B36149" t="str">
            <v>- oltre 34 fino a 44 kW - n° 1</v>
          </cell>
          <cell r="C36149" t="str">
            <v>cad</v>
          </cell>
          <cell r="D36149" t="str">
            <v>14.885,95</v>
          </cell>
        </row>
        <row r="36150">
          <cell r="A36150" t="str">
            <v>MM.02.010.0160.d</v>
          </cell>
          <cell r="B36150" t="str">
            <v>- oltre 44 fino a 54 kW - n° 1</v>
          </cell>
          <cell r="C36150" t="str">
            <v>cad</v>
          </cell>
          <cell r="D36150" t="str">
            <v>16.242,27</v>
          </cell>
        </row>
        <row r="36151">
          <cell r="A36151" t="str">
            <v>MM.02.010.0160.e</v>
          </cell>
          <cell r="B36151" t="str">
            <v>- oltre 54 fino a 65 kW - n° 1</v>
          </cell>
          <cell r="C36151" t="str">
            <v>cad</v>
          </cell>
          <cell r="D36151" t="str">
            <v>17.964,83</v>
          </cell>
        </row>
        <row r="36152">
          <cell r="A36152" t="str">
            <v>MM.02.010.0160.f</v>
          </cell>
          <cell r="B36152" t="str">
            <v>- oltre 54 fino a 65 kW - n° 2</v>
          </cell>
          <cell r="C36152" t="str">
            <v>cad</v>
          </cell>
          <cell r="D36152" t="str">
            <v>21.200,04</v>
          </cell>
        </row>
        <row r="36153">
          <cell r="A36153" t="str">
            <v>MM.02.010.0160.g</v>
          </cell>
          <cell r="B36153" t="str">
            <v>- oltre 65 fino a 77 kW - n° 1</v>
          </cell>
          <cell r="C36153" t="str">
            <v>cad</v>
          </cell>
          <cell r="D36153" t="str">
            <v>20.157,79</v>
          </cell>
        </row>
        <row r="36154">
          <cell r="A36154" t="str">
            <v>MM.02.010.0160.h</v>
          </cell>
          <cell r="B36154" t="str">
            <v>- oltre 65 fino a 77 kW - n° 2</v>
          </cell>
          <cell r="C36154" t="str">
            <v>cad</v>
          </cell>
          <cell r="D36154" t="str">
            <v>22.819,76</v>
          </cell>
        </row>
        <row r="36155">
          <cell r="A36155" t="str">
            <v>MM.02.010.0160.i</v>
          </cell>
          <cell r="B36155" t="str">
            <v>- oltre 77 fino a 85 kW - n° 1</v>
          </cell>
          <cell r="C36155" t="str">
            <v>cad</v>
          </cell>
          <cell r="D36155" t="str">
            <v>20.833,82</v>
          </cell>
        </row>
        <row r="36156">
          <cell r="A36156" t="str">
            <v>MM.02.010.0160.j</v>
          </cell>
          <cell r="B36156" t="str">
            <v>- oltre 77 fino a 85 kW - n° 2</v>
          </cell>
          <cell r="C36156" t="str">
            <v>cad</v>
          </cell>
          <cell r="D36156" t="str">
            <v>23.393,00</v>
          </cell>
        </row>
        <row r="36157">
          <cell r="A36157" t="str">
            <v>MM.02.010.0160.k</v>
          </cell>
          <cell r="B36157" t="str">
            <v>- oltre 85 fino a 105 kW - n° 2</v>
          </cell>
          <cell r="C36157" t="str">
            <v>cad</v>
          </cell>
          <cell r="D36157" t="str">
            <v>27.724,00</v>
          </cell>
        </row>
        <row r="36158">
          <cell r="A36158" t="str">
            <v>MM.02.010.0160.l</v>
          </cell>
          <cell r="B36158" t="str">
            <v>- oltre 105 fino a 120 kW - n° 2</v>
          </cell>
          <cell r="C36158" t="str">
            <v>cad</v>
          </cell>
          <cell r="D36158" t="str">
            <v>28.090,19</v>
          </cell>
        </row>
        <row r="36159">
          <cell r="A36159" t="str">
            <v>MM.02.010.0160.m</v>
          </cell>
          <cell r="B36159" t="str">
            <v>- oltre 120 fino a 130 kW - n° 2</v>
          </cell>
          <cell r="C36159" t="str">
            <v>cad</v>
          </cell>
          <cell r="D36159" t="str">
            <v>29.550,76</v>
          </cell>
        </row>
        <row r="36160">
          <cell r="A36160" t="str">
            <v>MM.02.010.0160.n</v>
          </cell>
          <cell r="B36160" t="str">
            <v>- oltre 130 fino a 140 kW - n° 2</v>
          </cell>
          <cell r="C36160" t="str">
            <v>cad</v>
          </cell>
          <cell r="D36160" t="str">
            <v>31.742,32</v>
          </cell>
        </row>
        <row r="36161">
          <cell r="A36161" t="str">
            <v>MM.02.010.0160.o</v>
          </cell>
          <cell r="B36161" t="str">
            <v>- oltre 140 fino a 155 kW - n° 2</v>
          </cell>
          <cell r="C36161" t="str">
            <v>cad</v>
          </cell>
          <cell r="D36161" t="str">
            <v>33.778,95</v>
          </cell>
        </row>
        <row r="36162">
          <cell r="A36162" t="str">
            <v>MM.02.010.0160.p</v>
          </cell>
          <cell r="B36162" t="str">
            <v>- oltre 155 fino a 190 kW - n° 2</v>
          </cell>
          <cell r="C36162" t="str">
            <v>cad</v>
          </cell>
          <cell r="D36162" t="str">
            <v>35.188,81</v>
          </cell>
        </row>
        <row r="36163">
          <cell r="A36163" t="str">
            <v>MM.02.010.0160.q</v>
          </cell>
          <cell r="B36163" t="str">
            <v>- oltre 190 fino a 210 kW - n° 2</v>
          </cell>
          <cell r="C36163" t="str">
            <v>cad</v>
          </cell>
          <cell r="D36163" t="str">
            <v>43.381,79</v>
          </cell>
        </row>
        <row r="36164">
          <cell r="A36164" t="str">
            <v>MM.02.010.0170</v>
          </cell>
          <cell r="B36164" t="str">
            <v>Aumento di prezzo per refrigeratori d'acqua condensati ad aria con ventilatori elicoidali con riferimento alla serie con le caratteristiche seguenti:</v>
          </cell>
          <cell r="C36164"/>
          <cell r="D36164"/>
        </row>
        <row r="36165">
          <cell r="A36165" t="str">
            <v>MM.02.010.0170.a</v>
          </cell>
          <cell r="B36165" t="str">
            <v>- oltre 25 fino a 28 kW - n° 1</v>
          </cell>
          <cell r="C36165" t="str">
            <v>cad</v>
          </cell>
          <cell r="D36165" t="str">
            <v>1.114,85</v>
          </cell>
        </row>
        <row r="36166">
          <cell r="A36166" t="str">
            <v>MM.02.010.0170.b</v>
          </cell>
          <cell r="B36166" t="str">
            <v>- oltre 28 fino a 34 kW - n° 1</v>
          </cell>
          <cell r="C36166" t="str">
            <v>cad</v>
          </cell>
          <cell r="D36166" t="str">
            <v>1.164,03</v>
          </cell>
        </row>
        <row r="36167">
          <cell r="A36167" t="str">
            <v>MM.02.010.0170.c</v>
          </cell>
          <cell r="B36167" t="str">
            <v>- oltre 34 fino a 38 kW - n° 1</v>
          </cell>
          <cell r="C36167" t="str">
            <v>cad</v>
          </cell>
          <cell r="D36167" t="str">
            <v>1.214,59</v>
          </cell>
        </row>
        <row r="36168">
          <cell r="A36168" t="str">
            <v>MM.02.010.0170.d</v>
          </cell>
          <cell r="B36168" t="str">
            <v>- oltre 44 fino a 54 kW - n° 1</v>
          </cell>
          <cell r="C36168" t="str">
            <v>cad</v>
          </cell>
          <cell r="D36168" t="str">
            <v>1.266,50</v>
          </cell>
        </row>
        <row r="36169">
          <cell r="A36169" t="str">
            <v>MM.02.010.0170.e</v>
          </cell>
          <cell r="B36169" t="str">
            <v>- oltre 54 fino a 65 kW - n° 1</v>
          </cell>
          <cell r="C36169" t="str">
            <v>cad</v>
          </cell>
          <cell r="D36169" t="str">
            <v>1.399,04</v>
          </cell>
        </row>
        <row r="36170">
          <cell r="A36170" t="str">
            <v>MM.02.010.0170.f</v>
          </cell>
          <cell r="B36170" t="str">
            <v>- oltre 54 fino a 65 kW - n° 2</v>
          </cell>
          <cell r="C36170" t="str">
            <v>cad</v>
          </cell>
          <cell r="D36170" t="str">
            <v>2.177,79</v>
          </cell>
        </row>
        <row r="36171">
          <cell r="A36171" t="str">
            <v>MM.02.010.0170.g</v>
          </cell>
          <cell r="B36171" t="str">
            <v>- oltre 65 fino a 77 kW - n° 1</v>
          </cell>
          <cell r="C36171" t="str">
            <v>cad</v>
          </cell>
          <cell r="D36171" t="str">
            <v>1.531,55</v>
          </cell>
        </row>
        <row r="36172">
          <cell r="A36172" t="str">
            <v>MM.02.010.0170.h</v>
          </cell>
          <cell r="B36172" t="str">
            <v>- oltre 65 fino a 77 kW - n° 2</v>
          </cell>
          <cell r="C36172" t="str">
            <v>cad</v>
          </cell>
          <cell r="D36172" t="str">
            <v>2.707,88</v>
          </cell>
        </row>
        <row r="36173">
          <cell r="A36173" t="str">
            <v>MM.02.010.0170.i</v>
          </cell>
          <cell r="B36173" t="str">
            <v>- oltre 77 fino a 85 kW - n° 1</v>
          </cell>
          <cell r="C36173" t="str">
            <v>cad</v>
          </cell>
          <cell r="D36173" t="str">
            <v>2.430,54</v>
          </cell>
        </row>
        <row r="36174">
          <cell r="A36174" t="str">
            <v>MM.02.010.0170.j</v>
          </cell>
          <cell r="B36174" t="str">
            <v>- oltre 77 fino a 85 kW - n° 2</v>
          </cell>
          <cell r="C36174" t="str">
            <v>cad</v>
          </cell>
          <cell r="D36174" t="str">
            <v>3.239,34</v>
          </cell>
        </row>
        <row r="36175">
          <cell r="A36175" t="str">
            <v>MM.02.010.0170.k</v>
          </cell>
          <cell r="B36175" t="str">
            <v>- oltre 85 fino a 105 kW - n° 2</v>
          </cell>
          <cell r="C36175" t="str">
            <v>cad</v>
          </cell>
          <cell r="D36175" t="str">
            <v>3.283,08</v>
          </cell>
        </row>
        <row r="36176">
          <cell r="A36176" t="str">
            <v>MM.02.010.0170.l</v>
          </cell>
          <cell r="B36176" t="str">
            <v>- oltre 105 fino a 120 kW - n° 2</v>
          </cell>
          <cell r="C36176" t="str">
            <v>cad</v>
          </cell>
          <cell r="D36176" t="str">
            <v>3.326,79</v>
          </cell>
        </row>
        <row r="36177">
          <cell r="A36177" t="str">
            <v>MM.02.010.0170.m</v>
          </cell>
          <cell r="B36177" t="str">
            <v>- oltre 120 fino a 130 kW - n° 2</v>
          </cell>
          <cell r="C36177" t="str">
            <v>cad</v>
          </cell>
          <cell r="D36177" t="str">
            <v>3.370,50</v>
          </cell>
        </row>
        <row r="36178">
          <cell r="A36178" t="str">
            <v>MM.02.010.0170.n</v>
          </cell>
          <cell r="B36178" t="str">
            <v>- oltre 130 fino a 140 kW - n° 2</v>
          </cell>
          <cell r="C36178" t="str">
            <v>cad</v>
          </cell>
          <cell r="D36178" t="str">
            <v>3.414,24</v>
          </cell>
        </row>
        <row r="36179">
          <cell r="A36179" t="str">
            <v>MM.02.010.0170.o</v>
          </cell>
          <cell r="B36179" t="str">
            <v>- oltre 130 fino a 140 kW - n° 2</v>
          </cell>
          <cell r="C36179" t="str">
            <v>cad</v>
          </cell>
          <cell r="D36179" t="str">
            <v>3.456,57</v>
          </cell>
        </row>
        <row r="36180">
          <cell r="A36180" t="str">
            <v>MM.02.010.0170.p</v>
          </cell>
          <cell r="B36180" t="str">
            <v>- oltre 155 fino a 190 kW - n° 2</v>
          </cell>
          <cell r="C36180" t="str">
            <v>cad</v>
          </cell>
          <cell r="D36180" t="str">
            <v>3.500,29</v>
          </cell>
        </row>
        <row r="36181">
          <cell r="A36181" t="str">
            <v>MM.02.010.0170.q</v>
          </cell>
          <cell r="B36181" t="str">
            <v>- oltre 190 fino a 210 kW - n° 2</v>
          </cell>
          <cell r="C36181" t="str">
            <v>cad</v>
          </cell>
          <cell r="D36181" t="str">
            <v>3.544,02</v>
          </cell>
        </row>
        <row r="36182">
          <cell r="A36182" t="str">
            <v>MM.02.010.0180</v>
          </cell>
          <cell r="B36182" t="str">
            <v>Aumento di prezzo per refrigeratori d'acqua condensati ad aria con ventilatori elicoidali con RECUPERO PARZIALE del calore di condensazione e con riferimento alla serie con le caratteristiche seguenti:</v>
          </cell>
          <cell r="C36182"/>
          <cell r="D36182"/>
        </row>
        <row r="36183">
          <cell r="A36183" t="str">
            <v>MM.02.010.0180.a</v>
          </cell>
          <cell r="B36183" t="str">
            <v>- oltre 25 fino a 44 kW - n° 1</v>
          </cell>
          <cell r="C36183" t="str">
            <v>cad</v>
          </cell>
          <cell r="D36183" t="str">
            <v>1.068,40</v>
          </cell>
        </row>
        <row r="36184">
          <cell r="A36184" t="str">
            <v>MM.02.010.0180.b</v>
          </cell>
          <cell r="B36184" t="str">
            <v>- oltre 44 fino a 65 kW - n° 1</v>
          </cell>
          <cell r="C36184" t="str">
            <v>cad</v>
          </cell>
          <cell r="D36184" t="str">
            <v>1.300,66</v>
          </cell>
        </row>
        <row r="36185">
          <cell r="A36185" t="str">
            <v>MM.02.010.0180.c</v>
          </cell>
          <cell r="B36185" t="str">
            <v>- oltre 54 fino a 65 kW - n° 2</v>
          </cell>
          <cell r="C36185" t="str">
            <v>cad</v>
          </cell>
          <cell r="D36185" t="str">
            <v>1.863,54</v>
          </cell>
        </row>
        <row r="36186">
          <cell r="A36186" t="str">
            <v>MM.02.010.0180.d</v>
          </cell>
          <cell r="B36186" t="str">
            <v>- oltre 65 fino a 77 kW - n° 1</v>
          </cell>
          <cell r="C36186" t="str">
            <v>cad</v>
          </cell>
          <cell r="D36186" t="str">
            <v>1.422,26</v>
          </cell>
        </row>
        <row r="36187">
          <cell r="A36187" t="str">
            <v>MM.02.010.0180.e</v>
          </cell>
          <cell r="B36187" t="str">
            <v>- oltre 65 fino a 77 kW - n° 2</v>
          </cell>
          <cell r="C36187" t="str">
            <v>cad</v>
          </cell>
          <cell r="D36187" t="str">
            <v>1.863,54</v>
          </cell>
        </row>
        <row r="36188">
          <cell r="A36188" t="str">
            <v>MM.02.010.0180.f</v>
          </cell>
          <cell r="B36188" t="str">
            <v>- oltre 77 fino a 85 kW - n° 1</v>
          </cell>
          <cell r="C36188" t="str">
            <v>cad</v>
          </cell>
          <cell r="D36188" t="str">
            <v>1.422,26</v>
          </cell>
        </row>
        <row r="36189">
          <cell r="A36189" t="str">
            <v>MM.02.010.0180.g</v>
          </cell>
          <cell r="B36189" t="str">
            <v>- oltre 77 fino a 85 kW - n° 2</v>
          </cell>
          <cell r="C36189" t="str">
            <v>cad</v>
          </cell>
          <cell r="D36189" t="str">
            <v>1.863,54</v>
          </cell>
        </row>
        <row r="36190">
          <cell r="A36190" t="str">
            <v>MM.02.010.0180.h</v>
          </cell>
          <cell r="B36190" t="str">
            <v>- oltre 85 fino a 120 kW - n° 2</v>
          </cell>
          <cell r="C36190" t="str">
            <v>cad</v>
          </cell>
          <cell r="D36190" t="str">
            <v>1.923,67</v>
          </cell>
        </row>
        <row r="36191">
          <cell r="A36191" t="str">
            <v>MM.02.010.0180.i</v>
          </cell>
          <cell r="B36191" t="str">
            <v>- oltre 120 fino a 140 kW - n° 2</v>
          </cell>
          <cell r="C36191" t="str">
            <v>cad</v>
          </cell>
          <cell r="D36191" t="str">
            <v>2.075,30</v>
          </cell>
        </row>
        <row r="36192">
          <cell r="A36192" t="str">
            <v>MM.02.010.0180.j</v>
          </cell>
          <cell r="B36192" t="str">
            <v>- oltre 140 fino a 190 kW - n° 2</v>
          </cell>
          <cell r="C36192" t="str">
            <v>cad</v>
          </cell>
          <cell r="D36192" t="str">
            <v>2.354,04</v>
          </cell>
        </row>
        <row r="36193">
          <cell r="A36193" t="str">
            <v>MM.02.010.0180.k</v>
          </cell>
          <cell r="B36193" t="str">
            <v>- oltre 190 fino a 210 kW - n° 2</v>
          </cell>
          <cell r="C36193" t="str">
            <v>cad</v>
          </cell>
          <cell r="D36193" t="str">
            <v>2.440,10</v>
          </cell>
        </row>
        <row r="36194">
          <cell r="A36194" t="str">
            <v>MM.02.010.0190</v>
          </cell>
          <cell r="B36194" t="str">
            <v>Aumento di prezzo per refrigeratori d'acqua condensati ad aria con ventilatori elicoidali con RECUPERO TOTALE del calore di condensazione e con riferimento alla serie con le caratteristiche seguenti:</v>
          </cell>
          <cell r="C36194"/>
          <cell r="D36194"/>
        </row>
        <row r="36195">
          <cell r="A36195" t="str">
            <v>MM.02.010.0190.a</v>
          </cell>
          <cell r="B36195" t="str">
            <v>- oltre 25 fino a 28 kW - n° 1</v>
          </cell>
          <cell r="C36195" t="str">
            <v>cad</v>
          </cell>
          <cell r="D36195" t="str">
            <v>3.194,27</v>
          </cell>
        </row>
        <row r="36196">
          <cell r="A36196" t="str">
            <v>MM.02.010.0190.b</v>
          </cell>
          <cell r="B36196" t="str">
            <v>- oltre 28 fino a 34 kW - n° 1</v>
          </cell>
          <cell r="C36196" t="str">
            <v>cad</v>
          </cell>
          <cell r="D36196" t="str">
            <v>3.488,01</v>
          </cell>
        </row>
        <row r="36197">
          <cell r="A36197" t="str">
            <v>MM.02.010.0190.c</v>
          </cell>
          <cell r="B36197" t="str">
            <v>- oltre 34 fino a 65 kW - n° 1</v>
          </cell>
          <cell r="C36197" t="str">
            <v>cad</v>
          </cell>
          <cell r="D36197" t="str">
            <v>3.544,02</v>
          </cell>
        </row>
        <row r="36198">
          <cell r="A36198" t="str">
            <v>MM.02.010.0190.d</v>
          </cell>
          <cell r="B36198" t="str">
            <v>- oltre 54 fino a 65 kW - n° 2</v>
          </cell>
          <cell r="C36198" t="str">
            <v>cad</v>
          </cell>
          <cell r="D36198" t="str">
            <v>5.615,24</v>
          </cell>
        </row>
        <row r="36199">
          <cell r="A36199" t="str">
            <v>MM.02.010.0190.e</v>
          </cell>
          <cell r="B36199" t="str">
            <v>- oltre 65 fino a 77 kW - n° 1</v>
          </cell>
          <cell r="C36199" t="str">
            <v>cad</v>
          </cell>
          <cell r="D36199" t="str">
            <v>3.664,23</v>
          </cell>
        </row>
        <row r="36200">
          <cell r="A36200" t="str">
            <v>MM.02.010.0190.f</v>
          </cell>
          <cell r="B36200" t="str">
            <v>- oltre 65 fino a 77 kW - n° 2</v>
          </cell>
          <cell r="C36200" t="str">
            <v>cad</v>
          </cell>
          <cell r="D36200" t="str">
            <v>5.877,54</v>
          </cell>
        </row>
        <row r="36201">
          <cell r="A36201" t="str">
            <v>MM.02.010.0190.g</v>
          </cell>
          <cell r="B36201" t="str">
            <v>- oltre 77 fino a 85 kW - n° 1</v>
          </cell>
          <cell r="C36201" t="str">
            <v>cad</v>
          </cell>
          <cell r="D36201" t="str">
            <v>4.142,42</v>
          </cell>
        </row>
        <row r="36202">
          <cell r="A36202" t="str">
            <v>MM.02.010.0190.h</v>
          </cell>
          <cell r="B36202" t="str">
            <v>- oltre 77 fino a 85 kW - n° 2</v>
          </cell>
          <cell r="C36202" t="str">
            <v>cad</v>
          </cell>
          <cell r="D36202" t="str">
            <v>5.877,54</v>
          </cell>
        </row>
        <row r="36203">
          <cell r="A36203" t="str">
            <v>MM.02.010.0190.i</v>
          </cell>
          <cell r="B36203" t="str">
            <v>- oltre 85 fino a 120 kW - n° 2</v>
          </cell>
          <cell r="C36203" t="str">
            <v>cad</v>
          </cell>
          <cell r="D36203" t="str">
            <v>5.948,60</v>
          </cell>
        </row>
        <row r="36204">
          <cell r="A36204" t="str">
            <v>MM.02.010.0190.j</v>
          </cell>
          <cell r="B36204" t="str">
            <v>- oltre 120 fino a 140 kW - n° 2</v>
          </cell>
          <cell r="C36204" t="str">
            <v>cad</v>
          </cell>
          <cell r="D36204" t="str">
            <v>6.074,28</v>
          </cell>
        </row>
        <row r="36205">
          <cell r="A36205" t="str">
            <v>MM.02.010.0190.k</v>
          </cell>
          <cell r="B36205" t="str">
            <v>- oltre 140 fino a 155 kW - n° 2</v>
          </cell>
          <cell r="C36205" t="str">
            <v>cad</v>
          </cell>
          <cell r="D36205" t="str">
            <v>6.511,48</v>
          </cell>
        </row>
        <row r="36206">
          <cell r="A36206" t="str">
            <v>MM.02.010.0190.l</v>
          </cell>
          <cell r="B36206" t="str">
            <v>- oltre 155 fino a 190 kW - n° 2</v>
          </cell>
          <cell r="C36206" t="str">
            <v>cad</v>
          </cell>
          <cell r="D36206" t="str">
            <v>6.596,21</v>
          </cell>
        </row>
        <row r="36207">
          <cell r="A36207" t="str">
            <v>MM.02.010.0190.m</v>
          </cell>
          <cell r="B36207" t="str">
            <v>- oltre 190 fino a 210 kW - n° 2</v>
          </cell>
          <cell r="C36207" t="str">
            <v>cad</v>
          </cell>
          <cell r="D36207" t="str">
            <v>7.269,74</v>
          </cell>
        </row>
        <row r="36208">
          <cell r="A36208" t="str">
            <v>MM.02.010.0200</v>
          </cell>
          <cell r="B36208" t="str">
            <v>Refrigeratori d'acqua condensati ad aria con ventilatori elicoidali, in esecuzione "package" per esterno, composti da: compressori; evaporatore a fascio tubiero o a piastra completo di resistenza antigelo;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208"/>
          <cell r="D36208"/>
        </row>
        <row r="36209">
          <cell r="A36209" t="str">
            <v>MM.02.010.0200.a</v>
          </cell>
          <cell r="B36209" t="str">
            <v>- oltre 270 fino a 300 kW - n° 2</v>
          </cell>
          <cell r="C36209" t="str">
            <v>cad</v>
          </cell>
          <cell r="D36209" t="str">
            <v>67.422,67</v>
          </cell>
        </row>
        <row r="36210">
          <cell r="A36210" t="str">
            <v>MM.02.010.0200.b</v>
          </cell>
          <cell r="B36210" t="str">
            <v>- oltre 300 fino a 330 kW - n° 2</v>
          </cell>
          <cell r="C36210" t="str">
            <v>cad</v>
          </cell>
          <cell r="D36210" t="str">
            <v>70.700,15</v>
          </cell>
        </row>
        <row r="36211">
          <cell r="A36211" t="str">
            <v>MM.02.010.0200.c</v>
          </cell>
          <cell r="B36211" t="str">
            <v>- oltre 330 fino a 370 kW - n° 2</v>
          </cell>
          <cell r="C36211" t="str">
            <v>cad</v>
          </cell>
          <cell r="D36211" t="str">
            <v>70.700,15</v>
          </cell>
        </row>
        <row r="36212">
          <cell r="A36212" t="str">
            <v>MM.02.010.0200.d</v>
          </cell>
          <cell r="B36212" t="str">
            <v>- oltre 370 fino a 420 kW - n° 2</v>
          </cell>
          <cell r="C36212" t="str">
            <v>cad</v>
          </cell>
          <cell r="D36212" t="str">
            <v>80.755,09</v>
          </cell>
        </row>
        <row r="36213">
          <cell r="A36213" t="str">
            <v>MM.02.010.0200.e</v>
          </cell>
          <cell r="B36213" t="str">
            <v>- oltre 420 fino a 460 kW - n° 2</v>
          </cell>
          <cell r="C36213" t="str">
            <v>cad</v>
          </cell>
          <cell r="D36213" t="str">
            <v>84.810,03</v>
          </cell>
        </row>
        <row r="36214">
          <cell r="A36214" t="str">
            <v>MM.02.010.0200.f</v>
          </cell>
          <cell r="B36214" t="str">
            <v>- oltre 460 fino a 500 kW - n° 2</v>
          </cell>
          <cell r="C36214" t="str">
            <v>cad</v>
          </cell>
          <cell r="D36214" t="str">
            <v>88.304,40</v>
          </cell>
        </row>
        <row r="36215">
          <cell r="A36215" t="str">
            <v>MM.02.010.0200.g</v>
          </cell>
          <cell r="B36215" t="str">
            <v>- oltre 500 fino a 540 kW - n° 2</v>
          </cell>
          <cell r="C36215" t="str">
            <v>cad</v>
          </cell>
          <cell r="D36215" t="str">
            <v>93.372,03</v>
          </cell>
        </row>
        <row r="36216">
          <cell r="A36216" t="str">
            <v>MM.02.010.0200.h</v>
          </cell>
          <cell r="B36216" t="str">
            <v>- oltre 540 fino a 590 kW - n° 2</v>
          </cell>
          <cell r="C36216" t="str">
            <v>cad</v>
          </cell>
          <cell r="D36216" t="str">
            <v>99.826,97</v>
          </cell>
        </row>
        <row r="36217">
          <cell r="A36217" t="str">
            <v>MM.02.010.0200.i</v>
          </cell>
          <cell r="B36217" t="str">
            <v>- oltre 590 fino a 630 kW - n° 2</v>
          </cell>
          <cell r="C36217" t="str">
            <v>cad</v>
          </cell>
          <cell r="D36217" t="str">
            <v>106.181,91</v>
          </cell>
        </row>
        <row r="36218">
          <cell r="A36218" t="str">
            <v>MM.02.010.0200.j</v>
          </cell>
          <cell r="B36218" t="str">
            <v>- oltre 630 fino a 670 kW - n° 2</v>
          </cell>
          <cell r="C36218" t="str">
            <v>cad</v>
          </cell>
          <cell r="D36218" t="str">
            <v>112.522,76</v>
          </cell>
        </row>
        <row r="36219">
          <cell r="A36219" t="str">
            <v>MM.02.010.0200.k</v>
          </cell>
          <cell r="B36219" t="str">
            <v>- oltre 670 fino a 710 kW - n° 3</v>
          </cell>
          <cell r="C36219" t="str">
            <v>cad</v>
          </cell>
          <cell r="D36219" t="str">
            <v>112.634,03</v>
          </cell>
        </row>
        <row r="36220">
          <cell r="A36220" t="str">
            <v>MM.02.010.0200.l</v>
          </cell>
          <cell r="B36220" t="str">
            <v>- oltre 710 fino a 750 kW - n° 3</v>
          </cell>
          <cell r="C36220" t="str">
            <v>cad</v>
          </cell>
          <cell r="D36220" t="str">
            <v>117.896,01</v>
          </cell>
        </row>
        <row r="36221">
          <cell r="A36221" t="str">
            <v>MM.02.010.0200.m</v>
          </cell>
          <cell r="B36221" t="str">
            <v>- oltre 750 fino a 800 kW - n° 3</v>
          </cell>
          <cell r="C36221" t="str">
            <v>cad</v>
          </cell>
          <cell r="D36221" t="str">
            <v>126.839,70</v>
          </cell>
        </row>
        <row r="36222">
          <cell r="A36222" t="str">
            <v>MM.02.010.0200.n</v>
          </cell>
          <cell r="B36222" t="str">
            <v>- oltre 800 fino a 850 kW - n° 4</v>
          </cell>
          <cell r="C36222" t="str">
            <v>cad</v>
          </cell>
          <cell r="D36222" t="str">
            <v>133.038,29</v>
          </cell>
        </row>
        <row r="36223">
          <cell r="A36223" t="str">
            <v>MM.02.010.0200.o</v>
          </cell>
          <cell r="B36223" t="str">
            <v>- oltre 850 fino a 890 kW - n° 4</v>
          </cell>
          <cell r="C36223" t="str">
            <v>cad</v>
          </cell>
          <cell r="D36223" t="str">
            <v>137.918,59</v>
          </cell>
        </row>
        <row r="36224">
          <cell r="A36224" t="str">
            <v>MM.02.010.0200.p</v>
          </cell>
          <cell r="B36224" t="str">
            <v>- oltre 890 fino a 940 kW - n° 4</v>
          </cell>
          <cell r="C36224" t="str">
            <v>cad</v>
          </cell>
          <cell r="D36224" t="str">
            <v>147.736,93</v>
          </cell>
        </row>
        <row r="36225">
          <cell r="A36225" t="str">
            <v>MM.02.010.0200.q</v>
          </cell>
          <cell r="B36225" t="str">
            <v>- oltre 940 fino a 1000 kW - n° 4</v>
          </cell>
          <cell r="C36225" t="str">
            <v>cad</v>
          </cell>
          <cell r="D36225" t="str">
            <v>151.753,83</v>
          </cell>
        </row>
        <row r="36226">
          <cell r="A36226" t="str">
            <v>MM.02.010.0200.r</v>
          </cell>
          <cell r="B36226" t="str">
            <v>- oltre 1000 fino a 1080 kW - n° 4</v>
          </cell>
          <cell r="C36226" t="str">
            <v>cad</v>
          </cell>
          <cell r="D36226" t="str">
            <v>164.059,48</v>
          </cell>
        </row>
        <row r="36227">
          <cell r="A36227" t="str">
            <v>MM.02.010.0200.s</v>
          </cell>
          <cell r="B36227" t="str">
            <v>- oltre 1080 fino a 1170 kW - n° 4</v>
          </cell>
          <cell r="C36227" t="str">
            <v>cad</v>
          </cell>
          <cell r="D36227" t="str">
            <v>175.949,66</v>
          </cell>
        </row>
        <row r="36228">
          <cell r="A36228" t="str">
            <v>MM.02.010.0200.t</v>
          </cell>
          <cell r="B36228" t="str">
            <v>- oltre 1170 fino a 1270 kW - n° 4</v>
          </cell>
          <cell r="C36228" t="str">
            <v>cad</v>
          </cell>
          <cell r="D36228" t="str">
            <v>185.136,99</v>
          </cell>
        </row>
        <row r="36229">
          <cell r="A36229" t="str">
            <v>MM.02.010.0200.u</v>
          </cell>
          <cell r="B36229" t="str">
            <v>- oltre 1270 fino a 1350 kW - n° 4</v>
          </cell>
          <cell r="C36229" t="str">
            <v>cad</v>
          </cell>
          <cell r="D36229" t="str">
            <v>194.684,91</v>
          </cell>
        </row>
        <row r="36230">
          <cell r="A36230" t="str">
            <v>MM.02.010.0200.v</v>
          </cell>
          <cell r="B36230" t="str">
            <v>- oltre 1350 fino a 1430 kW - n° 4</v>
          </cell>
          <cell r="C36230" t="str">
            <v>cad</v>
          </cell>
          <cell r="D36230" t="str">
            <v>203.111,69</v>
          </cell>
        </row>
        <row r="36231">
          <cell r="A36231" t="str">
            <v>MM.02.010.0210</v>
          </cell>
          <cell r="B36231" t="str">
            <v>Aumento di prezzo per refrigeratori d'acqua condensati ad aria con ventilatori elicoidali con riferimento alla serie con le caratteristiche seguenti:</v>
          </cell>
          <cell r="C36231"/>
          <cell r="D36231"/>
        </row>
        <row r="36232">
          <cell r="A36232" t="str">
            <v>MM.02.010.0210.a</v>
          </cell>
          <cell r="B36232" t="str">
            <v>- oltre 270 fino a 300 kW - n° 2</v>
          </cell>
          <cell r="C36232" t="str">
            <v>cad</v>
          </cell>
          <cell r="D36232" t="str">
            <v>7.267,02</v>
          </cell>
        </row>
        <row r="36233">
          <cell r="A36233" t="str">
            <v>MM.02.010.0210.b</v>
          </cell>
          <cell r="B36233" t="str">
            <v>- oltre 300 fino a 330 kW - n° 2</v>
          </cell>
          <cell r="C36233" t="str">
            <v>cad</v>
          </cell>
          <cell r="D36233" t="str">
            <v>8.369,56</v>
          </cell>
        </row>
        <row r="36234">
          <cell r="A36234" t="str">
            <v>MM.02.010.0210.c</v>
          </cell>
          <cell r="B36234" t="str">
            <v>- oltre 330 fino a 370 kW - n° 2</v>
          </cell>
          <cell r="C36234" t="str">
            <v>cad</v>
          </cell>
          <cell r="D36234" t="str">
            <v>9.092,30</v>
          </cell>
        </row>
        <row r="36235">
          <cell r="A36235" t="str">
            <v>MM.02.010.0210.d</v>
          </cell>
          <cell r="B36235" t="str">
            <v>- oltre 370 fino a 420 kW - n° 2</v>
          </cell>
          <cell r="C36235" t="str">
            <v>cad</v>
          </cell>
          <cell r="D36235" t="str">
            <v>9.224,83</v>
          </cell>
        </row>
        <row r="36236">
          <cell r="A36236" t="str">
            <v>MM.02.010.0210.e</v>
          </cell>
          <cell r="B36236" t="str">
            <v>- oltre 420 fino a 460 kW - n° 2</v>
          </cell>
          <cell r="C36236" t="str">
            <v>cad</v>
          </cell>
          <cell r="D36236" t="str">
            <v>9.357,36</v>
          </cell>
        </row>
        <row r="36237">
          <cell r="A36237" t="str">
            <v>MM.02.010.0210.f</v>
          </cell>
          <cell r="B36237" t="str">
            <v>- oltre 460 fino a 500 kW - n° 2</v>
          </cell>
          <cell r="C36237" t="str">
            <v>cad</v>
          </cell>
          <cell r="D36237" t="str">
            <v>9.894,29</v>
          </cell>
        </row>
        <row r="36238">
          <cell r="A36238" t="str">
            <v>MM.02.010.0210.g</v>
          </cell>
          <cell r="B36238" t="str">
            <v>- oltre 500 fino a 540 kW - n° 2</v>
          </cell>
          <cell r="C36238" t="str">
            <v>cad</v>
          </cell>
          <cell r="D36238" t="str">
            <v>9.954,40</v>
          </cell>
        </row>
        <row r="36239">
          <cell r="A36239" t="str">
            <v>MM.02.010.0210.h</v>
          </cell>
          <cell r="B36239" t="str">
            <v>- oltre 540 fino a 590 kW - n° 2</v>
          </cell>
          <cell r="C36239" t="str">
            <v>cad</v>
          </cell>
          <cell r="D36239" t="str">
            <v>10.129,27</v>
          </cell>
        </row>
        <row r="36240">
          <cell r="A36240" t="str">
            <v>MM.02.010.0210.i</v>
          </cell>
          <cell r="B36240" t="str">
            <v>- oltre 590 fino a 630 kW - n° 2</v>
          </cell>
          <cell r="C36240" t="str">
            <v>cad</v>
          </cell>
          <cell r="D36240" t="str">
            <v>10.499,52</v>
          </cell>
        </row>
        <row r="36241">
          <cell r="A36241" t="str">
            <v>MM.02.010.0210.j</v>
          </cell>
          <cell r="B36241" t="str">
            <v>- oltre 630 fino a 670 kW - n° 3</v>
          </cell>
          <cell r="C36241" t="str">
            <v>cad</v>
          </cell>
          <cell r="D36241" t="str">
            <v>12.113,05</v>
          </cell>
        </row>
        <row r="36242">
          <cell r="A36242" t="str">
            <v>MM.02.010.0210.k</v>
          </cell>
          <cell r="B36242" t="str">
            <v>- oltre 670 fino a 710 kW - n° 3</v>
          </cell>
          <cell r="C36242" t="str">
            <v>cad</v>
          </cell>
          <cell r="D36242" t="str">
            <v>12.342,58</v>
          </cell>
        </row>
        <row r="36243">
          <cell r="A36243" t="str">
            <v>MM.02.010.0210.l</v>
          </cell>
          <cell r="B36243" t="str">
            <v>- oltre 710 fino a 750 kW - n° 3</v>
          </cell>
          <cell r="C36243" t="str">
            <v>cad</v>
          </cell>
          <cell r="D36243" t="str">
            <v>12.864,48</v>
          </cell>
        </row>
        <row r="36244">
          <cell r="A36244" t="str">
            <v>MM.02.010.0210.m</v>
          </cell>
          <cell r="B36244" t="str">
            <v>- oltre 750 fino a 800 kW - n° 3</v>
          </cell>
          <cell r="C36244" t="str">
            <v>cad</v>
          </cell>
          <cell r="D36244" t="str">
            <v>14.774,50</v>
          </cell>
        </row>
        <row r="36245">
          <cell r="A36245" t="str">
            <v>MM.02.010.0210.n</v>
          </cell>
          <cell r="B36245" t="str">
            <v>- oltre 800 fino a 850 kW - n° 4</v>
          </cell>
          <cell r="C36245" t="str">
            <v>cad</v>
          </cell>
          <cell r="D36245" t="str">
            <v>14.804,54</v>
          </cell>
        </row>
        <row r="36246">
          <cell r="A36246" t="str">
            <v>MM.02.010.0210.o</v>
          </cell>
          <cell r="B36246" t="str">
            <v>- oltre 850 fino a 890 kW - n° 4</v>
          </cell>
          <cell r="C36246" t="str">
            <v>cad</v>
          </cell>
          <cell r="D36246" t="str">
            <v>14.956,18</v>
          </cell>
        </row>
        <row r="36247">
          <cell r="A36247" t="str">
            <v>MM.02.010.0210.p</v>
          </cell>
          <cell r="B36247" t="str">
            <v>- oltre 890 fino a 940 kW - n° 4</v>
          </cell>
          <cell r="C36247" t="str">
            <v>cad</v>
          </cell>
          <cell r="D36247" t="str">
            <v>15.331,91</v>
          </cell>
        </row>
        <row r="36248">
          <cell r="A36248" t="str">
            <v>MM.02.010.0210.q</v>
          </cell>
          <cell r="B36248" t="str">
            <v>- oltre 940 fino a 1000 kW - n° 4</v>
          </cell>
          <cell r="C36248" t="str">
            <v>cad</v>
          </cell>
          <cell r="D36248" t="str">
            <v>15.801,89</v>
          </cell>
        </row>
        <row r="36249">
          <cell r="A36249" t="str">
            <v>MM.02.010.0210.r</v>
          </cell>
          <cell r="B36249" t="str">
            <v>- oltre 1000 fino a 1080 kW - n° 4</v>
          </cell>
          <cell r="C36249" t="str">
            <v>cad</v>
          </cell>
          <cell r="D36249" t="str">
            <v>16.413,97</v>
          </cell>
        </row>
        <row r="36250">
          <cell r="A36250" t="str">
            <v>MM.02.010.0210.s</v>
          </cell>
          <cell r="B36250" t="str">
            <v>- oltre 1080 fino a 1170 kW - n° 4</v>
          </cell>
          <cell r="C36250" t="str">
            <v>cad</v>
          </cell>
          <cell r="D36250" t="str">
            <v>16.418,07</v>
          </cell>
        </row>
        <row r="36251">
          <cell r="A36251" t="str">
            <v>MM.02.010.0210.t</v>
          </cell>
          <cell r="B36251" t="str">
            <v>- oltre 1170 fino a 1270 kW - n° 4</v>
          </cell>
          <cell r="C36251" t="str">
            <v>cad</v>
          </cell>
          <cell r="D36251" t="str">
            <v>18.007,01</v>
          </cell>
        </row>
        <row r="36252">
          <cell r="A36252" t="str">
            <v>MM.02.010.0210.u</v>
          </cell>
          <cell r="B36252" t="str">
            <v>- oltre 1270 fino a 1350 kW - n° 4</v>
          </cell>
          <cell r="C36252" t="str">
            <v>cad</v>
          </cell>
          <cell r="D36252" t="str">
            <v>18.414,15</v>
          </cell>
        </row>
        <row r="36253">
          <cell r="A36253" t="str">
            <v>MM.02.010.0210.v</v>
          </cell>
          <cell r="B36253" t="str">
            <v>- oltre 1350 fino a 1430 kW - n° 4</v>
          </cell>
          <cell r="C36253" t="str">
            <v>cad</v>
          </cell>
          <cell r="D36253" t="str">
            <v>18.639,58</v>
          </cell>
        </row>
        <row r="36254">
          <cell r="A36254" t="str">
            <v>MM.02.010.0220</v>
          </cell>
          <cell r="B36254" t="str">
            <v>Aumento di prezzo per refrigeratori d'acqua condensati ad aria con ventilatori elicoidali con RECUPERO PARZIALE del calore di condensazione e con riferimento alla serie con le caratteristiche seguenti:</v>
          </cell>
          <cell r="C36254"/>
          <cell r="D36254"/>
        </row>
        <row r="36255">
          <cell r="A36255" t="str">
            <v>MM.02.010.0220.a</v>
          </cell>
          <cell r="B36255" t="str">
            <v>- oltre 270 fino a 330 kW - n° 2</v>
          </cell>
          <cell r="C36255" t="str">
            <v>cad</v>
          </cell>
          <cell r="D36255" t="str">
            <v>3.059,01</v>
          </cell>
        </row>
        <row r="36256">
          <cell r="A36256" t="str">
            <v>MM.02.010.0220.b</v>
          </cell>
          <cell r="B36256" t="str">
            <v>- oltre 330 fino a 500 kW - n° 2</v>
          </cell>
          <cell r="C36256" t="str">
            <v>cad</v>
          </cell>
          <cell r="D36256" t="str">
            <v>3.194,27</v>
          </cell>
        </row>
        <row r="36257">
          <cell r="A36257" t="str">
            <v>MM.02.010.0220.c</v>
          </cell>
          <cell r="B36257" t="str">
            <v>- oltre 500 fino a 630 kW - n° 2</v>
          </cell>
          <cell r="C36257" t="str">
            <v>cad</v>
          </cell>
          <cell r="D36257" t="str">
            <v>3.650,57</v>
          </cell>
        </row>
        <row r="36258">
          <cell r="A36258" t="str">
            <v>MM.02.010.0220.d</v>
          </cell>
          <cell r="B36258" t="str">
            <v>- oltre 630 fino a 670 kW - n° 3</v>
          </cell>
          <cell r="C36258" t="str">
            <v>cad</v>
          </cell>
          <cell r="D36258" t="str">
            <v>4.798,22</v>
          </cell>
        </row>
        <row r="36259">
          <cell r="A36259" t="str">
            <v>MM.02.010.0220.e</v>
          </cell>
          <cell r="B36259" t="str">
            <v>- oltre 670 fino a 750 kW - n° 3</v>
          </cell>
          <cell r="C36259" t="str">
            <v>cad</v>
          </cell>
          <cell r="D36259" t="str">
            <v>5.135,68</v>
          </cell>
        </row>
        <row r="36260">
          <cell r="A36260" t="str">
            <v>MM.02.010.0220.f</v>
          </cell>
          <cell r="B36260" t="str">
            <v>- oltre 750 fino a 800 kW - n° 3</v>
          </cell>
          <cell r="C36260" t="str">
            <v>cad</v>
          </cell>
          <cell r="D36260" t="str">
            <v>5.473,14</v>
          </cell>
        </row>
        <row r="36261">
          <cell r="A36261" t="str">
            <v>MM.02.010.0220.g</v>
          </cell>
          <cell r="B36261" t="str">
            <v>- oltre 800 fino a 1000 kW - n° 4</v>
          </cell>
          <cell r="C36261" t="str">
            <v>cad</v>
          </cell>
          <cell r="D36261" t="str">
            <v>6.389,90</v>
          </cell>
        </row>
        <row r="36262">
          <cell r="A36262" t="str">
            <v>MM.02.010.0220.h</v>
          </cell>
          <cell r="B36262" t="str">
            <v>- oltre 1000 fino a 1270 kW - n° 4</v>
          </cell>
          <cell r="C36262" t="str">
            <v>cad</v>
          </cell>
          <cell r="D36262" t="str">
            <v>7.295,70</v>
          </cell>
        </row>
        <row r="36263">
          <cell r="A36263" t="str">
            <v>MM.02.010.0220.i</v>
          </cell>
          <cell r="B36263" t="str">
            <v>- oltre 1270 fino a 1350 kW - n° 4</v>
          </cell>
          <cell r="C36263" t="str">
            <v>cad</v>
          </cell>
          <cell r="D36263" t="str">
            <v>8.206,98</v>
          </cell>
        </row>
        <row r="36264">
          <cell r="A36264" t="str">
            <v>MM.02.010.0220.j</v>
          </cell>
          <cell r="B36264" t="str">
            <v>- oltre 1350 fino a 1430 kW - n° 4</v>
          </cell>
          <cell r="C36264" t="str">
            <v>cad</v>
          </cell>
          <cell r="D36264" t="str">
            <v>8.667,42</v>
          </cell>
        </row>
        <row r="36265">
          <cell r="A36265" t="str">
            <v>MM.02.010.0230</v>
          </cell>
          <cell r="B36265" t="str">
            <v>Aumento di prezzo per refrigeratori d'acqua condensati ad aria con ventilatori elicoidali con RECUPERO TOTALE del calore di condensazione e con riferimento alla serie con le caratteristiche seguenti:</v>
          </cell>
          <cell r="C36265"/>
          <cell r="D36265"/>
        </row>
        <row r="36266">
          <cell r="A36266" t="str">
            <v>MM.02.010.0230.a</v>
          </cell>
          <cell r="B36266" t="str">
            <v>- oltre 270 fino a 330 kW - n° 2</v>
          </cell>
          <cell r="C36266" t="str">
            <v>cad</v>
          </cell>
          <cell r="D36266" t="str">
            <v>10.479,03</v>
          </cell>
        </row>
        <row r="36267">
          <cell r="A36267" t="str">
            <v>MM.02.010.0230.b</v>
          </cell>
          <cell r="B36267" t="str">
            <v>- oltre 330 fino a 420 kW - n° 2</v>
          </cell>
          <cell r="C36267" t="str">
            <v>cad</v>
          </cell>
          <cell r="D36267" t="str">
            <v>10.946,29</v>
          </cell>
        </row>
        <row r="36268">
          <cell r="A36268" t="str">
            <v>MM.02.010.0230.c</v>
          </cell>
          <cell r="B36268" t="str">
            <v>- oltre 420 fino a 540 kW - n° 2</v>
          </cell>
          <cell r="C36268" t="str">
            <v>cad</v>
          </cell>
          <cell r="D36268" t="str">
            <v>11.856,22</v>
          </cell>
        </row>
        <row r="36269">
          <cell r="A36269" t="str">
            <v>MM.02.010.0230.d</v>
          </cell>
          <cell r="B36269" t="str">
            <v>- oltre 540 fino a 590 kW - n° 2</v>
          </cell>
          <cell r="C36269" t="str">
            <v>cad</v>
          </cell>
          <cell r="D36269" t="str">
            <v>13.680,14</v>
          </cell>
        </row>
        <row r="36270">
          <cell r="A36270" t="str">
            <v>MM.02.010.0230.e</v>
          </cell>
          <cell r="B36270" t="str">
            <v>- oltre 590 fino a 630 kW - n° 2</v>
          </cell>
          <cell r="C36270" t="str">
            <v>cad</v>
          </cell>
          <cell r="D36270" t="str">
            <v>14.590,06</v>
          </cell>
        </row>
        <row r="36271">
          <cell r="A36271" t="str">
            <v>MM.02.010.0230.f</v>
          </cell>
          <cell r="B36271" t="str">
            <v>- oltre 630 fino a 670 kW - n° 3</v>
          </cell>
          <cell r="C36271" t="str">
            <v>cad</v>
          </cell>
          <cell r="D36271" t="str">
            <v>15.842,87</v>
          </cell>
        </row>
        <row r="36272">
          <cell r="A36272" t="str">
            <v>MM.02.010.0230.g</v>
          </cell>
          <cell r="B36272" t="str">
            <v>- oltre 670 fino a 710 kW - n° 3</v>
          </cell>
          <cell r="C36272" t="str">
            <v>cad</v>
          </cell>
          <cell r="D36272" t="str">
            <v>17.330,72</v>
          </cell>
        </row>
        <row r="36273">
          <cell r="A36273" t="str">
            <v>MM.02.010.0230.h</v>
          </cell>
          <cell r="B36273" t="str">
            <v>- oltre 710 fino a 800 kW - n° 3</v>
          </cell>
          <cell r="C36273" t="str">
            <v>cad</v>
          </cell>
          <cell r="D36273" t="str">
            <v>17.787,04</v>
          </cell>
        </row>
        <row r="36274">
          <cell r="A36274" t="str">
            <v>MM.02.010.0230.i</v>
          </cell>
          <cell r="B36274" t="str">
            <v>- oltre 800 fino a 850 kW - n° 4</v>
          </cell>
          <cell r="C36274" t="str">
            <v>cad</v>
          </cell>
          <cell r="D36274" t="str">
            <v>21.891,23</v>
          </cell>
        </row>
        <row r="36275">
          <cell r="A36275" t="str">
            <v>MM.02.010.0230.j</v>
          </cell>
          <cell r="B36275" t="str">
            <v>- oltre 850 fino a 890 kW - n° 4</v>
          </cell>
          <cell r="C36275" t="str">
            <v>cad</v>
          </cell>
          <cell r="D36275" t="str">
            <v>22.347,55</v>
          </cell>
        </row>
        <row r="36276">
          <cell r="A36276" t="str">
            <v>MM.02.010.0230.k</v>
          </cell>
          <cell r="B36276" t="str">
            <v>- oltre 890 fino a 1170 kW - n° 4</v>
          </cell>
          <cell r="C36276" t="str">
            <v>cad</v>
          </cell>
          <cell r="D36276" t="str">
            <v>22.802,49</v>
          </cell>
        </row>
        <row r="36277">
          <cell r="A36277" t="str">
            <v>MM.02.010.0230.l</v>
          </cell>
          <cell r="B36277" t="str">
            <v>- oltre 1170 fino a 1270 kW - n° 4</v>
          </cell>
          <cell r="C36277" t="str">
            <v>cad</v>
          </cell>
          <cell r="D36277" t="str">
            <v>24.625,06</v>
          </cell>
        </row>
        <row r="36278">
          <cell r="A36278" t="str">
            <v>MM.02.010.0230.m</v>
          </cell>
          <cell r="B36278" t="str">
            <v>- oltre 1270 fino a 1350 kW - n° 4</v>
          </cell>
          <cell r="C36278" t="str">
            <v>cad</v>
          </cell>
          <cell r="D36278" t="str">
            <v>25.536,34</v>
          </cell>
        </row>
        <row r="36279">
          <cell r="A36279" t="str">
            <v>MM.02.010.0230.n</v>
          </cell>
          <cell r="B36279" t="str">
            <v>- oltre 1350 fino a 1430 kW - n° 4</v>
          </cell>
          <cell r="C36279" t="str">
            <v>cad</v>
          </cell>
          <cell r="D36279" t="str">
            <v>26.448,98</v>
          </cell>
        </row>
        <row r="36280">
          <cell r="A36280" t="str">
            <v>MM.02.020</v>
          </cell>
          <cell r="B36280" t="str">
            <v>REFRIGERATORI D'ACQUA CONDENSATI AD ARIA CON FREECOOLING</v>
          </cell>
          <cell r="C36280"/>
          <cell r="D36280"/>
        </row>
        <row r="36281">
          <cell r="A36281" t="str">
            <v>MM.02.020.0010</v>
          </cell>
          <cell r="B36281" t="str">
            <v>Refrigeratori d'acqua condensati ad aria con FREE COOLING, in esecuzione "package" per esterno, composti da: compressori; evaporatore a fascio tubiero o a piastra completo di resistenza antigelo; condensatore in rame-alluminio completo di ventilatori elicoidali, dispositivi e allacciamenti per funzionamento in "free cooling";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281"/>
          <cell r="D36281"/>
        </row>
        <row r="36282">
          <cell r="A36282" t="str">
            <v>MM.02.020.0010.a</v>
          </cell>
          <cell r="B36282" t="str">
            <v>- fino a 45 kW - n° 1</v>
          </cell>
          <cell r="C36282" t="str">
            <v>cad</v>
          </cell>
          <cell r="D36282" t="str">
            <v>18.790,19</v>
          </cell>
        </row>
        <row r="36283">
          <cell r="A36283" t="str">
            <v>MM.02.020.0010.b</v>
          </cell>
          <cell r="B36283" t="str">
            <v>- oltre 45 fino a 50 kW - n° 1</v>
          </cell>
          <cell r="C36283" t="str">
            <v>cad</v>
          </cell>
          <cell r="D36283" t="str">
            <v>19.416,94</v>
          </cell>
        </row>
        <row r="36284">
          <cell r="A36284" t="str">
            <v>MM.02.020.0010.c</v>
          </cell>
          <cell r="B36284" t="str">
            <v>- oltre 50 fino a 75 kW - n° 1</v>
          </cell>
          <cell r="C36284" t="str">
            <v>cad</v>
          </cell>
          <cell r="D36284" t="str">
            <v>23.018,37</v>
          </cell>
        </row>
        <row r="36285">
          <cell r="A36285" t="str">
            <v>MM.02.020.0010.d</v>
          </cell>
          <cell r="B36285" t="str">
            <v>- oltre 75 fino a 90 kW - n° 2</v>
          </cell>
          <cell r="C36285" t="str">
            <v>cad</v>
          </cell>
          <cell r="D36285" t="str">
            <v>26.411,33</v>
          </cell>
        </row>
        <row r="36286">
          <cell r="A36286" t="str">
            <v>MM.02.020.0010.e</v>
          </cell>
          <cell r="B36286" t="str">
            <v>- oltre 90 fino a 100 kW - n° 2</v>
          </cell>
          <cell r="C36286" t="str">
            <v>cad</v>
          </cell>
          <cell r="D36286" t="str">
            <v>28.602,88</v>
          </cell>
        </row>
        <row r="36287">
          <cell r="A36287" t="str">
            <v>MM.02.020.0010.f</v>
          </cell>
          <cell r="B36287" t="str">
            <v>- oltre 100 fino a 125 kW - n° 2</v>
          </cell>
          <cell r="C36287" t="str">
            <v>cad</v>
          </cell>
          <cell r="D36287" t="str">
            <v>33.508,51</v>
          </cell>
        </row>
        <row r="36288">
          <cell r="A36288" t="str">
            <v>MM.02.020.0010.g</v>
          </cell>
          <cell r="B36288" t="str">
            <v>- oltre 125 fino a 140 kW - n° 2</v>
          </cell>
          <cell r="C36288" t="str">
            <v>cad</v>
          </cell>
          <cell r="D36288" t="str">
            <v>34.239,50</v>
          </cell>
        </row>
        <row r="36289">
          <cell r="A36289" t="str">
            <v>MM.02.020.0010.h</v>
          </cell>
          <cell r="B36289" t="str">
            <v>- oltre 140 fino a 170 kW - n° 2</v>
          </cell>
          <cell r="C36289" t="str">
            <v>cad</v>
          </cell>
          <cell r="D36289" t="str">
            <v>38.728,24</v>
          </cell>
        </row>
        <row r="36290">
          <cell r="A36290" t="str">
            <v>MM.02.020.0010.i</v>
          </cell>
          <cell r="B36290" t="str">
            <v>- oltre 170 fino a 200 kW - n° 2</v>
          </cell>
          <cell r="C36290" t="str">
            <v>cad</v>
          </cell>
          <cell r="D36290" t="str">
            <v>39.457,83</v>
          </cell>
        </row>
        <row r="36291">
          <cell r="A36291" t="str">
            <v>MM.02.020.0010.j</v>
          </cell>
          <cell r="B36291" t="str">
            <v>- oltre 200 fino a 250 kW - n° 2</v>
          </cell>
          <cell r="C36291" t="str">
            <v>cad</v>
          </cell>
          <cell r="D36291" t="str">
            <v>49.009,96</v>
          </cell>
        </row>
        <row r="36292">
          <cell r="A36292" t="str">
            <v>MM.02.020.0010.k</v>
          </cell>
          <cell r="B36292" t="str">
            <v>- oltre 250 fino a 300 kW - n° 2</v>
          </cell>
          <cell r="C36292" t="str">
            <v>cad</v>
          </cell>
          <cell r="D36292" t="str">
            <v>52.453,63</v>
          </cell>
        </row>
        <row r="36293">
          <cell r="A36293" t="str">
            <v>MM.02.020.0010.l</v>
          </cell>
          <cell r="B36293" t="str">
            <v>- oltre 300 fino a 350 kW - n° 2</v>
          </cell>
          <cell r="C36293" t="str">
            <v>cad</v>
          </cell>
          <cell r="D36293" t="str">
            <v>62.474,79</v>
          </cell>
        </row>
        <row r="36294">
          <cell r="A36294" t="str">
            <v>MM.02.020.0010.m</v>
          </cell>
          <cell r="B36294" t="str">
            <v>- oltre 350 fino a 400 kW - n° 4</v>
          </cell>
          <cell r="C36294" t="str">
            <v>cad</v>
          </cell>
          <cell r="D36294" t="str">
            <v>77.349,46</v>
          </cell>
        </row>
        <row r="36295">
          <cell r="A36295" t="str">
            <v>MM.02.020.0010.n</v>
          </cell>
          <cell r="B36295" t="str">
            <v>- oltre 400 fino a 450 kW - n° 4</v>
          </cell>
          <cell r="C36295" t="str">
            <v>cad</v>
          </cell>
          <cell r="D36295" t="str">
            <v>85.804,41</v>
          </cell>
        </row>
        <row r="36296">
          <cell r="A36296" t="str">
            <v>MM.02.020.0010.o</v>
          </cell>
          <cell r="B36296" t="str">
            <v>- oltre 450 fino a 480 kW - n° 4</v>
          </cell>
          <cell r="C36296" t="str">
            <v>cad</v>
          </cell>
          <cell r="D36296" t="str">
            <v>91.910,04</v>
          </cell>
        </row>
        <row r="36297">
          <cell r="A36297" t="str">
            <v>MM.02.020.0010.p</v>
          </cell>
          <cell r="B36297" t="str">
            <v>- oltre 480 fino a 530 kW - n° 4</v>
          </cell>
          <cell r="C36297" t="str">
            <v>cad</v>
          </cell>
          <cell r="D36297" t="str">
            <v>95.042,46</v>
          </cell>
        </row>
        <row r="36298">
          <cell r="A36298" t="str">
            <v>MM.02.020.0010.q</v>
          </cell>
          <cell r="B36298" t="str">
            <v>- oltre 530 fino a 600 kW - n° 4</v>
          </cell>
          <cell r="C36298" t="str">
            <v>cad</v>
          </cell>
          <cell r="D36298" t="str">
            <v>100.210,08</v>
          </cell>
        </row>
        <row r="36299">
          <cell r="A36299" t="str">
            <v>MM.02.020.0020</v>
          </cell>
          <cell r="B36299" t="str">
            <v>Aumento di prezzo per refrigeratori d'acqua condensati ad aria con FREE COOLING con riferimento alla serie con le caratteristiche seguenti:</v>
          </cell>
          <cell r="C36299"/>
          <cell r="D36299"/>
        </row>
        <row r="36300">
          <cell r="A36300" t="str">
            <v>MM.02.020.0020.a</v>
          </cell>
          <cell r="B36300" t="str">
            <v>- fino a 45 kW - n°1</v>
          </cell>
          <cell r="C36300" t="str">
            <v>cad</v>
          </cell>
          <cell r="D36300" t="str">
            <v>3.795,41</v>
          </cell>
        </row>
        <row r="36301">
          <cell r="A36301" t="str">
            <v>MM.02.020.0020.b</v>
          </cell>
          <cell r="B36301" t="str">
            <v>- oltre 45 fino a 75 kW - n° 1</v>
          </cell>
          <cell r="C36301" t="str">
            <v>cad</v>
          </cell>
          <cell r="D36301" t="str">
            <v>4.202,55</v>
          </cell>
        </row>
        <row r="36302">
          <cell r="A36302" t="str">
            <v>MM.02.020.0020.c</v>
          </cell>
          <cell r="B36302" t="str">
            <v>- oltre 75 fino a 100 kW - n° 2</v>
          </cell>
          <cell r="C36302" t="str">
            <v>cad</v>
          </cell>
          <cell r="D36302" t="str">
            <v>4.221,67</v>
          </cell>
        </row>
        <row r="36303">
          <cell r="A36303" t="str">
            <v>MM.02.020.0020.d</v>
          </cell>
          <cell r="B36303" t="str">
            <v>- oltre 100 fino a 125 kW - n° 2</v>
          </cell>
          <cell r="C36303" t="str">
            <v>cad</v>
          </cell>
          <cell r="D36303" t="str">
            <v>4.253,10</v>
          </cell>
        </row>
        <row r="36304">
          <cell r="A36304" t="str">
            <v>MM.02.020.0020.e</v>
          </cell>
          <cell r="B36304" t="str">
            <v>- oltre 125 fino a 140 kW - n° 2</v>
          </cell>
          <cell r="C36304" t="str">
            <v>cad</v>
          </cell>
          <cell r="D36304" t="str">
            <v>4.307,75</v>
          </cell>
        </row>
        <row r="36305">
          <cell r="A36305" t="str">
            <v>MM.02.020.0020.f</v>
          </cell>
          <cell r="B36305" t="str">
            <v>- oltre 140 fino a 170 kW - n° 2</v>
          </cell>
          <cell r="C36305" t="str">
            <v>cad</v>
          </cell>
          <cell r="D36305" t="str">
            <v>4.354,20</v>
          </cell>
        </row>
        <row r="36306">
          <cell r="A36306" t="str">
            <v>MM.02.020.0020.g</v>
          </cell>
          <cell r="B36306" t="str">
            <v>- oltre 170 fino a 200 kW - n° 2</v>
          </cell>
          <cell r="C36306" t="str">
            <v>cad</v>
          </cell>
          <cell r="D36306" t="str">
            <v>4.809,16</v>
          </cell>
        </row>
        <row r="36307">
          <cell r="A36307" t="str">
            <v>MM.02.020.0020.h</v>
          </cell>
          <cell r="B36307" t="str">
            <v>- oltre 200 fino a 250 kW - n° 2</v>
          </cell>
          <cell r="C36307" t="str">
            <v>cad</v>
          </cell>
          <cell r="D36307" t="str">
            <v>4.885,66</v>
          </cell>
        </row>
        <row r="36308">
          <cell r="A36308" t="str">
            <v>MM.02.020.0020.i</v>
          </cell>
          <cell r="B36308" t="str">
            <v>- oltre 250 fino a 300 kW - n° 2</v>
          </cell>
          <cell r="C36308" t="str">
            <v>cad</v>
          </cell>
          <cell r="D36308" t="str">
            <v>4.960,81</v>
          </cell>
        </row>
        <row r="36309">
          <cell r="A36309" t="str">
            <v>MM.02.020.0020.j</v>
          </cell>
          <cell r="B36309" t="str">
            <v>- oltre 300 fino a 350 kW - n° 2</v>
          </cell>
          <cell r="C36309" t="str">
            <v>cad</v>
          </cell>
          <cell r="D36309" t="str">
            <v>5.104,26</v>
          </cell>
        </row>
        <row r="36310">
          <cell r="A36310" t="str">
            <v>MM.02.020.0020.k</v>
          </cell>
          <cell r="B36310" t="str">
            <v>- oltre 350 fino a 400 kW - n° 4</v>
          </cell>
          <cell r="C36310" t="str">
            <v>cad</v>
          </cell>
          <cell r="D36310" t="str">
            <v>5.417,14</v>
          </cell>
        </row>
        <row r="36311">
          <cell r="A36311" t="str">
            <v>MM.02.020.0020.l</v>
          </cell>
          <cell r="B36311" t="str">
            <v>- oltre 400 fino a 450 kW - n° 4</v>
          </cell>
          <cell r="C36311" t="str">
            <v>cad</v>
          </cell>
          <cell r="D36311" t="str">
            <v>6.175,39</v>
          </cell>
        </row>
        <row r="36312">
          <cell r="A36312" t="str">
            <v>MM.02.020.0020.m</v>
          </cell>
          <cell r="B36312" t="str">
            <v>- oltre 450 fino a 480 kW - n° 4</v>
          </cell>
          <cell r="C36312" t="str">
            <v>cad</v>
          </cell>
          <cell r="D36312" t="str">
            <v>6.581,17</v>
          </cell>
        </row>
        <row r="36313">
          <cell r="A36313" t="str">
            <v>MM.02.020.0020.n</v>
          </cell>
          <cell r="B36313" t="str">
            <v>- oltre 480 fino a 530 kW - n° 4</v>
          </cell>
          <cell r="C36313" t="str">
            <v>cad</v>
          </cell>
          <cell r="D36313" t="str">
            <v>6.885,84</v>
          </cell>
        </row>
        <row r="36314">
          <cell r="A36314" t="str">
            <v>MM.02.020.0020.o</v>
          </cell>
          <cell r="B36314" t="str">
            <v>- oltre 530 fino a 600 kW - n° 4</v>
          </cell>
          <cell r="C36314" t="str">
            <v>cad</v>
          </cell>
          <cell r="D36314" t="str">
            <v>7.999,32</v>
          </cell>
        </row>
        <row r="36315">
          <cell r="A36315" t="str">
            <v>MM.02.020.0030</v>
          </cell>
          <cell r="B36315" t="str">
            <v>Refrigeratori d'acqua condensati ad aria con FREE COOLING, in esecuzione "package" per esterno, composti da: compressori; evaporatore a fascio tubiero o a piastra completo di resistenza antigelo; condensatore in rame-alluminio completo di ventilatori elicoidali, dispositivi e allacciamenti per funzionamento in "free cooling";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315"/>
          <cell r="D36315"/>
        </row>
        <row r="36316">
          <cell r="A36316" t="str">
            <v>MM.02.020.0030.a</v>
          </cell>
          <cell r="B36316" t="str">
            <v>- oltre 530 fino a 570 kW - n° 2</v>
          </cell>
          <cell r="C36316" t="str">
            <v>cad</v>
          </cell>
          <cell r="D36316" t="str">
            <v>101.149,50</v>
          </cell>
        </row>
        <row r="36317">
          <cell r="A36317" t="str">
            <v>MM.02.020.0030.b</v>
          </cell>
          <cell r="B36317" t="str">
            <v>- oltre 570 fino a 610 kW - n° 2</v>
          </cell>
          <cell r="C36317" t="str">
            <v>cad</v>
          </cell>
          <cell r="D36317" t="str">
            <v>104.122,74</v>
          </cell>
        </row>
        <row r="36318">
          <cell r="A36318" t="str">
            <v>MM.02.020.0030.c</v>
          </cell>
          <cell r="B36318" t="str">
            <v>- oltre 610 fino a 670 kW - n° 2</v>
          </cell>
          <cell r="C36318" t="str">
            <v>cad</v>
          </cell>
          <cell r="D36318" t="str">
            <v>110.594,58</v>
          </cell>
        </row>
        <row r="36319">
          <cell r="A36319" t="str">
            <v>MM.02.020.0030.d</v>
          </cell>
          <cell r="B36319" t="str">
            <v>- oltre 670 fino a 780 kW - n° 4</v>
          </cell>
          <cell r="C36319" t="str">
            <v>cad</v>
          </cell>
          <cell r="D36319" t="str">
            <v>157.305,94</v>
          </cell>
        </row>
        <row r="36320">
          <cell r="A36320" t="str">
            <v>MM.02.020.0030.e</v>
          </cell>
          <cell r="B36320" t="str">
            <v>- oltre 780 fino a 860 kW - n° 4</v>
          </cell>
          <cell r="C36320" t="str">
            <v>cad</v>
          </cell>
          <cell r="D36320" t="str">
            <v>162.629,92</v>
          </cell>
        </row>
        <row r="36321">
          <cell r="A36321" t="str">
            <v>MM.02.020.0030.f</v>
          </cell>
          <cell r="B36321" t="str">
            <v>- oltre 860 fino a 960 kW - n° 4</v>
          </cell>
          <cell r="C36321" t="str">
            <v>cad</v>
          </cell>
          <cell r="D36321" t="str">
            <v>175.679,23</v>
          </cell>
        </row>
        <row r="36322">
          <cell r="A36322" t="str">
            <v>MM.02.020.0030.g</v>
          </cell>
          <cell r="B36322" t="str">
            <v>- oltre 960 fino a 1120 kW - n° 4</v>
          </cell>
          <cell r="C36322" t="str">
            <v>cad</v>
          </cell>
          <cell r="D36322" t="str">
            <v>196.972,24</v>
          </cell>
        </row>
        <row r="36323">
          <cell r="A36323" t="str">
            <v>MM.02.020.0030.h</v>
          </cell>
          <cell r="B36323" t="str">
            <v>- oltre 1120 fino a 1340 kW - n° 4</v>
          </cell>
          <cell r="C36323" t="str">
            <v>cad</v>
          </cell>
          <cell r="D36323" t="str">
            <v>205.845,50</v>
          </cell>
        </row>
        <row r="36324">
          <cell r="A36324" t="str">
            <v>MM.02.020.0040</v>
          </cell>
          <cell r="B36324" t="str">
            <v>Aumento di prezzo per refrigeratori d'acqua condensati ad aria con FREE COOLING con riferimento alla serie con le caratteristiche seguenti:</v>
          </cell>
          <cell r="C36324"/>
          <cell r="D36324"/>
        </row>
        <row r="36325">
          <cell r="A36325" t="str">
            <v>MM.02.020.0040.a</v>
          </cell>
          <cell r="B36325" t="str">
            <v>- oltre 530 fino a 570 kW - n° 2</v>
          </cell>
          <cell r="C36325" t="str">
            <v>cad</v>
          </cell>
          <cell r="D36325" t="str">
            <v>5.720,42</v>
          </cell>
        </row>
        <row r="36326">
          <cell r="A36326" t="str">
            <v>MM.02.020.0040.b</v>
          </cell>
          <cell r="B36326" t="str">
            <v>- oltre 570 fino a 610 kW - n° 2</v>
          </cell>
          <cell r="C36326" t="str">
            <v>cad</v>
          </cell>
          <cell r="D36326" t="str">
            <v>6.329,79</v>
          </cell>
        </row>
        <row r="36327">
          <cell r="A36327" t="str">
            <v>MM.02.020.0040.c</v>
          </cell>
          <cell r="B36327" t="str">
            <v>- oltre 610 fino a 670 kW - n° 2</v>
          </cell>
          <cell r="C36327" t="str">
            <v>cad</v>
          </cell>
          <cell r="D36327" t="str">
            <v>6.884,47</v>
          </cell>
        </row>
        <row r="36328">
          <cell r="A36328" t="str">
            <v>MM.02.020.0040.d</v>
          </cell>
          <cell r="B36328" t="str">
            <v>- oltre 670 fino a 780 kW - n° 4</v>
          </cell>
          <cell r="C36328" t="str">
            <v>cad</v>
          </cell>
          <cell r="D36328" t="str">
            <v>8.049,87</v>
          </cell>
        </row>
        <row r="36329">
          <cell r="A36329" t="str">
            <v>MM.02.020.0040.e</v>
          </cell>
          <cell r="B36329" t="str">
            <v>- oltre 780 fino a 860 kW - n° 4</v>
          </cell>
          <cell r="C36329" t="str">
            <v>cad</v>
          </cell>
          <cell r="D36329" t="str">
            <v>8.607,30</v>
          </cell>
        </row>
        <row r="36330">
          <cell r="A36330" t="str">
            <v>MM.02.020.0040.f</v>
          </cell>
          <cell r="B36330" t="str">
            <v>- oltre 860 fino a 1340 kW - n° 4</v>
          </cell>
          <cell r="C36330" t="str">
            <v>cad</v>
          </cell>
          <cell r="D36330" t="str">
            <v>9.163,34</v>
          </cell>
        </row>
        <row r="36331">
          <cell r="A36331" t="str">
            <v>MM.02.030</v>
          </cell>
          <cell r="B36331" t="str">
            <v>REFRIGERATORI D'ACQUA CONDENSATI AD ARIA CON VENTILATORI CENTRIFUGHI</v>
          </cell>
          <cell r="C36331"/>
          <cell r="D36331"/>
        </row>
        <row r="36332">
          <cell r="A36332" t="str">
            <v>MM.02.030.0010</v>
          </cell>
          <cell r="B36332" t="str">
            <v>Refrigeratori d'acqua condensati ad aria con ventilatori centrifughi, in esecuzione "package" per interno, composti da: compressori; evaporatore a fascio tubiero o a piastra;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36332"/>
          <cell r="D36332"/>
        </row>
        <row r="36333">
          <cell r="A36333" t="str">
            <v>MM.02.030.0010.a</v>
          </cell>
          <cell r="B36333" t="str">
            <v>- oltre 19 fino a 23 kW - n° 1 - 200 Pa</v>
          </cell>
          <cell r="C36333" t="str">
            <v>cad</v>
          </cell>
          <cell r="D36333" t="str">
            <v>7.250,62</v>
          </cell>
        </row>
        <row r="36334">
          <cell r="A36334" t="str">
            <v>MM.02.030.0010.b</v>
          </cell>
          <cell r="B36334" t="str">
            <v>- oltre 23 fino a 26 kW - n° 1 - 250 Pa</v>
          </cell>
          <cell r="C36334" t="str">
            <v>cad</v>
          </cell>
          <cell r="D36334" t="str">
            <v>7.958,34</v>
          </cell>
        </row>
        <row r="36335">
          <cell r="A36335" t="str">
            <v>MM.02.030.0010.c</v>
          </cell>
          <cell r="B36335" t="str">
            <v>- oltre 26 fino a 32 kW - n° 1 - 250 Pa</v>
          </cell>
          <cell r="C36335" t="str">
            <v>cad</v>
          </cell>
          <cell r="D36335" t="str">
            <v>8.515,75</v>
          </cell>
        </row>
        <row r="36336">
          <cell r="A36336" t="str">
            <v>MM.02.030.0010.d</v>
          </cell>
          <cell r="B36336" t="str">
            <v>- oltre 32 fino a 38 kW - n° 2 - 250 Pa</v>
          </cell>
          <cell r="C36336" t="str">
            <v>cad</v>
          </cell>
          <cell r="D36336" t="str">
            <v>11.453,17</v>
          </cell>
        </row>
        <row r="36337">
          <cell r="A36337" t="str">
            <v>MM.02.030.0010.e</v>
          </cell>
          <cell r="B36337" t="str">
            <v>- oltre 38 fino a 45 kW - n° 2 - 250 Pa</v>
          </cell>
          <cell r="C36337" t="str">
            <v>cad</v>
          </cell>
          <cell r="D36337" t="str">
            <v>11.755,11</v>
          </cell>
        </row>
        <row r="36338">
          <cell r="A36338" t="str">
            <v>MM.02.030.0010.f</v>
          </cell>
          <cell r="B36338" t="str">
            <v>- oltre 45 fino a 50 kW - n° 2 - 250 Pa</v>
          </cell>
          <cell r="C36338" t="str">
            <v>cad</v>
          </cell>
          <cell r="D36338" t="str">
            <v>12.869,96</v>
          </cell>
        </row>
        <row r="36339">
          <cell r="A36339" t="str">
            <v>MM.02.030.0010.g</v>
          </cell>
          <cell r="B36339" t="str">
            <v>- oltre 50 fino a 65 kW - n° 2 - 150 Pa</v>
          </cell>
          <cell r="C36339" t="str">
            <v>cad</v>
          </cell>
          <cell r="D36339" t="str">
            <v>13.882,34</v>
          </cell>
        </row>
        <row r="36340">
          <cell r="A36340" t="str">
            <v>MM.02.030.0010.h</v>
          </cell>
          <cell r="B36340" t="str">
            <v>- oltre 65 fino a 80 kW - n° 2 - 150 Pa</v>
          </cell>
          <cell r="C36340" t="str">
            <v>cad</v>
          </cell>
          <cell r="D36340" t="str">
            <v>15.249,93</v>
          </cell>
        </row>
        <row r="36341">
          <cell r="A36341" t="str">
            <v>MM.02.030.0010.i</v>
          </cell>
          <cell r="B36341" t="str">
            <v>- oltre 80 fino a 100 kW - n° 2 - 150 Pa</v>
          </cell>
          <cell r="C36341" t="str">
            <v>cad</v>
          </cell>
          <cell r="D36341" t="str">
            <v>18.388,18</v>
          </cell>
        </row>
        <row r="36342">
          <cell r="A36342" t="str">
            <v>MM.02.030.0010.j</v>
          </cell>
          <cell r="B36342" t="str">
            <v>- oltre 100 fino a 120 kW - n° 2 - 150 Pa</v>
          </cell>
          <cell r="C36342" t="str">
            <v>cad</v>
          </cell>
          <cell r="D36342" t="str">
            <v>20.716,26</v>
          </cell>
        </row>
        <row r="36343">
          <cell r="A36343" t="str">
            <v>MM.02.030.0010.k</v>
          </cell>
          <cell r="B36343" t="str">
            <v>- oltre 120 fino a 135 kW - n° 4 - 150 Pa</v>
          </cell>
          <cell r="C36343" t="str">
            <v>cad</v>
          </cell>
          <cell r="D36343" t="str">
            <v>24.787,64</v>
          </cell>
        </row>
        <row r="36344">
          <cell r="A36344" t="str">
            <v>MM.02.030.0010.l</v>
          </cell>
          <cell r="B36344" t="str">
            <v>- oltre 135 fino a 155 kW - n° 4 - 150 Pa</v>
          </cell>
          <cell r="C36344" t="str">
            <v>cad</v>
          </cell>
          <cell r="D36344" t="str">
            <v>27.167,62</v>
          </cell>
        </row>
        <row r="36345">
          <cell r="A36345" t="str">
            <v>MM.02.030.0010.m</v>
          </cell>
          <cell r="B36345" t="str">
            <v>- oltre 155 fino a 185 kW - n° 4 - 150 Pa</v>
          </cell>
          <cell r="C36345" t="str">
            <v>cad</v>
          </cell>
          <cell r="D36345" t="str">
            <v>30.793,62</v>
          </cell>
        </row>
        <row r="36346">
          <cell r="A36346" t="str">
            <v>MM.02.030.0010.n</v>
          </cell>
          <cell r="B36346" t="str">
            <v>- oltre 185 fino a 210 kW - n° 4 - 150 Pa</v>
          </cell>
          <cell r="C36346" t="str">
            <v>cad</v>
          </cell>
          <cell r="D36346" t="str">
            <v>36.264,03</v>
          </cell>
        </row>
        <row r="36347">
          <cell r="A36347" t="str">
            <v>MM.02.030.0010.o</v>
          </cell>
          <cell r="B36347" t="str">
            <v>- oltre 210 fino a 235 kW - n° 4 - 120 Pa</v>
          </cell>
          <cell r="C36347" t="str">
            <v>cad</v>
          </cell>
          <cell r="D36347" t="str">
            <v>39.152,25</v>
          </cell>
        </row>
        <row r="36348">
          <cell r="A36348" t="str">
            <v>MM.02.030.0010.p</v>
          </cell>
          <cell r="B36348" t="str">
            <v>- oltre 235 fino a 260 kW - n° 4 - 120 Pa</v>
          </cell>
          <cell r="C36348" t="str">
            <v>cad</v>
          </cell>
          <cell r="D36348" t="str">
            <v>42.547,34</v>
          </cell>
        </row>
        <row r="36349">
          <cell r="A36349" t="str">
            <v>MM.02.030.0020</v>
          </cell>
          <cell r="B36349" t="str">
            <v>Refrigeratori d'acqua condensati ad aria con ventilatori centrifughi, in esecuzione "package" per interno, composti da: compressori; evaporatore a fascio tubiero o a piastra; condensatore in rame-alluminio completo di ventilatori;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36349"/>
          <cell r="D36349"/>
        </row>
        <row r="36350">
          <cell r="A36350" t="str">
            <v>MM.02.030.0020.a</v>
          </cell>
          <cell r="B36350" t="str">
            <v>- fino a 35 kW - n° 1 - 100 Pa</v>
          </cell>
          <cell r="C36350" t="str">
            <v>cad</v>
          </cell>
          <cell r="D36350" t="str">
            <v>13.332,42</v>
          </cell>
        </row>
        <row r="36351">
          <cell r="A36351" t="str">
            <v>MM.02.030.0020.b</v>
          </cell>
          <cell r="B36351" t="str">
            <v>- oltre 35 fino a 45 kW - n° 1 - 100 Pa</v>
          </cell>
          <cell r="C36351" t="str">
            <v>cad</v>
          </cell>
          <cell r="D36351" t="str">
            <v>14.271,87</v>
          </cell>
        </row>
        <row r="36352">
          <cell r="A36352" t="str">
            <v>MM.02.030.0020.c</v>
          </cell>
          <cell r="B36352" t="str">
            <v>- oltre 45 fino a 55 kW - n° 1 - 100 Pa</v>
          </cell>
          <cell r="C36352" t="str">
            <v>cad</v>
          </cell>
          <cell r="D36352" t="str">
            <v>15.888,76</v>
          </cell>
        </row>
        <row r="36353">
          <cell r="A36353" t="str">
            <v>MM.02.030.0020.d</v>
          </cell>
          <cell r="B36353" t="str">
            <v>- oltre 55 fino a 70 kW - n° 1 - 100 Pa</v>
          </cell>
          <cell r="C36353" t="str">
            <v>cad</v>
          </cell>
          <cell r="D36353" t="str">
            <v>16.776,09</v>
          </cell>
        </row>
        <row r="36354">
          <cell r="A36354" t="str">
            <v>MM.02.030.0020.e</v>
          </cell>
          <cell r="B36354" t="str">
            <v>- oltre 55 fino a 70 kW - n° 2 - 50 Pa</v>
          </cell>
          <cell r="C36354" t="str">
            <v>cad</v>
          </cell>
          <cell r="D36354" t="str">
            <v>19.907,09</v>
          </cell>
        </row>
        <row r="36355">
          <cell r="A36355" t="str">
            <v>MM.02.030.0020.f</v>
          </cell>
          <cell r="B36355" t="str">
            <v>- oltre 70 fino a 95 kW - n° 1 - 100 Pa</v>
          </cell>
          <cell r="C36355" t="str">
            <v>cad</v>
          </cell>
          <cell r="D36355" t="str">
            <v>20.325,39</v>
          </cell>
        </row>
        <row r="36356">
          <cell r="A36356" t="str">
            <v>MM.02.030.0020.g</v>
          </cell>
          <cell r="B36356" t="str">
            <v>- oltre 70 fino a 95 kW - n° 2 - 50 Pa</v>
          </cell>
          <cell r="C36356" t="str">
            <v>cad</v>
          </cell>
          <cell r="D36356" t="str">
            <v>22.674,71</v>
          </cell>
        </row>
        <row r="36357">
          <cell r="A36357" t="str">
            <v>MM.02.030.0020.h</v>
          </cell>
          <cell r="B36357" t="str">
            <v>- oltre 95 fino a 110 kW - n° 1 - 100 Pa</v>
          </cell>
          <cell r="C36357" t="str">
            <v>cad</v>
          </cell>
          <cell r="D36357" t="str">
            <v>22.152,16</v>
          </cell>
        </row>
        <row r="36358">
          <cell r="A36358" t="str">
            <v>MM.02.030.0020.i</v>
          </cell>
          <cell r="B36358" t="str">
            <v>- oltre 95 fino a 110 kW - n° 2 - 50 Pa</v>
          </cell>
          <cell r="C36358" t="str">
            <v>cad</v>
          </cell>
          <cell r="D36358" t="str">
            <v>24.762,02</v>
          </cell>
        </row>
        <row r="36359">
          <cell r="A36359" t="str">
            <v>MM.02.030.0020.j</v>
          </cell>
          <cell r="B36359" t="str">
            <v>- oltre 110 fino a 125 kW - n° 1 - 100 Pa</v>
          </cell>
          <cell r="C36359" t="str">
            <v>cad</v>
          </cell>
          <cell r="D36359" t="str">
            <v>23.197,23</v>
          </cell>
        </row>
        <row r="36360">
          <cell r="A36360" t="str">
            <v>MM.02.030.0020.k</v>
          </cell>
          <cell r="B36360" t="str">
            <v>- oltre 110 fino a 125 kW - n° 2 - 50 Pa</v>
          </cell>
          <cell r="C36360" t="str">
            <v>cad</v>
          </cell>
          <cell r="D36360" t="str">
            <v>26.276,11</v>
          </cell>
        </row>
        <row r="36361">
          <cell r="A36361" t="str">
            <v>MM.02.030.0020.l</v>
          </cell>
          <cell r="B36361" t="str">
            <v>- oltre 125 fino a 155 kW - n° 2 - 50 Pa</v>
          </cell>
          <cell r="C36361" t="str">
            <v>cad</v>
          </cell>
          <cell r="D36361" t="str">
            <v>30.190,22</v>
          </cell>
        </row>
        <row r="36362">
          <cell r="A36362" t="str">
            <v>MM.02.030.0020.m</v>
          </cell>
          <cell r="B36362" t="str">
            <v>- oltre 155 fino a 175 kW - n° 2 - 50 Pa</v>
          </cell>
          <cell r="C36362" t="str">
            <v>cad</v>
          </cell>
          <cell r="D36362" t="str">
            <v>31.232,45</v>
          </cell>
        </row>
        <row r="36363">
          <cell r="A36363" t="str">
            <v>MM.02.030.0020.n</v>
          </cell>
          <cell r="B36363" t="str">
            <v>- oltre 175 fino a 195 kW - n° 2 - 50 Pa</v>
          </cell>
          <cell r="C36363" t="str">
            <v>cad</v>
          </cell>
          <cell r="D36363" t="str">
            <v>37.757,82</v>
          </cell>
        </row>
        <row r="36364">
          <cell r="A36364" t="str">
            <v>MM.02.030.0020.o</v>
          </cell>
          <cell r="B36364" t="str">
            <v>- oltre 195 fino a 230 kW - n° 2 - 50 Pa</v>
          </cell>
          <cell r="C36364" t="str">
            <v>cad</v>
          </cell>
          <cell r="D36364" t="str">
            <v>39.478,96</v>
          </cell>
        </row>
        <row r="36365">
          <cell r="A36365" t="str">
            <v>MM.02.030.0030</v>
          </cell>
          <cell r="B36365" t="str">
            <v>Aumento di prezzo per refrigeratori d'acqua condensati ad aria con ventilatori centrifughi con RECUPERO PARZIALE del calore di condensazione e con riferimento alla serie con le caratteristiche seguenti:</v>
          </cell>
          <cell r="C36365"/>
          <cell r="D36365"/>
        </row>
        <row r="36366">
          <cell r="A36366" t="str">
            <v>MM.02.030.0030.a</v>
          </cell>
          <cell r="B36366" t="str">
            <v>- fino a 45 kW - n° 1 - 100 Pa</v>
          </cell>
          <cell r="C36366" t="str">
            <v>cad</v>
          </cell>
          <cell r="D36366" t="str">
            <v>825,21</v>
          </cell>
        </row>
        <row r="36367">
          <cell r="A36367" t="str">
            <v>MM.02.030.0030.b</v>
          </cell>
          <cell r="B36367" t="str">
            <v>- oltre 45 fino a 70 kW - n ° 1 - 100 Pa</v>
          </cell>
          <cell r="C36367" t="str">
            <v>cad</v>
          </cell>
          <cell r="D36367" t="str">
            <v>905,83</v>
          </cell>
        </row>
        <row r="36368">
          <cell r="A36368" t="str">
            <v>MM.02.030.0030.c</v>
          </cell>
          <cell r="B36368" t="str">
            <v>- oltre 55 fino a 95 kW - n ° 2 - 50 Pa</v>
          </cell>
          <cell r="C36368" t="str">
            <v>cad</v>
          </cell>
          <cell r="D36368" t="str">
            <v>1.863,54</v>
          </cell>
        </row>
        <row r="36369">
          <cell r="A36369" t="str">
            <v>MM.02.030.0030.d</v>
          </cell>
          <cell r="B36369" t="str">
            <v>- oltre 70 fino a 95 kW - n ° 1 - 100 Pa</v>
          </cell>
          <cell r="C36369" t="str">
            <v>cad</v>
          </cell>
          <cell r="D36369" t="str">
            <v>1.053,37</v>
          </cell>
        </row>
        <row r="36370">
          <cell r="A36370" t="str">
            <v>MM.02.030.0030.e</v>
          </cell>
          <cell r="B36370" t="str">
            <v>- oltre 95 fino a 110 kW - n ° 1 - 100 Pa</v>
          </cell>
          <cell r="C36370" t="str">
            <v>cad</v>
          </cell>
          <cell r="D36370" t="str">
            <v>1.113,49</v>
          </cell>
        </row>
        <row r="36371">
          <cell r="A36371" t="str">
            <v>MM.02.030.0030.f</v>
          </cell>
          <cell r="B36371" t="str">
            <v>- oltre 95 fino a 125 kW - n ° 2 - 50 Pa</v>
          </cell>
          <cell r="C36371" t="str">
            <v>cad</v>
          </cell>
          <cell r="D36371" t="str">
            <v>2.026,13</v>
          </cell>
        </row>
        <row r="36372">
          <cell r="A36372" t="str">
            <v>MM.02.030.0030.g</v>
          </cell>
          <cell r="B36372" t="str">
            <v>- oltre 110 fino a 125 kW - n ° 1 - 100 Pa</v>
          </cell>
          <cell r="C36372" t="str">
            <v>cad</v>
          </cell>
          <cell r="D36372" t="str">
            <v>1.113,49</v>
          </cell>
        </row>
        <row r="36373">
          <cell r="A36373" t="str">
            <v>MM.02.030.0030.h</v>
          </cell>
          <cell r="B36373" t="str">
            <v>- oltre 125 fino a 175 kW - n ° 2 - 50 Pa</v>
          </cell>
          <cell r="C36373" t="str">
            <v>cad</v>
          </cell>
          <cell r="D36373" t="str">
            <v>2.408,67</v>
          </cell>
        </row>
        <row r="36374">
          <cell r="A36374" t="str">
            <v>MM.02.030.0030.i</v>
          </cell>
          <cell r="B36374" t="str">
            <v>- oltre 175 fino a 230 kW - n ° 2 - 100 Pa</v>
          </cell>
          <cell r="C36374" t="str">
            <v>cad</v>
          </cell>
          <cell r="D36374" t="str">
            <v>2.511,14</v>
          </cell>
        </row>
        <row r="36375">
          <cell r="A36375" t="str">
            <v>MM.02.030.0040</v>
          </cell>
          <cell r="B36375" t="str">
            <v>Aumento di prezzo per refrigeratori d'acqua condensati ad aria con ventilatori centrifughi con RECUPERO TOTALE del calore di condensazione e con riferimento alla serie con le caratteristiche seguenti:</v>
          </cell>
          <cell r="C36375"/>
          <cell r="D36375"/>
        </row>
        <row r="36376">
          <cell r="A36376" t="str">
            <v>MM.02.030.0040.a</v>
          </cell>
          <cell r="B36376" t="str">
            <v>- fino a 35 kW - n° 1 - 100 Pa</v>
          </cell>
          <cell r="C36376" t="str">
            <v>cad</v>
          </cell>
          <cell r="D36376" t="str">
            <v>3.291,27</v>
          </cell>
        </row>
        <row r="36377">
          <cell r="A36377" t="str">
            <v>MM.02.030.0040.b</v>
          </cell>
          <cell r="B36377" t="str">
            <v>- oltre 35 fino a 45 kW - n ° 1 - 100 Pa</v>
          </cell>
          <cell r="C36377" t="str">
            <v>cad</v>
          </cell>
          <cell r="D36377" t="str">
            <v>3.317,23</v>
          </cell>
        </row>
        <row r="36378">
          <cell r="A36378" t="str">
            <v>MM.02.030.0040.c</v>
          </cell>
          <cell r="B36378" t="str">
            <v>- oltre 45 fino a 55 kW - n ° 1 - 100 Pa</v>
          </cell>
          <cell r="C36378" t="str">
            <v>cad</v>
          </cell>
          <cell r="D36378" t="str">
            <v>3.326,79</v>
          </cell>
        </row>
        <row r="36379">
          <cell r="A36379" t="str">
            <v>MM.02.030.0040.d</v>
          </cell>
          <cell r="B36379" t="str">
            <v>- oltre 55 fino a 70 kW - n ° 1 - 100 Pa</v>
          </cell>
          <cell r="C36379" t="str">
            <v>cad</v>
          </cell>
          <cell r="D36379" t="str">
            <v>3.392,38</v>
          </cell>
        </row>
        <row r="36380">
          <cell r="A36380" t="str">
            <v>MM.02.030.0040.e</v>
          </cell>
          <cell r="B36380" t="str">
            <v>- oltre 55 fino a 95 kW - n ° 2 - 50 Pa</v>
          </cell>
          <cell r="C36380" t="str">
            <v>cad</v>
          </cell>
          <cell r="D36380" t="str">
            <v>5.978,65</v>
          </cell>
        </row>
        <row r="36381">
          <cell r="A36381" t="str">
            <v>MM.02.030.0040.f</v>
          </cell>
          <cell r="B36381" t="str">
            <v>- oltre 70 fino a 95 kW - n ° 1 - 100 Pa</v>
          </cell>
          <cell r="C36381" t="str">
            <v>cad</v>
          </cell>
          <cell r="D36381" t="str">
            <v>3.802,25</v>
          </cell>
        </row>
        <row r="36382">
          <cell r="A36382" t="str">
            <v>MM.02.030.0040.g</v>
          </cell>
          <cell r="B36382" t="str">
            <v>- oltre 95 fino a 125 kW - n ° 1 - 100 Pa</v>
          </cell>
          <cell r="C36382" t="str">
            <v>cad</v>
          </cell>
          <cell r="D36382" t="str">
            <v>4.055,00</v>
          </cell>
        </row>
        <row r="36383">
          <cell r="A36383" t="str">
            <v>MM.02.030.0040.h</v>
          </cell>
          <cell r="B36383" t="str">
            <v>- oltre 95 fino a 110 kW - n ° 2 - 50 Pa</v>
          </cell>
          <cell r="C36383" t="str">
            <v>cad</v>
          </cell>
          <cell r="D36383" t="str">
            <v>6.053,78</v>
          </cell>
        </row>
        <row r="36384">
          <cell r="A36384" t="str">
            <v>MM.02.030.0040.i</v>
          </cell>
          <cell r="B36384" t="str">
            <v>- oltre 110 fino a 125 kW - n ° 2 - 50 Pa</v>
          </cell>
          <cell r="C36384" t="str">
            <v>cad</v>
          </cell>
          <cell r="D36384" t="str">
            <v>6.130,30</v>
          </cell>
        </row>
        <row r="36385">
          <cell r="A36385" t="str">
            <v>MM.02.030.0040.j</v>
          </cell>
          <cell r="B36385" t="str">
            <v>- oltre 125 fino a 155 kW - n ° 2 - 50 Pa</v>
          </cell>
          <cell r="C36385" t="str">
            <v>cad</v>
          </cell>
          <cell r="D36385" t="str">
            <v>7.063,44</v>
          </cell>
        </row>
        <row r="36386">
          <cell r="A36386" t="str">
            <v>MM.02.030.0040.k</v>
          </cell>
          <cell r="B36386" t="str">
            <v>- oltre 155 fino a 175 kW - n ° 2 - 50 Pa</v>
          </cell>
          <cell r="C36386" t="str">
            <v>cad</v>
          </cell>
          <cell r="D36386" t="str">
            <v>7.355,82</v>
          </cell>
        </row>
        <row r="36387">
          <cell r="A36387" t="str">
            <v>MM.02.030.0040.l</v>
          </cell>
          <cell r="B36387" t="str">
            <v>- oltre 175 fino a 230 kW - n ° 2 - 100 Pa</v>
          </cell>
          <cell r="C36387" t="str">
            <v>cad</v>
          </cell>
          <cell r="D36387" t="str">
            <v>8.196,07</v>
          </cell>
        </row>
        <row r="36388">
          <cell r="A36388" t="str">
            <v>MM.02.040</v>
          </cell>
          <cell r="B36388" t="str">
            <v>REFRIGERATORI D'ACQUA CONDENSATI AD ACQUA</v>
          </cell>
          <cell r="C36388"/>
          <cell r="D36388"/>
        </row>
        <row r="36389">
          <cell r="A36389" t="str">
            <v>MM.02.040.0010</v>
          </cell>
          <cell r="B36389"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36389"/>
          <cell r="D36389"/>
        </row>
        <row r="36390">
          <cell r="A36390" t="str">
            <v>MM.02.040.0010.a</v>
          </cell>
          <cell r="B36390" t="str">
            <v>- fino a 8 kW - n° 1</v>
          </cell>
          <cell r="C36390" t="str">
            <v>cad</v>
          </cell>
          <cell r="D36390" t="str">
            <v>4.587,33</v>
          </cell>
        </row>
        <row r="36391">
          <cell r="A36391" t="str">
            <v>MM.02.040.0010.b</v>
          </cell>
          <cell r="B36391" t="str">
            <v>- oltre 8 fino a 12 kW - n° 1</v>
          </cell>
          <cell r="C36391" t="str">
            <v>cad</v>
          </cell>
          <cell r="D36391" t="str">
            <v>4.707,05</v>
          </cell>
        </row>
        <row r="36392">
          <cell r="A36392" t="str">
            <v>MM.02.040.0010.c</v>
          </cell>
          <cell r="B36392" t="str">
            <v>- oltre 12 fino a 15 kW - n° 1</v>
          </cell>
          <cell r="C36392" t="str">
            <v>cad</v>
          </cell>
          <cell r="D36392" t="str">
            <v>5.271,85</v>
          </cell>
        </row>
        <row r="36393">
          <cell r="A36393" t="str">
            <v>MM.02.040.0010.d</v>
          </cell>
          <cell r="B36393" t="str">
            <v>- oltre 15 fino a 21 kW - n° 1</v>
          </cell>
          <cell r="C36393" t="str">
            <v>cad</v>
          </cell>
          <cell r="D36393" t="str">
            <v>6.312,69</v>
          </cell>
        </row>
        <row r="36394">
          <cell r="A36394" t="str">
            <v>MM.02.040.0010.e</v>
          </cell>
          <cell r="B36394" t="str">
            <v>- oltre 21 fino a 25 kW - n° 1</v>
          </cell>
          <cell r="C36394" t="str">
            <v>cad</v>
          </cell>
          <cell r="D36394" t="str">
            <v>6.573,25</v>
          </cell>
        </row>
        <row r="36395">
          <cell r="A36395" t="str">
            <v>MM.02.040.0010.f</v>
          </cell>
          <cell r="B36395" t="str">
            <v>- oltre 25 fino a 29 kW - n° 1</v>
          </cell>
          <cell r="C36395" t="str">
            <v>cad</v>
          </cell>
          <cell r="D36395" t="str">
            <v>6.809,88</v>
          </cell>
        </row>
        <row r="36396">
          <cell r="A36396" t="str">
            <v>MM.02.040.0010.g</v>
          </cell>
          <cell r="B36396" t="str">
            <v>- oltre 29 fino a 37 kW - n° 1</v>
          </cell>
          <cell r="C36396" t="str">
            <v>cad</v>
          </cell>
          <cell r="D36396" t="str">
            <v>7.547,90</v>
          </cell>
        </row>
        <row r="36397">
          <cell r="A36397" t="str">
            <v>MM.02.040.0010.h</v>
          </cell>
          <cell r="B36397" t="str">
            <v>- oltre 37 fino a 42 kW - n° 2</v>
          </cell>
          <cell r="C36397" t="str">
            <v>cad</v>
          </cell>
          <cell r="D36397" t="str">
            <v>8.250,73</v>
          </cell>
        </row>
        <row r="36398">
          <cell r="A36398" t="str">
            <v>MM.02.040.0010.i</v>
          </cell>
          <cell r="B36398" t="str">
            <v>- oltre 42 fino a 50 kW - n° 2</v>
          </cell>
          <cell r="C36398" t="str">
            <v>cad</v>
          </cell>
          <cell r="D36398" t="str">
            <v>8.383,10</v>
          </cell>
        </row>
        <row r="36399">
          <cell r="A36399" t="str">
            <v>MM.02.040.0010.j</v>
          </cell>
          <cell r="B36399" t="str">
            <v>- oltre 50 fino a 60 kW - n° 2</v>
          </cell>
          <cell r="C36399" t="str">
            <v>cad</v>
          </cell>
          <cell r="D36399" t="str">
            <v>8.800,02</v>
          </cell>
        </row>
        <row r="36400">
          <cell r="A36400" t="str">
            <v>MM.02.040.0010.k</v>
          </cell>
          <cell r="B36400" t="str">
            <v>- oltre 60 fino a 75 kW - n° 2</v>
          </cell>
          <cell r="C36400" t="str">
            <v>cad</v>
          </cell>
          <cell r="D36400" t="str">
            <v>9.845,08</v>
          </cell>
        </row>
        <row r="36401">
          <cell r="A36401" t="str">
            <v>MM.02.040.0010.l</v>
          </cell>
          <cell r="B36401" t="str">
            <v>- oltre 75 fino a 90 kW - n° 2</v>
          </cell>
          <cell r="C36401" t="str">
            <v>cad</v>
          </cell>
          <cell r="D36401" t="str">
            <v>12.401,43</v>
          </cell>
        </row>
        <row r="36402">
          <cell r="A36402" t="str">
            <v>MM.02.040.0010.m</v>
          </cell>
          <cell r="B36402" t="str">
            <v>- oltre 90 fino a 115 kW - n° 2</v>
          </cell>
          <cell r="C36402" t="str">
            <v>cad</v>
          </cell>
          <cell r="D36402" t="str">
            <v>13.132,42</v>
          </cell>
        </row>
        <row r="36403">
          <cell r="A36403" t="str">
            <v>MM.02.040.0010.n</v>
          </cell>
          <cell r="B36403" t="str">
            <v>- oltre 115 fino a 150 kW - n° 2</v>
          </cell>
          <cell r="C36403" t="str">
            <v>cad</v>
          </cell>
          <cell r="D36403" t="str">
            <v>14.854,95</v>
          </cell>
        </row>
        <row r="36404">
          <cell r="A36404" t="str">
            <v>MM.02.040.0010.o</v>
          </cell>
          <cell r="B36404" t="str">
            <v>- oltre 115 fino a 150 kW - n° 4</v>
          </cell>
          <cell r="C36404" t="str">
            <v>cad</v>
          </cell>
          <cell r="D36404" t="str">
            <v>18.352,15</v>
          </cell>
        </row>
        <row r="36405">
          <cell r="A36405" t="str">
            <v>MM.02.040.0010.p</v>
          </cell>
          <cell r="B36405" t="str">
            <v>- oltre 150 fino a 180 kW - n° 4</v>
          </cell>
          <cell r="C36405" t="str">
            <v>cad</v>
          </cell>
          <cell r="D36405" t="str">
            <v>19.922,58</v>
          </cell>
        </row>
        <row r="36406">
          <cell r="A36406" t="str">
            <v>MM.02.040.0020</v>
          </cell>
          <cell r="B36406"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36406"/>
          <cell r="D36406"/>
        </row>
        <row r="36407">
          <cell r="A36407" t="str">
            <v>MM.02.040.0020.a</v>
          </cell>
          <cell r="B36407" t="str">
            <v>- fino a 50 kW - n° 1</v>
          </cell>
          <cell r="C36407" t="str">
            <v>cad</v>
          </cell>
          <cell r="D36407" t="str">
            <v>10.357,75</v>
          </cell>
        </row>
        <row r="36408">
          <cell r="A36408" t="str">
            <v>MM.02.040.0020.b</v>
          </cell>
          <cell r="B36408" t="str">
            <v>- oltre 50 fino a 75 kW - n° 1</v>
          </cell>
          <cell r="C36408" t="str">
            <v>cad</v>
          </cell>
          <cell r="D36408" t="str">
            <v>12.549,32</v>
          </cell>
        </row>
        <row r="36409">
          <cell r="A36409" t="str">
            <v>MM.02.040.0020.c</v>
          </cell>
          <cell r="B36409" t="str">
            <v>- oltre 75 fino a 110 kW - n° 1</v>
          </cell>
          <cell r="C36409" t="str">
            <v>cad</v>
          </cell>
          <cell r="D36409" t="str">
            <v>13.645,10</v>
          </cell>
        </row>
        <row r="36410">
          <cell r="A36410" t="str">
            <v>MM.02.040.0020.d</v>
          </cell>
          <cell r="B36410" t="str">
            <v>- oltre 75 fino a 110 kW - n° 2</v>
          </cell>
          <cell r="C36410" t="str">
            <v>cad</v>
          </cell>
          <cell r="D36410" t="str">
            <v>16.985,95</v>
          </cell>
        </row>
        <row r="36411">
          <cell r="A36411" t="str">
            <v>MM.02.040.0020.e</v>
          </cell>
          <cell r="B36411" t="str">
            <v>- oltre 110 fino a 150 kW - n° 1</v>
          </cell>
          <cell r="C36411" t="str">
            <v>cad</v>
          </cell>
          <cell r="D36411" t="str">
            <v>15.419,77</v>
          </cell>
        </row>
        <row r="36412">
          <cell r="A36412" t="str">
            <v>MM.02.040.0020.f</v>
          </cell>
          <cell r="B36412" t="str">
            <v>- oltre 110 fino a 150 kW - n° 2</v>
          </cell>
          <cell r="C36412" t="str">
            <v>cad</v>
          </cell>
          <cell r="D36412" t="str">
            <v>18.446,51</v>
          </cell>
        </row>
        <row r="36413">
          <cell r="A36413" t="str">
            <v>MM.02.040.0020.g</v>
          </cell>
          <cell r="B36413" t="str">
            <v>- oltre 150 fino a 220 kW - n° 2</v>
          </cell>
          <cell r="C36413" t="str">
            <v>cad</v>
          </cell>
          <cell r="D36413" t="str">
            <v>22.674,71</v>
          </cell>
        </row>
        <row r="36414">
          <cell r="A36414" t="str">
            <v>MM.02.040.0020.h</v>
          </cell>
          <cell r="B36414" t="str">
            <v>- oltre 220 fino a 260 kW - n° 2</v>
          </cell>
          <cell r="C36414" t="str">
            <v>cad</v>
          </cell>
          <cell r="D36414" t="str">
            <v>24.866,25</v>
          </cell>
        </row>
        <row r="36415">
          <cell r="A36415" t="str">
            <v>MM.02.040.0020.i</v>
          </cell>
          <cell r="B36415" t="str">
            <v>- oltre 260 fino a 310 kW - n° 2</v>
          </cell>
          <cell r="C36415" t="str">
            <v>cad</v>
          </cell>
          <cell r="D36415" t="str">
            <v>26.849,36</v>
          </cell>
        </row>
        <row r="36416">
          <cell r="A36416" t="str">
            <v>MM.02.040.0020.j</v>
          </cell>
          <cell r="B36416" t="str">
            <v>- oltre 310 fino a 360 kW - n° 3</v>
          </cell>
          <cell r="C36416" t="str">
            <v>cad</v>
          </cell>
          <cell r="D36416" t="str">
            <v>37.340,92</v>
          </cell>
        </row>
        <row r="36417">
          <cell r="A36417" t="str">
            <v>MM.02.040.0020.k</v>
          </cell>
          <cell r="B36417" t="str">
            <v>- oltre 360 fino a 420 kW - n° 3</v>
          </cell>
          <cell r="C36417" t="str">
            <v>cad</v>
          </cell>
          <cell r="D36417" t="str">
            <v>40.680,37</v>
          </cell>
        </row>
        <row r="36418">
          <cell r="A36418" t="str">
            <v>MM.02.040.0020.l</v>
          </cell>
          <cell r="B36418" t="str">
            <v>- oltre 420 fino a 520 kW - n° 4</v>
          </cell>
          <cell r="C36418" t="str">
            <v>cad</v>
          </cell>
          <cell r="D36418" t="str">
            <v>49.656,44</v>
          </cell>
        </row>
        <row r="36419">
          <cell r="A36419" t="str">
            <v>MM.02.040.0020.m</v>
          </cell>
          <cell r="B36419" t="str">
            <v>- oltre 520 fino a 600 kW - n° 4</v>
          </cell>
          <cell r="C36419" t="str">
            <v>cad</v>
          </cell>
          <cell r="D36419" t="str">
            <v>54.459,27</v>
          </cell>
        </row>
        <row r="36420">
          <cell r="A36420" t="str">
            <v>MM.02.040.0020.n</v>
          </cell>
          <cell r="B36420" t="str">
            <v>- oltre 610 fino a 710 kW - n° 6</v>
          </cell>
          <cell r="C36420" t="str">
            <v>cad</v>
          </cell>
          <cell r="D36420" t="str">
            <v>67.349,45</v>
          </cell>
        </row>
        <row r="36421">
          <cell r="A36421" t="str">
            <v>MM.02.040.0020.o</v>
          </cell>
          <cell r="B36421" t="str">
            <v>- oltre 710 fino a 780 kW - n° 6</v>
          </cell>
          <cell r="C36421" t="str">
            <v>cad</v>
          </cell>
          <cell r="D36421" t="str">
            <v>68.655,07</v>
          </cell>
        </row>
        <row r="36422">
          <cell r="A36422" t="str">
            <v>MM.02.040.0020.p</v>
          </cell>
          <cell r="B36422" t="str">
            <v>- oltre 780 fino a 830 kW - n° 6</v>
          </cell>
          <cell r="C36422" t="str">
            <v>cad</v>
          </cell>
          <cell r="D36422" t="str">
            <v>73.560,73</v>
          </cell>
        </row>
        <row r="36423">
          <cell r="A36423" t="str">
            <v>MM.02.040.0020.q</v>
          </cell>
          <cell r="B36423" t="str">
            <v>- oltre 830 fino a 920 kW - n° 6</v>
          </cell>
          <cell r="C36423" t="str">
            <v>cad</v>
          </cell>
          <cell r="D36423" t="str">
            <v>81.129,74</v>
          </cell>
        </row>
        <row r="36424">
          <cell r="A36424" t="str">
            <v>MM.02.040.0020.r</v>
          </cell>
          <cell r="B36424" t="str">
            <v>- oltre 920 fino a 1030 kW - n° 8</v>
          </cell>
          <cell r="C36424" t="str">
            <v>cad</v>
          </cell>
          <cell r="D36424" t="str">
            <v>89.793,15</v>
          </cell>
        </row>
        <row r="36425">
          <cell r="A36425" t="str">
            <v>MM.02.040.0020.s</v>
          </cell>
          <cell r="B36425" t="str">
            <v>- oltre 1030 fino a 1110 kW - n° 8</v>
          </cell>
          <cell r="C36425" t="str">
            <v>cad</v>
          </cell>
          <cell r="D36425" t="str">
            <v>94.176,25</v>
          </cell>
        </row>
        <row r="36426">
          <cell r="A36426" t="str">
            <v>MM.02.040.0020.t</v>
          </cell>
          <cell r="B36426" t="str">
            <v>- oltre 1110 fino a 1200 kW - n° 8</v>
          </cell>
          <cell r="C36426" t="str">
            <v>cad</v>
          </cell>
          <cell r="D36426" t="str">
            <v>98.666,43</v>
          </cell>
        </row>
        <row r="36427">
          <cell r="A36427" t="str">
            <v>MM.02.040.0030</v>
          </cell>
          <cell r="B36427" t="str">
            <v>Aumento di prezzo per refrigeratori d'acqua condensati ad acqua con RECUPERO PARZIALE del calore di condensazione e con riferimento alla serie con le caratteristiche seguenti:</v>
          </cell>
          <cell r="C36427"/>
          <cell r="D36427"/>
        </row>
        <row r="36428">
          <cell r="A36428" t="str">
            <v>MM.02.040.0030.a</v>
          </cell>
          <cell r="B36428" t="str">
            <v>- fino a 50 kW - n° 1</v>
          </cell>
          <cell r="C36428" t="str">
            <v>cad</v>
          </cell>
          <cell r="D36428" t="str">
            <v>724,11</v>
          </cell>
        </row>
        <row r="36429">
          <cell r="A36429" t="str">
            <v>MM.02.040.0030.b</v>
          </cell>
          <cell r="B36429" t="str">
            <v>- oltre 50 fino a 75 kW - n° 1</v>
          </cell>
          <cell r="C36429" t="str">
            <v>cad</v>
          </cell>
          <cell r="D36429" t="str">
            <v>804,72</v>
          </cell>
        </row>
        <row r="36430">
          <cell r="A36430" t="str">
            <v>MM.02.040.0030.c</v>
          </cell>
          <cell r="B36430" t="str">
            <v>- oltre 75 fino a 110 kW - n° 1</v>
          </cell>
          <cell r="C36430" t="str">
            <v>cad</v>
          </cell>
          <cell r="D36430" t="str">
            <v>830,68</v>
          </cell>
        </row>
        <row r="36431">
          <cell r="A36431" t="str">
            <v>MM.02.040.0030.d</v>
          </cell>
          <cell r="B36431" t="str">
            <v>- oltre 75 fino a 110 kW - n° 2</v>
          </cell>
          <cell r="C36431" t="str">
            <v>cad</v>
          </cell>
          <cell r="D36431" t="str">
            <v>1.341,65</v>
          </cell>
        </row>
        <row r="36432">
          <cell r="A36432" t="str">
            <v>MM.02.040.0030.e</v>
          </cell>
          <cell r="B36432" t="str">
            <v>- oltre 110 fino a 150 kW - n° 1</v>
          </cell>
          <cell r="C36432" t="str">
            <v>cad</v>
          </cell>
          <cell r="D36432" t="str">
            <v>875,74</v>
          </cell>
        </row>
        <row r="36433">
          <cell r="A36433" t="str">
            <v>MM.02.040.0030.f</v>
          </cell>
          <cell r="B36433" t="str">
            <v>- oltre 110 fino a 150 kW - n° 2</v>
          </cell>
          <cell r="C36433" t="str">
            <v>cad</v>
          </cell>
          <cell r="D36433" t="str">
            <v>1.498,75</v>
          </cell>
        </row>
        <row r="36434">
          <cell r="A36434" t="str">
            <v>MM.02.040.0030.g</v>
          </cell>
          <cell r="B36434" t="str">
            <v>- oltre 150 fino a 220 kW - n° 2</v>
          </cell>
          <cell r="C36434" t="str">
            <v>cad</v>
          </cell>
          <cell r="D36434" t="str">
            <v>1.856,71</v>
          </cell>
        </row>
        <row r="36435">
          <cell r="A36435" t="str">
            <v>MM.02.040.0030.h</v>
          </cell>
          <cell r="B36435" t="str">
            <v>- oltre 220 fino a 310 kW - n° 2</v>
          </cell>
          <cell r="C36435" t="str">
            <v>cad</v>
          </cell>
          <cell r="D36435" t="str">
            <v>2.105,38</v>
          </cell>
        </row>
        <row r="36436">
          <cell r="A36436" t="str">
            <v>MM.02.040.0030.i</v>
          </cell>
          <cell r="B36436" t="str">
            <v>- oltre 310 fino a 360 kW - n° 3</v>
          </cell>
          <cell r="C36436" t="str">
            <v>cad</v>
          </cell>
          <cell r="D36436" t="str">
            <v>2.941,52</v>
          </cell>
        </row>
        <row r="36437">
          <cell r="A36437" t="str">
            <v>MM.02.040.0030.j</v>
          </cell>
          <cell r="B36437" t="str">
            <v>- oltre 360 fino a 420 kW - n° 3</v>
          </cell>
          <cell r="C36437" t="str">
            <v>cad</v>
          </cell>
          <cell r="D36437" t="str">
            <v>3.078,14</v>
          </cell>
        </row>
        <row r="36438">
          <cell r="A36438" t="str">
            <v>MM.02.040.0030.k</v>
          </cell>
          <cell r="B36438" t="str">
            <v>- oltre 420 fino a 600 kW - n° 4</v>
          </cell>
          <cell r="C36438" t="str">
            <v>cad</v>
          </cell>
          <cell r="D36438" t="str">
            <v>3.518,06</v>
          </cell>
        </row>
        <row r="36439">
          <cell r="A36439" t="str">
            <v>MM.02.040.0030.l</v>
          </cell>
          <cell r="B36439" t="str">
            <v>- oltre 610 fino a 710 kW - n° 6</v>
          </cell>
          <cell r="C36439" t="str">
            <v>cad</v>
          </cell>
          <cell r="D36439" t="str">
            <v>5.619,33</v>
          </cell>
        </row>
        <row r="36440">
          <cell r="A36440" t="str">
            <v>MM.02.040.0030.m</v>
          </cell>
          <cell r="B36440" t="str">
            <v>- oltre 710 fino a 920 kW - n° 6</v>
          </cell>
          <cell r="C36440" t="str">
            <v>cad</v>
          </cell>
          <cell r="D36440" t="str">
            <v>5.851,60</v>
          </cell>
        </row>
        <row r="36441">
          <cell r="A36441" t="str">
            <v>MM.02.040.0030.n</v>
          </cell>
          <cell r="B36441" t="str">
            <v>- oltre 920 fino a 1200 kW - n° 8</v>
          </cell>
          <cell r="C36441" t="str">
            <v>cad</v>
          </cell>
          <cell r="D36441" t="str">
            <v>6.195,88</v>
          </cell>
        </row>
        <row r="36442">
          <cell r="A36442" t="str">
            <v>MM.02.040.0040</v>
          </cell>
          <cell r="B36442" t="str">
            <v>Aumento di prezzo per refrigeratori d'acqua condensati ad acqua con RECUPERO TOTALE del calore di condensazione e con riferimento alla serie con le caratteristiche seguenti:</v>
          </cell>
          <cell r="C36442"/>
          <cell r="D36442"/>
        </row>
        <row r="36443">
          <cell r="A36443" t="str">
            <v>MM.02.040.0040.a</v>
          </cell>
          <cell r="B36443" t="str">
            <v>- fino a 50 kW - n° 1</v>
          </cell>
          <cell r="C36443" t="str">
            <v>cad</v>
          </cell>
          <cell r="D36443" t="str">
            <v>1.474,17</v>
          </cell>
        </row>
        <row r="36444">
          <cell r="A36444" t="str">
            <v>MM.02.040.0040.b</v>
          </cell>
          <cell r="B36444" t="str">
            <v>- oltre 50 fino a 75 kW - n° 1</v>
          </cell>
          <cell r="C36444" t="str">
            <v>cad</v>
          </cell>
          <cell r="D36444" t="str">
            <v>1.543,86</v>
          </cell>
        </row>
        <row r="36445">
          <cell r="A36445" t="str">
            <v>MM.02.040.0040.c</v>
          </cell>
          <cell r="B36445" t="str">
            <v>- oltre 75 fino a 110 kW - n° 1</v>
          </cell>
          <cell r="C36445" t="str">
            <v>cad</v>
          </cell>
          <cell r="D36445" t="str">
            <v>2.339,00</v>
          </cell>
        </row>
        <row r="36446">
          <cell r="A36446" t="str">
            <v>MM.02.040.0040.d</v>
          </cell>
          <cell r="B36446" t="str">
            <v>- oltre 75 fino a 110 kW - n° 2</v>
          </cell>
          <cell r="C36446" t="str">
            <v>cad</v>
          </cell>
          <cell r="D36446" t="str">
            <v>2.664,17</v>
          </cell>
        </row>
        <row r="36447">
          <cell r="A36447" t="str">
            <v>MM.02.040.0040.e</v>
          </cell>
          <cell r="B36447" t="str">
            <v>- oltre 110 fino a 150 kW - n° 1</v>
          </cell>
          <cell r="C36447" t="str">
            <v>cad</v>
          </cell>
          <cell r="D36447" t="str">
            <v>2.774,83</v>
          </cell>
        </row>
        <row r="36448">
          <cell r="A36448" t="str">
            <v>MM.02.040.0040.f</v>
          </cell>
          <cell r="B36448" t="str">
            <v>- oltre 110 fino a 150 kW - n° 2</v>
          </cell>
          <cell r="C36448" t="str">
            <v>cad</v>
          </cell>
          <cell r="D36448" t="str">
            <v>2.941,52</v>
          </cell>
        </row>
        <row r="36449">
          <cell r="A36449" t="str">
            <v>MM.02.040.0040.g</v>
          </cell>
          <cell r="B36449" t="str">
            <v>- oltre 150 fino a 220 kW - n° 2</v>
          </cell>
          <cell r="C36449" t="str">
            <v>cad</v>
          </cell>
          <cell r="D36449" t="str">
            <v>4.481,25</v>
          </cell>
        </row>
        <row r="36450">
          <cell r="A36450" t="str">
            <v>MM.02.040.0040.h</v>
          </cell>
          <cell r="B36450" t="str">
            <v>- oltre 220 fino a 310 kW - n° 2</v>
          </cell>
          <cell r="C36450" t="str">
            <v>cad</v>
          </cell>
          <cell r="D36450" t="str">
            <v>5.675,35</v>
          </cell>
        </row>
        <row r="36451">
          <cell r="A36451" t="str">
            <v>MM.02.040.0040.i</v>
          </cell>
          <cell r="B36451" t="str">
            <v>- oltre 310 fino a 360 kW - n° 3</v>
          </cell>
          <cell r="C36451" t="str">
            <v>cad</v>
          </cell>
          <cell r="D36451" t="str">
            <v>7.421,40</v>
          </cell>
        </row>
        <row r="36452">
          <cell r="A36452" t="str">
            <v>MM.02.040.0040.j</v>
          </cell>
          <cell r="B36452" t="str">
            <v>- oltre 360 fino a 420 kW - n° 3</v>
          </cell>
          <cell r="C36452" t="str">
            <v>cad</v>
          </cell>
          <cell r="D36452" t="str">
            <v>8.480,23</v>
          </cell>
        </row>
        <row r="36453">
          <cell r="A36453" t="str">
            <v>MM.02.040.0040.k</v>
          </cell>
          <cell r="B36453" t="str">
            <v>- oltre 420 fino a 600 kW - n° 4</v>
          </cell>
          <cell r="C36453" t="str">
            <v>cad</v>
          </cell>
          <cell r="D36453" t="str">
            <v>9.795,92</v>
          </cell>
        </row>
        <row r="36454">
          <cell r="A36454" t="str">
            <v>MM.02.040.0040.l</v>
          </cell>
          <cell r="B36454" t="str">
            <v>- oltre 610 fino a 710 kW - n° 6</v>
          </cell>
          <cell r="C36454" t="str">
            <v>cad</v>
          </cell>
          <cell r="D36454" t="str">
            <v>12.044,75</v>
          </cell>
        </row>
        <row r="36455">
          <cell r="A36455" t="str">
            <v>MM.02.040.0040.m</v>
          </cell>
          <cell r="B36455" t="str">
            <v>- oltre 710 fino a 920 kW - n° 6</v>
          </cell>
          <cell r="C36455" t="str">
            <v>cad</v>
          </cell>
          <cell r="D36455" t="str">
            <v>13.764,83</v>
          </cell>
        </row>
        <row r="36456">
          <cell r="A36456" t="str">
            <v>MM.02.040.0040.n</v>
          </cell>
          <cell r="B36456" t="str">
            <v>- oltre 920 fino a 1200 kW - n° 8</v>
          </cell>
          <cell r="C36456" t="str">
            <v>cad</v>
          </cell>
          <cell r="D36456" t="str">
            <v>18.929,21</v>
          </cell>
        </row>
        <row r="36457">
          <cell r="A36457" t="str">
            <v>MM.02.040.0050</v>
          </cell>
          <cell r="B36457"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36457"/>
          <cell r="D36457"/>
        </row>
        <row r="36458">
          <cell r="A36458" t="str">
            <v>MM.02.040.0050.a</v>
          </cell>
          <cell r="B36458" t="str">
            <v>- fino 130 kW - n° 1</v>
          </cell>
          <cell r="C36458" t="str">
            <v>cad</v>
          </cell>
          <cell r="D36458" t="str">
            <v>19.069,06</v>
          </cell>
        </row>
        <row r="36459">
          <cell r="A36459" t="str">
            <v>MM.02.040.0050.b</v>
          </cell>
          <cell r="B36459" t="str">
            <v>- oltre 130 fino a 160 kW - n° 1</v>
          </cell>
          <cell r="C36459" t="str">
            <v>cad</v>
          </cell>
          <cell r="D36459" t="str">
            <v>19.852,15</v>
          </cell>
        </row>
        <row r="36460">
          <cell r="A36460" t="str">
            <v>MM.02.040.0050.c</v>
          </cell>
          <cell r="B36460" t="str">
            <v>- oltre 160 fino a 210 kW - n° 1</v>
          </cell>
          <cell r="C36460" t="str">
            <v>cad</v>
          </cell>
          <cell r="D36460" t="str">
            <v>22.271,88</v>
          </cell>
        </row>
        <row r="36461">
          <cell r="A36461" t="str">
            <v>MM.02.040.0050.d</v>
          </cell>
          <cell r="B36461" t="str">
            <v>- oltre 210 fino a 250 kW - n° 1</v>
          </cell>
          <cell r="C36461" t="str">
            <v>cad</v>
          </cell>
          <cell r="D36461" t="str">
            <v>27.028,23</v>
          </cell>
        </row>
        <row r="36462">
          <cell r="A36462" t="str">
            <v>MM.02.040.0050.e</v>
          </cell>
          <cell r="B36462" t="str">
            <v>- oltre 210 fino a 250 kW - n° 2</v>
          </cell>
          <cell r="C36462" t="str">
            <v>cad</v>
          </cell>
          <cell r="D36462" t="str">
            <v>34.919,80</v>
          </cell>
        </row>
        <row r="36463">
          <cell r="A36463" t="str">
            <v>MM.02.040.0050.f</v>
          </cell>
          <cell r="B36463" t="str">
            <v>- oltre 250 fino a 280 kW - n° 2</v>
          </cell>
          <cell r="C36463" t="str">
            <v>cad</v>
          </cell>
          <cell r="D36463" t="str">
            <v>36.149,37</v>
          </cell>
        </row>
        <row r="36464">
          <cell r="A36464" t="str">
            <v>MM.02.040.0050.g</v>
          </cell>
          <cell r="B36464" t="str">
            <v>- oltre 280 fino a 310 kW - n° 2</v>
          </cell>
          <cell r="C36464" t="str">
            <v>cad</v>
          </cell>
          <cell r="D36464" t="str">
            <v>37.373,31</v>
          </cell>
        </row>
        <row r="36465">
          <cell r="A36465" t="str">
            <v>MM.02.040.0050.h</v>
          </cell>
          <cell r="B36465" t="str">
            <v>- oltre 310 fino a 380 kW - n° 2</v>
          </cell>
          <cell r="C36465" t="str">
            <v>cad</v>
          </cell>
          <cell r="D36465" t="str">
            <v>41.163,46</v>
          </cell>
        </row>
        <row r="36466">
          <cell r="A36466" t="str">
            <v>MM.02.040.0050.i</v>
          </cell>
          <cell r="B36466" t="str">
            <v>- oltre 380 fino a 430 kW - n° 2</v>
          </cell>
          <cell r="C36466" t="str">
            <v>cad</v>
          </cell>
          <cell r="D36466" t="str">
            <v>43.001,50</v>
          </cell>
        </row>
        <row r="36467">
          <cell r="A36467" t="str">
            <v>MM.02.040.0050.j</v>
          </cell>
          <cell r="B36467" t="str">
            <v>- oltre 430 fino a 480 kW - n° 2</v>
          </cell>
          <cell r="C36467" t="str">
            <v>cad</v>
          </cell>
          <cell r="D36467" t="str">
            <v>52.932,50</v>
          </cell>
        </row>
        <row r="36468">
          <cell r="A36468" t="str">
            <v>MM.02.040.0050.k</v>
          </cell>
          <cell r="B36468" t="str">
            <v>- oltre 480 fino a 550 kW - n° 2</v>
          </cell>
          <cell r="C36468" t="str">
            <v>cad</v>
          </cell>
          <cell r="D36468" t="str">
            <v>58.542,36</v>
          </cell>
        </row>
        <row r="36469">
          <cell r="A36469" t="str">
            <v>MM.02.040.0050.l</v>
          </cell>
          <cell r="B36469" t="str">
            <v>- oltre 550 fino a 610 kW - n° 2</v>
          </cell>
          <cell r="C36469" t="str">
            <v>cad</v>
          </cell>
          <cell r="D36469" t="str">
            <v>66.749,43</v>
          </cell>
        </row>
        <row r="36470">
          <cell r="A36470" t="str">
            <v>MM.02.040.0050.m</v>
          </cell>
          <cell r="B36470" t="str">
            <v>- oltre 610 fino a 690 kW - n° 2</v>
          </cell>
          <cell r="C36470" t="str">
            <v>cad</v>
          </cell>
          <cell r="D36470" t="str">
            <v>69.762,11</v>
          </cell>
        </row>
        <row r="36471">
          <cell r="A36471" t="str">
            <v>MM.02.040.0050.n</v>
          </cell>
          <cell r="B36471" t="str">
            <v>- oltre 690 fino a 740 kW - n° 2</v>
          </cell>
          <cell r="C36471" t="str">
            <v>cad</v>
          </cell>
          <cell r="D36471" t="str">
            <v>72.557,89</v>
          </cell>
        </row>
        <row r="36472">
          <cell r="A36472" t="str">
            <v>MM.02.040.0050.o</v>
          </cell>
          <cell r="B36472" t="str">
            <v>- oltre 740 fino a 800 kW - n° 2</v>
          </cell>
          <cell r="C36472" t="str">
            <v>cad</v>
          </cell>
          <cell r="D36472" t="str">
            <v>75.036,78</v>
          </cell>
        </row>
        <row r="36473">
          <cell r="A36473" t="str">
            <v>MM.02.040.0060</v>
          </cell>
          <cell r="B36473" t="str">
            <v>Aumento di prezzo per refrigeratori d'acqua condensati ad acqua con RECUPERO PARZIALE del calore di condensazione e con riferimento alla serie con le caratteristiche seguenti:</v>
          </cell>
          <cell r="C36473"/>
          <cell r="D36473"/>
        </row>
        <row r="36474">
          <cell r="A36474" t="str">
            <v>MM.02.040.0060.a</v>
          </cell>
          <cell r="B36474" t="str">
            <v>- fino a 130 kW - n° 1</v>
          </cell>
          <cell r="C36474" t="str">
            <v>cad</v>
          </cell>
          <cell r="D36474" t="str">
            <v>900,36</v>
          </cell>
        </row>
        <row r="36475">
          <cell r="A36475" t="str">
            <v>MM.02.040.0060.b</v>
          </cell>
          <cell r="B36475" t="str">
            <v>- oltre 130 fino a 160 kW - n° 1</v>
          </cell>
          <cell r="C36475" t="str">
            <v>cad</v>
          </cell>
          <cell r="D36475" t="str">
            <v>990,52</v>
          </cell>
        </row>
        <row r="36476">
          <cell r="A36476" t="str">
            <v>MM.02.040.0060.c</v>
          </cell>
          <cell r="B36476" t="str">
            <v>- oltre 160 fino a 210 kW - n° 1</v>
          </cell>
          <cell r="C36476" t="str">
            <v>cad</v>
          </cell>
          <cell r="D36476" t="str">
            <v>1.079,32</v>
          </cell>
        </row>
        <row r="36477">
          <cell r="A36477" t="str">
            <v>MM.02.040.0060.d</v>
          </cell>
          <cell r="B36477" t="str">
            <v>- oltre 210 fino a 250 kW - n° 1</v>
          </cell>
          <cell r="C36477" t="str">
            <v>cad</v>
          </cell>
          <cell r="D36477" t="str">
            <v>1.112,12</v>
          </cell>
        </row>
        <row r="36478">
          <cell r="A36478" t="str">
            <v>MM.02.040.0060.e</v>
          </cell>
          <cell r="B36478" t="str">
            <v>- oltre 210 fino a 250 kW - n° 2</v>
          </cell>
          <cell r="C36478" t="str">
            <v>cad</v>
          </cell>
          <cell r="D36478" t="str">
            <v>1.629,93</v>
          </cell>
        </row>
        <row r="36479">
          <cell r="A36479" t="str">
            <v>MM.02.040.0060.f</v>
          </cell>
          <cell r="B36479" t="str">
            <v>- oltre 250 fino a 280 kW - n° 2</v>
          </cell>
          <cell r="C36479" t="str">
            <v>cad</v>
          </cell>
          <cell r="D36479" t="str">
            <v>1.802,06</v>
          </cell>
        </row>
        <row r="36480">
          <cell r="A36480" t="str">
            <v>MM.02.040.0060.g</v>
          </cell>
          <cell r="B36480" t="str">
            <v>- oltre 280 fino a 310 kW - n° 2</v>
          </cell>
          <cell r="C36480" t="str">
            <v>cad</v>
          </cell>
          <cell r="D36480" t="str">
            <v>1.833,49</v>
          </cell>
        </row>
        <row r="36481">
          <cell r="A36481" t="str">
            <v>MM.02.040.0060.h</v>
          </cell>
          <cell r="B36481" t="str">
            <v>- oltre 310 fino a 380 kW - n° 2</v>
          </cell>
          <cell r="C36481" t="str">
            <v>cad</v>
          </cell>
          <cell r="D36481" t="str">
            <v>1.863,54</v>
          </cell>
        </row>
        <row r="36482">
          <cell r="A36482" t="str">
            <v>MM.02.040.0060.i</v>
          </cell>
          <cell r="B36482" t="str">
            <v>- oltre 380 fino a 430 kW - n° 2</v>
          </cell>
          <cell r="C36482" t="str">
            <v>cad</v>
          </cell>
          <cell r="D36482" t="str">
            <v>2.157,30</v>
          </cell>
        </row>
        <row r="36483">
          <cell r="A36483" t="str">
            <v>MM.02.040.0060.j</v>
          </cell>
          <cell r="B36483" t="str">
            <v>- oltre 430 fino a 480 kW - n° 2</v>
          </cell>
          <cell r="C36483" t="str">
            <v>cad</v>
          </cell>
          <cell r="D36483" t="str">
            <v>2.441,46</v>
          </cell>
        </row>
        <row r="36484">
          <cell r="A36484" t="str">
            <v>MM.02.040.0060.k</v>
          </cell>
          <cell r="B36484" t="str">
            <v>- oltre 480 fino a 550 kW - n° 2</v>
          </cell>
          <cell r="C36484" t="str">
            <v>cad</v>
          </cell>
          <cell r="D36484" t="str">
            <v>2.841,77</v>
          </cell>
        </row>
        <row r="36485">
          <cell r="A36485" t="str">
            <v>MM.02.040.0060.l</v>
          </cell>
          <cell r="B36485" t="str">
            <v>- oltre 550 fino a 610 kW - n° 2</v>
          </cell>
          <cell r="C36485" t="str">
            <v>cad</v>
          </cell>
          <cell r="D36485" t="str">
            <v>3.266,67</v>
          </cell>
        </row>
        <row r="36486">
          <cell r="A36486" t="str">
            <v>MM.02.040.0060.m</v>
          </cell>
          <cell r="B36486" t="str">
            <v>- oltre 610 fino a 690 kW - n° 2</v>
          </cell>
          <cell r="C36486" t="str">
            <v>cad</v>
          </cell>
          <cell r="D36486" t="str">
            <v>3.310,41</v>
          </cell>
        </row>
        <row r="36487">
          <cell r="A36487" t="str">
            <v>MM.02.040.0060.n</v>
          </cell>
          <cell r="B36487" t="str">
            <v>- oltre 690 fino a 740 kW - n° 2</v>
          </cell>
          <cell r="C36487" t="str">
            <v>cad</v>
          </cell>
          <cell r="D36487" t="str">
            <v>3.412,87</v>
          </cell>
        </row>
        <row r="36488">
          <cell r="A36488" t="str">
            <v>MM.02.040.0060.o</v>
          </cell>
          <cell r="B36488" t="str">
            <v>- oltre 740 fino a 800 kW - n° 2</v>
          </cell>
          <cell r="C36488" t="str">
            <v>cad</v>
          </cell>
          <cell r="D36488" t="str">
            <v>3.515,34</v>
          </cell>
        </row>
        <row r="36489">
          <cell r="A36489" t="str">
            <v>MM.02.040.0070</v>
          </cell>
          <cell r="B36489" t="str">
            <v>Aumento di prezzo per refrigeratori d'acqua condensati ad acqua con RECUPERO TOTALE del calore di condensazione e con riferimento alla serie con le caratteristiche seguenti:</v>
          </cell>
          <cell r="C36489"/>
          <cell r="D36489"/>
        </row>
        <row r="36490">
          <cell r="A36490" t="str">
            <v>MM.02.040.0070.a</v>
          </cell>
          <cell r="B36490" t="str">
            <v>- fino a 210 kW - n° 1</v>
          </cell>
          <cell r="C36490" t="str">
            <v>cad</v>
          </cell>
          <cell r="D36490" t="str">
            <v>659,90</v>
          </cell>
        </row>
        <row r="36491">
          <cell r="A36491" t="str">
            <v>MM.02.040.0070.b</v>
          </cell>
          <cell r="B36491" t="str">
            <v>- oltre 210 fino a 250 kW - n° 1</v>
          </cell>
          <cell r="C36491" t="str">
            <v>cad</v>
          </cell>
          <cell r="D36491" t="str">
            <v>960,47</v>
          </cell>
        </row>
        <row r="36492">
          <cell r="A36492" t="str">
            <v>MM.02.040.0070.c</v>
          </cell>
          <cell r="B36492" t="str">
            <v>- oltre 210 fino a 250 kW - n° 2</v>
          </cell>
          <cell r="C36492" t="str">
            <v>cad</v>
          </cell>
          <cell r="D36492" t="str">
            <v>1.393,56</v>
          </cell>
        </row>
        <row r="36493">
          <cell r="A36493" t="str">
            <v>MM.02.040.0070.d</v>
          </cell>
          <cell r="B36493" t="str">
            <v>- oltre 250 fino a 430 kW - n° 2</v>
          </cell>
          <cell r="C36493" t="str">
            <v>cad</v>
          </cell>
          <cell r="D36493" t="str">
            <v>1.450,94</v>
          </cell>
        </row>
        <row r="36494">
          <cell r="A36494" t="str">
            <v>MM.02.040.0070.e</v>
          </cell>
          <cell r="B36494" t="str">
            <v>- oltre 430 fino a 480 kW - n° 2</v>
          </cell>
          <cell r="C36494" t="str">
            <v>cad</v>
          </cell>
          <cell r="D36494" t="str">
            <v>1.508,33</v>
          </cell>
        </row>
        <row r="36495">
          <cell r="A36495" t="str">
            <v>MM.02.040.0070.f</v>
          </cell>
          <cell r="B36495" t="str">
            <v>- oltre 480 fino a 800 kW - n° 2</v>
          </cell>
          <cell r="C36495" t="str">
            <v>cad</v>
          </cell>
          <cell r="D36495" t="str">
            <v>1.565,72</v>
          </cell>
        </row>
        <row r="36496">
          <cell r="A36496" t="str">
            <v>MM.02.040.0080</v>
          </cell>
          <cell r="B36496"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36496"/>
          <cell r="D36496"/>
        </row>
        <row r="36497">
          <cell r="A36497" t="str">
            <v>MM.02.040.0080.a</v>
          </cell>
          <cell r="B36497" t="str">
            <v>- oltre 800 fino a 850 kW - n° 2</v>
          </cell>
          <cell r="C36497" t="str">
            <v>cad</v>
          </cell>
          <cell r="D36497" t="str">
            <v>78.922,69</v>
          </cell>
        </row>
        <row r="36498">
          <cell r="A36498" t="str">
            <v>MM.02.040.0080.b</v>
          </cell>
          <cell r="B36498" t="str">
            <v>- oltre 850 fino a 950 kW - n° 2</v>
          </cell>
          <cell r="C36498" t="str">
            <v>cad</v>
          </cell>
          <cell r="D36498" t="str">
            <v>95.012,87</v>
          </cell>
        </row>
        <row r="36499">
          <cell r="A36499" t="str">
            <v>MM.02.040.0080.c</v>
          </cell>
          <cell r="B36499" t="str">
            <v>- oltre 950 fino a 1060 kW - n° 2</v>
          </cell>
          <cell r="C36499" t="str">
            <v>cad</v>
          </cell>
          <cell r="D36499" t="str">
            <v>100.308,65</v>
          </cell>
        </row>
        <row r="36500">
          <cell r="A36500" t="str">
            <v>MM.02.040.0080.d</v>
          </cell>
          <cell r="B36500" t="str">
            <v>- oltre 1060 fino a 1150 kW - n° 2</v>
          </cell>
          <cell r="C36500" t="str">
            <v>cad</v>
          </cell>
          <cell r="D36500" t="str">
            <v>103.465,00</v>
          </cell>
        </row>
        <row r="36501">
          <cell r="A36501" t="str">
            <v>MM.02.040.0080.e</v>
          </cell>
          <cell r="B36501" t="str">
            <v>- oltre 1150 fino a 1250 kW - n° 4</v>
          </cell>
          <cell r="C36501" t="str">
            <v>cad</v>
          </cell>
          <cell r="D36501" t="str">
            <v>120.218,55</v>
          </cell>
        </row>
        <row r="36502">
          <cell r="A36502" t="str">
            <v>MM.02.040.0080.f</v>
          </cell>
          <cell r="B36502" t="str">
            <v>- oltre 1250 fino a 1350 kW - n° 4</v>
          </cell>
          <cell r="C36502" t="str">
            <v>cad</v>
          </cell>
          <cell r="D36502" t="str">
            <v>126.429,83</v>
          </cell>
        </row>
        <row r="36503">
          <cell r="A36503" t="str">
            <v>MM.02.040.0080.g</v>
          </cell>
          <cell r="B36503" t="str">
            <v>- oltre 1350 fino a 1510 kW - n° 4</v>
          </cell>
          <cell r="C36503" t="str">
            <v>cad</v>
          </cell>
          <cell r="D36503" t="str">
            <v>133.863,66</v>
          </cell>
        </row>
        <row r="36504">
          <cell r="A36504" t="str">
            <v>MM.02.040.0080.h</v>
          </cell>
          <cell r="B36504" t="str">
            <v>- oltre 1510 fino a 1610 kW - n° 4</v>
          </cell>
          <cell r="C36504" t="str">
            <v>cad</v>
          </cell>
          <cell r="D36504" t="str">
            <v>142.367,90</v>
          </cell>
        </row>
        <row r="36505">
          <cell r="A36505" t="str">
            <v>MM.02.040.0080.i</v>
          </cell>
          <cell r="B36505" t="str">
            <v>- oltre 1610 fino a 1700 kW - n° 4</v>
          </cell>
          <cell r="C36505" t="str">
            <v>cad</v>
          </cell>
          <cell r="D36505" t="str">
            <v>160.494,70</v>
          </cell>
        </row>
        <row r="36506">
          <cell r="A36506" t="str">
            <v>MM.02.040.0080.j</v>
          </cell>
          <cell r="B36506" t="str">
            <v>- oltre 1700 fino a 1820 kW - n° 4</v>
          </cell>
          <cell r="C36506" t="str">
            <v>cad</v>
          </cell>
          <cell r="D36506" t="str">
            <v>171.034,16</v>
          </cell>
        </row>
        <row r="36507">
          <cell r="A36507" t="str">
            <v>MM.02.040.0080.k</v>
          </cell>
          <cell r="B36507" t="str">
            <v>- oltre 1820 fino a 1910 kW - n° 4</v>
          </cell>
          <cell r="C36507" t="str">
            <v>cad</v>
          </cell>
          <cell r="D36507" t="str">
            <v>177.042,62</v>
          </cell>
        </row>
        <row r="36508">
          <cell r="A36508" t="str">
            <v>MM.02.040.0080.l</v>
          </cell>
          <cell r="B36508" t="str">
            <v>- oltre 1910 fino a 2000 kW - n° 4</v>
          </cell>
          <cell r="C36508" t="str">
            <v>cad</v>
          </cell>
          <cell r="D36508" t="str">
            <v>180.097,56</v>
          </cell>
        </row>
        <row r="36509">
          <cell r="A36509" t="str">
            <v>MM.02.040.0080.m</v>
          </cell>
          <cell r="B36509" t="str">
            <v>- oltre 2000 fino a 2120 kW - n° 4</v>
          </cell>
          <cell r="C36509" t="str">
            <v>cad</v>
          </cell>
          <cell r="D36509" t="str">
            <v>183.152,51</v>
          </cell>
        </row>
        <row r="36510">
          <cell r="A36510" t="str">
            <v>MM.02.040.0080.n</v>
          </cell>
          <cell r="B36510" t="str">
            <v>- oltre 2120 fino a 2200 kW - n° 4</v>
          </cell>
          <cell r="C36510" t="str">
            <v>cad</v>
          </cell>
          <cell r="D36510" t="str">
            <v>189.975,03</v>
          </cell>
        </row>
        <row r="36511">
          <cell r="A36511" t="str">
            <v>MM.02.040.0080.o</v>
          </cell>
          <cell r="B36511" t="str">
            <v>- oltre 2200 fino a 2300 kW - n° 4</v>
          </cell>
          <cell r="C36511" t="str">
            <v>cad</v>
          </cell>
          <cell r="D36511" t="str">
            <v>193.031,38</v>
          </cell>
        </row>
        <row r="36512">
          <cell r="A36512" t="str">
            <v>MM.02.040.0090</v>
          </cell>
          <cell r="B36512" t="str">
            <v>Aumento di prezzo per refrigeratori d'acqua condensati ad acqua con RECUPERO PARZIALE del calore di condensazione e con riferimento alla serie con le caratteristiche seguenti:</v>
          </cell>
          <cell r="C36512"/>
          <cell r="D36512"/>
        </row>
        <row r="36513">
          <cell r="A36513" t="str">
            <v>MM.02.040.0090.a</v>
          </cell>
          <cell r="B36513" t="str">
            <v>- oltre 800 fino a 850 kW - n° 1</v>
          </cell>
          <cell r="C36513" t="str">
            <v>cad</v>
          </cell>
          <cell r="D36513" t="str">
            <v>5.482,71</v>
          </cell>
        </row>
        <row r="36514">
          <cell r="A36514" t="str">
            <v>MM.02.040.0090.b</v>
          </cell>
          <cell r="B36514" t="str">
            <v>- oltre 850 fino a 1060 kW - n° 2</v>
          </cell>
          <cell r="C36514" t="str">
            <v>cad</v>
          </cell>
          <cell r="D36514" t="str">
            <v>5.571,51</v>
          </cell>
        </row>
        <row r="36515">
          <cell r="A36515" t="str">
            <v>MM.02.040.0090.c</v>
          </cell>
          <cell r="B36515" t="str">
            <v>- oltre 1060 fino a 1150 kW - n° 2</v>
          </cell>
          <cell r="C36515" t="str">
            <v>cad</v>
          </cell>
          <cell r="D36515" t="str">
            <v>5.665,78</v>
          </cell>
        </row>
        <row r="36516">
          <cell r="A36516" t="str">
            <v>MM.02.040.0090.d</v>
          </cell>
          <cell r="B36516" t="str">
            <v>- oltre 1150 fino a 1250 kW - n° 4</v>
          </cell>
          <cell r="C36516" t="str">
            <v>cad</v>
          </cell>
          <cell r="D36516" t="str">
            <v>7.340,80</v>
          </cell>
        </row>
        <row r="36517">
          <cell r="A36517" t="str">
            <v>MM.02.040.0090.e</v>
          </cell>
          <cell r="B36517" t="str">
            <v>- oltre 1250 fino a 1510 kW - n° 4</v>
          </cell>
          <cell r="C36517" t="str">
            <v>cad</v>
          </cell>
          <cell r="D36517" t="str">
            <v>8.842,27</v>
          </cell>
        </row>
        <row r="36518">
          <cell r="A36518" t="str">
            <v>MM.02.040.0090.f</v>
          </cell>
          <cell r="B36518" t="str">
            <v>- oltre 1510 fino a 1610 kW - n° 4</v>
          </cell>
          <cell r="C36518" t="str">
            <v>cad</v>
          </cell>
          <cell r="D36518" t="str">
            <v>9.724,88</v>
          </cell>
        </row>
        <row r="36519">
          <cell r="A36519" t="str">
            <v>MM.02.040.0090.g</v>
          </cell>
          <cell r="B36519" t="str">
            <v>- oltre 1610 fino a 1700 kW - n° 4</v>
          </cell>
          <cell r="C36519" t="str">
            <v>cad</v>
          </cell>
          <cell r="D36519" t="str">
            <v>10.608,82</v>
          </cell>
        </row>
        <row r="36520">
          <cell r="A36520" t="str">
            <v>MM.02.040.0090.h</v>
          </cell>
          <cell r="B36520" t="str">
            <v>- oltre 1700 fino a 1820 kW - n° 4</v>
          </cell>
          <cell r="C36520" t="str">
            <v>cad</v>
          </cell>
          <cell r="D36520" t="str">
            <v>10.882,09</v>
          </cell>
        </row>
        <row r="36521">
          <cell r="A36521" t="str">
            <v>MM.02.040.0090.i</v>
          </cell>
          <cell r="B36521" t="str">
            <v>- oltre 1820 fino a 2120 kW - n° 4</v>
          </cell>
          <cell r="C36521" t="str">
            <v>cad</v>
          </cell>
          <cell r="D36521" t="str">
            <v>11.054,22</v>
          </cell>
        </row>
        <row r="36522">
          <cell r="A36522" t="str">
            <v>MM.02.040.0090.j</v>
          </cell>
          <cell r="B36522" t="str">
            <v>- oltre 2120 fino a 2200 kW - n° 4</v>
          </cell>
          <cell r="C36522" t="str">
            <v>cad</v>
          </cell>
          <cell r="D36522" t="str">
            <v>11.143,02</v>
          </cell>
        </row>
        <row r="36523">
          <cell r="A36523" t="str">
            <v>MM.02.040.0090.k</v>
          </cell>
          <cell r="B36523" t="str">
            <v>- oltre 2200 fino a 2300 kW - n° 4</v>
          </cell>
          <cell r="C36523" t="str">
            <v>cad</v>
          </cell>
          <cell r="D36523" t="str">
            <v>11.231,84</v>
          </cell>
        </row>
        <row r="36524">
          <cell r="A36524" t="str">
            <v>MM.02.040.0100</v>
          </cell>
          <cell r="B36524" t="str">
            <v>Refrigeratori d'acqua condensati ad acqua, in esecuzione "package" per interno, composti da: compressori; evaporatore e condensatore a fascio tubiero o a piastra; valvola pressostatica per condensatore;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36524"/>
          <cell r="D36524"/>
        </row>
        <row r="36525">
          <cell r="A36525" t="str">
            <v>MM.02.040.0100.a</v>
          </cell>
          <cell r="B36525" t="str">
            <v>- oltre 420 fino a 520 kW - n° 2</v>
          </cell>
          <cell r="C36525" t="str">
            <v>cad</v>
          </cell>
          <cell r="D36525" t="str">
            <v>64.319,85</v>
          </cell>
        </row>
        <row r="36526">
          <cell r="A36526" t="str">
            <v>MM.02.040.0100.b</v>
          </cell>
          <cell r="B36526" t="str">
            <v>- oltre 520 fino a 580 kW - n° 2</v>
          </cell>
          <cell r="C36526" t="str">
            <v>cad</v>
          </cell>
          <cell r="D36526" t="str">
            <v>68.542,41</v>
          </cell>
        </row>
        <row r="36527">
          <cell r="A36527" t="str">
            <v>MM.02.040.0100.c</v>
          </cell>
          <cell r="B36527" t="str">
            <v>- oltre 580 fino a 640 kW - n° 2</v>
          </cell>
          <cell r="C36527" t="str">
            <v>cad</v>
          </cell>
          <cell r="D36527" t="str">
            <v>75.493,12</v>
          </cell>
        </row>
        <row r="36528">
          <cell r="A36528" t="str">
            <v>MM.02.040.0100.d</v>
          </cell>
          <cell r="B36528" t="str">
            <v>- oltre 640 fino a 710 kW - n° 2</v>
          </cell>
          <cell r="C36528" t="str">
            <v>cad</v>
          </cell>
          <cell r="D36528" t="str">
            <v>80.632,55</v>
          </cell>
        </row>
        <row r="36529">
          <cell r="A36529" t="str">
            <v>MM.02.040.0100.e</v>
          </cell>
          <cell r="B36529" t="str">
            <v>- oltre 710 fino a 780 kW - n° 2</v>
          </cell>
          <cell r="C36529" t="str">
            <v>cad</v>
          </cell>
          <cell r="D36529" t="str">
            <v>85.453,69</v>
          </cell>
        </row>
        <row r="36530">
          <cell r="A36530" t="str">
            <v>MM.02.040.0100.f</v>
          </cell>
          <cell r="B36530" t="str">
            <v>- oltre 780 fino a 840 kW - n° 2</v>
          </cell>
          <cell r="C36530" t="str">
            <v>cad</v>
          </cell>
          <cell r="D36530" t="str">
            <v>90.149,48</v>
          </cell>
        </row>
        <row r="36531">
          <cell r="A36531" t="str">
            <v>MM.02.040.0100.g</v>
          </cell>
          <cell r="B36531" t="str">
            <v>- oltre 840 fino a 1020 kW - n° 4</v>
          </cell>
          <cell r="C36531" t="str">
            <v>cad</v>
          </cell>
          <cell r="D36531" t="str">
            <v>104.942,48</v>
          </cell>
        </row>
        <row r="36532">
          <cell r="A36532" t="str">
            <v>MM.02.040.0100.h</v>
          </cell>
          <cell r="B36532" t="str">
            <v>- oltre 1020 fino a 1150 kW - n° 4</v>
          </cell>
          <cell r="C36532" t="str">
            <v>cad</v>
          </cell>
          <cell r="D36532" t="str">
            <v>119.735,45</v>
          </cell>
        </row>
        <row r="36533">
          <cell r="A36533" t="str">
            <v>MM.02.040.0100.i</v>
          </cell>
          <cell r="B36533" t="str">
            <v>- oltre 1150 fino a 1260 kW - n° 4</v>
          </cell>
          <cell r="C36533" t="str">
            <v>cad</v>
          </cell>
          <cell r="D36533" t="str">
            <v>134.528,44</v>
          </cell>
        </row>
        <row r="36534">
          <cell r="A36534" t="str">
            <v>MM.02.040.0100.j</v>
          </cell>
          <cell r="B36534" t="str">
            <v>- oltre 1260 fino a 1360 kW - n° 4</v>
          </cell>
          <cell r="C36534" t="str">
            <v>cad</v>
          </cell>
          <cell r="D36534" t="str">
            <v>149.322,84</v>
          </cell>
        </row>
        <row r="36535">
          <cell r="A36535" t="str">
            <v>MM.02.040.0100.k</v>
          </cell>
          <cell r="B36535" t="str">
            <v>- oltre 1360 fino a 1470 kW - n° 4</v>
          </cell>
          <cell r="C36535" t="str">
            <v>cad</v>
          </cell>
          <cell r="D36535" t="str">
            <v>159.993,30</v>
          </cell>
        </row>
        <row r="36536">
          <cell r="A36536" t="str">
            <v>MM.02.040.0100.l</v>
          </cell>
          <cell r="B36536" t="str">
            <v>- oltre 1470 fino a 1540 kW - n° 4</v>
          </cell>
          <cell r="C36536" t="str">
            <v>cad</v>
          </cell>
          <cell r="D36536" t="str">
            <v>164.614,43</v>
          </cell>
        </row>
        <row r="36537">
          <cell r="A36537" t="str">
            <v>MM.02.040.0100.m</v>
          </cell>
          <cell r="B36537" t="str">
            <v>- oltre 1540 fino a 1600 kW - n° 4</v>
          </cell>
          <cell r="C36537" t="str">
            <v>cad</v>
          </cell>
          <cell r="D36537" t="str">
            <v>168.720,06</v>
          </cell>
        </row>
        <row r="36538">
          <cell r="A36538" t="str">
            <v>MM.02.040.0100.n</v>
          </cell>
          <cell r="B36538" t="str">
            <v>- oltre 1600 fino a 1700 kW - n° 4</v>
          </cell>
          <cell r="C36538" t="str">
            <v>cad</v>
          </cell>
          <cell r="D36538" t="str">
            <v>172.884,87</v>
          </cell>
        </row>
        <row r="36539">
          <cell r="A36539" t="str">
            <v>MM.02.040.0110</v>
          </cell>
          <cell r="B36539" t="str">
            <v>Aumento di prezzo per refrigeratori d'acqua condensati ad acqua con RECUPERO PARZIALE del calore di condensazione e con riferimento alla serie con le caratteristiche seguenti:</v>
          </cell>
          <cell r="C36539"/>
          <cell r="D36539"/>
        </row>
        <row r="36540">
          <cell r="A36540" t="str">
            <v>MM.02.040.0110.a</v>
          </cell>
          <cell r="B36540" t="str">
            <v>- oltre 420 fino a 520 kW - n° 2</v>
          </cell>
          <cell r="C36540" t="str">
            <v>cad</v>
          </cell>
          <cell r="D36540" t="str">
            <v>3.463,41</v>
          </cell>
        </row>
        <row r="36541">
          <cell r="A36541" t="str">
            <v>MM.02.040.0110.b</v>
          </cell>
          <cell r="B36541" t="str">
            <v>- oltre 520 fino a 580 kW - n° 2</v>
          </cell>
          <cell r="C36541" t="str">
            <v>cad</v>
          </cell>
          <cell r="D36541" t="str">
            <v>3.497,57</v>
          </cell>
        </row>
        <row r="36542">
          <cell r="A36542" t="str">
            <v>MM.02.040.0110.c</v>
          </cell>
          <cell r="B36542" t="str">
            <v>- oltre 580 fino a 640 kW - n° 2</v>
          </cell>
          <cell r="C36542" t="str">
            <v>cad</v>
          </cell>
          <cell r="D36542" t="str">
            <v>3.803,61</v>
          </cell>
        </row>
        <row r="36543">
          <cell r="A36543" t="str">
            <v>MM.02.040.0110.d</v>
          </cell>
          <cell r="B36543" t="str">
            <v>- oltre 640 fino a 710 kW - n° 2</v>
          </cell>
          <cell r="C36543" t="str">
            <v>cad</v>
          </cell>
          <cell r="D36543" t="str">
            <v>4.419,79</v>
          </cell>
        </row>
        <row r="36544">
          <cell r="A36544" t="str">
            <v>MM.02.040.0110.e</v>
          </cell>
          <cell r="B36544" t="str">
            <v>- oltre 710 fino a 780 kW - n° 2</v>
          </cell>
          <cell r="C36544" t="str">
            <v>cad</v>
          </cell>
          <cell r="D36544" t="str">
            <v>5.482,71</v>
          </cell>
        </row>
        <row r="36545">
          <cell r="A36545" t="str">
            <v>MM.02.040.0110.f</v>
          </cell>
          <cell r="B36545" t="str">
            <v>- oltre 780 fino a 840 kW - n° 2</v>
          </cell>
          <cell r="C36545" t="str">
            <v>cad</v>
          </cell>
          <cell r="D36545" t="str">
            <v>5.571,51</v>
          </cell>
        </row>
        <row r="36546">
          <cell r="A36546" t="str">
            <v>MM.02.040.0110.g</v>
          </cell>
          <cell r="B36546" t="str">
            <v>- oltre 840 fino a 1020 kW - n° 4</v>
          </cell>
          <cell r="C36546" t="str">
            <v>cad</v>
          </cell>
          <cell r="D36546" t="str">
            <v>6.389,90</v>
          </cell>
        </row>
        <row r="36547">
          <cell r="A36547" t="str">
            <v>MM.02.040.0110.h</v>
          </cell>
          <cell r="B36547" t="str">
            <v>- oltre 1020 fino a 1150 kW - n° 4</v>
          </cell>
          <cell r="C36547" t="str">
            <v>cad</v>
          </cell>
          <cell r="D36547" t="str">
            <v>7.206,89</v>
          </cell>
        </row>
        <row r="36548">
          <cell r="A36548" t="str">
            <v>MM.02.040.0110.i</v>
          </cell>
          <cell r="B36548" t="str">
            <v>- oltre 1150 fino a 1260 kW - n° 4</v>
          </cell>
          <cell r="C36548" t="str">
            <v>cad</v>
          </cell>
          <cell r="D36548" t="str">
            <v>8.023,92</v>
          </cell>
        </row>
        <row r="36549">
          <cell r="A36549" t="str">
            <v>MM.02.040.0110.j</v>
          </cell>
          <cell r="B36549" t="str">
            <v>- oltre 1260 fino a 1470 kW - n° 4</v>
          </cell>
          <cell r="C36549" t="str">
            <v>cad</v>
          </cell>
          <cell r="D36549" t="str">
            <v>8.842,27</v>
          </cell>
        </row>
        <row r="36550">
          <cell r="A36550" t="str">
            <v>MM.02.040.0110.k</v>
          </cell>
          <cell r="B36550" t="str">
            <v>- oltre 1470 fino a 1540 kW - n° 4</v>
          </cell>
          <cell r="C36550" t="str">
            <v>cad</v>
          </cell>
          <cell r="D36550" t="str">
            <v>9.724,88</v>
          </cell>
        </row>
        <row r="36551">
          <cell r="A36551" t="str">
            <v>MM.02.040.0110.l</v>
          </cell>
          <cell r="B36551" t="str">
            <v>- oltre 1540 fino a 1600 kW - n° 4</v>
          </cell>
          <cell r="C36551" t="str">
            <v>cad</v>
          </cell>
          <cell r="D36551" t="str">
            <v>10.608,82</v>
          </cell>
        </row>
        <row r="36552">
          <cell r="A36552" t="str">
            <v>MM.02.040.0110.m</v>
          </cell>
          <cell r="B36552" t="str">
            <v>- oltre 1600 fino a 1700 kW - n° 4</v>
          </cell>
          <cell r="C36552" t="str">
            <v>cad</v>
          </cell>
          <cell r="D36552" t="str">
            <v>10.882,09</v>
          </cell>
        </row>
        <row r="36553">
          <cell r="A36553" t="str">
            <v>MM.02.040.0120</v>
          </cell>
          <cell r="B36553" t="str">
            <v>Aumento di prezzo per refrigeratori d'acqua condensati ad acqua con RECUPERO TOTALE del calore di condensazione e con riferimento alla serie con le caratteristiche seguenti:</v>
          </cell>
          <cell r="C36553"/>
          <cell r="D36553"/>
        </row>
        <row r="36554">
          <cell r="A36554" t="str">
            <v>MM.02.040.0120.a</v>
          </cell>
          <cell r="B36554" t="str">
            <v>- oltre 420 fino a 520 kW - n° 2</v>
          </cell>
          <cell r="C36554" t="str">
            <v>cad</v>
          </cell>
          <cell r="D36554" t="str">
            <v>9.278,10</v>
          </cell>
        </row>
        <row r="36555">
          <cell r="A36555" t="str">
            <v>MM.02.040.0120.b</v>
          </cell>
          <cell r="B36555" t="str">
            <v>- oltre 520 fino a 580 kW - n° 2</v>
          </cell>
          <cell r="C36555" t="str">
            <v>cad</v>
          </cell>
          <cell r="D36555" t="str">
            <v>9.641,52</v>
          </cell>
        </row>
        <row r="36556">
          <cell r="A36556" t="str">
            <v>MM.02.040.0120.c</v>
          </cell>
          <cell r="B36556" t="str">
            <v>- oltre 580 fino a 640 kW - n° 2</v>
          </cell>
          <cell r="C36556" t="str">
            <v>cad</v>
          </cell>
          <cell r="D36556" t="str">
            <v>9.724,88</v>
          </cell>
        </row>
        <row r="36557">
          <cell r="A36557" t="str">
            <v>MM.02.040.0120.d</v>
          </cell>
          <cell r="B36557" t="str">
            <v>- oltre 640 fino a 840 kW - n° 2</v>
          </cell>
          <cell r="C36557" t="str">
            <v>cad</v>
          </cell>
          <cell r="D36557" t="str">
            <v>11.494,15</v>
          </cell>
        </row>
        <row r="36558">
          <cell r="A36558" t="str">
            <v>MM.02.050</v>
          </cell>
          <cell r="B36558" t="str">
            <v>POMPE DI CALORE CONDENSATE AD ARIA CON VENTILATORI ELICOIDALI</v>
          </cell>
          <cell r="C36558"/>
          <cell r="D36558"/>
        </row>
        <row r="36559">
          <cell r="A36559" t="str">
            <v>MM.02.050.0010</v>
          </cell>
          <cell r="B36559" t="str">
            <v>Pompe di calore condensate ad aria con ventilatori elicoidali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559"/>
          <cell r="D36559"/>
        </row>
        <row r="36560">
          <cell r="A36560" t="str">
            <v>MM.02.050.0010.a</v>
          </cell>
          <cell r="B36560" t="str">
            <v>- fino a 35 kWf - fino a 42 kWt - n° 2</v>
          </cell>
          <cell r="C36560" t="str">
            <v>cad</v>
          </cell>
          <cell r="D36560" t="str">
            <v>10.640,26</v>
          </cell>
        </row>
        <row r="36561">
          <cell r="A36561" t="str">
            <v>MM.02.050.0010.b</v>
          </cell>
          <cell r="B36561" t="str">
            <v>- oltre 35 fino a 42 kWf - oltre 42 fino a 48 kWt - n° 2</v>
          </cell>
          <cell r="C36561" t="str">
            <v>cad</v>
          </cell>
          <cell r="D36561" t="str">
            <v>11.220,90</v>
          </cell>
        </row>
        <row r="36562">
          <cell r="A36562" t="str">
            <v>MM.02.050.0010.c</v>
          </cell>
          <cell r="B36562" t="str">
            <v>- oltre 42 fino a 50 kWf - oltre 48 fino a 55 kWt - n° 2</v>
          </cell>
          <cell r="C36562" t="str">
            <v>cad</v>
          </cell>
          <cell r="D36562" t="str">
            <v>12.481,93</v>
          </cell>
        </row>
        <row r="36563">
          <cell r="A36563" t="str">
            <v>MM.02.050.0010.d</v>
          </cell>
          <cell r="B36563" t="str">
            <v>- oltre 50 fino a 60 kWf - oltre 55 fino a 70 kWt - n° 2</v>
          </cell>
          <cell r="C36563" t="str">
            <v>cad</v>
          </cell>
          <cell r="D36563" t="str">
            <v>13.640,51</v>
          </cell>
        </row>
        <row r="36564">
          <cell r="A36564" t="str">
            <v>MM.02.050.0010.e</v>
          </cell>
          <cell r="B36564" t="str">
            <v>- oltre 60 fino a 75 kWf - oltre 70 fino a 88 kWt - n° 2</v>
          </cell>
          <cell r="C36564" t="str">
            <v>cad</v>
          </cell>
          <cell r="D36564" t="str">
            <v>17.012,38</v>
          </cell>
        </row>
        <row r="36565">
          <cell r="A36565" t="str">
            <v>MM.02.050.0010.f</v>
          </cell>
          <cell r="B36565" t="str">
            <v>- oltre 75 fino a 85 kWf - oltre 88 fino a 100 kWt - n° 2</v>
          </cell>
          <cell r="C36565" t="str">
            <v>cad</v>
          </cell>
          <cell r="D36565" t="str">
            <v>18.125,87</v>
          </cell>
        </row>
        <row r="36566">
          <cell r="A36566" t="str">
            <v>MM.02.050.0010.g</v>
          </cell>
          <cell r="B36566" t="str">
            <v>- oltre 85 fino a 100 kWf - oltre 100 fino a 115 kWt - n° 2</v>
          </cell>
          <cell r="C36566" t="str">
            <v>cad</v>
          </cell>
          <cell r="D36566" t="str">
            <v>20.179,31</v>
          </cell>
        </row>
        <row r="36567">
          <cell r="A36567" t="str">
            <v>MM.02.050.0010.h</v>
          </cell>
          <cell r="B36567" t="str">
            <v>- oltre 100 fino a 125 kWf - oltre 115 fino a 140 kWt - n° 2</v>
          </cell>
          <cell r="C36567" t="str">
            <v>cad</v>
          </cell>
          <cell r="D36567" t="str">
            <v>22.113,91</v>
          </cell>
        </row>
        <row r="36568">
          <cell r="A36568" t="str">
            <v>MM.02.050.0020</v>
          </cell>
          <cell r="B36568" t="str">
            <v>Pompe di calore condensate ad aria con ventilatori elicoidali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568"/>
          <cell r="D36568"/>
        </row>
        <row r="36569">
          <cell r="A36569" t="str">
            <v>MM.02.050.0020.a</v>
          </cell>
          <cell r="B36569" t="str">
            <v>- fino a 35 kWf - fino a 42 kWt - n° 2</v>
          </cell>
          <cell r="C36569" t="str">
            <v>cad</v>
          </cell>
          <cell r="D36569" t="str">
            <v>12.259,25</v>
          </cell>
        </row>
        <row r="36570">
          <cell r="A36570" t="str">
            <v>MM.02.050.0020.b</v>
          </cell>
          <cell r="B36570" t="str">
            <v>- oltre 35 fino a 42 kWf - oltre 42 fino a 48 kWt - n° 2</v>
          </cell>
          <cell r="C36570" t="str">
            <v>cad</v>
          </cell>
          <cell r="D36570" t="str">
            <v>12.670,48</v>
          </cell>
        </row>
        <row r="36571">
          <cell r="A36571" t="str">
            <v>MM.02.050.0020.c</v>
          </cell>
          <cell r="B36571" t="str">
            <v>- oltre 42 fino a 50 kWf - oltre 48 fino a 55 kWt - n° 2</v>
          </cell>
          <cell r="C36571" t="str">
            <v>cad</v>
          </cell>
          <cell r="D36571" t="str">
            <v>13.856,37</v>
          </cell>
        </row>
        <row r="36572">
          <cell r="A36572" t="str">
            <v>MM.02.050.0020.d</v>
          </cell>
          <cell r="B36572" t="str">
            <v>- oltre 50 fino a 60 kWf - oltre 55 fino a 70 kWt - n° 2</v>
          </cell>
          <cell r="C36572" t="str">
            <v>cad</v>
          </cell>
          <cell r="D36572" t="str">
            <v>14.870,13</v>
          </cell>
        </row>
        <row r="36573">
          <cell r="A36573" t="str">
            <v>MM.02.050.0020.e</v>
          </cell>
          <cell r="B36573" t="str">
            <v>- oltre 60 fino a 75 kWf - oltre 70 fino a 88 kWt - n° 2</v>
          </cell>
          <cell r="C36573" t="str">
            <v>cad</v>
          </cell>
          <cell r="D36573" t="str">
            <v>18.032,97</v>
          </cell>
        </row>
        <row r="36574">
          <cell r="A36574" t="str">
            <v>MM.02.050.0020.f</v>
          </cell>
          <cell r="B36574" t="str">
            <v>- oltre 75 fino a 85 kWf - oltre 88 fino a 100 kWt - n° 2</v>
          </cell>
          <cell r="C36574" t="str">
            <v>cad</v>
          </cell>
          <cell r="D36574" t="str">
            <v>19.608,23</v>
          </cell>
        </row>
        <row r="36575">
          <cell r="A36575" t="str">
            <v>MM.02.050.0020.g</v>
          </cell>
          <cell r="B36575" t="str">
            <v>- oltre 85 fino a 100 kWf - oltre 100 fino a 115 kWt - n° 2</v>
          </cell>
          <cell r="C36575" t="str">
            <v>cad</v>
          </cell>
          <cell r="D36575" t="str">
            <v>21.576,98</v>
          </cell>
        </row>
        <row r="36576">
          <cell r="A36576" t="str">
            <v>MM.02.050.0020.h</v>
          </cell>
          <cell r="B36576" t="str">
            <v>- oltre 100 fino a 125 kWf - oltre 115 fino a 140 kWt - n° 2</v>
          </cell>
          <cell r="C36576" t="str">
            <v>cad</v>
          </cell>
          <cell r="D36576" t="str">
            <v>23.874,99</v>
          </cell>
        </row>
        <row r="36577">
          <cell r="A36577" t="str">
            <v>MM.02.050.0020.i</v>
          </cell>
          <cell r="B36577" t="str">
            <v>- oltre 100 fino a 125 kWf - oltre 115 fino a 140 kWt - n° 4</v>
          </cell>
          <cell r="C36577" t="str">
            <v>cad</v>
          </cell>
          <cell r="D36577" t="str">
            <v>27.934,07</v>
          </cell>
        </row>
        <row r="36578">
          <cell r="A36578" t="str">
            <v>MM.02.050.0020.j</v>
          </cell>
          <cell r="B36578" t="str">
            <v>- oltre 125 fino a 150 kWf - oltre 140 fino a 170 kWt - n° 4</v>
          </cell>
          <cell r="C36578" t="str">
            <v>cad</v>
          </cell>
          <cell r="D36578" t="str">
            <v>30.592,77</v>
          </cell>
        </row>
        <row r="36579">
          <cell r="A36579" t="str">
            <v>MM.02.050.0020.k</v>
          </cell>
          <cell r="B36579" t="str">
            <v>- oltre 150 fino a 175 kWf - oltre 170 fino a 200 kWt - n° 4</v>
          </cell>
          <cell r="C36579" t="str">
            <v>cad</v>
          </cell>
          <cell r="D36579" t="str">
            <v>36.612,42</v>
          </cell>
        </row>
        <row r="36580">
          <cell r="A36580" t="str">
            <v>MM.02.050.0020.l</v>
          </cell>
          <cell r="B36580" t="str">
            <v>- oltre 175 fino a 200 kWf - oltre 200 fino a 230 kWt - n° 4</v>
          </cell>
          <cell r="C36580" t="str">
            <v>cad</v>
          </cell>
          <cell r="D36580" t="str">
            <v>43.436,78</v>
          </cell>
        </row>
        <row r="36581">
          <cell r="A36581" t="str">
            <v>MM.02.050.0020.m</v>
          </cell>
          <cell r="B36581" t="str">
            <v>- oltre 200 fino a 225 kWf - oltre 230 fino a 260 kWt - n° 4</v>
          </cell>
          <cell r="C36581" t="str">
            <v>cad</v>
          </cell>
          <cell r="D36581" t="str">
            <v>45.368,63</v>
          </cell>
        </row>
        <row r="36582">
          <cell r="A36582" t="str">
            <v>MM.02.050.0020.n</v>
          </cell>
          <cell r="B36582" t="str">
            <v>- oltre 225 fino a 250 kWf - oltre 260 fino a 300 kWt - n° 4</v>
          </cell>
          <cell r="C36582" t="str">
            <v>cad</v>
          </cell>
          <cell r="D36582" t="str">
            <v>48.058,76</v>
          </cell>
        </row>
        <row r="36583">
          <cell r="A36583" t="str">
            <v>MM.02.050.0030</v>
          </cell>
          <cell r="B36583" t="str">
            <v>Aumenti di prezzo per aggiunta di kit idronico composto da: 2 pompe di circolazione (1 di riserva); vaso d'espansione; serbatoio d'accumulo; gruppo di riempimento; valvolame; circuitazioni meccaniche; integrazioni a sistema di controllo e quadro elettrico; ampliamento della pannellatura.</v>
          </cell>
          <cell r="C36583"/>
          <cell r="D36583"/>
        </row>
        <row r="36584">
          <cell r="A36584" t="str">
            <v>MM.02.050.0030.a</v>
          </cell>
          <cell r="B36584" t="str">
            <v>- oltre 100 fino a 175 kWf - oltre 115 fino a 200 kWt - n° 4</v>
          </cell>
          <cell r="C36584" t="str">
            <v>cad</v>
          </cell>
          <cell r="D36584" t="str">
            <v>1.338,91</v>
          </cell>
        </row>
        <row r="36585">
          <cell r="A36585" t="str">
            <v>MM.02.050.0030.b</v>
          </cell>
          <cell r="B36585" t="str">
            <v>- oltre 175 fino a 250 kWf - oltre 200 fino a 300 kWt - n° 4</v>
          </cell>
          <cell r="C36585" t="str">
            <v>cad</v>
          </cell>
          <cell r="D36585" t="str">
            <v>1.547,95</v>
          </cell>
        </row>
        <row r="36586">
          <cell r="A36586" t="str">
            <v>MM.02.050.0040</v>
          </cell>
          <cell r="B36586" t="str">
            <v>Pompe di calore condensate ad aria con ventilatori elicoidali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586"/>
          <cell r="D36586"/>
        </row>
        <row r="36587">
          <cell r="A36587" t="str">
            <v>MM.02.050.0040.a</v>
          </cell>
          <cell r="B36587" t="str">
            <v>- fino a 35 kWf - fino a 35 kWt - n° 1</v>
          </cell>
          <cell r="C36587" t="str">
            <v>cad</v>
          </cell>
          <cell r="D36587" t="str">
            <v>18.628,64</v>
          </cell>
        </row>
        <row r="36588">
          <cell r="A36588" t="str">
            <v>MM.02.050.0040.b</v>
          </cell>
          <cell r="B36588" t="str">
            <v>- oltre 35 fino a 40 kWf - oltre 35 fino a 42 kWt - n° 1</v>
          </cell>
          <cell r="C36588" t="str">
            <v>cad</v>
          </cell>
          <cell r="D36588" t="str">
            <v>18.982,50</v>
          </cell>
        </row>
        <row r="36589">
          <cell r="A36589" t="str">
            <v>MM.02.050.0040.c</v>
          </cell>
          <cell r="B36589" t="str">
            <v>- oltre 35 fino a 40 kWf - oltre 35 fino a 42 kWt - n° 1</v>
          </cell>
          <cell r="C36589" t="str">
            <v>cad</v>
          </cell>
          <cell r="D36589" t="str">
            <v>21.680,81</v>
          </cell>
        </row>
        <row r="36590">
          <cell r="A36590" t="str">
            <v>MM.02.050.0040.d</v>
          </cell>
          <cell r="B36590" t="str">
            <v>- oltre 52 fino a 66 kWf - oltre 55 fino a 70 kWt - n° 1</v>
          </cell>
          <cell r="C36590" t="str">
            <v>cad</v>
          </cell>
          <cell r="D36590" t="str">
            <v>22.547,01</v>
          </cell>
        </row>
        <row r="36591">
          <cell r="A36591" t="str">
            <v>MM.02.050.0040.e</v>
          </cell>
          <cell r="B36591" t="str">
            <v>- oltre 52 fino a 66 kWf - oltre 55 fino a 70 kWt - n° 2</v>
          </cell>
          <cell r="C36591" t="str">
            <v>cad</v>
          </cell>
          <cell r="D36591" t="str">
            <v>25.999,49</v>
          </cell>
        </row>
        <row r="36592">
          <cell r="A36592" t="str">
            <v>MM.02.050.0040.f</v>
          </cell>
          <cell r="B36592" t="str">
            <v>- oltre 66 fino a 90 kWf - oltre 70 fino a 90 kWt - n° 1</v>
          </cell>
          <cell r="C36592" t="str">
            <v>cad</v>
          </cell>
          <cell r="D36592" t="str">
            <v>24.227,48</v>
          </cell>
        </row>
        <row r="36593">
          <cell r="A36593" t="str">
            <v>MM.02.050.0040.g</v>
          </cell>
          <cell r="B36593" t="str">
            <v>- oltre 66 fino a 90 kWf - oltre 70 fino a 90 kWt - n° 2</v>
          </cell>
          <cell r="C36593" t="str">
            <v>cad</v>
          </cell>
          <cell r="D36593" t="str">
            <v>27.934,07</v>
          </cell>
        </row>
        <row r="36594">
          <cell r="A36594" t="str">
            <v>MM.02.050.0040.h</v>
          </cell>
          <cell r="B36594" t="str">
            <v>- oltre 90 fino a 110 kWf - oltre 90 fino a 120 kWt - n° 2</v>
          </cell>
          <cell r="C36594" t="str">
            <v>cad</v>
          </cell>
          <cell r="D36594" t="str">
            <v>29.203,32</v>
          </cell>
        </row>
        <row r="36595">
          <cell r="A36595" t="str">
            <v>MM.02.050.0040.i</v>
          </cell>
          <cell r="B36595" t="str">
            <v>- oltre 110 fino a 130 kWf - oltre 120 fino a 140 kWt - n° 2</v>
          </cell>
          <cell r="C36595" t="str">
            <v>cad</v>
          </cell>
          <cell r="D36595" t="str">
            <v>30.879,68</v>
          </cell>
        </row>
        <row r="36596">
          <cell r="A36596" t="str">
            <v>MM.02.050.0040.j</v>
          </cell>
          <cell r="B36596" t="str">
            <v>- oltre 130 fino a 150 kWf - oltre 140 fino a 170 kWt - n° 2</v>
          </cell>
          <cell r="C36596" t="str">
            <v>cad</v>
          </cell>
          <cell r="D36596" t="str">
            <v>34.640,93</v>
          </cell>
        </row>
        <row r="36597">
          <cell r="A36597" t="str">
            <v>MM.02.050.0040.k</v>
          </cell>
          <cell r="B36597" t="str">
            <v>- oltre 150 fino a 175 kWf - oltre 170 fino a 200 kWt - n° 2</v>
          </cell>
          <cell r="C36597" t="str">
            <v>cad</v>
          </cell>
          <cell r="D36597" t="str">
            <v>35.507,13</v>
          </cell>
        </row>
        <row r="36598">
          <cell r="A36598" t="str">
            <v>MM.02.050.0040.l</v>
          </cell>
          <cell r="B36598" t="str">
            <v>- oltre 175 fino a 220 kWf - oltre 200 fino a 250 kWt - n° 2</v>
          </cell>
          <cell r="C36598" t="str">
            <v>cad</v>
          </cell>
          <cell r="D36598" t="str">
            <v>44.103,49</v>
          </cell>
        </row>
        <row r="36599">
          <cell r="A36599" t="str">
            <v>MM.02.050.0040.m</v>
          </cell>
          <cell r="B36599" t="str">
            <v>- oltre 220 fino a 250 kWf - oltre 250 fino a 280 kWt - n° 2</v>
          </cell>
          <cell r="C36599" t="str">
            <v>cad</v>
          </cell>
          <cell r="D36599" t="str">
            <v>46.296,29</v>
          </cell>
        </row>
        <row r="36600">
          <cell r="A36600" t="str">
            <v>MM.02.050.0040.n</v>
          </cell>
          <cell r="B36600" t="str">
            <v>- oltre 250 fino a 300 kWf - oltre 280 fino a 330 kWt - n° 2</v>
          </cell>
          <cell r="C36600" t="str">
            <v>cad</v>
          </cell>
          <cell r="D36600" t="str">
            <v>57.377,85</v>
          </cell>
        </row>
        <row r="36601">
          <cell r="A36601" t="str">
            <v>MM.02.050.0040.o</v>
          </cell>
          <cell r="B36601" t="str">
            <v>- oltre 250 fino a 300 kWf - oltre 280 fino a 330 kWt - n° 4</v>
          </cell>
          <cell r="C36601" t="str">
            <v>cad</v>
          </cell>
          <cell r="D36601" t="str">
            <v>71.840,84</v>
          </cell>
        </row>
        <row r="36602">
          <cell r="A36602" t="str">
            <v>MM.02.050.0040.p</v>
          </cell>
          <cell r="B36602" t="str">
            <v>- oltre 300 fino a 350 kWf - oltre 330 fino a 380 kWt - n° 4</v>
          </cell>
          <cell r="C36602" t="str">
            <v>cad</v>
          </cell>
          <cell r="D36602" t="str">
            <v>75.608,91</v>
          </cell>
        </row>
        <row r="36603">
          <cell r="A36603" t="str">
            <v>MM.02.050.0040.q</v>
          </cell>
          <cell r="B36603" t="str">
            <v>- oltre 350 fino a 400 kWf - oltre 380 fino a 430 kWt - n° 4</v>
          </cell>
          <cell r="C36603" t="str">
            <v>cad</v>
          </cell>
          <cell r="D36603" t="str">
            <v>84.691,66</v>
          </cell>
        </row>
        <row r="36604">
          <cell r="A36604" t="str">
            <v>MM.02.050.0040.r</v>
          </cell>
          <cell r="B36604" t="str">
            <v>- oltre 400 fino a 450 kWf - oltre 430 fino a 480 kWt - n° 4</v>
          </cell>
          <cell r="C36604" t="str">
            <v>cad</v>
          </cell>
          <cell r="D36604" t="str">
            <v>92.115,79</v>
          </cell>
        </row>
        <row r="36605">
          <cell r="A36605" t="str">
            <v>MM.02.050.0040.s</v>
          </cell>
          <cell r="B36605" t="str">
            <v>- oltre 450 fino a 520 kWf - oltre 480 fino a 550 kWt - n° 4</v>
          </cell>
          <cell r="C36605" t="str">
            <v>cad</v>
          </cell>
          <cell r="D36605" t="str">
            <v>98.874,57</v>
          </cell>
        </row>
        <row r="36606">
          <cell r="A36606" t="str">
            <v>MM.02.050.0040.t</v>
          </cell>
          <cell r="B36606" t="str">
            <v>- oltre 520 fino a 600 kWf - oltre 550 fino a 640 kWt - n° 4</v>
          </cell>
          <cell r="C36606" t="str">
            <v>cad</v>
          </cell>
          <cell r="D36606" t="str">
            <v>114.093,08</v>
          </cell>
        </row>
        <row r="36607">
          <cell r="A36607" t="str">
            <v>MM.02.050.0050</v>
          </cell>
          <cell r="B36607" t="str">
            <v>Aumento di prezzo per pompe di calore condensate ad aria con ventilatore elicoidale ad inversione di ciclo con riferimento alla serie con le caratteristiche seguenti:</v>
          </cell>
          <cell r="C36607"/>
          <cell r="D36607"/>
        </row>
        <row r="36608">
          <cell r="A36608" t="str">
            <v>MM.02.050.0050.a</v>
          </cell>
          <cell r="B36608" t="str">
            <v>- oltre 90 fino a 110 kWf - oltre 90 fino a 120 kWt - n° 2</v>
          </cell>
          <cell r="C36608" t="str">
            <v>cad</v>
          </cell>
          <cell r="D36608" t="str">
            <v>3.493,46</v>
          </cell>
        </row>
        <row r="36609">
          <cell r="A36609" t="str">
            <v>MM.02.050.0050.b</v>
          </cell>
          <cell r="B36609" t="str">
            <v>- oltre 110 fino a 130 kWf - oltre 120 fino a 140 kWt - n° 2</v>
          </cell>
          <cell r="C36609" t="str">
            <v>cad</v>
          </cell>
          <cell r="D36609" t="str">
            <v>4.384,26</v>
          </cell>
        </row>
        <row r="36610">
          <cell r="A36610" t="str">
            <v>MM.02.050.0050.c</v>
          </cell>
          <cell r="B36610" t="str">
            <v>- oltre 130 fino a 150 kWf - oltre 140 fino a 170 kWt - n° 2</v>
          </cell>
          <cell r="C36610" t="str">
            <v>cad</v>
          </cell>
          <cell r="D36610" t="str">
            <v>5.276,40</v>
          </cell>
        </row>
        <row r="36611">
          <cell r="A36611" t="str">
            <v>MM.02.050.0050.d</v>
          </cell>
          <cell r="B36611" t="str">
            <v>- oltre 150 fino a 175 kWf - oltre 170 fino a 200 kWt - n° 2</v>
          </cell>
          <cell r="C36611" t="str">
            <v>cad</v>
          </cell>
          <cell r="D36611" t="str">
            <v>6.167,19</v>
          </cell>
        </row>
        <row r="36612">
          <cell r="A36612" t="str">
            <v>MM.02.050.0050.e</v>
          </cell>
          <cell r="B36612" t="str">
            <v>- oltre 175 fino a 220 kWf - oltre 200 fino a 250 kWt - n° 2</v>
          </cell>
          <cell r="C36612" t="str">
            <v>cad</v>
          </cell>
          <cell r="D36612" t="str">
            <v>7.057,97</v>
          </cell>
        </row>
        <row r="36613">
          <cell r="A36613" t="str">
            <v>MM.02.050.0050.f</v>
          </cell>
          <cell r="B36613" t="str">
            <v>- oltre 220 fino a 250 kWf - oltre 250 fino a 280 kWt - n° 2</v>
          </cell>
          <cell r="C36613" t="str">
            <v>cad</v>
          </cell>
          <cell r="D36613" t="str">
            <v>7.950,13</v>
          </cell>
        </row>
        <row r="36614">
          <cell r="A36614" t="str">
            <v>MM.02.050.0050.g</v>
          </cell>
          <cell r="B36614" t="str">
            <v>- oltre 250 fino a 300 kWf - oltre 280 fino a 330 kWt - n° 2</v>
          </cell>
          <cell r="C36614" t="str">
            <v>cad</v>
          </cell>
          <cell r="D36614" t="str">
            <v>8.840,92</v>
          </cell>
        </row>
        <row r="36615">
          <cell r="A36615" t="str">
            <v>MM.02.050.0050.h</v>
          </cell>
          <cell r="B36615" t="str">
            <v>- oltre 250 fino a 300 kWf - oltre 280 fino a 330 kWt - n° 4</v>
          </cell>
          <cell r="C36615" t="str">
            <v>cad</v>
          </cell>
          <cell r="D36615" t="str">
            <v>9.731,71</v>
          </cell>
        </row>
        <row r="36616">
          <cell r="A36616" t="str">
            <v>MM.02.050.0050.i</v>
          </cell>
          <cell r="B36616" t="str">
            <v>- oltre 300 fino a 350 kWf - oltre 330 fino a 380 kWt - n° 4</v>
          </cell>
          <cell r="C36616" t="str">
            <v>cad</v>
          </cell>
          <cell r="D36616" t="str">
            <v>10.623,86</v>
          </cell>
        </row>
        <row r="36617">
          <cell r="A36617" t="str">
            <v>MM.02.050.0050.j</v>
          </cell>
          <cell r="B36617" t="str">
            <v>- oltre 350 fino a 400 kWf - oltre 380 fino a 430 kWt - n° 4</v>
          </cell>
          <cell r="C36617" t="str">
            <v>cad</v>
          </cell>
          <cell r="D36617" t="str">
            <v>11.514,65</v>
          </cell>
        </row>
        <row r="36618">
          <cell r="A36618" t="str">
            <v>MM.02.050.0050.k</v>
          </cell>
          <cell r="B36618" t="str">
            <v>- oltre 400 fino a 450 kWf - oltre 430 fino a 480 kWt - n° 4</v>
          </cell>
          <cell r="C36618" t="str">
            <v>cad</v>
          </cell>
          <cell r="D36618" t="str">
            <v>12.406,79</v>
          </cell>
        </row>
        <row r="36619">
          <cell r="A36619" t="str">
            <v>MM.02.050.0050.l</v>
          </cell>
          <cell r="B36619" t="str">
            <v>- oltre 450 fino a 520 kWf - oltre 480 fino a 550 kWt - n° 4</v>
          </cell>
          <cell r="C36619" t="str">
            <v>cad</v>
          </cell>
          <cell r="D36619" t="str">
            <v>13.297,58</v>
          </cell>
        </row>
        <row r="36620">
          <cell r="A36620" t="str">
            <v>MM.02.050.0050.m</v>
          </cell>
          <cell r="B36620" t="str">
            <v>- oltre 520 fino a 600 kWf - oltre 550 fino a 640 kWt - n° 4</v>
          </cell>
          <cell r="C36620" t="str">
            <v>cad</v>
          </cell>
          <cell r="D36620" t="str">
            <v>14.188,37</v>
          </cell>
        </row>
        <row r="36621">
          <cell r="A36621" t="str">
            <v>MM.02.050.0060</v>
          </cell>
          <cell r="B36621" t="str">
            <v>Aumento di prezzo per pompe di calore condensate ad aria con ventilatori elicoidali ad inversione di ciclo con RECUPERO PARZIALE del calore di condensazione e con riferimento alla serie con le caratteristiche seguenti:</v>
          </cell>
          <cell r="C36621"/>
          <cell r="D36621"/>
        </row>
        <row r="36622">
          <cell r="A36622" t="str">
            <v>MM.02.050.0060.a</v>
          </cell>
          <cell r="B36622" t="str">
            <v>- oltre 90 fino a 130 kWf - oltre 90 fino a 140 kWt - n° 2</v>
          </cell>
          <cell r="C36622" t="str">
            <v>cad</v>
          </cell>
          <cell r="D36622" t="str">
            <v>1.888,13</v>
          </cell>
        </row>
        <row r="36623">
          <cell r="A36623" t="str">
            <v>MM.02.050.0060.b</v>
          </cell>
          <cell r="B36623" t="str">
            <v>- oltre 130 fino a 175 kWf - oltre 140 fino a 200 kWt - n° 2</v>
          </cell>
          <cell r="C36623" t="str">
            <v>cad</v>
          </cell>
          <cell r="D36623" t="str">
            <v>2.287,09</v>
          </cell>
        </row>
        <row r="36624">
          <cell r="A36624" t="str">
            <v>MM.02.050.0060.c</v>
          </cell>
          <cell r="B36624" t="str">
            <v>- oltre 175 fino a 250 kWf - oltre 200 fino a 280 kWt - n° 2</v>
          </cell>
          <cell r="C36624" t="str">
            <v>cad</v>
          </cell>
          <cell r="D36624" t="str">
            <v>2.425,07</v>
          </cell>
        </row>
        <row r="36625">
          <cell r="A36625" t="str">
            <v>MM.02.050.0060.d</v>
          </cell>
          <cell r="B36625" t="str">
            <v>- oltre 250 fino a 300 kWf - oltre 280 fino a 330 kWt - n° 2</v>
          </cell>
          <cell r="C36625" t="str">
            <v>cad</v>
          </cell>
          <cell r="D36625" t="str">
            <v>3.087,69</v>
          </cell>
        </row>
        <row r="36626">
          <cell r="A36626" t="str">
            <v>MM.02.050.0060.e</v>
          </cell>
          <cell r="B36626" t="str">
            <v>- oltre 250 fino a 300 kWf - oltre 280 fino a 330 kWt - n° 4</v>
          </cell>
          <cell r="C36626" t="str">
            <v>cad</v>
          </cell>
          <cell r="D36626" t="str">
            <v>4.531,80</v>
          </cell>
        </row>
        <row r="36627">
          <cell r="A36627" t="str">
            <v>MM.02.050.0060.f</v>
          </cell>
          <cell r="B36627" t="str">
            <v>- oltre 300 fino a 350 kWf - oltre 330 fino a 380 kWt - n° 4</v>
          </cell>
          <cell r="C36627" t="str">
            <v>cad</v>
          </cell>
          <cell r="D36627" t="str">
            <v>4.703,95</v>
          </cell>
        </row>
        <row r="36628">
          <cell r="A36628" t="str">
            <v>MM.02.050.0060.g</v>
          </cell>
          <cell r="B36628" t="str">
            <v>- oltre 350 fino a 400 kWf - oltre 380 fino a 430 kWt - n° 4</v>
          </cell>
          <cell r="C36628" t="str">
            <v>cad</v>
          </cell>
          <cell r="D36628" t="str">
            <v>4.930,75</v>
          </cell>
        </row>
        <row r="36629">
          <cell r="A36629" t="str">
            <v>MM.02.050.0060.h</v>
          </cell>
          <cell r="B36629" t="str">
            <v>- oltre 400 fino a 520 kWf - oltre 430 fino a 550 kWt - n° 4</v>
          </cell>
          <cell r="C36629" t="str">
            <v>cad</v>
          </cell>
          <cell r="D36629" t="str">
            <v>5.275,04</v>
          </cell>
        </row>
        <row r="36630">
          <cell r="A36630" t="str">
            <v>MM.02.050.0060.i</v>
          </cell>
          <cell r="B36630" t="str">
            <v>- oltre 520 fino a 600 kWf - oltre 550 fino a 640 kWt - n° 4</v>
          </cell>
          <cell r="C36630" t="str">
            <v>cad</v>
          </cell>
          <cell r="D36630" t="str">
            <v>5.851,60</v>
          </cell>
        </row>
        <row r="36631">
          <cell r="A36631" t="str">
            <v>MM.02.050.0070</v>
          </cell>
          <cell r="B36631" t="str">
            <v>Pompe di calore condensate ad aria con ventilatori elicoidali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631"/>
          <cell r="D36631"/>
        </row>
        <row r="36632">
          <cell r="A36632" t="str">
            <v>MM.02.050.0070.a</v>
          </cell>
          <cell r="B36632" t="str">
            <v>- oltre 90 fino a 110 kWf - oltre 100 fino a 130 kWt - n° 1</v>
          </cell>
          <cell r="C36632" t="str">
            <v>cad</v>
          </cell>
          <cell r="D36632" t="str">
            <v>31.501,32</v>
          </cell>
        </row>
        <row r="36633">
          <cell r="A36633" t="str">
            <v>MM.02.050.0070.b</v>
          </cell>
          <cell r="B36633" t="str">
            <v>- oltre 110 fino a 130 kWf - oltre 130 fino a 160 kWt - n° 1</v>
          </cell>
          <cell r="C36633" t="str">
            <v>cad</v>
          </cell>
          <cell r="D36633" t="str">
            <v>33.836,22</v>
          </cell>
        </row>
        <row r="36634">
          <cell r="A36634" t="str">
            <v>MM.02.050.0070.c</v>
          </cell>
          <cell r="B36634" t="str">
            <v>- oltre 130 fino a 160 kWf - oltre 160 fino a 190 kWt - n° 1</v>
          </cell>
          <cell r="C36634" t="str">
            <v>cad</v>
          </cell>
          <cell r="D36634" t="str">
            <v>35.415,59</v>
          </cell>
        </row>
        <row r="36635">
          <cell r="A36635" t="str">
            <v>MM.02.050.0070.d</v>
          </cell>
          <cell r="B36635" t="str">
            <v>- oltre 160 fino a 220 kWf - oltre 190 fino a 250 kWt - n° 2</v>
          </cell>
          <cell r="C36635" t="str">
            <v>cad</v>
          </cell>
          <cell r="D36635" t="str">
            <v>53.829,72</v>
          </cell>
        </row>
        <row r="36636">
          <cell r="A36636" t="str">
            <v>MM.02.050.0070.e</v>
          </cell>
          <cell r="B36636" t="str">
            <v>- oltre 220 fino a 260 kWf - oltre 250 fino a 300 kWt - n° 2</v>
          </cell>
          <cell r="C36636" t="str">
            <v>cad</v>
          </cell>
          <cell r="D36636" t="str">
            <v>59.677,22</v>
          </cell>
        </row>
        <row r="36637">
          <cell r="A36637" t="str">
            <v>MM.02.050.0070.f</v>
          </cell>
          <cell r="B36637" t="str">
            <v>- oltre 260 fino a 310 kWf - oltre 300 fino a 360 kWt - n° 2</v>
          </cell>
          <cell r="C36637" t="str">
            <v>cad</v>
          </cell>
          <cell r="D36637" t="str">
            <v>63.689,87</v>
          </cell>
        </row>
        <row r="36638">
          <cell r="A36638" t="str">
            <v>MM.02.050.0070.g</v>
          </cell>
          <cell r="B36638" t="str">
            <v>- oltre 310 fino a 390 kWf - oltre 360 fino a 440 kWt - n° 2</v>
          </cell>
          <cell r="C36638" t="str">
            <v>cad</v>
          </cell>
          <cell r="D36638" t="str">
            <v>81.248,75</v>
          </cell>
        </row>
        <row r="36639">
          <cell r="A36639" t="str">
            <v>MM.02.050.0070.h</v>
          </cell>
          <cell r="B36639" t="str">
            <v>- oltre 390 fino a 450 kWf - oltre 440 fino a 500 kWt - n° 4</v>
          </cell>
          <cell r="C36639" t="str">
            <v>cad</v>
          </cell>
          <cell r="D36639" t="str">
            <v>98.807,61</v>
          </cell>
        </row>
        <row r="36640">
          <cell r="A36640" t="str">
            <v>MM.02.050.0070.i</v>
          </cell>
          <cell r="B36640" t="str">
            <v>- oltre 450 fino a 500 kWf - oltre 500 fino a 560 kWt - n° 4</v>
          </cell>
          <cell r="C36640" t="str">
            <v>cad</v>
          </cell>
          <cell r="D36640" t="str">
            <v>106.843,83</v>
          </cell>
        </row>
        <row r="36641">
          <cell r="A36641" t="str">
            <v>MM.02.050.0070.j</v>
          </cell>
          <cell r="B36641" t="str">
            <v>- oltre 500 fino a 550 kWf - oltre 560 fino a 620 kWt - n° 4</v>
          </cell>
          <cell r="C36641" t="str">
            <v>cad</v>
          </cell>
          <cell r="D36641" t="str">
            <v>110.105,03</v>
          </cell>
        </row>
        <row r="36642">
          <cell r="A36642" t="str">
            <v>MM.02.050.0070.k</v>
          </cell>
          <cell r="B36642" t="str">
            <v>- oltre 550 fino a 600 kWf - oltre 620 fino a 680 kWt - n° 4</v>
          </cell>
          <cell r="C36642" t="str">
            <v>cad</v>
          </cell>
          <cell r="D36642" t="str">
            <v>113.129,89</v>
          </cell>
        </row>
        <row r="36643">
          <cell r="A36643" t="str">
            <v>MM.02.050.0070.l</v>
          </cell>
          <cell r="B36643" t="str">
            <v>- oltre 600 fino a 650 kWf - oltre 680 fino a 740 kWt - n° 4</v>
          </cell>
          <cell r="C36643" t="str">
            <v>cad</v>
          </cell>
          <cell r="D36643" t="str">
            <v>114.389,55</v>
          </cell>
        </row>
        <row r="36644">
          <cell r="A36644" t="str">
            <v>MM.02.050.0080</v>
          </cell>
          <cell r="B36644" t="str">
            <v>Aumento di prezzo per pompe di calore condensate ad aria con ventilatori elicoidali ad inversione di ciclo con RECUPERO PARZIALE del calore di condensazione e con riferimento alla serie con le caratteristiche seguenti:</v>
          </cell>
          <cell r="C36644"/>
          <cell r="D36644"/>
        </row>
        <row r="36645">
          <cell r="A36645" t="str">
            <v>MM.02.050.0080.a</v>
          </cell>
          <cell r="B36645" t="str">
            <v>- oltre 90 fino a 130 kWf - oltre 100 fino a 160 kWt - n° 1</v>
          </cell>
          <cell r="C36645" t="str">
            <v>cad</v>
          </cell>
          <cell r="D36645" t="str">
            <v>905,83</v>
          </cell>
        </row>
        <row r="36646">
          <cell r="A36646" t="str">
            <v>MM.02.050.0080.b</v>
          </cell>
          <cell r="B36646" t="str">
            <v>- oltre 130 fino a 160 kWf - oltre 160 fino a 190 kWt - n° 1</v>
          </cell>
          <cell r="C36646" t="str">
            <v>cad</v>
          </cell>
          <cell r="D36646" t="str">
            <v>1.027,41</v>
          </cell>
        </row>
        <row r="36647">
          <cell r="A36647" t="str">
            <v>MM.02.050.0080.c</v>
          </cell>
          <cell r="B36647" t="str">
            <v>- oltre 160 fino a 260 kWf - oltre 190 fino a 300 kWt - n° 2</v>
          </cell>
          <cell r="C36647" t="str">
            <v>cad</v>
          </cell>
          <cell r="D36647" t="str">
            <v>1.635,38</v>
          </cell>
        </row>
        <row r="36648">
          <cell r="A36648" t="str">
            <v>MM.02.050.0080.d</v>
          </cell>
          <cell r="B36648" t="str">
            <v>- oltre 260 fino a 310 kWf - oltre 300 fino a 360 kWt - n° 2</v>
          </cell>
          <cell r="C36648" t="str">
            <v>cad</v>
          </cell>
          <cell r="D36648" t="str">
            <v>2.147,72</v>
          </cell>
        </row>
        <row r="36649">
          <cell r="A36649" t="str">
            <v>MM.02.050.0080.e</v>
          </cell>
          <cell r="B36649" t="str">
            <v>- oltre 310 fino a 390 kWf - oltre 360 fino a 440 kWt - n° 2</v>
          </cell>
          <cell r="C36649" t="str">
            <v>cad</v>
          </cell>
          <cell r="D36649" t="str">
            <v>2.721,53</v>
          </cell>
        </row>
        <row r="36650">
          <cell r="A36650" t="str">
            <v>MM.02.050.0080.f</v>
          </cell>
          <cell r="B36650" t="str">
            <v>- oltre 390 fino a 550 kWf - oltre 440 fino a 620 kWt - n° 4</v>
          </cell>
          <cell r="C36650" t="str">
            <v>cad</v>
          </cell>
          <cell r="D36650" t="str">
            <v>3.295,35</v>
          </cell>
        </row>
        <row r="36651">
          <cell r="A36651" t="str">
            <v>MM.02.050.0080.g</v>
          </cell>
          <cell r="B36651" t="str">
            <v>- oltre 550 fino a 600 kWf - oltre 620 fino a 680 kWt - n° 4</v>
          </cell>
          <cell r="C36651" t="str">
            <v>cad</v>
          </cell>
          <cell r="D36651" t="str">
            <v>4.136,97</v>
          </cell>
        </row>
        <row r="36652">
          <cell r="A36652" t="str">
            <v>MM.02.050.0080.h</v>
          </cell>
          <cell r="B36652" t="str">
            <v>- oltre 600 fino a 650 kWf - oltre 680 fino a 740 kWt - n° 4</v>
          </cell>
          <cell r="C36652" t="str">
            <v>cad</v>
          </cell>
          <cell r="D36652" t="str">
            <v>4.303,64</v>
          </cell>
        </row>
        <row r="36653">
          <cell r="A36653" t="str">
            <v>MM.02.060</v>
          </cell>
          <cell r="B36653" t="str">
            <v>POMPE DI CALORE CONDENSATE AD ARIA CON VENTILATORI CENTRIFUGHI</v>
          </cell>
          <cell r="C36653"/>
          <cell r="D36653"/>
        </row>
        <row r="36654">
          <cell r="A36654" t="str">
            <v>MM.02.060.0010</v>
          </cell>
          <cell r="B36654" t="str">
            <v>Pompe di calore condensate ad aria con ventilatori centrifughi ad inversione di ciclo, in esecuzione "package" per esterno, composte da: compressori; scambiatori a fascio tubiero o a piastra completi di resistenza antigelo; batterie d'aria in rame-alluminio complete di ventilatori;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a doppia chiusura con sezionatore generale e cablaggi a valle; basamento in acciaio zincato a caldo e verniciato completo di supporti antivibranti; pannellatura di contenimento in peralluman smontabile.</v>
          </cell>
          <cell r="C36654"/>
          <cell r="D36654"/>
        </row>
        <row r="36655">
          <cell r="A36655" t="str">
            <v>MM.02.060.0010.a</v>
          </cell>
          <cell r="B36655" t="str">
            <v>- fino a 19 kWf - fino a 22 kWt - n° 1 - 250 Pa</v>
          </cell>
          <cell r="C36655" t="str">
            <v>cad</v>
          </cell>
          <cell r="D36655" t="str">
            <v>6.451,38</v>
          </cell>
        </row>
        <row r="36656">
          <cell r="A36656" t="str">
            <v>MM.02.060.0010.b</v>
          </cell>
          <cell r="B36656" t="str">
            <v>- oltre 19 fino a 22 kWf - oltre 22 fino a 25 kWt - n° 1 - 250 Pa</v>
          </cell>
          <cell r="C36656" t="str">
            <v>cad</v>
          </cell>
          <cell r="D36656" t="str">
            <v>6.771,06</v>
          </cell>
        </row>
        <row r="36657">
          <cell r="A36657" t="str">
            <v>MM.02.060.0010.c</v>
          </cell>
          <cell r="B36657" t="str">
            <v>- oltre 22 fino a 26 kWf - oltre 25 fino a 30 kWt - n° 1 - 250 Pa</v>
          </cell>
          <cell r="C36657" t="str">
            <v>cad</v>
          </cell>
          <cell r="D36657" t="str">
            <v>7.716,51</v>
          </cell>
        </row>
        <row r="36658">
          <cell r="A36658" t="str">
            <v>MM.02.060.0010.d</v>
          </cell>
          <cell r="B36658" t="str">
            <v>- oltre 26 fino a 32 kWf - oltre 30 fino a 36 kWt - n° 1 - 250 Pa</v>
          </cell>
          <cell r="C36658" t="str">
            <v>cad</v>
          </cell>
          <cell r="D36658" t="str">
            <v>8.612,77</v>
          </cell>
        </row>
        <row r="36659">
          <cell r="A36659" t="str">
            <v>MM.02.060.0010.e</v>
          </cell>
          <cell r="B36659" t="str">
            <v>- oltre 32 fino a 38 kWf - oltre 36 fino a 44 kWt - n° 2 - 250 Pa</v>
          </cell>
          <cell r="C36659" t="str">
            <v>cad</v>
          </cell>
          <cell r="D36659" t="str">
            <v>11.615,74</v>
          </cell>
        </row>
        <row r="36660">
          <cell r="A36660" t="str">
            <v>MM.02.060.0010.f</v>
          </cell>
          <cell r="B36660" t="str">
            <v>- oltre 38 fino a 45 kWf - oltre 44 fino a 52 kWt - n° 2 - 250 Pa</v>
          </cell>
          <cell r="C36660" t="str">
            <v>cad</v>
          </cell>
          <cell r="D36660" t="str">
            <v>12.192,30</v>
          </cell>
        </row>
        <row r="36661">
          <cell r="A36661" t="str">
            <v>MM.02.060.0010.g</v>
          </cell>
          <cell r="B36661" t="str">
            <v>- oltre 45 fino a 55 kWf - oltre 52 fino a 62 kWt - n° 2 - 250 Pa</v>
          </cell>
          <cell r="C36661" t="str">
            <v>cad</v>
          </cell>
          <cell r="D36661" t="str">
            <v>13.352,24</v>
          </cell>
        </row>
        <row r="36662">
          <cell r="A36662" t="str">
            <v>MM.02.060.0010.h</v>
          </cell>
          <cell r="B36662" t="str">
            <v>- oltre 55 fino a 66 kWf - oltre 62 fino a 74 kWt - n° 2 - 250 Pa</v>
          </cell>
          <cell r="C36662" t="str">
            <v>cad</v>
          </cell>
          <cell r="D36662" t="str">
            <v>14.825,03</v>
          </cell>
        </row>
        <row r="36663">
          <cell r="A36663" t="str">
            <v>MM.02.060.0010.i</v>
          </cell>
          <cell r="B36663" t="str">
            <v>- oltre 66 fino a 80 kWf - oltre 74 fino a 90 kWt - n° 2 - 250 Pa</v>
          </cell>
          <cell r="C36663" t="str">
            <v>cad</v>
          </cell>
          <cell r="D36663" t="str">
            <v>16.930,41</v>
          </cell>
        </row>
        <row r="36664">
          <cell r="A36664" t="str">
            <v>MM.02.060.0010.j</v>
          </cell>
          <cell r="B36664" t="str">
            <v>- oltre 80 fino a 100 kWf - oltre 90 fino a 110 kWt - n° 2 - 250 Pa</v>
          </cell>
          <cell r="C36664" t="str">
            <v>cad</v>
          </cell>
          <cell r="D36664" t="str">
            <v>19.983,94</v>
          </cell>
        </row>
        <row r="36665">
          <cell r="A36665" t="str">
            <v>MM.02.060.0010.k</v>
          </cell>
          <cell r="B36665" t="str">
            <v>- oltre 100 fino a 110 kWf - oltre 110 fino a 130 kWt - n° 2 - 250 Pa</v>
          </cell>
          <cell r="C36665" t="str">
            <v>cad</v>
          </cell>
          <cell r="D36665" t="str">
            <v>21.514,12</v>
          </cell>
        </row>
        <row r="36666">
          <cell r="A36666" t="str">
            <v>MM.02.060.0010.l</v>
          </cell>
          <cell r="B36666" t="str">
            <v>- oltre 120 fino a 140 kWf - oltre 130 fino a 150 kWt - n° 4 - 250 Pa</v>
          </cell>
          <cell r="C36666" t="str">
            <v>cad</v>
          </cell>
          <cell r="D36666" t="str">
            <v>31.118,77</v>
          </cell>
        </row>
        <row r="36667">
          <cell r="A36667" t="str">
            <v>MM.02.060.0010.m</v>
          </cell>
          <cell r="B36667" t="str">
            <v>- oltre 140 fino a 160 kWf - oltre 150 fino a 170 kWt - n° 4 - 250 Pa</v>
          </cell>
          <cell r="C36667" t="str">
            <v>cad</v>
          </cell>
          <cell r="D36667" t="str">
            <v>34.116,30</v>
          </cell>
        </row>
        <row r="36668">
          <cell r="A36668" t="str">
            <v>MM.02.060.0010.n</v>
          </cell>
          <cell r="B36668" t="str">
            <v>- oltre 160 fino a 200 kWf - oltre 170 fino a 220 kWt - n° 4 - 250 Pa</v>
          </cell>
          <cell r="C36668" t="str">
            <v>cad</v>
          </cell>
          <cell r="D36668" t="str">
            <v>41.809,58</v>
          </cell>
        </row>
        <row r="36669">
          <cell r="A36669" t="str">
            <v>MM.02.060.0010.o</v>
          </cell>
          <cell r="B36669" t="str">
            <v>- oltre 200 fino a 250 kWf - oltre 220 fino a 270 kWt - n° 4 - 250 Pa</v>
          </cell>
          <cell r="C36669" t="str">
            <v>cad</v>
          </cell>
          <cell r="D36669" t="str">
            <v>49.125,77</v>
          </cell>
        </row>
        <row r="36670">
          <cell r="A36670" t="str">
            <v>MM.02.070</v>
          </cell>
          <cell r="B36670" t="str">
            <v>POMPE DI CALORE CONDENSATE AD ACQUA</v>
          </cell>
          <cell r="C36670"/>
          <cell r="D36670"/>
        </row>
        <row r="36671">
          <cell r="A36671" t="str">
            <v>MM.02.070.0010</v>
          </cell>
          <cell r="B36671" t="str">
            <v>Pompe di calore condensate ad acqua ad inversione di ciclo, in esecuzione "package", composte da: compressori; scambiatori a fascio tubiero o a piastra;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36671"/>
          <cell r="D36671"/>
        </row>
        <row r="36672">
          <cell r="A36672" t="str">
            <v>MM.02.070.0010.a</v>
          </cell>
          <cell r="B36672" t="str">
            <v>- fino a 45 kWf - fino a 50 kWt - n° 2</v>
          </cell>
          <cell r="C36672" t="str">
            <v>cad</v>
          </cell>
          <cell r="D36672" t="str">
            <v>7.321,67</v>
          </cell>
        </row>
        <row r="36673">
          <cell r="A36673" t="str">
            <v>MM.02.070.0010.b</v>
          </cell>
          <cell r="B36673" t="str">
            <v>- oltre 45 fino a 52 kWf - oltre 60 fino a 62 kWt - n° 2</v>
          </cell>
          <cell r="C36673" t="str">
            <v>cad</v>
          </cell>
          <cell r="D36673" t="str">
            <v>8.131,84</v>
          </cell>
        </row>
        <row r="36674">
          <cell r="A36674" t="str">
            <v>MM.02.070.0010.c</v>
          </cell>
          <cell r="B36674" t="str">
            <v>- oltre 52 fino a 62 kWf - oltre 62 fino a 75 kWt - n° 2</v>
          </cell>
          <cell r="C36674" t="str">
            <v>cad</v>
          </cell>
          <cell r="D36674" t="str">
            <v>8.536,24</v>
          </cell>
        </row>
        <row r="36675">
          <cell r="A36675" t="str">
            <v>MM.02.070.0010.d</v>
          </cell>
          <cell r="B36675" t="str">
            <v>- oltre 62 fino a 75 kWf - oltre 75 fino a 90 kWt - n° 2</v>
          </cell>
          <cell r="C36675" t="str">
            <v>cad</v>
          </cell>
          <cell r="D36675" t="str">
            <v>9.549,99</v>
          </cell>
        </row>
        <row r="36676">
          <cell r="A36676" t="str">
            <v>MM.02.070.0010.e</v>
          </cell>
          <cell r="B36676" t="str">
            <v>- oltre 75 fino a 90 kWf - oltre 90 fino a 110 kWt - n° 2</v>
          </cell>
          <cell r="C36676" t="str">
            <v>cad</v>
          </cell>
          <cell r="D36676" t="str">
            <v>12.029,72</v>
          </cell>
        </row>
        <row r="36677">
          <cell r="A36677" t="str">
            <v>MM.02.070.0010.f</v>
          </cell>
          <cell r="B36677" t="str">
            <v>- oltre 90 fino a 115 kWf - oltre 110 fino a 135 kWt - n° 2</v>
          </cell>
          <cell r="C36677" t="str">
            <v>cad</v>
          </cell>
          <cell r="D36677" t="str">
            <v>12.738,79</v>
          </cell>
        </row>
        <row r="36678">
          <cell r="A36678" t="str">
            <v>MM.02.070.0010.g</v>
          </cell>
          <cell r="B36678" t="str">
            <v>- oltre 115 fino a 140 kWf - oltre 135 fino a 160 kWt - n° 2</v>
          </cell>
          <cell r="C36678" t="str">
            <v>cad</v>
          </cell>
          <cell r="D36678" t="str">
            <v>14.409,69</v>
          </cell>
        </row>
        <row r="36679">
          <cell r="A36679" t="str">
            <v>MM.02.070.0010.h</v>
          </cell>
          <cell r="B36679" t="str">
            <v>- oltre 140 fino a 165 kWf - oltre 160 fino a 185 kWt - n° 4</v>
          </cell>
          <cell r="C36679" t="str">
            <v>cad</v>
          </cell>
          <cell r="D36679" t="str">
            <v>17.802,07</v>
          </cell>
        </row>
        <row r="36680">
          <cell r="A36680" t="str">
            <v>MM.02.070.0010.i</v>
          </cell>
          <cell r="B36680" t="str">
            <v>- oltre 165 fino a 190 kWf - oltre 185 fino a 210 kWt - n° 4</v>
          </cell>
          <cell r="C36680" t="str">
            <v>cad</v>
          </cell>
          <cell r="D36680" t="str">
            <v>19.325,43</v>
          </cell>
        </row>
        <row r="36681">
          <cell r="A36681" t="str">
            <v>MM.02.070.0020</v>
          </cell>
          <cell r="B36681" t="str">
            <v>Pompe di calore condensate ad acqua ad inversione di ciclo, in esecuzione "package", composte da: compressori; scambiatori a fascio tubiero o a piastra; valvola d'inversione di ciclo; circuito frigorifero completo di accessori; carica di refrigerante e olio; sistema di controllo a microprocessore con display e schema sinottico, interfacciabile con sistemi esterni di supervisione, completo di strumentazione di regolazione e controllo; quadro elettrico con sezionatore generale e cablaggi a valle; basamento in acciaio zincato a caldo e verniciato completo di supporti antivibranti; pannellatura di contenimento in peralluman smontabile.</v>
          </cell>
          <cell r="C36681"/>
          <cell r="D36681"/>
        </row>
        <row r="36682">
          <cell r="A36682" t="str">
            <v>MM.02.070.0020.a</v>
          </cell>
          <cell r="B36682" t="str">
            <v>- fino a 50 kWf - fino a 58 kWt - n° 1</v>
          </cell>
          <cell r="C36682" t="str">
            <v>cad</v>
          </cell>
          <cell r="D36682" t="str">
            <v>11.544,71</v>
          </cell>
        </row>
        <row r="36683">
          <cell r="A36683" t="str">
            <v>MM.02.070.0020.b</v>
          </cell>
          <cell r="B36683" t="str">
            <v>- oltre 50 fino a 75 kWf - oltre 58 fino a 90 kWt - n° 1</v>
          </cell>
          <cell r="C36683" t="str">
            <v>cad</v>
          </cell>
          <cell r="D36683" t="str">
            <v>13.671,92</v>
          </cell>
        </row>
        <row r="36684">
          <cell r="A36684" t="str">
            <v>MM.02.070.0020.c</v>
          </cell>
          <cell r="B36684" t="str">
            <v>- oltre 75 fino a 110 kWf - oltre 90 fino a 130 kWt - n° 1</v>
          </cell>
          <cell r="C36684" t="str">
            <v>cad</v>
          </cell>
          <cell r="D36684" t="str">
            <v>14.733,51</v>
          </cell>
        </row>
        <row r="36685">
          <cell r="A36685" t="str">
            <v>MM.02.070.0020.d</v>
          </cell>
          <cell r="B36685" t="str">
            <v>- oltre 75 fino a 110 kWf - oltre 90 fino a 130 kWt - n° 2</v>
          </cell>
          <cell r="C36685" t="str">
            <v>cad</v>
          </cell>
          <cell r="D36685" t="str">
            <v>17.974,21</v>
          </cell>
        </row>
        <row r="36686">
          <cell r="A36686" t="str">
            <v>MM.02.070.0020.e</v>
          </cell>
          <cell r="B36686" t="str">
            <v>- oltre 110 fino a 150 kWf - oltre 130 fino a 170 kWt - n° 1</v>
          </cell>
          <cell r="C36686" t="str">
            <v>cad</v>
          </cell>
          <cell r="D36686" t="str">
            <v>16.404,40</v>
          </cell>
        </row>
        <row r="36687">
          <cell r="A36687" t="str">
            <v>MM.02.070.0020.f</v>
          </cell>
          <cell r="B36687" t="str">
            <v>- oltre 110 fino a 150 kWf - oltre 130 fino a 170 kWt - n° 2</v>
          </cell>
          <cell r="C36687" t="str">
            <v>cad</v>
          </cell>
          <cell r="D36687" t="str">
            <v>19.341,82</v>
          </cell>
        </row>
        <row r="36688">
          <cell r="A36688" t="str">
            <v>MM.02.070.0020.g</v>
          </cell>
          <cell r="B36688" t="str">
            <v>- oltre 150 fino a 220 kWf - oltre 170 fino a 260 kWt - n° 2</v>
          </cell>
          <cell r="C36688" t="str">
            <v>cad</v>
          </cell>
          <cell r="D36688" t="str">
            <v>23.441,89</v>
          </cell>
        </row>
        <row r="36689">
          <cell r="A36689" t="str">
            <v>MM.02.070.0020.h</v>
          </cell>
          <cell r="B36689" t="str">
            <v>- oltre 220 fino a 260 kWf - oltre 260 fino a 320 kWt - n° 2</v>
          </cell>
          <cell r="C36689" t="str">
            <v>cad</v>
          </cell>
          <cell r="D36689" t="str">
            <v>25.569,12</v>
          </cell>
        </row>
        <row r="36690">
          <cell r="A36690" t="str">
            <v>MM.02.070.0020.i</v>
          </cell>
          <cell r="B36690" t="str">
            <v>- oltre 260 fino a 310 kWf - oltre 320 fino a 380 kWt - n° 2</v>
          </cell>
          <cell r="C36690" t="str">
            <v>cad</v>
          </cell>
          <cell r="D36690" t="str">
            <v>27.492,78</v>
          </cell>
        </row>
        <row r="36691">
          <cell r="A36691" t="str">
            <v>MM.02.070.0020.j</v>
          </cell>
          <cell r="B36691" t="str">
            <v>- oltre 310 fino a 360 kWf - oltre 380 fino a 440 kWt - n° 3</v>
          </cell>
          <cell r="C36691" t="str">
            <v>cad</v>
          </cell>
          <cell r="D36691" t="str">
            <v>37.617,97</v>
          </cell>
        </row>
        <row r="36692">
          <cell r="A36692" t="str">
            <v>MM.02.070.0020.k</v>
          </cell>
          <cell r="B36692" t="str">
            <v>- oltre 360 fino a 420 kWf - oltre 440 fino a 520 kWt - n° 3</v>
          </cell>
          <cell r="C36692" t="str">
            <v>cad</v>
          </cell>
          <cell r="D36692" t="str">
            <v>40.909,23</v>
          </cell>
        </row>
        <row r="36693">
          <cell r="A36693" t="str">
            <v>MM.02.070.0020.l</v>
          </cell>
          <cell r="B36693" t="str">
            <v>- oltre 420 fino a 520 kWf - oltre 520 fino a 620 kWt - n° 4</v>
          </cell>
          <cell r="C36693" t="str">
            <v>cad</v>
          </cell>
          <cell r="D36693" t="str">
            <v>49.616,26</v>
          </cell>
        </row>
        <row r="36694">
          <cell r="A36694" t="str">
            <v>MM.02.070.0020.m</v>
          </cell>
          <cell r="B36694" t="str">
            <v>- oltre 520 fino a 600 kWf - oltre 620 fino a 720 kWt - n° 4</v>
          </cell>
          <cell r="C36694" t="str">
            <v>cad</v>
          </cell>
          <cell r="D36694" t="str">
            <v>54.273,76</v>
          </cell>
        </row>
        <row r="36695">
          <cell r="A36695" t="str">
            <v>MM.02.070.0020.n</v>
          </cell>
          <cell r="B36695" t="str">
            <v>- oltre 600 fino a 710 kWf - oltre 720 fino a 840 kWt - n° 6</v>
          </cell>
          <cell r="C36695" t="str">
            <v>cad</v>
          </cell>
          <cell r="D36695" t="str">
            <v>66.778,93</v>
          </cell>
        </row>
        <row r="36696">
          <cell r="A36696" t="str">
            <v>MM.02.070.0020.o</v>
          </cell>
          <cell r="B36696" t="str">
            <v>- oltre 710 fino a 780 kWf - oltre 840 fino a 940 kWt - n° 6</v>
          </cell>
          <cell r="C36696" t="str">
            <v>cad</v>
          </cell>
          <cell r="D36696" t="str">
            <v>68.044,06</v>
          </cell>
        </row>
        <row r="36697">
          <cell r="A36697" t="str">
            <v>MM.02.070.0020.p</v>
          </cell>
          <cell r="B36697" t="str">
            <v>- oltre 780 fino a 830 kWf - oltre 940 fino a 1040 kWt - n° 6</v>
          </cell>
          <cell r="C36697" t="str">
            <v>cad</v>
          </cell>
          <cell r="D36697" t="str">
            <v>72.804,04</v>
          </cell>
        </row>
        <row r="36698">
          <cell r="A36698" t="str">
            <v>MM.02.070.0020.q</v>
          </cell>
          <cell r="B36698" t="str">
            <v>- oltre 830 fino a 920 kWf - oltre 1040 fino a 1140 kWt - n° 6</v>
          </cell>
          <cell r="C36698" t="str">
            <v>cad</v>
          </cell>
          <cell r="D36698" t="str">
            <v>80.143,47</v>
          </cell>
        </row>
        <row r="36699">
          <cell r="A36699" t="str">
            <v>MM.02.070.0020.r</v>
          </cell>
          <cell r="B36699" t="str">
            <v>- oltre 920 fino a 1030 kWf - oltre 1140 fino a 1240 kWt - n° 8</v>
          </cell>
          <cell r="C36699" t="str">
            <v>cad</v>
          </cell>
          <cell r="D36699" t="str">
            <v>88.548,55</v>
          </cell>
        </row>
        <row r="36700">
          <cell r="A36700" t="str">
            <v>MM.02.070.0020.s</v>
          </cell>
          <cell r="B36700" t="str">
            <v>- oltre 1030 fino a 1110 kWf - oltre 1240 fino a 1340 kWt - n° 8</v>
          </cell>
          <cell r="C36700" t="str">
            <v>cad</v>
          </cell>
          <cell r="D36700" t="str">
            <v>92.801,64</v>
          </cell>
        </row>
        <row r="36701">
          <cell r="A36701" t="str">
            <v>MM.02.070.0020.t</v>
          </cell>
          <cell r="B36701" t="str">
            <v>- oltre 1110 fino a 1200 kWf - oltre 1340 fino a 1440 kWt - n° 8</v>
          </cell>
          <cell r="C36701" t="str">
            <v>cad</v>
          </cell>
          <cell r="D36701" t="str">
            <v>97.105,28</v>
          </cell>
        </row>
        <row r="36702">
          <cell r="A36702" t="str">
            <v>MM.02.080</v>
          </cell>
          <cell r="B36702" t="str">
            <v>ALTRE APPARECCHIATURE DI REFRIGERAZIONE</v>
          </cell>
          <cell r="C36702"/>
          <cell r="D36702"/>
        </row>
        <row r="36703">
          <cell r="A36703" t="str">
            <v>MM.02.080.0010</v>
          </cell>
          <cell r="B36703" t="str">
            <v>Gruppo modulare idronico preassemblato ad assorbimento con alimentazione a gas per condizionamento, idoneo per installazione esterna, costituito da unità refrigeratore aria/acqua con ciclo ad assorbimento acqua-ammoniaca, per produzione di acqua refrigerata fino a una temperatura di 3°C, preassemblate su travi di sostegno in acciaio zincato a caldo e complete di collettori idraulici in acciaio inox isolati da coppella rigida con rivestimento in lamierino di alluminio esterno e tubazione di distribuzione gas in acciaio zincato, posizionati sotto il basamento, giunti flessibili di collegamento ai collettori, circolatori indipendenti a portata costante (uno per ogni singola unità), quadro elettrico di alimentazione da esterno con interruttori di sicurezza e pannello digitale di controllo con programmatore settimanale, regolazione set-point (mandata o ritorno), differenziale per l'inserimento a gradini dei singoli moduli (modulazione automatica in funzione del carico richiesto) e per il completo controllo e la diagnostica del funzionamento dell'apparecchio. Ogni singola unità ad assorbimento aria/acqua è composta da un circuito ermetico in acciaio al carbonio con soluzione di acqua ed ammoniaca e batteria alettata ad un rango sui tre lati, verniciati a forno con polvere epossidica; scambiatore di calore con funzione di condensatore realizzato a fascio tubiero in acciaio al titanio, ventilatore di tipo elicoidale (a pale maggiorate per il modello a ventilazione silenziata) modulante sulla velocità, dotata di termostato limite - valvola di sicurezza sovrapressione - pressostato e termostato fumi - bruciatore premiscelato multigas in acciaio inox - scheda elettronica con microprocessore per il controllo di tutte le funzioni - misuratore di portata - flussostato acqua - centralina controllo fiamma - valvola gas - pannellatura in lamiera zincata verniciata.</v>
          </cell>
          <cell r="C36703"/>
          <cell r="D36703"/>
        </row>
        <row r="36704">
          <cell r="A36704" t="str">
            <v>MM.02.080.0010.a</v>
          </cell>
          <cell r="B36704" t="str">
            <v>-versione standard - fino a 18 kW</v>
          </cell>
          <cell r="C36704" t="str">
            <v>cad</v>
          </cell>
          <cell r="D36704" t="str">
            <v>10.961,98</v>
          </cell>
        </row>
        <row r="36705">
          <cell r="A36705" t="str">
            <v>MM.02.080.0010.b</v>
          </cell>
          <cell r="B36705" t="str">
            <v>-versione standard - oltre 18 fino a 36 kW</v>
          </cell>
          <cell r="C36705" t="str">
            <v>cad</v>
          </cell>
          <cell r="D36705" t="str">
            <v>25.945,14</v>
          </cell>
        </row>
        <row r="36706">
          <cell r="A36706" t="str">
            <v>MM.02.080.0010.c</v>
          </cell>
          <cell r="B36706" t="str">
            <v>-versione standard - oltre 36 fino a 54 kW</v>
          </cell>
          <cell r="C36706" t="str">
            <v>cad</v>
          </cell>
          <cell r="D36706" t="str">
            <v>38.468,53</v>
          </cell>
        </row>
        <row r="36707">
          <cell r="A36707" t="str">
            <v>MM.02.080.0010.d</v>
          </cell>
          <cell r="B36707" t="str">
            <v>-versione standard - oltre 54 fino a 72 kW</v>
          </cell>
          <cell r="C36707" t="str">
            <v>cad</v>
          </cell>
          <cell r="D36707" t="str">
            <v>50.981,22</v>
          </cell>
        </row>
        <row r="36708">
          <cell r="A36708" t="str">
            <v>MM.02.080.0010.e</v>
          </cell>
          <cell r="B36708" t="str">
            <v>-versione standard - oltre 72 fino a 90 kW</v>
          </cell>
          <cell r="C36708" t="str">
            <v>cad</v>
          </cell>
          <cell r="D36708" t="str">
            <v>63.547,39</v>
          </cell>
        </row>
        <row r="36709">
          <cell r="A36709" t="str">
            <v>MM.02.080.0010.f</v>
          </cell>
          <cell r="B36709" t="str">
            <v>-versione silenziata e con recupero totale di calore - fino 18 kWf - fino a 21 kWt</v>
          </cell>
          <cell r="C36709" t="str">
            <v>cad</v>
          </cell>
          <cell r="D36709" t="str">
            <v>11.871,02</v>
          </cell>
        </row>
        <row r="36710">
          <cell r="A36710" t="str">
            <v>MM.02.080.0010.g</v>
          </cell>
          <cell r="B36710" t="str">
            <v>-versione silenziata e con recupero totale di calore - oltre 18 fino 36 kWf - oltre 21 fino a 42 kWt</v>
          </cell>
          <cell r="C36710" t="str">
            <v>cad</v>
          </cell>
          <cell r="D36710" t="str">
            <v>30.661,47</v>
          </cell>
        </row>
        <row r="36711">
          <cell r="A36711" t="str">
            <v>MM.02.080.0010.h</v>
          </cell>
          <cell r="B36711" t="str">
            <v>-versione silenziata e con recupero totale di calore - oltre 36 fino 54 kWf - oltre 42 fino a 63 kWt</v>
          </cell>
          <cell r="C36711" t="str">
            <v>cad</v>
          </cell>
          <cell r="D36711" t="str">
            <v>45.484,19</v>
          </cell>
        </row>
        <row r="36712">
          <cell r="A36712" t="str">
            <v>MM.02.080.0010.i</v>
          </cell>
          <cell r="B36712" t="str">
            <v>-versione silenziata e con recupero totale di calore - oltre 54 fino 72 kWf - oltre 63 fino a 84 kWt</v>
          </cell>
          <cell r="C36712" t="str">
            <v>cad</v>
          </cell>
          <cell r="D36712" t="str">
            <v>60.296,24</v>
          </cell>
        </row>
        <row r="36713">
          <cell r="A36713" t="str">
            <v>MM.02.080.0010.j</v>
          </cell>
          <cell r="B36713" t="str">
            <v>-versione silenziata e con recupero totale di calore - oltre 72 fino 90 kWf - oltre 84 fino a 105 kWt</v>
          </cell>
          <cell r="C36713" t="str">
            <v>cad</v>
          </cell>
          <cell r="D36713" t="str">
            <v>74.199,24</v>
          </cell>
        </row>
        <row r="36714">
          <cell r="A36714" t="str">
            <v>MM.02.080.0020</v>
          </cell>
          <cell r="B36714" t="str">
            <v>Gruppo modulare idronico preassemblato ad assorbimento con alimentazione a gas per riscaldamento ad alta efficienza e condizionamento, idoneo per installazione esterna, costituito da unità pompa di calore aria/acqua, con ciclo ad assorbimento acqua-ammoniaca reversibile, per produzione di acqua calda (fino a una temperatura di 60°C) ed alternativamente acqua refrigerata (fino a una temperatura di 3°C), preassemblate su travi di sostegno in acciaio zincato a caldo e complete di collettori idraulici in acciaio inox isolati da coppella rigida con rivestimento in lamierino di alluminio esterno e tubazione di distribuzione gas in acciaio zincato, posizionati sotto il basamento, giunti flessibili di collegamento ai collettori, circolatori indipendenti a portata costante (uno per ogni singola unità) per la versione con circolatori a bordo, quadro elettrico di alimentazione da esterno con interruttori di sicurezza e pannello digitale di controllo con programmatore settimanale, regolazione set-point (mandata o ritorno), differenziale per l'inserimento a gradini dei singoli moduli (modulazione automatica in funzione del carico richiesto) e per il completo controllo e la diagnostica del funzionamento dell'apparecchio. Ogni singola unità ad assorbimento aria/acqua è composta da un circuito ermetico in acciaio al carbonio con soluzione di acqua ed ammoniaca e batteria alettata ad un rango sui tre lati, verniciati a forno con polvere epossidica; scambiatore di calore con funzione di condensatore realizzato a fascio tubiero in acciaio al titanio, ventilatore di tipo elicoidale (a pale maggiorate per il modello a ventilazione silenziata) modulante sulla velocità (solo in condizionamento), dotata di termostato limite - valvola di sicurezza sovrapressione - pressostato e termostato fumi - bruciatore premiscelato multigas in acciaio inox - scheda elettronica con microprocessore per il controllo di tutte le funzioni - misuratore di portata - flussostato acqua - centralina controllo fiamma - valvola gas - pannellatura in lamiera zincata verniciata - condotti evacuazione fumi e scarico condensa in acciaio inox.</v>
          </cell>
          <cell r="C36714"/>
          <cell r="D36714"/>
        </row>
        <row r="36715">
          <cell r="A36715" t="str">
            <v>MM.02.080.0020.a</v>
          </cell>
          <cell r="B36715" t="str">
            <v>- versione standard - fino a 18 kWf - fino a 38 kWt</v>
          </cell>
          <cell r="C36715" t="str">
            <v>cad</v>
          </cell>
          <cell r="D36715" t="str">
            <v>15.806,65</v>
          </cell>
        </row>
        <row r="36716">
          <cell r="A36716" t="str">
            <v>MM.02.080.0020.b</v>
          </cell>
          <cell r="B36716" t="str">
            <v>- versione silenziata - oltre 18 fino a 35 kWf - oltre 38 fino a 75 kWt</v>
          </cell>
          <cell r="C36716" t="str">
            <v>cad</v>
          </cell>
          <cell r="D36716" t="str">
            <v>35.698,62</v>
          </cell>
        </row>
        <row r="36717">
          <cell r="A36717" t="str">
            <v>MM.02.080.0020.c</v>
          </cell>
          <cell r="B36717" t="str">
            <v>- versione silenziata - oltre 35 fino a 51 kWf - oltre 75 fino a 115 kWt</v>
          </cell>
          <cell r="C36717" t="str">
            <v>cad</v>
          </cell>
          <cell r="D36717" t="str">
            <v>53.077,37</v>
          </cell>
        </row>
        <row r="36718">
          <cell r="A36718" t="str">
            <v>MM.02.080.0020.d</v>
          </cell>
          <cell r="B36718" t="str">
            <v>- versione silenziata - oltre 51 fino a 68 kWf - oltre 115 fino a 150 kWt</v>
          </cell>
          <cell r="C36718" t="str">
            <v>cad</v>
          </cell>
          <cell r="D36718" t="str">
            <v>70.466,81</v>
          </cell>
        </row>
        <row r="36719">
          <cell r="A36719" t="str">
            <v>MM.02.080.0020.e</v>
          </cell>
          <cell r="B36719" t="str">
            <v>- versione silenziata - oltre 68 fino a 85 kWf - oltre 150 fino a 188 kWt</v>
          </cell>
          <cell r="C36719" t="str">
            <v>cad</v>
          </cell>
          <cell r="D36719" t="str">
            <v>87.888,33</v>
          </cell>
        </row>
        <row r="36720">
          <cell r="A36720" t="str">
            <v>MM.02.090</v>
          </cell>
          <cell r="B36720" t="str">
            <v>TORRI DI RAFFREDDAMENTO</v>
          </cell>
          <cell r="C36720"/>
          <cell r="D36720"/>
        </row>
        <row r="36721">
          <cell r="A36721" t="str">
            <v>MM.02.090.0010</v>
          </cell>
          <cell r="B36721" t="str">
            <v>Torri di raffreddamento a circuito APERTO con ventilatori CENTRIFUGHI, composte da: ventilatori in acciaio zincato a doppia aspirazione a pale in avanti bilanciati dinamicamente, con motori IP 55 a doppia velocità accoppiati a trasmissione e cuscinetti a sfere autoallineanti a lubrificazione permanente; VASCA IN ACCIAIO ZINCATO A CALDO con filtro in acciaio inox, valvola a galleggiante e resistenza elettrica antigelo completa di termostati di regolazione e sicurezza; pacco di scambio e separatore di gocce in pvc autoestinguente, imputrescibile e anticorrosione; tubazioni di spruzzamento in acciaio zincato e pvc con ugelli in gomma o resina; involucro in lamiera zincata a caldo con portelli, ispezioni e protezioni anti-infortunistiche; verniciatura finale con 1 mano di ancorante e 1 mano di smalto epossidico.</v>
          </cell>
          <cell r="C36721"/>
          <cell r="D36721"/>
        </row>
        <row r="36722">
          <cell r="A36722" t="str">
            <v>MM.02.090.0010.a</v>
          </cell>
          <cell r="B36722" t="str">
            <v>- fino a 100 kW - n° 1</v>
          </cell>
          <cell r="C36722" t="str">
            <v>cad</v>
          </cell>
          <cell r="D36722" t="str">
            <v>5.918,53</v>
          </cell>
        </row>
        <row r="36723">
          <cell r="A36723" t="str">
            <v>MM.02.090.0010.b</v>
          </cell>
          <cell r="B36723" t="str">
            <v>- oltre 100 fino a 150 kW - n° 1</v>
          </cell>
          <cell r="C36723" t="str">
            <v>cad</v>
          </cell>
          <cell r="D36723" t="str">
            <v>7.272,49</v>
          </cell>
        </row>
        <row r="36724">
          <cell r="A36724" t="str">
            <v>MM.02.090.0010.c</v>
          </cell>
          <cell r="B36724" t="str">
            <v>- oltre 150 fino a 200 kW - n° 1</v>
          </cell>
          <cell r="C36724" t="str">
            <v>cad</v>
          </cell>
          <cell r="D36724" t="str">
            <v>8.302,61</v>
          </cell>
        </row>
        <row r="36725">
          <cell r="A36725" t="str">
            <v>MM.02.090.0010.d</v>
          </cell>
          <cell r="B36725" t="str">
            <v>- oltre 200 fino a 280 kW - n° 1</v>
          </cell>
          <cell r="C36725" t="str">
            <v>cad</v>
          </cell>
          <cell r="D36725" t="str">
            <v>9.719,41</v>
          </cell>
        </row>
        <row r="36726">
          <cell r="A36726" t="str">
            <v>MM.02.090.0010.e</v>
          </cell>
          <cell r="B36726" t="str">
            <v>- oltre 280 fino a 360 kW - n° 1</v>
          </cell>
          <cell r="C36726" t="str">
            <v>cad</v>
          </cell>
          <cell r="D36726" t="str">
            <v>11.965,51</v>
          </cell>
        </row>
        <row r="36727">
          <cell r="A36727" t="str">
            <v>MM.02.090.0010.f</v>
          </cell>
          <cell r="B36727" t="str">
            <v>- oltre 360 fino a 440 kW - n° 1</v>
          </cell>
          <cell r="C36727" t="str">
            <v>cad</v>
          </cell>
          <cell r="D36727" t="str">
            <v>14.008,04</v>
          </cell>
        </row>
        <row r="36728">
          <cell r="A36728" t="str">
            <v>MM.02.090.0010.g</v>
          </cell>
          <cell r="B36728" t="str">
            <v>- oltre 440 fino a 550 kW - n° 1</v>
          </cell>
          <cell r="C36728" t="str">
            <v>cad</v>
          </cell>
          <cell r="D36728" t="str">
            <v>16.806,09</v>
          </cell>
        </row>
        <row r="36729">
          <cell r="A36729" t="str">
            <v>MM.02.090.0010.h</v>
          </cell>
          <cell r="B36729" t="str">
            <v>- oltre 550 fino a 700 kW - n° 1</v>
          </cell>
          <cell r="C36729" t="str">
            <v>cad</v>
          </cell>
          <cell r="D36729" t="str">
            <v>17.161,30</v>
          </cell>
        </row>
        <row r="36730">
          <cell r="A36730" t="str">
            <v>MM.02.090.0010.i</v>
          </cell>
          <cell r="B36730" t="str">
            <v>- oltre 700 fino a 950 kW - n° 1</v>
          </cell>
          <cell r="C36730" t="str">
            <v>cad</v>
          </cell>
          <cell r="D36730" t="str">
            <v>25.064,97</v>
          </cell>
        </row>
        <row r="36731">
          <cell r="A36731" t="str">
            <v>MM.02.090.0010.j</v>
          </cell>
          <cell r="B36731" t="str">
            <v>- oltre 950 fino a 1100 kW - n° 1</v>
          </cell>
          <cell r="C36731" t="str">
            <v>cad</v>
          </cell>
          <cell r="D36731" t="str">
            <v>27.681,32</v>
          </cell>
        </row>
        <row r="36732">
          <cell r="A36732" t="str">
            <v>MM.02.090.0010.k</v>
          </cell>
          <cell r="B36732" t="str">
            <v>- oltre 1100 fino a 1300 kW - n° 1</v>
          </cell>
          <cell r="C36732" t="str">
            <v>cad</v>
          </cell>
          <cell r="D36732" t="str">
            <v>30.620,10</v>
          </cell>
        </row>
        <row r="36733">
          <cell r="A36733" t="str">
            <v>MM.02.090.0010.l</v>
          </cell>
          <cell r="B36733" t="str">
            <v>- oltre 1300 fino a 1500 kW - n° 1</v>
          </cell>
          <cell r="C36733" t="str">
            <v>cad</v>
          </cell>
          <cell r="D36733" t="str">
            <v>37.933,56</v>
          </cell>
        </row>
        <row r="36734">
          <cell r="A36734" t="str">
            <v>MM.02.090.0010.m</v>
          </cell>
          <cell r="B36734" t="str">
            <v>- oltre 1500 fino a 1700 kW - n° 1</v>
          </cell>
          <cell r="C36734" t="str">
            <v>cad</v>
          </cell>
          <cell r="D36734" t="str">
            <v>41.276,75</v>
          </cell>
        </row>
        <row r="36735">
          <cell r="A36735" t="str">
            <v>MM.02.090.0010.n</v>
          </cell>
          <cell r="B36735" t="str">
            <v>- oltre 1700 fino a 1900 kW - n° 1</v>
          </cell>
          <cell r="C36735" t="str">
            <v>cad</v>
          </cell>
          <cell r="D36735" t="str">
            <v>43.541,97</v>
          </cell>
        </row>
        <row r="36736">
          <cell r="A36736" t="str">
            <v>MM.02.090.0010.o</v>
          </cell>
          <cell r="B36736" t="str">
            <v>- oltre 1900 fino a 2100 kW - n° 2</v>
          </cell>
          <cell r="C36736" t="str">
            <v>cad</v>
          </cell>
          <cell r="D36736" t="str">
            <v>50.977,04</v>
          </cell>
        </row>
        <row r="36737">
          <cell r="A36737" t="str">
            <v>MM.02.090.0010.p</v>
          </cell>
          <cell r="B36737" t="str">
            <v>- oltre 2100 fino a 2400 kW - n° 2</v>
          </cell>
          <cell r="C36737" t="str">
            <v>cad</v>
          </cell>
          <cell r="D36737" t="str">
            <v>56.917,43</v>
          </cell>
        </row>
        <row r="36738">
          <cell r="A36738" t="str">
            <v>MM.02.090.0010.q</v>
          </cell>
          <cell r="B36738" t="str">
            <v>- oltre 2100 fino a 2400 kW - n° 2</v>
          </cell>
          <cell r="C36738" t="str">
            <v>cad</v>
          </cell>
          <cell r="D36738" t="str">
            <v>56.056,70</v>
          </cell>
        </row>
        <row r="36739">
          <cell r="A36739" t="str">
            <v>MM.02.090.0010.r</v>
          </cell>
          <cell r="B36739" t="str">
            <v>- oltre 2700 fino a 3000 kW - n° 2</v>
          </cell>
          <cell r="C36739" t="str">
            <v>cad</v>
          </cell>
          <cell r="D36739" t="str">
            <v>70.798,40</v>
          </cell>
        </row>
        <row r="36740">
          <cell r="A36740" t="str">
            <v>MM.02.090.0010.s</v>
          </cell>
          <cell r="B36740" t="str">
            <v>- oltre 3000 fino a 3600 kW - n° 3</v>
          </cell>
          <cell r="C36740" t="str">
            <v>cad</v>
          </cell>
          <cell r="D36740" t="str">
            <v>79.945,36</v>
          </cell>
        </row>
        <row r="36741">
          <cell r="A36741" t="str">
            <v>MM.02.090.0020</v>
          </cell>
          <cell r="B36741" t="str">
            <v>Aumenti di prezzo per versione SILENZIATA con silenziatori, lunghezza m 1, lato aspirazione e lato espulsione, inclusa eventuale maggiorazione dei ventilatori.</v>
          </cell>
          <cell r="C36741"/>
          <cell r="D36741"/>
        </row>
        <row r="36742">
          <cell r="A36742" t="str">
            <v>MM.02.090.0020.a</v>
          </cell>
          <cell r="B36742" t="str">
            <v>- fino a 100 kW - n° 1</v>
          </cell>
          <cell r="C36742" t="str">
            <v>cad</v>
          </cell>
          <cell r="D36742" t="str">
            <v>3.131,40</v>
          </cell>
        </row>
        <row r="36743">
          <cell r="A36743" t="str">
            <v>MM.02.090.0020.b</v>
          </cell>
          <cell r="B36743" t="str">
            <v>- oltre 100 fino a 150 kW - n° 1</v>
          </cell>
          <cell r="C36743" t="str">
            <v>cad</v>
          </cell>
          <cell r="D36743" t="str">
            <v>4.136,97</v>
          </cell>
        </row>
        <row r="36744">
          <cell r="A36744" t="str">
            <v>MM.02.090.0020.c</v>
          </cell>
          <cell r="B36744" t="str">
            <v>- oltre 150 fino a 280 kW - n° 1</v>
          </cell>
          <cell r="C36744" t="str">
            <v>cad</v>
          </cell>
          <cell r="D36744" t="str">
            <v>5.264,11</v>
          </cell>
        </row>
        <row r="36745">
          <cell r="A36745" t="str">
            <v>MM.02.090.0020.d</v>
          </cell>
          <cell r="B36745" t="str">
            <v>- oltre 280 fino a 360 kW - n° 1</v>
          </cell>
          <cell r="C36745" t="str">
            <v>cad</v>
          </cell>
          <cell r="D36745" t="str">
            <v>6.869,45</v>
          </cell>
        </row>
        <row r="36746">
          <cell r="A36746" t="str">
            <v>MM.02.090.0020.e</v>
          </cell>
          <cell r="B36746" t="str">
            <v>- oltre 360 fino a 550 kW - n° 1</v>
          </cell>
          <cell r="C36746" t="str">
            <v>cad</v>
          </cell>
          <cell r="D36746" t="str">
            <v>7.440,51</v>
          </cell>
        </row>
        <row r="36747">
          <cell r="A36747" t="str">
            <v>MM.02.090.0020.f</v>
          </cell>
          <cell r="B36747" t="str">
            <v>- oltre 550 fino a 700 kW - n° 1</v>
          </cell>
          <cell r="C36747" t="str">
            <v>cad</v>
          </cell>
          <cell r="D36747" t="str">
            <v>9.646,99</v>
          </cell>
        </row>
        <row r="36748">
          <cell r="A36748" t="str">
            <v>MM.02.090.0020.g</v>
          </cell>
          <cell r="B36748" t="str">
            <v>- oltre 700 fino a 1300 kW - n° 1</v>
          </cell>
          <cell r="C36748" t="str">
            <v>cad</v>
          </cell>
          <cell r="D36748" t="str">
            <v>12.629,50</v>
          </cell>
        </row>
        <row r="36749">
          <cell r="A36749" t="str">
            <v>MM.02.090.0020.h</v>
          </cell>
          <cell r="B36749" t="str">
            <v>- oltre 1300 fino a 1900 kW - n° 1</v>
          </cell>
          <cell r="C36749" t="str">
            <v>cad</v>
          </cell>
          <cell r="D36749" t="str">
            <v>17.546,58</v>
          </cell>
        </row>
        <row r="36750">
          <cell r="A36750" t="str">
            <v>MM.02.090.0020.i</v>
          </cell>
          <cell r="B36750" t="str">
            <v>- oltre 1900 fino a 2700 kW - n° 2</v>
          </cell>
          <cell r="C36750" t="str">
            <v>cad</v>
          </cell>
          <cell r="D36750" t="str">
            <v>22.836,65</v>
          </cell>
        </row>
        <row r="36751">
          <cell r="A36751" t="str">
            <v>MM.02.090.0020.j</v>
          </cell>
          <cell r="B36751" t="str">
            <v>- oltre 2700 fino a 3000 kW - n° 2</v>
          </cell>
          <cell r="C36751" t="str">
            <v>cad</v>
          </cell>
          <cell r="D36751" t="str">
            <v>28.123,99</v>
          </cell>
        </row>
        <row r="36752">
          <cell r="A36752" t="str">
            <v>MM.02.090.0020.k</v>
          </cell>
          <cell r="B36752" t="str">
            <v>- oltre 3000 fino a 3600 kW - n° 3</v>
          </cell>
          <cell r="C36752" t="str">
            <v>cad</v>
          </cell>
          <cell r="D36752" t="str">
            <v>33.877,22</v>
          </cell>
        </row>
        <row r="36753">
          <cell r="A36753" t="str">
            <v>MM.02.090.0030</v>
          </cell>
          <cell r="B36753" t="str">
            <v>Torri di raffreddamento a circuito APERTO con ventilatori ASSIALI composte da: VASCA IN ACCIAIO ZINCATO a caldo con filtro in acciaio inox, valvola a galleggiante e resistenza elettrica antigelo completa di termostati di regolazione e sicurezza; pacco di scambio e separatore di gocce in pvc autoestinguente, imputrescibile e anticorrosione; tubazioni di spruzzamento in acciaio zincato e pvc con ugelli in gomma o resina; ventilatori in resina o lega d'alluminio a pale orientabili a profilo alare bilanciati dinamicamente, con motori IP 55 a doppia velocità accoppiati direttamente e cuscinetti a sfere autoallineanti a lubrificazione permanente; involucro in lamiera zincata a caldo con alette aspiranti antivento, portelli, ispezioni e protezioni anti-infortunistiche; verniciatura finale con 1 mano di ancorante e 1 mano di smalto epossidico.</v>
          </cell>
          <cell r="C36753"/>
          <cell r="D36753"/>
        </row>
        <row r="36754">
          <cell r="A36754" t="str">
            <v>MM.02.090.0030.a</v>
          </cell>
          <cell r="B36754" t="str">
            <v>- fino a 600 kW - n° 1</v>
          </cell>
          <cell r="C36754" t="str">
            <v>cad</v>
          </cell>
          <cell r="D36754" t="str">
            <v>10.377,94</v>
          </cell>
        </row>
        <row r="36755">
          <cell r="A36755" t="str">
            <v>MM.02.090.0030.b</v>
          </cell>
          <cell r="B36755" t="str">
            <v>- oltre 600 fino a 750 kW - n° 1</v>
          </cell>
          <cell r="C36755" t="str">
            <v>cad</v>
          </cell>
          <cell r="D36755" t="str">
            <v>12.928,71</v>
          </cell>
        </row>
        <row r="36756">
          <cell r="A36756" t="str">
            <v>MM.02.090.0030.c</v>
          </cell>
          <cell r="B36756" t="str">
            <v>- oltre 750 fino a 900 kW - n° 1</v>
          </cell>
          <cell r="C36756" t="str">
            <v>cad</v>
          </cell>
          <cell r="D36756" t="str">
            <v>15.040,92</v>
          </cell>
        </row>
        <row r="36757">
          <cell r="A36757" t="str">
            <v>MM.02.090.0030.d</v>
          </cell>
          <cell r="B36757" t="str">
            <v>- oltre 900 fino a 1100 kW - n° 1</v>
          </cell>
          <cell r="C36757" t="str">
            <v>cad</v>
          </cell>
          <cell r="D36757" t="str">
            <v>18.425,07</v>
          </cell>
        </row>
        <row r="36758">
          <cell r="A36758" t="str">
            <v>MM.02.090.0030.e</v>
          </cell>
          <cell r="B36758" t="str">
            <v>- oltre 1100 fino a 1300 kW - n° 1</v>
          </cell>
          <cell r="C36758" t="str">
            <v>cad</v>
          </cell>
          <cell r="D36758" t="str">
            <v>19.401,92</v>
          </cell>
        </row>
        <row r="36759">
          <cell r="A36759" t="str">
            <v>MM.02.090.0030.f</v>
          </cell>
          <cell r="B36759" t="str">
            <v>- oltre 1300 fino a 1500 kW - n° 1</v>
          </cell>
          <cell r="C36759" t="str">
            <v>cad</v>
          </cell>
          <cell r="D36759" t="str">
            <v>20.303,65</v>
          </cell>
        </row>
        <row r="36760">
          <cell r="A36760" t="str">
            <v>MM.02.090.0030.g</v>
          </cell>
          <cell r="B36760" t="str">
            <v>- oltre 1500 fino a 1700 kW - n° 1</v>
          </cell>
          <cell r="C36760" t="str">
            <v>cad</v>
          </cell>
          <cell r="D36760" t="str">
            <v>21.280,50</v>
          </cell>
        </row>
        <row r="36761">
          <cell r="A36761" t="str">
            <v>MM.02.090.0030.h</v>
          </cell>
          <cell r="B36761" t="str">
            <v>- oltre 1700 fino a 2000 kW - n° 2</v>
          </cell>
          <cell r="C36761" t="str">
            <v>cad</v>
          </cell>
          <cell r="D36761" t="str">
            <v>32.311,50</v>
          </cell>
        </row>
        <row r="36762">
          <cell r="A36762" t="str">
            <v>MM.02.090.0030.i</v>
          </cell>
          <cell r="B36762" t="str">
            <v>- oltre 2000 fino a 2300 kW - n° 2</v>
          </cell>
          <cell r="C36762" t="str">
            <v>cad</v>
          </cell>
          <cell r="D36762" t="str">
            <v>36.453,92</v>
          </cell>
        </row>
        <row r="36763">
          <cell r="A36763" t="str">
            <v>MM.02.090.0030.j</v>
          </cell>
          <cell r="B36763" t="str">
            <v>- oltre 2300 fino a 2600 kW - n° 2</v>
          </cell>
          <cell r="C36763" t="str">
            <v>cad</v>
          </cell>
          <cell r="D36763" t="str">
            <v>37.781,92</v>
          </cell>
        </row>
        <row r="36764">
          <cell r="A36764" t="str">
            <v>MM.02.090.0030.k</v>
          </cell>
          <cell r="B36764" t="str">
            <v>- oltre 2600 fino a 3000 kW - n° 2</v>
          </cell>
          <cell r="C36764" t="str">
            <v>cad</v>
          </cell>
          <cell r="D36764" t="str">
            <v>41.448,90</v>
          </cell>
        </row>
        <row r="36765">
          <cell r="A36765" t="str">
            <v>MM.02.090.0030.l</v>
          </cell>
          <cell r="B36765" t="str">
            <v>- oltre 3000 fino a 3600 kW - n° 3</v>
          </cell>
          <cell r="C36765" t="str">
            <v>cad</v>
          </cell>
          <cell r="D36765" t="str">
            <v>45.506,62</v>
          </cell>
        </row>
        <row r="36766">
          <cell r="A36766" t="str">
            <v>MM.02.090.0040</v>
          </cell>
          <cell r="B36766" t="str">
            <v>Aumenti di prezzo per aggiunta di DISPOSITIVI DI ACCESSO alle parti superiori secondo normativa antinfortunistica, costruiti in acciaio zincato a bagno e comprendenti: per modelli piccoli, scale portatili; per modelli maggiori, scale alla marinara e passarelle fisse con protezioni e parapetti.</v>
          </cell>
          <cell r="C36766"/>
          <cell r="D36766"/>
        </row>
        <row r="36767">
          <cell r="A36767" t="str">
            <v>MM.02.090.0040.a</v>
          </cell>
          <cell r="B36767" t="str">
            <v>- fino a 600 kW - n° 1</v>
          </cell>
          <cell r="C36767" t="str">
            <v>cad</v>
          </cell>
          <cell r="D36767" t="str">
            <v>1.826,65</v>
          </cell>
        </row>
        <row r="36768">
          <cell r="A36768" t="str">
            <v>MM.02.090.0040.b</v>
          </cell>
          <cell r="B36768" t="str">
            <v>- oltre 600 fino a 900 kW - n° 1</v>
          </cell>
          <cell r="C36768" t="str">
            <v>cad</v>
          </cell>
          <cell r="D36768" t="str">
            <v>1.955,09</v>
          </cell>
        </row>
        <row r="36769">
          <cell r="A36769" t="str">
            <v>MM.02.090.0040.c</v>
          </cell>
          <cell r="B36769" t="str">
            <v>- oltre 900 fino a 1100 kW - n° 1</v>
          </cell>
          <cell r="C36769" t="str">
            <v>cad</v>
          </cell>
          <cell r="D36769" t="str">
            <v>2.202,37</v>
          </cell>
        </row>
        <row r="36770">
          <cell r="A36770" t="str">
            <v>MM.02.090.0040.d</v>
          </cell>
          <cell r="B36770" t="str">
            <v>- oltre 1100 fino a 1700 kW - n° 1</v>
          </cell>
          <cell r="C36770" t="str">
            <v>cad</v>
          </cell>
          <cell r="D36770" t="str">
            <v>2.541,21</v>
          </cell>
        </row>
        <row r="36771">
          <cell r="A36771" t="str">
            <v>MM.02.090.0040.e</v>
          </cell>
          <cell r="B36771" t="str">
            <v>- oltre 1700 fino a 2300 kW - n° 2</v>
          </cell>
          <cell r="C36771" t="str">
            <v>cad</v>
          </cell>
          <cell r="D36771" t="str">
            <v>3.366,42</v>
          </cell>
        </row>
        <row r="36772">
          <cell r="A36772" t="str">
            <v>MM.02.090.0040.f</v>
          </cell>
          <cell r="B36772" t="str">
            <v>- oltre 2300 fino a 3000 kW - n° 2</v>
          </cell>
          <cell r="C36772" t="str">
            <v>cad</v>
          </cell>
          <cell r="D36772" t="str">
            <v>4.048,18</v>
          </cell>
        </row>
        <row r="36773">
          <cell r="A36773" t="str">
            <v>MM.02.090.0040.g</v>
          </cell>
          <cell r="B36773" t="str">
            <v>- oltre 3000 fino a 3600 kW - n° 3</v>
          </cell>
          <cell r="C36773" t="str">
            <v>cad</v>
          </cell>
          <cell r="D36773" t="str">
            <v>4.302,29</v>
          </cell>
        </row>
        <row r="36774">
          <cell r="A36774" t="str">
            <v>MM.02.090.0050</v>
          </cell>
          <cell r="B36774" t="str">
            <v>Torri di raffreddamento a circuito APERTO con ventilatori ASSIALI composte da: vasca in VETRORESINA con filtro in acciaio inox, valvola a galleggiante e resistenza elettrica antigelo completa di termostati di regolazione e sicurezza; pacco di scambio e separatore di gocce in pvc autoestinguente, imputrescibile e anticorrosione; tubazioni di spruzzamento in acciaio zincato e pvc con ugelli in gomma o resina; ventilatori in resina o lega d'alluminio a pale orientabili a profilo alare bilanciati dinamicamente, con motori IP 55 a doppia velocità accoppiati direttamente e cuscinetti a sfere autoallineanti a lubrificazione permanente; involucro in lamiera zincata a caldo con alette aspiranti antivento, portelli, ispezioni e protezioni anti-infortunistiche; verniciatura finale con 1 mano di ancorante e 1 mano di smalto epossidico.</v>
          </cell>
          <cell r="C36774"/>
          <cell r="D36774"/>
        </row>
        <row r="36775">
          <cell r="A36775" t="str">
            <v>MM.02.090.0050.a</v>
          </cell>
          <cell r="B36775" t="str">
            <v>- fino a 100 kW - n° 1</v>
          </cell>
          <cell r="C36775" t="str">
            <v>cad</v>
          </cell>
          <cell r="D36775" t="str">
            <v>6.089,30</v>
          </cell>
        </row>
        <row r="36776">
          <cell r="A36776" t="str">
            <v>MM.02.090.0050.b</v>
          </cell>
          <cell r="B36776" t="str">
            <v>- oltre 100 fino a 150 kW - n° 1</v>
          </cell>
          <cell r="C36776" t="str">
            <v>cad</v>
          </cell>
          <cell r="D36776" t="str">
            <v>6.873,53</v>
          </cell>
        </row>
        <row r="36777">
          <cell r="A36777" t="str">
            <v>MM.02.090.0050.c</v>
          </cell>
          <cell r="B36777" t="str">
            <v>- oltre 150 fino a 200 kW - n° 1</v>
          </cell>
          <cell r="C36777" t="str">
            <v>cad</v>
          </cell>
          <cell r="D36777" t="str">
            <v>7.189,14</v>
          </cell>
        </row>
        <row r="36778">
          <cell r="A36778" t="str">
            <v>MM.02.090.0050.d</v>
          </cell>
          <cell r="B36778" t="str">
            <v>- oltre 200 fino a 300 kW - n° 1</v>
          </cell>
          <cell r="C36778" t="str">
            <v>cad</v>
          </cell>
          <cell r="D36778" t="str">
            <v>12.898,63</v>
          </cell>
        </row>
        <row r="36779">
          <cell r="A36779" t="str">
            <v>MM.02.090.0050.e</v>
          </cell>
          <cell r="B36779" t="str">
            <v>- oltre 300 fino a 400 kW - n° 1</v>
          </cell>
          <cell r="C36779" t="str">
            <v>cad</v>
          </cell>
          <cell r="D36779" t="str">
            <v>13.521,64</v>
          </cell>
        </row>
        <row r="36780">
          <cell r="A36780" t="str">
            <v>MM.02.090.0050.f</v>
          </cell>
          <cell r="B36780" t="str">
            <v>- oltre 400 fino a 500 kW - n° 1</v>
          </cell>
          <cell r="C36780" t="str">
            <v>cad</v>
          </cell>
          <cell r="D36780" t="str">
            <v>17.782,94</v>
          </cell>
        </row>
        <row r="36781">
          <cell r="A36781" t="str">
            <v>MM.02.090.0050.g</v>
          </cell>
          <cell r="B36781" t="str">
            <v>- oltre 500 fino a 650 kW - n° 1</v>
          </cell>
          <cell r="C36781" t="str">
            <v>cad</v>
          </cell>
          <cell r="D36781" t="str">
            <v>18.463,34</v>
          </cell>
        </row>
        <row r="36782">
          <cell r="A36782" t="str">
            <v>MM.02.090.0050.h</v>
          </cell>
          <cell r="B36782" t="str">
            <v>- oltre 650 fino a 800 kW - n° 1</v>
          </cell>
          <cell r="C36782" t="str">
            <v>cad</v>
          </cell>
          <cell r="D36782" t="str">
            <v>20.311,84</v>
          </cell>
        </row>
        <row r="36783">
          <cell r="A36783" t="str">
            <v>MM.02.090.0050.i</v>
          </cell>
          <cell r="B36783" t="str">
            <v>- oltre 800 fino a 950 kW - n° 1</v>
          </cell>
          <cell r="C36783" t="str">
            <v>cad</v>
          </cell>
          <cell r="D36783" t="str">
            <v>22.746,48</v>
          </cell>
        </row>
        <row r="36784">
          <cell r="A36784" t="str">
            <v>MM.02.090.0050.j</v>
          </cell>
          <cell r="B36784" t="str">
            <v>- oltre 950 fino a 1100 kW - n° 1</v>
          </cell>
          <cell r="C36784" t="str">
            <v>cad</v>
          </cell>
          <cell r="D36784" t="str">
            <v>23.985,65</v>
          </cell>
        </row>
        <row r="36785">
          <cell r="A36785" t="str">
            <v>MM.02.090.0050.k</v>
          </cell>
          <cell r="B36785" t="str">
            <v>- oltre 1100 fino a 1300 kW - n° 1</v>
          </cell>
          <cell r="C36785" t="str">
            <v>cad</v>
          </cell>
          <cell r="D36785" t="str">
            <v>25.112,79</v>
          </cell>
        </row>
        <row r="36786">
          <cell r="A36786" t="str">
            <v>MM.02.090.0050.l</v>
          </cell>
          <cell r="B36786" t="str">
            <v>- oltre 1300 fino a 1500 kW - n° 2</v>
          </cell>
          <cell r="C36786" t="str">
            <v>cad</v>
          </cell>
          <cell r="D36786" t="str">
            <v>37.730,00</v>
          </cell>
        </row>
        <row r="36787">
          <cell r="A36787" t="str">
            <v>MM.02.090.0050.m</v>
          </cell>
          <cell r="B36787" t="str">
            <v>- oltre 1500 fino a 1700 kW - n° 2</v>
          </cell>
          <cell r="C36787" t="str">
            <v>cad</v>
          </cell>
          <cell r="D36787" t="str">
            <v>39.645,46</v>
          </cell>
        </row>
        <row r="36788">
          <cell r="A36788" t="str">
            <v>MM.02.090.0050.n</v>
          </cell>
          <cell r="B36788" t="str">
            <v>- oltre 1700 fino a 2000 kW - n° 2</v>
          </cell>
          <cell r="C36788" t="str">
            <v>cad</v>
          </cell>
          <cell r="D36788" t="str">
            <v>44.740,16</v>
          </cell>
        </row>
        <row r="36789">
          <cell r="A36789" t="str">
            <v>MM.02.090.0050.o</v>
          </cell>
          <cell r="B36789" t="str">
            <v>- oltre 2000 fino a 2300 kW - n° 2</v>
          </cell>
          <cell r="C36789" t="str">
            <v>cad</v>
          </cell>
          <cell r="D36789" t="str">
            <v>47.144,72</v>
          </cell>
        </row>
        <row r="36790">
          <cell r="A36790" t="str">
            <v>MM.02.090.0050.p</v>
          </cell>
          <cell r="B36790" t="str">
            <v>- oltre 2300 fino a 2600 kW - n° 2</v>
          </cell>
          <cell r="C36790" t="str">
            <v>cad</v>
          </cell>
          <cell r="D36790" t="str">
            <v>49.196,84</v>
          </cell>
        </row>
        <row r="36791">
          <cell r="A36791" t="str">
            <v>MM.02.090.0050.q</v>
          </cell>
          <cell r="B36791" t="str">
            <v>- oltre 2600 fino a 3000 kW - n° 3</v>
          </cell>
          <cell r="C36791" t="str">
            <v>cad</v>
          </cell>
          <cell r="D36791" t="str">
            <v>66.735,21</v>
          </cell>
        </row>
        <row r="36792">
          <cell r="A36792" t="str">
            <v>MM.02.090.0050.r</v>
          </cell>
          <cell r="B36792" t="str">
            <v>- oltre 3000 fino a 3600 kW - n° 3</v>
          </cell>
          <cell r="C36792" t="str">
            <v>cad</v>
          </cell>
          <cell r="D36792" t="str">
            <v>73.835,54</v>
          </cell>
        </row>
        <row r="36793">
          <cell r="A36793" t="str">
            <v>MM.02.090.0060</v>
          </cell>
          <cell r="B36793" t="str">
            <v>Aumenti di prezzo per aggiunta di DISPOSITIVI DI ACCESSO alle parti superiori secondo normativa antinfortunistica, costruiti in acciaio zincato a bagno e comprendenti: per modelli piccoli, scale portatili; per modelli maggiori, scale alla marinara e passarelle fisse con protezioni e parapetti.</v>
          </cell>
          <cell r="C36793"/>
          <cell r="D36793"/>
        </row>
        <row r="36794">
          <cell r="A36794" t="str">
            <v>MM.02.090.0060.a</v>
          </cell>
          <cell r="B36794" t="str">
            <v>- fino a 800 kW - n° 1</v>
          </cell>
          <cell r="C36794" t="str">
            <v>cad</v>
          </cell>
          <cell r="D36794" t="str">
            <v>2.041,17</v>
          </cell>
        </row>
        <row r="36795">
          <cell r="A36795" t="str">
            <v>MM.02.090.0060.b</v>
          </cell>
          <cell r="B36795" t="str">
            <v>- oltre 800 fino a 1300 kW - n° 1</v>
          </cell>
          <cell r="C36795" t="str">
            <v>cad</v>
          </cell>
          <cell r="D36795" t="str">
            <v>2.541,21</v>
          </cell>
        </row>
        <row r="36796">
          <cell r="A36796" t="str">
            <v>MM.02.090.0060.c</v>
          </cell>
          <cell r="B36796" t="str">
            <v>- oltre 1300 fino a 1700 kW - n° 2</v>
          </cell>
          <cell r="C36796" t="str">
            <v>cad</v>
          </cell>
          <cell r="D36796" t="str">
            <v>3.043,99</v>
          </cell>
        </row>
        <row r="36797">
          <cell r="A36797" t="str">
            <v>MM.02.090.0060.d</v>
          </cell>
          <cell r="B36797" t="str">
            <v>- oltre 1700 fino a 2600 kW - n° 2</v>
          </cell>
          <cell r="C36797" t="str">
            <v>cad</v>
          </cell>
          <cell r="D36797" t="str">
            <v>4.048,18</v>
          </cell>
        </row>
        <row r="36798">
          <cell r="A36798" t="str">
            <v>MM.02.090.0060.e</v>
          </cell>
          <cell r="B36798" t="str">
            <v>- oltre 2600 fino a 3600 kW - n° 3</v>
          </cell>
          <cell r="C36798" t="str">
            <v>cad</v>
          </cell>
          <cell r="D36798" t="str">
            <v>5.551,02</v>
          </cell>
        </row>
        <row r="36799">
          <cell r="A36799" t="str">
            <v>MM.02.090.0070</v>
          </cell>
          <cell r="B36799" t="str">
            <v>Torri di raffreddamento a circuito CHIUSO con ventilatori CENTRIFUGHI, composte da: ventilatori in acciaio zincato a doppia aspirazione a pale in avanti bilanciati dinamicamente, con motori IP 55 a doppia velocità accoppiati a trasmissione e cuscinetti a sfere autoallineanti a lubrificazione permanente; vasca in ACCIAIO ZINCATO a caldo con filtro in acciaio inox, valvola a galleggiante e resistenza elettrica antigelo completa di termostati di regolazione e sicurezza; pompa di ricircolo con motore elettrico IP 55; tubazioni di spruzzamento in acciaio zincato e pvc con ugelli in gomma o resina; batteria di scambio termico in tubi d'acciaio zincata a bagno; separatore di gocce in acciaio zincato a bagno o in pvc autoestinguente, imputrescibile e anticorrosione; involucro in lamiera zincata a caldo con portelli, ispezioni e protezioni anti-infortunistiche; verniciatura finale con 1 mano di ancorante e 1 mano di smalto epossidico.</v>
          </cell>
          <cell r="C36799"/>
          <cell r="D36799"/>
        </row>
        <row r="36800">
          <cell r="A36800" t="str">
            <v>MM.02.090.0070.a</v>
          </cell>
          <cell r="B36800" t="str">
            <v>- fino a 150 kW - n° 1</v>
          </cell>
          <cell r="C36800" t="str">
            <v>cad</v>
          </cell>
          <cell r="D36800" t="str">
            <v>13.359,07</v>
          </cell>
        </row>
        <row r="36801">
          <cell r="A36801" t="str">
            <v>MM.02.090.0070.b</v>
          </cell>
          <cell r="B36801" t="str">
            <v>- oltre 150 fino a 200 kW - n° 1</v>
          </cell>
          <cell r="C36801" t="str">
            <v>cad</v>
          </cell>
          <cell r="D36801" t="str">
            <v>15.740,41</v>
          </cell>
        </row>
        <row r="36802">
          <cell r="A36802" t="str">
            <v>MM.02.090.0070.c</v>
          </cell>
          <cell r="B36802" t="str">
            <v>- oltre 200 fino a 300 kW - n° 1</v>
          </cell>
          <cell r="C36802" t="str">
            <v>cad</v>
          </cell>
          <cell r="D36802" t="str">
            <v>19.636,94</v>
          </cell>
        </row>
        <row r="36803">
          <cell r="A36803" t="str">
            <v>MM.02.090.0070.d</v>
          </cell>
          <cell r="B36803" t="str">
            <v>- oltre 300 fino a 400 kW - n° 1</v>
          </cell>
          <cell r="C36803" t="str">
            <v>cad</v>
          </cell>
          <cell r="D36803" t="str">
            <v>29.435,57</v>
          </cell>
        </row>
        <row r="36804">
          <cell r="A36804" t="str">
            <v>MM.02.090.0070.e</v>
          </cell>
          <cell r="B36804" t="str">
            <v>- oltre 400 fino a 500 kW - n° 1</v>
          </cell>
          <cell r="C36804" t="str">
            <v>cad</v>
          </cell>
          <cell r="D36804" t="str">
            <v>33.594,41</v>
          </cell>
        </row>
        <row r="36805">
          <cell r="A36805" t="str">
            <v>MM.02.090.0070.f</v>
          </cell>
          <cell r="B36805" t="str">
            <v>- oltre 500 fino a 650 kW - n° 1</v>
          </cell>
          <cell r="C36805" t="str">
            <v>cad</v>
          </cell>
          <cell r="D36805" t="str">
            <v>39.410,47</v>
          </cell>
        </row>
        <row r="36806">
          <cell r="A36806" t="str">
            <v>MM.02.090.0070.g</v>
          </cell>
          <cell r="B36806" t="str">
            <v>- oltre 650 fino a 800 kW - n° 1</v>
          </cell>
          <cell r="C36806" t="str">
            <v>cad</v>
          </cell>
          <cell r="D36806" t="str">
            <v>42.845,20</v>
          </cell>
        </row>
        <row r="36807">
          <cell r="A36807" t="str">
            <v>MM.02.090.0070.h</v>
          </cell>
          <cell r="B36807" t="str">
            <v>- oltre 800 fino a 950 kW - n° 1</v>
          </cell>
          <cell r="C36807" t="str">
            <v>cad</v>
          </cell>
          <cell r="D36807" t="str">
            <v>55.769,79</v>
          </cell>
        </row>
        <row r="36808">
          <cell r="A36808" t="str">
            <v>MM.02.090.0070.i</v>
          </cell>
          <cell r="B36808" t="str">
            <v>- oltre 950 fino a 1100 kW - n° 1</v>
          </cell>
          <cell r="C36808" t="str">
            <v>cad</v>
          </cell>
          <cell r="D36808" t="str">
            <v>59.556,99</v>
          </cell>
        </row>
        <row r="36809">
          <cell r="A36809" t="str">
            <v>MM.02.090.0070.j</v>
          </cell>
          <cell r="B36809" t="str">
            <v>- oltre 1100 fino a 1300 kW - n° 1</v>
          </cell>
          <cell r="C36809" t="str">
            <v>cad</v>
          </cell>
          <cell r="D36809" t="str">
            <v>60.180,01</v>
          </cell>
        </row>
        <row r="36810">
          <cell r="A36810" t="str">
            <v>MM.02.090.0070.k</v>
          </cell>
          <cell r="B36810" t="str">
            <v>- oltre 1300 fino a 1500 kW - n° 2</v>
          </cell>
          <cell r="C36810" t="str">
            <v>cad</v>
          </cell>
          <cell r="D36810" t="str">
            <v>85.496,38</v>
          </cell>
        </row>
        <row r="36811">
          <cell r="A36811" t="str">
            <v>MM.02.090.0070.l</v>
          </cell>
          <cell r="B36811" t="str">
            <v>- oltre 1500 fino a 1700 kW - n° 2</v>
          </cell>
          <cell r="C36811" t="str">
            <v>cad</v>
          </cell>
          <cell r="D36811" t="str">
            <v>86.667,24</v>
          </cell>
        </row>
        <row r="36812">
          <cell r="A36812" t="str">
            <v>MM.02.090.0070.m</v>
          </cell>
          <cell r="B36812" t="str">
            <v>- oltre 1700 fino a 2300 kW - n° 2</v>
          </cell>
          <cell r="C36812" t="str">
            <v>cad</v>
          </cell>
          <cell r="D36812" t="str">
            <v>106.955,85</v>
          </cell>
        </row>
        <row r="36813">
          <cell r="A36813" t="str">
            <v>MM.02.090.0070.n</v>
          </cell>
          <cell r="B36813" t="str">
            <v>- oltre 2300 fino a 2600 kW - n° 2</v>
          </cell>
          <cell r="C36813" t="str">
            <v>cad</v>
          </cell>
          <cell r="D36813" t="str">
            <v>115.612,33</v>
          </cell>
        </row>
        <row r="36814">
          <cell r="A36814" t="str">
            <v>MM.02.090.0070.o</v>
          </cell>
          <cell r="B36814" t="str">
            <v>- oltre 2600 fino a 3000 kW - n° 2</v>
          </cell>
          <cell r="C36814" t="str">
            <v>cad</v>
          </cell>
          <cell r="D36814" t="str">
            <v>163.785,84</v>
          </cell>
        </row>
        <row r="36815">
          <cell r="A36815" t="str">
            <v>MM.02.090.0070.p</v>
          </cell>
          <cell r="B36815" t="str">
            <v>- oltre 3000 fino a 3500 kW - n° 4</v>
          </cell>
          <cell r="C36815" t="str">
            <v>cad</v>
          </cell>
          <cell r="D36815" t="str">
            <v>175.967,22</v>
          </cell>
        </row>
        <row r="36816">
          <cell r="A36816" t="str">
            <v>MM.02.090.0080</v>
          </cell>
          <cell r="B36816" t="str">
            <v>Aumenti di prezzo per versione SILENZIATA con silenziatori, lunghezza m 1, lato aspirazione e lato espulsione, inclusa eventuale maggiorazione dei ventilatori.</v>
          </cell>
          <cell r="C36816"/>
          <cell r="D36816"/>
        </row>
        <row r="36817">
          <cell r="A36817" t="str">
            <v>MM.02.090.0080.a</v>
          </cell>
          <cell r="B36817" t="str">
            <v>- fino a 200 kW - n° 1</v>
          </cell>
          <cell r="C36817" t="str">
            <v>cad</v>
          </cell>
          <cell r="D36817" t="str">
            <v>5.811,98</v>
          </cell>
        </row>
        <row r="36818">
          <cell r="A36818" t="str">
            <v>MM.02.090.0080.b</v>
          </cell>
          <cell r="B36818" t="str">
            <v>- oltre 200 fino a 300 kW - n° 1</v>
          </cell>
          <cell r="C36818" t="str">
            <v>cad</v>
          </cell>
          <cell r="D36818" t="str">
            <v>8.163,27</v>
          </cell>
        </row>
        <row r="36819">
          <cell r="A36819" t="str">
            <v>MM.02.090.0080.c</v>
          </cell>
          <cell r="B36819" t="str">
            <v>- oltre 300 fino a 400 kW - n° 1</v>
          </cell>
          <cell r="C36819" t="str">
            <v>cad</v>
          </cell>
          <cell r="D36819" t="str">
            <v>9.970,81</v>
          </cell>
        </row>
        <row r="36820">
          <cell r="A36820" t="str">
            <v>MM.02.090.0080.d</v>
          </cell>
          <cell r="B36820" t="str">
            <v>- oltre 400 fino a 800 kW - n° 1</v>
          </cell>
          <cell r="C36820" t="str">
            <v>cad</v>
          </cell>
          <cell r="D36820" t="str">
            <v>10.686,70</v>
          </cell>
        </row>
        <row r="36821">
          <cell r="A36821" t="str">
            <v>MM.02.090.0080.e</v>
          </cell>
          <cell r="B36821" t="str">
            <v>- oltre 800 fino a 950 kW - n° 1</v>
          </cell>
          <cell r="C36821" t="str">
            <v>cad</v>
          </cell>
          <cell r="D36821" t="str">
            <v>12.207,33</v>
          </cell>
        </row>
        <row r="36822">
          <cell r="A36822" t="str">
            <v>MM.02.090.0080.f</v>
          </cell>
          <cell r="B36822" t="str">
            <v>- oltre 950 fino a 1300 kW - n° 1</v>
          </cell>
          <cell r="C36822" t="str">
            <v>cad</v>
          </cell>
          <cell r="D36822" t="str">
            <v>14.846,89</v>
          </cell>
        </row>
        <row r="36823">
          <cell r="A36823" t="str">
            <v>MM.02.090.0080.g</v>
          </cell>
          <cell r="B36823" t="str">
            <v>- oltre 1300 fino a 1500 kW - n° 2</v>
          </cell>
          <cell r="C36823" t="str">
            <v>cad</v>
          </cell>
          <cell r="D36823" t="str">
            <v>16.915,38</v>
          </cell>
        </row>
        <row r="36824">
          <cell r="A36824" t="str">
            <v>MM.02.090.0080.h</v>
          </cell>
          <cell r="B36824" t="str">
            <v>- oltre 1500 fino a 1700 kW - n° 2</v>
          </cell>
          <cell r="C36824" t="str">
            <v>cad</v>
          </cell>
          <cell r="D36824" t="str">
            <v>19.300,81</v>
          </cell>
        </row>
        <row r="36825">
          <cell r="A36825" t="str">
            <v>MM.02.090.0080.i</v>
          </cell>
          <cell r="B36825" t="str">
            <v>- oltre 1700 fino a 2600 kW - n° 2</v>
          </cell>
          <cell r="C36825" t="str">
            <v>cad</v>
          </cell>
          <cell r="D36825" t="str">
            <v>28.665,01</v>
          </cell>
        </row>
        <row r="36826">
          <cell r="A36826" t="str">
            <v>MM.02.090.0080.j</v>
          </cell>
          <cell r="B36826" t="str">
            <v>- oltre 2600 fino a 3500 kW - n° 2</v>
          </cell>
          <cell r="C36826" t="str">
            <v>cad</v>
          </cell>
          <cell r="D36826" t="str">
            <v>32.467,25</v>
          </cell>
        </row>
        <row r="36827">
          <cell r="A36827" t="str">
            <v>MM.02.090.0090</v>
          </cell>
          <cell r="B36827" t="str">
            <v>Torri di raffreddamento a circuito chiuso con ventilatori ASSIALI composte da: vasca in ACCIAIO ZINCATO a caldo con filtro in acciaio inox, valvola a galleggiante e resistenza elettrica antigelo completa di termostati di regolazione e sicurezza; pompa di ricircolo con motore elettrico IP 55; tubazioni di spruzzamento in acciaio zincato e pvc con ugelli in gomma o resina; batteria di scambio termico in tubi d'acciaio zincata a bagno; separatore di gocce in acciaio zincato a bagno o in pvc autoestinguente, imputrescibile e anticorrosione; ventilatori in resina o lega d'alluminio a pale orientabili a profilo alare bilanciati dinamicamente, con motori IP 55 a doppia velocità accoppiati direttamente e cuscinetti a sfere autoallineanti a lubrificazione permanente; involucro in lamiera zincata a caldo con portelli, ispezioni e protezioni anti-infortunistiche; verniciatura finale con 1 mano di ancorante e 1 mano di smalto epossidico.</v>
          </cell>
          <cell r="C36827"/>
          <cell r="D36827"/>
        </row>
        <row r="36828">
          <cell r="A36828" t="str">
            <v>MM.02.090.0090.a</v>
          </cell>
          <cell r="B36828" t="str">
            <v>- fino a 400 kW - n° 1</v>
          </cell>
          <cell r="C36828" t="str">
            <v>cad</v>
          </cell>
          <cell r="D36828" t="str">
            <v>30.002,57</v>
          </cell>
        </row>
        <row r="36829">
          <cell r="A36829" t="str">
            <v>MM.02.090.0090.b</v>
          </cell>
          <cell r="B36829" t="str">
            <v>- oltre 400 fino a 500 kW - n° 1</v>
          </cell>
          <cell r="C36829" t="str">
            <v>cad</v>
          </cell>
          <cell r="D36829" t="str">
            <v>33.166,76</v>
          </cell>
        </row>
        <row r="36830">
          <cell r="A36830" t="str">
            <v>MM.02.090.0090.c</v>
          </cell>
          <cell r="B36830" t="str">
            <v>- oltre 500 fino a 650 kW - n° 1</v>
          </cell>
          <cell r="C36830" t="str">
            <v>cad</v>
          </cell>
          <cell r="D36830" t="str">
            <v>36.608,32</v>
          </cell>
        </row>
        <row r="36831">
          <cell r="A36831" t="str">
            <v>MM.02.090.0090.d</v>
          </cell>
          <cell r="B36831" t="str">
            <v>- oltre 650 fino a 800 kW - n° 1</v>
          </cell>
          <cell r="C36831" t="str">
            <v>cad</v>
          </cell>
          <cell r="D36831" t="str">
            <v>48.676,29</v>
          </cell>
        </row>
        <row r="36832">
          <cell r="A36832" t="str">
            <v>MM.02.090.0090.e</v>
          </cell>
          <cell r="B36832" t="str">
            <v>- oltre 800 fino a 950 kW - n° 1</v>
          </cell>
          <cell r="C36832" t="str">
            <v>cad</v>
          </cell>
          <cell r="D36832" t="str">
            <v>50.952,44</v>
          </cell>
        </row>
        <row r="36833">
          <cell r="A36833" t="str">
            <v>MM.02.090.0090.f</v>
          </cell>
          <cell r="B36833" t="str">
            <v>- oltre 950 fino a 1100 kW - n° 1</v>
          </cell>
          <cell r="C36833" t="str">
            <v>cad</v>
          </cell>
          <cell r="D36833" t="str">
            <v>55.153,63</v>
          </cell>
        </row>
        <row r="36834">
          <cell r="A36834" t="str">
            <v>MM.02.090.0090.g</v>
          </cell>
          <cell r="B36834" t="str">
            <v>- oltre 1100 fino a 1300 kW - n° 1</v>
          </cell>
          <cell r="C36834" t="str">
            <v>cad</v>
          </cell>
          <cell r="D36834" t="str">
            <v>59.563,81</v>
          </cell>
        </row>
        <row r="36835">
          <cell r="A36835" t="str">
            <v>MM.02.090.0090.h</v>
          </cell>
          <cell r="B36835" t="str">
            <v>- oltre 1300 fino a 1500 kW - n° 2</v>
          </cell>
          <cell r="C36835" t="str">
            <v>cad</v>
          </cell>
          <cell r="D36835" t="str">
            <v>68.009,91</v>
          </cell>
        </row>
        <row r="36836">
          <cell r="A36836" t="str">
            <v>MM.02.090.0090.i</v>
          </cell>
          <cell r="B36836" t="str">
            <v>- oltre 1500 fino a 1700 kW - n° 2</v>
          </cell>
          <cell r="C36836" t="str">
            <v>cad</v>
          </cell>
          <cell r="D36836" t="str">
            <v>77.371,36</v>
          </cell>
        </row>
        <row r="36837">
          <cell r="A36837" t="str">
            <v>MM.02.090.0090.j</v>
          </cell>
          <cell r="B36837" t="str">
            <v>- oltre 1700 fino a 2300 kW - n° 2</v>
          </cell>
          <cell r="C36837" t="str">
            <v>cad</v>
          </cell>
          <cell r="D36837" t="str">
            <v>110.307,24</v>
          </cell>
        </row>
        <row r="36838">
          <cell r="A36838" t="str">
            <v>MM.02.090.0090.k</v>
          </cell>
          <cell r="B36838" t="str">
            <v>- oltre 2300 fino a 2600 kW - n° 2</v>
          </cell>
          <cell r="C36838" t="str">
            <v>cad</v>
          </cell>
          <cell r="D36838" t="str">
            <v>119.135,85</v>
          </cell>
        </row>
        <row r="36839">
          <cell r="A36839" t="str">
            <v>MM.02.090.0090.l</v>
          </cell>
          <cell r="B36839" t="str">
            <v>- oltre 2600 fino a 3000 kW - n° 2</v>
          </cell>
          <cell r="C36839" t="str">
            <v>cad</v>
          </cell>
          <cell r="D36839" t="str">
            <v>136.021,18</v>
          </cell>
        </row>
        <row r="36840">
          <cell r="A36840" t="str">
            <v>MM.02.090.0090.m</v>
          </cell>
          <cell r="B36840" t="str">
            <v>- oltre 3000 fino a 3500 kW - n° 4</v>
          </cell>
          <cell r="C36840" t="str">
            <v>cad</v>
          </cell>
          <cell r="D36840" t="str">
            <v>148.201,17</v>
          </cell>
        </row>
        <row r="36841">
          <cell r="A36841" t="str">
            <v>MM.02.090.0100</v>
          </cell>
          <cell r="B36841" t="str">
            <v>Torri di raffreddamento a circuito aperto con ventilatori CENTRIFUGHI, composte da: ventilatori in ACCIAIO INOX a doppia aspirazione a pale in avanti bilanciati dinamicamente, con motori IP 55 a doppia velocità accoppiati a trasmissione e cuscinetti a sfere autoallineanti a lubrificazione permanente; vasca in acciaio inox con filtro in acciaio inox, valvola a galleggiante e resistenza elettrica antigelo completa di termostati di regolazione e sicurezza; pacco di scambio e separatore di gocce in acciaio inox; tubazioni di spruzzamento in acciaio inox con ugelli in gomma o resina; involucro in acciaio inox con portelli, ispezioni e protezioni anti-infortunistiche.</v>
          </cell>
          <cell r="C36841"/>
          <cell r="D36841"/>
        </row>
        <row r="36842">
          <cell r="A36842" t="str">
            <v>MM.02.090.0100.a</v>
          </cell>
          <cell r="B36842" t="str">
            <v>- kW fino a 100 - n° 1</v>
          </cell>
          <cell r="C36842" t="str">
            <v>cad</v>
          </cell>
          <cell r="D36842" t="str">
            <v>10.652,55</v>
          </cell>
        </row>
        <row r="36843">
          <cell r="A36843" t="str">
            <v>MM.02.090.0100.b</v>
          </cell>
          <cell r="B36843" t="str">
            <v>- kW oltre 100 fino a 150 - n° 1</v>
          </cell>
          <cell r="C36843" t="str">
            <v>cad</v>
          </cell>
          <cell r="D36843" t="str">
            <v>13.089,90</v>
          </cell>
        </row>
        <row r="36844">
          <cell r="A36844" t="str">
            <v>MM.02.090.0100.c</v>
          </cell>
          <cell r="B36844" t="str">
            <v>- kW oltre 150 fino a 200 - n° 1</v>
          </cell>
          <cell r="C36844" t="str">
            <v>cad</v>
          </cell>
          <cell r="D36844" t="str">
            <v>14.943,90</v>
          </cell>
        </row>
        <row r="36845">
          <cell r="A36845" t="str">
            <v>MM.02.090.0100.d</v>
          </cell>
          <cell r="B36845" t="str">
            <v>- kW oltre 200 fino a 280 - n° 1</v>
          </cell>
          <cell r="C36845" t="str">
            <v>cad</v>
          </cell>
          <cell r="D36845" t="str">
            <v>17.493,29</v>
          </cell>
        </row>
        <row r="36846">
          <cell r="A36846" t="str">
            <v>MM.02.090.0100.e</v>
          </cell>
          <cell r="B36846" t="str">
            <v>- kW oltre 280 fino a 360 - n° 1</v>
          </cell>
          <cell r="C36846" t="str">
            <v>cad</v>
          </cell>
          <cell r="D36846" t="str">
            <v>21.538,72</v>
          </cell>
        </row>
        <row r="36847">
          <cell r="A36847" t="str">
            <v>MM.02.090.0100.f</v>
          </cell>
          <cell r="B36847" t="str">
            <v>- kW oltre 360 fino a 440 - n° 1</v>
          </cell>
          <cell r="C36847" t="str">
            <v>cad</v>
          </cell>
          <cell r="D36847" t="str">
            <v>25.215,27</v>
          </cell>
        </row>
        <row r="36848">
          <cell r="A36848" t="str">
            <v>MM.02.090.0100.g</v>
          </cell>
          <cell r="B36848" t="str">
            <v>- kW oltre 440 fino a 550 - n° 1</v>
          </cell>
          <cell r="C36848" t="str">
            <v>cad</v>
          </cell>
          <cell r="D36848" t="str">
            <v>30.249,85</v>
          </cell>
        </row>
        <row r="36849">
          <cell r="A36849" t="str">
            <v>MM.02.090.0100.h</v>
          </cell>
          <cell r="B36849" t="str">
            <v>- kW oltre 550 fino a 700 - n° 1</v>
          </cell>
          <cell r="C36849" t="str">
            <v>cad</v>
          </cell>
          <cell r="D36849" t="str">
            <v>30.889,25</v>
          </cell>
        </row>
        <row r="36850">
          <cell r="A36850" t="str">
            <v>MM.02.090.0100.i</v>
          </cell>
          <cell r="B36850" t="str">
            <v>- kW oltre 700 fino a 950 - n° 1</v>
          </cell>
          <cell r="C36850" t="str">
            <v>cad</v>
          </cell>
          <cell r="D36850" t="str">
            <v>45.115,86</v>
          </cell>
        </row>
        <row r="36851">
          <cell r="A36851" t="str">
            <v>MM.02.090.0100.j</v>
          </cell>
          <cell r="B36851" t="str">
            <v>- kW oltre 950 fino a 1100 - n° 1</v>
          </cell>
          <cell r="C36851" t="str">
            <v>cad</v>
          </cell>
          <cell r="D36851" t="str">
            <v>49.825,30</v>
          </cell>
        </row>
        <row r="36852">
          <cell r="A36852" t="str">
            <v>MM.02.090.0100.k</v>
          </cell>
          <cell r="B36852" t="str">
            <v>- kW oltre 1100 fino a 1300 - n° 1</v>
          </cell>
          <cell r="C36852" t="str">
            <v>cad</v>
          </cell>
          <cell r="D36852" t="str">
            <v>55.116,73</v>
          </cell>
        </row>
        <row r="36853">
          <cell r="A36853" t="str">
            <v>MM.02.090.0100.l</v>
          </cell>
          <cell r="B36853" t="str">
            <v>- kW oltre 1300 fino a 1500 - n° 1</v>
          </cell>
          <cell r="C36853" t="str">
            <v>cad</v>
          </cell>
          <cell r="D36853" t="str">
            <v>68.280,41</v>
          </cell>
        </row>
        <row r="36854">
          <cell r="A36854" t="str">
            <v>MM.02.090.0100.m</v>
          </cell>
          <cell r="B36854" t="str">
            <v>- kW oltre 1500 fino a 1700 - n° 1</v>
          </cell>
          <cell r="C36854" t="str">
            <v>cad</v>
          </cell>
          <cell r="D36854" t="str">
            <v>74.298,69</v>
          </cell>
        </row>
        <row r="36855">
          <cell r="A36855" t="str">
            <v>MM.03 - APPARECCHIATURE PER CENTRALI IDRICHE, SCARICHI E PISCINE</v>
          </cell>
          <cell r="B36855"/>
          <cell r="C36855"/>
          <cell r="D36855"/>
        </row>
        <row r="36856">
          <cell r="A36856" t="str">
            <v>MM</v>
          </cell>
          <cell r="B36856" t="str">
            <v>MATERIALI IMPIANTI MECCANICI</v>
          </cell>
          <cell r="C36856"/>
          <cell r="D36856"/>
        </row>
        <row r="36857">
          <cell r="A36857" t="str">
            <v>MM.03</v>
          </cell>
          <cell r="B36857" t="str">
            <v>APPARECCHIATURE PER CENTRALI IDRICHE, SCARICHI E PISCINE</v>
          </cell>
          <cell r="C36857"/>
          <cell r="D36857"/>
        </row>
        <row r="36858">
          <cell r="A36858" t="str">
            <v>MM.03.010</v>
          </cell>
          <cell r="B36858" t="str">
            <v>SERBATOI PER ACQUA POTABILE</v>
          </cell>
          <cell r="C36858"/>
          <cell r="D36858"/>
        </row>
        <row r="36859">
          <cell r="A36859" t="str">
            <v>MM.03.010.0010</v>
          </cell>
          <cell r="B36859" t="str">
            <v>Serbatoi per acqua potabile a pressione atmosferica orizzontali o verticali con ispezione.</v>
          </cell>
          <cell r="C36859"/>
          <cell r="D36859"/>
        </row>
        <row r="36860">
          <cell r="A36860" t="str">
            <v>MM.03.010.0010.a</v>
          </cell>
          <cell r="B36860" t="str">
            <v>- in acciaio zincato a caldo - 500 l</v>
          </cell>
          <cell r="C36860" t="str">
            <v>cad</v>
          </cell>
          <cell r="D36860" t="str">
            <v>381,70</v>
          </cell>
        </row>
        <row r="36861">
          <cell r="A36861" t="str">
            <v>MM.03.010.0010.b</v>
          </cell>
          <cell r="B36861" t="str">
            <v>- in acciaio zincato a caldo - 750 l</v>
          </cell>
          <cell r="C36861" t="str">
            <v>cad</v>
          </cell>
          <cell r="D36861" t="str">
            <v>451,10</v>
          </cell>
        </row>
        <row r="36862">
          <cell r="A36862" t="str">
            <v>MM.03.010.0010.c</v>
          </cell>
          <cell r="B36862" t="str">
            <v>- in acciaio zincato a caldo - 1000 l</v>
          </cell>
          <cell r="C36862" t="str">
            <v>cad</v>
          </cell>
          <cell r="D36862" t="str">
            <v>508,92</v>
          </cell>
        </row>
        <row r="36863">
          <cell r="A36863" t="str">
            <v>MM.03.010.0010.d</v>
          </cell>
          <cell r="B36863" t="str">
            <v>- in acciaio zincato a caldo - 1500 l</v>
          </cell>
          <cell r="C36863" t="str">
            <v>cad</v>
          </cell>
          <cell r="D36863" t="str">
            <v>913,74</v>
          </cell>
        </row>
        <row r="36864">
          <cell r="A36864" t="str">
            <v>MM.03.010.0010.e</v>
          </cell>
          <cell r="B36864" t="str">
            <v>- in acciaio zincato a caldo - 2000 l</v>
          </cell>
          <cell r="C36864" t="str">
            <v>cad</v>
          </cell>
          <cell r="D36864" t="str">
            <v>1.202,91</v>
          </cell>
        </row>
        <row r="36865">
          <cell r="A36865" t="str">
            <v>MM.03.010.0010.f</v>
          </cell>
          <cell r="B36865" t="str">
            <v>- in acciaio zincato a caldo - 3000 l</v>
          </cell>
          <cell r="C36865" t="str">
            <v>cad</v>
          </cell>
          <cell r="D36865" t="str">
            <v>1.468,92</v>
          </cell>
        </row>
        <row r="36866">
          <cell r="A36866" t="str">
            <v>MM.03.010.0010.g</v>
          </cell>
          <cell r="B36866" t="str">
            <v>- in acciaio zincato a caldo - 4000 l</v>
          </cell>
          <cell r="C36866" t="str">
            <v>cad</v>
          </cell>
          <cell r="D36866" t="str">
            <v>2.090,03</v>
          </cell>
        </row>
        <row r="36867">
          <cell r="A36867" t="str">
            <v>MM.03.010.0010.h</v>
          </cell>
          <cell r="B36867" t="str">
            <v>- in acciaio zincati a caldo - 5000 l</v>
          </cell>
          <cell r="C36867" t="str">
            <v>cad</v>
          </cell>
          <cell r="D36867" t="str">
            <v>2.388,46</v>
          </cell>
        </row>
        <row r="36868">
          <cell r="A36868" t="str">
            <v>MM.03.010.0010.i</v>
          </cell>
          <cell r="B36868" t="str">
            <v>- in acciaio zincato a caldo con smaltatura interna - 500 l</v>
          </cell>
          <cell r="C36868" t="str">
            <v>cad</v>
          </cell>
          <cell r="D36868" t="str">
            <v>506,61</v>
          </cell>
        </row>
        <row r="36869">
          <cell r="A36869" t="str">
            <v>MM.03.010.0010.j</v>
          </cell>
          <cell r="B36869" t="str">
            <v>- in acciaio zincato a caldo con smaltatura interna - 750 l</v>
          </cell>
          <cell r="C36869" t="str">
            <v>cad</v>
          </cell>
          <cell r="D36869" t="str">
            <v>670,86</v>
          </cell>
        </row>
        <row r="36870">
          <cell r="A36870" t="str">
            <v>MM.03.010.0010.k</v>
          </cell>
          <cell r="B36870" t="str">
            <v>- in acciaio zincato a caldo con smaltatura interna - 1000 l</v>
          </cell>
          <cell r="C36870" t="str">
            <v>cad</v>
          </cell>
          <cell r="D36870" t="str">
            <v>728,70</v>
          </cell>
        </row>
        <row r="36871">
          <cell r="A36871" t="str">
            <v>MM.03.010.0010.l</v>
          </cell>
          <cell r="B36871" t="str">
            <v>- in acciaio zincato a caldo con smaltatura interna - 1500 l</v>
          </cell>
          <cell r="C36871" t="str">
            <v>cad</v>
          </cell>
          <cell r="D36871" t="str">
            <v>1.212,13</v>
          </cell>
        </row>
        <row r="36872">
          <cell r="A36872" t="str">
            <v>MM.03.010.0010.m</v>
          </cell>
          <cell r="B36872" t="str">
            <v>- in acciaio zincato a caldo con smaltatura interna - 2000 l</v>
          </cell>
          <cell r="C36872" t="str">
            <v>cad</v>
          </cell>
          <cell r="D36872" t="str">
            <v>1.557,99</v>
          </cell>
        </row>
        <row r="36873">
          <cell r="A36873" t="str">
            <v>MM.03.010.0010.n</v>
          </cell>
          <cell r="B36873" t="str">
            <v>- in acciaio zincato a caldo con smaltatura interna - 3000 l</v>
          </cell>
          <cell r="C36873" t="str">
            <v>cad</v>
          </cell>
          <cell r="D36873" t="str">
            <v>1.970,89</v>
          </cell>
        </row>
        <row r="36874">
          <cell r="A36874" t="str">
            <v>MM.03.010.0010.o</v>
          </cell>
          <cell r="B36874" t="str">
            <v>- in acciaio zincato a caldo con smaltatura interna - 4000 l</v>
          </cell>
          <cell r="C36874" t="str">
            <v>cad</v>
          </cell>
          <cell r="D36874" t="str">
            <v>2.683,37</v>
          </cell>
        </row>
        <row r="36875">
          <cell r="A36875" t="str">
            <v>MM.03.010.0010.p</v>
          </cell>
          <cell r="B36875" t="str">
            <v>- in acciaio zincato a caldo con smaltatura interna - 5000 l</v>
          </cell>
          <cell r="C36875" t="str">
            <v>cad</v>
          </cell>
          <cell r="D36875" t="str">
            <v>3.076,63</v>
          </cell>
        </row>
        <row r="36876">
          <cell r="A36876" t="str">
            <v>MM.03.010.0010.q</v>
          </cell>
          <cell r="B36876" t="str">
            <v>- in acciaio inox - 500 l</v>
          </cell>
          <cell r="C36876" t="str">
            <v>cad</v>
          </cell>
          <cell r="D36876" t="str">
            <v>683,20</v>
          </cell>
        </row>
        <row r="36877">
          <cell r="A36877" t="str">
            <v>MM.03.010.0010.r</v>
          </cell>
          <cell r="B36877" t="str">
            <v>- in acciaio inox - 750 l</v>
          </cell>
          <cell r="C36877" t="str">
            <v>cad</v>
          </cell>
          <cell r="D36877" t="str">
            <v>811,97</v>
          </cell>
        </row>
        <row r="36878">
          <cell r="A36878" t="str">
            <v>MM.03.010.0010.s</v>
          </cell>
          <cell r="B36878" t="str">
            <v>- in acciaio inox - 1000 l</v>
          </cell>
          <cell r="C36878" t="str">
            <v>cad</v>
          </cell>
          <cell r="D36878" t="str">
            <v>916,05</v>
          </cell>
        </row>
        <row r="36879">
          <cell r="A36879" t="str">
            <v>MM.03.010.0010.t</v>
          </cell>
          <cell r="B36879" t="str">
            <v>- in acciaio inox - 1500 l</v>
          </cell>
          <cell r="C36879" t="str">
            <v>cad</v>
          </cell>
          <cell r="D36879" t="str">
            <v>1.644,73</v>
          </cell>
        </row>
        <row r="36880">
          <cell r="A36880" t="str">
            <v>MM.03.010.0010.u</v>
          </cell>
          <cell r="B36880" t="str">
            <v>- in acciaio inox - 2000 l</v>
          </cell>
          <cell r="C36880" t="str">
            <v>cad</v>
          </cell>
          <cell r="D36880" t="str">
            <v>2.165,21</v>
          </cell>
        </row>
        <row r="36881">
          <cell r="A36881" t="str">
            <v>MM.03.010.0010.v</v>
          </cell>
          <cell r="B36881" t="str">
            <v>- in acciaio inox - 3000 l</v>
          </cell>
          <cell r="C36881" t="str">
            <v>cad</v>
          </cell>
          <cell r="D36881" t="str">
            <v>2.644,08</v>
          </cell>
        </row>
        <row r="36882">
          <cell r="A36882" t="str">
            <v>MM.03.010.0010.w</v>
          </cell>
          <cell r="B36882" t="str">
            <v>- in acciaio inox - 4000 l</v>
          </cell>
          <cell r="C36882" t="str">
            <v>cad</v>
          </cell>
          <cell r="D36882" t="str">
            <v>3.762,04</v>
          </cell>
        </row>
        <row r="36883">
          <cell r="A36883" t="str">
            <v>MM.03.010.0010.x</v>
          </cell>
          <cell r="B36883" t="str">
            <v>- in acciaio inox - 5000 l</v>
          </cell>
          <cell r="C36883" t="str">
            <v>cad</v>
          </cell>
          <cell r="D36883" t="str">
            <v>4.299,20</v>
          </cell>
        </row>
        <row r="36884">
          <cell r="A36884" t="str">
            <v>MM.03.010.0020</v>
          </cell>
          <cell r="B36884" t="str">
            <v>Serbatoi per acqua potabile verticali pressione d'esercizio max 6 bar con ispezione.</v>
          </cell>
          <cell r="C36884"/>
          <cell r="D36884"/>
        </row>
        <row r="36885">
          <cell r="A36885" t="str">
            <v>MM.03.010.0020.a</v>
          </cell>
          <cell r="B36885" t="str">
            <v>- in acciaio zincato a caldo - 500 l</v>
          </cell>
          <cell r="C36885" t="str">
            <v>cad</v>
          </cell>
          <cell r="D36885" t="str">
            <v>404,82</v>
          </cell>
        </row>
        <row r="36886">
          <cell r="A36886" t="str">
            <v>MM.03.010.0020.b</v>
          </cell>
          <cell r="B36886" t="str">
            <v>- in acciaio zincato a caldo - 750 l</v>
          </cell>
          <cell r="C36886" t="str">
            <v>cad</v>
          </cell>
          <cell r="D36886" t="str">
            <v>513,56</v>
          </cell>
        </row>
        <row r="36887">
          <cell r="A36887" t="str">
            <v>MM.03.010.0020.c</v>
          </cell>
          <cell r="B36887" t="str">
            <v>- in acciaio zincato a caldo - 1000 l</v>
          </cell>
          <cell r="C36887" t="str">
            <v>cad</v>
          </cell>
          <cell r="D36887" t="str">
            <v>602,61</v>
          </cell>
        </row>
        <row r="36888">
          <cell r="A36888" t="str">
            <v>MM.03.010.0020.d</v>
          </cell>
          <cell r="B36888" t="str">
            <v>- in acciaio zincato a caldo - 1500 l</v>
          </cell>
          <cell r="C36888" t="str">
            <v>cad</v>
          </cell>
          <cell r="D36888" t="str">
            <v>1.080,30</v>
          </cell>
        </row>
        <row r="36889">
          <cell r="A36889" t="str">
            <v>MM.03.010.0020.e</v>
          </cell>
          <cell r="B36889" t="str">
            <v>- in acciaio zincato a caldo - 2000 l</v>
          </cell>
          <cell r="C36889" t="str">
            <v>cad</v>
          </cell>
          <cell r="D36889" t="str">
            <v>1.408,78</v>
          </cell>
        </row>
        <row r="36890">
          <cell r="A36890" t="str">
            <v>MM.03.010.0020.f</v>
          </cell>
          <cell r="B36890" t="str">
            <v>- in acciaio zincato a caldo - 3000 l</v>
          </cell>
          <cell r="C36890" t="str">
            <v>cad</v>
          </cell>
          <cell r="D36890" t="str">
            <v>1.904,28</v>
          </cell>
        </row>
        <row r="36891">
          <cell r="A36891" t="str">
            <v>MM.03.010.0020.g</v>
          </cell>
          <cell r="B36891" t="str">
            <v>- in acciaio zincato a caldo - 4000 l</v>
          </cell>
          <cell r="C36891" t="str">
            <v>cad</v>
          </cell>
          <cell r="D36891" t="str">
            <v>2.628,80</v>
          </cell>
        </row>
        <row r="36892">
          <cell r="A36892" t="str">
            <v>MM.03.010.0020.h</v>
          </cell>
          <cell r="B36892" t="str">
            <v>- in acciaio zincato a caldo - 5000 l</v>
          </cell>
          <cell r="C36892" t="str">
            <v>cad</v>
          </cell>
          <cell r="D36892" t="str">
            <v>3.084,98</v>
          </cell>
        </row>
        <row r="36893">
          <cell r="A36893" t="str">
            <v>MM.03.010.0020.i</v>
          </cell>
          <cell r="B36893" t="str">
            <v>- in acciaio zincato a caldo con smaltatura interna - 500 l</v>
          </cell>
          <cell r="C36893" t="str">
            <v>cad</v>
          </cell>
          <cell r="D36893" t="str">
            <v>734,46</v>
          </cell>
        </row>
        <row r="36894">
          <cell r="A36894" t="str">
            <v>MM.03.010.0020.j</v>
          </cell>
          <cell r="B36894" t="str">
            <v>- in acciaio zincato a caldo con smaltatura interna - 750 l</v>
          </cell>
          <cell r="C36894" t="str">
            <v>cad</v>
          </cell>
          <cell r="D36894" t="str">
            <v>740,26</v>
          </cell>
        </row>
        <row r="36895">
          <cell r="A36895" t="str">
            <v>MM.03.010.0020.k</v>
          </cell>
          <cell r="B36895" t="str">
            <v>- in acciaio zincato a caldo con smaltatura interna - 1000 l</v>
          </cell>
          <cell r="C36895" t="str">
            <v>cad</v>
          </cell>
          <cell r="D36895" t="str">
            <v>883,65</v>
          </cell>
        </row>
        <row r="36896">
          <cell r="A36896" t="str">
            <v>MM.03.010.0020.l</v>
          </cell>
          <cell r="B36896" t="str">
            <v>- in acciaio zincato a caldo con smaltatura interna - 1500 l</v>
          </cell>
          <cell r="C36896" t="str">
            <v>cad</v>
          </cell>
          <cell r="D36896" t="str">
            <v>1.415,72</v>
          </cell>
        </row>
        <row r="36897">
          <cell r="A36897" t="str">
            <v>MM.03.010.0020.m</v>
          </cell>
          <cell r="B36897" t="str">
            <v>- in acciaio zincato a caldo con smaltatura interna - 2000 l</v>
          </cell>
          <cell r="C36897" t="str">
            <v>cad</v>
          </cell>
          <cell r="D36897" t="str">
            <v>1.803,20</v>
          </cell>
        </row>
        <row r="36898">
          <cell r="A36898" t="str">
            <v>MM.03.010.0020.n</v>
          </cell>
          <cell r="B36898" t="str">
            <v>- in acciaio zincato a caldo con smaltatura interna - 3000 l</v>
          </cell>
          <cell r="C36898" t="str">
            <v>cad</v>
          </cell>
          <cell r="D36898" t="str">
            <v>2.448,59</v>
          </cell>
        </row>
        <row r="36899">
          <cell r="A36899" t="str">
            <v>MM.03.010.0020.o</v>
          </cell>
          <cell r="B36899" t="str">
            <v>- in acciaio zincato a caldo con smaltatura interna - 4000 l</v>
          </cell>
          <cell r="C36899" t="str">
            <v>cad</v>
          </cell>
          <cell r="D36899" t="str">
            <v>3.224,68</v>
          </cell>
        </row>
        <row r="36900">
          <cell r="A36900" t="str">
            <v>MM.03.010.0020.p</v>
          </cell>
          <cell r="B36900" t="str">
            <v>- in acciaio zincato a caldo con smaltatura interna - 5000 l</v>
          </cell>
          <cell r="C36900" t="str">
            <v>cad</v>
          </cell>
          <cell r="D36900" t="str">
            <v>3.881,67</v>
          </cell>
        </row>
        <row r="36901">
          <cell r="A36901" t="str">
            <v>MM.03.010.0020.q</v>
          </cell>
          <cell r="B36901" t="str">
            <v>- in acciaio inox - 500 l</v>
          </cell>
          <cell r="C36901" t="str">
            <v>cad</v>
          </cell>
          <cell r="D36901" t="str">
            <v>728,70</v>
          </cell>
        </row>
        <row r="36902">
          <cell r="A36902" t="str">
            <v>MM.03.010.0020.r</v>
          </cell>
          <cell r="B36902" t="str">
            <v>- in acciaio inox - 750 l</v>
          </cell>
          <cell r="C36902" t="str">
            <v>cad</v>
          </cell>
          <cell r="D36902" t="str">
            <v>924,39</v>
          </cell>
        </row>
        <row r="36903">
          <cell r="A36903" t="str">
            <v>MM.03.010.0020.s</v>
          </cell>
          <cell r="B36903" t="str">
            <v>- in acciaio inox - 1000 l</v>
          </cell>
          <cell r="C36903" t="str">
            <v>cad</v>
          </cell>
          <cell r="D36903" t="str">
            <v>1.084,69</v>
          </cell>
        </row>
        <row r="36904">
          <cell r="A36904" t="str">
            <v>MM.03.010.0020.t</v>
          </cell>
          <cell r="B36904" t="str">
            <v>- in acciaio inox - 1500 l</v>
          </cell>
          <cell r="C36904" t="str">
            <v>cad</v>
          </cell>
          <cell r="D36904" t="str">
            <v>1.944,53</v>
          </cell>
        </row>
        <row r="36905">
          <cell r="A36905" t="str">
            <v>MM.03.010.0020.u</v>
          </cell>
          <cell r="B36905" t="str">
            <v>- in acciaio inox - 2000 l</v>
          </cell>
          <cell r="C36905" t="str">
            <v>cad</v>
          </cell>
          <cell r="D36905" t="str">
            <v>2.535,81</v>
          </cell>
        </row>
        <row r="36906">
          <cell r="A36906" t="str">
            <v>MM.03.010.0020.v</v>
          </cell>
          <cell r="B36906" t="str">
            <v>- in acciaio inox - 3000 l</v>
          </cell>
          <cell r="C36906" t="str">
            <v>cad</v>
          </cell>
          <cell r="D36906" t="str">
            <v>3.427,71</v>
          </cell>
        </row>
        <row r="36907">
          <cell r="A36907" t="str">
            <v>MM.03.010.0020.w</v>
          </cell>
          <cell r="B36907" t="str">
            <v>- in acciaio inox - 4000 l</v>
          </cell>
          <cell r="C36907" t="str">
            <v>cad</v>
          </cell>
          <cell r="D36907" t="str">
            <v>4.731,83</v>
          </cell>
        </row>
        <row r="36908">
          <cell r="A36908" t="str">
            <v>MM.03.010.0020.x</v>
          </cell>
          <cell r="B36908" t="str">
            <v>- in acciaio inox - 5000 l</v>
          </cell>
          <cell r="C36908" t="str">
            <v>cad</v>
          </cell>
          <cell r="D36908" t="str">
            <v>5.552,94</v>
          </cell>
        </row>
        <row r="36909">
          <cell r="A36909" t="str">
            <v>MM.03.010.0030</v>
          </cell>
          <cell r="B36909" t="str">
            <v>Aumenti di prezzo per serbatoi per acqua potabile orizzontali pressione d'esercizio max bar 6 con ispezione (tutti i tipi):</v>
          </cell>
          <cell r="C36909"/>
          <cell r="D36909"/>
        </row>
        <row r="36910">
          <cell r="A36910" t="str">
            <v>MM.03.010.0030.a</v>
          </cell>
          <cell r="B36910" t="str">
            <v>- 500 l</v>
          </cell>
          <cell r="C36910" t="str">
            <v>cad</v>
          </cell>
          <cell r="D36910" t="str">
            <v>132,21</v>
          </cell>
        </row>
        <row r="36911">
          <cell r="A36911" t="str">
            <v>MM.03.010.0030.b</v>
          </cell>
          <cell r="B36911" t="str">
            <v>- 750 l</v>
          </cell>
          <cell r="C36911" t="str">
            <v>cad</v>
          </cell>
          <cell r="D36911" t="str">
            <v>145,64</v>
          </cell>
        </row>
        <row r="36912">
          <cell r="A36912" t="str">
            <v>MM.03.010.0030.c</v>
          </cell>
          <cell r="B36912" t="str">
            <v>- 1000 l</v>
          </cell>
          <cell r="C36912" t="str">
            <v>cad</v>
          </cell>
          <cell r="D36912" t="str">
            <v>159,07</v>
          </cell>
        </row>
        <row r="36913">
          <cell r="A36913" t="str">
            <v>MM.03.010.0030.d</v>
          </cell>
          <cell r="B36913" t="str">
            <v>- 1500 l</v>
          </cell>
          <cell r="C36913" t="str">
            <v>cad</v>
          </cell>
          <cell r="D36913" t="str">
            <v>254,83</v>
          </cell>
        </row>
        <row r="36914">
          <cell r="A36914" t="str">
            <v>MM.03.010.0030.e</v>
          </cell>
          <cell r="B36914" t="str">
            <v>- 2000 l</v>
          </cell>
          <cell r="C36914" t="str">
            <v>cad</v>
          </cell>
          <cell r="D36914" t="str">
            <v>324,57</v>
          </cell>
        </row>
        <row r="36915">
          <cell r="A36915" t="str">
            <v>MM.03.010.0030.f</v>
          </cell>
          <cell r="B36915" t="str">
            <v>- 3000 l</v>
          </cell>
          <cell r="C36915" t="str">
            <v>cad</v>
          </cell>
          <cell r="D36915" t="str">
            <v>440,75</v>
          </cell>
        </row>
        <row r="36916">
          <cell r="A36916" t="str">
            <v>MM.03.010.0030.g</v>
          </cell>
          <cell r="B36916" t="str">
            <v>- 4000 l</v>
          </cell>
          <cell r="C36916" t="str">
            <v>cad</v>
          </cell>
          <cell r="D36916" t="str">
            <v>580,44</v>
          </cell>
        </row>
        <row r="36917">
          <cell r="A36917" t="str">
            <v>MM.03.010.0030.h</v>
          </cell>
          <cell r="B36917" t="str">
            <v>- 5000 l</v>
          </cell>
          <cell r="C36917" t="str">
            <v>cad</v>
          </cell>
          <cell r="D36917" t="str">
            <v>698,70</v>
          </cell>
        </row>
        <row r="36918">
          <cell r="A36918" t="str">
            <v>MM.03.020</v>
          </cell>
          <cell r="B36918" t="str">
            <v>SERBATOI AUTOCLAVE E PRE-AUTOCLAVE</v>
          </cell>
          <cell r="C36918"/>
          <cell r="D36918"/>
        </row>
        <row r="36919">
          <cell r="A36919" t="str">
            <v>MM.03.020.0010</v>
          </cell>
          <cell r="B36919" t="str">
            <v>Serbatoi autoclave e pre-autoclave pressione di bollo 8 bar collaudati ISPESL orizzontali o verticali con ispezione.</v>
          </cell>
          <cell r="C36919"/>
          <cell r="D36919"/>
        </row>
        <row r="36920">
          <cell r="A36920" t="str">
            <v>MM.03.020.0010.a</v>
          </cell>
          <cell r="B36920" t="str">
            <v>- in acciaio zincato a caldo - 500 l</v>
          </cell>
          <cell r="C36920" t="str">
            <v>cad</v>
          </cell>
          <cell r="D36920" t="str">
            <v>626,88</v>
          </cell>
        </row>
        <row r="36921">
          <cell r="A36921" t="str">
            <v>MM.03.020.0010.b</v>
          </cell>
          <cell r="B36921" t="str">
            <v>- in acciaio zincato a caldo - 750 l</v>
          </cell>
          <cell r="C36921" t="str">
            <v>cad</v>
          </cell>
          <cell r="D36921" t="str">
            <v>913,74</v>
          </cell>
        </row>
        <row r="36922">
          <cell r="A36922" t="str">
            <v>MM.03.020.0010.c</v>
          </cell>
          <cell r="B36922" t="str">
            <v>- in acciaio zincato a caldo - 1000 l</v>
          </cell>
          <cell r="C36922" t="str">
            <v>cad</v>
          </cell>
          <cell r="D36922" t="str">
            <v>991,23</v>
          </cell>
        </row>
        <row r="36923">
          <cell r="A36923" t="str">
            <v>MM.03.020.0010.d</v>
          </cell>
          <cell r="B36923" t="str">
            <v>- in acciaio zincato a caldo - 1500 l</v>
          </cell>
          <cell r="C36923" t="str">
            <v>cad</v>
          </cell>
          <cell r="D36923" t="str">
            <v>1.808,96</v>
          </cell>
        </row>
        <row r="36924">
          <cell r="A36924" t="str">
            <v>MM.03.020.0010.e</v>
          </cell>
          <cell r="B36924" t="str">
            <v>- in acciaio zincato a caldo - 2000 l</v>
          </cell>
          <cell r="C36924" t="str">
            <v>cad</v>
          </cell>
          <cell r="D36924" t="str">
            <v>2.239,25</v>
          </cell>
        </row>
        <row r="36925">
          <cell r="A36925" t="str">
            <v>MM.03.020.0010.f</v>
          </cell>
          <cell r="B36925" t="str">
            <v>- in acciaio zincato a caldo - 3000 l</v>
          </cell>
          <cell r="C36925" t="str">
            <v>cad</v>
          </cell>
          <cell r="D36925" t="str">
            <v>3.147,21</v>
          </cell>
        </row>
        <row r="36926">
          <cell r="A36926" t="str">
            <v>MM.03.020.0010.g</v>
          </cell>
          <cell r="B36926" t="str">
            <v>- in acciaio zincato a caldo - 4000 l</v>
          </cell>
          <cell r="C36926" t="str">
            <v>cad</v>
          </cell>
          <cell r="D36926" t="str">
            <v>4.067,88</v>
          </cell>
        </row>
        <row r="36927">
          <cell r="A36927" t="str">
            <v>MM.03.020.0010.h</v>
          </cell>
          <cell r="B36927" t="str">
            <v>- in acciaio zincato a caldo - 5000 l</v>
          </cell>
          <cell r="C36927" t="str">
            <v>cad</v>
          </cell>
          <cell r="D36927" t="str">
            <v>4.832,41</v>
          </cell>
        </row>
        <row r="36928">
          <cell r="A36928" t="str">
            <v>MM.03.020.0010.i</v>
          </cell>
          <cell r="B36928" t="str">
            <v>- in acciaio zincato a caldo con smaltatura interna - 500 l</v>
          </cell>
          <cell r="C36928" t="str">
            <v>cad</v>
          </cell>
          <cell r="D36928" t="str">
            <v>853,60</v>
          </cell>
        </row>
        <row r="36929">
          <cell r="A36929" t="str">
            <v>MM.03.020.0010.j</v>
          </cell>
          <cell r="B36929" t="str">
            <v>- in acciaio zincato a caldo con smaltatura interna - 750 l</v>
          </cell>
          <cell r="C36929" t="str">
            <v>cad</v>
          </cell>
          <cell r="D36929" t="str">
            <v>1.080,30</v>
          </cell>
        </row>
        <row r="36930">
          <cell r="A36930" t="str">
            <v>MM.03.020.0010.k</v>
          </cell>
          <cell r="B36930" t="str">
            <v>- in acciaio zincato a caldo con smaltatura interna - 1000 l</v>
          </cell>
          <cell r="C36930" t="str">
            <v>cad</v>
          </cell>
          <cell r="D36930" t="str">
            <v>1.265,35</v>
          </cell>
        </row>
        <row r="36931">
          <cell r="A36931" t="str">
            <v>MM.03.020.0010.l</v>
          </cell>
          <cell r="B36931" t="str">
            <v>- in acciaio zincato a caldo con smaltatura interna - 1500 l</v>
          </cell>
          <cell r="C36931" t="str">
            <v>cad</v>
          </cell>
          <cell r="D36931" t="str">
            <v>2.161,74</v>
          </cell>
        </row>
        <row r="36932">
          <cell r="A36932" t="str">
            <v>MM.03.020.0010.m</v>
          </cell>
          <cell r="B36932" t="str">
            <v>- in acciaio zincato a caldo con smaltatura interna - 2000 l</v>
          </cell>
          <cell r="C36932" t="str">
            <v>cad</v>
          </cell>
          <cell r="D36932" t="str">
            <v>2.639,43</v>
          </cell>
        </row>
        <row r="36933">
          <cell r="A36933" t="str">
            <v>MM.03.020.0010.n</v>
          </cell>
          <cell r="B36933" t="str">
            <v>- in acciaio zincato a caldo con smaltatura interna - 3000 l</v>
          </cell>
          <cell r="C36933" t="str">
            <v>cad</v>
          </cell>
          <cell r="D36933" t="str">
            <v>3.685,03</v>
          </cell>
        </row>
        <row r="36934">
          <cell r="A36934" t="str">
            <v>MM.03.020.0010.o</v>
          </cell>
          <cell r="B36934" t="str">
            <v>- in acciaio zincato a caldo con smaltatura interna - 4000 l</v>
          </cell>
          <cell r="C36934" t="str">
            <v>cad</v>
          </cell>
          <cell r="D36934" t="str">
            <v>4.706,33</v>
          </cell>
        </row>
        <row r="36935">
          <cell r="A36935" t="str">
            <v>MM.03.020.0010.p</v>
          </cell>
          <cell r="B36935" t="str">
            <v>- in acciaio zincato a caldo con smaltatura interna - 5000 l</v>
          </cell>
          <cell r="C36935" t="str">
            <v>cad</v>
          </cell>
          <cell r="D36935" t="str">
            <v>5.578,43</v>
          </cell>
        </row>
        <row r="36936">
          <cell r="A36936" t="str">
            <v>MM.03.020.0020</v>
          </cell>
          <cell r="B36936" t="str">
            <v>Serbatoi autoclave e pre-autoclave pressione di bollo 12 bar collaudati ISPESL orizzontali o verticali con ispezione.</v>
          </cell>
          <cell r="C36936"/>
          <cell r="D36936"/>
        </row>
        <row r="36937">
          <cell r="A36937" t="str">
            <v>MM.03.020.0020.a</v>
          </cell>
          <cell r="B36937" t="str">
            <v>- in acciaio zincato a caldo - 500 l</v>
          </cell>
          <cell r="C36937" t="str">
            <v>cad</v>
          </cell>
          <cell r="D36937" t="str">
            <v>1.051,47</v>
          </cell>
        </row>
        <row r="36938">
          <cell r="A36938" t="str">
            <v>MM.03.020.0020.b</v>
          </cell>
          <cell r="B36938" t="str">
            <v>- in acciaio zincato a caldo - 750 l</v>
          </cell>
          <cell r="C36938" t="str">
            <v>cad</v>
          </cell>
          <cell r="D36938" t="str">
            <v>1.338,22</v>
          </cell>
        </row>
        <row r="36939">
          <cell r="A36939" t="str">
            <v>MM.03.020.0020.c</v>
          </cell>
          <cell r="B36939" t="str">
            <v>- in acciaio zincato a caldo - 1000 l</v>
          </cell>
          <cell r="C36939" t="str">
            <v>cad</v>
          </cell>
          <cell r="D36939" t="str">
            <v>1.438,84</v>
          </cell>
        </row>
        <row r="36940">
          <cell r="A36940" t="str">
            <v>MM.03.020.0020.d</v>
          </cell>
          <cell r="B36940" t="str">
            <v>- in acciaio zincato a caldo - 1500 l</v>
          </cell>
          <cell r="C36940" t="str">
            <v>cad</v>
          </cell>
          <cell r="D36940" t="str">
            <v>2.101,59</v>
          </cell>
        </row>
        <row r="36941">
          <cell r="A36941" t="str">
            <v>MM.03.020.0020.e</v>
          </cell>
          <cell r="B36941" t="str">
            <v>- in acciaio zincato a caldo - 2000 l</v>
          </cell>
          <cell r="C36941" t="str">
            <v>cad</v>
          </cell>
          <cell r="D36941" t="str">
            <v>2.359,54</v>
          </cell>
        </row>
        <row r="36942">
          <cell r="A36942" t="str">
            <v>MM.03.020.0020.f</v>
          </cell>
          <cell r="B36942" t="str">
            <v>- in acciaio zincato a caldo - 3000 l</v>
          </cell>
          <cell r="C36942" t="str">
            <v>cad</v>
          </cell>
          <cell r="D36942" t="str">
            <v>3.619,10</v>
          </cell>
        </row>
        <row r="36943">
          <cell r="A36943" t="str">
            <v>MM.03.020.0020.g</v>
          </cell>
          <cell r="B36943" t="str">
            <v>- in acciaio zincato a caldo - 4000 l</v>
          </cell>
          <cell r="C36943" t="str">
            <v>cad</v>
          </cell>
          <cell r="D36943" t="str">
            <v>5.100,74</v>
          </cell>
        </row>
        <row r="36944">
          <cell r="A36944" t="str">
            <v>MM.03.020.0020.h</v>
          </cell>
          <cell r="B36944" t="str">
            <v>- in acciaio zincato a caldo - 5000 l</v>
          </cell>
          <cell r="C36944" t="str">
            <v>cad</v>
          </cell>
          <cell r="D36944" t="str">
            <v>5.984,41</v>
          </cell>
        </row>
        <row r="36945">
          <cell r="A36945" t="str">
            <v>MM.03.020.0020.i</v>
          </cell>
          <cell r="B36945" t="str">
            <v>- in acciaio zincato a caldo con smaltatura interna - 500 l</v>
          </cell>
          <cell r="C36945" t="str">
            <v>cad</v>
          </cell>
          <cell r="D36945" t="str">
            <v>1.176,29</v>
          </cell>
        </row>
        <row r="36946">
          <cell r="A36946" t="str">
            <v>MM.03.020.0020.j</v>
          </cell>
          <cell r="B36946" t="str">
            <v>- in acciaio zincato a caldo con smaltatura interna - 750 l</v>
          </cell>
          <cell r="C36946" t="str">
            <v>cad</v>
          </cell>
          <cell r="D36946" t="str">
            <v>1.403,00</v>
          </cell>
        </row>
        <row r="36947">
          <cell r="A36947" t="str">
            <v>MM.03.020.0020.k</v>
          </cell>
          <cell r="B36947" t="str">
            <v>- in acciaio zincato a caldo con smaltatura interna - 1000 l</v>
          </cell>
          <cell r="C36947" t="str">
            <v>cad</v>
          </cell>
          <cell r="D36947" t="str">
            <v>1.588,05</v>
          </cell>
        </row>
        <row r="36948">
          <cell r="A36948" t="str">
            <v>MM.03.020.0020.l</v>
          </cell>
          <cell r="B36948" t="str">
            <v>- in acciaio zincato a caldo con smaltatura interna - 1500 l</v>
          </cell>
          <cell r="C36948" t="str">
            <v>cad</v>
          </cell>
          <cell r="D36948" t="str">
            <v>2.442,81</v>
          </cell>
        </row>
        <row r="36949">
          <cell r="A36949" t="str">
            <v>MM.03.020.0020.m</v>
          </cell>
          <cell r="B36949" t="str">
            <v>- in acciaio zincato a caldo con smaltatura interna - 2000 l</v>
          </cell>
          <cell r="C36949" t="str">
            <v>cad</v>
          </cell>
          <cell r="D36949" t="str">
            <v>2.716,95</v>
          </cell>
        </row>
        <row r="36950">
          <cell r="A36950" t="str">
            <v>MM.03.020.0020.n</v>
          </cell>
          <cell r="B36950" t="str">
            <v>- in acciaio zincato a caldo con smaltatura interna - 3000 l</v>
          </cell>
          <cell r="C36950" t="str">
            <v>cad</v>
          </cell>
          <cell r="D36950" t="str">
            <v>4.121,08</v>
          </cell>
        </row>
        <row r="36951">
          <cell r="A36951" t="str">
            <v>MM.03.020.0020.o</v>
          </cell>
          <cell r="B36951" t="str">
            <v>- in acciaio zincato a caldo con smaltatura interna - 4000 l</v>
          </cell>
          <cell r="C36951" t="str">
            <v>cad</v>
          </cell>
          <cell r="D36951" t="str">
            <v>5.650,15</v>
          </cell>
        </row>
        <row r="36952">
          <cell r="A36952" t="str">
            <v>MM.03.020.0020.p</v>
          </cell>
          <cell r="B36952" t="str">
            <v>- in acciaio zincato a caldo con smaltatura interna - 5000 l</v>
          </cell>
          <cell r="C36952" t="str">
            <v>cad</v>
          </cell>
          <cell r="D36952" t="str">
            <v>6.671,46</v>
          </cell>
        </row>
        <row r="36953">
          <cell r="A36953" t="str">
            <v>MM.03.030</v>
          </cell>
          <cell r="B36953" t="str">
            <v>POMPE DI ALIMENTAZIONE IDRICA</v>
          </cell>
          <cell r="C36953"/>
          <cell r="D36953"/>
        </row>
        <row r="36954">
          <cell r="A36954" t="str">
            <v>MM.03.030.0010</v>
          </cell>
          <cell r="B36954" t="str">
            <v>Pompe orizzontali multistadio, parti interne in acciaio inox AISI304 PN10</v>
          </cell>
          <cell r="C36954"/>
          <cell r="D36954"/>
        </row>
        <row r="36955">
          <cell r="A36955" t="str">
            <v>MM.03.030.0010.a</v>
          </cell>
          <cell r="B36955" t="str">
            <v>- fino a 2 m³/h - fino a 200 kPa</v>
          </cell>
          <cell r="C36955" t="str">
            <v>cad</v>
          </cell>
          <cell r="D36955" t="str">
            <v>254,11</v>
          </cell>
        </row>
        <row r="36956">
          <cell r="A36956" t="str">
            <v>MM.03.030.0010.b</v>
          </cell>
          <cell r="B36956" t="str">
            <v>- fino a 2 m³/h - oltre 200 fino a 400 kPa</v>
          </cell>
          <cell r="C36956" t="str">
            <v>cad</v>
          </cell>
          <cell r="D36956" t="str">
            <v>362,04</v>
          </cell>
        </row>
        <row r="36957">
          <cell r="A36957" t="str">
            <v>MM.03.030.0010.c</v>
          </cell>
          <cell r="B36957" t="str">
            <v>- oltre 2 fino a 4 m³/h - fino a 200 kPa</v>
          </cell>
          <cell r="C36957" t="str">
            <v>cad</v>
          </cell>
          <cell r="D36957" t="str">
            <v>280,08</v>
          </cell>
        </row>
        <row r="36958">
          <cell r="A36958" t="str">
            <v>MM.03.030.0010.d</v>
          </cell>
          <cell r="B36958" t="str">
            <v>- oltre 2 fino a 4 m³/h - oltre 200 fino a 400 kPa</v>
          </cell>
          <cell r="C36958" t="str">
            <v>cad</v>
          </cell>
          <cell r="D36958" t="str">
            <v>426,27</v>
          </cell>
        </row>
        <row r="36959">
          <cell r="A36959" t="str">
            <v>MM.03.030.0010.e</v>
          </cell>
          <cell r="B36959" t="str">
            <v>- oltre 4 fino a 8 m³/h - fino a 200 kPa</v>
          </cell>
          <cell r="C36959" t="str">
            <v>cad</v>
          </cell>
          <cell r="D36959" t="str">
            <v>541,02</v>
          </cell>
        </row>
        <row r="36960">
          <cell r="A36960" t="str">
            <v>MM.03.030.0020</v>
          </cell>
          <cell r="B36960" t="str">
            <v>Pompe orizzontali multistadio, parti interne in acciaio inox AISI304 PN10</v>
          </cell>
          <cell r="C36960"/>
          <cell r="D36960"/>
        </row>
        <row r="36961">
          <cell r="A36961" t="str">
            <v>MM.03.030.0020.a</v>
          </cell>
          <cell r="B36961" t="str">
            <v>- fino a 4 m³/h - fino a 200 kPa</v>
          </cell>
          <cell r="C36961" t="str">
            <v>cad</v>
          </cell>
          <cell r="D36961" t="str">
            <v>250,03</v>
          </cell>
        </row>
        <row r="36962">
          <cell r="A36962" t="str">
            <v>MM.03.030.0020.b</v>
          </cell>
          <cell r="B36962" t="str">
            <v>- fino a 4 m³/h - oltre 200 fino a 400 kPa</v>
          </cell>
          <cell r="C36962" t="str">
            <v>cad</v>
          </cell>
          <cell r="D36962" t="str">
            <v>431,73</v>
          </cell>
        </row>
        <row r="36963">
          <cell r="A36963" t="str">
            <v>MM.03.030.0020.c</v>
          </cell>
          <cell r="B36963" t="str">
            <v>- oltre 4 fino a 8 m³/h - fino a 200 kPa</v>
          </cell>
          <cell r="C36963" t="str">
            <v>cad</v>
          </cell>
          <cell r="D36963" t="str">
            <v>483,65</v>
          </cell>
        </row>
        <row r="36964">
          <cell r="A36964" t="str">
            <v>MM.03.030.0020.d</v>
          </cell>
          <cell r="B36964" t="str">
            <v>- oltre 4 fino a 8 m³/h - oltre 200 fino a 400 kPa</v>
          </cell>
          <cell r="C36964" t="str">
            <v>cad</v>
          </cell>
          <cell r="D36964" t="str">
            <v>662,62</v>
          </cell>
        </row>
        <row r="36965">
          <cell r="A36965" t="str">
            <v>MM.03.030.0020.e</v>
          </cell>
          <cell r="B36965" t="str">
            <v>- oltre 8 fino a 14 m³/h - fino a 400 kPa</v>
          </cell>
          <cell r="C36965" t="str">
            <v>cad</v>
          </cell>
          <cell r="D36965" t="str">
            <v>808,81</v>
          </cell>
        </row>
        <row r="36966">
          <cell r="A36966" t="str">
            <v>MM.03.030.0030</v>
          </cell>
          <cell r="B36966" t="str">
            <v>Pompa verticale multistadio, parti interne in acciaio inox AISI304 PN16.</v>
          </cell>
          <cell r="C36966"/>
          <cell r="D36966"/>
        </row>
        <row r="36967">
          <cell r="A36967" t="str">
            <v>MM.03.030.0030.a</v>
          </cell>
          <cell r="B36967" t="str">
            <v>- fino a 2 m³/h - fino a 200 kPa</v>
          </cell>
          <cell r="C36967" t="str">
            <v>cad</v>
          </cell>
          <cell r="D36967" t="str">
            <v>248,64</v>
          </cell>
        </row>
        <row r="36968">
          <cell r="A36968" t="str">
            <v>MM.03.030.0030.b</v>
          </cell>
          <cell r="B36968" t="str">
            <v>- fino a 2 m³/h - oltre 200 fino a 400 kPa</v>
          </cell>
          <cell r="C36968" t="str">
            <v>cad</v>
          </cell>
          <cell r="D36968" t="str">
            <v>370,25</v>
          </cell>
        </row>
        <row r="36969">
          <cell r="A36969" t="str">
            <v>MM.03.030.0030.c</v>
          </cell>
          <cell r="B36969" t="str">
            <v>- fino a 2 m³/h - oltre 400 fino a 600 kPa</v>
          </cell>
          <cell r="C36969" t="str">
            <v>cad</v>
          </cell>
          <cell r="D36969" t="str">
            <v>430,36</v>
          </cell>
        </row>
        <row r="36970">
          <cell r="A36970" t="str">
            <v>MM.03.030.0030.d</v>
          </cell>
          <cell r="B36970" t="str">
            <v>- oltre 2 fino a 4 m³/h - fino a 200 kPa</v>
          </cell>
          <cell r="C36970" t="str">
            <v>cad</v>
          </cell>
          <cell r="D36970" t="str">
            <v>289,63</v>
          </cell>
        </row>
        <row r="36971">
          <cell r="A36971" t="str">
            <v>MM.03.030.0030.e</v>
          </cell>
          <cell r="B36971" t="str">
            <v>- oltre 2 fino a 4 m³/h - oltre 200 fino a 400 kPa</v>
          </cell>
          <cell r="C36971" t="str">
            <v>cad</v>
          </cell>
          <cell r="D36971" t="str">
            <v>430,36</v>
          </cell>
        </row>
        <row r="36972">
          <cell r="A36972" t="str">
            <v>MM.03.030.0030.f</v>
          </cell>
          <cell r="B36972" t="str">
            <v>- oltre 4 fino a 7 m³/h - fino a 300 kPa</v>
          </cell>
          <cell r="C36972" t="str">
            <v>cad</v>
          </cell>
          <cell r="D36972" t="str">
            <v>392,10</v>
          </cell>
        </row>
        <row r="36973">
          <cell r="A36973" t="str">
            <v>MM.03.030.0040</v>
          </cell>
          <cell r="B36973" t="str">
            <v>Pompe verticali multistadio, parti interne in acciaio inox AISI304 PN16</v>
          </cell>
          <cell r="C36973"/>
          <cell r="D36973"/>
        </row>
        <row r="36974">
          <cell r="A36974" t="str">
            <v>MM.03.030.0040.a</v>
          </cell>
          <cell r="B36974" t="str">
            <v>- fino a 4 m³/h - fino a 200 kPa</v>
          </cell>
          <cell r="C36974" t="str">
            <v>cad</v>
          </cell>
          <cell r="D36974" t="str">
            <v>286,91</v>
          </cell>
        </row>
        <row r="36975">
          <cell r="A36975" t="str">
            <v>MM.03.030.0040.b</v>
          </cell>
          <cell r="B36975" t="str">
            <v>- fino a 4 m³/h - oltre 200 fino a 400 kPa</v>
          </cell>
          <cell r="C36975" t="str">
            <v>cad</v>
          </cell>
          <cell r="D36975" t="str">
            <v>429,00</v>
          </cell>
        </row>
        <row r="36976">
          <cell r="A36976" t="str">
            <v>MM.03.030.0040.c</v>
          </cell>
          <cell r="B36976" t="str">
            <v>- fino a 4 m³/h - oltre 400 fino a 800 kPa</v>
          </cell>
          <cell r="C36976" t="str">
            <v>cad</v>
          </cell>
          <cell r="D36976" t="str">
            <v>706,34</v>
          </cell>
        </row>
        <row r="36977">
          <cell r="A36977" t="str">
            <v>MM.03.030.0040.d</v>
          </cell>
          <cell r="B36977" t="str">
            <v>- oltre 4 fino a 8 m³/h - fino a 200 kPa</v>
          </cell>
          <cell r="C36977" t="str">
            <v>cad</v>
          </cell>
          <cell r="D36977" t="str">
            <v>439,91</v>
          </cell>
        </row>
        <row r="36978">
          <cell r="A36978" t="str">
            <v>MM.03.030.0040.e</v>
          </cell>
          <cell r="B36978" t="str">
            <v>- oltre 4 fino a 8 m³/h - oltre 200 fino a 400 kPa</v>
          </cell>
          <cell r="C36978" t="str">
            <v>cad</v>
          </cell>
          <cell r="D36978" t="str">
            <v>609,33</v>
          </cell>
        </row>
        <row r="36979">
          <cell r="A36979" t="str">
            <v>MM.03.030.0040.f</v>
          </cell>
          <cell r="B36979" t="str">
            <v>- oltre 4 fino a 8 m³/h - oltre 400 fino a 800 kPa</v>
          </cell>
          <cell r="C36979" t="str">
            <v>cad</v>
          </cell>
          <cell r="D36979" t="str">
            <v>774,65</v>
          </cell>
        </row>
        <row r="36980">
          <cell r="A36980" t="str">
            <v>MM.03.030.0040.g</v>
          </cell>
          <cell r="B36980" t="str">
            <v>- oltre 8 fino a 16 m³/h - fino a 200 kPa</v>
          </cell>
          <cell r="C36980" t="str">
            <v>cad</v>
          </cell>
          <cell r="D36980" t="str">
            <v>509,62</v>
          </cell>
        </row>
        <row r="36981">
          <cell r="A36981" t="str">
            <v>MM.03.030.0040.h</v>
          </cell>
          <cell r="B36981" t="str">
            <v>- oltre 8 fino a 16 m³/h - oltre 200 fino a 400 kPa</v>
          </cell>
          <cell r="C36981" t="str">
            <v>cad</v>
          </cell>
          <cell r="D36981" t="str">
            <v>747,33</v>
          </cell>
        </row>
        <row r="36982">
          <cell r="A36982" t="str">
            <v>MM.03.030.0040.i</v>
          </cell>
          <cell r="B36982" t="str">
            <v>- oltre 16 fino a 24 m³/h - fino a 200 kPa</v>
          </cell>
          <cell r="C36982" t="str">
            <v>cad</v>
          </cell>
          <cell r="D36982" t="str">
            <v>900,36</v>
          </cell>
        </row>
        <row r="36983">
          <cell r="A36983" t="str">
            <v>MM.03.030.0050</v>
          </cell>
          <cell r="B36983" t="str">
            <v>Pompe verticali multistadio, parti interne in acciaio inox AISI304 PN25</v>
          </cell>
          <cell r="C36983"/>
          <cell r="D36983"/>
        </row>
        <row r="36984">
          <cell r="A36984" t="str">
            <v>MM.03.030.0050.a</v>
          </cell>
          <cell r="B36984" t="str">
            <v>- fino a 8 m³/h - fino a 200 kPa</v>
          </cell>
          <cell r="C36984" t="str">
            <v>cad</v>
          </cell>
          <cell r="D36984" t="str">
            <v>808,81</v>
          </cell>
        </row>
        <row r="36985">
          <cell r="A36985" t="str">
            <v>MM.03.030.0050.b</v>
          </cell>
          <cell r="B36985" t="str">
            <v>- fino a 8 m³/h - oltre 200 fino a 400 kPa</v>
          </cell>
          <cell r="C36985" t="str">
            <v>cad</v>
          </cell>
          <cell r="D36985" t="str">
            <v>971,40</v>
          </cell>
        </row>
        <row r="36986">
          <cell r="A36986" t="str">
            <v>MM.03.030.0050.c</v>
          </cell>
          <cell r="B36986" t="str">
            <v>- fino a 8 m³/h - oltre 400 fino a 800 kPa</v>
          </cell>
          <cell r="C36986" t="str">
            <v>cad</v>
          </cell>
          <cell r="D36986" t="str">
            <v>1.333,44</v>
          </cell>
        </row>
        <row r="36987">
          <cell r="A36987" t="str">
            <v>MM.03.030.0050.d</v>
          </cell>
          <cell r="B36987" t="str">
            <v>- fino a 8 m³/h - oltre 800 fino a 1600 kPa</v>
          </cell>
          <cell r="C36987" t="str">
            <v>cad</v>
          </cell>
          <cell r="D36987" t="str">
            <v>2.403,21</v>
          </cell>
        </row>
        <row r="36988">
          <cell r="A36988" t="str">
            <v>MM.03.030.0050.e</v>
          </cell>
          <cell r="B36988" t="str">
            <v>- fino a 8 m³/h - oltre 1600 fino a 2200 kPa</v>
          </cell>
          <cell r="C36988" t="str">
            <v>cad</v>
          </cell>
          <cell r="D36988" t="str">
            <v>2.711,98</v>
          </cell>
        </row>
        <row r="36989">
          <cell r="A36989" t="str">
            <v>MM.03.030.0050.f</v>
          </cell>
          <cell r="B36989" t="str">
            <v>- oltre 8 fino a 16 m³/h - fino a 200 kPa</v>
          </cell>
          <cell r="C36989" t="str">
            <v>cad</v>
          </cell>
          <cell r="D36989" t="str">
            <v>860,73</v>
          </cell>
        </row>
        <row r="36990">
          <cell r="A36990" t="str">
            <v>MM.03.030.0050.g</v>
          </cell>
          <cell r="B36990" t="str">
            <v>- oltre 8 fino a 16 m³/h - oltre 200 fino a 400 kPa</v>
          </cell>
          <cell r="C36990" t="str">
            <v>cad</v>
          </cell>
          <cell r="D36990" t="str">
            <v>1.200,93</v>
          </cell>
        </row>
        <row r="36991">
          <cell r="A36991" t="str">
            <v>MM.03.030.0050.h</v>
          </cell>
          <cell r="B36991" t="str">
            <v>- oltre 8 fino a 16 m³/h - oltre 400 fino a 800 kPa</v>
          </cell>
          <cell r="C36991" t="str">
            <v>cad</v>
          </cell>
          <cell r="D36991" t="str">
            <v>1.669,55</v>
          </cell>
        </row>
        <row r="36992">
          <cell r="A36992" t="str">
            <v>MM.03.030.0050.i</v>
          </cell>
          <cell r="B36992" t="str">
            <v>- oltre 8 fino a 16 m³/h - oltre 800 fino a 1800 kPa</v>
          </cell>
          <cell r="C36992" t="str">
            <v>cad</v>
          </cell>
          <cell r="D36992" t="str">
            <v>2.711,98</v>
          </cell>
        </row>
        <row r="36993">
          <cell r="A36993" t="str">
            <v>MM.03.030.0050.j</v>
          </cell>
          <cell r="B36993" t="str">
            <v>- oltre 16 fino a 32 m³/h - fino a 200 kPa</v>
          </cell>
          <cell r="C36993" t="str">
            <v>cad</v>
          </cell>
          <cell r="D36993" t="str">
            <v>1.195,46</v>
          </cell>
        </row>
        <row r="36994">
          <cell r="A36994" t="str">
            <v>MM.03.030.0050.k</v>
          </cell>
          <cell r="B36994" t="str">
            <v>- oltre 16 fino a 32 m³/h - oltre 200 fino a 400 kPa</v>
          </cell>
          <cell r="C36994" t="str">
            <v>cad</v>
          </cell>
          <cell r="D36994" t="str">
            <v>1.418,16</v>
          </cell>
        </row>
        <row r="36995">
          <cell r="A36995" t="str">
            <v>MM.03.030.0050.l</v>
          </cell>
          <cell r="B36995" t="str">
            <v>- oltre 16 fino a 32 m³/h - oltre 400 fino a 800 kPa</v>
          </cell>
          <cell r="C36995" t="str">
            <v>cad</v>
          </cell>
          <cell r="D36995" t="str">
            <v>2.504,33</v>
          </cell>
        </row>
        <row r="36996">
          <cell r="A36996" t="str">
            <v>MM.03.030.0050.m</v>
          </cell>
          <cell r="B36996" t="str">
            <v>- oltre 16 fino a 32 m³/h - oltre 800 fino a 1600 kPa</v>
          </cell>
          <cell r="C36996" t="str">
            <v>cad</v>
          </cell>
          <cell r="D36996" t="str">
            <v>4.265,39</v>
          </cell>
        </row>
        <row r="36997">
          <cell r="A36997" t="str">
            <v>MM.03.030.0050.n</v>
          </cell>
          <cell r="B36997" t="str">
            <v>- oltre 32 fino a 64 m³/h - fino a 200 kPa</v>
          </cell>
          <cell r="C36997" t="str">
            <v>cad</v>
          </cell>
          <cell r="D36997" t="str">
            <v>1.679,11</v>
          </cell>
        </row>
        <row r="36998">
          <cell r="A36998" t="str">
            <v>MM.03.030.0050.o</v>
          </cell>
          <cell r="B36998" t="str">
            <v>- oltre 32 fino a 64 m³/h - oltre 200 fino a 400 kPa</v>
          </cell>
          <cell r="C36998" t="str">
            <v>cad</v>
          </cell>
          <cell r="D36998" t="str">
            <v>2.788,49</v>
          </cell>
        </row>
        <row r="36999">
          <cell r="A36999" t="str">
            <v>MM.03.030.0050.p</v>
          </cell>
          <cell r="B36999" t="str">
            <v>- oltre 32 fino a 64 m³/h - oltre 400 fino a 800 kPa</v>
          </cell>
          <cell r="C36999" t="str">
            <v>cad</v>
          </cell>
          <cell r="D36999" t="str">
            <v>4.559,13</v>
          </cell>
        </row>
        <row r="37000">
          <cell r="A37000" t="str">
            <v>MM.03.030.0050.q</v>
          </cell>
          <cell r="B37000" t="str">
            <v>- oltre 32 fino a 64 m³/h - oltre 800 fino a 1000 kPa</v>
          </cell>
          <cell r="C37000" t="str">
            <v>cad</v>
          </cell>
          <cell r="D37000" t="str">
            <v>4.475,79</v>
          </cell>
        </row>
        <row r="37001">
          <cell r="A37001" t="str">
            <v>MM.03.040</v>
          </cell>
          <cell r="B37001" t="str">
            <v>GRUPPI DI PRESSURIZZAZIONE IDRICA</v>
          </cell>
          <cell r="C37001"/>
          <cell r="D37001"/>
        </row>
        <row r="37002">
          <cell r="A37002" t="str">
            <v>MM.03.040.0010</v>
          </cell>
          <cell r="B37002" t="str">
            <v>Gruppi pressurizzazione a 1 pompa PN10 con motore elettrico alimentato a 220 V - 3f - 50 Hz.</v>
          </cell>
          <cell r="C37002"/>
          <cell r="D37002"/>
        </row>
        <row r="37003">
          <cell r="A37003" t="str">
            <v>MM.03.040.0010.a</v>
          </cell>
          <cell r="B37003" t="str">
            <v>- fino a 2 m³/h - fino a 200 kPa</v>
          </cell>
          <cell r="C37003" t="str">
            <v>cad</v>
          </cell>
          <cell r="D37003" t="str">
            <v>327,90</v>
          </cell>
        </row>
        <row r="37004">
          <cell r="A37004" t="str">
            <v>MM.03.040.0010.b</v>
          </cell>
          <cell r="B37004" t="str">
            <v>- fino a 2 m³/h - oltre 200 fino a 400 kPa</v>
          </cell>
          <cell r="C37004" t="str">
            <v>cad</v>
          </cell>
          <cell r="D37004" t="str">
            <v>538,30</v>
          </cell>
        </row>
        <row r="37005">
          <cell r="A37005" t="str">
            <v>MM.03.040.0010.c</v>
          </cell>
          <cell r="B37005" t="str">
            <v>- oltre 2 fino a 4 m³/h - fino a 200 kPa</v>
          </cell>
          <cell r="C37005" t="str">
            <v>cad</v>
          </cell>
          <cell r="D37005" t="str">
            <v>538,30</v>
          </cell>
        </row>
        <row r="37006">
          <cell r="A37006" t="str">
            <v>MM.03.040.0010.d</v>
          </cell>
          <cell r="B37006" t="str">
            <v>- oltre 2 fino a 4 m³/h - oltre 200 fino a 400 kPa</v>
          </cell>
          <cell r="C37006" t="str">
            <v>cad</v>
          </cell>
          <cell r="D37006" t="str">
            <v>706,34</v>
          </cell>
        </row>
        <row r="37007">
          <cell r="A37007" t="str">
            <v>MM.03.040.0020</v>
          </cell>
          <cell r="B37007" t="str">
            <v>Gruppi pressurizzazione a 1 pompa con motore elettrico alimentato a 380 V - 3f - 50 Hz.</v>
          </cell>
          <cell r="C37007"/>
          <cell r="D37007"/>
        </row>
        <row r="37008">
          <cell r="A37008" t="str">
            <v>MM.03.040.0020.a</v>
          </cell>
          <cell r="B37008" t="str">
            <v>- fino a 2 m³/h - fino a 400 kPa</v>
          </cell>
          <cell r="C37008" t="str">
            <v>cad</v>
          </cell>
          <cell r="D37008" t="str">
            <v>535,57</v>
          </cell>
        </row>
        <row r="37009">
          <cell r="A37009" t="str">
            <v>MM.03.040.0020.b</v>
          </cell>
          <cell r="B37009" t="str">
            <v>- oltre 2 fino a 4 m³/h - fino a 200 kPa</v>
          </cell>
          <cell r="C37009" t="str">
            <v>cad</v>
          </cell>
          <cell r="D37009" t="str">
            <v>535,57</v>
          </cell>
        </row>
        <row r="37010">
          <cell r="A37010" t="str">
            <v>MM.03.040.0020.c</v>
          </cell>
          <cell r="B37010" t="str">
            <v>- oltre 2 fino a 4 m³/h - oltre 200 fino a 400 kPa</v>
          </cell>
          <cell r="C37010" t="str">
            <v>cad</v>
          </cell>
          <cell r="D37010" t="str">
            <v>703,62</v>
          </cell>
        </row>
        <row r="37011">
          <cell r="A37011" t="str">
            <v>MM.03.040.0030</v>
          </cell>
          <cell r="B37011" t="str">
            <v>Gruppi di pressurizzazione a 2 pompe con motori alimentati a 380 V - 3f - 50 Hz, completi di idro-accumulatori a membrana, valvolame e collettori FILETTATI per mandata e aspirazione, strumentazione, quadro elettrico con alternanza avviamento pompe e cablaggi a valle.</v>
          </cell>
          <cell r="C37011"/>
          <cell r="D37011"/>
        </row>
        <row r="37012">
          <cell r="A37012" t="str">
            <v>MM.03.040.0030.a</v>
          </cell>
          <cell r="B37012" t="str">
            <v>- fino a 5 m³/h - fino a 200 kPa</v>
          </cell>
          <cell r="C37012" t="str">
            <v>cad</v>
          </cell>
          <cell r="D37012" t="str">
            <v>1.858,09</v>
          </cell>
        </row>
        <row r="37013">
          <cell r="A37013" t="str">
            <v>MM.03.040.0030.b</v>
          </cell>
          <cell r="B37013" t="str">
            <v>- fino a 5 m³/h - oltre 200 fino a 400 kPa</v>
          </cell>
          <cell r="C37013" t="str">
            <v>cad</v>
          </cell>
          <cell r="D37013" t="str">
            <v>2.001,55</v>
          </cell>
        </row>
        <row r="37014">
          <cell r="A37014" t="str">
            <v>MM.03.040.0030.c</v>
          </cell>
          <cell r="B37014" t="str">
            <v>- fino a 5 m³/h - oltre 400 fino a 800 kPa</v>
          </cell>
          <cell r="C37014" t="str">
            <v>cad</v>
          </cell>
          <cell r="D37014" t="str">
            <v>2.523,43</v>
          </cell>
        </row>
        <row r="37015">
          <cell r="A37015" t="str">
            <v>MM.03.040.0030.d</v>
          </cell>
          <cell r="B37015" t="str">
            <v>- oltre 5 fino a 10 m³/h - fino a 200 kPa</v>
          </cell>
          <cell r="C37015" t="str">
            <v>cad</v>
          </cell>
          <cell r="D37015" t="str">
            <v>1.918,21</v>
          </cell>
        </row>
        <row r="37016">
          <cell r="A37016" t="str">
            <v>MM.03.040.0030.e</v>
          </cell>
          <cell r="B37016" t="str">
            <v>- oltre 5 fino a 10 m³/h - oltre 200 fino a 400 kPa</v>
          </cell>
          <cell r="C37016" t="str">
            <v>cad</v>
          </cell>
          <cell r="D37016" t="str">
            <v>2.061,66</v>
          </cell>
        </row>
        <row r="37017">
          <cell r="A37017" t="str">
            <v>MM.03.040.0030.f</v>
          </cell>
          <cell r="B37017" t="str">
            <v>- oltre 5 fino a 10 m³/h - oltre 400 fino a 800 kPa</v>
          </cell>
          <cell r="C37017" t="str">
            <v>cad</v>
          </cell>
          <cell r="D37017" t="str">
            <v>2.942,87</v>
          </cell>
        </row>
        <row r="37018">
          <cell r="A37018" t="str">
            <v>MM.03.040.0030.g</v>
          </cell>
          <cell r="B37018" t="str">
            <v>- oltre 10 fino a 20 m³/h - fino a 200 kPa</v>
          </cell>
          <cell r="C37018" t="str">
            <v>cad</v>
          </cell>
          <cell r="D37018" t="str">
            <v>2.306,21</v>
          </cell>
        </row>
        <row r="37019">
          <cell r="A37019" t="str">
            <v>MM.03.040.0030.h</v>
          </cell>
          <cell r="B37019" t="str">
            <v>- oltre 10 fino a 20 m³/h - oltre 200 fino a 400 kPa</v>
          </cell>
          <cell r="C37019" t="str">
            <v>cad</v>
          </cell>
          <cell r="D37019" t="str">
            <v>2.642,31</v>
          </cell>
        </row>
        <row r="37020">
          <cell r="A37020" t="str">
            <v>MM.03.040.0030.i</v>
          </cell>
          <cell r="B37020" t="str">
            <v>- oltre 10 fino a 20 m³/h - oltre 400 fino a 800 kPa</v>
          </cell>
          <cell r="C37020" t="str">
            <v>cad</v>
          </cell>
          <cell r="D37020" t="str">
            <v>3.100,00</v>
          </cell>
        </row>
        <row r="37021">
          <cell r="A37021" t="str">
            <v>MM.03.040.0030.j</v>
          </cell>
          <cell r="B37021" t="str">
            <v>- oltre 20 fino a 40 m³/h - fino a 200 kPa</v>
          </cell>
          <cell r="C37021" t="str">
            <v>cad</v>
          </cell>
          <cell r="D37021" t="str">
            <v>2.530,26</v>
          </cell>
        </row>
        <row r="37022">
          <cell r="A37022" t="str">
            <v>MM.03.040.0030.k</v>
          </cell>
          <cell r="B37022" t="str">
            <v>- oltre 20 fino a 40 m³/h - oltre 200 fino a 400 kPa</v>
          </cell>
          <cell r="C37022" t="str">
            <v>cad</v>
          </cell>
          <cell r="D37022" t="str">
            <v>3.142,35</v>
          </cell>
        </row>
        <row r="37023">
          <cell r="A37023" t="str">
            <v>MM.03.040.0040</v>
          </cell>
          <cell r="B37023" t="str">
            <v>Gruppi di pressurizzazione a 3 pompe con motori alimentati a 380 V - 3f - 50 Hz, completi di idro-accumulatori a membrana, valvolame e collettori FILETTATI per mandata e aspirazione, strumentazione, quadro elettrico con alternanza avviamento pompe e cablaggi a valle.</v>
          </cell>
          <cell r="C37023"/>
          <cell r="D37023"/>
        </row>
        <row r="37024">
          <cell r="A37024" t="str">
            <v>MM.03.040.0040.a</v>
          </cell>
          <cell r="B37024" t="str">
            <v>- fino a 10 m³/h - fino a 200 kPa</v>
          </cell>
          <cell r="C37024" t="str">
            <v>cad</v>
          </cell>
          <cell r="D37024" t="str">
            <v>3.027,57</v>
          </cell>
        </row>
        <row r="37025">
          <cell r="A37025" t="str">
            <v>MM.03.040.0040.b</v>
          </cell>
          <cell r="B37025" t="str">
            <v>- fino a 10 m³/h - oltre 200 fino a 400 kPa</v>
          </cell>
          <cell r="C37025" t="str">
            <v>cad</v>
          </cell>
          <cell r="D37025" t="str">
            <v>3.296,73</v>
          </cell>
        </row>
        <row r="37026">
          <cell r="A37026" t="str">
            <v>MM.03.040.0040.c</v>
          </cell>
          <cell r="B37026" t="str">
            <v>- fino a 10 m³/h - oltre 400 fino a 800 kPa</v>
          </cell>
          <cell r="C37026" t="str">
            <v>cad</v>
          </cell>
          <cell r="D37026" t="str">
            <v>3.907,44</v>
          </cell>
        </row>
        <row r="37027">
          <cell r="A37027" t="str">
            <v>MM.03.040.0040.d</v>
          </cell>
          <cell r="B37027" t="str">
            <v>- oltre 10 fino a 20 m³/h - fino a 200 kPa</v>
          </cell>
          <cell r="C37027" t="str">
            <v>cad</v>
          </cell>
          <cell r="D37027" t="str">
            <v>3.158,74</v>
          </cell>
        </row>
        <row r="37028">
          <cell r="A37028" t="str">
            <v>MM.03.040.0040.e</v>
          </cell>
          <cell r="B37028" t="str">
            <v>- oltre 10 fino a 20 m³/h - oltre 200 fino a 400 kPa</v>
          </cell>
          <cell r="C37028" t="str">
            <v>cad</v>
          </cell>
          <cell r="D37028" t="str">
            <v>3.642,39</v>
          </cell>
        </row>
        <row r="37029">
          <cell r="A37029" t="str">
            <v>MM.03.040.0040.f</v>
          </cell>
          <cell r="B37029" t="str">
            <v>- oltre 10 fino a 20 m³/h - oltre 400 fino a 800 kPa</v>
          </cell>
          <cell r="C37029" t="str">
            <v>cad</v>
          </cell>
          <cell r="D37029" t="str">
            <v>4.567,34</v>
          </cell>
        </row>
        <row r="37030">
          <cell r="A37030" t="str">
            <v>MM.03.040.0040.g</v>
          </cell>
          <cell r="B37030" t="str">
            <v>- oltre 20 fino a 40 m³/h - fino a 200 kPa</v>
          </cell>
          <cell r="C37030" t="str">
            <v>cad</v>
          </cell>
          <cell r="D37030" t="str">
            <v>3.753,04</v>
          </cell>
        </row>
        <row r="37031">
          <cell r="A37031" t="str">
            <v>MM.03.040.0040.h</v>
          </cell>
          <cell r="B37031" t="str">
            <v>- oltre 20 fino a 40 m³/h - oltre 200 fino a 400 kPa</v>
          </cell>
          <cell r="C37031" t="str">
            <v>cad</v>
          </cell>
          <cell r="D37031" t="str">
            <v>4.147,88</v>
          </cell>
        </row>
        <row r="37032">
          <cell r="A37032" t="str">
            <v>MM.03.040.0040.i</v>
          </cell>
          <cell r="B37032" t="str">
            <v>- oltre 20 fino a 40 m³/h - oltre 400 fino a 600 kPa</v>
          </cell>
          <cell r="C37032" t="str">
            <v>cad</v>
          </cell>
          <cell r="D37032" t="str">
            <v>4.567,34</v>
          </cell>
        </row>
        <row r="37033">
          <cell r="A37033" t="str">
            <v>MM.03.040.0040.j</v>
          </cell>
          <cell r="B37033" t="str">
            <v>- oltre 40 fino a 70 m³/h - fino a 200 kPa</v>
          </cell>
          <cell r="C37033" t="str">
            <v>cad</v>
          </cell>
          <cell r="D37033" t="str">
            <v>4.608,33</v>
          </cell>
        </row>
        <row r="37034">
          <cell r="A37034" t="str">
            <v>MM.03.040.0050</v>
          </cell>
          <cell r="B37034" t="str">
            <v>Gruppi di pressurizzazione a 4 pompe con motori alimentati a 380 V - 3f - 50 Hz, completi di idro-accumulatori a membrana, valvolame e collettori FILETTATI per mandata e aspirazione, strumentazione, quadro elettrico con alternanza avviamento pompe e cablaggi a valle.</v>
          </cell>
          <cell r="C37034"/>
          <cell r="D37034"/>
        </row>
        <row r="37035">
          <cell r="A37035" t="str">
            <v>MM.03.040.0050.a</v>
          </cell>
          <cell r="B37035" t="str">
            <v>- fino a 20 m³/h - fino a 200 kPa</v>
          </cell>
          <cell r="C37035" t="str">
            <v>cad</v>
          </cell>
          <cell r="D37035" t="str">
            <v>3.907,44</v>
          </cell>
        </row>
        <row r="37036">
          <cell r="A37036" t="str">
            <v>MM.03.040.0050.b</v>
          </cell>
          <cell r="B37036" t="str">
            <v>- fino a 20 m³/h - oltre 200 fino a 400 kPa</v>
          </cell>
          <cell r="C37036" t="str">
            <v>cad</v>
          </cell>
          <cell r="D37036" t="str">
            <v>4.395,18</v>
          </cell>
        </row>
        <row r="37037">
          <cell r="A37037" t="str">
            <v>MM.03.040.0050.c</v>
          </cell>
          <cell r="B37037" t="str">
            <v>- fino a 20 m³/h - oltre 400 fino a 800 kPa</v>
          </cell>
          <cell r="C37037" t="str">
            <v>cad</v>
          </cell>
          <cell r="D37037" t="str">
            <v>5.954,08</v>
          </cell>
        </row>
        <row r="37038">
          <cell r="A37038" t="str">
            <v>MM.03.040.0050.d</v>
          </cell>
          <cell r="B37038" t="str">
            <v>- oltre 20 fino a 40 m³/h - fino a 200 kPa</v>
          </cell>
          <cell r="C37038" t="str">
            <v>cad</v>
          </cell>
          <cell r="D37038" t="str">
            <v>4.605,58</v>
          </cell>
        </row>
        <row r="37039">
          <cell r="A37039" t="str">
            <v>MM.03.040.0050.e</v>
          </cell>
          <cell r="B37039" t="str">
            <v>- oltre 20 fino a 40 m³/h - oltre 200 fino a 400 kPa</v>
          </cell>
          <cell r="C37039" t="str">
            <v>cad</v>
          </cell>
          <cell r="D37039" t="str">
            <v>5.276,40</v>
          </cell>
        </row>
        <row r="37040">
          <cell r="A37040" t="str">
            <v>MM.03.040.0050.f</v>
          </cell>
          <cell r="B37040" t="str">
            <v>- oltre 20 fino a 40 m³/h - oltre 400 fino a 800 kPa</v>
          </cell>
          <cell r="C37040" t="str">
            <v>cad</v>
          </cell>
          <cell r="D37040" t="str">
            <v>5.954,08</v>
          </cell>
        </row>
        <row r="37041">
          <cell r="A37041" t="str">
            <v>MM.03.040.0050.g</v>
          </cell>
          <cell r="B37041" t="str">
            <v>- oltre 40 fino a 80 m³/h - fino a 200 kPa</v>
          </cell>
          <cell r="C37041" t="str">
            <v>cad</v>
          </cell>
          <cell r="D37041" t="str">
            <v>5.025,02</v>
          </cell>
        </row>
        <row r="37042">
          <cell r="A37042" t="str">
            <v>MM.03.040.0050.h</v>
          </cell>
          <cell r="B37042" t="str">
            <v>- oltre 40 fino a 80 m³/h - oltre 200 fino a 400 kPa</v>
          </cell>
          <cell r="C37042" t="str">
            <v>cad</v>
          </cell>
          <cell r="D37042" t="str">
            <v>5.454,01</v>
          </cell>
        </row>
        <row r="37043">
          <cell r="A37043" t="str">
            <v>MM.03.040.0060</v>
          </cell>
          <cell r="B37043" t="str">
            <v>Gruppi di pressurizzazione a 2 pompe con motori alimentati a 380 V - 3f - 50 Hz, completi di idro-accumulatori a membrana, valvolame e collettori FLANGIATI per mandata e aspirazione, strumentazione, quadro elettrico con alternanza avviamento pompe e cablaggi a valle.</v>
          </cell>
          <cell r="C37043"/>
          <cell r="D37043"/>
        </row>
        <row r="37044">
          <cell r="A37044" t="str">
            <v>MM.03.040.0060.a</v>
          </cell>
          <cell r="B37044" t="str">
            <v>- fino a 50 m³/h - fino a 200 kPa</v>
          </cell>
          <cell r="C37044" t="str">
            <v>cad</v>
          </cell>
          <cell r="D37044" t="str">
            <v>5.642,56</v>
          </cell>
        </row>
        <row r="37045">
          <cell r="A37045" t="str">
            <v>MM.03.040.0060.b</v>
          </cell>
          <cell r="B37045" t="str">
            <v>- fino a 50 m³/h - oltre 200 fino a 400 kPa</v>
          </cell>
          <cell r="C37045" t="str">
            <v>cad</v>
          </cell>
          <cell r="D37045" t="str">
            <v>6.071,56</v>
          </cell>
        </row>
        <row r="37046">
          <cell r="A37046" t="str">
            <v>MM.03.040.0060.c</v>
          </cell>
          <cell r="B37046" t="str">
            <v>- fino a 50 m³/h - oltre 400 fino a 800 kPa</v>
          </cell>
          <cell r="C37046" t="str">
            <v>cad</v>
          </cell>
          <cell r="D37046" t="str">
            <v>7.486,97</v>
          </cell>
        </row>
        <row r="37047">
          <cell r="A37047" t="str">
            <v>MM.03.040.0060.d</v>
          </cell>
          <cell r="B37047" t="str">
            <v>- fino a 50 m³/h - oltre 800 fino a 1000 kPa</v>
          </cell>
          <cell r="C37047" t="str">
            <v>cad</v>
          </cell>
          <cell r="D37047" t="str">
            <v>9.349,18</v>
          </cell>
        </row>
        <row r="37048">
          <cell r="A37048" t="str">
            <v>MM.03.040.0060.e</v>
          </cell>
          <cell r="B37048" t="str">
            <v>- oltre 50 fino a 100 m³/h - fino a 200 kPa</v>
          </cell>
          <cell r="C37048" t="str">
            <v>cad</v>
          </cell>
          <cell r="D37048" t="str">
            <v>6.131,68</v>
          </cell>
        </row>
        <row r="37049">
          <cell r="A37049" t="str">
            <v>MM.03.040.0060.f</v>
          </cell>
          <cell r="B37049" t="str">
            <v>- oltre 50 fino a 100 m³/h - oltre 200 fino a 400 kPa</v>
          </cell>
          <cell r="C37049" t="str">
            <v>cad</v>
          </cell>
          <cell r="D37049" t="str">
            <v>7.862,70</v>
          </cell>
        </row>
        <row r="37050">
          <cell r="A37050" t="str">
            <v>MM.03.040.0060.g</v>
          </cell>
          <cell r="B37050" t="str">
            <v>- oltre 50 fino a 100 m³/h - oltre 400 fino a 600 kPa</v>
          </cell>
          <cell r="C37050" t="str">
            <v>cad</v>
          </cell>
          <cell r="D37050" t="str">
            <v>9.179,74</v>
          </cell>
        </row>
        <row r="37051">
          <cell r="A37051" t="str">
            <v>MM.03.040.0060.h</v>
          </cell>
          <cell r="B37051" t="str">
            <v>- oltre 50 fino a 100 m³/h - oltre 600 fino a 800 kPa</v>
          </cell>
          <cell r="C37051" t="str">
            <v>cad</v>
          </cell>
          <cell r="D37051" t="str">
            <v>11.054,22</v>
          </cell>
        </row>
        <row r="37052">
          <cell r="A37052" t="str">
            <v>MM.03.040.0070</v>
          </cell>
          <cell r="B37052" t="str">
            <v>Gruppi di pressurizzazione a 3 pompe con motori alimentati a 380 V - 3f - 50 Hz, completi di idro-accumulatori a membrana, valvolame e collettori FLANGIATI per mandata e aspirazione, strumentazione, quadro elettrico con alternanza avviamento pompe e cablaggi a valle.</v>
          </cell>
          <cell r="C37052"/>
          <cell r="D37052"/>
        </row>
        <row r="37053">
          <cell r="A37053" t="str">
            <v>MM.03.040.0070.a</v>
          </cell>
          <cell r="B37053" t="str">
            <v>- fino a 100 m³/h - fino a 200 kPa</v>
          </cell>
          <cell r="C37053" t="str">
            <v>cad</v>
          </cell>
          <cell r="D37053" t="str">
            <v>8.238,42</v>
          </cell>
        </row>
        <row r="37054">
          <cell r="A37054" t="str">
            <v>MM.03.040.0070.b</v>
          </cell>
          <cell r="B37054" t="str">
            <v>- fino a 100 m³/h - oltre 200 fino a 400 kPa</v>
          </cell>
          <cell r="C37054" t="str">
            <v>cad</v>
          </cell>
          <cell r="D37054" t="str">
            <v>8.879,18</v>
          </cell>
        </row>
        <row r="37055">
          <cell r="A37055" t="str">
            <v>MM.03.040.0070.c</v>
          </cell>
          <cell r="B37055" t="str">
            <v>- fino a 100 m³/h - oltre 400 fino a 800 kPa</v>
          </cell>
          <cell r="C37055" t="str">
            <v>cad</v>
          </cell>
          <cell r="D37055" t="str">
            <v>11.999,67</v>
          </cell>
        </row>
        <row r="37056">
          <cell r="A37056" t="str">
            <v>MM.03.040.0070.d</v>
          </cell>
          <cell r="B37056" t="str">
            <v>- fino a 100 m³/h - oltre 800 fino a 1000 kPa</v>
          </cell>
          <cell r="C37056" t="str">
            <v>cad</v>
          </cell>
          <cell r="D37056" t="str">
            <v>13.799,01</v>
          </cell>
        </row>
        <row r="37057">
          <cell r="A37057" t="str">
            <v>MM.03.040.0070.e</v>
          </cell>
          <cell r="B37057" t="str">
            <v>- oltre 100 fino a 150 m³/h - fino a 200 kPa</v>
          </cell>
          <cell r="C37057" t="str">
            <v>cad</v>
          </cell>
          <cell r="D37057" t="str">
            <v>8.972,06</v>
          </cell>
        </row>
        <row r="37058">
          <cell r="A37058" t="str">
            <v>MM.03.040.0070.f</v>
          </cell>
          <cell r="B37058" t="str">
            <v>- oltre 100 fino a 150 m³/h - oltre 200 fino a 400 kPa</v>
          </cell>
          <cell r="C37058" t="str">
            <v>cad</v>
          </cell>
          <cell r="D37058" t="str">
            <v>11.584,33</v>
          </cell>
        </row>
        <row r="37059">
          <cell r="A37059" t="str">
            <v>MM.03.040.0070.g</v>
          </cell>
          <cell r="B37059" t="str">
            <v>- oltre 100 fino a 150 m³/h - oltre 400 fino a 600 kPa</v>
          </cell>
          <cell r="C37059" t="str">
            <v>cad</v>
          </cell>
          <cell r="D37059" t="str">
            <v>13.557,17</v>
          </cell>
        </row>
        <row r="37060">
          <cell r="A37060" t="str">
            <v>MM.03.040.0070.h</v>
          </cell>
          <cell r="B37060" t="str">
            <v>- oltre 100 fino a 150 m³/h - oltre 600 fino a 800 kPa</v>
          </cell>
          <cell r="C37060" t="str">
            <v>cad</v>
          </cell>
          <cell r="D37060" t="str">
            <v>16.367,52</v>
          </cell>
        </row>
        <row r="37061">
          <cell r="A37061" t="str">
            <v>MM.03.040.0080</v>
          </cell>
          <cell r="B37061" t="str">
            <v>Gruppi di pressurizzazione a 4 pompe con motori alimentati a 380 V - 3f - 50 Hz, completi di idro-accumulatori a membrana, valvolame e collettori FLANGIATI per mandata e aspirazione, strumentazione, quadro elettrico con alternanza avviamento pompe e cablaggi a valle.</v>
          </cell>
          <cell r="C37061"/>
          <cell r="D37061"/>
        </row>
        <row r="37062">
          <cell r="A37062" t="str">
            <v>MM.03.040.0080.a</v>
          </cell>
          <cell r="B37062" t="str">
            <v>- fino a 120 m³/h - fino a 200 kPa</v>
          </cell>
          <cell r="C37062" t="str">
            <v>cad</v>
          </cell>
          <cell r="D37062" t="str">
            <v>10.714,03</v>
          </cell>
        </row>
        <row r="37063">
          <cell r="A37063" t="str">
            <v>MM.03.040.0080.b</v>
          </cell>
          <cell r="B37063" t="str">
            <v>- fino a 120 m³/h - oltre 200 fino a 400 kPa</v>
          </cell>
          <cell r="C37063" t="str">
            <v>cad</v>
          </cell>
          <cell r="D37063" t="str">
            <v>11.565,20</v>
          </cell>
        </row>
        <row r="37064">
          <cell r="A37064" t="str">
            <v>MM.03.040.0080.c</v>
          </cell>
          <cell r="B37064" t="str">
            <v>- fino a 120 m³/h - oltre 400 fino a 800 kPa</v>
          </cell>
          <cell r="C37064" t="str">
            <v>cad</v>
          </cell>
          <cell r="D37064" t="str">
            <v>14.464,35</v>
          </cell>
        </row>
        <row r="37065">
          <cell r="A37065" t="str">
            <v>MM.03.040.0080.d</v>
          </cell>
          <cell r="B37065" t="str">
            <v>- fino a 120 m³/h - oltre 800 fino a 1000 kPa</v>
          </cell>
          <cell r="C37065" t="str">
            <v>cad</v>
          </cell>
          <cell r="D37065" t="str">
            <v>18.139,52</v>
          </cell>
        </row>
        <row r="37066">
          <cell r="A37066" t="str">
            <v>MM.03.040.0080.e</v>
          </cell>
          <cell r="B37066" t="str">
            <v>- oltre 120 fino a 200 m³/h - fino a 200 kPa</v>
          </cell>
          <cell r="C37066" t="str">
            <v>cad</v>
          </cell>
          <cell r="D37066" t="str">
            <v>12.029,72</v>
          </cell>
        </row>
        <row r="37067">
          <cell r="A37067" t="str">
            <v>MM.03.040.0080.f</v>
          </cell>
          <cell r="B37067" t="str">
            <v>- oltre 120 fino a 200 m³/h - oltre 200 fino a 400 kPa</v>
          </cell>
          <cell r="C37067" t="str">
            <v>cad</v>
          </cell>
          <cell r="D37067" t="str">
            <v>15.642,06</v>
          </cell>
        </row>
        <row r="37068">
          <cell r="A37068" t="str">
            <v>MM.03.040.0080.g</v>
          </cell>
          <cell r="B37068" t="str">
            <v>- oltre 120 fino a 200 m³/h - oltre 400 fino a 600 kPa</v>
          </cell>
          <cell r="C37068" t="str">
            <v>cad</v>
          </cell>
          <cell r="D37068" t="str">
            <v>18.146,36</v>
          </cell>
        </row>
        <row r="37069">
          <cell r="A37069" t="str">
            <v>MM.03.040.0080.h</v>
          </cell>
          <cell r="B37069" t="str">
            <v>- oltre 120 fino a 200 m³/h - oltre 600 fino a 800 kPa</v>
          </cell>
          <cell r="C37069" t="str">
            <v>cad</v>
          </cell>
          <cell r="D37069" t="str">
            <v>21.895,31</v>
          </cell>
        </row>
        <row r="37070">
          <cell r="A37070" t="str">
            <v>MM.03.040.0090</v>
          </cell>
          <cell r="B37070" t="str">
            <v>Gruppi di pressurizzazione a 2 pompe principali + 1 pompa pilota con motori alimentati a 380 V - 3f - 50 Hz, completi di idro-accumulatori a membrana, valvolame e collettori FLANGIATI per mandata e aspirazione, strumentazione, quadro elettrico con alternanza avviamento pompe e cablaggi a valle.</v>
          </cell>
          <cell r="C37070"/>
          <cell r="D37070"/>
        </row>
        <row r="37071">
          <cell r="A37071" t="str">
            <v>MM.03.040.0090.a</v>
          </cell>
          <cell r="B37071" t="str">
            <v>- fino a 100 m³/h - 400 kPa</v>
          </cell>
          <cell r="C37071" t="str">
            <v>cad</v>
          </cell>
          <cell r="D37071" t="str">
            <v>7.257,45</v>
          </cell>
        </row>
        <row r="37072">
          <cell r="A37072" t="str">
            <v>MM.03.040.0090.b</v>
          </cell>
          <cell r="B37072" t="str">
            <v>- fino a 100 m³/h - oltre 400 fino 600 kPa</v>
          </cell>
          <cell r="C37072" t="str">
            <v>cad</v>
          </cell>
          <cell r="D37072" t="str">
            <v>9.090,94</v>
          </cell>
        </row>
        <row r="37073">
          <cell r="A37073" t="str">
            <v>MM.03.040.0090.c</v>
          </cell>
          <cell r="B37073" t="str">
            <v>- fino a 100 m³/h - oltre 600 fino 800 kPa</v>
          </cell>
          <cell r="C37073" t="str">
            <v>cad</v>
          </cell>
          <cell r="D37073" t="str">
            <v>11.449,06</v>
          </cell>
        </row>
        <row r="37074">
          <cell r="A37074" t="str">
            <v>MM.03.040.0090.d</v>
          </cell>
          <cell r="B37074" t="str">
            <v>- oltre 100 fino a 200 m³/h - fino a 400 kPa</v>
          </cell>
          <cell r="C37074" t="str">
            <v>cad</v>
          </cell>
          <cell r="D37074" t="str">
            <v>9.865,59</v>
          </cell>
        </row>
        <row r="37075">
          <cell r="A37075" t="str">
            <v>MM.03.040.0090.e</v>
          </cell>
          <cell r="B37075" t="str">
            <v>- oltre 100 fino a 200 m³/h - oltre 400 fino a 600 kPa</v>
          </cell>
          <cell r="C37075" t="str">
            <v>cad</v>
          </cell>
          <cell r="D37075" t="str">
            <v>12.629,50</v>
          </cell>
        </row>
        <row r="37076">
          <cell r="A37076" t="str">
            <v>MM.03.040.0090.f</v>
          </cell>
          <cell r="B37076" t="str">
            <v>- oltre 100 fino a 200 m³/h - oltre 600 fino a 800 kPa</v>
          </cell>
          <cell r="C37076" t="str">
            <v>cad</v>
          </cell>
          <cell r="D37076" t="str">
            <v>13.528,48</v>
          </cell>
        </row>
        <row r="37077">
          <cell r="A37077" t="str">
            <v>MM.03.040.0090.g</v>
          </cell>
          <cell r="B37077" t="str">
            <v>- oltre 200 fino a 400 m³/h - fino a 400 kPa</v>
          </cell>
          <cell r="C37077" t="str">
            <v>cad</v>
          </cell>
          <cell r="D37077" t="str">
            <v>13.639,15</v>
          </cell>
        </row>
        <row r="37078">
          <cell r="A37078" t="str">
            <v>MM.03.040.0090.h</v>
          </cell>
          <cell r="B37078" t="str">
            <v>- oltre 200 fino a 400 m³/h - oltre 400 fino a 600 kPa</v>
          </cell>
          <cell r="C37078" t="str">
            <v>cad</v>
          </cell>
          <cell r="D37078" t="str">
            <v>16.273,24</v>
          </cell>
        </row>
        <row r="37079">
          <cell r="A37079" t="str">
            <v>MM.03.040.0090.i</v>
          </cell>
          <cell r="B37079" t="str">
            <v>- oltre 400 fino a 600 m³/h - fino a 400 kPa</v>
          </cell>
          <cell r="C37079" t="str">
            <v>cad</v>
          </cell>
          <cell r="D37079" t="str">
            <v>17.434,55</v>
          </cell>
        </row>
        <row r="37080">
          <cell r="A37080" t="str">
            <v>MM.03.040.0100</v>
          </cell>
          <cell r="B37080" t="str">
            <v>Gruppi di pressurizzazione a 2 pompe con INVERTER (comando a rotazione su tutte le pompe), completi di idro-accumulatori a membrana, valvolame e collettori FILETTATI per mandata e aspirazione, strumentazione, quadro elettrico con alternanza avviamento pompe e cablaggi a valle.</v>
          </cell>
          <cell r="C37080"/>
          <cell r="D37080"/>
        </row>
        <row r="37081">
          <cell r="A37081" t="str">
            <v>MM.03.040.0100.a</v>
          </cell>
          <cell r="B37081" t="str">
            <v>- fino a 5 m³/h - fino a 200 kPa</v>
          </cell>
          <cell r="C37081" t="str">
            <v>cad</v>
          </cell>
          <cell r="D37081" t="str">
            <v>4.837,84</v>
          </cell>
        </row>
        <row r="37082">
          <cell r="A37082" t="str">
            <v>MM.03.040.0100.b</v>
          </cell>
          <cell r="B37082" t="str">
            <v>- fino a 5 m³/h - oltre 200 fino a 400 kPa</v>
          </cell>
          <cell r="C37082" t="str">
            <v>cad</v>
          </cell>
          <cell r="D37082" t="str">
            <v>5.430,79</v>
          </cell>
        </row>
        <row r="37083">
          <cell r="A37083" t="str">
            <v>MM.03.040.0100.c</v>
          </cell>
          <cell r="B37083" t="str">
            <v>- fino a 5 m³/h - oltre 400 fino a 800 kPa</v>
          </cell>
          <cell r="C37083" t="str">
            <v>cad</v>
          </cell>
          <cell r="D37083" t="str">
            <v>5.596,10</v>
          </cell>
        </row>
        <row r="37084">
          <cell r="A37084" t="str">
            <v>MM.03.040.0100.d</v>
          </cell>
          <cell r="B37084" t="str">
            <v>- oltre 5 fino a 10 m³/h - fino a 200 kPa</v>
          </cell>
          <cell r="C37084" t="str">
            <v>cad</v>
          </cell>
          <cell r="D37084" t="str">
            <v>5.045,51</v>
          </cell>
        </row>
        <row r="37085">
          <cell r="A37085" t="str">
            <v>MM.03.040.0100.e</v>
          </cell>
          <cell r="B37085" t="str">
            <v>- oltre 5 fino a 10 m³/h - oltre 200 fino a 400 kPa</v>
          </cell>
          <cell r="C37085" t="str">
            <v>cad</v>
          </cell>
          <cell r="D37085" t="str">
            <v>5.634,37</v>
          </cell>
        </row>
        <row r="37086">
          <cell r="A37086" t="str">
            <v>MM.03.040.0100.f</v>
          </cell>
          <cell r="B37086" t="str">
            <v>- oltre 5 fino a 10 m³/h - oltre 400 fino a 800 kPa</v>
          </cell>
          <cell r="C37086" t="str">
            <v>cad</v>
          </cell>
          <cell r="D37086" t="str">
            <v>6.224,57</v>
          </cell>
        </row>
        <row r="37087">
          <cell r="A37087" t="str">
            <v>MM.03.040.0100.g</v>
          </cell>
          <cell r="B37087" t="str">
            <v>- oltre 10 fino a 20 m³/h - fino a 200 kPa</v>
          </cell>
          <cell r="C37087" t="str">
            <v>cad</v>
          </cell>
          <cell r="D37087" t="str">
            <v>5.250,45</v>
          </cell>
        </row>
        <row r="37088">
          <cell r="A37088" t="str">
            <v>MM.03.040.0100.h</v>
          </cell>
          <cell r="B37088" t="str">
            <v>- oltre 10 fino a 20 m³/h - oltre 200 fino a 400 kPa</v>
          </cell>
          <cell r="C37088" t="str">
            <v>cad</v>
          </cell>
          <cell r="D37088" t="str">
            <v>5.839,31</v>
          </cell>
        </row>
        <row r="37089">
          <cell r="A37089" t="str">
            <v>MM.03.040.0100.i</v>
          </cell>
          <cell r="B37089" t="str">
            <v>- oltre 10 fino a 20 m³/h - oltre 400 fino a 800 kPa</v>
          </cell>
          <cell r="C37089" t="str">
            <v>cad</v>
          </cell>
          <cell r="D37089" t="str">
            <v>6.358,47</v>
          </cell>
        </row>
        <row r="37090">
          <cell r="A37090" t="str">
            <v>MM.03.040.0100.j</v>
          </cell>
          <cell r="B37090" t="str">
            <v>- oltre 20 fino a 40 m³/h - fino a 200 kPa</v>
          </cell>
          <cell r="C37090" t="str">
            <v>cad</v>
          </cell>
          <cell r="D37090" t="str">
            <v>5.358,38</v>
          </cell>
        </row>
        <row r="37091">
          <cell r="A37091" t="str">
            <v>MM.03.040.0100.k</v>
          </cell>
          <cell r="B37091" t="str">
            <v>- oltre 20 fino a 40 m³/h - oltre 200 fino a 400 kPa</v>
          </cell>
          <cell r="C37091" t="str">
            <v>cad</v>
          </cell>
          <cell r="D37091" t="str">
            <v>6.387,16</v>
          </cell>
        </row>
        <row r="37092">
          <cell r="A37092" t="str">
            <v>MM.03.040.0110</v>
          </cell>
          <cell r="B37092" t="str">
            <v>Gruppi di pressurizzazione a 3 pompe con INVERTER (comando a rotazione su tutte le pompe), completi di idro-accumulatori a membrana, valvolame e collettori FILETTATI per mandata e aspirazione, strumentazione, quadro elettrico con alternanza avviamento pompe e cablaggi a valle.</v>
          </cell>
          <cell r="C37092"/>
          <cell r="D37092"/>
        </row>
        <row r="37093">
          <cell r="A37093" t="str">
            <v>MM.03.040.0110.a</v>
          </cell>
          <cell r="B37093" t="str">
            <v>- fino a 10 m³/h - fino a 200 kPa</v>
          </cell>
          <cell r="C37093" t="str">
            <v>cad</v>
          </cell>
          <cell r="D37093" t="str">
            <v>6.124,86</v>
          </cell>
        </row>
        <row r="37094">
          <cell r="A37094" t="str">
            <v>MM.03.040.0110.b</v>
          </cell>
          <cell r="B37094" t="str">
            <v>- fino a 10 m³/h - oltre 200 fino a 400 kPa</v>
          </cell>
          <cell r="C37094" t="str">
            <v>cad</v>
          </cell>
          <cell r="D37094" t="str">
            <v>6.630,35</v>
          </cell>
        </row>
        <row r="37095">
          <cell r="A37095" t="str">
            <v>MM.03.040.0110.c</v>
          </cell>
          <cell r="B37095" t="str">
            <v>- fino a 10 m³/h - oltre 400 fino a 800 kPa</v>
          </cell>
          <cell r="C37095" t="str">
            <v>cad</v>
          </cell>
          <cell r="D37095" t="str">
            <v>6.810,69</v>
          </cell>
        </row>
        <row r="37096">
          <cell r="A37096" t="str">
            <v>MM.03.040.0110.d</v>
          </cell>
          <cell r="B37096" t="str">
            <v>- oltre 10 fino a 20 m³/h - fino a 200 kPa</v>
          </cell>
          <cell r="C37096" t="str">
            <v>cad</v>
          </cell>
          <cell r="D37096" t="str">
            <v>6.227,32</v>
          </cell>
        </row>
        <row r="37097">
          <cell r="A37097" t="str">
            <v>MM.03.040.0110.e</v>
          </cell>
          <cell r="B37097" t="str">
            <v>- oltre 10 fino a 20 m³/h - oltre 200 fino a 400 kPa</v>
          </cell>
          <cell r="C37097" t="str">
            <v>cad</v>
          </cell>
          <cell r="D37097" t="str">
            <v>6.732,83</v>
          </cell>
        </row>
        <row r="37098">
          <cell r="A37098" t="str">
            <v>MM.03.040.0110.f</v>
          </cell>
          <cell r="B37098" t="str">
            <v>- oltre 10 fino a 20 m³/h - oltre 400 fino a 800 kPa</v>
          </cell>
          <cell r="C37098" t="str">
            <v>cad</v>
          </cell>
          <cell r="D37098" t="str">
            <v>7.015,62</v>
          </cell>
        </row>
        <row r="37099">
          <cell r="A37099" t="str">
            <v>MM.03.040.0110.g</v>
          </cell>
          <cell r="B37099" t="str">
            <v>- oltre 20 fino a 40 m³/h - fino a 200 kPa</v>
          </cell>
          <cell r="C37099" t="str">
            <v>cad</v>
          </cell>
          <cell r="D37099" t="str">
            <v>6.436,34</v>
          </cell>
        </row>
        <row r="37100">
          <cell r="A37100" t="str">
            <v>MM.03.040.0110.h</v>
          </cell>
          <cell r="B37100" t="str">
            <v>- oltre 20 fino a 40 m³/h - oltre 200 fino a 400 kPa</v>
          </cell>
          <cell r="C37100" t="str">
            <v>cad</v>
          </cell>
          <cell r="D37100" t="str">
            <v>7.247,88</v>
          </cell>
        </row>
        <row r="37101">
          <cell r="A37101" t="str">
            <v>MM.03.040.0110.i</v>
          </cell>
          <cell r="B37101" t="str">
            <v>- oltre 20 fino a 40 m³/h - oltre 400 fino a 600 kPa</v>
          </cell>
          <cell r="C37101" t="str">
            <v>cad</v>
          </cell>
          <cell r="D37101" t="str">
            <v>7.802,59</v>
          </cell>
        </row>
        <row r="37102">
          <cell r="A37102" t="str">
            <v>MM.03.040.0110.j</v>
          </cell>
          <cell r="B37102" t="str">
            <v>- oltre 40 fino a 60 m³/h - fino a 200 kPa</v>
          </cell>
          <cell r="C37102" t="str">
            <v>cad</v>
          </cell>
          <cell r="D37102" t="str">
            <v>6.959,61</v>
          </cell>
        </row>
        <row r="37103">
          <cell r="A37103" t="str">
            <v>MM.03.040.0110.k</v>
          </cell>
          <cell r="B37103" t="str">
            <v>- oltre 40 fino a 60 m³/h - oltre 200 fino a 400 kPa</v>
          </cell>
          <cell r="C37103" t="str">
            <v>cad</v>
          </cell>
          <cell r="D37103" t="str">
            <v>7.933,73</v>
          </cell>
        </row>
        <row r="37104">
          <cell r="A37104" t="str">
            <v>MM.03.040.0120</v>
          </cell>
          <cell r="B37104" t="str">
            <v>Gruppi di pressurizzazione a 4 pompe con INVERTER (comando a rotazione su tutte le pompe), completi di idro-accumulatori a membrana, valvolame e collettori FILETTATI per mandata e aspirazione, strumentazione, quadro elettrico con alternanza avviamento pompe e cablaggi a valle.</v>
          </cell>
          <cell r="C37104"/>
          <cell r="D37104"/>
        </row>
        <row r="37105">
          <cell r="A37105" t="str">
            <v>MM.03.040.0120.a</v>
          </cell>
          <cell r="B37105" t="str">
            <v>- fino a 20 m³/h - fino a 200 kPa</v>
          </cell>
          <cell r="C37105" t="str">
            <v>cad</v>
          </cell>
          <cell r="D37105" t="str">
            <v>6.993,77</v>
          </cell>
        </row>
        <row r="37106">
          <cell r="A37106" t="str">
            <v>MM.03.040.0120.b</v>
          </cell>
          <cell r="B37106" t="str">
            <v>- fino a 20 m³/h - oltre 200 fino a 400 kPa</v>
          </cell>
          <cell r="C37106" t="str">
            <v>cad</v>
          </cell>
          <cell r="D37106" t="str">
            <v>7.618,14</v>
          </cell>
        </row>
        <row r="37107">
          <cell r="A37107" t="str">
            <v>MM.03.040.0120.c</v>
          </cell>
          <cell r="B37107" t="str">
            <v>- fino a 20 m³/h - oltre 400 fino a 800 kPa</v>
          </cell>
          <cell r="C37107" t="str">
            <v>cad</v>
          </cell>
          <cell r="D37107" t="str">
            <v>8.966,61</v>
          </cell>
        </row>
        <row r="37108">
          <cell r="A37108" t="str">
            <v>MM.03.040.0120.d</v>
          </cell>
          <cell r="B37108" t="str">
            <v>- oltre 20 fino a 40 m³/h - fino a 200 kPa</v>
          </cell>
          <cell r="C37108" t="str">
            <v>cad</v>
          </cell>
          <cell r="D37108" t="str">
            <v>7.033,40</v>
          </cell>
        </row>
        <row r="37109">
          <cell r="A37109" t="str">
            <v>MM.03.040.0120.e</v>
          </cell>
          <cell r="B37109" t="str">
            <v>- oltre 20 fino a 40 m³/h - oltre 200 fino a 400 kPa</v>
          </cell>
          <cell r="C37109" t="str">
            <v>cad</v>
          </cell>
          <cell r="D37109" t="str">
            <v>7.933,73</v>
          </cell>
        </row>
        <row r="37110">
          <cell r="A37110" t="str">
            <v>MM.03.040.0120.f</v>
          </cell>
          <cell r="B37110" t="str">
            <v>- oltre 20 fino a 40 m³/h - oltre 400 fino a 800 kPa</v>
          </cell>
          <cell r="C37110" t="str">
            <v>cad</v>
          </cell>
          <cell r="D37110" t="str">
            <v>9.235,77</v>
          </cell>
        </row>
        <row r="37111">
          <cell r="A37111" t="str">
            <v>MM.03.040.0120.g</v>
          </cell>
          <cell r="B37111" t="str">
            <v>- oltre 40 fino a 80 m³/h - fino a 200 kPa</v>
          </cell>
          <cell r="C37111" t="str">
            <v>cad</v>
          </cell>
          <cell r="D37111" t="str">
            <v>8.070,36</v>
          </cell>
        </row>
        <row r="37112">
          <cell r="A37112" t="str">
            <v>MM.03.040.0120.h</v>
          </cell>
          <cell r="B37112" t="str">
            <v>- oltre 40 fino a 80 m³/h - oltre 200 fino a 400 kPa</v>
          </cell>
          <cell r="C37112" t="str">
            <v>cad</v>
          </cell>
          <cell r="D37112" t="str">
            <v>9.372,39</v>
          </cell>
        </row>
        <row r="37113">
          <cell r="A37113" t="str">
            <v>MM.03.040.0130</v>
          </cell>
          <cell r="B37113" t="str">
            <v>Gruppi di pressurizzazione a 2 pompe con INVERTER (comando a rotazione su tutte le pompe), completi di idro-accumulatori a membrana, valvolame e collettori FLANGIATI per mandata e aspirazione, strumentazione, quadro elettrico con alternanza avviamento pompe e cablaggi a valle.</v>
          </cell>
          <cell r="C37113"/>
          <cell r="D37113"/>
        </row>
        <row r="37114">
          <cell r="A37114" t="str">
            <v>MM.03.040.0130.a</v>
          </cell>
          <cell r="B37114" t="str">
            <v>- fino a 50 m³/h - fino a 200 kPa</v>
          </cell>
          <cell r="C37114" t="str">
            <v>cad</v>
          </cell>
          <cell r="D37114" t="str">
            <v>9.476,21</v>
          </cell>
        </row>
        <row r="37115">
          <cell r="A37115" t="str">
            <v>MM.03.040.0130.b</v>
          </cell>
          <cell r="B37115" t="str">
            <v>- fino a 50 m³/h - oltre 200 fino a 400 kPa</v>
          </cell>
          <cell r="C37115" t="str">
            <v>cad</v>
          </cell>
          <cell r="D37115" t="str">
            <v>9.739,91</v>
          </cell>
        </row>
        <row r="37116">
          <cell r="A37116" t="str">
            <v>MM.03.040.0130.c</v>
          </cell>
          <cell r="B37116" t="str">
            <v>- fino a 50 m³/h - oltre 400 fino a 800 kPa</v>
          </cell>
          <cell r="C37116" t="str">
            <v>cad</v>
          </cell>
          <cell r="D37116" t="str">
            <v>11.664,95</v>
          </cell>
        </row>
        <row r="37117">
          <cell r="A37117" t="str">
            <v>MM.03.040.0130.d</v>
          </cell>
          <cell r="B37117" t="str">
            <v>- fino a 50 m³/h - oltre 800 fino a 1000 kPa</v>
          </cell>
          <cell r="C37117" t="str">
            <v>cad</v>
          </cell>
          <cell r="D37117" t="str">
            <v>14.197,93</v>
          </cell>
        </row>
        <row r="37118">
          <cell r="A37118" t="str">
            <v>MM.03.040.0130.e</v>
          </cell>
          <cell r="B37118" t="str">
            <v>- oltre 50 fino a 100 m³/h - fino a 200 kPa</v>
          </cell>
          <cell r="C37118" t="str">
            <v>cad</v>
          </cell>
          <cell r="D37118" t="str">
            <v>9.679,79</v>
          </cell>
        </row>
        <row r="37119">
          <cell r="A37119" t="str">
            <v>MM.03.040.0130.f</v>
          </cell>
          <cell r="B37119" t="str">
            <v>- oltre 50 fino a 100 m³/h - oltre 200 fino a 400 kPa</v>
          </cell>
          <cell r="C37119" t="str">
            <v>cad</v>
          </cell>
          <cell r="D37119" t="str">
            <v>12.363,08</v>
          </cell>
        </row>
        <row r="37120">
          <cell r="A37120" t="str">
            <v>MM.03.040.0130.g</v>
          </cell>
          <cell r="B37120" t="str">
            <v>- oltre 50 fino a 100 m³/h - oltre 400 fino a 600 kPa</v>
          </cell>
          <cell r="C37120" t="str">
            <v>cad</v>
          </cell>
          <cell r="D37120" t="str">
            <v>13.812,65</v>
          </cell>
        </row>
        <row r="37121">
          <cell r="A37121" t="str">
            <v>MM.03.040.0130.h</v>
          </cell>
          <cell r="B37121" t="str">
            <v>- oltre 50 fino a 100 m³/h - oltre 600 fino a 800 kPa</v>
          </cell>
          <cell r="C37121" t="str">
            <v>cad</v>
          </cell>
          <cell r="D37121" t="str">
            <v>16.135,25</v>
          </cell>
        </row>
        <row r="37122">
          <cell r="A37122" t="str">
            <v>MM.03.040.0140</v>
          </cell>
          <cell r="B37122" t="str">
            <v>Gruppi di pressurizzazione a 3 pompe con INVERTER (comando a rotazione su tutte le pompe), completi di idro-accumulatori a membrana, valvolame e collettori FLANGIATI per mandata e aspirazione, strumentazione, quadro elettrico con alternanza avviamento pompe e cablaggi a valle.</v>
          </cell>
          <cell r="C37122"/>
          <cell r="D37122"/>
        </row>
        <row r="37123">
          <cell r="A37123" t="str">
            <v>MM.03.040.0140.a</v>
          </cell>
          <cell r="B37123" t="str">
            <v>- fino a 100 m³/h - fino a 200 kPa</v>
          </cell>
          <cell r="C37123" t="str">
            <v>cad</v>
          </cell>
          <cell r="D37123" t="str">
            <v>12.595,34</v>
          </cell>
        </row>
        <row r="37124">
          <cell r="A37124" t="str">
            <v>MM.03.040.0140.b</v>
          </cell>
          <cell r="B37124" t="str">
            <v>- fino a 100 m³/h - oltre 200 fino a 400 kPa</v>
          </cell>
          <cell r="C37124" t="str">
            <v>cad</v>
          </cell>
          <cell r="D37124" t="str">
            <v>12.606,26</v>
          </cell>
        </row>
        <row r="37125">
          <cell r="A37125" t="str">
            <v>MM.03.040.0140.c</v>
          </cell>
          <cell r="B37125" t="str">
            <v>- fino a 100 m³/h - oltre 400 fino a 800 kPa</v>
          </cell>
          <cell r="C37125" t="str">
            <v>cad</v>
          </cell>
          <cell r="D37125" t="str">
            <v>16.793,78</v>
          </cell>
        </row>
        <row r="37126">
          <cell r="A37126" t="str">
            <v>MM.03.040.0140.d</v>
          </cell>
          <cell r="B37126" t="str">
            <v>- fino a 100 m³/h - oltre 800 fino a 1000 kPa</v>
          </cell>
          <cell r="C37126" t="str">
            <v>cad</v>
          </cell>
          <cell r="D37126" t="str">
            <v>18.788,48</v>
          </cell>
        </row>
        <row r="37127">
          <cell r="A37127" t="str">
            <v>MM.03.040.0140.e</v>
          </cell>
          <cell r="B37127" t="str">
            <v>- oltre 100 fino a 150 m³/h - fino a 200 kPa</v>
          </cell>
          <cell r="C37127" t="str">
            <v>cad</v>
          </cell>
          <cell r="D37127" t="str">
            <v>12.663,65</v>
          </cell>
        </row>
        <row r="37128">
          <cell r="A37128" t="str">
            <v>MM.03.040.0140.f</v>
          </cell>
          <cell r="B37128" t="str">
            <v>- oltre 100 fino a 150 m³/h - oltre 200 fino a 400 kPa</v>
          </cell>
          <cell r="C37128" t="str">
            <v>cad</v>
          </cell>
          <cell r="D37128" t="str">
            <v>16.273,24</v>
          </cell>
        </row>
        <row r="37129">
          <cell r="A37129" t="str">
            <v>MM.03.040.0140.g</v>
          </cell>
          <cell r="B37129" t="str">
            <v>- oltre 100 fino a 150 m³/h - oltre 400 fino a 600 kPa</v>
          </cell>
          <cell r="C37129" t="str">
            <v>cad</v>
          </cell>
          <cell r="D37129" t="str">
            <v>18.209,22</v>
          </cell>
        </row>
        <row r="37130">
          <cell r="A37130" t="str">
            <v>MM.03.040.0140.h</v>
          </cell>
          <cell r="B37130" t="str">
            <v>- oltre 100 fino a 150 m³/h - oltre 600 fino a 800 kPa</v>
          </cell>
          <cell r="C37130" t="str">
            <v>cad</v>
          </cell>
          <cell r="D37130" t="str">
            <v>22.302,45</v>
          </cell>
        </row>
        <row r="37131">
          <cell r="A37131" t="str">
            <v>MM.03.040.0150</v>
          </cell>
          <cell r="B37131" t="str">
            <v>Gruppi di pressurizzazione a 4 pompe con INVERTER (comando a rotazione su tutte le pompe), completi di idro-accumulatori a membrana, valvolame e collettori FLANGIATI per mandata e aspirazione, strumentazione, quadro elettrico con alternanza avviamento pompe e cablaggi a valle.</v>
          </cell>
          <cell r="C37131"/>
          <cell r="D37131"/>
        </row>
        <row r="37132">
          <cell r="A37132" t="str">
            <v>MM.03.040.0150.a</v>
          </cell>
          <cell r="B37132" t="str">
            <v>- fino a 120 m³/h - fino a 200 kPa</v>
          </cell>
          <cell r="C37132" t="str">
            <v>cad</v>
          </cell>
          <cell r="D37132" t="str">
            <v>15.331,91</v>
          </cell>
        </row>
        <row r="37133">
          <cell r="A37133" t="str">
            <v>MM.03.040.0150.b</v>
          </cell>
          <cell r="B37133" t="str">
            <v>- fino a 120 m³/h - oltre 200 fino a 400 kPa</v>
          </cell>
          <cell r="C37133" t="str">
            <v>cad</v>
          </cell>
          <cell r="D37133" t="str">
            <v>15.555,97</v>
          </cell>
        </row>
        <row r="37134">
          <cell r="A37134" t="str">
            <v>MM.03.040.0150.c</v>
          </cell>
          <cell r="B37134" t="str">
            <v>- fino a 120 m³/h - oltre 400 fino a 800 kPa</v>
          </cell>
          <cell r="C37134" t="str">
            <v>cad</v>
          </cell>
          <cell r="D37134" t="str">
            <v>19.799,49</v>
          </cell>
        </row>
        <row r="37135">
          <cell r="A37135" t="str">
            <v>MM.03.040.0150.d</v>
          </cell>
          <cell r="B37135" t="str">
            <v>- fino a 120 m³/h - oltre 800 fino a 1000 kPa</v>
          </cell>
          <cell r="C37135" t="str">
            <v>cad</v>
          </cell>
          <cell r="D37135" t="str">
            <v>23.477,41</v>
          </cell>
        </row>
        <row r="37136">
          <cell r="A37136" t="str">
            <v>MM.03.040.0150.e</v>
          </cell>
          <cell r="B37136" t="str">
            <v>- oltre 120 fino a 200 m³/h - fino a 200 kPa</v>
          </cell>
          <cell r="C37136" t="str">
            <v>cad</v>
          </cell>
          <cell r="D37136" t="str">
            <v>15.475,36</v>
          </cell>
        </row>
        <row r="37137">
          <cell r="A37137" t="str">
            <v>MM.03.040.0150.f</v>
          </cell>
          <cell r="B37137" t="str">
            <v>- oltre 120 fino a 200 m³/h - oltre 200 fino a 400 kPa</v>
          </cell>
          <cell r="C37137" t="str">
            <v>cad</v>
          </cell>
          <cell r="D37137" t="str">
            <v>20.486,73</v>
          </cell>
        </row>
        <row r="37138">
          <cell r="A37138" t="str">
            <v>MM.03.040.0150.g</v>
          </cell>
          <cell r="B37138" t="str">
            <v>- oltre 120 fino a 200 m³/h - oltre 400 fino a 600 kPa</v>
          </cell>
          <cell r="C37138" t="str">
            <v>cad</v>
          </cell>
          <cell r="D37138" t="str">
            <v>23.029,27</v>
          </cell>
        </row>
        <row r="37139">
          <cell r="A37139" t="str">
            <v>MM.03.040.0150.h</v>
          </cell>
          <cell r="B37139" t="str">
            <v>- oltre 120 fino a 200 m³/h - oltre 600 fino a 800 kPa</v>
          </cell>
          <cell r="C37139" t="str">
            <v>cad</v>
          </cell>
          <cell r="D37139" t="str">
            <v>28.104,86</v>
          </cell>
        </row>
        <row r="37140">
          <cell r="A37140" t="str">
            <v>MM.03.050</v>
          </cell>
          <cell r="B37140" t="str">
            <v>FILTRAZIONE ACQUA</v>
          </cell>
          <cell r="C37140"/>
          <cell r="D37140"/>
        </row>
        <row r="37141">
          <cell r="A37141" t="str">
            <v>MM.03.050.0010</v>
          </cell>
          <cell r="B37141" t="str">
            <v>Pre-filtri sgrossatori in acciaio verniciato con cestello in acciaio inox.</v>
          </cell>
          <cell r="C37141"/>
          <cell r="D37141"/>
        </row>
        <row r="37142">
          <cell r="A37142" t="str">
            <v>MM.03.050.0010.a</v>
          </cell>
          <cell r="B37142" t="str">
            <v>- DN65</v>
          </cell>
          <cell r="C37142" t="str">
            <v>cad</v>
          </cell>
          <cell r="D37142" t="str">
            <v>726,84</v>
          </cell>
        </row>
        <row r="37143">
          <cell r="A37143" t="str">
            <v>MM.03.050.0010.b</v>
          </cell>
          <cell r="B37143" t="str">
            <v>- DN80</v>
          </cell>
          <cell r="C37143" t="str">
            <v>cad</v>
          </cell>
          <cell r="D37143" t="str">
            <v>737,77</v>
          </cell>
        </row>
        <row r="37144">
          <cell r="A37144" t="str">
            <v>MM.03.050.0010.c</v>
          </cell>
          <cell r="B37144" t="str">
            <v>- DN100</v>
          </cell>
          <cell r="C37144" t="str">
            <v>cad</v>
          </cell>
          <cell r="D37144" t="str">
            <v>830,68</v>
          </cell>
        </row>
        <row r="37145">
          <cell r="A37145" t="str">
            <v>MM.03.050.0010.d</v>
          </cell>
          <cell r="B37145" t="str">
            <v>- DN125</v>
          </cell>
          <cell r="C37145" t="str">
            <v>cad</v>
          </cell>
          <cell r="D37145" t="str">
            <v>847,07</v>
          </cell>
        </row>
        <row r="37146">
          <cell r="A37146" t="str">
            <v>MM.03.050.0010.e</v>
          </cell>
          <cell r="B37146" t="str">
            <v>- DN150</v>
          </cell>
          <cell r="C37146" t="str">
            <v>cad</v>
          </cell>
          <cell r="D37146" t="str">
            <v>2.699,68</v>
          </cell>
        </row>
        <row r="37147">
          <cell r="A37147" t="str">
            <v>MM.03.050.0010.f</v>
          </cell>
          <cell r="B37147" t="str">
            <v>- DN200</v>
          </cell>
          <cell r="C37147" t="str">
            <v>cad</v>
          </cell>
          <cell r="D37147" t="str">
            <v>3.278,97</v>
          </cell>
        </row>
        <row r="37148">
          <cell r="A37148" t="str">
            <v>MM.03.050.0010.g</v>
          </cell>
          <cell r="B37148" t="str">
            <v>- DN250</v>
          </cell>
          <cell r="C37148" t="str">
            <v>cad</v>
          </cell>
          <cell r="D37148" t="str">
            <v>3.825,46</v>
          </cell>
        </row>
        <row r="37149">
          <cell r="A37149" t="str">
            <v>MM.03.050.0020</v>
          </cell>
          <cell r="B37149" t="str">
            <v>Pre-filtri sgrossatori in acciaio inox AISI 304 con cestello in acciaio inox.</v>
          </cell>
          <cell r="C37149"/>
          <cell r="D37149"/>
        </row>
        <row r="37150">
          <cell r="A37150" t="str">
            <v>MM.03.050.0020.a</v>
          </cell>
          <cell r="B37150" t="str">
            <v>- DN65</v>
          </cell>
          <cell r="C37150" t="str">
            <v>cad</v>
          </cell>
          <cell r="D37150" t="str">
            <v>1.814,37</v>
          </cell>
        </row>
        <row r="37151">
          <cell r="A37151" t="str">
            <v>MM.03.050.0020.b</v>
          </cell>
          <cell r="B37151" t="str">
            <v>- DN80</v>
          </cell>
          <cell r="C37151" t="str">
            <v>cad</v>
          </cell>
          <cell r="D37151" t="str">
            <v>1.904,53</v>
          </cell>
        </row>
        <row r="37152">
          <cell r="A37152" t="str">
            <v>MM.03.050.0020.c</v>
          </cell>
          <cell r="B37152" t="str">
            <v>- DN100</v>
          </cell>
          <cell r="C37152" t="str">
            <v>cad</v>
          </cell>
          <cell r="D37152" t="str">
            <v>1.997,42</v>
          </cell>
        </row>
        <row r="37153">
          <cell r="A37153" t="str">
            <v>MM.03.050.0020.d</v>
          </cell>
          <cell r="B37153" t="str">
            <v>- DN125</v>
          </cell>
          <cell r="C37153" t="str">
            <v>cad</v>
          </cell>
          <cell r="D37153" t="str">
            <v>2.087,61</v>
          </cell>
        </row>
        <row r="37154">
          <cell r="A37154" t="str">
            <v>MM.03.050.0020.e</v>
          </cell>
          <cell r="B37154" t="str">
            <v>- DN150</v>
          </cell>
          <cell r="C37154" t="str">
            <v>cad</v>
          </cell>
          <cell r="D37154" t="str">
            <v>2.699,68</v>
          </cell>
        </row>
        <row r="37155">
          <cell r="A37155" t="str">
            <v>MM.03.050.0020.f</v>
          </cell>
          <cell r="B37155" t="str">
            <v>- DN200</v>
          </cell>
          <cell r="C37155" t="str">
            <v>cad</v>
          </cell>
          <cell r="D37155" t="str">
            <v>3.049,43</v>
          </cell>
        </row>
        <row r="37156">
          <cell r="A37156" t="str">
            <v>MM.03.050.0030</v>
          </cell>
          <cell r="B37156" t="str">
            <v>Pre-filtri sgrossatori in acciaio al carbonio rivestito con materiale resistente a cloro e reagenti chimici.</v>
          </cell>
          <cell r="C37156"/>
          <cell r="D37156"/>
        </row>
        <row r="37157">
          <cell r="A37157" t="str">
            <v>MM.03.050.0030.a</v>
          </cell>
          <cell r="B37157" t="str">
            <v>- oltre DN65 fino a DN150</v>
          </cell>
          <cell r="C37157" t="str">
            <v>cad</v>
          </cell>
          <cell r="D37157" t="str">
            <v>2.699,68</v>
          </cell>
        </row>
        <row r="37158">
          <cell r="A37158" t="str">
            <v>MM.03.050.0030.b</v>
          </cell>
          <cell r="B37158" t="str">
            <v>- oltre DN150 fino a DN250</v>
          </cell>
          <cell r="C37158" t="str">
            <v>cad</v>
          </cell>
          <cell r="D37158" t="str">
            <v>3.825,46</v>
          </cell>
        </row>
        <row r="37159">
          <cell r="A37159" t="str">
            <v>MM.03.050.0040</v>
          </cell>
          <cell r="B37159" t="str">
            <v>Filtri a letto permanente di sabbia e graniglia quarzifera con corpo in acciaio al carbonio rivestito con materiale resistente a cloro e reagenti chimici, completi di batteria frontale in pvc, valvole a farfalla a manovra manuale, manometri, valvole di sfiato, distributori interni in pvc e candelotti calibrati.</v>
          </cell>
          <cell r="C37159"/>
          <cell r="D37159"/>
        </row>
        <row r="37160">
          <cell r="A37160" t="str">
            <v>MM.03.050.0040.a</v>
          </cell>
          <cell r="B37160" t="str">
            <v>- DN65</v>
          </cell>
          <cell r="C37160" t="str">
            <v>cad</v>
          </cell>
          <cell r="D37160" t="str">
            <v>5.792,85</v>
          </cell>
        </row>
        <row r="37161">
          <cell r="A37161" t="str">
            <v>MM.03.050.0040.b</v>
          </cell>
          <cell r="B37161" t="str">
            <v>- DN80</v>
          </cell>
          <cell r="C37161" t="str">
            <v>cad</v>
          </cell>
          <cell r="D37161" t="str">
            <v>6.557,94</v>
          </cell>
        </row>
        <row r="37162">
          <cell r="A37162" t="str">
            <v>MM.03.050.0040.c</v>
          </cell>
          <cell r="B37162" t="str">
            <v>- DN100</v>
          </cell>
          <cell r="C37162" t="str">
            <v>cad</v>
          </cell>
          <cell r="D37162" t="str">
            <v>10.929,89</v>
          </cell>
        </row>
        <row r="37163">
          <cell r="A37163" t="str">
            <v>MM.03.050.0040.d</v>
          </cell>
          <cell r="B37163" t="str">
            <v>- DN150</v>
          </cell>
          <cell r="C37163" t="str">
            <v>cad</v>
          </cell>
          <cell r="D37163" t="str">
            <v>14.864,66</v>
          </cell>
        </row>
        <row r="37164">
          <cell r="A37164" t="str">
            <v>MM.03.050.0050</v>
          </cell>
          <cell r="B37164" t="str">
            <v>Filtri a letto permanente di sabbia e graniglia quarzifera con corpo in acciaio verniciato, completi di batteria frontale in pvc, valvole a farfalla a manovra automatica con quadro di comando, manometri, valvole di sfiato, distributori interni in pvc e candelotti calibrati.</v>
          </cell>
          <cell r="C37164"/>
          <cell r="D37164"/>
        </row>
        <row r="37165">
          <cell r="A37165" t="str">
            <v>MM.03.050.0050.a</v>
          </cell>
          <cell r="B37165" t="str">
            <v>- DN50</v>
          </cell>
          <cell r="C37165" t="str">
            <v>cad</v>
          </cell>
          <cell r="D37165" t="str">
            <v>6.951,42</v>
          </cell>
        </row>
        <row r="37166">
          <cell r="A37166" t="str">
            <v>MM.03.050.0050.b</v>
          </cell>
          <cell r="B37166" t="str">
            <v>- DN65</v>
          </cell>
          <cell r="C37166" t="str">
            <v>cad</v>
          </cell>
          <cell r="D37166" t="str">
            <v>9.159,25</v>
          </cell>
        </row>
        <row r="37167">
          <cell r="A37167" t="str">
            <v>MM.03.050.0050.c</v>
          </cell>
          <cell r="B37167" t="str">
            <v>- DN80</v>
          </cell>
          <cell r="C37167" t="str">
            <v>cad</v>
          </cell>
          <cell r="D37167" t="str">
            <v>12.296,13</v>
          </cell>
        </row>
        <row r="37168">
          <cell r="A37168" t="str">
            <v>MM.03.050.0050.d</v>
          </cell>
          <cell r="B37168" t="str">
            <v>- DN100</v>
          </cell>
          <cell r="C37168" t="str">
            <v>cad</v>
          </cell>
          <cell r="D37168" t="str">
            <v>20.399,28</v>
          </cell>
        </row>
        <row r="37169">
          <cell r="A37169" t="str">
            <v>MM.03.050.0050.e</v>
          </cell>
          <cell r="B37169" t="str">
            <v>- DN150</v>
          </cell>
          <cell r="C37169" t="str">
            <v>cad</v>
          </cell>
          <cell r="D37169" t="str">
            <v>27.887,62</v>
          </cell>
        </row>
        <row r="37170">
          <cell r="A37170" t="str">
            <v>MM.03.050.0060</v>
          </cell>
          <cell r="B37170" t="str">
            <v>Filtri a letto permanente di sabbia con corpo in vetroresina, completi di basamento in vetroresina, valvole a 5 vie a leva, manometri, valvole di sfiato, distributori interni in pvc e candelotti calibrati.</v>
          </cell>
          <cell r="C37170"/>
          <cell r="D37170"/>
        </row>
        <row r="37171">
          <cell r="A37171" t="str">
            <v>MM.03.050.0060.a</v>
          </cell>
          <cell r="B37171" t="str">
            <v>- DN40</v>
          </cell>
          <cell r="C37171" t="str">
            <v>cad</v>
          </cell>
          <cell r="D37171" t="str">
            <v>3.934,76</v>
          </cell>
        </row>
        <row r="37172">
          <cell r="A37172" t="str">
            <v>MM.03.050.0060.b</v>
          </cell>
          <cell r="B37172" t="str">
            <v>- DN50</v>
          </cell>
          <cell r="C37172" t="str">
            <v>cad</v>
          </cell>
          <cell r="D37172" t="str">
            <v>4.798,22</v>
          </cell>
        </row>
        <row r="37173">
          <cell r="A37173" t="str">
            <v>MM.03.050.0060.c</v>
          </cell>
          <cell r="B37173" t="str">
            <v>- DN65</v>
          </cell>
          <cell r="C37173" t="str">
            <v>cad</v>
          </cell>
          <cell r="D37173" t="str">
            <v>6.557,94</v>
          </cell>
        </row>
        <row r="37174">
          <cell r="A37174" t="str">
            <v>MM.03.050.0070</v>
          </cell>
          <cell r="B37174" t="str">
            <v>Filtri a calza PN16 grado di filtrazione 160 µm.</v>
          </cell>
          <cell r="C37174"/>
          <cell r="D37174"/>
        </row>
        <row r="37175">
          <cell r="A37175" t="str">
            <v>MM.03.050.0070.a</v>
          </cell>
          <cell r="B37175" t="str">
            <v>- DN20</v>
          </cell>
          <cell r="C37175" t="str">
            <v>cad</v>
          </cell>
          <cell r="D37175" t="str">
            <v>40,16</v>
          </cell>
        </row>
        <row r="37176">
          <cell r="A37176" t="str">
            <v>MM.03.050.0070.b</v>
          </cell>
          <cell r="B37176" t="str">
            <v>- DN25</v>
          </cell>
          <cell r="C37176" t="str">
            <v>cad</v>
          </cell>
          <cell r="D37176" t="str">
            <v>43,03</v>
          </cell>
        </row>
        <row r="37177">
          <cell r="A37177" t="str">
            <v>MM.03.050.0070.c</v>
          </cell>
          <cell r="B37177" t="str">
            <v>- DN32</v>
          </cell>
          <cell r="C37177" t="str">
            <v>cad</v>
          </cell>
          <cell r="D37177" t="str">
            <v>57,38</v>
          </cell>
        </row>
        <row r="37178">
          <cell r="A37178" t="str">
            <v>MM.03.050.0070.d</v>
          </cell>
          <cell r="B37178" t="str">
            <v>- DN40</v>
          </cell>
          <cell r="C37178" t="str">
            <v>cad</v>
          </cell>
          <cell r="D37178" t="str">
            <v>439,91</v>
          </cell>
        </row>
        <row r="37179">
          <cell r="A37179" t="str">
            <v>MM.03.050.0070.e</v>
          </cell>
          <cell r="B37179" t="str">
            <v>- DN50</v>
          </cell>
          <cell r="C37179" t="str">
            <v>cad</v>
          </cell>
          <cell r="D37179" t="str">
            <v>894,20</v>
          </cell>
        </row>
        <row r="37180">
          <cell r="A37180" t="str">
            <v>MM.03.050.0080</v>
          </cell>
          <cell r="B37180" t="str">
            <v>Filtri autopulenti PN16 con grado di filtrazione 100 µm, tipo semi-automatico (avvio manuale e lavaggio automatico) o automatico (avvio e lavaggio automatici).</v>
          </cell>
          <cell r="C37180"/>
          <cell r="D37180"/>
        </row>
        <row r="37181">
          <cell r="A37181" t="str">
            <v>MM.03.050.0080.a</v>
          </cell>
          <cell r="B37181" t="str">
            <v>- semi-automatico - DN20</v>
          </cell>
          <cell r="C37181" t="str">
            <v>cad</v>
          </cell>
          <cell r="D37181" t="str">
            <v>811,55</v>
          </cell>
        </row>
        <row r="37182">
          <cell r="A37182" t="str">
            <v>MM.03.050.0080.b</v>
          </cell>
          <cell r="B37182" t="str">
            <v>- semi-automatico - DN25</v>
          </cell>
          <cell r="C37182" t="str">
            <v>cad</v>
          </cell>
          <cell r="D37182" t="str">
            <v>830,01</v>
          </cell>
        </row>
        <row r="37183">
          <cell r="A37183" t="str">
            <v>MM.03.050.0080.c</v>
          </cell>
          <cell r="B37183" t="str">
            <v>- semi-automatico - DN32</v>
          </cell>
          <cell r="C37183" t="str">
            <v>cad</v>
          </cell>
          <cell r="D37183" t="str">
            <v>860,73</v>
          </cell>
        </row>
        <row r="37184">
          <cell r="A37184" t="str">
            <v>MM.03.050.0080.d</v>
          </cell>
          <cell r="B37184" t="str">
            <v>- semi-automatico - DN40</v>
          </cell>
          <cell r="C37184" t="str">
            <v>cad</v>
          </cell>
          <cell r="D37184" t="str">
            <v>879,18</v>
          </cell>
        </row>
        <row r="37185">
          <cell r="A37185" t="str">
            <v>MM.03.050.0080.e</v>
          </cell>
          <cell r="B37185" t="str">
            <v>- semi-automatico - DN50</v>
          </cell>
          <cell r="C37185" t="str">
            <v>cad</v>
          </cell>
          <cell r="D37185" t="str">
            <v>922,21</v>
          </cell>
        </row>
        <row r="37186">
          <cell r="A37186" t="str">
            <v>MM.03.050.0080.f</v>
          </cell>
          <cell r="B37186" t="str">
            <v>- semi-automatico - DN65</v>
          </cell>
          <cell r="C37186" t="str">
            <v>cad</v>
          </cell>
          <cell r="D37186" t="str">
            <v>1.862,87</v>
          </cell>
        </row>
        <row r="37187">
          <cell r="A37187" t="str">
            <v>MM.03.050.0080.g</v>
          </cell>
          <cell r="B37187" t="str">
            <v>- semi-automatico - DN80</v>
          </cell>
          <cell r="C37187" t="str">
            <v>cad</v>
          </cell>
          <cell r="D37187" t="str">
            <v>2.157,98</v>
          </cell>
        </row>
        <row r="37188">
          <cell r="A37188" t="str">
            <v>MM.03.050.0080.h</v>
          </cell>
          <cell r="B37188" t="str">
            <v>- semi-automatico - DN100</v>
          </cell>
          <cell r="C37188" t="str">
            <v>cad</v>
          </cell>
          <cell r="D37188" t="str">
            <v>2.489,97</v>
          </cell>
        </row>
        <row r="37189">
          <cell r="A37189" t="str">
            <v>MM.03.050.0080.i</v>
          </cell>
          <cell r="B37189" t="str">
            <v>- automatico - DN20</v>
          </cell>
          <cell r="C37189" t="str">
            <v>cad</v>
          </cell>
          <cell r="D37189" t="str">
            <v>1.346,43</v>
          </cell>
        </row>
        <row r="37190">
          <cell r="A37190" t="str">
            <v>MM.03.050.0080.j</v>
          </cell>
          <cell r="B37190" t="str">
            <v>- automatico - DN25</v>
          </cell>
          <cell r="C37190" t="str">
            <v>cad</v>
          </cell>
          <cell r="D37190" t="str">
            <v>1.364,87</v>
          </cell>
        </row>
        <row r="37191">
          <cell r="A37191" t="str">
            <v>MM.03.050.0080.k</v>
          </cell>
          <cell r="B37191" t="str">
            <v>- automatico - DN32</v>
          </cell>
          <cell r="C37191" t="str">
            <v>cad</v>
          </cell>
          <cell r="D37191" t="str">
            <v>1.407,91</v>
          </cell>
        </row>
        <row r="37192">
          <cell r="A37192" t="str">
            <v>MM.03.050.0080.l</v>
          </cell>
          <cell r="B37192" t="str">
            <v>- automatico - DN40</v>
          </cell>
          <cell r="C37192" t="str">
            <v>cad</v>
          </cell>
          <cell r="D37192" t="str">
            <v>1.457,09</v>
          </cell>
        </row>
        <row r="37193">
          <cell r="A37193" t="str">
            <v>MM.03.050.0080.m</v>
          </cell>
          <cell r="B37193" t="str">
            <v>- automatico - DN50</v>
          </cell>
          <cell r="C37193" t="str">
            <v>cad</v>
          </cell>
          <cell r="D37193" t="str">
            <v>1.487,84</v>
          </cell>
        </row>
        <row r="37194">
          <cell r="A37194" t="str">
            <v>MM.03.050.0080.n</v>
          </cell>
          <cell r="B37194" t="str">
            <v>- automatico - DN65</v>
          </cell>
          <cell r="C37194" t="str">
            <v>cad</v>
          </cell>
          <cell r="D37194" t="str">
            <v>2.459,23</v>
          </cell>
        </row>
        <row r="37195">
          <cell r="A37195" t="str">
            <v>MM.03.050.0080.o</v>
          </cell>
          <cell r="B37195" t="str">
            <v>- automatico - DN80</v>
          </cell>
          <cell r="C37195" t="str">
            <v>cad</v>
          </cell>
          <cell r="D37195" t="str">
            <v>2.711,29</v>
          </cell>
        </row>
        <row r="37196">
          <cell r="A37196" t="str">
            <v>MM.03.050.0080.p</v>
          </cell>
          <cell r="B37196" t="str">
            <v>- automatico - DN100</v>
          </cell>
          <cell r="C37196" t="str">
            <v>cad</v>
          </cell>
          <cell r="D37196" t="str">
            <v>3.024,86</v>
          </cell>
        </row>
        <row r="37197">
          <cell r="A37197" t="str">
            <v>MM.03.060</v>
          </cell>
          <cell r="B37197" t="str">
            <v>TRATTAMENTO ACQUA</v>
          </cell>
          <cell r="C37197"/>
          <cell r="D37197"/>
        </row>
        <row r="37198">
          <cell r="A37198" t="str">
            <v>MM.03.060.0010</v>
          </cell>
          <cell r="B37198" t="str">
            <v>Addolcitori d'acqua a scambio di ioni a 1 colonna, costruiti in materiali resistenti alla corrosione e adatti per uso alimentare, corredati di dispositivi per rigenerazione automatica a tempo o a volume, di serbatoio salamoia con accessori, resine e sale per prima rigenerazione.</v>
          </cell>
          <cell r="C37198"/>
          <cell r="D37198"/>
        </row>
        <row r="37199">
          <cell r="A37199" t="str">
            <v>MM.03.060.0010.a</v>
          </cell>
          <cell r="B37199" t="str">
            <v>- rigenerazione a tempo - 3 m³/h - 230 m³x°fr</v>
          </cell>
          <cell r="C37199" t="str">
            <v>cad</v>
          </cell>
          <cell r="D37199" t="str">
            <v>1.114,85</v>
          </cell>
        </row>
        <row r="37200">
          <cell r="A37200" t="str">
            <v>MM.03.060.0010.b</v>
          </cell>
          <cell r="B37200" t="str">
            <v>- rigenerazione a tempo - 3,5 m³/h - 350 m³x°fr</v>
          </cell>
          <cell r="C37200" t="str">
            <v>cad</v>
          </cell>
          <cell r="D37200" t="str">
            <v>1.300,66</v>
          </cell>
        </row>
        <row r="37201">
          <cell r="A37201" t="str">
            <v>MM.03.060.0010.c</v>
          </cell>
          <cell r="B37201" t="str">
            <v>- rigenerazione a tempo - 5 m³/h - 580 m³x°fr</v>
          </cell>
          <cell r="C37201" t="str">
            <v>cad</v>
          </cell>
          <cell r="D37201" t="str">
            <v>1.759,71</v>
          </cell>
        </row>
        <row r="37202">
          <cell r="A37202" t="str">
            <v>MM.03.060.0010.d</v>
          </cell>
          <cell r="B37202" t="str">
            <v>- rigenerazione a tempo - 8 m³/h - 820 m³x°fr</v>
          </cell>
          <cell r="C37202" t="str">
            <v>cad</v>
          </cell>
          <cell r="D37202" t="str">
            <v>3.016,66</v>
          </cell>
        </row>
        <row r="37203">
          <cell r="A37203" t="str">
            <v>MM.03.060.0010.e</v>
          </cell>
          <cell r="B37203" t="str">
            <v>- rigenerazione a tempo - 10 m³/h - 1400 m³x°fr</v>
          </cell>
          <cell r="C37203" t="str">
            <v>cad</v>
          </cell>
          <cell r="D37203" t="str">
            <v>4.645,21</v>
          </cell>
        </row>
        <row r="37204">
          <cell r="A37204" t="str">
            <v>MM.03.060.0010.f</v>
          </cell>
          <cell r="B37204" t="str">
            <v>- rigenerazione a volume - 3 m³/h - 230 m³x°fr</v>
          </cell>
          <cell r="C37204" t="str">
            <v>cad</v>
          </cell>
          <cell r="D37204" t="str">
            <v>1.267,87</v>
          </cell>
        </row>
        <row r="37205">
          <cell r="A37205" t="str">
            <v>MM.03.060.0010.g</v>
          </cell>
          <cell r="B37205" t="str">
            <v>- rigenerazione a volume - 3,5 m³/h - 350 m³x°fr</v>
          </cell>
          <cell r="C37205" t="str">
            <v>cad</v>
          </cell>
          <cell r="D37205" t="str">
            <v>1.519,24</v>
          </cell>
        </row>
        <row r="37206">
          <cell r="A37206" t="str">
            <v>MM.03.060.0010.h</v>
          </cell>
          <cell r="B37206" t="str">
            <v>- rigenerazione a volume - 5 m³/h - 580 m³x°fr</v>
          </cell>
          <cell r="C37206" t="str">
            <v>cad</v>
          </cell>
          <cell r="D37206" t="str">
            <v>1.967,38</v>
          </cell>
        </row>
        <row r="37207">
          <cell r="A37207" t="str">
            <v>MM.03.060.0010.i</v>
          </cell>
          <cell r="B37207" t="str">
            <v>- rigenerazione a volume - 8 m³/h - 820 m³x°fr</v>
          </cell>
          <cell r="C37207" t="str">
            <v>cad</v>
          </cell>
          <cell r="D37207" t="str">
            <v>3.956,61</v>
          </cell>
        </row>
        <row r="37208">
          <cell r="A37208" t="str">
            <v>MM.03.060.0010.j</v>
          </cell>
          <cell r="B37208" t="str">
            <v>- rigenerazione a volume - 10 m³/h - 1400 m³x°fr</v>
          </cell>
          <cell r="C37208" t="str">
            <v>cad</v>
          </cell>
          <cell r="D37208" t="str">
            <v>5.585,20</v>
          </cell>
        </row>
        <row r="37209">
          <cell r="A37209" t="str">
            <v>MM.03.060.0020</v>
          </cell>
          <cell r="B37209" t="str">
            <v>Addolcitori d'acqua a scambio di ioni a 2 colonne, costruiti in materiali resistenti alla corrosione e adatti per uso alimentare, corredati di dispositivi per rigenerazione automatica a volume, serbatoio salamoia con accessori, resine e sale per prima rigenerazione.</v>
          </cell>
          <cell r="C37209"/>
          <cell r="D37209"/>
        </row>
        <row r="37210">
          <cell r="A37210" t="str">
            <v>MM.03.060.0020.a</v>
          </cell>
          <cell r="B37210" t="str">
            <v>- 3,5 m³/h - 350+350 m³x°fr</v>
          </cell>
          <cell r="C37210" t="str">
            <v>cad</v>
          </cell>
          <cell r="D37210" t="str">
            <v>7.683,71</v>
          </cell>
        </row>
        <row r="37211">
          <cell r="A37211" t="str">
            <v>MM.03.060.0020.b</v>
          </cell>
          <cell r="B37211" t="str">
            <v>- 8 m³/h - 580+560 m³x°fr</v>
          </cell>
          <cell r="C37211" t="str">
            <v>cad</v>
          </cell>
          <cell r="D37211" t="str">
            <v>10.755,02</v>
          </cell>
        </row>
        <row r="37212">
          <cell r="A37212" t="str">
            <v>MM.03.060.0020.c</v>
          </cell>
          <cell r="B37212" t="str">
            <v>- 12 m³/h - 900+900 m³x°fr</v>
          </cell>
          <cell r="C37212" t="str">
            <v>cad</v>
          </cell>
          <cell r="D37212" t="str">
            <v>17.774,06</v>
          </cell>
        </row>
        <row r="37213">
          <cell r="A37213" t="str">
            <v>MM.03.060.0020.d</v>
          </cell>
          <cell r="B37213" t="str">
            <v>- 18 m³/h - 1800+1800 m³x°fr</v>
          </cell>
          <cell r="C37213" t="str">
            <v>cad</v>
          </cell>
          <cell r="D37213" t="str">
            <v>21.801,03</v>
          </cell>
        </row>
        <row r="37214">
          <cell r="A37214" t="str">
            <v>MM.03.060.0030</v>
          </cell>
          <cell r="B37214" t="str">
            <v>Osmotizzatori d'acqua composti da moduli a osmosi inversa con contenitori, pompe d'alimentazione, strumentazione, quadro di regolazione e controllo, prefiltri da 5 µm, accessori vari e struttura di supporto.</v>
          </cell>
          <cell r="C37214"/>
          <cell r="D37214"/>
        </row>
        <row r="37215">
          <cell r="A37215" t="str">
            <v>MM.03.060.0030.a</v>
          </cell>
          <cell r="B37215" t="str">
            <v>- fino a 40 l/h</v>
          </cell>
          <cell r="C37215" t="str">
            <v>cad</v>
          </cell>
          <cell r="D37215" t="str">
            <v>2.323,96</v>
          </cell>
        </row>
        <row r="37216">
          <cell r="A37216" t="str">
            <v>MM.03.060.0030.b</v>
          </cell>
          <cell r="B37216" t="str">
            <v>- oltre 40 fino a 160 l/h</v>
          </cell>
          <cell r="C37216" t="str">
            <v>cad</v>
          </cell>
          <cell r="D37216" t="str">
            <v>2.821,28</v>
          </cell>
        </row>
        <row r="37217">
          <cell r="A37217" t="str">
            <v>MM.03.060.0030.c</v>
          </cell>
          <cell r="B37217" t="str">
            <v>- oltre 160 fino a 240 l/h</v>
          </cell>
          <cell r="C37217" t="str">
            <v>cad</v>
          </cell>
          <cell r="D37217" t="str">
            <v>6.448,64</v>
          </cell>
        </row>
        <row r="37218">
          <cell r="A37218" t="str">
            <v>MM.03.060.0030.d</v>
          </cell>
          <cell r="B37218" t="str">
            <v>- oltre 240 fino a 650 l/h</v>
          </cell>
          <cell r="C37218" t="str">
            <v>cad</v>
          </cell>
          <cell r="D37218" t="str">
            <v>8.416,02</v>
          </cell>
        </row>
        <row r="37219">
          <cell r="A37219" t="str">
            <v>MM.03.060.0030.e</v>
          </cell>
          <cell r="B37219" t="str">
            <v>- oltre 650 fino a 950 l/h</v>
          </cell>
          <cell r="C37219" t="str">
            <v>cad</v>
          </cell>
          <cell r="D37219" t="str">
            <v>10.492,70</v>
          </cell>
        </row>
        <row r="37220">
          <cell r="A37220" t="str">
            <v>MM.03.060.0030.f</v>
          </cell>
          <cell r="B37220" t="str">
            <v>- oltre 950 fino a 1500 l/h</v>
          </cell>
          <cell r="C37220" t="str">
            <v>cad</v>
          </cell>
          <cell r="D37220" t="str">
            <v>12.460,09</v>
          </cell>
        </row>
        <row r="37221">
          <cell r="A37221" t="str">
            <v>MM.03.060.0030.g</v>
          </cell>
          <cell r="B37221" t="str">
            <v>- oltre 1500 fino a 2000 l/h</v>
          </cell>
          <cell r="C37221" t="str">
            <v>cad</v>
          </cell>
          <cell r="D37221" t="str">
            <v>20.903,43</v>
          </cell>
        </row>
        <row r="37222">
          <cell r="A37222" t="str">
            <v>MM.03.060.0040</v>
          </cell>
          <cell r="B37222" t="str">
            <v>Apparecchi di disinfezione secondo DM 443 del 21.12.1990.</v>
          </cell>
          <cell r="C37222"/>
          <cell r="D37222"/>
        </row>
        <row r="37223">
          <cell r="A37223" t="str">
            <v>MM.03.060.0040.a</v>
          </cell>
          <cell r="B37223" t="str">
            <v>- fino a 10 m³/h</v>
          </cell>
          <cell r="C37223" t="str">
            <v>cad</v>
          </cell>
          <cell r="D37223" t="str">
            <v>153,71</v>
          </cell>
        </row>
        <row r="37224">
          <cell r="A37224" t="str">
            <v>MM.03.060.0040.b</v>
          </cell>
          <cell r="B37224" t="str">
            <v>- oltre 10 fino a 18 m³/h</v>
          </cell>
          <cell r="C37224" t="str">
            <v>cad</v>
          </cell>
          <cell r="D37224" t="str">
            <v>245,93</v>
          </cell>
        </row>
        <row r="37225">
          <cell r="A37225" t="str">
            <v>MM.03.060.0050</v>
          </cell>
          <cell r="B37225" t="str">
            <v>Apparecchi per dosaggio di prodotti di trattamento acque:</v>
          </cell>
          <cell r="C37225"/>
          <cell r="D37225"/>
        </row>
        <row r="37226">
          <cell r="A37226" t="str">
            <v>MM.03.060.0050.a</v>
          </cell>
          <cell r="B37226" t="str">
            <v>- pompa dosatrice elettronica da 1,5 l/h, 12 bar completa di serbatoio con accessori</v>
          </cell>
          <cell r="C37226" t="str">
            <v>cad</v>
          </cell>
          <cell r="D37226" t="str">
            <v>557,44</v>
          </cell>
        </row>
        <row r="37227">
          <cell r="A37227" t="str">
            <v>MM.03.060.0050.b</v>
          </cell>
          <cell r="B37227" t="str">
            <v>- contatore a impulsi DN15</v>
          </cell>
          <cell r="C37227" t="str">
            <v>cad</v>
          </cell>
          <cell r="D37227" t="str">
            <v>92,92</v>
          </cell>
        </row>
        <row r="37228">
          <cell r="A37228" t="str">
            <v>MM.03.060.0050.c</v>
          </cell>
          <cell r="B37228" t="str">
            <v>- contatore a impulsi DN20</v>
          </cell>
          <cell r="C37228" t="str">
            <v>cad</v>
          </cell>
          <cell r="D37228" t="str">
            <v>103,83</v>
          </cell>
        </row>
        <row r="37229">
          <cell r="A37229" t="str">
            <v>MM.03.060.0050.d</v>
          </cell>
          <cell r="B37229" t="str">
            <v>- contatore a impulsi DN25</v>
          </cell>
          <cell r="C37229" t="str">
            <v>cad</v>
          </cell>
          <cell r="D37229" t="str">
            <v>153,01</v>
          </cell>
        </row>
        <row r="37230">
          <cell r="A37230" t="str">
            <v>MM.03.060.0050.e</v>
          </cell>
          <cell r="B37230" t="str">
            <v>- contatore a impulsi DN32</v>
          </cell>
          <cell r="C37230" t="str">
            <v>cad</v>
          </cell>
          <cell r="D37230" t="str">
            <v>191,27</v>
          </cell>
        </row>
        <row r="37231">
          <cell r="A37231" t="str">
            <v>MM.03.060.0050.f</v>
          </cell>
          <cell r="B37231" t="str">
            <v>- contatore a impulsi DN40</v>
          </cell>
          <cell r="C37231" t="str">
            <v>cad</v>
          </cell>
          <cell r="D37231" t="str">
            <v>311,51</v>
          </cell>
        </row>
        <row r="37232">
          <cell r="A37232" t="str">
            <v>MM.03.060.0050.g</v>
          </cell>
          <cell r="B37232" t="str">
            <v>- contatore a impulsi DN50</v>
          </cell>
          <cell r="C37232" t="str">
            <v>cad</v>
          </cell>
          <cell r="D37232" t="str">
            <v>590,22</v>
          </cell>
        </row>
        <row r="37233">
          <cell r="A37233" t="str">
            <v>MM.03.060.0060</v>
          </cell>
          <cell r="B37233" t="str">
            <v>Apparecchi anticalcare magnetici per montaggio su tubazione.</v>
          </cell>
          <cell r="C37233"/>
          <cell r="D37233"/>
        </row>
        <row r="37234">
          <cell r="A37234" t="str">
            <v>MM.03.060.0060.a</v>
          </cell>
          <cell r="B37234" t="str">
            <v>- fino a 1,5 m³/h</v>
          </cell>
          <cell r="C37234" t="str">
            <v>cad</v>
          </cell>
          <cell r="D37234" t="str">
            <v>1.577,99</v>
          </cell>
        </row>
        <row r="37235">
          <cell r="A37235" t="str">
            <v>MM.03.060.0060.b</v>
          </cell>
          <cell r="B37235" t="str">
            <v>- oltre 1,5 fino a 2,5 m³/h</v>
          </cell>
          <cell r="C37235" t="str">
            <v>cad</v>
          </cell>
          <cell r="D37235" t="str">
            <v>2.199,64</v>
          </cell>
        </row>
        <row r="37236">
          <cell r="A37236" t="str">
            <v>MM.03.060.0060.c</v>
          </cell>
          <cell r="B37236" t="str">
            <v>- oltre 2,5 fino a 5 m³/h</v>
          </cell>
          <cell r="C37236" t="str">
            <v>cad</v>
          </cell>
          <cell r="D37236" t="str">
            <v>3.060,38</v>
          </cell>
        </row>
        <row r="37237">
          <cell r="A37237" t="str">
            <v>MM.03.060.0060.d</v>
          </cell>
          <cell r="B37237" t="str">
            <v>- oltre 5 fino a 8 m³/h</v>
          </cell>
          <cell r="C37237" t="str">
            <v>cad</v>
          </cell>
          <cell r="D37237" t="str">
            <v>4.399,30</v>
          </cell>
        </row>
        <row r="37238">
          <cell r="A37238" t="str">
            <v>MM.03.060.0060.e</v>
          </cell>
          <cell r="B37238" t="str">
            <v>- oltre 5 fino a 8 m³/h</v>
          </cell>
          <cell r="C37238" t="str">
            <v>cad</v>
          </cell>
          <cell r="D37238" t="str">
            <v>4.973,10</v>
          </cell>
        </row>
        <row r="37239">
          <cell r="A37239" t="str">
            <v>MM.03.060.0060.f</v>
          </cell>
          <cell r="B37239" t="str">
            <v>- oltre 11 fino a 15 m³/h</v>
          </cell>
          <cell r="C37239" t="str">
            <v>cad</v>
          </cell>
          <cell r="D37239" t="str">
            <v>5.738,19</v>
          </cell>
        </row>
        <row r="37240">
          <cell r="A37240" t="str">
            <v>MM.03.070</v>
          </cell>
          <cell r="B37240" t="str">
            <v>BOLLITORI</v>
          </cell>
          <cell r="C37240"/>
          <cell r="D37240"/>
        </row>
        <row r="37241">
          <cell r="A37241" t="str">
            <v>MM.03.070.0010</v>
          </cell>
          <cell r="B37241" t="str">
            <v>Bollitori verticali in acciaio nero con smaltatura interna, pressione d'esercizio max 6 bar, temperatura d'esercizio max 60 °C, scambiatore con fascio tubiero estraibile per acqua calda, coibentazione sp. 50 mm in lana minerale o poliuretano o guaina flessibile con guscio in pvc, corredati di protezione catodica.</v>
          </cell>
          <cell r="C37241"/>
          <cell r="D37241"/>
        </row>
        <row r="37242">
          <cell r="A37242" t="str">
            <v>MM.03.070.0010.a</v>
          </cell>
          <cell r="B37242" t="str">
            <v>- scambiatore in rame - 200 l - fino a 300 l/h</v>
          </cell>
          <cell r="C37242" t="str">
            <v>cad</v>
          </cell>
          <cell r="D37242" t="str">
            <v>600,05</v>
          </cell>
        </row>
        <row r="37243">
          <cell r="A37243" t="str">
            <v>MM.03.070.0010.b</v>
          </cell>
          <cell r="B37243" t="str">
            <v>- scambiatore in rame - 300 l - fino a 450 l/h</v>
          </cell>
          <cell r="C37243" t="str">
            <v>cad</v>
          </cell>
          <cell r="D37243" t="str">
            <v>696,78</v>
          </cell>
        </row>
        <row r="37244">
          <cell r="A37244" t="str">
            <v>MM.03.070.0010.c</v>
          </cell>
          <cell r="B37244" t="str">
            <v>- scambiatore in rame - 500 l - fino a 600 l/h</v>
          </cell>
          <cell r="C37244" t="str">
            <v>cad</v>
          </cell>
          <cell r="D37244" t="str">
            <v>877,12</v>
          </cell>
        </row>
        <row r="37245">
          <cell r="A37245" t="str">
            <v>MM.03.070.0010.d</v>
          </cell>
          <cell r="B37245" t="str">
            <v>- scambiatore in rame - 750 l - fino a 900 l/h</v>
          </cell>
          <cell r="C37245" t="str">
            <v>cad</v>
          </cell>
          <cell r="D37245" t="str">
            <v>1.131,25</v>
          </cell>
        </row>
        <row r="37246">
          <cell r="A37246" t="str">
            <v>MM.03.070.0010.e</v>
          </cell>
          <cell r="B37246" t="str">
            <v>- scambiatore in rame - 1000 l - fino a 1200 l/h</v>
          </cell>
          <cell r="C37246" t="str">
            <v>cad</v>
          </cell>
          <cell r="D37246" t="str">
            <v>1.286,99</v>
          </cell>
        </row>
        <row r="37247">
          <cell r="A37247" t="str">
            <v>MM.03.070.0010.f</v>
          </cell>
          <cell r="B37247" t="str">
            <v>- scambiatore in rame - 1500 l - fino a 1800 l/h</v>
          </cell>
          <cell r="C37247" t="str">
            <v>cad</v>
          </cell>
          <cell r="D37247" t="str">
            <v>1.603,95</v>
          </cell>
        </row>
        <row r="37248">
          <cell r="A37248" t="str">
            <v>MM.03.070.0010.g</v>
          </cell>
          <cell r="B37248" t="str">
            <v>- scambiatore in rame - 2000 l - fino a 2400 l/h</v>
          </cell>
          <cell r="C37248" t="str">
            <v>cad</v>
          </cell>
          <cell r="D37248" t="str">
            <v>1.976,40</v>
          </cell>
        </row>
        <row r="37249">
          <cell r="A37249" t="str">
            <v>MM.03.070.0010.h</v>
          </cell>
          <cell r="B37249" t="str">
            <v>- scambiatore in rame - 3000 l - fino a 3600 l/h</v>
          </cell>
          <cell r="C37249" t="str">
            <v>cad</v>
          </cell>
          <cell r="D37249" t="str">
            <v>2.607,61</v>
          </cell>
        </row>
        <row r="37250">
          <cell r="A37250" t="str">
            <v>MM.03.070.0010.i</v>
          </cell>
          <cell r="B37250" t="str">
            <v>- scambiatore in rame - 4000 l - fino a 4800 l/h</v>
          </cell>
          <cell r="C37250" t="str">
            <v>cad</v>
          </cell>
          <cell r="D37250" t="str">
            <v>3.310,11</v>
          </cell>
        </row>
        <row r="37251">
          <cell r="A37251" t="str">
            <v>MM.03.070.0010.j</v>
          </cell>
          <cell r="B37251" t="str">
            <v>- scambiatore in rame - 5000 l - fino a 6000 l/h</v>
          </cell>
          <cell r="C37251" t="str">
            <v>cad</v>
          </cell>
          <cell r="D37251" t="str">
            <v>3.843,76</v>
          </cell>
        </row>
        <row r="37252">
          <cell r="A37252" t="str">
            <v>MM.03.070.0010.k</v>
          </cell>
          <cell r="B37252" t="str">
            <v>- scambiatore in acciaio inox - 200 l - fino a 300 l/h</v>
          </cell>
          <cell r="C37252" t="str">
            <v>cad</v>
          </cell>
          <cell r="D37252" t="str">
            <v>655,80</v>
          </cell>
        </row>
        <row r="37253">
          <cell r="A37253" t="str">
            <v>MM.03.070.0010.l</v>
          </cell>
          <cell r="B37253" t="str">
            <v>- scambiatore in acciaio inox - 300 l - fino a 450 l/h</v>
          </cell>
          <cell r="C37253" t="str">
            <v>cad</v>
          </cell>
          <cell r="D37253" t="str">
            <v>762,37</v>
          </cell>
        </row>
        <row r="37254">
          <cell r="A37254" t="str">
            <v>MM.03.070.0010.m</v>
          </cell>
          <cell r="B37254" t="str">
            <v>- scambiatore in acciaio inox - 500 l - fino a 600 l/h</v>
          </cell>
          <cell r="C37254" t="str">
            <v>cad</v>
          </cell>
          <cell r="D37254" t="str">
            <v>955,00</v>
          </cell>
        </row>
        <row r="37255">
          <cell r="A37255" t="str">
            <v>MM.03.070.0010.n</v>
          </cell>
          <cell r="B37255" t="str">
            <v>- scambiatore in acciaio inox - 750 l - fino a 900 l/h</v>
          </cell>
          <cell r="C37255" t="str">
            <v>cad</v>
          </cell>
          <cell r="D37255" t="str">
            <v>1.211,58</v>
          </cell>
        </row>
        <row r="37256">
          <cell r="A37256" t="str">
            <v>MM.03.070.0010.o</v>
          </cell>
          <cell r="B37256" t="str">
            <v>- scambiatore in acciaio inox - 1000 l - fino a 1200 l/h</v>
          </cell>
          <cell r="C37256" t="str">
            <v>cad</v>
          </cell>
          <cell r="D37256" t="str">
            <v>1.459,96</v>
          </cell>
        </row>
        <row r="37257">
          <cell r="A37257" t="str">
            <v>MM.03.070.0010.p</v>
          </cell>
          <cell r="B37257" t="str">
            <v>- scambiatore in acciaio inox - 1500 l - fino a 1800 l/h</v>
          </cell>
          <cell r="C37257" t="str">
            <v>cad</v>
          </cell>
          <cell r="D37257" t="str">
            <v>1.905,08</v>
          </cell>
        </row>
        <row r="37258">
          <cell r="A37258" t="str">
            <v>MM.03.070.0010.q</v>
          </cell>
          <cell r="B37258" t="str">
            <v>- scambiatore in acciaio inox - 2000 l - fino a 2400 l/h</v>
          </cell>
          <cell r="C37258" t="str">
            <v>cad</v>
          </cell>
          <cell r="D37258" t="str">
            <v>2.218,23</v>
          </cell>
        </row>
        <row r="37259">
          <cell r="A37259" t="str">
            <v>MM.03.070.0010.r</v>
          </cell>
          <cell r="B37259" t="str">
            <v>- scambiatore in acciaio inox - 3000 l - fino a 3600 l/h</v>
          </cell>
          <cell r="C37259" t="str">
            <v>cad</v>
          </cell>
          <cell r="D37259" t="str">
            <v>3.010,10</v>
          </cell>
        </row>
        <row r="37260">
          <cell r="A37260" t="str">
            <v>MM.03.070.0010.s</v>
          </cell>
          <cell r="B37260" t="str">
            <v>- scambiatore in acciaio inox - 4000 l - fino a 4800 l/h</v>
          </cell>
          <cell r="C37260" t="str">
            <v>cad</v>
          </cell>
          <cell r="D37260" t="str">
            <v>3.924,11</v>
          </cell>
        </row>
        <row r="37261">
          <cell r="A37261" t="str">
            <v>MM.03.070.0010.t</v>
          </cell>
          <cell r="B37261" t="str">
            <v>- scambiatore in acciaio inox - 5000 l - fino a 6000 l/h</v>
          </cell>
          <cell r="C37261" t="str">
            <v>cad</v>
          </cell>
          <cell r="D37261" t="str">
            <v>4.271,67</v>
          </cell>
        </row>
        <row r="37262">
          <cell r="A37262" t="str">
            <v>MM.03.070.0020</v>
          </cell>
          <cell r="B37262" t="str">
            <v>Bollitori verticali in acciaio inox, pressione d'esercizio max 6 bar, temperatura d'esercizio max 60 °C, scambiatore in acciaio inox con fascio tubiero estraibile per acqua calda, coibentazione sp. 50 mm in lana minerale o poliuretano o guaina flessibile con guscio in pvc, corredati di protezione catodica.</v>
          </cell>
          <cell r="C37262"/>
          <cell r="D37262"/>
        </row>
        <row r="37263">
          <cell r="A37263" t="str">
            <v>MM.03.070.0020.a</v>
          </cell>
          <cell r="B37263" t="str">
            <v>- fino a 200 l - 300 l/h</v>
          </cell>
          <cell r="C37263" t="str">
            <v>cad</v>
          </cell>
          <cell r="D37263" t="str">
            <v>960,08</v>
          </cell>
        </row>
        <row r="37264">
          <cell r="A37264" t="str">
            <v>MM.03.070.0020.b</v>
          </cell>
          <cell r="B37264" t="str">
            <v>- fino a 300 l - 450 l/h</v>
          </cell>
          <cell r="C37264" t="str">
            <v>cad</v>
          </cell>
          <cell r="D37264" t="str">
            <v>1.114,85</v>
          </cell>
        </row>
        <row r="37265">
          <cell r="A37265" t="str">
            <v>MM.03.070.0020.c</v>
          </cell>
          <cell r="B37265" t="str">
            <v>- fino a 500 l - 600 l/h</v>
          </cell>
          <cell r="C37265" t="str">
            <v>cad</v>
          </cell>
          <cell r="D37265" t="str">
            <v>1.403,39</v>
          </cell>
        </row>
        <row r="37266">
          <cell r="A37266" t="str">
            <v>MM.03.070.0020.d</v>
          </cell>
          <cell r="B37266" t="str">
            <v>- fino a 750 l - 900 l/h</v>
          </cell>
          <cell r="C37266" t="str">
            <v>cad</v>
          </cell>
          <cell r="D37266" t="str">
            <v>1.810,00</v>
          </cell>
        </row>
        <row r="37267">
          <cell r="A37267" t="str">
            <v>MM.03.070.0020.e</v>
          </cell>
          <cell r="B37267" t="str">
            <v>- fino a 1000 l - 1200 l/h</v>
          </cell>
          <cell r="C37267" t="str">
            <v>cad</v>
          </cell>
          <cell r="D37267" t="str">
            <v>2.059,19</v>
          </cell>
        </row>
        <row r="37268">
          <cell r="A37268" t="str">
            <v>MM.03.070.0020.f</v>
          </cell>
          <cell r="B37268" t="str">
            <v>- fino a 1500 l - 1800 l/h</v>
          </cell>
          <cell r="C37268" t="str">
            <v>cad</v>
          </cell>
          <cell r="D37268" t="str">
            <v>2.566,77</v>
          </cell>
        </row>
        <row r="37269">
          <cell r="A37269" t="str">
            <v>MM.03.070.0020.g</v>
          </cell>
          <cell r="B37269" t="str">
            <v>- fino a 2000 l - 2400 l/h</v>
          </cell>
          <cell r="C37269" t="str">
            <v>cad</v>
          </cell>
          <cell r="D37269" t="str">
            <v>3.162,24</v>
          </cell>
        </row>
        <row r="37270">
          <cell r="A37270" t="str">
            <v>MM.03.070.0020.h</v>
          </cell>
          <cell r="B37270" t="str">
            <v>- fino a 3000 l - 3600 l/h</v>
          </cell>
          <cell r="C37270" t="str">
            <v>cad</v>
          </cell>
          <cell r="D37270" t="str">
            <v>4.172,16</v>
          </cell>
        </row>
        <row r="37271">
          <cell r="A37271" t="str">
            <v>MM.03.070.0020.i</v>
          </cell>
          <cell r="B37271" t="str">
            <v>- fino a 4000 l - 4800 l/h</v>
          </cell>
          <cell r="C37271" t="str">
            <v>cad</v>
          </cell>
          <cell r="D37271" t="str">
            <v>5.296,19</v>
          </cell>
        </row>
        <row r="37272">
          <cell r="A37272" t="str">
            <v>MM.03.070.0020.j</v>
          </cell>
          <cell r="B37272" t="str">
            <v>- fino a 5000 l - 6000 l/h</v>
          </cell>
          <cell r="C37272" t="str">
            <v>cad</v>
          </cell>
          <cell r="D37272" t="str">
            <v>6.150,02</v>
          </cell>
        </row>
        <row r="37273">
          <cell r="A37273" t="str">
            <v>MM.03.070.0030</v>
          </cell>
          <cell r="B37273" t="str">
            <v>Aumenti di prezzo per bollitori orizzontali.</v>
          </cell>
          <cell r="C37273"/>
          <cell r="D37273"/>
        </row>
        <row r="37274">
          <cell r="A37274" t="str">
            <v>MM.03.070.0030.a</v>
          </cell>
          <cell r="B37274" t="str">
            <v>- 200 l</v>
          </cell>
          <cell r="C37274" t="str">
            <v>cad</v>
          </cell>
          <cell r="D37274" t="str">
            <v>773,84</v>
          </cell>
        </row>
        <row r="37275">
          <cell r="A37275" t="str">
            <v>MM.03.070.0030.b</v>
          </cell>
          <cell r="B37275" t="str">
            <v>- 300 l</v>
          </cell>
          <cell r="C37275" t="str">
            <v>cad</v>
          </cell>
          <cell r="D37275" t="str">
            <v>899,59</v>
          </cell>
        </row>
        <row r="37276">
          <cell r="A37276" t="str">
            <v>MM.03.070.0030.c</v>
          </cell>
          <cell r="B37276" t="str">
            <v>- 500 l</v>
          </cell>
          <cell r="C37276" t="str">
            <v>cad</v>
          </cell>
          <cell r="D37276" t="str">
            <v>1.126,90</v>
          </cell>
        </row>
        <row r="37277">
          <cell r="A37277" t="str">
            <v>MM.03.070.0030.d</v>
          </cell>
          <cell r="B37277" t="str">
            <v>- 750 l</v>
          </cell>
          <cell r="C37277" t="str">
            <v>cad</v>
          </cell>
          <cell r="D37277" t="str">
            <v>1.429,65</v>
          </cell>
        </row>
        <row r="37278">
          <cell r="A37278" t="str">
            <v>MM.03.070.0030.e</v>
          </cell>
          <cell r="B37278" t="str">
            <v>- 1000 l</v>
          </cell>
          <cell r="C37278" t="str">
            <v>cad</v>
          </cell>
          <cell r="D37278" t="str">
            <v>1.722,75</v>
          </cell>
        </row>
        <row r="37279">
          <cell r="A37279" t="str">
            <v>MM.03.070.0030.f</v>
          </cell>
          <cell r="B37279" t="str">
            <v>- 1500 l</v>
          </cell>
          <cell r="C37279" t="str">
            <v>cad</v>
          </cell>
          <cell r="D37279" t="str">
            <v>2.247,99</v>
          </cell>
        </row>
        <row r="37280">
          <cell r="A37280" t="str">
            <v>MM.03.070.0030.g</v>
          </cell>
          <cell r="B37280" t="str">
            <v>- 2000 l</v>
          </cell>
          <cell r="C37280" t="str">
            <v>cad</v>
          </cell>
          <cell r="D37280" t="str">
            <v>2.617,52</v>
          </cell>
        </row>
        <row r="37281">
          <cell r="A37281" t="str">
            <v>MM.03.070.0030.h</v>
          </cell>
          <cell r="B37281" t="str">
            <v>- 3000 l</v>
          </cell>
          <cell r="C37281" t="str">
            <v>cad</v>
          </cell>
          <cell r="D37281" t="str">
            <v>3.551,92</v>
          </cell>
        </row>
        <row r="37282">
          <cell r="A37282" t="str">
            <v>MM.03.070.0030.i</v>
          </cell>
          <cell r="B37282" t="str">
            <v>- 4000 l</v>
          </cell>
          <cell r="C37282" t="str">
            <v>cad</v>
          </cell>
          <cell r="D37282" t="str">
            <v>4.630,44</v>
          </cell>
        </row>
        <row r="37283">
          <cell r="A37283" t="str">
            <v>MM.03.070.0030.j</v>
          </cell>
          <cell r="B37283" t="str">
            <v>- 5000 l</v>
          </cell>
          <cell r="C37283" t="str">
            <v>cad</v>
          </cell>
          <cell r="D37283" t="str">
            <v>5.040,60</v>
          </cell>
        </row>
        <row r="37284">
          <cell r="A37284" t="str">
            <v>MM.03.080</v>
          </cell>
          <cell r="B37284" t="str">
            <v>SOLLEVAMENTO ACQUE DI SCARICO</v>
          </cell>
          <cell r="C37284"/>
          <cell r="D37284"/>
        </row>
        <row r="37285">
          <cell r="A37285" t="str">
            <v>MM.03.080.0010</v>
          </cell>
          <cell r="B37285" t="str">
            <v>Pompe di sollevamento acque chiare con corpo in plastica o in acciaio inox, motore 220 V - 1f - 2 poli, corredate di interruttore di livello e cavo alimentazione da 10 m con spina.</v>
          </cell>
          <cell r="C37285"/>
          <cell r="D37285"/>
        </row>
        <row r="37286">
          <cell r="A37286" t="str">
            <v>MM.03.080.0010.a</v>
          </cell>
          <cell r="B37286" t="str">
            <v>- in plastica - fino a 5 m³/h - fino a 50 kPa - 10 mm</v>
          </cell>
          <cell r="C37286" t="str">
            <v>cad</v>
          </cell>
          <cell r="D37286" t="str">
            <v>106,16</v>
          </cell>
        </row>
        <row r="37287">
          <cell r="A37287" t="str">
            <v>MM.03.080.0010.b</v>
          </cell>
          <cell r="B37287" t="str">
            <v>- in plastica - fino a 5 m³/h - oltre 50 fino a 100 kPa - 10 mm</v>
          </cell>
          <cell r="C37287" t="str">
            <v>cad</v>
          </cell>
          <cell r="D37287" t="str">
            <v>145,37</v>
          </cell>
        </row>
        <row r="37288">
          <cell r="A37288" t="str">
            <v>MM.03.080.0010.c</v>
          </cell>
          <cell r="B37288" t="str">
            <v>- in plastica - fino a 5 m³/h - fino a 50 kPa - 35 mm</v>
          </cell>
          <cell r="C37288" t="str">
            <v>cad</v>
          </cell>
          <cell r="D37288" t="str">
            <v>177,41</v>
          </cell>
        </row>
        <row r="37289">
          <cell r="A37289" t="str">
            <v>MM.03.080.0010.d</v>
          </cell>
          <cell r="B37289" t="str">
            <v>- in plastica - oltre 5 fino a 10 m³/h - fino a 50 kPa - 35 mm</v>
          </cell>
          <cell r="C37289" t="str">
            <v>cad</v>
          </cell>
          <cell r="D37289" t="str">
            <v>230,48</v>
          </cell>
        </row>
        <row r="37290">
          <cell r="A37290" t="str">
            <v>MM.03.080.0010.e</v>
          </cell>
          <cell r="B37290" t="str">
            <v>- in acciaio inox - fino a 10 m³/h - fino a 50 kPa - 10 mm</v>
          </cell>
          <cell r="C37290" t="str">
            <v>cad</v>
          </cell>
          <cell r="D37290" t="str">
            <v>302,68</v>
          </cell>
        </row>
        <row r="37291">
          <cell r="A37291" t="str">
            <v>MM.03.080.0010.f</v>
          </cell>
          <cell r="B37291" t="str">
            <v>- in acciaio inox - fino a 10 m³/h - oltre 50 fino a 100 kPa - 10 mm</v>
          </cell>
          <cell r="C37291" t="str">
            <v>cad</v>
          </cell>
          <cell r="D37291" t="str">
            <v>362,93</v>
          </cell>
        </row>
        <row r="37292">
          <cell r="A37292" t="str">
            <v>MM.03.080.0010.g</v>
          </cell>
          <cell r="B37292" t="str">
            <v>- in acciaio inox - oltre 10 fino a 20 m³/h - fino a 50 kPa - 10 mm</v>
          </cell>
          <cell r="C37292" t="str">
            <v>cad</v>
          </cell>
          <cell r="D37292" t="str">
            <v>329,93</v>
          </cell>
        </row>
        <row r="37293">
          <cell r="A37293" t="str">
            <v>MM.03.080.0010.h</v>
          </cell>
          <cell r="B37293" t="str">
            <v>- in acciaio inox - oltre 10 fino a 20 m³/h - oltre 50 fino a 100 kPa - 10 mm</v>
          </cell>
          <cell r="C37293" t="str">
            <v>cad</v>
          </cell>
          <cell r="D37293" t="str">
            <v>516,91</v>
          </cell>
        </row>
        <row r="37294">
          <cell r="A37294" t="str">
            <v>MM.03.080.0010.i</v>
          </cell>
          <cell r="B37294" t="str">
            <v>- in acciaio inox - fino a 10 m³/h - fino a 50 kPa - 35 mm</v>
          </cell>
          <cell r="C37294" t="str">
            <v>cad</v>
          </cell>
          <cell r="D37294" t="str">
            <v>327,07</v>
          </cell>
        </row>
        <row r="37295">
          <cell r="A37295" t="str">
            <v>MM.03.080.0010.j</v>
          </cell>
          <cell r="B37295" t="str">
            <v>- in acciaio inox - fino a 10 m³/h - oltre 50 fino a 100 kPa - 35 mm</v>
          </cell>
          <cell r="C37295" t="str">
            <v>cad</v>
          </cell>
          <cell r="D37295" t="str">
            <v>364,79</v>
          </cell>
        </row>
        <row r="37296">
          <cell r="A37296" t="str">
            <v>MM.03.080.0010.k</v>
          </cell>
          <cell r="B37296" t="str">
            <v>- in acciaio inox - oltre 10 fino a 20 m³/h - fino a 50 kPa - 35 mm</v>
          </cell>
          <cell r="C37296" t="str">
            <v>cad</v>
          </cell>
          <cell r="D37296" t="str">
            <v>404,06</v>
          </cell>
        </row>
        <row r="37297">
          <cell r="A37297" t="str">
            <v>MM.03.080.0020</v>
          </cell>
          <cell r="B37297" t="str">
            <v>Pompe di sollevamento acque chiare con corpo in acciaio inox e motore 380 V - 3f - 50 Hz, 2 poli.</v>
          </cell>
          <cell r="C37297"/>
          <cell r="D37297"/>
        </row>
        <row r="37298">
          <cell r="A37298" t="str">
            <v>MM.03.080.0020.a</v>
          </cell>
          <cell r="B37298" t="str">
            <v>- fino a 10 m³/h - fino a 50 kPa - 10 mm</v>
          </cell>
          <cell r="C37298" t="str">
            <v>cad</v>
          </cell>
          <cell r="D37298" t="str">
            <v>285,96</v>
          </cell>
        </row>
        <row r="37299">
          <cell r="A37299" t="str">
            <v>MM.03.080.0020.b</v>
          </cell>
          <cell r="B37299" t="str">
            <v>- fino a 10 m³/h - oltre 50 fino a 100 kPa - 10 mm</v>
          </cell>
          <cell r="C37299" t="str">
            <v>cad</v>
          </cell>
          <cell r="D37299" t="str">
            <v>340,95</v>
          </cell>
        </row>
        <row r="37300">
          <cell r="A37300" t="str">
            <v>MM.03.080.0020.c</v>
          </cell>
          <cell r="B37300" t="str">
            <v>- oltre 10 fino a 20 m³/h - fino a 50 kPa - 10 mm</v>
          </cell>
          <cell r="C37300" t="str">
            <v>cad</v>
          </cell>
          <cell r="D37300" t="str">
            <v>302,68</v>
          </cell>
        </row>
        <row r="37301">
          <cell r="A37301" t="str">
            <v>MM.03.080.0020.d</v>
          </cell>
          <cell r="B37301" t="str">
            <v>- oltre 10 fino a 20 m³/h - oltre 50 fino a 100 kPa - 10 mm</v>
          </cell>
          <cell r="C37301" t="str">
            <v>cad</v>
          </cell>
          <cell r="D37301" t="str">
            <v>483,91</v>
          </cell>
        </row>
        <row r="37302">
          <cell r="A37302" t="str">
            <v>MM.03.080.0020.e</v>
          </cell>
          <cell r="B37302" t="str">
            <v>- oltre 10 fino a 20 m³/h - oltre 100 fino a 150 kPa - 10 mm</v>
          </cell>
          <cell r="C37302" t="str">
            <v>cad</v>
          </cell>
          <cell r="D37302" t="str">
            <v>645,07</v>
          </cell>
        </row>
        <row r="37303">
          <cell r="A37303" t="str">
            <v>MM.03.080.0020.f</v>
          </cell>
          <cell r="B37303" t="str">
            <v>- oltre 20 fino a 30 m³/h - fino a 50 kPa - 10 mm</v>
          </cell>
          <cell r="C37303" t="str">
            <v>cad</v>
          </cell>
          <cell r="D37303" t="str">
            <v>527,92</v>
          </cell>
        </row>
        <row r="37304">
          <cell r="A37304" t="str">
            <v>MM.03.080.0020.g</v>
          </cell>
          <cell r="B37304" t="str">
            <v>- oltre 30 fino a 50 m³/h - fino a 50 kPa - 10 mm</v>
          </cell>
          <cell r="C37304" t="str">
            <v>cad</v>
          </cell>
          <cell r="D37304" t="str">
            <v>645,07</v>
          </cell>
        </row>
        <row r="37305">
          <cell r="A37305" t="str">
            <v>MM.03.080.0020.h</v>
          </cell>
          <cell r="B37305" t="str">
            <v>- fino a 10 m³/h - fino a 50 kPa - 35 mm</v>
          </cell>
          <cell r="C37305" t="str">
            <v>cad</v>
          </cell>
          <cell r="D37305" t="str">
            <v>329,93</v>
          </cell>
        </row>
        <row r="37306">
          <cell r="A37306" t="str">
            <v>MM.03.080.0020.i</v>
          </cell>
          <cell r="B37306" t="str">
            <v>- fino a 10 m³/h - oltre 50 fino a 100 kPa - 35 mm</v>
          </cell>
          <cell r="C37306" t="str">
            <v>cad</v>
          </cell>
          <cell r="D37306" t="str">
            <v>384,95</v>
          </cell>
        </row>
        <row r="37307">
          <cell r="A37307" t="str">
            <v>MM.03.080.0020.j</v>
          </cell>
          <cell r="B37307" t="str">
            <v>- fino a 10 m³/h - oltre 100 fino a 150 kPa - 35 mm</v>
          </cell>
          <cell r="C37307" t="str">
            <v>cad</v>
          </cell>
          <cell r="D37307" t="str">
            <v>544,64</v>
          </cell>
        </row>
        <row r="37308">
          <cell r="A37308" t="str">
            <v>MM.03.080.0020.k</v>
          </cell>
          <cell r="B37308" t="str">
            <v>- oltre 10 fino a 20 m³/h - fino a 50 kPa - 35 mm</v>
          </cell>
          <cell r="C37308" t="str">
            <v>cad</v>
          </cell>
          <cell r="D37308" t="str">
            <v>384,95</v>
          </cell>
        </row>
        <row r="37309">
          <cell r="A37309" t="str">
            <v>MM.03.080.0020.l</v>
          </cell>
          <cell r="B37309" t="str">
            <v>- oltre 10 fino a 20 m³/h - oltre 50 fino a 100 kPa - 35 mm</v>
          </cell>
          <cell r="C37309" t="str">
            <v>cad</v>
          </cell>
          <cell r="D37309" t="str">
            <v>544,64</v>
          </cell>
        </row>
        <row r="37310">
          <cell r="A37310" t="str">
            <v>MM.03.080.0020.m</v>
          </cell>
          <cell r="B37310" t="str">
            <v>- oltre 20 fino a 30 m³/h - fino a 50 kPa - 35 mm</v>
          </cell>
          <cell r="C37310" t="str">
            <v>cad</v>
          </cell>
          <cell r="D37310" t="str">
            <v>544,79</v>
          </cell>
        </row>
        <row r="37311">
          <cell r="A37311" t="str">
            <v>MM.03.080.0030</v>
          </cell>
          <cell r="B37311" t="str">
            <v>Pompe di sollevamento acque aggressive (piscine) con corpo in acciaio inox, motore 220 V - 1f - 2 poli, mantello di raffreddamento, corredate di interruttore di livello e cavo alimentazione da 10 m con spina.</v>
          </cell>
          <cell r="C37311"/>
          <cell r="D37311"/>
        </row>
        <row r="37312">
          <cell r="A37312" t="str">
            <v>MM.03.080.0030.a</v>
          </cell>
          <cell r="B37312" t="str">
            <v>- fino a 10 m³/h - fino a 50 kPa - 10 mm</v>
          </cell>
          <cell r="C37312" t="str">
            <v>cad</v>
          </cell>
          <cell r="D37312" t="str">
            <v>587,21</v>
          </cell>
        </row>
        <row r="37313">
          <cell r="A37313" t="str">
            <v>MM.03.080.0030.b</v>
          </cell>
          <cell r="B37313" t="str">
            <v>- fino a 10 m³/h - oltre 50 fino a 100 kPa - 10 mm</v>
          </cell>
          <cell r="C37313" t="str">
            <v>cad</v>
          </cell>
          <cell r="D37313" t="str">
            <v>697,20</v>
          </cell>
        </row>
        <row r="37314">
          <cell r="A37314" t="str">
            <v>MM.03.080.0030.c</v>
          </cell>
          <cell r="B37314" t="str">
            <v>- oltre 10 fino a 20 m³/h - fino a 50 kPa - 10 mm</v>
          </cell>
          <cell r="C37314" t="str">
            <v>cad</v>
          </cell>
          <cell r="D37314" t="str">
            <v>643,62</v>
          </cell>
        </row>
        <row r="37315">
          <cell r="A37315" t="str">
            <v>MM.03.080.0030.d</v>
          </cell>
          <cell r="B37315" t="str">
            <v>- oltre 10 fino a 20 m³/h - oltre 50 fino a 100 kPa - 10 mm</v>
          </cell>
          <cell r="C37315" t="str">
            <v>cad</v>
          </cell>
          <cell r="D37315" t="str">
            <v>891,33</v>
          </cell>
        </row>
        <row r="37316">
          <cell r="A37316" t="str">
            <v>MM.03.080.0040</v>
          </cell>
          <cell r="B37316" t="str">
            <v>Pompe di sollevamento acque aggressive (piscine) con corpo in acciaio inox, motore 380 V - 3f - 50 Hz, 2 poli e mantello di raffreddamento.</v>
          </cell>
          <cell r="C37316"/>
          <cell r="D37316"/>
        </row>
        <row r="37317">
          <cell r="A37317" t="str">
            <v>MM.03.080.0040.a</v>
          </cell>
          <cell r="B37317" t="str">
            <v>- fino a 10 m³/h - fino a 50 kPa - 10 mm</v>
          </cell>
          <cell r="C37317" t="str">
            <v>cad</v>
          </cell>
          <cell r="D37317" t="str">
            <v>567,61</v>
          </cell>
        </row>
        <row r="37318">
          <cell r="A37318" t="str">
            <v>MM.03.080.0040.b</v>
          </cell>
          <cell r="B37318" t="str">
            <v>- fino a 10 m³/h - oltre 50 fino a 100 kPa - 10 mm</v>
          </cell>
          <cell r="C37318" t="str">
            <v>cad</v>
          </cell>
          <cell r="D37318" t="str">
            <v>735,92</v>
          </cell>
        </row>
        <row r="37319">
          <cell r="A37319" t="str">
            <v>MM.03.080.0040.c</v>
          </cell>
          <cell r="B37319" t="str">
            <v>- fino a 10 m³/h - oltre 100 fino a 150 kPa - 10 mm</v>
          </cell>
          <cell r="C37319" t="str">
            <v>cad</v>
          </cell>
          <cell r="D37319" t="str">
            <v>917,15</v>
          </cell>
        </row>
        <row r="37320">
          <cell r="A37320" t="str">
            <v>MM.03.080.0040.d</v>
          </cell>
          <cell r="B37320" t="str">
            <v>- oltre 10 fino a 20 m³/h - fino a 50 kPa - 10 mm</v>
          </cell>
          <cell r="C37320" t="str">
            <v>cad</v>
          </cell>
          <cell r="D37320" t="str">
            <v>600,60</v>
          </cell>
        </row>
        <row r="37321">
          <cell r="A37321" t="str">
            <v>MM.03.080.0040.e</v>
          </cell>
          <cell r="B37321" t="str">
            <v>- oltre 10 fino a 20 m³/h - oltre 50 fino a 100 kPa - 10 mm</v>
          </cell>
          <cell r="C37321" t="str">
            <v>cad</v>
          </cell>
          <cell r="D37321" t="str">
            <v>885,10</v>
          </cell>
        </row>
        <row r="37322">
          <cell r="A37322" t="str">
            <v>MM.03.080.0040.f</v>
          </cell>
          <cell r="B37322" t="str">
            <v>- oltre 20 fino a 30 m³/h - fino a 50 kPa - 10 mm</v>
          </cell>
          <cell r="C37322" t="str">
            <v>cad</v>
          </cell>
          <cell r="D37322" t="str">
            <v>913,34</v>
          </cell>
        </row>
        <row r="37323">
          <cell r="A37323" t="str">
            <v>MM.03.080.0050</v>
          </cell>
          <cell r="B37323" t="str">
            <v>Pompe di sollevamento acque nere con corpo in ghisa e motore 220 V - 1f - 50 Hz, 2 poli, corredate di interruttore di livello e cavo alimentazione da 10 m con spina.</v>
          </cell>
          <cell r="C37323"/>
          <cell r="D37323"/>
        </row>
        <row r="37324">
          <cell r="A37324" t="str">
            <v>MM.03.080.0050.a</v>
          </cell>
          <cell r="B37324" t="str">
            <v>- fino a 5 m³/h - fino a 50 kPa - 45 mm</v>
          </cell>
          <cell r="C37324" t="str">
            <v>cad</v>
          </cell>
          <cell r="D37324" t="str">
            <v>256,30</v>
          </cell>
        </row>
        <row r="37325">
          <cell r="A37325" t="str">
            <v>MM.03.080.0050.b</v>
          </cell>
          <cell r="B37325" t="str">
            <v>- fino a 5 m³/h - oltre 50 fino a 100 kPa - 45 mm</v>
          </cell>
          <cell r="C37325" t="str">
            <v>cad</v>
          </cell>
          <cell r="D37325" t="str">
            <v>318,47</v>
          </cell>
        </row>
        <row r="37326">
          <cell r="A37326" t="str">
            <v>MM.03.080.0050.c</v>
          </cell>
          <cell r="B37326" t="str">
            <v>- fino a 5 m³/h - oltre 100 fino a 150 kPa - 45 mm</v>
          </cell>
          <cell r="C37326" t="str">
            <v>cad</v>
          </cell>
          <cell r="D37326" t="str">
            <v>427,01</v>
          </cell>
        </row>
        <row r="37327">
          <cell r="A37327" t="str">
            <v>MM.03.080.0050.d</v>
          </cell>
          <cell r="B37327" t="str">
            <v>- oltre 5 fino a 10 m³/h - fino a 50 kPa - 45 mm</v>
          </cell>
          <cell r="C37327" t="str">
            <v>cad</v>
          </cell>
          <cell r="D37327" t="str">
            <v>280,21</v>
          </cell>
        </row>
        <row r="37328">
          <cell r="A37328" t="str">
            <v>MM.03.080.0050.e</v>
          </cell>
          <cell r="B37328" t="str">
            <v>- oltre 5 fino a 10 m³/h - oltre 50 fino a 100 kPa - 45 mm</v>
          </cell>
          <cell r="C37328" t="str">
            <v>cad</v>
          </cell>
          <cell r="D37328" t="str">
            <v>425,12</v>
          </cell>
        </row>
        <row r="37329">
          <cell r="A37329" t="str">
            <v>MM.03.080.0050.f</v>
          </cell>
          <cell r="B37329" t="str">
            <v>- oltre 10 fino a 20 m³/h - fino a 50 kPa - 45 mm</v>
          </cell>
          <cell r="C37329" t="str">
            <v>cad</v>
          </cell>
          <cell r="D37329" t="str">
            <v>546,49</v>
          </cell>
        </row>
        <row r="37330">
          <cell r="A37330" t="str">
            <v>MM.03.080.0050.g</v>
          </cell>
          <cell r="B37330" t="str">
            <v>- girante trituratrice - fino a 8 m³/h - fino a 100 kPa - 100 mm</v>
          </cell>
          <cell r="C37330" t="str">
            <v>cad</v>
          </cell>
          <cell r="D37330" t="str">
            <v>955,41</v>
          </cell>
        </row>
        <row r="37331">
          <cell r="A37331" t="str">
            <v>MM.03.080.0060</v>
          </cell>
          <cell r="B37331" t="str">
            <v>Pompe di sollevamento acque nere con corpo in ghisa e motore 380 V - 3f - 50 Hz, 2 poli.</v>
          </cell>
          <cell r="C37331"/>
          <cell r="D37331"/>
        </row>
        <row r="37332">
          <cell r="A37332" t="str">
            <v>MM.03.080.0060.a</v>
          </cell>
          <cell r="B37332" t="str">
            <v>- fino a 5 m³/h - fino a 50 kPa - 45 mm</v>
          </cell>
          <cell r="C37332" t="str">
            <v>cad</v>
          </cell>
          <cell r="D37332" t="str">
            <v>259,17</v>
          </cell>
        </row>
        <row r="37333">
          <cell r="A37333" t="str">
            <v>MM.03.080.0060.b</v>
          </cell>
          <cell r="B37333" t="str">
            <v>- fino a 5 m³/h - oltre 50 fino a 100 kPa - 45 mm</v>
          </cell>
          <cell r="C37333" t="str">
            <v>cad</v>
          </cell>
          <cell r="D37333" t="str">
            <v>315,59</v>
          </cell>
        </row>
        <row r="37334">
          <cell r="A37334" t="str">
            <v>MM.03.080.0060.c</v>
          </cell>
          <cell r="B37334" t="str">
            <v>- fino a 5 m³/h - oltre 100 fino a 150 kPa - 45 mm</v>
          </cell>
          <cell r="C37334" t="str">
            <v>cad</v>
          </cell>
          <cell r="D37334" t="str">
            <v>484,88</v>
          </cell>
        </row>
        <row r="37335">
          <cell r="A37335" t="str">
            <v>MM.03.080.0060.d</v>
          </cell>
          <cell r="B37335" t="str">
            <v>- fino a 5 m³/h - oltre 150 fino a 200 kPa - 45 mm</v>
          </cell>
          <cell r="C37335" t="str">
            <v>cad</v>
          </cell>
          <cell r="D37335" t="str">
            <v>963,06</v>
          </cell>
        </row>
        <row r="37336">
          <cell r="A37336" t="str">
            <v>MM.03.080.0060.e</v>
          </cell>
          <cell r="B37336" t="str">
            <v>- oltre 5 fino a 10 m³/h - fino a 50 kPa - 45 mm</v>
          </cell>
          <cell r="C37336" t="str">
            <v>cad</v>
          </cell>
          <cell r="D37336" t="str">
            <v>274,96</v>
          </cell>
        </row>
        <row r="37337">
          <cell r="A37337" t="str">
            <v>MM.03.080.0060.f</v>
          </cell>
          <cell r="B37337" t="str">
            <v>- oltre 5 fino a 10 m³/h - oltre 50 fino a 100 kPa - 45 mm</v>
          </cell>
          <cell r="C37337" t="str">
            <v>cad</v>
          </cell>
          <cell r="D37337" t="str">
            <v>422,73</v>
          </cell>
        </row>
        <row r="37338">
          <cell r="A37338" t="str">
            <v>MM.03.080.0060.g</v>
          </cell>
          <cell r="B37338" t="str">
            <v>- oltre 5 fino a 10 m³/h - oltre 100 fino a 200 kPa - 45 mm</v>
          </cell>
          <cell r="C37338" t="str">
            <v>cad</v>
          </cell>
          <cell r="D37338" t="str">
            <v>971,69</v>
          </cell>
        </row>
        <row r="37339">
          <cell r="A37339" t="str">
            <v>MM.03.080.0060.h</v>
          </cell>
          <cell r="B37339" t="str">
            <v>- oltre 10 fino a 20 m³/h - fino a 50 kPa - 45 mm</v>
          </cell>
          <cell r="C37339" t="str">
            <v>cad</v>
          </cell>
          <cell r="D37339" t="str">
            <v>792,83</v>
          </cell>
        </row>
        <row r="37340">
          <cell r="A37340" t="str">
            <v>MM.03.080.0060.i</v>
          </cell>
          <cell r="B37340" t="str">
            <v>- oltre 10 fino a 20 m³/h - oltre 50 fino a 100 kPa - 45 mm</v>
          </cell>
          <cell r="C37340" t="str">
            <v>cad</v>
          </cell>
          <cell r="D37340" t="str">
            <v>931,49</v>
          </cell>
        </row>
        <row r="37341">
          <cell r="A37341" t="str">
            <v>MM.03.080.0060.j</v>
          </cell>
          <cell r="B37341" t="str">
            <v>- oltre 10 fino a 20 m³/h - oltre 100 fino a 200 kPa - 45 mm</v>
          </cell>
          <cell r="C37341" t="str">
            <v>cad</v>
          </cell>
          <cell r="D37341" t="str">
            <v>971,69</v>
          </cell>
        </row>
        <row r="37342">
          <cell r="A37342" t="str">
            <v>MM.03.080.0060.k</v>
          </cell>
          <cell r="B37342" t="str">
            <v>- oltre 10 fino a 20 m³/h - oltre 200 fino a 400 kPa - 45 mm</v>
          </cell>
          <cell r="C37342" t="str">
            <v>cad</v>
          </cell>
          <cell r="D37342" t="str">
            <v>3.373,11</v>
          </cell>
        </row>
        <row r="37343">
          <cell r="A37343" t="str">
            <v>MM.03.080.0060.l</v>
          </cell>
          <cell r="B37343" t="str">
            <v>- oltre 20 fino a 40 m³/h - fino a 50 kPa - 45 mm</v>
          </cell>
          <cell r="C37343" t="str">
            <v>cad</v>
          </cell>
          <cell r="D37343" t="str">
            <v>942,02</v>
          </cell>
        </row>
        <row r="37344">
          <cell r="A37344" t="str">
            <v>MM.03.080.0060.m</v>
          </cell>
          <cell r="B37344" t="str">
            <v>- oltre 20 fino a 40 m³/h - oltre 50 fino a 100 kPa - 45 mm</v>
          </cell>
          <cell r="C37344" t="str">
            <v>cad</v>
          </cell>
          <cell r="D37344" t="str">
            <v>1.018,52</v>
          </cell>
        </row>
        <row r="37345">
          <cell r="A37345" t="str">
            <v>MM.03.080.0060.n</v>
          </cell>
          <cell r="B37345" t="str">
            <v>- oltre 20 fino a 40 m³/h - oltre 100 fino a 400 kPa - 45 mm</v>
          </cell>
          <cell r="C37345" t="str">
            <v>cad</v>
          </cell>
          <cell r="D37345" t="str">
            <v>3.679,13</v>
          </cell>
        </row>
        <row r="37346">
          <cell r="A37346" t="str">
            <v>MM.03.080.0060.o</v>
          </cell>
          <cell r="B37346" t="str">
            <v>- girante trituratrice - fino a 10 m³/h - fino a 100 kPa</v>
          </cell>
          <cell r="C37346" t="str">
            <v>cad</v>
          </cell>
          <cell r="D37346" t="str">
            <v>855,00</v>
          </cell>
        </row>
        <row r="37347">
          <cell r="A37347" t="str">
            <v>MM.03.080.0060.p</v>
          </cell>
          <cell r="B37347" t="str">
            <v>- girante trituratrice - fino a 10 m³/h - oltre 100 fino a 200 kPa</v>
          </cell>
          <cell r="C37347" t="str">
            <v>cad</v>
          </cell>
          <cell r="D37347" t="str">
            <v>1.256,66</v>
          </cell>
        </row>
        <row r="37348">
          <cell r="A37348" t="str">
            <v>MM.03.080.0060.q</v>
          </cell>
          <cell r="B37348" t="str">
            <v>- girante trituratrice - fino a 10 m³/h - oltre 200 fino a 300 kPa</v>
          </cell>
          <cell r="C37348" t="str">
            <v>cad</v>
          </cell>
          <cell r="D37348" t="str">
            <v>1.577,04</v>
          </cell>
        </row>
        <row r="37349">
          <cell r="A37349" t="str">
            <v>MM.03.080.0060.r</v>
          </cell>
          <cell r="B37349" t="str">
            <v>- girante trituratrice - oltre 10 fino a 15 m³/h - fino a 100 kPa</v>
          </cell>
          <cell r="C37349" t="str">
            <v>cad</v>
          </cell>
          <cell r="D37349" t="str">
            <v>1.253,80</v>
          </cell>
        </row>
        <row r="37350">
          <cell r="A37350" t="str">
            <v>MM.03.080.0060.s</v>
          </cell>
          <cell r="B37350" t="str">
            <v>- girante trituratrice - oltre 10 fino a 15 m³/h - oltre 100 fino a 200 kPa</v>
          </cell>
          <cell r="C37350" t="str">
            <v>cad</v>
          </cell>
          <cell r="D37350" t="str">
            <v>1.573,22</v>
          </cell>
        </row>
        <row r="37351">
          <cell r="A37351" t="str">
            <v>MM.03.080.0060.t</v>
          </cell>
          <cell r="B37351" t="str">
            <v>- girante trituratrice - oltre 10 fino a 15 m³/h - oltre 200 fino a 300 kPa</v>
          </cell>
          <cell r="C37351" t="str">
            <v>cad</v>
          </cell>
          <cell r="D37351" t="str">
            <v>1.577,04</v>
          </cell>
        </row>
        <row r="37352">
          <cell r="A37352" t="str">
            <v>MM.03.080.0070</v>
          </cell>
          <cell r="B37352" t="str">
            <v>Pompe di sollevamento acque nere con corpo in ghisa e motore 380 V - 3f - 50 Hz, 4 poli.</v>
          </cell>
          <cell r="C37352"/>
          <cell r="D37352"/>
        </row>
        <row r="37353">
          <cell r="A37353" t="str">
            <v>MM.03.080.0070.a</v>
          </cell>
          <cell r="B37353" t="str">
            <v>- fino a 10 m³/h - fino a 50 kPa - 65 mm</v>
          </cell>
          <cell r="C37353" t="str">
            <v>cad</v>
          </cell>
          <cell r="D37353" t="str">
            <v>975,49</v>
          </cell>
        </row>
        <row r="37354">
          <cell r="A37354" t="str">
            <v>MM.03.080.0070.b</v>
          </cell>
          <cell r="B37354" t="str">
            <v>- fino a 10 m³/h - oltre 50 fino a 100 kPa - 65 mm</v>
          </cell>
          <cell r="C37354" t="str">
            <v>cad</v>
          </cell>
          <cell r="D37354" t="str">
            <v>1.139,03</v>
          </cell>
        </row>
        <row r="37355">
          <cell r="A37355" t="str">
            <v>MM.03.080.0070.c</v>
          </cell>
          <cell r="B37355" t="str">
            <v>- fino a 10 m³/h - oltre 100 fino a 200 kPa - 65 mm</v>
          </cell>
          <cell r="C37355" t="str">
            <v>cad</v>
          </cell>
          <cell r="D37355" t="str">
            <v>3.023,08</v>
          </cell>
        </row>
        <row r="37356">
          <cell r="A37356" t="str">
            <v>MM.03.080.0070.d</v>
          </cell>
          <cell r="B37356" t="str">
            <v>- oltre 10 fino a 20 m³/h - fino a 50 kPa - 65 mm</v>
          </cell>
          <cell r="C37356" t="str">
            <v>cad</v>
          </cell>
          <cell r="D37356" t="str">
            <v>978,36</v>
          </cell>
        </row>
        <row r="37357">
          <cell r="A37357" t="str">
            <v>MM.03.080.0070.e</v>
          </cell>
          <cell r="B37357" t="str">
            <v>- oltre 10 fino a 20 m³/h - oltre 50 fino a 100 kPa - 65 mm</v>
          </cell>
          <cell r="C37357" t="str">
            <v>cad</v>
          </cell>
          <cell r="D37357" t="str">
            <v>1.499,59</v>
          </cell>
        </row>
        <row r="37358">
          <cell r="A37358" t="str">
            <v>MM.03.080.0070.f</v>
          </cell>
          <cell r="B37358" t="str">
            <v>- oltre 10 fino a 20 m³/h - oltre 100 fino a 200 kPa - 65 mm</v>
          </cell>
          <cell r="C37358" t="str">
            <v>cad</v>
          </cell>
          <cell r="D37358" t="str">
            <v>3.023,08</v>
          </cell>
        </row>
        <row r="37359">
          <cell r="A37359" t="str">
            <v>MM.03.080.0070.g</v>
          </cell>
          <cell r="B37359" t="str">
            <v>- oltre 20 fino a 40 m³/h - fino a 50 kPa - 65 mm</v>
          </cell>
          <cell r="C37359" t="str">
            <v>cad</v>
          </cell>
          <cell r="D37359" t="str">
            <v>1.137,13</v>
          </cell>
        </row>
        <row r="37360">
          <cell r="A37360" t="str">
            <v>MM.03.080.0070.h</v>
          </cell>
          <cell r="B37360" t="str">
            <v>- oltre 20 fino a 40 m³/h - oltre 50 fino a 100 kPa - 65 mm</v>
          </cell>
          <cell r="C37360" t="str">
            <v>cad</v>
          </cell>
          <cell r="D37360" t="str">
            <v>1.499,59</v>
          </cell>
        </row>
        <row r="37361">
          <cell r="A37361" t="str">
            <v>MM.03.080.0070.i</v>
          </cell>
          <cell r="B37361" t="str">
            <v>- oltre 20 fino a 40 m³/h - oltre 100 fino a 200 kPa - 65 mm</v>
          </cell>
          <cell r="C37361" t="str">
            <v>cad</v>
          </cell>
          <cell r="D37361" t="str">
            <v>3.739,40</v>
          </cell>
        </row>
        <row r="37362">
          <cell r="A37362" t="str">
            <v>MM.03.080.0070.j</v>
          </cell>
          <cell r="B37362" t="str">
            <v>- oltre 40 fino a 80 m³/h - fino a 50 kPa - 80 mm</v>
          </cell>
          <cell r="C37362" t="str">
            <v>cad</v>
          </cell>
          <cell r="D37362" t="str">
            <v>2.626,17</v>
          </cell>
        </row>
        <row r="37363">
          <cell r="A37363" t="str">
            <v>MM.03.080.0070.k</v>
          </cell>
          <cell r="B37363" t="str">
            <v>- oltre 40 fino a 80 m³/h - oltre 50 fino a 100 kPa - 80 mm</v>
          </cell>
          <cell r="C37363" t="str">
            <v>cad</v>
          </cell>
          <cell r="D37363" t="str">
            <v>2.899,44</v>
          </cell>
        </row>
        <row r="37364">
          <cell r="A37364" t="str">
            <v>MM.03.080.0070.l</v>
          </cell>
          <cell r="B37364" t="str">
            <v>- oltre 40 fino a 80 m³/h - oltre 100 fino a 200 kPa - 80 mm</v>
          </cell>
          <cell r="C37364" t="str">
            <v>cad</v>
          </cell>
          <cell r="D37364" t="str">
            <v>3.739,40</v>
          </cell>
        </row>
        <row r="37365">
          <cell r="A37365" t="str">
            <v>MM.03.080.0070.m</v>
          </cell>
          <cell r="B37365" t="str">
            <v>- oltre 80 fino a 160 m³/h - fino a 50 kPa - 100 mm</v>
          </cell>
          <cell r="C37365" t="str">
            <v>cad</v>
          </cell>
          <cell r="D37365" t="str">
            <v>3.036,47</v>
          </cell>
        </row>
        <row r="37366">
          <cell r="A37366" t="str">
            <v>MM.03.080.0070.n</v>
          </cell>
          <cell r="B37366" t="str">
            <v>- oltre 80 fino a 160 m³/h - oltre 50 fino a 100 kPa - 100 mm</v>
          </cell>
          <cell r="C37366" t="str">
            <v>cad</v>
          </cell>
          <cell r="D37366" t="str">
            <v>3.638,98</v>
          </cell>
        </row>
        <row r="37367">
          <cell r="A37367" t="str">
            <v>MM.03.080.0070.o</v>
          </cell>
          <cell r="B37367" t="str">
            <v>- oltre 80 fino a 160 m³/h - oltre 100 fino a 200 kPa - 100 mm</v>
          </cell>
          <cell r="C37367" t="str">
            <v>cad</v>
          </cell>
          <cell r="D37367" t="str">
            <v>5.296,37</v>
          </cell>
        </row>
        <row r="37368">
          <cell r="A37368" t="str">
            <v>MM.03.080.0070.p</v>
          </cell>
          <cell r="B37368" t="str">
            <v>- oltre 160 fino a 320 m³/h - fino a 100 kPa - 100 mm</v>
          </cell>
          <cell r="C37368" t="str">
            <v>cad</v>
          </cell>
          <cell r="D37368" t="str">
            <v>5.896,95</v>
          </cell>
        </row>
        <row r="37369">
          <cell r="A37369" t="str">
            <v>MM.03.080.0080</v>
          </cell>
          <cell r="B37369" t="str">
            <v>Accessori per pompe di sollevamento:</v>
          </cell>
          <cell r="C37369"/>
          <cell r="D37369"/>
        </row>
        <row r="37370">
          <cell r="A37370" t="str">
            <v>MM.03.080.0080.a</v>
          </cell>
          <cell r="B37370" t="str">
            <v>- sistema di posizionamento ed estrazione rapida per pompa, altezza fino a 4 m</v>
          </cell>
          <cell r="C37370" t="str">
            <v>cad</v>
          </cell>
          <cell r="D37370" t="str">
            <v>728,74</v>
          </cell>
        </row>
        <row r="37371">
          <cell r="A37371" t="str">
            <v>MM.03.080.0080.b</v>
          </cell>
          <cell r="B37371" t="str">
            <v>- pompa a mano d'emergenza</v>
          </cell>
          <cell r="C37371" t="str">
            <v>cad</v>
          </cell>
          <cell r="D37371" t="str">
            <v>161,63</v>
          </cell>
        </row>
        <row r="37372">
          <cell r="A37372" t="str">
            <v>MM.03.080.0080.c</v>
          </cell>
          <cell r="B37372" t="str">
            <v>- interruttore a livello a bulbo di mercurio con cavo 10 m</v>
          </cell>
          <cell r="C37372" t="str">
            <v>cad</v>
          </cell>
          <cell r="D37372" t="str">
            <v>53,55</v>
          </cell>
        </row>
        <row r="37373">
          <cell r="A37373" t="str">
            <v>MM.03.080.0080.d</v>
          </cell>
          <cell r="B37373" t="str">
            <v>- quadro elettrico per 1 pompe con motore monofase</v>
          </cell>
          <cell r="C37373" t="str">
            <v>cad</v>
          </cell>
          <cell r="D37373" t="str">
            <v>173,11</v>
          </cell>
        </row>
        <row r="37374">
          <cell r="A37374" t="str">
            <v>MM.03.080.0080.e</v>
          </cell>
          <cell r="B37374" t="str">
            <v>- quadro elettrico per 2 pompe con motore monofase</v>
          </cell>
          <cell r="C37374" t="str">
            <v>cad</v>
          </cell>
          <cell r="D37374" t="str">
            <v>326,12</v>
          </cell>
        </row>
        <row r="37375">
          <cell r="A37375" t="str">
            <v>MM.03.080.0080.f</v>
          </cell>
          <cell r="B37375" t="str">
            <v>- quadro elettrico per 1 pompa con motore trifase - fino a 7,5 kW</v>
          </cell>
          <cell r="C37375" t="str">
            <v>cad</v>
          </cell>
          <cell r="D37375" t="str">
            <v>296,46</v>
          </cell>
        </row>
        <row r="37376">
          <cell r="A37376" t="str">
            <v>MM.03.080.0080.g</v>
          </cell>
          <cell r="B37376" t="str">
            <v>- quadro elettrico per 1 pompa con motore trifase - oltre 7,5 kW</v>
          </cell>
          <cell r="C37376" t="str">
            <v>cad</v>
          </cell>
          <cell r="D37376" t="str">
            <v>544,17</v>
          </cell>
        </row>
        <row r="37377">
          <cell r="A37377" t="str">
            <v>MM.03.080.0080.h</v>
          </cell>
          <cell r="B37377" t="str">
            <v>- quadro elettrico per 2 pompe con motore trifase - fino a 7,5 kW</v>
          </cell>
          <cell r="C37377" t="str">
            <v>cad</v>
          </cell>
          <cell r="D37377" t="str">
            <v>546,07</v>
          </cell>
        </row>
        <row r="37378">
          <cell r="A37378" t="str">
            <v>MM.03.080.0080.i</v>
          </cell>
          <cell r="B37378" t="str">
            <v>- quadro elettrico per 2 pompe con motore trifase - oltre 7,5 kW</v>
          </cell>
          <cell r="C37378" t="str">
            <v>cad</v>
          </cell>
          <cell r="D37378" t="str">
            <v>1.028,10</v>
          </cell>
        </row>
        <row r="37379">
          <cell r="A37379" t="str">
            <v>MM.03.080.0080.j</v>
          </cell>
          <cell r="B37379" t="str">
            <v>- quadro elettrico per 3 pompe con motore trifase - fino a 7,5 kW</v>
          </cell>
          <cell r="C37379" t="str">
            <v>cad</v>
          </cell>
          <cell r="D37379" t="str">
            <v>834,91</v>
          </cell>
        </row>
        <row r="37380">
          <cell r="A37380" t="str">
            <v>MM.03.080.0080.k</v>
          </cell>
          <cell r="B37380" t="str">
            <v>- quadro elettrico per 3 pompe con motore trifase - oltre 7,5 kW</v>
          </cell>
          <cell r="C37380" t="str">
            <v>cad</v>
          </cell>
          <cell r="D37380" t="str">
            <v>1.573,22</v>
          </cell>
        </row>
        <row r="37381">
          <cell r="A37381" t="str">
            <v>MM.03.080.0080.l</v>
          </cell>
          <cell r="B37381" t="str">
            <v>- sistema d'allarme acustico di massimo livello con riserva di carica</v>
          </cell>
          <cell r="C37381" t="str">
            <v>cad</v>
          </cell>
          <cell r="D37381" t="str">
            <v>200,83</v>
          </cell>
        </row>
        <row r="37382">
          <cell r="A37382" t="str">
            <v>MM.03.090</v>
          </cell>
          <cell r="B37382" t="str">
            <v>APPARECCHI E ACCESSORI PER PISCINE</v>
          </cell>
          <cell r="C37382"/>
          <cell r="D37382"/>
        </row>
        <row r="37383">
          <cell r="A37383" t="str">
            <v>MM.03.090.0010</v>
          </cell>
          <cell r="B37383" t="str">
            <v>Bocchette d'immissione acqua, tipo:</v>
          </cell>
          <cell r="C37383"/>
          <cell r="D37383"/>
        </row>
        <row r="37384">
          <cell r="A37384" t="str">
            <v>MM.03.090.0010.a</v>
          </cell>
          <cell r="B37384" t="str">
            <v>- in ABS a parete DN50</v>
          </cell>
          <cell r="C37384" t="str">
            <v>cad</v>
          </cell>
          <cell r="D37384" t="str">
            <v>9,85</v>
          </cell>
        </row>
        <row r="37385">
          <cell r="A37385" t="str">
            <v>MM.03.090.0010.b</v>
          </cell>
          <cell r="B37385" t="str">
            <v>- in ABS raccordo per immissione a pavimento DN50</v>
          </cell>
          <cell r="C37385" t="str">
            <v>cad</v>
          </cell>
          <cell r="D37385" t="str">
            <v>25,12</v>
          </cell>
        </row>
        <row r="37386">
          <cell r="A37386" t="str">
            <v>MM.03.090.0010.c</v>
          </cell>
          <cell r="B37386" t="str">
            <v>- in acciaio inox DN50</v>
          </cell>
          <cell r="C37386" t="str">
            <v>cad</v>
          </cell>
          <cell r="D37386" t="str">
            <v>49,18</v>
          </cell>
        </row>
        <row r="37387">
          <cell r="A37387" t="str">
            <v>MM.03.090.0010.d</v>
          </cell>
          <cell r="B37387" t="str">
            <v>- in acciaio inox DN65</v>
          </cell>
          <cell r="C37387" t="str">
            <v>cad</v>
          </cell>
          <cell r="D37387" t="str">
            <v>120,24</v>
          </cell>
        </row>
        <row r="37388">
          <cell r="A37388" t="str">
            <v>MM.03.090.0010.e</v>
          </cell>
          <cell r="B37388" t="str">
            <v>- in acciaio inox DN80</v>
          </cell>
          <cell r="C37388" t="str">
            <v>cad</v>
          </cell>
          <cell r="D37388" t="str">
            <v>129,79</v>
          </cell>
        </row>
        <row r="37389">
          <cell r="A37389" t="str">
            <v>MM.03.090.0020</v>
          </cell>
          <cell r="B37389" t="str">
            <v>Scarichi di fondo, tipo:</v>
          </cell>
          <cell r="C37389"/>
          <cell r="D37389"/>
        </row>
        <row r="37390">
          <cell r="A37390" t="str">
            <v>MM.03.090.0020.a</v>
          </cell>
          <cell r="B37390" t="str">
            <v>- in ABS DN50</v>
          </cell>
          <cell r="C37390" t="str">
            <v>cad</v>
          </cell>
          <cell r="D37390" t="str">
            <v>22,96</v>
          </cell>
        </row>
        <row r="37391">
          <cell r="A37391" t="str">
            <v>MM.03.090.0020.b</v>
          </cell>
          <cell r="B37391" t="str">
            <v>- in acciaio inox DN80</v>
          </cell>
          <cell r="C37391" t="str">
            <v>cad</v>
          </cell>
          <cell r="D37391" t="str">
            <v>366,17</v>
          </cell>
        </row>
        <row r="37392">
          <cell r="A37392" t="str">
            <v>MM.03.090.0020.c</v>
          </cell>
          <cell r="B37392" t="str">
            <v>- in acciaio inox DN100</v>
          </cell>
          <cell r="C37392" t="str">
            <v>cad</v>
          </cell>
          <cell r="D37392" t="str">
            <v>371,60</v>
          </cell>
        </row>
        <row r="37393">
          <cell r="A37393" t="str">
            <v>MM.03.090.0020.d</v>
          </cell>
          <cell r="B37393" t="str">
            <v>- in acciaio inox DN125</v>
          </cell>
          <cell r="C37393" t="str">
            <v>cad</v>
          </cell>
          <cell r="D37393" t="str">
            <v>502,78</v>
          </cell>
        </row>
        <row r="37394">
          <cell r="A37394" t="str">
            <v>MM.03.090.0020.e</v>
          </cell>
          <cell r="B37394" t="str">
            <v>- in acciaio inox DN150</v>
          </cell>
          <cell r="C37394" t="str">
            <v>cad</v>
          </cell>
          <cell r="D37394" t="str">
            <v>530,11</v>
          </cell>
        </row>
        <row r="37395">
          <cell r="A37395" t="str">
            <v>MM.03.090.0020.f</v>
          </cell>
          <cell r="B37395" t="str">
            <v>- in acciaio inox DN200</v>
          </cell>
          <cell r="C37395" t="str">
            <v>cad</v>
          </cell>
          <cell r="D37395" t="str">
            <v>568,35</v>
          </cell>
        </row>
        <row r="37396">
          <cell r="A37396" t="str">
            <v>MM.03.090.0030</v>
          </cell>
          <cell r="B37396" t="str">
            <v>Skimmer completi, tipo:</v>
          </cell>
          <cell r="C37396"/>
          <cell r="D37396"/>
        </row>
        <row r="37397">
          <cell r="A37397" t="str">
            <v>MM.03.090.0030.a</v>
          </cell>
          <cell r="B37397" t="str">
            <v>- in ABS DN50</v>
          </cell>
          <cell r="C37397" t="str">
            <v>cad</v>
          </cell>
          <cell r="D37397" t="str">
            <v>202,21</v>
          </cell>
        </row>
        <row r="37398">
          <cell r="A37398" t="str">
            <v>MM.03.090.0030.b</v>
          </cell>
          <cell r="B37398" t="str">
            <v>- in acciaio inox DN50</v>
          </cell>
          <cell r="C37398" t="str">
            <v>cad</v>
          </cell>
          <cell r="D37398" t="str">
            <v>100,55</v>
          </cell>
        </row>
        <row r="37399">
          <cell r="A37399" t="str">
            <v>MM.03.090.0040</v>
          </cell>
          <cell r="B37399" t="str">
            <v>Raccordi aspirafango in ABS</v>
          </cell>
          <cell r="C37399" t="str">
            <v>cad</v>
          </cell>
          <cell r="D37399" t="str">
            <v>6,57</v>
          </cell>
        </row>
        <row r="37400">
          <cell r="A37400" t="str">
            <v>MM.03.090.0050</v>
          </cell>
          <cell r="B37400" t="str">
            <v>Pompe in ghisa centrifughe monoblocco con motore 380 V - 3f - 50 Hz a 2 velocità.</v>
          </cell>
          <cell r="C37400"/>
          <cell r="D37400"/>
        </row>
        <row r="37401">
          <cell r="A37401" t="str">
            <v>MM.03.090.0050.a</v>
          </cell>
          <cell r="B37401" t="str">
            <v>- fino a 40 m³/h</v>
          </cell>
          <cell r="C37401" t="str">
            <v>cad</v>
          </cell>
          <cell r="D37401" t="str">
            <v>1.241,91</v>
          </cell>
        </row>
        <row r="37402">
          <cell r="A37402" t="str">
            <v>MM.03.090.0050.b</v>
          </cell>
          <cell r="B37402" t="str">
            <v>- oltre 40 fino a 50 m³/h</v>
          </cell>
          <cell r="C37402" t="str">
            <v>cad</v>
          </cell>
          <cell r="D37402" t="str">
            <v>1.782,95</v>
          </cell>
        </row>
        <row r="37403">
          <cell r="A37403" t="str">
            <v>MM.03.090.0050.c</v>
          </cell>
          <cell r="B37403" t="str">
            <v>- oltre 50 fino a 70 m³/h</v>
          </cell>
          <cell r="C37403" t="str">
            <v>cad</v>
          </cell>
          <cell r="D37403" t="str">
            <v>2.028,86</v>
          </cell>
        </row>
        <row r="37404">
          <cell r="A37404" t="str">
            <v>MM.03.090.0050.d</v>
          </cell>
          <cell r="B37404" t="str">
            <v>- oltre 70 fino a 100 m³/h</v>
          </cell>
          <cell r="C37404" t="str">
            <v>cad</v>
          </cell>
          <cell r="D37404" t="str">
            <v>2.311,67</v>
          </cell>
        </row>
        <row r="37405">
          <cell r="A37405" t="str">
            <v>MM.03.090.0050.e</v>
          </cell>
          <cell r="B37405" t="str">
            <v>- oltre 100 fino a 130 m³/h</v>
          </cell>
          <cell r="C37405" t="str">
            <v>cad</v>
          </cell>
          <cell r="D37405" t="str">
            <v>2.483,83</v>
          </cell>
        </row>
        <row r="37406">
          <cell r="A37406" t="str">
            <v>MM.03.090.0050.f</v>
          </cell>
          <cell r="B37406" t="str">
            <v>- oltre 130 fino a 170 m³/h</v>
          </cell>
          <cell r="C37406" t="str">
            <v>cad</v>
          </cell>
          <cell r="D37406" t="str">
            <v>3.565,87</v>
          </cell>
        </row>
        <row r="37407">
          <cell r="A37407" t="str">
            <v>MM.03.090.0050.g</v>
          </cell>
          <cell r="B37407" t="str">
            <v>- oltre 170 fino a 220 m³/h</v>
          </cell>
          <cell r="C37407" t="str">
            <v>cad</v>
          </cell>
          <cell r="D37407" t="str">
            <v>3.885,59</v>
          </cell>
        </row>
        <row r="37408">
          <cell r="A37408" t="str">
            <v>MM.03.090.0050.h</v>
          </cell>
          <cell r="B37408" t="str">
            <v>- oltre 220 fino a 260 m³/h</v>
          </cell>
          <cell r="C37408" t="str">
            <v>cad</v>
          </cell>
          <cell r="D37408" t="str">
            <v>5.090,60</v>
          </cell>
        </row>
        <row r="37409">
          <cell r="A37409" t="str">
            <v>MM.03.090.0060</v>
          </cell>
          <cell r="B37409" t="str">
            <v>Pompe in noryl centrifughe con pre-filtro incorporato e con motore 380 V - 3f - 50 Hz a 2 poli.</v>
          </cell>
          <cell r="C37409"/>
          <cell r="D37409"/>
        </row>
        <row r="37410">
          <cell r="A37410" t="str">
            <v>MM.03.090.0060.a</v>
          </cell>
          <cell r="B37410" t="str">
            <v>- fino a 10 m³/h</v>
          </cell>
          <cell r="C37410" t="str">
            <v>cad</v>
          </cell>
          <cell r="D37410" t="str">
            <v>590,22</v>
          </cell>
        </row>
        <row r="37411">
          <cell r="A37411" t="str">
            <v>MM.03.090.0060.b</v>
          </cell>
          <cell r="B37411" t="str">
            <v>- oltre 10 fino a 15 m³/h</v>
          </cell>
          <cell r="C37411" t="str">
            <v>cad</v>
          </cell>
          <cell r="D37411" t="str">
            <v>842,27</v>
          </cell>
        </row>
        <row r="37412">
          <cell r="A37412" t="str">
            <v>MM.03.090.0060.c</v>
          </cell>
          <cell r="B37412" t="str">
            <v>- oltre 15 fino a 25 m³/h</v>
          </cell>
          <cell r="C37412" t="str">
            <v>cad</v>
          </cell>
          <cell r="D37412" t="str">
            <v>1.008,29</v>
          </cell>
        </row>
        <row r="37413">
          <cell r="A37413" t="str">
            <v>MM.03.090.0070</v>
          </cell>
          <cell r="B37413" t="str">
            <v>Pulitori di fondo, tipo:</v>
          </cell>
          <cell r="C37413"/>
          <cell r="D37413"/>
        </row>
        <row r="37414">
          <cell r="A37414" t="str">
            <v>MM.03.090.0070.a</v>
          </cell>
          <cell r="B37414" t="str">
            <v>- pulitore manuale, composto da pompa con motore da 1,1 kW, testa aspirante con ruote e spazzola, asta da 4 m, galleggiante con cavo da 15 m, filtro a cartuccia da 15 m³/h con pre-filtro, tubo di scarico da 10 m, quadro elettrico a norme con cavo da 30 m, carrello a ruote gommate</v>
          </cell>
          <cell r="C37414" t="str">
            <v>cad</v>
          </cell>
          <cell r="D37414" t="str">
            <v>2.459,23</v>
          </cell>
        </row>
        <row r="37415">
          <cell r="A37415" t="str">
            <v>MM.03.090.0070.b</v>
          </cell>
          <cell r="B37415" t="str">
            <v>- pulitore automatico per piscine fino a 25 m, composto da aspiratore automatico telecomandabile a pompa sommersa in bassa tensione, sacchetti filtranti, tubo di scarico da 10 m, quadro elettrico a norme con cavo da 30 m, carrello a ruote gommate</v>
          </cell>
          <cell r="C37415" t="str">
            <v>cad</v>
          </cell>
          <cell r="D37415" t="str">
            <v>7.033,40</v>
          </cell>
        </row>
        <row r="37416">
          <cell r="A37416" t="str">
            <v>MM.03.090.0070.c</v>
          </cell>
          <cell r="B37416" t="str">
            <v>- pulitore automatico per piscine oltre 25 m, composto da aspiratore automatico telecomandabile a pompa sommersa in bassa tensione, sacchetti filtranti, tubo di scarico da 10 m, quadro elettrico a norme con cavo da 30 m, carrello a ruote gommate</v>
          </cell>
          <cell r="C37416" t="str">
            <v>cad</v>
          </cell>
          <cell r="D37416" t="str">
            <v>17.017,85</v>
          </cell>
        </row>
        <row r="37417">
          <cell r="A37417" t="str">
            <v>MM.03.090.0080</v>
          </cell>
          <cell r="B37417" t="str">
            <v>Apparecchi di analisi acqua, tipo:</v>
          </cell>
          <cell r="C37417"/>
          <cell r="D37417"/>
        </row>
        <row r="37418">
          <cell r="A37418" t="str">
            <v>MM.03.090.0080.a</v>
          </cell>
          <cell r="B37418" t="str">
            <v>- test per misura di cloro residuo libero totale/combinato e pH con reagenti DPD e PHENOL RED solidi in pillole,</v>
          </cell>
          <cell r="C37418" t="str">
            <v>cad</v>
          </cell>
          <cell r="D37418" t="str">
            <v>35,65</v>
          </cell>
        </row>
        <row r="37419">
          <cell r="A37419" t="str">
            <v>MM.03.090.0080.b</v>
          </cell>
          <cell r="B37419" t="str">
            <v>- test per misura di cloro residuo libero totale/combinato e pH con reagenti DPD e PHENOL RED solidi in pillole, con comparatore fotometrico a scala analogica</v>
          </cell>
          <cell r="C37419" t="str">
            <v>cad</v>
          </cell>
          <cell r="D37419" t="str">
            <v>135,27</v>
          </cell>
        </row>
        <row r="37420">
          <cell r="A37420" t="str">
            <v>MM.03.090.0080.c</v>
          </cell>
          <cell r="B37420" t="str">
            <v>- test per misura di vari parametri: cloruri, alcalinità, durezza, ciascuno con relativi reagenti solidi in pillole e barretta graduata per l'analisi volumetrica, contenitore plastico, n° 100 pillole di analisi per ciascun parametro</v>
          </cell>
          <cell r="C37420" t="str">
            <v>cad</v>
          </cell>
          <cell r="D37420" t="str">
            <v>1.573,90</v>
          </cell>
        </row>
        <row r="37421">
          <cell r="A37421" t="str">
            <v>MM.03.090.0080.d</v>
          </cell>
          <cell r="B37421" t="str">
            <v>- test per misura di acido cianidrico con metodo torbidimetrico, con reagenti solidi in pillola, barretta graduata, spazzolino di pulizia, n° 100 pillole reagenti</v>
          </cell>
          <cell r="C37421" t="str">
            <v>cad</v>
          </cell>
          <cell r="D37421" t="str">
            <v>4.082,32</v>
          </cell>
        </row>
        <row r="37422">
          <cell r="A37422" t="str">
            <v>MM.03.090.0080.e</v>
          </cell>
          <cell r="B37422" t="str">
            <v>- analizzatore automatico in continuo di valori del cloro (potenziale redox) e pH con comando per l'immissione dei reagenti chimici, sonde di analisi reset-point e di allarme, quadro di contenimento con protezione a IP 55</v>
          </cell>
          <cell r="C37422" t="str">
            <v>cad</v>
          </cell>
          <cell r="D37422" t="str">
            <v>1.168,12</v>
          </cell>
        </row>
        <row r="37423">
          <cell r="A37423" t="str">
            <v>MM.03.090.0080.f</v>
          </cell>
          <cell r="B37423" t="str">
            <v>- registratore elettronico a carta per la scrittura continua dei parametri cloro (potenziale redox) e pH analizzati dall'analizzatore automatico</v>
          </cell>
          <cell r="C37423" t="str">
            <v>cad</v>
          </cell>
          <cell r="D37423" t="str">
            <v>2.053,46</v>
          </cell>
        </row>
        <row r="37424">
          <cell r="A37424" t="str">
            <v>MM.03.090.0090</v>
          </cell>
          <cell r="B37424" t="str">
            <v>Apparecchi di disinfezione, tipo:</v>
          </cell>
          <cell r="C37424"/>
          <cell r="D37424"/>
        </row>
        <row r="37425">
          <cell r="A37425" t="str">
            <v>MM.03.090.0090.a</v>
          </cell>
          <cell r="B37425" t="str">
            <v>- dosatore idrodinamico per l'immissione di cloro da prodotto solido in pastiglie per piscine fino a 500 m³, con possibilità di installare più dosatori in parallelo per vasche di maggiore dimensione</v>
          </cell>
          <cell r="C37425" t="str">
            <v>cad</v>
          </cell>
          <cell r="D37425" t="str">
            <v>2.643,67</v>
          </cell>
        </row>
        <row r="37426">
          <cell r="A37426" t="str">
            <v>MM.03.090.0090.b</v>
          </cell>
          <cell r="B37426" t="str">
            <v>- pannello di collegamento tra dosatore e analizzatore, composto da riduttore di pressione, filtro linea, elettrovalvola e by-pass</v>
          </cell>
          <cell r="C37426" t="str">
            <v>cad</v>
          </cell>
          <cell r="D37426" t="str">
            <v>1.229,60</v>
          </cell>
        </row>
        <row r="37427">
          <cell r="A37427" t="str">
            <v>MM.03.090.0090.c</v>
          </cell>
          <cell r="B37427" t="str">
            <v>- pompa dosatrice per immissione reattivo pH flocculante ecc., motore elettrico monofase 220 V - 1f - 50 Hz, funzionamento a membrana, completo di valvola di iniezione, filtro aspirazione, serbatoio per preparazione soluzione reagente con agitatore manuale e capacità 200 l</v>
          </cell>
          <cell r="C37427" t="str">
            <v>cad</v>
          </cell>
          <cell r="D37427" t="str">
            <v>676,29</v>
          </cell>
        </row>
        <row r="37428">
          <cell r="A37428" t="str">
            <v>MM.03.090.0090.d</v>
          </cell>
          <cell r="B37428" t="str">
            <v>- centralina automatica di distribuzione soluzione antimicotica, sia per l'uso di spruzzapiedi che per la disinfezione di superfici dure, composta da armadio in acciaio inox, pompa dosatrice serbatoio accumulo soluzioni, contatore ad impulsi autoclave con portata 800 l/h di soluzione</v>
          </cell>
          <cell r="C37428" t="str">
            <v>cad</v>
          </cell>
          <cell r="D37428" t="str">
            <v>2.509,51</v>
          </cell>
        </row>
        <row r="37429">
          <cell r="A37429" t="str">
            <v>MM.03.090.0090.e</v>
          </cell>
          <cell r="B37429" t="str">
            <v>- distributore mobile di soluzione antimicotica per disinfezione superfici dure, funzionamento idraulico, composto da contenitore di soluzione concentrata in acciaio inox, spruzzatrice con tubo flessibile, carrello a 2 ruote, attacco rapido per acquedotto e minuteria di fissaggio</v>
          </cell>
          <cell r="C37429" t="str">
            <v>cad</v>
          </cell>
          <cell r="D37429" t="str">
            <v>191,27</v>
          </cell>
        </row>
        <row r="37430">
          <cell r="A37430" t="str">
            <v>MM.03.090.0090.f</v>
          </cell>
          <cell r="B37430" t="str">
            <v>- lancia spruzzapiedi per installazione esterna con pulsante erogatore manuale di soluzione disinfettante, rosone di finitura e minuteria di fissaggio</v>
          </cell>
          <cell r="C37430" t="str">
            <v>cad</v>
          </cell>
          <cell r="D37430" t="str">
            <v>347,03</v>
          </cell>
        </row>
        <row r="37431">
          <cell r="A37431" t="str">
            <v>MM.03.090.0100</v>
          </cell>
          <cell r="B37431" t="str">
            <v>Livellostato ad immersione del tipo semplice. Diametro 1" - 2". Compresa minuteria di fissaggio.</v>
          </cell>
          <cell r="C37431" t="str">
            <v>cad</v>
          </cell>
          <cell r="D37431" t="str">
            <v>136,63</v>
          </cell>
        </row>
        <row r="37432">
          <cell r="A37432" t="str">
            <v>MM.04 - ALTRE APPARECCHIATURE PER CENTRALE</v>
          </cell>
          <cell r="B37432"/>
          <cell r="C37432"/>
          <cell r="D37432"/>
        </row>
        <row r="37433">
          <cell r="A37433" t="str">
            <v>MM</v>
          </cell>
          <cell r="B37433" t="str">
            <v>MATERIALI IMPIANTI MECCANICI</v>
          </cell>
          <cell r="C37433"/>
          <cell r="D37433"/>
        </row>
        <row r="37434">
          <cell r="A37434" t="str">
            <v>MM.04</v>
          </cell>
          <cell r="B37434" t="str">
            <v>ALTRE APPARECCHIATURE PER CENTRALE</v>
          </cell>
          <cell r="C37434"/>
          <cell r="D37434"/>
        </row>
        <row r="37435">
          <cell r="A37435" t="str">
            <v>MM.04.010</v>
          </cell>
          <cell r="B37435" t="str">
            <v>SCAMBIATORI DI CALORE</v>
          </cell>
          <cell r="C37435"/>
          <cell r="D37435"/>
        </row>
        <row r="37436">
          <cell r="A37436" t="str">
            <v>MM.04.010.0010</v>
          </cell>
          <cell r="B37436" t="str">
            <v>Scambiatori di calore per RISCALDAMENTO tipo a FASCIO TUBIERO PN16 con serpentino in rame o acciaio inossidabile estraibile, mantello in acciaio e attacchi flangiati, completi di staffaggi.</v>
          </cell>
          <cell r="C37436"/>
          <cell r="D37436"/>
        </row>
        <row r="37437">
          <cell r="A37437" t="str">
            <v>MM.04.010.0010.a</v>
          </cell>
          <cell r="B37437" t="str">
            <v>- fino a 50 kW</v>
          </cell>
          <cell r="C37437" t="str">
            <v>cad</v>
          </cell>
          <cell r="D37437" t="str">
            <v>909,92</v>
          </cell>
        </row>
        <row r="37438">
          <cell r="A37438" t="str">
            <v>MM.04.010.0010.b</v>
          </cell>
          <cell r="B37438" t="str">
            <v>- oltre 50 fino a 80 kW</v>
          </cell>
          <cell r="C37438" t="str">
            <v>cad</v>
          </cell>
          <cell r="D37438" t="str">
            <v>1.043,80</v>
          </cell>
        </row>
        <row r="37439">
          <cell r="A37439" t="str">
            <v>MM.04.010.0010.c</v>
          </cell>
          <cell r="B37439" t="str">
            <v>- oltre 80 fino a 100 kW</v>
          </cell>
          <cell r="C37439" t="str">
            <v>cad</v>
          </cell>
          <cell r="D37439" t="str">
            <v>1.099,81</v>
          </cell>
        </row>
        <row r="37440">
          <cell r="A37440" t="str">
            <v>MM.04.010.0010.d</v>
          </cell>
          <cell r="B37440" t="str">
            <v>- oltre 100 fino a 125 kW</v>
          </cell>
          <cell r="C37440" t="str">
            <v>cad</v>
          </cell>
          <cell r="D37440" t="str">
            <v>1.322,52</v>
          </cell>
        </row>
        <row r="37441">
          <cell r="A37441" t="str">
            <v>MM.04.010.0010.e</v>
          </cell>
          <cell r="B37441" t="str">
            <v>- oltre 125 fino a 160 kW</v>
          </cell>
          <cell r="C37441" t="str">
            <v>cad</v>
          </cell>
          <cell r="D37441" t="str">
            <v>1.545,21</v>
          </cell>
        </row>
        <row r="37442">
          <cell r="A37442" t="str">
            <v>MM.04.010.0010.f</v>
          </cell>
          <cell r="B37442" t="str">
            <v>- oltre 160 fino a 200 kW</v>
          </cell>
          <cell r="C37442" t="str">
            <v>cad</v>
          </cell>
          <cell r="D37442" t="str">
            <v>1.584,85</v>
          </cell>
        </row>
        <row r="37443">
          <cell r="A37443" t="str">
            <v>MM.04.010.0010.g</v>
          </cell>
          <cell r="B37443" t="str">
            <v>- oltre 200 fino a 250 kW</v>
          </cell>
          <cell r="C37443" t="str">
            <v>cad</v>
          </cell>
          <cell r="D37443" t="str">
            <v>1.623,08</v>
          </cell>
        </row>
        <row r="37444">
          <cell r="A37444" t="str">
            <v>MM.04.010.0010.h</v>
          </cell>
          <cell r="B37444" t="str">
            <v>- oltre 250 fino a 320 kW</v>
          </cell>
          <cell r="C37444" t="str">
            <v>cad</v>
          </cell>
          <cell r="D37444" t="str">
            <v>2.116,29</v>
          </cell>
        </row>
        <row r="37445">
          <cell r="A37445" t="str">
            <v>MM.04.010.0010.i</v>
          </cell>
          <cell r="B37445" t="str">
            <v>- oltre 320 fino a 400 kW</v>
          </cell>
          <cell r="C37445" t="str">
            <v>cad</v>
          </cell>
          <cell r="D37445" t="str">
            <v>2.341,74</v>
          </cell>
        </row>
        <row r="37446">
          <cell r="A37446" t="str">
            <v>MM.04.010.0010.j</v>
          </cell>
          <cell r="B37446" t="str">
            <v>- oltre 400 fino a 500 kW</v>
          </cell>
          <cell r="C37446" t="str">
            <v>cad</v>
          </cell>
          <cell r="D37446" t="str">
            <v>3.415,59</v>
          </cell>
        </row>
        <row r="37447">
          <cell r="A37447" t="str">
            <v>MM.04.010.0010.k</v>
          </cell>
          <cell r="B37447" t="str">
            <v>- oltre 500 fino a 650 kW</v>
          </cell>
          <cell r="C37447" t="str">
            <v>cad</v>
          </cell>
          <cell r="D37447" t="str">
            <v>3.627,36</v>
          </cell>
        </row>
        <row r="37448">
          <cell r="A37448" t="str">
            <v>MM.04.010.0010.l</v>
          </cell>
          <cell r="B37448" t="str">
            <v>- oltre 650 fino a 800 kW</v>
          </cell>
          <cell r="C37448" t="str">
            <v>cad</v>
          </cell>
          <cell r="D37448" t="str">
            <v>3.901,96</v>
          </cell>
        </row>
        <row r="37449">
          <cell r="A37449" t="str">
            <v>MM.04.010.0010.m</v>
          </cell>
          <cell r="B37449" t="str">
            <v>- oltre 800 fino a 1000 kW</v>
          </cell>
          <cell r="C37449" t="str">
            <v>cad</v>
          </cell>
          <cell r="D37449" t="str">
            <v>4.176,59</v>
          </cell>
        </row>
        <row r="37450">
          <cell r="A37450" t="str">
            <v>MM.04.010.0010.n</v>
          </cell>
          <cell r="B37450" t="str">
            <v>- oltre 1000 fino a 1250 kW</v>
          </cell>
          <cell r="C37450" t="str">
            <v>cad</v>
          </cell>
          <cell r="D37450" t="str">
            <v>5.059,18</v>
          </cell>
        </row>
        <row r="37451">
          <cell r="A37451" t="str">
            <v>MM.04.010.0010.o</v>
          </cell>
          <cell r="B37451" t="str">
            <v>- oltre 1250 fino a 1600 kW</v>
          </cell>
          <cell r="C37451" t="str">
            <v>cad</v>
          </cell>
          <cell r="D37451" t="str">
            <v>5.391,17</v>
          </cell>
        </row>
        <row r="37452">
          <cell r="A37452" t="str">
            <v>MM.04.010.0010.p</v>
          </cell>
          <cell r="B37452" t="str">
            <v>- oltre 1600 fino a 2000 kW</v>
          </cell>
          <cell r="C37452" t="str">
            <v>cad</v>
          </cell>
          <cell r="D37452" t="str">
            <v>6.053,78</v>
          </cell>
        </row>
        <row r="37453">
          <cell r="A37453" t="str">
            <v>MM.04.010.0020</v>
          </cell>
          <cell r="B37453" t="str">
            <v>Scambiatori di calore per RISCALDAMENTO tipo a PIASTRE ISPEZIONABILI PN16 con piastre in acciaio inox AISI 316, guarnizioni in EPDM a doppia tenuta non incollate, telaio e tiranteria in acciaio e attacchi flangiati, completi di staffaggi.</v>
          </cell>
          <cell r="C37453"/>
          <cell r="D37453"/>
        </row>
        <row r="37454">
          <cell r="A37454" t="str">
            <v>MM.04.010.0020.a</v>
          </cell>
          <cell r="B37454" t="str">
            <v>- fino a 100 kW</v>
          </cell>
          <cell r="C37454" t="str">
            <v>cad</v>
          </cell>
          <cell r="D37454" t="str">
            <v>949,53</v>
          </cell>
        </row>
        <row r="37455">
          <cell r="A37455" t="str">
            <v>MM.04.010.0020.b</v>
          </cell>
          <cell r="B37455" t="str">
            <v>- oltre 100 fino a 125 kW</v>
          </cell>
          <cell r="C37455" t="str">
            <v>cad</v>
          </cell>
          <cell r="D37455" t="str">
            <v>1.052,00</v>
          </cell>
        </row>
        <row r="37456">
          <cell r="A37456" t="str">
            <v>MM.04.010.0020.c</v>
          </cell>
          <cell r="B37456" t="str">
            <v>- oltre 125 fino a 160 kW</v>
          </cell>
          <cell r="C37456" t="str">
            <v>cad</v>
          </cell>
          <cell r="D37456" t="str">
            <v>1.154,47</v>
          </cell>
        </row>
        <row r="37457">
          <cell r="A37457" t="str">
            <v>MM.04.010.0020.d</v>
          </cell>
          <cell r="B37457" t="str">
            <v>- oltre 160 fino a 200 kW</v>
          </cell>
          <cell r="C37457" t="str">
            <v>cad</v>
          </cell>
          <cell r="D37457" t="str">
            <v>1.345,74</v>
          </cell>
        </row>
        <row r="37458">
          <cell r="A37458" t="str">
            <v>MM.04.010.0020.e</v>
          </cell>
          <cell r="B37458" t="str">
            <v>- oltre 200 fino a 250 kW</v>
          </cell>
          <cell r="C37458" t="str">
            <v>cad</v>
          </cell>
          <cell r="D37458" t="str">
            <v>1.475,53</v>
          </cell>
        </row>
        <row r="37459">
          <cell r="A37459" t="str">
            <v>MM.04.010.0020.f</v>
          </cell>
          <cell r="B37459" t="str">
            <v>- oltre 250 fino a 320 kW</v>
          </cell>
          <cell r="C37459" t="str">
            <v>cad</v>
          </cell>
          <cell r="D37459" t="str">
            <v>1.612,17</v>
          </cell>
        </row>
        <row r="37460">
          <cell r="A37460" t="str">
            <v>MM.04.010.0020.g</v>
          </cell>
          <cell r="B37460" t="str">
            <v>- oltre 320 fino a 400 kW</v>
          </cell>
          <cell r="C37460" t="str">
            <v>cad</v>
          </cell>
          <cell r="D37460" t="str">
            <v>1.803,44</v>
          </cell>
        </row>
        <row r="37461">
          <cell r="A37461" t="str">
            <v>MM.04.010.0020.h</v>
          </cell>
          <cell r="B37461" t="str">
            <v>- oltre 400 fino a 500 kW</v>
          </cell>
          <cell r="C37461" t="str">
            <v>cad</v>
          </cell>
          <cell r="D37461" t="str">
            <v>1.994,71</v>
          </cell>
        </row>
        <row r="37462">
          <cell r="A37462" t="str">
            <v>MM.04.010.0020.i</v>
          </cell>
          <cell r="B37462" t="str">
            <v>- oltre 500 fino a 650 kW</v>
          </cell>
          <cell r="C37462" t="str">
            <v>cad</v>
          </cell>
          <cell r="D37462" t="str">
            <v>2.773,46</v>
          </cell>
        </row>
        <row r="37463">
          <cell r="A37463" t="str">
            <v>MM.04.010.0020.j</v>
          </cell>
          <cell r="B37463" t="str">
            <v>- oltre 650 fino a 800 kW</v>
          </cell>
          <cell r="C37463" t="str">
            <v>cad</v>
          </cell>
          <cell r="D37463" t="str">
            <v>2.978,39</v>
          </cell>
        </row>
        <row r="37464">
          <cell r="A37464" t="str">
            <v>MM.04.010.0020.k</v>
          </cell>
          <cell r="B37464" t="str">
            <v>- oltre 800 fino a 1000 kW</v>
          </cell>
          <cell r="C37464" t="str">
            <v>cad</v>
          </cell>
          <cell r="D37464" t="str">
            <v>3.265,31</v>
          </cell>
        </row>
        <row r="37465">
          <cell r="A37465" t="str">
            <v>MM.04.010.0020.l</v>
          </cell>
          <cell r="B37465" t="str">
            <v>- oltre 1000 fino a 1250 kW</v>
          </cell>
          <cell r="C37465" t="str">
            <v>cad</v>
          </cell>
          <cell r="D37465" t="str">
            <v>3.579,54</v>
          </cell>
        </row>
        <row r="37466">
          <cell r="A37466" t="str">
            <v>MM.04.010.0020.m</v>
          </cell>
          <cell r="B37466" t="str">
            <v>- oltre 1250 fino a 1600 kW</v>
          </cell>
          <cell r="C37466" t="str">
            <v>cad</v>
          </cell>
          <cell r="D37466" t="str">
            <v>4.194,34</v>
          </cell>
        </row>
        <row r="37467">
          <cell r="A37467" t="str">
            <v>MM.04.010.0020.n</v>
          </cell>
          <cell r="B37467" t="str">
            <v>- oltre 1600 fino a 2000 kW</v>
          </cell>
          <cell r="C37467" t="str">
            <v>cad</v>
          </cell>
          <cell r="D37467" t="str">
            <v>5.792,85</v>
          </cell>
        </row>
        <row r="37468">
          <cell r="A37468" t="str">
            <v>MM.04.010.0020.o</v>
          </cell>
          <cell r="B37468" t="str">
            <v>- oltre 2000 fino a 2500 kW</v>
          </cell>
          <cell r="C37468" t="str">
            <v>cad</v>
          </cell>
          <cell r="D37468" t="str">
            <v>6.475,96</v>
          </cell>
        </row>
        <row r="37469">
          <cell r="A37469" t="str">
            <v>MM.04.010.0020.p</v>
          </cell>
          <cell r="B37469" t="str">
            <v>- oltre 2500 fino a 3200 kW</v>
          </cell>
          <cell r="C37469" t="str">
            <v>cad</v>
          </cell>
          <cell r="D37469" t="str">
            <v>7.691,93</v>
          </cell>
        </row>
        <row r="37470">
          <cell r="A37470" t="str">
            <v>MM.04.010.0020.q</v>
          </cell>
          <cell r="B37470" t="str">
            <v>- oltre 3200 fino a 4000 kW</v>
          </cell>
          <cell r="C37470" t="str">
            <v>cad</v>
          </cell>
          <cell r="D37470" t="str">
            <v>9.631,96</v>
          </cell>
        </row>
        <row r="37471">
          <cell r="A37471" t="str">
            <v>MM.04.010.0030</v>
          </cell>
          <cell r="B37471" t="str">
            <v>Scambiatori di calore per RAFFRESCAMENTO tipo a FASCIO TUBIERO PN16 con serpentino in rame o acciaio inossidabile estraibile, mantello in acciaio e attacchi flangiati, completi di staffaggi.</v>
          </cell>
          <cell r="C37471"/>
          <cell r="D37471"/>
        </row>
        <row r="37472">
          <cell r="A37472" t="str">
            <v>MM.04.010.0030.a</v>
          </cell>
          <cell r="B37472" t="str">
            <v>- fino a 50 kW</v>
          </cell>
          <cell r="C37472" t="str">
            <v>cad</v>
          </cell>
          <cell r="D37472" t="str">
            <v>2.399,11</v>
          </cell>
        </row>
        <row r="37473">
          <cell r="A37473" t="str">
            <v>MM.04.010.0030.b</v>
          </cell>
          <cell r="B37473" t="str">
            <v>- oltre 50 fino a 80 kW</v>
          </cell>
          <cell r="C37473" t="str">
            <v>cad</v>
          </cell>
          <cell r="D37473" t="str">
            <v>3.845,95</v>
          </cell>
        </row>
        <row r="37474">
          <cell r="A37474" t="str">
            <v>MM.04.010.0030.c</v>
          </cell>
          <cell r="B37474" t="str">
            <v>- oltre 80 fino a 100 kW</v>
          </cell>
          <cell r="C37474" t="str">
            <v>cad</v>
          </cell>
          <cell r="D37474" t="str">
            <v>3.948,43</v>
          </cell>
        </row>
        <row r="37475">
          <cell r="A37475" t="str">
            <v>MM.04.010.0030.d</v>
          </cell>
          <cell r="B37475" t="str">
            <v>- oltre 100 fino a 125 kW</v>
          </cell>
          <cell r="C37475" t="str">
            <v>cad</v>
          </cell>
          <cell r="D37475" t="str">
            <v>4.050,89</v>
          </cell>
        </row>
        <row r="37476">
          <cell r="A37476" t="str">
            <v>MM.04.010.0030.e</v>
          </cell>
          <cell r="B37476" t="str">
            <v>- oltre 125 fino a 160 kW</v>
          </cell>
          <cell r="C37476" t="str">
            <v>cad</v>
          </cell>
          <cell r="D37476" t="str">
            <v>4.459,39</v>
          </cell>
        </row>
        <row r="37477">
          <cell r="A37477" t="str">
            <v>MM.04.010.0030.f</v>
          </cell>
          <cell r="B37477" t="str">
            <v>- oltre 160 fino a 200 kW</v>
          </cell>
          <cell r="C37477" t="str">
            <v>cad</v>
          </cell>
          <cell r="D37477" t="str">
            <v>5.362,48</v>
          </cell>
        </row>
        <row r="37478">
          <cell r="A37478" t="str">
            <v>MM.04.010.0030.g</v>
          </cell>
          <cell r="B37478" t="str">
            <v>- oltre 200 fino a 250 kW</v>
          </cell>
          <cell r="C37478" t="str">
            <v>cad</v>
          </cell>
          <cell r="D37478" t="str">
            <v>5.694,47</v>
          </cell>
        </row>
        <row r="37479">
          <cell r="A37479" t="str">
            <v>MM.04.010.0030.h</v>
          </cell>
          <cell r="B37479" t="str">
            <v>- oltre 250 fino a 320 kW</v>
          </cell>
          <cell r="C37479" t="str">
            <v>cad</v>
          </cell>
          <cell r="D37479" t="str">
            <v>6.025,11</v>
          </cell>
        </row>
        <row r="37480">
          <cell r="A37480" t="str">
            <v>MM.04.010.0030.i</v>
          </cell>
          <cell r="B37480" t="str">
            <v>- oltre 320 fino a 400 kW</v>
          </cell>
          <cell r="C37480" t="str">
            <v>cad</v>
          </cell>
          <cell r="D37480" t="str">
            <v>6.685,01</v>
          </cell>
        </row>
        <row r="37481">
          <cell r="A37481" t="str">
            <v>MM.04.010.0030.j</v>
          </cell>
          <cell r="B37481" t="str">
            <v>- oltre 400 fino a 500 kW</v>
          </cell>
          <cell r="C37481" t="str">
            <v>cad</v>
          </cell>
          <cell r="D37481" t="str">
            <v>7.344,90</v>
          </cell>
        </row>
        <row r="37482">
          <cell r="A37482" t="str">
            <v>MM.04.010.0040</v>
          </cell>
          <cell r="B37482" t="str">
            <v>Scambiatori di calore per RAFFRESCAMENTO tipo a PIASTRE ISPEZIONABILI PN16 con piastre in acciaio inox AISI 316, guarnizioni in EPDM a doppia tenuta non incollate, telaio e tiranteria in acciaio e attacchi flangiati, completi di staffaggi.</v>
          </cell>
          <cell r="C37482"/>
          <cell r="D37482"/>
        </row>
        <row r="37483">
          <cell r="A37483" t="str">
            <v>MM.04.010.0040.a</v>
          </cell>
          <cell r="B37483" t="str">
            <v>- fino a 100 kW</v>
          </cell>
          <cell r="C37483" t="str">
            <v>cad</v>
          </cell>
          <cell r="D37483" t="str">
            <v>1.666,82</v>
          </cell>
        </row>
        <row r="37484">
          <cell r="A37484" t="str">
            <v>MM.04.010.0040.b</v>
          </cell>
          <cell r="B37484" t="str">
            <v>- oltre 100 fino a 125 kW</v>
          </cell>
          <cell r="C37484" t="str">
            <v>cad</v>
          </cell>
          <cell r="D37484" t="str">
            <v>1.871,75</v>
          </cell>
        </row>
        <row r="37485">
          <cell r="A37485" t="str">
            <v>MM.04.010.0040.c</v>
          </cell>
          <cell r="B37485" t="str">
            <v>- oltre 125 fino a 160 kW</v>
          </cell>
          <cell r="C37485" t="str">
            <v>cad</v>
          </cell>
          <cell r="D37485" t="str">
            <v>2.063,03</v>
          </cell>
        </row>
        <row r="37486">
          <cell r="A37486" t="str">
            <v>MM.04.010.0040.d</v>
          </cell>
          <cell r="B37486" t="str">
            <v>- oltre 160 fino a 200 kW</v>
          </cell>
          <cell r="C37486" t="str">
            <v>cad</v>
          </cell>
          <cell r="D37486" t="str">
            <v>2.390,93</v>
          </cell>
        </row>
        <row r="37487">
          <cell r="A37487" t="str">
            <v>MM.04.010.0040.e</v>
          </cell>
          <cell r="B37487" t="str">
            <v>- oltre 200 fino a 250 kW</v>
          </cell>
          <cell r="C37487" t="str">
            <v>cad</v>
          </cell>
          <cell r="D37487" t="str">
            <v>2.718,80</v>
          </cell>
        </row>
        <row r="37488">
          <cell r="A37488" t="str">
            <v>MM.04.010.0040.f</v>
          </cell>
          <cell r="B37488" t="str">
            <v>- oltre 250 fino a 320 kW</v>
          </cell>
          <cell r="C37488" t="str">
            <v>cad</v>
          </cell>
          <cell r="D37488" t="str">
            <v>3.538,56</v>
          </cell>
        </row>
        <row r="37489">
          <cell r="A37489" t="str">
            <v>MM.04.010.0040.g</v>
          </cell>
          <cell r="B37489" t="str">
            <v>- oltre 320 fino a 400 kW</v>
          </cell>
          <cell r="C37489" t="str">
            <v>cad</v>
          </cell>
          <cell r="D37489" t="str">
            <v>3.934,76</v>
          </cell>
        </row>
        <row r="37490">
          <cell r="A37490" t="str">
            <v>MM.04.010.0040.h</v>
          </cell>
          <cell r="B37490" t="str">
            <v>- oltre 400 fino a 500 kW</v>
          </cell>
          <cell r="C37490" t="str">
            <v>cad</v>
          </cell>
          <cell r="D37490" t="str">
            <v>4.453,92</v>
          </cell>
        </row>
        <row r="37491">
          <cell r="A37491" t="str">
            <v>MM.04.010.0040.i</v>
          </cell>
          <cell r="B37491" t="str">
            <v>- oltre 500 fino a 650 kW</v>
          </cell>
          <cell r="C37491" t="str">
            <v>cad</v>
          </cell>
          <cell r="D37491" t="str">
            <v>5.260,01</v>
          </cell>
        </row>
        <row r="37492">
          <cell r="A37492" t="str">
            <v>MM.04.010.0040.j</v>
          </cell>
          <cell r="B37492" t="str">
            <v>- oltre 650 fino a 800 kW</v>
          </cell>
          <cell r="C37492" t="str">
            <v>cad</v>
          </cell>
          <cell r="D37492" t="str">
            <v>6.175,39</v>
          </cell>
        </row>
        <row r="37493">
          <cell r="A37493" t="str">
            <v>MM.04.010.0040.k</v>
          </cell>
          <cell r="B37493" t="str">
            <v>- oltre 800 fino a 1000 kW</v>
          </cell>
          <cell r="C37493" t="str">
            <v>cad</v>
          </cell>
          <cell r="D37493" t="str">
            <v>7.828,55</v>
          </cell>
        </row>
        <row r="37494">
          <cell r="A37494" t="str">
            <v>MM.04.010.0040.l</v>
          </cell>
          <cell r="B37494" t="str">
            <v>- oltre 1000 fino a 1250 kW</v>
          </cell>
          <cell r="C37494" t="str">
            <v>cad</v>
          </cell>
          <cell r="D37494" t="str">
            <v>9.044,49</v>
          </cell>
        </row>
        <row r="37495">
          <cell r="A37495" t="str">
            <v>MM.04.010.0040.m</v>
          </cell>
          <cell r="B37495" t="str">
            <v>- oltre 1250 fino a 1600 kW</v>
          </cell>
          <cell r="C37495" t="str">
            <v>cad</v>
          </cell>
          <cell r="D37495" t="str">
            <v>10.902,58</v>
          </cell>
        </row>
        <row r="37496">
          <cell r="A37496" t="str">
            <v>MM.04.010.0040.n</v>
          </cell>
          <cell r="B37496" t="str">
            <v>- oltre 1600 fino a 2000 kW</v>
          </cell>
          <cell r="C37496" t="str">
            <v>cad</v>
          </cell>
          <cell r="D37496" t="str">
            <v>14.208,87</v>
          </cell>
        </row>
        <row r="37497">
          <cell r="A37497" t="str">
            <v>MM.04.010.0040.o</v>
          </cell>
          <cell r="B37497" t="str">
            <v>- oltre 2000 fino a 2500 kW</v>
          </cell>
          <cell r="C37497" t="str">
            <v>cad</v>
          </cell>
          <cell r="D37497" t="str">
            <v>16.873,02</v>
          </cell>
        </row>
        <row r="37498">
          <cell r="A37498" t="str">
            <v>MM.04.010.0040.p</v>
          </cell>
          <cell r="B37498" t="str">
            <v>- oltre 2500 fino a 3200 kW</v>
          </cell>
          <cell r="C37498" t="str">
            <v>cad</v>
          </cell>
          <cell r="D37498" t="str">
            <v>24.319,02</v>
          </cell>
        </row>
        <row r="37499">
          <cell r="A37499" t="str">
            <v>MM.04.010.0040.q</v>
          </cell>
          <cell r="B37499" t="str">
            <v>- oltre 3200 fino a 4000 kW</v>
          </cell>
          <cell r="C37499" t="str">
            <v>cad</v>
          </cell>
          <cell r="D37499" t="str">
            <v>28.964,22</v>
          </cell>
        </row>
        <row r="37500">
          <cell r="A37500" t="str">
            <v>MM.04.015</v>
          </cell>
          <cell r="B37500" t="str">
            <v>COLLETTORE SOLARE</v>
          </cell>
          <cell r="C37500"/>
          <cell r="D37500"/>
        </row>
        <row r="37501">
          <cell r="A37501" t="str">
            <v>MM.04.015.0010</v>
          </cell>
          <cell r="B37501" t="str">
            <v>Collettore solare piano certificato EN12975 di dimensioni esterne varie, colori standard scuro, superficie trattata superficialmente, piastra captante in rame e/o altre leghe similari, vetro solare temperato antiriflesso resistente alla grandine e agli agenti atmosferici, completo di telaio di contenimento e vasca di alloggiamento, dotato di attacchi e/o elementi fissanti, con possibilità di variazione inclinazione di posa.</v>
          </cell>
          <cell r="C37501" t="str">
            <v>m²</v>
          </cell>
          <cell r="D37501" t="str">
            <v>455,58</v>
          </cell>
        </row>
        <row r="37502">
          <cell r="A37502" t="str">
            <v>MM.04.015.0020</v>
          </cell>
          <cell r="B37502" t="str">
            <v>Kit di installazione per m² di collettore solare.</v>
          </cell>
          <cell r="C37502" t="str">
            <v>cad</v>
          </cell>
          <cell r="D37502" t="str">
            <v>113,88</v>
          </cell>
        </row>
        <row r="37503">
          <cell r="A37503" t="str">
            <v>MM.04.020</v>
          </cell>
          <cell r="B37503" t="str">
            <v>VASI D'ESPANSIONE</v>
          </cell>
          <cell r="C37503"/>
          <cell r="D37503"/>
        </row>
        <row r="37504">
          <cell r="A37504" t="str">
            <v>MM.04.020.0010</v>
          </cell>
          <cell r="B37504" t="str">
            <v>Vasi d'espansione a membrana atossica per impianti sanitari, conformi alla direttiva PED 2014/68/UE, condizioni d'esercizio massime 99 °C e 4 bar.</v>
          </cell>
          <cell r="C37504"/>
          <cell r="D37504"/>
        </row>
        <row r="37505">
          <cell r="A37505" t="str">
            <v>MM.04.020.0010.a</v>
          </cell>
          <cell r="B37505" t="str">
            <v>- 2 l</v>
          </cell>
          <cell r="C37505" t="str">
            <v>cad</v>
          </cell>
          <cell r="D37505" t="str">
            <v>18,57</v>
          </cell>
        </row>
        <row r="37506">
          <cell r="A37506" t="str">
            <v>MM.04.020.0010.b</v>
          </cell>
          <cell r="B37506" t="str">
            <v>- 5 l</v>
          </cell>
          <cell r="C37506" t="str">
            <v>cad</v>
          </cell>
          <cell r="D37506" t="str">
            <v>19,05</v>
          </cell>
        </row>
        <row r="37507">
          <cell r="A37507" t="str">
            <v>MM.04.020.0010.c</v>
          </cell>
          <cell r="B37507" t="str">
            <v>- 8 l</v>
          </cell>
          <cell r="C37507" t="str">
            <v>cad</v>
          </cell>
          <cell r="D37507" t="str">
            <v>19,93</v>
          </cell>
        </row>
        <row r="37508">
          <cell r="A37508" t="str">
            <v>MM.04.020.0010.d</v>
          </cell>
          <cell r="B37508" t="str">
            <v>- 12 l</v>
          </cell>
          <cell r="C37508" t="str">
            <v>cad</v>
          </cell>
          <cell r="D37508" t="str">
            <v>22,17</v>
          </cell>
        </row>
        <row r="37509">
          <cell r="A37509" t="str">
            <v>MM.04.020.0010.e</v>
          </cell>
          <cell r="B37509" t="str">
            <v>- 18 l</v>
          </cell>
          <cell r="C37509" t="str">
            <v>cad</v>
          </cell>
          <cell r="D37509" t="str">
            <v>26,60</v>
          </cell>
        </row>
        <row r="37510">
          <cell r="A37510" t="str">
            <v>MM.04.020.0010.f</v>
          </cell>
          <cell r="B37510" t="str">
            <v>- 24 l</v>
          </cell>
          <cell r="C37510" t="str">
            <v>cad</v>
          </cell>
          <cell r="D37510" t="str">
            <v>28,95</v>
          </cell>
        </row>
        <row r="37511">
          <cell r="A37511" t="str">
            <v>MM.04.020.0010.g</v>
          </cell>
          <cell r="B37511" t="str">
            <v>- 60 l</v>
          </cell>
          <cell r="C37511" t="str">
            <v>cad</v>
          </cell>
          <cell r="D37511" t="str">
            <v>117,23</v>
          </cell>
        </row>
        <row r="37512">
          <cell r="A37512" t="str">
            <v>MM.04.020.0010.h</v>
          </cell>
          <cell r="B37512" t="str">
            <v>- 80 l</v>
          </cell>
          <cell r="C37512" t="str">
            <v>cad</v>
          </cell>
          <cell r="D37512" t="str">
            <v>151,87</v>
          </cell>
        </row>
        <row r="37513">
          <cell r="A37513" t="str">
            <v>MM.04.020.0010.i</v>
          </cell>
          <cell r="B37513" t="str">
            <v>- 100 l</v>
          </cell>
          <cell r="C37513" t="str">
            <v>cad</v>
          </cell>
          <cell r="D37513" t="str">
            <v>210,65</v>
          </cell>
        </row>
        <row r="37514">
          <cell r="A37514" t="str">
            <v>MM.04.020.0010.j</v>
          </cell>
          <cell r="B37514" t="str">
            <v>- 200 l</v>
          </cell>
          <cell r="C37514" t="str">
            <v>cad</v>
          </cell>
          <cell r="D37514" t="str">
            <v>330,35</v>
          </cell>
        </row>
        <row r="37515">
          <cell r="A37515" t="str">
            <v>MM.04.020.0010.k</v>
          </cell>
          <cell r="B37515" t="str">
            <v>- 300 l</v>
          </cell>
          <cell r="C37515" t="str">
            <v>cad</v>
          </cell>
          <cell r="D37515" t="str">
            <v>396,08</v>
          </cell>
        </row>
        <row r="37516">
          <cell r="A37516" t="str">
            <v>MM.04.020.0010.l</v>
          </cell>
          <cell r="B37516" t="str">
            <v>- 500 l</v>
          </cell>
          <cell r="C37516" t="str">
            <v>cad</v>
          </cell>
          <cell r="D37516" t="str">
            <v>666,93</v>
          </cell>
        </row>
        <row r="37517">
          <cell r="A37517" t="str">
            <v>MM.04.020.0020</v>
          </cell>
          <cell r="B37517" t="str">
            <v>Vasi d'espansione a membrana circolare piatta, conformi alla direttiva PED 2014/68/UE, condizioni d'esercizio massime 90 °C e 4 bar.</v>
          </cell>
          <cell r="C37517"/>
          <cell r="D37517"/>
        </row>
        <row r="37518">
          <cell r="A37518" t="str">
            <v>MM.04.020.0020.a</v>
          </cell>
          <cell r="B37518" t="str">
            <v>- 5 l</v>
          </cell>
          <cell r="C37518" t="str">
            <v>cad</v>
          </cell>
          <cell r="D37518" t="str">
            <v>28,24</v>
          </cell>
        </row>
        <row r="37519">
          <cell r="A37519" t="str">
            <v>MM.04.020.0020.b</v>
          </cell>
          <cell r="B37519" t="str">
            <v>- 8 l</v>
          </cell>
          <cell r="C37519" t="str">
            <v>cad</v>
          </cell>
          <cell r="D37519" t="str">
            <v>29,71</v>
          </cell>
        </row>
        <row r="37520">
          <cell r="A37520" t="str">
            <v>MM.04.020.0020.c</v>
          </cell>
          <cell r="B37520" t="str">
            <v>- 10 l</v>
          </cell>
          <cell r="C37520" t="str">
            <v>cad</v>
          </cell>
          <cell r="D37520" t="str">
            <v>31,12</v>
          </cell>
        </row>
        <row r="37521">
          <cell r="A37521" t="str">
            <v>MM.04.020.0020.d</v>
          </cell>
          <cell r="B37521" t="str">
            <v>- 12 l</v>
          </cell>
          <cell r="C37521" t="str">
            <v>cad</v>
          </cell>
          <cell r="D37521" t="str">
            <v>32,79</v>
          </cell>
        </row>
        <row r="37522">
          <cell r="A37522" t="str">
            <v>MM.04.020.0020.e</v>
          </cell>
          <cell r="B37522" t="str">
            <v>- 14 l</v>
          </cell>
          <cell r="C37522" t="str">
            <v>cad</v>
          </cell>
          <cell r="D37522" t="str">
            <v>34,10</v>
          </cell>
        </row>
        <row r="37523">
          <cell r="A37523" t="str">
            <v>MM.04.020.0020.f</v>
          </cell>
          <cell r="B37523" t="str">
            <v>- 18 l</v>
          </cell>
          <cell r="C37523" t="str">
            <v>cad</v>
          </cell>
          <cell r="D37523" t="str">
            <v>37,16</v>
          </cell>
        </row>
        <row r="37524">
          <cell r="A37524" t="str">
            <v>MM.04.020.0030</v>
          </cell>
          <cell r="B37524" t="str">
            <v>Vasi d'espansione a membrana, conformi a direttiva PED 2014/68/UE, condizioni d'esercizio massime 90 °C e 6 bar (4 fino a 50 l).</v>
          </cell>
          <cell r="C37524"/>
          <cell r="D37524"/>
        </row>
        <row r="37525">
          <cell r="A37525" t="str">
            <v>MM.04.020.0030.a</v>
          </cell>
          <cell r="B37525" t="str">
            <v>- 35 l</v>
          </cell>
          <cell r="C37525" t="str">
            <v>cad</v>
          </cell>
          <cell r="D37525" t="str">
            <v>48,52</v>
          </cell>
        </row>
        <row r="37526">
          <cell r="A37526" t="str">
            <v>MM.04.020.0030.b</v>
          </cell>
          <cell r="B37526" t="str">
            <v>- 50 l</v>
          </cell>
          <cell r="C37526" t="str">
            <v>cad</v>
          </cell>
          <cell r="D37526" t="str">
            <v>58,30</v>
          </cell>
        </row>
        <row r="37527">
          <cell r="A37527" t="str">
            <v>MM.04.020.0030.c</v>
          </cell>
          <cell r="B37527" t="str">
            <v>- 80 l</v>
          </cell>
          <cell r="C37527" t="str">
            <v>cad</v>
          </cell>
          <cell r="D37527" t="str">
            <v>92,18</v>
          </cell>
        </row>
        <row r="37528">
          <cell r="A37528" t="str">
            <v>MM.04.020.0030.d</v>
          </cell>
          <cell r="B37528" t="str">
            <v>- 105 l</v>
          </cell>
          <cell r="C37528" t="str">
            <v>cad</v>
          </cell>
          <cell r="D37528" t="str">
            <v>126,73</v>
          </cell>
        </row>
        <row r="37529">
          <cell r="A37529" t="str">
            <v>MM.04.020.0030.e</v>
          </cell>
          <cell r="B37529" t="str">
            <v>- 150 l</v>
          </cell>
          <cell r="C37529" t="str">
            <v>cad</v>
          </cell>
          <cell r="D37529" t="str">
            <v>161,01</v>
          </cell>
        </row>
        <row r="37530">
          <cell r="A37530" t="str">
            <v>MM.04.020.0030.f</v>
          </cell>
          <cell r="B37530" t="str">
            <v>- 200 l</v>
          </cell>
          <cell r="C37530" t="str">
            <v>cad</v>
          </cell>
          <cell r="D37530" t="str">
            <v>190,31</v>
          </cell>
        </row>
        <row r="37531">
          <cell r="A37531" t="str">
            <v>MM.04.020.0030.g</v>
          </cell>
          <cell r="B37531" t="str">
            <v>- 250 l</v>
          </cell>
          <cell r="C37531" t="str">
            <v>cad</v>
          </cell>
          <cell r="D37531" t="str">
            <v>234,36</v>
          </cell>
        </row>
        <row r="37532">
          <cell r="A37532" t="str">
            <v>MM.04.020.0030.h</v>
          </cell>
          <cell r="B37532" t="str">
            <v>- 300 l</v>
          </cell>
          <cell r="C37532" t="str">
            <v>cad</v>
          </cell>
          <cell r="D37532" t="str">
            <v>281,78</v>
          </cell>
        </row>
        <row r="37533">
          <cell r="A37533" t="str">
            <v>MM.04.020.0030.i</v>
          </cell>
          <cell r="B37533" t="str">
            <v>- 400 l</v>
          </cell>
          <cell r="C37533" t="str">
            <v>cad</v>
          </cell>
          <cell r="D37533" t="str">
            <v>392,62</v>
          </cell>
        </row>
        <row r="37534">
          <cell r="A37534" t="str">
            <v>MM.04.020.0030.j</v>
          </cell>
          <cell r="B37534" t="str">
            <v>- 500 l</v>
          </cell>
          <cell r="C37534" t="str">
            <v>cad</v>
          </cell>
          <cell r="D37534" t="str">
            <v>493,76</v>
          </cell>
        </row>
        <row r="37535">
          <cell r="A37535" t="str">
            <v>MM.04.020.0030.k</v>
          </cell>
          <cell r="B37535" t="str">
            <v>- 600 l</v>
          </cell>
          <cell r="C37535" t="str">
            <v>cad</v>
          </cell>
          <cell r="D37535" t="str">
            <v>623,25</v>
          </cell>
        </row>
        <row r="37536">
          <cell r="A37536" t="str">
            <v>MM.04.020.0040</v>
          </cell>
          <cell r="B37536" t="str">
            <v>Vasi d'espansione senza diaframma da pressurizzare, conformi alla direttiva PED 2014/68/UE, condizioni d'esercizio massime 100 °C e 6 bar, completi di strumentazione, valvola di sicurezza, compressore d'aria e quadro elettrico di comando/controllo con allacciamenti a valle.</v>
          </cell>
          <cell r="C37536"/>
          <cell r="D37536"/>
        </row>
        <row r="37537">
          <cell r="A37537" t="str">
            <v>MM.04.020.0040.a</v>
          </cell>
          <cell r="B37537" t="str">
            <v>- 300 l</v>
          </cell>
          <cell r="C37537" t="str">
            <v>cad</v>
          </cell>
          <cell r="D37537" t="str">
            <v>3.130,04</v>
          </cell>
        </row>
        <row r="37538">
          <cell r="A37538" t="str">
            <v>MM.04.020.0040.b</v>
          </cell>
          <cell r="B37538" t="str">
            <v>- 500 l</v>
          </cell>
          <cell r="C37538" t="str">
            <v>cad</v>
          </cell>
          <cell r="D37538" t="str">
            <v>3.266,67</v>
          </cell>
        </row>
        <row r="37539">
          <cell r="A37539" t="str">
            <v>MM.04.020.0040.c</v>
          </cell>
          <cell r="B37539" t="str">
            <v>- 800 l</v>
          </cell>
          <cell r="C37539" t="str">
            <v>cad</v>
          </cell>
          <cell r="D37539" t="str">
            <v>3.564,52</v>
          </cell>
        </row>
        <row r="37540">
          <cell r="A37540" t="str">
            <v>MM.04.020.0040.d</v>
          </cell>
          <cell r="B37540" t="str">
            <v>- 1000 l</v>
          </cell>
          <cell r="C37540" t="str">
            <v>cad</v>
          </cell>
          <cell r="D37540" t="str">
            <v>3.690,19</v>
          </cell>
        </row>
        <row r="37541">
          <cell r="A37541" t="str">
            <v>MM.04.020.0040.e</v>
          </cell>
          <cell r="B37541" t="str">
            <v>- 1500 l</v>
          </cell>
          <cell r="C37541" t="str">
            <v>cad</v>
          </cell>
          <cell r="D37541" t="str">
            <v>3.942,95</v>
          </cell>
        </row>
        <row r="37542">
          <cell r="A37542" t="str">
            <v>MM.04.020.0040.f</v>
          </cell>
          <cell r="B37542" t="str">
            <v>- 2000 l</v>
          </cell>
          <cell r="C37542" t="str">
            <v>cad</v>
          </cell>
          <cell r="D37542" t="str">
            <v>4.964,91</v>
          </cell>
        </row>
        <row r="37543">
          <cell r="A37543" t="str">
            <v>MM.04.020.0040.g</v>
          </cell>
          <cell r="B37543" t="str">
            <v>- 3000 l</v>
          </cell>
          <cell r="C37543" t="str">
            <v>cad</v>
          </cell>
          <cell r="D37543" t="str">
            <v>6.138,52</v>
          </cell>
        </row>
        <row r="37544">
          <cell r="A37544" t="str">
            <v>MM.04.020.0040.h</v>
          </cell>
          <cell r="B37544" t="str">
            <v>- 4000 l</v>
          </cell>
          <cell r="C37544" t="str">
            <v>cad</v>
          </cell>
          <cell r="D37544" t="str">
            <v>7.534,79</v>
          </cell>
        </row>
        <row r="37545">
          <cell r="A37545" t="str">
            <v>MM.04.020.0040.i</v>
          </cell>
          <cell r="B37545" t="str">
            <v>- 5000 l</v>
          </cell>
          <cell r="C37545" t="str">
            <v>cad</v>
          </cell>
          <cell r="D37545" t="str">
            <v>8.325,86</v>
          </cell>
        </row>
        <row r="37546">
          <cell r="A37546" t="str">
            <v>MM.04.020.0050</v>
          </cell>
          <cell r="B37546" t="str">
            <v>Vasi d'espansione aperti con ispezioni e coperchi relativi, completi di valvola d'alimentazione a galleggiante, rubinetto d'intercettazione, attacchi per allacciamenti vari e staffaggi.</v>
          </cell>
          <cell r="C37546"/>
          <cell r="D37546"/>
        </row>
        <row r="37547">
          <cell r="A37547" t="str">
            <v>MM.04.020.0050.a</v>
          </cell>
          <cell r="B37547" t="str">
            <v>- in acciaio zincati a caldo - fino a 300 l</v>
          </cell>
          <cell r="C37547" t="str">
            <v>cad</v>
          </cell>
          <cell r="D37547" t="str">
            <v>213,13</v>
          </cell>
        </row>
        <row r="37548">
          <cell r="A37548" t="str">
            <v>MM.04.020.0050.b</v>
          </cell>
          <cell r="B37548" t="str">
            <v>- in acciaio zincati a caldo - oltre 300 fino a 500 l</v>
          </cell>
          <cell r="C37548" t="str">
            <v>cad</v>
          </cell>
          <cell r="D37548" t="str">
            <v>270,52</v>
          </cell>
        </row>
        <row r="37549">
          <cell r="A37549" t="str">
            <v>MM.04.020.0050.c</v>
          </cell>
          <cell r="B37549" t="str">
            <v>- in acciaio zincati a caldo - oltre 500 fino a 750 l</v>
          </cell>
          <cell r="C37549" t="str">
            <v>cad</v>
          </cell>
          <cell r="D37549" t="str">
            <v>319,69</v>
          </cell>
        </row>
        <row r="37550">
          <cell r="A37550" t="str">
            <v>MM.04.020.0050.d</v>
          </cell>
          <cell r="B37550" t="str">
            <v>- in acciaio zincati a caldo - oltre 750 fino a 1000 l</v>
          </cell>
          <cell r="C37550" t="str">
            <v>cad</v>
          </cell>
          <cell r="D37550" t="str">
            <v>360,69</v>
          </cell>
        </row>
        <row r="37551">
          <cell r="A37551" t="str">
            <v>MM.04.020.0050.e</v>
          </cell>
          <cell r="B37551" t="str">
            <v>- in acciaio inox AISI 316 - fino a 300 l</v>
          </cell>
          <cell r="C37551" t="str">
            <v>cad</v>
          </cell>
          <cell r="D37551" t="str">
            <v>383,65</v>
          </cell>
        </row>
        <row r="37552">
          <cell r="A37552" t="str">
            <v>MM.04.020.0050.f</v>
          </cell>
          <cell r="B37552" t="str">
            <v>- in acciaio inox AISI 316 - oltre 300 fino a 500 l</v>
          </cell>
          <cell r="C37552" t="str">
            <v>cad</v>
          </cell>
          <cell r="D37552" t="str">
            <v>486,93</v>
          </cell>
        </row>
        <row r="37553">
          <cell r="A37553" t="str">
            <v>MM.04.020.0050.g</v>
          </cell>
          <cell r="B37553" t="str">
            <v>- in acciaio inox AISI 316 - oltre 500 fino a 750 l</v>
          </cell>
          <cell r="C37553" t="str">
            <v>cad</v>
          </cell>
          <cell r="D37553" t="str">
            <v>575,47</v>
          </cell>
        </row>
        <row r="37554">
          <cell r="A37554" t="str">
            <v>MM.04.020.0050.h</v>
          </cell>
          <cell r="B37554" t="str">
            <v>- in acciaio inox AISI 316 - oltre 750 fino a 1000 l</v>
          </cell>
          <cell r="C37554" t="str">
            <v>cad</v>
          </cell>
          <cell r="D37554" t="str">
            <v>649,23</v>
          </cell>
        </row>
        <row r="37555">
          <cell r="A37555" t="str">
            <v>MM.04.030</v>
          </cell>
          <cell r="B37555" t="str">
            <v>POMPE DI CIRCOLAZIONE PER ACQUA CALDA E REFRIGERATA</v>
          </cell>
          <cell r="C37555"/>
          <cell r="D37555"/>
        </row>
        <row r="37556">
          <cell r="A37556" t="str">
            <v>MM.04.030.0010</v>
          </cell>
          <cell r="B37556" t="str">
            <v>Circolatori singoli PN6 con motore a 3 velocità, alimentazione elettrica a 220 V - 1f - 50 Hz - 2 poli</v>
          </cell>
          <cell r="C37556"/>
          <cell r="D37556"/>
        </row>
        <row r="37557">
          <cell r="A37557" t="str">
            <v>MM.04.030.0010.a</v>
          </cell>
          <cell r="B37557" t="str">
            <v>- fino a 1 m³/h - fino a 20 kPa</v>
          </cell>
          <cell r="C37557" t="str">
            <v>cad</v>
          </cell>
          <cell r="D37557" t="str">
            <v>102,47</v>
          </cell>
        </row>
        <row r="37558">
          <cell r="A37558" t="str">
            <v>MM.04.030.0010.b</v>
          </cell>
          <cell r="B37558" t="str">
            <v>- fino a 1 m³/h - oltre 20 fino a 40 kPa</v>
          </cell>
          <cell r="C37558" t="str">
            <v>cad</v>
          </cell>
          <cell r="D37558" t="str">
            <v>128,43</v>
          </cell>
        </row>
        <row r="37559">
          <cell r="A37559" t="str">
            <v>MM.04.030.0010.c</v>
          </cell>
          <cell r="B37559" t="str">
            <v>- fino a 1 m³/h - oltre 40 fino a 80 kPa</v>
          </cell>
          <cell r="C37559" t="str">
            <v>cad</v>
          </cell>
          <cell r="D37559" t="str">
            <v>353,86</v>
          </cell>
        </row>
        <row r="37560">
          <cell r="A37560" t="str">
            <v>MM.04.030.0010.d</v>
          </cell>
          <cell r="B37560" t="str">
            <v>- oltre 1 fino a 2 m³/h - fino a 20 kPa</v>
          </cell>
          <cell r="C37560" t="str">
            <v>cad</v>
          </cell>
          <cell r="D37560" t="str">
            <v>105,19</v>
          </cell>
        </row>
        <row r="37561">
          <cell r="A37561" t="str">
            <v>MM.04.030.0010.e</v>
          </cell>
          <cell r="B37561" t="str">
            <v>- oltre 1 fino a 2 m³/h - oltre 20 fino a 40 kPa</v>
          </cell>
          <cell r="C37561" t="str">
            <v>cad</v>
          </cell>
          <cell r="D37561" t="str">
            <v>247,28</v>
          </cell>
        </row>
        <row r="37562">
          <cell r="A37562" t="str">
            <v>MM.04.030.0010.f</v>
          </cell>
          <cell r="B37562" t="str">
            <v>- oltre 1 fino a 2 m³/h - oltre 40 fino a 80 kPa</v>
          </cell>
          <cell r="C37562" t="str">
            <v>cad</v>
          </cell>
          <cell r="D37562" t="str">
            <v>353,86</v>
          </cell>
        </row>
        <row r="37563">
          <cell r="A37563" t="str">
            <v>MM.04.030.0010.g</v>
          </cell>
          <cell r="B37563" t="str">
            <v>- oltre 2 fino a 4 m³/h - fino a 20 kPa</v>
          </cell>
          <cell r="C37563" t="str">
            <v>cad</v>
          </cell>
          <cell r="D37563" t="str">
            <v>128,43</v>
          </cell>
        </row>
        <row r="37564">
          <cell r="A37564" t="str">
            <v>MM.04.030.0010.h</v>
          </cell>
          <cell r="B37564" t="str">
            <v>- oltre 2 fino a 4 m³/h - oltre 20 fino a 40 kPa</v>
          </cell>
          <cell r="C37564" t="str">
            <v>cad</v>
          </cell>
          <cell r="D37564" t="str">
            <v>247,28</v>
          </cell>
        </row>
        <row r="37565">
          <cell r="A37565" t="str">
            <v>MM.04.030.0010.i</v>
          </cell>
          <cell r="B37565" t="str">
            <v>- oltre 2 fino a 4 m³/h - oltre 40 fino a 80 kPa</v>
          </cell>
          <cell r="C37565" t="str">
            <v>cad</v>
          </cell>
          <cell r="D37565" t="str">
            <v>353,86</v>
          </cell>
        </row>
        <row r="37566">
          <cell r="A37566" t="str">
            <v>MM.04.030.0010.j</v>
          </cell>
          <cell r="B37566" t="str">
            <v>- oltre 4 fino a 8 m³/h - fino a 20 kPa</v>
          </cell>
          <cell r="C37566" t="str">
            <v>cad</v>
          </cell>
          <cell r="D37566" t="str">
            <v>353,86</v>
          </cell>
        </row>
        <row r="37567">
          <cell r="A37567" t="str">
            <v>MM.04.030.0010.k</v>
          </cell>
          <cell r="B37567" t="str">
            <v>- oltre 4 fino a 8 m³/h - oltre 20 fino a 40 kPa</v>
          </cell>
          <cell r="C37567" t="str">
            <v>cad</v>
          </cell>
          <cell r="D37567" t="str">
            <v>468,63</v>
          </cell>
        </row>
        <row r="37568">
          <cell r="A37568" t="str">
            <v>MM.04.030.0010.l</v>
          </cell>
          <cell r="B37568" t="str">
            <v>- oltre 8 fino a 16 m³/h - fino a 20 kPa</v>
          </cell>
          <cell r="C37568" t="str">
            <v>cad</v>
          </cell>
          <cell r="D37568" t="str">
            <v>549,23</v>
          </cell>
        </row>
        <row r="37569">
          <cell r="A37569" t="str">
            <v>MM.04.030.0020</v>
          </cell>
          <cell r="B37569" t="str">
            <v>Circolatori singoli PN6 con motore a 3 velocità, 380 V - 3f - 50 Hz - 2 poli</v>
          </cell>
          <cell r="C37569"/>
          <cell r="D37569"/>
        </row>
        <row r="37570">
          <cell r="A37570" t="str">
            <v>MM.04.030.0020.a</v>
          </cell>
          <cell r="B37570" t="str">
            <v>- fino a 4 m³/h - fino a 40 kPa</v>
          </cell>
          <cell r="C37570" t="str">
            <v>cad</v>
          </cell>
          <cell r="D37570" t="str">
            <v>266,42</v>
          </cell>
        </row>
        <row r="37571">
          <cell r="A37571" t="str">
            <v>MM.04.030.0020.b</v>
          </cell>
          <cell r="B37571" t="str">
            <v>- fino a 4 m³/h - oltre 40 fino a 80 kPa</v>
          </cell>
          <cell r="C37571" t="str">
            <v>cad</v>
          </cell>
          <cell r="D37571" t="str">
            <v>383,91</v>
          </cell>
        </row>
        <row r="37572">
          <cell r="A37572" t="str">
            <v>MM.04.030.0020.c</v>
          </cell>
          <cell r="B37572" t="str">
            <v>- oltre 4 fino a 8 m³/h - fino a 40 kPa</v>
          </cell>
          <cell r="C37572" t="str">
            <v>cad</v>
          </cell>
          <cell r="D37572" t="str">
            <v>446,77</v>
          </cell>
        </row>
        <row r="37573">
          <cell r="A37573" t="str">
            <v>MM.04.030.0020.d</v>
          </cell>
          <cell r="B37573" t="str">
            <v>- oltre 4 fino a 8 m³/h - oltre 40 fino a 80 kPa</v>
          </cell>
          <cell r="C37573" t="str">
            <v>cad</v>
          </cell>
          <cell r="D37573" t="str">
            <v>542,40</v>
          </cell>
        </row>
        <row r="37574">
          <cell r="A37574" t="str">
            <v>MM.04.030.0020.e</v>
          </cell>
          <cell r="B37574" t="str">
            <v>- oltre 8 fino a 16 m³/h - fino a 40 kPa</v>
          </cell>
          <cell r="C37574" t="str">
            <v>cad</v>
          </cell>
          <cell r="D37574" t="str">
            <v>602,50</v>
          </cell>
        </row>
        <row r="37575">
          <cell r="A37575" t="str">
            <v>MM.04.030.0020.f</v>
          </cell>
          <cell r="B37575" t="str">
            <v>- oltre 8 fino a 16 m³/h - oltre 40 fino a 80 kPa</v>
          </cell>
          <cell r="C37575" t="str">
            <v>cad</v>
          </cell>
          <cell r="D37575" t="str">
            <v>662,62</v>
          </cell>
        </row>
        <row r="37576">
          <cell r="A37576" t="str">
            <v>MM.04.030.0020.g</v>
          </cell>
          <cell r="B37576" t="str">
            <v>- oltre 16 fino a 32 m³/h - fino a 40 kPa</v>
          </cell>
          <cell r="C37576" t="str">
            <v>cad</v>
          </cell>
          <cell r="D37576" t="str">
            <v>728,21</v>
          </cell>
        </row>
        <row r="37577">
          <cell r="A37577" t="str">
            <v>MM.04.030.0020.h</v>
          </cell>
          <cell r="B37577" t="str">
            <v>- oltre 16 fino a 32 m³/h - oltre 40 fino a 80 kPa</v>
          </cell>
          <cell r="C37577" t="str">
            <v>cad</v>
          </cell>
          <cell r="D37577" t="str">
            <v>823,85</v>
          </cell>
        </row>
        <row r="37578">
          <cell r="A37578" t="str">
            <v>MM.04.030.0020.i</v>
          </cell>
          <cell r="B37578" t="str">
            <v>- oltre 32 fino a 50 m³/h - fino a 60 kPa</v>
          </cell>
          <cell r="C37578" t="str">
            <v>cad</v>
          </cell>
          <cell r="D37578" t="str">
            <v>1.086,15</v>
          </cell>
        </row>
        <row r="37579">
          <cell r="A37579" t="str">
            <v>MM.04.030.0030</v>
          </cell>
          <cell r="B37579" t="str">
            <v>Circolatori singoli PN6 con motore a 4 velocità, 380 V - 3f - 50 Hz - 4 poli</v>
          </cell>
          <cell r="C37579"/>
          <cell r="D37579"/>
        </row>
        <row r="37580">
          <cell r="A37580" t="str">
            <v>MM.04.030.0030.a</v>
          </cell>
          <cell r="B37580" t="str">
            <v>- fino a 4 m³/h - fino a 20 kPa</v>
          </cell>
          <cell r="C37580" t="str">
            <v>cad</v>
          </cell>
          <cell r="D37580" t="str">
            <v>360,69</v>
          </cell>
        </row>
        <row r="37581">
          <cell r="A37581" t="str">
            <v>MM.04.030.0030.b</v>
          </cell>
          <cell r="B37581" t="str">
            <v>- fino a 4 m³/h - oltre 20 fino a 40 kPa</v>
          </cell>
          <cell r="C37581" t="str">
            <v>cad</v>
          </cell>
          <cell r="D37581" t="str">
            <v>740,50</v>
          </cell>
        </row>
        <row r="37582">
          <cell r="A37582" t="str">
            <v>MM.04.030.0030.c</v>
          </cell>
          <cell r="B37582" t="str">
            <v>- fino a 4 m³/h - oltre 40 fino a 80 kPa</v>
          </cell>
          <cell r="C37582" t="str">
            <v>cad</v>
          </cell>
          <cell r="D37582" t="str">
            <v>1.322,52</v>
          </cell>
        </row>
        <row r="37583">
          <cell r="A37583" t="str">
            <v>MM.04.030.0030.d</v>
          </cell>
          <cell r="B37583" t="str">
            <v>- fino a 4 m³/h - oltre 80 fino a 120 kPa</v>
          </cell>
          <cell r="C37583" t="str">
            <v>cad</v>
          </cell>
          <cell r="D37583" t="str">
            <v>2.533,00</v>
          </cell>
        </row>
        <row r="37584">
          <cell r="A37584" t="str">
            <v>MM.04.030.0030.e</v>
          </cell>
          <cell r="B37584" t="str">
            <v>- oltre 4 fino a 8 m³/h - fino a 20 kPa</v>
          </cell>
          <cell r="C37584" t="str">
            <v>cad</v>
          </cell>
          <cell r="D37584" t="str">
            <v>504,14</v>
          </cell>
        </row>
        <row r="37585">
          <cell r="A37585" t="str">
            <v>MM.04.030.0030.f</v>
          </cell>
          <cell r="B37585" t="str">
            <v>- oltre 4 fino a 8 m³/h - oltre 20 fino a 40 kPa</v>
          </cell>
          <cell r="C37585" t="str">
            <v>cad</v>
          </cell>
          <cell r="D37585" t="str">
            <v>939,97</v>
          </cell>
        </row>
        <row r="37586">
          <cell r="A37586" t="str">
            <v>MM.04.030.0030.g</v>
          </cell>
          <cell r="B37586" t="str">
            <v>- oltre 4 fino a 8 m³/h - oltre 40 fino a 80 kPa</v>
          </cell>
          <cell r="C37586" t="str">
            <v>cad</v>
          </cell>
          <cell r="D37586" t="str">
            <v>1.322,52</v>
          </cell>
        </row>
        <row r="37587">
          <cell r="A37587" t="str">
            <v>MM.04.030.0030.h</v>
          </cell>
          <cell r="B37587" t="str">
            <v>- oltre 4 fino a 8 m³/h - oltre 80 fino a 120 kPa</v>
          </cell>
          <cell r="C37587" t="str">
            <v>cad</v>
          </cell>
          <cell r="D37587" t="str">
            <v>2.533,00</v>
          </cell>
        </row>
        <row r="37588">
          <cell r="A37588" t="str">
            <v>MM.04.030.0030.i</v>
          </cell>
          <cell r="B37588" t="str">
            <v>- oltre 8 fino a 16 m³/h - fino a 20 kPa</v>
          </cell>
          <cell r="C37588" t="str">
            <v>cad</v>
          </cell>
          <cell r="D37588" t="str">
            <v>674,93</v>
          </cell>
        </row>
        <row r="37589">
          <cell r="A37589" t="str">
            <v>MM.04.030.0030.j</v>
          </cell>
          <cell r="B37589" t="str">
            <v>- oltre 8 fino a 16 m³/h - oltre 20 fino a 40 kPa</v>
          </cell>
          <cell r="C37589" t="str">
            <v>cad</v>
          </cell>
          <cell r="D37589" t="str">
            <v>1.322,52</v>
          </cell>
        </row>
        <row r="37590">
          <cell r="A37590" t="str">
            <v>MM.04.030.0030.k</v>
          </cell>
          <cell r="B37590" t="str">
            <v>- oltre 8 fino a 16 m³/h - oltre 40 fino a 80 kPa</v>
          </cell>
          <cell r="C37590" t="str">
            <v>cad</v>
          </cell>
          <cell r="D37590" t="str">
            <v>2.533,00</v>
          </cell>
        </row>
        <row r="37591">
          <cell r="A37591" t="str">
            <v>MM.04.030.0030.l</v>
          </cell>
          <cell r="B37591" t="str">
            <v>- oltre 8 fino a 16 m³/h - oltre 80 fino a 120 kPa</v>
          </cell>
          <cell r="C37591" t="str">
            <v>cad</v>
          </cell>
          <cell r="D37591" t="str">
            <v>3.049,43</v>
          </cell>
        </row>
        <row r="37592">
          <cell r="A37592" t="str">
            <v>MM.04.030.0030.m</v>
          </cell>
          <cell r="B37592" t="str">
            <v>- oltre 16 fino a 32 m³/h - fino a 20 kPa</v>
          </cell>
          <cell r="C37592" t="str">
            <v>cad</v>
          </cell>
          <cell r="D37592" t="str">
            <v>1.032,88</v>
          </cell>
        </row>
        <row r="37593">
          <cell r="A37593" t="str">
            <v>MM.04.030.0030.n</v>
          </cell>
          <cell r="B37593" t="str">
            <v>- oltre 16 fino a 32 m³/h - oltre 20 fino a 40 kPa</v>
          </cell>
          <cell r="C37593" t="str">
            <v>cad</v>
          </cell>
          <cell r="D37593" t="str">
            <v>1.311,57</v>
          </cell>
        </row>
        <row r="37594">
          <cell r="A37594" t="str">
            <v>MM.04.030.0030.o</v>
          </cell>
          <cell r="B37594" t="str">
            <v>- oltre 16 fino a 32 m³/h - oltre 40 fino a 80 kPa</v>
          </cell>
          <cell r="C37594" t="str">
            <v>cad</v>
          </cell>
          <cell r="D37594" t="str">
            <v>3.049,43</v>
          </cell>
        </row>
        <row r="37595">
          <cell r="A37595" t="str">
            <v>MM.04.030.0030.p</v>
          </cell>
          <cell r="B37595" t="str">
            <v>- oltre 16 fino a 32 m³/h - oltre 80 fino a 120 kPa</v>
          </cell>
          <cell r="C37595" t="str">
            <v>cad</v>
          </cell>
          <cell r="D37595" t="str">
            <v>3.027,57</v>
          </cell>
        </row>
        <row r="37596">
          <cell r="A37596" t="str">
            <v>MM.04.030.0030.q</v>
          </cell>
          <cell r="B37596" t="str">
            <v>- oltre 32 fino a 50 m³/h - fino a 40 kPa</v>
          </cell>
          <cell r="C37596" t="str">
            <v>cad</v>
          </cell>
          <cell r="D37596" t="str">
            <v>1.819,83</v>
          </cell>
        </row>
        <row r="37597">
          <cell r="A37597" t="str">
            <v>MM.04.030.0030.r</v>
          </cell>
          <cell r="B37597" t="str">
            <v>- oltre 32 fino a 50 m³/h - oltre 40 fino a 80 kPa</v>
          </cell>
          <cell r="C37597" t="str">
            <v>cad</v>
          </cell>
          <cell r="D37597" t="str">
            <v>3.471,61</v>
          </cell>
        </row>
        <row r="37598">
          <cell r="A37598" t="str">
            <v>MM.04.030.0040</v>
          </cell>
          <cell r="B37598" t="str">
            <v>Circolatori gemellari PN6 con motore a 4 velocità, 380 V - 3f - 50 Hz - 4 poli</v>
          </cell>
          <cell r="C37598"/>
          <cell r="D37598"/>
        </row>
        <row r="37599">
          <cell r="A37599" t="str">
            <v>MM.04.030.0040.a</v>
          </cell>
          <cell r="B37599" t="str">
            <v>- fino a 4 m³/h - fino a 20 kPa</v>
          </cell>
          <cell r="C37599" t="str">
            <v>cad</v>
          </cell>
          <cell r="D37599" t="str">
            <v>801,99</v>
          </cell>
        </row>
        <row r="37600">
          <cell r="A37600" t="str">
            <v>MM.04.030.0040.b</v>
          </cell>
          <cell r="B37600" t="str">
            <v>- fino a 4 m³/h - oltre 20 fino a 40 kPa</v>
          </cell>
          <cell r="C37600" t="str">
            <v>cad</v>
          </cell>
          <cell r="D37600" t="str">
            <v>1.183,16</v>
          </cell>
        </row>
        <row r="37601">
          <cell r="A37601" t="str">
            <v>MM.04.030.0040.c</v>
          </cell>
          <cell r="B37601" t="str">
            <v>- fino a 4 m³/h - oltre 40 fino a 80 kPa</v>
          </cell>
          <cell r="C37601" t="str">
            <v>cad</v>
          </cell>
          <cell r="D37601" t="str">
            <v>1.634,02</v>
          </cell>
        </row>
        <row r="37602">
          <cell r="A37602" t="str">
            <v>MM.04.030.0040.d</v>
          </cell>
          <cell r="B37602" t="str">
            <v>- oltre 4 fino a 8 m³/h - fino a 20 kPa</v>
          </cell>
          <cell r="C37602" t="str">
            <v>cad</v>
          </cell>
          <cell r="D37602" t="str">
            <v>1.183,16</v>
          </cell>
        </row>
        <row r="37603">
          <cell r="A37603" t="str">
            <v>MM.04.030.0040.e</v>
          </cell>
          <cell r="B37603" t="str">
            <v>- oltre 4 fino a 8 m³/h - oltre 20 fino a 40 kPa</v>
          </cell>
          <cell r="C37603" t="str">
            <v>cad</v>
          </cell>
          <cell r="D37603" t="str">
            <v>1.530,18</v>
          </cell>
        </row>
        <row r="37604">
          <cell r="A37604" t="str">
            <v>MM.04.030.0040.f</v>
          </cell>
          <cell r="B37604" t="str">
            <v>- oltre 4 fino a 8 m³/h - oltre 40 fino a 80 kPa</v>
          </cell>
          <cell r="C37604" t="str">
            <v>cad</v>
          </cell>
          <cell r="D37604" t="str">
            <v>2.015,20</v>
          </cell>
        </row>
        <row r="37605">
          <cell r="A37605" t="str">
            <v>MM.04.030.0040.g</v>
          </cell>
          <cell r="B37605" t="str">
            <v>- oltre 8 fino a 16 m³/h - fino a 20 kPa</v>
          </cell>
          <cell r="C37605" t="str">
            <v>cad</v>
          </cell>
          <cell r="D37605" t="str">
            <v>1.530,18</v>
          </cell>
        </row>
        <row r="37606">
          <cell r="A37606" t="str">
            <v>MM.04.030.0040.h</v>
          </cell>
          <cell r="B37606" t="str">
            <v>- oltre 8 fino a 16 m³/h - oltre 20 fino a 40 kPa</v>
          </cell>
          <cell r="C37606" t="str">
            <v>cad</v>
          </cell>
          <cell r="D37606" t="str">
            <v>1.634,02</v>
          </cell>
        </row>
        <row r="37607">
          <cell r="A37607" t="str">
            <v>MM.04.030.0040.i</v>
          </cell>
          <cell r="B37607" t="str">
            <v>- oltre 8 fino a 16 m³/h - oltre 40 fino a 80 kPa</v>
          </cell>
          <cell r="C37607" t="str">
            <v>cad</v>
          </cell>
          <cell r="D37607" t="str">
            <v>2.393,64</v>
          </cell>
        </row>
        <row r="37608">
          <cell r="A37608" t="str">
            <v>MM.04.030.0040.j</v>
          </cell>
          <cell r="B37608" t="str">
            <v>- oltre 16 fino a 32 m³/h - fino a 20 kPa</v>
          </cell>
          <cell r="C37608" t="str">
            <v>cad</v>
          </cell>
          <cell r="D37608" t="str">
            <v>1.634,02</v>
          </cell>
        </row>
        <row r="37609">
          <cell r="A37609" t="str">
            <v>MM.04.030.0040.k</v>
          </cell>
          <cell r="B37609" t="str">
            <v>- oltre 16 fino a 32 m³/h - oltre 20 fino a 40 kPa</v>
          </cell>
          <cell r="C37609" t="str">
            <v>cad</v>
          </cell>
          <cell r="D37609" t="str">
            <v>2.015,20</v>
          </cell>
        </row>
        <row r="37610">
          <cell r="A37610" t="str">
            <v>MM.04.030.0040.l</v>
          </cell>
          <cell r="B37610" t="str">
            <v>- oltre 32 fino a 50 m³/h - fino a 40 kPa</v>
          </cell>
          <cell r="C37610" t="str">
            <v>cad</v>
          </cell>
          <cell r="D37610" t="str">
            <v>2.393,64</v>
          </cell>
        </row>
        <row r="37611">
          <cell r="A37611" t="str">
            <v>MM.04.030.0050</v>
          </cell>
          <cell r="B37611" t="str">
            <v>Pompe in linea singole PN16 con motore alimentato a 380 V - 3f - 50 Hz - 4 poli</v>
          </cell>
          <cell r="C37611"/>
          <cell r="D37611"/>
        </row>
        <row r="37612">
          <cell r="A37612" t="str">
            <v>MM.04.030.0050.a</v>
          </cell>
          <cell r="B37612" t="str">
            <v>- fino a 10 m³/h - fino a 50 kPa</v>
          </cell>
          <cell r="C37612" t="str">
            <v>cad</v>
          </cell>
          <cell r="D37612" t="str">
            <v>524,63</v>
          </cell>
        </row>
        <row r="37613">
          <cell r="A37613" t="str">
            <v>MM.04.030.0050.b</v>
          </cell>
          <cell r="B37613" t="str">
            <v>- fino a 10 m³/h - oltre 50 fino a 100 kPa</v>
          </cell>
          <cell r="C37613" t="str">
            <v>cad</v>
          </cell>
          <cell r="D37613" t="str">
            <v>674,93</v>
          </cell>
        </row>
        <row r="37614">
          <cell r="A37614" t="str">
            <v>MM.04.030.0050.c</v>
          </cell>
          <cell r="B37614" t="str">
            <v>- fino a 10 m³/h - oltre 100 fino a 200 kPa</v>
          </cell>
          <cell r="C37614" t="str">
            <v>cad</v>
          </cell>
          <cell r="D37614" t="str">
            <v>733,67</v>
          </cell>
        </row>
        <row r="37615">
          <cell r="A37615" t="str">
            <v>MM.04.030.0050.d</v>
          </cell>
          <cell r="B37615" t="str">
            <v>- oltre 10 fino a 20 m³/h - fino a 50 kPa</v>
          </cell>
          <cell r="C37615" t="str">
            <v>cad</v>
          </cell>
          <cell r="D37615" t="str">
            <v>618,92</v>
          </cell>
        </row>
        <row r="37616">
          <cell r="A37616" t="str">
            <v>MM.04.030.0050.e</v>
          </cell>
          <cell r="B37616" t="str">
            <v>- oltre 10 fino a 20 m³/h - oltre 50 fino a 100 kPa</v>
          </cell>
          <cell r="C37616" t="str">
            <v>cad</v>
          </cell>
          <cell r="D37616" t="str">
            <v>776,04</v>
          </cell>
        </row>
        <row r="37617">
          <cell r="A37617" t="str">
            <v>MM.04.030.0050.f</v>
          </cell>
          <cell r="B37617" t="str">
            <v>- oltre 10 fino a 20 m³/h - oltre 100 fino a 200 kPa</v>
          </cell>
          <cell r="C37617" t="str">
            <v>cad</v>
          </cell>
          <cell r="D37617" t="str">
            <v>886,69</v>
          </cell>
        </row>
        <row r="37618">
          <cell r="A37618" t="str">
            <v>MM.04.030.0050.g</v>
          </cell>
          <cell r="B37618" t="str">
            <v>- oltre 20 fino a 40 m³/h - fino a 50 kPa</v>
          </cell>
          <cell r="C37618" t="str">
            <v>cad</v>
          </cell>
          <cell r="D37618" t="str">
            <v>776,04</v>
          </cell>
        </row>
        <row r="37619">
          <cell r="A37619" t="str">
            <v>MM.04.030.0050.h</v>
          </cell>
          <cell r="B37619" t="str">
            <v>- oltre 20 fino a 40 m³/h - oltre 50 fino a 100 kPa</v>
          </cell>
          <cell r="C37619" t="str">
            <v>cad</v>
          </cell>
          <cell r="D37619" t="str">
            <v>886,69</v>
          </cell>
        </row>
        <row r="37620">
          <cell r="A37620" t="str">
            <v>MM.04.030.0050.i</v>
          </cell>
          <cell r="B37620" t="str">
            <v>- oltre 20 fino a 40 m³/h - oltre 100 fino a 200 kPa</v>
          </cell>
          <cell r="C37620" t="str">
            <v>cad</v>
          </cell>
          <cell r="D37620" t="str">
            <v>1.031,50</v>
          </cell>
        </row>
        <row r="37621">
          <cell r="A37621" t="str">
            <v>MM.04.030.0050.j</v>
          </cell>
          <cell r="B37621" t="str">
            <v>- oltre 40 fino a 80 m³/h - fino a 50 kPa</v>
          </cell>
          <cell r="C37621" t="str">
            <v>cad</v>
          </cell>
          <cell r="D37621" t="str">
            <v>972,76</v>
          </cell>
        </row>
        <row r="37622">
          <cell r="A37622" t="str">
            <v>MM.04.030.0050.k</v>
          </cell>
          <cell r="B37622" t="str">
            <v>- oltre 40 fino a 80 m³/h - oltre 50 fino a 100 kPa</v>
          </cell>
          <cell r="C37622" t="str">
            <v>cad</v>
          </cell>
          <cell r="D37622" t="str">
            <v>1.655,87</v>
          </cell>
        </row>
        <row r="37623">
          <cell r="A37623" t="str">
            <v>MM.04.030.0050.l</v>
          </cell>
          <cell r="B37623" t="str">
            <v>- oltre 40 fino a 80 m³/h - oltre 100 fino a 200 kPa</v>
          </cell>
          <cell r="C37623" t="str">
            <v>cad</v>
          </cell>
          <cell r="D37623" t="str">
            <v>2.401,86</v>
          </cell>
        </row>
        <row r="37624">
          <cell r="A37624" t="str">
            <v>MM.04.030.0050.m</v>
          </cell>
          <cell r="B37624" t="str">
            <v>- oltre 80 fino a 160 m³/h - fino a 50 kPa</v>
          </cell>
          <cell r="C37624" t="str">
            <v>cad</v>
          </cell>
          <cell r="D37624" t="str">
            <v>1.803,44</v>
          </cell>
        </row>
        <row r="37625">
          <cell r="A37625" t="str">
            <v>MM.04.030.0050.n</v>
          </cell>
          <cell r="B37625" t="str">
            <v>- oltre 80 fino a 160 m³/h - oltre 50 fino a 100 kPa</v>
          </cell>
          <cell r="C37625" t="str">
            <v>cad</v>
          </cell>
          <cell r="D37625" t="str">
            <v>2.169,59</v>
          </cell>
        </row>
        <row r="37626">
          <cell r="A37626" t="str">
            <v>MM.04.030.0050.o</v>
          </cell>
          <cell r="B37626" t="str">
            <v>- oltre 80 fino a 160 m³/h - oltre 100 fino a 200 kPa</v>
          </cell>
          <cell r="C37626" t="str">
            <v>cad</v>
          </cell>
          <cell r="D37626" t="str">
            <v>3.151,90</v>
          </cell>
        </row>
        <row r="37627">
          <cell r="A37627" t="str">
            <v>MM.04.030.0050.p</v>
          </cell>
          <cell r="B37627" t="str">
            <v>- oltre 160 fino a 320 m³/h - fino a 100 kPa</v>
          </cell>
          <cell r="C37627" t="str">
            <v>cad</v>
          </cell>
          <cell r="D37627" t="str">
            <v>3.493,46</v>
          </cell>
        </row>
        <row r="37628">
          <cell r="A37628" t="str">
            <v>MM.04.030.0050.q</v>
          </cell>
          <cell r="B37628" t="str">
            <v>- oltre 160 fino a 320 m³/h - oltre 100 fino a 200 kPa</v>
          </cell>
          <cell r="C37628" t="str">
            <v>cad</v>
          </cell>
          <cell r="D37628" t="str">
            <v>5.806,52</v>
          </cell>
        </row>
        <row r="37629">
          <cell r="A37629" t="str">
            <v>MM.04.030.0050.r</v>
          </cell>
          <cell r="B37629" t="str">
            <v>- oltre 160 fino a 320 m³/h - oltre 200 fino a 300 kPa</v>
          </cell>
          <cell r="C37629" t="str">
            <v>cad</v>
          </cell>
          <cell r="D37629" t="str">
            <v>6.516,95</v>
          </cell>
        </row>
        <row r="37630">
          <cell r="A37630" t="str">
            <v>MM.04.030.0050.s</v>
          </cell>
          <cell r="B37630" t="str">
            <v>- oltre 320 fino a 500 m³/h - fino a 100 kPa</v>
          </cell>
          <cell r="C37630" t="str">
            <v>cad</v>
          </cell>
          <cell r="D37630" t="str">
            <v>5.538,73</v>
          </cell>
        </row>
        <row r="37631">
          <cell r="A37631" t="str">
            <v>MM.04.030.0050.t</v>
          </cell>
          <cell r="B37631" t="str">
            <v>- oltre 320 fino a 500 m³/h - oltre 100 fino a 200 kPa</v>
          </cell>
          <cell r="C37631" t="str">
            <v>cad</v>
          </cell>
          <cell r="D37631" t="str">
            <v>6.264,20</v>
          </cell>
        </row>
        <row r="37632">
          <cell r="A37632" t="str">
            <v>MM.04.030.0050.u</v>
          </cell>
          <cell r="B37632" t="str">
            <v>- oltre 320 fino a 500 m³/h - oltre 200 fino a 250 kPa</v>
          </cell>
          <cell r="C37632" t="str">
            <v>cad</v>
          </cell>
          <cell r="D37632" t="str">
            <v>7.558,02</v>
          </cell>
        </row>
        <row r="37633">
          <cell r="A37633" t="str">
            <v>MM.04.030.0060</v>
          </cell>
          <cell r="B37633" t="str">
            <v>Pompe in linea gemellari PN16 con motore alimentato a 380 V - 3f - 50 Hz - 4 poli</v>
          </cell>
          <cell r="C37633"/>
          <cell r="D37633"/>
        </row>
        <row r="37634">
          <cell r="A37634" t="str">
            <v>MM.04.030.0060.a</v>
          </cell>
          <cell r="B37634" t="str">
            <v>- fino a 10 m³/h - fino a 50 kPa</v>
          </cell>
          <cell r="C37634" t="str">
            <v>cad</v>
          </cell>
          <cell r="D37634" t="str">
            <v>1.262,40</v>
          </cell>
        </row>
        <row r="37635">
          <cell r="A37635" t="str">
            <v>MM.04.030.0060.b</v>
          </cell>
          <cell r="B37635" t="str">
            <v>- fino a 10 m³/h - oltre 50 fino a 100 kPa</v>
          </cell>
          <cell r="C37635" t="str">
            <v>cad</v>
          </cell>
          <cell r="D37635" t="str">
            <v>1.681,83</v>
          </cell>
        </row>
        <row r="37636">
          <cell r="A37636" t="str">
            <v>MM.04.030.0060.c</v>
          </cell>
          <cell r="B37636" t="str">
            <v>- fino a 10 m³/h - oltre 100 fino a 200 kPa</v>
          </cell>
          <cell r="C37636" t="str">
            <v>cad</v>
          </cell>
          <cell r="D37636" t="str">
            <v>1.956,45</v>
          </cell>
        </row>
        <row r="37637">
          <cell r="A37637" t="str">
            <v>MM.04.030.0060.d</v>
          </cell>
          <cell r="B37637" t="str">
            <v>- oltre 10 fino a 20 m³/h - fino a 50 kPa</v>
          </cell>
          <cell r="C37637" t="str">
            <v>cad</v>
          </cell>
          <cell r="D37637" t="str">
            <v>1.582,10</v>
          </cell>
        </row>
        <row r="37638">
          <cell r="A37638" t="str">
            <v>MM.04.030.0060.e</v>
          </cell>
          <cell r="B37638" t="str">
            <v>- oltre 10 fino a 20 m³/h - oltre 50 fino a 100 kPa</v>
          </cell>
          <cell r="C37638" t="str">
            <v>cad</v>
          </cell>
          <cell r="D37638" t="str">
            <v>1.718,73</v>
          </cell>
        </row>
        <row r="37639">
          <cell r="A37639" t="str">
            <v>MM.04.030.0060.f</v>
          </cell>
          <cell r="B37639" t="str">
            <v>- oltre 10 fino a 20 m³/h - oltre 100 fino a 200 kPa</v>
          </cell>
          <cell r="C37639" t="str">
            <v>cad</v>
          </cell>
          <cell r="D37639" t="str">
            <v>2.117,67</v>
          </cell>
        </row>
        <row r="37640">
          <cell r="A37640" t="str">
            <v>MM.04.030.0060.g</v>
          </cell>
          <cell r="B37640" t="str">
            <v>- oltre 20 fino a 40 m³/h - fino a 50 kPa</v>
          </cell>
          <cell r="C37640" t="str">
            <v>cad</v>
          </cell>
          <cell r="D37640" t="str">
            <v>1.863,54</v>
          </cell>
        </row>
        <row r="37641">
          <cell r="A37641" t="str">
            <v>MM.04.030.0060.h</v>
          </cell>
          <cell r="B37641" t="str">
            <v>- oltre 20 fino a 40 m³/h - oltre 50 fino a 100 kPa</v>
          </cell>
          <cell r="C37641" t="str">
            <v>cad</v>
          </cell>
          <cell r="D37641" t="str">
            <v>2.117,67</v>
          </cell>
        </row>
        <row r="37642">
          <cell r="A37642" t="str">
            <v>MM.04.030.0060.i</v>
          </cell>
          <cell r="B37642" t="str">
            <v>- oltre 20 fino a 40 m³/h - oltre 100 fino a 200 kPa</v>
          </cell>
          <cell r="C37642" t="str">
            <v>cad</v>
          </cell>
          <cell r="D37642" t="str">
            <v>2.479,73</v>
          </cell>
        </row>
        <row r="37643">
          <cell r="A37643" t="str">
            <v>MM.04.030.0060.j</v>
          </cell>
          <cell r="B37643" t="str">
            <v>- oltre 40 fino a 80 m³/h - fino a 50 kPa</v>
          </cell>
          <cell r="C37643" t="str">
            <v>cad</v>
          </cell>
          <cell r="D37643" t="str">
            <v>2.347,19</v>
          </cell>
        </row>
        <row r="37644">
          <cell r="A37644" t="str">
            <v>MM.04.030.0060.k</v>
          </cell>
          <cell r="B37644" t="str">
            <v>- oltre 40 fino a 80 m³/h - oltre 50 fino a 100 kPa</v>
          </cell>
          <cell r="C37644" t="str">
            <v>cad</v>
          </cell>
          <cell r="D37644" t="str">
            <v>3.460,69</v>
          </cell>
        </row>
        <row r="37645">
          <cell r="A37645" t="str">
            <v>MM.04.030.0060.l</v>
          </cell>
          <cell r="B37645" t="str">
            <v>- oltre 40 fino a 80 m³/h - oltre 100 fino a 200 kPa</v>
          </cell>
          <cell r="C37645" t="str">
            <v>cad</v>
          </cell>
          <cell r="D37645" t="str">
            <v>4.427,97</v>
          </cell>
        </row>
        <row r="37646">
          <cell r="A37646" t="str">
            <v>MM.04.030.0060.m</v>
          </cell>
          <cell r="B37646" t="str">
            <v>- oltre 80 fino a 160 m³/h - fino a 50 kPa</v>
          </cell>
          <cell r="C37646" t="str">
            <v>cad</v>
          </cell>
          <cell r="D37646" t="str">
            <v>4.471,70</v>
          </cell>
        </row>
        <row r="37647">
          <cell r="A37647" t="str">
            <v>MM.04.030.0060.n</v>
          </cell>
          <cell r="B37647" t="str">
            <v>- oltre 80 fino a 160 m³/h - oltre 50 fino a 100 kPa</v>
          </cell>
          <cell r="C37647" t="str">
            <v>cad</v>
          </cell>
          <cell r="D37647" t="str">
            <v>4.959,45</v>
          </cell>
        </row>
        <row r="37648">
          <cell r="A37648" t="str">
            <v>MM.04.030.0060.o</v>
          </cell>
          <cell r="B37648" t="str">
            <v>- oltre 80 fino a 160 m³/h - oltre 100 fino a 200 kPa</v>
          </cell>
          <cell r="C37648" t="str">
            <v>cad</v>
          </cell>
          <cell r="D37648" t="str">
            <v>6.340,70</v>
          </cell>
        </row>
        <row r="37649">
          <cell r="A37649" t="str">
            <v>MM.04.030.0060.p</v>
          </cell>
          <cell r="B37649" t="str">
            <v>- oltre 160 fino a 320 m³/h - fino a 100 kPa</v>
          </cell>
          <cell r="C37649" t="str">
            <v>cad</v>
          </cell>
          <cell r="D37649" t="str">
            <v>8.293,07</v>
          </cell>
        </row>
        <row r="37650">
          <cell r="A37650" t="str">
            <v>MM.04.030.0060.q</v>
          </cell>
          <cell r="B37650" t="str">
            <v>- oltre 160 fino a 320 m³/h - oltre 100 fino a 200 kPa</v>
          </cell>
          <cell r="C37650" t="str">
            <v>cad</v>
          </cell>
          <cell r="D37650" t="str">
            <v>13.177,36</v>
          </cell>
        </row>
        <row r="37651">
          <cell r="A37651" t="str">
            <v>MM.04.030.0060.r</v>
          </cell>
          <cell r="B37651" t="str">
            <v>- oltre 160 fino a 320 m³/h - oltre 200 fino a 300 kPa</v>
          </cell>
          <cell r="C37651" t="str">
            <v>cad</v>
          </cell>
          <cell r="D37651" t="str">
            <v>15.416,62</v>
          </cell>
        </row>
        <row r="37652">
          <cell r="A37652" t="str">
            <v>MM.04.030.0060.s</v>
          </cell>
          <cell r="B37652" t="str">
            <v>- oltre 320 fino a 500 m³/h - fino a 100 kPa</v>
          </cell>
          <cell r="C37652" t="str">
            <v>cad</v>
          </cell>
          <cell r="D37652" t="str">
            <v>11.751,00</v>
          </cell>
        </row>
        <row r="37653">
          <cell r="A37653" t="str">
            <v>MM.04.030.0060.t</v>
          </cell>
          <cell r="B37653" t="str">
            <v>- oltre 320 fino a 500 m³/h - oltre 100 fino a 200 kPa</v>
          </cell>
          <cell r="C37653" t="str">
            <v>cad</v>
          </cell>
          <cell r="D37653" t="str">
            <v>16.964,56</v>
          </cell>
        </row>
        <row r="37654">
          <cell r="A37654" t="str">
            <v>MM.04.030.0060.u</v>
          </cell>
          <cell r="B37654" t="str">
            <v>- oltre 320 fino a 500 m³/h - oltre 200 fino a 250 kPa</v>
          </cell>
          <cell r="C37654" t="str">
            <v>cad</v>
          </cell>
          <cell r="D37654" t="str">
            <v>20.780,46</v>
          </cell>
        </row>
        <row r="37655">
          <cell r="A37655" t="str">
            <v>MM.04.030.0070</v>
          </cell>
          <cell r="B37655" t="str">
            <v>Pompe orizzontali monoblocco PN16 con motore alimentato a 380 V - 3f - 50 Hz - 4 poli</v>
          </cell>
          <cell r="C37655"/>
          <cell r="D37655"/>
        </row>
        <row r="37656">
          <cell r="A37656" t="str">
            <v>MM.04.030.0070.a</v>
          </cell>
          <cell r="B37656" t="str">
            <v>- fino a 10 m³/h - fino a 50 kPa</v>
          </cell>
          <cell r="C37656" t="str">
            <v>cad</v>
          </cell>
          <cell r="D37656" t="str">
            <v>583,39</v>
          </cell>
        </row>
        <row r="37657">
          <cell r="A37657" t="str">
            <v>MM.04.030.0070.b</v>
          </cell>
          <cell r="B37657" t="str">
            <v>- fino a 10 m³/h - oltre 50 fino a 100 kPa</v>
          </cell>
          <cell r="C37657" t="str">
            <v>cad</v>
          </cell>
          <cell r="D37657" t="str">
            <v>655,80</v>
          </cell>
        </row>
        <row r="37658">
          <cell r="A37658" t="str">
            <v>MM.04.030.0070.c</v>
          </cell>
          <cell r="B37658" t="str">
            <v>- fino a 10 m³/h - oltre 100 fino a 200 kPa</v>
          </cell>
          <cell r="C37658" t="str">
            <v>cad</v>
          </cell>
          <cell r="D37658" t="str">
            <v>889,43</v>
          </cell>
        </row>
        <row r="37659">
          <cell r="A37659" t="str">
            <v>MM.04.030.0070.d</v>
          </cell>
          <cell r="B37659" t="str">
            <v>- fino a 10 m³/h - oltre 200 fino a 400 kPa</v>
          </cell>
          <cell r="C37659" t="str">
            <v>cad</v>
          </cell>
          <cell r="D37659" t="str">
            <v>1.229,60</v>
          </cell>
        </row>
        <row r="37660">
          <cell r="A37660" t="str">
            <v>MM.04.030.0070.e</v>
          </cell>
          <cell r="B37660" t="str">
            <v>- oltre 10 fino a 20 m³/h - fino a 50 kPa</v>
          </cell>
          <cell r="C37660" t="str">
            <v>cad</v>
          </cell>
          <cell r="D37660" t="str">
            <v>646,24</v>
          </cell>
        </row>
        <row r="37661">
          <cell r="A37661" t="str">
            <v>MM.04.030.0070.f</v>
          </cell>
          <cell r="B37661" t="str">
            <v>- oltre 10 fino a 20 m³/h - oltre 50 fino a 100 kPa</v>
          </cell>
          <cell r="C37661" t="str">
            <v>cad</v>
          </cell>
          <cell r="D37661" t="str">
            <v>722,74</v>
          </cell>
        </row>
        <row r="37662">
          <cell r="A37662" t="str">
            <v>MM.04.030.0070.g</v>
          </cell>
          <cell r="B37662" t="str">
            <v>- oltre 10 fino a 20 m³/h - oltre 100 fino a 200 kPa</v>
          </cell>
          <cell r="C37662" t="str">
            <v>cad</v>
          </cell>
          <cell r="D37662" t="str">
            <v>991,89</v>
          </cell>
        </row>
        <row r="37663">
          <cell r="A37663" t="str">
            <v>MM.04.030.0070.h</v>
          </cell>
          <cell r="B37663" t="str">
            <v>- oltre 10 fino a 20 m³/h - oltre 200 fino a 400 kPa</v>
          </cell>
          <cell r="C37663" t="str">
            <v>cad</v>
          </cell>
          <cell r="D37663" t="str">
            <v>1.341,65</v>
          </cell>
        </row>
        <row r="37664">
          <cell r="A37664" t="str">
            <v>MM.04.030.0070.i</v>
          </cell>
          <cell r="B37664" t="str">
            <v>- oltre 20 fino a 40 m³/h - fino a 50 kPa</v>
          </cell>
          <cell r="C37664" t="str">
            <v>cad</v>
          </cell>
          <cell r="D37664" t="str">
            <v>670,81</v>
          </cell>
        </row>
        <row r="37665">
          <cell r="A37665" t="str">
            <v>MM.04.030.0070.j</v>
          </cell>
          <cell r="B37665" t="str">
            <v>- oltre 20 fino a 40 m³/h - oltre 50 fino a 100 kPa</v>
          </cell>
          <cell r="C37665" t="str">
            <v>cad</v>
          </cell>
          <cell r="D37665" t="str">
            <v>909,92</v>
          </cell>
        </row>
        <row r="37666">
          <cell r="A37666" t="str">
            <v>MM.04.030.0070.k</v>
          </cell>
          <cell r="B37666" t="str">
            <v>- oltre 20 fino a 40 m³/h - oltre 100 fino a 200 kPa</v>
          </cell>
          <cell r="C37666" t="str">
            <v>cad</v>
          </cell>
          <cell r="D37666" t="str">
            <v>1.139,45</v>
          </cell>
        </row>
        <row r="37667">
          <cell r="A37667" t="str">
            <v>MM.04.030.0070.l</v>
          </cell>
          <cell r="B37667" t="str">
            <v>- oltre 20 fino a 40 m³/h - oltre 200 fino a 400 kPa</v>
          </cell>
          <cell r="C37667" t="str">
            <v>cad</v>
          </cell>
          <cell r="D37667" t="str">
            <v>2.131,34</v>
          </cell>
        </row>
        <row r="37668">
          <cell r="A37668" t="str">
            <v>MM.04.030.0070.m</v>
          </cell>
          <cell r="B37668" t="str">
            <v>- oltre 40 fino a 80 m³/h - fino a 50 kPa</v>
          </cell>
          <cell r="C37668" t="str">
            <v>cad</v>
          </cell>
          <cell r="D37668" t="str">
            <v>881,22</v>
          </cell>
        </row>
        <row r="37669">
          <cell r="A37669" t="str">
            <v>MM.04.030.0070.n</v>
          </cell>
          <cell r="B37669" t="str">
            <v>- oltre 40 fino a 80 m³/h - oltre 50 fino a 100 kPa</v>
          </cell>
          <cell r="C37669" t="str">
            <v>cad</v>
          </cell>
          <cell r="D37669" t="str">
            <v>1.220,05</v>
          </cell>
        </row>
        <row r="37670">
          <cell r="A37670" t="str">
            <v>MM.04.030.0070.o</v>
          </cell>
          <cell r="B37670" t="str">
            <v>- oltre 40 fino a 80 m³/h - oltre 100 fino a 200 kPa</v>
          </cell>
          <cell r="C37670" t="str">
            <v>cad</v>
          </cell>
          <cell r="D37670" t="str">
            <v>1.593,03</v>
          </cell>
        </row>
        <row r="37671">
          <cell r="A37671" t="str">
            <v>MM.04.030.0070.p</v>
          </cell>
          <cell r="B37671" t="str">
            <v>- oltre 40 fino a 80 m³/h - oltre 200 fino a 400 kPa</v>
          </cell>
          <cell r="C37671" t="str">
            <v>cad</v>
          </cell>
          <cell r="D37671" t="str">
            <v>2.131,34</v>
          </cell>
        </row>
        <row r="37672">
          <cell r="A37672" t="str">
            <v>MM.04.030.0070.q</v>
          </cell>
          <cell r="B37672" t="str">
            <v>- oltre 80 fino a 160 m³/h - fino a 50 kPa</v>
          </cell>
          <cell r="C37672" t="str">
            <v>cad</v>
          </cell>
          <cell r="D37672" t="str">
            <v>1.153,11</v>
          </cell>
        </row>
        <row r="37673">
          <cell r="A37673" t="str">
            <v>MM.04.030.0070.r</v>
          </cell>
          <cell r="B37673" t="str">
            <v>- oltre 80 fino a 160 m³/h - oltre 50 fino a 100 kPa</v>
          </cell>
          <cell r="C37673" t="str">
            <v>cad</v>
          </cell>
          <cell r="D37673" t="str">
            <v>1.547,95</v>
          </cell>
        </row>
        <row r="37674">
          <cell r="A37674" t="str">
            <v>MM.04.030.0070.s</v>
          </cell>
          <cell r="B37674" t="str">
            <v>- oltre 80 fino a 160 m³/h - oltre 100 fino a 200 kPa</v>
          </cell>
          <cell r="C37674" t="str">
            <v>cad</v>
          </cell>
          <cell r="D37674" t="str">
            <v>2.008,37</v>
          </cell>
        </row>
        <row r="37675">
          <cell r="A37675" t="str">
            <v>MM.04.030.0070.t</v>
          </cell>
          <cell r="B37675" t="str">
            <v>- oltre 80 fino a 160 m³/h - oltre 200 fino a 400 kPa</v>
          </cell>
          <cell r="C37675" t="str">
            <v>cad</v>
          </cell>
          <cell r="D37675" t="str">
            <v>4.165,66</v>
          </cell>
        </row>
        <row r="37676">
          <cell r="A37676" t="str">
            <v>MM.04.030.0070.u</v>
          </cell>
          <cell r="B37676" t="str">
            <v>- oltre 160 fino a 320 m³/h - fino a 100 kPa</v>
          </cell>
          <cell r="C37676" t="str">
            <v>cad</v>
          </cell>
          <cell r="D37676" t="str">
            <v>2.613,62</v>
          </cell>
        </row>
        <row r="37677">
          <cell r="A37677" t="str">
            <v>MM.04.030.0070.v</v>
          </cell>
          <cell r="B37677" t="str">
            <v>- oltre 160 fino a 320 m³/h - oltre 100 fino a 200 kPa</v>
          </cell>
          <cell r="C37677" t="str">
            <v>cad</v>
          </cell>
          <cell r="D37677" t="str">
            <v>3.787,21</v>
          </cell>
        </row>
        <row r="37678">
          <cell r="A37678" t="str">
            <v>MM.04.030.0070.w</v>
          </cell>
          <cell r="B37678" t="str">
            <v>- oltre 160 fino a 320 m³/h - oltre 200 fino a 300 kPa</v>
          </cell>
          <cell r="C37678" t="str">
            <v>cad</v>
          </cell>
          <cell r="D37678" t="str">
            <v>5.201,25</v>
          </cell>
        </row>
        <row r="37679">
          <cell r="A37679" t="str">
            <v>MM.04.030.0070.x</v>
          </cell>
          <cell r="B37679" t="str">
            <v>- oltre 320 fino a 500 m³/h - fino a 100 kPa</v>
          </cell>
          <cell r="C37679" t="str">
            <v>cad</v>
          </cell>
          <cell r="D37679" t="str">
            <v>3.139,62</v>
          </cell>
        </row>
        <row r="37680">
          <cell r="A37680" t="str">
            <v>MM.04.030.0070.y</v>
          </cell>
          <cell r="B37680" t="str">
            <v>- oltre 320 fino a 500 m³/h - oltre 100 fino a 200 kPa</v>
          </cell>
          <cell r="C37680" t="str">
            <v>cad</v>
          </cell>
          <cell r="D37680" t="str">
            <v>4.701,22</v>
          </cell>
        </row>
        <row r="37681">
          <cell r="A37681" t="str">
            <v>MM.04.030.0070.z</v>
          </cell>
          <cell r="B37681" t="str">
            <v>- oltre 320 fino a 500 m³/h - oltre 200 fino a 240 kPa</v>
          </cell>
          <cell r="C37681" t="str">
            <v>cad</v>
          </cell>
          <cell r="D37681" t="str">
            <v>5.201,25</v>
          </cell>
        </row>
        <row r="37682">
          <cell r="A37682" t="str">
            <v>MM.04.030.0080</v>
          </cell>
          <cell r="B37682" t="str">
            <v>Pompe orizzontali a giunto e tenuta meccanica PN16 con motore alimentato a 380 V - 3f - 50 Hz - 4 poli</v>
          </cell>
          <cell r="C37682"/>
          <cell r="D37682"/>
        </row>
        <row r="37683">
          <cell r="A37683" t="str">
            <v>MM.04.030.0080.a</v>
          </cell>
          <cell r="B37683" t="str">
            <v>- fino a 10 m³/h - fino a 50 kPa</v>
          </cell>
          <cell r="C37683" t="str">
            <v>cad</v>
          </cell>
          <cell r="D37683" t="str">
            <v>965,93</v>
          </cell>
        </row>
        <row r="37684">
          <cell r="A37684" t="str">
            <v>MM.04.030.0080.b</v>
          </cell>
          <cell r="B37684" t="str">
            <v>- fino a 10 m³/h - oltre 50 fino a 100 kPa</v>
          </cell>
          <cell r="C37684" t="str">
            <v>cad</v>
          </cell>
          <cell r="D37684" t="str">
            <v>1.088,89</v>
          </cell>
        </row>
        <row r="37685">
          <cell r="A37685" t="str">
            <v>MM.04.030.0080.c</v>
          </cell>
          <cell r="B37685" t="str">
            <v>- fino a 10 m³/h - oltre 100 fino a 200 kPa</v>
          </cell>
          <cell r="C37685" t="str">
            <v>cad</v>
          </cell>
          <cell r="D37685" t="str">
            <v>1.261,04</v>
          </cell>
        </row>
        <row r="37686">
          <cell r="A37686" t="str">
            <v>MM.04.030.0080.d</v>
          </cell>
          <cell r="B37686" t="str">
            <v>- fino a 10 m³/h - oltre 200 fino a 400 kPa</v>
          </cell>
          <cell r="C37686" t="str">
            <v>cad</v>
          </cell>
          <cell r="D37686" t="str">
            <v>970,02</v>
          </cell>
        </row>
        <row r="37687">
          <cell r="A37687" t="str">
            <v>MM.04.030.0080.e</v>
          </cell>
          <cell r="B37687" t="str">
            <v>- oltre 10 fino a 20 m³/h - fino a 50 kPa</v>
          </cell>
          <cell r="C37687" t="str">
            <v>cad</v>
          </cell>
          <cell r="D37687" t="str">
            <v>1.034,24</v>
          </cell>
        </row>
        <row r="37688">
          <cell r="A37688" t="str">
            <v>MM.04.030.0080.f</v>
          </cell>
          <cell r="B37688" t="str">
            <v>- oltre 10 fino a 20 m³/h - oltre 50 fino a 100 kPa</v>
          </cell>
          <cell r="C37688" t="str">
            <v>cad</v>
          </cell>
          <cell r="D37688" t="str">
            <v>1.097,10</v>
          </cell>
        </row>
        <row r="37689">
          <cell r="A37689" t="str">
            <v>MM.04.030.0080.g</v>
          </cell>
          <cell r="B37689" t="str">
            <v>- oltre 10 fino a 20 m³/h - oltre 100 fino a 200 kPa</v>
          </cell>
          <cell r="C37689" t="str">
            <v>cad</v>
          </cell>
          <cell r="D37689" t="str">
            <v>1.299,30</v>
          </cell>
        </row>
        <row r="37690">
          <cell r="A37690" t="str">
            <v>MM.04.030.0080.h</v>
          </cell>
          <cell r="B37690" t="str">
            <v>- oltre 10 fino a 20 m³/h - oltre 200 fino a 400 kPa</v>
          </cell>
          <cell r="C37690" t="str">
            <v>cad</v>
          </cell>
          <cell r="D37690" t="str">
            <v>1.005,55</v>
          </cell>
        </row>
        <row r="37691">
          <cell r="A37691" t="str">
            <v>MM.04.030.0080.i</v>
          </cell>
          <cell r="B37691" t="str">
            <v>- oltre 20 fino a 40 m³/h - fino a 50 kPa</v>
          </cell>
          <cell r="C37691" t="str">
            <v>cad</v>
          </cell>
          <cell r="D37691" t="str">
            <v>1.060,20</v>
          </cell>
        </row>
        <row r="37692">
          <cell r="A37692" t="str">
            <v>MM.04.030.0080.j</v>
          </cell>
          <cell r="B37692" t="str">
            <v>- oltre 20 fino a 40 m³/h - oltre 50 fino a 100 kPa</v>
          </cell>
          <cell r="C37692" t="str">
            <v>cad</v>
          </cell>
          <cell r="D37692" t="str">
            <v>1.173,60</v>
          </cell>
        </row>
        <row r="37693">
          <cell r="A37693" t="str">
            <v>MM.04.030.0080.k</v>
          </cell>
          <cell r="B37693" t="str">
            <v>- oltre 20 fino a 40 m³/h - oltre 100 fino a 200 kPa</v>
          </cell>
          <cell r="C37693" t="str">
            <v>cad</v>
          </cell>
          <cell r="D37693" t="str">
            <v>1.389,45</v>
          </cell>
        </row>
        <row r="37694">
          <cell r="A37694" t="str">
            <v>MM.04.030.0080.l</v>
          </cell>
          <cell r="B37694" t="str">
            <v>- oltre 20 fino a 40 m³/h - oltre 200 fino a 400 kPa</v>
          </cell>
          <cell r="C37694" t="str">
            <v>cad</v>
          </cell>
          <cell r="D37694" t="str">
            <v>2.901,89</v>
          </cell>
        </row>
        <row r="37695">
          <cell r="A37695" t="str">
            <v>MM.04.030.0080.m</v>
          </cell>
          <cell r="B37695" t="str">
            <v>- oltre 40 fino a 80 m³/h - fino a 50 kPa</v>
          </cell>
          <cell r="C37695" t="str">
            <v>cad</v>
          </cell>
          <cell r="D37695" t="str">
            <v>1.222,78</v>
          </cell>
        </row>
        <row r="37696">
          <cell r="A37696" t="str">
            <v>MM.04.030.0080.n</v>
          </cell>
          <cell r="B37696" t="str">
            <v>- oltre 40 fino a 80 m³/h - oltre 50 fino a 100 kPa</v>
          </cell>
          <cell r="C37696" t="str">
            <v>cad</v>
          </cell>
          <cell r="D37696" t="str">
            <v>1.455,04</v>
          </cell>
        </row>
        <row r="37697">
          <cell r="A37697" t="str">
            <v>MM.04.030.0080.o</v>
          </cell>
          <cell r="B37697" t="str">
            <v>- oltre 40 fino a 80 m³/h - oltre 100 fino a 200 kPa</v>
          </cell>
          <cell r="C37697" t="str">
            <v>cad</v>
          </cell>
          <cell r="D37697" t="str">
            <v>1.803,44</v>
          </cell>
        </row>
        <row r="37698">
          <cell r="A37698" t="str">
            <v>MM.04.030.0080.p</v>
          </cell>
          <cell r="B37698" t="str">
            <v>- oltre 40 fino a 80 m³/h - oltre 200 fino a 400 kPa</v>
          </cell>
          <cell r="C37698" t="str">
            <v>cad</v>
          </cell>
          <cell r="D37698" t="str">
            <v>3.175,14</v>
          </cell>
        </row>
        <row r="37699">
          <cell r="A37699" t="str">
            <v>MM.04.030.0080.q</v>
          </cell>
          <cell r="B37699" t="str">
            <v>- oltre 80 fino a 160 m³/h - fino a 50 kPa</v>
          </cell>
          <cell r="C37699" t="str">
            <v>cad</v>
          </cell>
          <cell r="D37699" t="str">
            <v>1.577,99</v>
          </cell>
        </row>
        <row r="37700">
          <cell r="A37700" t="str">
            <v>MM.04.030.0080.r</v>
          </cell>
          <cell r="B37700" t="str">
            <v>- oltre 80 fino a 160 m³/h - oltre 50 fino a 100 kPa</v>
          </cell>
          <cell r="C37700" t="str">
            <v>cad</v>
          </cell>
          <cell r="D37700" t="str">
            <v>1.700,95</v>
          </cell>
        </row>
        <row r="37701">
          <cell r="A37701" t="str">
            <v>MM.04.030.0080.s</v>
          </cell>
          <cell r="B37701" t="str">
            <v>- oltre 80 fino a 160 m³/h - oltre 100 fino a 200 kPa</v>
          </cell>
          <cell r="C37701" t="str">
            <v>cad</v>
          </cell>
          <cell r="D37701" t="str">
            <v>2.411,41</v>
          </cell>
        </row>
        <row r="37702">
          <cell r="A37702" t="str">
            <v>MM.04.030.0080.t</v>
          </cell>
          <cell r="B37702" t="str">
            <v>- oltre 80 fino a 160 m³/h - oltre 200 fino a 400 kPa</v>
          </cell>
          <cell r="C37702" t="str">
            <v>cad</v>
          </cell>
          <cell r="D37702" t="str">
            <v>3.662,88</v>
          </cell>
        </row>
        <row r="37703">
          <cell r="A37703" t="str">
            <v>MM.04.030.0080.u</v>
          </cell>
          <cell r="B37703" t="str">
            <v>- oltre 160 fino a 320 m³/h - fino a 100 kPa</v>
          </cell>
          <cell r="C37703" t="str">
            <v>cad</v>
          </cell>
          <cell r="D37703" t="str">
            <v>2.393,64</v>
          </cell>
        </row>
        <row r="37704">
          <cell r="A37704" t="str">
            <v>MM.04.030.0080.v</v>
          </cell>
          <cell r="B37704" t="str">
            <v>- oltre 160 fino a 320 m³/h - oltre 100 fino a 200 kPa</v>
          </cell>
          <cell r="C37704" t="str">
            <v>cad</v>
          </cell>
          <cell r="D37704" t="str">
            <v>3.755,79</v>
          </cell>
        </row>
        <row r="37705">
          <cell r="A37705" t="str">
            <v>MM.04.030.0080.w</v>
          </cell>
          <cell r="B37705" t="str">
            <v>- oltre 160 fino a 320 m³/h - oltre 200 fino a 400 kPa</v>
          </cell>
          <cell r="C37705" t="str">
            <v>cad</v>
          </cell>
          <cell r="D37705" t="str">
            <v>3.978,48</v>
          </cell>
        </row>
        <row r="37706">
          <cell r="A37706" t="str">
            <v>MM.04.030.0080.x</v>
          </cell>
          <cell r="B37706" t="str">
            <v>- oltre 320 fino a 500 m³/h - fino a 100 kPa</v>
          </cell>
          <cell r="C37706" t="str">
            <v>cad</v>
          </cell>
          <cell r="D37706" t="str">
            <v>3.246,18</v>
          </cell>
        </row>
        <row r="37707">
          <cell r="A37707" t="str">
            <v>MM.04.030.0080.y</v>
          </cell>
          <cell r="B37707" t="str">
            <v>- oltre 320 fino a 500 m³/h - oltre 100 fino a 200 kPa</v>
          </cell>
          <cell r="C37707" t="str">
            <v>cad</v>
          </cell>
          <cell r="D37707" t="str">
            <v>3.978,48</v>
          </cell>
        </row>
        <row r="37708">
          <cell r="A37708" t="str">
            <v>MM.04.030.0080.z</v>
          </cell>
          <cell r="B37708" t="str">
            <v>- oltre 320 fino a 500 m³/h - oltre 200 fino a 400 kPa</v>
          </cell>
          <cell r="C37708" t="str">
            <v>cad</v>
          </cell>
          <cell r="D37708" t="str">
            <v>7.461,00</v>
          </cell>
        </row>
        <row r="37709">
          <cell r="A37709" t="str">
            <v>MM.04.040</v>
          </cell>
          <cell r="B37709" t="str">
            <v>SERBATOI INERZIALI</v>
          </cell>
          <cell r="C37709"/>
          <cell r="D37709"/>
        </row>
        <row r="37710">
          <cell r="A37710" t="str">
            <v>MM.04.040.0010</v>
          </cell>
          <cell r="B37710" t="str">
            <v>Serbatoi inerziali verticali per acqua calda, in acciaio nero con verniciatura esterna antiruggine, condizioni d'esercizio massime 6 bar e 99 °C, completi di coibentazione in poliuretano espanso da 100 mm con guscio in pvc termoformato.</v>
          </cell>
          <cell r="C37710"/>
          <cell r="D37710"/>
        </row>
        <row r="37711">
          <cell r="A37711" t="str">
            <v>MM.04.040.0010.a</v>
          </cell>
          <cell r="B37711" t="str">
            <v>- 500 l</v>
          </cell>
          <cell r="C37711" t="str">
            <v>cad</v>
          </cell>
          <cell r="D37711" t="str">
            <v>557,44</v>
          </cell>
        </row>
        <row r="37712">
          <cell r="A37712" t="str">
            <v>MM.04.040.0010.b</v>
          </cell>
          <cell r="B37712" t="str">
            <v>- 800 l</v>
          </cell>
          <cell r="C37712" t="str">
            <v>cad</v>
          </cell>
          <cell r="D37712" t="str">
            <v>673,83</v>
          </cell>
        </row>
        <row r="37713">
          <cell r="A37713" t="str">
            <v>MM.04.040.0010.c</v>
          </cell>
          <cell r="B37713" t="str">
            <v>- 1000 l</v>
          </cell>
          <cell r="C37713" t="str">
            <v>cad</v>
          </cell>
          <cell r="D37713" t="str">
            <v>729,58</v>
          </cell>
        </row>
        <row r="37714">
          <cell r="A37714" t="str">
            <v>MM.04.040.0010.d</v>
          </cell>
          <cell r="B37714" t="str">
            <v>- 1500 l</v>
          </cell>
          <cell r="C37714" t="str">
            <v>cad</v>
          </cell>
          <cell r="D37714" t="str">
            <v>1.139,45</v>
          </cell>
        </row>
        <row r="37715">
          <cell r="A37715" t="str">
            <v>MM.04.040.0010.e</v>
          </cell>
          <cell r="B37715" t="str">
            <v>- 2000 l</v>
          </cell>
          <cell r="C37715" t="str">
            <v>cad</v>
          </cell>
          <cell r="D37715" t="str">
            <v>1.302,55</v>
          </cell>
        </row>
        <row r="37716">
          <cell r="A37716" t="str">
            <v>MM.04.040.0010.f</v>
          </cell>
          <cell r="B37716" t="str">
            <v>- 3000 l</v>
          </cell>
          <cell r="C37716" t="str">
            <v>cad</v>
          </cell>
          <cell r="D37716" t="str">
            <v>1.681,28</v>
          </cell>
        </row>
        <row r="37717">
          <cell r="A37717" t="str">
            <v>MM.04.040.0010.g</v>
          </cell>
          <cell r="B37717" t="str">
            <v>- 4000 l</v>
          </cell>
          <cell r="C37717" t="str">
            <v>cad</v>
          </cell>
          <cell r="D37717" t="str">
            <v>2.304,30</v>
          </cell>
        </row>
        <row r="37718">
          <cell r="A37718" t="str">
            <v>MM.04.040.0010.h</v>
          </cell>
          <cell r="B37718" t="str">
            <v>- 5000 l</v>
          </cell>
          <cell r="C37718" t="str">
            <v>cad</v>
          </cell>
          <cell r="D37718" t="str">
            <v>2.664,99</v>
          </cell>
        </row>
        <row r="37719">
          <cell r="A37719" t="str">
            <v>MM.04.040.0020</v>
          </cell>
          <cell r="B37719" t="str">
            <v>Serbatoi inerziali verticali per acqua refrigerata, in acciaio nero con verniciatura esterna antiruggine, pressione d'esercizio massima 6 bar, completi di coibentazione in polietilene reticolato da 19 mm con guscio in pvc termoformato.</v>
          </cell>
          <cell r="C37719"/>
          <cell r="D37719"/>
        </row>
        <row r="37720">
          <cell r="A37720" t="str">
            <v>MM.04.040.0020.a</v>
          </cell>
          <cell r="B37720" t="str">
            <v>- 500 l</v>
          </cell>
          <cell r="C37720" t="str">
            <v>cad</v>
          </cell>
          <cell r="D37720" t="str">
            <v>473,80</v>
          </cell>
        </row>
        <row r="37721">
          <cell r="A37721" t="str">
            <v>MM.04.040.0020.b</v>
          </cell>
          <cell r="B37721" t="str">
            <v>- 750 l</v>
          </cell>
          <cell r="C37721" t="str">
            <v>cad</v>
          </cell>
          <cell r="D37721" t="str">
            <v>702,52</v>
          </cell>
        </row>
        <row r="37722">
          <cell r="A37722" t="str">
            <v>MM.04.040.0020.c</v>
          </cell>
          <cell r="B37722" t="str">
            <v>- 1000 l</v>
          </cell>
          <cell r="C37722" t="str">
            <v>cad</v>
          </cell>
          <cell r="D37722" t="str">
            <v>757,45</v>
          </cell>
        </row>
        <row r="37723">
          <cell r="A37723" t="str">
            <v>MM.04.040.0020.d</v>
          </cell>
          <cell r="B37723" t="str">
            <v>- 1500 l</v>
          </cell>
          <cell r="C37723" t="str">
            <v>cad</v>
          </cell>
          <cell r="D37723" t="str">
            <v>1.218,95</v>
          </cell>
        </row>
        <row r="37724">
          <cell r="A37724" t="str">
            <v>MM.04.040.0020.e</v>
          </cell>
          <cell r="B37724" t="str">
            <v>- 2000 l</v>
          </cell>
          <cell r="C37724" t="str">
            <v>cad</v>
          </cell>
          <cell r="D37724" t="str">
            <v>1.468,98</v>
          </cell>
        </row>
        <row r="37725">
          <cell r="A37725" t="str">
            <v>MM.04.040.0020.f</v>
          </cell>
          <cell r="B37725" t="str">
            <v>- 3000 l</v>
          </cell>
          <cell r="C37725" t="str">
            <v>cad</v>
          </cell>
          <cell r="D37725" t="str">
            <v>1.919,83</v>
          </cell>
        </row>
        <row r="37726">
          <cell r="A37726" t="str">
            <v>MM.04.040.0020.g</v>
          </cell>
          <cell r="B37726" t="str">
            <v>- 4000 l</v>
          </cell>
          <cell r="C37726" t="str">
            <v>cad</v>
          </cell>
          <cell r="D37726" t="str">
            <v>2.615,79</v>
          </cell>
        </row>
        <row r="37727">
          <cell r="A37727" t="str">
            <v>MM.04.040.0020.h</v>
          </cell>
          <cell r="B37727" t="str">
            <v>- 5000 l</v>
          </cell>
          <cell r="C37727" t="str">
            <v>cad</v>
          </cell>
          <cell r="D37727" t="str">
            <v>3.049,43</v>
          </cell>
        </row>
        <row r="37728">
          <cell r="A37728" t="str">
            <v>MM.04.040.0030</v>
          </cell>
          <cell r="B37728" t="str">
            <v>Aumenti di prezzo per serbatoi inerziali in acciaio nero orizzontali.</v>
          </cell>
          <cell r="C37728"/>
          <cell r="D37728"/>
        </row>
        <row r="37729">
          <cell r="A37729" t="str">
            <v>MM.04.040.0030.a</v>
          </cell>
          <cell r="B37729" t="str">
            <v>- 500 l</v>
          </cell>
          <cell r="C37729" t="str">
            <v>cad</v>
          </cell>
          <cell r="D37729" t="str">
            <v>85,27</v>
          </cell>
        </row>
        <row r="37730">
          <cell r="A37730" t="str">
            <v>MM.04.040.0030.b</v>
          </cell>
          <cell r="B37730" t="str">
            <v>- 800 l</v>
          </cell>
          <cell r="C37730" t="str">
            <v>cad</v>
          </cell>
          <cell r="D37730" t="str">
            <v>126,47</v>
          </cell>
        </row>
        <row r="37731">
          <cell r="A37731" t="str">
            <v>MM.04.040.0030.c</v>
          </cell>
          <cell r="B37731" t="str">
            <v>- 1000 l</v>
          </cell>
          <cell r="C37731" t="str">
            <v>cad</v>
          </cell>
          <cell r="D37731" t="str">
            <v>136,35</v>
          </cell>
        </row>
        <row r="37732">
          <cell r="A37732" t="str">
            <v>MM.04.040.0030.d</v>
          </cell>
          <cell r="B37732" t="str">
            <v>- 1500 l</v>
          </cell>
          <cell r="C37732" t="str">
            <v>cad</v>
          </cell>
          <cell r="D37732" t="str">
            <v>219,42</v>
          </cell>
        </row>
        <row r="37733">
          <cell r="A37733" t="str">
            <v>MM.04.040.0030.e</v>
          </cell>
          <cell r="B37733" t="str">
            <v>- 2000 l</v>
          </cell>
          <cell r="C37733" t="str">
            <v>cad</v>
          </cell>
          <cell r="D37733" t="str">
            <v>264,42</v>
          </cell>
        </row>
        <row r="37734">
          <cell r="A37734" t="str">
            <v>MM.04.040.0030.f</v>
          </cell>
          <cell r="B37734" t="str">
            <v>- 3000 l</v>
          </cell>
          <cell r="C37734" t="str">
            <v>cad</v>
          </cell>
          <cell r="D37734" t="str">
            <v>345,58</v>
          </cell>
        </row>
        <row r="37735">
          <cell r="A37735" t="str">
            <v>MM.04.040.0030.g</v>
          </cell>
          <cell r="B37735" t="str">
            <v>- 4000 l</v>
          </cell>
          <cell r="C37735" t="str">
            <v>cad</v>
          </cell>
          <cell r="D37735" t="str">
            <v>470,84</v>
          </cell>
        </row>
        <row r="37736">
          <cell r="A37736" t="str">
            <v>MM.04.040.0030.h</v>
          </cell>
          <cell r="B37736" t="str">
            <v>- 5000 l</v>
          </cell>
          <cell r="C37736" t="str">
            <v>cad</v>
          </cell>
          <cell r="D37736" t="str">
            <v>548,91</v>
          </cell>
        </row>
        <row r="37737">
          <cell r="A37737" t="str">
            <v>MM.04.040.0040</v>
          </cell>
          <cell r="B37737" t="str">
            <v>Serbatoi inerziali per acqua calda o refrigerata verticali in acciaio inox AISI 316, condizioni d'esercizio massime 6 bar e 99 °C, completi di coibentazione con guscio in pvc.</v>
          </cell>
          <cell r="C37737"/>
          <cell r="D37737"/>
        </row>
        <row r="37738">
          <cell r="A37738" t="str">
            <v>MM.04.040.0040.a</v>
          </cell>
          <cell r="B37738" t="str">
            <v>- 500 l</v>
          </cell>
          <cell r="C37738" t="str">
            <v>cad</v>
          </cell>
          <cell r="D37738" t="str">
            <v>1.114,85</v>
          </cell>
        </row>
        <row r="37739">
          <cell r="A37739" t="str">
            <v>MM.04.040.0040.b</v>
          </cell>
          <cell r="B37739" t="str">
            <v>- 800 l</v>
          </cell>
          <cell r="C37739" t="str">
            <v>cad</v>
          </cell>
          <cell r="D37739" t="str">
            <v>1.347,65</v>
          </cell>
        </row>
        <row r="37740">
          <cell r="A37740" t="str">
            <v>MM.04.040.0040.c</v>
          </cell>
          <cell r="B37740" t="str">
            <v>- 1000 l</v>
          </cell>
          <cell r="C37740" t="str">
            <v>cad</v>
          </cell>
          <cell r="D37740" t="str">
            <v>1.459,15</v>
          </cell>
        </row>
        <row r="37741">
          <cell r="A37741" t="str">
            <v>MM.04.040.0040.d</v>
          </cell>
          <cell r="B37741" t="str">
            <v>- 1500 l</v>
          </cell>
          <cell r="C37741" t="str">
            <v>cad</v>
          </cell>
          <cell r="D37741" t="str">
            <v>2.278,88</v>
          </cell>
        </row>
        <row r="37742">
          <cell r="A37742" t="str">
            <v>MM.04.040.0040.e</v>
          </cell>
          <cell r="B37742" t="str">
            <v>- 2000 l</v>
          </cell>
          <cell r="C37742" t="str">
            <v>cad</v>
          </cell>
          <cell r="D37742" t="str">
            <v>2.605,14</v>
          </cell>
        </row>
        <row r="37743">
          <cell r="A37743" t="str">
            <v>MM.04.040.0050</v>
          </cell>
          <cell r="B37743" t="str">
            <v>Aumenti di prezzo per serbatoi inerziali in acciaio inox AISI 316 orizzontali.</v>
          </cell>
          <cell r="C37743"/>
          <cell r="D37743"/>
        </row>
        <row r="37744">
          <cell r="A37744" t="str">
            <v>MM.04.040.0050.a</v>
          </cell>
          <cell r="B37744" t="str">
            <v>- 500 l</v>
          </cell>
          <cell r="C37744" t="str">
            <v>cad</v>
          </cell>
          <cell r="D37744" t="str">
            <v>170,59</v>
          </cell>
        </row>
        <row r="37745">
          <cell r="A37745" t="str">
            <v>MM.04.040.0050.b</v>
          </cell>
          <cell r="B37745" t="str">
            <v>- 800 l</v>
          </cell>
          <cell r="C37745" t="str">
            <v>cad</v>
          </cell>
          <cell r="D37745" t="str">
            <v>252,91</v>
          </cell>
        </row>
        <row r="37746">
          <cell r="A37746" t="str">
            <v>MM.04.040.0050.c</v>
          </cell>
          <cell r="B37746" t="str">
            <v>- 1000 l</v>
          </cell>
          <cell r="C37746" t="str">
            <v>cad</v>
          </cell>
          <cell r="D37746" t="str">
            <v>272,67</v>
          </cell>
        </row>
        <row r="37747">
          <cell r="A37747" t="str">
            <v>MM.04.040.0050.d</v>
          </cell>
          <cell r="B37747" t="str">
            <v>- 1500 l</v>
          </cell>
          <cell r="C37747" t="str">
            <v>cad</v>
          </cell>
          <cell r="D37747" t="str">
            <v>438,83</v>
          </cell>
        </row>
        <row r="37748">
          <cell r="A37748" t="str">
            <v>MM.04.040.0050.e</v>
          </cell>
          <cell r="B37748" t="str">
            <v>- 2000 l</v>
          </cell>
          <cell r="C37748" t="str">
            <v>cad</v>
          </cell>
          <cell r="D37748" t="str">
            <v>528,84</v>
          </cell>
        </row>
        <row r="37749">
          <cell r="A37749" t="str">
            <v>MM.04.050</v>
          </cell>
          <cell r="B37749" t="str">
            <v>COMPRESSORI D'ARIA E ACCESSORI</v>
          </cell>
          <cell r="C37749"/>
          <cell r="D37749"/>
        </row>
        <row r="37750">
          <cell r="A37750" t="str">
            <v>MM.04.050.0010</v>
          </cell>
          <cell r="B37750" t="str">
            <v>Gruppi di produzione aria compressa composti da: 1 compressore d'aria lubrificato ad olio con motore elettrico 380 V - 3f - 50 Hz, 4 poli; 1 serbatoio in acciaio zincato; dispositivo di avviamento / controllo.</v>
          </cell>
          <cell r="C37750"/>
          <cell r="D37750"/>
        </row>
        <row r="37751">
          <cell r="A37751" t="str">
            <v>MM.04.050.0010.a</v>
          </cell>
          <cell r="B37751" t="str">
            <v>- 10 bar - fino a 3,5 l/s - 120 l</v>
          </cell>
          <cell r="C37751" t="str">
            <v>cad</v>
          </cell>
          <cell r="D37751" t="str">
            <v>2.500,22</v>
          </cell>
        </row>
        <row r="37752">
          <cell r="A37752" t="str">
            <v>MM.04.050.0010.b</v>
          </cell>
          <cell r="B37752" t="str">
            <v>- 10 bar - oltre 3,5 fino a 5 l/s - 120 l</v>
          </cell>
          <cell r="C37752" t="str">
            <v>cad</v>
          </cell>
          <cell r="D37752" t="str">
            <v>2.582,20</v>
          </cell>
        </row>
        <row r="37753">
          <cell r="A37753" t="str">
            <v>MM.04.050.0010.c</v>
          </cell>
          <cell r="B37753" t="str">
            <v>- 10 bar - oltre 5 fino a 8,5 l/s - 250 l</v>
          </cell>
          <cell r="C37753" t="str">
            <v>cad</v>
          </cell>
          <cell r="D37753" t="str">
            <v>3.770,81</v>
          </cell>
        </row>
        <row r="37754">
          <cell r="A37754" t="str">
            <v>MM.04.050.0010.d</v>
          </cell>
          <cell r="B37754" t="str">
            <v>- 10 bar - oltre 8,5 fino a 12 l/s - 250 l</v>
          </cell>
          <cell r="C37754" t="str">
            <v>cad</v>
          </cell>
          <cell r="D37754" t="str">
            <v>4.016,74</v>
          </cell>
        </row>
        <row r="37755">
          <cell r="A37755" t="str">
            <v>MM.04.050.0010.e</v>
          </cell>
          <cell r="B37755" t="str">
            <v>- 10 bar - oltre 12 fino a 16 l/s - 250 l</v>
          </cell>
          <cell r="C37755" t="str">
            <v>cad</v>
          </cell>
          <cell r="D37755" t="str">
            <v>5.123,39</v>
          </cell>
        </row>
        <row r="37756">
          <cell r="A37756" t="str">
            <v>MM.04.050.0010.f</v>
          </cell>
          <cell r="B37756" t="str">
            <v>- 20 bar - fino a 3,5 l/s - 120 l</v>
          </cell>
          <cell r="C37756" t="str">
            <v>cad</v>
          </cell>
          <cell r="D37756" t="str">
            <v>2.951,08</v>
          </cell>
        </row>
        <row r="37757">
          <cell r="A37757" t="str">
            <v>MM.04.050.0010.g</v>
          </cell>
          <cell r="B37757" t="str">
            <v>- 20 bar - oltre 3,5 fino a 5 l/s - 250 l</v>
          </cell>
          <cell r="C37757" t="str">
            <v>cad</v>
          </cell>
          <cell r="D37757" t="str">
            <v>4.344,63</v>
          </cell>
        </row>
        <row r="37758">
          <cell r="A37758" t="str">
            <v>MM.04.050.0010.h</v>
          </cell>
          <cell r="B37758" t="str">
            <v>- 20 bar - oltre 5 fino a 8,5 l/s - 250 l</v>
          </cell>
          <cell r="C37758" t="str">
            <v>cad</v>
          </cell>
          <cell r="D37758" t="str">
            <v>4.795,51</v>
          </cell>
        </row>
        <row r="37759">
          <cell r="A37759" t="str">
            <v>MM.04.050.0010.i</v>
          </cell>
          <cell r="B37759" t="str">
            <v>- 20 bar - oltre 8,5 fino a 12 l/s - 250 l</v>
          </cell>
          <cell r="C37759" t="str">
            <v>cad</v>
          </cell>
          <cell r="D37759" t="str">
            <v>5.574,25</v>
          </cell>
        </row>
        <row r="37760">
          <cell r="A37760" t="str">
            <v>MM.04.050.0020</v>
          </cell>
          <cell r="B37760" t="str">
            <v>Compressori d'aria lubrificati ad olio con motore elettrico 380 V - 3f - 50 Hz, 4 poli, dispositivo di avviamento / controllo e basamento metallico.</v>
          </cell>
          <cell r="C37760"/>
          <cell r="D37760"/>
        </row>
        <row r="37761">
          <cell r="A37761" t="str">
            <v>MM.04.050.0020.a</v>
          </cell>
          <cell r="B37761" t="str">
            <v>- 10 bar - fino a 3,5 l/s</v>
          </cell>
          <cell r="C37761" t="str">
            <v>cad</v>
          </cell>
          <cell r="D37761" t="str">
            <v>1.803,44</v>
          </cell>
        </row>
        <row r="37762">
          <cell r="A37762" t="str">
            <v>MM.04.050.0020.b</v>
          </cell>
          <cell r="B37762" t="str">
            <v>- 10 bar - oltre 3,5 fino a 5 l/s</v>
          </cell>
          <cell r="C37762" t="str">
            <v>cad</v>
          </cell>
          <cell r="D37762" t="str">
            <v>1.926,40</v>
          </cell>
        </row>
        <row r="37763">
          <cell r="A37763" t="str">
            <v>MM.04.050.0020.c</v>
          </cell>
          <cell r="B37763" t="str">
            <v>- 10 bar - oltre 5 fino a 8,5 l/s</v>
          </cell>
          <cell r="C37763" t="str">
            <v>cad</v>
          </cell>
          <cell r="D37763" t="str">
            <v>2.828,11</v>
          </cell>
        </row>
        <row r="37764">
          <cell r="A37764" t="str">
            <v>MM.04.050.0020.d</v>
          </cell>
          <cell r="B37764" t="str">
            <v>- 10 bar - oltre 8,5 fino a 12 l/s</v>
          </cell>
          <cell r="C37764" t="str">
            <v>cad</v>
          </cell>
          <cell r="D37764" t="str">
            <v>3.115,01</v>
          </cell>
        </row>
        <row r="37765">
          <cell r="A37765" t="str">
            <v>MM.04.050.0020.e</v>
          </cell>
          <cell r="B37765" t="str">
            <v>- 10 bar - oltre 12 fino a 16 l/s</v>
          </cell>
          <cell r="C37765" t="str">
            <v>cad</v>
          </cell>
          <cell r="D37765" t="str">
            <v>3.524,88</v>
          </cell>
        </row>
        <row r="37766">
          <cell r="A37766" t="str">
            <v>MM.04.050.0020.f</v>
          </cell>
          <cell r="B37766" t="str">
            <v>- 10 bar - oltre 16 fino a 20 l/s</v>
          </cell>
          <cell r="C37766" t="str">
            <v>cad</v>
          </cell>
          <cell r="D37766" t="str">
            <v>4.795,51</v>
          </cell>
        </row>
        <row r="37767">
          <cell r="A37767" t="str">
            <v>MM.04.050.0020.g</v>
          </cell>
          <cell r="B37767" t="str">
            <v>- 20 bar - fino a 2,5 l/s</v>
          </cell>
          <cell r="C37767" t="str">
            <v>cad</v>
          </cell>
          <cell r="D37767" t="str">
            <v>2.172,32</v>
          </cell>
        </row>
        <row r="37768">
          <cell r="A37768" t="str">
            <v>MM.04.050.0020.h</v>
          </cell>
          <cell r="B37768" t="str">
            <v>- 20 bar - oltre 2,5 fino a 3,5 l/s</v>
          </cell>
          <cell r="C37768" t="str">
            <v>cad</v>
          </cell>
          <cell r="D37768" t="str">
            <v>2.295,28</v>
          </cell>
        </row>
        <row r="37769">
          <cell r="A37769" t="str">
            <v>MM.04.050.0020.i</v>
          </cell>
          <cell r="B37769" t="str">
            <v>- 20 bar - oltre 3,5 fino a 5 l/s</v>
          </cell>
          <cell r="C37769" t="str">
            <v>cad</v>
          </cell>
          <cell r="D37769" t="str">
            <v>2.787,13</v>
          </cell>
        </row>
        <row r="37770">
          <cell r="A37770" t="str">
            <v>MM.04.050.0020.j</v>
          </cell>
          <cell r="B37770" t="str">
            <v>- 20 bar - oltre 5 fino a 8,5 l/s</v>
          </cell>
          <cell r="C37770" t="str">
            <v>cad</v>
          </cell>
          <cell r="D37770" t="str">
            <v>3.606,86</v>
          </cell>
        </row>
        <row r="37771">
          <cell r="A37771" t="str">
            <v>MM.04.050.0020.k</v>
          </cell>
          <cell r="B37771" t="str">
            <v>- 20 bar - oltre 8,5 fino a 12 l/s</v>
          </cell>
          <cell r="C37771" t="str">
            <v>cad</v>
          </cell>
          <cell r="D37771" t="str">
            <v>4.221,67</v>
          </cell>
        </row>
        <row r="37772">
          <cell r="A37772" t="str">
            <v>MM.04.050.0030</v>
          </cell>
          <cell r="B37772" t="str">
            <v>Filtri per aria compressa con indicatore di pressione differenziale, pressione massima 16 bar, efficienza di filtrazione per olio fino a 0,1 mg/m³ e per particelle fino a 1 µm.</v>
          </cell>
          <cell r="C37772"/>
          <cell r="D37772"/>
        </row>
        <row r="37773">
          <cell r="A37773" t="str">
            <v>MM.04.050.0030.a</v>
          </cell>
          <cell r="B37773" t="str">
            <v>- fino a 10 l/s</v>
          </cell>
          <cell r="C37773" t="str">
            <v>cad</v>
          </cell>
          <cell r="D37773" t="str">
            <v>221,32</v>
          </cell>
        </row>
        <row r="37774">
          <cell r="A37774" t="str">
            <v>MM.04.050.0030.b</v>
          </cell>
          <cell r="B37774" t="str">
            <v>- oltre 10 fino a 20 l/s</v>
          </cell>
          <cell r="C37774" t="str">
            <v>cad</v>
          </cell>
          <cell r="D37774" t="str">
            <v>270,52</v>
          </cell>
        </row>
        <row r="37775">
          <cell r="A37775" t="str">
            <v>MM.04.050.0030.c</v>
          </cell>
          <cell r="B37775" t="str">
            <v>- oltre 20 fino a 35 l/s</v>
          </cell>
          <cell r="C37775" t="str">
            <v>cad</v>
          </cell>
          <cell r="D37775" t="str">
            <v>319,69</v>
          </cell>
        </row>
        <row r="37776">
          <cell r="A37776" t="str">
            <v>MM.04.050.0030.d</v>
          </cell>
          <cell r="B37776" t="str">
            <v>- oltre 35 fino a 50 l/s</v>
          </cell>
          <cell r="C37776" t="str">
            <v>cad</v>
          </cell>
          <cell r="D37776" t="str">
            <v>368,89</v>
          </cell>
        </row>
        <row r="37777">
          <cell r="A37777" t="str">
            <v>MM.04.050.0030.e</v>
          </cell>
          <cell r="B37777" t="str">
            <v>- oltre 50 fino a 75 l/s</v>
          </cell>
          <cell r="C37777" t="str">
            <v>cad</v>
          </cell>
          <cell r="D37777" t="str">
            <v>450,86</v>
          </cell>
        </row>
        <row r="37778">
          <cell r="A37778" t="str">
            <v>MM.04.050.0030.f</v>
          </cell>
          <cell r="B37778" t="str">
            <v>- oltre 75 fino a 120 l/s</v>
          </cell>
          <cell r="C37778" t="str">
            <v>cad</v>
          </cell>
          <cell r="D37778" t="str">
            <v>655,80</v>
          </cell>
        </row>
        <row r="37779">
          <cell r="A37779" t="str">
            <v>MM.04.050.0040</v>
          </cell>
          <cell r="B37779" t="str">
            <v>Essicatori per aria compressa a refrigerazione in esecuzione package, refrigerante senza CFC e condensazione ad aria, corredato di scaricatore di condensa.</v>
          </cell>
          <cell r="C37779"/>
          <cell r="D37779"/>
        </row>
        <row r="37780">
          <cell r="A37780" t="str">
            <v>MM.04.050.0040.a</v>
          </cell>
          <cell r="B37780" t="str">
            <v>- fino a 10 bar - fino a 10 l/s</v>
          </cell>
          <cell r="C37780" t="str">
            <v>cad</v>
          </cell>
          <cell r="D37780" t="str">
            <v>559,89</v>
          </cell>
        </row>
        <row r="37781">
          <cell r="A37781" t="str">
            <v>MM.04.050.0040.b</v>
          </cell>
          <cell r="B37781" t="str">
            <v>- fino a 10 bar - oltre 10 fino a 20 l/s</v>
          </cell>
          <cell r="C37781" t="str">
            <v>cad</v>
          </cell>
          <cell r="D37781" t="str">
            <v>764,82</v>
          </cell>
        </row>
        <row r="37782">
          <cell r="A37782" t="str">
            <v>MM.04.050.0040.c</v>
          </cell>
          <cell r="B37782" t="str">
            <v>- fino a 10 bar - oltre 20 fino a 35 l/s</v>
          </cell>
          <cell r="C37782" t="str">
            <v>cad</v>
          </cell>
          <cell r="D37782" t="str">
            <v>1.079,61</v>
          </cell>
        </row>
        <row r="37783">
          <cell r="A37783" t="str">
            <v>MM.04.050.0040.d</v>
          </cell>
          <cell r="B37783" t="str">
            <v>- fino a 10 bar - oltre 35 fino a 50 l/s</v>
          </cell>
          <cell r="C37783" t="str">
            <v>cad</v>
          </cell>
          <cell r="D37783" t="str">
            <v>1.352,57</v>
          </cell>
        </row>
        <row r="37784">
          <cell r="A37784" t="str">
            <v>MM.04.050.0040.e</v>
          </cell>
          <cell r="B37784" t="str">
            <v>- fino a 10 bar - oltre 50 fino a 75 l/s</v>
          </cell>
          <cell r="C37784" t="str">
            <v>cad</v>
          </cell>
          <cell r="D37784" t="str">
            <v>1.762,45</v>
          </cell>
        </row>
        <row r="37785">
          <cell r="A37785" t="str">
            <v>MM.04.050.0040.f</v>
          </cell>
          <cell r="B37785" t="str">
            <v>- fino a 10 bar - oltre 75 fino a 120 l/s</v>
          </cell>
          <cell r="C37785" t="str">
            <v>cad</v>
          </cell>
          <cell r="D37785" t="str">
            <v>2.459,23</v>
          </cell>
        </row>
        <row r="37786">
          <cell r="A37786" t="str">
            <v>MM.04.050.0040.g</v>
          </cell>
          <cell r="B37786" t="str">
            <v>- oltre 10 fino a 20 bar - fino a 10 l/s</v>
          </cell>
          <cell r="C37786" t="str">
            <v>cad</v>
          </cell>
          <cell r="D37786" t="str">
            <v>1.106,64</v>
          </cell>
        </row>
        <row r="37787">
          <cell r="A37787" t="str">
            <v>MM.04.050.0040.h</v>
          </cell>
          <cell r="B37787" t="str">
            <v>- oltre 10 fino a 20 bar - oltre 10 fino a 20 l/s</v>
          </cell>
          <cell r="C37787" t="str">
            <v>cad</v>
          </cell>
          <cell r="D37787" t="str">
            <v>1.352,57</v>
          </cell>
        </row>
        <row r="37788">
          <cell r="A37788" t="str">
            <v>MM.04.050.0050</v>
          </cell>
          <cell r="B37788" t="str">
            <v>Serbatoi verticali per aria compressa, in acciaio zincato pressione di bollo 12 bar collaudati ISPESL con ispezione.</v>
          </cell>
          <cell r="C37788"/>
          <cell r="D37788"/>
        </row>
        <row r="37789">
          <cell r="A37789" t="str">
            <v>MM.04.050.0050.a</v>
          </cell>
          <cell r="B37789" t="str">
            <v>- 1000 l</v>
          </cell>
          <cell r="C37789" t="str">
            <v>cad</v>
          </cell>
          <cell r="D37789" t="str">
            <v>1.502,59</v>
          </cell>
        </row>
        <row r="37790">
          <cell r="A37790" t="str">
            <v>MM.04.050.0050.b</v>
          </cell>
          <cell r="B37790" t="str">
            <v>- 1500 l</v>
          </cell>
          <cell r="C37790" t="str">
            <v>cad</v>
          </cell>
          <cell r="D37790" t="str">
            <v>2.031,33</v>
          </cell>
        </row>
        <row r="37791">
          <cell r="A37791" t="str">
            <v>MM.04.050.0050.c</v>
          </cell>
          <cell r="B37791" t="str">
            <v>- 2000 l</v>
          </cell>
          <cell r="C37791" t="str">
            <v>cad</v>
          </cell>
          <cell r="D37791" t="str">
            <v>2.277,24</v>
          </cell>
        </row>
        <row r="37792">
          <cell r="A37792" t="str">
            <v>MM.04.050.0050.d</v>
          </cell>
          <cell r="B37792" t="str">
            <v>- 3000 l</v>
          </cell>
          <cell r="C37792" t="str">
            <v>cad</v>
          </cell>
          <cell r="D37792" t="str">
            <v>3.102,73</v>
          </cell>
        </row>
        <row r="37793">
          <cell r="A37793" t="str">
            <v>MM.04.050.0050.e</v>
          </cell>
          <cell r="B37793" t="str">
            <v>- 4000 l</v>
          </cell>
          <cell r="C37793" t="str">
            <v>cad</v>
          </cell>
          <cell r="D37793" t="str">
            <v>4.347,08</v>
          </cell>
        </row>
        <row r="37794">
          <cell r="A37794" t="str">
            <v>MM.04.050.0050.f</v>
          </cell>
          <cell r="B37794" t="str">
            <v>- 5000 l</v>
          </cell>
          <cell r="C37794" t="str">
            <v>cad</v>
          </cell>
          <cell r="D37794" t="str">
            <v>4.741,39</v>
          </cell>
        </row>
        <row r="37795">
          <cell r="A37795" t="str">
            <v>MM.04.050.0060</v>
          </cell>
          <cell r="B37795" t="str">
            <v>Accessori vari per aria compressa:</v>
          </cell>
          <cell r="C37795"/>
          <cell r="D37795"/>
        </row>
        <row r="37796">
          <cell r="A37796" t="str">
            <v>MM.04.050.0060.a</v>
          </cell>
          <cell r="B37796" t="str">
            <v>- cappotto insonorizzante</v>
          </cell>
          <cell r="C37796" t="str">
            <v>cad</v>
          </cell>
          <cell r="D37796" t="str">
            <v>1.393,56</v>
          </cell>
        </row>
        <row r="37797">
          <cell r="A37797" t="str">
            <v>MM.04.050.0060.b</v>
          </cell>
          <cell r="B37797" t="str">
            <v>- essicatore/filtro per gruppo produzione aria compressa 10 bar</v>
          </cell>
          <cell r="C37797" t="str">
            <v>cad</v>
          </cell>
          <cell r="D37797" t="str">
            <v>2.213,31</v>
          </cell>
        </row>
        <row r="37798">
          <cell r="A37798" t="str">
            <v>MM.04.050.0060.c</v>
          </cell>
          <cell r="B37798" t="str">
            <v>- essicatore/filtro per gruppo produzione aria compressa 10 bar</v>
          </cell>
          <cell r="C37798" t="str">
            <v>cad</v>
          </cell>
          <cell r="D37798" t="str">
            <v>4.180,68</v>
          </cell>
        </row>
        <row r="37799">
          <cell r="A37799" t="str">
            <v>MM.04.050.0060.d</v>
          </cell>
          <cell r="B37799" t="str">
            <v>- scaricatore di condensa per aria compressa in ghisa PN16 DN20</v>
          </cell>
          <cell r="C37799" t="str">
            <v>cad</v>
          </cell>
          <cell r="D37799" t="str">
            <v>112,78</v>
          </cell>
        </row>
        <row r="37800">
          <cell r="A37800" t="str">
            <v>MM.04.060</v>
          </cell>
          <cell r="B37800" t="str">
            <v>STRUMENTI DI CONTROLLO E MISURA</v>
          </cell>
          <cell r="C37800"/>
          <cell r="D37800"/>
        </row>
        <row r="37801">
          <cell r="A37801" t="str">
            <v>MM.04.060.0010</v>
          </cell>
          <cell r="B37801" t="str">
            <v>Termometri:</v>
          </cell>
          <cell r="C37801"/>
          <cell r="D37801"/>
        </row>
        <row r="37802">
          <cell r="A37802" t="str">
            <v>MM.04.060.0010.a</v>
          </cell>
          <cell r="B37802" t="str">
            <v>- da tubazione con quadrante 80 mm a gambo centrale, completo di pozzetto</v>
          </cell>
          <cell r="C37802" t="str">
            <v>cad</v>
          </cell>
          <cell r="D37802" t="str">
            <v>12,43</v>
          </cell>
        </row>
        <row r="37803">
          <cell r="A37803" t="str">
            <v>MM.04.060.0010.b</v>
          </cell>
          <cell r="B37803" t="str">
            <v>- da tubazione con quadrante 80 mm a gambo radiale, completo di pozzetto</v>
          </cell>
          <cell r="C37803" t="str">
            <v>cad</v>
          </cell>
          <cell r="D37803" t="str">
            <v>23,09</v>
          </cell>
        </row>
        <row r="37804">
          <cell r="A37804" t="str">
            <v>MM.04.060.0010.c</v>
          </cell>
          <cell r="B37804" t="str">
            <v>- da tubazione a colonna diritto, completo di custodia e pozzetto</v>
          </cell>
          <cell r="C37804" t="str">
            <v>cad</v>
          </cell>
          <cell r="D37804" t="str">
            <v>13,13</v>
          </cell>
        </row>
        <row r="37805">
          <cell r="A37805" t="str">
            <v>MM.04.060.0010.d</v>
          </cell>
          <cell r="B37805" t="str">
            <v>- da tubazione a colonna a squadra, completo di custodia e pozzetto</v>
          </cell>
          <cell r="C37805" t="str">
            <v>cad</v>
          </cell>
          <cell r="D37805" t="str">
            <v>14,15</v>
          </cell>
        </row>
        <row r="37806">
          <cell r="A37806" t="str">
            <v>MM.04.060.0010.e</v>
          </cell>
          <cell r="B37806" t="str">
            <v>- da canale con quadrante 80 mm a bulbo e capillare</v>
          </cell>
          <cell r="C37806" t="str">
            <v>cad</v>
          </cell>
          <cell r="D37806" t="str">
            <v>8,88</v>
          </cell>
        </row>
        <row r="37807">
          <cell r="A37807" t="str">
            <v>MM.04.060.0010.f</v>
          </cell>
          <cell r="B37807" t="str">
            <v>- da camino con quadrante 80 mm, completo di guaina</v>
          </cell>
          <cell r="C37807" t="str">
            <v>cad</v>
          </cell>
          <cell r="D37807" t="str">
            <v>4,90</v>
          </cell>
        </row>
        <row r="37808">
          <cell r="A37808" t="str">
            <v>MM.04.060.0020</v>
          </cell>
          <cell r="B37808" t="str">
            <v>Manometri:</v>
          </cell>
          <cell r="C37808"/>
          <cell r="D37808"/>
        </row>
        <row r="37809">
          <cell r="A37809" t="str">
            <v>MM.04.060.0020.a</v>
          </cell>
          <cell r="B37809" t="str">
            <v>- per acqua con quadrante 50 mm ad attacco centrale e indice di riferimento</v>
          </cell>
          <cell r="C37809" t="str">
            <v>cad</v>
          </cell>
          <cell r="D37809" t="str">
            <v>18,47</v>
          </cell>
        </row>
        <row r="37810">
          <cell r="A37810" t="str">
            <v>MM.04.060.0020.b</v>
          </cell>
          <cell r="B37810" t="str">
            <v>- per acqua con quadrante 80 mm ad attacco centrale e indice di riferimento</v>
          </cell>
          <cell r="C37810" t="str">
            <v>cad</v>
          </cell>
          <cell r="D37810" t="str">
            <v>20,43</v>
          </cell>
        </row>
        <row r="37811">
          <cell r="A37811" t="str">
            <v>MM.04.060.0020.c</v>
          </cell>
          <cell r="B37811" t="str">
            <v>- per filtro aria a liquido con pannello da 200x150 mm circa, manopola di regolazione e bolla, completo di tubetti in gomma, viti di fissaggio e olio colorato</v>
          </cell>
          <cell r="C37811" t="str">
            <v>cad</v>
          </cell>
          <cell r="D37811" t="str">
            <v>99,45</v>
          </cell>
        </row>
        <row r="37812">
          <cell r="A37812" t="str">
            <v>MM.04.060.0020.d</v>
          </cell>
          <cell r="B37812" t="str">
            <v>- per metano con quadrante 80 mm a membrana, completo di rubinetto a pulsante</v>
          </cell>
          <cell r="C37812" t="str">
            <v>cad</v>
          </cell>
          <cell r="D37812" t="str">
            <v>38,39</v>
          </cell>
        </row>
        <row r="37813">
          <cell r="A37813" t="str">
            <v>MM.04.060.0030</v>
          </cell>
          <cell r="B37813" t="str">
            <v>Indicatori di livello in ottone PN 16 per serbatoi aperti o in pressione, composti da rubinetti DN 20, tubo in plexiglass 30 mm, guarnizioni e custodia.</v>
          </cell>
          <cell r="C37813"/>
          <cell r="D37813"/>
        </row>
        <row r="37814">
          <cell r="A37814" t="str">
            <v>MM.04.060.0030.a</v>
          </cell>
          <cell r="B37814" t="str">
            <v>- fino a 0,5 m</v>
          </cell>
          <cell r="C37814" t="str">
            <v>cad</v>
          </cell>
          <cell r="D37814" t="str">
            <v>152,92</v>
          </cell>
        </row>
        <row r="37815">
          <cell r="A37815" t="str">
            <v>MM.04.060.0030.b</v>
          </cell>
          <cell r="B37815" t="str">
            <v>- oltre 0,5 fino a 1 m</v>
          </cell>
          <cell r="C37815" t="str">
            <v>cad</v>
          </cell>
          <cell r="D37815" t="str">
            <v>229,45</v>
          </cell>
        </row>
        <row r="37816">
          <cell r="A37816" t="str">
            <v>MM.04.060.0030.c</v>
          </cell>
          <cell r="B37816" t="str">
            <v>- oltre 1 fino a 1,5 m</v>
          </cell>
          <cell r="C37816" t="str">
            <v>cad</v>
          </cell>
          <cell r="D37816" t="str">
            <v>304,04</v>
          </cell>
        </row>
        <row r="37817">
          <cell r="A37817" t="str">
            <v>MM.04.060.0030.d</v>
          </cell>
          <cell r="B37817" t="str">
            <v>- oltre 1,5 fino a 2 m</v>
          </cell>
          <cell r="C37817" t="str">
            <v>cad</v>
          </cell>
          <cell r="D37817" t="str">
            <v>378,65</v>
          </cell>
        </row>
        <row r="37818">
          <cell r="A37818" t="str">
            <v>MM.04.060.0030.e</v>
          </cell>
          <cell r="B37818" t="str">
            <v>- oltre 2 fino a 4 m</v>
          </cell>
          <cell r="C37818" t="str">
            <v>cad</v>
          </cell>
          <cell r="D37818" t="str">
            <v>684,70</v>
          </cell>
        </row>
        <row r="37819">
          <cell r="A37819" t="str">
            <v>MM.04.060.0040</v>
          </cell>
          <cell r="B37819" t="str">
            <v>Contatori d'acqua fredda e calda a turbina PN 16 con lettura diretta a quadrante asciutto e trasmettitore di impulsi.</v>
          </cell>
          <cell r="C37819"/>
          <cell r="D37819"/>
        </row>
        <row r="37820">
          <cell r="A37820" t="str">
            <v>MM.04.060.0040.a</v>
          </cell>
          <cell r="B37820" t="str">
            <v>- DN15</v>
          </cell>
          <cell r="C37820" t="str">
            <v>cad</v>
          </cell>
          <cell r="D37820" t="str">
            <v>209,57</v>
          </cell>
        </row>
        <row r="37821">
          <cell r="A37821" t="str">
            <v>MM.04.060.0040.b</v>
          </cell>
          <cell r="B37821" t="str">
            <v>- DN20</v>
          </cell>
          <cell r="C37821" t="str">
            <v>cad</v>
          </cell>
          <cell r="D37821" t="str">
            <v>214,91</v>
          </cell>
        </row>
        <row r="37822">
          <cell r="A37822" t="str">
            <v>MM.04.060.0040.c</v>
          </cell>
          <cell r="B37822" t="str">
            <v>- DN25</v>
          </cell>
          <cell r="C37822" t="str">
            <v>cad</v>
          </cell>
          <cell r="D37822" t="str">
            <v>244,21</v>
          </cell>
        </row>
        <row r="37823">
          <cell r="A37823" t="str">
            <v>MM.04.060.0040.d</v>
          </cell>
          <cell r="B37823" t="str">
            <v>- DN32</v>
          </cell>
          <cell r="C37823" t="str">
            <v>cad</v>
          </cell>
          <cell r="D37823" t="str">
            <v>253,10</v>
          </cell>
        </row>
        <row r="37824">
          <cell r="A37824" t="str">
            <v>MM.04.060.0040.e</v>
          </cell>
          <cell r="B37824" t="str">
            <v>- DN40</v>
          </cell>
          <cell r="C37824" t="str">
            <v>cad</v>
          </cell>
          <cell r="D37824" t="str">
            <v>448,46</v>
          </cell>
        </row>
        <row r="37825">
          <cell r="A37825" t="str">
            <v>MM.04.060.0040.f</v>
          </cell>
          <cell r="B37825" t="str">
            <v>- DN50</v>
          </cell>
          <cell r="C37825" t="str">
            <v>cad</v>
          </cell>
          <cell r="D37825" t="str">
            <v>581,67</v>
          </cell>
        </row>
        <row r="37826">
          <cell r="A37826" t="str">
            <v>MM.04.060.0050</v>
          </cell>
          <cell r="B37826" t="str">
            <v>Contabilizzatori d'energia termica ciascuno composto: da microprocessore a 220 V, display multifunzioni, sonde di temperatura con pozzetti, contatore volumetrico con attacchi flangiati PN16.</v>
          </cell>
          <cell r="C37826"/>
          <cell r="D37826"/>
        </row>
        <row r="37827">
          <cell r="A37827" t="str">
            <v>MM.04.060.0050.a</v>
          </cell>
          <cell r="B37827" t="str">
            <v>- DN25</v>
          </cell>
          <cell r="C37827" t="str">
            <v>cad</v>
          </cell>
          <cell r="D37827" t="str">
            <v>1.578,96</v>
          </cell>
        </row>
        <row r="37828">
          <cell r="A37828" t="str">
            <v>MM.04.060.0050.b</v>
          </cell>
          <cell r="B37828" t="str">
            <v>- DN32</v>
          </cell>
          <cell r="C37828" t="str">
            <v>cad</v>
          </cell>
          <cell r="D37828" t="str">
            <v>1.591,39</v>
          </cell>
        </row>
        <row r="37829">
          <cell r="A37829" t="str">
            <v>MM.04.060.0050.c</v>
          </cell>
          <cell r="B37829" t="str">
            <v>- DN40</v>
          </cell>
          <cell r="C37829" t="str">
            <v>cad</v>
          </cell>
          <cell r="D37829" t="str">
            <v>1.631,36</v>
          </cell>
        </row>
        <row r="37830">
          <cell r="A37830" t="str">
            <v>MM.04.060.0050.d</v>
          </cell>
          <cell r="B37830" t="str">
            <v>- DN50</v>
          </cell>
          <cell r="C37830" t="str">
            <v>cad</v>
          </cell>
          <cell r="D37830" t="str">
            <v>1.804,54</v>
          </cell>
        </row>
        <row r="37831">
          <cell r="A37831" t="str">
            <v>MM.04.060.0050.e</v>
          </cell>
          <cell r="B37831" t="str">
            <v>- DN65</v>
          </cell>
          <cell r="C37831" t="str">
            <v>cad</v>
          </cell>
          <cell r="D37831" t="str">
            <v>2.222,79</v>
          </cell>
        </row>
        <row r="37832">
          <cell r="A37832" t="str">
            <v>MM.04.060.0050.f</v>
          </cell>
          <cell r="B37832" t="str">
            <v>- DN80</v>
          </cell>
          <cell r="C37832" t="str">
            <v>cad</v>
          </cell>
          <cell r="D37832" t="str">
            <v>2.347,11</v>
          </cell>
        </row>
        <row r="37833">
          <cell r="A37833" t="str">
            <v>MM.04.060.0050.g</v>
          </cell>
          <cell r="B37833" t="str">
            <v>- DN100</v>
          </cell>
          <cell r="C37833" t="str">
            <v>cad</v>
          </cell>
          <cell r="D37833" t="str">
            <v>2.555,83</v>
          </cell>
        </row>
        <row r="37834">
          <cell r="A37834" t="str">
            <v>MM.04.060.0050.h</v>
          </cell>
          <cell r="B37834" t="str">
            <v>- DN125</v>
          </cell>
          <cell r="C37834" t="str">
            <v>cad</v>
          </cell>
          <cell r="D37834" t="str">
            <v>2.982,97</v>
          </cell>
        </row>
        <row r="37835">
          <cell r="A37835" t="str">
            <v>MM.04.060.0050.i</v>
          </cell>
          <cell r="B37835" t="str">
            <v>- DN150</v>
          </cell>
          <cell r="C37835" t="str">
            <v>cad</v>
          </cell>
          <cell r="D37835" t="str">
            <v>3.132,17</v>
          </cell>
        </row>
        <row r="37836">
          <cell r="A37836" t="str">
            <v>MM.04.060.0050.j</v>
          </cell>
          <cell r="B37836" t="str">
            <v>- DN200</v>
          </cell>
          <cell r="C37836" t="str">
            <v>cad</v>
          </cell>
          <cell r="D37836" t="str">
            <v>3.762,69</v>
          </cell>
        </row>
        <row r="37837">
          <cell r="A37837" t="str">
            <v>MM.04.060.0050.k</v>
          </cell>
          <cell r="B37837" t="str">
            <v>- aumento di prezzo per aggiunta contabilizzazione raffreddamento</v>
          </cell>
          <cell r="C37837" t="str">
            <v>cad</v>
          </cell>
          <cell r="D37837" t="str">
            <v>130,71</v>
          </cell>
        </row>
        <row r="37838">
          <cell r="A37838" t="str">
            <v>MM.04.060.0050.l</v>
          </cell>
          <cell r="B37838" t="str">
            <v>- aumento di prezzo per aggiunta porta invio dati a distanza</v>
          </cell>
          <cell r="C37838" t="str">
            <v>cad</v>
          </cell>
          <cell r="D37838" t="str">
            <v>156,93</v>
          </cell>
        </row>
        <row r="37839">
          <cell r="A37839" t="str">
            <v>MM.04.060.0060</v>
          </cell>
          <cell r="B37839" t="str">
            <v>Centrale di contabilizzazione per gestione fino a 250 contabilizzatori, comprendente: microprocessore con alimentazione elettrica 220 V; alimentazione di riserva a batteria; modem di trasmissione; quadro di contenimento con chiave; monitor a colori; software con messa in servizio.</v>
          </cell>
          <cell r="C37839"/>
          <cell r="D37839"/>
        </row>
        <row r="37840">
          <cell r="A37840" t="str">
            <v>MM.04.060.0060.a</v>
          </cell>
          <cell r="B37840" t="str">
            <v>- centrale di contabilizzazione riscaldamento</v>
          </cell>
          <cell r="C37840" t="str">
            <v>cad</v>
          </cell>
          <cell r="D37840" t="str">
            <v>5.713,21</v>
          </cell>
        </row>
        <row r="37841">
          <cell r="A37841" t="str">
            <v>MM.04.060.0060.b</v>
          </cell>
          <cell r="B37841" t="str">
            <v>- aumento di prezzo per aggiunta contabilizzazione raffreddamento (per ogni contabilizzatore)</v>
          </cell>
          <cell r="C37841" t="str">
            <v>cad</v>
          </cell>
          <cell r="D37841" t="str">
            <v>78,50</v>
          </cell>
        </row>
        <row r="37842">
          <cell r="A37842" t="str">
            <v>MM.04.060.0060.c</v>
          </cell>
          <cell r="B37842" t="str">
            <v>- aumento di prezzo per aggiunta di altre contabilizzazioni (per ogni contabilizzatore)</v>
          </cell>
          <cell r="C37842" t="str">
            <v>cad</v>
          </cell>
          <cell r="D37842" t="str">
            <v>60,18</v>
          </cell>
        </row>
        <row r="37843">
          <cell r="A37843" t="str">
            <v>MM.05 - UNITA' DI TRATTAMENTO ARIA A SEZIONI</v>
          </cell>
          <cell r="B37843"/>
          <cell r="C37843"/>
          <cell r="D37843"/>
        </row>
        <row r="37844">
          <cell r="A37844" t="str">
            <v>MM</v>
          </cell>
          <cell r="B37844" t="str">
            <v>MATERIALI IMPIANTI MECCANICI</v>
          </cell>
          <cell r="C37844"/>
          <cell r="D37844"/>
        </row>
        <row r="37845">
          <cell r="A37845" t="str">
            <v>MM.05</v>
          </cell>
          <cell r="B37845" t="str">
            <v>UNITA' DI TRATTAMENTO ARIA A SEZIONI</v>
          </cell>
          <cell r="C37845"/>
          <cell r="D37845"/>
        </row>
        <row r="37846">
          <cell r="A37846" t="str">
            <v>MM.05.010</v>
          </cell>
          <cell r="B37846" t="str">
            <v>SEZIONI DI ASPIRAZIONE E PRESA ARIA</v>
          </cell>
          <cell r="C37846"/>
          <cell r="D37846"/>
        </row>
        <row r="37847">
          <cell r="A37847" t="str">
            <v>MM.05.010.0010</v>
          </cell>
          <cell r="B37847" t="str">
            <v>Sezioni di aspirazione aria esterna da interno, composte da: plenum aspirante con 1 serranda in acciaio zincato; struttura portante in acciaio zincato o alluminio; pannellatura sandwich spessore mm 30 precoibentata formata da doppia lamiera in acciaio zincato con interposto isolamento termo acustico di adeguata densità.</v>
          </cell>
          <cell r="C37847"/>
          <cell r="D37847"/>
        </row>
        <row r="37848">
          <cell r="A37848" t="str">
            <v>MM.05.010.0010.a</v>
          </cell>
          <cell r="B37848" t="str">
            <v>- fino a 694 l/s [2500 m³/h]</v>
          </cell>
          <cell r="C37848" t="str">
            <v>cad</v>
          </cell>
          <cell r="D37848" t="str">
            <v>414,55</v>
          </cell>
        </row>
        <row r="37849">
          <cell r="A37849" t="str">
            <v>MM.05.010.0010.b</v>
          </cell>
          <cell r="B37849" t="str">
            <v>- oltre 694 fino a 972 l/s [2500 - 3500 m³/h]</v>
          </cell>
          <cell r="C37849" t="str">
            <v>cad</v>
          </cell>
          <cell r="D37849" t="str">
            <v>744,59</v>
          </cell>
        </row>
        <row r="37850">
          <cell r="A37850" t="str">
            <v>MM.05.010.0010.c</v>
          </cell>
          <cell r="B37850" t="str">
            <v>- oltre 972 fino a 1388 l/s [3500 - 5000 m³/h]</v>
          </cell>
          <cell r="C37850" t="str">
            <v>cad</v>
          </cell>
          <cell r="D37850" t="str">
            <v>889,57</v>
          </cell>
        </row>
        <row r="37851">
          <cell r="A37851" t="str">
            <v>MM.05.010.0010.d</v>
          </cell>
          <cell r="B37851" t="str">
            <v>- oltre 1388 fino a 1944 l/s [5000 - 7000 m³/h]</v>
          </cell>
          <cell r="C37851" t="str">
            <v>cad</v>
          </cell>
          <cell r="D37851" t="str">
            <v>1.004,08</v>
          </cell>
        </row>
        <row r="37852">
          <cell r="A37852" t="str">
            <v>MM.05.010.0010.e</v>
          </cell>
          <cell r="B37852" t="str">
            <v>- oltre 1944 fino a 2777 l/s [7000 - 10000 m³/h]</v>
          </cell>
          <cell r="C37852" t="str">
            <v>cad</v>
          </cell>
          <cell r="D37852" t="str">
            <v>1.422,59</v>
          </cell>
        </row>
        <row r="37853">
          <cell r="A37853" t="str">
            <v>MM.05.010.0010.f</v>
          </cell>
          <cell r="B37853" t="str">
            <v>- oltre 2777 fino a 4166 l/s [10000 - 15000 m³/h]</v>
          </cell>
          <cell r="C37853" t="str">
            <v>cad</v>
          </cell>
          <cell r="D37853" t="str">
            <v>1.639,43</v>
          </cell>
        </row>
        <row r="37854">
          <cell r="A37854" t="str">
            <v>MM.05.010.0010.g</v>
          </cell>
          <cell r="B37854" t="str">
            <v>- oltre 4166 fino a 6111 l/s [15000 - 22000 m³/h]</v>
          </cell>
          <cell r="C37854" t="str">
            <v>cad</v>
          </cell>
          <cell r="D37854" t="str">
            <v>2.395,33</v>
          </cell>
        </row>
        <row r="37855">
          <cell r="A37855" t="str">
            <v>MM.05.010.0010.h</v>
          </cell>
          <cell r="B37855" t="str">
            <v>- oltre 6111 fino a 8333 l/s [22000 - 30000 m³/h]</v>
          </cell>
          <cell r="C37855" t="str">
            <v>cad</v>
          </cell>
          <cell r="D37855" t="str">
            <v>3.051,00</v>
          </cell>
        </row>
        <row r="37856">
          <cell r="A37856" t="str">
            <v>MM.05.010.0010.i</v>
          </cell>
          <cell r="B37856" t="str">
            <v>- oltre 8333 fino a 11111 l/s [30000 - 40000 m³/h]</v>
          </cell>
          <cell r="C37856" t="str">
            <v>cad</v>
          </cell>
          <cell r="D37856" t="str">
            <v>3.291,84</v>
          </cell>
        </row>
        <row r="37857">
          <cell r="A37857" t="str">
            <v>MM.05.010.0010.j</v>
          </cell>
          <cell r="B37857" t="str">
            <v>- oltre 11111 fino a 15278 l/s [40000 - 55000 m³/h]</v>
          </cell>
          <cell r="C37857" t="str">
            <v>cad</v>
          </cell>
          <cell r="D37857" t="str">
            <v>4.049,07</v>
          </cell>
        </row>
        <row r="37858">
          <cell r="A37858" t="str">
            <v>MM.05.010.0010.k</v>
          </cell>
          <cell r="B37858" t="str">
            <v>- oltre 15278 fino a 20833 l/s [55000 - 75000 m³/h]</v>
          </cell>
          <cell r="C37858" t="str">
            <v>cad</v>
          </cell>
          <cell r="D37858" t="str">
            <v>5.076,96</v>
          </cell>
        </row>
        <row r="37859">
          <cell r="A37859" t="str">
            <v>MM.05.010.0020</v>
          </cell>
          <cell r="B37859" t="str">
            <v>Sezioni di aspirazione/miscela aria esterna e ricircolo da interno, composte da: plenum con 2 serrande in acciaio zincato; struttura portante in acciaio zincato o alluminio; pannellatura sandwich spessore mm 30 precoibentata formata da doppia lamiera in acciaio zincato con interposto isolamento termo acustico di adeguata densità.</v>
          </cell>
          <cell r="C37859"/>
          <cell r="D37859"/>
        </row>
        <row r="37860">
          <cell r="A37860" t="str">
            <v>MM.05.010.0020.a</v>
          </cell>
          <cell r="B37860" t="str">
            <v>- fino a 694 l/s [2500 m³/h]</v>
          </cell>
          <cell r="C37860" t="str">
            <v>cad</v>
          </cell>
          <cell r="D37860" t="str">
            <v>401,64</v>
          </cell>
        </row>
        <row r="37861">
          <cell r="A37861" t="str">
            <v>MM.05.010.0020.b</v>
          </cell>
          <cell r="B37861" t="str">
            <v>- oltre 694 fino a 972 l/s [2500 - 3500 m³/h]</v>
          </cell>
          <cell r="C37861" t="str">
            <v>cad</v>
          </cell>
          <cell r="D37861" t="str">
            <v>713,64</v>
          </cell>
        </row>
        <row r="37862">
          <cell r="A37862" t="str">
            <v>MM.05.010.0020.c</v>
          </cell>
          <cell r="B37862" t="str">
            <v>- oltre 972 fino a 1388 l/s [3500 - 5000 m³/h]</v>
          </cell>
          <cell r="C37862" t="str">
            <v>cad</v>
          </cell>
          <cell r="D37862" t="str">
            <v>920,56</v>
          </cell>
        </row>
        <row r="37863">
          <cell r="A37863" t="str">
            <v>MM.05.010.0020.d</v>
          </cell>
          <cell r="B37863" t="str">
            <v>- oltre 1388 fino a 1944 l/s [5000 - 7000 m³/h]</v>
          </cell>
          <cell r="C37863" t="str">
            <v>cad</v>
          </cell>
          <cell r="D37863" t="str">
            <v>1.063,72</v>
          </cell>
        </row>
        <row r="37864">
          <cell r="A37864" t="str">
            <v>MM.05.010.0020.e</v>
          </cell>
          <cell r="B37864" t="str">
            <v>- oltre 1944 fino a 2777 l/s [7000 - 10000 m³/h]</v>
          </cell>
          <cell r="C37864" t="str">
            <v>cad</v>
          </cell>
          <cell r="D37864" t="str">
            <v>1.453,22</v>
          </cell>
        </row>
        <row r="37865">
          <cell r="A37865" t="str">
            <v>MM.05.010.0020.f</v>
          </cell>
          <cell r="B37865" t="str">
            <v>- oltre 2777 fino a 4166 l/s [10000 - 15000 m³/h]</v>
          </cell>
          <cell r="C37865" t="str">
            <v>cad</v>
          </cell>
          <cell r="D37865" t="str">
            <v>1.684,29</v>
          </cell>
        </row>
        <row r="37866">
          <cell r="A37866" t="str">
            <v>MM.05.010.0020.g</v>
          </cell>
          <cell r="B37866" t="str">
            <v>- oltre 4166 fino a 6111 l/s [15000 - 22000 m³/h]</v>
          </cell>
          <cell r="C37866" t="str">
            <v>cad</v>
          </cell>
          <cell r="D37866" t="str">
            <v>2.461,66</v>
          </cell>
        </row>
        <row r="37867">
          <cell r="A37867" t="str">
            <v>MM.05.010.0020.h</v>
          </cell>
          <cell r="B37867" t="str">
            <v>- oltre 6111 fino a 8333 l/s [22000 - 30000 m³/h]</v>
          </cell>
          <cell r="C37867" t="str">
            <v>cad</v>
          </cell>
          <cell r="D37867" t="str">
            <v>3.051,00</v>
          </cell>
        </row>
        <row r="37868">
          <cell r="A37868" t="str">
            <v>MM.05.010.0020.i</v>
          </cell>
          <cell r="B37868" t="str">
            <v>- oltre 8333 fino a 11111 l/s [30000 - 40000 m³/h]</v>
          </cell>
          <cell r="C37868" t="str">
            <v>cad</v>
          </cell>
          <cell r="D37868" t="str">
            <v>3.846,37</v>
          </cell>
        </row>
        <row r="37869">
          <cell r="A37869" t="str">
            <v>MM.05.010.0020.j</v>
          </cell>
          <cell r="B37869" t="str">
            <v>- oltre 11111 fino a 15278 l/s [40000 - 55000 m³/h]</v>
          </cell>
          <cell r="C37869" t="str">
            <v>cad</v>
          </cell>
          <cell r="D37869" t="str">
            <v>4.952,49</v>
          </cell>
        </row>
        <row r="37870">
          <cell r="A37870" t="str">
            <v>MM.05.010.0020.k</v>
          </cell>
          <cell r="B37870" t="str">
            <v>- oltre 15278 fino a 20833 l/s [55000 - 75000 m³/h]</v>
          </cell>
          <cell r="C37870" t="str">
            <v>cad</v>
          </cell>
          <cell r="D37870" t="str">
            <v>5.411,20</v>
          </cell>
        </row>
        <row r="37871">
          <cell r="A37871" t="str">
            <v>MM.05.010.0030</v>
          </cell>
          <cell r="B37871" t="str">
            <v>Sezioni di estrazione/espulsione/miscela da interno, composte da: ventilatori con motori, trasmissioni, supporti e giunti antivibranti; plenum con tre serrande in acciaio zincato; struttura portante in acciaio zincato o alluminio; pannellatura sandwich spessore mm 30 precoibentata formata da doppia lamiera in acciaio zincato con interposto isolamento termo acustico di adeguata densità.</v>
          </cell>
          <cell r="C37871"/>
          <cell r="D37871"/>
        </row>
        <row r="37872">
          <cell r="A37872" t="str">
            <v>MM.05.010.0030.a</v>
          </cell>
          <cell r="B37872" t="str">
            <v>- fino a 694 l/s [2500 m³/h]</v>
          </cell>
          <cell r="C37872" t="str">
            <v>cad</v>
          </cell>
          <cell r="D37872" t="str">
            <v>1.949,90</v>
          </cell>
        </row>
        <row r="37873">
          <cell r="A37873" t="str">
            <v>MM.05.010.0030.b</v>
          </cell>
          <cell r="B37873" t="str">
            <v>- oltre 694 fino a 972 l/s [2500 - 3500 m³/h]</v>
          </cell>
          <cell r="C37873" t="str">
            <v>cad</v>
          </cell>
          <cell r="D37873" t="str">
            <v>3.892,24</v>
          </cell>
        </row>
        <row r="37874">
          <cell r="A37874" t="str">
            <v>MM.05.010.0030.c</v>
          </cell>
          <cell r="B37874" t="str">
            <v>- oltre 972 fino a 1388 l/s [3500 - 5000 m³/h]</v>
          </cell>
          <cell r="C37874" t="str">
            <v>cad</v>
          </cell>
          <cell r="D37874" t="str">
            <v>4.492,29</v>
          </cell>
        </row>
        <row r="37875">
          <cell r="A37875" t="str">
            <v>MM.05.010.0030.d</v>
          </cell>
          <cell r="B37875" t="str">
            <v>- oltre 1388 fino a 1944 l/s [5000 - 7000 m³/h]</v>
          </cell>
          <cell r="C37875" t="str">
            <v>cad</v>
          </cell>
          <cell r="D37875" t="str">
            <v>5.132,11</v>
          </cell>
        </row>
        <row r="37876">
          <cell r="A37876" t="str">
            <v>MM.05.010.0030.e</v>
          </cell>
          <cell r="B37876" t="str">
            <v>- oltre 1944 fino a 2777 l/s [7000 - 10000 m³/h]</v>
          </cell>
          <cell r="C37876" t="str">
            <v>cad</v>
          </cell>
          <cell r="D37876" t="str">
            <v>7.124,40</v>
          </cell>
        </row>
        <row r="37877">
          <cell r="A37877" t="str">
            <v>MM.05.010.0030.f</v>
          </cell>
          <cell r="B37877" t="str">
            <v>- oltre 2777 fino a 4166 l/s [10000 - 15000 m³/h]</v>
          </cell>
          <cell r="C37877" t="str">
            <v>cad</v>
          </cell>
          <cell r="D37877" t="str">
            <v>8.611,90</v>
          </cell>
        </row>
        <row r="37878">
          <cell r="A37878" t="str">
            <v>MM.05.010.0030.g</v>
          </cell>
          <cell r="B37878" t="str">
            <v>- oltre 4166 fino a 6111 l/s [15000 - 22000 m³/h]</v>
          </cell>
          <cell r="C37878" t="str">
            <v>cad</v>
          </cell>
          <cell r="D37878" t="str">
            <v>12.326,07</v>
          </cell>
        </row>
        <row r="37879">
          <cell r="A37879" t="str">
            <v>MM.05.010.0030.h</v>
          </cell>
          <cell r="B37879" t="str">
            <v>- oltre 6111 fino a 8333 l/s [22000 - 30000 m³/h]</v>
          </cell>
          <cell r="C37879" t="str">
            <v>cad</v>
          </cell>
          <cell r="D37879" t="str">
            <v>14.190,43</v>
          </cell>
        </row>
        <row r="37880">
          <cell r="A37880" t="str">
            <v>MM.05.010.0030.i</v>
          </cell>
          <cell r="B37880" t="str">
            <v>oltre 8333 fino a 11111 l/s [30000 - 40000 m³/h]</v>
          </cell>
          <cell r="C37880" t="str">
            <v>cad</v>
          </cell>
          <cell r="D37880" t="str">
            <v>16.506,80</v>
          </cell>
        </row>
        <row r="37881">
          <cell r="A37881" t="str">
            <v>MM.05.010.0030.j</v>
          </cell>
          <cell r="B37881" t="str">
            <v>- oltre 11111 fino a 15278 l/s [40000 - 55000 m³/h]</v>
          </cell>
          <cell r="C37881" t="str">
            <v>cad</v>
          </cell>
          <cell r="D37881" t="str">
            <v>20.893,40</v>
          </cell>
        </row>
        <row r="37882">
          <cell r="A37882" t="str">
            <v>MM.05.010.0030.k</v>
          </cell>
          <cell r="B37882" t="str">
            <v>- oltre 15278 fino a 20833 l/s [55000 - 75000 m³/h]</v>
          </cell>
          <cell r="C37882" t="str">
            <v>cad</v>
          </cell>
          <cell r="D37882" t="str">
            <v>25.608,41</v>
          </cell>
        </row>
        <row r="37883">
          <cell r="A37883" t="str">
            <v>MM.05.010.0040</v>
          </cell>
          <cell r="B37883" t="str">
            <v>Sezioni free-cooling da interno, composte da: ventilatori con motori, trasmissioni, supporti e giunti antivibranti; plenum con cinque serrande in acciaio zincato; struttura portante in acciaio zincato o alluminio; pannellatura sandwich spessore mm 30 precoibentata formata da doppia lamiera in acciaio zincato con interposto isolamento termo acustico di adeguata densità.</v>
          </cell>
          <cell r="C37883"/>
          <cell r="D37883"/>
        </row>
        <row r="37884">
          <cell r="A37884" t="str">
            <v>MM.05.010.0040.a</v>
          </cell>
          <cell r="B37884" t="str">
            <v>- fino a 694 l/s [2500 m³/h]</v>
          </cell>
          <cell r="C37884" t="str">
            <v>cad</v>
          </cell>
          <cell r="D37884" t="str">
            <v>2.395,23</v>
          </cell>
        </row>
        <row r="37885">
          <cell r="A37885" t="str">
            <v>MM.05.010.0040.b</v>
          </cell>
          <cell r="B37885" t="str">
            <v>- oltre 694 fino a 972 l/s [2500 - 3500 m³/h]</v>
          </cell>
          <cell r="C37885" t="str">
            <v>cad</v>
          </cell>
          <cell r="D37885" t="str">
            <v>4.623,12</v>
          </cell>
        </row>
        <row r="37886">
          <cell r="A37886" t="str">
            <v>MM.05.010.0040.c</v>
          </cell>
          <cell r="B37886" t="str">
            <v>- oltre 972 fino a 1388 l/s [3500 - 5000 m³/h]</v>
          </cell>
          <cell r="C37886" t="str">
            <v>cad</v>
          </cell>
          <cell r="D37886" t="str">
            <v>5.257,63</v>
          </cell>
        </row>
        <row r="37887">
          <cell r="A37887" t="str">
            <v>MM.05.010.0040.d</v>
          </cell>
          <cell r="B37887" t="str">
            <v>- oltre 1388 fino a 1944 l/s [5000 - 7000 m³/h]</v>
          </cell>
          <cell r="C37887" t="str">
            <v>cad</v>
          </cell>
          <cell r="D37887" t="str">
            <v>6.191,14</v>
          </cell>
        </row>
        <row r="37888">
          <cell r="A37888" t="str">
            <v>MM.05.010.0040.e</v>
          </cell>
          <cell r="B37888" t="str">
            <v>- oltre 1944 fino a 2777 l/s [7000 - 10000 m³/h]</v>
          </cell>
          <cell r="C37888" t="str">
            <v>cad</v>
          </cell>
          <cell r="D37888" t="str">
            <v>8.264,55</v>
          </cell>
        </row>
        <row r="37889">
          <cell r="A37889" t="str">
            <v>MM.05.010.0040.f</v>
          </cell>
          <cell r="B37889" t="str">
            <v>- oltre 2777 fino a 4166 l/s [10000 - 15000 m³/h]</v>
          </cell>
          <cell r="C37889" t="str">
            <v>cad</v>
          </cell>
          <cell r="D37889" t="str">
            <v>10.509,22</v>
          </cell>
        </row>
        <row r="37890">
          <cell r="A37890" t="str">
            <v>MM.05.010.0040.g</v>
          </cell>
          <cell r="B37890" t="str">
            <v>- oltre 4166 fino a 6111 l/s [15000 - 22000 m³/h]</v>
          </cell>
          <cell r="C37890" t="str">
            <v>cad</v>
          </cell>
          <cell r="D37890" t="str">
            <v>14.547,68</v>
          </cell>
        </row>
        <row r="37891">
          <cell r="A37891" t="str">
            <v>MM.05.010.0040.h</v>
          </cell>
          <cell r="B37891" t="str">
            <v>- oltre 6111 fino a 8333 l/s [22000 - 30000 m³/h]</v>
          </cell>
          <cell r="C37891" t="str">
            <v>cad</v>
          </cell>
          <cell r="D37891" t="str">
            <v>16.273,64</v>
          </cell>
        </row>
        <row r="37892">
          <cell r="A37892" t="str">
            <v>MM.05.010.0040.i</v>
          </cell>
          <cell r="B37892" t="str">
            <v>- oltre 8333 fino a 11111 l/s [30000 - 40000 m³/h]</v>
          </cell>
          <cell r="C37892" t="str">
            <v>cad</v>
          </cell>
          <cell r="D37892" t="str">
            <v>21.079,84</v>
          </cell>
        </row>
        <row r="37893">
          <cell r="A37893" t="str">
            <v>MM.05.010.0040.j</v>
          </cell>
          <cell r="B37893" t="str">
            <v>- oltre 11111 fino a 15278 l/s [40000 - 55000 m³/h]</v>
          </cell>
          <cell r="C37893" t="str">
            <v>cad</v>
          </cell>
          <cell r="D37893" t="str">
            <v>26.261,08</v>
          </cell>
        </row>
        <row r="37894">
          <cell r="A37894" t="str">
            <v>MM.05.010.0040.k</v>
          </cell>
          <cell r="B37894" t="str">
            <v>- oltre 15278 fino a 20833 l/s [55000 - 75000 m³/h]</v>
          </cell>
          <cell r="C37894" t="str">
            <v>cad</v>
          </cell>
          <cell r="D37894" t="str">
            <v>34.558,08</v>
          </cell>
        </row>
        <row r="37895">
          <cell r="A37895" t="str">
            <v>MM.05.020</v>
          </cell>
          <cell r="B37895" t="str">
            <v>SEZIONI FILTRANTI</v>
          </cell>
          <cell r="C37895"/>
          <cell r="D37895"/>
        </row>
        <row r="37896">
          <cell r="A37896" t="str">
            <v>MM.05.020.0010</v>
          </cell>
          <cell r="B37896" t="str">
            <v>Sezioni di filtrazione a media efficienza da interno tipo con filtri piani, composte da: celle rigenerabili pieghettate classe G3; struttura portante in acciaio zincato o alluminio; pannellatura sandwich spessore mm 30 precoibentata formata da doppia lamiera in acciaio zincato con interposto isolamento termo acustico di adeguata densità; portine; illuminazione.</v>
          </cell>
          <cell r="C37896"/>
          <cell r="D37896"/>
        </row>
        <row r="37897">
          <cell r="A37897" t="str">
            <v>MM.05.020.0010.a</v>
          </cell>
          <cell r="B37897" t="str">
            <v>- fino a 694 l/s [2500 m³/h]</v>
          </cell>
          <cell r="C37897" t="str">
            <v>cad</v>
          </cell>
          <cell r="D37897" t="str">
            <v>423,70</v>
          </cell>
        </row>
        <row r="37898">
          <cell r="A37898" t="str">
            <v>MM.05.020.0010.b</v>
          </cell>
          <cell r="B37898" t="str">
            <v>- oltre 694 fino a 972 l/s [2500 - 3500 m³/h]</v>
          </cell>
          <cell r="C37898" t="str">
            <v>cad</v>
          </cell>
          <cell r="D37898" t="str">
            <v>724,63</v>
          </cell>
        </row>
        <row r="37899">
          <cell r="A37899" t="str">
            <v>MM.05.020.0010.c</v>
          </cell>
          <cell r="B37899" t="str">
            <v>- oltre 972 fino a 1388 l/s [3500 - 5000 m³/h]</v>
          </cell>
          <cell r="C37899" t="str">
            <v>cad</v>
          </cell>
          <cell r="D37899" t="str">
            <v>861,01</v>
          </cell>
        </row>
        <row r="37900">
          <cell r="A37900" t="str">
            <v>MM.05.020.0010.d</v>
          </cell>
          <cell r="B37900" t="str">
            <v>- oltre 1388 fino a 1944 l/s [5000 - 7000 m³/h]</v>
          </cell>
          <cell r="C37900" t="str">
            <v>cad</v>
          </cell>
          <cell r="D37900" t="str">
            <v>960,72</v>
          </cell>
        </row>
        <row r="37901">
          <cell r="A37901" t="str">
            <v>MM.05.020.0010.e</v>
          </cell>
          <cell r="B37901" t="str">
            <v>- oltre 1944 fino a 2777 l/s [7000 - 10000 m³/h]</v>
          </cell>
          <cell r="C37901" t="str">
            <v>cad</v>
          </cell>
          <cell r="D37901" t="str">
            <v>1.241,80</v>
          </cell>
        </row>
        <row r="37902">
          <cell r="A37902" t="str">
            <v>MM.05.020.0010.f</v>
          </cell>
          <cell r="B37902" t="str">
            <v>- oltre 2777 fino a 4166 l/s [10000 - 15000 m³/h]</v>
          </cell>
          <cell r="C37902" t="str">
            <v>cad</v>
          </cell>
          <cell r="D37902" t="str">
            <v>1.594,51</v>
          </cell>
        </row>
        <row r="37903">
          <cell r="A37903" t="str">
            <v>MM.05.020.0010.g</v>
          </cell>
          <cell r="B37903" t="str">
            <v>- oltre 4166 fino a 6111 l/s [15000 - 22000 m³/h]</v>
          </cell>
          <cell r="C37903" t="str">
            <v>cad</v>
          </cell>
          <cell r="D37903" t="str">
            <v>2.201,35</v>
          </cell>
        </row>
        <row r="37904">
          <cell r="A37904" t="str">
            <v>MM.05.020.0010.h</v>
          </cell>
          <cell r="B37904" t="str">
            <v>- oltre 6111 fino a 8333 l/s [22000 - 30000 m³/h]</v>
          </cell>
          <cell r="C37904" t="str">
            <v>cad</v>
          </cell>
          <cell r="D37904" t="str">
            <v>2.771,22</v>
          </cell>
        </row>
        <row r="37905">
          <cell r="A37905" t="str">
            <v>MM.05.020.0010.i</v>
          </cell>
          <cell r="B37905" t="str">
            <v>- oltre 8333 fino a 11111 l/s [30000 - 40000 m³/h]</v>
          </cell>
          <cell r="C37905" t="str">
            <v>cad</v>
          </cell>
          <cell r="D37905" t="str">
            <v>3.232,74</v>
          </cell>
        </row>
        <row r="37906">
          <cell r="A37906" t="str">
            <v>MM.05.020.0010.j</v>
          </cell>
          <cell r="B37906" t="str">
            <v>- oltre 11111 fino a 15278 l/s [40000 - 55000 m³/h]</v>
          </cell>
          <cell r="C37906" t="str">
            <v>cad</v>
          </cell>
          <cell r="D37906" t="str">
            <v>4.049,07</v>
          </cell>
        </row>
        <row r="37907">
          <cell r="A37907" t="str">
            <v>MM.05.020.0010.k</v>
          </cell>
          <cell r="B37907" t="str">
            <v>- oltre 15278 fino a 20833 l/s [55000 - 75000 m³/h]</v>
          </cell>
          <cell r="C37907" t="str">
            <v>cad</v>
          </cell>
          <cell r="D37907" t="str">
            <v>5.076,96</v>
          </cell>
        </row>
        <row r="37908">
          <cell r="A37908" t="str">
            <v>MM.05.020.0020</v>
          </cell>
          <cell r="B37908" t="str">
            <v>Sezioni di filtrazione a media efficienza da interno tipo con filtri a rullo, composte da: filtri rotativi classe G3 con motoriduttori, quadri elettrici e pressostati; struttura portante in acciaio zincato o alluminio; pannellatura sandwich spessore mm 30 precoibentata formata da doppia lamiera in acciaio zincato con interposto isolamento termo acustico di adeguata densità; portine con oblò; illuminazione.</v>
          </cell>
          <cell r="C37908"/>
          <cell r="D37908"/>
        </row>
        <row r="37909">
          <cell r="A37909" t="str">
            <v>MM.05.020.0020.a</v>
          </cell>
          <cell r="B37909" t="str">
            <v>- fino a 694 l/s [2500 m³/h]</v>
          </cell>
          <cell r="C37909" t="str">
            <v>cad</v>
          </cell>
          <cell r="D37909" t="str">
            <v>2.148,20</v>
          </cell>
        </row>
        <row r="37910">
          <cell r="A37910" t="str">
            <v>MM.05.020.0020.b</v>
          </cell>
          <cell r="B37910" t="str">
            <v>- oltre 694 fino a 972 l/s [2500 - 3500 m³/h]</v>
          </cell>
          <cell r="C37910" t="str">
            <v>cad</v>
          </cell>
          <cell r="D37910" t="str">
            <v>3.489,41</v>
          </cell>
        </row>
        <row r="37911">
          <cell r="A37911" t="str">
            <v>MM.05.020.0020.c</v>
          </cell>
          <cell r="B37911" t="str">
            <v>- oltre 972 fino a 1388 l/s [3500 - 5000 m³/h]</v>
          </cell>
          <cell r="C37911" t="str">
            <v>cad</v>
          </cell>
          <cell r="D37911" t="str">
            <v>3.232,10</v>
          </cell>
        </row>
        <row r="37912">
          <cell r="A37912" t="str">
            <v>MM.05.020.0020.d</v>
          </cell>
          <cell r="B37912" t="str">
            <v>- oltre 1388 fino a 1944 l/s [5000 - 7000 m³/h]</v>
          </cell>
          <cell r="C37912" t="str">
            <v>cad</v>
          </cell>
          <cell r="D37912" t="str">
            <v>3.903,25</v>
          </cell>
        </row>
        <row r="37913">
          <cell r="A37913" t="str">
            <v>MM.05.020.0020.e</v>
          </cell>
          <cell r="B37913" t="str">
            <v>- oltre 1944 fino a 2777 l/s [7000 - 10000 m³/h]</v>
          </cell>
          <cell r="C37913" t="str">
            <v>cad</v>
          </cell>
          <cell r="D37913" t="str">
            <v>4.333,89</v>
          </cell>
        </row>
        <row r="37914">
          <cell r="A37914" t="str">
            <v>MM.05.020.0020.f</v>
          </cell>
          <cell r="B37914" t="str">
            <v>- oltre 2777 fino a 4166 l/s [10000 - 15000 m³/h]</v>
          </cell>
          <cell r="C37914" t="str">
            <v>cad</v>
          </cell>
          <cell r="D37914" t="str">
            <v>4.816,78</v>
          </cell>
        </row>
        <row r="37915">
          <cell r="A37915" t="str">
            <v>MM.05.020.0020.g</v>
          </cell>
          <cell r="B37915" t="str">
            <v>- oltre 4166 fino a 6111 l/s [15000 - 22000 m³/h]</v>
          </cell>
          <cell r="C37915" t="str">
            <v>cad</v>
          </cell>
          <cell r="D37915" t="str">
            <v>5.467,31</v>
          </cell>
        </row>
        <row r="37916">
          <cell r="A37916" t="str">
            <v>MM.05.020.0020.h</v>
          </cell>
          <cell r="B37916" t="str">
            <v>- oltre 6111 fino a 8333 l/s [22000 - 30000 m³/h]</v>
          </cell>
          <cell r="C37916" t="str">
            <v>cad</v>
          </cell>
          <cell r="D37916" t="str">
            <v>5.899,29</v>
          </cell>
        </row>
        <row r="37917">
          <cell r="A37917" t="str">
            <v>MM.05.020.0020.i</v>
          </cell>
          <cell r="B37917" t="str">
            <v>- oltre 8333 fino a 11111 l/s [30000 - 40000 m³/h]</v>
          </cell>
          <cell r="C37917" t="str">
            <v>cad</v>
          </cell>
          <cell r="D37917" t="str">
            <v>6.815,99</v>
          </cell>
        </row>
        <row r="37918">
          <cell r="A37918" t="str">
            <v>MM.05.020.0020.j</v>
          </cell>
          <cell r="B37918" t="str">
            <v>- oltre 11111 fino a 15278 l/s [40000 - 55000 m³/h]</v>
          </cell>
          <cell r="C37918" t="str">
            <v>cad</v>
          </cell>
          <cell r="D37918" t="str">
            <v>5.895,74</v>
          </cell>
        </row>
        <row r="37919">
          <cell r="A37919" t="str">
            <v>MM.05.020.0020.k</v>
          </cell>
          <cell r="B37919" t="str">
            <v>- oltre 15278 fino a 20833 l/s [55000 - 75000 m³/h]</v>
          </cell>
          <cell r="C37919" t="str">
            <v>cad</v>
          </cell>
          <cell r="D37919" t="str">
            <v>6.911,80</v>
          </cell>
        </row>
        <row r="37920">
          <cell r="A37920" t="str">
            <v>MM.05.020.0030</v>
          </cell>
          <cell r="B37920" t="str">
            <v>Sezioni di filtrazione ad alta efficienza da interno tipo con filtri a tasche, composte da: pre-filtro a celle rigenerabili classe G3; filtro a tasche classe F6; struttura portante in acciaio zincato o alluminio; pannellatura sandwich spessore mm 30 precoibentata formata da doppia lamiera in acciaio zincato con interposto isolamento termo acustico di adeguata densità; portine; illuminazione.</v>
          </cell>
          <cell r="C37920"/>
          <cell r="D37920"/>
        </row>
        <row r="37921">
          <cell r="A37921" t="str">
            <v>MM.05.020.0030.a</v>
          </cell>
          <cell r="B37921" t="str">
            <v>- fino a 694 l/s [2500 m³/h]</v>
          </cell>
          <cell r="C37921" t="str">
            <v>cad</v>
          </cell>
          <cell r="D37921" t="str">
            <v>727,87</v>
          </cell>
        </row>
        <row r="37922">
          <cell r="A37922" t="str">
            <v>MM.05.020.0030.b</v>
          </cell>
          <cell r="B37922" t="str">
            <v>- oltre 695 fino a 972 l/s [2500 - 3500 m³/h]</v>
          </cell>
          <cell r="C37922" t="str">
            <v>cad</v>
          </cell>
          <cell r="D37922" t="str">
            <v>1.285,38</v>
          </cell>
        </row>
        <row r="37923">
          <cell r="A37923" t="str">
            <v>MM.05.020.0030.c</v>
          </cell>
          <cell r="B37923" t="str">
            <v>- oltre 972 fino a 1388 l/s [3500 - 5000 m³/h]</v>
          </cell>
          <cell r="C37923" t="str">
            <v>cad</v>
          </cell>
          <cell r="D37923" t="str">
            <v>1.701,44</v>
          </cell>
        </row>
        <row r="37924">
          <cell r="A37924" t="str">
            <v>MM.05.020.0030.d</v>
          </cell>
          <cell r="B37924" t="str">
            <v>- oltre 1388 fino a 1944 l/s [5000 - 7000 m³/h]</v>
          </cell>
          <cell r="C37924" t="str">
            <v>cad</v>
          </cell>
          <cell r="D37924" t="str">
            <v>1.934,32</v>
          </cell>
        </row>
        <row r="37925">
          <cell r="A37925" t="str">
            <v>MM.05.020.0030.e</v>
          </cell>
          <cell r="B37925" t="str">
            <v>- oltre 1944 fino a 2777 l/s [7000 - 10000 m³/h]</v>
          </cell>
          <cell r="C37925" t="str">
            <v>cad</v>
          </cell>
          <cell r="D37925" t="str">
            <v>2.533,62</v>
          </cell>
        </row>
        <row r="37926">
          <cell r="A37926" t="str">
            <v>MM.05.020.0030.f</v>
          </cell>
          <cell r="B37926" t="str">
            <v>- oltre 2777 fino a 4166 l/s [10000 - 15000 m³/h]</v>
          </cell>
          <cell r="C37926" t="str">
            <v>cad</v>
          </cell>
          <cell r="D37926" t="str">
            <v>3.404,13</v>
          </cell>
        </row>
        <row r="37927">
          <cell r="A37927" t="str">
            <v>MM.05.020.0030.g</v>
          </cell>
          <cell r="B37927" t="str">
            <v>- oltre 4166 fino a 6111 l/s [15000 - 22000 m³/h]</v>
          </cell>
          <cell r="C37927" t="str">
            <v>cad</v>
          </cell>
          <cell r="D37927" t="str">
            <v>4.748,29</v>
          </cell>
        </row>
        <row r="37928">
          <cell r="A37928" t="str">
            <v>MM.05.020.0030.h</v>
          </cell>
          <cell r="B37928" t="str">
            <v>- oltre 6111 fino a 8333 l/s [22000 - 30000 m³/h]</v>
          </cell>
          <cell r="C37928" t="str">
            <v>cad</v>
          </cell>
          <cell r="D37928" t="str">
            <v>6.081,13</v>
          </cell>
        </row>
        <row r="37929">
          <cell r="A37929" t="str">
            <v>MM.05.020.0030.i</v>
          </cell>
          <cell r="B37929" t="str">
            <v>- oltre 8333 fino a 11111 l/s [30000 - 40000 m³/h]</v>
          </cell>
          <cell r="C37929" t="str">
            <v>cad</v>
          </cell>
          <cell r="D37929" t="str">
            <v>7.557,94</v>
          </cell>
        </row>
        <row r="37930">
          <cell r="A37930" t="str">
            <v>MM.05.020.0030.j</v>
          </cell>
          <cell r="B37930" t="str">
            <v>- oltre 11111 fino a 15278 l/s [40000 - 55000 m³/h]</v>
          </cell>
          <cell r="C37930" t="str">
            <v>cad</v>
          </cell>
          <cell r="D37930" t="str">
            <v>10.089,04</v>
          </cell>
        </row>
        <row r="37931">
          <cell r="A37931" t="str">
            <v>MM.05.020.0030.k</v>
          </cell>
          <cell r="B37931" t="str">
            <v>- oltre 15278 fino a 20833 l/s [55000 - 75000 m³/h]</v>
          </cell>
          <cell r="C37931" t="str">
            <v>cad</v>
          </cell>
          <cell r="D37931" t="str">
            <v>12.653,77</v>
          </cell>
        </row>
        <row r="37932">
          <cell r="A37932" t="str">
            <v>MM.05.030</v>
          </cell>
          <cell r="B37932" t="str">
            <v>SEZIONI DI RECUPERO CALORE</v>
          </cell>
          <cell r="C37932"/>
          <cell r="D37932"/>
        </row>
        <row r="37933">
          <cell r="A37933" t="str">
            <v>MM.05.030.0020</v>
          </cell>
          <cell r="B37933" t="str">
            <v>Sezioni di recupero calore da interno tipo aria-aria rendimento invernale minimo 70%, composti da: recuperatore statico a piastre fisse a flussi incrociati in lamiere d'alluminio stampate e sigillate con bacinelle raccolta eventuale condensa in acciaio zincato; pre-filtro piano a celle rigenerabili classe G3 su lato aria esterna; strutture portanti in acciaio zincato o alluminio; pannellatura sandwich spessore mm 30 precoibentata formata da doppia lamiera in acciaio zincato con interposto isolamento termo acustico di adeguata densità.</v>
          </cell>
          <cell r="C37933"/>
          <cell r="D37933"/>
        </row>
        <row r="37934">
          <cell r="A37934" t="str">
            <v>MM.05.030.0020.a</v>
          </cell>
          <cell r="B37934" t="str">
            <v>- fino a 694 l/s [2500 m³/h]</v>
          </cell>
          <cell r="C37934" t="str">
            <v>cad</v>
          </cell>
          <cell r="D37934" t="str">
            <v>977,23</v>
          </cell>
        </row>
        <row r="37935">
          <cell r="A37935" t="str">
            <v>MM.05.030.0020.b</v>
          </cell>
          <cell r="B37935" t="str">
            <v>- oltre 694 fino a 972 l/s [2500 - 3500 m³/h]</v>
          </cell>
          <cell r="C37935" t="str">
            <v>cad</v>
          </cell>
          <cell r="D37935" t="str">
            <v>1.906,08</v>
          </cell>
        </row>
        <row r="37936">
          <cell r="A37936" t="str">
            <v>MM.05.030.0020.c</v>
          </cell>
          <cell r="B37936" t="str">
            <v>- oltre 972 fino a 1388 l/s [3500 - 5000 m³/h]</v>
          </cell>
          <cell r="C37936" t="str">
            <v>cad</v>
          </cell>
          <cell r="D37936" t="str">
            <v>2.067,41</v>
          </cell>
        </row>
        <row r="37937">
          <cell r="A37937" t="str">
            <v>MM.05.030.0020.d</v>
          </cell>
          <cell r="B37937" t="str">
            <v>- oltre 1388 fino a 1944 l/s [5000 - 7000 m³/h]</v>
          </cell>
          <cell r="C37937" t="str">
            <v>cad</v>
          </cell>
          <cell r="D37937" t="str">
            <v>2.658,69</v>
          </cell>
        </row>
        <row r="37938">
          <cell r="A37938" t="str">
            <v>MM.05.030.0020.e</v>
          </cell>
          <cell r="B37938" t="str">
            <v>- oltre 1944 fino a 2778 l/s [7000 - 10000 m³/h]</v>
          </cell>
          <cell r="C37938" t="str">
            <v>cad</v>
          </cell>
          <cell r="D37938" t="str">
            <v>3.686,94</v>
          </cell>
        </row>
        <row r="37939">
          <cell r="A37939" t="str">
            <v>MM.05.030.0020.f</v>
          </cell>
          <cell r="B37939" t="str">
            <v>- oltre 2777 fino a 4166 l/s [10000 - 15000 m³/h]</v>
          </cell>
          <cell r="C37939" t="str">
            <v>cad</v>
          </cell>
          <cell r="D37939" t="str">
            <v>5.108,85</v>
          </cell>
        </row>
        <row r="37940">
          <cell r="A37940" t="str">
            <v>MM.05.030.0020.g</v>
          </cell>
          <cell r="B37940" t="str">
            <v>- oltre 4166 fino a 6111 l/s [15000 - 22000 m³/h]</v>
          </cell>
          <cell r="C37940" t="str">
            <v>cad</v>
          </cell>
          <cell r="D37940" t="str">
            <v>7.253,39</v>
          </cell>
        </row>
        <row r="37941">
          <cell r="A37941" t="str">
            <v>MM.05.030.0020.h</v>
          </cell>
          <cell r="B37941" t="str">
            <v>- oltre 6111 fino a 8333 l/s [22000 - 30000 m³/h]</v>
          </cell>
          <cell r="C37941" t="str">
            <v>cad</v>
          </cell>
          <cell r="D37941" t="str">
            <v>9.393,16</v>
          </cell>
        </row>
        <row r="37942">
          <cell r="A37942" t="str">
            <v>MM.05.030.0030</v>
          </cell>
          <cell r="B37942" t="str">
            <v>Sezioni di recupero calore da interno tipo a ruota entalpica rendimento invernale minimo 80%, composte da: recuperatore rotativo igroscopico con rotore in alluminio, motoriduttore elettrico a velocità costante e bacinella raccolta eventuale condensa in acciaio zincato; struttura portante in acciaio zincato o alluminio; pannellatura sandwich spessore mm 30 precoibentata formata da doppia lamiera in acciaio zincato con interposto isolamento termo acustico di adeguata densità; giunti antivibranti.</v>
          </cell>
          <cell r="C37942"/>
          <cell r="D37942"/>
        </row>
        <row r="37943">
          <cell r="A37943" t="str">
            <v>MM.05.030.0030.a</v>
          </cell>
          <cell r="B37943" t="str">
            <v>- fino a 694 l/s [2500 m³/h]</v>
          </cell>
          <cell r="C37943" t="str">
            <v>cad</v>
          </cell>
          <cell r="D37943" t="str">
            <v>5.354,68</v>
          </cell>
        </row>
        <row r="37944">
          <cell r="A37944" t="str">
            <v>MM.05.030.0030.b</v>
          </cell>
          <cell r="B37944" t="str">
            <v>- oltre 694 fino a 972 l/s [2500 - 3500 m³/h]</v>
          </cell>
          <cell r="C37944" t="str">
            <v>cad</v>
          </cell>
          <cell r="D37944" t="str">
            <v>9.582,85</v>
          </cell>
        </row>
        <row r="37945">
          <cell r="A37945" t="str">
            <v>MM.05.030.0030.c</v>
          </cell>
          <cell r="B37945" t="str">
            <v>- oltre 972 fino a 1388 l/s [3500 - 5000 m³/h]</v>
          </cell>
          <cell r="C37945" t="str">
            <v>cad</v>
          </cell>
          <cell r="D37945" t="str">
            <v>11.022,65</v>
          </cell>
        </row>
        <row r="37946">
          <cell r="A37946" t="str">
            <v>MM.05.030.0030.d</v>
          </cell>
          <cell r="B37946" t="str">
            <v>- oltre 1388 fino a 1944 l/s [5000 - 7000 m³/h]</v>
          </cell>
          <cell r="C37946" t="str">
            <v>cad</v>
          </cell>
          <cell r="D37946" t="str">
            <v>10.949,79</v>
          </cell>
        </row>
        <row r="37947">
          <cell r="A37947" t="str">
            <v>MM.05.030.0030.e</v>
          </cell>
          <cell r="B37947" t="str">
            <v>- oltre 1944 fino a 2777 l/s [7000 - 10000 m³/h]</v>
          </cell>
          <cell r="C37947" t="str">
            <v>cad</v>
          </cell>
          <cell r="D37947" t="str">
            <v>14.131,47</v>
          </cell>
        </row>
        <row r="37948">
          <cell r="A37948" t="str">
            <v>MM.05.030.0030.f</v>
          </cell>
          <cell r="B37948" t="str">
            <v>- oltre 2777 fino a 4166 l/s [10000 - 15000 m³/h]</v>
          </cell>
          <cell r="C37948" t="str">
            <v>cad</v>
          </cell>
          <cell r="D37948" t="str">
            <v>17.345,86</v>
          </cell>
        </row>
        <row r="37949">
          <cell r="A37949" t="str">
            <v>MM.05.030.0030.g</v>
          </cell>
          <cell r="B37949" t="str">
            <v>- oltre 4166 fino a 6111 l/s [15000 - 22000 m³/h]</v>
          </cell>
          <cell r="C37949" t="str">
            <v>cad</v>
          </cell>
          <cell r="D37949" t="str">
            <v>23.326,74</v>
          </cell>
        </row>
        <row r="37950">
          <cell r="A37950" t="str">
            <v>MM.05.030.0030.h</v>
          </cell>
          <cell r="B37950" t="str">
            <v>- oltre 6111 fino a 8333 l/s [22000 - 30000 m³/h]</v>
          </cell>
          <cell r="C37950" t="str">
            <v>cad</v>
          </cell>
          <cell r="D37950" t="str">
            <v>28.612,53</v>
          </cell>
        </row>
        <row r="37951">
          <cell r="A37951" t="str">
            <v>MM.05.040</v>
          </cell>
          <cell r="B37951" t="str">
            <v>SEZIONI DI RISCALDAMENTO</v>
          </cell>
          <cell r="C37951"/>
          <cell r="D37951"/>
        </row>
        <row r="37952">
          <cell r="A37952" t="str">
            <v>MM.05.040.0010</v>
          </cell>
          <cell r="B37952" t="str">
            <v>Sezioni di pre-riscaldamento da interno con aria esterna fino a 50% della portata totale, composte da: batteria in rame-alluminio ad acqua calda; struttura portante in acciaio zincato o alluminio; pannellatura sandwich spessore mm 30 precoibentata formata da doppia lamiera in acciaio zincato con interposto isolamento termo acustico di adeguata densità.</v>
          </cell>
          <cell r="C37952"/>
          <cell r="D37952"/>
        </row>
        <row r="37953">
          <cell r="A37953" t="str">
            <v>MM.05.040.0010.a</v>
          </cell>
          <cell r="B37953" t="str">
            <v>- fino a 694 l/s [2500 m³/h] - 11,5 kW</v>
          </cell>
          <cell r="C37953" t="str">
            <v>cad</v>
          </cell>
          <cell r="D37953" t="str">
            <v>471,08</v>
          </cell>
        </row>
        <row r="37954">
          <cell r="A37954" t="str">
            <v>MM.05.040.0010.b</v>
          </cell>
          <cell r="B37954" t="str">
            <v>- oltre 694 fino a 972 l/s [2500 - 3500 m³/h] - 16 kW</v>
          </cell>
          <cell r="C37954" t="str">
            <v>cad</v>
          </cell>
          <cell r="D37954" t="str">
            <v>869,72</v>
          </cell>
        </row>
        <row r="37955">
          <cell r="A37955" t="str">
            <v>MM.05.040.0010.c</v>
          </cell>
          <cell r="B37955" t="str">
            <v>- oltre 972 fino a 1388 l/s [3500 - 5000 m³/h] - 22,5 kW</v>
          </cell>
          <cell r="C37955" t="str">
            <v>cad</v>
          </cell>
          <cell r="D37955" t="str">
            <v>1.024,34</v>
          </cell>
        </row>
        <row r="37956">
          <cell r="A37956" t="str">
            <v>MM.05.040.0010.d</v>
          </cell>
          <cell r="B37956" t="str">
            <v>- oltre 1388 fino a 1944 l/s [5000 - 7000 m³/h] - 32 kW</v>
          </cell>
          <cell r="C37956" t="str">
            <v>cad</v>
          </cell>
          <cell r="D37956" t="str">
            <v>1.205,53</v>
          </cell>
        </row>
        <row r="37957">
          <cell r="A37957" t="str">
            <v>MM.05.040.0010.e</v>
          </cell>
          <cell r="B37957" t="str">
            <v>- oltre 1944 fino a 2777 l/s [7000 - 10000 m³/h] - 45 kW</v>
          </cell>
          <cell r="C37957" t="str">
            <v>cad</v>
          </cell>
          <cell r="D37957" t="str">
            <v>1.612,47</v>
          </cell>
        </row>
        <row r="37958">
          <cell r="A37958" t="str">
            <v>MM.05.040.0010.f</v>
          </cell>
          <cell r="B37958" t="str">
            <v>- oltre 2777 fino a 4166 l/s [10000 - 15000 m³/h] - 68 kW</v>
          </cell>
          <cell r="C37958" t="str">
            <v>cad</v>
          </cell>
          <cell r="D37958" t="str">
            <v>1.991,33</v>
          </cell>
        </row>
        <row r="37959">
          <cell r="A37959" t="str">
            <v>MM.05.040.0010.g</v>
          </cell>
          <cell r="B37959" t="str">
            <v>- oltre 4166 fino a 6111 l/s [15000 - 22000 m³/h] - 100 kW</v>
          </cell>
          <cell r="C37959" t="str">
            <v>cad</v>
          </cell>
          <cell r="D37959" t="str">
            <v>2.809,31</v>
          </cell>
        </row>
        <row r="37960">
          <cell r="A37960" t="str">
            <v>MM.05.040.0010.h</v>
          </cell>
          <cell r="B37960" t="str">
            <v>- oltre 6111 fino a 8333 l/s [22000 - 30000 m³/h] - 135 kW</v>
          </cell>
          <cell r="C37960" t="str">
            <v>cad</v>
          </cell>
          <cell r="D37960" t="str">
            <v>3.853,00</v>
          </cell>
        </row>
        <row r="37961">
          <cell r="A37961" t="str">
            <v>MM.05.040.0010.i</v>
          </cell>
          <cell r="B37961" t="str">
            <v>- oltre 8333 fino a 11111 l/s [30000 - 40000 m³/h] - 180 kW</v>
          </cell>
          <cell r="C37961" t="str">
            <v>cad</v>
          </cell>
          <cell r="D37961" t="str">
            <v>4.668,80</v>
          </cell>
        </row>
        <row r="37962">
          <cell r="A37962" t="str">
            <v>MM.05.040.0010.j</v>
          </cell>
          <cell r="B37962" t="str">
            <v>- oltre 11111 fino a 15278 l/s [40000 - 55000 m³/h] - 250 kW</v>
          </cell>
          <cell r="C37962" t="str">
            <v>cad</v>
          </cell>
          <cell r="D37962" t="str">
            <v>6.015,99</v>
          </cell>
        </row>
        <row r="37963">
          <cell r="A37963" t="str">
            <v>MM.05.040.0010.k</v>
          </cell>
          <cell r="B37963" t="str">
            <v>- oltre 15278 fino a 20833 l/s [55000 - 75000 m³/h] - 340 kW</v>
          </cell>
          <cell r="C37963" t="str">
            <v>cad</v>
          </cell>
          <cell r="D37963" t="str">
            <v>7.846,37</v>
          </cell>
        </row>
        <row r="37964">
          <cell r="A37964" t="str">
            <v>MM.05.040.0020</v>
          </cell>
          <cell r="B37964" t="str">
            <v>Sezioni di pre-riscaldamento da interno con aria esterna oltre 50% fino a 100% della portata totale, composte da: batteria in rame-alluminio ad acqua calda; struttura portante in acciaio zincato o alluminio; pannellatura sandwich spessore mm 30 precoibentata formata da doppia lamiera in acciaio zincato con interposto isolamento termo acustico di adeguata densità.</v>
          </cell>
          <cell r="C37964"/>
          <cell r="D37964"/>
        </row>
        <row r="37965">
          <cell r="A37965" t="str">
            <v>MM.05.040.0020.a</v>
          </cell>
          <cell r="B37965" t="str">
            <v>- fino a 694 l/s [2500 m³/h] - 27,5 kW</v>
          </cell>
          <cell r="C37965" t="str">
            <v>cad</v>
          </cell>
          <cell r="D37965" t="str">
            <v>523,08</v>
          </cell>
        </row>
        <row r="37966">
          <cell r="A37966" t="str">
            <v>MM.05.040.0020.b</v>
          </cell>
          <cell r="B37966" t="str">
            <v>- oltre 694 fino a 972 l/s [2500 - 3500 m³/h] - 38,5 kW</v>
          </cell>
          <cell r="C37966" t="str">
            <v>cad</v>
          </cell>
          <cell r="D37966" t="str">
            <v>968,29</v>
          </cell>
        </row>
        <row r="37967">
          <cell r="A37967" t="str">
            <v>MM.05.040.0020.c</v>
          </cell>
          <cell r="B37967" t="str">
            <v>- oltre 972 fino a 1388 l/s [3500 - 5000 m³/h] - 55 kW</v>
          </cell>
          <cell r="C37967" t="str">
            <v>cad</v>
          </cell>
          <cell r="D37967" t="str">
            <v>1.184,99</v>
          </cell>
        </row>
        <row r="37968">
          <cell r="A37968" t="str">
            <v>MM.05.040.0020.d</v>
          </cell>
          <cell r="B37968" t="str">
            <v>- oltre 1388 fino a 1944 l/s [5000 - 7000 m³/h] - 76 kW</v>
          </cell>
          <cell r="C37968" t="str">
            <v>cad</v>
          </cell>
          <cell r="D37968" t="str">
            <v>1.394,44</v>
          </cell>
        </row>
        <row r="37969">
          <cell r="A37969" t="str">
            <v>MM.05.040.0020.e</v>
          </cell>
          <cell r="B37969" t="str">
            <v>- oltre 1944 fino a 2777 l/s [7000 - 10000 m³/h] - 110 kW</v>
          </cell>
          <cell r="C37969" t="str">
            <v>cad</v>
          </cell>
          <cell r="D37969" t="str">
            <v>1.967,86</v>
          </cell>
        </row>
        <row r="37970">
          <cell r="A37970" t="str">
            <v>MM.05.040.0020.f</v>
          </cell>
          <cell r="B37970" t="str">
            <v>- oltre 2777 fino a 4166 l/s [10000 - 15000 m³/h] - 164 kW</v>
          </cell>
          <cell r="C37970" t="str">
            <v>cad</v>
          </cell>
          <cell r="D37970" t="str">
            <v>2.794,91</v>
          </cell>
        </row>
        <row r="37971">
          <cell r="A37971" t="str">
            <v>MM.05.040.0020.g</v>
          </cell>
          <cell r="B37971" t="str">
            <v>- oltre 4166 fino a 6111 l/s [15000 - 22000 m³/h] - 240 kW</v>
          </cell>
          <cell r="C37971" t="str">
            <v>cad</v>
          </cell>
          <cell r="D37971" t="str">
            <v>3.857,51</v>
          </cell>
        </row>
        <row r="37972">
          <cell r="A37972" t="str">
            <v>MM.05.040.0020.h</v>
          </cell>
          <cell r="B37972" t="str">
            <v>- oltre 6111 fino a 8333 l/s [22000 - 30000 m³/h] - 327 kW</v>
          </cell>
          <cell r="C37972" t="str">
            <v>cad</v>
          </cell>
          <cell r="D37972" t="str">
            <v>4.867,61</v>
          </cell>
        </row>
        <row r="37973">
          <cell r="A37973" t="str">
            <v>MM.05.040.0020.i</v>
          </cell>
          <cell r="B37973" t="str">
            <v>- oltre 8333 fino a 11111 l/s [30000 - 40000 m³/h] - 436 kW</v>
          </cell>
          <cell r="C37973" t="str">
            <v>cad</v>
          </cell>
          <cell r="D37973" t="str">
            <v>6.397,27</v>
          </cell>
        </row>
        <row r="37974">
          <cell r="A37974" t="str">
            <v>MM.05.040.0020.j</v>
          </cell>
          <cell r="B37974" t="str">
            <v>- oltre 11111 fino a 15278 l/s [40000 - 55000 m³/h] - 600 kW</v>
          </cell>
          <cell r="C37974" t="str">
            <v>cad</v>
          </cell>
          <cell r="D37974" t="str">
            <v>7.353,19</v>
          </cell>
        </row>
        <row r="37975">
          <cell r="A37975" t="str">
            <v>MM.05.040.0020.k</v>
          </cell>
          <cell r="B37975" t="str">
            <v>- oltre 15278 fino a 20833 l/s [55000 - 75000 m³/h] - 818 kW</v>
          </cell>
          <cell r="C37975" t="str">
            <v>cad</v>
          </cell>
          <cell r="D37975" t="str">
            <v>9.672,63</v>
          </cell>
        </row>
        <row r="37976">
          <cell r="A37976" t="str">
            <v>MM.05.040.0030</v>
          </cell>
          <cell r="B37976" t="str">
            <v>Sezioni di post-riscaldamento da interno con aria in uscita °C fino a 30, composte da: batteria in rame-alluminio ad acqua calda; struttura portante in acciaio zincato o in alluminio; pannellatura sandwich spessore mm 30 precoibentata formata da doppia lamiera in acciaio zincato con interposto isolamento termo acustico di adeguata densità.</v>
          </cell>
          <cell r="C37976"/>
          <cell r="D37976"/>
        </row>
        <row r="37977">
          <cell r="A37977" t="str">
            <v>MM.05.040.0030.a</v>
          </cell>
          <cell r="B37977" t="str">
            <v>- fino a 694 l/s [2500 m³/h] - 12,5 kW</v>
          </cell>
          <cell r="C37977" t="str">
            <v>cad</v>
          </cell>
          <cell r="D37977" t="str">
            <v>471,08</v>
          </cell>
        </row>
        <row r="37978">
          <cell r="A37978" t="str">
            <v>MM.05.040.0030.b</v>
          </cell>
          <cell r="B37978" t="str">
            <v>- oltre 694 fino a 972 l/s [2500 - 3500 m³/h] - 17,5 kW</v>
          </cell>
          <cell r="C37978" t="str">
            <v>cad</v>
          </cell>
          <cell r="D37978" t="str">
            <v>869,72</v>
          </cell>
        </row>
        <row r="37979">
          <cell r="A37979" t="str">
            <v>MM.05.040.0030.c</v>
          </cell>
          <cell r="B37979" t="str">
            <v>- oltre 972 fino a 1388 l/s [3500 - 5000 m³/h] - 25 kW</v>
          </cell>
          <cell r="C37979" t="str">
            <v>cad</v>
          </cell>
          <cell r="D37979" t="str">
            <v>1.024,34</v>
          </cell>
        </row>
        <row r="37980">
          <cell r="A37980" t="str">
            <v>MM.05.040.0030.d</v>
          </cell>
          <cell r="B37980" t="str">
            <v>- oltre 1388 fino a 1944 l/s [5000 - 7000 m³/h] - 35 kW</v>
          </cell>
          <cell r="C37980" t="str">
            <v>cad</v>
          </cell>
          <cell r="D37980" t="str">
            <v>1.205,53</v>
          </cell>
        </row>
        <row r="37981">
          <cell r="A37981" t="str">
            <v>MM.05.040.0030.e</v>
          </cell>
          <cell r="B37981" t="str">
            <v>- oltre 1944 fino a 2777 l/s [7000 - 10000 m³/h] - 50 kW</v>
          </cell>
          <cell r="C37981" t="str">
            <v>cad</v>
          </cell>
          <cell r="D37981" t="str">
            <v>1.612,47</v>
          </cell>
        </row>
        <row r="37982">
          <cell r="A37982" t="str">
            <v>MM.05.040.0030.f</v>
          </cell>
          <cell r="B37982" t="str">
            <v>- oltre 2777 fino a 4166 l/s [10000 - 15000 m³/h] - 75 kW</v>
          </cell>
          <cell r="C37982" t="str">
            <v>cad</v>
          </cell>
          <cell r="D37982" t="str">
            <v>1.991,33</v>
          </cell>
        </row>
        <row r="37983">
          <cell r="A37983" t="str">
            <v>MM.05.040.0030.g</v>
          </cell>
          <cell r="B37983" t="str">
            <v>- oltre 4166 fino a 6111 l/s [15000 - 22000 m³/h] - 110 kW</v>
          </cell>
          <cell r="C37983" t="str">
            <v>cad</v>
          </cell>
          <cell r="D37983" t="str">
            <v>2.877,00</v>
          </cell>
        </row>
        <row r="37984">
          <cell r="A37984" t="str">
            <v>MM.05.040.0030.h</v>
          </cell>
          <cell r="B37984" t="str">
            <v>- oltre 6111 fino a 8333 l/s [22000 - 30000 m³/h] - 150 kW</v>
          </cell>
          <cell r="C37984" t="str">
            <v>cad</v>
          </cell>
          <cell r="D37984" t="str">
            <v>3.948,29</v>
          </cell>
        </row>
        <row r="37985">
          <cell r="A37985" t="str">
            <v>MM.05.040.0030.i</v>
          </cell>
          <cell r="B37985" t="str">
            <v>- oltre 8333 fino a 11111 l/s [30000 - 40000 m³/h] - 200 kW</v>
          </cell>
          <cell r="C37985" t="str">
            <v>cad</v>
          </cell>
          <cell r="D37985" t="str">
            <v>5.050,29</v>
          </cell>
        </row>
        <row r="37986">
          <cell r="A37986" t="str">
            <v>MM.05.040.0030.j</v>
          </cell>
          <cell r="B37986" t="str">
            <v>- oltre 11111 fino a 15278 l/s [40000 - 55000 m³/h] - 275 kW</v>
          </cell>
          <cell r="C37986" t="str">
            <v>cad</v>
          </cell>
          <cell r="D37986" t="str">
            <v>6.015,99</v>
          </cell>
        </row>
        <row r="37987">
          <cell r="A37987" t="str">
            <v>MM.05.040.0030.k</v>
          </cell>
          <cell r="B37987" t="str">
            <v>- oltre 15278 fino a 20833 l/s [55000 - 75000 m³/h] - 375 kW</v>
          </cell>
          <cell r="C37987" t="str">
            <v>cad</v>
          </cell>
          <cell r="D37987" t="str">
            <v>7.846,37</v>
          </cell>
        </row>
        <row r="37988">
          <cell r="A37988" t="str">
            <v>MM.05.040.0040</v>
          </cell>
          <cell r="B37988" t="str">
            <v>Sezioni di post-riscaldamento da interno con aria in uscita °C oltre 30 fino a 40, composte da: batteria in rame-alluminio ad acqua calda; struttura portante in acciaio zincato o alluminio; pannellatura sandwich spessore mm 30 precoibentata formata da doppia lamiera in acciaio zincato con interposto isolamento termo acustico di adeguata densità.</v>
          </cell>
          <cell r="C37988"/>
          <cell r="D37988"/>
        </row>
        <row r="37989">
          <cell r="A37989" t="str">
            <v>MM.05.040.0040.a</v>
          </cell>
          <cell r="B37989" t="str">
            <v>- fino a 694 l/s [2500 m³/h] - 21 kW</v>
          </cell>
          <cell r="C37989" t="str">
            <v>cad</v>
          </cell>
          <cell r="D37989" t="str">
            <v>523,08</v>
          </cell>
        </row>
        <row r="37990">
          <cell r="A37990" t="str">
            <v>MM.05.040.0040.b</v>
          </cell>
          <cell r="B37990" t="str">
            <v>- oltre 694 fino a 972 l/s [2500 - 3500 m³/h] - 29,5 kW</v>
          </cell>
          <cell r="C37990" t="str">
            <v>cad</v>
          </cell>
          <cell r="D37990" t="str">
            <v>968,29</v>
          </cell>
        </row>
        <row r="37991">
          <cell r="A37991" t="str">
            <v>MM.05.040.0040.c</v>
          </cell>
          <cell r="B37991" t="str">
            <v>- oltre 972 fino a 1388 l/s [3500 - 5000 m³/h] - 42 kW</v>
          </cell>
          <cell r="C37991" t="str">
            <v>cad</v>
          </cell>
          <cell r="D37991" t="str">
            <v>1.184,99</v>
          </cell>
        </row>
        <row r="37992">
          <cell r="A37992" t="str">
            <v>MM.05.040.0040.d</v>
          </cell>
          <cell r="B37992" t="str">
            <v>- oltre 1388 fino a 1944 l/s [5000 - 7000 m³/h] - 59 kW</v>
          </cell>
          <cell r="C37992" t="str">
            <v>cad</v>
          </cell>
          <cell r="D37992" t="str">
            <v>1.394,44</v>
          </cell>
        </row>
        <row r="37993">
          <cell r="A37993" t="str">
            <v>MM.05.040.0040.e</v>
          </cell>
          <cell r="B37993" t="str">
            <v>- oltre 1944 fino a 2777 l/s [7000 - 10000 m³/h] - 84 kW</v>
          </cell>
          <cell r="C37993" t="str">
            <v>cad</v>
          </cell>
          <cell r="D37993" t="str">
            <v>1.880,93</v>
          </cell>
        </row>
        <row r="37994">
          <cell r="A37994" t="str">
            <v>MM.05.040.0040.f</v>
          </cell>
          <cell r="B37994" t="str">
            <v>- oltre 2777 fino a 4166 l/s [10000 - 15000 m³/h] - 126 kW</v>
          </cell>
          <cell r="C37994" t="str">
            <v>cad</v>
          </cell>
          <cell r="D37994" t="str">
            <v>2.573,76</v>
          </cell>
        </row>
        <row r="37995">
          <cell r="A37995" t="str">
            <v>MM.05.040.0040.g</v>
          </cell>
          <cell r="B37995" t="str">
            <v>- oltre 4166 fino a 6111 l/s [15000 - 22000 m³/h] - 185 kW</v>
          </cell>
          <cell r="C37995" t="str">
            <v>cad</v>
          </cell>
          <cell r="D37995" t="str">
            <v>3.463,45</v>
          </cell>
        </row>
        <row r="37996">
          <cell r="A37996" t="str">
            <v>MM.05.040.0040.h</v>
          </cell>
          <cell r="B37996" t="str">
            <v>- oltre 6111 fino a 8333 l/s [22000 - 30000 m³/h] - 252 kW</v>
          </cell>
          <cell r="C37996" t="str">
            <v>cad</v>
          </cell>
          <cell r="D37996" t="str">
            <v>4.772,92</v>
          </cell>
        </row>
        <row r="37997">
          <cell r="A37997" t="str">
            <v>MM.05.040.0040.i</v>
          </cell>
          <cell r="B37997" t="str">
            <v>- oltre 8333 fino a 11111 l/s [30000 - 40000 m³/h] - 336 kW</v>
          </cell>
          <cell r="C37997" t="str">
            <v>cad</v>
          </cell>
          <cell r="D37997" t="str">
            <v>6.397,27</v>
          </cell>
        </row>
        <row r="37998">
          <cell r="A37998" t="str">
            <v>MM.05.040.0040.j</v>
          </cell>
          <cell r="B37998" t="str">
            <v>- oltre 11111 fino a 15278 l/s [40000 - 55000 m³/h] - 462 kW</v>
          </cell>
          <cell r="C37998" t="str">
            <v>cad</v>
          </cell>
          <cell r="D37998" t="str">
            <v>7.353,19</v>
          </cell>
        </row>
        <row r="37999">
          <cell r="A37999" t="str">
            <v>MM.05.040.0040.k</v>
          </cell>
          <cell r="B37999" t="str">
            <v>- oltre 15278 fino a 20833 l/s [55000 - 75000 m³/h] - 630 kW</v>
          </cell>
          <cell r="C37999" t="str">
            <v>cad</v>
          </cell>
          <cell r="D37999" t="str">
            <v>9.672,63</v>
          </cell>
        </row>
        <row r="38000">
          <cell r="A38000" t="str">
            <v>MM.05.050</v>
          </cell>
          <cell r="B38000" t="str">
            <v>SEZIONI DI RAFFREDDAMENTO</v>
          </cell>
          <cell r="C38000"/>
          <cell r="D38000"/>
        </row>
        <row r="38001">
          <cell r="A38001" t="str">
            <v>MM.05.050.0010</v>
          </cell>
          <cell r="B38001" t="str">
            <v>Sezioni di raffreddamento da interno con aria esterna fino a 50% della portata totale, composte da: batteria in rame-alluminio ad acqua refrigerata; struttura portante in acciaio zincato o alluminio; pannellatura sandwich spessore mm 30 precoibentata formata da doppia lamiera in acciaio zincato con interposto isolamento termo acustico di adeguata densità.</v>
          </cell>
          <cell r="C38001"/>
          <cell r="D38001"/>
        </row>
        <row r="38002">
          <cell r="A38002" t="str">
            <v>MM.05.050.0010.a</v>
          </cell>
          <cell r="B38002" t="str">
            <v>- fino a 694 l/s [2500 m³/h] - 24 kW</v>
          </cell>
          <cell r="C38002" t="str">
            <v>cad</v>
          </cell>
          <cell r="D38002" t="str">
            <v>779,46</v>
          </cell>
        </row>
        <row r="38003">
          <cell r="A38003" t="str">
            <v>MM.05.050.0010.b</v>
          </cell>
          <cell r="B38003" t="str">
            <v>- oltre 694 fino a 972 l/s [2500 - 3500 m³/h] - 33,5 kW</v>
          </cell>
          <cell r="C38003" t="str">
            <v>cad</v>
          </cell>
          <cell r="D38003" t="str">
            <v>1.478,54</v>
          </cell>
        </row>
        <row r="38004">
          <cell r="A38004" t="str">
            <v>MM.05.050.0010.c</v>
          </cell>
          <cell r="B38004" t="str">
            <v>- oltre 972 fino a 1388 l/s [3500 - 5000 m³/h] - 47,5 kW</v>
          </cell>
          <cell r="C38004" t="str">
            <v>cad</v>
          </cell>
          <cell r="D38004" t="str">
            <v>1.876,33</v>
          </cell>
        </row>
        <row r="38005">
          <cell r="A38005" t="str">
            <v>MM.05.050.0010.d</v>
          </cell>
          <cell r="B38005" t="str">
            <v>- oltre 1388 fino a 1944 l/s [5000 - 7000 m³/h] - 67 kW</v>
          </cell>
          <cell r="C38005" t="str">
            <v>cad</v>
          </cell>
          <cell r="D38005" t="str">
            <v>2.280,56</v>
          </cell>
        </row>
        <row r="38006">
          <cell r="A38006" t="str">
            <v>MM.05.050.0010.e</v>
          </cell>
          <cell r="B38006" t="str">
            <v>- oltre 1944 fino a 2777 l/s [7000 - 10000 m³/h] - 95 kW</v>
          </cell>
          <cell r="C38006" t="str">
            <v>cad</v>
          </cell>
          <cell r="D38006" t="str">
            <v>3.112,16</v>
          </cell>
        </row>
        <row r="38007">
          <cell r="A38007" t="str">
            <v>MM.05.050.0010.f</v>
          </cell>
          <cell r="B38007" t="str">
            <v>- oltre 2777 fino a 4166 l/s [10000 - 15000 m³/h] - 143 kW</v>
          </cell>
          <cell r="C38007" t="str">
            <v>cad</v>
          </cell>
          <cell r="D38007" t="str">
            <v>4.296,36</v>
          </cell>
        </row>
        <row r="38008">
          <cell r="A38008" t="str">
            <v>MM.05.050.0010.g</v>
          </cell>
          <cell r="B38008" t="str">
            <v>- oltre 4166 fino a 6111 l/s [15000 - 22000 m³/h] - 209 kW</v>
          </cell>
          <cell r="C38008" t="str">
            <v>cad</v>
          </cell>
          <cell r="D38008" t="str">
            <v>5.649,85</v>
          </cell>
        </row>
        <row r="38009">
          <cell r="A38009" t="str">
            <v>MM.05.050.0010.h</v>
          </cell>
          <cell r="B38009" t="str">
            <v>- oltre 6111 fino a 8333 l/s [22000 - 30000 m³/h] - 285 kW</v>
          </cell>
          <cell r="C38009" t="str">
            <v>cad</v>
          </cell>
          <cell r="D38009" t="str">
            <v>7.717,49</v>
          </cell>
        </row>
        <row r="38010">
          <cell r="A38010" t="str">
            <v>MM.05.050.0010.i</v>
          </cell>
          <cell r="B38010" t="str">
            <v>- oltre 8333 fino a 11111 l/s [30000 - 40000 m³/h] - 380 kW</v>
          </cell>
          <cell r="C38010" t="str">
            <v>cad</v>
          </cell>
          <cell r="D38010" t="str">
            <v>9.990,82</v>
          </cell>
        </row>
        <row r="38011">
          <cell r="A38011" t="str">
            <v>MM.05.050.0010.j</v>
          </cell>
          <cell r="B38011" t="str">
            <v>- oltre 11111 fino a 15278 l/s [40000 - 55000 m³/h] - 523 kW</v>
          </cell>
          <cell r="C38011" t="str">
            <v>cad</v>
          </cell>
          <cell r="D38011" t="str">
            <v>13.402,59</v>
          </cell>
        </row>
        <row r="38012">
          <cell r="A38012" t="str">
            <v>MM.05.050.0010.k</v>
          </cell>
          <cell r="B38012" t="str">
            <v>- oltre 15278 fino a 20833 l/s [55000 - 75000 m³/h] - 713 kW</v>
          </cell>
          <cell r="C38012" t="str">
            <v>cad</v>
          </cell>
          <cell r="D38012" t="str">
            <v>17.703,09</v>
          </cell>
        </row>
        <row r="38013">
          <cell r="A38013" t="str">
            <v>MM.05.050.0020</v>
          </cell>
          <cell r="B38013" t="str">
            <v>Sezioni di raffreddamento da interno con aria esterna oltre 50% fino a 100% della portata totale, composte da: batteria in rame-alluminio ad acqua refrigerata; struttura portante in acciaio zincato o alluminio; pannellatura sandwich spessore mm 30 precoibentata formata da doppia lamiera in acciaio zincato con interposto isolamento termo acustico di adeguata densità.</v>
          </cell>
          <cell r="C38013"/>
          <cell r="D38013"/>
        </row>
        <row r="38014">
          <cell r="A38014" t="str">
            <v>MM.05.050.0020.a</v>
          </cell>
          <cell r="B38014" t="str">
            <v>- fino a 694 l/s [2500 m³/h] - 36 kW</v>
          </cell>
          <cell r="C38014" t="str">
            <v>cad</v>
          </cell>
          <cell r="D38014" t="str">
            <v>850,17</v>
          </cell>
        </row>
        <row r="38015">
          <cell r="A38015" t="str">
            <v>MM.05.050.0020.b</v>
          </cell>
          <cell r="B38015" t="str">
            <v>- oltre 694 fino a 972 l/s [2500 - 3500 m³/h] - 50 kW</v>
          </cell>
          <cell r="C38015" t="str">
            <v>cad</v>
          </cell>
          <cell r="D38015" t="str">
            <v>1.657,13</v>
          </cell>
        </row>
        <row r="38016">
          <cell r="A38016" t="str">
            <v>MM.05.050.0020.c</v>
          </cell>
          <cell r="B38016" t="str">
            <v>- oltre 972 fino a 1388 l/s [3500 - 5000 m³/h] - 72 kW</v>
          </cell>
          <cell r="C38016" t="str">
            <v>cad</v>
          </cell>
          <cell r="D38016" t="str">
            <v>2.070,06</v>
          </cell>
        </row>
        <row r="38017">
          <cell r="A38017" t="str">
            <v>MM.05.050.0020.d</v>
          </cell>
          <cell r="B38017" t="str">
            <v>- oltre 1388 fino a 1944 l/s [5000 - 7000 m³/h] - 100 kW</v>
          </cell>
          <cell r="C38017" t="str">
            <v>cad</v>
          </cell>
          <cell r="D38017" t="str">
            <v>2.496,48</v>
          </cell>
        </row>
        <row r="38018">
          <cell r="A38018" t="str">
            <v>MM.05.050.0020.e</v>
          </cell>
          <cell r="B38018" t="str">
            <v>- oltre 1944 fino a 2777 l/s [7000 - 10000 m³/h] - 143 kW</v>
          </cell>
          <cell r="C38018" t="str">
            <v>cad</v>
          </cell>
          <cell r="D38018" t="str">
            <v>3.444,02</v>
          </cell>
        </row>
        <row r="38019">
          <cell r="A38019" t="str">
            <v>MM.05.050.0020.f</v>
          </cell>
          <cell r="B38019" t="str">
            <v>- oltre 2777 fino a 4166 l/s [10000 - 15000 m³/h] - 215 kW</v>
          </cell>
          <cell r="C38019" t="str">
            <v>cad</v>
          </cell>
          <cell r="D38019" t="str">
            <v>4.647,59</v>
          </cell>
        </row>
        <row r="38020">
          <cell r="A38020" t="str">
            <v>MM.05.050.0020.g</v>
          </cell>
          <cell r="B38020" t="str">
            <v>- oltre 4166 fino a 6111 l/s [15000 - 22000 m³/h] - 315 kW</v>
          </cell>
          <cell r="C38020" t="str">
            <v>cad</v>
          </cell>
          <cell r="D38020" t="str">
            <v>6.242,59</v>
          </cell>
        </row>
        <row r="38021">
          <cell r="A38021" t="str">
            <v>MM.05.050.0020.h</v>
          </cell>
          <cell r="B38021" t="str">
            <v>- oltre 6111 fino a 8333 l/s [22000 - 30000 m³/h] - 429 kW</v>
          </cell>
          <cell r="C38021" t="str">
            <v>cad</v>
          </cell>
          <cell r="D38021" t="str">
            <v>8.176,64</v>
          </cell>
        </row>
        <row r="38022">
          <cell r="A38022" t="str">
            <v>MM.05.050.0020.i</v>
          </cell>
          <cell r="B38022" t="str">
            <v>- oltre 8333 fino a 11111 l/s [30000 - 40000 m³/h] - 572 kW</v>
          </cell>
          <cell r="C38022" t="str">
            <v>cad</v>
          </cell>
          <cell r="D38022" t="str">
            <v>10.241,50</v>
          </cell>
        </row>
        <row r="38023">
          <cell r="A38023" t="str">
            <v>MM.05.050.0020.j</v>
          </cell>
          <cell r="B38023" t="str">
            <v>- oltre 11111 fino a 15278 l/s [40000 - 55000 m³/h] - 787 kW</v>
          </cell>
          <cell r="C38023" t="str">
            <v>cad</v>
          </cell>
          <cell r="D38023" t="str">
            <v>13.742,28</v>
          </cell>
        </row>
        <row r="38024">
          <cell r="A38024" t="str">
            <v>MM.05.050.0020.k</v>
          </cell>
          <cell r="B38024" t="str">
            <v>- oltre 15278 fino a 20833 l/s [55000 - 75000 m³/h] - 1073 kW</v>
          </cell>
          <cell r="C38024" t="str">
            <v>cad</v>
          </cell>
          <cell r="D38024" t="str">
            <v>18.387,53</v>
          </cell>
        </row>
        <row r="38025">
          <cell r="A38025" t="str">
            <v>MM.05.060</v>
          </cell>
          <cell r="B38025" t="str">
            <v>SEZIONI DI UMIDIFICAZIONE</v>
          </cell>
          <cell r="C38025"/>
          <cell r="D38025"/>
        </row>
        <row r="38026">
          <cell r="A38026" t="str">
            <v>MM.05.060.0010</v>
          </cell>
          <cell r="B38026" t="str">
            <v>Sezioni di umidificazione ad acqua tipo a perdere da interno, composte da: raddrizzatori di filetti in acciaio zincato o pvc; pacco evaporante in cellulosa o pvc con distributore; separatore di gocce in acciaio zincato o pvc;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38026"/>
          <cell r="D38026"/>
        </row>
        <row r="38027">
          <cell r="A38027" t="str">
            <v>MM.05.060.0010.a</v>
          </cell>
          <cell r="B38027" t="str">
            <v>- fino a 694 l/s [2500 m³/h]</v>
          </cell>
          <cell r="C38027" t="str">
            <v>cad</v>
          </cell>
          <cell r="D38027" t="str">
            <v>810,71</v>
          </cell>
        </row>
        <row r="38028">
          <cell r="A38028" t="str">
            <v>MM.05.060.0010.b</v>
          </cell>
          <cell r="B38028" t="str">
            <v>- oltre 694 fino a 972 l/s [2500 - 3500 m³/h]</v>
          </cell>
          <cell r="C38028" t="str">
            <v>cad</v>
          </cell>
          <cell r="D38028" t="str">
            <v>1.467,43</v>
          </cell>
        </row>
        <row r="38029">
          <cell r="A38029" t="str">
            <v>MM.05.060.0010.c</v>
          </cell>
          <cell r="B38029" t="str">
            <v>- oltre 972 fino a 1388 l/s [3500 - 5000 m³/h]</v>
          </cell>
          <cell r="C38029" t="str">
            <v>cad</v>
          </cell>
          <cell r="D38029" t="str">
            <v>1.742,05</v>
          </cell>
        </row>
        <row r="38030">
          <cell r="A38030" t="str">
            <v>MM.05.060.0010.d</v>
          </cell>
          <cell r="B38030" t="str">
            <v>- oltre 1388 fino a 1944 l/s [5000 - 7000 m³/h]</v>
          </cell>
          <cell r="C38030" t="str">
            <v>cad</v>
          </cell>
          <cell r="D38030" t="str">
            <v>2.068,68</v>
          </cell>
        </row>
        <row r="38031">
          <cell r="A38031" t="str">
            <v>MM.05.060.0010.e</v>
          </cell>
          <cell r="B38031" t="str">
            <v>- oltre 1944 fino a 2777 l/s [7000 - 10000 m³/h]</v>
          </cell>
          <cell r="C38031" t="str">
            <v>cad</v>
          </cell>
          <cell r="D38031" t="str">
            <v>2.631,55</v>
          </cell>
        </row>
        <row r="38032">
          <cell r="A38032" t="str">
            <v>MM.05.060.0010.f</v>
          </cell>
          <cell r="B38032" t="str">
            <v>- oltre 2777 fino a 4166 l/s [10000 - 15000 m³/h]</v>
          </cell>
          <cell r="C38032" t="str">
            <v>cad</v>
          </cell>
          <cell r="D38032" t="str">
            <v>3.191,28</v>
          </cell>
        </row>
        <row r="38033">
          <cell r="A38033" t="str">
            <v>MM.05.060.0010.g</v>
          </cell>
          <cell r="B38033" t="str">
            <v>- oltre 4166 fino a 6111 l/s [15000 - 22000 m³/h]</v>
          </cell>
          <cell r="C38033" t="str">
            <v>cad</v>
          </cell>
          <cell r="D38033" t="str">
            <v>4.343,05</v>
          </cell>
        </row>
        <row r="38034">
          <cell r="A38034" t="str">
            <v>MM.05.060.0010.h</v>
          </cell>
          <cell r="B38034" t="str">
            <v>- oltre 6111 fino a 8333 l/s [22000 - 30000 m³/h]</v>
          </cell>
          <cell r="C38034" t="str">
            <v>cad</v>
          </cell>
          <cell r="D38034" t="str">
            <v>5.150,93</v>
          </cell>
        </row>
        <row r="38035">
          <cell r="A38035" t="str">
            <v>MM.05.060.0010.i</v>
          </cell>
          <cell r="B38035" t="str">
            <v>- oltre 8333 fino a 11111 l/s [30000 - 40000 m³/h]</v>
          </cell>
          <cell r="C38035" t="str">
            <v>cad</v>
          </cell>
          <cell r="D38035" t="str">
            <v>6.776,42</v>
          </cell>
        </row>
        <row r="38036">
          <cell r="A38036" t="str">
            <v>MM.05.060.0010.j</v>
          </cell>
          <cell r="B38036" t="str">
            <v>- oltre 11111 fino a 15278 l/s [40000 - 55000 m³/h]</v>
          </cell>
          <cell r="C38036" t="str">
            <v>cad</v>
          </cell>
          <cell r="D38036" t="str">
            <v>9.205,22</v>
          </cell>
        </row>
        <row r="38037">
          <cell r="A38037" t="str">
            <v>MM.05.060.0010.k</v>
          </cell>
          <cell r="B38037" t="str">
            <v>- oltre 15278 fino a 20833 l/s [55000 - 75000 m³/h]</v>
          </cell>
          <cell r="C38037" t="str">
            <v>cad</v>
          </cell>
          <cell r="D38037" t="str">
            <v>10.586,88</v>
          </cell>
        </row>
        <row r="38038">
          <cell r="A38038" t="str">
            <v>MM.05.060.0020</v>
          </cell>
          <cell r="B38038" t="str">
            <v>Sezioni di umidificazione ad acqua tipo a pacco evaporante da interno, composte da: raddrizzatori di filetti in acciaio zincato o pvc; pompa con motore e filtro; pacco evaporante in cellulosa o pvc con distributore; separatore di gocce in acciaio zincato o pvc;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38038"/>
          <cell r="D38038"/>
        </row>
        <row r="38039">
          <cell r="A38039" t="str">
            <v>MM.05.060.0020.a</v>
          </cell>
          <cell r="B38039" t="str">
            <v>- fino a 694 l/s [2500 m³/h]</v>
          </cell>
          <cell r="C38039" t="str">
            <v>cad</v>
          </cell>
          <cell r="D38039" t="str">
            <v>981,53</v>
          </cell>
        </row>
        <row r="38040">
          <cell r="A38040" t="str">
            <v>MM.05.060.0020.b</v>
          </cell>
          <cell r="B38040" t="str">
            <v>- oltre 694 fino a 972 l/s [2500 - 3500 m³/h]</v>
          </cell>
          <cell r="C38040" t="str">
            <v>cad</v>
          </cell>
          <cell r="D38040" t="str">
            <v>1.782,92</v>
          </cell>
        </row>
        <row r="38041">
          <cell r="A38041" t="str">
            <v>MM.05.060.0020.c</v>
          </cell>
          <cell r="B38041" t="str">
            <v>- oltre 972 fino a 1388 l/s [3500 - 5000 m³/h]</v>
          </cell>
          <cell r="C38041" t="str">
            <v>cad</v>
          </cell>
          <cell r="D38041" t="str">
            <v>2.192,10</v>
          </cell>
        </row>
        <row r="38042">
          <cell r="A38042" t="str">
            <v>MM.05.060.0020.d</v>
          </cell>
          <cell r="B38042" t="str">
            <v>- oltre 1388 fino a 1944 l/s [5000 - 7000 m³/h]</v>
          </cell>
          <cell r="C38042" t="str">
            <v>cad</v>
          </cell>
          <cell r="D38042" t="str">
            <v>2.576,41</v>
          </cell>
        </row>
        <row r="38043">
          <cell r="A38043" t="str">
            <v>MM.05.060.0020.e</v>
          </cell>
          <cell r="B38043" t="str">
            <v>- oltre 1944 fino a 2777 l/s [7000 - 10000 m³/h]</v>
          </cell>
          <cell r="C38043" t="str">
            <v>cad</v>
          </cell>
          <cell r="D38043" t="str">
            <v>3.263,00</v>
          </cell>
        </row>
        <row r="38044">
          <cell r="A38044" t="str">
            <v>MM.05.060.0020.f</v>
          </cell>
          <cell r="B38044" t="str">
            <v>- oltre 2777 fino a 4166 l/s [10000 - 15000 m³/h]</v>
          </cell>
          <cell r="C38044" t="str">
            <v>cad</v>
          </cell>
          <cell r="D38044" t="str">
            <v>4.296,36</v>
          </cell>
        </row>
        <row r="38045">
          <cell r="A38045" t="str">
            <v>MM.05.060.0020.g</v>
          </cell>
          <cell r="B38045" t="str">
            <v>- oltre 4166 fino a 6111 l/s [15000 - 22000 m³/h]</v>
          </cell>
          <cell r="C38045" t="str">
            <v>cad</v>
          </cell>
          <cell r="D38045" t="str">
            <v>5.783,09</v>
          </cell>
        </row>
        <row r="38046">
          <cell r="A38046" t="str">
            <v>MM.05.060.0020.h</v>
          </cell>
          <cell r="B38046" t="str">
            <v>- oltre 6111 fino a 11111 l/s [22000 - 40000 m³/h]</v>
          </cell>
          <cell r="C38046" t="str">
            <v>cad</v>
          </cell>
          <cell r="D38046" t="str">
            <v>6.869,71</v>
          </cell>
        </row>
        <row r="38047">
          <cell r="A38047" t="str">
            <v>MM.05.060.0020.i</v>
          </cell>
          <cell r="B38047" t="str">
            <v>- oltre 11111 fino a 15278 l/s [40000 - 55000 m³/h]</v>
          </cell>
          <cell r="C38047" t="str">
            <v>cad</v>
          </cell>
          <cell r="D38047" t="str">
            <v>8.889,38</v>
          </cell>
        </row>
        <row r="38048">
          <cell r="A38048" t="str">
            <v>MM.05.060.0020.j</v>
          </cell>
          <cell r="B38048" t="str">
            <v>- oltre 15278 fino a 20833 l/s [55000 - 75000 m³/h]</v>
          </cell>
          <cell r="C38048" t="str">
            <v>cad</v>
          </cell>
          <cell r="D38048" t="str">
            <v>10.591,27</v>
          </cell>
        </row>
        <row r="38049">
          <cell r="A38049" t="str">
            <v>MM.05.060.0030</v>
          </cell>
          <cell r="B38049" t="str">
            <v>Sezioni di umidificazione ad acqua tipo a lavatore d'aria da interno, composte da: raddrizzatori di filetti in acciaio zincato o pvc; pompa con motore e filtro; ugelli autopulenti in nylon su 1 o 2 rampe; separatore di gocce in acciaio zincato o pvc;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38049"/>
          <cell r="D38049"/>
        </row>
        <row r="38050">
          <cell r="A38050" t="str">
            <v>MM.05.060.0030.a</v>
          </cell>
          <cell r="B38050" t="str">
            <v>- fino a 694 l/s [2500 m³/h]</v>
          </cell>
          <cell r="C38050" t="str">
            <v>cad</v>
          </cell>
          <cell r="D38050" t="str">
            <v>2.054,07</v>
          </cell>
        </row>
        <row r="38051">
          <cell r="A38051" t="str">
            <v>MM.05.060.0030.b</v>
          </cell>
          <cell r="B38051" t="str">
            <v>- oltre 694 fino a 972 l/s [2500 - 3500 m³/h]</v>
          </cell>
          <cell r="C38051" t="str">
            <v>cad</v>
          </cell>
          <cell r="D38051" t="str">
            <v>3.628,16</v>
          </cell>
        </row>
        <row r="38052">
          <cell r="A38052" t="str">
            <v>MM.05.060.0030.c</v>
          </cell>
          <cell r="B38052" t="str">
            <v>- oltre 972 fino a 1388 l/s [3500 - 5000 m³/h]</v>
          </cell>
          <cell r="C38052" t="str">
            <v>cad</v>
          </cell>
          <cell r="D38052" t="str">
            <v>4.173,31</v>
          </cell>
        </row>
        <row r="38053">
          <cell r="A38053" t="str">
            <v>MM.05.060.0030.d</v>
          </cell>
          <cell r="B38053" t="str">
            <v>- oltre 1388 fino a 1944 l/s [5000 - 7000 m³/h]</v>
          </cell>
          <cell r="C38053" t="str">
            <v>cad</v>
          </cell>
          <cell r="D38053" t="str">
            <v>4.825,11</v>
          </cell>
        </row>
        <row r="38054">
          <cell r="A38054" t="str">
            <v>MM.05.060.0030.e</v>
          </cell>
          <cell r="B38054" t="str">
            <v>- oltre 1944 fino a 2777 l/s [7000 - 10000 m³/h]</v>
          </cell>
          <cell r="C38054" t="str">
            <v>cad</v>
          </cell>
          <cell r="D38054" t="str">
            <v>5.963,90</v>
          </cell>
        </row>
        <row r="38055">
          <cell r="A38055" t="str">
            <v>MM.05.060.0030.f</v>
          </cell>
          <cell r="B38055" t="str">
            <v>- oltre 2777 fino a 4166 l/s [10000 - 15000 m³/h]</v>
          </cell>
          <cell r="C38055" t="str">
            <v>cad</v>
          </cell>
          <cell r="D38055" t="str">
            <v>7.125,98</v>
          </cell>
        </row>
        <row r="38056">
          <cell r="A38056" t="str">
            <v>MM.05.060.0030.g</v>
          </cell>
          <cell r="B38056" t="str">
            <v>- oltre 4166 fino a 6111 l/s [15000 - 22000 m³/h]</v>
          </cell>
          <cell r="C38056" t="str">
            <v>cad</v>
          </cell>
          <cell r="D38056" t="str">
            <v>9.834,11</v>
          </cell>
        </row>
        <row r="38057">
          <cell r="A38057" t="str">
            <v>MM.05.060.0030.h</v>
          </cell>
          <cell r="B38057" t="str">
            <v>- oltre 6111 fino a 8333 l/s [22000 - 30000 m³/h]</v>
          </cell>
          <cell r="C38057" t="str">
            <v>cad</v>
          </cell>
          <cell r="D38057" t="str">
            <v>11.756,54</v>
          </cell>
        </row>
        <row r="38058">
          <cell r="A38058" t="str">
            <v>MM.05.060.0030.i</v>
          </cell>
          <cell r="B38058" t="str">
            <v>- oltre 8333 fino a 11111 l/s [30000 - 40000 m³/h]</v>
          </cell>
          <cell r="C38058" t="str">
            <v>cad</v>
          </cell>
          <cell r="D38058" t="str">
            <v>15.426,16</v>
          </cell>
        </row>
        <row r="38059">
          <cell r="A38059" t="str">
            <v>MM.05.060.0030.j</v>
          </cell>
          <cell r="B38059" t="str">
            <v>- oltre 11111 fino a 15278 l/s [40000 - 55000 m³/h]</v>
          </cell>
          <cell r="C38059" t="str">
            <v>cad</v>
          </cell>
          <cell r="D38059" t="str">
            <v>19.952,49</v>
          </cell>
        </row>
        <row r="38060">
          <cell r="A38060" t="str">
            <v>MM.05.060.0030.k</v>
          </cell>
          <cell r="B38060" t="str">
            <v>- oltre 15278 fino a 20833 l/s [55000 - 75000 m³/h]</v>
          </cell>
          <cell r="C38060" t="str">
            <v>cad</v>
          </cell>
          <cell r="D38060" t="str">
            <v>24.125,50</v>
          </cell>
        </row>
        <row r="38061">
          <cell r="A38061" t="str">
            <v>MM.05.060.0040</v>
          </cell>
          <cell r="B38061" t="str">
            <v>Sezioni di umidificazione ad acqua tipo ad aria compressa da interno con aria esterna fino a 50% della portata totale, composte da: camera di umidificazione (interna e separata dalla pannellatura esterna) in acciaio inox con separatore di gocce in polipropilene, vasca di raccolta in acciaio inox e (per portate oltre m³/h 10000) grigliato pedonabile in acciaio zincato a caldo; teste atomizzatrici con distributori e ugelli autopulenti in acciaio inox; quadro di comando e regolazione; struttura portante in acciaio zincato o alluminio; pannellatura sandwich spessore mm 30 precoibentata formata da doppia lamiera in acciaio zincato con interposto isolamento termo acustico di adeguata densità; portine con oblò; illuminazione.</v>
          </cell>
          <cell r="C38061"/>
          <cell r="D38061"/>
        </row>
        <row r="38062">
          <cell r="A38062" t="str">
            <v>MM.05.060.0040.a</v>
          </cell>
          <cell r="B38062" t="str">
            <v>- fino a 694 l/s [2500 m³/h] - 7,5 kg/h</v>
          </cell>
          <cell r="C38062" t="str">
            <v>cad</v>
          </cell>
          <cell r="D38062" t="str">
            <v>2.737,56</v>
          </cell>
        </row>
        <row r="38063">
          <cell r="A38063" t="str">
            <v>MM.05.060.0040.b</v>
          </cell>
          <cell r="B38063" t="str">
            <v>- oltre 694 fino a 972 l/s [2500 - 3500 m³/h] - 9 kg/h</v>
          </cell>
          <cell r="C38063" t="str">
            <v>cad</v>
          </cell>
          <cell r="D38063" t="str">
            <v>4.676,82</v>
          </cell>
        </row>
        <row r="38064">
          <cell r="A38064" t="str">
            <v>MM.05.060.0040.c</v>
          </cell>
          <cell r="B38064" t="str">
            <v>- oltre 972 fino a 1388 l/s [3500 - 5000 m³/h] - 12,5 kg/h</v>
          </cell>
          <cell r="C38064" t="str">
            <v>cad</v>
          </cell>
          <cell r="D38064" t="str">
            <v>5.342,95</v>
          </cell>
        </row>
        <row r="38065">
          <cell r="A38065" t="str">
            <v>MM.05.060.0040.d</v>
          </cell>
          <cell r="B38065" t="str">
            <v>- oltre 1388 fino a 1944 l/s [5000 - 7000 m³/h] - 17,5 kg/h</v>
          </cell>
          <cell r="C38065" t="str">
            <v>cad</v>
          </cell>
          <cell r="D38065" t="str">
            <v>5.756,49</v>
          </cell>
        </row>
        <row r="38066">
          <cell r="A38066" t="str">
            <v>MM.05.060.0040.e</v>
          </cell>
          <cell r="B38066" t="str">
            <v>- oltre 1944 fino a 2777 l/s [7000 - 10000 m³/h] - 25 kg/h</v>
          </cell>
          <cell r="C38066" t="str">
            <v>cad</v>
          </cell>
          <cell r="D38066" t="str">
            <v>8.184,23</v>
          </cell>
        </row>
        <row r="38067">
          <cell r="A38067" t="str">
            <v>MM.05.060.0040.f</v>
          </cell>
          <cell r="B38067" t="str">
            <v>- oltre 2777 fino a 4166 l/s [10000 - 15000 m³/h] - 37,5 kg/h</v>
          </cell>
          <cell r="C38067" t="str">
            <v>cad</v>
          </cell>
          <cell r="D38067" t="str">
            <v>8.891,41</v>
          </cell>
        </row>
        <row r="38068">
          <cell r="A38068" t="str">
            <v>MM.05.060.0040.g</v>
          </cell>
          <cell r="B38068" t="str">
            <v>- oltre 4166 fino a 6111 l/s [15000 - 22000 m³/h] - 55 kg/h</v>
          </cell>
          <cell r="C38068" t="str">
            <v>cad</v>
          </cell>
          <cell r="D38068" t="str">
            <v>10.355,11</v>
          </cell>
        </row>
        <row r="38069">
          <cell r="A38069" t="str">
            <v>MM.05.060.0040.h</v>
          </cell>
          <cell r="B38069" t="str">
            <v>- oltre 6111 fino a 8333 l/s [22000 - 30000 m³/h] - 75 kg/h</v>
          </cell>
          <cell r="C38069" t="str">
            <v>cad</v>
          </cell>
          <cell r="D38069" t="str">
            <v>12.488,86</v>
          </cell>
        </row>
        <row r="38070">
          <cell r="A38070" t="str">
            <v>MM.05.060.0040.i</v>
          </cell>
          <cell r="B38070" t="str">
            <v>- oltre 8333 fino a 11111 l/s [30000 - 40000 m³/h] - 100 kg/h</v>
          </cell>
          <cell r="C38070" t="str">
            <v>cad</v>
          </cell>
          <cell r="D38070" t="str">
            <v>14.933,13</v>
          </cell>
        </row>
        <row r="38071">
          <cell r="A38071" t="str">
            <v>MM.05.060.0040.j</v>
          </cell>
          <cell r="B38071" t="str">
            <v>- oltre 11111 fino a 15278 l/s [40000 - 55000 m³/h] - 138 kg/h</v>
          </cell>
          <cell r="C38071" t="str">
            <v>cad</v>
          </cell>
          <cell r="D38071" t="str">
            <v>18.937,27</v>
          </cell>
        </row>
        <row r="38072">
          <cell r="A38072" t="str">
            <v>MM.05.060.0040.k</v>
          </cell>
          <cell r="B38072" t="str">
            <v>- oltre 15278 fino a 20833 l/s [55000 - 75000 m³/h] - 188 kg/h</v>
          </cell>
          <cell r="C38072" t="str">
            <v>cad</v>
          </cell>
          <cell r="D38072" t="str">
            <v>22.292,68</v>
          </cell>
        </row>
        <row r="38073">
          <cell r="A38073" t="str">
            <v>MM.05.060.0050</v>
          </cell>
          <cell r="B38073" t="str">
            <v>Sezioni di umidificazione ad acqua tipo ad aria compressa da interno con aria esterna oltre 50% fino a 100% della portata totale, composte da: camera di umidificazione (interna e separata dalla pannellatura esterna) in acciaio inox con separatore di gocce in polipropilene, vasca di raccolta in acciaio inox e (per portate oltre m³/h 10000) grigliato pedonabile in acciaio zincato a caldo; teste atomizzatrici con distributori e ugelli autopulenti in acciaio inox; quadro di comando e regolazione; struttura portante in acciaio zincato o alluminio; pannellatura sandwich spessore mm 30 precoibentata formata da doppia lamiera in acciaio zincato con interposto isolamento termo acustico di adeguata densità; portine con oblò; illuminazione.</v>
          </cell>
          <cell r="C38073"/>
          <cell r="D38073"/>
        </row>
        <row r="38074">
          <cell r="A38074" t="str">
            <v>MM.05.060.0050.a</v>
          </cell>
          <cell r="B38074" t="str">
            <v>- fino a 694 l/s [2500 m³/h] - 15,5 kg/h</v>
          </cell>
          <cell r="C38074" t="str">
            <v>cad</v>
          </cell>
          <cell r="D38074" t="str">
            <v>3.218,19</v>
          </cell>
        </row>
        <row r="38075">
          <cell r="A38075" t="str">
            <v>MM.05.060.0050.b</v>
          </cell>
          <cell r="B38075" t="str">
            <v>- oltre 694 fino a 972 l/s [2500 - 3500 m³/h] - 22 kg/h</v>
          </cell>
          <cell r="C38075" t="str">
            <v>cad</v>
          </cell>
          <cell r="D38075" t="str">
            <v>5.832,30</v>
          </cell>
        </row>
        <row r="38076">
          <cell r="A38076" t="str">
            <v>MM.05.060.0050.c</v>
          </cell>
          <cell r="B38076" t="str">
            <v>- oltre 972 fino a 1388 l/s [3500 - 5000 m³/h] - 31 kg/h</v>
          </cell>
          <cell r="C38076" t="str">
            <v>cad</v>
          </cell>
          <cell r="D38076" t="str">
            <v>6.664,09</v>
          </cell>
        </row>
        <row r="38077">
          <cell r="A38077" t="str">
            <v>MM.05.060.0050.d</v>
          </cell>
          <cell r="B38077" t="str">
            <v>- oltre 1388 fino a 1944 l/s [5000 - 7000 m³/h] - 43 kg/h</v>
          </cell>
          <cell r="C38077" t="str">
            <v>cad</v>
          </cell>
          <cell r="D38077" t="str">
            <v>8.107,73</v>
          </cell>
        </row>
        <row r="38078">
          <cell r="A38078" t="str">
            <v>MM.05.060.0050.e</v>
          </cell>
          <cell r="B38078" t="str">
            <v>- oltre 1944 fino a 2777 l/s [7000 - 10000 m³/h] - 62 kg/h</v>
          </cell>
          <cell r="C38078" t="str">
            <v>cad</v>
          </cell>
          <cell r="D38078" t="str">
            <v>10.076,08</v>
          </cell>
        </row>
        <row r="38079">
          <cell r="A38079" t="str">
            <v>MM.05.060.0050.f</v>
          </cell>
          <cell r="B38079" t="str">
            <v>- oltre 2777 fino a 4166 l/s [10000 - 15000 m³/h] - 93 kg/h</v>
          </cell>
          <cell r="C38079" t="str">
            <v>cad</v>
          </cell>
          <cell r="D38079" t="str">
            <v>14.673,35</v>
          </cell>
        </row>
        <row r="38080">
          <cell r="A38080" t="str">
            <v>MM.05.060.0050.g</v>
          </cell>
          <cell r="B38080" t="str">
            <v>- oltre 4166 fino a 6111 l/s [15000 - 22000 m³/h] - 136 kg/h</v>
          </cell>
          <cell r="C38080" t="str">
            <v>cad</v>
          </cell>
          <cell r="D38080" t="str">
            <v>14.079,37</v>
          </cell>
        </row>
        <row r="38081">
          <cell r="A38081" t="str">
            <v>MM.05.060.0050.h</v>
          </cell>
          <cell r="B38081" t="str">
            <v>- oltre 6111 fino a 8333 l/s [22000 - 30000 m³/h] - 186 kg/h</v>
          </cell>
          <cell r="C38081" t="str">
            <v>cad</v>
          </cell>
          <cell r="D38081" t="str">
            <v>18.461,58</v>
          </cell>
        </row>
        <row r="38082">
          <cell r="A38082" t="str">
            <v>MM.05.060.0050.i</v>
          </cell>
          <cell r="B38082" t="str">
            <v>- oltre 8333 fino a 11111 l/s [30000 - 40000 m³/h] - 248 kg/h</v>
          </cell>
          <cell r="C38082" t="str">
            <v>cad</v>
          </cell>
          <cell r="D38082" t="str">
            <v>23.458,75</v>
          </cell>
        </row>
        <row r="38083">
          <cell r="A38083" t="str">
            <v>MM.05.060.0050.j</v>
          </cell>
          <cell r="B38083" t="str">
            <v>- oltre 11111 fino a 15278 l/s [40000 - 55000 m³/h] - 341 kg/h</v>
          </cell>
          <cell r="C38083" t="str">
            <v>cad</v>
          </cell>
          <cell r="D38083" t="str">
            <v>30.517,54</v>
          </cell>
        </row>
        <row r="38084">
          <cell r="A38084" t="str">
            <v>MM.05.060.0050.k</v>
          </cell>
          <cell r="B38084" t="str">
            <v>- oltre 15278 fino a 20833 l/s [55000 - 75000 m³/h] - 465 kg/h</v>
          </cell>
          <cell r="C38084" t="str">
            <v>cad</v>
          </cell>
          <cell r="D38084" t="str">
            <v>37.440,35</v>
          </cell>
        </row>
        <row r="38085">
          <cell r="A38085" t="str">
            <v>MM.05.060.0060</v>
          </cell>
          <cell r="B38085" t="str">
            <v>Sezioni di umidificazione ad acqua tipo ad ultrasuoni da interno con aria esterna fino a 50% della portata totale, composte da: umidificatori a trasduzione piezoelettrica da condotto modulari con carrozzeria in lamiera d'acciaio legato; sistemi di comando e regolazione modulante ; vasca di raccolta in acciaio inox; struttura portante in acciaio zincato o alluminio; pannellatura sandwich spessore mm 30 precoibentata formata da doppia lamiera in acciaio zincato con interposto isolamento termo acustico di adeguata densità; portine con oblò; illuminazione.</v>
          </cell>
          <cell r="C38085"/>
          <cell r="D38085"/>
        </row>
        <row r="38086">
          <cell r="A38086" t="str">
            <v>MM.05.060.0060.a</v>
          </cell>
          <cell r="B38086" t="str">
            <v>- fino a 694 l/s [2500 m³/h] - 7,5 kg/h</v>
          </cell>
          <cell r="C38086" t="str">
            <v>cad</v>
          </cell>
          <cell r="D38086" t="str">
            <v>7.522,99</v>
          </cell>
        </row>
        <row r="38087">
          <cell r="A38087" t="str">
            <v>MM.05.060.0060.b</v>
          </cell>
          <cell r="B38087" t="str">
            <v>- oltre 694 fino a 972 l/s [2500 - 3500 m³/h] - 9 kg/h</v>
          </cell>
          <cell r="C38087" t="str">
            <v>cad</v>
          </cell>
          <cell r="D38087" t="str">
            <v>12.263,52</v>
          </cell>
        </row>
        <row r="38088">
          <cell r="A38088" t="str">
            <v>MM.05.060.0060.c</v>
          </cell>
          <cell r="B38088" t="str">
            <v>- oltre 972 fino a 1388 l/s [3500 - 5000 m³/h] - 12,5 kg/h</v>
          </cell>
          <cell r="C38088" t="str">
            <v>cad</v>
          </cell>
          <cell r="D38088" t="str">
            <v>12.441,42</v>
          </cell>
        </row>
        <row r="38089">
          <cell r="A38089" t="str">
            <v>MM.05.060.0060.d</v>
          </cell>
          <cell r="B38089" t="str">
            <v>- oltre 1388 fino a 1944 l/s [5000 - 7000 m³/h] - 17,5 kg/h</v>
          </cell>
          <cell r="C38089" t="str">
            <v>cad</v>
          </cell>
          <cell r="D38089" t="str">
            <v>12.619,82</v>
          </cell>
        </row>
        <row r="38090">
          <cell r="A38090" t="str">
            <v>MM.05.060.0060.e</v>
          </cell>
          <cell r="B38090" t="str">
            <v>- oltre 1944 fino a 2777 l/s [7000 - 10000 m³/h] - 25 kg/h</v>
          </cell>
          <cell r="C38090" t="str">
            <v>cad</v>
          </cell>
          <cell r="D38090" t="str">
            <v>17.428,40</v>
          </cell>
        </row>
        <row r="38091">
          <cell r="A38091" t="str">
            <v>MM.05.060.0060.f</v>
          </cell>
          <cell r="B38091" t="str">
            <v>- oltre 2777 fino a 4166 l/s [10000 - 15000 m³/h] - 37,5 kg/h</v>
          </cell>
          <cell r="C38091" t="str">
            <v>cad</v>
          </cell>
          <cell r="D38091" t="str">
            <v>24.735,16</v>
          </cell>
        </row>
        <row r="38092">
          <cell r="A38092" t="str">
            <v>MM.05.060.0060.g</v>
          </cell>
          <cell r="B38092" t="str">
            <v>- oltre 4166 fino a 6111 l/s [15000 - 22000 m³/h] - 55 kg/h</v>
          </cell>
          <cell r="C38092" t="str">
            <v>cad</v>
          </cell>
          <cell r="D38092" t="str">
            <v>36.875,53</v>
          </cell>
        </row>
        <row r="38093">
          <cell r="A38093" t="str">
            <v>MM.05.060.0070</v>
          </cell>
          <cell r="B38093" t="str">
            <v>Sezioni di umidificazione ad acqua tipo ad ultrasuoni da interno con aria esterna oltre 50% fino a 100% della portata totale, composte da: umidificatori a trasduzione piezoelettrica da condotto modulari con carrozzeria in lamiera d'acciaio legato; sistemi di comando e regolazione modulante ; vasca di raccolta in acciaio inox; struttura portante in acciaio zincato o alluminio; pannellatura sandwich spessore mm 30 precoibentata formata da doppia lamiera in acciaio zincato con interposto isolamento termo acustico di adeguata densità; portine con oblò; illuminazione.</v>
          </cell>
          <cell r="C38093"/>
          <cell r="D38093"/>
        </row>
        <row r="38094">
          <cell r="A38094" t="str">
            <v>MM.05.060.0070.a</v>
          </cell>
          <cell r="B38094" t="str">
            <v>- fino a 694 l/s [2500 m³/h] - 15,5 kg/h</v>
          </cell>
          <cell r="C38094" t="str">
            <v>cad</v>
          </cell>
          <cell r="D38094" t="str">
            <v>7.522,99</v>
          </cell>
        </row>
        <row r="38095">
          <cell r="A38095" t="str">
            <v>MM.05.060.0070.b</v>
          </cell>
          <cell r="B38095" t="str">
            <v>- oltre 694 fino a 972 l/s [2500 - 3500 m³/h] - 22 kg/h</v>
          </cell>
          <cell r="C38095" t="str">
            <v>cad</v>
          </cell>
          <cell r="D38095" t="str">
            <v>16.427,19</v>
          </cell>
        </row>
        <row r="38096">
          <cell r="A38096" t="str">
            <v>MM.05.060.0070.c</v>
          </cell>
          <cell r="B38096" t="str">
            <v>- oltre 972 fino a 1388 l/s [3500 - 5000 m³/h] - 31 kg/h</v>
          </cell>
          <cell r="C38096" t="str">
            <v>cad</v>
          </cell>
          <cell r="D38096" t="str">
            <v>21.039,26</v>
          </cell>
        </row>
        <row r="38097">
          <cell r="A38097" t="str">
            <v>MM.05.060.0070.d</v>
          </cell>
          <cell r="B38097" t="str">
            <v>- oltre 1388 fino a 1944 l/s [5000 - 7000 m³/h] - 43 kg/h</v>
          </cell>
          <cell r="C38097" t="str">
            <v>cad</v>
          </cell>
          <cell r="D38097" t="str">
            <v>27.574,78</v>
          </cell>
        </row>
        <row r="38098">
          <cell r="A38098" t="str">
            <v>MM.05.060.0070.e</v>
          </cell>
          <cell r="B38098" t="str">
            <v>- oltre 1944 fino a 2777 l/s [7000 - 10000 m³/h] - 62 kg/h</v>
          </cell>
          <cell r="C38098" t="str">
            <v>cad</v>
          </cell>
          <cell r="D38098" t="str">
            <v>36.845,82</v>
          </cell>
        </row>
        <row r="38099">
          <cell r="A38099" t="str">
            <v>MM.05.060.0080</v>
          </cell>
          <cell r="B38099" t="str">
            <v>Sezioni di umidificazione a vapore tipo a generatore elettrico da interno con aria esterna fino a 50% della portata totale, composte da: generatori di vapore ad elettrodi ad erogazione modulante con distributori di vapore, tubazioni per allacciamenti vari e quadri elettrici; separatore di gocce in acciaio zincato;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38099"/>
          <cell r="D38099"/>
        </row>
        <row r="38100">
          <cell r="A38100" t="str">
            <v>MM.05.060.0080.a</v>
          </cell>
          <cell r="B38100" t="str">
            <v>- fino a 694 l/s [2500 m³/h] - 7,5 kg/h</v>
          </cell>
          <cell r="C38100" t="str">
            <v>cad</v>
          </cell>
          <cell r="D38100" t="str">
            <v>2.133,27</v>
          </cell>
        </row>
        <row r="38101">
          <cell r="A38101" t="str">
            <v>MM.05.060.0080.b</v>
          </cell>
          <cell r="B38101" t="str">
            <v>- oltre 694 fino a 972 l/s [2500 - 3500 m³/h] - 9 kg/h</v>
          </cell>
          <cell r="C38101" t="str">
            <v>cad</v>
          </cell>
          <cell r="D38101" t="str">
            <v>4.031,40</v>
          </cell>
        </row>
        <row r="38102">
          <cell r="A38102" t="str">
            <v>MM.05.060.0080.c</v>
          </cell>
          <cell r="B38102" t="str">
            <v>- oltre 972 fino a 1388 l/s [3500 - 5000 m³/h] - 12,5 kg/h</v>
          </cell>
          <cell r="C38102" t="str">
            <v>cad</v>
          </cell>
          <cell r="D38102" t="str">
            <v>4.204,05</v>
          </cell>
        </row>
        <row r="38103">
          <cell r="A38103" t="str">
            <v>MM.05.060.0080.d</v>
          </cell>
          <cell r="B38103" t="str">
            <v>- oltre 1388 fino a 1944 l/s [5000 - 7000 m³/h] - 17,5 kg/h</v>
          </cell>
          <cell r="C38103" t="str">
            <v>cad</v>
          </cell>
          <cell r="D38103" t="str">
            <v>4.675,95</v>
          </cell>
        </row>
        <row r="38104">
          <cell r="A38104" t="str">
            <v>MM.05.060.0080.e</v>
          </cell>
          <cell r="B38104" t="str">
            <v>- oltre 1944 fino a 2777 l/s [7000 - 10000 m³/h] - 25 kg/h</v>
          </cell>
          <cell r="C38104" t="str">
            <v>cad</v>
          </cell>
          <cell r="D38104" t="str">
            <v>5.663,80</v>
          </cell>
        </row>
        <row r="38105">
          <cell r="A38105" t="str">
            <v>MM.05.060.0080.f</v>
          </cell>
          <cell r="B38105" t="str">
            <v>- oltre 2777 fino a 4166 l/s [10000 - 15000 m³/h] - 37,5 kg/h</v>
          </cell>
          <cell r="C38105" t="str">
            <v>cad</v>
          </cell>
          <cell r="D38105" t="str">
            <v>6.815,47</v>
          </cell>
        </row>
        <row r="38106">
          <cell r="A38106" t="str">
            <v>MM.05.060.0080.g</v>
          </cell>
          <cell r="B38106" t="str">
            <v>- oltre 4166 fino a 6111 l/s [15000 - 22000 m³/h] - 55 kg/h</v>
          </cell>
          <cell r="C38106" t="str">
            <v>cad</v>
          </cell>
          <cell r="D38106" t="str">
            <v>9.247,15</v>
          </cell>
        </row>
        <row r="38107">
          <cell r="A38107" t="str">
            <v>MM.05.060.0080.h</v>
          </cell>
          <cell r="B38107" t="str">
            <v>- oltre 6111 fino a 8333 l/s [22000 - 30000 m³/h] - 75 kg/h</v>
          </cell>
          <cell r="C38107" t="str">
            <v>cad</v>
          </cell>
          <cell r="D38107" t="str">
            <v>11.483,47</v>
          </cell>
        </row>
        <row r="38108">
          <cell r="A38108" t="str">
            <v>MM.05.060.0080.i</v>
          </cell>
          <cell r="B38108" t="str">
            <v>- oltre 8333 fino a 11111 l/s [30000 - 40000 m³/h] - 100 kg/h</v>
          </cell>
          <cell r="C38108" t="str">
            <v>cad</v>
          </cell>
          <cell r="D38108" t="str">
            <v>15.057,94</v>
          </cell>
        </row>
        <row r="38109">
          <cell r="A38109" t="str">
            <v>MM.05.060.0080.j</v>
          </cell>
          <cell r="B38109" t="str">
            <v>- oltre 11111 fino a 15278 l/s [40000 - 55000 m³/h] - 138 kg/h</v>
          </cell>
          <cell r="C38109" t="str">
            <v>cad</v>
          </cell>
          <cell r="D38109" t="str">
            <v>18.105,92</v>
          </cell>
        </row>
        <row r="38110">
          <cell r="A38110" t="str">
            <v>MM.05.060.0090</v>
          </cell>
          <cell r="B38110" t="str">
            <v>Sezioni di umidificazione a vapore tipo a generatore elettrico da interno con aria esterna oltre 50% fino a 100% della portata totale, composte da: generatori di vapore ad elettrodi ad erogazione modulante con distributori di vapore, tubazioni per allacciamenti vari e quadri elettrici; separatore di gocce in acciaio zincato; vasca di raccolta in acciaio zincato; struttura portante in acciaio zincato o alluminio; pannellatura sandwich spessore mm 30 precoibentata formata da doppia lamiera in acciaio zincato con interposto isolamento termo acustico di adeguata densità; portine con oblò; illuminazione.</v>
          </cell>
          <cell r="C38110"/>
          <cell r="D38110"/>
        </row>
        <row r="38111">
          <cell r="A38111" t="str">
            <v>MM.05.060.0090.a</v>
          </cell>
          <cell r="B38111" t="str">
            <v>- fino a 694 l/s [2500 m³/h] - 15,5 kg/h</v>
          </cell>
          <cell r="C38111" t="str">
            <v>cad</v>
          </cell>
          <cell r="D38111" t="str">
            <v>2.525,68</v>
          </cell>
        </row>
        <row r="38112">
          <cell r="A38112" t="str">
            <v>MM.05.060.0090.b</v>
          </cell>
          <cell r="B38112" t="str">
            <v>- oltre 694 fino a 972 l/s [2500 - 3500 m³/h] - 22 kg/h</v>
          </cell>
          <cell r="C38112" t="str">
            <v>cad</v>
          </cell>
          <cell r="D38112" t="str">
            <v>4.274,62</v>
          </cell>
        </row>
        <row r="38113">
          <cell r="A38113" t="str">
            <v>MM.05.060.0090.c</v>
          </cell>
          <cell r="B38113" t="str">
            <v>- oltre 972 fino a 1388 l/s [3500 - 5000 m³/h] - 31 kg/h</v>
          </cell>
          <cell r="C38113" t="str">
            <v>cad</v>
          </cell>
          <cell r="D38113" t="str">
            <v>4.983,14</v>
          </cell>
        </row>
        <row r="38114">
          <cell r="A38114" t="str">
            <v>MM.05.060.0090.d</v>
          </cell>
          <cell r="B38114" t="str">
            <v>- oltre 1388 fino a 1944 l/s [5000 - 7000 m³/h] - 43 kg/h</v>
          </cell>
          <cell r="C38114" t="str">
            <v>cad</v>
          </cell>
          <cell r="D38114" t="str">
            <v>6.221,35</v>
          </cell>
        </row>
        <row r="38115">
          <cell r="A38115" t="str">
            <v>MM.05.060.0090.e</v>
          </cell>
          <cell r="B38115" t="str">
            <v>- oltre 1944 fino a 2777 l/s [7000 - 10000 m³/h] - 62 kg/h</v>
          </cell>
          <cell r="C38115" t="str">
            <v>cad</v>
          </cell>
          <cell r="D38115" t="str">
            <v>7.614,48</v>
          </cell>
        </row>
        <row r="38116">
          <cell r="A38116" t="str">
            <v>MM.05.060.0090.f</v>
          </cell>
          <cell r="B38116" t="str">
            <v>- oltre 2777 fino a 4166 l/s [10000 - 15000 m³/h] - 93 kg/h</v>
          </cell>
          <cell r="C38116" t="str">
            <v>cad</v>
          </cell>
          <cell r="D38116" t="str">
            <v>10.743,57</v>
          </cell>
        </row>
        <row r="38117">
          <cell r="A38117" t="str">
            <v>MM.05.060.0090.g</v>
          </cell>
          <cell r="B38117" t="str">
            <v>- oltre 4166 fino a 6111 l/s [15000 - 22000 m³/h] - 136 kg/h</v>
          </cell>
          <cell r="C38117" t="str">
            <v>cad</v>
          </cell>
          <cell r="D38117" t="str">
            <v>14.211,08</v>
          </cell>
        </row>
        <row r="38118">
          <cell r="A38118" t="str">
            <v>MM.05.070</v>
          </cell>
          <cell r="B38118" t="str">
            <v>SEZIONI VENTILANTI DI MANDATA</v>
          </cell>
          <cell r="C38118"/>
          <cell r="D38118"/>
        </row>
        <row r="38119">
          <cell r="A38119" t="str">
            <v>MM.05.070.0010</v>
          </cell>
          <cell r="B38119" t="str">
            <v>Sezioni ventilanti di mandata aria da interno composte da: ventilatori con motori dotati di inverter di regolazione, trasmissioni, supporti e giunti antivibranti; struttura portante in acciaio zincato o alluminio; pannellatura sandwich spessore mm 30 precoibentata formata da doppia lamiera in acciaio zincato con interposto isolamento termo acustico di adeguata densità; portine con oblò; illuminazione.</v>
          </cell>
          <cell r="C38119"/>
          <cell r="D38119"/>
        </row>
        <row r="38120">
          <cell r="A38120" t="str">
            <v>MM.05.070.0010.a</v>
          </cell>
          <cell r="B38120" t="str">
            <v>- fino a 694 l/s [2500 m³/h]</v>
          </cell>
          <cell r="C38120" t="str">
            <v>cad</v>
          </cell>
          <cell r="D38120" t="str">
            <v>1.971,00</v>
          </cell>
        </row>
        <row r="38121">
          <cell r="A38121" t="str">
            <v>MM.05.070.0010.b</v>
          </cell>
          <cell r="B38121" t="str">
            <v>- oltre 694 fino a 972 l/s [2500 - 3500 m³/h]</v>
          </cell>
          <cell r="C38121" t="str">
            <v>cad</v>
          </cell>
          <cell r="D38121" t="str">
            <v>3.390,10</v>
          </cell>
        </row>
        <row r="38122">
          <cell r="A38122" t="str">
            <v>MM.05.070.0010.c</v>
          </cell>
          <cell r="B38122" t="str">
            <v>- oltre 972 fino a 1388 l/s [3500 - 5000 m³/h]</v>
          </cell>
          <cell r="C38122" t="str">
            <v>cad</v>
          </cell>
          <cell r="D38122" t="str">
            <v>4.018,03</v>
          </cell>
        </row>
        <row r="38123">
          <cell r="A38123" t="str">
            <v>MM.05.070.0010.d</v>
          </cell>
          <cell r="B38123" t="str">
            <v>- oltre 1388 fino a 1944 l/s [5000 - 7000 m³/h]</v>
          </cell>
          <cell r="C38123" t="str">
            <v>cad</v>
          </cell>
          <cell r="D38123" t="str">
            <v>4.760,34</v>
          </cell>
        </row>
        <row r="38124">
          <cell r="A38124" t="str">
            <v>MM.05.070.0010.e</v>
          </cell>
          <cell r="B38124" t="str">
            <v>- oltre 1944 fino a 2777 l/s [7000 - 10000 m³/h]</v>
          </cell>
          <cell r="C38124" t="str">
            <v>cad</v>
          </cell>
          <cell r="D38124" t="str">
            <v>6.018,10</v>
          </cell>
        </row>
        <row r="38125">
          <cell r="A38125" t="str">
            <v>MM.05.070.0010.f</v>
          </cell>
          <cell r="B38125" t="str">
            <v>- oltre 2777 fino a 4166 l/s [10000 - 15000 m³/h]</v>
          </cell>
          <cell r="C38125" t="str">
            <v>cad</v>
          </cell>
          <cell r="D38125" t="str">
            <v>7.317,09</v>
          </cell>
        </row>
        <row r="38126">
          <cell r="A38126" t="str">
            <v>MM.05.070.0010.g</v>
          </cell>
          <cell r="B38126" t="str">
            <v>- oltre 4166 fino a 6111 l/s [15000 - 22000 m³/h]</v>
          </cell>
          <cell r="C38126" t="str">
            <v>cad</v>
          </cell>
          <cell r="D38126" t="str">
            <v>9.483,65</v>
          </cell>
        </row>
        <row r="38127">
          <cell r="A38127" t="str">
            <v>MM.05.070.0010.h</v>
          </cell>
          <cell r="B38127" t="str">
            <v>- oltre 6111 fino a 8333 l/s [22000 - 30000 m³/h]</v>
          </cell>
          <cell r="C38127" t="str">
            <v>cad</v>
          </cell>
          <cell r="D38127" t="str">
            <v>13.098,25</v>
          </cell>
        </row>
        <row r="38128">
          <cell r="A38128" t="str">
            <v>MM.05.070.0010.i</v>
          </cell>
          <cell r="B38128" t="str">
            <v>- oltre 8333 fino a 11111 l/s [30000 - 40000 m³/h]</v>
          </cell>
          <cell r="C38128" t="str">
            <v>cad</v>
          </cell>
          <cell r="D38128" t="str">
            <v>16.844,05</v>
          </cell>
        </row>
        <row r="38129">
          <cell r="A38129" t="str">
            <v>MM.05.070.0010.j</v>
          </cell>
          <cell r="B38129" t="str">
            <v>- oltre 11111 fino a 15278 l/s [40000 - 55000 m³/h]</v>
          </cell>
          <cell r="C38129" t="str">
            <v>cad</v>
          </cell>
          <cell r="D38129" t="str">
            <v>20.736,22</v>
          </cell>
        </row>
        <row r="38130">
          <cell r="A38130" t="str">
            <v>MM.05.070.0010.k</v>
          </cell>
          <cell r="B38130" t="str">
            <v>- oltre 15278 fino a 20833 l/s [55000 - 75000 m³/h]</v>
          </cell>
          <cell r="C38130" t="str">
            <v>cad</v>
          </cell>
          <cell r="D38130" t="str">
            <v>25.375,12</v>
          </cell>
        </row>
        <row r="38131">
          <cell r="A38131" t="str">
            <v>MM.05.080</v>
          </cell>
          <cell r="B38131" t="str">
            <v>SEZIONI SPECIALI</v>
          </cell>
          <cell r="C38131"/>
          <cell r="D38131"/>
        </row>
        <row r="38132">
          <cell r="A38132" t="str">
            <v>MM.05.080.0010</v>
          </cell>
          <cell r="B38132" t="str">
            <v>Sezioni multi-zone in costruzione da interno, composte da: batteria di riscaldamento in rame-alluminio ad acqua calda; batteria di raffrescamento in rame-alluminio ad acqua refrigerata con bacino raccolta condensa in acciaio zincato; serrande di miscela e taratura per le varie zone; struttura portante in acciaio zincato o alluminio; pannellatura sandwich spessore mm 30 precoibentata formata da doppia lamiera in acciaio zincato con interposto isolamento termo acustico di adeguata densità.</v>
          </cell>
          <cell r="C38132"/>
          <cell r="D38132"/>
        </row>
        <row r="38133">
          <cell r="A38133" t="str">
            <v>MM.05.080.0010.a</v>
          </cell>
          <cell r="B38133" t="str">
            <v>- fino a 2777 l/s [10000 m³/h] - 92 kWt - 95 kWf</v>
          </cell>
          <cell r="C38133" t="str">
            <v>cad</v>
          </cell>
          <cell r="D38133" t="str">
            <v>884,64</v>
          </cell>
        </row>
        <row r="38134">
          <cell r="A38134" t="str">
            <v>MM.05.080.0010.b</v>
          </cell>
          <cell r="B38134" t="str">
            <v>- oltre 2777 fino a 4166 l/s [10000 - 15000 m³/h] - 138 kWt - 143 kWf</v>
          </cell>
          <cell r="C38134" t="str">
            <v>cad</v>
          </cell>
          <cell r="D38134" t="str">
            <v>2.034,40</v>
          </cell>
        </row>
        <row r="38135">
          <cell r="A38135" t="str">
            <v>MM.05.080.0010.c</v>
          </cell>
          <cell r="B38135" t="str">
            <v>- oltre 4166 fino a 6111 l/s [15000 - 22000 m³/h] - 202 kWt - 209 kWf</v>
          </cell>
          <cell r="C38135" t="str">
            <v>cad</v>
          </cell>
          <cell r="D38135" t="str">
            <v>2.597,20</v>
          </cell>
        </row>
        <row r="38136">
          <cell r="A38136" t="str">
            <v>MM.05.080.0010.d</v>
          </cell>
          <cell r="B38136" t="str">
            <v>- oltre 6111 fino a 8333 l/s [22000 - 30000 m³/h] - 276 kWt - 285 kWf</v>
          </cell>
          <cell r="C38136" t="str">
            <v>cad</v>
          </cell>
          <cell r="D38136" t="str">
            <v>3.012,37</v>
          </cell>
        </row>
        <row r="38137">
          <cell r="A38137" t="str">
            <v>MM.05.080.0010.e</v>
          </cell>
          <cell r="B38137" t="str">
            <v>- oltre 8333 fino a 11111 l/s [30000 - 40000 m³/h] - 368 kWt - 380 kWf</v>
          </cell>
          <cell r="C38137" t="str">
            <v>cad</v>
          </cell>
          <cell r="D38137" t="str">
            <v>4.221,79</v>
          </cell>
        </row>
        <row r="38138">
          <cell r="A38138" t="str">
            <v>MM.05.080.0010.f</v>
          </cell>
          <cell r="B38138" t="str">
            <v>- oltre 11111 fino a 15278 l/s [40000 - 55000 m³/h] - 506 kWt - 523 kWf</v>
          </cell>
          <cell r="C38138" t="str">
            <v>cad</v>
          </cell>
          <cell r="D38138" t="str">
            <v>6.134,24</v>
          </cell>
        </row>
        <row r="38139">
          <cell r="A38139" t="str">
            <v>MM.05.080.0010.g</v>
          </cell>
          <cell r="B38139" t="str">
            <v>- oltre 15278 fino a 20833 l/s [55000 - 75000 m³/h] - 690 kWt - 713 kWf</v>
          </cell>
          <cell r="C38139" t="str">
            <v>cad</v>
          </cell>
          <cell r="D38139" t="str">
            <v>8.965,55</v>
          </cell>
        </row>
        <row r="38140">
          <cell r="A38140" t="str">
            <v>MM.05.080.0020</v>
          </cell>
          <cell r="B38140" t="str">
            <v>Sezioni doppio condotto in costruzione da interno, composte da: batteria di riscaldamento in rame-alluminio ad acqua calda; batteria di raffrescamento in rame-alluminio ad acqua refrigerata con bacino raccolta condensa in acciaio zincato; struttura portante in acciaio zincato o alluminio; pannellatura sandwich spessore mm 30 precoibentata formata da doppia lamiera in acciaio zincato con interposto isolamento termo acustico di adeguata densità.</v>
          </cell>
          <cell r="C38140"/>
          <cell r="D38140"/>
        </row>
        <row r="38141">
          <cell r="A38141" t="str">
            <v>MM.05.080.0020.a</v>
          </cell>
          <cell r="B38141" t="str">
            <v>- fino a 2777 l/s [10000 m³/h] - 92 kWt - 95 kWf</v>
          </cell>
          <cell r="C38141" t="str">
            <v>cad</v>
          </cell>
          <cell r="D38141" t="str">
            <v>826,82</v>
          </cell>
        </row>
        <row r="38142">
          <cell r="A38142" t="str">
            <v>MM.05.080.0020.b</v>
          </cell>
          <cell r="B38142" t="str">
            <v>- oltre 2777 fino a 4166 l/s [10000 - 15000 m³/h] - 138 kWt - 143 kWf</v>
          </cell>
          <cell r="C38142" t="str">
            <v>cad</v>
          </cell>
          <cell r="D38142" t="str">
            <v>1.738,51</v>
          </cell>
        </row>
        <row r="38143">
          <cell r="A38143" t="str">
            <v>MM.05.080.0020.c</v>
          </cell>
          <cell r="B38143" t="str">
            <v>- oltre 4166 fino a 6111 l/s [15000 - 22000 m³/h] - 202 kWt - 209 kWf</v>
          </cell>
          <cell r="C38143" t="str">
            <v>cad</v>
          </cell>
          <cell r="D38143" t="str">
            <v>2.266,51</v>
          </cell>
        </row>
        <row r="38144">
          <cell r="A38144" t="str">
            <v>MM.05.080.0020.d</v>
          </cell>
          <cell r="B38144" t="str">
            <v>- oltre 6111 fino a 8333 l/s [22000 - 30000 m³/h] - 276 kWt - 285 kWf</v>
          </cell>
          <cell r="C38144" t="str">
            <v>cad</v>
          </cell>
          <cell r="D38144" t="str">
            <v>2.865,58</v>
          </cell>
        </row>
        <row r="38145">
          <cell r="A38145" t="str">
            <v>MM.05.080.0020.e</v>
          </cell>
          <cell r="B38145" t="str">
            <v>- oltre 8333 fino a 11111 l/s [30000 - 40000 m³/h] - 368 kWt - 380 kWf</v>
          </cell>
          <cell r="C38145" t="str">
            <v>cad</v>
          </cell>
          <cell r="D38145" t="str">
            <v>4.071,79</v>
          </cell>
        </row>
        <row r="38146">
          <cell r="A38146" t="str">
            <v>MM.05.080.0020.f</v>
          </cell>
          <cell r="B38146" t="str">
            <v>- oltre 11111 fino a 15278 l/s [40000 - 55000 m³/h] - 506 kWt - 523 kWf</v>
          </cell>
          <cell r="C38146" t="str">
            <v>cad</v>
          </cell>
          <cell r="D38146" t="str">
            <v>5.955,31</v>
          </cell>
        </row>
        <row r="38147">
          <cell r="A38147" t="str">
            <v>MM.05.080.0020.g</v>
          </cell>
          <cell r="B38147" t="str">
            <v>- oltre 15278 fino a 20833 l/s [55000 - 75000 m³/h] - 690 kWt - 713 kWf</v>
          </cell>
          <cell r="C38147" t="str">
            <v>cad</v>
          </cell>
          <cell r="D38147" t="str">
            <v>8.576,37</v>
          </cell>
        </row>
        <row r="38148">
          <cell r="A38148" t="str">
            <v>MM.05.090</v>
          </cell>
          <cell r="B38148" t="str">
            <v>AUMENTI DI PREZZO PER SEZIONI DA ESTERNO</v>
          </cell>
          <cell r="C38148"/>
          <cell r="D38148"/>
        </row>
        <row r="38149">
          <cell r="A38149" t="str">
            <v>MM.05.090.0010</v>
          </cell>
          <cell r="B38149"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38149"/>
          <cell r="D38149"/>
        </row>
        <row r="38150">
          <cell r="A38150" t="str">
            <v>MM.05.090.0010.a</v>
          </cell>
          <cell r="B38150" t="str">
            <v>- fino a 694 l/s [2500 m³/h]</v>
          </cell>
          <cell r="C38150" t="str">
            <v>cad</v>
          </cell>
          <cell r="D38150" t="str">
            <v>105,84</v>
          </cell>
        </row>
        <row r="38151">
          <cell r="A38151" t="str">
            <v>MM.05.090.0010.b</v>
          </cell>
          <cell r="B38151" t="str">
            <v>- oltre 694 fino a 972 l/s [2500 - 3500 m³/h]</v>
          </cell>
          <cell r="C38151" t="str">
            <v>cad</v>
          </cell>
          <cell r="D38151" t="str">
            <v>137,74</v>
          </cell>
        </row>
        <row r="38152">
          <cell r="A38152" t="str">
            <v>MM.05.090.0010.c</v>
          </cell>
          <cell r="B38152" t="str">
            <v>- oltre 972 fino a 1388 l/s [3500 - 5000 m³/h]</v>
          </cell>
          <cell r="C38152" t="str">
            <v>cad</v>
          </cell>
          <cell r="D38152" t="str">
            <v>165,06</v>
          </cell>
        </row>
        <row r="38153">
          <cell r="A38153" t="str">
            <v>MM.05.090.0010.d</v>
          </cell>
          <cell r="B38153" t="str">
            <v>- oltre 1388 fino a 2777 l/s [5000 - 10000 m³/h]</v>
          </cell>
          <cell r="C38153" t="str">
            <v>cad</v>
          </cell>
          <cell r="D38153" t="str">
            <v>190,65</v>
          </cell>
        </row>
        <row r="38154">
          <cell r="A38154" t="str">
            <v>MM.05.090.0010.e</v>
          </cell>
          <cell r="B38154" t="str">
            <v>- oltre 2777 fino a 6111 l/s [10000 - 22000 m³/h]</v>
          </cell>
          <cell r="C38154" t="str">
            <v>cad</v>
          </cell>
          <cell r="D38154" t="str">
            <v>240,09</v>
          </cell>
        </row>
        <row r="38155">
          <cell r="A38155" t="str">
            <v>MM.05.090.0010.f</v>
          </cell>
          <cell r="B38155" t="str">
            <v>- oltre 6111 fino a 15278 l/s [22000 - 55000 m³/h]</v>
          </cell>
          <cell r="C38155" t="str">
            <v>cad</v>
          </cell>
          <cell r="D38155" t="str">
            <v>308,94</v>
          </cell>
        </row>
        <row r="38156">
          <cell r="A38156" t="str">
            <v>MM.05.090.0010.g</v>
          </cell>
          <cell r="B38156" t="str">
            <v>- oltre 15278 fino a 20833 l/s [55000 - 75000 m³/h]</v>
          </cell>
          <cell r="C38156" t="str">
            <v>cad</v>
          </cell>
          <cell r="D38156" t="str">
            <v>391,92</v>
          </cell>
        </row>
        <row r="38157">
          <cell r="A38157" t="str">
            <v>MM.05.090.0020</v>
          </cell>
          <cell r="B38157"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38157"/>
          <cell r="D38157"/>
        </row>
        <row r="38158">
          <cell r="A38158" t="str">
            <v>MM.05.090.0020.a</v>
          </cell>
          <cell r="B38158" t="str">
            <v>- fino a 694 l/s [2500 m³/h]</v>
          </cell>
          <cell r="C38158" t="str">
            <v>cad</v>
          </cell>
          <cell r="D38158" t="str">
            <v>198,50</v>
          </cell>
        </row>
        <row r="38159">
          <cell r="A38159" t="str">
            <v>MM.05.090.0020.b</v>
          </cell>
          <cell r="B38159" t="str">
            <v>- oltre 694 fino a 972 l/s [2500 - 3500 m³/h]</v>
          </cell>
          <cell r="C38159" t="str">
            <v>cad</v>
          </cell>
          <cell r="D38159" t="str">
            <v>360,22</v>
          </cell>
        </row>
        <row r="38160">
          <cell r="A38160" t="str">
            <v>MM.05.090.0020.c</v>
          </cell>
          <cell r="B38160" t="str">
            <v>- oltre 972 fino a 1388 l/s [3500 - 5000 m³/h]</v>
          </cell>
          <cell r="C38160" t="str">
            <v>cad</v>
          </cell>
          <cell r="D38160" t="str">
            <v>420,16</v>
          </cell>
        </row>
        <row r="38161">
          <cell r="A38161" t="str">
            <v>MM.05.090.0020.d</v>
          </cell>
          <cell r="B38161" t="str">
            <v>- oltre 1388 fino a 1944 l/s [5000 - 7000 m³/h]</v>
          </cell>
          <cell r="C38161" t="str">
            <v>cad</v>
          </cell>
          <cell r="D38161" t="str">
            <v>508,38</v>
          </cell>
        </row>
        <row r="38162">
          <cell r="A38162" t="str">
            <v>MM.05.090.0020.e</v>
          </cell>
          <cell r="B38162" t="str">
            <v>- oltre 1944 fino a 2777 l/s [7000 - 10000 m³/h]</v>
          </cell>
          <cell r="C38162" t="str">
            <v>cad</v>
          </cell>
          <cell r="D38162" t="str">
            <v>690,25</v>
          </cell>
        </row>
        <row r="38163">
          <cell r="A38163" t="str">
            <v>MM.05.090.0020.f</v>
          </cell>
          <cell r="B38163" t="str">
            <v>- oltre 2777 fino a 4166 l/s [10000 - 15000 m³/h]</v>
          </cell>
          <cell r="C38163" t="str">
            <v>cad</v>
          </cell>
          <cell r="D38163" t="str">
            <v>838,53</v>
          </cell>
        </row>
        <row r="38164">
          <cell r="A38164" t="str">
            <v>MM.05.090.0020.g</v>
          </cell>
          <cell r="B38164" t="str">
            <v>- oltre 4166 fino a 6111 l/s [15000 - 22000 m³/h]</v>
          </cell>
          <cell r="C38164" t="str">
            <v>cad</v>
          </cell>
          <cell r="D38164" t="str">
            <v>1.175,79</v>
          </cell>
        </row>
        <row r="38165">
          <cell r="A38165" t="str">
            <v>MM.05.090.0020.h</v>
          </cell>
          <cell r="B38165" t="str">
            <v>- oltre 6111 fino a 15278 l/s [22000 - 55000 m³/h]</v>
          </cell>
          <cell r="C38165" t="str">
            <v>cad</v>
          </cell>
          <cell r="D38165" t="str">
            <v>1.285,27</v>
          </cell>
        </row>
        <row r="38166">
          <cell r="A38166" t="str">
            <v>MM.05.090.0020.i</v>
          </cell>
          <cell r="B38166" t="str">
            <v>- oltre 15278 fino a 20833 l/s [55000 - 75000 m³/h]</v>
          </cell>
          <cell r="C38166" t="str">
            <v>cad</v>
          </cell>
          <cell r="D38166" t="str">
            <v>1.359,40</v>
          </cell>
        </row>
        <row r="38167">
          <cell r="A38167" t="str">
            <v>MM.05.090.0030</v>
          </cell>
          <cell r="B38167"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38167"/>
          <cell r="D38167"/>
        </row>
        <row r="38168">
          <cell r="A38168" t="str">
            <v>MM.05.090.0030.a</v>
          </cell>
          <cell r="B38168" t="str">
            <v>- fino a 694 l/s [2500 m³/h]</v>
          </cell>
          <cell r="C38168" t="str">
            <v>cad</v>
          </cell>
          <cell r="D38168" t="str">
            <v>304,35</v>
          </cell>
        </row>
        <row r="38169">
          <cell r="A38169" t="str">
            <v>MM.05.090.0030.b</v>
          </cell>
          <cell r="B38169" t="str">
            <v>- oltre 694 fino a 972 l/s [2500 - 3500 m³/h]</v>
          </cell>
          <cell r="C38169" t="str">
            <v>cad</v>
          </cell>
          <cell r="D38169" t="str">
            <v>550,92</v>
          </cell>
        </row>
        <row r="38170">
          <cell r="A38170" t="str">
            <v>MM.05.090.0030.c</v>
          </cell>
          <cell r="B38170" t="str">
            <v>- oltre 972 fino a 1388 l/s [3500 - 5000 m³/h]</v>
          </cell>
          <cell r="C38170" t="str">
            <v>cad</v>
          </cell>
          <cell r="D38170" t="str">
            <v>735,25</v>
          </cell>
        </row>
        <row r="38171">
          <cell r="A38171" t="str">
            <v>MM.05.090.0030.d</v>
          </cell>
          <cell r="B38171" t="str">
            <v>- oltre 1388 fino a 1944 l/s [5000 - 7000 m³/h]</v>
          </cell>
          <cell r="C38171" t="str">
            <v>cad</v>
          </cell>
          <cell r="D38171" t="str">
            <v>847,31</v>
          </cell>
        </row>
        <row r="38172">
          <cell r="A38172" t="str">
            <v>MM.05.090.0030.e</v>
          </cell>
          <cell r="B38172" t="str">
            <v>- oltre 1944 fino a 2777 l/s [7000 - 10000 m³/h]</v>
          </cell>
          <cell r="C38172" t="str">
            <v>cad</v>
          </cell>
          <cell r="D38172" t="str">
            <v>1.170,41</v>
          </cell>
        </row>
        <row r="38173">
          <cell r="A38173" t="str">
            <v>MM.05.090.0030.f</v>
          </cell>
          <cell r="B38173" t="str">
            <v>- oltre 2777 fino a 4166 l/s [10000 - 15000 m³/h]</v>
          </cell>
          <cell r="C38173" t="str">
            <v>cad</v>
          </cell>
          <cell r="D38173" t="str">
            <v>1.500,51</v>
          </cell>
        </row>
        <row r="38174">
          <cell r="A38174" t="str">
            <v>MM.05.090.0030.g</v>
          </cell>
          <cell r="B38174" t="str">
            <v>- oltre 4166 fino a 6111 l/s [15000 - 22000 m³/h]</v>
          </cell>
          <cell r="C38174" t="str">
            <v>cad</v>
          </cell>
          <cell r="D38174" t="str">
            <v>2.090,29</v>
          </cell>
        </row>
        <row r="38175">
          <cell r="A38175" t="str">
            <v>MM.05.090.0030.h</v>
          </cell>
          <cell r="B38175" t="str">
            <v>- oltre 6111 fino a 8333 l/s [22000 - 30000 m³/h]</v>
          </cell>
          <cell r="C38175" t="str">
            <v>cad</v>
          </cell>
          <cell r="D38175" t="str">
            <v>2.478,74</v>
          </cell>
        </row>
        <row r="38176">
          <cell r="A38176" t="str">
            <v>MM.05.090.0030.i</v>
          </cell>
          <cell r="B38176" t="str">
            <v>- oltre 8333 fino a 11111 l/s [30000 - 40000 m³/h]</v>
          </cell>
          <cell r="C38176" t="str">
            <v>cad</v>
          </cell>
          <cell r="D38176" t="str">
            <v>3.213,17</v>
          </cell>
        </row>
        <row r="38177">
          <cell r="A38177" t="str">
            <v>MM.05.090.0030.j</v>
          </cell>
          <cell r="B38177" t="str">
            <v>- oltre 11111 fino a 15278 l/s [40000 - 55000 m³/h]</v>
          </cell>
          <cell r="C38177" t="str">
            <v>cad</v>
          </cell>
          <cell r="D38177" t="str">
            <v>4.193,07</v>
          </cell>
        </row>
        <row r="38178">
          <cell r="A38178" t="str">
            <v>MM.05.090.0030.k</v>
          </cell>
          <cell r="B38178" t="str">
            <v>- oltre 15278 fino a 20833 l/s [55000 - 75000 m³/h]</v>
          </cell>
          <cell r="C38178" t="str">
            <v>cad</v>
          </cell>
          <cell r="D38178" t="str">
            <v>5.049,22</v>
          </cell>
        </row>
        <row r="38179">
          <cell r="A38179" t="str">
            <v>MM.05.090.0040</v>
          </cell>
          <cell r="B38179"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38179"/>
          <cell r="D38179"/>
        </row>
        <row r="38180">
          <cell r="A38180" t="str">
            <v>MM.05.090.0040.a</v>
          </cell>
          <cell r="B38180" t="str">
            <v>- fino a 694 l/s [2500 m³/h]</v>
          </cell>
          <cell r="C38180" t="str">
            <v>cad</v>
          </cell>
          <cell r="D38180" t="str">
            <v>123,49</v>
          </cell>
        </row>
        <row r="38181">
          <cell r="A38181" t="str">
            <v>MM.05.090.0040.b</v>
          </cell>
          <cell r="B38181" t="str">
            <v>- oltre 694 fino a 972 l/s [2500 - 3500 m³/h]</v>
          </cell>
          <cell r="C38181" t="str">
            <v>cad</v>
          </cell>
          <cell r="D38181" t="str">
            <v>233,08</v>
          </cell>
        </row>
        <row r="38182">
          <cell r="A38182" t="str">
            <v>MM.05.090.0040.c</v>
          </cell>
          <cell r="B38182" t="str">
            <v>- oltre 972 fino a 1388 l/s [3500 - 5000 m³/h]</v>
          </cell>
          <cell r="C38182" t="str">
            <v>cad</v>
          </cell>
          <cell r="D38182" t="str">
            <v>270,09</v>
          </cell>
        </row>
        <row r="38183">
          <cell r="A38183" t="str">
            <v>MM.05.090.0040.d</v>
          </cell>
          <cell r="B38183" t="str">
            <v>- oltre 1388 fino a 1944 l/s [5000 - 7000 m³/h]</v>
          </cell>
          <cell r="C38183" t="str">
            <v>cad</v>
          </cell>
          <cell r="D38183" t="str">
            <v>317,76</v>
          </cell>
        </row>
        <row r="38184">
          <cell r="A38184" t="str">
            <v>MM.05.090.0040.e</v>
          </cell>
          <cell r="B38184" t="str">
            <v>- oltre 1944 fino a 2777 l/s [7000 - 10000 m³/h]</v>
          </cell>
          <cell r="C38184" t="str">
            <v>cad</v>
          </cell>
          <cell r="D38184" t="str">
            <v>420,16</v>
          </cell>
        </row>
        <row r="38185">
          <cell r="A38185" t="str">
            <v>MM.05.090.0040.f</v>
          </cell>
          <cell r="B38185" t="str">
            <v>- oltre 2777 fino a 4166 l/s [10000 - 15000 m³/h]</v>
          </cell>
          <cell r="C38185" t="str">
            <v>cad</v>
          </cell>
          <cell r="D38185" t="str">
            <v>485,47</v>
          </cell>
        </row>
        <row r="38186">
          <cell r="A38186" t="str">
            <v>MM.05.090.0040.g</v>
          </cell>
          <cell r="B38186" t="str">
            <v>- oltre 4166 fino a 6111 l/s [15000 - 22000 m³/h]</v>
          </cell>
          <cell r="C38186" t="str">
            <v>cad</v>
          </cell>
          <cell r="D38186" t="str">
            <v>653,22</v>
          </cell>
        </row>
        <row r="38187">
          <cell r="A38187" t="str">
            <v>MM.05.090.0040.h</v>
          </cell>
          <cell r="B38187" t="str">
            <v>- oltre 6111 fino a 8333 l/s [22000 - 30000 m³/h]</v>
          </cell>
          <cell r="C38187" t="str">
            <v>cad</v>
          </cell>
          <cell r="D38187" t="str">
            <v>826,24</v>
          </cell>
        </row>
        <row r="38188">
          <cell r="A38188" t="str">
            <v>MM.05.090.0040.i</v>
          </cell>
          <cell r="B38188" t="str">
            <v>- oltre 8333 fino a 15278 l/s [30000 - 55000 m³/h]</v>
          </cell>
          <cell r="C38188" t="str">
            <v>cad</v>
          </cell>
          <cell r="D38188" t="str">
            <v>988,67</v>
          </cell>
        </row>
        <row r="38189">
          <cell r="A38189" t="str">
            <v>MM.05.090.0040.j</v>
          </cell>
          <cell r="B38189" t="str">
            <v>- oltre 15278 fino a 20833 l/s [55000 - 75000 m³/h]</v>
          </cell>
          <cell r="C38189" t="str">
            <v>cad</v>
          </cell>
          <cell r="D38189" t="str">
            <v>1.174,06</v>
          </cell>
        </row>
        <row r="38190">
          <cell r="A38190" t="str">
            <v>MM.05.090.0050</v>
          </cell>
          <cell r="B38190"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38190"/>
          <cell r="D38190"/>
        </row>
        <row r="38191">
          <cell r="A38191" t="str">
            <v>MM.05.090.0050.a</v>
          </cell>
          <cell r="B38191" t="str">
            <v>- fino a 694 l/s [2500 m³/h]</v>
          </cell>
          <cell r="C38191" t="str">
            <v>cad</v>
          </cell>
          <cell r="D38191" t="str">
            <v>123,49</v>
          </cell>
        </row>
        <row r="38192">
          <cell r="A38192" t="str">
            <v>MM.05.090.0050.b</v>
          </cell>
          <cell r="B38192" t="str">
            <v>- oltre 694 fino a 972 l/s [2500 - 3500 m³/h]</v>
          </cell>
          <cell r="C38192" t="str">
            <v>cad</v>
          </cell>
          <cell r="D38192" t="str">
            <v>286,07</v>
          </cell>
        </row>
        <row r="38193">
          <cell r="A38193" t="str">
            <v>MM.05.090.0050.c</v>
          </cell>
          <cell r="B38193" t="str">
            <v>- oltre 972 fino a 1388 l/s [3500 - 5000 m³/h]</v>
          </cell>
          <cell r="C38193" t="str">
            <v>cad</v>
          </cell>
          <cell r="D38193" t="str">
            <v>360,12</v>
          </cell>
        </row>
        <row r="38194">
          <cell r="A38194" t="str">
            <v>MM.05.090.0050.d</v>
          </cell>
          <cell r="B38194" t="str">
            <v>- oltre 1388 fino a 1944 l/s [5000 - 7000 m³/h]</v>
          </cell>
          <cell r="C38194" t="str">
            <v>cad</v>
          </cell>
          <cell r="D38194" t="str">
            <v>466,03</v>
          </cell>
        </row>
        <row r="38195">
          <cell r="A38195" t="str">
            <v>MM.05.090.0050.e</v>
          </cell>
          <cell r="B38195" t="str">
            <v>- oltre 1944 fino a 2777 l/s [7000 - 10000 m³/h]</v>
          </cell>
          <cell r="C38195" t="str">
            <v>cad</v>
          </cell>
          <cell r="D38195" t="str">
            <v>600,22</v>
          </cell>
        </row>
        <row r="38196">
          <cell r="A38196" t="str">
            <v>MM.05.090.0050.f</v>
          </cell>
          <cell r="B38196" t="str">
            <v>- oltre 2777 fino a 4166 l/s [10000 - 15000 m³/h]</v>
          </cell>
          <cell r="C38196" t="str">
            <v>cad</v>
          </cell>
          <cell r="D38196" t="str">
            <v>706,12</v>
          </cell>
        </row>
        <row r="38197">
          <cell r="A38197" t="str">
            <v>MM.05.090.0050.g</v>
          </cell>
          <cell r="B38197" t="str">
            <v>- oltre 4166 fino a 6111 l/s [15000 - 22000 m³/h]</v>
          </cell>
          <cell r="C38197" t="str">
            <v>cad</v>
          </cell>
          <cell r="D38197" t="str">
            <v>914,52</v>
          </cell>
        </row>
        <row r="38198">
          <cell r="A38198" t="str">
            <v>MM.05.090.0050.h</v>
          </cell>
          <cell r="B38198" t="str">
            <v>- oltre 6111 fino a 8333 l/s [22000 - 30000 m³/h]</v>
          </cell>
          <cell r="C38198" t="str">
            <v>cad</v>
          </cell>
          <cell r="D38198" t="str">
            <v>1.009,87</v>
          </cell>
        </row>
        <row r="38199">
          <cell r="A38199" t="str">
            <v>MM.05.090.0050.i</v>
          </cell>
          <cell r="B38199" t="str">
            <v>- oltre 8333 fino a 20333 l/s [30000 - 75000 m³/h]</v>
          </cell>
          <cell r="C38199" t="str">
            <v>cad</v>
          </cell>
          <cell r="D38199" t="str">
            <v>1.235,84</v>
          </cell>
        </row>
        <row r="38200">
          <cell r="A38200" t="str">
            <v>MM.05.090.0060</v>
          </cell>
          <cell r="B38200"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38200"/>
          <cell r="D38200"/>
        </row>
        <row r="38201">
          <cell r="A38201" t="str">
            <v>MM.05.090.0060.a</v>
          </cell>
          <cell r="B38201" t="str">
            <v>- fino a 694 l/s [2500 m³/h]</v>
          </cell>
          <cell r="C38201" t="str">
            <v>cad</v>
          </cell>
          <cell r="D38201" t="str">
            <v>189,66</v>
          </cell>
        </row>
        <row r="38202">
          <cell r="A38202" t="str">
            <v>MM.05.090.0060.b</v>
          </cell>
          <cell r="B38202" t="str">
            <v>- oltre 694 fino a 972 l/s [2500 - 3500 m³/h]</v>
          </cell>
          <cell r="C38202" t="str">
            <v>cad</v>
          </cell>
          <cell r="D38202" t="str">
            <v>392,01</v>
          </cell>
        </row>
        <row r="38203">
          <cell r="A38203" t="str">
            <v>MM.05.090.0060.c</v>
          </cell>
          <cell r="B38203" t="str">
            <v>- oltre 972 fino a 1388 l/s [3500 - 5000 m³/h]</v>
          </cell>
          <cell r="C38203" t="str">
            <v>cad</v>
          </cell>
          <cell r="D38203" t="str">
            <v>510,18</v>
          </cell>
        </row>
        <row r="38204">
          <cell r="A38204" t="str">
            <v>MM.05.090.0060.d</v>
          </cell>
          <cell r="B38204" t="str">
            <v>- oltre 1388 fino a 1944 l/s [5000 - 7000 m³/h]</v>
          </cell>
          <cell r="C38204" t="str">
            <v>cad</v>
          </cell>
          <cell r="D38204" t="str">
            <v>656,67</v>
          </cell>
        </row>
        <row r="38205">
          <cell r="A38205" t="str">
            <v>MM.05.090.0060.e</v>
          </cell>
          <cell r="B38205" t="str">
            <v>- oltre 1944 fino a 2777 l/s [7000 - 10000 m³/h]</v>
          </cell>
          <cell r="C38205" t="str">
            <v>cad</v>
          </cell>
          <cell r="D38205" t="str">
            <v>750,26</v>
          </cell>
        </row>
        <row r="38206">
          <cell r="A38206" t="str">
            <v>MM.05.090.0060.f</v>
          </cell>
          <cell r="B38206" t="str">
            <v>- oltre 2777 fino a 4166 l/s [10000 - 15000 m³/h]</v>
          </cell>
          <cell r="C38206" t="str">
            <v>cad</v>
          </cell>
          <cell r="D38206" t="str">
            <v>970,93</v>
          </cell>
        </row>
        <row r="38207">
          <cell r="A38207" t="str">
            <v>MM.05.090.0060.g</v>
          </cell>
          <cell r="B38207" t="str">
            <v>- oltre 4166 fino a 6111 l/s [15000 - 22000 m³/h]</v>
          </cell>
          <cell r="C38207" t="str">
            <v>cad</v>
          </cell>
          <cell r="D38207" t="str">
            <v>1.045,17</v>
          </cell>
        </row>
        <row r="38208">
          <cell r="A38208" t="str">
            <v>MM.05.090.0060.h</v>
          </cell>
          <cell r="B38208" t="str">
            <v>- oltre 6111 fino a 8333 l/s [22000 - 30000 m³/h]</v>
          </cell>
          <cell r="C38208" t="str">
            <v>cad</v>
          </cell>
          <cell r="D38208" t="str">
            <v>1.285,27</v>
          </cell>
        </row>
        <row r="38209">
          <cell r="A38209" t="str">
            <v>MM.05.090.0060.i</v>
          </cell>
          <cell r="B38209" t="str">
            <v>- oltre 8333 fino a 20833 l/s [30000 - 75000 m³/h]</v>
          </cell>
          <cell r="C38209" t="str">
            <v>cad</v>
          </cell>
          <cell r="D38209" t="str">
            <v>1.112,24</v>
          </cell>
        </row>
        <row r="38210">
          <cell r="A38210" t="str">
            <v>MM.05.090.0070</v>
          </cell>
          <cell r="B38210"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38210"/>
          <cell r="D38210"/>
        </row>
        <row r="38211">
          <cell r="A38211" t="str">
            <v>MM.05.090.0070.a</v>
          </cell>
          <cell r="B38211" t="str">
            <v>- fino a 694 l/s [2500 m³/h]</v>
          </cell>
          <cell r="C38211" t="str">
            <v>cad</v>
          </cell>
          <cell r="D38211" t="str">
            <v>123,49</v>
          </cell>
        </row>
        <row r="38212">
          <cell r="A38212" t="str">
            <v>MM.05.090.0070.b</v>
          </cell>
          <cell r="B38212" t="str">
            <v>- oltre 694 fino a 972 l/s [2500 - 3500 m³/h]</v>
          </cell>
          <cell r="C38212" t="str">
            <v>cad</v>
          </cell>
          <cell r="D38212" t="str">
            <v>286,07</v>
          </cell>
        </row>
        <row r="38213">
          <cell r="A38213" t="str">
            <v>MM.05.090.0070.c</v>
          </cell>
          <cell r="B38213" t="str">
            <v>- oltre 972 fino a 1388 l/s [3500 - 5000 m³/h]</v>
          </cell>
          <cell r="C38213" t="str">
            <v>cad</v>
          </cell>
          <cell r="D38213" t="str">
            <v>375,14</v>
          </cell>
        </row>
        <row r="38214">
          <cell r="A38214" t="str">
            <v>MM.05.090.0070.d</v>
          </cell>
          <cell r="B38214" t="str">
            <v>- oltre 1388 fino a 1944 l/s [5000 - 7000 m³/h]</v>
          </cell>
          <cell r="C38214" t="str">
            <v>cad</v>
          </cell>
          <cell r="D38214" t="str">
            <v>508,38</v>
          </cell>
        </row>
        <row r="38215">
          <cell r="A38215" t="str">
            <v>MM.05.090.0070.e</v>
          </cell>
          <cell r="B38215" t="str">
            <v>- oltre 1944 fino a 2777 l/s [7000 - 10000 m³/h]</v>
          </cell>
          <cell r="C38215" t="str">
            <v>cad</v>
          </cell>
          <cell r="D38215" t="str">
            <v>690,25</v>
          </cell>
        </row>
        <row r="38216">
          <cell r="A38216" t="str">
            <v>MM.05.090.0070.f</v>
          </cell>
          <cell r="B38216" t="str">
            <v>- oltre 2777 fino a 4166 l/s [10000 - 15000 m³/h]</v>
          </cell>
          <cell r="C38216" t="str">
            <v>cad</v>
          </cell>
          <cell r="D38216" t="str">
            <v>970,93</v>
          </cell>
        </row>
        <row r="38217">
          <cell r="A38217" t="str">
            <v>MM.05.090.0070.g</v>
          </cell>
          <cell r="B38217" t="str">
            <v>- oltre 4166 fino a 6111 l/s [15000 - 22000 m³/h]</v>
          </cell>
          <cell r="C38217" t="str">
            <v>cad</v>
          </cell>
          <cell r="D38217" t="str">
            <v>1.241,11</v>
          </cell>
        </row>
        <row r="38218">
          <cell r="A38218" t="str">
            <v>MM.05.090.0070.h</v>
          </cell>
          <cell r="B38218" t="str">
            <v>- oltre 6111 fino a 8333 l/s [22000 - 30000 m³/h]</v>
          </cell>
          <cell r="C38218" t="str">
            <v>cad</v>
          </cell>
          <cell r="D38218" t="str">
            <v>1.652,50</v>
          </cell>
        </row>
        <row r="38219">
          <cell r="A38219" t="str">
            <v>MM.05.090.0070.i</v>
          </cell>
          <cell r="B38219" t="str">
            <v>- oltre 8333 fino a 20833 l/s [30000 - 75000 m³/h]</v>
          </cell>
          <cell r="C38219" t="str">
            <v>cad</v>
          </cell>
          <cell r="D38219" t="str">
            <v>1.977,33</v>
          </cell>
        </row>
        <row r="38220">
          <cell r="A38220" t="str">
            <v>MM.05.090.0080</v>
          </cell>
          <cell r="B38220" t="str">
            <v>Aumenti di prezzo per le sezioni comprese fra i tipi elencati; le sezioni sono composte come già descritto, ma in costruzione da esterno e pannellatura sandwich spessore mm 30 precoibentata formata da doppia lamiera di acciaio rivestita in alluminio-zinco o in peralluman, con interposto isolamento termo acustico di adeguata densità, complete di tettuccio e (ove necessario) vani tecnici di ricovero:</v>
          </cell>
          <cell r="C38220"/>
          <cell r="D38220"/>
        </row>
        <row r="38221">
          <cell r="A38221" t="str">
            <v>MM.05.090.0080.a</v>
          </cell>
          <cell r="B38221" t="str">
            <v>- fino a 694 l/s [2500 m³/h]</v>
          </cell>
          <cell r="C38221" t="str">
            <v>cad</v>
          </cell>
          <cell r="D38221" t="str">
            <v>410,19</v>
          </cell>
        </row>
        <row r="38222">
          <cell r="A38222" t="str">
            <v>MM.05.090.0080.b</v>
          </cell>
          <cell r="B38222" t="str">
            <v>- oltre 694 fino a 972 l/s [2500 - 3500 m³/h]</v>
          </cell>
          <cell r="C38222" t="str">
            <v>cad</v>
          </cell>
          <cell r="D38222" t="str">
            <v>805,18</v>
          </cell>
        </row>
        <row r="38223">
          <cell r="A38223" t="str">
            <v>MM.05.090.0080.c</v>
          </cell>
          <cell r="B38223" t="str">
            <v>- oltre 972 fino a 1388 l/s [3500 - 5000 m³/h]</v>
          </cell>
          <cell r="C38223" t="str">
            <v>cad</v>
          </cell>
          <cell r="D38223" t="str">
            <v>915,33</v>
          </cell>
        </row>
        <row r="38224">
          <cell r="A38224" t="str">
            <v>MM.05.090.0080.d</v>
          </cell>
          <cell r="B38224" t="str">
            <v>- oltre 1388 fino a 6111 l/s [5000 - 22000 m³/h]</v>
          </cell>
          <cell r="C38224" t="str">
            <v>cad</v>
          </cell>
          <cell r="D38224" t="str">
            <v>953,24</v>
          </cell>
        </row>
        <row r="38225">
          <cell r="A38225" t="str">
            <v>MM.05.110</v>
          </cell>
          <cell r="B38225" t="str">
            <v>AUMENTI DI PREZZO PER MAGGIOR ISOLAMENTO TERMO ACUSTICO</v>
          </cell>
          <cell r="C38225"/>
          <cell r="D38225"/>
        </row>
        <row r="38226">
          <cell r="A38226" t="str">
            <v>MM.05.110.0010</v>
          </cell>
          <cell r="B38226" t="str">
            <v>Aumenti di prezzo per tutte le sezioni comprese nel presente capitolo, per ogni 10 mm in più di isolamento termo acustico nella pannellatura sandwich, compreso nel prezzo anche il maggior costo delle lamiere di contenimento.</v>
          </cell>
          <cell r="C38226" t="str">
            <v>m² x cm</v>
          </cell>
          <cell r="D38226" t="str">
            <v>3,64</v>
          </cell>
        </row>
        <row r="38227">
          <cell r="A38227" t="str">
            <v>MM.06 - UNITA' DI TRATTAMENTO ARIA AD ARMADIO E PENSILI</v>
          </cell>
          <cell r="B38227"/>
          <cell r="C38227"/>
          <cell r="D38227"/>
        </row>
        <row r="38228">
          <cell r="A38228" t="str">
            <v>MM</v>
          </cell>
          <cell r="B38228" t="str">
            <v>MATERIALI IMPIANTI MECCANICI</v>
          </cell>
          <cell r="C38228"/>
          <cell r="D38228"/>
        </row>
        <row r="38229">
          <cell r="A38229" t="str">
            <v>MM.06</v>
          </cell>
          <cell r="B38229" t="str">
            <v>UNITA' DI TRATTAMENTO ARIA AD ARMADIO E PENSILI</v>
          </cell>
          <cell r="C38229"/>
          <cell r="D38229"/>
        </row>
        <row r="38230">
          <cell r="A38230" t="str">
            <v>MM.06.010</v>
          </cell>
          <cell r="B38230" t="str">
            <v>TERMOVENTILATORI</v>
          </cell>
          <cell r="C38230"/>
          <cell r="D38230"/>
        </row>
        <row r="38231">
          <cell r="A38231" t="str">
            <v>MM.06.010.0010</v>
          </cell>
          <cell r="B38231" t="str">
            <v>Termoventilatori verticali o orizzontali ad armadio canalizzabili, composti da: serranda aria esterna; griglia ricircolo; filtri aria rigenerabile; batteria riscaldamento in rame-alluminio; ventilatori centrifughi con motore 380 V - 3f - 50 Hz e trasmissione; armadio in lamiera d'acciaio verniciato.</v>
          </cell>
          <cell r="C38231"/>
          <cell r="D38231"/>
        </row>
        <row r="38232">
          <cell r="A38232" t="str">
            <v>MM.06.010.0010.a</v>
          </cell>
          <cell r="B38232" t="str">
            <v>- fino a 4000 m³/h - fino a 40 kW</v>
          </cell>
          <cell r="C38232" t="str">
            <v>cad</v>
          </cell>
          <cell r="D38232" t="str">
            <v>1.972,75</v>
          </cell>
        </row>
        <row r="38233">
          <cell r="A38233" t="str">
            <v>MM.06.010.0010.b</v>
          </cell>
          <cell r="B38233" t="str">
            <v>- fino a 4000 m³/h - oltre 40 fino a 60 kW</v>
          </cell>
          <cell r="C38233" t="str">
            <v>cad</v>
          </cell>
          <cell r="D38233" t="str">
            <v>2.176,57</v>
          </cell>
        </row>
        <row r="38234">
          <cell r="A38234" t="str">
            <v>MM.06.010.0010.c</v>
          </cell>
          <cell r="B38234" t="str">
            <v>- oltre 4000 fino a 6500 m³/h - oltre 40 fino a 60 kW</v>
          </cell>
          <cell r="C38234" t="str">
            <v>cad</v>
          </cell>
          <cell r="D38234" t="str">
            <v>2.239,19</v>
          </cell>
        </row>
        <row r="38235">
          <cell r="A38235" t="str">
            <v>MM.06.010.0010.d</v>
          </cell>
          <cell r="B38235" t="str">
            <v>- oltre 4000 fino a 6500 m³/h - oltre 60 fino a 90 kW</v>
          </cell>
          <cell r="C38235" t="str">
            <v>cad</v>
          </cell>
          <cell r="D38235" t="str">
            <v>2.467,76</v>
          </cell>
        </row>
        <row r="38236">
          <cell r="A38236" t="str">
            <v>MM.06.010.0010.e</v>
          </cell>
          <cell r="B38236" t="str">
            <v>- oltre 6500 fino a 9500 m³/h - oltre 60 fino a 90 kW</v>
          </cell>
          <cell r="C38236" t="str">
            <v>cad</v>
          </cell>
          <cell r="D38236" t="str">
            <v>2.958,40</v>
          </cell>
        </row>
        <row r="38237">
          <cell r="A38237" t="str">
            <v>MM.06.010.0010.f</v>
          </cell>
          <cell r="B38237" t="str">
            <v>- oltre 6500 fino a 9500 m³/h - oltre 90 fino a 150 kW</v>
          </cell>
          <cell r="C38237" t="str">
            <v>cad</v>
          </cell>
          <cell r="D38237" t="str">
            <v>3.280,16</v>
          </cell>
        </row>
        <row r="38238">
          <cell r="A38238" t="str">
            <v>MM.06.010.0010.g</v>
          </cell>
          <cell r="B38238" t="str">
            <v>- oltre 9500 fino a 14000 m³/h - oltre 90 fino a 150 kW</v>
          </cell>
          <cell r="C38238" t="str">
            <v>cad</v>
          </cell>
          <cell r="D38238" t="str">
            <v>3.896,00</v>
          </cell>
        </row>
        <row r="38239">
          <cell r="A38239" t="str">
            <v>MM.06.010.0010.h</v>
          </cell>
          <cell r="B38239" t="str">
            <v>- oltre 9500 fino a 14000 m³/h - oltre 150 fino a 200 kW</v>
          </cell>
          <cell r="C38239" t="str">
            <v>cad</v>
          </cell>
          <cell r="D38239" t="str">
            <v>4.551,15</v>
          </cell>
        </row>
        <row r="38240">
          <cell r="A38240" t="str">
            <v>MM.06.010.0010.i</v>
          </cell>
          <cell r="B38240" t="str">
            <v>- oltre 14000 fino a 19000 m³/h - oltre 150 fino a 200 kW</v>
          </cell>
          <cell r="C38240" t="str">
            <v>cad</v>
          </cell>
          <cell r="D38240" t="str">
            <v>4.749,15</v>
          </cell>
        </row>
        <row r="38241">
          <cell r="A38241" t="str">
            <v>MM.06.010.0010.j</v>
          </cell>
          <cell r="B38241" t="str">
            <v>- oltre 14000 fino a 19000 m³/h - oltre 200 fino a 300 kW</v>
          </cell>
          <cell r="C38241" t="str">
            <v>cad</v>
          </cell>
          <cell r="D38241" t="str">
            <v>4.947,16</v>
          </cell>
        </row>
        <row r="38242">
          <cell r="A38242" t="str">
            <v>MM.06.010.0020</v>
          </cell>
          <cell r="B38242" t="str">
            <v>Termoventilatori pensili canalizzabili, composti da: sezione aspirante con 2 serrande; filtro aria rigenerabile; batteria riscaldamento in rame-alluminio; ventilatore centrifugo con motore 220 V - 1f - 50 Hz e commutatore a 4 velocità; armadio in lamiera d'acciaio verniciato; staffaggi.</v>
          </cell>
          <cell r="C38242"/>
          <cell r="D38242"/>
        </row>
        <row r="38243">
          <cell r="A38243" t="str">
            <v>MM.06.010.0020.a</v>
          </cell>
          <cell r="B38243" t="str">
            <v>- fino a 500 m³/h - fino a 10 kW</v>
          </cell>
          <cell r="C38243" t="str">
            <v>cad</v>
          </cell>
          <cell r="D38243" t="str">
            <v>896,83</v>
          </cell>
        </row>
        <row r="38244">
          <cell r="A38244" t="str">
            <v>MM.06.010.0020.b</v>
          </cell>
          <cell r="B38244" t="str">
            <v>- oltre 500 fino a 1400 m³/h - oltre 10 fino a 20 kW</v>
          </cell>
          <cell r="C38244" t="str">
            <v>cad</v>
          </cell>
          <cell r="D38244" t="str">
            <v>963,81</v>
          </cell>
        </row>
        <row r="38245">
          <cell r="A38245" t="str">
            <v>MM.06.010.0020.c</v>
          </cell>
          <cell r="B38245" t="str">
            <v>- oltre 1400 fino a 2000 m³/h - fino a 20 kW</v>
          </cell>
          <cell r="C38245" t="str">
            <v>cad</v>
          </cell>
          <cell r="D38245" t="str">
            <v>1.001,68</v>
          </cell>
        </row>
        <row r="38246">
          <cell r="A38246" t="str">
            <v>MM.06.010.0020.d</v>
          </cell>
          <cell r="B38246" t="str">
            <v>- oltre 1400 fino a 2000 m³/h - oltre 20 fino a 25 kW</v>
          </cell>
          <cell r="C38246" t="str">
            <v>cad</v>
          </cell>
          <cell r="D38246" t="str">
            <v>1.115,22</v>
          </cell>
        </row>
        <row r="38247">
          <cell r="A38247" t="str">
            <v>MM.06.010.0020.e</v>
          </cell>
          <cell r="B38247" t="str">
            <v>- oltre 2000 fino a 3000 m³/h - fino a 25 kW</v>
          </cell>
          <cell r="C38247" t="str">
            <v>cad</v>
          </cell>
          <cell r="D38247" t="str">
            <v>1.266,63</v>
          </cell>
        </row>
        <row r="38248">
          <cell r="A38248" t="str">
            <v>MM.06.010.0020.f</v>
          </cell>
          <cell r="B38248" t="str">
            <v>- oltre 2000 fino a 3000 m³/h - oltre 25 fino a 40 kW</v>
          </cell>
          <cell r="C38248" t="str">
            <v>cad</v>
          </cell>
          <cell r="D38248" t="str">
            <v>1.406,41</v>
          </cell>
        </row>
        <row r="38249">
          <cell r="A38249" t="str">
            <v>MM.06.010.0020.g</v>
          </cell>
          <cell r="B38249" t="str">
            <v>- oltre 3000 fino a 5000 m³/h - fino a 40 kW</v>
          </cell>
          <cell r="C38249" t="str">
            <v>cad</v>
          </cell>
          <cell r="D38249" t="str">
            <v>1.773,29</v>
          </cell>
        </row>
        <row r="38250">
          <cell r="A38250" t="str">
            <v>MM.06.010.0020.h</v>
          </cell>
          <cell r="B38250" t="str">
            <v>- oltre 3000 fino a 5000 m³/h - oltre 40 fino a 70 kW</v>
          </cell>
          <cell r="C38250" t="str">
            <v>cad</v>
          </cell>
          <cell r="D38250" t="str">
            <v>1.958,20</v>
          </cell>
        </row>
        <row r="38251">
          <cell r="A38251" t="str">
            <v>MM.06.020</v>
          </cell>
          <cell r="B38251" t="str">
            <v>CONDIZIONATORI</v>
          </cell>
          <cell r="C38251"/>
          <cell r="D38251"/>
        </row>
        <row r="38252">
          <cell r="A38252" t="str">
            <v>MM.06.020.0010</v>
          </cell>
          <cell r="B38252" t="str">
            <v>Condizionatori verticali o orizzontali ad armadio canalizzabili, composti da: serranda aria esterna; grigia ricircolo; filtro aria rigenerabile; 1 batteria riscaldamento / raffrescamento in rame-alluminio; bacinella condensa; ventilatore centrifugo con motore 380 V - 3f - 50 Hz e trasmissione; armadio in lamiera d'acciaio verniciato. Grandezze (m³/h: portata d'aria - kWf: potenza di raffrescamento sensibile con aria °C 28 UR 55% e acqua °C da 7 a 12 - kWt per batteria integrativa: potenza di riscaldamento con aria °C 20 e acqua °C da 70 a 60):</v>
          </cell>
          <cell r="C38252"/>
          <cell r="D38252"/>
        </row>
        <row r="38253">
          <cell r="A38253" t="str">
            <v>MM.06.020.0010.a</v>
          </cell>
          <cell r="B38253" t="str">
            <v>- fino a 4000 m³/h - fino a 40 kWf</v>
          </cell>
          <cell r="C38253" t="str">
            <v>cad</v>
          </cell>
          <cell r="D38253" t="str">
            <v>2.022,25</v>
          </cell>
        </row>
        <row r="38254">
          <cell r="A38254" t="str">
            <v>MM.06.020.0010.b</v>
          </cell>
          <cell r="B38254" t="str">
            <v>- fino a 4000 m³/h - oltre 40 fino a 60 kWf</v>
          </cell>
          <cell r="C38254" t="str">
            <v>cad</v>
          </cell>
          <cell r="D38254" t="str">
            <v>2.224,62</v>
          </cell>
        </row>
        <row r="38255">
          <cell r="A38255" t="str">
            <v>MM.06.020.0010.c</v>
          </cell>
          <cell r="B38255" t="str">
            <v>- batteria riscaldante integrativa</v>
          </cell>
          <cell r="C38255" t="str">
            <v>cad</v>
          </cell>
          <cell r="D38255" t="str">
            <v>295,56</v>
          </cell>
        </row>
        <row r="38256">
          <cell r="A38256" t="str">
            <v>MM.06.020.0010.d</v>
          </cell>
          <cell r="B38256" t="str">
            <v>- oltre 4000 fino a 6500 m³/h - oltre 40 fino a 60 kWf</v>
          </cell>
          <cell r="C38256" t="str">
            <v>cad</v>
          </cell>
          <cell r="D38256" t="str">
            <v>2.295,95</v>
          </cell>
        </row>
        <row r="38257">
          <cell r="A38257" t="str">
            <v>MM.06.020.0010.e</v>
          </cell>
          <cell r="B38257" t="str">
            <v>- oltre 4000 fino a 6500 m³/h - oltre 60 fino a 90 kWf</v>
          </cell>
          <cell r="C38257" t="str">
            <v>cad</v>
          </cell>
          <cell r="D38257" t="str">
            <v>2.552,21</v>
          </cell>
        </row>
        <row r="38258">
          <cell r="A38258" t="str">
            <v>MM.06.020.0010.f</v>
          </cell>
          <cell r="B38258" t="str">
            <v>- batteria riscaldante integrativa oltre 4000 fino a 6500 m³/h - oltre 40 fino a 90 kWt</v>
          </cell>
          <cell r="C38258" t="str">
            <v>cad</v>
          </cell>
          <cell r="D38258" t="str">
            <v>388,72</v>
          </cell>
        </row>
        <row r="38259">
          <cell r="A38259" t="str">
            <v>MM.06.020.0010.g</v>
          </cell>
          <cell r="B38259" t="str">
            <v>- oltre 6500 fino a 9500 m³/h - oltre 60 fino a 90 kWf</v>
          </cell>
          <cell r="C38259" t="str">
            <v>cad</v>
          </cell>
          <cell r="D38259" t="str">
            <v>3.035,56</v>
          </cell>
        </row>
        <row r="38260">
          <cell r="A38260" t="str">
            <v>MM.06.020.0010.h</v>
          </cell>
          <cell r="B38260" t="str">
            <v>- oltre 6500 fino a 9500 m³/h - oltre 90 fino a 150 kWf</v>
          </cell>
          <cell r="C38260" t="str">
            <v>cad</v>
          </cell>
          <cell r="D38260" t="str">
            <v>3.358,76</v>
          </cell>
        </row>
        <row r="38261">
          <cell r="A38261" t="str">
            <v>MM.06.020.0010.i</v>
          </cell>
          <cell r="B38261" t="str">
            <v>- batteria riscaldante integrativa oltre 6500 fino a 9500 m³/h - oltre 60 fino a 150 kWt</v>
          </cell>
          <cell r="C38261" t="str">
            <v>cad</v>
          </cell>
          <cell r="D38261" t="str">
            <v>476,08</v>
          </cell>
        </row>
        <row r="38262">
          <cell r="A38262" t="str">
            <v>MM.06.020.0010.j</v>
          </cell>
          <cell r="B38262" t="str">
            <v>- oltre 9500 fino a 14000 m³/h - oltre 90 fino a 150 kWf</v>
          </cell>
          <cell r="C38262" t="str">
            <v>cad</v>
          </cell>
          <cell r="D38262" t="str">
            <v>3.984,82</v>
          </cell>
        </row>
        <row r="38263">
          <cell r="A38263" t="str">
            <v>MM.06.020.0010.k</v>
          </cell>
          <cell r="B38263" t="str">
            <v>- oltre 9500 fino a 14000 m³/h - oltre 150 fino a 200 kWf</v>
          </cell>
          <cell r="C38263" t="str">
            <v>cad</v>
          </cell>
          <cell r="D38263" t="str">
            <v>4.641,43</v>
          </cell>
        </row>
        <row r="38264">
          <cell r="A38264" t="str">
            <v>MM.06.020.0010.l</v>
          </cell>
          <cell r="B38264" t="str">
            <v>- batteria riscaldante integrativa oltre 9500 fino a 14000 m³/h - oltre 90 fino a 200 kWt</v>
          </cell>
          <cell r="C38264" t="str">
            <v>cad</v>
          </cell>
          <cell r="D38264" t="str">
            <v>620,20</v>
          </cell>
        </row>
        <row r="38265">
          <cell r="A38265" t="str">
            <v>MM.06.020.0010.m</v>
          </cell>
          <cell r="B38265" t="str">
            <v>- oltre 14000 fino a 19000 m³/h - oltre 150 fino a 200 kWf</v>
          </cell>
          <cell r="C38265" t="str">
            <v>cad</v>
          </cell>
          <cell r="D38265" t="str">
            <v>4.469,63</v>
          </cell>
        </row>
        <row r="38266">
          <cell r="A38266" t="str">
            <v>MM.06.020.0010.n</v>
          </cell>
          <cell r="B38266" t="str">
            <v>- oltre 14000 fino a 19000 m³/h - oltre 200 fino a 300 kWf</v>
          </cell>
          <cell r="C38266" t="str">
            <v>cad</v>
          </cell>
          <cell r="D38266" t="str">
            <v>5.060,73</v>
          </cell>
        </row>
        <row r="38267">
          <cell r="A38267" t="str">
            <v>MM.06.020.0010.o</v>
          </cell>
          <cell r="B38267" t="str">
            <v>- batteria riscaldante integrativa oltre 14000 fino a 19000 m³/h - oltre 150 fino a 300 kWt</v>
          </cell>
          <cell r="C38267" t="str">
            <v>cad</v>
          </cell>
          <cell r="D38267" t="str">
            <v>711,94</v>
          </cell>
        </row>
        <row r="38268">
          <cell r="A38268" t="str">
            <v>MM.06.020.0020</v>
          </cell>
          <cell r="B38268" t="str">
            <v>Condizionatori pensili canalizzabili, composti da: sezione aspirante con 2 serrande; filtro aria rigenerabile; 1 batteria raffrescamento / riscaldamento in rame-alluminio; bacinella condensa; ventilatore centrifugo con motore 220 V - 1f - 50 Hz e commutatore a 4 velocità; armadio in lamiera d'acciaio verniciato; staffaggi.</v>
          </cell>
          <cell r="C38268"/>
          <cell r="D38268"/>
        </row>
        <row r="38269">
          <cell r="A38269" t="str">
            <v>MM.06.020.0020.a</v>
          </cell>
          <cell r="B38269" t="str">
            <v>- fino a 500 m³/h - fino a 10 kWf</v>
          </cell>
          <cell r="C38269" t="str">
            <v>cad</v>
          </cell>
          <cell r="D38269" t="str">
            <v>944,89</v>
          </cell>
        </row>
        <row r="38270">
          <cell r="A38270" t="str">
            <v>MM.06.020.0020.b</v>
          </cell>
          <cell r="B38270" t="str">
            <v>- oltre 500 fino a 1400 m³/h - oltre 10 fino a 20 kWf</v>
          </cell>
          <cell r="C38270" t="str">
            <v>cad</v>
          </cell>
          <cell r="D38270" t="str">
            <v>1.011,85</v>
          </cell>
        </row>
        <row r="38271">
          <cell r="A38271" t="str">
            <v>MM.06.020.0020.c</v>
          </cell>
          <cell r="B38271" t="str">
            <v>- batteria riscaldante integrativa per condizionatore pensile canalizzabile</v>
          </cell>
          <cell r="C38271" t="str">
            <v>cad</v>
          </cell>
          <cell r="D38271" t="str">
            <v>165,97</v>
          </cell>
        </row>
        <row r="38272">
          <cell r="A38272" t="str">
            <v>MM.06.020.0020.d</v>
          </cell>
          <cell r="B38272" t="str">
            <v>- oltre 1400 fino a 2000 m³/h - fino a 20 kWf</v>
          </cell>
          <cell r="C38272" t="str">
            <v>cad</v>
          </cell>
          <cell r="D38272" t="str">
            <v>1.051,16</v>
          </cell>
        </row>
        <row r="38273">
          <cell r="A38273" t="str">
            <v>MM.06.020.0020.e</v>
          </cell>
          <cell r="B38273" t="str">
            <v>- oltre 1400 fino a 2000 m³/h - oltre 20 fino a 25 kWf</v>
          </cell>
          <cell r="C38273" t="str">
            <v>cad</v>
          </cell>
          <cell r="D38273" t="str">
            <v>1.164,72</v>
          </cell>
        </row>
        <row r="38274">
          <cell r="A38274" t="str">
            <v>MM.06.020.0020.f</v>
          </cell>
          <cell r="B38274" t="str">
            <v>- batteria riscaldante integrativa per condizionatore pensile canalizzabile</v>
          </cell>
          <cell r="C38274" t="str">
            <v>cad</v>
          </cell>
          <cell r="D38274" t="str">
            <v>235,85</v>
          </cell>
        </row>
        <row r="38275">
          <cell r="A38275" t="str">
            <v>MM.06.020.0020.g</v>
          </cell>
          <cell r="B38275" t="str">
            <v>- oltre 2000 fino a 3000 m³/h - fino a 25 kWf</v>
          </cell>
          <cell r="C38275" t="str">
            <v>cad</v>
          </cell>
          <cell r="D38275" t="str">
            <v>1.319,04</v>
          </cell>
        </row>
        <row r="38276">
          <cell r="A38276" t="str">
            <v>MM.06.020.0020.h</v>
          </cell>
          <cell r="B38276" t="str">
            <v>- oltre 2000 fino a 3000 m³/h - oltre 25 fino a 40 kWf</v>
          </cell>
          <cell r="C38276" t="str">
            <v>cad</v>
          </cell>
          <cell r="D38276" t="str">
            <v>1.458,81</v>
          </cell>
        </row>
        <row r="38277">
          <cell r="A38277" t="str">
            <v>MM.06.020.0020.i</v>
          </cell>
          <cell r="B38277" t="str">
            <v>- batteria riscaldante integrativa per condizionatore pensile canalizzabile</v>
          </cell>
          <cell r="C38277" t="str">
            <v>cad</v>
          </cell>
          <cell r="D38277" t="str">
            <v>326,12</v>
          </cell>
        </row>
        <row r="38278">
          <cell r="A38278" t="str">
            <v>MM.06.020.0020.j</v>
          </cell>
          <cell r="B38278" t="str">
            <v>- oltre 3000 fino a 5000 m³/h - fino a 40 kWf</v>
          </cell>
          <cell r="C38278" t="str">
            <v>cad</v>
          </cell>
          <cell r="D38278" t="str">
            <v>1.834,44</v>
          </cell>
        </row>
        <row r="38279">
          <cell r="A38279" t="str">
            <v>MM.06.020.0020.k</v>
          </cell>
          <cell r="B38279" t="str">
            <v>- oltre 3000 fino a 5000 m³/h - oltre 40 fino a 70 kWf</v>
          </cell>
          <cell r="C38279" t="str">
            <v>cad</v>
          </cell>
          <cell r="D38279" t="str">
            <v>2.019,34</v>
          </cell>
        </row>
        <row r="38280">
          <cell r="A38280" t="str">
            <v>MM.06.020.0020.l</v>
          </cell>
          <cell r="B38280" t="str">
            <v>- batteria riscaldante integrativa per condizionatore pensile canalizzabile</v>
          </cell>
          <cell r="C38280" t="str">
            <v>cad</v>
          </cell>
          <cell r="D38280" t="str">
            <v>362,53</v>
          </cell>
        </row>
        <row r="38281">
          <cell r="A38281" t="str">
            <v>MM.07 - CONDIZIONATORI AUTONOMI</v>
          </cell>
          <cell r="B38281"/>
          <cell r="C38281"/>
          <cell r="D38281"/>
        </row>
        <row r="38282">
          <cell r="A38282" t="str">
            <v>MM</v>
          </cell>
          <cell r="B38282" t="str">
            <v>MATERIALI IMPIANTI MECCANICI</v>
          </cell>
          <cell r="C38282"/>
          <cell r="D38282"/>
        </row>
        <row r="38283">
          <cell r="A38283" t="str">
            <v>MM.07</v>
          </cell>
          <cell r="B38283" t="str">
            <v>CONDIZIONATORI AUTONOMI</v>
          </cell>
          <cell r="C38283"/>
          <cell r="D38283"/>
        </row>
        <row r="38284">
          <cell r="A38284" t="str">
            <v>MM.07.010</v>
          </cell>
          <cell r="B38284" t="str">
            <v>CONDIZIONATORI AUTONOMI AD ARMADIO</v>
          </cell>
          <cell r="C38284"/>
          <cell r="D38284"/>
        </row>
        <row r="38285">
          <cell r="A38285" t="str">
            <v>MM.07.010.0010</v>
          </cell>
          <cell r="B38285" t="str">
            <v>Condizionatori autonomi ad armadio condensati ad aria con refrigerante R407C e alimentazione 380 V - 3f - 50 Hz, composti da unità interna di trattamento aria (con mobile verticale canalizzabile in lamiera d'acciaio verniciato, presa aria esterna, griglia ricircolo, filtro aria rigenerabile, batteria di raffreddamento in rame-alluminio, ventilatore centrifugo, compressori ermetici o semi-ermetici, circuito frigorifero, quadro elettrico e strumentazione) e da unità esterna motocondensante (con mobile in lamiera d'acciaio verniciato, batteria condensante in rame-alluminio, ventilatori assiali e controllo condensazione), esclusi allacciamenti frigoriferi/elettrici tra le unità (misurati a parte).</v>
          </cell>
          <cell r="C38285"/>
          <cell r="D38285"/>
        </row>
        <row r="38286">
          <cell r="A38286" t="str">
            <v>MM.07.010.0010.a</v>
          </cell>
          <cell r="B38286" t="str">
            <v>- 2000 m³/h - fino a 12 kWf</v>
          </cell>
          <cell r="C38286" t="str">
            <v>cad</v>
          </cell>
          <cell r="D38286" t="str">
            <v>3.770,80</v>
          </cell>
        </row>
        <row r="38287">
          <cell r="A38287" t="str">
            <v>MM.07.010.0010.b</v>
          </cell>
          <cell r="B38287" t="str">
            <v>- 3000 m³/h - oltre 12 fino a 18 kWf</v>
          </cell>
          <cell r="C38287" t="str">
            <v>cad</v>
          </cell>
          <cell r="D38287" t="str">
            <v>4.342,25</v>
          </cell>
        </row>
        <row r="38288">
          <cell r="A38288" t="str">
            <v>MM.07.010.0010.c</v>
          </cell>
          <cell r="B38288" t="str">
            <v>- 4500 m³/h - oltre 18 fino a 25 kWf</v>
          </cell>
          <cell r="C38288" t="str">
            <v>cad</v>
          </cell>
          <cell r="D38288" t="str">
            <v>6.409,63</v>
          </cell>
        </row>
        <row r="38289">
          <cell r="A38289" t="str">
            <v>MM.07.010.0010.d</v>
          </cell>
          <cell r="B38289" t="str">
            <v>- 6000 m³/h - oltre 25 fino a 32 kWf</v>
          </cell>
          <cell r="C38289" t="str">
            <v>cad</v>
          </cell>
          <cell r="D38289" t="str">
            <v>8.023,49</v>
          </cell>
        </row>
        <row r="38290">
          <cell r="A38290" t="str">
            <v>MM.07.010.0010.e</v>
          </cell>
          <cell r="B38290" t="str">
            <v>- 8000 m³/h - oltre 32 fino a 45 kWf</v>
          </cell>
          <cell r="C38290" t="str">
            <v>cad</v>
          </cell>
          <cell r="D38290" t="str">
            <v>11.684,37</v>
          </cell>
        </row>
        <row r="38291">
          <cell r="A38291" t="str">
            <v>MM.07.010.0010.f</v>
          </cell>
          <cell r="B38291" t="str">
            <v>- 12000 m³/h - oltre 45 fino a 60 kWf</v>
          </cell>
          <cell r="C38291" t="str">
            <v>cad</v>
          </cell>
          <cell r="D38291" t="str">
            <v>13.805,62</v>
          </cell>
        </row>
        <row r="38292">
          <cell r="A38292" t="str">
            <v>MM.07.010.0020</v>
          </cell>
          <cell r="B38292" t="str">
            <v>Condizionatori autonomi ad armadio condensati ad acqua con refrigerante R407C e alimentazione 380 V - 3f - 50 Hz, con da mobile verticale canalizzabile in lamiera d'acciaio verniciato, presa aria esterna, griglia ricircolo, filtro aria rigenerabile, batteria di raffreddamento in rame-alluminio, ventilatore centrifugo, compressori ermetici o semi-ermetici, circuito frigorifero, condensatore ad acqua con valvola pressostratica, quadro elettrico e strumentazione.</v>
          </cell>
          <cell r="C38292"/>
          <cell r="D38292"/>
        </row>
        <row r="38293">
          <cell r="A38293" t="str">
            <v>MM.07.010.0020.a</v>
          </cell>
          <cell r="B38293" t="str">
            <v>- 1500 m³/h - fino a 8 kWf</v>
          </cell>
          <cell r="C38293" t="str">
            <v>cad</v>
          </cell>
          <cell r="D38293" t="str">
            <v>2.556,57</v>
          </cell>
        </row>
        <row r="38294">
          <cell r="A38294" t="str">
            <v>MM.07.010.0020.b</v>
          </cell>
          <cell r="B38294" t="str">
            <v>- 2000 m³/h - oltre 8 fino a 12 kWf</v>
          </cell>
          <cell r="C38294" t="str">
            <v>cad</v>
          </cell>
          <cell r="D38294" t="str">
            <v>2.743,64</v>
          </cell>
        </row>
        <row r="38295">
          <cell r="A38295" t="str">
            <v>MM.07.010.0020.c</v>
          </cell>
          <cell r="B38295" t="str">
            <v>- 3000 m³/h - oltre 12 fino a 18 kWf</v>
          </cell>
          <cell r="C38295" t="str">
            <v>cad</v>
          </cell>
          <cell r="D38295" t="str">
            <v>3.390,81</v>
          </cell>
        </row>
        <row r="38296">
          <cell r="A38296" t="str">
            <v>MM.07.010.0020.d</v>
          </cell>
          <cell r="B38296" t="str">
            <v>- 4500 m³/h - oltre 18 fino a 25 kWf</v>
          </cell>
          <cell r="C38296" t="str">
            <v>cad</v>
          </cell>
          <cell r="D38296" t="str">
            <v>5.195,41</v>
          </cell>
        </row>
        <row r="38297">
          <cell r="A38297" t="str">
            <v>MM.07.010.0020.e</v>
          </cell>
          <cell r="B38297" t="str">
            <v>- 6000 m³/h - oltre 25 fino a 33 kWf</v>
          </cell>
          <cell r="C38297" t="str">
            <v>cad</v>
          </cell>
          <cell r="D38297" t="str">
            <v>6.379,76</v>
          </cell>
        </row>
        <row r="38298">
          <cell r="A38298" t="str">
            <v>MM.07.010.0020.f</v>
          </cell>
          <cell r="B38298" t="str">
            <v>- 8000 m³/h - oltre 33 fino a 46 kWf</v>
          </cell>
          <cell r="C38298" t="str">
            <v>cad</v>
          </cell>
          <cell r="D38298" t="str">
            <v>9.707,25</v>
          </cell>
        </row>
        <row r="38299">
          <cell r="A38299" t="str">
            <v>MM.07.010.0030</v>
          </cell>
          <cell r="B38299" t="str">
            <v>Aumenti di prezzo per aggiunta di batteria di riscaldamento ad acqua in rame alluminio.</v>
          </cell>
          <cell r="C38299"/>
          <cell r="D38299"/>
        </row>
        <row r="38300">
          <cell r="A38300" t="str">
            <v>MM.07.010.0030.a</v>
          </cell>
          <cell r="B38300" t="str">
            <v>- 1500 m³/h - fino a 6 kWt</v>
          </cell>
          <cell r="C38300" t="str">
            <v>cad</v>
          </cell>
          <cell r="D38300" t="str">
            <v>432,39</v>
          </cell>
        </row>
        <row r="38301">
          <cell r="A38301" t="str">
            <v>MM.07.010.0030.b</v>
          </cell>
          <cell r="B38301" t="str">
            <v>- 2000 m³/h - fino a 8 kWt</v>
          </cell>
          <cell r="C38301" t="str">
            <v>cad</v>
          </cell>
          <cell r="D38301" t="str">
            <v>499,37</v>
          </cell>
        </row>
        <row r="38302">
          <cell r="A38302" t="str">
            <v>MM.07.010.0030.c</v>
          </cell>
          <cell r="B38302" t="str">
            <v>- 3000 m³/h - fino a 12 kWt</v>
          </cell>
          <cell r="C38302" t="str">
            <v>cad</v>
          </cell>
          <cell r="D38302" t="str">
            <v>564,17</v>
          </cell>
        </row>
        <row r="38303">
          <cell r="A38303" t="str">
            <v>MM.07.010.0030.d</v>
          </cell>
          <cell r="B38303" t="str">
            <v>- 4500 m³/h - fino a 18 kWt</v>
          </cell>
          <cell r="C38303" t="str">
            <v>cad</v>
          </cell>
          <cell r="D38303" t="str">
            <v>658,06</v>
          </cell>
        </row>
        <row r="38304">
          <cell r="A38304" t="str">
            <v>MM.07.010.0030.e</v>
          </cell>
          <cell r="B38304" t="str">
            <v>- 6000 m³/h - fino a 24 kWt</v>
          </cell>
          <cell r="C38304" t="str">
            <v>cad</v>
          </cell>
          <cell r="D38304" t="str">
            <v>695,21</v>
          </cell>
        </row>
        <row r="38305">
          <cell r="A38305" t="str">
            <v>MM.07.010.0030.f</v>
          </cell>
          <cell r="B38305" t="str">
            <v>- 8000 m³/h - fino a 32 kWt</v>
          </cell>
          <cell r="C38305" t="str">
            <v>cad</v>
          </cell>
          <cell r="D38305" t="str">
            <v>751,97</v>
          </cell>
        </row>
        <row r="38306">
          <cell r="A38306" t="str">
            <v>MM.07.010.0030.g</v>
          </cell>
          <cell r="B38306" t="str">
            <v>- 12000 m³/h - fino a 48 kWt</v>
          </cell>
          <cell r="C38306" t="str">
            <v>cad</v>
          </cell>
          <cell r="D38306" t="str">
            <v>864,81</v>
          </cell>
        </row>
        <row r="38307">
          <cell r="A38307" t="str">
            <v>MM.07.010.0040</v>
          </cell>
          <cell r="B38307" t="str">
            <v>Aumenti di prezzo per aggiunta di plenum con bocchette per diffusione aria direttamente in ambiente.</v>
          </cell>
          <cell r="C38307"/>
          <cell r="D38307"/>
        </row>
        <row r="38308">
          <cell r="A38308" t="str">
            <v>MM.07.010.0040.a</v>
          </cell>
          <cell r="B38308" t="str">
            <v>- 1500 m³/h</v>
          </cell>
          <cell r="C38308" t="str">
            <v>cad</v>
          </cell>
          <cell r="D38308" t="str">
            <v>244,60</v>
          </cell>
        </row>
        <row r="38309">
          <cell r="A38309" t="str">
            <v>MM.07.010.0040.b</v>
          </cell>
          <cell r="B38309" t="str">
            <v>- 2000 m³/h</v>
          </cell>
          <cell r="C38309" t="str">
            <v>cad</v>
          </cell>
          <cell r="D38309" t="str">
            <v>281,72</v>
          </cell>
        </row>
        <row r="38310">
          <cell r="A38310" t="str">
            <v>MM.07.010.0040.c</v>
          </cell>
          <cell r="B38310" t="str">
            <v>- 3000 m³/h</v>
          </cell>
          <cell r="C38310" t="str">
            <v>cad</v>
          </cell>
          <cell r="D38310" t="str">
            <v>387,27</v>
          </cell>
        </row>
        <row r="38311">
          <cell r="A38311" t="str">
            <v>MM.07.010.0040.d</v>
          </cell>
          <cell r="B38311" t="str">
            <v>- 4500 m³/h</v>
          </cell>
          <cell r="C38311" t="str">
            <v>cad</v>
          </cell>
          <cell r="D38311" t="str">
            <v>495,01</v>
          </cell>
        </row>
        <row r="38312">
          <cell r="A38312" t="str">
            <v>MM.07.010.0040.e</v>
          </cell>
          <cell r="B38312" t="str">
            <v>- 6000 m³/h</v>
          </cell>
          <cell r="C38312" t="str">
            <v>cad</v>
          </cell>
          <cell r="D38312" t="str">
            <v>601,30</v>
          </cell>
        </row>
        <row r="38313">
          <cell r="A38313" t="str">
            <v>MM.07.010.0040.f</v>
          </cell>
          <cell r="B38313" t="str">
            <v>- 8000 m³/h</v>
          </cell>
          <cell r="C38313" t="str">
            <v>cad</v>
          </cell>
          <cell r="D38313" t="str">
            <v>650,79</v>
          </cell>
        </row>
        <row r="38314">
          <cell r="A38314" t="str">
            <v>MM.07.010.0040.g</v>
          </cell>
          <cell r="B38314" t="str">
            <v>- 9000 m³/h</v>
          </cell>
          <cell r="C38314" t="str">
            <v>cad</v>
          </cell>
          <cell r="D38314" t="str">
            <v>699,56</v>
          </cell>
        </row>
        <row r="38315">
          <cell r="A38315" t="str">
            <v>MM.07.020</v>
          </cell>
          <cell r="B38315" t="str">
            <v>CONDIZIONATORI AUTONOMI ROOF-TOP</v>
          </cell>
          <cell r="C38315"/>
          <cell r="D38315"/>
        </row>
        <row r="38316">
          <cell r="A38316" t="str">
            <v>MM.07.020.0010</v>
          </cell>
          <cell r="B38316" t="str">
            <v>Condizionatori autonomi roof-top</v>
          </cell>
          <cell r="C38316"/>
          <cell r="D38316"/>
        </row>
        <row r="38317">
          <cell r="A38317" t="str">
            <v>MM.07.020.0010.a</v>
          </cell>
          <cell r="B38317" t="str">
            <v>- solo raffreddamento - 2500 m³/h - fino a 11 kWf</v>
          </cell>
          <cell r="C38317" t="str">
            <v>cad</v>
          </cell>
          <cell r="D38317" t="str">
            <v>2.518,71</v>
          </cell>
        </row>
        <row r="38318">
          <cell r="A38318" t="str">
            <v>MM.07.020.0010.b</v>
          </cell>
          <cell r="B38318" t="str">
            <v>- solo raffreddamento - 3000 m³/h - fino a 14 kWf</v>
          </cell>
          <cell r="C38318" t="str">
            <v>cad</v>
          </cell>
          <cell r="D38318" t="str">
            <v>2.838,30</v>
          </cell>
        </row>
        <row r="38319">
          <cell r="A38319" t="str">
            <v>MM.07.020.0010.c</v>
          </cell>
          <cell r="B38319" t="str">
            <v>- solo raffreddamento - 3500 m³/h - fino a 17 kWf</v>
          </cell>
          <cell r="C38319" t="str">
            <v>cad</v>
          </cell>
          <cell r="D38319" t="str">
            <v>2.970,04</v>
          </cell>
        </row>
        <row r="38320">
          <cell r="A38320" t="str">
            <v>MM.07.020.0010.d</v>
          </cell>
          <cell r="B38320" t="str">
            <v>- solo raffreddamento - 4000 m³/h - fino a 20 kWf</v>
          </cell>
          <cell r="C38320" t="str">
            <v>cad</v>
          </cell>
          <cell r="D38320" t="str">
            <v>3.251,78</v>
          </cell>
        </row>
        <row r="38321">
          <cell r="A38321" t="str">
            <v>MM.07.020.0010.e</v>
          </cell>
          <cell r="B38321" t="str">
            <v>- solo raffreddamento - 5000 m³/h - fino a 24 kWf</v>
          </cell>
          <cell r="C38321" t="str">
            <v>cad</v>
          </cell>
          <cell r="D38321" t="str">
            <v>4.060,53</v>
          </cell>
        </row>
        <row r="38322">
          <cell r="A38322" t="str">
            <v>MM.07.020.0010.f</v>
          </cell>
          <cell r="B38322" t="str">
            <v>- solo raffreddamento - 6000 m³/h - fino a 30 kWf</v>
          </cell>
          <cell r="C38322" t="str">
            <v>cad</v>
          </cell>
          <cell r="D38322" t="str">
            <v>4.492,92</v>
          </cell>
        </row>
        <row r="38323">
          <cell r="A38323" t="str">
            <v>MM.07.020.0010.g</v>
          </cell>
          <cell r="B38323" t="str">
            <v>- pompa di calore - 2500 m³/h - fino a 11 kWf - fino a 10 kWt</v>
          </cell>
          <cell r="C38323" t="str">
            <v>cad</v>
          </cell>
          <cell r="D38323" t="str">
            <v>2.688,31</v>
          </cell>
        </row>
        <row r="38324">
          <cell r="A38324" t="str">
            <v>MM.07.020.0010.h</v>
          </cell>
          <cell r="B38324" t="str">
            <v>- pompa di calore - 3000 m³/h - fino a 14 kWf - fino a 23 kWt</v>
          </cell>
          <cell r="C38324" t="str">
            <v>cad</v>
          </cell>
          <cell r="D38324" t="str">
            <v>2.970,04</v>
          </cell>
        </row>
        <row r="38325">
          <cell r="A38325" t="str">
            <v>MM.07.020.0010.i</v>
          </cell>
          <cell r="B38325" t="str">
            <v>- pompa di calore - 3500 m³/h - fino a 17 kWf - fino a 15 kWt</v>
          </cell>
          <cell r="C38325" t="str">
            <v>cad</v>
          </cell>
          <cell r="D38325" t="str">
            <v>3.251,78</v>
          </cell>
        </row>
        <row r="38326">
          <cell r="A38326" t="str">
            <v>MM.07.020.0010.j</v>
          </cell>
          <cell r="B38326" t="str">
            <v>- pompa di calore - 4000 m³/h - fino a 20 kWf - fino a 18 kWt</v>
          </cell>
          <cell r="C38326" t="str">
            <v>cad</v>
          </cell>
          <cell r="D38326" t="str">
            <v>3.496,35</v>
          </cell>
        </row>
        <row r="38327">
          <cell r="A38327" t="str">
            <v>MM.07.020.0010.k</v>
          </cell>
          <cell r="B38327" t="str">
            <v>- pompa di calore - 5000 m³/h - fino a 24 kWf - fino a 22 kWt</v>
          </cell>
          <cell r="C38327" t="str">
            <v>cad</v>
          </cell>
          <cell r="D38327" t="str">
            <v>4.286,18</v>
          </cell>
        </row>
        <row r="38328">
          <cell r="A38328" t="str">
            <v>MM.07.020.0010.l</v>
          </cell>
          <cell r="B38328" t="str">
            <v>- pompa di calore - 6000 m³/h - fino a 30 kWf - fino a 27 kWt</v>
          </cell>
          <cell r="C38328" t="str">
            <v>cad</v>
          </cell>
          <cell r="D38328" t="str">
            <v>4.736,80</v>
          </cell>
        </row>
        <row r="38329">
          <cell r="A38329" t="str">
            <v>MM.07.030</v>
          </cell>
          <cell r="B38329" t="str">
            <v>SISTEMI SPLIT</v>
          </cell>
          <cell r="C38329"/>
          <cell r="D38329"/>
        </row>
        <row r="38330">
          <cell r="A38330" t="str">
            <v>MM.07.030.0010</v>
          </cell>
          <cell r="B38330" t="str">
            <v>Sistemi split con refrigerante R407C e alimentazione 220 V - 1f - 50 Hz, composti da unità interna a pavimento a 3 velocità, unità esterna con supporti antivibranti e comando a distanza.</v>
          </cell>
          <cell r="C38330"/>
          <cell r="D38330"/>
        </row>
        <row r="38331">
          <cell r="A38331" t="str">
            <v>MM.07.030.0010.a</v>
          </cell>
          <cell r="B38331" t="str">
            <v>- solo raffreddamento - fino a 2,6 kWf</v>
          </cell>
          <cell r="C38331" t="str">
            <v>cad</v>
          </cell>
          <cell r="D38331" t="str">
            <v>1.109,56</v>
          </cell>
        </row>
        <row r="38332">
          <cell r="A38332" t="str">
            <v>MM.07.030.0010.b</v>
          </cell>
          <cell r="B38332" t="str">
            <v>- solo raffreddamento - fino a 3,7 kWf</v>
          </cell>
          <cell r="C38332" t="str">
            <v>cad</v>
          </cell>
          <cell r="D38332" t="str">
            <v>1.393,77</v>
          </cell>
        </row>
        <row r="38333">
          <cell r="A38333" t="str">
            <v>MM.07.030.0010.c</v>
          </cell>
          <cell r="B38333" t="str">
            <v>- solo raffreddamento - fino a 4,8 kWf</v>
          </cell>
          <cell r="C38333" t="str">
            <v>cad</v>
          </cell>
          <cell r="D38333" t="str">
            <v>1.876,50</v>
          </cell>
        </row>
        <row r="38334">
          <cell r="A38334" t="str">
            <v>MM.07.030.0010.d</v>
          </cell>
          <cell r="B38334" t="str">
            <v>- solo raffreddamento - fino a 6,5 kWf</v>
          </cell>
          <cell r="C38334" t="str">
            <v>cad</v>
          </cell>
          <cell r="D38334" t="str">
            <v>2.300,58</v>
          </cell>
        </row>
        <row r="38335">
          <cell r="A38335" t="str">
            <v>MM.07.030.0010.e</v>
          </cell>
          <cell r="B38335" t="str">
            <v>- pompa di calore - fino a 2,6 kWf - fino a 3 kWt</v>
          </cell>
          <cell r="C38335" t="str">
            <v>cad</v>
          </cell>
          <cell r="D38335" t="str">
            <v>1.357,70</v>
          </cell>
        </row>
        <row r="38336">
          <cell r="A38336" t="str">
            <v>MM.07.030.0010.f</v>
          </cell>
          <cell r="B38336" t="str">
            <v>- pompa di calore - fino a 3,7 kWf - fino a 4,7 kWt</v>
          </cell>
          <cell r="C38336" t="str">
            <v>cad</v>
          </cell>
          <cell r="D38336" t="str">
            <v>1.628,37</v>
          </cell>
        </row>
        <row r="38337">
          <cell r="A38337" t="str">
            <v>MM.07.030.0010.g</v>
          </cell>
          <cell r="B38337" t="str">
            <v>- pompa di calore - fino a 4,8 kWf - fino a 5,4 kWt</v>
          </cell>
          <cell r="C38337" t="str">
            <v>cad</v>
          </cell>
          <cell r="D38337" t="str">
            <v>2.169,75</v>
          </cell>
        </row>
        <row r="38338">
          <cell r="A38338" t="str">
            <v>MM.07.030.0010.h</v>
          </cell>
          <cell r="B38338" t="str">
            <v>- pompa di calore - fino a 6,5 kWf - fino a 7,5 kWt</v>
          </cell>
          <cell r="C38338" t="str">
            <v>cad</v>
          </cell>
          <cell r="D38338" t="str">
            <v>2.530,67</v>
          </cell>
        </row>
        <row r="38339">
          <cell r="A38339" t="str">
            <v>MM.07.030.0020</v>
          </cell>
          <cell r="B38339" t="str">
            <v>Sistemi split con refrigerante R407C e alimentazione 220 V - 1f - 50 Hz o 380 V - 3f - 50 Hz, composti da unità interna a soffitto in vista a 3 velocità, unità esterna con supporti antivibranti e comando a distanza.</v>
          </cell>
          <cell r="C38339"/>
          <cell r="D38339"/>
        </row>
        <row r="38340">
          <cell r="A38340" t="str">
            <v>MM.07.030.0020.a</v>
          </cell>
          <cell r="B38340" t="str">
            <v>- solo raffreddamento - fino a 5 kWf</v>
          </cell>
          <cell r="C38340" t="str">
            <v>cad</v>
          </cell>
          <cell r="D38340" t="str">
            <v>2.668,12</v>
          </cell>
        </row>
        <row r="38341">
          <cell r="A38341" t="str">
            <v>MM.07.030.0020.b</v>
          </cell>
          <cell r="B38341" t="str">
            <v>- solo raffreddamento - fino a 6,5 kWf</v>
          </cell>
          <cell r="C38341" t="str">
            <v>cad</v>
          </cell>
          <cell r="D38341" t="str">
            <v>2.812,29</v>
          </cell>
        </row>
        <row r="38342">
          <cell r="A38342" t="str">
            <v>MM.07.030.0020.c</v>
          </cell>
          <cell r="B38342" t="str">
            <v>- solo raffreddamento - fino a 8 kWf</v>
          </cell>
          <cell r="C38342" t="str">
            <v>cad</v>
          </cell>
          <cell r="D38342" t="str">
            <v>3.270,41</v>
          </cell>
        </row>
        <row r="38343">
          <cell r="A38343" t="str">
            <v>MM.07.030.0020.d</v>
          </cell>
          <cell r="B38343" t="str">
            <v>- solo raffreddamento - fino a 11 kWf</v>
          </cell>
          <cell r="C38343" t="str">
            <v>cad</v>
          </cell>
          <cell r="D38343" t="str">
            <v>3.928,98</v>
          </cell>
        </row>
        <row r="38344">
          <cell r="A38344" t="str">
            <v>MM.07.030.0020.e</v>
          </cell>
          <cell r="B38344" t="str">
            <v>- solo raffreddamento - fino a 14 kWf</v>
          </cell>
          <cell r="C38344" t="str">
            <v>cad</v>
          </cell>
          <cell r="D38344" t="str">
            <v>4.501,63</v>
          </cell>
        </row>
        <row r="38345">
          <cell r="A38345" t="str">
            <v>MM.07.030.0020.f</v>
          </cell>
          <cell r="B38345" t="str">
            <v>- pompa di calore - fino a 5 kWf - fino a 5,5 kWt</v>
          </cell>
          <cell r="C38345" t="str">
            <v>cad</v>
          </cell>
          <cell r="D38345" t="str">
            <v>2.898,19</v>
          </cell>
        </row>
        <row r="38346">
          <cell r="A38346" t="str">
            <v>MM.07.030.0020.g</v>
          </cell>
          <cell r="B38346" t="str">
            <v>- pompa di calore - fino a 5,5 kWf - fino a 7 kWt</v>
          </cell>
          <cell r="C38346" t="str">
            <v>cad</v>
          </cell>
          <cell r="D38346" t="str">
            <v>3.184,51</v>
          </cell>
        </row>
        <row r="38347">
          <cell r="A38347" t="str">
            <v>MM.07.030.0020.h</v>
          </cell>
          <cell r="B38347" t="str">
            <v>- pompa di calore - fino a 8 kWf - fino a 9 kWt</v>
          </cell>
          <cell r="C38347" t="str">
            <v>cad</v>
          </cell>
          <cell r="D38347" t="str">
            <v>3.642,64</v>
          </cell>
        </row>
        <row r="38348">
          <cell r="A38348" t="str">
            <v>MM.07.030.0020.i</v>
          </cell>
          <cell r="B38348" t="str">
            <v>- pompa di calore - fino a 11 kWf - fino a 12,5 kWt</v>
          </cell>
          <cell r="C38348" t="str">
            <v>cad</v>
          </cell>
          <cell r="D38348" t="str">
            <v>4.329,84</v>
          </cell>
        </row>
        <row r="38349">
          <cell r="A38349" t="str">
            <v>MM.07.030.0020.j</v>
          </cell>
          <cell r="B38349" t="str">
            <v>- pompa di calore - fino a 14 kWf - fino a 16 kWt</v>
          </cell>
          <cell r="C38349" t="str">
            <v>cad</v>
          </cell>
          <cell r="D38349" t="str">
            <v>5.017,01</v>
          </cell>
        </row>
        <row r="38350">
          <cell r="A38350" t="str">
            <v>MM.07.030.0030</v>
          </cell>
          <cell r="B38350" t="str">
            <v>Sistemi split con refrigerante R407C e alimentazione 220 V - 1f - 50 Hz o 380 V - 3f - 50 Hz, composti da unità interna a soffitto a cassetta a 3 velocità, unità esterna con supporti antivibranti e comando a distanza.</v>
          </cell>
          <cell r="C38350"/>
          <cell r="D38350"/>
        </row>
        <row r="38351">
          <cell r="A38351" t="str">
            <v>MM.07.030.0030.a</v>
          </cell>
          <cell r="B38351" t="str">
            <v>- solo raffreddamento - fino a 5,5 kWf</v>
          </cell>
          <cell r="C38351" t="str">
            <v>cad</v>
          </cell>
          <cell r="D38351" t="str">
            <v>3.184,51</v>
          </cell>
        </row>
        <row r="38352">
          <cell r="A38352" t="str">
            <v>MM.07.030.0030.b</v>
          </cell>
          <cell r="B38352" t="str">
            <v>- solo raffreddamento - fino a 7 kWf</v>
          </cell>
          <cell r="C38352" t="str">
            <v>cad</v>
          </cell>
          <cell r="D38352" t="str">
            <v>3.413,58</v>
          </cell>
        </row>
        <row r="38353">
          <cell r="A38353" t="str">
            <v>MM.07.030.0030.c</v>
          </cell>
          <cell r="B38353" t="str">
            <v>- solo raffreddamento - fino a 8,5 kWf</v>
          </cell>
          <cell r="C38353" t="str">
            <v>cad</v>
          </cell>
          <cell r="D38353" t="str">
            <v>3.642,64</v>
          </cell>
        </row>
        <row r="38354">
          <cell r="A38354" t="str">
            <v>MM.07.030.0030.d</v>
          </cell>
          <cell r="B38354" t="str">
            <v>- solo raffreddamento - fino a 11 kWf</v>
          </cell>
          <cell r="C38354" t="str">
            <v>cad</v>
          </cell>
          <cell r="D38354" t="str">
            <v>4.501,63</v>
          </cell>
        </row>
        <row r="38355">
          <cell r="A38355" t="str">
            <v>MM.07.030.0030.e</v>
          </cell>
          <cell r="B38355" t="str">
            <v>- solo raffreddamento - fino a 13,5 kWf</v>
          </cell>
          <cell r="C38355" t="str">
            <v>cad</v>
          </cell>
          <cell r="D38355" t="str">
            <v>5.074,28</v>
          </cell>
        </row>
        <row r="38356">
          <cell r="A38356" t="str">
            <v>MM.07.030.0030.f</v>
          </cell>
          <cell r="B38356" t="str">
            <v>- solo raffreddamento - fino a 15 kWf</v>
          </cell>
          <cell r="C38356" t="str">
            <v>cad</v>
          </cell>
          <cell r="D38356" t="str">
            <v>5.876,00</v>
          </cell>
        </row>
        <row r="38357">
          <cell r="A38357" t="str">
            <v>MM.07.030.0030.g</v>
          </cell>
          <cell r="B38357" t="str">
            <v>- pompa di calore - fino a 5,5 kWf - fino a 6 kWt</v>
          </cell>
          <cell r="C38357" t="str">
            <v>cad</v>
          </cell>
          <cell r="D38357" t="str">
            <v>3.442,74</v>
          </cell>
        </row>
        <row r="38358">
          <cell r="A38358" t="str">
            <v>MM.07.030.0030.h</v>
          </cell>
          <cell r="B38358" t="str">
            <v>- pompa di calore - fino a 7 kWf - fino a 7,5 kWt</v>
          </cell>
          <cell r="C38358" t="str">
            <v>cad</v>
          </cell>
          <cell r="D38358" t="str">
            <v>3.699,91</v>
          </cell>
        </row>
        <row r="38359">
          <cell r="A38359" t="str">
            <v>MM.07.030.0030.i</v>
          </cell>
          <cell r="B38359" t="str">
            <v>- pompa di calore - fino a 8,5 kWf - fino a 9 kWt</v>
          </cell>
          <cell r="C38359" t="str">
            <v>cad</v>
          </cell>
          <cell r="D38359" t="str">
            <v>4.158,55</v>
          </cell>
        </row>
        <row r="38360">
          <cell r="A38360" t="str">
            <v>MM.07.030.0030.j</v>
          </cell>
          <cell r="B38360" t="str">
            <v>- pompa di calore - fino a 11 kWf - fino a 12 kWt</v>
          </cell>
          <cell r="C38360" t="str">
            <v>cad</v>
          </cell>
          <cell r="D38360" t="str">
            <v>5.074,28</v>
          </cell>
        </row>
        <row r="38361">
          <cell r="A38361" t="str">
            <v>MM.07.030.0030.k</v>
          </cell>
          <cell r="B38361" t="str">
            <v>- pompa di calore - fino a 13,5 kWf - fino a 16 kWt</v>
          </cell>
          <cell r="C38361" t="str">
            <v>cad</v>
          </cell>
          <cell r="D38361" t="str">
            <v>5.692,43</v>
          </cell>
        </row>
        <row r="38362">
          <cell r="A38362" t="str">
            <v>MM.07.030.0030.l</v>
          </cell>
          <cell r="B38362" t="str">
            <v>- pompa di calore - fino a 15 kWf - fino a 17,5 kWt</v>
          </cell>
          <cell r="C38362" t="str">
            <v>cad</v>
          </cell>
          <cell r="D38362" t="str">
            <v>6.896,55</v>
          </cell>
        </row>
        <row r="38363">
          <cell r="A38363" t="str">
            <v>MM.07.030.0040</v>
          </cell>
          <cell r="B38363" t="str">
            <v>Sistemi split con refrigerante R407C e alimentazione 220 V - 1f - 50 Hz o 380 V - 3f - 50 Hz, composti da unità interna a soffitto CANALIZZABILE a 3 velocità (statica utile minima a velocità alta 100 Pa), unità esterna con supporti antivibranti e comando a distanza.</v>
          </cell>
          <cell r="C38363"/>
          <cell r="D38363"/>
        </row>
        <row r="38364">
          <cell r="A38364" t="str">
            <v>MM.07.030.0040.a</v>
          </cell>
          <cell r="B38364" t="str">
            <v>- solo raffreddamento - fino a 5,5 kWf</v>
          </cell>
          <cell r="C38364" t="str">
            <v>cad</v>
          </cell>
          <cell r="D38364" t="str">
            <v>2.783,65</v>
          </cell>
        </row>
        <row r="38365">
          <cell r="A38365" t="str">
            <v>MM.07.030.0040.b</v>
          </cell>
          <cell r="B38365" t="str">
            <v>- solo raffreddamento - fino a 7 kWf</v>
          </cell>
          <cell r="C38365" t="str">
            <v>cad</v>
          </cell>
          <cell r="D38365" t="str">
            <v>3.127,27</v>
          </cell>
        </row>
        <row r="38366">
          <cell r="A38366" t="str">
            <v>MM.07.030.0040.c</v>
          </cell>
          <cell r="B38366" t="str">
            <v>- solo raffreddamento - fino a 8,5 kWf</v>
          </cell>
          <cell r="C38366" t="str">
            <v>cad</v>
          </cell>
          <cell r="D38366" t="str">
            <v>3.413,58</v>
          </cell>
        </row>
        <row r="38367">
          <cell r="A38367" t="str">
            <v>MM.07.030.0040.d</v>
          </cell>
          <cell r="B38367" t="str">
            <v>- solo raffreddamento - fino a 11 kWf</v>
          </cell>
          <cell r="C38367" t="str">
            <v>cad</v>
          </cell>
          <cell r="D38367" t="str">
            <v>4.043,50</v>
          </cell>
        </row>
        <row r="38368">
          <cell r="A38368" t="str">
            <v>MM.07.030.0040.e</v>
          </cell>
          <cell r="B38368" t="str">
            <v>- solo raffreddamento - fino a 13,5 kWf</v>
          </cell>
          <cell r="C38368" t="str">
            <v>cad</v>
          </cell>
          <cell r="D38368" t="str">
            <v>4.787,94</v>
          </cell>
        </row>
        <row r="38369">
          <cell r="A38369" t="str">
            <v>MM.07.030.0040.f</v>
          </cell>
          <cell r="B38369" t="str">
            <v>- solo raffreddamento - fino a 15 kWf</v>
          </cell>
          <cell r="C38369" t="str">
            <v>cad</v>
          </cell>
          <cell r="D38369" t="str">
            <v>5.532,42</v>
          </cell>
        </row>
        <row r="38370">
          <cell r="A38370" t="str">
            <v>MM.07.030.0040.g</v>
          </cell>
          <cell r="B38370" t="str">
            <v>- pompa di calore - fino a 5,5 kWf - fino a 6 kWt</v>
          </cell>
          <cell r="C38370" t="str">
            <v>cad</v>
          </cell>
          <cell r="D38370" t="str">
            <v>3.069,99</v>
          </cell>
        </row>
        <row r="38371">
          <cell r="A38371" t="str">
            <v>MM.07.030.0040.h</v>
          </cell>
          <cell r="B38371" t="str">
            <v>- pompa di calore - fino a 7 kWf - fino a 7,5 kWt</v>
          </cell>
          <cell r="C38371" t="str">
            <v>cad</v>
          </cell>
          <cell r="D38371" t="str">
            <v>3.470,85</v>
          </cell>
        </row>
        <row r="38372">
          <cell r="A38372" t="str">
            <v>MM.07.030.0040.i</v>
          </cell>
          <cell r="B38372" t="str">
            <v>- pompa di calore - fino a 8,5 kWf - fino a 9 kWt</v>
          </cell>
          <cell r="C38372" t="str">
            <v>cad</v>
          </cell>
          <cell r="D38372" t="str">
            <v>4.158,04</v>
          </cell>
        </row>
        <row r="38373">
          <cell r="A38373" t="str">
            <v>MM.07.030.0040.j</v>
          </cell>
          <cell r="B38373" t="str">
            <v>- pompa di calore - fino a 11 kWf - fino a 12 kWt</v>
          </cell>
          <cell r="C38373" t="str">
            <v>cad</v>
          </cell>
          <cell r="D38373" t="str">
            <v>4.845,23</v>
          </cell>
        </row>
        <row r="38374">
          <cell r="A38374" t="str">
            <v>MM.07.030.0040.k</v>
          </cell>
          <cell r="B38374" t="str">
            <v>- pompa di calore - fino a 13,5 kWf - fino a 16 kWt</v>
          </cell>
          <cell r="C38374" t="str">
            <v>cad</v>
          </cell>
          <cell r="D38374" t="str">
            <v>5.417,87</v>
          </cell>
        </row>
        <row r="38375">
          <cell r="A38375" t="str">
            <v>MM.07.030.0040.l</v>
          </cell>
          <cell r="B38375" t="str">
            <v>- pompa di calore - fino a 15 kWf - fino a 17 kWt</v>
          </cell>
          <cell r="C38375" t="str">
            <v>cad</v>
          </cell>
          <cell r="D38375" t="str">
            <v>6.448,66</v>
          </cell>
        </row>
        <row r="38376">
          <cell r="A38376" t="str">
            <v>MM.07.030.0050</v>
          </cell>
          <cell r="B38376" t="str">
            <v>Accessori per sistemi split</v>
          </cell>
          <cell r="C38376"/>
          <cell r="D38376"/>
        </row>
        <row r="38377">
          <cell r="A38377" t="str">
            <v>MM.07.030.0050.a</v>
          </cell>
          <cell r="B38377" t="str">
            <v>- scheda per avviamento remoto</v>
          </cell>
          <cell r="C38377" t="str">
            <v>cad</v>
          </cell>
          <cell r="D38377" t="str">
            <v>48,73</v>
          </cell>
        </row>
        <row r="38378">
          <cell r="A38378" t="str">
            <v>MM.07.030.0050.b</v>
          </cell>
          <cell r="B38378" t="str">
            <v>- riduttore velocità per unità interne canalizzabili</v>
          </cell>
          <cell r="C38378" t="str">
            <v>cad</v>
          </cell>
          <cell r="D38378" t="str">
            <v>54,15</v>
          </cell>
        </row>
        <row r="38379">
          <cell r="A38379" t="str">
            <v>MM.07.030.0050.c</v>
          </cell>
          <cell r="B38379" t="str">
            <v>- pompetta scarico condensa</v>
          </cell>
          <cell r="C38379" t="str">
            <v>cad</v>
          </cell>
          <cell r="D38379" t="str">
            <v>226,51</v>
          </cell>
        </row>
        <row r="38380">
          <cell r="A38380" t="str">
            <v>MM.07.040</v>
          </cell>
          <cell r="B38380" t="str">
            <v>SISTEMI MULTI-SPLIT</v>
          </cell>
          <cell r="C38380"/>
          <cell r="D38380"/>
        </row>
        <row r="38381">
          <cell r="A38381" t="str">
            <v>MM.07.040.0010</v>
          </cell>
          <cell r="B38381" t="str">
            <v>Unità esterne a pompa di calore condensate ad aria con refrigerante R407C e alimentazione 380 V - 3f - 50 Hz, con compressori ermetici, ventilatori elicoidali, batteria condensante, circuito frigorifero, strumentazione, quadro elettrico e mobile in lamiera d'acciaio verniciato.</v>
          </cell>
          <cell r="C38381"/>
          <cell r="D38381"/>
        </row>
        <row r="38382">
          <cell r="A38382" t="str">
            <v>MM.07.040.0010.a</v>
          </cell>
          <cell r="B38382" t="str">
            <v>- fino a 14 kWf - fino a 16 kWt - u.i. fino a 13</v>
          </cell>
          <cell r="C38382" t="str">
            <v>cad</v>
          </cell>
          <cell r="D38382" t="str">
            <v>7.164,73</v>
          </cell>
        </row>
        <row r="38383">
          <cell r="A38383" t="str">
            <v>MM.07.040.0010.b</v>
          </cell>
          <cell r="B38383" t="str">
            <v>- oltre 14 fino a 23 kWf - oltre 16 fino a 26 kWt - u.i. fino a 13</v>
          </cell>
          <cell r="C38383" t="str">
            <v>cad</v>
          </cell>
          <cell r="D38383" t="str">
            <v>11.814,73</v>
          </cell>
        </row>
        <row r="38384">
          <cell r="A38384" t="str">
            <v>MM.07.040.0010.c</v>
          </cell>
          <cell r="B38384" t="str">
            <v>- oltre 23 fino a 29 kWf - oltre 26 fino a 33 kWt - u.i. fino a 16</v>
          </cell>
          <cell r="C38384" t="str">
            <v>cad</v>
          </cell>
          <cell r="D38384" t="str">
            <v>12.877,00</v>
          </cell>
        </row>
        <row r="38385">
          <cell r="A38385" t="str">
            <v>MM.07.040.0010.d</v>
          </cell>
          <cell r="B38385" t="str">
            <v>- oltre 29 fino a 37 kWf - oltre 33 fino a 42 kWt - u.i. fino a 16</v>
          </cell>
          <cell r="C38385" t="str">
            <v>cad</v>
          </cell>
          <cell r="D38385" t="str">
            <v>16.735,88</v>
          </cell>
        </row>
        <row r="38386">
          <cell r="A38386" t="str">
            <v>MM.07.040.0010.e</v>
          </cell>
          <cell r="B38386" t="str">
            <v>- oltre 37 fino a 46 kWf - oltre 42 fino a 52 kWt - u.i. fino a 20</v>
          </cell>
          <cell r="C38386" t="str">
            <v>cad</v>
          </cell>
          <cell r="D38386" t="str">
            <v>22.121,39</v>
          </cell>
        </row>
        <row r="38387">
          <cell r="A38387" t="str">
            <v>MM.07.040.0010.f</v>
          </cell>
          <cell r="B38387" t="str">
            <v>- oltre 46 fino a 58 kWf - oltre 52 fino a 60 kWt - u.i. fino a 20</v>
          </cell>
          <cell r="C38387" t="str">
            <v>cad</v>
          </cell>
          <cell r="D38387" t="str">
            <v>24.187,39</v>
          </cell>
        </row>
        <row r="38388">
          <cell r="A38388" t="str">
            <v>MM.07.040.0010.g</v>
          </cell>
          <cell r="B38388" t="str">
            <v>- oltre 58 fino a 70 kWf - oltre 60 fino a 78 kWt - u.i. fino a 32</v>
          </cell>
          <cell r="C38388" t="str">
            <v>cad</v>
          </cell>
          <cell r="D38388" t="str">
            <v>32.321,08</v>
          </cell>
        </row>
        <row r="38389">
          <cell r="A38389" t="str">
            <v>MM.07.040.0010.h</v>
          </cell>
          <cell r="B38389" t="str">
            <v>- oltre 70 fino a 75 kWf - oltre 78 fino a 85 kWt - u.i. fino a 32</v>
          </cell>
          <cell r="C38389" t="str">
            <v>cad</v>
          </cell>
          <cell r="D38389" t="str">
            <v>33.340,22</v>
          </cell>
        </row>
        <row r="38390">
          <cell r="A38390" t="str">
            <v>MM.07.040.0010.i</v>
          </cell>
          <cell r="B38390" t="str">
            <v>- oltre 75 fino a 80 kWf - oltre 85 fino a 90 kWt - u.i. fino a 32</v>
          </cell>
          <cell r="C38390" t="str">
            <v>cad</v>
          </cell>
          <cell r="D38390" t="str">
            <v>34.432,13</v>
          </cell>
        </row>
        <row r="38391">
          <cell r="A38391" t="str">
            <v>MM.07.040.0010.j</v>
          </cell>
          <cell r="B38391" t="str">
            <v>- oltre 80 fino a 85 kWf - oltre 90 fino a 95 kWt - u.i. fino a 32</v>
          </cell>
          <cell r="C38391" t="str">
            <v>cad</v>
          </cell>
          <cell r="D38391" t="str">
            <v>35.378,49</v>
          </cell>
        </row>
        <row r="38392">
          <cell r="A38392" t="str">
            <v>MM.07.040.0020</v>
          </cell>
          <cell r="B38392" t="str">
            <v>Unità interne a pavimento a 3 velocità.</v>
          </cell>
          <cell r="C38392"/>
          <cell r="D38392"/>
        </row>
        <row r="38393">
          <cell r="A38393" t="str">
            <v>MM.07.040.0020.a</v>
          </cell>
          <cell r="B38393" t="str">
            <v>- in vista - fino a 2,3 kWf - fino a 2,6 kWt</v>
          </cell>
          <cell r="C38393" t="str">
            <v>cad</v>
          </cell>
          <cell r="D38393" t="str">
            <v>1.427,09</v>
          </cell>
        </row>
        <row r="38394">
          <cell r="A38394" t="str">
            <v>MM.07.040.0020.b</v>
          </cell>
          <cell r="B38394" t="str">
            <v>- in vista - fino a 2,9 kWf - fino a 3,3 kWt</v>
          </cell>
          <cell r="C38394" t="str">
            <v>cad</v>
          </cell>
          <cell r="D38394" t="str">
            <v>1.437,82</v>
          </cell>
        </row>
        <row r="38395">
          <cell r="A38395" t="str">
            <v>MM.07.040.0020.c</v>
          </cell>
          <cell r="B38395" t="str">
            <v>- in vista - fino a 3,7 kWf - fino a 4,1 kWt</v>
          </cell>
          <cell r="C38395" t="str">
            <v>cad</v>
          </cell>
          <cell r="D38395" t="str">
            <v>1.457,31</v>
          </cell>
        </row>
        <row r="38396">
          <cell r="A38396" t="str">
            <v>MM.07.040.0020.d</v>
          </cell>
          <cell r="B38396" t="str">
            <v>- in vista - fino a 4,7 kWf - fino a 5,2 kWt</v>
          </cell>
          <cell r="C38396" t="str">
            <v>cad</v>
          </cell>
          <cell r="D38396" t="str">
            <v>1.510,98</v>
          </cell>
        </row>
        <row r="38397">
          <cell r="A38397" t="str">
            <v>MM.07.040.0020.e</v>
          </cell>
          <cell r="B38397" t="str">
            <v>- in vista - fino a 5,8 kWf - fino a 6,5 kWt</v>
          </cell>
          <cell r="C38397" t="str">
            <v>cad</v>
          </cell>
          <cell r="D38397" t="str">
            <v>1.575,37</v>
          </cell>
        </row>
        <row r="38398">
          <cell r="A38398" t="str">
            <v>MM.07.040.0020.f</v>
          </cell>
          <cell r="B38398" t="str">
            <v>- in vista - fino a 7,3 kWf - fino a 8,3 kWt</v>
          </cell>
          <cell r="C38398" t="str">
            <v>cad</v>
          </cell>
          <cell r="D38398" t="str">
            <v>1.624,14</v>
          </cell>
        </row>
        <row r="38399">
          <cell r="A38399" t="str">
            <v>MM.07.040.0020.g</v>
          </cell>
          <cell r="B38399" t="str">
            <v>- da incasso - fino a 2,3 kWf - fino a 2,6 kWt</v>
          </cell>
          <cell r="C38399" t="str">
            <v>cad</v>
          </cell>
          <cell r="D38399" t="str">
            <v>1.298,33</v>
          </cell>
        </row>
        <row r="38400">
          <cell r="A38400" t="str">
            <v>MM.07.040.0020.h</v>
          </cell>
          <cell r="B38400" t="str">
            <v>- da incasso - fino a 2,9 kWf - fino a 3,3 kWt</v>
          </cell>
          <cell r="C38400" t="str">
            <v>cad</v>
          </cell>
          <cell r="D38400" t="str">
            <v>1.309,06</v>
          </cell>
        </row>
        <row r="38401">
          <cell r="A38401" t="str">
            <v>MM.07.040.0020.i</v>
          </cell>
          <cell r="B38401" t="str">
            <v>- da incasso - fino a 3,7 kWf - fino a 4,1 kWt</v>
          </cell>
          <cell r="C38401" t="str">
            <v>cad</v>
          </cell>
          <cell r="D38401" t="str">
            <v>1.335,40</v>
          </cell>
        </row>
        <row r="38402">
          <cell r="A38402" t="str">
            <v>MM.07.040.0020.j</v>
          </cell>
          <cell r="B38402" t="str">
            <v>- da incasso - fino a 4,7 kWf - fino a 5,2 kWt</v>
          </cell>
          <cell r="C38402" t="str">
            <v>cad</v>
          </cell>
          <cell r="D38402" t="str">
            <v>1.360,77</v>
          </cell>
        </row>
        <row r="38403">
          <cell r="A38403" t="str">
            <v>MM.07.040.0020.k</v>
          </cell>
          <cell r="B38403" t="str">
            <v>- da incasso - fino a 5,8 kWf - fino a 6,5 kWt</v>
          </cell>
          <cell r="C38403" t="str">
            <v>cad</v>
          </cell>
          <cell r="D38403" t="str">
            <v>1.409,54</v>
          </cell>
        </row>
        <row r="38404">
          <cell r="A38404" t="str">
            <v>MM.07.040.0020.l</v>
          </cell>
          <cell r="B38404" t="str">
            <v>- da incasso - fino a 7,3 kWf - fino a 8,3 kWt</v>
          </cell>
          <cell r="C38404" t="str">
            <v>cad</v>
          </cell>
          <cell r="D38404" t="str">
            <v>1.440,75</v>
          </cell>
        </row>
        <row r="38405">
          <cell r="A38405" t="str">
            <v>MM.07.040.0030</v>
          </cell>
          <cell r="B38405" t="str">
            <v>Unità interne pensili a parete a 3 velocità.</v>
          </cell>
          <cell r="C38405"/>
          <cell r="D38405"/>
        </row>
        <row r="38406">
          <cell r="A38406" t="str">
            <v>MM.07.040.0030.a</v>
          </cell>
          <cell r="B38406" t="str">
            <v>- fino a 2,3 kWf - fino a 2,6 kWt</v>
          </cell>
          <cell r="C38406" t="str">
            <v>cad</v>
          </cell>
          <cell r="D38406" t="str">
            <v>969,60</v>
          </cell>
        </row>
        <row r="38407">
          <cell r="A38407" t="str">
            <v>MM.07.040.0030.b</v>
          </cell>
          <cell r="B38407" t="str">
            <v>- fino a 2,9 kWf - fino a 3,3 kWt</v>
          </cell>
          <cell r="C38407" t="str">
            <v>cad</v>
          </cell>
          <cell r="D38407" t="str">
            <v>988,13</v>
          </cell>
        </row>
        <row r="38408">
          <cell r="A38408" t="str">
            <v>MM.07.040.0030.c</v>
          </cell>
          <cell r="B38408" t="str">
            <v>- fino a 3,7 kWf - fino a 4,1 kWt</v>
          </cell>
          <cell r="C38408" t="str">
            <v>cad</v>
          </cell>
          <cell r="D38408" t="str">
            <v>1.004,73</v>
          </cell>
        </row>
        <row r="38409">
          <cell r="A38409" t="str">
            <v>MM.07.040.0030.d</v>
          </cell>
          <cell r="B38409" t="str">
            <v>- fino a 4,7 kWf - fino a 5,2 kWt</v>
          </cell>
          <cell r="C38409" t="str">
            <v>cad</v>
          </cell>
          <cell r="D38409" t="str">
            <v>1.021,30</v>
          </cell>
        </row>
        <row r="38410">
          <cell r="A38410" t="str">
            <v>MM.07.040.0030.e</v>
          </cell>
          <cell r="B38410" t="str">
            <v>- fino a 5,8 kWf - fino a 6,5 kWt</v>
          </cell>
          <cell r="C38410" t="str">
            <v>cad</v>
          </cell>
          <cell r="D38410" t="str">
            <v>1.048,62</v>
          </cell>
        </row>
        <row r="38411">
          <cell r="A38411" t="str">
            <v>MM.07.040.0040</v>
          </cell>
          <cell r="B38411" t="str">
            <v>Unità interne pensili a soffitto in vista a 3 velocità.</v>
          </cell>
          <cell r="C38411"/>
          <cell r="D38411"/>
        </row>
        <row r="38412">
          <cell r="A38412" t="str">
            <v>MM.07.040.0040.a</v>
          </cell>
          <cell r="B38412" t="str">
            <v>- fino a 4,7 kWf- fino a 5,2 kWt</v>
          </cell>
          <cell r="C38412" t="str">
            <v>cad</v>
          </cell>
          <cell r="D38412" t="str">
            <v>1.887,51</v>
          </cell>
        </row>
        <row r="38413">
          <cell r="A38413" t="str">
            <v>MM.07.040.0040.b</v>
          </cell>
          <cell r="B38413" t="str">
            <v>- fino a 7,3 kWf- fino a 8,3 kWt</v>
          </cell>
          <cell r="C38413" t="str">
            <v>cad</v>
          </cell>
          <cell r="D38413" t="str">
            <v>2.098,21</v>
          </cell>
        </row>
        <row r="38414">
          <cell r="A38414" t="str">
            <v>MM.07.040.0040.c</v>
          </cell>
          <cell r="B38414" t="str">
            <v>- fino a 11,6 kWf- fino a 13 kWt</v>
          </cell>
          <cell r="C38414" t="str">
            <v>cad</v>
          </cell>
          <cell r="D38414" t="str">
            <v>2.565,44</v>
          </cell>
        </row>
        <row r="38415">
          <cell r="A38415" t="str">
            <v>MM.07.040.0040.d</v>
          </cell>
          <cell r="B38415" t="str">
            <v>- fino a 14,5 kWf- fino a 16,3 kWt</v>
          </cell>
          <cell r="C38415" t="str">
            <v>cad</v>
          </cell>
          <cell r="D38415" t="str">
            <v>3.311,67</v>
          </cell>
        </row>
        <row r="38416">
          <cell r="A38416" t="str">
            <v>MM.07.040.0050</v>
          </cell>
          <cell r="B38416" t="str">
            <v>Unità interne pensili a soffitto da incasso canalizzabili a 3 velocità.</v>
          </cell>
          <cell r="C38416"/>
          <cell r="D38416"/>
        </row>
        <row r="38417">
          <cell r="A38417" t="str">
            <v>MM.07.040.0050.a</v>
          </cell>
          <cell r="B38417" t="str">
            <v>- 5 Pa - fino a 2,3 kWf - fino a 2,6 kWt</v>
          </cell>
          <cell r="C38417" t="str">
            <v>cad</v>
          </cell>
          <cell r="D38417" t="str">
            <v>1.129,58</v>
          </cell>
        </row>
        <row r="38418">
          <cell r="A38418" t="str">
            <v>MM.07.040.0050.b</v>
          </cell>
          <cell r="B38418" t="str">
            <v>- 5 Pa - fino a 2,9 kWf - fino a 3,3 kWt</v>
          </cell>
          <cell r="C38418" t="str">
            <v>cad</v>
          </cell>
          <cell r="D38418" t="str">
            <v>1.192,02</v>
          </cell>
        </row>
        <row r="38419">
          <cell r="A38419" t="str">
            <v>MM.07.040.0050.c</v>
          </cell>
          <cell r="B38419" t="str">
            <v>- 5 Pa - fino a 3,7 kWf - fino a 4,1 kWt</v>
          </cell>
          <cell r="C38419" t="str">
            <v>cad</v>
          </cell>
          <cell r="D38419" t="str">
            <v>1.313,93</v>
          </cell>
        </row>
        <row r="38420">
          <cell r="A38420" t="str">
            <v>MM.07.040.0050.d</v>
          </cell>
          <cell r="B38420" t="str">
            <v>- 100 Pa - fino a 2,3 kWf - fino a 2,6 kWt</v>
          </cell>
          <cell r="C38420" t="str">
            <v>cad</v>
          </cell>
          <cell r="D38420" t="str">
            <v>1.591,95</v>
          </cell>
        </row>
        <row r="38421">
          <cell r="A38421" t="str">
            <v>MM.07.040.0050.e</v>
          </cell>
          <cell r="B38421" t="str">
            <v>- 100 Pa - fino a 2,9 kWf - fino a 3,3 kWt</v>
          </cell>
          <cell r="C38421" t="str">
            <v>cad</v>
          </cell>
          <cell r="D38421" t="str">
            <v>1.614,37</v>
          </cell>
        </row>
        <row r="38422">
          <cell r="A38422" t="str">
            <v>MM.07.040.0050.f</v>
          </cell>
          <cell r="B38422" t="str">
            <v>- 100 Pa - fino a 3,7 kWf - fino a 4,1 kWt</v>
          </cell>
          <cell r="C38422" t="str">
            <v>cad</v>
          </cell>
          <cell r="D38422" t="str">
            <v>1.642,66</v>
          </cell>
        </row>
        <row r="38423">
          <cell r="A38423" t="str">
            <v>MM.07.040.0050.g</v>
          </cell>
          <cell r="B38423" t="str">
            <v>- 100 Pa - fino a 4,7 kWf - fino a 5,2 kWt</v>
          </cell>
          <cell r="C38423" t="str">
            <v>cad</v>
          </cell>
          <cell r="D38423" t="str">
            <v>1.697,30</v>
          </cell>
        </row>
        <row r="38424">
          <cell r="A38424" t="str">
            <v>MM.07.040.0050.h</v>
          </cell>
          <cell r="B38424" t="str">
            <v>- 100 Pa - fino a 5,8 kWf - fino a 6,5 kWt</v>
          </cell>
          <cell r="C38424" t="str">
            <v>cad</v>
          </cell>
          <cell r="D38424" t="str">
            <v>1.750,95</v>
          </cell>
        </row>
        <row r="38425">
          <cell r="A38425" t="str">
            <v>MM.07.040.0050.i</v>
          </cell>
          <cell r="B38425" t="str">
            <v>- 100 Pa - fino a 7,3 kWf - fino a 8,3 kWt</v>
          </cell>
          <cell r="C38425" t="str">
            <v>cad</v>
          </cell>
          <cell r="D38425" t="str">
            <v>1.845,56</v>
          </cell>
        </row>
        <row r="38426">
          <cell r="A38426" t="str">
            <v>MM.07.040.0050.j</v>
          </cell>
          <cell r="B38426" t="str">
            <v>- 100 Pa - fino a 8,3 kWf - fino a 9,3 kWt</v>
          </cell>
          <cell r="C38426" t="str">
            <v>cad</v>
          </cell>
          <cell r="D38426" t="str">
            <v>1.964,58</v>
          </cell>
        </row>
        <row r="38427">
          <cell r="A38427" t="str">
            <v>MM.07.040.0050.k</v>
          </cell>
          <cell r="B38427" t="str">
            <v>- 100 Pa - fino a 9,3 kWf - fino a 10,5 kWt</v>
          </cell>
          <cell r="C38427" t="str">
            <v>cad</v>
          </cell>
          <cell r="D38427" t="str">
            <v>2.055,28</v>
          </cell>
        </row>
        <row r="38428">
          <cell r="A38428" t="str">
            <v>MM.07.040.0050.l</v>
          </cell>
          <cell r="B38428" t="str">
            <v>- 100 Pa - fino a 11,6 kWf - fino a 13 kWt</v>
          </cell>
          <cell r="C38428" t="str">
            <v>cad</v>
          </cell>
          <cell r="D38428" t="str">
            <v>2.283,56</v>
          </cell>
        </row>
        <row r="38429">
          <cell r="A38429" t="str">
            <v>MM.07.040.0050.m</v>
          </cell>
          <cell r="B38429" t="str">
            <v>- 100 Pa - fino a 14,5 kWf - fino a 16,3 kWt</v>
          </cell>
          <cell r="C38429" t="str">
            <v>cad</v>
          </cell>
          <cell r="D38429" t="str">
            <v>2.525,45</v>
          </cell>
        </row>
        <row r="38430">
          <cell r="A38430" t="str">
            <v>MM.07.040.0050.n</v>
          </cell>
          <cell r="B38430" t="str">
            <v>- 100 Pa - fino a 16,3 kWf - fino a 18,6 kWt</v>
          </cell>
          <cell r="C38430" t="str">
            <v>cad</v>
          </cell>
          <cell r="D38430" t="str">
            <v>2.721,52</v>
          </cell>
        </row>
        <row r="38431">
          <cell r="A38431" t="str">
            <v>MM.07.040.0050.o</v>
          </cell>
          <cell r="B38431" t="str">
            <v>- 200 Pa - fino a 7,3 kWf - fino a 8,3 kWt</v>
          </cell>
          <cell r="C38431" t="str">
            <v>cad</v>
          </cell>
          <cell r="D38431" t="str">
            <v>2.063,96</v>
          </cell>
        </row>
        <row r="38432">
          <cell r="A38432" t="str">
            <v>MM.07.040.0050.p</v>
          </cell>
          <cell r="B38432" t="str">
            <v>- 200 Pa - fino a 8,3 kWf - fino a 9,3 kWt</v>
          </cell>
          <cell r="C38432" t="str">
            <v>cad</v>
          </cell>
          <cell r="D38432" t="str">
            <v>2.255,76</v>
          </cell>
        </row>
        <row r="38433">
          <cell r="A38433" t="str">
            <v>MM.07.040.0050.q</v>
          </cell>
          <cell r="B38433" t="str">
            <v>- 200 Pa - fino a 9,3 kWf - fino a 10,5 kWt</v>
          </cell>
          <cell r="C38433" t="str">
            <v>cad</v>
          </cell>
          <cell r="D38433" t="str">
            <v>2.346,48</v>
          </cell>
        </row>
        <row r="38434">
          <cell r="A38434" t="str">
            <v>MM.07.040.0050.r</v>
          </cell>
          <cell r="B38434" t="str">
            <v>- 200 Pa - fino a 11,6 kWf - fino a 13 kWt</v>
          </cell>
          <cell r="C38434" t="str">
            <v>cad</v>
          </cell>
          <cell r="D38434" t="str">
            <v>2.398,66</v>
          </cell>
        </row>
        <row r="38435">
          <cell r="A38435" t="str">
            <v>MM.07.040.0050.s</v>
          </cell>
          <cell r="B38435" t="str">
            <v>- 200 Pa - fino a 14,5 kWf - fino a 16,3 kWt</v>
          </cell>
          <cell r="C38435" t="str">
            <v>cad</v>
          </cell>
          <cell r="D38435" t="str">
            <v>2.655,18</v>
          </cell>
        </row>
        <row r="38436">
          <cell r="A38436" t="str">
            <v>MM.07.040.0050.t</v>
          </cell>
          <cell r="B38436" t="str">
            <v>- 200 Pa - fino a 16,3 kWf - fino a 18,6 kWt</v>
          </cell>
          <cell r="C38436" t="str">
            <v>cad</v>
          </cell>
          <cell r="D38436" t="str">
            <v>2.887,35</v>
          </cell>
        </row>
        <row r="38437">
          <cell r="A38437" t="str">
            <v>MM.07.040.0060</v>
          </cell>
          <cell r="B38437" t="str">
            <v>Unità interne pensili a soffitto a cassetta a 3 velocità.</v>
          </cell>
          <cell r="C38437"/>
          <cell r="D38437"/>
        </row>
        <row r="38438">
          <cell r="A38438" t="str">
            <v>MM.07.040.0060.a</v>
          </cell>
          <cell r="B38438" t="str">
            <v>- fino a 3,7 kWf - fino a 4,1 kWt</v>
          </cell>
          <cell r="C38438" t="str">
            <v>cad</v>
          </cell>
          <cell r="D38438" t="str">
            <v>2.038,27</v>
          </cell>
        </row>
        <row r="38439">
          <cell r="A38439" t="str">
            <v>MM.07.040.0060.b</v>
          </cell>
          <cell r="B38439" t="str">
            <v>- fino a 4,7 kWf - fino a 5,2 kWt</v>
          </cell>
          <cell r="C38439" t="str">
            <v>cad</v>
          </cell>
          <cell r="D38439" t="str">
            <v>2.183,86</v>
          </cell>
        </row>
        <row r="38440">
          <cell r="A38440" t="str">
            <v>MM.07.040.0060.c</v>
          </cell>
          <cell r="B38440" t="str">
            <v>- fino a 5,8 kWf - fino a 6,5 kWt</v>
          </cell>
          <cell r="C38440" t="str">
            <v>cad</v>
          </cell>
          <cell r="D38440" t="str">
            <v>2.329,45</v>
          </cell>
        </row>
        <row r="38441">
          <cell r="A38441" t="str">
            <v>MM.07.040.0060.d</v>
          </cell>
          <cell r="B38441" t="str">
            <v>- fino a 7,3 kWf - fino a 8,3 kWt</v>
          </cell>
          <cell r="C38441" t="str">
            <v>cad</v>
          </cell>
          <cell r="D38441" t="str">
            <v>2.475,03</v>
          </cell>
        </row>
        <row r="38442">
          <cell r="A38442" t="str">
            <v>MM.07.040.0070</v>
          </cell>
          <cell r="B38442" t="str">
            <v>Unità per aria primaria a soffitto da incasso con filtro, recuperatore, batteria di riscaldamento/raffreddamento, umidificatore, ventilatori di mandata ed estrazione a 2 velocità (statica utile minima a velocità alta 100 Pa).</v>
          </cell>
          <cell r="C38442"/>
          <cell r="D38442"/>
        </row>
        <row r="38443">
          <cell r="A38443" t="str">
            <v>MM.07.040.0070.a</v>
          </cell>
          <cell r="B38443" t="str">
            <v>- 500 m³/h - fino a 5,5 kWf - fino a 6 kWt</v>
          </cell>
          <cell r="C38443" t="str">
            <v>cad</v>
          </cell>
          <cell r="D38443" t="str">
            <v>3.358,50</v>
          </cell>
        </row>
        <row r="38444">
          <cell r="A38444" t="str">
            <v>MM.07.040.0070.b</v>
          </cell>
          <cell r="B38444" t="str">
            <v>- 1000 m³/h - fino a 11 kWf - fino a 12 kWt</v>
          </cell>
          <cell r="C38444" t="str">
            <v>cad</v>
          </cell>
          <cell r="D38444" t="str">
            <v>4.557,32</v>
          </cell>
        </row>
        <row r="38445">
          <cell r="A38445" t="str">
            <v>MM.07.040.0080</v>
          </cell>
          <cell r="B38445" t="str">
            <v>Accessori per sistemi multi-split</v>
          </cell>
          <cell r="C38445"/>
          <cell r="D38445"/>
        </row>
        <row r="38446">
          <cell r="A38446" t="str">
            <v>MM.07.040.0080.a</v>
          </cell>
          <cell r="B38446" t="str">
            <v>- pompetta scarico condensa</v>
          </cell>
          <cell r="C38446" t="str">
            <v>cad</v>
          </cell>
          <cell r="D38446" t="str">
            <v>333,10</v>
          </cell>
        </row>
        <row r="38447">
          <cell r="A38447" t="str">
            <v>MM.07.040.0080.b</v>
          </cell>
          <cell r="B38447" t="str">
            <v>- telecomando a raggi infrarossi</v>
          </cell>
          <cell r="C38447" t="str">
            <v>cad</v>
          </cell>
          <cell r="D38447" t="str">
            <v>84,85</v>
          </cell>
        </row>
        <row r="38448">
          <cell r="A38448" t="str">
            <v>MM.07.040.0080.c</v>
          </cell>
          <cell r="B38448" t="str">
            <v>- comando remoto</v>
          </cell>
          <cell r="C38448" t="str">
            <v>cad</v>
          </cell>
          <cell r="D38448" t="str">
            <v>213,63</v>
          </cell>
        </row>
        <row r="38449">
          <cell r="A38449" t="str">
            <v>MM.07.040.0080.d</v>
          </cell>
          <cell r="B38449" t="str">
            <v>- programmatore settimanale</v>
          </cell>
          <cell r="C38449" t="str">
            <v>cad</v>
          </cell>
          <cell r="D38449" t="str">
            <v>325,80</v>
          </cell>
        </row>
        <row r="38450">
          <cell r="A38450" t="str">
            <v>MM.07.040.0080.e</v>
          </cell>
          <cell r="B38450" t="str">
            <v>- unità di comando centralizzato fino a 8 sistemi</v>
          </cell>
          <cell r="C38450" t="str">
            <v>cad</v>
          </cell>
          <cell r="D38450" t="str">
            <v>892,55</v>
          </cell>
        </row>
        <row r="38451">
          <cell r="A38451" t="str">
            <v>MM.07.040.0080.f</v>
          </cell>
          <cell r="B38451" t="str">
            <v>- unità di comando centralizzato fino a 32 sistemi</v>
          </cell>
          <cell r="C38451" t="str">
            <v>cad</v>
          </cell>
          <cell r="D38451" t="str">
            <v>1.011,55</v>
          </cell>
        </row>
        <row r="38452">
          <cell r="A38452" t="str">
            <v>MM.07.040.0080.g</v>
          </cell>
          <cell r="B38452" t="str">
            <v>- unità di comando centralizzato fino a 50 sistemi</v>
          </cell>
          <cell r="C38452" t="str">
            <v>cad</v>
          </cell>
          <cell r="D38452" t="str">
            <v>2.396,69</v>
          </cell>
        </row>
        <row r="38453">
          <cell r="A38453" t="str">
            <v>MM.07.040.0080.h</v>
          </cell>
          <cell r="B38453" t="str">
            <v>- unità di interfaccia a sistema esterno di controllo</v>
          </cell>
          <cell r="C38453" t="str">
            <v>cad</v>
          </cell>
          <cell r="D38453" t="str">
            <v>2.027,00</v>
          </cell>
        </row>
        <row r="38454">
          <cell r="A38454" t="str">
            <v>MM.08 - VENTILATORI</v>
          </cell>
          <cell r="B38454"/>
          <cell r="C38454"/>
          <cell r="D38454"/>
        </row>
        <row r="38455">
          <cell r="A38455" t="str">
            <v>MM</v>
          </cell>
          <cell r="B38455" t="str">
            <v>MATERIALI IMPIANTI MECCANICI</v>
          </cell>
          <cell r="C38455"/>
          <cell r="D38455"/>
        </row>
        <row r="38456">
          <cell r="A38456" t="str">
            <v>MM.08</v>
          </cell>
          <cell r="B38456" t="str">
            <v>VENTILATORI</v>
          </cell>
          <cell r="C38456"/>
          <cell r="D38456"/>
        </row>
        <row r="38457">
          <cell r="A38457" t="str">
            <v>MM.08.010</v>
          </cell>
          <cell r="B38457" t="str">
            <v>VENTILATORI CENTRIFUGHI</v>
          </cell>
          <cell r="C38457"/>
          <cell r="D38457"/>
        </row>
        <row r="38458">
          <cell r="A38458" t="str">
            <v>MM.08.010.0010</v>
          </cell>
          <cell r="B38458" t="str">
            <v>Ventilatore centrifugo in acciaio zincato o verniciato, accoppiato direttamente, tipo a semplice aspirazione a pale paine rovesce, completi di motore 380 V - 3f - 50 Hz, giunti antivibranti in aspirazione e mandata, reti di protezione e supporti antivibranti.</v>
          </cell>
          <cell r="C38458"/>
          <cell r="D38458"/>
        </row>
        <row r="38459">
          <cell r="A38459" t="str">
            <v>MM.08.010.0010.a</v>
          </cell>
          <cell r="B38459" t="str">
            <v>- 1000 giri/min - fino a 2500 m³/h - fino a 100 Pa</v>
          </cell>
          <cell r="C38459" t="str">
            <v>cad</v>
          </cell>
          <cell r="D38459" t="str">
            <v>1.291,40</v>
          </cell>
        </row>
        <row r="38460">
          <cell r="A38460" t="str">
            <v>MM.08.010.0010.b</v>
          </cell>
          <cell r="B38460" t="str">
            <v>- 1000 giri/min - fino a 2500 m³/h - oltre 100 fino a 200 Pa</v>
          </cell>
          <cell r="C38460" t="str">
            <v>cad</v>
          </cell>
          <cell r="D38460" t="str">
            <v>1.424,73</v>
          </cell>
        </row>
        <row r="38461">
          <cell r="A38461" t="str">
            <v>MM.08.010.0010.c</v>
          </cell>
          <cell r="B38461" t="str">
            <v>- 1000 giri/min - fino a 2500 m³/h - oltre 200 fino a 400 Pa</v>
          </cell>
          <cell r="C38461" t="str">
            <v>cad</v>
          </cell>
          <cell r="D38461" t="str">
            <v>1.607,46</v>
          </cell>
        </row>
        <row r="38462">
          <cell r="A38462" t="str">
            <v>MM.08.010.0010.d</v>
          </cell>
          <cell r="B38462" t="str">
            <v>- 1000 giri/min - oltre 2500 fino a 5000 m³/h - fino a 200 Pa</v>
          </cell>
          <cell r="C38462" t="str">
            <v>cad</v>
          </cell>
          <cell r="D38462" t="str">
            <v>1.607,46</v>
          </cell>
        </row>
        <row r="38463">
          <cell r="A38463" t="str">
            <v>MM.08.010.0010.e</v>
          </cell>
          <cell r="B38463" t="str">
            <v>- 1000 giri/min - oltre 2500 fino a 5000 m³/h - oltre 200 fino a 400 Pa</v>
          </cell>
          <cell r="C38463" t="str">
            <v>cad</v>
          </cell>
          <cell r="D38463" t="str">
            <v>1.880,30</v>
          </cell>
        </row>
        <row r="38464">
          <cell r="A38464" t="str">
            <v>MM.08.010.0010.f</v>
          </cell>
          <cell r="B38464" t="str">
            <v>- 1000 giri/min - oltre 2500 fino a 5000 m³/h - oltre 400 fino a 800 Pa</v>
          </cell>
          <cell r="C38464" t="str">
            <v>cad</v>
          </cell>
          <cell r="D38464" t="str">
            <v>2.675,41</v>
          </cell>
        </row>
        <row r="38465">
          <cell r="A38465" t="str">
            <v>MM.08.010.0010.g</v>
          </cell>
          <cell r="B38465" t="str">
            <v>- 1000 giri/min - oltre 5000 fino a 10000 m³/h - fino a 400 Pa</v>
          </cell>
          <cell r="C38465" t="str">
            <v>cad</v>
          </cell>
          <cell r="D38465" t="str">
            <v>2.675,41</v>
          </cell>
        </row>
        <row r="38466">
          <cell r="A38466" t="str">
            <v>MM.08.010.0010.h</v>
          </cell>
          <cell r="B38466" t="str">
            <v>- 1000 giri/min - oltre 5000 fino a 10000 m³/h - oltre 400 fino a 800 Pa</v>
          </cell>
          <cell r="C38466" t="str">
            <v>cad</v>
          </cell>
          <cell r="D38466" t="str">
            <v>3.760,61</v>
          </cell>
        </row>
        <row r="38467">
          <cell r="A38467" t="str">
            <v>MM.08.010.0010.i</v>
          </cell>
          <cell r="B38467" t="str">
            <v>- 1500 giri/min - fino a 2500 m³/h - fino a 200 Pa</v>
          </cell>
          <cell r="C38467" t="str">
            <v>cad</v>
          </cell>
          <cell r="D38467" t="str">
            <v>1.383,82</v>
          </cell>
        </row>
        <row r="38468">
          <cell r="A38468" t="str">
            <v>MM.08.010.0010.j</v>
          </cell>
          <cell r="B38468" t="str">
            <v>- 1500 giri/min - oltre 2500 fino a 5000 m³/h - fino a 200 Pa</v>
          </cell>
          <cell r="C38468" t="str">
            <v>cad</v>
          </cell>
          <cell r="D38468" t="str">
            <v>1.393,87</v>
          </cell>
        </row>
        <row r="38469">
          <cell r="A38469" t="str">
            <v>MM.08.010.0010.k</v>
          </cell>
          <cell r="B38469" t="str">
            <v>- 1500 giri/min - oltre 2500 fino a 5000 m³/h - oltre 200 fino a 400 Pa</v>
          </cell>
          <cell r="C38469" t="str">
            <v>cad</v>
          </cell>
          <cell r="D38469" t="str">
            <v>1.498,83</v>
          </cell>
        </row>
        <row r="38470">
          <cell r="A38470" t="str">
            <v>MM.08.010.0010.l</v>
          </cell>
          <cell r="B38470" t="str">
            <v>- 1500 giri/min - oltre 2500 fino a 5000 m³/h - oltre 400 fino a 800 Pa</v>
          </cell>
          <cell r="C38470" t="str">
            <v>cad</v>
          </cell>
          <cell r="D38470" t="str">
            <v>1.603,76</v>
          </cell>
        </row>
        <row r="38471">
          <cell r="A38471" t="str">
            <v>MM.08.010.0010.m</v>
          </cell>
          <cell r="B38471" t="str">
            <v>- 1500 giri/min - oltre 2500 fino a 5000 m³/h - oltre 800 fino a 1200 Pa</v>
          </cell>
          <cell r="C38471" t="str">
            <v>cad</v>
          </cell>
          <cell r="D38471" t="str">
            <v>1.991,42</v>
          </cell>
        </row>
        <row r="38472">
          <cell r="A38472" t="str">
            <v>MM.08.010.0010.n</v>
          </cell>
          <cell r="B38472" t="str">
            <v>- 1500 giri/min - oltre 5000 fino a 10000 m³/h - fino a 400 Pa</v>
          </cell>
          <cell r="C38472" t="str">
            <v>cad</v>
          </cell>
          <cell r="D38472" t="str">
            <v>1.860,55</v>
          </cell>
        </row>
        <row r="38473">
          <cell r="A38473" t="str">
            <v>MM.08.010.0010.o</v>
          </cell>
          <cell r="B38473" t="str">
            <v>- 1500 giri/min - oltre 5000 fino a 10000 m³/h - oltre 400 fino a 800 Pa</v>
          </cell>
          <cell r="C38473" t="str">
            <v>cad</v>
          </cell>
          <cell r="D38473" t="str">
            <v>1.991,42</v>
          </cell>
        </row>
        <row r="38474">
          <cell r="A38474" t="str">
            <v>MM.08.010.0010.p</v>
          </cell>
          <cell r="B38474" t="str">
            <v>- 1500 giri/min - oltre 5000 fino a 10000 m³/h - oltre 800 fino a 1600 Pa</v>
          </cell>
          <cell r="C38474" t="str">
            <v>cad</v>
          </cell>
          <cell r="D38474" t="str">
            <v>2.823,56</v>
          </cell>
        </row>
        <row r="38475">
          <cell r="A38475" t="str">
            <v>MM.08.010.0010.q</v>
          </cell>
          <cell r="B38475" t="str">
            <v>- 1500 giri/min - oltre 10000 fino a 20000 m³/h - fino a 400 Pa</v>
          </cell>
          <cell r="C38475" t="str">
            <v>cad</v>
          </cell>
          <cell r="D38475" t="str">
            <v>2.823,56</v>
          </cell>
        </row>
        <row r="38476">
          <cell r="A38476" t="str">
            <v>MM.08.010.0010.r</v>
          </cell>
          <cell r="B38476" t="str">
            <v>- 1500 giri/min - oltre 10000 fino a 20000 m³/h - oltre 400 fino a 800 Pa</v>
          </cell>
          <cell r="C38476" t="str">
            <v>cad</v>
          </cell>
          <cell r="D38476" t="str">
            <v>2.991,45</v>
          </cell>
        </row>
        <row r="38477">
          <cell r="A38477" t="str">
            <v>MM.08.010.0010.s</v>
          </cell>
          <cell r="B38477" t="str">
            <v>- 1500 giri/min - oltre 10000 fino a 20000 m³/h - oltre 800 fino a 1600 Pa</v>
          </cell>
          <cell r="C38477" t="str">
            <v>cad</v>
          </cell>
          <cell r="D38477" t="str">
            <v>4.040,86</v>
          </cell>
        </row>
        <row r="38478">
          <cell r="A38478" t="str">
            <v>MM.08.010.0010.t</v>
          </cell>
          <cell r="B38478" t="str">
            <v>- 3000 giri/min - fino a 2500 m³/h - fino a 800 Pa</v>
          </cell>
          <cell r="C38478" t="str">
            <v>cad</v>
          </cell>
          <cell r="D38478" t="str">
            <v>1.030,90</v>
          </cell>
        </row>
        <row r="38479">
          <cell r="A38479" t="str">
            <v>MM.08.010.0010.u</v>
          </cell>
          <cell r="B38479" t="str">
            <v>- 3000 giri/min - fino a 2500 m³/h - oltre 800 fino a 1600 Pa</v>
          </cell>
          <cell r="C38479" t="str">
            <v>cad</v>
          </cell>
          <cell r="D38479" t="str">
            <v>1.302,51</v>
          </cell>
        </row>
        <row r="38480">
          <cell r="A38480" t="str">
            <v>MM.08.010.0010.v</v>
          </cell>
          <cell r="B38480" t="str">
            <v>- 3000 giri/min - oltre 2500 fino a 5000 m³/h - fino a 1600 Pa</v>
          </cell>
          <cell r="C38480" t="str">
            <v>cad</v>
          </cell>
          <cell r="D38480" t="str">
            <v>1.404,99</v>
          </cell>
        </row>
        <row r="38481">
          <cell r="A38481" t="str">
            <v>MM.08.010.0010.w</v>
          </cell>
          <cell r="B38481" t="str">
            <v>- 3000 giri/min - oltre 2500 fino a 5000 m³/h - oltre 1600 fino a 3200 Pa</v>
          </cell>
          <cell r="C38481" t="str">
            <v>cad</v>
          </cell>
          <cell r="D38481" t="str">
            <v>2.144,53</v>
          </cell>
        </row>
        <row r="38482">
          <cell r="A38482" t="str">
            <v>MM.08.010.0010.x</v>
          </cell>
          <cell r="B38482" t="str">
            <v>- 3000 giri/min - oltre 5000 fino a 10000 m³/h - fino a 1600 Pa</v>
          </cell>
          <cell r="C38482" t="str">
            <v>cad</v>
          </cell>
          <cell r="D38482" t="str">
            <v>2.016,12</v>
          </cell>
        </row>
        <row r="38483">
          <cell r="A38483" t="str">
            <v>MM.08.010.0010.y</v>
          </cell>
          <cell r="B38483" t="str">
            <v>- 3000 giri/min - oltre 5000 fino a 10000 m³/h - oltre 1600 fino a 3200 Pa</v>
          </cell>
          <cell r="C38483" t="str">
            <v>cad</v>
          </cell>
          <cell r="D38483" t="str">
            <v>2.747,00</v>
          </cell>
        </row>
        <row r="38484">
          <cell r="A38484" t="str">
            <v>MM.08.010.0020</v>
          </cell>
          <cell r="B38484" t="str">
            <v>Ventilatori centrifughi in acciaio zincato o verniciato accoppiati a trasmissione, tipo a semplice aspirazione a pale piane rovescecompleti di motore 380 V - 3f - 50 Hz, giunti antivibranti in aspirazione e mandata, reti di protezione e supporti antivibranti.</v>
          </cell>
          <cell r="C38484"/>
          <cell r="D38484"/>
        </row>
        <row r="38485">
          <cell r="A38485" t="str">
            <v>MM.08.010.0020.a</v>
          </cell>
          <cell r="B38485" t="str">
            <v>- fino a 1000 m³/h - fino a 300 Pa</v>
          </cell>
          <cell r="C38485" t="str">
            <v>cad</v>
          </cell>
          <cell r="D38485" t="str">
            <v>1.109,90</v>
          </cell>
        </row>
        <row r="38486">
          <cell r="A38486" t="str">
            <v>MM.08.010.0020.b</v>
          </cell>
          <cell r="B38486" t="str">
            <v>- fino a 1000 m³/h - oltre 300 fino a 600 Pa</v>
          </cell>
          <cell r="C38486" t="str">
            <v>cad</v>
          </cell>
          <cell r="D38486" t="str">
            <v>1.109,90</v>
          </cell>
        </row>
        <row r="38487">
          <cell r="A38487" t="str">
            <v>MM.08.010.0020.c</v>
          </cell>
          <cell r="B38487" t="str">
            <v>- oltre 1000 fino a 2000 m³/h - fino a 300 Pa</v>
          </cell>
          <cell r="C38487" t="str">
            <v>cad</v>
          </cell>
          <cell r="D38487" t="str">
            <v>1.221,01</v>
          </cell>
        </row>
        <row r="38488">
          <cell r="A38488" t="str">
            <v>MM.08.010.0020.d</v>
          </cell>
          <cell r="B38488" t="str">
            <v>- oltre 1000 fino a 2000 m³/h - oltre 300 fino a 600 Pa</v>
          </cell>
          <cell r="C38488" t="str">
            <v>cad</v>
          </cell>
          <cell r="D38488" t="str">
            <v>1.221,01</v>
          </cell>
        </row>
        <row r="38489">
          <cell r="A38489" t="str">
            <v>MM.08.010.0020.e</v>
          </cell>
          <cell r="B38489" t="str">
            <v>- oltre 1000 fino a 2000 m³/h - oltre 600 fino a 1200 Pa</v>
          </cell>
          <cell r="C38489" t="str">
            <v>cad</v>
          </cell>
          <cell r="D38489" t="str">
            <v>1.288,94</v>
          </cell>
        </row>
        <row r="38490">
          <cell r="A38490" t="str">
            <v>MM.08.010.0020.f</v>
          </cell>
          <cell r="B38490" t="str">
            <v>- oltre 2000 fino a 4000 m³/h - fino a 300 Pa</v>
          </cell>
          <cell r="C38490" t="str">
            <v>cad</v>
          </cell>
          <cell r="D38490" t="str">
            <v>1.566,72</v>
          </cell>
        </row>
        <row r="38491">
          <cell r="A38491" t="str">
            <v>MM.08.010.0020.g</v>
          </cell>
          <cell r="B38491" t="str">
            <v>- oltre 2000 fino a 4000 m³/h - oltre 300 fino a 600 Pa</v>
          </cell>
          <cell r="C38491" t="str">
            <v>cad</v>
          </cell>
          <cell r="D38491" t="str">
            <v>1.634,62</v>
          </cell>
        </row>
        <row r="38492">
          <cell r="A38492" t="str">
            <v>MM.08.010.0020.h</v>
          </cell>
          <cell r="B38492" t="str">
            <v>- oltre 2000 fino a 4000 m³/h - oltre 600 fino a 1200 Pa</v>
          </cell>
          <cell r="C38492" t="str">
            <v>cad</v>
          </cell>
          <cell r="D38492" t="str">
            <v>1.777,82</v>
          </cell>
        </row>
        <row r="38493">
          <cell r="A38493" t="str">
            <v>MM.08.010.0020.i</v>
          </cell>
          <cell r="B38493" t="str">
            <v>- oltre 4000 fino a 8000 m³/h - fino a 300 Pa</v>
          </cell>
          <cell r="C38493" t="str">
            <v>cad</v>
          </cell>
          <cell r="D38493" t="str">
            <v>2.058,09</v>
          </cell>
        </row>
        <row r="38494">
          <cell r="A38494" t="str">
            <v>MM.08.010.0020.j</v>
          </cell>
          <cell r="B38494" t="str">
            <v>- oltre 4000 fino a 8000 m³/h - oltre 300 fino a 600 Pa</v>
          </cell>
          <cell r="C38494" t="str">
            <v>cad</v>
          </cell>
          <cell r="D38494" t="str">
            <v>2.167,97</v>
          </cell>
        </row>
        <row r="38495">
          <cell r="A38495" t="str">
            <v>MM.08.010.0020.k</v>
          </cell>
          <cell r="B38495" t="str">
            <v>- oltre 4000 fino a 8000 m³/h - oltre 600 fino a 1200 Pa</v>
          </cell>
          <cell r="C38495" t="str">
            <v>cad</v>
          </cell>
          <cell r="D38495" t="str">
            <v>2.282,79</v>
          </cell>
        </row>
        <row r="38496">
          <cell r="A38496" t="str">
            <v>MM.08.010.0020.l</v>
          </cell>
          <cell r="B38496" t="str">
            <v>- oltre 8000 fino a 16000 m³/h - fino a 300 Pa</v>
          </cell>
          <cell r="C38496" t="str">
            <v>cad</v>
          </cell>
          <cell r="D38496" t="str">
            <v>3.080,35</v>
          </cell>
        </row>
        <row r="38497">
          <cell r="A38497" t="str">
            <v>MM.08.010.0020.m</v>
          </cell>
          <cell r="B38497" t="str">
            <v>- oltre 8000 fino a 16000 m³/h - oltre 300 fino a 600 Pa</v>
          </cell>
          <cell r="C38497" t="str">
            <v>cad</v>
          </cell>
          <cell r="D38497" t="str">
            <v>3.330,97</v>
          </cell>
        </row>
        <row r="38498">
          <cell r="A38498" t="str">
            <v>MM.08.010.0020.n</v>
          </cell>
          <cell r="B38498" t="str">
            <v>- oltre 8000 fino a 16000 m³/h - oltre 600 fino a 1200 Pa</v>
          </cell>
          <cell r="C38498" t="str">
            <v>cad</v>
          </cell>
          <cell r="D38498" t="str">
            <v>3.629,74</v>
          </cell>
        </row>
        <row r="38499">
          <cell r="A38499" t="str">
            <v>MM.08.010.0020.o</v>
          </cell>
          <cell r="B38499" t="str">
            <v>- oltre 16000 fino a 32000 m³/h - fino a 300 Pa</v>
          </cell>
          <cell r="C38499" t="str">
            <v>cad</v>
          </cell>
          <cell r="D38499" t="str">
            <v>5.007,56</v>
          </cell>
        </row>
        <row r="38500">
          <cell r="A38500" t="str">
            <v>MM.08.010.0020.p</v>
          </cell>
          <cell r="B38500" t="str">
            <v>- oltre 16000 fino a 32000 m³/h - oltre 300 fino a 600 Pa</v>
          </cell>
          <cell r="C38500" t="str">
            <v>cad</v>
          </cell>
          <cell r="D38500" t="str">
            <v>5.223,58</v>
          </cell>
        </row>
        <row r="38501">
          <cell r="A38501" t="str">
            <v>MM.08.010.0020.q</v>
          </cell>
          <cell r="B38501" t="str">
            <v>- oltre 16000 fino a 32000 m³/h - oltre 600 fino a 1200 Pa</v>
          </cell>
          <cell r="C38501" t="str">
            <v>cad</v>
          </cell>
          <cell r="D38501" t="str">
            <v>6.128,58</v>
          </cell>
        </row>
        <row r="38502">
          <cell r="A38502" t="str">
            <v>MM.08.010.0030</v>
          </cell>
          <cell r="B38502" t="str">
            <v>Ventilatori centrifughi in plastica accoppiati direttamente, tipo a semplice aspirazione a pale rovesce, completi di motore 380 V - 3f - 50 Hz, sella porta-motore in acciaio verniciato, giunti antivibranti in aspirazione e mandata, serranda a gravità e giunti antivibranti.</v>
          </cell>
          <cell r="C38502"/>
          <cell r="D38502"/>
        </row>
        <row r="38503">
          <cell r="A38503" t="str">
            <v>MM.08.010.0030.a</v>
          </cell>
          <cell r="B38503" t="str">
            <v>- 1000 giri/min - oltre 500 fino a 1000 m³/h - fino a 100 Pa</v>
          </cell>
          <cell r="C38503" t="str">
            <v>cad</v>
          </cell>
          <cell r="D38503" t="str">
            <v>1.186,26</v>
          </cell>
        </row>
        <row r="38504">
          <cell r="A38504" t="str">
            <v>MM.08.010.0030.b</v>
          </cell>
          <cell r="B38504" t="str">
            <v>- 1000 giri/min - oltre 1000 fino a 2000 m³/h - fino a 100 Pa</v>
          </cell>
          <cell r="C38504" t="str">
            <v>cad</v>
          </cell>
          <cell r="D38504" t="str">
            <v>1.503,23</v>
          </cell>
        </row>
        <row r="38505">
          <cell r="A38505" t="str">
            <v>MM.08.010.0030.c</v>
          </cell>
          <cell r="B38505" t="str">
            <v>- 1000 giri/min - oltre 1000 fino a 2000 m³/h - oltre 100 fino a 200 Pa</v>
          </cell>
          <cell r="C38505" t="str">
            <v>cad</v>
          </cell>
          <cell r="D38505" t="str">
            <v>3.729,00</v>
          </cell>
        </row>
        <row r="38506">
          <cell r="A38506" t="str">
            <v>MM.08.010.0030.d</v>
          </cell>
          <cell r="B38506" t="str">
            <v>- 1000 giri/min - oltre 1000 fino a 2000 m³/h - oltre 200 fino a 400 Pa</v>
          </cell>
          <cell r="C38506" t="str">
            <v>cad</v>
          </cell>
          <cell r="D38506" t="str">
            <v>3.932,83</v>
          </cell>
        </row>
        <row r="38507">
          <cell r="A38507" t="str">
            <v>MM.08.010.0030.e</v>
          </cell>
          <cell r="B38507" t="str">
            <v>- 1000 giri/min - oltre 2000 fino a 4000 m³/h - fino a 100 Pa</v>
          </cell>
          <cell r="C38507" t="str">
            <v>cad</v>
          </cell>
          <cell r="D38507" t="str">
            <v>1.715,20</v>
          </cell>
        </row>
        <row r="38508">
          <cell r="A38508" t="str">
            <v>MM.08.010.0030.f</v>
          </cell>
          <cell r="B38508" t="str">
            <v>- 1000 giri/min - oltre 2000 fino a 4000 m³/h - oltre 100 fino a 200 Pa</v>
          </cell>
          <cell r="C38508" t="str">
            <v>cad</v>
          </cell>
          <cell r="D38508" t="str">
            <v>3.932,83</v>
          </cell>
        </row>
        <row r="38509">
          <cell r="A38509" t="str">
            <v>MM.08.010.0030.g</v>
          </cell>
          <cell r="B38509" t="str">
            <v>- 1000 giri/min - oltre 2000 fino a 4000 m³/h - oltre 200 fino a 400 Pa</v>
          </cell>
          <cell r="C38509" t="str">
            <v>cad</v>
          </cell>
          <cell r="D38509" t="str">
            <v>4.666,61</v>
          </cell>
        </row>
        <row r="38510">
          <cell r="A38510" t="str">
            <v>MM.08.010.0030.h</v>
          </cell>
          <cell r="B38510" t="str">
            <v>- 1500 giri/min - fino a 500 m³/h - fino a 100 Pa</v>
          </cell>
          <cell r="C38510" t="str">
            <v>cad</v>
          </cell>
          <cell r="D38510" t="str">
            <v>874,42</v>
          </cell>
        </row>
        <row r="38511">
          <cell r="A38511" t="str">
            <v>MM.08.010.0030.i</v>
          </cell>
          <cell r="B38511" t="str">
            <v>- 1500 giri/min - oltre 500 fino a 1000 m³/h - fino a 100 Pa</v>
          </cell>
          <cell r="C38511" t="str">
            <v>cad</v>
          </cell>
          <cell r="D38511" t="str">
            <v>984,49</v>
          </cell>
        </row>
        <row r="38512">
          <cell r="A38512" t="str">
            <v>MM.08.010.0030.j</v>
          </cell>
          <cell r="B38512" t="str">
            <v>- 1500 giri/min - oltre 500 fino a 1000 m³/h - oltre 100 fino a 200 Pa</v>
          </cell>
          <cell r="C38512" t="str">
            <v>cad</v>
          </cell>
          <cell r="D38512" t="str">
            <v>1.093,53</v>
          </cell>
        </row>
        <row r="38513">
          <cell r="A38513" t="str">
            <v>MM.08.010.0030.k</v>
          </cell>
          <cell r="B38513" t="str">
            <v>- 1500 giri/min - oltre 500 fino a 1000 m³/h - oltre 200 fino a 400 Pa</v>
          </cell>
          <cell r="C38513" t="str">
            <v>cad</v>
          </cell>
          <cell r="D38513" t="str">
            <v>1.183,20</v>
          </cell>
        </row>
        <row r="38514">
          <cell r="A38514" t="str">
            <v>MM.08.010.0030.l</v>
          </cell>
          <cell r="B38514" t="str">
            <v>- 1500 giri/min - oltre 1000 fino a 2000 m³/h - fino a 100 Pa</v>
          </cell>
          <cell r="C38514" t="str">
            <v>cad</v>
          </cell>
          <cell r="D38514" t="str">
            <v>1.093,53</v>
          </cell>
        </row>
        <row r="38515">
          <cell r="A38515" t="str">
            <v>MM.08.010.0030.m</v>
          </cell>
          <cell r="B38515" t="str">
            <v>- 1500 giri/min - oltre 1000 fino a 2000 m³/h - oltre 100 fino a 200 Pa</v>
          </cell>
          <cell r="C38515" t="str">
            <v>cad</v>
          </cell>
          <cell r="D38515" t="str">
            <v>1.183,20</v>
          </cell>
        </row>
        <row r="38516">
          <cell r="A38516" t="str">
            <v>MM.08.010.0030.n</v>
          </cell>
          <cell r="B38516" t="str">
            <v>- 1500 giri/min - oltre 1000 fino a 2000 m³/h - oltre 200 fino a 400 Pa</v>
          </cell>
          <cell r="C38516" t="str">
            <v>cad</v>
          </cell>
          <cell r="D38516" t="str">
            <v>1.511,39</v>
          </cell>
        </row>
        <row r="38517">
          <cell r="A38517" t="str">
            <v>MM.08.010.0030.o</v>
          </cell>
          <cell r="B38517" t="str">
            <v>- 1500 giri/min - oltre 2000 fino a 4000 m³/h - oltre 100 fino a 200 Pa</v>
          </cell>
          <cell r="C38517" t="str">
            <v>cad</v>
          </cell>
          <cell r="D38517" t="str">
            <v>1.511,39</v>
          </cell>
        </row>
        <row r="38518">
          <cell r="A38518" t="str">
            <v>MM.08.010.0030.p</v>
          </cell>
          <cell r="B38518" t="str">
            <v>- 1500 giri/min - oltre 2000 fino a 4000 m³/h - oltre 200 fino a 400 Pa</v>
          </cell>
          <cell r="C38518" t="str">
            <v>cad</v>
          </cell>
          <cell r="D38518" t="str">
            <v>3.908,37</v>
          </cell>
        </row>
        <row r="38519">
          <cell r="A38519" t="str">
            <v>MM.08.010.0030.q</v>
          </cell>
          <cell r="B38519" t="str">
            <v>- 1500 giri/min - oltre 2000 fino a 4000 m³/h - oltre 400 fino a 800 Pa</v>
          </cell>
          <cell r="C38519" t="str">
            <v>cad</v>
          </cell>
          <cell r="D38519" t="str">
            <v>4.479,09</v>
          </cell>
        </row>
        <row r="38520">
          <cell r="A38520" t="str">
            <v>MM.08.010.0030.r</v>
          </cell>
          <cell r="B38520" t="str">
            <v>- 1500 giri/min - oltre 4000 fino a 8000 m³/h - oltre 200 fino a 400 Pa</v>
          </cell>
          <cell r="C38520" t="str">
            <v>cad</v>
          </cell>
          <cell r="D38520" t="str">
            <v>1.715,20</v>
          </cell>
        </row>
        <row r="38521">
          <cell r="A38521" t="str">
            <v>MM.08.010.0030.s</v>
          </cell>
          <cell r="B38521" t="str">
            <v>- 1500 giri/min - oltre 4000 fino a 8000 m³/h - oltre 400 fino a 800 Pa</v>
          </cell>
          <cell r="C38521" t="str">
            <v>cad</v>
          </cell>
          <cell r="D38521" t="str">
            <v>5.213,90</v>
          </cell>
        </row>
        <row r="38522">
          <cell r="A38522" t="str">
            <v>MM.08.010.0030.t</v>
          </cell>
          <cell r="B38522" t="str">
            <v>- 3000 giri/min - fino a 1000 m³/h - oltre 100 fino a 200 Pa</v>
          </cell>
          <cell r="C38522" t="str">
            <v>cad</v>
          </cell>
          <cell r="D38522" t="str">
            <v>794,92</v>
          </cell>
        </row>
        <row r="38523">
          <cell r="A38523" t="str">
            <v>MM.08.010.0030.u</v>
          </cell>
          <cell r="B38523" t="str">
            <v>- 3000 giri/min - fino a 1000 m³/h - oltre 200 fino a 400 Pa</v>
          </cell>
          <cell r="C38523" t="str">
            <v>cad</v>
          </cell>
          <cell r="D38523" t="str">
            <v>911,11</v>
          </cell>
        </row>
        <row r="38524">
          <cell r="A38524" t="str">
            <v>MM.08.010.0030.v</v>
          </cell>
          <cell r="B38524" t="str">
            <v>- 3000 giri/min - oltre 1000 fino a 2000 m³/h - oltre 100 fino a 200 Pa</v>
          </cell>
          <cell r="C38524" t="str">
            <v>cad</v>
          </cell>
          <cell r="D38524" t="str">
            <v>911,11</v>
          </cell>
        </row>
        <row r="38525">
          <cell r="A38525" t="str">
            <v>MM.08.010.0030.w</v>
          </cell>
          <cell r="B38525" t="str">
            <v>- 3000 giri/min - oltre 1000 fino a 2000 m³/h - oltre 200 fino a 400 Pa</v>
          </cell>
          <cell r="C38525" t="str">
            <v>cad</v>
          </cell>
          <cell r="D38525" t="str">
            <v>1.055,82</v>
          </cell>
        </row>
        <row r="38526">
          <cell r="A38526" t="str">
            <v>MM.08.010.0030.x</v>
          </cell>
          <cell r="B38526" t="str">
            <v>- 3000 giri/min - oltre 1000 fino a 2000 m³/h - oltre 400 fino a 800 Pa</v>
          </cell>
          <cell r="C38526" t="str">
            <v>cad</v>
          </cell>
          <cell r="D38526" t="str">
            <v>1.218,89</v>
          </cell>
        </row>
        <row r="38527">
          <cell r="A38527" t="str">
            <v>MM.08.010.0030.y</v>
          </cell>
          <cell r="B38527" t="str">
            <v>- 3000 giri/min - oltre 2000 fino a 4000 m³/h - oltre 200 fino a 400 Pa</v>
          </cell>
          <cell r="C38527" t="str">
            <v>cad</v>
          </cell>
          <cell r="D38527" t="str">
            <v>1.218,89</v>
          </cell>
        </row>
        <row r="38528">
          <cell r="A38528" t="str">
            <v>MM.08.010.0030.z</v>
          </cell>
          <cell r="B38528" t="str">
            <v>- 3000 giri/min - oltre 4000 fino a 6000 m³/h - oltre 400 fino a 600 Pa</v>
          </cell>
          <cell r="C38528" t="str">
            <v>cad</v>
          </cell>
          <cell r="D38528" t="str">
            <v>1.398,25</v>
          </cell>
        </row>
        <row r="38529">
          <cell r="A38529" t="str">
            <v>MM.08.010.0040</v>
          </cell>
          <cell r="B38529" t="str">
            <v>Ventilatori centrifughi in acciaio zincato da canale circolare con motore 220 V - 1f - 50 Hz accoppiati direttamente, completo di serrandina di sovrapressione e staffe.</v>
          </cell>
          <cell r="C38529"/>
          <cell r="D38529"/>
        </row>
        <row r="38530">
          <cell r="A38530" t="str">
            <v>MM.08.010.0040.a</v>
          </cell>
          <cell r="B38530" t="str">
            <v>- fino a 250 m³/h - fino a 100 Pa</v>
          </cell>
          <cell r="C38530" t="str">
            <v>cad</v>
          </cell>
          <cell r="D38530" t="str">
            <v>165,10</v>
          </cell>
        </row>
        <row r="38531">
          <cell r="A38531" t="str">
            <v>MM.08.010.0040.b</v>
          </cell>
          <cell r="B38531" t="str">
            <v>- fino a 250 m³/h - oltre 100 fino a 200 Pa</v>
          </cell>
          <cell r="C38531" t="str">
            <v>cad</v>
          </cell>
          <cell r="D38531" t="str">
            <v>208,92</v>
          </cell>
        </row>
        <row r="38532">
          <cell r="A38532" t="str">
            <v>MM.08.010.0040.c</v>
          </cell>
          <cell r="B38532" t="str">
            <v>- fino a 250 m³/h - oltre 200 fino a 400 Pa</v>
          </cell>
          <cell r="C38532" t="str">
            <v>cad</v>
          </cell>
          <cell r="D38532" t="str">
            <v>311,86</v>
          </cell>
        </row>
        <row r="38533">
          <cell r="A38533" t="str">
            <v>MM.08.010.0040.d</v>
          </cell>
          <cell r="B38533" t="str">
            <v>- oltre 250 fino a 500 m³/h - fino a 100 Pa</v>
          </cell>
          <cell r="C38533" t="str">
            <v>cad</v>
          </cell>
          <cell r="D38533" t="str">
            <v>278,21</v>
          </cell>
        </row>
        <row r="38534">
          <cell r="A38534" t="str">
            <v>MM.08.010.0040.e</v>
          </cell>
          <cell r="B38534" t="str">
            <v>- oltre 250 fino a 500 m³/h - oltre 100 fino a 200 Pa</v>
          </cell>
          <cell r="C38534" t="str">
            <v>cad</v>
          </cell>
          <cell r="D38534" t="str">
            <v>278,21</v>
          </cell>
        </row>
        <row r="38535">
          <cell r="A38535" t="str">
            <v>MM.08.010.0040.f</v>
          </cell>
          <cell r="B38535" t="str">
            <v>- oltre 250 fino a 500 m³/h - oltre 200 fino a 400 Pa</v>
          </cell>
          <cell r="C38535" t="str">
            <v>cad</v>
          </cell>
          <cell r="D38535" t="str">
            <v>442,30</v>
          </cell>
        </row>
        <row r="38536">
          <cell r="A38536" t="str">
            <v>MM.08.010.0040.g</v>
          </cell>
          <cell r="B38536" t="str">
            <v>- oltre 500 fino a 1000 m³/h - fino a 100 Pa</v>
          </cell>
          <cell r="C38536" t="str">
            <v>cad</v>
          </cell>
          <cell r="D38536" t="str">
            <v>311,86</v>
          </cell>
        </row>
        <row r="38537">
          <cell r="A38537" t="str">
            <v>MM.08.010.0040.h</v>
          </cell>
          <cell r="B38537" t="str">
            <v>- oltre 500 fino a 1000 m³/h - oltre 100 fino a 200 Pa</v>
          </cell>
          <cell r="C38537" t="str">
            <v>cad</v>
          </cell>
          <cell r="D38537" t="str">
            <v>442,30</v>
          </cell>
        </row>
        <row r="38538">
          <cell r="A38538" t="str">
            <v>MM.08.010.0050</v>
          </cell>
          <cell r="B38538" t="str">
            <v>Ventilatori centrifughi in acciaio zincato da canale rettangolare con motore 220 V -1f - 50 Hz - 4 poli, accoppiati direttamente, completi di giunti antivibranti e staffe.</v>
          </cell>
          <cell r="C38538"/>
          <cell r="D38538"/>
        </row>
        <row r="38539">
          <cell r="A38539" t="str">
            <v>MM.08.010.0050.a</v>
          </cell>
          <cell r="B38539" t="str">
            <v>- fino a 1000 m³/h - fino a 100 Pa</v>
          </cell>
          <cell r="C38539" t="str">
            <v>cad</v>
          </cell>
          <cell r="D38539" t="str">
            <v>639,00</v>
          </cell>
        </row>
        <row r="38540">
          <cell r="A38540" t="str">
            <v>MM.08.010.0050.b</v>
          </cell>
          <cell r="B38540" t="str">
            <v>- fino a 1000 m³/h - oltre 100 fino a 200 Pa</v>
          </cell>
          <cell r="C38540" t="str">
            <v>cad</v>
          </cell>
          <cell r="D38540" t="str">
            <v>639,00</v>
          </cell>
        </row>
        <row r="38541">
          <cell r="A38541" t="str">
            <v>MM.08.010.0050.c</v>
          </cell>
          <cell r="B38541" t="str">
            <v>- oltre 1000 fino a 2000 m³/h - fino a 100 Pa</v>
          </cell>
          <cell r="C38541" t="str">
            <v>cad</v>
          </cell>
          <cell r="D38541" t="str">
            <v>1.299,40</v>
          </cell>
        </row>
        <row r="38542">
          <cell r="A38542" t="str">
            <v>MM.08.010.0050.d</v>
          </cell>
          <cell r="B38542" t="str">
            <v>- oltre 1000 fino a 2000 m³/h - oltre 100 fino a 200 Pa</v>
          </cell>
          <cell r="C38542" t="str">
            <v>cad</v>
          </cell>
          <cell r="D38542" t="str">
            <v>1.299,40</v>
          </cell>
        </row>
        <row r="38543">
          <cell r="A38543" t="str">
            <v>MM.08.010.0050.e</v>
          </cell>
          <cell r="B38543" t="str">
            <v>- oltre 2000 fino a 3000 m³/h - fino a 100 Pa</v>
          </cell>
          <cell r="C38543" t="str">
            <v>cad</v>
          </cell>
          <cell r="D38543" t="str">
            <v>1.299,40</v>
          </cell>
        </row>
        <row r="38544">
          <cell r="A38544" t="str">
            <v>MM.08.010.0060</v>
          </cell>
          <cell r="B38544" t="str">
            <v>Ventilatori centrifughi in acciaio zincato da canale rettangolare con motore 380 V - 3f - 50 Hz, 3 - 4 - 6 poli, accoppiati direttamente, completi di giunti antivibranti e staffe.</v>
          </cell>
          <cell r="C38544"/>
          <cell r="D38544"/>
        </row>
        <row r="38545">
          <cell r="A38545" t="str">
            <v>MM.08.010.0060.a</v>
          </cell>
          <cell r="B38545" t="str">
            <v>- fino a 1000 m³/h - fino a 100 Pa</v>
          </cell>
          <cell r="C38545" t="str">
            <v>cad</v>
          </cell>
          <cell r="D38545" t="str">
            <v>639,00</v>
          </cell>
        </row>
        <row r="38546">
          <cell r="A38546" t="str">
            <v>MM.08.010.0060.b</v>
          </cell>
          <cell r="B38546" t="str">
            <v>- fino a 1000 m³/h - oltre 100 fino a 200 Pa</v>
          </cell>
          <cell r="C38546" t="str">
            <v>cad</v>
          </cell>
          <cell r="D38546" t="str">
            <v>756,21</v>
          </cell>
        </row>
        <row r="38547">
          <cell r="A38547" t="str">
            <v>MM.08.010.0060.c</v>
          </cell>
          <cell r="B38547" t="str">
            <v>- fino a 1000 m³/h - oltre 200 fino a 400 Pa</v>
          </cell>
          <cell r="C38547" t="str">
            <v>cad</v>
          </cell>
          <cell r="D38547" t="str">
            <v>1.003,85</v>
          </cell>
        </row>
        <row r="38548">
          <cell r="A38548" t="str">
            <v>MM.08.010.0060.d</v>
          </cell>
          <cell r="B38548" t="str">
            <v>- oltre 1000 fino a 2000 m³/h - fino a 100 Pa</v>
          </cell>
          <cell r="C38548" t="str">
            <v>cad</v>
          </cell>
          <cell r="D38548" t="str">
            <v>918,24</v>
          </cell>
        </row>
        <row r="38549">
          <cell r="A38549" t="str">
            <v>MM.08.010.0060.e</v>
          </cell>
          <cell r="B38549" t="str">
            <v>- oltre 1000 fino a 2000 m³/h - oltre 100 fino a 200 Pa</v>
          </cell>
          <cell r="C38549" t="str">
            <v>cad</v>
          </cell>
          <cell r="D38549" t="str">
            <v>1.003,85</v>
          </cell>
        </row>
        <row r="38550">
          <cell r="A38550" t="str">
            <v>MM.08.010.0060.f</v>
          </cell>
          <cell r="B38550" t="str">
            <v>- oltre 2000 fino a 4000 m³/h - fino a 100 Pa</v>
          </cell>
          <cell r="C38550" t="str">
            <v>cad</v>
          </cell>
          <cell r="D38550" t="str">
            <v>1.309,58</v>
          </cell>
        </row>
        <row r="38551">
          <cell r="A38551" t="str">
            <v>MM.08.010.0060.g</v>
          </cell>
          <cell r="B38551" t="str">
            <v>- oltre 4000 fino a 6000 m³/h - fino a 100 Pa</v>
          </cell>
          <cell r="C38551" t="str">
            <v>cad</v>
          </cell>
          <cell r="D38551" t="str">
            <v>1.922,07</v>
          </cell>
        </row>
        <row r="38552">
          <cell r="A38552" t="str">
            <v>MM.08.010.0060.h</v>
          </cell>
          <cell r="B38552" t="str">
            <v>- oltre 2000 fino a 4000 m³/h - oltre 100 fino a 200 Pa</v>
          </cell>
          <cell r="C38552" t="str">
            <v>cad</v>
          </cell>
          <cell r="D38552" t="str">
            <v>1.309,58</v>
          </cell>
        </row>
        <row r="38553">
          <cell r="A38553" t="str">
            <v>MM.08.010.0060.i</v>
          </cell>
          <cell r="B38553" t="str">
            <v>- oltre 4000 fino a 6000 m³/h - oltre 100 fino a 200 Pa</v>
          </cell>
          <cell r="C38553" t="str">
            <v>cad</v>
          </cell>
          <cell r="D38553" t="str">
            <v>1.922,07</v>
          </cell>
        </row>
        <row r="38554">
          <cell r="A38554" t="str">
            <v>MM.08.010.0060.j</v>
          </cell>
          <cell r="B38554" t="str">
            <v>- oltre 2000 fino a 4000 m³/h - oltre 200 fino a 400 Pa</v>
          </cell>
          <cell r="C38554" t="str">
            <v>cad</v>
          </cell>
          <cell r="D38554" t="str">
            <v>1.922,07</v>
          </cell>
        </row>
        <row r="38555">
          <cell r="A38555" t="str">
            <v>MM.08.010.0070</v>
          </cell>
          <cell r="B38555" t="str">
            <v>Cassonetti ventilanti con accoppiamento diretto, composti da ventilatore centrifugo in acciaio zincato, motore 220 V - 1f - 50 Hz o 380 V - 3f - 50 Hz, 4 o 6 poli, giunti antivibranti e staffe o piedi.</v>
          </cell>
          <cell r="C38555"/>
          <cell r="D38555"/>
        </row>
        <row r="38556">
          <cell r="A38556" t="str">
            <v>MM.08.010.0070.a</v>
          </cell>
          <cell r="B38556" t="str">
            <v>- fino a 1000 m³/h - fino a 100 Pa</v>
          </cell>
          <cell r="C38556" t="str">
            <v>cad</v>
          </cell>
          <cell r="D38556" t="str">
            <v>610,46</v>
          </cell>
        </row>
        <row r="38557">
          <cell r="A38557" t="str">
            <v>MM.08.010.0070.b</v>
          </cell>
          <cell r="B38557" t="str">
            <v>- oltre 1000 fino a 2000 m³/h - fino a 100 Pa</v>
          </cell>
          <cell r="C38557" t="str">
            <v>cad</v>
          </cell>
          <cell r="D38557" t="str">
            <v>651,23</v>
          </cell>
        </row>
        <row r="38558">
          <cell r="A38558" t="str">
            <v>MM.08.010.0070.c</v>
          </cell>
          <cell r="B38558" t="str">
            <v>- oltre 1000 fino a 2000 m³/h - oltre 100 fino a 200 Pa</v>
          </cell>
          <cell r="C38558" t="str">
            <v>cad</v>
          </cell>
          <cell r="D38558" t="str">
            <v>663,47</v>
          </cell>
        </row>
        <row r="38559">
          <cell r="A38559" t="str">
            <v>MM.08.010.0070.d</v>
          </cell>
          <cell r="B38559" t="str">
            <v>- oltre 1000 fino a 2000 m³/h - oltre 200 fino a 300 Pa</v>
          </cell>
          <cell r="C38559" t="str">
            <v>cad</v>
          </cell>
          <cell r="D38559" t="str">
            <v>924,36</v>
          </cell>
        </row>
        <row r="38560">
          <cell r="A38560" t="str">
            <v>MM.08.010.0070.e</v>
          </cell>
          <cell r="B38560" t="str">
            <v>- oltre 2000 fino a 4000 m³/h - oltre 100 fino a 200 Pa</v>
          </cell>
          <cell r="C38560" t="str">
            <v>cad</v>
          </cell>
          <cell r="D38560" t="str">
            <v>934,68</v>
          </cell>
        </row>
        <row r="38561">
          <cell r="A38561" t="str">
            <v>MM.08.010.0070.f</v>
          </cell>
          <cell r="B38561" t="str">
            <v>- oltre 2000 fino a 4000 m³/h - oltre 200 fino a 300 Pa</v>
          </cell>
          <cell r="C38561" t="str">
            <v>cad</v>
          </cell>
          <cell r="D38561" t="str">
            <v>943,72</v>
          </cell>
        </row>
        <row r="38562">
          <cell r="A38562" t="str">
            <v>MM.08.010.0070.g</v>
          </cell>
          <cell r="B38562" t="str">
            <v>- oltre 4000 fino a 6000 m³/h - oltre 100 fino a 200 Pa</v>
          </cell>
          <cell r="C38562" t="str">
            <v>cad</v>
          </cell>
          <cell r="D38562" t="str">
            <v>848,95</v>
          </cell>
        </row>
        <row r="38563">
          <cell r="A38563" t="str">
            <v>MM.08.010.0080</v>
          </cell>
          <cell r="B38563" t="str">
            <v>Cassonetti ventilanti con trasmissione, composti da ventilatore centrifugo in acciaio zincato, motore 380 V - 3f - 50 Hz, giunti antivibranti e staffe o piedi.</v>
          </cell>
          <cell r="C38563"/>
          <cell r="D38563"/>
        </row>
        <row r="38564">
          <cell r="A38564" t="str">
            <v>MM.08.010.0080.a</v>
          </cell>
          <cell r="B38564" t="str">
            <v>- fino a 1000 m³/h - fino a 100 Pa</v>
          </cell>
          <cell r="C38564" t="str">
            <v>cad</v>
          </cell>
          <cell r="D38564" t="str">
            <v>860,15</v>
          </cell>
        </row>
        <row r="38565">
          <cell r="A38565" t="str">
            <v>MM.08.010.0080.b</v>
          </cell>
          <cell r="B38565" t="str">
            <v>- fino a 1000 m³/h - oltre 100 fino a 200 Pa</v>
          </cell>
          <cell r="C38565" t="str">
            <v>cad</v>
          </cell>
          <cell r="D38565" t="str">
            <v>877,92</v>
          </cell>
        </row>
        <row r="38566">
          <cell r="A38566" t="str">
            <v>MM.08.010.0080.c</v>
          </cell>
          <cell r="B38566" t="str">
            <v>- fino a 1000 m³/h - oltre 200 fino a 400 Pa</v>
          </cell>
          <cell r="C38566" t="str">
            <v>cad</v>
          </cell>
          <cell r="D38566" t="str">
            <v>893,78</v>
          </cell>
        </row>
        <row r="38567">
          <cell r="A38567" t="str">
            <v>MM.08.010.0080.d</v>
          </cell>
          <cell r="B38567" t="str">
            <v>- oltre 1000 fino a 2000 m³/h - fino a 100 Pa</v>
          </cell>
          <cell r="C38567" t="str">
            <v>cad</v>
          </cell>
          <cell r="D38567" t="str">
            <v>927,41</v>
          </cell>
        </row>
        <row r="38568">
          <cell r="A38568" t="str">
            <v>MM.08.010.0080.e</v>
          </cell>
          <cell r="B38568" t="str">
            <v>- oltre 1000 fino a 2000 m³/h - oltre 100 fino a 200 Pa</v>
          </cell>
          <cell r="C38568" t="str">
            <v>cad</v>
          </cell>
          <cell r="D38568" t="str">
            <v>951,86</v>
          </cell>
        </row>
        <row r="38569">
          <cell r="A38569" t="str">
            <v>MM.08.010.0080.f</v>
          </cell>
          <cell r="B38569" t="str">
            <v>- oltre 1000 fino a 2000 m³/h - oltre 200 fino a 400 Pa</v>
          </cell>
          <cell r="C38569" t="str">
            <v>cad</v>
          </cell>
          <cell r="D38569" t="str">
            <v>984,49</v>
          </cell>
        </row>
        <row r="38570">
          <cell r="A38570" t="str">
            <v>MM.08.010.0080.g</v>
          </cell>
          <cell r="B38570" t="str">
            <v>- oltre 2000 fino a 4000 m³/h - fino a 100 Pa</v>
          </cell>
          <cell r="C38570" t="str">
            <v>cad</v>
          </cell>
          <cell r="D38570" t="str">
            <v>1.068,06</v>
          </cell>
        </row>
        <row r="38571">
          <cell r="A38571" t="str">
            <v>MM.08.010.0080.h</v>
          </cell>
          <cell r="B38571" t="str">
            <v>- oltre 2000 fino a 4000 m³/h - oltre 100 fino a 200 Pa</v>
          </cell>
          <cell r="C38571" t="str">
            <v>cad</v>
          </cell>
          <cell r="D38571" t="str">
            <v>1.108,82</v>
          </cell>
        </row>
        <row r="38572">
          <cell r="A38572" t="str">
            <v>MM.08.010.0080.i</v>
          </cell>
          <cell r="B38572" t="str">
            <v>- oltre 2000 fino a 4000 m³/h - oltre 200 fino a 400 Pa</v>
          </cell>
          <cell r="C38572" t="str">
            <v>cad</v>
          </cell>
          <cell r="D38572" t="str">
            <v>1.208,68</v>
          </cell>
        </row>
        <row r="38573">
          <cell r="A38573" t="str">
            <v>MM.08.010.0080.j</v>
          </cell>
          <cell r="B38573" t="str">
            <v>- oltre 4000 fino a 8000 m³/h - fino a 100 Pa</v>
          </cell>
          <cell r="C38573" t="str">
            <v>cad</v>
          </cell>
          <cell r="D38573" t="str">
            <v>1.404,37</v>
          </cell>
        </row>
        <row r="38574">
          <cell r="A38574" t="str">
            <v>MM.08.010.0080.k</v>
          </cell>
          <cell r="B38574" t="str">
            <v>- oltre 4000 fino a 8000 m³/h - oltre 100 fino a 200 Pa</v>
          </cell>
          <cell r="C38574" t="str">
            <v>cad</v>
          </cell>
          <cell r="D38574" t="str">
            <v>1.416,60</v>
          </cell>
        </row>
        <row r="38575">
          <cell r="A38575" t="str">
            <v>MM.08.010.0080.l</v>
          </cell>
          <cell r="B38575" t="str">
            <v>- oltre 4000 fino a 8000 m³/h - oltre 200 fino a 400 Pa</v>
          </cell>
          <cell r="C38575" t="str">
            <v>cad</v>
          </cell>
          <cell r="D38575" t="str">
            <v>1.653,89</v>
          </cell>
        </row>
        <row r="38576">
          <cell r="A38576" t="str">
            <v>MM.08.010.0080.m</v>
          </cell>
          <cell r="B38576" t="str">
            <v>- oltre 8000 fino a 16000 m³/h - fino a 100 Pa</v>
          </cell>
          <cell r="C38576" t="str">
            <v>cad</v>
          </cell>
          <cell r="D38576" t="str">
            <v>1.890,49</v>
          </cell>
        </row>
        <row r="38577">
          <cell r="A38577" t="str">
            <v>MM.08.010.0080.n</v>
          </cell>
          <cell r="B38577" t="str">
            <v>- oltre 8000 fino a 16000 m³/h - oltre 100 fino a 200 Pa</v>
          </cell>
          <cell r="C38577" t="str">
            <v>cad</v>
          </cell>
          <cell r="D38577" t="str">
            <v>1.972,03</v>
          </cell>
        </row>
        <row r="38578">
          <cell r="A38578" t="str">
            <v>MM.08.010.0080.o</v>
          </cell>
          <cell r="B38578" t="str">
            <v>- oltre 8000 fino a 16000 m³/h - oltre 200 fino a 400 Pa</v>
          </cell>
          <cell r="C38578" t="str">
            <v>cad</v>
          </cell>
          <cell r="D38578" t="str">
            <v>2.133,04</v>
          </cell>
        </row>
        <row r="38579">
          <cell r="A38579" t="str">
            <v>MM.08.020</v>
          </cell>
          <cell r="B38579" t="str">
            <v>VENTILATORI ASSIALI</v>
          </cell>
          <cell r="C38579"/>
          <cell r="D38579"/>
        </row>
        <row r="38580">
          <cell r="A38580" t="str">
            <v>MM.08.020.0010</v>
          </cell>
          <cell r="B38580" t="str">
            <v>Ventilatori assiali in acciaio zincato e verniciato da parete con motore 220 V - 1f - 50 Hz, 4 poli, accoppiati direttamente, completi di reti protettive su aspirante e premente, serranda a gravità e dispositivi di fissaggio.</v>
          </cell>
          <cell r="C38580"/>
          <cell r="D38580"/>
        </row>
        <row r="38581">
          <cell r="A38581" t="str">
            <v>MM.08.020.0010.a</v>
          </cell>
          <cell r="B38581" t="str">
            <v>- fino a 500 m³/h</v>
          </cell>
          <cell r="C38581" t="str">
            <v>cad</v>
          </cell>
          <cell r="D38581" t="str">
            <v>104,97</v>
          </cell>
        </row>
        <row r="38582">
          <cell r="A38582" t="str">
            <v>MM.08.020.0010.b</v>
          </cell>
          <cell r="B38582" t="str">
            <v>- oltre 500 fino a 1000 m³/h</v>
          </cell>
          <cell r="C38582" t="str">
            <v>cad</v>
          </cell>
          <cell r="D38582" t="str">
            <v>129,44</v>
          </cell>
        </row>
        <row r="38583">
          <cell r="A38583" t="str">
            <v>MM.08.020.0010.c</v>
          </cell>
          <cell r="B38583" t="str">
            <v>- oltre 1000 fino a 2000 m³/h</v>
          </cell>
          <cell r="C38583" t="str">
            <v>cad</v>
          </cell>
          <cell r="D38583" t="str">
            <v>178,35</v>
          </cell>
        </row>
        <row r="38584">
          <cell r="A38584" t="str">
            <v>MM.08.020.0010.d</v>
          </cell>
          <cell r="B38584" t="str">
            <v>- oltre 2000 fino a 4000 m³/h</v>
          </cell>
          <cell r="C38584" t="str">
            <v>cad</v>
          </cell>
          <cell r="D38584" t="str">
            <v>299,63</v>
          </cell>
        </row>
        <row r="38585">
          <cell r="A38585" t="str">
            <v>MM.08.020.0020</v>
          </cell>
          <cell r="B38585" t="str">
            <v>Ventilatori assiali in acciaio zincato e verniciato da parete con motore 380 V - 3f - 50 Hz, accoppiati direttamente, completi di reti protettive su aspirante e premente, serranda a gravità e dispositivi di fissaggio.</v>
          </cell>
          <cell r="C38585"/>
          <cell r="D38585"/>
        </row>
        <row r="38586">
          <cell r="A38586" t="str">
            <v>MM.08.020.0020.a</v>
          </cell>
          <cell r="B38586" t="str">
            <v>- fino a 1000 m³/h - 4 poli</v>
          </cell>
          <cell r="C38586" t="str">
            <v>cad</v>
          </cell>
          <cell r="D38586" t="str">
            <v>234,41</v>
          </cell>
        </row>
        <row r="38587">
          <cell r="A38587" t="str">
            <v>MM.08.020.0020.b</v>
          </cell>
          <cell r="B38587" t="str">
            <v>- fino a 1000 m³/h - 6 poli</v>
          </cell>
          <cell r="C38587" t="str">
            <v>cad</v>
          </cell>
          <cell r="D38587" t="str">
            <v>343,45</v>
          </cell>
        </row>
        <row r="38588">
          <cell r="A38588" t="str">
            <v>MM.08.020.0020.c</v>
          </cell>
          <cell r="B38588" t="str">
            <v>- oltre 1000 fino a 2000 m³/h - 4 poli</v>
          </cell>
          <cell r="C38588" t="str">
            <v>cad</v>
          </cell>
          <cell r="D38588" t="str">
            <v>252,75</v>
          </cell>
        </row>
        <row r="38589">
          <cell r="A38589" t="str">
            <v>MM.08.020.0020.d</v>
          </cell>
          <cell r="B38589" t="str">
            <v>- oltre 1000 fino a 2000 m³/h - 6 poli</v>
          </cell>
          <cell r="C38589" t="str">
            <v>cad</v>
          </cell>
          <cell r="D38589" t="str">
            <v>383,20</v>
          </cell>
        </row>
        <row r="38590">
          <cell r="A38590" t="str">
            <v>MM.08.020.0020.e</v>
          </cell>
          <cell r="B38590" t="str">
            <v>- oltre 1000 fino a 2000 m³/h - 8 poli</v>
          </cell>
          <cell r="C38590" t="str">
            <v>cad</v>
          </cell>
          <cell r="D38590" t="str">
            <v>411,73</v>
          </cell>
        </row>
        <row r="38591">
          <cell r="A38591" t="str">
            <v>MM.08.020.0020.f</v>
          </cell>
          <cell r="B38591" t="str">
            <v>- oltre 2000 fino a 4000 m³/h - 4 poli</v>
          </cell>
          <cell r="C38591" t="str">
            <v>cad</v>
          </cell>
          <cell r="D38591" t="str">
            <v>325,09</v>
          </cell>
        </row>
        <row r="38592">
          <cell r="A38592" t="str">
            <v>MM.08.020.0020.g</v>
          </cell>
          <cell r="B38592" t="str">
            <v>- oltre 2000 fino a 4000 m³/h - 6 poli</v>
          </cell>
          <cell r="C38592" t="str">
            <v>cad</v>
          </cell>
          <cell r="D38592" t="str">
            <v>489,18</v>
          </cell>
        </row>
        <row r="38593">
          <cell r="A38593" t="str">
            <v>MM.08.020.0020.h</v>
          </cell>
          <cell r="B38593" t="str">
            <v>- oltre 2000 fino a 4000 m³/h - 8 poli</v>
          </cell>
          <cell r="C38593" t="str">
            <v>cad</v>
          </cell>
          <cell r="D38593" t="str">
            <v>562,56</v>
          </cell>
        </row>
        <row r="38594">
          <cell r="A38594" t="str">
            <v>MM.08.020.0020.i</v>
          </cell>
          <cell r="B38594" t="str">
            <v>- oltre 4000 fino a 8000 m³/h - 4 poli</v>
          </cell>
          <cell r="C38594" t="str">
            <v>cad</v>
          </cell>
          <cell r="D38594" t="str">
            <v>516,70</v>
          </cell>
        </row>
        <row r="38595">
          <cell r="A38595" t="str">
            <v>MM.08.020.0020.j</v>
          </cell>
          <cell r="B38595" t="str">
            <v>- oltre 4000 fino a 8000 m³/h - 6 poli</v>
          </cell>
          <cell r="C38595" t="str">
            <v>cad</v>
          </cell>
          <cell r="D38595" t="str">
            <v>636,97</v>
          </cell>
        </row>
        <row r="38596">
          <cell r="A38596" t="str">
            <v>MM.08.020.0020.k</v>
          </cell>
          <cell r="B38596" t="str">
            <v>- oltre 4000 fino a 8000 m³/h - 8 poli</v>
          </cell>
          <cell r="C38596" t="str">
            <v>cad</v>
          </cell>
          <cell r="D38596" t="str">
            <v>731,74</v>
          </cell>
        </row>
        <row r="38597">
          <cell r="A38597" t="str">
            <v>MM.08.020.0020.l</v>
          </cell>
          <cell r="B38597" t="str">
            <v>- oltre 8000 fino a 16000 m³/h - 4 poli</v>
          </cell>
          <cell r="C38597" t="str">
            <v>cad</v>
          </cell>
          <cell r="D38597" t="str">
            <v>763,32</v>
          </cell>
        </row>
        <row r="38598">
          <cell r="A38598" t="str">
            <v>MM.08.020.0020.m</v>
          </cell>
          <cell r="B38598" t="str">
            <v>- oltre 8000 fino a 16000 m³/h - 6 poli</v>
          </cell>
          <cell r="C38598" t="str">
            <v>cad</v>
          </cell>
          <cell r="D38598" t="str">
            <v>779,64</v>
          </cell>
        </row>
        <row r="38599">
          <cell r="A38599" t="str">
            <v>MM.08.020.0020.n</v>
          </cell>
          <cell r="B38599" t="str">
            <v>- oltre 8000 fino a 16000 m³/h - 8 poli</v>
          </cell>
          <cell r="C38599" t="str">
            <v>cad</v>
          </cell>
          <cell r="D38599" t="str">
            <v>808,75</v>
          </cell>
        </row>
        <row r="38600">
          <cell r="A38600" t="str">
            <v>MM.08.020.0030</v>
          </cell>
          <cell r="B38600" t="str">
            <v>Ventilatori assiali elicocentifughi in plastica e acciaio intubati su cassa in plastica con motore 220 V - 1f - 50 Hz a 2 velocità, accoppiato direttamente, completi di serranda a gravità e staffe.</v>
          </cell>
          <cell r="C38600"/>
          <cell r="D38600"/>
        </row>
        <row r="38601">
          <cell r="A38601" t="str">
            <v>MM.08.020.0030.a</v>
          </cell>
          <cell r="B38601" t="str">
            <v>- fino a 125 m³/h - fino a 50 Pa</v>
          </cell>
          <cell r="C38601" t="str">
            <v>cad</v>
          </cell>
          <cell r="D38601" t="str">
            <v>156,55</v>
          </cell>
        </row>
        <row r="38602">
          <cell r="A38602" t="str">
            <v>MM.08.020.0030.b</v>
          </cell>
          <cell r="B38602" t="str">
            <v>- fino a 125 m³/h - oltre 50 fino a 100 Pa</v>
          </cell>
          <cell r="C38602" t="str">
            <v>cad</v>
          </cell>
          <cell r="D38602" t="str">
            <v>175,30</v>
          </cell>
        </row>
        <row r="38603">
          <cell r="A38603" t="str">
            <v>MM.08.020.0030.c</v>
          </cell>
          <cell r="B38603" t="str">
            <v>- oltre 125 fino a 250 m³/h - fino a 50 Pa</v>
          </cell>
          <cell r="C38603" t="str">
            <v>cad</v>
          </cell>
          <cell r="D38603" t="str">
            <v>207,28</v>
          </cell>
        </row>
        <row r="38604">
          <cell r="A38604" t="str">
            <v>MM.08.020.0030.d</v>
          </cell>
          <cell r="B38604" t="str">
            <v>- oltre 125 fino a 250 m³/h - oltre 50 fino a 100 Pa</v>
          </cell>
          <cell r="C38604" t="str">
            <v>cad</v>
          </cell>
          <cell r="D38604" t="str">
            <v>230,74</v>
          </cell>
        </row>
        <row r="38605">
          <cell r="A38605" t="str">
            <v>MM.08.020.0030.e</v>
          </cell>
          <cell r="B38605" t="str">
            <v>- oltre 250 fino a 500 m³/h - fino a 50 Pa</v>
          </cell>
          <cell r="C38605" t="str">
            <v>cad</v>
          </cell>
          <cell r="D38605" t="str">
            <v>254,17</v>
          </cell>
        </row>
        <row r="38606">
          <cell r="A38606" t="str">
            <v>MM.08.020.0030.f</v>
          </cell>
          <cell r="B38606" t="str">
            <v>- oltre 250 fino a 500 m³/h - oltre 50 fino a 100 Pa</v>
          </cell>
          <cell r="C38606" t="str">
            <v>cad</v>
          </cell>
          <cell r="D38606" t="str">
            <v>283,29</v>
          </cell>
        </row>
        <row r="38607">
          <cell r="A38607" t="str">
            <v>MM.08.020.0040</v>
          </cell>
          <cell r="B38607" t="str">
            <v>Ventilatori assiali a profilo alare in plastica e alluminio intubati su cassa in acciaio zincato con motore 380 V - 3f - 50 Hz, 4 - 6 - 8 poli, accoppiati direttamente, completi di reti protettive su aspirante e premente, giunti antivibranti e staffe.</v>
          </cell>
          <cell r="C38607"/>
          <cell r="D38607"/>
        </row>
        <row r="38608">
          <cell r="A38608" t="str">
            <v>MM.08.020.0040.a</v>
          </cell>
          <cell r="B38608" t="str">
            <v>- fino a 2000 m³/h - fino a 50 Pa</v>
          </cell>
          <cell r="C38608" t="str">
            <v>cad</v>
          </cell>
          <cell r="D38608" t="str">
            <v>334,28</v>
          </cell>
        </row>
        <row r="38609">
          <cell r="A38609" t="str">
            <v>MM.08.020.0040.b</v>
          </cell>
          <cell r="B38609" t="str">
            <v>- fino a 2000 m³/h - oltre 50 fino a 100 Pa</v>
          </cell>
          <cell r="C38609" t="str">
            <v>cad</v>
          </cell>
          <cell r="D38609" t="str">
            <v>489,18</v>
          </cell>
        </row>
        <row r="38610">
          <cell r="A38610" t="str">
            <v>MM.08.020.0040.c</v>
          </cell>
          <cell r="B38610" t="str">
            <v>- oltre 4000 fino a 8000 m³/h - fino a 50 Pa</v>
          </cell>
          <cell r="C38610" t="str">
            <v>cad</v>
          </cell>
          <cell r="D38610" t="str">
            <v>558,48</v>
          </cell>
        </row>
        <row r="38611">
          <cell r="A38611" t="str">
            <v>MM.08.020.0040.d</v>
          </cell>
          <cell r="B38611" t="str">
            <v>- oltre 4000 fino a 8000 m³/h - oltre 50 fino a 100 Pa</v>
          </cell>
          <cell r="C38611" t="str">
            <v>cad</v>
          </cell>
          <cell r="D38611" t="str">
            <v>611,48</v>
          </cell>
        </row>
        <row r="38612">
          <cell r="A38612" t="str">
            <v>MM.08.020.0040.e</v>
          </cell>
          <cell r="B38612" t="str">
            <v>- oltre 8000 fino a 16000 m³/h - fino a 50 Pa</v>
          </cell>
          <cell r="C38612" t="str">
            <v>cad</v>
          </cell>
          <cell r="D38612" t="str">
            <v>824,49</v>
          </cell>
        </row>
        <row r="38613">
          <cell r="A38613" t="str">
            <v>MM.08.020.0040.f</v>
          </cell>
          <cell r="B38613" t="str">
            <v>- oltre 8000 fino a 16000 m³/h - oltre 50 fino a 100 Pa</v>
          </cell>
          <cell r="C38613" t="str">
            <v>cad</v>
          </cell>
          <cell r="D38613" t="str">
            <v>1.002,32</v>
          </cell>
        </row>
        <row r="38614">
          <cell r="A38614" t="str">
            <v>MM.08.020.0040.g</v>
          </cell>
          <cell r="B38614" t="str">
            <v>- oltre 8000 fino a 16000 m³/h - oltre 100 fino a 200 Pa</v>
          </cell>
          <cell r="C38614" t="str">
            <v>cad</v>
          </cell>
          <cell r="D38614" t="str">
            <v>1.180,15</v>
          </cell>
        </row>
        <row r="38615">
          <cell r="A38615" t="str">
            <v>MM.08.020.0040.h</v>
          </cell>
          <cell r="B38615" t="str">
            <v>- oltre 16000 fino a 25000 m³/h - fino a 50 Pa</v>
          </cell>
          <cell r="C38615" t="str">
            <v>cad</v>
          </cell>
          <cell r="D38615" t="str">
            <v>1.345,27</v>
          </cell>
        </row>
        <row r="38616">
          <cell r="A38616" t="str">
            <v>MM.08.020.0040.i</v>
          </cell>
          <cell r="B38616" t="str">
            <v>- oltre 16000 fino a 25000 m³/h - oltre 50 fino a 100 Pa</v>
          </cell>
          <cell r="C38616" t="str">
            <v>cad</v>
          </cell>
          <cell r="D38616" t="str">
            <v>1.510,36</v>
          </cell>
        </row>
        <row r="38617">
          <cell r="A38617" t="str">
            <v>MM.08.020.0040.j</v>
          </cell>
          <cell r="B38617" t="str">
            <v>- oltre 16000 fino a 25000 m³/h - oltre 100 fino a 200 Pa</v>
          </cell>
          <cell r="C38617" t="str">
            <v>cad</v>
          </cell>
          <cell r="D38617" t="str">
            <v>1.784,51</v>
          </cell>
        </row>
        <row r="38618">
          <cell r="A38618" t="str">
            <v>MM.08.030</v>
          </cell>
          <cell r="B38618" t="str">
            <v>TORRINI</v>
          </cell>
          <cell r="C38618"/>
          <cell r="D38618"/>
        </row>
        <row r="38619">
          <cell r="A38619" t="str">
            <v>MM.08.030.0010</v>
          </cell>
          <cell r="B38619" t="str">
            <v>Torrini in acciaio zincato con motore 220 V - 1f - 50 Hz, 4 o 6 o 8 poli, accoppiato direttamente, completi di serranda a gravità.</v>
          </cell>
          <cell r="C38619"/>
          <cell r="D38619"/>
        </row>
        <row r="38620">
          <cell r="A38620" t="str">
            <v>MM.08.030.0010.a</v>
          </cell>
          <cell r="B38620" t="str">
            <v>- 700 giri/min - fino a 500 m³/h - fino a 50 Pa</v>
          </cell>
          <cell r="C38620" t="str">
            <v>cad</v>
          </cell>
          <cell r="D38620" t="str">
            <v>569,69</v>
          </cell>
        </row>
        <row r="38621">
          <cell r="A38621" t="str">
            <v>MM.08.030.0010.b</v>
          </cell>
          <cell r="B38621" t="str">
            <v>- 700 giri/min - fino a 500 m³/h - oltre 50 fino a 100 Pa</v>
          </cell>
          <cell r="C38621" t="str">
            <v>cad</v>
          </cell>
          <cell r="D38621" t="str">
            <v>691,99</v>
          </cell>
        </row>
        <row r="38622">
          <cell r="A38622" t="str">
            <v>MM.08.030.0010.c</v>
          </cell>
          <cell r="B38622" t="str">
            <v>- 700 giri/min - oltre 500 fino a 1500 m³/h - fino a 50 Pa</v>
          </cell>
          <cell r="C38622" t="str">
            <v>cad</v>
          </cell>
          <cell r="D38622" t="str">
            <v>764,80</v>
          </cell>
        </row>
        <row r="38623">
          <cell r="A38623" t="str">
            <v>MM.08.030.0010.d</v>
          </cell>
          <cell r="B38623" t="str">
            <v>- 1000 giri/min - fino a 500 m³/h - fino a 100 Pa</v>
          </cell>
          <cell r="C38623" t="str">
            <v>cad</v>
          </cell>
          <cell r="D38623" t="str">
            <v>517,72</v>
          </cell>
        </row>
        <row r="38624">
          <cell r="A38624" t="str">
            <v>MM.08.030.0010.e</v>
          </cell>
          <cell r="B38624" t="str">
            <v>- 1000 giri/min - oltre 500 fino a 1000 m³/h - fino a 100 Pa</v>
          </cell>
          <cell r="C38624" t="str">
            <v>cad</v>
          </cell>
          <cell r="D38624" t="str">
            <v>704,23</v>
          </cell>
        </row>
        <row r="38625">
          <cell r="A38625" t="str">
            <v>MM.08.030.0010.f</v>
          </cell>
          <cell r="B38625" t="str">
            <v>- 1000 giri/min - oltre 500 fino a 1000 m³/h - oltre 100 fino a 200 Pa</v>
          </cell>
          <cell r="C38625" t="str">
            <v>cad</v>
          </cell>
          <cell r="D38625" t="str">
            <v>736,68</v>
          </cell>
        </row>
        <row r="38626">
          <cell r="A38626" t="str">
            <v>MM.08.030.0010.g</v>
          </cell>
          <cell r="B38626" t="str">
            <v>- 1000 giri/min - oltre 1000 fino a 2000 m³/h - fino a 100 Pa</v>
          </cell>
          <cell r="C38626" t="str">
            <v>cad</v>
          </cell>
          <cell r="D38626" t="str">
            <v>767,26</v>
          </cell>
        </row>
        <row r="38627">
          <cell r="A38627" t="str">
            <v>MM.08.030.0010.h</v>
          </cell>
          <cell r="B38627" t="str">
            <v>- 1000 giri/min - oltre 1000 fino a 2000 m³/h - oltre 100 fino a 200 Pa</v>
          </cell>
          <cell r="C38627" t="str">
            <v>cad</v>
          </cell>
          <cell r="D38627" t="str">
            <v>829,59</v>
          </cell>
        </row>
        <row r="38628">
          <cell r="A38628" t="str">
            <v>MM.08.030.0010.i</v>
          </cell>
          <cell r="B38628" t="str">
            <v>- 1000 giri/min - oltre 1000 fino a 2000 m³/h - oltre 200 fino a 300 Pa</v>
          </cell>
          <cell r="C38628" t="str">
            <v>cad</v>
          </cell>
          <cell r="D38628" t="str">
            <v>1.232,13</v>
          </cell>
        </row>
        <row r="38629">
          <cell r="A38629" t="str">
            <v>MM.08.030.0010.j</v>
          </cell>
          <cell r="B38629" t="str">
            <v>- 1000 giri/min - oltre 2000 fino a 4000 m³/h - fino a 100 Pa</v>
          </cell>
          <cell r="C38629" t="str">
            <v>cad</v>
          </cell>
          <cell r="D38629" t="str">
            <v>1.086,11</v>
          </cell>
        </row>
        <row r="38630">
          <cell r="A38630" t="str">
            <v>MM.08.030.0010.k</v>
          </cell>
          <cell r="B38630" t="str">
            <v>- 1000 giri/min - oltre 2000 fino a 4000 m³/h - oltre 100 fino a 200 Pa</v>
          </cell>
          <cell r="C38630" t="str">
            <v>cad</v>
          </cell>
          <cell r="D38630" t="str">
            <v>1.248,87</v>
          </cell>
        </row>
        <row r="38631">
          <cell r="A38631" t="str">
            <v>MM.08.030.0010.l</v>
          </cell>
          <cell r="B38631" t="str">
            <v>- 1500 giri/min - fino a 1000 m³/h - fino a 100 Pa</v>
          </cell>
          <cell r="C38631" t="str">
            <v>cad</v>
          </cell>
          <cell r="D38631" t="str">
            <v>668,40</v>
          </cell>
        </row>
        <row r="38632">
          <cell r="A38632" t="str">
            <v>MM.08.030.0010.m</v>
          </cell>
          <cell r="B38632" t="str">
            <v>- 1500 giri/min - oltre 1000 fino a 2000 m³/h - fino a 300 Pa</v>
          </cell>
          <cell r="C38632" t="str">
            <v>cad</v>
          </cell>
          <cell r="D38632" t="str">
            <v>772,51</v>
          </cell>
        </row>
        <row r="38633">
          <cell r="A38633" t="str">
            <v>MM.08.030.0010.n</v>
          </cell>
          <cell r="B38633" t="str">
            <v>- 1500 giri/min - oltre 2000 fino a 4000 m³/h - fino a 100 Pa</v>
          </cell>
          <cell r="C38633" t="str">
            <v>cad</v>
          </cell>
          <cell r="D38633" t="str">
            <v>1.024,38</v>
          </cell>
        </row>
        <row r="38634">
          <cell r="A38634" t="str">
            <v>MM.08.030.0010.o</v>
          </cell>
          <cell r="B38634" t="str">
            <v>- 1500 giri/min - oltre 2000 fino a 4000 m³/h - oltre 100 fino a 300 Pa</v>
          </cell>
          <cell r="C38634" t="str">
            <v>cad</v>
          </cell>
          <cell r="D38634" t="str">
            <v>1.150,16</v>
          </cell>
        </row>
        <row r="38635">
          <cell r="A38635" t="str">
            <v>MM.08.030.0010.p</v>
          </cell>
          <cell r="B38635" t="str">
            <v>- 1500 giri/min - oltre 4000 fino a 6000 m³/h - fino a 100 Pa</v>
          </cell>
          <cell r="C38635" t="str">
            <v>cad</v>
          </cell>
          <cell r="D38635" t="str">
            <v>1.275,96</v>
          </cell>
        </row>
        <row r="38636">
          <cell r="A38636" t="str">
            <v>MM.08.030.0020</v>
          </cell>
          <cell r="B38636" t="str">
            <v>Torrini in acciaio zincato con motore 380 V - 3f - 50 Hz, 8 poli, accoppiato direttamente, completi di serranda a gravità.</v>
          </cell>
          <cell r="C38636"/>
          <cell r="D38636"/>
        </row>
        <row r="38637">
          <cell r="A38637" t="str">
            <v>MM.08.030.0020.a</v>
          </cell>
          <cell r="B38637" t="str">
            <v>- 700 giri/min - fino a 500 m³/h - fino a 50 Pa</v>
          </cell>
          <cell r="C38637" t="str">
            <v>cad</v>
          </cell>
          <cell r="D38637" t="str">
            <v>498,34</v>
          </cell>
        </row>
        <row r="38638">
          <cell r="A38638" t="str">
            <v>MM.08.030.0020.b</v>
          </cell>
          <cell r="B38638" t="str">
            <v>- 700 giri/min - fino a 500 m³/h - oltre 50 fino a 100 Pa</v>
          </cell>
          <cell r="C38638" t="str">
            <v>cad</v>
          </cell>
          <cell r="D38638" t="str">
            <v>668,54</v>
          </cell>
        </row>
        <row r="38639">
          <cell r="A38639" t="str">
            <v>MM.08.030.0020.c</v>
          </cell>
          <cell r="B38639" t="str">
            <v>- 700 giri/min - oltre 500 fino a 1000 m³/h - fino a 50 Pa</v>
          </cell>
          <cell r="C38639" t="str">
            <v>cad</v>
          </cell>
          <cell r="D38639" t="str">
            <v>741,06</v>
          </cell>
        </row>
        <row r="38640">
          <cell r="A38640" t="str">
            <v>MM.08.030.0020.d</v>
          </cell>
          <cell r="B38640" t="str">
            <v>- 700 giri/min - oltre 500 fino a 1000 m³/h - oltre 50 fino a 100 Pa</v>
          </cell>
          <cell r="C38640" t="str">
            <v>cad</v>
          </cell>
          <cell r="D38640" t="str">
            <v>815,31</v>
          </cell>
        </row>
        <row r="38641">
          <cell r="A38641" t="str">
            <v>MM.08.030.0020.e</v>
          </cell>
          <cell r="B38641" t="str">
            <v>- 700 giri/min - oltre 1000 fino a 2000 m³/h - fino a 100 Pa</v>
          </cell>
          <cell r="C38641" t="str">
            <v>cad</v>
          </cell>
          <cell r="D38641" t="str">
            <v>866,26</v>
          </cell>
        </row>
        <row r="38642">
          <cell r="A38642" t="str">
            <v>MM.08.030.0020.f</v>
          </cell>
          <cell r="B38642" t="str">
            <v>- 700 giri/min - oltre 1000 fino a 2000 m³/h - oltre 100 fino a 200 Pa</v>
          </cell>
          <cell r="C38642" t="str">
            <v>cad</v>
          </cell>
          <cell r="D38642" t="str">
            <v>917,21</v>
          </cell>
        </row>
        <row r="38643">
          <cell r="A38643" t="str">
            <v>MM.08.030.0020.g</v>
          </cell>
          <cell r="B38643" t="str">
            <v>- 700 giri/min - oltre 2000 fino a 4000 m³/h - fino a 100 Pa</v>
          </cell>
          <cell r="C38643" t="str">
            <v>cad</v>
          </cell>
          <cell r="D38643" t="str">
            <v>1.208,41</v>
          </cell>
        </row>
        <row r="38644">
          <cell r="A38644" t="str">
            <v>MM.08.030.0020.h</v>
          </cell>
          <cell r="B38644" t="str">
            <v>- 700 giri/min - oltre 2000 fino a 4000 m³/h - oltre 100 fino a 200 Pa</v>
          </cell>
          <cell r="C38644" t="str">
            <v>cad</v>
          </cell>
          <cell r="D38644" t="str">
            <v>1.664,25</v>
          </cell>
        </row>
        <row r="38645">
          <cell r="A38645" t="str">
            <v>MM.08.030.0020.i</v>
          </cell>
          <cell r="B38645" t="str">
            <v>- 700 giri/min - oltre 4000 fino a 8000 m³/h - fino a 100 Pa</v>
          </cell>
          <cell r="C38645" t="str">
            <v>cad</v>
          </cell>
          <cell r="D38645" t="str">
            <v>1.955,43</v>
          </cell>
        </row>
        <row r="38646">
          <cell r="A38646" t="str">
            <v>MM.08.030.0020.j</v>
          </cell>
          <cell r="B38646" t="str">
            <v>- 700 giri/min - oltre 4000 fino a 8000 m³/h - oltre 100 fino a 200 Pa</v>
          </cell>
          <cell r="C38646" t="str">
            <v>cad</v>
          </cell>
          <cell r="D38646" t="str">
            <v>2.530,36</v>
          </cell>
        </row>
        <row r="38647">
          <cell r="A38647" t="str">
            <v>MM.08.030.0020.k</v>
          </cell>
          <cell r="B38647" t="str">
            <v>- 700 giri/min - oltre 8000 fino a 16000 m³/h - fino a 100 Pa</v>
          </cell>
          <cell r="C38647" t="str">
            <v>cad</v>
          </cell>
          <cell r="D38647" t="str">
            <v>3.105,30</v>
          </cell>
        </row>
        <row r="38648">
          <cell r="A38648" t="str">
            <v>MM.08.030.0030</v>
          </cell>
          <cell r="B38648" t="str">
            <v>Torrini in acciaio zincato con motore 380 V - 3f - 50 Hz, 4o 6 poli accoppiato direttamente, completi di serranda a gravità.</v>
          </cell>
          <cell r="C38648"/>
          <cell r="D38648"/>
        </row>
        <row r="38649">
          <cell r="A38649" t="str">
            <v>MM.08.030.0030.a</v>
          </cell>
          <cell r="B38649" t="str">
            <v>- 1000 giri/min - fino a 500 m³/h - fino a 100 Pa</v>
          </cell>
          <cell r="C38649" t="str">
            <v>cad</v>
          </cell>
          <cell r="D38649" t="str">
            <v>509,56</v>
          </cell>
        </row>
        <row r="38650">
          <cell r="A38650" t="str">
            <v>MM.08.030.0030.b</v>
          </cell>
          <cell r="B38650" t="str">
            <v>- 1000 giri/min - oltre 500 fino a 1000 m³/h - fino a 100 Pa</v>
          </cell>
          <cell r="C38650" t="str">
            <v>cad</v>
          </cell>
          <cell r="D38650" t="str">
            <v>704,23</v>
          </cell>
        </row>
        <row r="38651">
          <cell r="A38651" t="str">
            <v>MM.08.030.0030.c</v>
          </cell>
          <cell r="B38651" t="str">
            <v>- 1000 giri/min - oltre 500 fino a 1000 m³/h - oltre 100 fino a 200 Pa</v>
          </cell>
          <cell r="C38651" t="str">
            <v>cad</v>
          </cell>
          <cell r="D38651" t="str">
            <v>747,02</v>
          </cell>
        </row>
        <row r="38652">
          <cell r="A38652" t="str">
            <v>MM.08.030.0030.d</v>
          </cell>
          <cell r="B38652" t="str">
            <v>- 1000 giri/min - oltre 1000 fino a 2000 m³/h - fino a 100 Pa</v>
          </cell>
          <cell r="C38652" t="str">
            <v>cad</v>
          </cell>
          <cell r="D38652" t="str">
            <v>718,78</v>
          </cell>
        </row>
        <row r="38653">
          <cell r="A38653" t="str">
            <v>MM.08.030.0030.e</v>
          </cell>
          <cell r="B38653" t="str">
            <v>- 1000 giri/min - oltre 1000 fino a 2000 m³/h - oltre 100 fino a 200 Pa</v>
          </cell>
          <cell r="C38653" t="str">
            <v>cad</v>
          </cell>
          <cell r="D38653" t="str">
            <v>761,60</v>
          </cell>
        </row>
        <row r="38654">
          <cell r="A38654" t="str">
            <v>MM.08.030.0030.f</v>
          </cell>
          <cell r="B38654" t="str">
            <v>- 1000 giri/min - oltre 1000 fino a 2000 m³/h - oltre 200 fino a 300 Pa</v>
          </cell>
          <cell r="C38654" t="str">
            <v>cad</v>
          </cell>
          <cell r="D38654" t="str">
            <v>1.048,70</v>
          </cell>
        </row>
        <row r="38655">
          <cell r="A38655" t="str">
            <v>MM.08.030.0030.g</v>
          </cell>
          <cell r="B38655" t="str">
            <v>- 1000 giri/min - oltre 2000 fino a 4000 m³/h - fino a 100 Pa</v>
          </cell>
          <cell r="C38655" t="str">
            <v>cad</v>
          </cell>
          <cell r="D38655" t="str">
            <v>776,15</v>
          </cell>
        </row>
        <row r="38656">
          <cell r="A38656" t="str">
            <v>MM.08.030.0030.h</v>
          </cell>
          <cell r="B38656" t="str">
            <v>- 1000 giri/min - oltre 2000 fino a 4000 m³/h - oltre 100 fino a 200 Pa</v>
          </cell>
          <cell r="C38656" t="str">
            <v>cad</v>
          </cell>
          <cell r="D38656" t="str">
            <v>1.165,16</v>
          </cell>
        </row>
        <row r="38657">
          <cell r="A38657" t="str">
            <v>MM.08.030.0030.i</v>
          </cell>
          <cell r="B38657" t="str">
            <v>- 1000 giri/min - oltre 2000 fino a 4000 m³/h - oltre 200 fino a 400 Pa</v>
          </cell>
          <cell r="C38657" t="str">
            <v>cad</v>
          </cell>
          <cell r="D38657" t="str">
            <v>1.518,66</v>
          </cell>
        </row>
        <row r="38658">
          <cell r="A38658" t="str">
            <v>MM.08.030.0030.j</v>
          </cell>
          <cell r="B38658" t="str">
            <v>- 1000 giri/min - oltre 4000 fino a 8000 m³/h - fino a 100 Pa</v>
          </cell>
          <cell r="C38658" t="str">
            <v>cad</v>
          </cell>
          <cell r="D38658" t="str">
            <v>1.664,25</v>
          </cell>
        </row>
        <row r="38659">
          <cell r="A38659" t="str">
            <v>MM.08.030.0030.k</v>
          </cell>
          <cell r="B38659" t="str">
            <v>- 1000 giri/min - oltre 8000 fino a 16000 m³/h - oltre 100 fino a 200 Pa</v>
          </cell>
          <cell r="C38659" t="str">
            <v>cad</v>
          </cell>
          <cell r="D38659" t="str">
            <v>3.351,93</v>
          </cell>
        </row>
        <row r="38660">
          <cell r="A38660" t="str">
            <v>MM.08.030.0030.l</v>
          </cell>
          <cell r="B38660" t="str">
            <v>- 1500 giri/min - fino a 1000 m³/h - fino a 100 Pa</v>
          </cell>
          <cell r="C38660" t="str">
            <v>cad</v>
          </cell>
          <cell r="D38660" t="str">
            <v>522,81</v>
          </cell>
        </row>
        <row r="38661">
          <cell r="A38661" t="str">
            <v>MM.08.030.0030.m</v>
          </cell>
          <cell r="B38661" t="str">
            <v>- 1500 giri/min - oltre 1000 fino a 2000 m³/h - fino a 100 Pa</v>
          </cell>
          <cell r="C38661" t="str">
            <v>cad</v>
          </cell>
          <cell r="D38661" t="str">
            <v>664,47</v>
          </cell>
        </row>
        <row r="38662">
          <cell r="A38662" t="str">
            <v>MM.08.030.0030.n</v>
          </cell>
          <cell r="B38662" t="str">
            <v>- 1500 giri/min - oltre 1000 fino a 2000 m³/h - oltre 100 fino a 200 Pa</v>
          </cell>
          <cell r="C38662" t="str">
            <v>cad</v>
          </cell>
          <cell r="D38662" t="str">
            <v>681,80</v>
          </cell>
        </row>
        <row r="38663">
          <cell r="A38663" t="str">
            <v>MM.08.030.0030.o</v>
          </cell>
          <cell r="B38663" t="str">
            <v>- 1500 giri/min - oltre 2000 fino a 4000 m³/h - fino a 100 Pa</v>
          </cell>
          <cell r="C38663" t="str">
            <v>cad</v>
          </cell>
          <cell r="D38663" t="str">
            <v>740,03</v>
          </cell>
        </row>
        <row r="38664">
          <cell r="A38664" t="str">
            <v>MM.08.030.0030.p</v>
          </cell>
          <cell r="B38664" t="str">
            <v>- 1500 giri/min - oltre 2000 fino a 4000 m³/h - oltre 100 fino a 300 Pa</v>
          </cell>
          <cell r="C38664" t="str">
            <v>cad</v>
          </cell>
          <cell r="D38664" t="str">
            <v>950,86</v>
          </cell>
        </row>
        <row r="38665">
          <cell r="A38665" t="str">
            <v>MM.08.030.0030.q</v>
          </cell>
          <cell r="B38665" t="str">
            <v>- 1500 giri/min - oltre 4000 fino a 8000 m³/h - fino a 300 Pa</v>
          </cell>
          <cell r="C38665" t="str">
            <v>cad</v>
          </cell>
          <cell r="D38665" t="str">
            <v>1.319,78</v>
          </cell>
        </row>
        <row r="38666">
          <cell r="A38666" t="str">
            <v>MM.08.030.0030.r</v>
          </cell>
          <cell r="B38666" t="str">
            <v>- 1500 giri/min - oltre 8000 fino a 12000 m³/h - fino a 300 Pa</v>
          </cell>
          <cell r="C38666" t="str">
            <v>cad</v>
          </cell>
          <cell r="D38666" t="str">
            <v>1.918,00</v>
          </cell>
        </row>
        <row r="38667">
          <cell r="A38667" t="str">
            <v>MM.08.040</v>
          </cell>
          <cell r="B38667" t="str">
            <v>SISTEMA DI PRESSURIZZAZIONE LOCALE FILTRO FUMO</v>
          </cell>
          <cell r="C38667"/>
          <cell r="D38667"/>
        </row>
        <row r="38668">
          <cell r="A38668" t="str">
            <v>MM.08.040.0010</v>
          </cell>
          <cell r="B38668" t="str">
            <v>Sistema di pressurizzazione da collocarsi all'interno di locali filtro fumo con aspirazione connessa a cielo libero o a zona sicura tramite apposite canalizzazioni certificate EI 120' (canalizzazione escluse). Funzionamento del sistema assicurato anche in assenza dell’alimentazione da rete per un periodo di 3 ore tramite accumulatori con attivazione manuale ed automatica. Costituito dai seguenti apparati:</v>
          </cell>
          <cell r="C38668"/>
          <cell r="D38668"/>
        </row>
        <row r="38669">
          <cell r="A38669" t="str">
            <v>MM.08.040.0010.a</v>
          </cell>
          <cell r="B38669" t="str">
            <v>- quadro di comando con unità ventilante, attivazione primaria esclusivamente automatica, portata a 220Pa 2200m³/h</v>
          </cell>
          <cell r="C38669" t="str">
            <v>cad</v>
          </cell>
          <cell r="D38669" t="str">
            <v>3.440,80</v>
          </cell>
        </row>
        <row r="38670">
          <cell r="A38670" t="str">
            <v>MM.08.040.0010.b</v>
          </cell>
          <cell r="B38670" t="str">
            <v>- quadro di comando con unità ventilante, attivazione primaria manuale e/o automatica, portata a 280Pa 3200m³/h</v>
          </cell>
          <cell r="C38670" t="str">
            <v>cad</v>
          </cell>
          <cell r="D38670" t="str">
            <v>4.193,48</v>
          </cell>
        </row>
        <row r="38671">
          <cell r="A38671" t="str">
            <v>MM.08.040.0010.c</v>
          </cell>
          <cell r="B38671" t="str">
            <v>- quadro di comando con unità ventilante, attivazione primaria manuale e/o automatica, portata a 280Pa 4200m³/h</v>
          </cell>
          <cell r="C38671" t="str">
            <v>cad</v>
          </cell>
          <cell r="D38671" t="str">
            <v>5.268,73</v>
          </cell>
        </row>
        <row r="38672">
          <cell r="A38672" t="str">
            <v>MM.08.040.0020</v>
          </cell>
          <cell r="B38672" t="str">
            <v>Accessori e ricambi per sistema di pressurizzazione locale filtro fumo:</v>
          </cell>
          <cell r="C38672"/>
          <cell r="D38672"/>
        </row>
        <row r="38673">
          <cell r="A38673" t="str">
            <v>MM.08.040.0020.a</v>
          </cell>
          <cell r="B38673" t="str">
            <v>- griglia energetica per unità ventilante, in classe "0", con alette richiudibili</v>
          </cell>
          <cell r="C38673" t="str">
            <v>cad</v>
          </cell>
          <cell r="D38673" t="str">
            <v>161,29</v>
          </cell>
        </row>
        <row r="38674">
          <cell r="A38674" t="str">
            <v>MM.08.040.0020.b</v>
          </cell>
          <cell r="B38674" t="str">
            <v>- griglia antianimale per unità ventilante, per esterno, in acciaio zincato e verniciato dim. 380 x 400 mm</v>
          </cell>
          <cell r="C38674" t="str">
            <v>cad</v>
          </cell>
          <cell r="D38674" t="str">
            <v>64,52</v>
          </cell>
        </row>
        <row r="38675">
          <cell r="A38675" t="str">
            <v>MM.08.040.0020.c</v>
          </cell>
          <cell r="B38675" t="str">
            <v>- pannello ottico acustico 24 volt autoalimentato con batteria</v>
          </cell>
          <cell r="C38675" t="str">
            <v>cad</v>
          </cell>
          <cell r="D38675" t="str">
            <v>242,95</v>
          </cell>
        </row>
        <row r="38676">
          <cell r="A38676" t="str">
            <v>MM.08.040.0020.d</v>
          </cell>
          <cell r="B38676" t="str">
            <v>- pressostato differrenziale</v>
          </cell>
          <cell r="C38676" t="str">
            <v>cad</v>
          </cell>
          <cell r="D38676" t="str">
            <v>354,84</v>
          </cell>
        </row>
        <row r="38677">
          <cell r="A38677" t="str">
            <v>MM.08.040.0020.e</v>
          </cell>
          <cell r="B38677" t="str">
            <v>- alimentatore 600 W - 24/48 volt</v>
          </cell>
          <cell r="C38677" t="str">
            <v>cad</v>
          </cell>
          <cell r="D38677" t="str">
            <v>677,41</v>
          </cell>
        </row>
        <row r="38678">
          <cell r="A38678" t="str">
            <v>MM.08.040.0020.f</v>
          </cell>
          <cell r="B38678" t="str">
            <v>- batteria 2,3 Ah per quadro di controllo</v>
          </cell>
          <cell r="C38678" t="str">
            <v>cad</v>
          </cell>
          <cell r="D38678" t="str">
            <v>17,03</v>
          </cell>
        </row>
        <row r="38679">
          <cell r="A38679" t="str">
            <v>MM.08.040.0020.g</v>
          </cell>
          <cell r="B38679" t="str">
            <v>- batteria 18 Ah per unità ventilante</v>
          </cell>
          <cell r="C38679" t="str">
            <v>cad</v>
          </cell>
          <cell r="D38679" t="str">
            <v>43,14</v>
          </cell>
        </row>
        <row r="38680">
          <cell r="A38680" t="str">
            <v>MM.08.040.0020.h</v>
          </cell>
          <cell r="B38680" t="str">
            <v>- batteria 24 Ah per unità ventilante</v>
          </cell>
          <cell r="C38680" t="str">
            <v>cad</v>
          </cell>
          <cell r="D38680" t="str">
            <v>56,76</v>
          </cell>
        </row>
        <row r="38681">
          <cell r="A38681" t="str">
            <v>MM.08.040.0030</v>
          </cell>
          <cell r="B38681" t="str">
            <v>Condotte di ventilazione con resistenza al fuoco EI 120 per sisitemi di pressurizzazione adatti per locali a riscio incendio, realizzate mediante miscela a base di silicati in modo da formare un composto avente densità di 245 kg/m3 +/- 10%; rivestiti esternamente con lamiera zincata spessore 0,40 mm, spessore di parete del canale pari a 30 mm. NORMATIVE DI RIFERIMENTO: Decreto ministeriale del 03 agosto 2015, Decreto ministeriale del 30 novembre 1983, Norma UNI-EN 1366-1:</v>
          </cell>
          <cell r="C38681"/>
          <cell r="D38681"/>
        </row>
        <row r="38682">
          <cell r="A38682" t="str">
            <v>MM.08.040.0030.a</v>
          </cell>
          <cell r="B38682" t="str">
            <v>- tubazione Ø interno 210 mm</v>
          </cell>
          <cell r="C38682" t="str">
            <v>m</v>
          </cell>
          <cell r="D38682" t="str">
            <v>135,49</v>
          </cell>
        </row>
        <row r="38683">
          <cell r="A38683" t="str">
            <v>MM.08.040.0030.b</v>
          </cell>
          <cell r="B38683" t="str">
            <v>- tubazione Ø interno 270 mm</v>
          </cell>
          <cell r="C38683" t="str">
            <v>m</v>
          </cell>
          <cell r="D38683" t="str">
            <v>150,54</v>
          </cell>
        </row>
        <row r="38684">
          <cell r="A38684" t="str">
            <v>MM.08.040.0030.c</v>
          </cell>
          <cell r="B38684" t="str">
            <v>- curva a 45° o 90° Ø interno 210 mm</v>
          </cell>
          <cell r="C38684" t="str">
            <v>cad</v>
          </cell>
          <cell r="D38684" t="str">
            <v>135,49</v>
          </cell>
        </row>
        <row r="38685">
          <cell r="A38685" t="str">
            <v>MM.08.040.0030.d</v>
          </cell>
          <cell r="B38685" t="str">
            <v>- curva a 45° o 90° Ø interno 270 mm</v>
          </cell>
          <cell r="C38685" t="str">
            <v>cad</v>
          </cell>
          <cell r="D38685" t="str">
            <v>150,54</v>
          </cell>
        </row>
        <row r="38686">
          <cell r="A38686" t="str">
            <v>MM.08.040.0030.e</v>
          </cell>
          <cell r="B38686" t="str">
            <v>- staffe di vario tipo e diametro per fissaggio condotte</v>
          </cell>
          <cell r="C38686" t="str">
            <v>cad</v>
          </cell>
          <cell r="D38686" t="str">
            <v>43,01</v>
          </cell>
        </row>
        <row r="38687">
          <cell r="A38687" t="str">
            <v>MM.09 - DISTRIBUZIONE E DIFFUSIONE ARIA</v>
          </cell>
          <cell r="B38687"/>
          <cell r="C38687"/>
          <cell r="D38687"/>
        </row>
        <row r="38688">
          <cell r="A38688" t="str">
            <v>MM</v>
          </cell>
          <cell r="B38688" t="str">
            <v>MATERIALI IMPIANTI MECCANICI</v>
          </cell>
          <cell r="C38688"/>
          <cell r="D38688"/>
        </row>
        <row r="38689">
          <cell r="A38689" t="str">
            <v>MM.09</v>
          </cell>
          <cell r="B38689" t="str">
            <v>DISTRIBUZIONE E DIFFUSIONE ARIA</v>
          </cell>
          <cell r="C38689"/>
          <cell r="D38689"/>
        </row>
        <row r="38690">
          <cell r="A38690" t="str">
            <v>MM.09.010</v>
          </cell>
          <cell r="B38690" t="str">
            <v>SERRANDE</v>
          </cell>
          <cell r="C38690"/>
          <cell r="D38690"/>
        </row>
        <row r="38691">
          <cell r="A38691" t="str">
            <v>MM.09.010.0010</v>
          </cell>
          <cell r="B38691" t="str">
            <v>Serrande tagliafuoco rettangolari classe REI120.</v>
          </cell>
          <cell r="C38691"/>
          <cell r="D38691"/>
        </row>
        <row r="38692">
          <cell r="A38692" t="str">
            <v>MM.09.010.0010.a</v>
          </cell>
          <cell r="B38692" t="str">
            <v>- fino a 0,04 m²</v>
          </cell>
          <cell r="C38692" t="str">
            <v>m²</v>
          </cell>
          <cell r="D38692" t="str">
            <v>3.065,84</v>
          </cell>
        </row>
        <row r="38693">
          <cell r="A38693" t="str">
            <v>MM.09.010.0010.b</v>
          </cell>
          <cell r="B38693" t="str">
            <v>- oltre 0,04 m² fino a 0,08 m²</v>
          </cell>
          <cell r="C38693" t="str">
            <v>m²</v>
          </cell>
          <cell r="D38693" t="str">
            <v>2.041,17</v>
          </cell>
        </row>
        <row r="38694">
          <cell r="A38694" t="str">
            <v>MM.09.010.0010.c</v>
          </cell>
          <cell r="B38694" t="str">
            <v>- oltre 0,08 m² fino a 0,12 m²</v>
          </cell>
          <cell r="C38694" t="str">
            <v>m²</v>
          </cell>
          <cell r="D38694" t="str">
            <v>1.494,66</v>
          </cell>
        </row>
        <row r="38695">
          <cell r="A38695" t="str">
            <v>MM.09.010.0010.d</v>
          </cell>
          <cell r="B38695" t="str">
            <v>- oltre 0,12 m² fino a 0,18 m²</v>
          </cell>
          <cell r="C38695" t="str">
            <v>m²</v>
          </cell>
          <cell r="D38695" t="str">
            <v>1.230,98</v>
          </cell>
        </row>
        <row r="38696">
          <cell r="A38696" t="str">
            <v>MM.09.010.0010.e</v>
          </cell>
          <cell r="B38696" t="str">
            <v>- oltre 0,18 m² fino a 0,27 m²</v>
          </cell>
          <cell r="C38696" t="str">
            <v>m²</v>
          </cell>
          <cell r="D38696" t="str">
            <v>1.017,84</v>
          </cell>
        </row>
        <row r="38697">
          <cell r="A38697" t="str">
            <v>MM.09.010.0010.f</v>
          </cell>
          <cell r="B38697" t="str">
            <v>- oltre 0,27 m² fino a 0,40 m²</v>
          </cell>
          <cell r="C38697" t="str">
            <v>m²</v>
          </cell>
          <cell r="D38697" t="str">
            <v>832,04</v>
          </cell>
        </row>
        <row r="38698">
          <cell r="A38698" t="str">
            <v>MM.09.010.0010.g</v>
          </cell>
          <cell r="B38698" t="str">
            <v>- oltre 0,40 m² fino a 0,60 m²</v>
          </cell>
          <cell r="C38698" t="str">
            <v>m²</v>
          </cell>
          <cell r="D38698" t="str">
            <v>695,42</v>
          </cell>
        </row>
        <row r="38699">
          <cell r="A38699" t="str">
            <v>MM.09.010.0010.h</v>
          </cell>
          <cell r="B38699" t="str">
            <v>- oltre 0,60 m² fino a 1,00 m²</v>
          </cell>
          <cell r="C38699" t="str">
            <v>m²</v>
          </cell>
          <cell r="D38699" t="str">
            <v>613,45</v>
          </cell>
        </row>
        <row r="38700">
          <cell r="A38700" t="str">
            <v>MM.09.010.0010.i</v>
          </cell>
          <cell r="B38700" t="str">
            <v>- oltre 1,00 m²</v>
          </cell>
          <cell r="C38700" t="str">
            <v>m²</v>
          </cell>
          <cell r="D38700" t="str">
            <v>560,15</v>
          </cell>
        </row>
        <row r="38701">
          <cell r="A38701" t="str">
            <v>MM.09.010.0020</v>
          </cell>
          <cell r="B38701" t="str">
            <v>Serrande tagliafuoco circolari classe REI120.</v>
          </cell>
          <cell r="C38701"/>
          <cell r="D38701"/>
        </row>
        <row r="38702">
          <cell r="A38702" t="str">
            <v>MM.09.010.0020.a</v>
          </cell>
          <cell r="B38702" t="str">
            <v>- diametro 200 mm</v>
          </cell>
          <cell r="C38702" t="str">
            <v>cad</v>
          </cell>
          <cell r="D38702" t="str">
            <v>178,89</v>
          </cell>
        </row>
        <row r="38703">
          <cell r="A38703" t="str">
            <v>MM.09.010.0020.b</v>
          </cell>
          <cell r="B38703" t="str">
            <v>- diametro 250 mm</v>
          </cell>
          <cell r="C38703" t="str">
            <v>cad</v>
          </cell>
          <cell r="D38703" t="str">
            <v>194,04</v>
          </cell>
        </row>
        <row r="38704">
          <cell r="A38704" t="str">
            <v>MM.09.010.0020.c</v>
          </cell>
          <cell r="B38704" t="str">
            <v>- diametro 300 mm</v>
          </cell>
          <cell r="C38704" t="str">
            <v>cad</v>
          </cell>
          <cell r="D38704" t="str">
            <v>209,17</v>
          </cell>
        </row>
        <row r="38705">
          <cell r="A38705" t="str">
            <v>MM.09.010.0020.d</v>
          </cell>
          <cell r="B38705" t="str">
            <v>- diametro 350 mm</v>
          </cell>
          <cell r="C38705" t="str">
            <v>cad</v>
          </cell>
          <cell r="D38705" t="str">
            <v>224,70</v>
          </cell>
        </row>
        <row r="38706">
          <cell r="A38706" t="str">
            <v>MM.09.010.0020.e</v>
          </cell>
          <cell r="B38706" t="str">
            <v>- diametro 400 mm</v>
          </cell>
          <cell r="C38706" t="str">
            <v>cad</v>
          </cell>
          <cell r="D38706" t="str">
            <v>239,82</v>
          </cell>
        </row>
        <row r="38707">
          <cell r="A38707" t="str">
            <v>MM.09.010.0020.f</v>
          </cell>
          <cell r="B38707" t="str">
            <v>- diametro 450 mm</v>
          </cell>
          <cell r="C38707" t="str">
            <v>cad</v>
          </cell>
          <cell r="D38707" t="str">
            <v>255,37</v>
          </cell>
        </row>
        <row r="38708">
          <cell r="A38708" t="str">
            <v>MM.09.010.0020.g</v>
          </cell>
          <cell r="B38708" t="str">
            <v>- diametro 500 mm</v>
          </cell>
          <cell r="C38708" t="str">
            <v>cad</v>
          </cell>
          <cell r="D38708" t="str">
            <v>270,49</v>
          </cell>
        </row>
        <row r="38709">
          <cell r="A38709" t="str">
            <v>MM.09.010.0020.h</v>
          </cell>
          <cell r="B38709" t="str">
            <v>- diametro 550 mm</v>
          </cell>
          <cell r="C38709" t="str">
            <v>cad</v>
          </cell>
          <cell r="D38709" t="str">
            <v>286,80</v>
          </cell>
        </row>
        <row r="38710">
          <cell r="A38710" t="str">
            <v>MM.09.010.0020.i</v>
          </cell>
          <cell r="B38710" t="str">
            <v>- diametro 600 mm</v>
          </cell>
          <cell r="C38710" t="str">
            <v>cad</v>
          </cell>
          <cell r="D38710" t="str">
            <v>302,31</v>
          </cell>
        </row>
        <row r="38711">
          <cell r="A38711" t="str">
            <v>MM.09.010.0020.j</v>
          </cell>
          <cell r="B38711" t="str">
            <v>- diametro 650 mm</v>
          </cell>
          <cell r="C38711" t="str">
            <v>cad</v>
          </cell>
          <cell r="D38711" t="str">
            <v>338,10</v>
          </cell>
        </row>
        <row r="38712">
          <cell r="A38712" t="str">
            <v>MM.09.010.0020.k</v>
          </cell>
          <cell r="B38712" t="str">
            <v>- diametro 700 mm</v>
          </cell>
          <cell r="C38712" t="str">
            <v>cad</v>
          </cell>
          <cell r="D38712" t="str">
            <v>364,41</v>
          </cell>
        </row>
        <row r="38713">
          <cell r="A38713" t="str">
            <v>MM.09.010.0020.l</v>
          </cell>
          <cell r="B38713" t="str">
            <v>- diametro 750 mm</v>
          </cell>
          <cell r="C38713" t="str">
            <v>cad</v>
          </cell>
          <cell r="D38713" t="str">
            <v>390,02</v>
          </cell>
        </row>
        <row r="38714">
          <cell r="A38714" t="str">
            <v>MM.09.010.0020.m</v>
          </cell>
          <cell r="B38714" t="str">
            <v>- diametro 800 mm</v>
          </cell>
          <cell r="C38714" t="str">
            <v>cad</v>
          </cell>
          <cell r="D38714" t="str">
            <v>416,79</v>
          </cell>
        </row>
        <row r="38715">
          <cell r="A38715" t="str">
            <v>MM.09.010.0040</v>
          </cell>
          <cell r="B38715" t="str">
            <v>Accessori - Sistemi di comando a magnete</v>
          </cell>
          <cell r="C38715"/>
          <cell r="D38715"/>
        </row>
        <row r="38716">
          <cell r="A38716" t="str">
            <v>MM.09.010.0040.a</v>
          </cell>
          <cell r="B38716" t="str">
            <v>- con fusibile disgiuntore - alimentazione a 24 V o 230V;</v>
          </cell>
          <cell r="C38716" t="str">
            <v>cad</v>
          </cell>
          <cell r="D38716" t="str">
            <v>128,83</v>
          </cell>
        </row>
        <row r="38717">
          <cell r="A38717" t="str">
            <v>MM.09.010.0040.b</v>
          </cell>
          <cell r="B38717" t="str">
            <v>- con fusibile disgiuntore - alimentazione a 24 V o 230V;</v>
          </cell>
          <cell r="C38717" t="str">
            <v>cad</v>
          </cell>
          <cell r="D38717" t="str">
            <v>177,74</v>
          </cell>
        </row>
        <row r="38718">
          <cell r="A38718" t="str">
            <v>MM.09.010.0040.c</v>
          </cell>
          <cell r="B38718" t="str">
            <v>- con fusibile, senza disgiuntore - alimentazione a 24 V o 230V;</v>
          </cell>
          <cell r="C38718" t="str">
            <v>cad</v>
          </cell>
          <cell r="D38718" t="str">
            <v>98,95</v>
          </cell>
        </row>
        <row r="38719">
          <cell r="A38719" t="str">
            <v>MM.09.010.0040.d</v>
          </cell>
          <cell r="B38719" t="str">
            <v>- con fusibile, senza disgiuntore - alimentazione a 24 V o 230V;</v>
          </cell>
          <cell r="C38719" t="str">
            <v>cad</v>
          </cell>
          <cell r="D38719" t="str">
            <v>148,26</v>
          </cell>
        </row>
        <row r="38720">
          <cell r="A38720" t="str">
            <v>MM.09.010.0050</v>
          </cell>
          <cell r="B38720" t="str">
            <v>Completamento: servocomando con ritorno a molla per serranda tagliafuoco.</v>
          </cell>
          <cell r="C38720" t="str">
            <v>cad</v>
          </cell>
          <cell r="D38720" t="str">
            <v>381,74</v>
          </cell>
        </row>
        <row r="38721">
          <cell r="A38721" t="str">
            <v>MM.09.010.0060</v>
          </cell>
          <cell r="B38721" t="str">
            <v>Completamento: microinterruttore di fine corsa per serranda tagliafuoco.</v>
          </cell>
          <cell r="C38721" t="str">
            <v>cad</v>
          </cell>
          <cell r="D38721" t="str">
            <v>17,46</v>
          </cell>
        </row>
        <row r="38722">
          <cell r="A38722" t="str">
            <v>MM.09.010.0070</v>
          </cell>
          <cell r="B38722" t="str">
            <v>Serrande di regolazione rettangolari, in acciaio zincato, con alette in profilati di acciaio zincato ad apertura contrapposta, comandate da leverismi posti all'esterno del telaio; la tenuta laterale è realizzata da una lama flessibile.</v>
          </cell>
          <cell r="C38722"/>
          <cell r="D38722"/>
        </row>
        <row r="38723">
          <cell r="A38723" t="str">
            <v>MM.09.010.0070.a</v>
          </cell>
          <cell r="B38723" t="str">
            <v>- fino a 0,04 m²</v>
          </cell>
          <cell r="C38723" t="str">
            <v>m²</v>
          </cell>
          <cell r="D38723" t="str">
            <v>970,02</v>
          </cell>
        </row>
        <row r="38724">
          <cell r="A38724" t="str">
            <v>MM.09.010.0070.b</v>
          </cell>
          <cell r="B38724" t="str">
            <v>- oltre 0,04 m² fino a 0,08 m²</v>
          </cell>
          <cell r="C38724" t="str">
            <v>m²</v>
          </cell>
          <cell r="D38724" t="str">
            <v>748,70</v>
          </cell>
        </row>
        <row r="38725">
          <cell r="A38725" t="str">
            <v>MM.09.010.0070.c</v>
          </cell>
          <cell r="B38725" t="str">
            <v>- oltre 0,08 m² fino a 0,12 m²</v>
          </cell>
          <cell r="C38725" t="str">
            <v>m²</v>
          </cell>
          <cell r="D38725" t="str">
            <v>607,97</v>
          </cell>
        </row>
        <row r="38726">
          <cell r="A38726" t="str">
            <v>MM.09.010.0070.d</v>
          </cell>
          <cell r="B38726" t="str">
            <v>- oltre 0,12 m² fino a 0,18 m²</v>
          </cell>
          <cell r="C38726" t="str">
            <v>m²</v>
          </cell>
          <cell r="D38726" t="str">
            <v>500,04</v>
          </cell>
        </row>
        <row r="38727">
          <cell r="A38727" t="str">
            <v>MM.09.010.0070.e</v>
          </cell>
          <cell r="B38727" t="str">
            <v>- oltre 0,18 m² fino a 0,27 m²</v>
          </cell>
          <cell r="C38727" t="str">
            <v>m²</v>
          </cell>
          <cell r="D38727" t="str">
            <v>426,27</v>
          </cell>
        </row>
        <row r="38728">
          <cell r="A38728" t="str">
            <v>MM.09.010.0070.f</v>
          </cell>
          <cell r="B38728" t="str">
            <v>- oltre 0,27 m² fino a 0,40 m²</v>
          </cell>
          <cell r="C38728" t="str">
            <v>m²</v>
          </cell>
          <cell r="D38728" t="str">
            <v>336,08</v>
          </cell>
        </row>
        <row r="38729">
          <cell r="A38729" t="str">
            <v>MM.09.010.0070.g</v>
          </cell>
          <cell r="B38729" t="str">
            <v>- oltre 0,40 m² fino a 0,60 m²</v>
          </cell>
          <cell r="C38729" t="str">
            <v>m²</v>
          </cell>
          <cell r="D38729" t="str">
            <v>284,19</v>
          </cell>
        </row>
        <row r="38730">
          <cell r="A38730" t="str">
            <v>MM.09.010.0070.h</v>
          </cell>
          <cell r="B38730" t="str">
            <v>- oltre 0,60 m² fino a 1,00 m²</v>
          </cell>
          <cell r="C38730" t="str">
            <v>m²</v>
          </cell>
          <cell r="D38730" t="str">
            <v>224,07</v>
          </cell>
        </row>
        <row r="38731">
          <cell r="A38731" t="str">
            <v>MM.09.010.0070.i</v>
          </cell>
          <cell r="B38731" t="str">
            <v>- oltre 1,00 m²</v>
          </cell>
          <cell r="C38731" t="str">
            <v>m²</v>
          </cell>
          <cell r="D38731" t="str">
            <v>168,06</v>
          </cell>
        </row>
        <row r="38732">
          <cell r="A38732" t="str">
            <v>MM.09.010.0080</v>
          </cell>
          <cell r="B38732" t="str">
            <v>Serrande di regolazione circolari, con corpo e pala in acciaio zincato.</v>
          </cell>
          <cell r="C38732"/>
          <cell r="D38732"/>
        </row>
        <row r="38733">
          <cell r="A38733" t="str">
            <v>MM.09.010.0080.a</v>
          </cell>
          <cell r="B38733" t="str">
            <v>- 100 mm</v>
          </cell>
          <cell r="C38733" t="str">
            <v>cad</v>
          </cell>
          <cell r="D38733" t="str">
            <v>17,08</v>
          </cell>
        </row>
        <row r="38734">
          <cell r="A38734" t="str">
            <v>MM.09.010.0080.b</v>
          </cell>
          <cell r="B38734" t="str">
            <v>- 150 mm</v>
          </cell>
          <cell r="C38734" t="str">
            <v>cad</v>
          </cell>
          <cell r="D38734" t="str">
            <v>20,56</v>
          </cell>
        </row>
        <row r="38735">
          <cell r="A38735" t="str">
            <v>MM.09.010.0080.c</v>
          </cell>
          <cell r="B38735" t="str">
            <v>- 200 mm</v>
          </cell>
          <cell r="C38735" t="str">
            <v>cad</v>
          </cell>
          <cell r="D38735" t="str">
            <v>24,06</v>
          </cell>
        </row>
        <row r="38736">
          <cell r="A38736" t="str">
            <v>MM.09.010.0080.d</v>
          </cell>
          <cell r="B38736" t="str">
            <v>- 250 mm</v>
          </cell>
          <cell r="C38736" t="str">
            <v>cad</v>
          </cell>
          <cell r="D38736" t="str">
            <v>28,72</v>
          </cell>
        </row>
        <row r="38737">
          <cell r="A38737" t="str">
            <v>MM.09.010.0080.e</v>
          </cell>
          <cell r="B38737" t="str">
            <v>- 300 mm</v>
          </cell>
          <cell r="C38737" t="str">
            <v>cad</v>
          </cell>
          <cell r="D38737" t="str">
            <v>32,58</v>
          </cell>
        </row>
        <row r="38738">
          <cell r="A38738" t="str">
            <v>MM.09.010.0080.f</v>
          </cell>
          <cell r="B38738" t="str">
            <v>- 350 mm</v>
          </cell>
          <cell r="C38738" t="str">
            <v>cad</v>
          </cell>
          <cell r="D38738" t="str">
            <v>43,86</v>
          </cell>
        </row>
        <row r="38739">
          <cell r="A38739" t="str">
            <v>MM.09.010.0080.g</v>
          </cell>
          <cell r="B38739" t="str">
            <v>- 400 mm</v>
          </cell>
          <cell r="C38739" t="str">
            <v>cad</v>
          </cell>
          <cell r="D38739" t="str">
            <v>55,89</v>
          </cell>
        </row>
        <row r="38740">
          <cell r="A38740" t="str">
            <v>MM.09.010.0080.h</v>
          </cell>
          <cell r="B38740" t="str">
            <v>- 450 mm</v>
          </cell>
          <cell r="C38740" t="str">
            <v>cad</v>
          </cell>
          <cell r="D38740" t="str">
            <v>61,33</v>
          </cell>
        </row>
        <row r="38741">
          <cell r="A38741" t="str">
            <v>MM.09.010.0080.i</v>
          </cell>
          <cell r="B38741" t="str">
            <v>- 500 mm</v>
          </cell>
          <cell r="C38741" t="str">
            <v>cad</v>
          </cell>
          <cell r="D38741" t="str">
            <v>66,74</v>
          </cell>
        </row>
        <row r="38742">
          <cell r="A38742" t="str">
            <v>MM.09.010.0080.j</v>
          </cell>
          <cell r="B38742" t="str">
            <v>- 550 mm</v>
          </cell>
          <cell r="C38742" t="str">
            <v>cad</v>
          </cell>
          <cell r="D38742" t="str">
            <v>75,28</v>
          </cell>
        </row>
        <row r="38743">
          <cell r="A38743" t="str">
            <v>MM.09.010.0080.k</v>
          </cell>
          <cell r="B38743" t="str">
            <v>- 600 mm</v>
          </cell>
          <cell r="C38743" t="str">
            <v>cad</v>
          </cell>
          <cell r="D38743" t="str">
            <v>84,22</v>
          </cell>
        </row>
        <row r="38744">
          <cell r="A38744" t="str">
            <v>MM.09.010.0080.l</v>
          </cell>
          <cell r="B38744" t="str">
            <v>- 650 mm</v>
          </cell>
          <cell r="C38744" t="str">
            <v>cad</v>
          </cell>
          <cell r="D38744" t="str">
            <v>176,95</v>
          </cell>
        </row>
        <row r="38745">
          <cell r="A38745" t="str">
            <v>MM.09.010.0080.m</v>
          </cell>
          <cell r="B38745" t="str">
            <v>- 700 mm</v>
          </cell>
          <cell r="C38745" t="str">
            <v>cad</v>
          </cell>
          <cell r="D38745" t="str">
            <v>201,40</v>
          </cell>
        </row>
        <row r="38746">
          <cell r="A38746" t="str">
            <v>MM.09.010.0080.n</v>
          </cell>
          <cell r="B38746" t="str">
            <v>- 800 mm</v>
          </cell>
          <cell r="C38746" t="str">
            <v>cad</v>
          </cell>
          <cell r="D38746" t="str">
            <v>523,13</v>
          </cell>
        </row>
        <row r="38747">
          <cell r="A38747" t="str">
            <v>MM.09.010.0090</v>
          </cell>
          <cell r="B38747" t="str">
            <v>Serrande di regolazione circolari a iride.</v>
          </cell>
          <cell r="C38747"/>
          <cell r="D38747"/>
        </row>
        <row r="38748">
          <cell r="A38748" t="str">
            <v>MM.09.010.0090.a</v>
          </cell>
          <cell r="B38748" t="str">
            <v>- 80 mm</v>
          </cell>
          <cell r="C38748" t="str">
            <v>cad</v>
          </cell>
          <cell r="D38748" t="str">
            <v>28,25</v>
          </cell>
        </row>
        <row r="38749">
          <cell r="A38749" t="str">
            <v>MM.09.010.0090.b</v>
          </cell>
          <cell r="B38749" t="str">
            <v>- 100 mm</v>
          </cell>
          <cell r="C38749" t="str">
            <v>cad</v>
          </cell>
          <cell r="D38749" t="str">
            <v>30,65</v>
          </cell>
        </row>
        <row r="38750">
          <cell r="A38750" t="str">
            <v>MM.09.010.0090.c</v>
          </cell>
          <cell r="B38750" t="str">
            <v>- 125 mm</v>
          </cell>
          <cell r="C38750" t="str">
            <v>cad</v>
          </cell>
          <cell r="D38750" t="str">
            <v>33,76</v>
          </cell>
        </row>
        <row r="38751">
          <cell r="A38751" t="str">
            <v>MM.09.010.0090.d</v>
          </cell>
          <cell r="B38751" t="str">
            <v>- 160 mm</v>
          </cell>
          <cell r="C38751" t="str">
            <v>cad</v>
          </cell>
          <cell r="D38751" t="str">
            <v>36,86</v>
          </cell>
        </row>
        <row r="38752">
          <cell r="A38752" t="str">
            <v>MM.09.010.0090.e</v>
          </cell>
          <cell r="B38752" t="str">
            <v>- 200 mm</v>
          </cell>
          <cell r="C38752" t="str">
            <v>cad</v>
          </cell>
          <cell r="D38752" t="str">
            <v>43,08</v>
          </cell>
        </row>
        <row r="38753">
          <cell r="A38753" t="str">
            <v>MM.09.010.0090.f</v>
          </cell>
          <cell r="B38753" t="str">
            <v>- 250 mm</v>
          </cell>
          <cell r="C38753" t="str">
            <v>cad</v>
          </cell>
          <cell r="D38753" t="str">
            <v>76,46</v>
          </cell>
        </row>
        <row r="38754">
          <cell r="A38754" t="str">
            <v>MM.09.010.0090.g</v>
          </cell>
          <cell r="B38754" t="str">
            <v>- 315 mm</v>
          </cell>
          <cell r="C38754" t="str">
            <v>cad</v>
          </cell>
          <cell r="D38754" t="str">
            <v>86,93</v>
          </cell>
        </row>
        <row r="38755">
          <cell r="A38755" t="str">
            <v>MM.09.010.0090.h</v>
          </cell>
          <cell r="B38755" t="str">
            <v>- 400 mm</v>
          </cell>
          <cell r="C38755" t="str">
            <v>cad</v>
          </cell>
          <cell r="D38755" t="str">
            <v>162,21</v>
          </cell>
        </row>
        <row r="38756">
          <cell r="A38756" t="str">
            <v>MM.09.010.0090.i</v>
          </cell>
          <cell r="B38756" t="str">
            <v>- 500 mm</v>
          </cell>
          <cell r="C38756" t="str">
            <v>cad</v>
          </cell>
          <cell r="D38756" t="str">
            <v>187,06</v>
          </cell>
        </row>
        <row r="38757">
          <cell r="A38757" t="str">
            <v>MM.09.010.0090.j</v>
          </cell>
          <cell r="B38757" t="str">
            <v>- 630 mm</v>
          </cell>
          <cell r="C38757" t="str">
            <v>cad</v>
          </cell>
          <cell r="D38757" t="str">
            <v>245,26</v>
          </cell>
        </row>
        <row r="38758">
          <cell r="A38758" t="str">
            <v>MM.09.010.0090.k</v>
          </cell>
          <cell r="B38758" t="str">
            <v>- 800 mm</v>
          </cell>
          <cell r="C38758" t="str">
            <v>cad</v>
          </cell>
          <cell r="D38758" t="str">
            <v>549,52</v>
          </cell>
        </row>
        <row r="38759">
          <cell r="A38759" t="str">
            <v>MM.09.010.0100</v>
          </cell>
          <cell r="B38759" t="str">
            <v>Serrande di regolazione circolari a membrana.</v>
          </cell>
          <cell r="C38759"/>
          <cell r="D38759"/>
        </row>
        <row r="38760">
          <cell r="A38760" t="str">
            <v>MM.09.010.0100.a</v>
          </cell>
          <cell r="B38760" t="str">
            <v>- 80 mm - senza canale flessibile insonorizzante</v>
          </cell>
          <cell r="C38760" t="str">
            <v>cad</v>
          </cell>
          <cell r="D38760" t="str">
            <v>14,39</v>
          </cell>
        </row>
        <row r="38761">
          <cell r="A38761" t="str">
            <v>MM.09.010.0100.b</v>
          </cell>
          <cell r="B38761" t="str">
            <v>- 100 mm - senza canale flessibile insonorizzante</v>
          </cell>
          <cell r="C38761" t="str">
            <v>cad</v>
          </cell>
          <cell r="D38761" t="str">
            <v>20,24</v>
          </cell>
        </row>
        <row r="38762">
          <cell r="A38762" t="str">
            <v>MM.09.010.0100.c</v>
          </cell>
          <cell r="B38762" t="str">
            <v>- 125 mm - senza canale flessibile insonorizzante</v>
          </cell>
          <cell r="C38762" t="str">
            <v>cad</v>
          </cell>
          <cell r="D38762" t="str">
            <v>24,74</v>
          </cell>
        </row>
        <row r="38763">
          <cell r="A38763" t="str">
            <v>MM.09.010.0100.d</v>
          </cell>
          <cell r="B38763" t="str">
            <v>- 150 mm - senza canale flessibile insonorizzante</v>
          </cell>
          <cell r="C38763" t="str">
            <v>cad</v>
          </cell>
          <cell r="D38763" t="str">
            <v>34,63</v>
          </cell>
        </row>
        <row r="38764">
          <cell r="A38764" t="str">
            <v>MM.09.010.0100.e</v>
          </cell>
          <cell r="B38764" t="str">
            <v>- 160 mm - senza canale flessibile insonorizzante</v>
          </cell>
          <cell r="C38764" t="str">
            <v>cad</v>
          </cell>
          <cell r="D38764" t="str">
            <v>42,35</v>
          </cell>
        </row>
        <row r="38765">
          <cell r="A38765" t="str">
            <v>MM.09.010.0100.f</v>
          </cell>
          <cell r="B38765" t="str">
            <v>- 200 mm - senza canale flessibile insonorizzante</v>
          </cell>
          <cell r="C38765" t="str">
            <v>cad</v>
          </cell>
          <cell r="D38765" t="str">
            <v>50,77</v>
          </cell>
        </row>
        <row r="38766">
          <cell r="A38766" t="str">
            <v>MM.09.010.0100.g</v>
          </cell>
          <cell r="B38766" t="str">
            <v>- 250 mm - senza canale flessibile insonorizzante</v>
          </cell>
          <cell r="C38766" t="str">
            <v>cad</v>
          </cell>
          <cell r="D38766" t="str">
            <v>105,15</v>
          </cell>
        </row>
        <row r="38767">
          <cell r="A38767" t="str">
            <v>MM.09.010.0100.h</v>
          </cell>
          <cell r="B38767" t="str">
            <v>- 80 mm - con canale flessibile insonorizzante</v>
          </cell>
          <cell r="C38767" t="str">
            <v>cad</v>
          </cell>
          <cell r="D38767" t="str">
            <v>20,16</v>
          </cell>
        </row>
        <row r="38768">
          <cell r="A38768" t="str">
            <v>MM.09.010.0100.i</v>
          </cell>
          <cell r="B38768" t="str">
            <v>- 100 mm - con canale flessibile insonorizzante</v>
          </cell>
          <cell r="C38768" t="str">
            <v>cad</v>
          </cell>
          <cell r="D38768" t="str">
            <v>26,03</v>
          </cell>
        </row>
        <row r="38769">
          <cell r="A38769" t="str">
            <v>MM.09.010.0100.j</v>
          </cell>
          <cell r="B38769" t="str">
            <v>- 125 mm - con canale flessibile insonorizzante</v>
          </cell>
          <cell r="C38769" t="str">
            <v>cad</v>
          </cell>
          <cell r="D38769" t="str">
            <v>32,82</v>
          </cell>
        </row>
        <row r="38770">
          <cell r="A38770" t="str">
            <v>MM.09.010.0100.k</v>
          </cell>
          <cell r="B38770" t="str">
            <v>- 150 mm - con canale flessibile insonorizzante</v>
          </cell>
          <cell r="C38770" t="str">
            <v>cad</v>
          </cell>
          <cell r="D38770" t="str">
            <v>45,34</v>
          </cell>
        </row>
        <row r="38771">
          <cell r="A38771" t="str">
            <v>MM.09.010.0100.l</v>
          </cell>
          <cell r="B38771" t="str">
            <v>- 160 mm - con canale flessibile insonorizzante</v>
          </cell>
          <cell r="C38771" t="str">
            <v>cad</v>
          </cell>
          <cell r="D38771" t="str">
            <v>47,75</v>
          </cell>
        </row>
        <row r="38772">
          <cell r="A38772" t="str">
            <v>MM.09.010.0100.m</v>
          </cell>
          <cell r="B38772" t="str">
            <v>- 200 mm - con canale flessibile insonorizzante</v>
          </cell>
          <cell r="C38772" t="str">
            <v>cad</v>
          </cell>
          <cell r="D38772" t="str">
            <v>69,36</v>
          </cell>
        </row>
        <row r="38773">
          <cell r="A38773" t="str">
            <v>MM.09.010.0100.n</v>
          </cell>
          <cell r="B38773" t="str">
            <v>- 250 mm - con canale flessibile insonorizzante</v>
          </cell>
          <cell r="C38773" t="str">
            <v>cad</v>
          </cell>
          <cell r="D38773" t="str">
            <v>135,45</v>
          </cell>
        </row>
        <row r="38774">
          <cell r="A38774" t="str">
            <v>MM.09.020</v>
          </cell>
          <cell r="B38774" t="str">
            <v>CASSETTE MISCELATRICI</v>
          </cell>
          <cell r="C38774"/>
          <cell r="D38774"/>
        </row>
        <row r="38775">
          <cell r="A38775" t="str">
            <v>MM.09.020.0010</v>
          </cell>
          <cell r="B38775" t="str">
            <v>Cassette miscelatrici a portata costante o variabile in acciaio.</v>
          </cell>
          <cell r="C38775"/>
          <cell r="D38775"/>
        </row>
        <row r="38776">
          <cell r="A38776" t="str">
            <v>MM.09.020.0010.a</v>
          </cell>
          <cell r="B38776" t="str">
            <v>- 125 mm</v>
          </cell>
          <cell r="C38776" t="str">
            <v>cad</v>
          </cell>
          <cell r="D38776" t="str">
            <v>576,55</v>
          </cell>
        </row>
        <row r="38777">
          <cell r="A38777" t="str">
            <v>MM.09.020.0010.b</v>
          </cell>
          <cell r="B38777" t="str">
            <v>- 160 mm</v>
          </cell>
          <cell r="C38777" t="str">
            <v>cad</v>
          </cell>
          <cell r="D38777" t="str">
            <v>582,69</v>
          </cell>
        </row>
        <row r="38778">
          <cell r="A38778" t="str">
            <v>MM.09.020.0010.c</v>
          </cell>
          <cell r="B38778" t="str">
            <v>- 200 mm</v>
          </cell>
          <cell r="C38778" t="str">
            <v>cad</v>
          </cell>
          <cell r="D38778" t="str">
            <v>602,50</v>
          </cell>
        </row>
        <row r="38779">
          <cell r="A38779" t="str">
            <v>MM.09.020.0010.d</v>
          </cell>
          <cell r="B38779" t="str">
            <v>- 250 mm</v>
          </cell>
          <cell r="C38779" t="str">
            <v>cad</v>
          </cell>
          <cell r="D38779" t="str">
            <v>631,18</v>
          </cell>
        </row>
        <row r="38780">
          <cell r="A38780" t="str">
            <v>MM.09.020.0010.e</v>
          </cell>
          <cell r="B38780" t="str">
            <v>- 315 mm</v>
          </cell>
          <cell r="C38780" t="str">
            <v>cad</v>
          </cell>
          <cell r="D38780" t="str">
            <v>670,81</v>
          </cell>
        </row>
        <row r="38781">
          <cell r="A38781" t="str">
            <v>MM.09.020.0010.f</v>
          </cell>
          <cell r="B38781" t="str">
            <v>- 355 mm</v>
          </cell>
          <cell r="C38781" t="str">
            <v>cad</v>
          </cell>
          <cell r="D38781" t="str">
            <v>696,78</v>
          </cell>
        </row>
        <row r="38782">
          <cell r="A38782" t="str">
            <v>MM.09.020.0010.g</v>
          </cell>
          <cell r="B38782" t="str">
            <v>- 400 mm</v>
          </cell>
          <cell r="C38782" t="str">
            <v>cad</v>
          </cell>
          <cell r="D38782" t="str">
            <v>748,02</v>
          </cell>
        </row>
        <row r="38783">
          <cell r="A38783" t="str">
            <v>MM.09.030</v>
          </cell>
          <cell r="B38783" t="str">
            <v>BATTERIE DI POST-RISCALDAMENTO</v>
          </cell>
          <cell r="C38783"/>
          <cell r="D38783"/>
        </row>
        <row r="38784">
          <cell r="A38784" t="str">
            <v>MM.09.030.0010</v>
          </cell>
          <cell r="B38784" t="str">
            <v>Batterie di post-riscaldamento da canale ad acqua calda in rame-alluminio, trattamento aria da 15 fino a 30 °C,</v>
          </cell>
          <cell r="C38784"/>
          <cell r="D38784"/>
        </row>
        <row r="38785">
          <cell r="A38785" t="str">
            <v>MM.09.030.0010.a</v>
          </cell>
          <cell r="B38785" t="str">
            <v>- fino a 50 °C - fino a 139 l/s [500 m³/h]</v>
          </cell>
          <cell r="C38785" t="str">
            <v>cad</v>
          </cell>
          <cell r="D38785" t="str">
            <v>39,92</v>
          </cell>
        </row>
        <row r="38786">
          <cell r="A38786" t="str">
            <v>MM.09.030.0010.b</v>
          </cell>
          <cell r="B38786" t="str">
            <v>- fino a 50 °C - oltre 139 fino a 278 l/s [500 - 1000 m³/h]</v>
          </cell>
          <cell r="C38786" t="str">
            <v>cad</v>
          </cell>
          <cell r="D38786" t="str">
            <v>74,47</v>
          </cell>
        </row>
        <row r="38787">
          <cell r="A38787" t="str">
            <v>MM.09.030.0010.c</v>
          </cell>
          <cell r="B38787" t="str">
            <v>- fino a 50 °C - oltre 278 fino a 556 l/s [1000 - 2000 m³/h]</v>
          </cell>
          <cell r="C38787" t="str">
            <v>cad</v>
          </cell>
          <cell r="D38787" t="str">
            <v>91,36</v>
          </cell>
        </row>
        <row r="38788">
          <cell r="A38788" t="str">
            <v>MM.09.030.0010.d</v>
          </cell>
          <cell r="B38788" t="str">
            <v>- fino a 50 °C - oltre 556 fino a 1111 l/s [2000 - 4000 m³/h]</v>
          </cell>
          <cell r="C38788" t="str">
            <v>cad</v>
          </cell>
          <cell r="D38788" t="str">
            <v>126,94</v>
          </cell>
        </row>
        <row r="38789">
          <cell r="A38789" t="str">
            <v>MM.09.030.0010.e</v>
          </cell>
          <cell r="B38789" t="str">
            <v>- fino a 50 °C - oltre 1111 fino a 2222 l/s [4000 - 8000 m³/h]</v>
          </cell>
          <cell r="C38789" t="str">
            <v>cad</v>
          </cell>
          <cell r="D38789" t="str">
            <v>180,74</v>
          </cell>
        </row>
        <row r="38790">
          <cell r="A38790" t="str">
            <v>MM.09.030.0010.f</v>
          </cell>
          <cell r="B38790" t="str">
            <v>- oltre 50 °C - fino a 139 l/s [500 m³/h]</v>
          </cell>
          <cell r="C38790" t="str">
            <v>cad</v>
          </cell>
          <cell r="D38790" t="str">
            <v>33,39</v>
          </cell>
        </row>
        <row r="38791">
          <cell r="A38791" t="str">
            <v>MM.09.030.0010.g</v>
          </cell>
          <cell r="B38791" t="str">
            <v>- oltre 50 °C - oltre 139 fino a 278 l/s [500 - 1000 m³/h]</v>
          </cell>
          <cell r="C38791" t="str">
            <v>cad</v>
          </cell>
          <cell r="D38791" t="str">
            <v>59,76</v>
          </cell>
        </row>
        <row r="38792">
          <cell r="A38792" t="str">
            <v>MM.09.030.0010.h</v>
          </cell>
          <cell r="B38792" t="str">
            <v>- oltre 50 °C - oltre 278 fino a 556 l/s [1000 - 2000 m³/h]</v>
          </cell>
          <cell r="C38792" t="str">
            <v>cad</v>
          </cell>
          <cell r="D38792" t="str">
            <v>73,93</v>
          </cell>
        </row>
        <row r="38793">
          <cell r="A38793" t="str">
            <v>MM.09.030.0010.i</v>
          </cell>
          <cell r="B38793" t="str">
            <v>- oltre 50 °C - oltre 556 fino a 1111 l/s [2000 - 4000 m³/h]</v>
          </cell>
          <cell r="C38793" t="str">
            <v>cad</v>
          </cell>
          <cell r="D38793" t="str">
            <v>91,26</v>
          </cell>
        </row>
        <row r="38794">
          <cell r="A38794" t="str">
            <v>MM.09.030.0010.j</v>
          </cell>
          <cell r="B38794" t="str">
            <v>- oltre 50 °C - oltre 1111 fino a 2222 l/s [4000 - 8000 m³/h]</v>
          </cell>
          <cell r="C38794" t="str">
            <v>cad</v>
          </cell>
          <cell r="D38794" t="str">
            <v>138,19</v>
          </cell>
        </row>
        <row r="38795">
          <cell r="A38795" t="str">
            <v>MM.09.030.0020</v>
          </cell>
          <cell r="B38795" t="str">
            <v>Batterie di post-riscaldamento da canale ad acqua calda in rame-alluminio, trattamento aria da 15 fino a 40 °C,</v>
          </cell>
          <cell r="C38795"/>
          <cell r="D38795"/>
        </row>
        <row r="38796">
          <cell r="A38796" t="str">
            <v>MM.09.030.0020.a</v>
          </cell>
          <cell r="B38796" t="str">
            <v>- fino a 50 °C - fino a 139 l/s [500 m³/h]</v>
          </cell>
          <cell r="C38796" t="str">
            <v>cad</v>
          </cell>
          <cell r="D38796" t="str">
            <v>45,73</v>
          </cell>
        </row>
        <row r="38797">
          <cell r="A38797" t="str">
            <v>MM.09.030.0020.b</v>
          </cell>
          <cell r="B38797" t="str">
            <v>- fino a 50 °C - oltre 139 fino a 278 l/s [500 - 1000 m³/h]</v>
          </cell>
          <cell r="C38797" t="str">
            <v>cad</v>
          </cell>
          <cell r="D38797" t="str">
            <v>82,37</v>
          </cell>
        </row>
        <row r="38798">
          <cell r="A38798" t="str">
            <v>MM.09.030.0020.c</v>
          </cell>
          <cell r="B38798" t="str">
            <v>- fino a 50 °C - oltre 278 fino a 556 l/s [1000 - 2000 m³/h]</v>
          </cell>
          <cell r="C38798" t="str">
            <v>cad</v>
          </cell>
          <cell r="D38798" t="str">
            <v>121,70</v>
          </cell>
        </row>
        <row r="38799">
          <cell r="A38799" t="str">
            <v>MM.09.030.0020.d</v>
          </cell>
          <cell r="B38799" t="str">
            <v>- fino a 50 °C - oltre 556 fino a 1111 l/s [2000 - 4000 m³/h]</v>
          </cell>
          <cell r="C38799" t="str">
            <v>cad</v>
          </cell>
          <cell r="D38799" t="str">
            <v>172,91</v>
          </cell>
        </row>
        <row r="38800">
          <cell r="A38800" t="str">
            <v>MM.09.030.0020.e</v>
          </cell>
          <cell r="B38800" t="str">
            <v>- fino a 50 °C - oltre 1111 fino a 2222 l/s [4000 - 8000 m³/h]</v>
          </cell>
          <cell r="C38800" t="str">
            <v>cad</v>
          </cell>
          <cell r="D38800" t="str">
            <v>266,43</v>
          </cell>
        </row>
        <row r="38801">
          <cell r="A38801" t="str">
            <v>MM.09.030.0020.f</v>
          </cell>
          <cell r="B38801" t="str">
            <v>- oltre 50 °C - fino a 139 l/s [500 m³/h]</v>
          </cell>
          <cell r="C38801" t="str">
            <v>cad</v>
          </cell>
          <cell r="D38801" t="str">
            <v>38,10</v>
          </cell>
        </row>
        <row r="38802">
          <cell r="A38802" t="str">
            <v>MM.09.030.0020.g</v>
          </cell>
          <cell r="B38802" t="str">
            <v>- oltre 50 °C - oltre 139 fino a 278 l/s [500 - 1000 m³/h]</v>
          </cell>
          <cell r="C38802" t="str">
            <v>cad</v>
          </cell>
          <cell r="D38802" t="str">
            <v>65,18</v>
          </cell>
        </row>
        <row r="38803">
          <cell r="A38803" t="str">
            <v>MM.09.030.0020.h</v>
          </cell>
          <cell r="B38803" t="str">
            <v>- oltre 50 °C - oltre 278 fino a 556 l/s [1000 - 2000 m³/h]</v>
          </cell>
          <cell r="C38803" t="str">
            <v>cad</v>
          </cell>
          <cell r="D38803" t="str">
            <v>85,97</v>
          </cell>
        </row>
        <row r="38804">
          <cell r="A38804" t="str">
            <v>MM.09.030.0020.i</v>
          </cell>
          <cell r="B38804" t="str">
            <v>- oltre 50 °C - oltre 556 fino a 1111 l/s [2000 - 4000 m³/h]</v>
          </cell>
          <cell r="C38804" t="str">
            <v>cad</v>
          </cell>
          <cell r="D38804" t="str">
            <v>113,37</v>
          </cell>
        </row>
        <row r="38805">
          <cell r="A38805" t="str">
            <v>MM.09.030.0020.j</v>
          </cell>
          <cell r="B38805" t="str">
            <v>- oltre 50 °C - oltre 1111 fino a 2222 l/s [4000 - 8000 m³/h]</v>
          </cell>
          <cell r="C38805" t="str">
            <v>cad</v>
          </cell>
          <cell r="D38805" t="str">
            <v>180,74</v>
          </cell>
        </row>
        <row r="38806">
          <cell r="A38806" t="str">
            <v>MM.09.030.0030</v>
          </cell>
          <cell r="B38806" t="str">
            <v>Batterie di post-riscaldamento da canale elettriche 380 V - 3f - 50 Hz in cassa zincata con termostato di sicurezza incorporato.</v>
          </cell>
          <cell r="C38806"/>
          <cell r="D38806"/>
        </row>
        <row r="38807">
          <cell r="A38807" t="str">
            <v>MM.09.030.0030.a</v>
          </cell>
          <cell r="B38807" t="str">
            <v>- fino a 2 kW - n° 1</v>
          </cell>
          <cell r="C38807" t="str">
            <v>kw</v>
          </cell>
          <cell r="D38807" t="str">
            <v>78,56</v>
          </cell>
        </row>
        <row r="38808">
          <cell r="A38808" t="str">
            <v>MM.09.030.0030.b</v>
          </cell>
          <cell r="B38808" t="str">
            <v>- oltre 2 fino a 4 kW - n° 2</v>
          </cell>
          <cell r="C38808" t="str">
            <v>kw</v>
          </cell>
          <cell r="D38808" t="str">
            <v>54,65</v>
          </cell>
        </row>
        <row r="38809">
          <cell r="A38809" t="str">
            <v>MM.09.030.0030.c</v>
          </cell>
          <cell r="B38809" t="str">
            <v>- oltre 4 fino a 8 kW - n° 2</v>
          </cell>
          <cell r="C38809" t="str">
            <v>kw</v>
          </cell>
          <cell r="D38809" t="str">
            <v>33,34</v>
          </cell>
        </row>
        <row r="38810">
          <cell r="A38810" t="str">
            <v>MM.09.030.0030.d</v>
          </cell>
          <cell r="B38810" t="str">
            <v>- oltre 8 fino a 15 kW - n° 3</v>
          </cell>
          <cell r="C38810" t="str">
            <v>kw</v>
          </cell>
          <cell r="D38810" t="str">
            <v>22,83</v>
          </cell>
        </row>
        <row r="38811">
          <cell r="A38811" t="str">
            <v>MM.09.030.0030.e</v>
          </cell>
          <cell r="B38811" t="str">
            <v>- oltre15 fino a 30 kW - n° 4</v>
          </cell>
          <cell r="C38811" t="str">
            <v>kw</v>
          </cell>
          <cell r="D38811" t="str">
            <v>15,99</v>
          </cell>
        </row>
        <row r="38812">
          <cell r="A38812" t="str">
            <v>MM.09.040</v>
          </cell>
          <cell r="B38812" t="str">
            <v>DIFFUSORI</v>
          </cell>
          <cell r="C38812"/>
          <cell r="D38812"/>
        </row>
        <row r="38813">
          <cell r="A38813" t="str">
            <v>MM.09.040.0010</v>
          </cell>
          <cell r="B38813" t="str">
            <v>Diffusori circolari a coni regolabili, in alluminio con serranda di regolazione</v>
          </cell>
          <cell r="C38813"/>
          <cell r="D38813"/>
        </row>
        <row r="38814">
          <cell r="A38814" t="str">
            <v>MM.09.040.0010.a</v>
          </cell>
          <cell r="B38814" t="str">
            <v>- 160 mm</v>
          </cell>
          <cell r="C38814" t="str">
            <v>cad</v>
          </cell>
          <cell r="D38814" t="str">
            <v>25,54</v>
          </cell>
        </row>
        <row r="38815">
          <cell r="A38815" t="str">
            <v>MM.09.040.0010.b</v>
          </cell>
          <cell r="B38815" t="str">
            <v>- 200 mm</v>
          </cell>
          <cell r="C38815" t="str">
            <v>cad</v>
          </cell>
          <cell r="D38815" t="str">
            <v>34,01</v>
          </cell>
        </row>
        <row r="38816">
          <cell r="A38816" t="str">
            <v>MM.09.040.0010.c</v>
          </cell>
          <cell r="B38816" t="str">
            <v>- 250 mm</v>
          </cell>
          <cell r="C38816" t="str">
            <v>cad</v>
          </cell>
          <cell r="D38816" t="str">
            <v>43,32</v>
          </cell>
        </row>
        <row r="38817">
          <cell r="A38817" t="str">
            <v>MM.09.040.0010.d</v>
          </cell>
          <cell r="B38817" t="str">
            <v>- 315 mm</v>
          </cell>
          <cell r="C38817" t="str">
            <v>cad</v>
          </cell>
          <cell r="D38817" t="str">
            <v>52,60</v>
          </cell>
        </row>
        <row r="38818">
          <cell r="A38818" t="str">
            <v>MM.09.040.0010.e</v>
          </cell>
          <cell r="B38818" t="str">
            <v>- 355 mm</v>
          </cell>
          <cell r="C38818" t="str">
            <v>cad</v>
          </cell>
          <cell r="D38818" t="str">
            <v>87,18</v>
          </cell>
        </row>
        <row r="38819">
          <cell r="A38819" t="str">
            <v>MM.09.040.0010.f</v>
          </cell>
          <cell r="B38819" t="str">
            <v>- 400 mm</v>
          </cell>
          <cell r="C38819" t="str">
            <v>cad</v>
          </cell>
          <cell r="D38819" t="str">
            <v>116,74</v>
          </cell>
        </row>
        <row r="38820">
          <cell r="A38820" t="str">
            <v>MM.09.040.0010.g</v>
          </cell>
          <cell r="B38820" t="str">
            <v>- 450 mm</v>
          </cell>
          <cell r="C38820" t="str">
            <v>cad</v>
          </cell>
          <cell r="D38820" t="str">
            <v>154,59</v>
          </cell>
        </row>
        <row r="38821">
          <cell r="A38821" t="str">
            <v>MM.09.040.0010.h</v>
          </cell>
          <cell r="B38821" t="str">
            <v>- 500 mm</v>
          </cell>
          <cell r="C38821" t="str">
            <v>cad</v>
          </cell>
          <cell r="D38821" t="str">
            <v>181,50</v>
          </cell>
        </row>
        <row r="38822">
          <cell r="A38822" t="str">
            <v>MM.09.040.0010.i</v>
          </cell>
          <cell r="B38822" t="str">
            <v>- 600 mm</v>
          </cell>
          <cell r="C38822" t="str">
            <v>cad</v>
          </cell>
          <cell r="D38822" t="str">
            <v>235,32</v>
          </cell>
        </row>
        <row r="38823">
          <cell r="A38823" t="str">
            <v>MM.09.040.0020</v>
          </cell>
          <cell r="B38823" t="str">
            <v>Diffusori circolari a coni regolabili, in acciao con serranda di regolazione</v>
          </cell>
          <cell r="C38823"/>
          <cell r="D38823"/>
        </row>
        <row r="38824">
          <cell r="A38824" t="str">
            <v>MM.09.040.0020.a</v>
          </cell>
          <cell r="B38824" t="str">
            <v>- 160 mm</v>
          </cell>
          <cell r="C38824" t="str">
            <v>cad</v>
          </cell>
          <cell r="D38824" t="str">
            <v>23,02</v>
          </cell>
        </row>
        <row r="38825">
          <cell r="A38825" t="str">
            <v>MM.09.040.0020.b</v>
          </cell>
          <cell r="B38825" t="str">
            <v>- 200 mm</v>
          </cell>
          <cell r="C38825" t="str">
            <v>cad</v>
          </cell>
          <cell r="D38825" t="str">
            <v>30,88</v>
          </cell>
        </row>
        <row r="38826">
          <cell r="A38826" t="str">
            <v>MM.09.040.0020.c</v>
          </cell>
          <cell r="B38826" t="str">
            <v>- 250 mm</v>
          </cell>
          <cell r="C38826" t="str">
            <v>cad</v>
          </cell>
          <cell r="D38826" t="str">
            <v>37,85</v>
          </cell>
        </row>
        <row r="38827">
          <cell r="A38827" t="str">
            <v>MM.09.040.0020.d</v>
          </cell>
          <cell r="B38827" t="str">
            <v>- 315 mm</v>
          </cell>
          <cell r="C38827" t="str">
            <v>cad</v>
          </cell>
          <cell r="D38827" t="str">
            <v>45,09</v>
          </cell>
        </row>
        <row r="38828">
          <cell r="A38828" t="str">
            <v>MM.09.040.0020.e</v>
          </cell>
          <cell r="B38828" t="str">
            <v>- 355 mm</v>
          </cell>
          <cell r="C38828" t="str">
            <v>cad</v>
          </cell>
          <cell r="D38828" t="str">
            <v>66,81</v>
          </cell>
        </row>
        <row r="38829">
          <cell r="A38829" t="str">
            <v>MM.09.040.0020.f</v>
          </cell>
          <cell r="B38829" t="str">
            <v>- 400 mm</v>
          </cell>
          <cell r="C38829" t="str">
            <v>cad</v>
          </cell>
          <cell r="D38829" t="str">
            <v>91,47</v>
          </cell>
        </row>
        <row r="38830">
          <cell r="A38830" t="str">
            <v>MM.09.040.0020.g</v>
          </cell>
          <cell r="B38830" t="str">
            <v>- 450 mm</v>
          </cell>
          <cell r="C38830" t="str">
            <v>cad</v>
          </cell>
          <cell r="D38830" t="str">
            <v>118,17</v>
          </cell>
        </row>
        <row r="38831">
          <cell r="A38831" t="str">
            <v>MM.09.040.0020.h</v>
          </cell>
          <cell r="B38831" t="str">
            <v>- 500 mm</v>
          </cell>
          <cell r="C38831" t="str">
            <v>cad</v>
          </cell>
          <cell r="D38831" t="str">
            <v>152,47</v>
          </cell>
        </row>
        <row r="38832">
          <cell r="A38832" t="str">
            <v>MM.09.040.0020.i</v>
          </cell>
          <cell r="B38832" t="str">
            <v>- 600 mm</v>
          </cell>
          <cell r="C38832" t="str">
            <v>cad</v>
          </cell>
          <cell r="D38832" t="str">
            <v>220,58</v>
          </cell>
        </row>
        <row r="38833">
          <cell r="A38833" t="str">
            <v>MM.09.040.0030</v>
          </cell>
          <cell r="B38833" t="str">
            <v>Diffusori circolari a coni fissi, in acciao con serranda di regolazione</v>
          </cell>
          <cell r="C38833"/>
          <cell r="D38833"/>
        </row>
        <row r="38834">
          <cell r="A38834" t="str">
            <v>MM.09.040.0030.a</v>
          </cell>
          <cell r="B38834" t="str">
            <v>- 160 mm</v>
          </cell>
          <cell r="C38834" t="str">
            <v>cad</v>
          </cell>
          <cell r="D38834" t="str">
            <v>11,83</v>
          </cell>
        </row>
        <row r="38835">
          <cell r="A38835" t="str">
            <v>MM.09.040.0030.b</v>
          </cell>
          <cell r="B38835" t="str">
            <v>- 200 mm</v>
          </cell>
          <cell r="C38835" t="str">
            <v>cad</v>
          </cell>
          <cell r="D38835" t="str">
            <v>14,20</v>
          </cell>
        </row>
        <row r="38836">
          <cell r="A38836" t="str">
            <v>MM.09.040.0030.c</v>
          </cell>
          <cell r="B38836" t="str">
            <v>- 250 mm</v>
          </cell>
          <cell r="C38836" t="str">
            <v>cad</v>
          </cell>
          <cell r="D38836" t="str">
            <v>17,14</v>
          </cell>
        </row>
        <row r="38837">
          <cell r="A38837" t="str">
            <v>MM.09.040.0030.d</v>
          </cell>
          <cell r="B38837" t="str">
            <v>- 315 mm</v>
          </cell>
          <cell r="C38837" t="str">
            <v>cad</v>
          </cell>
          <cell r="D38837" t="str">
            <v>21,58</v>
          </cell>
        </row>
        <row r="38838">
          <cell r="A38838" t="str">
            <v>MM.09.040.0040</v>
          </cell>
          <cell r="B38838" t="str">
            <v>Diffusori circolari a getti elicoidali, in acciao con serranda di regolazione</v>
          </cell>
          <cell r="C38838"/>
          <cell r="D38838"/>
        </row>
        <row r="38839">
          <cell r="A38839" t="str">
            <v>MM.09.040.0040.a</v>
          </cell>
          <cell r="B38839" t="str">
            <v>- 125 mm</v>
          </cell>
          <cell r="C38839" t="str">
            <v>cad</v>
          </cell>
          <cell r="D38839" t="str">
            <v>11,75</v>
          </cell>
        </row>
        <row r="38840">
          <cell r="A38840" t="str">
            <v>MM.09.040.0040.b</v>
          </cell>
          <cell r="B38840" t="str">
            <v>- 160 mm</v>
          </cell>
          <cell r="C38840" t="str">
            <v>cad</v>
          </cell>
          <cell r="D38840" t="str">
            <v>14,89</v>
          </cell>
        </row>
        <row r="38841">
          <cell r="A38841" t="str">
            <v>MM.09.040.0040.c</v>
          </cell>
          <cell r="B38841" t="str">
            <v>- 200 mm</v>
          </cell>
          <cell r="C38841" t="str">
            <v>cad</v>
          </cell>
          <cell r="D38841" t="str">
            <v>18,71</v>
          </cell>
        </row>
        <row r="38842">
          <cell r="A38842" t="str">
            <v>MM.09.040.0040.d</v>
          </cell>
          <cell r="B38842" t="str">
            <v>- 250 mm</v>
          </cell>
          <cell r="C38842" t="str">
            <v>cad</v>
          </cell>
          <cell r="D38842" t="str">
            <v>23,36</v>
          </cell>
        </row>
        <row r="38843">
          <cell r="A38843" t="str">
            <v>MM.09.040.0040.e</v>
          </cell>
          <cell r="B38843" t="str">
            <v>- 315 mm</v>
          </cell>
          <cell r="C38843" t="str">
            <v>cad</v>
          </cell>
          <cell r="D38843" t="str">
            <v>29,44</v>
          </cell>
        </row>
        <row r="38844">
          <cell r="A38844" t="str">
            <v>MM.09.040.0050</v>
          </cell>
          <cell r="B38844" t="str">
            <v>Diffusori a geometria variabile, in acciaio con serranda di regolazione</v>
          </cell>
          <cell r="C38844"/>
          <cell r="D38844"/>
        </row>
        <row r="38845">
          <cell r="A38845" t="str">
            <v>MM.09.040.0050.a</v>
          </cell>
          <cell r="B38845" t="str">
            <v>- 250 mm</v>
          </cell>
          <cell r="C38845" t="str">
            <v>cad</v>
          </cell>
          <cell r="D38845" t="str">
            <v>102,47</v>
          </cell>
        </row>
        <row r="38846">
          <cell r="A38846" t="str">
            <v>MM.09.040.0050.b</v>
          </cell>
          <cell r="B38846" t="str">
            <v>- 315 mm</v>
          </cell>
          <cell r="C38846" t="str">
            <v>cad</v>
          </cell>
          <cell r="D38846" t="str">
            <v>114,09</v>
          </cell>
        </row>
        <row r="38847">
          <cell r="A38847" t="str">
            <v>MM.09.040.0050.c</v>
          </cell>
          <cell r="B38847" t="str">
            <v>- 400 mm</v>
          </cell>
          <cell r="C38847" t="str">
            <v>cad</v>
          </cell>
          <cell r="D38847" t="str">
            <v>143,45</v>
          </cell>
        </row>
        <row r="38848">
          <cell r="A38848" t="str">
            <v>MM.09.040.0050.d</v>
          </cell>
          <cell r="B38848" t="str">
            <v>- 500 mm</v>
          </cell>
          <cell r="C38848" t="str">
            <v>cad</v>
          </cell>
          <cell r="D38848" t="str">
            <v>187,87</v>
          </cell>
        </row>
        <row r="38849">
          <cell r="A38849" t="str">
            <v>MM.09.040.0050.e</v>
          </cell>
          <cell r="B38849" t="str">
            <v>- 630 mm</v>
          </cell>
          <cell r="C38849" t="str">
            <v>cad</v>
          </cell>
          <cell r="D38849" t="str">
            <v>304,68</v>
          </cell>
        </row>
        <row r="38850">
          <cell r="A38850" t="str">
            <v>MM.09.040.0060</v>
          </cell>
          <cell r="B38850" t="str">
            <v>Diffusori rettangolari multidirezionali con serranda di regolazione</v>
          </cell>
          <cell r="C38850"/>
          <cell r="D38850"/>
        </row>
        <row r="38851">
          <cell r="A38851" t="str">
            <v>MM.09.040.0060.a</v>
          </cell>
          <cell r="B38851" t="str">
            <v>- 150x150 (LxH)</v>
          </cell>
          <cell r="C38851" t="str">
            <v>cad</v>
          </cell>
          <cell r="D38851" t="str">
            <v>36,67</v>
          </cell>
        </row>
        <row r="38852">
          <cell r="A38852" t="str">
            <v>MM.09.040.0060.b</v>
          </cell>
          <cell r="B38852" t="str">
            <v>- 225x225 (LxH)</v>
          </cell>
          <cell r="C38852" t="str">
            <v>cad</v>
          </cell>
          <cell r="D38852" t="str">
            <v>46,04</v>
          </cell>
        </row>
        <row r="38853">
          <cell r="A38853" t="str">
            <v>MM.09.040.0060.c</v>
          </cell>
          <cell r="B38853" t="str">
            <v>- 300x300 (LxH)</v>
          </cell>
          <cell r="C38853" t="str">
            <v>cad</v>
          </cell>
          <cell r="D38853" t="str">
            <v>59,29</v>
          </cell>
        </row>
        <row r="38854">
          <cell r="A38854" t="str">
            <v>MM.09.040.0060.d</v>
          </cell>
          <cell r="B38854" t="str">
            <v>- 375x375 (LxH)</v>
          </cell>
          <cell r="C38854" t="str">
            <v>cad</v>
          </cell>
          <cell r="D38854" t="str">
            <v>72,55</v>
          </cell>
        </row>
        <row r="38855">
          <cell r="A38855" t="str">
            <v>MM.09.040.0060.e</v>
          </cell>
          <cell r="B38855" t="str">
            <v>- 450x450 (LxH)</v>
          </cell>
          <cell r="C38855" t="str">
            <v>cad</v>
          </cell>
          <cell r="D38855" t="str">
            <v>86,15</v>
          </cell>
        </row>
        <row r="38856">
          <cell r="A38856" t="str">
            <v>MM.09.040.0060.f</v>
          </cell>
          <cell r="B38856" t="str">
            <v>- 525x525 (LxH)</v>
          </cell>
          <cell r="C38856" t="str">
            <v>cad</v>
          </cell>
          <cell r="D38856" t="str">
            <v>103,07</v>
          </cell>
        </row>
        <row r="38857">
          <cell r="A38857" t="str">
            <v>MM.09.040.0070</v>
          </cell>
          <cell r="B38857" t="str">
            <v>Diffusori lineari a feritoia con serranda di regolazione , completi di plenum isolato e staffaggi.</v>
          </cell>
          <cell r="C38857"/>
          <cell r="D38857"/>
        </row>
        <row r="38858">
          <cell r="A38858" t="str">
            <v>MM.09.040.0070.a</v>
          </cell>
          <cell r="B38858" t="str">
            <v>- 1 feritoia - lunghezza fino a 600 mm</v>
          </cell>
          <cell r="C38858" t="str">
            <v>cad</v>
          </cell>
          <cell r="D38858" t="str">
            <v>53,69</v>
          </cell>
        </row>
        <row r="38859">
          <cell r="A38859" t="str">
            <v>MM.09.040.0070.b</v>
          </cell>
          <cell r="B38859" t="str">
            <v>- 1 feritoia - lunghezza oltre 600 fino a 800 mm</v>
          </cell>
          <cell r="C38859" t="str">
            <v>cad</v>
          </cell>
          <cell r="D38859" t="str">
            <v>58,47</v>
          </cell>
        </row>
        <row r="38860">
          <cell r="A38860" t="str">
            <v>MM.09.040.0070.c</v>
          </cell>
          <cell r="B38860" t="str">
            <v>- 1 feritoia - lunghezza oltre 800 fino a 1000 mm</v>
          </cell>
          <cell r="C38860" t="str">
            <v>cad</v>
          </cell>
          <cell r="D38860" t="str">
            <v>64,08</v>
          </cell>
        </row>
        <row r="38861">
          <cell r="A38861" t="str">
            <v>MM.09.040.0070.d</v>
          </cell>
          <cell r="B38861" t="str">
            <v>- 1 feritoia - lunghezza oltre 1000 fino a 1200 mm</v>
          </cell>
          <cell r="C38861" t="str">
            <v>cad</v>
          </cell>
          <cell r="D38861" t="str">
            <v>71,19</v>
          </cell>
        </row>
        <row r="38862">
          <cell r="A38862" t="str">
            <v>MM.09.040.0070.e</v>
          </cell>
          <cell r="B38862" t="str">
            <v>- 1 feritoia - lunghezza oltre 1200 fino a 1500 mm</v>
          </cell>
          <cell r="C38862" t="str">
            <v>cad</v>
          </cell>
          <cell r="D38862" t="str">
            <v>81,97</v>
          </cell>
        </row>
        <row r="38863">
          <cell r="A38863" t="str">
            <v>MM.09.040.0070.f</v>
          </cell>
          <cell r="B38863" t="str">
            <v>- 1 feritoia - lunghezza oltre 1500 fino a 2000 mm</v>
          </cell>
          <cell r="C38863" t="str">
            <v>cad</v>
          </cell>
          <cell r="D38863" t="str">
            <v>101,65</v>
          </cell>
        </row>
        <row r="38864">
          <cell r="A38864" t="str">
            <v>MM.09.040.0070.g</v>
          </cell>
          <cell r="B38864" t="str">
            <v>- 2 feritoie - lunghezza fino a 600 mm</v>
          </cell>
          <cell r="C38864" t="str">
            <v>cad</v>
          </cell>
          <cell r="D38864" t="str">
            <v>66,68</v>
          </cell>
        </row>
        <row r="38865">
          <cell r="A38865" t="str">
            <v>MM.09.040.0070.h</v>
          </cell>
          <cell r="B38865" t="str">
            <v>- 2 feritoie - lunghezza oltre 600 fino a 800 mm</v>
          </cell>
          <cell r="C38865" t="str">
            <v>cad</v>
          </cell>
          <cell r="D38865" t="str">
            <v>76,24</v>
          </cell>
        </row>
        <row r="38866">
          <cell r="A38866" t="str">
            <v>MM.09.040.0070.i</v>
          </cell>
          <cell r="B38866" t="str">
            <v>- 2 feritoie - lunghezza oltre 800 fino a 1000 mm</v>
          </cell>
          <cell r="C38866" t="str">
            <v>cad</v>
          </cell>
          <cell r="D38866" t="str">
            <v>83,89</v>
          </cell>
        </row>
        <row r="38867">
          <cell r="A38867" t="str">
            <v>MM.09.040.0070.j</v>
          </cell>
          <cell r="B38867" t="str">
            <v>- 2 feritoie - lunghezza oltre 1000 fino a 1200 mm</v>
          </cell>
          <cell r="C38867" t="str">
            <v>cad</v>
          </cell>
          <cell r="D38867" t="str">
            <v>94,68</v>
          </cell>
        </row>
        <row r="38868">
          <cell r="A38868" t="str">
            <v>MM.09.040.0070.k</v>
          </cell>
          <cell r="B38868" t="str">
            <v>- 2 feritoie - lunghezza oltre 1200 fino a 1500 mm</v>
          </cell>
          <cell r="C38868" t="str">
            <v>cad</v>
          </cell>
          <cell r="D38868" t="str">
            <v>110,53</v>
          </cell>
        </row>
        <row r="38869">
          <cell r="A38869" t="str">
            <v>MM.09.040.0070.l</v>
          </cell>
          <cell r="B38869" t="str">
            <v>- 2 feritoie - lunghezza oltre 1500 fino a 2000 mm</v>
          </cell>
          <cell r="C38869" t="str">
            <v>cad</v>
          </cell>
          <cell r="D38869" t="str">
            <v>138,82</v>
          </cell>
        </row>
        <row r="38870">
          <cell r="A38870" t="str">
            <v>MM.09.040.0070.m</v>
          </cell>
          <cell r="B38870" t="str">
            <v>- 3 feritoie - lunghezza fino a 600 mm</v>
          </cell>
          <cell r="C38870" t="str">
            <v>cad</v>
          </cell>
          <cell r="D38870" t="str">
            <v>80,33</v>
          </cell>
        </row>
        <row r="38871">
          <cell r="A38871" t="str">
            <v>MM.09.040.0070.n</v>
          </cell>
          <cell r="B38871" t="str">
            <v>- 3 feritoie - lunghezza oltre 600 fino a 800 mm</v>
          </cell>
          <cell r="C38871" t="str">
            <v>cad</v>
          </cell>
          <cell r="D38871" t="str">
            <v>92,08</v>
          </cell>
        </row>
        <row r="38872">
          <cell r="A38872" t="str">
            <v>MM.09.040.0070.o</v>
          </cell>
          <cell r="B38872" t="str">
            <v>- 3 feritoie - lunghezza oltre 800 fino a 1000 mm</v>
          </cell>
          <cell r="C38872" t="str">
            <v>cad</v>
          </cell>
          <cell r="D38872" t="str">
            <v>103,83</v>
          </cell>
        </row>
        <row r="38873">
          <cell r="A38873" t="str">
            <v>MM.09.040.0070.p</v>
          </cell>
          <cell r="B38873" t="str">
            <v>- 3 feritoie - lunghezza oltre 1000 fino a 1200 mm</v>
          </cell>
          <cell r="C38873" t="str">
            <v>cad</v>
          </cell>
          <cell r="D38873" t="str">
            <v>116,81</v>
          </cell>
        </row>
        <row r="38874">
          <cell r="A38874" t="str">
            <v>MM.09.040.0070.q</v>
          </cell>
          <cell r="B38874" t="str">
            <v>- 3 feritoie - lunghezza oltre 1200 fino a 1500 mm</v>
          </cell>
          <cell r="C38874" t="str">
            <v>cad</v>
          </cell>
          <cell r="D38874" t="str">
            <v>139,35</v>
          </cell>
        </row>
        <row r="38875">
          <cell r="A38875" t="str">
            <v>MM.09.040.0070.r</v>
          </cell>
          <cell r="B38875" t="str">
            <v>- 3 feritoie - lunghezza oltre 1500 fino a 2000 mm</v>
          </cell>
          <cell r="C38875" t="str">
            <v>cad</v>
          </cell>
          <cell r="D38875" t="str">
            <v>176,25</v>
          </cell>
        </row>
        <row r="38876">
          <cell r="A38876" t="str">
            <v>MM.09.040.0070.s</v>
          </cell>
          <cell r="B38876" t="str">
            <v>- 4 feritoie - lunghezza fino a 600 mm</v>
          </cell>
          <cell r="C38876" t="str">
            <v>cad</v>
          </cell>
          <cell r="D38876" t="str">
            <v>97,83</v>
          </cell>
        </row>
        <row r="38877">
          <cell r="A38877" t="str">
            <v>MM.09.040.0070.t</v>
          </cell>
          <cell r="B38877" t="str">
            <v>- 4 feritoie - lunghezza oltre 600 fino a 800 mm</v>
          </cell>
          <cell r="C38877" t="str">
            <v>cad</v>
          </cell>
          <cell r="D38877" t="str">
            <v>109,18</v>
          </cell>
        </row>
        <row r="38878">
          <cell r="A38878" t="str">
            <v>MM.09.040.0070.u</v>
          </cell>
          <cell r="B38878" t="str">
            <v>- 4 feritoie - lunghezza oltre 800 fino a 1000 mm</v>
          </cell>
          <cell r="C38878" t="str">
            <v>cad</v>
          </cell>
          <cell r="D38878" t="str">
            <v>122,84</v>
          </cell>
        </row>
        <row r="38879">
          <cell r="A38879" t="str">
            <v>MM.09.040.0070.v</v>
          </cell>
          <cell r="B38879" t="str">
            <v>- 4 feritoie - lunghezza oltre 1000 fino a 1200 mm</v>
          </cell>
          <cell r="C38879" t="str">
            <v>cad</v>
          </cell>
          <cell r="D38879" t="str">
            <v>140,73</v>
          </cell>
        </row>
        <row r="38880">
          <cell r="A38880" t="str">
            <v>MM.09.040.0070.w</v>
          </cell>
          <cell r="B38880" t="str">
            <v>- 4 feritoie - lunghezza oltre 1200 fino a 1500 mm</v>
          </cell>
          <cell r="C38880" t="str">
            <v>cad</v>
          </cell>
          <cell r="D38880" t="str">
            <v>167,90</v>
          </cell>
        </row>
        <row r="38881">
          <cell r="A38881" t="str">
            <v>MM.09.040.0070.x</v>
          </cell>
          <cell r="B38881" t="str">
            <v>- 4 feritoie - lunghezza oltre 1500 fino a 2000 mm</v>
          </cell>
          <cell r="C38881" t="str">
            <v>cad</v>
          </cell>
          <cell r="D38881" t="str">
            <v>212,45</v>
          </cell>
        </row>
        <row r="38882">
          <cell r="A38882" t="str">
            <v>MM.09.040.0080</v>
          </cell>
          <cell r="B38882" t="str">
            <v>Diffusori a ugello orientabile con serranda di regolazione</v>
          </cell>
          <cell r="C38882"/>
          <cell r="D38882"/>
        </row>
        <row r="38883">
          <cell r="A38883" t="str">
            <v>MM.09.040.0080.a</v>
          </cell>
          <cell r="B38883" t="str">
            <v>- 100 mm</v>
          </cell>
          <cell r="C38883" t="str">
            <v>cad</v>
          </cell>
          <cell r="D38883" t="str">
            <v>46,59</v>
          </cell>
        </row>
        <row r="38884">
          <cell r="A38884" t="str">
            <v>MM.09.040.0080.b</v>
          </cell>
          <cell r="B38884" t="str">
            <v>- 120 mm</v>
          </cell>
          <cell r="C38884" t="str">
            <v>cad</v>
          </cell>
          <cell r="D38884" t="str">
            <v>57,59</v>
          </cell>
        </row>
        <row r="38885">
          <cell r="A38885" t="str">
            <v>MM.09.040.0080.c</v>
          </cell>
          <cell r="B38885" t="str">
            <v>- 150 mm</v>
          </cell>
          <cell r="C38885" t="str">
            <v>cad</v>
          </cell>
          <cell r="D38885" t="str">
            <v>69,12</v>
          </cell>
        </row>
        <row r="38886">
          <cell r="A38886" t="str">
            <v>MM.09.040.0080.d</v>
          </cell>
          <cell r="B38886" t="str">
            <v>- 170 mm</v>
          </cell>
          <cell r="C38886" t="str">
            <v>cad</v>
          </cell>
          <cell r="D38886" t="str">
            <v>75,34</v>
          </cell>
        </row>
        <row r="38887">
          <cell r="A38887" t="str">
            <v>MM.09.040.0080.e</v>
          </cell>
          <cell r="B38887" t="str">
            <v>- 210 mm</v>
          </cell>
          <cell r="C38887" t="str">
            <v>cad</v>
          </cell>
          <cell r="D38887" t="str">
            <v>86,70</v>
          </cell>
        </row>
        <row r="38888">
          <cell r="A38888" t="str">
            <v>MM.09.040.0080.f</v>
          </cell>
          <cell r="B38888" t="str">
            <v>- 230 mm</v>
          </cell>
          <cell r="C38888" t="str">
            <v>cad</v>
          </cell>
          <cell r="D38888" t="str">
            <v>103,96</v>
          </cell>
        </row>
        <row r="38889">
          <cell r="A38889" t="str">
            <v>MM.09.040.0080.g</v>
          </cell>
          <cell r="B38889" t="str">
            <v>- 300 mm</v>
          </cell>
          <cell r="C38889" t="str">
            <v>cad</v>
          </cell>
          <cell r="D38889" t="str">
            <v>133,49</v>
          </cell>
        </row>
        <row r="38890">
          <cell r="A38890" t="str">
            <v>MM.09.040.0080.h</v>
          </cell>
          <cell r="B38890" t="str">
            <v>- 340 mm</v>
          </cell>
          <cell r="C38890" t="str">
            <v>cad</v>
          </cell>
          <cell r="D38890" t="str">
            <v>166,89</v>
          </cell>
        </row>
        <row r="38891">
          <cell r="A38891" t="str">
            <v>MM.09.040.0080.i</v>
          </cell>
          <cell r="B38891" t="str">
            <v>- 450 mm</v>
          </cell>
          <cell r="C38891" t="str">
            <v>cad</v>
          </cell>
          <cell r="D38891" t="str">
            <v>345,10</v>
          </cell>
        </row>
        <row r="38892">
          <cell r="A38892" t="str">
            <v>MM.09.040.0080.l</v>
          </cell>
          <cell r="B38892" t="str">
            <v>- 510 mm</v>
          </cell>
          <cell r="C38892" t="str">
            <v>cad</v>
          </cell>
          <cell r="D38892" t="str">
            <v>425,51</v>
          </cell>
        </row>
        <row r="38893">
          <cell r="A38893" t="str">
            <v>MM.09.050</v>
          </cell>
          <cell r="B38893" t="str">
            <v>BOCCHETTE DI MANDATA</v>
          </cell>
          <cell r="C38893"/>
          <cell r="D38893"/>
        </row>
        <row r="38894">
          <cell r="A38894" t="str">
            <v>MM.09.050.0010</v>
          </cell>
          <cell r="B38894" t="str">
            <v>Bocchette di mandata in alluminio o acciaio, a doppio filare di alette regolabili, con serranda di regolazione.</v>
          </cell>
          <cell r="C38894"/>
          <cell r="D38894"/>
        </row>
        <row r="38895">
          <cell r="A38895" t="str">
            <v>MM.09.050.0010.a</v>
          </cell>
          <cell r="B38895" t="str">
            <v>- alluminio - fino a 0,03 m²</v>
          </cell>
          <cell r="C38895" t="str">
            <v>m²</v>
          </cell>
          <cell r="D38895" t="str">
            <v>453,71</v>
          </cell>
        </row>
        <row r="38896">
          <cell r="A38896" t="str">
            <v>MM.09.050.0010.b</v>
          </cell>
          <cell r="B38896" t="str">
            <v>- alluminio - oltre 0,03 m² fino a 0,05 m²</v>
          </cell>
          <cell r="C38896" t="str">
            <v>m²</v>
          </cell>
          <cell r="D38896" t="str">
            <v>333,52</v>
          </cell>
        </row>
        <row r="38897">
          <cell r="A38897" t="str">
            <v>MM.09.050.0010.c</v>
          </cell>
          <cell r="B38897" t="str">
            <v>- alluminio - oltre 0,05 m² fino a 0,08 m²</v>
          </cell>
          <cell r="C38897" t="str">
            <v>m²</v>
          </cell>
          <cell r="D38897" t="str">
            <v>335,31</v>
          </cell>
        </row>
        <row r="38898">
          <cell r="A38898" t="str">
            <v>MM.09.050.0010.d</v>
          </cell>
          <cell r="B38898" t="str">
            <v>- alluminio - oltre 0,08 m² fino a 0,12 m²</v>
          </cell>
          <cell r="C38898" t="str">
            <v>m²</v>
          </cell>
          <cell r="D38898" t="str">
            <v>300,98</v>
          </cell>
        </row>
        <row r="38899">
          <cell r="A38899" t="str">
            <v>MM.09.050.0010.e</v>
          </cell>
          <cell r="B38899" t="str">
            <v>- alluminio - oltre 0,12 m² fino a 0,18 m²</v>
          </cell>
          <cell r="C38899" t="str">
            <v>m²</v>
          </cell>
          <cell r="D38899" t="str">
            <v>300,98</v>
          </cell>
        </row>
        <row r="38900">
          <cell r="A38900" t="str">
            <v>MM.09.050.0010.f</v>
          </cell>
          <cell r="B38900" t="str">
            <v>- alluminio - oltre 0,18 m²</v>
          </cell>
          <cell r="C38900" t="str">
            <v>m²</v>
          </cell>
          <cell r="D38900" t="str">
            <v>234,00</v>
          </cell>
        </row>
        <row r="38901">
          <cell r="A38901" t="str">
            <v>MM.09.050.0010.g</v>
          </cell>
          <cell r="B38901" t="str">
            <v>- acciaio - fino a 0,03 m²</v>
          </cell>
          <cell r="C38901" t="str">
            <v>m²</v>
          </cell>
          <cell r="D38901" t="str">
            <v>392,80</v>
          </cell>
        </row>
        <row r="38902">
          <cell r="A38902" t="str">
            <v>MM.09.050.0010.h</v>
          </cell>
          <cell r="B38902" t="str">
            <v>- acciaio - oltre 0,03 m² fino a 0,05 m²</v>
          </cell>
          <cell r="C38902" t="str">
            <v>m²</v>
          </cell>
          <cell r="D38902" t="str">
            <v>267,77</v>
          </cell>
        </row>
        <row r="38903">
          <cell r="A38903" t="str">
            <v>MM.09.050.0010.i</v>
          </cell>
          <cell r="B38903" t="str">
            <v>- acciaio - oltre 0,05 m² fino a 0,08 m²</v>
          </cell>
          <cell r="C38903" t="str">
            <v>m²</v>
          </cell>
          <cell r="D38903" t="str">
            <v>200,72</v>
          </cell>
        </row>
        <row r="38904">
          <cell r="A38904" t="str">
            <v>MM.09.050.0010.j</v>
          </cell>
          <cell r="B38904" t="str">
            <v>- acciaio - oltre 0,08 m² fino a 0,12 m²</v>
          </cell>
          <cell r="C38904" t="str">
            <v>m²</v>
          </cell>
          <cell r="D38904" t="str">
            <v>180,36</v>
          </cell>
        </row>
        <row r="38905">
          <cell r="A38905" t="str">
            <v>MM.09.050.0010.k</v>
          </cell>
          <cell r="B38905" t="str">
            <v>- acciaio - oltre 0,12 m² fino a 0,18 m²</v>
          </cell>
          <cell r="C38905" t="str">
            <v>m²</v>
          </cell>
          <cell r="D38905" t="str">
            <v>146,89</v>
          </cell>
        </row>
        <row r="38906">
          <cell r="A38906" t="str">
            <v>MM.09.050.0010.l</v>
          </cell>
          <cell r="B38906" t="str">
            <v>- acciaio - oltre 0,18 m²</v>
          </cell>
          <cell r="C38906" t="str">
            <v>m²</v>
          </cell>
          <cell r="D38906" t="str">
            <v>137,49</v>
          </cell>
        </row>
        <row r="38907">
          <cell r="A38907" t="str">
            <v>MM.09.060</v>
          </cell>
          <cell r="B38907" t="str">
            <v>GRIGLIE DI RIPRESA</v>
          </cell>
          <cell r="C38907"/>
          <cell r="D38907"/>
        </row>
        <row r="38908">
          <cell r="A38908" t="str">
            <v>MM.09.060.0010</v>
          </cell>
          <cell r="B38908" t="str">
            <v>Griglie di ripresa in alluminio o acciaio, con un filare di alette fisse e con serranda di regolazione.</v>
          </cell>
          <cell r="C38908"/>
          <cell r="D38908"/>
        </row>
        <row r="38909">
          <cell r="A38909" t="str">
            <v>MM.09.060.0010.a</v>
          </cell>
          <cell r="B38909" t="str">
            <v>- alluminio - fino a 0,03 m²</v>
          </cell>
          <cell r="C38909" t="str">
            <v>m²</v>
          </cell>
          <cell r="D38909" t="str">
            <v>445,39</v>
          </cell>
        </row>
        <row r="38910">
          <cell r="A38910" t="str">
            <v>MM.09.060.0010.b</v>
          </cell>
          <cell r="B38910" t="str">
            <v>- alluminio - oltre 0,03 fino a 0,05 m²</v>
          </cell>
          <cell r="C38910" t="str">
            <v>m²</v>
          </cell>
          <cell r="D38910" t="str">
            <v>326,54</v>
          </cell>
        </row>
        <row r="38911">
          <cell r="A38911" t="str">
            <v>MM.09.060.0010.c</v>
          </cell>
          <cell r="B38911" t="str">
            <v>- alluminio - oltre 0,05 fino a 0,08 m²</v>
          </cell>
          <cell r="C38911" t="str">
            <v>m²</v>
          </cell>
          <cell r="D38911" t="str">
            <v>323,81</v>
          </cell>
        </row>
        <row r="38912">
          <cell r="A38912" t="str">
            <v>MM.09.060.0010.d</v>
          </cell>
          <cell r="B38912" t="str">
            <v>- alluminio - oltre 0,08 fino a 0,12 m²</v>
          </cell>
          <cell r="C38912" t="str">
            <v>m²</v>
          </cell>
          <cell r="D38912" t="str">
            <v>306,04</v>
          </cell>
        </row>
        <row r="38913">
          <cell r="A38913" t="str">
            <v>MM.09.060.0010.e</v>
          </cell>
          <cell r="B38913" t="str">
            <v>- alluminio - oltre 0,12 fino a 0,18 m²</v>
          </cell>
          <cell r="C38913" t="str">
            <v>m²</v>
          </cell>
          <cell r="D38913" t="str">
            <v>245,93</v>
          </cell>
        </row>
        <row r="38914">
          <cell r="A38914" t="str">
            <v>MM.09.060.0010.f</v>
          </cell>
          <cell r="B38914" t="str">
            <v>- alluminio - oltre 0,18 m²</v>
          </cell>
          <cell r="C38914" t="str">
            <v>m²</v>
          </cell>
          <cell r="D38914" t="str">
            <v>173,50</v>
          </cell>
        </row>
        <row r="38915">
          <cell r="A38915" t="str">
            <v>MM.09.060.0010.g</v>
          </cell>
          <cell r="B38915" t="str">
            <v>- acciaio - fino a 0,03 m²</v>
          </cell>
          <cell r="C38915" t="str">
            <v>m²</v>
          </cell>
          <cell r="D38915" t="str">
            <v>375,72</v>
          </cell>
        </row>
        <row r="38916">
          <cell r="A38916" t="str">
            <v>MM.09.060.0010.h</v>
          </cell>
          <cell r="B38916" t="str">
            <v>- acciaio - oltre 0,03 fino a 0,05 m²</v>
          </cell>
          <cell r="C38916" t="str">
            <v>m²</v>
          </cell>
          <cell r="D38916" t="str">
            <v>266,42</v>
          </cell>
        </row>
        <row r="38917">
          <cell r="A38917" t="str">
            <v>MM.09.060.0010.i</v>
          </cell>
          <cell r="B38917" t="str">
            <v>- acciaio - oltre 0,05 fino a 0,08 m²</v>
          </cell>
          <cell r="C38917" t="str">
            <v>m²</v>
          </cell>
          <cell r="D38917" t="str">
            <v>271,89</v>
          </cell>
        </row>
        <row r="38918">
          <cell r="A38918" t="str">
            <v>MM.09.060.0010.j</v>
          </cell>
          <cell r="B38918" t="str">
            <v>- acciaio - oltre 0,08 fino a 0,12 m²</v>
          </cell>
          <cell r="C38918" t="str">
            <v>m²</v>
          </cell>
          <cell r="D38918" t="str">
            <v>278,71</v>
          </cell>
        </row>
        <row r="38919">
          <cell r="A38919" t="str">
            <v>MM.09.060.0010.k</v>
          </cell>
          <cell r="B38919" t="str">
            <v>- acciaio - oltre 0,12 fino a 0,18 m²</v>
          </cell>
          <cell r="C38919" t="str">
            <v>m²</v>
          </cell>
          <cell r="D38919" t="str">
            <v>209,04</v>
          </cell>
        </row>
        <row r="38920">
          <cell r="A38920" t="str">
            <v>MM.09.070</v>
          </cell>
          <cell r="B38920" t="str">
            <v>GRIGLIE DI TRANSITO</v>
          </cell>
          <cell r="C38920"/>
          <cell r="D38920"/>
        </row>
        <row r="38921">
          <cell r="A38921" t="str">
            <v>MM.09.070.0010</v>
          </cell>
          <cell r="B38921" t="str">
            <v>Griglie di transito ad alette fisse orizzontali in alluminio anodizzato.</v>
          </cell>
          <cell r="C38921"/>
          <cell r="D38921"/>
        </row>
        <row r="38922">
          <cell r="A38922" t="str">
            <v>MM.09.070.0010.a</v>
          </cell>
          <cell r="B38922" t="str">
            <v>- fino a 0,03 m²</v>
          </cell>
          <cell r="C38922" t="str">
            <v>m²</v>
          </cell>
          <cell r="D38922" t="str">
            <v>797,89</v>
          </cell>
        </row>
        <row r="38923">
          <cell r="A38923" t="str">
            <v>MM.09.070.0010.b</v>
          </cell>
          <cell r="B38923" t="str">
            <v>- oltre 0,03 fino a 0,05 m²</v>
          </cell>
          <cell r="C38923" t="str">
            <v>m²</v>
          </cell>
          <cell r="D38923" t="str">
            <v>557,44</v>
          </cell>
        </row>
        <row r="38924">
          <cell r="A38924" t="str">
            <v>MM.09.070.0010.c</v>
          </cell>
          <cell r="B38924" t="str">
            <v>- oltre 0,05 fino a 0,08 m²</v>
          </cell>
          <cell r="C38924" t="str">
            <v>m²</v>
          </cell>
          <cell r="D38924" t="str">
            <v>465,88</v>
          </cell>
        </row>
        <row r="38925">
          <cell r="A38925" t="str">
            <v>MM.09.070.0010.d</v>
          </cell>
          <cell r="B38925" t="str">
            <v>- oltre 0,08 fino a 0,12 m²</v>
          </cell>
          <cell r="C38925" t="str">
            <v>m²</v>
          </cell>
          <cell r="D38925" t="str">
            <v>404,40</v>
          </cell>
        </row>
        <row r="38926">
          <cell r="A38926" t="str">
            <v>MM.09.070.0010.e</v>
          </cell>
          <cell r="B38926" t="str">
            <v>- oltre 0,12 fino a 0,18 m²</v>
          </cell>
          <cell r="C38926" t="str">
            <v>m²</v>
          </cell>
          <cell r="D38926" t="str">
            <v>336,08</v>
          </cell>
        </row>
        <row r="38927">
          <cell r="A38927" t="str">
            <v>MM.09.070.0010.f</v>
          </cell>
          <cell r="B38927" t="str">
            <v>- oltre 0,18 m²</v>
          </cell>
          <cell r="C38927" t="str">
            <v>m²</v>
          </cell>
          <cell r="D38927" t="str">
            <v>301,94</v>
          </cell>
        </row>
        <row r="38928">
          <cell r="A38928" t="str">
            <v>MM.09.080</v>
          </cell>
          <cell r="B38928" t="str">
            <v>GRIGLIE ESTERNE</v>
          </cell>
          <cell r="C38928"/>
          <cell r="D38928"/>
        </row>
        <row r="38929">
          <cell r="A38929" t="str">
            <v>MM.09.080.0010</v>
          </cell>
          <cell r="B38929" t="str">
            <v>Griglie per aria esterna in alluminio o acciaio zincato; dotate di alette antipioggia.</v>
          </cell>
          <cell r="C38929"/>
          <cell r="D38929"/>
        </row>
        <row r="38930">
          <cell r="A38930" t="str">
            <v>MM.09.080.0010.a</v>
          </cell>
          <cell r="B38930" t="str">
            <v>- alluminio - fino a 0,30 m²</v>
          </cell>
          <cell r="C38930" t="str">
            <v>m²</v>
          </cell>
          <cell r="D38930" t="str">
            <v>367,52</v>
          </cell>
        </row>
        <row r="38931">
          <cell r="A38931" t="str">
            <v>MM.09.080.0010.b</v>
          </cell>
          <cell r="B38931" t="str">
            <v>- alluminio - oltre 0,30 m² fino a 0,50 m²</v>
          </cell>
          <cell r="C38931" t="str">
            <v>m²</v>
          </cell>
          <cell r="D38931" t="str">
            <v>306,04</v>
          </cell>
        </row>
        <row r="38932">
          <cell r="A38932" t="str">
            <v>MM.09.080.0010.c</v>
          </cell>
          <cell r="B38932" t="str">
            <v>- alluminio - oltre 0,50 m² fino a 0,80 m²</v>
          </cell>
          <cell r="C38932" t="str">
            <v>m²</v>
          </cell>
          <cell r="D38932" t="str">
            <v>251,39</v>
          </cell>
        </row>
        <row r="38933">
          <cell r="A38933" t="str">
            <v>MM.09.080.0010.d</v>
          </cell>
          <cell r="B38933" t="str">
            <v>- alluminio - oltre 0,80 m² fino a 1,20 m²</v>
          </cell>
          <cell r="C38933" t="str">
            <v>m²</v>
          </cell>
          <cell r="D38933" t="str">
            <v>225,43</v>
          </cell>
        </row>
        <row r="38934">
          <cell r="A38934" t="str">
            <v>MM.09.080.0010.e</v>
          </cell>
          <cell r="B38934" t="str">
            <v>- alluminio - oltre 1,20 m² fino a 1,80 m²</v>
          </cell>
          <cell r="C38934" t="str">
            <v>m²</v>
          </cell>
          <cell r="D38934" t="str">
            <v>209,04</v>
          </cell>
        </row>
        <row r="38935">
          <cell r="A38935" t="str">
            <v>MM.09.080.0010.f</v>
          </cell>
          <cell r="B38935" t="str">
            <v>- alluminio - oltre 1,80 m² fino a 2,70 m²</v>
          </cell>
          <cell r="C38935" t="str">
            <v>m²</v>
          </cell>
          <cell r="D38935" t="str">
            <v>189,90</v>
          </cell>
        </row>
        <row r="38936">
          <cell r="A38936" t="str">
            <v>MM.09.080.0010.g</v>
          </cell>
          <cell r="B38936" t="str">
            <v>- alluminio - oltre 2,70 m²</v>
          </cell>
          <cell r="C38936" t="str">
            <v>m²</v>
          </cell>
          <cell r="D38936" t="str">
            <v>169,41</v>
          </cell>
        </row>
        <row r="38937">
          <cell r="A38937" t="str">
            <v>MM.09.080.0010.h</v>
          </cell>
          <cell r="B38937" t="str">
            <v>- acciaio - fino a 0,30 m²</v>
          </cell>
          <cell r="C38937" t="str">
            <v>m²</v>
          </cell>
          <cell r="D38937" t="str">
            <v>237,72</v>
          </cell>
        </row>
        <row r="38938">
          <cell r="A38938" t="str">
            <v>MM.09.080.0010.i</v>
          </cell>
          <cell r="B38938" t="str">
            <v>- acciaio - oltre 0,30 m² fino a 0,50 m²</v>
          </cell>
          <cell r="C38938" t="str">
            <v>m²</v>
          </cell>
          <cell r="D38938" t="str">
            <v>209,04</v>
          </cell>
        </row>
        <row r="38939">
          <cell r="A38939" t="str">
            <v>MM.09.080.0010.j</v>
          </cell>
          <cell r="B38939" t="str">
            <v>- acciaio - oltre 0,50 m² fino a 0,80 m²</v>
          </cell>
          <cell r="C38939" t="str">
            <v>m²</v>
          </cell>
          <cell r="D38939" t="str">
            <v>183,08</v>
          </cell>
        </row>
        <row r="38940">
          <cell r="A38940" t="str">
            <v>MM.09.080.0010.k</v>
          </cell>
          <cell r="B38940" t="str">
            <v>- acciaio - oltre 0,80 m² fino a 1,20 m²</v>
          </cell>
          <cell r="C38940" t="str">
            <v>m²</v>
          </cell>
          <cell r="D38940" t="str">
            <v>166,67</v>
          </cell>
        </row>
        <row r="38941">
          <cell r="A38941" t="str">
            <v>MM.09.080.0010.l</v>
          </cell>
          <cell r="B38941" t="str">
            <v>- acciaio - oltre 1,20 m² fino a 1,80 m²</v>
          </cell>
          <cell r="C38941" t="str">
            <v>m²</v>
          </cell>
          <cell r="D38941" t="str">
            <v>153,01</v>
          </cell>
        </row>
        <row r="38942">
          <cell r="A38942" t="str">
            <v>MM.09.080.0010.m</v>
          </cell>
          <cell r="B38942" t="str">
            <v>- acciaio - oltre 1,80 m² fino a 2,70 m²</v>
          </cell>
          <cell r="C38942" t="str">
            <v>m²</v>
          </cell>
          <cell r="D38942" t="str">
            <v>137,98</v>
          </cell>
        </row>
        <row r="38943">
          <cell r="A38943" t="str">
            <v>MM.09.080.0010.n</v>
          </cell>
          <cell r="B38943" t="str">
            <v>- acciaio - oltre 2,70 m²</v>
          </cell>
          <cell r="C38943" t="str">
            <v>m²</v>
          </cell>
          <cell r="D38943" t="str">
            <v>118,86</v>
          </cell>
        </row>
        <row r="38944">
          <cell r="A38944" t="str">
            <v>MM.09.090</v>
          </cell>
          <cell r="B38944" t="str">
            <v>VALVOLE DI VENTILAZIONE</v>
          </cell>
          <cell r="C38944"/>
          <cell r="D38944"/>
        </row>
        <row r="38945">
          <cell r="A38945" t="str">
            <v>MM.09.090.0010</v>
          </cell>
          <cell r="B38945" t="str">
            <v>Valvole di ventilazione in polipropilene antistatico, elevata resistenza agli agenti atmosferici.</v>
          </cell>
          <cell r="C38945"/>
          <cell r="D38945"/>
        </row>
        <row r="38946">
          <cell r="A38946" t="str">
            <v>MM.09.090.0010.a</v>
          </cell>
          <cell r="B38946" t="str">
            <v>- 100 mm</v>
          </cell>
          <cell r="C38946" t="str">
            <v>cad</v>
          </cell>
          <cell r="D38946" t="str">
            <v>6,02</v>
          </cell>
        </row>
        <row r="38947">
          <cell r="A38947" t="str">
            <v>MM.09.090.0010.b</v>
          </cell>
          <cell r="B38947" t="str">
            <v>- 150 mm</v>
          </cell>
          <cell r="C38947" t="str">
            <v>cad</v>
          </cell>
          <cell r="D38947" t="str">
            <v>7,58</v>
          </cell>
        </row>
        <row r="38948">
          <cell r="A38948" t="str">
            <v>MM.09.090.0010.c</v>
          </cell>
          <cell r="B38948" t="str">
            <v>- 200 mm</v>
          </cell>
          <cell r="C38948" t="str">
            <v>cad</v>
          </cell>
          <cell r="D38948" t="str">
            <v>11,07</v>
          </cell>
        </row>
        <row r="38949">
          <cell r="A38949" t="str">
            <v>MM.09.090.0020</v>
          </cell>
          <cell r="B38949" t="str">
            <v>Valvole di ventilazione</v>
          </cell>
          <cell r="C38949"/>
          <cell r="D38949"/>
        </row>
        <row r="38950">
          <cell r="A38950" t="str">
            <v>MM.09.090.0020.a</v>
          </cell>
          <cell r="B38950" t="str">
            <v>- 100 mm</v>
          </cell>
          <cell r="C38950" t="str">
            <v>cad</v>
          </cell>
          <cell r="D38950" t="str">
            <v>8,12</v>
          </cell>
        </row>
        <row r="38951">
          <cell r="A38951" t="str">
            <v>MM.09.090.0020.b</v>
          </cell>
          <cell r="B38951" t="str">
            <v>- 150 mm</v>
          </cell>
          <cell r="C38951" t="str">
            <v>cad</v>
          </cell>
          <cell r="D38951" t="str">
            <v>11,96</v>
          </cell>
        </row>
        <row r="38952">
          <cell r="A38952" t="str">
            <v>MM.09.090.0020.c</v>
          </cell>
          <cell r="B38952" t="str">
            <v>- 200 mm</v>
          </cell>
          <cell r="C38952" t="str">
            <v>cad</v>
          </cell>
          <cell r="D38952" t="str">
            <v>14,28</v>
          </cell>
        </row>
        <row r="38953">
          <cell r="A38953" t="str">
            <v>MM.09.100</v>
          </cell>
          <cell r="B38953" t="str">
            <v>CONDOTTI FLESSIBILI</v>
          </cell>
          <cell r="C38953"/>
          <cell r="D38953"/>
        </row>
        <row r="38954">
          <cell r="A38954" t="str">
            <v>MM.09.100.0010</v>
          </cell>
          <cell r="B38954" t="str">
            <v>Condotti flessibili non isolati in tessuto (polistirene o in fibra di vetro), impregnati in PVC.</v>
          </cell>
          <cell r="C38954"/>
          <cell r="D38954"/>
        </row>
        <row r="38955">
          <cell r="A38955" t="str">
            <v>MM.09.100.0010.a</v>
          </cell>
          <cell r="B38955" t="str">
            <v>- 63 mm</v>
          </cell>
          <cell r="C38955" t="str">
            <v>m</v>
          </cell>
          <cell r="D38955" t="str">
            <v>2,53</v>
          </cell>
        </row>
        <row r="38956">
          <cell r="A38956" t="str">
            <v>MM.09.100.0010.b</v>
          </cell>
          <cell r="B38956" t="str">
            <v>- 80 mm</v>
          </cell>
          <cell r="C38956" t="str">
            <v>m</v>
          </cell>
          <cell r="D38956" t="str">
            <v>2,63</v>
          </cell>
        </row>
        <row r="38957">
          <cell r="A38957" t="str">
            <v>MM.09.100.0010.c</v>
          </cell>
          <cell r="B38957" t="str">
            <v>- 100 mm</v>
          </cell>
          <cell r="C38957" t="str">
            <v>m</v>
          </cell>
          <cell r="D38957" t="str">
            <v>2,72</v>
          </cell>
        </row>
        <row r="38958">
          <cell r="A38958" t="str">
            <v>MM.09.100.0010.d</v>
          </cell>
          <cell r="B38958" t="str">
            <v>- 125 mm</v>
          </cell>
          <cell r="C38958" t="str">
            <v>m</v>
          </cell>
          <cell r="D38958" t="str">
            <v>3,89</v>
          </cell>
        </row>
        <row r="38959">
          <cell r="A38959" t="str">
            <v>MM.09.100.0010.e</v>
          </cell>
          <cell r="B38959" t="str">
            <v>- 150 mm</v>
          </cell>
          <cell r="C38959" t="str">
            <v>m</v>
          </cell>
          <cell r="D38959" t="str">
            <v>4,38</v>
          </cell>
        </row>
        <row r="38960">
          <cell r="A38960" t="str">
            <v>MM.09.100.0010.f</v>
          </cell>
          <cell r="B38960" t="str">
            <v>- 160 mm</v>
          </cell>
          <cell r="C38960" t="str">
            <v>m</v>
          </cell>
          <cell r="D38960" t="str">
            <v>4,72</v>
          </cell>
        </row>
        <row r="38961">
          <cell r="A38961" t="str">
            <v>MM.09.100.0010.g</v>
          </cell>
          <cell r="B38961" t="str">
            <v>- 180 mm</v>
          </cell>
          <cell r="C38961" t="str">
            <v>m</v>
          </cell>
          <cell r="D38961" t="str">
            <v>6,02</v>
          </cell>
        </row>
        <row r="38962">
          <cell r="A38962" t="str">
            <v>MM.09.100.0010.h</v>
          </cell>
          <cell r="B38962" t="str">
            <v>- 200 mm</v>
          </cell>
          <cell r="C38962" t="str">
            <v>m</v>
          </cell>
          <cell r="D38962" t="str">
            <v>6,69</v>
          </cell>
        </row>
        <row r="38963">
          <cell r="A38963" t="str">
            <v>MM.09.100.0010.i</v>
          </cell>
          <cell r="B38963" t="str">
            <v>- 250 mm</v>
          </cell>
          <cell r="C38963" t="str">
            <v>m</v>
          </cell>
          <cell r="D38963" t="str">
            <v>8,00</v>
          </cell>
        </row>
        <row r="38964">
          <cell r="A38964" t="str">
            <v>MM.09.100.0010.j</v>
          </cell>
          <cell r="B38964" t="str">
            <v>- 315 mm</v>
          </cell>
          <cell r="C38964" t="str">
            <v>m</v>
          </cell>
          <cell r="D38964" t="str">
            <v>10,26</v>
          </cell>
        </row>
        <row r="38965">
          <cell r="A38965" t="str">
            <v>MM.09.100.0010.k</v>
          </cell>
          <cell r="B38965" t="str">
            <v>- 355 mm</v>
          </cell>
          <cell r="C38965" t="str">
            <v>m</v>
          </cell>
          <cell r="D38965" t="str">
            <v>11,55</v>
          </cell>
        </row>
        <row r="38966">
          <cell r="A38966" t="str">
            <v>MM.09.100.0010.l</v>
          </cell>
          <cell r="B38966" t="str">
            <v>- 400 mm</v>
          </cell>
          <cell r="C38966" t="str">
            <v>m</v>
          </cell>
          <cell r="D38966" t="str">
            <v>13,26</v>
          </cell>
        </row>
        <row r="38967">
          <cell r="A38967" t="str">
            <v>MM.09.100.0010.m</v>
          </cell>
          <cell r="B38967" t="str">
            <v>- 450 mm</v>
          </cell>
          <cell r="C38967" t="str">
            <v>m</v>
          </cell>
          <cell r="D38967" t="str">
            <v>15,09</v>
          </cell>
        </row>
        <row r="38968">
          <cell r="A38968" t="str">
            <v>MM.09.100.0010.n</v>
          </cell>
          <cell r="B38968" t="str">
            <v>- 500 mm</v>
          </cell>
          <cell r="C38968" t="str">
            <v>m</v>
          </cell>
          <cell r="D38968" t="str">
            <v>16,53</v>
          </cell>
        </row>
        <row r="38969">
          <cell r="A38969" t="str">
            <v>MM.09.100.0010.o</v>
          </cell>
          <cell r="B38969" t="str">
            <v>- 630 mm</v>
          </cell>
          <cell r="C38969" t="str">
            <v>m</v>
          </cell>
          <cell r="D38969" t="str">
            <v>20,98</v>
          </cell>
        </row>
        <row r="38970">
          <cell r="A38970" t="str">
            <v>MM.09.100.0020</v>
          </cell>
          <cell r="B38970" t="str">
            <v>Condotti flessibili isolati in tessuto impregnato in PVC, dotato di isolamento termico in fibra di vetro, spessore 25 mm.</v>
          </cell>
          <cell r="C38970"/>
          <cell r="D38970"/>
        </row>
        <row r="38971">
          <cell r="A38971" t="str">
            <v>MM.09.100.0020.a</v>
          </cell>
          <cell r="B38971" t="str">
            <v>- 80 mm</v>
          </cell>
          <cell r="C38971" t="str">
            <v>m</v>
          </cell>
          <cell r="D38971" t="str">
            <v>5,60</v>
          </cell>
        </row>
        <row r="38972">
          <cell r="A38972" t="str">
            <v>MM.09.100.0020.b</v>
          </cell>
          <cell r="B38972" t="str">
            <v>- 100 mm</v>
          </cell>
          <cell r="C38972" t="str">
            <v>m</v>
          </cell>
          <cell r="D38972" t="str">
            <v>5,95</v>
          </cell>
        </row>
        <row r="38973">
          <cell r="A38973" t="str">
            <v>MM.09.100.0020.c</v>
          </cell>
          <cell r="B38973" t="str">
            <v>- 150 mm</v>
          </cell>
          <cell r="C38973" t="str">
            <v>m</v>
          </cell>
          <cell r="D38973" t="str">
            <v>6,57</v>
          </cell>
        </row>
        <row r="38974">
          <cell r="A38974" t="str">
            <v>MM.09.100.0020.d</v>
          </cell>
          <cell r="B38974" t="str">
            <v>- 160 mm</v>
          </cell>
          <cell r="C38974" t="str">
            <v>m</v>
          </cell>
          <cell r="D38974" t="str">
            <v>8,42</v>
          </cell>
        </row>
        <row r="38975">
          <cell r="A38975" t="str">
            <v>MM.09.100.0020.e</v>
          </cell>
          <cell r="B38975" t="str">
            <v>- 180 mm</v>
          </cell>
          <cell r="C38975" t="str">
            <v>m</v>
          </cell>
          <cell r="D38975" t="str">
            <v>9,55</v>
          </cell>
        </row>
        <row r="38976">
          <cell r="A38976" t="str">
            <v>MM.09.100.0020.f</v>
          </cell>
          <cell r="B38976" t="str">
            <v>- 200 mm</v>
          </cell>
          <cell r="C38976" t="str">
            <v>m</v>
          </cell>
          <cell r="D38976" t="str">
            <v>10,65</v>
          </cell>
        </row>
        <row r="38977">
          <cell r="A38977" t="str">
            <v>MM.09.100.0020.g</v>
          </cell>
          <cell r="B38977" t="str">
            <v>- 250 mm</v>
          </cell>
          <cell r="C38977" t="str">
            <v>m</v>
          </cell>
          <cell r="D38977" t="str">
            <v>15,44</v>
          </cell>
        </row>
        <row r="38978">
          <cell r="A38978" t="str">
            <v>MM.09.100.0020.h</v>
          </cell>
          <cell r="B38978" t="str">
            <v>- 315 mm</v>
          </cell>
          <cell r="C38978" t="str">
            <v>m</v>
          </cell>
          <cell r="D38978" t="str">
            <v>19,40</v>
          </cell>
        </row>
        <row r="38979">
          <cell r="A38979" t="str">
            <v>MM.09.100.0020.i</v>
          </cell>
          <cell r="B38979" t="str">
            <v>- 355 mm</v>
          </cell>
          <cell r="C38979" t="str">
            <v>m</v>
          </cell>
          <cell r="D38979" t="str">
            <v>21,79</v>
          </cell>
        </row>
        <row r="38980">
          <cell r="A38980" t="str">
            <v>MM.09.100.0020.j</v>
          </cell>
          <cell r="B38980" t="str">
            <v>- 400 mm</v>
          </cell>
          <cell r="C38980" t="str">
            <v>m</v>
          </cell>
          <cell r="D38980" t="str">
            <v>24,87</v>
          </cell>
        </row>
        <row r="38981">
          <cell r="A38981" t="str">
            <v>MM.09.100.0020.k</v>
          </cell>
          <cell r="B38981" t="str">
            <v>- 450 mm</v>
          </cell>
          <cell r="C38981" t="str">
            <v>m</v>
          </cell>
          <cell r="D38981" t="str">
            <v>28,01</v>
          </cell>
        </row>
        <row r="38982">
          <cell r="A38982" t="str">
            <v>MM.09.100.0020.l</v>
          </cell>
          <cell r="B38982" t="str">
            <v>- 500 mm</v>
          </cell>
          <cell r="C38982" t="str">
            <v>m</v>
          </cell>
          <cell r="D38982" t="str">
            <v>31,44</v>
          </cell>
        </row>
        <row r="38983">
          <cell r="A38983" t="str">
            <v>MM.09.100.0020.m</v>
          </cell>
          <cell r="B38983" t="str">
            <v>- 630 mm</v>
          </cell>
          <cell r="C38983" t="str">
            <v>m</v>
          </cell>
          <cell r="D38983" t="str">
            <v>37,58</v>
          </cell>
        </row>
        <row r="38984">
          <cell r="A38984" t="str">
            <v>MM.09.110</v>
          </cell>
          <cell r="B38984" t="str">
            <v>TERMINALI SPECIALI PER AERAZIONE AMBIENTI</v>
          </cell>
          <cell r="C38984"/>
          <cell r="D38984"/>
        </row>
        <row r="38985">
          <cell r="A38985" t="str">
            <v>MM.09.110.0010</v>
          </cell>
          <cell r="B38985" t="str">
            <v>Griglie d'ingresso aria con accessori di montaggio.</v>
          </cell>
          <cell r="C38985"/>
          <cell r="D38985"/>
        </row>
        <row r="38986">
          <cell r="A38986" t="str">
            <v>MM.09.110.0010.a</v>
          </cell>
          <cell r="B38986" t="str">
            <v>- griglia per esterno circolare in alluminio anodizzato 100 mm con rete anti-insetti</v>
          </cell>
          <cell r="C38986" t="str">
            <v>cad</v>
          </cell>
          <cell r="D38986" t="str">
            <v>50,41</v>
          </cell>
        </row>
        <row r="38987">
          <cell r="A38987" t="str">
            <v>MM.09.110.0010.b</v>
          </cell>
          <cell r="B38987" t="str">
            <v>- griglia per esterno circolare in alluminio anodizzato 125 mm con rete anti-insetti</v>
          </cell>
          <cell r="C38987" t="str">
            <v>cad</v>
          </cell>
          <cell r="D38987" t="str">
            <v>57,38</v>
          </cell>
        </row>
        <row r="38988">
          <cell r="A38988" t="str">
            <v>MM.09.110.0010.c</v>
          </cell>
          <cell r="B38988" t="str">
            <v>- griglia per esterno circolare in alluminio anodizzato 160 mm con rete anti-insetti</v>
          </cell>
          <cell r="C38988" t="str">
            <v>cad</v>
          </cell>
          <cell r="D38988" t="str">
            <v>64,08</v>
          </cell>
        </row>
        <row r="38989">
          <cell r="A38989" t="str">
            <v>MM.09.110.0010.d</v>
          </cell>
          <cell r="B38989" t="str">
            <v>- griglia circolare in plastica 100 mm con rete anti-insetti</v>
          </cell>
          <cell r="C38989" t="str">
            <v>cad</v>
          </cell>
          <cell r="D38989" t="str">
            <v>5,40</v>
          </cell>
        </row>
        <row r="38990">
          <cell r="A38990" t="str">
            <v>MM.09.110.0010.e</v>
          </cell>
          <cell r="B38990" t="str">
            <v>- griglia circolare in plastica 125 mm con rete anti-insetti</v>
          </cell>
          <cell r="C38990" t="str">
            <v>cad</v>
          </cell>
          <cell r="D38990" t="str">
            <v>6,08</v>
          </cell>
        </row>
        <row r="38991">
          <cell r="A38991" t="str">
            <v>MM.09.110.0010.f</v>
          </cell>
          <cell r="B38991" t="str">
            <v>- griglia circolare in plastica 160 mm con rete anti-insetti</v>
          </cell>
          <cell r="C38991" t="str">
            <v>cad</v>
          </cell>
          <cell r="D38991" t="str">
            <v>6,77</v>
          </cell>
        </row>
        <row r="38992">
          <cell r="A38992" t="str">
            <v>MM.09.110.0010.g</v>
          </cell>
          <cell r="B38992" t="str">
            <v>- griglia circolare in alluminio anodizzato 100 mm</v>
          </cell>
          <cell r="C38992" t="str">
            <v>cad</v>
          </cell>
          <cell r="D38992" t="str">
            <v>39,56</v>
          </cell>
        </row>
        <row r="38993">
          <cell r="A38993" t="str">
            <v>MM.09.110.0010.h</v>
          </cell>
          <cell r="B38993" t="str">
            <v>- griglia circolare in alluminio anodizzato 125 mm</v>
          </cell>
          <cell r="C38993" t="str">
            <v>cad</v>
          </cell>
          <cell r="D38993" t="str">
            <v>43,71</v>
          </cell>
        </row>
        <row r="38994">
          <cell r="A38994" t="str">
            <v>MM.09.110.0010.i</v>
          </cell>
          <cell r="B38994" t="str">
            <v>- griglia circolare in alluminio anodizzato 160 mm</v>
          </cell>
          <cell r="C38994" t="str">
            <v>cad</v>
          </cell>
          <cell r="D38994" t="str">
            <v>46,27</v>
          </cell>
        </row>
        <row r="38995">
          <cell r="A38995" t="str">
            <v>MM.09.110.0010.j</v>
          </cell>
          <cell r="B38995" t="str">
            <v>- feritoia da cassonetto, modulo 400x25 mm circa</v>
          </cell>
          <cell r="C38995" t="str">
            <v>cad</v>
          </cell>
          <cell r="D38995" t="str">
            <v>11,52</v>
          </cell>
        </row>
        <row r="38996">
          <cell r="A38996" t="str">
            <v>MM.09.110.0020</v>
          </cell>
          <cell r="B38996" t="str">
            <v>Bocchette d'estrazione aria con accessori di montaggio.</v>
          </cell>
          <cell r="C38996"/>
          <cell r="D38996"/>
        </row>
        <row r="38997">
          <cell r="A38997" t="str">
            <v>MM.09.110.0020.a</v>
          </cell>
          <cell r="B38997" t="str">
            <v>Bocchetta d'estrazione aria con accessori di montaggio:</v>
          </cell>
          <cell r="C38997" t="str">
            <v>cad</v>
          </cell>
          <cell r="D38997" t="str">
            <v>5,40</v>
          </cell>
        </row>
        <row r="38998">
          <cell r="A38998" t="str">
            <v>MM.09.110.0020.b</v>
          </cell>
          <cell r="B38998" t="str">
            <v>Bocchetta d'estrazione aria con accessori di montaggio:</v>
          </cell>
          <cell r="C38998" t="str">
            <v>cad</v>
          </cell>
          <cell r="D38998" t="str">
            <v>3,62</v>
          </cell>
        </row>
        <row r="38999">
          <cell r="A38999" t="str">
            <v>MM.09.110.0020.c</v>
          </cell>
          <cell r="B38999" t="str">
            <v>Bocchetta d'estrazione aria con accessori di montaggio:</v>
          </cell>
          <cell r="C38999" t="str">
            <v>cad</v>
          </cell>
          <cell r="D38999" t="str">
            <v>19,82</v>
          </cell>
        </row>
        <row r="39000">
          <cell r="A39000" t="str">
            <v>MM.09.120</v>
          </cell>
          <cell r="B39000" t="str">
            <v>CANALI</v>
          </cell>
          <cell r="C39000"/>
          <cell r="D39000"/>
        </row>
        <row r="39001">
          <cell r="A39001" t="str">
            <v>MM.09.120.0010</v>
          </cell>
          <cell r="B39001" t="str">
            <v>Canali in lamiera metallica, completi di pezzi speciali, graffature, giunzioni, guarnizioni, sigillature e staffaggi.</v>
          </cell>
          <cell r="C39001"/>
          <cell r="D39001"/>
        </row>
        <row r="39002">
          <cell r="A39002" t="str">
            <v>MM.09.120.0010.a</v>
          </cell>
          <cell r="B39002" t="str">
            <v>- spessore lamiera d'acciaio zincato per canali a sezione rettangolare:</v>
          </cell>
          <cell r="C39002" t="str">
            <v>kg</v>
          </cell>
          <cell r="D39002" t="str">
            <v>4,07</v>
          </cell>
        </row>
        <row r="39003">
          <cell r="A39003" t="str">
            <v>MM.09.120.0010.b</v>
          </cell>
          <cell r="B39003" t="str">
            <v>- spessori lamiera d'acciaio zincato per canale a sezione rettangolare:</v>
          </cell>
          <cell r="C39003" t="str">
            <v>kg</v>
          </cell>
          <cell r="D39003" t="str">
            <v>3,54</v>
          </cell>
        </row>
        <row r="39004">
          <cell r="A39004" t="str">
            <v>MM.09.120.0010.c</v>
          </cell>
          <cell r="B39004" t="str">
            <v>- spessori lamiere d'acciaio zincato per canali a sezione circolare:</v>
          </cell>
          <cell r="C39004" t="str">
            <v>kg</v>
          </cell>
          <cell r="D39004" t="str">
            <v>4,62</v>
          </cell>
        </row>
        <row r="39005">
          <cell r="A39005" t="str">
            <v>MM.09.120.0010.d</v>
          </cell>
          <cell r="B39005" t="str">
            <v>- spessori lamiere d'acciaio inox AISI 304 per canali a sezione rettangolare:</v>
          </cell>
          <cell r="C39005" t="str">
            <v>kg</v>
          </cell>
          <cell r="D39005" t="str">
            <v>12,09</v>
          </cell>
        </row>
        <row r="39006">
          <cell r="A39006" t="str">
            <v>MM.09.120.0020</v>
          </cell>
          <cell r="B39006" t="str">
            <v>Canali in pannello sandwich esente da CFC reazione al fuoco classe 0-1, completo di pezzi speciali, giunzioni, sigillature e staffaggi, in pannello in poliuretano espanso densità 45÷47 kg/m³ con caratteristiche previste dal D.M. 31.03.2003, da:</v>
          </cell>
          <cell r="C39006"/>
          <cell r="D39006"/>
        </row>
        <row r="39007">
          <cell r="A39007" t="str">
            <v>MM.09.120.0020.a</v>
          </cell>
          <cell r="B39007" t="str">
            <v>- per interni : pannello in poliuretano espanso densità kg/mc 45-47 tra fogli d'alluminio da mm 0,08 , spessore mm 20-25</v>
          </cell>
          <cell r="C39007" t="str">
            <v>m²</v>
          </cell>
          <cell r="D39007" t="str">
            <v>38,47</v>
          </cell>
        </row>
        <row r="39008">
          <cell r="A39008" t="str">
            <v>MM.09.120.0020.b</v>
          </cell>
          <cell r="B39008" t="str">
            <v>- per esterni : pannello in poliuretano espanso densità kg/mc 45-47 tra fogli d'alluminio da mm 0,08 (lato interno) e da mm 0,02 (lato esterno), spessore mm 30-35</v>
          </cell>
          <cell r="C39008" t="str">
            <v>m²</v>
          </cell>
          <cell r="D39008" t="str">
            <v>49,47</v>
          </cell>
        </row>
        <row r="39009">
          <cell r="A39009" t="str">
            <v>MM.09.120.0030</v>
          </cell>
          <cell r="B39009" t="str">
            <v>Canali in tessuto reazione al fuoco classe 1 ad alta induzione a sezione circolare:</v>
          </cell>
          <cell r="C39009"/>
          <cell r="D39009"/>
        </row>
        <row r="39010">
          <cell r="A39010" t="str">
            <v>MM.09.120.0030.a</v>
          </cell>
          <cell r="B39010" t="str">
            <v>- elementi tubolari diametro mm da 100 a 1600 con pezzi speciali e collegamenti</v>
          </cell>
          <cell r="C39010" t="str">
            <v>m²</v>
          </cell>
          <cell r="D39010" t="str">
            <v>33,75</v>
          </cell>
        </row>
        <row r="39011">
          <cell r="A39011" t="str">
            <v>MM.09.120.0030.b</v>
          </cell>
          <cell r="B39011" t="str">
            <v>- fondelli per elementi tubolari</v>
          </cell>
          <cell r="C39011" t="str">
            <v>m²</v>
          </cell>
          <cell r="D39011" t="str">
            <v>115,45</v>
          </cell>
        </row>
        <row r="39012">
          <cell r="A39012" t="str">
            <v>MM.09.120.0030.c</v>
          </cell>
          <cell r="B39012" t="str">
            <v>- sospensioni in profilati d'alluminio con cavi, tenditori e tasselli</v>
          </cell>
          <cell r="C39012" t="str">
            <v>kg</v>
          </cell>
          <cell r="D39012" t="str">
            <v>16,34</v>
          </cell>
        </row>
        <row r="39013">
          <cell r="A39013" t="str">
            <v>MM.10 - TERMINALI DI CLIMATIZZAZIONE</v>
          </cell>
          <cell r="B39013"/>
          <cell r="C39013"/>
          <cell r="D39013"/>
        </row>
        <row r="39014">
          <cell r="A39014" t="str">
            <v>MM</v>
          </cell>
          <cell r="B39014" t="str">
            <v>MATERIALI IMPIANTI MECCANICI</v>
          </cell>
          <cell r="C39014"/>
          <cell r="D39014"/>
        </row>
        <row r="39015">
          <cell r="A39015" t="str">
            <v>MM.10</v>
          </cell>
          <cell r="B39015" t="str">
            <v>TERMINALI DI CLIMATIZZAZIONE</v>
          </cell>
          <cell r="C39015"/>
          <cell r="D39015"/>
        </row>
        <row r="39016">
          <cell r="A39016" t="str">
            <v>MM.10.010</v>
          </cell>
          <cell r="B39016" t="str">
            <v>VENTILCONVETTORI</v>
          </cell>
          <cell r="C39016"/>
          <cell r="D39016"/>
        </row>
        <row r="39017">
          <cell r="A39017" t="str">
            <v>MM.10.010.0010</v>
          </cell>
          <cell r="B39017" t="str">
            <v>Ventilconvettori a 1 batteria carenati verticali, composti da filtro rigenerabile, batteria in rame-alluminio, bacinella condensa, ventilatore centrifugo, comando a 3 velocità, mobile in lamiera verniciata, piedini e mensole.</v>
          </cell>
          <cell r="C39017"/>
          <cell r="D39017"/>
        </row>
        <row r="39018">
          <cell r="A39018" t="str">
            <v>MM.10.010.0010.a</v>
          </cell>
          <cell r="B39018" t="str">
            <v>- fino a 1400 W</v>
          </cell>
          <cell r="C39018" t="str">
            <v>cad</v>
          </cell>
          <cell r="D39018" t="str">
            <v>264,99</v>
          </cell>
        </row>
        <row r="39019">
          <cell r="A39019" t="str">
            <v>MM.10.010.0010.b</v>
          </cell>
          <cell r="B39019" t="str">
            <v>- oltre 1400 fino a 2100 W</v>
          </cell>
          <cell r="C39019" t="str">
            <v>cad</v>
          </cell>
          <cell r="D39019" t="str">
            <v>289,83</v>
          </cell>
        </row>
        <row r="39020">
          <cell r="A39020" t="str">
            <v>MM.10.010.0010.c</v>
          </cell>
          <cell r="B39020" t="str">
            <v>- oltre 2100 fino a 2900 W</v>
          </cell>
          <cell r="C39020" t="str">
            <v>cad</v>
          </cell>
          <cell r="D39020" t="str">
            <v>325,08</v>
          </cell>
        </row>
        <row r="39021">
          <cell r="A39021" t="str">
            <v>MM.10.010.0010.d</v>
          </cell>
          <cell r="B39021" t="str">
            <v>- oltre 2900 fino a 3500 W</v>
          </cell>
          <cell r="C39021" t="str">
            <v>cad</v>
          </cell>
          <cell r="D39021" t="str">
            <v>355,89</v>
          </cell>
        </row>
        <row r="39022">
          <cell r="A39022" t="str">
            <v>MM.10.010.0010.e</v>
          </cell>
          <cell r="B39022" t="str">
            <v>- oltre 3500 fino a 4300 W</v>
          </cell>
          <cell r="C39022" t="str">
            <v>cad</v>
          </cell>
          <cell r="D39022" t="str">
            <v>394,42</v>
          </cell>
        </row>
        <row r="39023">
          <cell r="A39023" t="str">
            <v>MM.10.010.0010.f</v>
          </cell>
          <cell r="B39023" t="str">
            <v>- oltre 4300 fino a 5000 W</v>
          </cell>
          <cell r="C39023" t="str">
            <v>cad</v>
          </cell>
          <cell r="D39023" t="str">
            <v>446,80</v>
          </cell>
        </row>
        <row r="39024">
          <cell r="A39024" t="str">
            <v>MM.10.010.0010.g</v>
          </cell>
          <cell r="B39024" t="str">
            <v>- oltre 5000 fino a 5800 W</v>
          </cell>
          <cell r="C39024" t="str">
            <v>cad</v>
          </cell>
          <cell r="D39024" t="str">
            <v>454,49</v>
          </cell>
        </row>
        <row r="39025">
          <cell r="A39025" t="str">
            <v>MM.10.010.0020</v>
          </cell>
          <cell r="B39025" t="str">
            <v>Ventilconvettori a 1 batteria carenati verticali tipo BASSO, composti da filtro rigenerabile, batteria in rame-alluminio, bacinella condensa, ventilatore centrifugo, comando a 3 velocità, mobile in lamiera verniciata e mensole.</v>
          </cell>
          <cell r="C39025"/>
          <cell r="D39025"/>
        </row>
        <row r="39026">
          <cell r="A39026" t="str">
            <v>MM.10.010.0020.a</v>
          </cell>
          <cell r="B39026" t="str">
            <v>- fino a 1400 W</v>
          </cell>
          <cell r="C39026" t="str">
            <v>cad</v>
          </cell>
          <cell r="D39026" t="str">
            <v>280,40</v>
          </cell>
        </row>
        <row r="39027">
          <cell r="A39027" t="str">
            <v>MM.10.010.0020.b</v>
          </cell>
          <cell r="B39027" t="str">
            <v>- oltre 1400 fino a 2100 W</v>
          </cell>
          <cell r="C39027" t="str">
            <v>cad</v>
          </cell>
          <cell r="D39027" t="str">
            <v>305,06</v>
          </cell>
        </row>
        <row r="39028">
          <cell r="A39028" t="str">
            <v>MM.10.010.0020.c</v>
          </cell>
          <cell r="B39028" t="str">
            <v>- oltre 2100 fino a 2900 W</v>
          </cell>
          <cell r="C39028" t="str">
            <v>cad</v>
          </cell>
          <cell r="D39028" t="str">
            <v>348,21</v>
          </cell>
        </row>
        <row r="39029">
          <cell r="A39029" t="str">
            <v>MM.10.010.0020.d</v>
          </cell>
          <cell r="B39029" t="str">
            <v>- oltre 2900 fino a 3500 W</v>
          </cell>
          <cell r="C39029" t="str">
            <v>cad</v>
          </cell>
          <cell r="D39029" t="str">
            <v>380,53</v>
          </cell>
        </row>
        <row r="39030">
          <cell r="A39030" t="str">
            <v>MM.10.010.0020.e</v>
          </cell>
          <cell r="B39030" t="str">
            <v>- oltre 3500 fino a 4300 W</v>
          </cell>
          <cell r="C39030" t="str">
            <v>cad</v>
          </cell>
          <cell r="D39030" t="str">
            <v>415,99</v>
          </cell>
        </row>
        <row r="39031">
          <cell r="A39031" t="str">
            <v>MM.10.010.0020.f</v>
          </cell>
          <cell r="B39031" t="str">
            <v>- oltre 4300 fino a 5000 W</v>
          </cell>
          <cell r="C39031" t="str">
            <v>cad</v>
          </cell>
          <cell r="D39031" t="str">
            <v>466,84</v>
          </cell>
        </row>
        <row r="39032">
          <cell r="A39032" t="str">
            <v>MM.10.010.0020.g</v>
          </cell>
          <cell r="B39032" t="str">
            <v>- oltre 5000 fino a 5800 W</v>
          </cell>
          <cell r="C39032" t="str">
            <v>cad</v>
          </cell>
          <cell r="D39032" t="str">
            <v>474,54</v>
          </cell>
        </row>
        <row r="39033">
          <cell r="A39033" t="str">
            <v>MM.10.010.0030</v>
          </cell>
          <cell r="B39033" t="str">
            <v>Ventilconvettori a 1 batteria carenati orizzontali, composti da filtro rigenerabile, batteria in rame-alluminio, bacinella condensa, ventilatore centrifugo, comando a 3 velocità, mobile in lamiera verniciata e mensole.</v>
          </cell>
          <cell r="C39033"/>
          <cell r="D39033"/>
        </row>
        <row r="39034">
          <cell r="A39034" t="str">
            <v>MM.10.010.0030.a</v>
          </cell>
          <cell r="B39034" t="str">
            <v>- fino a 1400 W</v>
          </cell>
          <cell r="C39034" t="str">
            <v>cad</v>
          </cell>
          <cell r="D39034" t="str">
            <v>275,78</v>
          </cell>
        </row>
        <row r="39035">
          <cell r="A39035" t="str">
            <v>MM.10.010.0030.b</v>
          </cell>
          <cell r="B39035" t="str">
            <v>- oltre 1400 fino a 2100 W</v>
          </cell>
          <cell r="C39035" t="str">
            <v>cad</v>
          </cell>
          <cell r="D39035" t="str">
            <v>301,98</v>
          </cell>
        </row>
        <row r="39036">
          <cell r="A39036" t="str">
            <v>MM.10.010.0030.c</v>
          </cell>
          <cell r="B39036" t="str">
            <v>- oltre 2100 fino a 2900 W</v>
          </cell>
          <cell r="C39036" t="str">
            <v>cad</v>
          </cell>
          <cell r="D39036" t="str">
            <v>343,59</v>
          </cell>
        </row>
        <row r="39037">
          <cell r="A39037" t="str">
            <v>MM.10.010.0030.d</v>
          </cell>
          <cell r="B39037" t="str">
            <v>- oltre 2900 fino a 3500 W</v>
          </cell>
          <cell r="C39037" t="str">
            <v>cad</v>
          </cell>
          <cell r="D39037" t="str">
            <v>375,94</v>
          </cell>
        </row>
        <row r="39038">
          <cell r="A39038" t="str">
            <v>MM.10.010.0030.e</v>
          </cell>
          <cell r="B39038" t="str">
            <v>- oltre 3500 fino a 4300 W</v>
          </cell>
          <cell r="C39038" t="str">
            <v>cad</v>
          </cell>
          <cell r="D39038" t="str">
            <v>411,37</v>
          </cell>
        </row>
        <row r="39039">
          <cell r="A39039" t="str">
            <v>MM.10.010.0030.f</v>
          </cell>
          <cell r="B39039" t="str">
            <v>- oltre 4300 fino a 5000 W</v>
          </cell>
          <cell r="C39039" t="str">
            <v>cad</v>
          </cell>
          <cell r="D39039" t="str">
            <v>462,22</v>
          </cell>
        </row>
        <row r="39040">
          <cell r="A39040" t="str">
            <v>MM.10.010.0030.g</v>
          </cell>
          <cell r="B39040" t="str">
            <v>- oltre 5000 fino a 5800 W</v>
          </cell>
          <cell r="C39040" t="str">
            <v>cad</v>
          </cell>
          <cell r="D39040" t="str">
            <v>471,44</v>
          </cell>
        </row>
        <row r="39041">
          <cell r="A39041" t="str">
            <v>MM.10.010.0040</v>
          </cell>
          <cell r="B39041" t="str">
            <v>Ventilconvettori a 1 batteria da incasso verticali o orizzontali, composti da filtro rigenerabile, batteria in rame-alluminio, bacinella condensa, ventilatore centrifugo e comando a 3 velocità.</v>
          </cell>
          <cell r="C39041"/>
          <cell r="D39041"/>
        </row>
        <row r="39042">
          <cell r="A39042" t="str">
            <v>MM.10.010.0040.a</v>
          </cell>
          <cell r="B39042" t="str">
            <v>- fino a 1400 W</v>
          </cell>
          <cell r="C39042" t="str">
            <v>cad</v>
          </cell>
          <cell r="D39042" t="str">
            <v>224,95</v>
          </cell>
        </row>
        <row r="39043">
          <cell r="A39043" t="str">
            <v>MM.10.010.0040.b</v>
          </cell>
          <cell r="B39043" t="str">
            <v>- oltre 1400 fino a 2100 W</v>
          </cell>
          <cell r="C39043" t="str">
            <v>cad</v>
          </cell>
          <cell r="D39043" t="str">
            <v>261,92</v>
          </cell>
        </row>
        <row r="39044">
          <cell r="A39044" t="str">
            <v>MM.10.010.0040.c</v>
          </cell>
          <cell r="B39044" t="str">
            <v>- oltre 2100 fino a 2900 W</v>
          </cell>
          <cell r="C39044" t="str">
            <v>cad</v>
          </cell>
          <cell r="D39044" t="str">
            <v>303,51</v>
          </cell>
        </row>
        <row r="39045">
          <cell r="A39045" t="str">
            <v>MM.10.010.0040.d</v>
          </cell>
          <cell r="B39045" t="str">
            <v>- oltre 2900 fino a 3500 W</v>
          </cell>
          <cell r="C39045" t="str">
            <v>cad</v>
          </cell>
          <cell r="D39045" t="str">
            <v>331,25</v>
          </cell>
        </row>
        <row r="39046">
          <cell r="A39046" t="str">
            <v>MM.10.010.0040.e</v>
          </cell>
          <cell r="B39046" t="str">
            <v>- oltre 3500 fino a 4300 W</v>
          </cell>
          <cell r="C39046" t="str">
            <v>cad</v>
          </cell>
          <cell r="D39046" t="str">
            <v>348,21</v>
          </cell>
        </row>
        <row r="39047">
          <cell r="A39047" t="str">
            <v>MM.10.010.0040.f</v>
          </cell>
          <cell r="B39047" t="str">
            <v>- oltre 4300 fino a 5000 W</v>
          </cell>
          <cell r="C39047" t="str">
            <v>cad</v>
          </cell>
          <cell r="D39047" t="str">
            <v>412,92</v>
          </cell>
        </row>
        <row r="39048">
          <cell r="A39048" t="str">
            <v>MM.10.010.0040.g</v>
          </cell>
          <cell r="B39048" t="str">
            <v>- oltre 5000 fino a 5800 W</v>
          </cell>
          <cell r="C39048" t="str">
            <v>cad</v>
          </cell>
          <cell r="D39048" t="str">
            <v>436,02</v>
          </cell>
        </row>
        <row r="39049">
          <cell r="A39049" t="str">
            <v>MM.10.010.0050</v>
          </cell>
          <cell r="B39049" t="str">
            <v>Ventilconvettori a 2 batterie carenati verticali, composti da filtro rigenerabile, batterie in rame-alluminio, bacinella condensa, ventilatore centrifugo, comando a 3 velocità, mobile in lamiera verniciata, piedini e mensole.</v>
          </cell>
          <cell r="C39049"/>
          <cell r="D39049"/>
        </row>
        <row r="39050">
          <cell r="A39050" t="str">
            <v>MM.10.010.0050.a</v>
          </cell>
          <cell r="B39050" t="str">
            <v>- fino a 1400 Wf - fino a 1800 Wr</v>
          </cell>
          <cell r="C39050" t="str">
            <v>cad</v>
          </cell>
          <cell r="D39050" t="str">
            <v>312,77</v>
          </cell>
        </row>
        <row r="39051">
          <cell r="A39051" t="str">
            <v>MM.10.010.0050.b</v>
          </cell>
          <cell r="B39051" t="str">
            <v>- oltre 1400 fino a 2100 Wf - oltre 1800 fino a 2700 Wr</v>
          </cell>
          <cell r="C39051" t="str">
            <v>cad</v>
          </cell>
          <cell r="D39051" t="str">
            <v>351,30</v>
          </cell>
        </row>
        <row r="39052">
          <cell r="A39052" t="str">
            <v>MM.10.010.0050.c</v>
          </cell>
          <cell r="B39052" t="str">
            <v>- oltre 2100 fino a 2900 Wf - oltre 2700 fino a 3600 Wr</v>
          </cell>
          <cell r="C39052" t="str">
            <v>cad</v>
          </cell>
          <cell r="D39052" t="str">
            <v>408,28</v>
          </cell>
        </row>
        <row r="39053">
          <cell r="A39053" t="str">
            <v>MM.10.010.0050.d</v>
          </cell>
          <cell r="B39053" t="str">
            <v>- oltre 2900 fino a 3500 Wf - oltre 3600 fino a 4000 Wr</v>
          </cell>
          <cell r="C39053" t="str">
            <v>cad</v>
          </cell>
          <cell r="D39053" t="str">
            <v>443,73</v>
          </cell>
        </row>
        <row r="39054">
          <cell r="A39054" t="str">
            <v>MM.10.010.0050.e</v>
          </cell>
          <cell r="B39054" t="str">
            <v>- oltre 3500 fino a 4300 Wf - oltre 4000 fino a 5300 Wr</v>
          </cell>
          <cell r="C39054" t="str">
            <v>cad</v>
          </cell>
          <cell r="D39054" t="str">
            <v>488,39</v>
          </cell>
        </row>
        <row r="39055">
          <cell r="A39055" t="str">
            <v>MM.10.010.0050.f</v>
          </cell>
          <cell r="B39055" t="str">
            <v>- oltre 4300 fino a 5000 Wf - oltre 5300 fino a 5600 Wr</v>
          </cell>
          <cell r="C39055" t="str">
            <v>cad</v>
          </cell>
          <cell r="D39055" t="str">
            <v>520,76</v>
          </cell>
        </row>
        <row r="39056">
          <cell r="A39056" t="str">
            <v>MM.10.010.0050.g</v>
          </cell>
          <cell r="B39056" t="str">
            <v>- oltre 5000 fino a 5800 Wf - oltre 5600 fino a 6200 Wr</v>
          </cell>
          <cell r="C39056" t="str">
            <v>cad</v>
          </cell>
          <cell r="D39056" t="str">
            <v>528,48</v>
          </cell>
        </row>
        <row r="39057">
          <cell r="A39057" t="str">
            <v>MM.10.010.0060</v>
          </cell>
          <cell r="B39057" t="str">
            <v>Ventilconvettori a 2 batterie carenati verticali tipo BASSO, composti da filtro rigenerabile, batterie in rame-alluminio, bacinella condensa, ventilatore centrifugo, comando a 3 velocità e mobile in lamiera verniciata e mensole.</v>
          </cell>
          <cell r="C39057"/>
          <cell r="D39057"/>
        </row>
        <row r="39058">
          <cell r="A39058" t="str">
            <v>MM.10.010.0060.a</v>
          </cell>
          <cell r="B39058" t="str">
            <v>- fino a 1400 Wf - fino a 1800 Wr</v>
          </cell>
          <cell r="C39058" t="str">
            <v>cad</v>
          </cell>
          <cell r="D39058" t="str">
            <v>331,25</v>
          </cell>
        </row>
        <row r="39059">
          <cell r="A39059" t="str">
            <v>MM.10.010.0060.b</v>
          </cell>
          <cell r="B39059" t="str">
            <v>- oltre 1400 fino a 2100 Wf - oltre 1800 fino a 2700 Wr</v>
          </cell>
          <cell r="C39059" t="str">
            <v>cad</v>
          </cell>
          <cell r="D39059" t="str">
            <v>374,41</v>
          </cell>
        </row>
        <row r="39060">
          <cell r="A39060" t="str">
            <v>MM.10.010.0060.c</v>
          </cell>
          <cell r="B39060" t="str">
            <v>- oltre 2100 fino a 2900 Wf - oltre 2700 fino a 3600 Wr</v>
          </cell>
          <cell r="C39060" t="str">
            <v>cad</v>
          </cell>
          <cell r="D39060" t="str">
            <v>437,58</v>
          </cell>
        </row>
        <row r="39061">
          <cell r="A39061" t="str">
            <v>MM.10.010.0060.d</v>
          </cell>
          <cell r="B39061" t="str">
            <v>- oltre 2900 fino a 3500 Wf - oltre 3600 fino a 4000 Wr</v>
          </cell>
          <cell r="C39061" t="str">
            <v>cad</v>
          </cell>
          <cell r="D39061" t="str">
            <v>471,44</v>
          </cell>
        </row>
        <row r="39062">
          <cell r="A39062" t="str">
            <v>MM.10.010.0060.e</v>
          </cell>
          <cell r="B39062" t="str">
            <v>- oltre 3500 fino a 4300 Wf - oltre 4000 fino a 5300 Wr</v>
          </cell>
          <cell r="C39062" t="str">
            <v>cad</v>
          </cell>
          <cell r="D39062" t="str">
            <v>531,55</v>
          </cell>
        </row>
        <row r="39063">
          <cell r="A39063" t="str">
            <v>MM.10.010.0060.f</v>
          </cell>
          <cell r="B39063" t="str">
            <v>- oltre 4300 fino a 5000 Wf - oltre 5300 fino a 5600 Wr</v>
          </cell>
          <cell r="C39063" t="str">
            <v>cad</v>
          </cell>
          <cell r="D39063" t="str">
            <v>562,35</v>
          </cell>
        </row>
        <row r="39064">
          <cell r="A39064" t="str">
            <v>MM.10.010.0060.g</v>
          </cell>
          <cell r="B39064" t="str">
            <v>- oltre 5000 fino a 5800 Wf - oltre 5600 fino a 6200 Wr</v>
          </cell>
          <cell r="C39064" t="str">
            <v>cad</v>
          </cell>
          <cell r="D39064" t="str">
            <v>570,06</v>
          </cell>
        </row>
        <row r="39065">
          <cell r="A39065" t="str">
            <v>MM.10.010.0070</v>
          </cell>
          <cell r="B39065" t="str">
            <v>Ventilconvettori a 2 batterie carenati orizzontali, composti da filtro rigenerabile, batterie in rame-alluminio, bacinella condensa, ventilatore centrifugo, comando a 3 velocità e mobile in lamiera verniciata e mensole.</v>
          </cell>
          <cell r="C39065"/>
          <cell r="D39065"/>
        </row>
        <row r="39066">
          <cell r="A39066" t="str">
            <v>MM.10.010.0070.a</v>
          </cell>
          <cell r="B39066" t="str">
            <v>- fino a 1400 Wf - fino a 1800 Wr</v>
          </cell>
          <cell r="C39066" t="str">
            <v>cad</v>
          </cell>
          <cell r="D39066" t="str">
            <v>326,62</v>
          </cell>
        </row>
        <row r="39067">
          <cell r="A39067" t="str">
            <v>MM.10.010.0070.b</v>
          </cell>
          <cell r="B39067" t="str">
            <v>- oltre 1400 fino a 2100 Wf - oltre 1800 fino a 2700 Wr</v>
          </cell>
          <cell r="C39067" t="str">
            <v>cad</v>
          </cell>
          <cell r="D39067" t="str">
            <v>369,78</v>
          </cell>
        </row>
        <row r="39068">
          <cell r="A39068" t="str">
            <v>MM.10.010.0070.c</v>
          </cell>
          <cell r="B39068" t="str">
            <v>- oltre 2100 fino a 2900 Wf - oltre 2700 fino a 3600 Wr</v>
          </cell>
          <cell r="C39068" t="str">
            <v>cad</v>
          </cell>
          <cell r="D39068" t="str">
            <v>432,94</v>
          </cell>
        </row>
        <row r="39069">
          <cell r="A39069" t="str">
            <v>MM.10.010.0070.d</v>
          </cell>
          <cell r="B39069" t="str">
            <v>- oltre 2900 fino a 3500 Wf - oltre 3600 fino a 4000 Wr</v>
          </cell>
          <cell r="C39069" t="str">
            <v>cad</v>
          </cell>
          <cell r="D39069" t="str">
            <v>466,84</v>
          </cell>
        </row>
        <row r="39070">
          <cell r="A39070" t="str">
            <v>MM.10.010.0070.e</v>
          </cell>
          <cell r="B39070" t="str">
            <v>- oltre 3500 fino a 4300 Wf - oltre 4000 fino a 5300 Wr</v>
          </cell>
          <cell r="C39070" t="str">
            <v>cad</v>
          </cell>
          <cell r="D39070" t="str">
            <v>526,92</v>
          </cell>
        </row>
        <row r="39071">
          <cell r="A39071" t="str">
            <v>MM.10.010.0070.f</v>
          </cell>
          <cell r="B39071" t="str">
            <v>- oltre 4300 fino a 5000 Wf - oltre 5300 fino a 5600 Wr</v>
          </cell>
          <cell r="C39071" t="str">
            <v>cad</v>
          </cell>
          <cell r="D39071" t="str">
            <v>559,28</v>
          </cell>
        </row>
        <row r="39072">
          <cell r="A39072" t="str">
            <v>MM.10.010.0070.g</v>
          </cell>
          <cell r="B39072" t="str">
            <v>- oltre 5000 fino a 5800 Wf - oltre 5600 fino a 6200 Wr</v>
          </cell>
          <cell r="C39072" t="str">
            <v>cad</v>
          </cell>
          <cell r="D39072" t="str">
            <v>566,98</v>
          </cell>
        </row>
        <row r="39073">
          <cell r="A39073" t="str">
            <v>MM.10.010.0080</v>
          </cell>
          <cell r="B39073" t="str">
            <v>Ventilconvettori a 2 batterie da incasso verticali o orizzontali, composti da filtro rigenerabile, batterie in rame-alluminio, bacinella condensa, ventilatore centrifugo e comando a 3 velocità.</v>
          </cell>
          <cell r="C39073"/>
          <cell r="D39073"/>
        </row>
        <row r="39074">
          <cell r="A39074" t="str">
            <v>MM.10.010.0080.a</v>
          </cell>
          <cell r="B39074" t="str">
            <v>- fino a 1400 Wf - fino a 1800 Wr</v>
          </cell>
          <cell r="C39074" t="str">
            <v>cad</v>
          </cell>
          <cell r="D39074" t="str">
            <v>278,87</v>
          </cell>
        </row>
        <row r="39075">
          <cell r="A39075" t="str">
            <v>MM.10.010.0080.b</v>
          </cell>
          <cell r="B39075" t="str">
            <v>- oltre 1400 fino a 2100 Wf - oltre 1800 fino a 2700 Wr</v>
          </cell>
          <cell r="C39075" t="str">
            <v>cad</v>
          </cell>
          <cell r="D39075" t="str">
            <v>314,30</v>
          </cell>
        </row>
        <row r="39076">
          <cell r="A39076" t="str">
            <v>MM.10.010.0080.c</v>
          </cell>
          <cell r="B39076" t="str">
            <v>- oltre 2100 fino a 2900 Wf - oltre 2700 fino a 3600 Wr</v>
          </cell>
          <cell r="C39076" t="str">
            <v>cad</v>
          </cell>
          <cell r="D39076" t="str">
            <v>371,32</v>
          </cell>
        </row>
        <row r="39077">
          <cell r="A39077" t="str">
            <v>MM.10.010.0080.d</v>
          </cell>
          <cell r="B39077" t="str">
            <v>- oltre 2900 fino a 3500 Wf - oltre 3600 fino a 4000 Wr</v>
          </cell>
          <cell r="C39077" t="str">
            <v>cad</v>
          </cell>
          <cell r="D39077" t="str">
            <v>406,75</v>
          </cell>
        </row>
        <row r="39078">
          <cell r="A39078" t="str">
            <v>MM.10.010.0080.e</v>
          </cell>
          <cell r="B39078" t="str">
            <v>- oltre 3500 fino a 4300 Wf - oltre 4000 fino a 5300 Wr</v>
          </cell>
          <cell r="C39078" t="str">
            <v>cad</v>
          </cell>
          <cell r="D39078" t="str">
            <v>452,96</v>
          </cell>
        </row>
        <row r="39079">
          <cell r="A39079" t="str">
            <v>MM.10.010.0080.f</v>
          </cell>
          <cell r="B39079" t="str">
            <v>- oltre 4300 fino a 5000 Wf - oltre 5300 fino a 5600 Wr</v>
          </cell>
          <cell r="C39079" t="str">
            <v>cad</v>
          </cell>
          <cell r="D39079" t="str">
            <v>485,32</v>
          </cell>
        </row>
        <row r="39080">
          <cell r="A39080" t="str">
            <v>MM.10.010.0080.g</v>
          </cell>
          <cell r="B39080" t="str">
            <v>- oltre 5000 fino a 5800 Wf - oltre 5600 fino a 6200 Wr</v>
          </cell>
          <cell r="C39080" t="str">
            <v>cad</v>
          </cell>
          <cell r="D39080" t="str">
            <v>522,29</v>
          </cell>
        </row>
        <row r="39081">
          <cell r="A39081" t="str">
            <v>MM.10.010.0090</v>
          </cell>
          <cell r="B39081" t="str">
            <v>Completamenti per ventilconvettori da incasso comprendenti: griglia in alluminio con cerniere per aspirazione aria da plenum e ispezione; bocchetta in alluminio ad alette regolabili per mandata aria; raccordo da ventilconvettore a bocchetta in lamiera d'acciaio zincata; staffe di sostegno.</v>
          </cell>
          <cell r="C39081"/>
          <cell r="D39081"/>
        </row>
        <row r="39082">
          <cell r="A39082" t="str">
            <v>MM.10.010.0090.a</v>
          </cell>
          <cell r="B39082" t="str">
            <v>- fino a 1400 W</v>
          </cell>
          <cell r="C39082" t="str">
            <v>cad</v>
          </cell>
          <cell r="D39082" t="str">
            <v>65,58</v>
          </cell>
        </row>
        <row r="39083">
          <cell r="A39083" t="str">
            <v>MM.10.010.0090.b</v>
          </cell>
          <cell r="B39083" t="str">
            <v>- oltre 1400 fino a 2100 W</v>
          </cell>
          <cell r="C39083" t="str">
            <v>cad</v>
          </cell>
          <cell r="D39083" t="str">
            <v>85,10</v>
          </cell>
        </row>
        <row r="39084">
          <cell r="A39084" t="str">
            <v>MM.10.010.0090.c</v>
          </cell>
          <cell r="B39084" t="str">
            <v>- oltre 2100 fino a 3500 W</v>
          </cell>
          <cell r="C39084" t="str">
            <v>cad</v>
          </cell>
          <cell r="D39084" t="str">
            <v>98,74</v>
          </cell>
        </row>
        <row r="39085">
          <cell r="A39085" t="str">
            <v>MM.10.010.0090.d</v>
          </cell>
          <cell r="B39085" t="str">
            <v>- oltre 5000 fino a 5800 W</v>
          </cell>
          <cell r="C39085" t="str">
            <v>cad</v>
          </cell>
          <cell r="D39085" t="str">
            <v>113,93</v>
          </cell>
        </row>
        <row r="39086">
          <cell r="A39086" t="str">
            <v>MM.10.010.0100</v>
          </cell>
          <cell r="B39086" t="str">
            <v>Ventilconvettori tipo CASSETTE da incasso a 1 batteria, composti da filtro rigenerabile, batteria in rame-alluminio, bacinella condensa, ventilatore centrifugo, comando a 3 velocità, mobile in lamiera verniciata e mensole.</v>
          </cell>
          <cell r="C39086"/>
          <cell r="D39086"/>
        </row>
        <row r="39087">
          <cell r="A39087" t="str">
            <v>MM.10.010.0100.a</v>
          </cell>
          <cell r="B39087" t="str">
            <v>- fino a 2800 W</v>
          </cell>
          <cell r="C39087" t="str">
            <v>cad</v>
          </cell>
          <cell r="D39087" t="str">
            <v>1.020,26</v>
          </cell>
        </row>
        <row r="39088">
          <cell r="A39088" t="str">
            <v>MM.10.010.0100.b</v>
          </cell>
          <cell r="B39088" t="str">
            <v>- oltre 2800 fino a 4600 W</v>
          </cell>
          <cell r="C39088" t="str">
            <v>cad</v>
          </cell>
          <cell r="D39088" t="str">
            <v>1.029,80</v>
          </cell>
        </row>
        <row r="39089">
          <cell r="A39089" t="str">
            <v>MM.10.010.0100.c</v>
          </cell>
          <cell r="B39089" t="str">
            <v>- oltre 4600 fino a 6000 W</v>
          </cell>
          <cell r="C39089" t="str">
            <v>cad</v>
          </cell>
          <cell r="D39089" t="str">
            <v>1.156,82</v>
          </cell>
        </row>
        <row r="39090">
          <cell r="A39090" t="str">
            <v>MM.10.010.0100.d</v>
          </cell>
          <cell r="B39090" t="str">
            <v>- oltre 6000 fino a 8500 W</v>
          </cell>
          <cell r="C39090" t="str">
            <v>cad</v>
          </cell>
          <cell r="D39090" t="str">
            <v>1.665,26</v>
          </cell>
        </row>
        <row r="39091">
          <cell r="A39091" t="str">
            <v>MM.10.010.0100.e</v>
          </cell>
          <cell r="B39091" t="str">
            <v>- oltre 8500 fino a 12000 W</v>
          </cell>
          <cell r="C39091" t="str">
            <v>cad</v>
          </cell>
          <cell r="D39091" t="str">
            <v>1.792,26</v>
          </cell>
        </row>
        <row r="39092">
          <cell r="A39092" t="str">
            <v>MM.10.010.0110</v>
          </cell>
          <cell r="B39092" t="str">
            <v>Ventilconvettori tipo CASSETTE da incasso a 2 batterie, composti da filtro rigenerabile, batteria in rame-alluminio, bacinella condensa, ventilatore centrifugo, comando a 3 velocità, mobile in lamiera verniciata e mensole.</v>
          </cell>
          <cell r="C39092"/>
          <cell r="D39092"/>
        </row>
        <row r="39093">
          <cell r="A39093" t="str">
            <v>MM.10.010.0110.a</v>
          </cell>
          <cell r="B39093" t="str">
            <v>- fino a 3000 Wf - fino a 4600 Wr</v>
          </cell>
          <cell r="C39093" t="str">
            <v>cad</v>
          </cell>
          <cell r="D39093" t="str">
            <v>983,95</v>
          </cell>
        </row>
        <row r="39094">
          <cell r="A39094" t="str">
            <v>MM.10.010.0110.b</v>
          </cell>
          <cell r="B39094" t="str">
            <v>- oltre 3000 fino a 4000 Wf - oltre 4600 fino a 6000 Wr</v>
          </cell>
          <cell r="C39094" t="str">
            <v>cad</v>
          </cell>
          <cell r="D39094" t="str">
            <v>1.055,15</v>
          </cell>
        </row>
        <row r="39095">
          <cell r="A39095" t="str">
            <v>MM.10.010.0110.c</v>
          </cell>
          <cell r="B39095" t="str">
            <v>- oltre 4000 fino a 5000 Wf - oltre 6000 fino a 7500 Wr</v>
          </cell>
          <cell r="C39095" t="str">
            <v>cad</v>
          </cell>
          <cell r="D39095" t="str">
            <v>1.182,05</v>
          </cell>
        </row>
        <row r="39096">
          <cell r="A39096" t="str">
            <v>MM.10.010.0110.d</v>
          </cell>
          <cell r="B39096" t="str">
            <v>- oltre 5000 fino a 7000 Wf - oltre 7500 fino a 11000 Wr</v>
          </cell>
          <cell r="C39096" t="str">
            <v>cad</v>
          </cell>
          <cell r="D39096" t="str">
            <v>1.690,58</v>
          </cell>
        </row>
        <row r="39097">
          <cell r="A39097" t="str">
            <v>MM.10.010.0110.e</v>
          </cell>
          <cell r="B39097" t="str">
            <v>- oltre 7000 fino a 10000 Wf - oltre 11000 fino a 14000 Wr</v>
          </cell>
          <cell r="C39097" t="str">
            <v>cad</v>
          </cell>
          <cell r="D39097" t="str">
            <v>1.817,59</v>
          </cell>
        </row>
        <row r="39098">
          <cell r="A39098" t="str">
            <v>MM.10.010.0120</v>
          </cell>
          <cell r="B39098" t="str">
            <v>Ventilconvettori pensili in vista con lancio in 4 direzioni a 1 batteria, composti da filtro rigenerabile, batteria in rame-alluminio, bacinella condensa, ventilatore centrifugo, comando a 3 velocità, micropompa per sollevamento condensa con sensore, mobile in lamiera verniciata e mensole.</v>
          </cell>
          <cell r="C39098"/>
          <cell r="D39098"/>
        </row>
        <row r="39099">
          <cell r="A39099" t="str">
            <v>MM.10.010.0120.a</v>
          </cell>
          <cell r="B39099" t="str">
            <v>- fino a 4500 W</v>
          </cell>
          <cell r="C39099" t="str">
            <v>cad</v>
          </cell>
          <cell r="D39099" t="str">
            <v>1.014,09</v>
          </cell>
        </row>
        <row r="39100">
          <cell r="A39100" t="str">
            <v>MM.10.010.0120.b</v>
          </cell>
          <cell r="B39100" t="str">
            <v>- oltre 4500 fino a 6500 W</v>
          </cell>
          <cell r="C39100" t="str">
            <v>cad</v>
          </cell>
          <cell r="D39100" t="str">
            <v>1.074,66</v>
          </cell>
        </row>
        <row r="39101">
          <cell r="A39101" t="str">
            <v>MM.10.010.0120.c</v>
          </cell>
          <cell r="B39101" t="str">
            <v>- oltre 6500 fino a 7500 W</v>
          </cell>
          <cell r="C39101" t="str">
            <v>cad</v>
          </cell>
          <cell r="D39101" t="str">
            <v>1.092,65</v>
          </cell>
        </row>
        <row r="39102">
          <cell r="A39102" t="str">
            <v>MM.10.010.0120.d</v>
          </cell>
          <cell r="B39102" t="str">
            <v>- oltre 7500 fino a 8500 W</v>
          </cell>
          <cell r="C39102" t="str">
            <v>cad</v>
          </cell>
          <cell r="D39102" t="str">
            <v>1.202,66</v>
          </cell>
        </row>
        <row r="39103">
          <cell r="A39103" t="str">
            <v>MM.10.010.0120.e</v>
          </cell>
          <cell r="B39103" t="str">
            <v>- oltre 8500 fino a 10000 W</v>
          </cell>
          <cell r="C39103" t="str">
            <v>cad</v>
          </cell>
          <cell r="D39103" t="str">
            <v>1.215,06</v>
          </cell>
        </row>
        <row r="39104">
          <cell r="A39104" t="str">
            <v>MM.10.010.0130</v>
          </cell>
          <cell r="B39104" t="str">
            <v>Aumenti di prezzo per aggiunta di resistenza elettrica a bordo dei ventilconvettori, completa di relay e cablaggi a valle.</v>
          </cell>
          <cell r="C39104"/>
          <cell r="D39104"/>
        </row>
        <row r="39105">
          <cell r="A39105" t="str">
            <v>MM.10.010.0130.a</v>
          </cell>
          <cell r="B39105" t="str">
            <v>- fino a 1400 W - 1 kW</v>
          </cell>
          <cell r="C39105" t="str">
            <v>cad</v>
          </cell>
          <cell r="D39105" t="str">
            <v>135,27</v>
          </cell>
        </row>
        <row r="39106">
          <cell r="A39106" t="str">
            <v>MM.10.010.0130.b</v>
          </cell>
          <cell r="B39106" t="str">
            <v>- oltre 1400 fino a 2100 W - 1,5 kW</v>
          </cell>
          <cell r="C39106" t="str">
            <v>cad</v>
          </cell>
          <cell r="D39106" t="str">
            <v>140,18</v>
          </cell>
        </row>
        <row r="39107">
          <cell r="A39107" t="str">
            <v>MM.10.010.0130.c</v>
          </cell>
          <cell r="B39107" t="str">
            <v>- oltre 2100 fino a 2900 W - 2 kW</v>
          </cell>
          <cell r="C39107" t="str">
            <v>cad</v>
          </cell>
          <cell r="D39107" t="str">
            <v>144,69</v>
          </cell>
        </row>
        <row r="39108">
          <cell r="A39108" t="str">
            <v>MM.10.010.0130.d</v>
          </cell>
          <cell r="B39108" t="str">
            <v>- oltre 2900 fino a 3500 W - 2 kW</v>
          </cell>
          <cell r="C39108" t="str">
            <v>cad</v>
          </cell>
          <cell r="D39108" t="str">
            <v>149,19</v>
          </cell>
        </row>
        <row r="39109">
          <cell r="A39109" t="str">
            <v>MM.10.010.0130.e</v>
          </cell>
          <cell r="B39109" t="str">
            <v>- oltre 3500 fino a 4300 W - 2,5 kW</v>
          </cell>
          <cell r="C39109" t="str">
            <v>cad</v>
          </cell>
          <cell r="D39109" t="str">
            <v>153,30</v>
          </cell>
        </row>
        <row r="39110">
          <cell r="A39110" t="str">
            <v>MM.10.010.0130.f</v>
          </cell>
          <cell r="B39110" t="str">
            <v>- oltre 4300 fino a 5000 W - 2,5 kW</v>
          </cell>
          <cell r="C39110" t="str">
            <v>cad</v>
          </cell>
          <cell r="D39110" t="str">
            <v>157,38</v>
          </cell>
        </row>
        <row r="39111">
          <cell r="A39111" t="str">
            <v>MM.10.010.0130.g</v>
          </cell>
          <cell r="B39111" t="str">
            <v>- oltre 5000 fino a 5800 W - 2,75 kW</v>
          </cell>
          <cell r="C39111" t="str">
            <v>cad</v>
          </cell>
          <cell r="D39111" t="str">
            <v>161,48</v>
          </cell>
        </row>
        <row r="39112">
          <cell r="A39112" t="str">
            <v>MM.10.020</v>
          </cell>
          <cell r="B39112" t="str">
            <v>AEROCONDIZIONATORI</v>
          </cell>
          <cell r="C39112"/>
          <cell r="D39112"/>
        </row>
        <row r="39113">
          <cell r="A39113" t="str">
            <v>MM.10.020.0010</v>
          </cell>
          <cell r="B39113" t="str">
            <v>Aerocondizionatori a lancio orizzontale con batteria in RAME-ALLUMINIO e motore alimentato a 380 V - 3f - 50 Hz, a 2 velocità, completi di bacinella condensa, rete antinfortunistica e mensole.</v>
          </cell>
          <cell r="C39113"/>
          <cell r="D39113"/>
        </row>
        <row r="39114">
          <cell r="A39114" t="str">
            <v>MM.10.020.0010.a</v>
          </cell>
          <cell r="B39114" t="str">
            <v>- fino a 4,5 kWf - fino a 20 kWt</v>
          </cell>
          <cell r="C39114" t="str">
            <v>cad</v>
          </cell>
          <cell r="D39114" t="str">
            <v>573,83</v>
          </cell>
        </row>
        <row r="39115">
          <cell r="A39115" t="str">
            <v>MM.10.020.0010.b</v>
          </cell>
          <cell r="B39115" t="str">
            <v>- oltre 4,5 fino a 9 kWf - oltre 20 fino a 40 kWt</v>
          </cell>
          <cell r="C39115" t="str">
            <v>cad</v>
          </cell>
          <cell r="D39115" t="str">
            <v>707,72</v>
          </cell>
        </row>
        <row r="39116">
          <cell r="A39116" t="str">
            <v>MM.10.020.0010.c</v>
          </cell>
          <cell r="B39116" t="str">
            <v>- oltre 9 fino a 18 kWf - oltre 40 fino a 80 kWt</v>
          </cell>
          <cell r="C39116" t="str">
            <v>cad</v>
          </cell>
          <cell r="D39116" t="str">
            <v>848,44</v>
          </cell>
        </row>
        <row r="39117">
          <cell r="A39117" t="str">
            <v>MM.10.020.0010.d</v>
          </cell>
          <cell r="B39117" t="str">
            <v>- oltre 18 fino a 36 kWf - oltre 80 fino a 160 kWt</v>
          </cell>
          <cell r="C39117" t="str">
            <v>cad</v>
          </cell>
          <cell r="D39117" t="str">
            <v>1.515,15</v>
          </cell>
        </row>
        <row r="39118">
          <cell r="A39118" t="str">
            <v>MM.10.020.0020</v>
          </cell>
          <cell r="B39118" t="str">
            <v>Aerocondizionatori a lancio verticale con batteria in RAME-ALLUMINIO e motore alimentato a 380 V - 3f - 50 Hz, a 2 velocità, completi di bacinella condensa, rete antinfortunistica e mensole.</v>
          </cell>
          <cell r="C39118"/>
          <cell r="D39118"/>
        </row>
        <row r="39119">
          <cell r="A39119" t="str">
            <v>MM.10.020.0020.a</v>
          </cell>
          <cell r="B39119" t="str">
            <v>- fino a 3 kWf - fino a 20 kWt</v>
          </cell>
          <cell r="C39119" t="str">
            <v>cad</v>
          </cell>
          <cell r="D39119" t="str">
            <v>643,49</v>
          </cell>
        </row>
        <row r="39120">
          <cell r="A39120" t="str">
            <v>MM.10.020.0020.b</v>
          </cell>
          <cell r="B39120" t="str">
            <v>- oltre 3 fino a 6 kWf - oltre 20 fino a 40 kWt</v>
          </cell>
          <cell r="C39120" t="str">
            <v>cad</v>
          </cell>
          <cell r="D39120" t="str">
            <v>916,73</v>
          </cell>
        </row>
        <row r="39121">
          <cell r="A39121" t="str">
            <v>MM.10.020.0020.c</v>
          </cell>
          <cell r="B39121" t="str">
            <v>- oltre 6 fino a 12 kWf - oltre 40 fino a 60 kWt</v>
          </cell>
          <cell r="C39121" t="str">
            <v>cad</v>
          </cell>
          <cell r="D39121" t="str">
            <v>1.127,14</v>
          </cell>
        </row>
        <row r="39122">
          <cell r="A39122" t="str">
            <v>MM.10.020.0020.d</v>
          </cell>
          <cell r="B39122" t="str">
            <v>- oltre 12 fino a 16 kWf - oltre 60 fino a 85 kWt</v>
          </cell>
          <cell r="C39122" t="str">
            <v>cad</v>
          </cell>
          <cell r="D39122" t="str">
            <v>1.538,38</v>
          </cell>
        </row>
        <row r="39123">
          <cell r="A39123" t="str">
            <v>MM.10.020.0020.e</v>
          </cell>
          <cell r="B39123" t="str">
            <v>- oltre 16 fino a 20 kWf - oltre 85 fino a 100 kWt</v>
          </cell>
          <cell r="C39123" t="str">
            <v>cad</v>
          </cell>
          <cell r="D39123" t="str">
            <v>1.634,02</v>
          </cell>
        </row>
        <row r="39124">
          <cell r="A39124" t="str">
            <v>MM.10.030</v>
          </cell>
          <cell r="B39124" t="str">
            <v>RADIATORI</v>
          </cell>
          <cell r="C39124"/>
          <cell r="D39124"/>
        </row>
        <row r="39125">
          <cell r="A39125" t="str">
            <v>MM.10.030.0010</v>
          </cell>
          <cell r="B39125" t="str">
            <v>Radiatori in ghisa tipo a piastra con altezza fino a mm 900, pressione massima d'esercizio bar 6, verniciati di bianco, completi di raccordi, guarnizioni e staffaggi.</v>
          </cell>
          <cell r="C39125"/>
          <cell r="D39125"/>
        </row>
        <row r="39126">
          <cell r="A39126" t="str">
            <v>MM.10.030.0010.a</v>
          </cell>
          <cell r="B39126" t="str">
            <v>- fino a 0,300 kW - fino a 600 mm - 2 colonne</v>
          </cell>
          <cell r="C39126" t="str">
            <v>kw</v>
          </cell>
          <cell r="D39126" t="str">
            <v>461,07</v>
          </cell>
        </row>
        <row r="39127">
          <cell r="A39127" t="str">
            <v>MM.10.030.0010.b</v>
          </cell>
          <cell r="B39127" t="str">
            <v>- fino a 0,300 KW - fino a 600 mm - da 3 a 6 colonne</v>
          </cell>
          <cell r="C39127" t="str">
            <v>kw</v>
          </cell>
          <cell r="D39127" t="str">
            <v>399,72</v>
          </cell>
        </row>
        <row r="39128">
          <cell r="A39128" t="str">
            <v>MM.10.030.0010.c</v>
          </cell>
          <cell r="B39128" t="str">
            <v>- fino a 0,300 KW - oltre 600 mm - 2 colonne</v>
          </cell>
          <cell r="C39128" t="str">
            <v>kw</v>
          </cell>
          <cell r="D39128" t="str">
            <v>377,98</v>
          </cell>
        </row>
        <row r="39129">
          <cell r="A39129" t="str">
            <v>MM.10.030.0010.d</v>
          </cell>
          <cell r="B39129" t="str">
            <v>- fino a 0,300 KW - oltre 600 mm - da 3 a 6 colonne</v>
          </cell>
          <cell r="C39129" t="str">
            <v>kw</v>
          </cell>
          <cell r="D39129" t="str">
            <v>318,87</v>
          </cell>
        </row>
        <row r="39130">
          <cell r="A39130" t="str">
            <v>MM.10.030.0010.e</v>
          </cell>
          <cell r="B39130" t="str">
            <v>- oltre 0,300 fino a 0,500 KW - fino a 600 mm - 2 colonne</v>
          </cell>
          <cell r="C39130" t="str">
            <v>kw</v>
          </cell>
          <cell r="D39130" t="str">
            <v>447,73</v>
          </cell>
        </row>
        <row r="39131">
          <cell r="A39131" t="str">
            <v>MM.10.030.0010.f</v>
          </cell>
          <cell r="B39131" t="str">
            <v>- oltre 0,300 fino a 0,500 KW - fino a 600 mm - da 3 a 6 colonne</v>
          </cell>
          <cell r="C39131" t="str">
            <v>kw</v>
          </cell>
          <cell r="D39131" t="str">
            <v>385,73</v>
          </cell>
        </row>
        <row r="39132">
          <cell r="A39132" t="str">
            <v>MM.10.030.0010.g</v>
          </cell>
          <cell r="B39132" t="str">
            <v>- oltre 0,300 fino a 0,500 KW - oltre 600 mm - 2 colonne</v>
          </cell>
          <cell r="C39132" t="str">
            <v>kw</v>
          </cell>
          <cell r="D39132" t="str">
            <v>363,29</v>
          </cell>
        </row>
        <row r="39133">
          <cell r="A39133" t="str">
            <v>MM.10.030.0010.h</v>
          </cell>
          <cell r="B39133" t="str">
            <v>- oltre 0,300 fino a 0,500 KW - oltre 600 mm - da 3 a 6 colonne</v>
          </cell>
          <cell r="C39133" t="str">
            <v>kw</v>
          </cell>
          <cell r="D39133" t="str">
            <v>302,32</v>
          </cell>
        </row>
        <row r="39134">
          <cell r="A39134" t="str">
            <v>MM.10.030.0010.i</v>
          </cell>
          <cell r="B39134" t="str">
            <v>- oltre 0,500 fino a 0,800 KW - fino a 600 mm - 2 colonne</v>
          </cell>
          <cell r="C39134" t="str">
            <v>kw</v>
          </cell>
          <cell r="D39134" t="str">
            <v>415,92</v>
          </cell>
        </row>
        <row r="39135">
          <cell r="A39135" t="str">
            <v>MM.10.030.0010.j</v>
          </cell>
          <cell r="B39135" t="str">
            <v>- oltre 0,500 fino a 0,800 KW - fino a 600 mm - da 3 a 6 colonne</v>
          </cell>
          <cell r="C39135" t="str">
            <v>kw</v>
          </cell>
          <cell r="D39135" t="str">
            <v>323,75</v>
          </cell>
        </row>
        <row r="39136">
          <cell r="A39136" t="str">
            <v>MM.10.030.0010.k</v>
          </cell>
          <cell r="B39136" t="str">
            <v>- oltre 0,500 fino a 0,800 KW - oltre 600 mm - 2 colonne</v>
          </cell>
          <cell r="C39136" t="str">
            <v>kw</v>
          </cell>
          <cell r="D39136" t="str">
            <v>339,98</v>
          </cell>
        </row>
        <row r="39137">
          <cell r="A39137" t="str">
            <v>MM.10.030.0010.l</v>
          </cell>
          <cell r="B39137" t="str">
            <v>- oltre 0,500 fino a 0,800 KW - oltre 600 mm - da 3 a 6 colonne</v>
          </cell>
          <cell r="C39137" t="str">
            <v>kw</v>
          </cell>
          <cell r="D39137" t="str">
            <v>300,67</v>
          </cell>
        </row>
        <row r="39138">
          <cell r="A39138" t="str">
            <v>MM.10.030.0010.m</v>
          </cell>
          <cell r="B39138" t="str">
            <v>- oltre 0,800 fino a 1,200 KW - fino a 600 mm - 2 colonne</v>
          </cell>
          <cell r="C39138" t="str">
            <v>kw</v>
          </cell>
          <cell r="D39138" t="str">
            <v>304,01</v>
          </cell>
        </row>
        <row r="39139">
          <cell r="A39139" t="str">
            <v>MM.10.030.0010.n</v>
          </cell>
          <cell r="B39139" t="str">
            <v>- oltre 0,800 fino a 1,200 KW - fino a 600 mm - da 3 a 6 colonne</v>
          </cell>
          <cell r="C39139" t="str">
            <v>kw</v>
          </cell>
          <cell r="D39139" t="str">
            <v>241,65</v>
          </cell>
        </row>
        <row r="39140">
          <cell r="A39140" t="str">
            <v>MM.10.030.0010.o</v>
          </cell>
          <cell r="B39140" t="str">
            <v>- oltre 0,800 fino a 1,200 KW - oltre 600 mm - 2 colonne</v>
          </cell>
          <cell r="C39140" t="str">
            <v>kw</v>
          </cell>
          <cell r="D39140" t="str">
            <v>272,84</v>
          </cell>
        </row>
        <row r="39141">
          <cell r="A39141" t="str">
            <v>MM.10.030.0010.p</v>
          </cell>
          <cell r="B39141" t="str">
            <v>- oltre 0,800 fino a 1,200 KW - oltre 600 mm - da 3 a 6 colonne</v>
          </cell>
          <cell r="C39141" t="str">
            <v>kw</v>
          </cell>
          <cell r="D39141" t="str">
            <v>226,08</v>
          </cell>
        </row>
        <row r="39142">
          <cell r="A39142" t="str">
            <v>MM.10.030.0010.q</v>
          </cell>
          <cell r="B39142" t="str">
            <v>- oltre 1,200 fino a 1,700 KW - fino a 600 mm - 2 colonne</v>
          </cell>
          <cell r="C39142" t="str">
            <v>kw</v>
          </cell>
          <cell r="D39142" t="str">
            <v>240,59</v>
          </cell>
        </row>
        <row r="39143">
          <cell r="A39143" t="str">
            <v>MM.10.030.0010.r</v>
          </cell>
          <cell r="B39143" t="str">
            <v>- oltre 1,200 fino a 1,700 KW - fino a 600 mm - da 3 a 6 colonne</v>
          </cell>
          <cell r="C39143" t="str">
            <v>kw</v>
          </cell>
          <cell r="D39143" t="str">
            <v>170,78</v>
          </cell>
        </row>
        <row r="39144">
          <cell r="A39144" t="str">
            <v>MM.10.030.0010.s</v>
          </cell>
          <cell r="B39144" t="str">
            <v>- oltre 1,200 fino a 1,700 KW - oltre 600 mm - 2 colonne</v>
          </cell>
          <cell r="C39144" t="str">
            <v>kw</v>
          </cell>
          <cell r="D39144" t="str">
            <v>231,80</v>
          </cell>
        </row>
        <row r="39145">
          <cell r="A39145" t="str">
            <v>MM.10.030.0010.t</v>
          </cell>
          <cell r="B39145" t="str">
            <v>- oltre 1,200 fino a 1,700 KW - oltre 600 mm - da 3 a 6 colonne</v>
          </cell>
          <cell r="C39145" t="str">
            <v>kw</v>
          </cell>
          <cell r="D39145" t="str">
            <v>147,74</v>
          </cell>
        </row>
        <row r="39146">
          <cell r="A39146" t="str">
            <v>MM.10.030.0010.u</v>
          </cell>
          <cell r="B39146" t="str">
            <v>- oltre 1,700 fino a 2,300 KW - fino a 600 mm - da 3 a 6 colonne</v>
          </cell>
          <cell r="C39146" t="str">
            <v>kw</v>
          </cell>
          <cell r="D39146" t="str">
            <v>140,27</v>
          </cell>
        </row>
        <row r="39147">
          <cell r="A39147" t="str">
            <v>MM.10.030.0010.v</v>
          </cell>
          <cell r="B39147" t="str">
            <v>- oltre 1,700 fino a 2,300 KW - oltre 600 mm - 2 colonne</v>
          </cell>
          <cell r="C39147" t="str">
            <v>kw</v>
          </cell>
          <cell r="D39147" t="str">
            <v>155,86</v>
          </cell>
        </row>
        <row r="39148">
          <cell r="A39148" t="str">
            <v>MM.10.030.0010.w</v>
          </cell>
          <cell r="B39148" t="str">
            <v>- oltre 1,700 fino a 2,300 W - oltre 600 mm - da 3 a 6 colonne</v>
          </cell>
          <cell r="C39148" t="str">
            <v>kw</v>
          </cell>
          <cell r="D39148" t="str">
            <v>124,70</v>
          </cell>
        </row>
        <row r="39149">
          <cell r="A39149" t="str">
            <v>MM.10.030.0010.x</v>
          </cell>
          <cell r="B39149" t="str">
            <v>- oltre 2,300 fino a 5,000 KW - fino a 600 mm - da 3 a 6 colonne</v>
          </cell>
          <cell r="C39149" t="str">
            <v>kw</v>
          </cell>
          <cell r="D39149" t="str">
            <v>155,86</v>
          </cell>
        </row>
        <row r="39150">
          <cell r="A39150" t="str">
            <v>MM.10.030.0010.y</v>
          </cell>
          <cell r="B39150" t="str">
            <v>- oltre 2,300 fino a 5,000 KW - oltre 600 mm - da 3 a 6 colonne</v>
          </cell>
          <cell r="C39150" t="str">
            <v>kw</v>
          </cell>
          <cell r="D39150" t="str">
            <v>140,27</v>
          </cell>
        </row>
        <row r="39151">
          <cell r="A39151" t="str">
            <v>MM.10.030.0020</v>
          </cell>
          <cell r="B39151" t="str">
            <v>Radiatori in alluminio con o senza aperture frontali con profondità fino a mm 100 e altezza fino a mm 900, pressione massima d'esercizio bar 6, verniciati di bianco, completi di raccordi, guarnizioni e staffaggi.</v>
          </cell>
          <cell r="C39151"/>
          <cell r="D39151"/>
        </row>
        <row r="39152">
          <cell r="A39152" t="str">
            <v>MM.10.030.0020.a</v>
          </cell>
          <cell r="B39152" t="str">
            <v>- fino a 0,300 KW - fino a 300 mm - 9 colonne</v>
          </cell>
          <cell r="C39152" t="str">
            <v>kw</v>
          </cell>
          <cell r="D39152" t="str">
            <v>200,56</v>
          </cell>
        </row>
        <row r="39153">
          <cell r="A39153" t="str">
            <v>MM.10.030.0020.b</v>
          </cell>
          <cell r="B39153" t="str">
            <v>- fino a 0,300 KW - oltre 300 mm - 2 colonne</v>
          </cell>
          <cell r="C39153" t="str">
            <v>kw</v>
          </cell>
          <cell r="D39153" t="str">
            <v>169,71</v>
          </cell>
        </row>
        <row r="39154">
          <cell r="A39154" t="str">
            <v>MM.10.030.0020.c</v>
          </cell>
          <cell r="B39154" t="str">
            <v>- fino a 0,300 KW - oltre 300 mm - da 3 a 6 colonne</v>
          </cell>
          <cell r="C39154" t="str">
            <v>kw</v>
          </cell>
          <cell r="D39154" t="str">
            <v>123,43</v>
          </cell>
        </row>
        <row r="39155">
          <cell r="A39155" t="str">
            <v>MM.10.030.0020.d</v>
          </cell>
          <cell r="B39155" t="str">
            <v>- oltre 0,300 fino a 0,500 kW - fino a 300 mm - 9 colonne</v>
          </cell>
          <cell r="C39155" t="str">
            <v>kw</v>
          </cell>
          <cell r="D39155" t="str">
            <v>200,56</v>
          </cell>
        </row>
        <row r="39156">
          <cell r="A39156" t="str">
            <v>MM.10.030.0020.e</v>
          </cell>
          <cell r="B39156" t="str">
            <v>- oltre 0,300 fino a 0,500 KW - oltre 300 mm - 2 colonne</v>
          </cell>
          <cell r="C39156" t="str">
            <v>kw</v>
          </cell>
          <cell r="D39156" t="str">
            <v>169,71</v>
          </cell>
        </row>
        <row r="39157">
          <cell r="A39157" t="str">
            <v>MM.10.030.0020.f</v>
          </cell>
          <cell r="B39157" t="str">
            <v>- oltre O,300 fino a 0,500 KW - oltre 300 mm - da 3 a 6 colonne</v>
          </cell>
          <cell r="C39157" t="str">
            <v>kw</v>
          </cell>
          <cell r="D39157" t="str">
            <v>123,43</v>
          </cell>
        </row>
        <row r="39158">
          <cell r="A39158" t="str">
            <v>MM.10.030.0020.g</v>
          </cell>
          <cell r="B39158" t="str">
            <v>- oltre 0,500 fino a 0,800 KW - fino a 300 mm - 9 colonne</v>
          </cell>
          <cell r="C39158" t="str">
            <v>kw</v>
          </cell>
          <cell r="D39158" t="str">
            <v>200,56</v>
          </cell>
        </row>
        <row r="39159">
          <cell r="A39159" t="str">
            <v>MM.10.030.0020.h</v>
          </cell>
          <cell r="B39159" t="str">
            <v>- oltre 0,500 fino a 0,800 KW - oltre 300 mm - 2 colonne</v>
          </cell>
          <cell r="C39159" t="str">
            <v>kw</v>
          </cell>
          <cell r="D39159" t="str">
            <v>169,71</v>
          </cell>
        </row>
        <row r="39160">
          <cell r="A39160" t="str">
            <v>MM.10.030.0020.i</v>
          </cell>
          <cell r="B39160" t="str">
            <v>- oltre 0,500 fino a 0,800 KW - oltre 300 mm - da 3 a 6 colonne</v>
          </cell>
          <cell r="C39160" t="str">
            <v>kw</v>
          </cell>
          <cell r="D39160" t="str">
            <v>185,14</v>
          </cell>
        </row>
        <row r="39161">
          <cell r="A39161" t="str">
            <v>MM.10.030.0020.j</v>
          </cell>
          <cell r="B39161" t="str">
            <v>- oltre 0,800 fino a 1,200 KW - fino a 300 mm - 9 colonne</v>
          </cell>
          <cell r="C39161" t="str">
            <v>kw</v>
          </cell>
          <cell r="D39161" t="str">
            <v>200,56</v>
          </cell>
        </row>
        <row r="39162">
          <cell r="A39162" t="str">
            <v>MM.10.030.0020.k</v>
          </cell>
          <cell r="B39162" t="str">
            <v>- oltre 0,800 fino a 1,200 KW - oltre 300 mm - 2 colonne</v>
          </cell>
          <cell r="C39162" t="str">
            <v>kw</v>
          </cell>
          <cell r="D39162" t="str">
            <v>169,71</v>
          </cell>
        </row>
        <row r="39163">
          <cell r="A39163" t="str">
            <v>MM.10.030.0020.l</v>
          </cell>
          <cell r="B39163" t="str">
            <v>- oltre 0,800 fino a 1,200 KW - oltre 300 mm - da 3 a 6 colonne</v>
          </cell>
          <cell r="C39163" t="str">
            <v>kw</v>
          </cell>
          <cell r="D39163" t="str">
            <v>185,14</v>
          </cell>
        </row>
        <row r="39164">
          <cell r="A39164" t="str">
            <v>MM.10.030.0020.m</v>
          </cell>
          <cell r="B39164" t="str">
            <v>- oltre 1,200 fino a 1,700 KW - fino a 300 mm - 9 colonne</v>
          </cell>
          <cell r="C39164" t="str">
            <v>kw</v>
          </cell>
          <cell r="D39164" t="str">
            <v>200,56</v>
          </cell>
        </row>
        <row r="39165">
          <cell r="A39165" t="str">
            <v>MM.10.030.0020.n</v>
          </cell>
          <cell r="B39165" t="str">
            <v>- oltre 1,200 fino a 1,700 KW - oltre 300 mm - 2 colonne</v>
          </cell>
          <cell r="C39165" t="str">
            <v>kw</v>
          </cell>
          <cell r="D39165" t="str">
            <v>169,71</v>
          </cell>
        </row>
        <row r="39166">
          <cell r="A39166" t="str">
            <v>MM.10.030.0020.o</v>
          </cell>
          <cell r="B39166" t="str">
            <v>- oltre 1,200 fino a 1,700 KW - oltre 300 mm - da 3 a 6 colonne</v>
          </cell>
          <cell r="C39166" t="str">
            <v>kw</v>
          </cell>
          <cell r="D39166" t="str">
            <v>185,14</v>
          </cell>
        </row>
        <row r="39167">
          <cell r="A39167" t="str">
            <v>MM.10.030.0020.p</v>
          </cell>
          <cell r="B39167" t="str">
            <v>- oltre 1,700 fino a 2,300 KW - fino a 300 mm - 9 colonne</v>
          </cell>
          <cell r="C39167" t="str">
            <v>kw</v>
          </cell>
          <cell r="D39167" t="str">
            <v>200,56</v>
          </cell>
        </row>
        <row r="39168">
          <cell r="A39168" t="str">
            <v>MM.10.030.0020.q</v>
          </cell>
          <cell r="B39168" t="str">
            <v>- oltre 1,700 fino a 2,300 KW - oltre 300 mm - 2 colonne</v>
          </cell>
          <cell r="C39168" t="str">
            <v>kw</v>
          </cell>
          <cell r="D39168" t="str">
            <v>169,71</v>
          </cell>
        </row>
        <row r="39169">
          <cell r="A39169" t="str">
            <v>MM.10.030.0020.r</v>
          </cell>
          <cell r="B39169" t="str">
            <v>- oltre 1,700 fino a 2,300 KW - oltre 300 mm - da 3 a 6 colonne</v>
          </cell>
          <cell r="C39169" t="str">
            <v>kw</v>
          </cell>
          <cell r="D39169" t="str">
            <v>185,14</v>
          </cell>
        </row>
        <row r="39170">
          <cell r="A39170" t="str">
            <v>MM.10.030.0020.s</v>
          </cell>
          <cell r="B39170" t="str">
            <v>- oltre 2,300 fino a 5,000 KW - fino a 300 mm - 9 colonne</v>
          </cell>
          <cell r="C39170" t="str">
            <v>kw</v>
          </cell>
          <cell r="D39170" t="str">
            <v>200,56</v>
          </cell>
        </row>
        <row r="39171">
          <cell r="A39171" t="str">
            <v>MM.10.030.0020.t</v>
          </cell>
          <cell r="B39171" t="str">
            <v>- oltre 2,300 fino a 5,000 KW - oltre 300 mm - 2 colonne</v>
          </cell>
          <cell r="C39171" t="str">
            <v>kw</v>
          </cell>
          <cell r="D39171" t="str">
            <v>169,71</v>
          </cell>
        </row>
        <row r="39172">
          <cell r="A39172" t="str">
            <v>MM.10.030.0020.u</v>
          </cell>
          <cell r="B39172" t="str">
            <v>- oltre 2,300 fino a 5,000 KW - oltre 300 mm - da 3 a 6 colonne</v>
          </cell>
          <cell r="C39172" t="str">
            <v>kw</v>
          </cell>
          <cell r="D39172" t="str">
            <v>154,30</v>
          </cell>
        </row>
        <row r="39173">
          <cell r="A39173" t="str">
            <v>MM.10.030.0030</v>
          </cell>
          <cell r="B39173" t="str">
            <v>Radiatori in alluminio con o senza aperture frontali con profondità fino a mm 100 e altezza fino a mm 900, pressione massima d'esercizio bar 6, verniciati di bianco, completi di raccordi, guarnizioni e staffaggi.</v>
          </cell>
          <cell r="C39173"/>
          <cell r="D39173"/>
        </row>
        <row r="39174">
          <cell r="A39174" t="str">
            <v>MM.10.030.0030.a</v>
          </cell>
          <cell r="B39174" t="str">
            <v>- fino a 0,300 KW - fino a 500 mm</v>
          </cell>
          <cell r="C39174" t="str">
            <v>kw</v>
          </cell>
          <cell r="D39174" t="str">
            <v>203,23</v>
          </cell>
        </row>
        <row r="39175">
          <cell r="A39175" t="str">
            <v>MM.10.030.0030.b</v>
          </cell>
          <cell r="B39175" t="str">
            <v>- fino a 0,300 KW - oltre 500 mm</v>
          </cell>
          <cell r="C39175" t="str">
            <v>kw</v>
          </cell>
          <cell r="D39175" t="str">
            <v>168,91</v>
          </cell>
        </row>
        <row r="39176">
          <cell r="A39176" t="str">
            <v>MM.10.030.0030.c</v>
          </cell>
          <cell r="B39176" t="str">
            <v>- oltre 0,300 fino a 0,500 KW - fino a 500 mm</v>
          </cell>
          <cell r="C39176" t="str">
            <v>kw</v>
          </cell>
          <cell r="D39176" t="str">
            <v>183,19</v>
          </cell>
        </row>
        <row r="39177">
          <cell r="A39177" t="str">
            <v>MM.10.030.0030.d</v>
          </cell>
          <cell r="B39177" t="str">
            <v>- oltre 0,300 fino a 0,500 KW - oltre 500 mm</v>
          </cell>
          <cell r="C39177" t="str">
            <v>kw</v>
          </cell>
          <cell r="D39177" t="str">
            <v>145,26</v>
          </cell>
        </row>
        <row r="39178">
          <cell r="A39178" t="str">
            <v>MM.10.030.0030.e</v>
          </cell>
          <cell r="B39178" t="str">
            <v>- oltre 0,500 fino a 0,800 KW - fino a 500 mm</v>
          </cell>
          <cell r="C39178" t="str">
            <v>kw</v>
          </cell>
          <cell r="D39178" t="str">
            <v>170,81</v>
          </cell>
        </row>
        <row r="39179">
          <cell r="A39179" t="str">
            <v>MM.10.030.0030.f</v>
          </cell>
          <cell r="B39179" t="str">
            <v>- oltre 0,500 fino a 0,800 KW - oltre 500 mm</v>
          </cell>
          <cell r="C39179" t="str">
            <v>kw</v>
          </cell>
          <cell r="D39179" t="str">
            <v>131,85</v>
          </cell>
        </row>
        <row r="39180">
          <cell r="A39180" t="str">
            <v>MM.10.030.0030.g</v>
          </cell>
          <cell r="B39180" t="str">
            <v>- oltre 0,800 fino a 1,200 KW - fino a 500 mm</v>
          </cell>
          <cell r="C39180" t="str">
            <v>kw</v>
          </cell>
          <cell r="D39180" t="str">
            <v>165,18</v>
          </cell>
        </row>
        <row r="39181">
          <cell r="A39181" t="str">
            <v>MM.10.030.0030.h</v>
          </cell>
          <cell r="B39181" t="str">
            <v>- oltre 0,800 fino a 1,200 KW - oltre 500 mm</v>
          </cell>
          <cell r="C39181" t="str">
            <v>kw</v>
          </cell>
          <cell r="D39181" t="str">
            <v>124,88</v>
          </cell>
        </row>
        <row r="39182">
          <cell r="A39182" t="str">
            <v>MM.10.030.0030.i</v>
          </cell>
          <cell r="B39182" t="str">
            <v>- oltre 1,200 fino a 1,700 KW - fino a 500 mm</v>
          </cell>
          <cell r="C39182" t="str">
            <v>kw</v>
          </cell>
          <cell r="D39182" t="str">
            <v>161,27</v>
          </cell>
        </row>
        <row r="39183">
          <cell r="A39183" t="str">
            <v>MM.10.030.0030.j</v>
          </cell>
          <cell r="B39183" t="str">
            <v>- oltre 1,200 fino a 1,700 KW - oltre 500 mm</v>
          </cell>
          <cell r="C39183" t="str">
            <v>kw</v>
          </cell>
          <cell r="D39183" t="str">
            <v>121,24</v>
          </cell>
        </row>
        <row r="39184">
          <cell r="A39184" t="str">
            <v>MM.10.030.0030.k</v>
          </cell>
          <cell r="B39184" t="str">
            <v>- oltre 1,700 fino a 2,300 KW - fino a 500 mm</v>
          </cell>
          <cell r="C39184" t="str">
            <v>kw</v>
          </cell>
          <cell r="D39184" t="str">
            <v>159,17</v>
          </cell>
        </row>
        <row r="39185">
          <cell r="A39185" t="str">
            <v>MM.10.030.0030.l</v>
          </cell>
          <cell r="B39185" t="str">
            <v>- oltre 1,700 fino a 2,300 KW - oltre 500 mm</v>
          </cell>
          <cell r="C39185" t="str">
            <v>kw</v>
          </cell>
          <cell r="D39185" t="str">
            <v>119,02</v>
          </cell>
        </row>
        <row r="39186">
          <cell r="A39186" t="str">
            <v>MM.10.030.0030.m</v>
          </cell>
          <cell r="B39186" t="str">
            <v>- oltre 2,300 fino a 5,000 KW - fino a 500 mm</v>
          </cell>
          <cell r="C39186" t="str">
            <v>kw</v>
          </cell>
          <cell r="D39186" t="str">
            <v>155,91</v>
          </cell>
        </row>
        <row r="39187">
          <cell r="A39187" t="str">
            <v>MM.10.030.0030.n</v>
          </cell>
          <cell r="B39187" t="str">
            <v>- oltre 2,300 fino a 5,000 KW - oltre 500 mm</v>
          </cell>
          <cell r="C39187" t="str">
            <v>kw</v>
          </cell>
          <cell r="D39187" t="str">
            <v>117,24</v>
          </cell>
        </row>
        <row r="39188">
          <cell r="A39188" t="str">
            <v>MM.10.030.0040</v>
          </cell>
          <cell r="B39188" t="str">
            <v>Radiatori in acciaio tipo a piastra con altezza fino a 900 mm, pressione massima d'esercizio 10 bar, verniciati di bianco, completi di raccordi, guarnizioni e staffaggi.</v>
          </cell>
          <cell r="C39188"/>
          <cell r="D39188"/>
        </row>
        <row r="39189">
          <cell r="A39189" t="str">
            <v>MM.10.030.0040.a</v>
          </cell>
          <cell r="B39189" t="str">
            <v>- fino a 0,300 KW - H fino a 450 mm - P fino a 65 mm</v>
          </cell>
          <cell r="C39189" t="str">
            <v>kw</v>
          </cell>
          <cell r="D39189" t="str">
            <v>129,11</v>
          </cell>
        </row>
        <row r="39190">
          <cell r="A39190" t="str">
            <v>MM.10.030.0040.b</v>
          </cell>
          <cell r="B39190" t="str">
            <v>- fino a 0,300 KW - H fino a 450 mm - P oltre 65 mm</v>
          </cell>
          <cell r="C39190" t="str">
            <v>kw</v>
          </cell>
          <cell r="D39190" t="str">
            <v>100,41</v>
          </cell>
        </row>
        <row r="39191">
          <cell r="A39191" t="str">
            <v>MM.10.030.0040.c</v>
          </cell>
          <cell r="B39191" t="str">
            <v>- fino a 0,300 KW - H oltre 450 mm</v>
          </cell>
          <cell r="C39191" t="str">
            <v>kw</v>
          </cell>
          <cell r="D39191" t="str">
            <v>71,73</v>
          </cell>
        </row>
        <row r="39192">
          <cell r="A39192" t="str">
            <v>MM.10.030.0040.d</v>
          </cell>
          <cell r="B39192" t="str">
            <v>- oltre 0,300 fino a 0,500 KW - H fino a 450 mm - P fino a 65 mm</v>
          </cell>
          <cell r="C39192" t="str">
            <v>kw</v>
          </cell>
          <cell r="D39192" t="str">
            <v>100,41</v>
          </cell>
        </row>
        <row r="39193">
          <cell r="A39193" t="str">
            <v>MM.10.030.0040.e</v>
          </cell>
          <cell r="B39193" t="str">
            <v>- oltre 0,300 fino a 0,500 KW - H fino a 450 mm - P oltre 65 mm</v>
          </cell>
          <cell r="C39193" t="str">
            <v>kw</v>
          </cell>
          <cell r="D39193" t="str">
            <v>86,05</v>
          </cell>
        </row>
        <row r="39194">
          <cell r="A39194" t="str">
            <v>MM.10.030.0040.f</v>
          </cell>
          <cell r="B39194" t="str">
            <v>- oltre 0,300 fino a 0,500 KW - H oltre 450 mm - P oltre 65 mm</v>
          </cell>
          <cell r="C39194" t="str">
            <v>kw</v>
          </cell>
          <cell r="D39194" t="str">
            <v>71,73</v>
          </cell>
        </row>
        <row r="39195">
          <cell r="A39195" t="str">
            <v>MM.10.030.0040.g</v>
          </cell>
          <cell r="B39195" t="str">
            <v>- oltre 0,500 fino a 0,800 KW - H fino a 450 mm - P fino a 65 mm</v>
          </cell>
          <cell r="C39195" t="str">
            <v>kw</v>
          </cell>
          <cell r="D39195" t="str">
            <v>86,05</v>
          </cell>
        </row>
        <row r="39196">
          <cell r="A39196" t="str">
            <v>MM.10.030.0040.h</v>
          </cell>
          <cell r="B39196" t="str">
            <v>- oltre 0,500 fino a 0,800 KW - H fino a 450 mm - P oltre 65 mm</v>
          </cell>
          <cell r="C39196" t="str">
            <v>kw</v>
          </cell>
          <cell r="D39196" t="str">
            <v>71,73</v>
          </cell>
        </row>
        <row r="39197">
          <cell r="A39197" t="str">
            <v>MM.10.030.0040.i</v>
          </cell>
          <cell r="B39197" t="str">
            <v>- oltre 0,500 fino a 0,800 KW - H oltre 450 mm</v>
          </cell>
          <cell r="C39197" t="str">
            <v>kw</v>
          </cell>
          <cell r="D39197" t="str">
            <v>71,73</v>
          </cell>
        </row>
        <row r="39198">
          <cell r="A39198" t="str">
            <v>MM.10.030.0040.j</v>
          </cell>
          <cell r="B39198" t="str">
            <v>- oltre 0,800 fino a 1,200 KW - H fino a 450 mm</v>
          </cell>
          <cell r="C39198" t="str">
            <v>kw</v>
          </cell>
          <cell r="D39198" t="str">
            <v>71,73</v>
          </cell>
        </row>
        <row r="39199">
          <cell r="A39199" t="str">
            <v>MM.10.030.0040.k</v>
          </cell>
          <cell r="B39199" t="str">
            <v>- oltre 0,800 fino a 1,200 KW - H oltre 450 mm</v>
          </cell>
          <cell r="C39199" t="str">
            <v>kw</v>
          </cell>
          <cell r="D39199" t="str">
            <v>71,73</v>
          </cell>
        </row>
        <row r="39200">
          <cell r="A39200" t="str">
            <v>MM.10.030.0040.l</v>
          </cell>
          <cell r="B39200" t="str">
            <v>- oltre 1,200 fino a 1,700 KW - H fino a 450 mm</v>
          </cell>
          <cell r="C39200" t="str">
            <v>kw</v>
          </cell>
          <cell r="D39200" t="str">
            <v>71,73</v>
          </cell>
        </row>
        <row r="39201">
          <cell r="A39201" t="str">
            <v>MM.10.030.0040.m</v>
          </cell>
          <cell r="B39201" t="str">
            <v>- oltre 1,200 fino a 1,700 KW - H oltre 450 mm</v>
          </cell>
          <cell r="C39201" t="str">
            <v>kw</v>
          </cell>
          <cell r="D39201" t="str">
            <v>71,73</v>
          </cell>
        </row>
        <row r="39202">
          <cell r="A39202" t="str">
            <v>MM.10.030.0040.n</v>
          </cell>
          <cell r="B39202" t="str">
            <v>- oltre 1,700 fino a 2,500 KW - H fino a 450 mm</v>
          </cell>
          <cell r="C39202" t="str">
            <v>kw</v>
          </cell>
          <cell r="D39202" t="str">
            <v>71,73</v>
          </cell>
        </row>
        <row r="39203">
          <cell r="A39203" t="str">
            <v>MM.10.030.0040.o</v>
          </cell>
          <cell r="B39203" t="str">
            <v>- oltre 1,700 fino a 5,000 KW - H oltre 450 mm</v>
          </cell>
          <cell r="C39203" t="str">
            <v>kw</v>
          </cell>
          <cell r="D39203" t="str">
            <v>57,38</v>
          </cell>
        </row>
        <row r="39204">
          <cell r="A39204" t="str">
            <v>MM.10.030.0050</v>
          </cell>
          <cell r="B39204" t="str">
            <v>Radiatori in acciaio tipo tubolare con altezza fino a mm 2500, pressione massima d'esercizio bar 10, verniciati di bianco, completi di raccordi, guarnizioni e staffaggi.</v>
          </cell>
          <cell r="C39204"/>
          <cell r="D39204"/>
        </row>
        <row r="39205">
          <cell r="A39205" t="str">
            <v>MM.10.030.0050.a</v>
          </cell>
          <cell r="B39205" t="str">
            <v>- fino a 0,300 KW - fino a 450 mm - 2 o più colonne</v>
          </cell>
          <cell r="C39205" t="str">
            <v>kw</v>
          </cell>
          <cell r="D39205" t="str">
            <v>355,58</v>
          </cell>
        </row>
        <row r="39206">
          <cell r="A39206" t="str">
            <v>MM.10.030.0050.b</v>
          </cell>
          <cell r="B39206" t="str">
            <v>- fino a 0,300 KW - oltre 450 mm - 2 o più colonne</v>
          </cell>
          <cell r="C39206" t="str">
            <v>kw</v>
          </cell>
          <cell r="D39206" t="str">
            <v>214,89</v>
          </cell>
        </row>
        <row r="39207">
          <cell r="A39207" t="str">
            <v>MM.10.030.0050.c</v>
          </cell>
          <cell r="B39207" t="str">
            <v>- oltre 0.300 fino a 0.500 KW - fino a 450 mm - 2 o più colonne</v>
          </cell>
          <cell r="C39207" t="str">
            <v>kw</v>
          </cell>
          <cell r="D39207" t="str">
            <v>360,47</v>
          </cell>
        </row>
        <row r="39208">
          <cell r="A39208" t="str">
            <v>MM.10.030.0050.d</v>
          </cell>
          <cell r="B39208" t="str">
            <v>- oltre 0,300 fino a 0,500 KW - oltre 450 mm - 2 o più colonne</v>
          </cell>
          <cell r="C39208" t="str">
            <v>kw</v>
          </cell>
          <cell r="D39208" t="str">
            <v>212,37</v>
          </cell>
        </row>
        <row r="39209">
          <cell r="A39209" t="str">
            <v>MM.10.030.0050.e</v>
          </cell>
          <cell r="B39209" t="str">
            <v>- oltre 0,500 fino a 0,800 KW - fino a 450 mm - 2 o più colonne</v>
          </cell>
          <cell r="C39209" t="str">
            <v>kw</v>
          </cell>
          <cell r="D39209" t="str">
            <v>339,42</v>
          </cell>
        </row>
        <row r="39210">
          <cell r="A39210" t="str">
            <v>MM.10.030.0050.f</v>
          </cell>
          <cell r="B39210" t="str">
            <v>- oltre 0,500 fino a 0,800 KW - oltre 450 mm - 2 o più colonne</v>
          </cell>
          <cell r="C39210" t="str">
            <v>kw</v>
          </cell>
          <cell r="D39210" t="str">
            <v>209,96</v>
          </cell>
        </row>
        <row r="39211">
          <cell r="A39211" t="str">
            <v>MM.10.030.0050.g</v>
          </cell>
          <cell r="B39211" t="str">
            <v>- oltre 0,800 fino a 1,200 KW - fino a 450 mm - 2 o più colonne</v>
          </cell>
          <cell r="C39211" t="str">
            <v>kw</v>
          </cell>
          <cell r="D39211" t="str">
            <v>320,19</v>
          </cell>
        </row>
        <row r="39212">
          <cell r="A39212" t="str">
            <v>MM.10.030.0050.h</v>
          </cell>
          <cell r="B39212" t="str">
            <v>- oltre 0,800 fino a 1,200 KW - oltre 450 mm - 2 o più colonne</v>
          </cell>
          <cell r="C39212" t="str">
            <v>kw</v>
          </cell>
          <cell r="D39212" t="str">
            <v>203,41</v>
          </cell>
        </row>
        <row r="39213">
          <cell r="A39213" t="str">
            <v>MM.10.030.0050.i</v>
          </cell>
          <cell r="B39213" t="str">
            <v>- oltre 1,200 fino a 1,700 KW - fino a 450 mm - 2 o più colonne</v>
          </cell>
          <cell r="C39213" t="str">
            <v>kw</v>
          </cell>
          <cell r="D39213" t="str">
            <v>293,14</v>
          </cell>
        </row>
        <row r="39214">
          <cell r="A39214" t="str">
            <v>MM.10.030.0050.l</v>
          </cell>
          <cell r="B39214" t="str">
            <v>- oltre 1,200 fino a 1,700 KW - oltre 450 mm - 2 o più colonne</v>
          </cell>
          <cell r="C39214" t="str">
            <v>kw</v>
          </cell>
          <cell r="D39214" t="str">
            <v>197,70</v>
          </cell>
        </row>
        <row r="39215">
          <cell r="A39215" t="str">
            <v>MM.10.030.0050.m</v>
          </cell>
          <cell r="B39215" t="str">
            <v>- oltre 1,700 fino a 2,300 KW - oltre 450 mm - 2 o più colonne</v>
          </cell>
          <cell r="C39215" t="str">
            <v>kw</v>
          </cell>
          <cell r="D39215" t="str">
            <v>196,67</v>
          </cell>
        </row>
        <row r="39216">
          <cell r="A39216" t="str">
            <v>MM.10.030.0050.n</v>
          </cell>
          <cell r="B39216" t="str">
            <v>- oltre 2,300 fino a 3,000 KW - oltre 450 mm - 2 o più colonne</v>
          </cell>
          <cell r="C39216" t="str">
            <v>kw</v>
          </cell>
          <cell r="D39216" t="str">
            <v>196,81</v>
          </cell>
        </row>
        <row r="39217">
          <cell r="A39217" t="str">
            <v>MM.10.030.0050.o</v>
          </cell>
          <cell r="B39217" t="str">
            <v>- oltre 3,000 fino a 4,000 KW - oltre 450 mm - 2 o più colonne</v>
          </cell>
          <cell r="C39217" t="str">
            <v>kw</v>
          </cell>
          <cell r="D39217" t="str">
            <v>200,39</v>
          </cell>
        </row>
        <row r="39218">
          <cell r="A39218" t="str">
            <v>MM.10.030.0050.p</v>
          </cell>
          <cell r="B39218" t="str">
            <v>- oltre 4,000 fino a 5,000 W - oltre 450 mm -2 o più colonne</v>
          </cell>
          <cell r="C39218" t="str">
            <v>kw</v>
          </cell>
          <cell r="D39218" t="str">
            <v>203,65</v>
          </cell>
        </row>
        <row r="39219">
          <cell r="A39219" t="str">
            <v>MM.10.030.0060</v>
          </cell>
          <cell r="B39219" t="str">
            <v>Convettori in acciaio tipo basso da parete con lunghezza fino a m 4, pressione massima d'esercizio bar 5, verniciati di bianco, completi di raccordi, guarnizioni e staffaggi.</v>
          </cell>
          <cell r="C39219"/>
          <cell r="D39219"/>
        </row>
        <row r="39220">
          <cell r="A39220" t="str">
            <v>MM.10.030.0060.a</v>
          </cell>
          <cell r="B39220" t="str">
            <v>- fino a 0,300 KW - H fino a 100 mm - P fino a 150 mm</v>
          </cell>
          <cell r="C39220" t="str">
            <v>kw</v>
          </cell>
          <cell r="D39220" t="str">
            <v>778,76</v>
          </cell>
        </row>
        <row r="39221">
          <cell r="A39221" t="str">
            <v>MM.10.030.0060.b</v>
          </cell>
          <cell r="B39221" t="str">
            <v>- fino a 0,300 KW - H oltre 100 fino a 150 mm - P fino a 100 mm</v>
          </cell>
          <cell r="C39221" t="str">
            <v>kw</v>
          </cell>
          <cell r="D39221" t="str">
            <v>792,41</v>
          </cell>
        </row>
        <row r="39222">
          <cell r="A39222" t="str">
            <v>MM.10.030.0060.c</v>
          </cell>
          <cell r="B39222" t="str">
            <v>- oltre 0,300 fino a 0,500 KW - H fino a 100 mm - P fino a 150 mm</v>
          </cell>
          <cell r="C39222" t="str">
            <v>kw</v>
          </cell>
          <cell r="D39222" t="str">
            <v>601,14</v>
          </cell>
        </row>
        <row r="39223">
          <cell r="A39223" t="str">
            <v>MM.10.030.0060.d</v>
          </cell>
          <cell r="B39223" t="str">
            <v>- oltre 0,300 fino a 0,500 KW - H fino a 100 mm - P fino a 300 mm</v>
          </cell>
          <cell r="C39223" t="str">
            <v>kw</v>
          </cell>
          <cell r="D39223" t="str">
            <v>724,11</v>
          </cell>
        </row>
        <row r="39224">
          <cell r="A39224" t="str">
            <v>MM.10.030.0060.e</v>
          </cell>
          <cell r="B39224" t="str">
            <v>- oltre 0,300 fino a 0,500 KW - H oltre 100 fino a 150 mm - P fino a 150 mm</v>
          </cell>
          <cell r="C39224" t="str">
            <v>kw</v>
          </cell>
          <cell r="D39224" t="str">
            <v>655,80</v>
          </cell>
        </row>
        <row r="39225">
          <cell r="A39225" t="str">
            <v>MM.10.030.0060.f</v>
          </cell>
          <cell r="B39225" t="str">
            <v>- oltre 0,300 fino a 0,500 KW - H oltre 150 fino a 220 mm - P fino a 100 mm</v>
          </cell>
          <cell r="C39225" t="str">
            <v>kw</v>
          </cell>
          <cell r="D39225" t="str">
            <v>560,15</v>
          </cell>
        </row>
        <row r="39226">
          <cell r="A39226" t="str">
            <v>MM.10.030.0060.g</v>
          </cell>
          <cell r="B39226" t="str">
            <v>- oltre 0,300 fino a 0,500 KW - H oltre 220 fino a 300 mm - P fino a 100 mm</v>
          </cell>
          <cell r="C39226" t="str">
            <v>kw</v>
          </cell>
          <cell r="D39226" t="str">
            <v>724,11</v>
          </cell>
        </row>
        <row r="39227">
          <cell r="A39227" t="str">
            <v>MM.10.030.0060.h</v>
          </cell>
          <cell r="B39227" t="str">
            <v>- oltre 0,500 fino a 0,800 KW - H fino a 100 mm - P fino a 150 mm</v>
          </cell>
          <cell r="C39227" t="str">
            <v>kw</v>
          </cell>
          <cell r="D39227" t="str">
            <v>450,86</v>
          </cell>
        </row>
        <row r="39228">
          <cell r="A39228" t="str">
            <v>MM.10.030.0060.i</v>
          </cell>
          <cell r="B39228" t="str">
            <v>- oltre 0,500 fino a 0,800 KW - H fino a 100 mm - P oltre 150 fino a 300 mm</v>
          </cell>
          <cell r="C39228" t="str">
            <v>kw</v>
          </cell>
          <cell r="D39228" t="str">
            <v>642,13</v>
          </cell>
        </row>
        <row r="39229">
          <cell r="A39229" t="str">
            <v>MM.10.030.0060.j</v>
          </cell>
          <cell r="B39229" t="str">
            <v>- oltre 0,500 fino a 0,800 KW - H fino a 150 mm - P fino a 220 mm</v>
          </cell>
          <cell r="C39229" t="str">
            <v>kw</v>
          </cell>
          <cell r="D39229" t="str">
            <v>546,49</v>
          </cell>
        </row>
        <row r="39230">
          <cell r="A39230" t="str">
            <v>MM.10.030.0060.k</v>
          </cell>
          <cell r="B39230" t="str">
            <v>- oltre 0,500 fino a 0,800 KW - H oltre 150 fino a 220 mm - P fino a 150 mm</v>
          </cell>
          <cell r="C39230" t="str">
            <v>kw</v>
          </cell>
          <cell r="D39230" t="str">
            <v>560,15</v>
          </cell>
        </row>
        <row r="39231">
          <cell r="A39231" t="str">
            <v>MM.10.030.0060.l</v>
          </cell>
          <cell r="B39231" t="str">
            <v>- oltre 0,500 fino a 0,800 KW - H oltre 220 fino a 300 mm - P fino a 150 mm</v>
          </cell>
          <cell r="C39231" t="str">
            <v>kw</v>
          </cell>
          <cell r="D39231" t="str">
            <v>560,15</v>
          </cell>
        </row>
        <row r="39232">
          <cell r="A39232" t="str">
            <v>MM.10.030.0060.m</v>
          </cell>
          <cell r="B39232" t="str">
            <v>- oltre 0,800 fino a 1,200 KW - H fino a 100 mm - P fino a 300 mm</v>
          </cell>
          <cell r="C39232" t="str">
            <v>kw</v>
          </cell>
          <cell r="D39232" t="str">
            <v>464,52</v>
          </cell>
        </row>
        <row r="39233">
          <cell r="A39233" t="str">
            <v>MM.10.030.0060.n</v>
          </cell>
          <cell r="B39233" t="str">
            <v>- oltre 0,800 fino a 1,200 KW - H oltre 100 fino a 150 mm - P fino a 300 mm</v>
          </cell>
          <cell r="C39233" t="str">
            <v>kw</v>
          </cell>
          <cell r="D39233" t="str">
            <v>532,83</v>
          </cell>
        </row>
        <row r="39234">
          <cell r="A39234" t="str">
            <v>MM.10.030.0060.o</v>
          </cell>
          <cell r="B39234" t="str">
            <v>- oltre 0,800 fino a 1,200 kW - H oltre 150 fino a 220 mm - P fino a 220 mm</v>
          </cell>
          <cell r="C39234" t="str">
            <v>kw</v>
          </cell>
          <cell r="D39234" t="str">
            <v>532,83</v>
          </cell>
        </row>
        <row r="39235">
          <cell r="A39235" t="str">
            <v>MM.10.030.0060.p</v>
          </cell>
          <cell r="B39235" t="str">
            <v>- oltre 0,800 fino a 1,200 KW - H oltre 220 fino a 300 mm - P fino a 150 mm</v>
          </cell>
          <cell r="C39235" t="str">
            <v>kw</v>
          </cell>
          <cell r="D39235" t="str">
            <v>519,17</v>
          </cell>
        </row>
        <row r="39236">
          <cell r="A39236" t="str">
            <v>MM.10.030.0060.q</v>
          </cell>
          <cell r="B39236" t="str">
            <v>- oltre 1,200 fino a 1,700 KW - H fino a 100 mm - P fino a 300 mm</v>
          </cell>
          <cell r="C39236" t="str">
            <v>kw</v>
          </cell>
          <cell r="D39236" t="str">
            <v>382,54</v>
          </cell>
        </row>
        <row r="39237">
          <cell r="A39237" t="str">
            <v>MM.10.030.0060.r</v>
          </cell>
          <cell r="B39237" t="str">
            <v>- oltre 1,200 fino a 1,700 KW - H oltre 100 fino a 150 mm - P fino a 300 mm</v>
          </cell>
          <cell r="C39237" t="str">
            <v>kw</v>
          </cell>
          <cell r="D39237" t="str">
            <v>464,52</v>
          </cell>
        </row>
        <row r="39238">
          <cell r="A39238" t="str">
            <v>MM.10.030.0060.s</v>
          </cell>
          <cell r="B39238" t="str">
            <v>- oltre 1,200 fino a 1,700 KW - H oltre 150 fino a 220 mm - P fino a 300 mm</v>
          </cell>
          <cell r="C39238" t="str">
            <v>kw</v>
          </cell>
          <cell r="D39238" t="str">
            <v>478,18</v>
          </cell>
        </row>
        <row r="39239">
          <cell r="A39239" t="str">
            <v>MM.10.030.0060.t</v>
          </cell>
          <cell r="B39239" t="str">
            <v>- oltre 1,200 fino a 1,700 KW - H oltre 220 fino a 300 mm - P fino a 300 mm</v>
          </cell>
          <cell r="C39239" t="str">
            <v>kw</v>
          </cell>
          <cell r="D39239" t="str">
            <v>505,51</v>
          </cell>
        </row>
        <row r="39240">
          <cell r="A39240" t="str">
            <v>MM.10.030.0060.u</v>
          </cell>
          <cell r="B39240" t="str">
            <v>- oltre 1,700 fino a 2,300 KW - H fino a 100 mm - P fino a 300 mm</v>
          </cell>
          <cell r="C39240" t="str">
            <v>kw</v>
          </cell>
          <cell r="D39240" t="str">
            <v>341,56</v>
          </cell>
        </row>
        <row r="39241">
          <cell r="A39241" t="str">
            <v>MM.10.030.0060.v</v>
          </cell>
          <cell r="B39241" t="str">
            <v>- oltre 1,700 fino a 2,300 KW - H oltre 100 fino a 150 mm - P fino a 300 mm</v>
          </cell>
          <cell r="C39241" t="str">
            <v>kw</v>
          </cell>
          <cell r="D39241" t="str">
            <v>396,21</v>
          </cell>
        </row>
        <row r="39242">
          <cell r="A39242" t="str">
            <v>MM.10.030.0060.w</v>
          </cell>
          <cell r="B39242" t="str">
            <v>- oltre 1,700 fino a 2,300 KW - H oltre 150 fino a 220 mm - P fino a 300 mm</v>
          </cell>
          <cell r="C39242" t="str">
            <v>kw</v>
          </cell>
          <cell r="D39242" t="str">
            <v>450,86</v>
          </cell>
        </row>
        <row r="39243">
          <cell r="A39243" t="str">
            <v>MM.10.030.0060.x</v>
          </cell>
          <cell r="B39243" t="str">
            <v>- oltre 1,700 fino a 2,300 KW - H oltre 220 fino a 300 mm - P fino a 300 mm</v>
          </cell>
          <cell r="C39243" t="str">
            <v>kw</v>
          </cell>
          <cell r="D39243" t="str">
            <v>464,52</v>
          </cell>
        </row>
        <row r="39244">
          <cell r="A39244" t="str">
            <v>MM.10.030.0060.y</v>
          </cell>
          <cell r="B39244" t="str">
            <v>- oltre 2,300 fino a 5,000 KW - H fino a 300 mm - P fino a 300 mm</v>
          </cell>
          <cell r="C39244" t="str">
            <v>kw</v>
          </cell>
          <cell r="D39244" t="str">
            <v>355,22</v>
          </cell>
        </row>
        <row r="39245">
          <cell r="A39245" t="str">
            <v>MM.10.030.0070</v>
          </cell>
          <cell r="B39245" t="str">
            <v>Convettori da incasso a pavimento a convezione naturale, lunghezza fino a m 5, pressione massima d'esercizio bar 5, composti da: contenitore in acciaio zincato verniciato di nero, batteria in rame-alluminio verniciata di nero e griglia lineare pedonabile in alluminio colore naturale ad alette longitudinali.</v>
          </cell>
          <cell r="C39245"/>
          <cell r="D39245"/>
        </row>
        <row r="39246">
          <cell r="A39246" t="str">
            <v>MM.10.030.0070.a</v>
          </cell>
          <cell r="B39246" t="str">
            <v>- dim. 250x110 - fino a 0,300 KW</v>
          </cell>
          <cell r="C39246" t="str">
            <v>kw</v>
          </cell>
          <cell r="D39246" t="str">
            <v>2.090,34</v>
          </cell>
        </row>
        <row r="39247">
          <cell r="A39247" t="str">
            <v>MM.10.030.0070.b</v>
          </cell>
          <cell r="B39247" t="str">
            <v>- dim. 250x110 - oltre 0,300 fino a 0,500 KW</v>
          </cell>
          <cell r="C39247" t="str">
            <v>kw</v>
          </cell>
          <cell r="D39247" t="str">
            <v>1.885,41</v>
          </cell>
        </row>
        <row r="39248">
          <cell r="A39248" t="str">
            <v>MM.10.030.0070.c</v>
          </cell>
          <cell r="B39248" t="str">
            <v>- dim. 250x110 - oltre 0,500 fino a 0,800 KW</v>
          </cell>
          <cell r="C39248" t="str">
            <v>kw</v>
          </cell>
          <cell r="D39248" t="str">
            <v>1.653,16</v>
          </cell>
        </row>
        <row r="39249">
          <cell r="A39249" t="str">
            <v>MM.10.030.0070.d</v>
          </cell>
          <cell r="B39249" t="str">
            <v>- dim. 250x110 - oltre 0,800 fino a 1,200 KW</v>
          </cell>
          <cell r="C39249" t="str">
            <v>kw</v>
          </cell>
          <cell r="D39249" t="str">
            <v>1.393,56</v>
          </cell>
        </row>
        <row r="39250">
          <cell r="A39250" t="str">
            <v>MM.10.030.0070.e</v>
          </cell>
          <cell r="B39250" t="str">
            <v>- dim. 270x110 - fino a 0,300 KW</v>
          </cell>
          <cell r="C39250" t="str">
            <v>kw</v>
          </cell>
          <cell r="D39250" t="str">
            <v>3.033,05</v>
          </cell>
        </row>
        <row r="39251">
          <cell r="A39251" t="str">
            <v>MM.10.030.0070.f</v>
          </cell>
          <cell r="B39251" t="str">
            <v>- dim. 270x110 - oltre 0,300 fino a 0,500 KW</v>
          </cell>
          <cell r="C39251" t="str">
            <v>kw</v>
          </cell>
          <cell r="D39251" t="str">
            <v>1.666,82</v>
          </cell>
        </row>
        <row r="39252">
          <cell r="A39252" t="str">
            <v>MM.10.030.0070.g</v>
          </cell>
          <cell r="B39252" t="str">
            <v>- dim. 270x110 - oltre 0,500 fino a 0,800 KW</v>
          </cell>
          <cell r="C39252" t="str">
            <v>kw</v>
          </cell>
          <cell r="D39252" t="str">
            <v>1.543,86</v>
          </cell>
        </row>
        <row r="39253">
          <cell r="A39253" t="str">
            <v>MM.10.030.0070.h</v>
          </cell>
          <cell r="B39253" t="str">
            <v>- dim. 270x110 - oltre 0,800 fino a 1,200 KW</v>
          </cell>
          <cell r="C39253" t="str">
            <v>kw</v>
          </cell>
          <cell r="D39253" t="str">
            <v>1.366,23</v>
          </cell>
        </row>
        <row r="39254">
          <cell r="A39254" t="str">
            <v>MM.10.030.0070.i</v>
          </cell>
          <cell r="B39254" t="str">
            <v>- dim. 270x110 - oltre 1,200 fino a 1,700 KW</v>
          </cell>
          <cell r="C39254" t="str">
            <v>kw</v>
          </cell>
          <cell r="D39254" t="str">
            <v>1.256,94</v>
          </cell>
        </row>
        <row r="39255">
          <cell r="A39255" t="str">
            <v>MM.10.030.0070.j</v>
          </cell>
          <cell r="B39255" t="str">
            <v>- dim. 360x110 - fino a 0,500 KW</v>
          </cell>
          <cell r="C39255" t="str">
            <v>kw</v>
          </cell>
          <cell r="D39255" t="str">
            <v>1.830,74</v>
          </cell>
        </row>
        <row r="39256">
          <cell r="A39256" t="str">
            <v>MM.10.030.0070.k</v>
          </cell>
          <cell r="B39256" t="str">
            <v>- dim. 360x110 - oltre 0,500 fino a 0,800 KW</v>
          </cell>
          <cell r="C39256" t="str">
            <v>kw</v>
          </cell>
          <cell r="D39256" t="str">
            <v>1.653,16</v>
          </cell>
        </row>
        <row r="39257">
          <cell r="A39257" t="str">
            <v>MM.10.030.0070.l</v>
          </cell>
          <cell r="B39257" t="str">
            <v>- dim. 360x110 - oltre 0,800 fino a 1,200 KW</v>
          </cell>
          <cell r="C39257" t="str">
            <v>kw</v>
          </cell>
          <cell r="D39257" t="str">
            <v>1.461,89</v>
          </cell>
        </row>
        <row r="39258">
          <cell r="A39258" t="str">
            <v>MM.10.030.0070.m</v>
          </cell>
          <cell r="B39258" t="str">
            <v>- dim. 360x110 - oltre 1,200 fino a 1,700 KW</v>
          </cell>
          <cell r="C39258" t="str">
            <v>kw</v>
          </cell>
          <cell r="D39258" t="str">
            <v>1.502,88</v>
          </cell>
        </row>
        <row r="39259">
          <cell r="A39259" t="str">
            <v>MM.10.030.0070.n</v>
          </cell>
          <cell r="B39259" t="str">
            <v>- dim. 360x110 - oltre 1,700 fino a 2,300 KW</v>
          </cell>
          <cell r="C39259" t="str">
            <v>kw</v>
          </cell>
          <cell r="D39259" t="str">
            <v>1.311,57</v>
          </cell>
        </row>
        <row r="39260">
          <cell r="A39260" t="str">
            <v>MM.10.030.0080</v>
          </cell>
          <cell r="B39260" t="str">
            <v>Convettori da incasso a pavimento a convezione forzata, lunghezza fino a m 5, pressione massima d'esercizio bar 5, composti da: contenitore in acciaio zincato verniciato di nero con isolamento acustico, batteria in rame-alluminio verniciata di nero, ventilatori cilidrici longitudinali con motori V 220-1, pannello elettrico di comando/protezione/regolazione e griglia lineare pedonabile in alluminio colore naturale ad alette longitudinali.</v>
          </cell>
          <cell r="C39260"/>
          <cell r="D39260"/>
        </row>
        <row r="39261">
          <cell r="A39261" t="str">
            <v>MM.10.030.0080.a</v>
          </cell>
          <cell r="B39261" t="str">
            <v>- dim. 270x110 - fino a 1,200 KW</v>
          </cell>
          <cell r="C39261" t="str">
            <v>kw</v>
          </cell>
          <cell r="D39261" t="str">
            <v>1.407,22</v>
          </cell>
        </row>
        <row r="39262">
          <cell r="A39262" t="str">
            <v>MM.10.030.0080.b</v>
          </cell>
          <cell r="B39262" t="str">
            <v>- dim. 270x110 - oltre 1,200 fino a 1,700 KW</v>
          </cell>
          <cell r="C39262" t="str">
            <v>kw</v>
          </cell>
          <cell r="D39262" t="str">
            <v>792,41</v>
          </cell>
        </row>
        <row r="39263">
          <cell r="A39263" t="str">
            <v>MM.10.030.0080.c</v>
          </cell>
          <cell r="B39263" t="str">
            <v>- dim. 270x110 - oltre 1,700 fino a 2,300 KW</v>
          </cell>
          <cell r="C39263" t="str">
            <v>kw</v>
          </cell>
          <cell r="D39263" t="str">
            <v>901,71</v>
          </cell>
        </row>
        <row r="39264">
          <cell r="A39264" t="str">
            <v>MM.10.030.0080.d</v>
          </cell>
          <cell r="B39264" t="str">
            <v>- dim. 270x110 - oltre 2,300 fino a 5,000 KW</v>
          </cell>
          <cell r="C39264" t="str">
            <v>kw</v>
          </cell>
          <cell r="D39264" t="str">
            <v>929,04</v>
          </cell>
        </row>
        <row r="39265">
          <cell r="A39265" t="str">
            <v>MM.10.030.0080.e</v>
          </cell>
          <cell r="B39265" t="str">
            <v>- dim. 370x110 - fino a 1,200 KW</v>
          </cell>
          <cell r="C39265" t="str">
            <v>kw</v>
          </cell>
          <cell r="D39265" t="str">
            <v>1.475,53</v>
          </cell>
        </row>
        <row r="39266">
          <cell r="A39266" t="str">
            <v>MM.10.030.0080.f</v>
          </cell>
          <cell r="B39266" t="str">
            <v>- dim. 370x110 - oltre 1,200 fino a 1,700 KW</v>
          </cell>
          <cell r="C39266" t="str">
            <v>kw</v>
          </cell>
          <cell r="D39266" t="str">
            <v>1.092,99</v>
          </cell>
        </row>
        <row r="39267">
          <cell r="A39267" t="str">
            <v>MM.10.030.0080.g</v>
          </cell>
          <cell r="B39267" t="str">
            <v>- dim. 370x110 - oltre 1,700 fino a 2,300 KW</v>
          </cell>
          <cell r="C39267" t="str">
            <v>kw</v>
          </cell>
          <cell r="D39267" t="str">
            <v>983,70</v>
          </cell>
        </row>
        <row r="39268">
          <cell r="A39268" t="str">
            <v>MM.10.030.0080.h</v>
          </cell>
          <cell r="B39268" t="str">
            <v>- dim. 370x110 - oltre 2,300 fino a 5,000 KW</v>
          </cell>
          <cell r="C39268" t="str">
            <v>kw</v>
          </cell>
          <cell r="D39268" t="str">
            <v>956,36</v>
          </cell>
        </row>
        <row r="39269">
          <cell r="A39269" t="str">
            <v>MM.10.030.0080.i</v>
          </cell>
          <cell r="B39269" t="str">
            <v>- dim. 430x110 - fino a 1,200 KW</v>
          </cell>
          <cell r="C39269" t="str">
            <v>kw</v>
          </cell>
          <cell r="D39269" t="str">
            <v>1.598,49</v>
          </cell>
        </row>
        <row r="39270">
          <cell r="A39270" t="str">
            <v>MM.10.030.0080.j</v>
          </cell>
          <cell r="B39270" t="str">
            <v>- dim. 430x110 - oltre 1,200 fino a 1,700 KW</v>
          </cell>
          <cell r="C39270" t="str">
            <v>kw</v>
          </cell>
          <cell r="D39270" t="str">
            <v>1.202,28</v>
          </cell>
        </row>
        <row r="39271">
          <cell r="A39271" t="str">
            <v>MM.10.030.0080.k</v>
          </cell>
          <cell r="B39271" t="str">
            <v>- dim. 430x110 - oltre 1,700 fino a 2,300 KW</v>
          </cell>
          <cell r="C39271" t="str">
            <v>kw</v>
          </cell>
          <cell r="D39271" t="str">
            <v>1.147,63</v>
          </cell>
        </row>
        <row r="39272">
          <cell r="A39272" t="str">
            <v>MM.10.030.0080.l</v>
          </cell>
          <cell r="B39272" t="str">
            <v>- dim. 430x110 - oltre 2,300 fino a 5,000 KW</v>
          </cell>
          <cell r="C39272" t="str">
            <v>kw</v>
          </cell>
          <cell r="D39272" t="str">
            <v>1.079,32</v>
          </cell>
        </row>
        <row r="39273">
          <cell r="A39273" t="str">
            <v>MM.10.030.0090</v>
          </cell>
          <cell r="B39273" t="str">
            <v>Convettori elettrici completi di: termostato ambiente a bordo, comandi luminosi e cavo d'alimentazione, mensole (tipo fisso) o piedini (tipo portatile).</v>
          </cell>
          <cell r="C39273"/>
          <cell r="D39273"/>
        </row>
        <row r="39274">
          <cell r="A39274" t="str">
            <v>MM.10.030.0090.a</v>
          </cell>
          <cell r="B39274" t="str">
            <v>- fisso senza timer - 0,6 kW</v>
          </cell>
          <cell r="C39274" t="str">
            <v>cad</v>
          </cell>
          <cell r="D39274" t="str">
            <v>126,97</v>
          </cell>
        </row>
        <row r="39275">
          <cell r="A39275" t="str">
            <v>MM.10.030.0090.b</v>
          </cell>
          <cell r="B39275" t="str">
            <v>- fisso senza timer - 1 kW</v>
          </cell>
          <cell r="C39275" t="str">
            <v>cad</v>
          </cell>
          <cell r="D39275" t="str">
            <v>144,20</v>
          </cell>
        </row>
        <row r="39276">
          <cell r="A39276" t="str">
            <v>MM.10.030.0090.c</v>
          </cell>
          <cell r="B39276" t="str">
            <v>- fisso senza timer - 1,5 kW</v>
          </cell>
          <cell r="C39276" t="str">
            <v>cad</v>
          </cell>
          <cell r="D39276" t="str">
            <v>159,78</v>
          </cell>
        </row>
        <row r="39277">
          <cell r="A39277" t="str">
            <v>MM.10.030.0090.d</v>
          </cell>
          <cell r="B39277" t="str">
            <v>- fisso senza timer - 2 kW</v>
          </cell>
          <cell r="C39277" t="str">
            <v>cad</v>
          </cell>
          <cell r="D39277" t="str">
            <v>176,99</v>
          </cell>
        </row>
        <row r="39278">
          <cell r="A39278" t="str">
            <v>MM.10.030.0090.e</v>
          </cell>
          <cell r="B39278" t="str">
            <v>- fisso con timer - 0,6 kW</v>
          </cell>
          <cell r="C39278" t="str">
            <v>cad</v>
          </cell>
          <cell r="D39278" t="str">
            <v>146,65</v>
          </cell>
        </row>
        <row r="39279">
          <cell r="A39279" t="str">
            <v>MM.10.030.0090.f</v>
          </cell>
          <cell r="B39279" t="str">
            <v>- fisso con timer - 1 kW</v>
          </cell>
          <cell r="C39279" t="str">
            <v>cad</v>
          </cell>
          <cell r="D39279" t="str">
            <v>167,15</v>
          </cell>
        </row>
        <row r="39280">
          <cell r="A39280" t="str">
            <v>MM.10.030.0090.g</v>
          </cell>
          <cell r="B39280" t="str">
            <v>- fisso con timer - 1,5 kW</v>
          </cell>
          <cell r="C39280" t="str">
            <v>cad</v>
          </cell>
          <cell r="D39280" t="str">
            <v>184,36</v>
          </cell>
        </row>
        <row r="39281">
          <cell r="A39281" t="str">
            <v>MM.10.030.0090.h</v>
          </cell>
          <cell r="B39281" t="str">
            <v>- fisso con timer - 2 kW</v>
          </cell>
          <cell r="C39281" t="str">
            <v>cad</v>
          </cell>
          <cell r="D39281" t="str">
            <v>201,58</v>
          </cell>
        </row>
        <row r="39282">
          <cell r="A39282" t="str">
            <v>MM.10.030.0090.i</v>
          </cell>
          <cell r="B39282" t="str">
            <v>- portatile senza timer - 2 kW</v>
          </cell>
          <cell r="C39282" t="str">
            <v>cad</v>
          </cell>
          <cell r="D39282" t="str">
            <v>109,03</v>
          </cell>
        </row>
        <row r="39283">
          <cell r="A39283" t="str">
            <v>MM.10.030.0090.j</v>
          </cell>
          <cell r="B39283" t="str">
            <v>- portatile con timer - 2 kW</v>
          </cell>
          <cell r="C39283" t="str">
            <v>cad</v>
          </cell>
          <cell r="D39283" t="str">
            <v>140,18</v>
          </cell>
        </row>
        <row r="39284">
          <cell r="A39284" t="str">
            <v>MM.10.040</v>
          </cell>
          <cell r="B39284" t="str">
            <v>AEROTERMI</v>
          </cell>
          <cell r="C39284"/>
          <cell r="D39284"/>
        </row>
        <row r="39285">
          <cell r="A39285" t="str">
            <v>MM.10.040.0010</v>
          </cell>
          <cell r="B39285" t="str">
            <v>Aerotermi a lancio orizzontale con cassa in acciaio e batteria in acciao-alluminio e motore 380 V - 3f - 50 Hz, completi di rete antinfortunistica e mensole.</v>
          </cell>
          <cell r="C39285"/>
          <cell r="D39285"/>
        </row>
        <row r="39286">
          <cell r="A39286" t="str">
            <v>MM.10.040.0010.a</v>
          </cell>
          <cell r="B39286" t="str">
            <v>- 4 poli - fino a 15 kW</v>
          </cell>
          <cell r="C39286" t="str">
            <v>cad</v>
          </cell>
          <cell r="D39286" t="str">
            <v>452,22</v>
          </cell>
        </row>
        <row r="39287">
          <cell r="A39287" t="str">
            <v>MM.10.040.0010.b</v>
          </cell>
          <cell r="B39287" t="str">
            <v>- 4 poli - oltre 15 fino a 20 kW</v>
          </cell>
          <cell r="C39287" t="str">
            <v>cad</v>
          </cell>
          <cell r="D39287" t="str">
            <v>479,55</v>
          </cell>
        </row>
        <row r="39288">
          <cell r="A39288" t="str">
            <v>MM.10.040.0010.c</v>
          </cell>
          <cell r="B39288" t="str">
            <v>- 4 poli - oltre 20 fino a 30 kW</v>
          </cell>
          <cell r="C39288" t="str">
            <v>cad</v>
          </cell>
          <cell r="D39288" t="str">
            <v>520,53</v>
          </cell>
        </row>
        <row r="39289">
          <cell r="A39289" t="str">
            <v>MM.10.040.0010.d</v>
          </cell>
          <cell r="B39289" t="str">
            <v>- 4 poli - oltre 30 fino a 40 kW</v>
          </cell>
          <cell r="C39289" t="str">
            <v>cad</v>
          </cell>
          <cell r="D39289" t="str">
            <v>588,84</v>
          </cell>
        </row>
        <row r="39290">
          <cell r="A39290" t="str">
            <v>MM.10.040.0010.e</v>
          </cell>
          <cell r="B39290" t="str">
            <v>- 4 poli - oltre 40 fino a 50 kW</v>
          </cell>
          <cell r="C39290" t="str">
            <v>cad</v>
          </cell>
          <cell r="D39290" t="str">
            <v>631,18</v>
          </cell>
        </row>
        <row r="39291">
          <cell r="A39291" t="str">
            <v>MM.10.040.0010.f</v>
          </cell>
          <cell r="B39291" t="str">
            <v>- 4 poli - oltre 50 fino a 60 kW</v>
          </cell>
          <cell r="C39291" t="str">
            <v>cad</v>
          </cell>
          <cell r="D39291" t="str">
            <v>687,23</v>
          </cell>
        </row>
        <row r="39292">
          <cell r="A39292" t="str">
            <v>MM.10.040.0010.g</v>
          </cell>
          <cell r="B39292" t="str">
            <v>- 6 poli - fino a 10 kW</v>
          </cell>
          <cell r="C39292" t="str">
            <v>cad</v>
          </cell>
          <cell r="D39292" t="str">
            <v>446,77</v>
          </cell>
        </row>
        <row r="39293">
          <cell r="A39293" t="str">
            <v>MM.10.040.0010.h</v>
          </cell>
          <cell r="B39293" t="str">
            <v>- 6 poli - oltre 10 fino a 15 kW</v>
          </cell>
          <cell r="C39293" t="str">
            <v>cad</v>
          </cell>
          <cell r="D39293" t="str">
            <v>471,35</v>
          </cell>
        </row>
        <row r="39294">
          <cell r="A39294" t="str">
            <v>MM.10.040.0010.i</v>
          </cell>
          <cell r="B39294" t="str">
            <v>- 6 poli - oltre 15 fino a 20 kW</v>
          </cell>
          <cell r="C39294" t="str">
            <v>cad</v>
          </cell>
          <cell r="D39294" t="str">
            <v>515,08</v>
          </cell>
        </row>
        <row r="39295">
          <cell r="A39295" t="str">
            <v>MM.10.040.0010.j</v>
          </cell>
          <cell r="B39295" t="str">
            <v>- 6 poli - oltre 20 fino a 30 kW</v>
          </cell>
          <cell r="C39295" t="str">
            <v>cad</v>
          </cell>
          <cell r="D39295" t="str">
            <v>564,26</v>
          </cell>
        </row>
        <row r="39296">
          <cell r="A39296" t="str">
            <v>MM.10.040.0010.k</v>
          </cell>
          <cell r="B39296" t="str">
            <v>- 6 poli - oltre 30 fino a 40 kW</v>
          </cell>
          <cell r="C39296" t="str">
            <v>cad</v>
          </cell>
          <cell r="D39296" t="str">
            <v>605,24</v>
          </cell>
        </row>
        <row r="39297">
          <cell r="A39297" t="str">
            <v>MM.10.040.0010.l</v>
          </cell>
          <cell r="B39297" t="str">
            <v>- 6 poli - oltre 40 fino a 50 kW</v>
          </cell>
          <cell r="C39297" t="str">
            <v>cad</v>
          </cell>
          <cell r="D39297" t="str">
            <v>654,43</v>
          </cell>
        </row>
        <row r="39298">
          <cell r="A39298" t="str">
            <v>MM.10.040.0010.m</v>
          </cell>
          <cell r="B39298" t="str">
            <v>- 6 poli - oltre 50 fino a 60 kW</v>
          </cell>
          <cell r="C39298" t="str">
            <v>cad</v>
          </cell>
          <cell r="D39298" t="str">
            <v>972,76</v>
          </cell>
        </row>
        <row r="39299">
          <cell r="A39299" t="str">
            <v>MM.10.040.0010.n</v>
          </cell>
          <cell r="B39299" t="str">
            <v>- 6 poli - oltre 60 fino a 75 kW</v>
          </cell>
          <cell r="C39299" t="str">
            <v>cad</v>
          </cell>
          <cell r="D39299" t="str">
            <v>1.105,28</v>
          </cell>
        </row>
        <row r="39300">
          <cell r="A39300" t="str">
            <v>MM.10.040.0010.o</v>
          </cell>
          <cell r="B39300" t="str">
            <v>- 6 poli - oltre 75 fino a 100 kW</v>
          </cell>
          <cell r="C39300" t="str">
            <v>cad</v>
          </cell>
          <cell r="D39300" t="str">
            <v>1.277,43</v>
          </cell>
        </row>
        <row r="39301">
          <cell r="A39301" t="str">
            <v>MM.10.040.0010.p</v>
          </cell>
          <cell r="B39301" t="str">
            <v>- 6 poli - oltre 100 fino a 125 kW</v>
          </cell>
          <cell r="C39301" t="str">
            <v>cad</v>
          </cell>
          <cell r="D39301" t="str">
            <v>1.543,86</v>
          </cell>
        </row>
        <row r="39302">
          <cell r="A39302" t="str">
            <v>MM.10.040.0010.q</v>
          </cell>
          <cell r="B39302" t="str">
            <v>- 8 poli - oltre 40 fino a 50 kW</v>
          </cell>
          <cell r="C39302" t="str">
            <v>cad</v>
          </cell>
          <cell r="D39302" t="str">
            <v>978,23</v>
          </cell>
        </row>
        <row r="39303">
          <cell r="A39303" t="str">
            <v>MM.10.040.0010.r</v>
          </cell>
          <cell r="B39303" t="str">
            <v>- 8 poli - oltre 50 fino a 65 kW</v>
          </cell>
          <cell r="C39303" t="str">
            <v>cad</v>
          </cell>
          <cell r="D39303" t="str">
            <v>1.113,49</v>
          </cell>
        </row>
        <row r="39304">
          <cell r="A39304" t="str">
            <v>MM.10.040.0010.s</v>
          </cell>
          <cell r="B39304" t="str">
            <v>- 8 poli - oltre 65 fino a 85 kW</v>
          </cell>
          <cell r="C39304" t="str">
            <v>cad</v>
          </cell>
          <cell r="D39304" t="str">
            <v>1.295,21</v>
          </cell>
        </row>
        <row r="39305">
          <cell r="A39305" t="str">
            <v>MM.10.040.0010.t</v>
          </cell>
          <cell r="B39305" t="str">
            <v>- 8 poli - oltre 85 fino a 105 kW</v>
          </cell>
          <cell r="C39305" t="str">
            <v>cad</v>
          </cell>
          <cell r="D39305" t="str">
            <v>1.527,46</v>
          </cell>
        </row>
        <row r="39306">
          <cell r="A39306" t="str">
            <v>MM.10.040.0020</v>
          </cell>
          <cell r="B39306" t="str">
            <v>Aerotermi a lancio orizzontale con cassa in acciaio e batteria in acciaio-alluminio e motore alimentato a 380 V - 3f a 2 velocità, completi di rete antinfortunistica e mensole.</v>
          </cell>
          <cell r="C39306"/>
          <cell r="D39306"/>
        </row>
        <row r="39307">
          <cell r="A39307" t="str">
            <v>MM.10.040.0020.a</v>
          </cell>
          <cell r="B39307" t="str">
            <v>- poli 4/8 - fino a 15 kW</v>
          </cell>
          <cell r="C39307" t="str">
            <v>cad</v>
          </cell>
          <cell r="D39307" t="str">
            <v>467,26</v>
          </cell>
        </row>
        <row r="39308">
          <cell r="A39308" t="str">
            <v>MM.10.040.0020.b</v>
          </cell>
          <cell r="B39308" t="str">
            <v>- poli 4/8 - oltre 15 fino a 20 kW</v>
          </cell>
          <cell r="C39308" t="str">
            <v>cad</v>
          </cell>
          <cell r="D39308" t="str">
            <v>493,21</v>
          </cell>
        </row>
        <row r="39309">
          <cell r="A39309" t="str">
            <v>MM.10.040.0020.c</v>
          </cell>
          <cell r="B39309" t="str">
            <v>- poli 4/8 - oltre 20 fino a 30 kW</v>
          </cell>
          <cell r="C39309" t="str">
            <v>cad</v>
          </cell>
          <cell r="D39309" t="str">
            <v>539,66</v>
          </cell>
        </row>
        <row r="39310">
          <cell r="A39310" t="str">
            <v>MM.10.040.0020.d</v>
          </cell>
          <cell r="B39310" t="str">
            <v>- poli 4/8 - oltre 30 fino a 40 kW</v>
          </cell>
          <cell r="C39310" t="str">
            <v>cad</v>
          </cell>
          <cell r="D39310" t="str">
            <v>592,96</v>
          </cell>
        </row>
        <row r="39311">
          <cell r="A39311" t="str">
            <v>MM.10.040.0020.e</v>
          </cell>
          <cell r="B39311" t="str">
            <v>- poli 4/8 - oltre 40 fino a 50 kW</v>
          </cell>
          <cell r="C39311" t="str">
            <v>cad</v>
          </cell>
          <cell r="D39311" t="str">
            <v>639,41</v>
          </cell>
        </row>
        <row r="39312">
          <cell r="A39312" t="str">
            <v>MM.10.040.0020.f</v>
          </cell>
          <cell r="B39312" t="str">
            <v>- poli 4/8 - oltre 50 fino a 60 kW</v>
          </cell>
          <cell r="C39312" t="str">
            <v>cad</v>
          </cell>
          <cell r="D39312" t="str">
            <v>702,25</v>
          </cell>
        </row>
        <row r="39313">
          <cell r="A39313" t="str">
            <v>MM.10.040.0020.g</v>
          </cell>
          <cell r="B39313" t="str">
            <v>- poli 6/8 - oltre 50 fino a 60 kW</v>
          </cell>
          <cell r="C39313" t="str">
            <v>cad</v>
          </cell>
          <cell r="D39313" t="str">
            <v>993,26</v>
          </cell>
        </row>
        <row r="39314">
          <cell r="A39314" t="str">
            <v>MM.10.040.0020.h</v>
          </cell>
          <cell r="B39314" t="str">
            <v>- poli 6/8 - oltre 60 fino a 75 kW</v>
          </cell>
          <cell r="C39314" t="str">
            <v>cad</v>
          </cell>
          <cell r="D39314" t="str">
            <v>1.143,54</v>
          </cell>
        </row>
        <row r="39315">
          <cell r="A39315" t="str">
            <v>MM.10.040.0020.i</v>
          </cell>
          <cell r="B39315" t="str">
            <v>- poli 6/8 - oltre 75 fino a 100 kW</v>
          </cell>
          <cell r="C39315" t="str">
            <v>cad</v>
          </cell>
          <cell r="D39315" t="str">
            <v>1.315,70</v>
          </cell>
        </row>
        <row r="39316">
          <cell r="A39316" t="str">
            <v>MM.10.040.0020.j</v>
          </cell>
          <cell r="B39316" t="str">
            <v>- poli 6/8 - oltre 100 fino a 125 kW</v>
          </cell>
          <cell r="C39316" t="str">
            <v>cad</v>
          </cell>
          <cell r="D39316" t="str">
            <v>1.561,60</v>
          </cell>
        </row>
        <row r="39317">
          <cell r="A39317" t="str">
            <v>MM.10.040.0030</v>
          </cell>
          <cell r="B39317" t="str">
            <v>Aumenti di prezzo per aerotermi a lancio orizzontale con batteria rame-alluminio.</v>
          </cell>
          <cell r="C39317"/>
          <cell r="D39317"/>
        </row>
        <row r="39318">
          <cell r="A39318" t="str">
            <v>MM.10.040.0030.a</v>
          </cell>
          <cell r="B39318" t="str">
            <v>- art. 0010.a/g e art. 0020.a</v>
          </cell>
          <cell r="C39318" t="str">
            <v>cad</v>
          </cell>
          <cell r="D39318" t="str">
            <v>54,65</v>
          </cell>
        </row>
        <row r="39319">
          <cell r="A39319" t="str">
            <v>MM.10.040.0030.b</v>
          </cell>
          <cell r="B39319" t="str">
            <v>- art. 0010.b/h e art. 0020.b</v>
          </cell>
          <cell r="C39319" t="str">
            <v>cad</v>
          </cell>
          <cell r="D39319" t="str">
            <v>69,67</v>
          </cell>
        </row>
        <row r="39320">
          <cell r="A39320" t="str">
            <v>MM.10.040.0030.c</v>
          </cell>
          <cell r="B39320" t="str">
            <v>- art. 0010.c/i e art. 0020.c</v>
          </cell>
          <cell r="C39320" t="str">
            <v>cad</v>
          </cell>
          <cell r="D39320" t="str">
            <v>83,34</v>
          </cell>
        </row>
        <row r="39321">
          <cell r="A39321" t="str">
            <v>MM.10.040.0030.d</v>
          </cell>
          <cell r="B39321" t="str">
            <v>- art. 0010.d/j e art. 0020.d</v>
          </cell>
          <cell r="C39321" t="str">
            <v>cad</v>
          </cell>
          <cell r="D39321" t="str">
            <v>99,75</v>
          </cell>
        </row>
        <row r="39322">
          <cell r="A39322" t="str">
            <v>MM.10.040.0030.e</v>
          </cell>
          <cell r="B39322" t="str">
            <v>- art. 0010.e/k e art. 0020.e</v>
          </cell>
          <cell r="C39322" t="str">
            <v>cad</v>
          </cell>
          <cell r="D39322" t="str">
            <v>117,49</v>
          </cell>
        </row>
        <row r="39323">
          <cell r="A39323" t="str">
            <v>MM.10.040.0030.f</v>
          </cell>
          <cell r="B39323" t="str">
            <v>- art. 0010.f/l e art. 0020.f</v>
          </cell>
          <cell r="C39323" t="str">
            <v>cad</v>
          </cell>
          <cell r="D39323" t="str">
            <v>139,35</v>
          </cell>
        </row>
        <row r="39324">
          <cell r="A39324" t="str">
            <v>MM.10.040.0030.g</v>
          </cell>
          <cell r="B39324" t="str">
            <v>- art. 0010.m e art. 0020.g</v>
          </cell>
          <cell r="C39324" t="str">
            <v>cad</v>
          </cell>
          <cell r="D39324" t="str">
            <v>107,93</v>
          </cell>
        </row>
        <row r="39325">
          <cell r="A39325" t="str">
            <v>MM.10.040.0030.h</v>
          </cell>
          <cell r="B39325" t="str">
            <v>- art. 0010.n e art. 0020.h</v>
          </cell>
          <cell r="C39325" t="str">
            <v>cad</v>
          </cell>
          <cell r="D39325" t="str">
            <v>153,01</v>
          </cell>
        </row>
        <row r="39326">
          <cell r="A39326" t="str">
            <v>MM.10.040.0030.i</v>
          </cell>
          <cell r="B39326" t="str">
            <v>- art. 0010.o e art. 0020.i</v>
          </cell>
          <cell r="C39326" t="str">
            <v>cad</v>
          </cell>
          <cell r="D39326" t="str">
            <v>183,08</v>
          </cell>
        </row>
        <row r="39327">
          <cell r="A39327" t="str">
            <v>MM.10.040.0030.j</v>
          </cell>
          <cell r="B39327" t="str">
            <v>- art. 0010.p e art. 0020.j</v>
          </cell>
          <cell r="C39327" t="str">
            <v>cad</v>
          </cell>
          <cell r="D39327" t="str">
            <v>222,71</v>
          </cell>
        </row>
        <row r="39328">
          <cell r="A39328" t="str">
            <v>MM.10.040.0040</v>
          </cell>
          <cell r="B39328" t="str">
            <v>Condotti di aspirazione per aerotermi a lancio orizzontale, tipo a miscela manuale per aria ricircolo più aria esterna (griglie escluse: vedere capitolo relativo).</v>
          </cell>
          <cell r="C39328"/>
          <cell r="D39328"/>
        </row>
        <row r="39329">
          <cell r="A39329" t="str">
            <v>MM.10.040.0040.a</v>
          </cell>
          <cell r="B39329" t="str">
            <v>- art. 0010.a/g e art. 0020.a</v>
          </cell>
          <cell r="C39329" t="str">
            <v>cad</v>
          </cell>
          <cell r="D39329" t="str">
            <v>155,76</v>
          </cell>
        </row>
        <row r="39330">
          <cell r="A39330" t="str">
            <v>MM.10.040.0040.b</v>
          </cell>
          <cell r="B39330" t="str">
            <v>- art. 0010.b/h e art. 0020.b</v>
          </cell>
          <cell r="C39330" t="str">
            <v>cad</v>
          </cell>
          <cell r="D39330" t="str">
            <v>165,31</v>
          </cell>
        </row>
        <row r="39331">
          <cell r="A39331" t="str">
            <v>MM.10.040.0040.c</v>
          </cell>
          <cell r="B39331" t="str">
            <v>- art. 0010.c/i e art. 0020.c</v>
          </cell>
          <cell r="C39331" t="str">
            <v>cad</v>
          </cell>
          <cell r="D39331" t="str">
            <v>184,44</v>
          </cell>
        </row>
        <row r="39332">
          <cell r="A39332" t="str">
            <v>MM.10.040.0040.d</v>
          </cell>
          <cell r="B39332" t="str">
            <v>- art. 0010.d/j e art. 0020.d</v>
          </cell>
          <cell r="C39332" t="str">
            <v>cad</v>
          </cell>
          <cell r="D39332" t="str">
            <v>204,94</v>
          </cell>
        </row>
        <row r="39333">
          <cell r="A39333" t="str">
            <v>MM.10.040.0040.e</v>
          </cell>
          <cell r="B39333" t="str">
            <v>- art. 0010.e/k e art. 0020.e</v>
          </cell>
          <cell r="C39333" t="str">
            <v>cad</v>
          </cell>
          <cell r="D39333" t="str">
            <v>214,49</v>
          </cell>
        </row>
        <row r="39334">
          <cell r="A39334" t="str">
            <v>MM.10.040.0040.f</v>
          </cell>
          <cell r="B39334" t="str">
            <v>- art. 0010.f/l e art. 0020.f</v>
          </cell>
          <cell r="C39334" t="str">
            <v>cad</v>
          </cell>
          <cell r="D39334" t="str">
            <v>232,25</v>
          </cell>
        </row>
        <row r="39335">
          <cell r="A39335" t="str">
            <v>MM.10.040.0040.g</v>
          </cell>
          <cell r="B39335" t="str">
            <v>- art. 0010.m e art. 0020.g</v>
          </cell>
          <cell r="C39335" t="str">
            <v>cad</v>
          </cell>
          <cell r="D39335" t="str">
            <v>281,45</v>
          </cell>
        </row>
        <row r="39336">
          <cell r="A39336" t="str">
            <v>MM.10.040.0040.h</v>
          </cell>
          <cell r="B39336" t="str">
            <v>- art. 0010.n e art. 0020.h</v>
          </cell>
          <cell r="C39336" t="str">
            <v>cad</v>
          </cell>
          <cell r="D39336" t="str">
            <v>312,87</v>
          </cell>
        </row>
        <row r="39337">
          <cell r="A39337" t="str">
            <v>MM.10.040.0040.i</v>
          </cell>
          <cell r="B39337" t="str">
            <v>- art. 0010.o e art. 0020.i</v>
          </cell>
          <cell r="C39337" t="str">
            <v>cad</v>
          </cell>
          <cell r="D39337" t="str">
            <v>344,30</v>
          </cell>
        </row>
        <row r="39338">
          <cell r="A39338" t="str">
            <v>MM.10.040.0040.j</v>
          </cell>
          <cell r="B39338" t="str">
            <v>- art. 0010.p e art. 0020.j</v>
          </cell>
          <cell r="C39338" t="str">
            <v>cad</v>
          </cell>
          <cell r="D39338" t="str">
            <v>386,66</v>
          </cell>
        </row>
        <row r="39339">
          <cell r="A39339" t="str">
            <v>MM.10.040.0050</v>
          </cell>
          <cell r="B39339" t="str">
            <v>Diffusore accessorio per aerotermi a lancio orizzontale</v>
          </cell>
          <cell r="C39339"/>
          <cell r="D39339"/>
        </row>
        <row r="39340">
          <cell r="A39340" t="str">
            <v>MM.10.040.0050.a</v>
          </cell>
          <cell r="B39340" t="str">
            <v>- art. 0010.a/g e art. 0020.a</v>
          </cell>
          <cell r="C39340" t="str">
            <v>cad</v>
          </cell>
          <cell r="D39340" t="str">
            <v>43,71</v>
          </cell>
        </row>
        <row r="39341">
          <cell r="A39341" t="str">
            <v>MM.10.040.0050.b</v>
          </cell>
          <cell r="B39341" t="str">
            <v>- art. 0010.b/h e art. 0020.b</v>
          </cell>
          <cell r="C39341" t="str">
            <v>cad</v>
          </cell>
          <cell r="D39341" t="str">
            <v>47,82</v>
          </cell>
        </row>
        <row r="39342">
          <cell r="A39342" t="str">
            <v>MM.10.040.0050.c</v>
          </cell>
          <cell r="B39342" t="str">
            <v>- art. 0010.c/i e art. 0020.c</v>
          </cell>
          <cell r="C39342" t="str">
            <v>cad</v>
          </cell>
          <cell r="D39342" t="str">
            <v>50,53</v>
          </cell>
        </row>
        <row r="39343">
          <cell r="A39343" t="str">
            <v>MM.10.040.0050.d</v>
          </cell>
          <cell r="B39343" t="str">
            <v>- art. 0010.d/j e art. 0020.d</v>
          </cell>
          <cell r="C39343" t="str">
            <v>cad</v>
          </cell>
          <cell r="D39343" t="str">
            <v>53,30</v>
          </cell>
        </row>
        <row r="39344">
          <cell r="A39344" t="str">
            <v>MM.10.040.0050.e</v>
          </cell>
          <cell r="B39344" t="str">
            <v>- art. 0010.e/k e art. 0020.e</v>
          </cell>
          <cell r="C39344" t="str">
            <v>cad</v>
          </cell>
          <cell r="D39344" t="str">
            <v>57,38</v>
          </cell>
        </row>
        <row r="39345">
          <cell r="A39345" t="str">
            <v>MM.10.040.0050.f</v>
          </cell>
          <cell r="B39345" t="str">
            <v>- art. 0010.f/l e art. 0020.f</v>
          </cell>
          <cell r="C39345" t="str">
            <v>cad</v>
          </cell>
          <cell r="D39345" t="str">
            <v>60,12</v>
          </cell>
        </row>
        <row r="39346">
          <cell r="A39346" t="str">
            <v>MM.10.040.0050.g</v>
          </cell>
          <cell r="B39346" t="str">
            <v>- art. 0010.m e art. 0020.g</v>
          </cell>
          <cell r="C39346" t="str">
            <v>cad</v>
          </cell>
          <cell r="D39346" t="str">
            <v>79,26</v>
          </cell>
        </row>
        <row r="39347">
          <cell r="A39347" t="str">
            <v>MM.10.040.0050.h</v>
          </cell>
          <cell r="B39347" t="str">
            <v>- art. 0010.n e art. 0020.h</v>
          </cell>
          <cell r="C39347" t="str">
            <v>cad</v>
          </cell>
          <cell r="D39347" t="str">
            <v>91,52</v>
          </cell>
        </row>
        <row r="39348">
          <cell r="A39348" t="str">
            <v>MM.10.040.0050.i</v>
          </cell>
          <cell r="B39348" t="str">
            <v>- art. 0010.o e art. 0020.i</v>
          </cell>
          <cell r="C39348" t="str">
            <v>cad</v>
          </cell>
          <cell r="D39348" t="str">
            <v>103,83</v>
          </cell>
        </row>
        <row r="39349">
          <cell r="A39349" t="str">
            <v>MM.10.040.0050.j</v>
          </cell>
          <cell r="B39349" t="str">
            <v>- art. 0010.p e art. 0020.j</v>
          </cell>
          <cell r="C39349" t="str">
            <v>cad</v>
          </cell>
          <cell r="D39349" t="str">
            <v>137,98</v>
          </cell>
        </row>
        <row r="39350">
          <cell r="A39350" t="str">
            <v>MM.10.040.0060</v>
          </cell>
          <cell r="B39350" t="str">
            <v>Aerotermi a lancio verticale con cassa in acciaio e batteria in rame-alluminio e motore alimentato a 380 V -3f - 50 Hz, completi di diffusore anemostatico e mensole.</v>
          </cell>
          <cell r="C39350"/>
          <cell r="D39350"/>
        </row>
        <row r="39351">
          <cell r="A39351" t="str">
            <v>MM.10.040.0060.a</v>
          </cell>
          <cell r="B39351" t="str">
            <v>- poli 4 - fino a 20 kW</v>
          </cell>
          <cell r="C39351" t="str">
            <v>cad</v>
          </cell>
          <cell r="D39351" t="str">
            <v>623,00</v>
          </cell>
        </row>
        <row r="39352">
          <cell r="A39352" t="str">
            <v>MM.10.040.0060.b</v>
          </cell>
          <cell r="B39352" t="str">
            <v>- poli 4 - oltre 20 fino a 40 kW</v>
          </cell>
          <cell r="C39352" t="str">
            <v>cad</v>
          </cell>
          <cell r="D39352" t="str">
            <v>653,07</v>
          </cell>
        </row>
        <row r="39353">
          <cell r="A39353" t="str">
            <v>MM.10.040.0060.c</v>
          </cell>
          <cell r="B39353" t="str">
            <v>- poli 4 - oltre 40 fino a 60 kW</v>
          </cell>
          <cell r="C39353" t="str">
            <v>cad</v>
          </cell>
          <cell r="D39353" t="str">
            <v>1.045,17</v>
          </cell>
        </row>
        <row r="39354">
          <cell r="A39354" t="str">
            <v>MM.10.040.0060.d</v>
          </cell>
          <cell r="B39354" t="str">
            <v>- poli 6 - oltre 60 fino a 80 kW</v>
          </cell>
          <cell r="C39354" t="str">
            <v>cad</v>
          </cell>
          <cell r="D39354" t="str">
            <v>1.396,29</v>
          </cell>
        </row>
        <row r="39355">
          <cell r="A39355" t="str">
            <v>MM.10.040.0060.e</v>
          </cell>
          <cell r="B39355" t="str">
            <v>- poli 6 - oltre 80 fino a 100 kW</v>
          </cell>
          <cell r="C39355" t="str">
            <v>cad</v>
          </cell>
          <cell r="D39355" t="str">
            <v>1.511,06</v>
          </cell>
        </row>
        <row r="39356">
          <cell r="A39356" t="str">
            <v>MM.10.040.0060.f</v>
          </cell>
          <cell r="B39356" t="str">
            <v>- poli 6 - oltre 100 fino a 115 kW</v>
          </cell>
          <cell r="C39356" t="str">
            <v>cad</v>
          </cell>
          <cell r="D39356" t="str">
            <v>1.552,05</v>
          </cell>
        </row>
        <row r="39357">
          <cell r="A39357" t="str">
            <v>MM.10.040.0070</v>
          </cell>
          <cell r="B39357" t="str">
            <v>Aerotermi elettrici con resistenza a 2 stadi e motore alimentato a 380 V - 3f - 50 Hz, completi di quadro elettrico, strumentazione e mensole.</v>
          </cell>
          <cell r="C39357"/>
          <cell r="D39357"/>
        </row>
        <row r="39358">
          <cell r="A39358" t="str">
            <v>MM.10.040.0070.a</v>
          </cell>
          <cell r="B39358" t="str">
            <v>- fino a 7 kW</v>
          </cell>
          <cell r="C39358" t="str">
            <v>cad</v>
          </cell>
          <cell r="D39358" t="str">
            <v>974,13</v>
          </cell>
        </row>
        <row r="39359">
          <cell r="A39359" t="str">
            <v>MM.10.040.0070.b</v>
          </cell>
          <cell r="B39359" t="str">
            <v>- oltre 7 fino a 10 kW</v>
          </cell>
          <cell r="C39359" t="str">
            <v>cad</v>
          </cell>
          <cell r="D39359" t="str">
            <v>1.027,41</v>
          </cell>
        </row>
        <row r="39360">
          <cell r="A39360" t="str">
            <v>MM.10.040.0070.c</v>
          </cell>
          <cell r="B39360" t="str">
            <v>- oltre 10 fino a 13 kW</v>
          </cell>
          <cell r="C39360" t="str">
            <v>cad</v>
          </cell>
          <cell r="D39360" t="str">
            <v>1.101,19</v>
          </cell>
        </row>
        <row r="39361">
          <cell r="A39361" t="str">
            <v>MM.10.040.0070.d</v>
          </cell>
          <cell r="B39361" t="str">
            <v>- oltre 13 fino a 18 kW</v>
          </cell>
          <cell r="C39361" t="str">
            <v>cad</v>
          </cell>
          <cell r="D39361" t="str">
            <v>1.203,65</v>
          </cell>
        </row>
        <row r="39362">
          <cell r="A39362" t="str">
            <v>MM.10.040.0070.e</v>
          </cell>
          <cell r="B39362" t="str">
            <v>- oltre 18 fino a 25 kW</v>
          </cell>
          <cell r="C39362" t="str">
            <v>cad</v>
          </cell>
          <cell r="D39362" t="str">
            <v>1.302,03</v>
          </cell>
        </row>
        <row r="39363">
          <cell r="A39363" t="str">
            <v>MM.10.040.0080</v>
          </cell>
          <cell r="B39363" t="str">
            <v>Aerotermi a metano completi di bruciatore, scarico fumi a parete, quadro elettrico alimentato a 220 V - 1f - 50 Hz, strumentazione e mensole.</v>
          </cell>
          <cell r="C39363"/>
          <cell r="D39363"/>
        </row>
        <row r="39364">
          <cell r="A39364" t="str">
            <v>MM.10.040.0080.a</v>
          </cell>
          <cell r="B39364" t="str">
            <v>- fino a 25 kW</v>
          </cell>
          <cell r="C39364" t="str">
            <v>cad</v>
          </cell>
          <cell r="D39364" t="str">
            <v>1.970,11</v>
          </cell>
        </row>
        <row r="39365">
          <cell r="A39365" t="str">
            <v>MM.10.040.0080.b</v>
          </cell>
          <cell r="B39365" t="str">
            <v>- oltre 25 kW fino a 30 kW</v>
          </cell>
          <cell r="C39365" t="str">
            <v>cad</v>
          </cell>
          <cell r="D39365" t="str">
            <v>2.022,04</v>
          </cell>
        </row>
        <row r="39366">
          <cell r="A39366" t="str">
            <v>MM.10.040.0080.c</v>
          </cell>
          <cell r="B39366" t="str">
            <v>- oltre 30 kW fino a 35 kW</v>
          </cell>
          <cell r="C39366" t="str">
            <v>cad</v>
          </cell>
          <cell r="D39366" t="str">
            <v>2.128,60</v>
          </cell>
        </row>
        <row r="39367">
          <cell r="A39367" t="str">
            <v>MM.10.040.0080.d</v>
          </cell>
          <cell r="B39367" t="str">
            <v>- oltre 35 kW fino a 45 kW</v>
          </cell>
          <cell r="C39367" t="str">
            <v>cad</v>
          </cell>
          <cell r="D39367" t="str">
            <v>2.281,62</v>
          </cell>
        </row>
        <row r="39368">
          <cell r="A39368" t="str">
            <v>MM.10.040.0080.e</v>
          </cell>
          <cell r="B39368" t="str">
            <v>- oltre 45 kW fino a 55 kW</v>
          </cell>
          <cell r="C39368" t="str">
            <v>cad</v>
          </cell>
          <cell r="D39368" t="str">
            <v>2.535,73</v>
          </cell>
        </row>
        <row r="39369">
          <cell r="A39369" t="str">
            <v>MM.10.040.0080.f</v>
          </cell>
          <cell r="B39369" t="str">
            <v>- oltre 55 kW fino a 75 kW</v>
          </cell>
          <cell r="C39369" t="str">
            <v>cad</v>
          </cell>
          <cell r="D39369" t="str">
            <v>3.011,18</v>
          </cell>
        </row>
        <row r="39370">
          <cell r="A39370" t="str">
            <v>MM.10.040.0080.g</v>
          </cell>
          <cell r="B39370" t="str">
            <v>- oltre 75 kW fino a 100 kW</v>
          </cell>
          <cell r="C39370" t="str">
            <v>cad</v>
          </cell>
          <cell r="D39370" t="str">
            <v>3.911,55</v>
          </cell>
        </row>
        <row r="39371">
          <cell r="A39371" t="str">
            <v>MM.10.050</v>
          </cell>
          <cell r="B39371" t="str">
            <v>SISTEMI RADIANTI A SOFFITTO</v>
          </cell>
          <cell r="C39371"/>
          <cell r="D39371"/>
        </row>
        <row r="39372">
          <cell r="A39372" t="str">
            <v>MM.10.050.0010</v>
          </cell>
          <cell r="B39372" t="str">
            <v>Termostrisce radianti lunghezza m da 6 a 60, complete di sistemi di sostegno, composte da: tubi e collettori in acciaio nero verniciato; distanziatori in acciaio zincato; doghe in alluminio verniciato di bianco; materassino di lana minerale densità kg/m³ 15 spessore mm 50 su carta-alluminio.</v>
          </cell>
          <cell r="C39372"/>
          <cell r="D39372"/>
        </row>
        <row r="39373">
          <cell r="A39373" t="str">
            <v>MM.10.050.0010.a</v>
          </cell>
          <cell r="B39373" t="str">
            <v>- 560 W/m - larghezza fino a 80 mm</v>
          </cell>
          <cell r="C39373" t="str">
            <v>m</v>
          </cell>
          <cell r="D39373" t="str">
            <v>57,38</v>
          </cell>
        </row>
        <row r="39374">
          <cell r="A39374" t="str">
            <v>MM.10.050.0010.b</v>
          </cell>
          <cell r="B39374" t="str">
            <v>- 680 W/m - larghezza oltre 80 fino a 100 mm</v>
          </cell>
          <cell r="C39374" t="str">
            <v>m</v>
          </cell>
          <cell r="D39374" t="str">
            <v>68,31</v>
          </cell>
        </row>
        <row r="39375">
          <cell r="A39375" t="str">
            <v>MM.10.050.0010.c</v>
          </cell>
          <cell r="B39375" t="str">
            <v>- 800 W/m - larghezza oltre 100 fino a 120 mm</v>
          </cell>
          <cell r="C39375" t="str">
            <v>m</v>
          </cell>
          <cell r="D39375" t="str">
            <v>77,87</v>
          </cell>
        </row>
        <row r="39376">
          <cell r="A39376" t="str">
            <v>MM.10.050.0010.d</v>
          </cell>
          <cell r="B39376" t="str">
            <v>- 920 W/m - larghezza oltre 120 fino a 140 mm</v>
          </cell>
          <cell r="C39376" t="str">
            <v>m</v>
          </cell>
          <cell r="D39376" t="str">
            <v>91,52</v>
          </cell>
        </row>
        <row r="39377">
          <cell r="A39377" t="str">
            <v>MM.10.050.0010.e</v>
          </cell>
          <cell r="B39377" t="str">
            <v>- 1040 W/m - larghezza oltre 140 fino a 160 mm</v>
          </cell>
          <cell r="C39377" t="str">
            <v>m</v>
          </cell>
          <cell r="D39377" t="str">
            <v>103,83</v>
          </cell>
        </row>
        <row r="39378">
          <cell r="A39378" t="str">
            <v>MM.10.050.0020</v>
          </cell>
          <cell r="B39378" t="str">
            <v>Soffitti radianti attivi e inattivi completi di sistemi di sostegno, composti da: tubi in acciaio nero verniciato, nei soffitti attivi formati in serpentine e completi di collettori; distanziatori in acciaio zincato; pannelli o doghe in alluminio verniciato di bianco, completi di cornici perimetrali e accessori vari di montaggio; materassino di lana minerale densità kg/m³ 15 spessore mm 15 su carta-alluminio.</v>
          </cell>
          <cell r="C39378"/>
          <cell r="D39378"/>
        </row>
        <row r="39379">
          <cell r="A39379" t="str">
            <v>MM.10.050.0020.a</v>
          </cell>
          <cell r="B39379" t="str">
            <v>- 130 W/m² [interasse tubi: 600 mm] - pannelli 600x600 mm</v>
          </cell>
          <cell r="C39379" t="str">
            <v>m²</v>
          </cell>
          <cell r="D39379" t="str">
            <v>77,87</v>
          </cell>
        </row>
        <row r="39380">
          <cell r="A39380" t="str">
            <v>MM.10.050.0020.b</v>
          </cell>
          <cell r="B39380" t="str">
            <v>- 230 W/m² [interasse tubi: 300 mm] - pannelli 300x600 mm</v>
          </cell>
          <cell r="C39380" t="str">
            <v>m²</v>
          </cell>
          <cell r="D39380" t="str">
            <v>84,70</v>
          </cell>
        </row>
        <row r="39381">
          <cell r="A39381" t="str">
            <v>MM.10.050.0020.c</v>
          </cell>
          <cell r="B39381" t="str">
            <v>- 270 W/m² [interasse tubi: 200 mm] - doghe larghezza 200 mm</v>
          </cell>
          <cell r="C39381" t="str">
            <v>m²</v>
          </cell>
          <cell r="D39381" t="str">
            <v>79,26</v>
          </cell>
        </row>
        <row r="39382">
          <cell r="A39382" t="str">
            <v>MM.10.050.0020.d</v>
          </cell>
          <cell r="B39382" t="str">
            <v>- parte inattiva - pannelli 600x600 mm</v>
          </cell>
          <cell r="C39382" t="str">
            <v>m²</v>
          </cell>
          <cell r="D39382" t="str">
            <v>70,08</v>
          </cell>
        </row>
        <row r="39383">
          <cell r="A39383" t="str">
            <v>MM.10.050.0020.e</v>
          </cell>
          <cell r="B39383" t="str">
            <v>- parte inattiva - pannelli 300x600 mm</v>
          </cell>
          <cell r="C39383" t="str">
            <v>m²</v>
          </cell>
          <cell r="D39383" t="str">
            <v>76,24</v>
          </cell>
        </row>
        <row r="39384">
          <cell r="A39384" t="str">
            <v>MM.10.060</v>
          </cell>
          <cell r="B39384" t="str">
            <v>SISTEMI RADIANTI A PAVIMENTO</v>
          </cell>
          <cell r="C39384"/>
          <cell r="D39384"/>
        </row>
        <row r="39385">
          <cell r="A39385" t="str">
            <v>MM.10.060.0010</v>
          </cell>
          <cell r="B39385" t="str">
            <v>Sistemi radianti annegati a pavimento, composti da: serpentine di tubi in multistrato o in polietilene reticolato con barriera anti-ossigeno, secondo DIN 4726 (solo per pavimenti attivi); lastre di polistirene espanso sinterizzato in classe 1 secondo UNI EN 13163, tipo a nocche senza barriera vapore, densità minima kg/m³ 30, spessore mm da 40 a 70. Inclusi nel prezzo: accessori di montaggio; additivo per massetto protettivo in cemento.</v>
          </cell>
          <cell r="C39385"/>
          <cell r="D39385"/>
        </row>
        <row r="39386">
          <cell r="A39386" t="str">
            <v>MM.10.060.0010.a</v>
          </cell>
          <cell r="B39386" t="str">
            <v>- 130 W/m² - fino a 100 mm</v>
          </cell>
          <cell r="C39386" t="str">
            <v>m²</v>
          </cell>
          <cell r="D39386" t="str">
            <v>25,86</v>
          </cell>
        </row>
        <row r="39387">
          <cell r="A39387" t="str">
            <v>MM.10.060.0010.b</v>
          </cell>
          <cell r="B39387" t="str">
            <v>- 105 W/m² - oltre 100 fino a 150 mm</v>
          </cell>
          <cell r="C39387" t="str">
            <v>m²</v>
          </cell>
          <cell r="D39387" t="str">
            <v>21,41</v>
          </cell>
        </row>
        <row r="39388">
          <cell r="A39388" t="str">
            <v>MM.10.060.0010.c</v>
          </cell>
          <cell r="B39388" t="str">
            <v>- 65 W/m² - oltre 150 fino a 225 mm</v>
          </cell>
          <cell r="C39388" t="str">
            <v>m²</v>
          </cell>
          <cell r="D39388" t="str">
            <v>18,74</v>
          </cell>
        </row>
        <row r="39389">
          <cell r="A39389" t="str">
            <v>MM.10.060.0010.d</v>
          </cell>
          <cell r="B39389" t="str">
            <v>- 28 W/m² - oltre 225 mm</v>
          </cell>
          <cell r="C39389" t="str">
            <v>m²</v>
          </cell>
          <cell r="D39389" t="str">
            <v>16,81</v>
          </cell>
        </row>
        <row r="39390">
          <cell r="A39390" t="str">
            <v>MM.10.060.0010.e</v>
          </cell>
          <cell r="B39390" t="str">
            <v>- parte inattiva</v>
          </cell>
          <cell r="C39390" t="str">
            <v>m²</v>
          </cell>
          <cell r="D39390" t="str">
            <v>9,79</v>
          </cell>
        </row>
        <row r="39391">
          <cell r="A39391" t="str">
            <v>MM.10.060.0020</v>
          </cell>
          <cell r="B39391" t="str">
            <v>Sistemi radianti annegati a pavimento, composti da: serpentine di tubi in multistrato o in polietilene reticolato con barriera anti-ossigeno, secondo DIN 4726 (solo per pavimenti attivi); lastre di polistirene espanso sinterizzato in classe 1 secondo UNI EN 13163, tipo a nocche con barriera vapore, densità minima kg/m³ 30, spessore mm da 40 a 70. Inclusi nel prezzo: accessori di montaggio; additivo per massetto protettivo in cemento.</v>
          </cell>
          <cell r="C39391"/>
          <cell r="D39391"/>
        </row>
        <row r="39392">
          <cell r="A39392" t="str">
            <v>MM.10.060.0020.a</v>
          </cell>
          <cell r="B39392" t="str">
            <v>- 130 W/m² - fino a 100 mm</v>
          </cell>
          <cell r="C39392" t="str">
            <v>m²</v>
          </cell>
          <cell r="D39392" t="str">
            <v>28,58</v>
          </cell>
        </row>
        <row r="39393">
          <cell r="A39393" t="str">
            <v>MM.10.060.0020.b</v>
          </cell>
          <cell r="B39393" t="str">
            <v>- 105 W/m² - oltre 100 fino a 150 mm</v>
          </cell>
          <cell r="C39393" t="str">
            <v>m²</v>
          </cell>
          <cell r="D39393" t="str">
            <v>21,41</v>
          </cell>
        </row>
        <row r="39394">
          <cell r="A39394" t="str">
            <v>MM.10.060.0020.c</v>
          </cell>
          <cell r="B39394" t="str">
            <v>- 65 W/m² - oltre 150 fino a 225 mm</v>
          </cell>
          <cell r="C39394" t="str">
            <v>m²</v>
          </cell>
          <cell r="D39394" t="str">
            <v>18,74</v>
          </cell>
        </row>
        <row r="39395">
          <cell r="A39395" t="str">
            <v>MM.10.060.0020.d</v>
          </cell>
          <cell r="B39395" t="str">
            <v>- 28 W/m² - oltre 225 mm</v>
          </cell>
          <cell r="C39395" t="str">
            <v>m²</v>
          </cell>
          <cell r="D39395" t="str">
            <v>16,81</v>
          </cell>
        </row>
        <row r="39396">
          <cell r="A39396" t="str">
            <v>MM.10.060.0020.e</v>
          </cell>
          <cell r="B39396" t="str">
            <v>- parte inattiva</v>
          </cell>
          <cell r="C39396" t="str">
            <v>m²</v>
          </cell>
          <cell r="D39396" t="str">
            <v>12,50</v>
          </cell>
        </row>
        <row r="39397">
          <cell r="A39397" t="str">
            <v>MM.10.060.0030</v>
          </cell>
          <cell r="B39397" t="str">
            <v>Sistemi radianti annegati a pavimento, composti da: serpentine di tubi in multistrato o in polietilene reticolato con barriera anti-ossigeno, secondo DIN 4726 (solo per pavimenti attivi); lastre di polistirene espanso sinterizzato in classe 1 secondo UNI EN 13163, tipo a nocche con barriera vapore, densità minima kg/m³ 40, spessore mm da 40 a 70. Inclusi nel prezzo: accessori di montaggio; additivo per massetto protettivo in cemento.</v>
          </cell>
          <cell r="C39397"/>
          <cell r="D39397"/>
        </row>
        <row r="39398">
          <cell r="A39398" t="str">
            <v>MM.10.060.0030.a</v>
          </cell>
          <cell r="B39398" t="str">
            <v>- 120 W/m² - fino a 100 mm</v>
          </cell>
          <cell r="C39398" t="str">
            <v>m²</v>
          </cell>
          <cell r="D39398" t="str">
            <v>27,25</v>
          </cell>
        </row>
        <row r="39399">
          <cell r="A39399" t="str">
            <v>MM.10.060.0030.b</v>
          </cell>
          <cell r="B39399" t="str">
            <v>- 105 W/m² - oltre 100 fino a 150 mm</v>
          </cell>
          <cell r="C39399" t="str">
            <v>m²</v>
          </cell>
          <cell r="D39399" t="str">
            <v>23,73</v>
          </cell>
        </row>
        <row r="39400">
          <cell r="A39400" t="str">
            <v>MM.10.060.0030.c</v>
          </cell>
          <cell r="B39400" t="str">
            <v>- 80 W/m² - oltre 150 fino a 225 mm</v>
          </cell>
          <cell r="C39400" t="str">
            <v>m²</v>
          </cell>
          <cell r="D39400" t="str">
            <v>21,78</v>
          </cell>
        </row>
        <row r="39401">
          <cell r="A39401" t="str">
            <v>MM.10.060.0030.d</v>
          </cell>
          <cell r="B39401" t="str">
            <v>- 55 W/m² - oltre 225 mm</v>
          </cell>
          <cell r="C39401" t="str">
            <v>m²</v>
          </cell>
          <cell r="D39401" t="str">
            <v>20,38</v>
          </cell>
        </row>
        <row r="39402">
          <cell r="A39402" t="str">
            <v>MM.10.060.0030.e</v>
          </cell>
          <cell r="B39402" t="str">
            <v>- parte inattiva</v>
          </cell>
          <cell r="C39402" t="str">
            <v>m²</v>
          </cell>
          <cell r="D39402" t="str">
            <v>14,82</v>
          </cell>
        </row>
        <row r="39403">
          <cell r="A39403" t="str">
            <v>MM.10.060.0040</v>
          </cell>
          <cell r="B39403" t="str">
            <v>Sistemi radianti annegati a pavimento, composti da: serpentine di tubi in multistrato o in polietilene reticolato con barriera anti-ossigeno, secondo DIN 4726 (solo per pavimenti attivi); lastre di polistirene espanso sinterizzato in classe 1 secondo UNI EN 13163, tipo liscio con lastra in polistirolo rigido e griglia guida, densità minima kg/m³ 30, spessore mm da 10 a 30. Inclusi nel prezzo: accessori di montaggio; additivo per massetto protettivo in cemento.</v>
          </cell>
          <cell r="C39403"/>
          <cell r="D39403"/>
        </row>
        <row r="39404">
          <cell r="A39404" t="str">
            <v>MM.10.060.0040.a</v>
          </cell>
          <cell r="B39404" t="str">
            <v>- 120 W/m² - fino a 100 mm</v>
          </cell>
          <cell r="C39404" t="str">
            <v>m²</v>
          </cell>
          <cell r="D39404" t="str">
            <v>28,06</v>
          </cell>
        </row>
        <row r="39405">
          <cell r="A39405" t="str">
            <v>MM.10.060.0040.b</v>
          </cell>
          <cell r="B39405" t="str">
            <v>- 105 W/m² - oltre 100 fino a 150 mm</v>
          </cell>
          <cell r="C39405" t="str">
            <v>m²</v>
          </cell>
          <cell r="D39405" t="str">
            <v>23,89</v>
          </cell>
        </row>
        <row r="39406">
          <cell r="A39406" t="str">
            <v>MM.10.060.0040.c</v>
          </cell>
          <cell r="B39406" t="str">
            <v>- 80 W/m² - oltre 150 fino a 225 mm</v>
          </cell>
          <cell r="C39406" t="str">
            <v>m²</v>
          </cell>
          <cell r="D39406" t="str">
            <v>21,10</v>
          </cell>
        </row>
        <row r="39407">
          <cell r="A39407" t="str">
            <v>MM.10.060.0040.d</v>
          </cell>
          <cell r="B39407" t="str">
            <v>- 55 W/m² - oltre 225 mm</v>
          </cell>
          <cell r="C39407" t="str">
            <v>m²</v>
          </cell>
          <cell r="D39407" t="str">
            <v>19,90</v>
          </cell>
        </row>
        <row r="39408">
          <cell r="A39408" t="str">
            <v>MM.10.060.0040.e</v>
          </cell>
          <cell r="B39408" t="str">
            <v>- parte inattiva</v>
          </cell>
          <cell r="C39408" t="str">
            <v>m²</v>
          </cell>
          <cell r="D39408" t="str">
            <v>15,62</v>
          </cell>
        </row>
        <row r="39409">
          <cell r="A39409" t="str">
            <v>MM.10.060.0050</v>
          </cell>
          <cell r="B39409" t="str">
            <v>Sistemi radianti annegati a pavimento, composti da: serpentine di tubi in multistrato o in polietilene reticolato con barriera anti-ossigeno, secondo DIN 4726 (solo per pavimenti attivi); lastre di polistirene espanso sinterizzato in classe 1 secondo UNI EN 13163, tipo liscio con lastra in alluminio e griglia guida, densità minima kg/m³ 30, spessore mm da 10 a 30. Inclusi nel prezzo: accessori di montaggio; additivo per massetto protettivo in cemento.</v>
          </cell>
          <cell r="C39409"/>
          <cell r="D39409"/>
        </row>
        <row r="39410">
          <cell r="A39410" t="str">
            <v>MM.10.060.0050.a</v>
          </cell>
          <cell r="B39410" t="str">
            <v>- 135 W/m² - fino a 100 mm</v>
          </cell>
          <cell r="C39410" t="str">
            <v>m²</v>
          </cell>
          <cell r="D39410" t="str">
            <v>35,05</v>
          </cell>
        </row>
        <row r="39411">
          <cell r="A39411" t="str">
            <v>MM.10.060.0050.b</v>
          </cell>
          <cell r="B39411" t="str">
            <v>- 125 W/m² - oltre 100 fino a 150 mm</v>
          </cell>
          <cell r="C39411" t="str">
            <v>m²</v>
          </cell>
          <cell r="D39411" t="str">
            <v>30,88</v>
          </cell>
        </row>
        <row r="39412">
          <cell r="A39412" t="str">
            <v>MM.10.060.0050.c</v>
          </cell>
          <cell r="B39412" t="str">
            <v>- 115 W/m² - oltre 150 fino a 225 mm</v>
          </cell>
          <cell r="C39412" t="str">
            <v>m²</v>
          </cell>
          <cell r="D39412" t="str">
            <v>28,53</v>
          </cell>
        </row>
        <row r="39413">
          <cell r="A39413" t="str">
            <v>MM.10.060.0050.d</v>
          </cell>
          <cell r="B39413" t="str">
            <v>- 55 W/m² - oltre 225 mm</v>
          </cell>
          <cell r="C39413" t="str">
            <v>m²</v>
          </cell>
          <cell r="D39413" t="str">
            <v>26,87</v>
          </cell>
        </row>
        <row r="39414">
          <cell r="A39414" t="str">
            <v>MM.10.060.0050.e</v>
          </cell>
          <cell r="B39414" t="str">
            <v>- parte inattiva</v>
          </cell>
          <cell r="C39414" t="str">
            <v>m²</v>
          </cell>
          <cell r="D39414" t="str">
            <v>22,61</v>
          </cell>
        </row>
        <row r="39415">
          <cell r="A39415" t="str">
            <v>MM.10.070</v>
          </cell>
          <cell r="B39415" t="str">
            <v>SISTEMI TERMINALI DI DISTRIBUZIONE, ALIMENTAZIONE E CONTABILIZZAZIONE</v>
          </cell>
          <cell r="C39415"/>
          <cell r="D39415"/>
        </row>
        <row r="39416">
          <cell r="A39416" t="str">
            <v>MM.10.070.0010</v>
          </cell>
          <cell r="B39416" t="str">
            <v>Sistemi terminali di distribuzione modulare, ciascuno composto da: valvole d'intercettazione generale e sfiato aria (se non previste in altri sistemi ev. abbinati); collettori di andata e ritorno in ottone tipo monoblocco a più derivazioni con eventuale by pass e staffe; valvole d'intercettazione per ciascuna derivazione (su andata predisposte per comando elettrotermico e su ritorno con pre-regolazione); raccordi e guarnizioni per allacciamento a tubi in acciaio o rame o plastica; cassetta in lamiera verniciata da incasso a filo muro ventilata con portello, serratura e chiave (eventualmente unita a quella di altri sistemi abbinati):</v>
          </cell>
          <cell r="C39416"/>
          <cell r="D39416"/>
        </row>
        <row r="39417">
          <cell r="A39417" t="str">
            <v>MM.10.070.0010.a</v>
          </cell>
          <cell r="B39417" t="str">
            <v>- derivazioni 3 + 3</v>
          </cell>
          <cell r="C39417" t="str">
            <v>cad</v>
          </cell>
          <cell r="D39417" t="str">
            <v>309,71</v>
          </cell>
        </row>
        <row r="39418">
          <cell r="A39418" t="str">
            <v>MM.10.070.0010.b</v>
          </cell>
          <cell r="B39418" t="str">
            <v>- derivazioni 4 + 4</v>
          </cell>
          <cell r="C39418" t="str">
            <v>cad</v>
          </cell>
          <cell r="D39418" t="str">
            <v>331,02</v>
          </cell>
        </row>
        <row r="39419">
          <cell r="A39419" t="str">
            <v>MM.10.070.0010.c</v>
          </cell>
          <cell r="B39419" t="str">
            <v>- derivazioni 5 + 5</v>
          </cell>
          <cell r="C39419" t="str">
            <v>cad</v>
          </cell>
          <cell r="D39419" t="str">
            <v>368,34</v>
          </cell>
        </row>
        <row r="39420">
          <cell r="A39420" t="str">
            <v>MM.10.070.0010.d</v>
          </cell>
          <cell r="B39420" t="str">
            <v>- derivazioni 6 + 6</v>
          </cell>
          <cell r="C39420" t="str">
            <v>cad</v>
          </cell>
          <cell r="D39420" t="str">
            <v>417,09</v>
          </cell>
        </row>
        <row r="39421">
          <cell r="A39421" t="str">
            <v>MM.10.070.0010.e</v>
          </cell>
          <cell r="B39421" t="str">
            <v>- derivazioni 7 + 7</v>
          </cell>
          <cell r="C39421" t="str">
            <v>cad</v>
          </cell>
          <cell r="D39421" t="str">
            <v>451,62</v>
          </cell>
        </row>
        <row r="39422">
          <cell r="A39422" t="str">
            <v>MM.10.070.0010.f</v>
          </cell>
          <cell r="B39422" t="str">
            <v>- derivazioni 8 + 8</v>
          </cell>
          <cell r="C39422" t="str">
            <v>cad</v>
          </cell>
          <cell r="D39422" t="str">
            <v>472,93</v>
          </cell>
        </row>
        <row r="39423">
          <cell r="A39423" t="str">
            <v>MM.10.070.0010.g</v>
          </cell>
          <cell r="B39423" t="str">
            <v>- derivazioni 9 + 9</v>
          </cell>
          <cell r="C39423" t="str">
            <v>cad</v>
          </cell>
          <cell r="D39423" t="str">
            <v>513,07</v>
          </cell>
        </row>
        <row r="39424">
          <cell r="A39424" t="str">
            <v>MM.10.070.0010.h</v>
          </cell>
          <cell r="B39424" t="str">
            <v>- derivazioni 10 + 10</v>
          </cell>
          <cell r="C39424" t="str">
            <v>cad</v>
          </cell>
          <cell r="D39424" t="str">
            <v>533,94</v>
          </cell>
        </row>
        <row r="39425">
          <cell r="A39425" t="str">
            <v>MM.10.070.0010.i</v>
          </cell>
          <cell r="B39425" t="str">
            <v>- derivazioni 11 + 11</v>
          </cell>
          <cell r="C39425" t="str">
            <v>cad</v>
          </cell>
          <cell r="D39425" t="str">
            <v>603,56</v>
          </cell>
        </row>
        <row r="39426">
          <cell r="A39426" t="str">
            <v>MM.10.070.0010.j</v>
          </cell>
          <cell r="B39426" t="str">
            <v>- derivazioni 12 + 12</v>
          </cell>
          <cell r="C39426" t="str">
            <v>cad</v>
          </cell>
          <cell r="D39426" t="str">
            <v>626,48</v>
          </cell>
        </row>
        <row r="39427">
          <cell r="A39427" t="str">
            <v>MM.10.070.0010.k</v>
          </cell>
          <cell r="B39427" t="str">
            <v>- derivazioni 13 + 13</v>
          </cell>
          <cell r="C39427" t="str">
            <v>cad</v>
          </cell>
          <cell r="D39427" t="str">
            <v>646,83</v>
          </cell>
        </row>
        <row r="39428">
          <cell r="A39428" t="str">
            <v>MM.10.070.0020</v>
          </cell>
          <cell r="B39428" t="str">
            <v>Sistemi terminali di alimentazione, portata fino a m³/h 3, ciascuno composto da: valvole d'intercettazione generale e sfiato aria (se non previste in altri sistemi eventualmente abbinati); gruppo monoblocco di regolazione/circolazione con valvola motorizzata, regolatore climatico predisposto per teletrasmissione dati, sonde di regolazione e sicurezza, termometri, circolatore monofase a 3 velocità, eventuale by pass tra andata e ritorno; raccordi e guarnizioni; cassetta in lamiera verniciata da incasso a filo muro ventilata con portello, serratura e chiave (eventualmente unita a quella di altri sistemi abbinati).</v>
          </cell>
          <cell r="C39428"/>
          <cell r="D39428"/>
        </row>
        <row r="39429">
          <cell r="A39429" t="str">
            <v>MM.10.070.0020.a</v>
          </cell>
          <cell r="B39429" t="str">
            <v>- sistema terminale con termostato ambiente</v>
          </cell>
          <cell r="C39429" t="str">
            <v>cad</v>
          </cell>
          <cell r="D39429" t="str">
            <v>1.667,37</v>
          </cell>
        </row>
        <row r="39430">
          <cell r="A39430" t="str">
            <v>MM.10.070.0020.b</v>
          </cell>
          <cell r="B39430" t="str">
            <v>- sistema con termostato ambiente, selettore e orologio digitale</v>
          </cell>
          <cell r="C39430" t="str">
            <v>cad</v>
          </cell>
          <cell r="D39430" t="str">
            <v>1.739,53</v>
          </cell>
        </row>
        <row r="39431">
          <cell r="A39431" t="str">
            <v>MM.10.070.0020.c</v>
          </cell>
          <cell r="B39431" t="str">
            <v>- sistema con termostato ambiente programmabile digitale</v>
          </cell>
          <cell r="C39431" t="str">
            <v>cad</v>
          </cell>
          <cell r="D39431" t="str">
            <v>1.689,95</v>
          </cell>
        </row>
        <row r="39432">
          <cell r="A39432" t="str">
            <v>MM.10.070.0030</v>
          </cell>
          <cell r="B39432" t="str">
            <v>Sistemi terminali di contabilizzazione energia, ciascuno composto da: valvole d'intercettazione generale e sfiato aria (se non previste in altri sistemi ev. abbinati); filtro a Y; contabilizzatore terminale comprendente centralina a V 24 con display, contatore volumetrico, sonde di temperatura e pozzetti; raccordi e guarnizioni; cassetta (eventualmente unita a quella di altri sistemi) in lamiera verniciata da incasso a filo muro ventilata con portello, serratura e chiave.</v>
          </cell>
          <cell r="C39432"/>
          <cell r="D39432"/>
        </row>
        <row r="39433">
          <cell r="A39433" t="str">
            <v>MM.10.070.0030.a</v>
          </cell>
          <cell r="B39433" t="str">
            <v>- contabilizzazione energia di riscaldamento - DN15</v>
          </cell>
          <cell r="C39433" t="str">
            <v>cad</v>
          </cell>
          <cell r="D39433" t="str">
            <v>706,45</v>
          </cell>
        </row>
        <row r="39434">
          <cell r="A39434" t="str">
            <v>MM.10.070.0030.b</v>
          </cell>
          <cell r="B39434" t="str">
            <v>- contabilizzazione energia di riscaldamento - DN20</v>
          </cell>
          <cell r="C39434" t="str">
            <v>cad</v>
          </cell>
          <cell r="D39434" t="str">
            <v>779,72</v>
          </cell>
        </row>
        <row r="39435">
          <cell r="A39435" t="str">
            <v>MM.10.070.0030.c</v>
          </cell>
          <cell r="B39435" t="str">
            <v>- contabilizzazione energia di riscaldamento - DN25</v>
          </cell>
          <cell r="C39435" t="str">
            <v>cad</v>
          </cell>
          <cell r="D39435" t="str">
            <v>853,00</v>
          </cell>
        </row>
        <row r="39436">
          <cell r="A39436" t="str">
            <v>MM.10.070.0030.d</v>
          </cell>
          <cell r="B39436" t="str">
            <v>- contabilizzazione energia di riscaldamento - DN32</v>
          </cell>
          <cell r="C39436" t="str">
            <v>cad</v>
          </cell>
          <cell r="D39436" t="str">
            <v>882,29</v>
          </cell>
        </row>
        <row r="39437">
          <cell r="A39437" t="str">
            <v>MM.10.070.0030.e</v>
          </cell>
          <cell r="B39437" t="str">
            <v>- contabilizzazione energia di riscaldamento - DN40</v>
          </cell>
          <cell r="C39437" t="str">
            <v>cad</v>
          </cell>
          <cell r="D39437" t="str">
            <v>1.203,75</v>
          </cell>
        </row>
        <row r="39438">
          <cell r="A39438" t="str">
            <v>MM.10.070.0030.f</v>
          </cell>
          <cell r="B39438" t="str">
            <v>- contabilizzazione energia di riscaldamento - DN50</v>
          </cell>
          <cell r="C39438" t="str">
            <v>cad</v>
          </cell>
          <cell r="D39438" t="str">
            <v>1.487,95</v>
          </cell>
        </row>
        <row r="39439">
          <cell r="A39439" t="str">
            <v>MM.10.070.0030.g</v>
          </cell>
          <cell r="B39439" t="str">
            <v>- aggiunta contabilizzazione raffreddamento - aumento di prezzo per ogni sistema terminale di contabilizzazione energia</v>
          </cell>
          <cell r="C39439" t="str">
            <v>cad</v>
          </cell>
          <cell r="D39439" t="str">
            <v>78,50</v>
          </cell>
        </row>
        <row r="39440">
          <cell r="A39440" t="str">
            <v>MM.10.070.0030.h</v>
          </cell>
          <cell r="B39440" t="str">
            <v>- aggiunta contabilizzazione acqua fredda sanitaria DN20 - aumento di prezzo per ogni sistema terminale</v>
          </cell>
          <cell r="C39440" t="str">
            <v>cad</v>
          </cell>
          <cell r="D39440" t="str">
            <v>144,91</v>
          </cell>
        </row>
        <row r="39441">
          <cell r="A39441" t="str">
            <v>MM.10.070.0040</v>
          </cell>
          <cell r="B39441" t="str">
            <v>Sistemi terminali pre-montati tipo satellite, ciascuno composto da: valvole d'intercettazione generale DN 20 e sfiato aria; filtri a Y per tubazioni in arrivo dalle centrali; pozzetti termometrici; contabilizzatori d'energia per riscaldamento (n° 1) o riscaldamento / raffreddamento (n° 2), ciascuno comprendente centralina a V 24 con display, contatore volumetrico, sonde di temperatura e pozzetti; circuito produzione acqua calda sanitaria da kW 30 comprendente elettro-valvola e flussostato di priorità, scambiatore a piastre e miscelatore termostatico regolabile; circuito riscaldamento portata fino a m³/h 3 comprendente valvola motorizzata di regolazione, by pass e circolatore monofase a 3 velocità; circuito raffreddamento con valvola di zona; raccordi e guarnizioni; pannello elettrico con cablaggi a valle; cassetta (eventualmente unita a quella di altri sistemi) in lamiera verniciata da incasso a filo muro ventilata con portello, serratura e chiave:</v>
          </cell>
          <cell r="C39441"/>
          <cell r="D39441"/>
        </row>
        <row r="39442">
          <cell r="A39442" t="str">
            <v>MM.10.070.0040.a</v>
          </cell>
          <cell r="B39442" t="str">
            <v>- acqua calda sanitaria e riscaldamento</v>
          </cell>
          <cell r="C39442" t="str">
            <v>cad</v>
          </cell>
          <cell r="D39442" t="str">
            <v>2.103,54</v>
          </cell>
        </row>
        <row r="39443">
          <cell r="A39443" t="str">
            <v>MM.10.070.0040.b</v>
          </cell>
          <cell r="B39443" t="str">
            <v>- acqua calda sanitaria, riscaldamento e raffreddamento</v>
          </cell>
          <cell r="C39443" t="str">
            <v>cad</v>
          </cell>
          <cell r="D39443" t="str">
            <v>2.470,20</v>
          </cell>
        </row>
        <row r="39444">
          <cell r="A39444" t="str">
            <v>MM.10.070.0040.c</v>
          </cell>
          <cell r="B39444" t="str">
            <v>- aggiunta contabilizzazione acqua fredda sanitaria - DN20</v>
          </cell>
          <cell r="C39444" t="str">
            <v>cad</v>
          </cell>
          <cell r="D39444" t="str">
            <v>144,91</v>
          </cell>
        </row>
        <row r="39445">
          <cell r="A39445" t="str">
            <v>MM.10.080</v>
          </cell>
          <cell r="B39445" t="str">
            <v>TRAVI INDUTTIVE</v>
          </cell>
          <cell r="C39445"/>
          <cell r="D39445"/>
        </row>
        <row r="39446">
          <cell r="A39446" t="str">
            <v>MM.10.080.0010</v>
          </cell>
          <cell r="B39446" t="str">
            <v>Travi induttive da controsoffitto a 1 batteria, composte da: sistema di ugelli per aria primaria a doppio canale con serranda di regolazione; batteria di trattamenta aria in rame-alluminio; struttura in acciaio ispezionabile verniciata di bianco, incorporante più ingressi d'aria primaria, griglia d'aspirazione e bocchette d'immissione; dispositivi di orientamento e regolazione dei flussi d'aria immessa; kit di sospensione a soffitto.</v>
          </cell>
          <cell r="C39446"/>
          <cell r="D39446"/>
        </row>
        <row r="39447">
          <cell r="A39447" t="str">
            <v>MM.10.080.0010.a</v>
          </cell>
          <cell r="B39447" t="str">
            <v>- 570 Wf - 14,5 l/s - 1,2 m</v>
          </cell>
          <cell r="C39447" t="str">
            <v>cad</v>
          </cell>
          <cell r="D39447" t="str">
            <v>460,41</v>
          </cell>
        </row>
        <row r="39448">
          <cell r="A39448" t="str">
            <v>MM.10.080.0010.b</v>
          </cell>
          <cell r="B39448" t="str">
            <v>- 727 Wf - 18,5 l/s - 1,5 m</v>
          </cell>
          <cell r="C39448" t="str">
            <v>cad</v>
          </cell>
          <cell r="D39448" t="str">
            <v>508,24</v>
          </cell>
        </row>
        <row r="39449">
          <cell r="A39449" t="str">
            <v>MM.10.080.0010.c</v>
          </cell>
          <cell r="B39449" t="str">
            <v>- 891 Wf - 23 l/s - 1,8 m</v>
          </cell>
          <cell r="C39449" t="str">
            <v>cad</v>
          </cell>
          <cell r="D39449" t="str">
            <v>567,67</v>
          </cell>
        </row>
        <row r="39450">
          <cell r="A39450" t="str">
            <v>MM.10.080.0010.d</v>
          </cell>
          <cell r="B39450" t="str">
            <v>- 1037 Wf - 26 l/s - 2,1 m</v>
          </cell>
          <cell r="C39450" t="str">
            <v>cad</v>
          </cell>
          <cell r="D39450" t="str">
            <v>627,10</v>
          </cell>
        </row>
        <row r="39451">
          <cell r="A39451" t="str">
            <v>MM.10.080.0010.e</v>
          </cell>
          <cell r="B39451" t="str">
            <v>- 1195 Wf - 30 l/s - 2,4 m</v>
          </cell>
          <cell r="C39451" t="str">
            <v>cad</v>
          </cell>
          <cell r="D39451" t="str">
            <v>683,11</v>
          </cell>
        </row>
        <row r="39452">
          <cell r="A39452" t="str">
            <v>MM.10.080.0010.f</v>
          </cell>
          <cell r="B39452" t="str">
            <v>- 1352 Wf - 34 l/s - 2,7 m</v>
          </cell>
          <cell r="C39452" t="str">
            <v>cad</v>
          </cell>
          <cell r="D39452" t="str">
            <v>739,15</v>
          </cell>
        </row>
        <row r="39453">
          <cell r="A39453" t="str">
            <v>MM.10.080.0010.g</v>
          </cell>
          <cell r="B39453" t="str">
            <v>- 1510 Wf - 38 l/s - 3,0 m</v>
          </cell>
          <cell r="C39453" t="str">
            <v>cad</v>
          </cell>
          <cell r="D39453" t="str">
            <v>799,25</v>
          </cell>
        </row>
        <row r="39454">
          <cell r="A39454" t="str">
            <v>MM.10.080.0010.h</v>
          </cell>
          <cell r="B39454" t="str">
            <v>- 1668 Wf - 42 l/s - 3,3 m</v>
          </cell>
          <cell r="C39454" t="str">
            <v>cad</v>
          </cell>
          <cell r="D39454" t="str">
            <v>859,38</v>
          </cell>
        </row>
        <row r="39455">
          <cell r="A39455" t="str">
            <v>MM.10.080.0010.i</v>
          </cell>
          <cell r="B39455" t="str">
            <v>- 1825 Wf - 46 l/s - 3,6 m</v>
          </cell>
          <cell r="C39455" t="str">
            <v>cad</v>
          </cell>
          <cell r="D39455" t="str">
            <v>903,09</v>
          </cell>
        </row>
        <row r="39456">
          <cell r="A39456" t="str">
            <v>MM.10.080.0010.j</v>
          </cell>
          <cell r="B39456" t="str">
            <v>- 1982 Wf - 50 l/s - 3,9 m</v>
          </cell>
          <cell r="C39456" t="str">
            <v>cad</v>
          </cell>
          <cell r="D39456" t="str">
            <v>946,81</v>
          </cell>
        </row>
        <row r="39457">
          <cell r="A39457" t="str">
            <v>MM.10.080.0020</v>
          </cell>
          <cell r="B39457" t="str">
            <v>Travi induttive da controsoffitto a 2 batterie, composte da: sistema di ugelli per aria primaria a doppio canale con serranda di regolazione; batterie di raffrescamento e riscaldamento in rame-alluminio; struttura in acciaio ispezionabile verniciata di bianco, incorporante più ingressi d'aria primaria, griglia d'aspirazione e bocchette d'immissione; dispositivi di orientamento e regolazione dei flussi d'aria immessa; kit di sospensione a soffitto.</v>
          </cell>
          <cell r="C39457"/>
          <cell r="D39457"/>
        </row>
        <row r="39458">
          <cell r="A39458" t="str">
            <v>MM.10.080.0020.a</v>
          </cell>
          <cell r="B39458" t="str">
            <v>- 570 Wf - 312 Wt - 14,5 l/s - 1,2 m</v>
          </cell>
          <cell r="C39458" t="str">
            <v>cad</v>
          </cell>
          <cell r="D39458" t="str">
            <v>505,51</v>
          </cell>
        </row>
        <row r="39459">
          <cell r="A39459" t="str">
            <v>MM.10.080.0020.b</v>
          </cell>
          <cell r="B39459" t="str">
            <v>- 727 Wf - 390 Wt - 18,5 l/s - 1,5 m</v>
          </cell>
          <cell r="C39459" t="str">
            <v>cad</v>
          </cell>
          <cell r="D39459" t="str">
            <v>558,79</v>
          </cell>
        </row>
        <row r="39460">
          <cell r="A39460" t="str">
            <v>MM.10.080.0020.c</v>
          </cell>
          <cell r="B39460" t="str">
            <v>- 891 Wf - 468 Wt - 23 l/s - 1,8 m</v>
          </cell>
          <cell r="C39460" t="str">
            <v>cad</v>
          </cell>
          <cell r="D39460" t="str">
            <v>618,92</v>
          </cell>
        </row>
        <row r="39461">
          <cell r="A39461" t="str">
            <v>MM.10.080.0020.d</v>
          </cell>
          <cell r="B39461" t="str">
            <v>- 1037 Wf - 546 Wt - 26 l/s - 2,1 m</v>
          </cell>
          <cell r="C39461" t="str">
            <v>cad</v>
          </cell>
          <cell r="D39461" t="str">
            <v>688,58</v>
          </cell>
        </row>
        <row r="39462">
          <cell r="A39462" t="str">
            <v>MM.10.080.0020.e</v>
          </cell>
          <cell r="B39462" t="str">
            <v>- 1195 Wf - 624 Wt - 30 l/s - 2,4 m</v>
          </cell>
          <cell r="C39462" t="str">
            <v>cad</v>
          </cell>
          <cell r="D39462" t="str">
            <v>737,77</v>
          </cell>
        </row>
        <row r="39463">
          <cell r="A39463" t="str">
            <v>MM.10.080.0020.f</v>
          </cell>
          <cell r="B39463" t="str">
            <v>- 1352 Wf - 702 Wt - 34 l/s - 2,7 m</v>
          </cell>
          <cell r="C39463" t="str">
            <v>cad</v>
          </cell>
          <cell r="D39463" t="str">
            <v>812,90</v>
          </cell>
        </row>
        <row r="39464">
          <cell r="A39464" t="str">
            <v>MM.10.080.0020.g</v>
          </cell>
          <cell r="B39464" t="str">
            <v>- 1510 Wf - 780 Wt - 38 l/s - 3,0 m</v>
          </cell>
          <cell r="C39464" t="str">
            <v>cad</v>
          </cell>
          <cell r="D39464" t="str">
            <v>855,25</v>
          </cell>
        </row>
        <row r="39465">
          <cell r="A39465" t="str">
            <v>MM.10.080.0020.h</v>
          </cell>
          <cell r="B39465" t="str">
            <v>- 1668 Wf - 858 Wt - 42 l/s - 3,3 m</v>
          </cell>
          <cell r="C39465" t="str">
            <v>cad</v>
          </cell>
          <cell r="D39465" t="str">
            <v>944,08</v>
          </cell>
        </row>
        <row r="39466">
          <cell r="A39466" t="str">
            <v>MM.10.080.0020.i</v>
          </cell>
          <cell r="B39466" t="str">
            <v>- 1825 Wf - 936 Wt - 46 l/s - 3,6 m</v>
          </cell>
          <cell r="C39466" t="str">
            <v>cad</v>
          </cell>
          <cell r="D39466" t="str">
            <v>993,26</v>
          </cell>
        </row>
        <row r="39467">
          <cell r="A39467" t="str">
            <v>MM.10.080.0020.j</v>
          </cell>
          <cell r="B39467" t="str">
            <v>- 1982 Wf - 1014 Wt - 50 l/s - 3,9 m</v>
          </cell>
          <cell r="C39467" t="str">
            <v>cad</v>
          </cell>
          <cell r="D39467" t="str">
            <v>1.042,44</v>
          </cell>
        </row>
        <row r="39468">
          <cell r="A39468" t="str">
            <v>MM.10.080.0030</v>
          </cell>
          <cell r="B39468" t="str">
            <v>Travi induttive sospese a 1 batteria, composte da: sistema di ugelli per aria primaria a doppio canale con serranda di regolazione; batteria di trattamenta aria in rame-alluminio; struttura in acciaio ispezionabile verniciata di bianco, incorporante raccordo a muro di copertura attacchi aeraulici e idraulici, griglia d'aspirazione e bocchette d'immissione; dispositivi di orientamento e regolazione dei flussi d'aria immessa; kit di sospensione a soffitto.</v>
          </cell>
          <cell r="C39468"/>
          <cell r="D39468"/>
        </row>
        <row r="39469">
          <cell r="A39469" t="str">
            <v>MM.10.080.0030.a</v>
          </cell>
          <cell r="B39469" t="str">
            <v>- 570 Wf - 312 Wt - 14,5 l/s - 1,2 m</v>
          </cell>
          <cell r="C39469" t="str">
            <v>cad</v>
          </cell>
          <cell r="D39469" t="str">
            <v>479,55</v>
          </cell>
        </row>
        <row r="39470">
          <cell r="A39470" t="str">
            <v>MM.10.080.0030.b</v>
          </cell>
          <cell r="B39470" t="str">
            <v>- 727 Wf - 390 Wt - 18,5 l/s - 1,5 m</v>
          </cell>
          <cell r="C39470" t="str">
            <v>cad</v>
          </cell>
          <cell r="D39470" t="str">
            <v>528,74</v>
          </cell>
        </row>
        <row r="39471">
          <cell r="A39471" t="str">
            <v>MM.10.080.0030.c</v>
          </cell>
          <cell r="B39471" t="str">
            <v>- 891 Wf - 468 Wt - 23 l/s - 1,8 m</v>
          </cell>
          <cell r="C39471" t="str">
            <v>cad</v>
          </cell>
          <cell r="D39471" t="str">
            <v>579,28</v>
          </cell>
        </row>
        <row r="39472">
          <cell r="A39472" t="str">
            <v>MM.10.080.0030.d</v>
          </cell>
          <cell r="B39472" t="str">
            <v>- 1037 Wf - 546 Wt - 26 l/s - 2,1 m</v>
          </cell>
          <cell r="C39472" t="str">
            <v>cad</v>
          </cell>
          <cell r="D39472" t="str">
            <v>629,83</v>
          </cell>
        </row>
        <row r="39473">
          <cell r="A39473" t="str">
            <v>MM.10.080.0030.e</v>
          </cell>
          <cell r="B39473" t="str">
            <v>- 1195 Wf - 624 Wt - 30 l/s - 2,4 m</v>
          </cell>
          <cell r="C39473" t="str">
            <v>cad</v>
          </cell>
          <cell r="D39473" t="str">
            <v>654,43</v>
          </cell>
        </row>
        <row r="39474">
          <cell r="A39474" t="str">
            <v>MM.10.080.0030.f</v>
          </cell>
          <cell r="B39474" t="str">
            <v>- 1352 Wf - 702 Wt - 34 l/s - 2,7 m</v>
          </cell>
          <cell r="C39474" t="str">
            <v>cad</v>
          </cell>
          <cell r="D39474" t="str">
            <v>730,93</v>
          </cell>
        </row>
        <row r="39475">
          <cell r="A39475" t="str">
            <v>MM.10.080.0030.g</v>
          </cell>
          <cell r="B39475" t="str">
            <v>- 1510 Wf - 780 Wt - 38 l/s - 3,0 m</v>
          </cell>
          <cell r="C39475" t="str">
            <v>cad</v>
          </cell>
          <cell r="D39475" t="str">
            <v>771,91</v>
          </cell>
        </row>
        <row r="39476">
          <cell r="A39476" t="str">
            <v>MM.10.080.0030.h</v>
          </cell>
          <cell r="B39476" t="str">
            <v>- 1668 Wf - 858 Wt - 42 l/s - 3,3 m</v>
          </cell>
          <cell r="C39476" t="str">
            <v>cad</v>
          </cell>
          <cell r="D39476" t="str">
            <v>849,79</v>
          </cell>
        </row>
        <row r="39477">
          <cell r="A39477" t="str">
            <v>MM.10.080.0030.i</v>
          </cell>
          <cell r="B39477" t="str">
            <v>- 1825 Wf - 936 Wt - 46 l/s - 3,6 m</v>
          </cell>
          <cell r="C39477" t="str">
            <v>cad</v>
          </cell>
          <cell r="D39477" t="str">
            <v>896,24</v>
          </cell>
        </row>
        <row r="39478">
          <cell r="A39478" t="str">
            <v>MM.10.080.0030.j</v>
          </cell>
          <cell r="B39478" t="str">
            <v>- 1982 Wf - 1014 Wt - 50 l/s - 3,9 m</v>
          </cell>
          <cell r="C39478" t="str">
            <v>cad</v>
          </cell>
          <cell r="D39478" t="str">
            <v>989,16</v>
          </cell>
        </row>
        <row r="39479">
          <cell r="A39479" t="str">
            <v>MM.10.080.0040</v>
          </cell>
          <cell r="B39479" t="str">
            <v>Travi induttive sospese a 2 batterie, composte da: sistema di ugelli per aria primaria a doppio canale con serranda di regolazione; batterie di raffrescamento e riscaldamento in rame-alluminio; struttura in acciaio ispezionabile verniciata di bianco, incorporante raccordo a muro di copertura attacchi aeraulici e idraulici, griglia d'aspirazione e bocchette d'immissione; dispositivi di orientamento e regolazione dei flussi d'aria immessa; kit di sospensione a soffitto.</v>
          </cell>
          <cell r="C39479"/>
          <cell r="D39479"/>
        </row>
        <row r="39480">
          <cell r="A39480" t="str">
            <v>MM.10.080.0040.a</v>
          </cell>
          <cell r="B39480" t="str">
            <v>- 570 Wf - 312 Wt - 14,5 l/s - 1,2 m</v>
          </cell>
          <cell r="C39480" t="str">
            <v>cad</v>
          </cell>
          <cell r="D39480" t="str">
            <v>527,35</v>
          </cell>
        </row>
        <row r="39481">
          <cell r="A39481" t="str">
            <v>MM.10.080.0040.b</v>
          </cell>
          <cell r="B39481" t="str">
            <v>- 727 Wf - 390 Wt - 18,5 l/s - 1,5 m</v>
          </cell>
          <cell r="C39481" t="str">
            <v>cad</v>
          </cell>
          <cell r="D39481" t="str">
            <v>583,39</v>
          </cell>
        </row>
        <row r="39482">
          <cell r="A39482" t="str">
            <v>MM.10.080.0040.c</v>
          </cell>
          <cell r="B39482" t="str">
            <v>- 891 Wf - 468 Wt - 23 l/s - 1,8 m</v>
          </cell>
          <cell r="C39482" t="str">
            <v>cad</v>
          </cell>
          <cell r="D39482" t="str">
            <v>646,24</v>
          </cell>
        </row>
        <row r="39483">
          <cell r="A39483" t="str">
            <v>MM.10.080.0040.d</v>
          </cell>
          <cell r="B39483" t="str">
            <v>- 1037 Wf - 546 Wt - 26 l/s - 2,1 m</v>
          </cell>
          <cell r="C39483" t="str">
            <v>cad</v>
          </cell>
          <cell r="D39483" t="str">
            <v>720,01</v>
          </cell>
        </row>
        <row r="39484">
          <cell r="A39484" t="str">
            <v>MM.10.080.0040.e</v>
          </cell>
          <cell r="B39484" t="str">
            <v>- 1195 Wf - 624 Wt - 30 l/s - 2,4 m</v>
          </cell>
          <cell r="C39484" t="str">
            <v>cad</v>
          </cell>
          <cell r="D39484" t="str">
            <v>770,56</v>
          </cell>
        </row>
        <row r="39485">
          <cell r="A39485" t="str">
            <v>MM.10.080.0040.f</v>
          </cell>
          <cell r="B39485" t="str">
            <v>- 1352 Wf - 702 Wt - 34 l/s - 2,7 m</v>
          </cell>
          <cell r="C39485" t="str">
            <v>cad</v>
          </cell>
          <cell r="D39485" t="str">
            <v>848,44</v>
          </cell>
        </row>
        <row r="39486">
          <cell r="A39486" t="str">
            <v>MM.10.080.0040.g</v>
          </cell>
          <cell r="B39486" t="str">
            <v>- 1510 Wf - 780 Wt - 38 l/s - 3,0 m</v>
          </cell>
          <cell r="C39486" t="str">
            <v>cad</v>
          </cell>
          <cell r="D39486" t="str">
            <v>893,52</v>
          </cell>
        </row>
        <row r="39487">
          <cell r="A39487" t="str">
            <v>MM.10.080.0040.h</v>
          </cell>
          <cell r="B39487" t="str">
            <v>- 1668 Wf - 858 Wt - 42 l/s - 3,3 m</v>
          </cell>
          <cell r="C39487" t="str">
            <v>cad</v>
          </cell>
          <cell r="D39487" t="str">
            <v>986,43</v>
          </cell>
        </row>
        <row r="39488">
          <cell r="A39488" t="str">
            <v>MM.10.080.0040.i</v>
          </cell>
          <cell r="B39488" t="str">
            <v>- 1825 Wf - 936 Wt - 46 l/s - 3,6 m</v>
          </cell>
          <cell r="C39488" t="str">
            <v>cad</v>
          </cell>
          <cell r="D39488" t="str">
            <v>1.038,33</v>
          </cell>
        </row>
        <row r="39489">
          <cell r="A39489" t="str">
            <v>MM.10.080.0040.j</v>
          </cell>
          <cell r="B39489" t="str">
            <v>- 1982 Wf - 1014 Wt - 50 l/s - 3,9 m</v>
          </cell>
          <cell r="C39489" t="str">
            <v>cad</v>
          </cell>
          <cell r="D39489" t="str">
            <v>1.088,89</v>
          </cell>
        </row>
        <row r="39490">
          <cell r="A39490" t="str">
            <v>MM.10.090</v>
          </cell>
          <cell r="B39490" t="str">
            <v>INDUTTORI</v>
          </cell>
          <cell r="C39490"/>
          <cell r="D39490"/>
        </row>
        <row r="39491">
          <cell r="A39491" t="str">
            <v>MM.10.090.0010</v>
          </cell>
          <cell r="B39491" t="str">
            <v>Induttori da incasso tipo standard, composti da: canale d'aria primaria in acciaio zincato con lamiera forata equalizzatrice e ugelli; batterie di raffrescamento e riscaldamento in rame-alluminio; regolazione automatica comprendente valvola motorizzata speciale, regolatore predisposto per supervisione e sonde temperatura; struttura in acciaio zincato con aperture d'aspirazione e uscita aria.</v>
          </cell>
          <cell r="C39491"/>
          <cell r="D39491"/>
        </row>
        <row r="39492">
          <cell r="A39492" t="str">
            <v>MM.10.090.0010.a</v>
          </cell>
          <cell r="B39492" t="str">
            <v>- 750 Wf - 790 Wt - 21,0 l/s - 0,6 m</v>
          </cell>
          <cell r="C39492" t="str">
            <v>cad</v>
          </cell>
          <cell r="D39492" t="str">
            <v>791,05</v>
          </cell>
        </row>
        <row r="39493">
          <cell r="A39493" t="str">
            <v>MM.10.090.0010.b</v>
          </cell>
          <cell r="B39493" t="str">
            <v>- 1000 Wf - 1120 Wt - 26,0 l/s - 0,8 m</v>
          </cell>
          <cell r="C39493" t="str">
            <v>cad</v>
          </cell>
          <cell r="D39493" t="str">
            <v>842,97</v>
          </cell>
        </row>
        <row r="39494">
          <cell r="A39494" t="str">
            <v>MM.10.090.0010.c</v>
          </cell>
          <cell r="B39494" t="str">
            <v>- 1220 Wf - 1430 Wt - 29,0 l/s - 1,0 m</v>
          </cell>
          <cell r="C39494" t="str">
            <v>cad</v>
          </cell>
          <cell r="D39494" t="str">
            <v>960,47</v>
          </cell>
        </row>
        <row r="39495">
          <cell r="A39495" t="str">
            <v>MM.10.090.0010.d</v>
          </cell>
          <cell r="B39495" t="str">
            <v>- 1540 Wf - 1870 Wt - 34,0 l/s - 1,3 m</v>
          </cell>
          <cell r="C39495" t="str">
            <v>cad</v>
          </cell>
          <cell r="D39495" t="str">
            <v>1.232,35</v>
          </cell>
        </row>
        <row r="39496">
          <cell r="A39496" t="str">
            <v>MM.10.090.0010.e</v>
          </cell>
          <cell r="B39496" t="str">
            <v>- 1850 Wf - 2300 Wt - 39,0 l/s - 1,6 m</v>
          </cell>
          <cell r="C39496" t="str">
            <v>cad</v>
          </cell>
          <cell r="D39496" t="str">
            <v>1.440,02</v>
          </cell>
        </row>
        <row r="39497">
          <cell r="A39497" t="str">
            <v>MM.10.090.0020</v>
          </cell>
          <cell r="B39497" t="str">
            <v>Induttori da incasso tipo predisposto per funzionamento in serie fino a n° 6 unità, composti da: canale d'aria primaria in acciaio zincato di diametro adeguato, con stacco corredato di lamiera forata equalizzatrice e ugelli; tubazioni d'acqua calda e fredda (andata e ritorno) in rame di diametro adeguato, con stacchi intercettati e coibentazione; tubazione per impianto elettrico in plastica; batterie di raffrescamento e riscaldamento in rame-alluminio; regolazione automatica comprendente valvola motorizzata speciale, regolatore predisposto per supervisione e sonde temperatura; struttura in acciaio zincato con aperture d'aspirazione e uscita aria.</v>
          </cell>
          <cell r="C39497"/>
          <cell r="D39497"/>
        </row>
        <row r="39498">
          <cell r="A39498" t="str">
            <v>MM.10.090.0020.a</v>
          </cell>
          <cell r="B39498" t="str">
            <v>- 750 Wf - 790 Wt - 21,0 l/s - 0,6 m</v>
          </cell>
          <cell r="C39498" t="str">
            <v>cad</v>
          </cell>
          <cell r="D39498" t="str">
            <v>825,21</v>
          </cell>
        </row>
        <row r="39499">
          <cell r="A39499" t="str">
            <v>MM.10.090.0020.b</v>
          </cell>
          <cell r="B39499" t="str">
            <v>- 1000 Wf - 1120 Wt - 26,0 l/s - 0,8 m</v>
          </cell>
          <cell r="C39499" t="str">
            <v>cad</v>
          </cell>
          <cell r="D39499" t="str">
            <v>845,70</v>
          </cell>
        </row>
        <row r="39500">
          <cell r="A39500" t="str">
            <v>MM.10.090.0020.c</v>
          </cell>
          <cell r="B39500" t="str">
            <v>- 1220 Wf - 1430 Wt - 29,0 l/s - 1,0 m</v>
          </cell>
          <cell r="C39500" t="str">
            <v>cad</v>
          </cell>
          <cell r="D39500" t="str">
            <v>967,31</v>
          </cell>
        </row>
        <row r="39501">
          <cell r="A39501" t="str">
            <v>MM.10.090.0020.d</v>
          </cell>
          <cell r="B39501" t="str">
            <v>- 1540 Wf - 1870 Wt - 34,0 l/s - 1,3 m</v>
          </cell>
          <cell r="C39501" t="str">
            <v>cad</v>
          </cell>
          <cell r="D39501" t="str">
            <v>1.240,55</v>
          </cell>
        </row>
        <row r="39502">
          <cell r="A39502" t="str">
            <v>MM.10.090.0020.e</v>
          </cell>
          <cell r="B39502" t="str">
            <v>- 1850 Wf - 2300 Wt - 39,0 l/s - 1,6 m</v>
          </cell>
          <cell r="C39502" t="str">
            <v>cad</v>
          </cell>
          <cell r="D39502" t="str">
            <v>1.475,53</v>
          </cell>
        </row>
        <row r="39503">
          <cell r="A39503" t="str">
            <v>MM.10.090.0030</v>
          </cell>
          <cell r="B39503" t="str">
            <v>Accessori per induttori da incasso:</v>
          </cell>
          <cell r="C39503"/>
          <cell r="D39503"/>
        </row>
        <row r="39504">
          <cell r="A39504" t="str">
            <v>MM.10.090.0030.a</v>
          </cell>
          <cell r="B39504" t="str">
            <v>- griglia uscita aria ad alette fisse rif. 0,6 m</v>
          </cell>
          <cell r="C39504" t="str">
            <v>cad</v>
          </cell>
          <cell r="D39504" t="str">
            <v>72,42</v>
          </cell>
        </row>
        <row r="39505">
          <cell r="A39505" t="str">
            <v>MM.10.090.0030.b</v>
          </cell>
          <cell r="B39505" t="str">
            <v>- griglia uscita aria ad alette fisse rif. 0,8 m</v>
          </cell>
          <cell r="C39505" t="str">
            <v>cad</v>
          </cell>
          <cell r="D39505" t="str">
            <v>84,70</v>
          </cell>
        </row>
        <row r="39506">
          <cell r="A39506" t="str">
            <v>MM.10.090.0030.c</v>
          </cell>
          <cell r="B39506" t="str">
            <v>- griglia uscita aria ad alette fisse rif. 1,0 m</v>
          </cell>
          <cell r="C39506" t="str">
            <v>cad</v>
          </cell>
          <cell r="D39506" t="str">
            <v>91,52</v>
          </cell>
        </row>
        <row r="39507">
          <cell r="A39507" t="str">
            <v>MM.10.090.0030.d</v>
          </cell>
          <cell r="B39507" t="str">
            <v>- griglia uscita aria ad alette fisse rif. 1,3 m</v>
          </cell>
          <cell r="C39507" t="str">
            <v>cad</v>
          </cell>
          <cell r="D39507" t="str">
            <v>142,10</v>
          </cell>
        </row>
        <row r="39508">
          <cell r="A39508" t="str">
            <v>MM.10.090.0030.e</v>
          </cell>
          <cell r="B39508" t="str">
            <v>- griglia uscita aria ad alette fisse rif. 1,6 m</v>
          </cell>
          <cell r="C39508" t="str">
            <v>cad</v>
          </cell>
          <cell r="D39508" t="str">
            <v>184,44</v>
          </cell>
        </row>
        <row r="39509">
          <cell r="A39509" t="str">
            <v>MM.10.090.0030.f</v>
          </cell>
          <cell r="B39509" t="str">
            <v>- griglia uscita aria ad alette regolabili rif. 0,6 m</v>
          </cell>
          <cell r="C39509" t="str">
            <v>cad</v>
          </cell>
          <cell r="D39509" t="str">
            <v>131,15</v>
          </cell>
        </row>
        <row r="39510">
          <cell r="A39510" t="str">
            <v>MM.10.090.0030.g</v>
          </cell>
          <cell r="B39510" t="str">
            <v>- griglia uscita aria ad alette regolabili rif. 0,8 m</v>
          </cell>
          <cell r="C39510" t="str">
            <v>cad</v>
          </cell>
          <cell r="D39510" t="str">
            <v>148,92</v>
          </cell>
        </row>
        <row r="39511">
          <cell r="A39511" t="str">
            <v>MM.10.090.0030.h</v>
          </cell>
          <cell r="B39511" t="str">
            <v>- griglia uscita aria ad alette regolabili rif. 1,0 m</v>
          </cell>
          <cell r="C39511" t="str">
            <v>cad</v>
          </cell>
          <cell r="D39511" t="str">
            <v>173,50</v>
          </cell>
        </row>
        <row r="39512">
          <cell r="A39512" t="str">
            <v>MM.10.090.0030.i</v>
          </cell>
          <cell r="B39512" t="str">
            <v>- griglia uscita aria ad alette regolabili rif. 1,3 m</v>
          </cell>
          <cell r="C39512" t="str">
            <v>cad</v>
          </cell>
          <cell r="D39512" t="str">
            <v>207,66</v>
          </cell>
        </row>
        <row r="39513">
          <cell r="A39513" t="str">
            <v>MM.10.090.0030.j</v>
          </cell>
          <cell r="B39513" t="str">
            <v>- griglia uscita aria ad alette regolabili rif. 1,6 m</v>
          </cell>
          <cell r="C39513" t="str">
            <v>cad</v>
          </cell>
          <cell r="D39513" t="str">
            <v>240,46</v>
          </cell>
        </row>
        <row r="39514">
          <cell r="A39514" t="str">
            <v>MM.10.090.0030.k</v>
          </cell>
          <cell r="B39514" t="str">
            <v>- bocchetta uscita aria regolabile con tronchetto telescopico mm 150÷200 rif. 0,6 m</v>
          </cell>
          <cell r="C39514" t="str">
            <v>cad</v>
          </cell>
          <cell r="D39514" t="str">
            <v>144,82</v>
          </cell>
        </row>
        <row r="39515">
          <cell r="A39515" t="str">
            <v>MM.10.090.0030.l</v>
          </cell>
          <cell r="B39515" t="str">
            <v>- bocchetta uscita aria regolabile con tronchetto telescopico mm 150÷200 rif. 0,8 m</v>
          </cell>
          <cell r="C39515" t="str">
            <v>cad</v>
          </cell>
          <cell r="D39515" t="str">
            <v>151,65</v>
          </cell>
        </row>
        <row r="39516">
          <cell r="A39516" t="str">
            <v>MM.10.090.0030.m</v>
          </cell>
          <cell r="B39516" t="str">
            <v>- bocchetta uscita aria regolabile con tronchetto telescopico mm 150÷200 rif. 1,0 m</v>
          </cell>
          <cell r="C39516" t="str">
            <v>cad</v>
          </cell>
          <cell r="D39516" t="str">
            <v>157,12</v>
          </cell>
        </row>
        <row r="39517">
          <cell r="A39517" t="str">
            <v>MM.10.090.0030.n</v>
          </cell>
          <cell r="B39517" t="str">
            <v>- bocchetta uscita aria regolabile con tronchetto telescopico mm 150÷200 rif. 1,3 m</v>
          </cell>
          <cell r="C39517" t="str">
            <v>cad</v>
          </cell>
          <cell r="D39517" t="str">
            <v>169,41</v>
          </cell>
        </row>
        <row r="39518">
          <cell r="A39518" t="str">
            <v>MM.10.090.0030.o</v>
          </cell>
          <cell r="B39518" t="str">
            <v>- bocchetta uscita aria regolabile con tronchetto telescopico mm 150÷200 rif. 1,6 m</v>
          </cell>
          <cell r="C39518" t="str">
            <v>cad</v>
          </cell>
          <cell r="D39518" t="str">
            <v>177,62</v>
          </cell>
        </row>
        <row r="39519">
          <cell r="A39519" t="str">
            <v>MM.10.100</v>
          </cell>
          <cell r="B39519" t="str">
            <v>DEUMIDIFICATORI DA AMBIENTE</v>
          </cell>
          <cell r="C39519"/>
          <cell r="D39519"/>
        </row>
        <row r="39520">
          <cell r="A39520" t="str">
            <v>MM.10.100.0010</v>
          </cell>
          <cell r="B39520" t="str">
            <v>Deumidificatori mobili da ambiente per applicazioni industriali e commerciali, alimentazione 220 V - 1f - 50 Hz, refrigerante R407C, composti da: compressore alternativo emetico; evaporatore con serbatoio raccolta condensa da 8 lilri in plastica; condensatore ad aria con ventilatore assiale e filtro per aria; circuito frigorifero con accessori vari; quadro di comando e controllo; microprocessore di regolazione predisposto per colloquio con sistema di supervisione; umidostato on/off a bordo; termostato di sbrinamento; struttura in acciaio zincato e verniciato con ruote.</v>
          </cell>
          <cell r="C39520"/>
          <cell r="D39520"/>
        </row>
        <row r="39521">
          <cell r="A39521" t="str">
            <v>MM.10.100.0010.a</v>
          </cell>
          <cell r="B39521" t="str">
            <v>- fino a 50 l/giorno</v>
          </cell>
          <cell r="C39521" t="str">
            <v>cad</v>
          </cell>
          <cell r="D39521" t="str">
            <v>728,19</v>
          </cell>
        </row>
        <row r="39522">
          <cell r="A39522" t="str">
            <v>MM.10.100.0010.b</v>
          </cell>
          <cell r="B39522" t="str">
            <v>- aumento di prezzo per sbrinamento a gas caldo</v>
          </cell>
          <cell r="C39522" t="str">
            <v>cad</v>
          </cell>
          <cell r="D39522" t="str">
            <v>68,29</v>
          </cell>
        </row>
        <row r="39523">
          <cell r="A39523" t="str">
            <v>MM.10.100.0020</v>
          </cell>
          <cell r="B39523" t="str">
            <v>Deumidificatori fissi o mobili da ambiente per applicazioni industriali e commerciali, alimentazione 220 V - 1f - 50 Hz, refrigerante R407C, composti da: compressore alternativo emetico; evaporatore con bacinella condensa in acciaio inox; condensatore ad aria canalizzabile con ventilatore centrifugo a 3 velocità e filtro per aria; circuito frigorifero con accessori vari; quadro di comando e controllo; microprocessore di regolazione predisposto per colloquio con sistema di supervisione; umidostato on/off a bordo; termostato di sbrinamento; struttura in acciaio zincato e verniciato.</v>
          </cell>
          <cell r="C39523"/>
          <cell r="D39523"/>
        </row>
        <row r="39524">
          <cell r="A39524" t="str">
            <v>MM.10.100.0020.a</v>
          </cell>
          <cell r="B39524" t="str">
            <v>- fino a 80 l/giorno</v>
          </cell>
          <cell r="C39524" t="str">
            <v>cad</v>
          </cell>
          <cell r="D39524" t="str">
            <v>1.553,33</v>
          </cell>
        </row>
        <row r="39525">
          <cell r="A39525" t="str">
            <v>MM.10.100.0020.b</v>
          </cell>
          <cell r="B39525" t="str">
            <v>- oltre 80 fino a 100 l/giorno</v>
          </cell>
          <cell r="C39525" t="str">
            <v>cad</v>
          </cell>
          <cell r="D39525" t="str">
            <v>1.624,49</v>
          </cell>
        </row>
        <row r="39526">
          <cell r="A39526" t="str">
            <v>MM.10.100.0020.c</v>
          </cell>
          <cell r="B39526" t="str">
            <v>- oltre 100 fino a 125 l/giorno</v>
          </cell>
          <cell r="C39526" t="str">
            <v>cad</v>
          </cell>
          <cell r="D39526" t="str">
            <v>1.780,56</v>
          </cell>
        </row>
        <row r="39527">
          <cell r="A39527" t="str">
            <v>MM.10.100.0020.d</v>
          </cell>
          <cell r="B39527" t="str">
            <v>- aumento di prezzo per sbrinamento a gas caldo</v>
          </cell>
          <cell r="C39527" t="str">
            <v>cad</v>
          </cell>
          <cell r="D39527" t="str">
            <v>86,66</v>
          </cell>
        </row>
        <row r="39528">
          <cell r="A39528" t="str">
            <v>MM.10.100.0020.e</v>
          </cell>
          <cell r="B39528" t="str">
            <v>- aumento di prezzo per umidostato digitale con sonda</v>
          </cell>
          <cell r="C39528" t="str">
            <v>cad</v>
          </cell>
          <cell r="D39528" t="str">
            <v>195,67</v>
          </cell>
        </row>
        <row r="39529">
          <cell r="A39529" t="str">
            <v>MM.10.100.0020.f</v>
          </cell>
          <cell r="B39529" t="str">
            <v>- aumento di prezzo per aggiunta ruote per versione mobile</v>
          </cell>
          <cell r="C39529" t="str">
            <v>cad</v>
          </cell>
          <cell r="D39529" t="str">
            <v>80,91</v>
          </cell>
        </row>
        <row r="39530">
          <cell r="A39530" t="str">
            <v>MM.10.100.0020.g</v>
          </cell>
          <cell r="B39530" t="str">
            <v>- aumento di prezzo per aggiunta pompa condensa</v>
          </cell>
          <cell r="C39530" t="str">
            <v>cad</v>
          </cell>
          <cell r="D39530" t="str">
            <v>233,54</v>
          </cell>
        </row>
        <row r="39531">
          <cell r="A39531" t="str">
            <v>MM.10.100.0030</v>
          </cell>
          <cell r="B39531" t="str">
            <v>Deumidificatori fissi o mobili da ambiente per applicazioni industriali e commerciali, alimentazione 380 V - 3f - 50 Hz, refrigerante R407C, composti da: compressore alternativo emetico; evaporatore con bacinella condensa in acciaio inox; condensatore ad aria canalizzabile con ventilatore centrifugo a 3 velocità e filtro per aria; circuito frigorifero con accessori vari; quadro di comando e controllo; microprocessore di regolazione predisposto per colloquio con sistema di supervisione; umidostato on/off a bordo; termostato di sbrinamento; struttura in acciaio zincato e verniciato.</v>
          </cell>
          <cell r="C39531"/>
          <cell r="D39531"/>
        </row>
        <row r="39532">
          <cell r="A39532" t="str">
            <v>MM.10.100.0030.a</v>
          </cell>
          <cell r="B39532" t="str">
            <v>- fino a 130 l/giorno</v>
          </cell>
          <cell r="C39532" t="str">
            <v>cad</v>
          </cell>
          <cell r="D39532" t="str">
            <v>2.472,59</v>
          </cell>
        </row>
        <row r="39533">
          <cell r="A39533" t="str">
            <v>MM.10.100.0030.b</v>
          </cell>
          <cell r="B39533" t="str">
            <v>- oltre 130 fino a 160 l/giorno</v>
          </cell>
          <cell r="C39533" t="str">
            <v>cad</v>
          </cell>
          <cell r="D39533" t="str">
            <v>2.674,01</v>
          </cell>
        </row>
        <row r="39534">
          <cell r="A39534" t="str">
            <v>MM.10.100.0030.c</v>
          </cell>
          <cell r="B39534" t="str">
            <v>- oltre 160 fino a 200 l/giorno</v>
          </cell>
          <cell r="C39534" t="str">
            <v>cad</v>
          </cell>
          <cell r="D39534" t="str">
            <v>2.809,42</v>
          </cell>
        </row>
        <row r="39535">
          <cell r="A39535" t="str">
            <v>MM.10.100.0030.d</v>
          </cell>
          <cell r="B39535" t="str">
            <v>- oltre 200 fino a 350 l/giorno</v>
          </cell>
          <cell r="C39535" t="str">
            <v>cad</v>
          </cell>
          <cell r="D39535" t="str">
            <v>4.287,58</v>
          </cell>
        </row>
        <row r="39536">
          <cell r="A39536" t="str">
            <v>MM.10.100.0030.e</v>
          </cell>
          <cell r="B39536" t="str">
            <v>- oltre 350 fino a 600 l/giorno</v>
          </cell>
          <cell r="C39536" t="str">
            <v>cad</v>
          </cell>
          <cell r="D39536" t="str">
            <v>5.774,33</v>
          </cell>
        </row>
        <row r="39537">
          <cell r="A39537" t="str">
            <v>MM.10.100.0030.f</v>
          </cell>
          <cell r="B39537" t="str">
            <v>- oltre 600 fino a 750 l/giorno</v>
          </cell>
          <cell r="C39537" t="str">
            <v>cad</v>
          </cell>
          <cell r="D39537" t="str">
            <v>6.727,46</v>
          </cell>
        </row>
        <row r="39538">
          <cell r="A39538" t="str">
            <v>MM.10.100.0030.g</v>
          </cell>
          <cell r="B39538" t="str">
            <v>- oltre 750 fino a 1000 l/giorno</v>
          </cell>
          <cell r="C39538" t="str">
            <v>cad</v>
          </cell>
          <cell r="D39538" t="str">
            <v>7.764,92</v>
          </cell>
        </row>
        <row r="39539">
          <cell r="A39539" t="str">
            <v>MM.10.100.0030.h</v>
          </cell>
          <cell r="B39539" t="str">
            <v>- aumento di prezzo per sbrinamento a gas caldo</v>
          </cell>
          <cell r="C39539" t="str">
            <v>cad</v>
          </cell>
          <cell r="D39539" t="str">
            <v>235,27</v>
          </cell>
        </row>
        <row r="39540">
          <cell r="A39540" t="str">
            <v>MM.10.100.0030.i</v>
          </cell>
          <cell r="B39540" t="str">
            <v>- aumento di prezzo per umidostato digitale con sonda</v>
          </cell>
          <cell r="C39540" t="str">
            <v>cad</v>
          </cell>
          <cell r="D39540" t="str">
            <v>195,67</v>
          </cell>
        </row>
        <row r="39541">
          <cell r="A39541" t="str">
            <v>MM.10.100.0030.j</v>
          </cell>
          <cell r="B39541" t="str">
            <v>- aumento di prezzo per aggiunta ruote per versione mobile (solo per art.: a - b - c - d)</v>
          </cell>
          <cell r="C39541" t="str">
            <v>cad</v>
          </cell>
          <cell r="D39541" t="str">
            <v>80,91</v>
          </cell>
        </row>
        <row r="39542">
          <cell r="A39542" t="str">
            <v>MM.10.100.0030.k</v>
          </cell>
          <cell r="B39542" t="str">
            <v>- aumento di prezzo per aggiunta pompa condensa</v>
          </cell>
          <cell r="C39542" t="str">
            <v>cad</v>
          </cell>
          <cell r="D39542" t="str">
            <v>233,54</v>
          </cell>
        </row>
        <row r="39543">
          <cell r="A39543" t="str">
            <v>MM.10.110</v>
          </cell>
          <cell r="B39543" t="str">
            <v>UMIDIFICATORI DA AMBIENTE</v>
          </cell>
          <cell r="C39543"/>
          <cell r="D39543"/>
        </row>
        <row r="39544">
          <cell r="A39544" t="str">
            <v>MM.10.110.0010</v>
          </cell>
          <cell r="B39544" t="str">
            <v>Umidificatori da ambiente a vapore elettrici, alimentazione 220 V - 1f - 50 Hz, composti da: cilindro bollitore ad elettrodi con sistemi di drenaggio, scarico e auto-pulizia; diffusore di vapore in ambiente con ventilatore; quadro di comando e controllo; microprocessore di regolazione predisposto per colloquio con sistema di supervisione; umidostato on/off; involucro in acciaio inox.</v>
          </cell>
          <cell r="C39544"/>
          <cell r="D39544"/>
        </row>
        <row r="39545">
          <cell r="A39545" t="str">
            <v>MM.10.110.0010.a</v>
          </cell>
          <cell r="B39545" t="str">
            <v>- fino a 4 kg/h</v>
          </cell>
          <cell r="C39545" t="str">
            <v>cad</v>
          </cell>
          <cell r="D39545" t="str">
            <v>1.661,34</v>
          </cell>
        </row>
        <row r="39546">
          <cell r="A39546" t="str">
            <v>MM.10.110.0010.b</v>
          </cell>
          <cell r="B39546" t="str">
            <v>- oltre 4 fino a 8 kg/h</v>
          </cell>
          <cell r="C39546" t="str">
            <v>cad</v>
          </cell>
          <cell r="D39546" t="str">
            <v>1.981,60</v>
          </cell>
        </row>
        <row r="39547">
          <cell r="A39547" t="str">
            <v>MM.10.110.0010.c</v>
          </cell>
          <cell r="B39547" t="str">
            <v>- aumento di prezzo per umidostato digitale con sonda</v>
          </cell>
          <cell r="C39547" t="str">
            <v>cad</v>
          </cell>
          <cell r="D39547" t="str">
            <v>514,54</v>
          </cell>
        </row>
        <row r="39548">
          <cell r="A39548" t="str">
            <v>MM.10.110.0020</v>
          </cell>
          <cell r="B39548" t="str">
            <v>Umidificatori da ambiente a vapore elettrici, alimentazione 380 V - 3f - 50 Hz, composti da: cilindro bollitore ad elettrodi con sistemi di drenaggio, scarico e auto-pulizia; diffusore di vapore in ambiente con ventilatore; quadro di comando e controllo; microprocessore di regolazione predisposto per colloquio con sistema di supervisione; umidostato on/off; involucro in acciaio inox.</v>
          </cell>
          <cell r="C39548"/>
          <cell r="D39548"/>
        </row>
        <row r="39549">
          <cell r="A39549" t="str">
            <v>MM.10.110.0020.a</v>
          </cell>
          <cell r="B39549" t="str">
            <v>- fino a 4 kg/h</v>
          </cell>
          <cell r="C39549" t="str">
            <v>cad</v>
          </cell>
          <cell r="D39549" t="str">
            <v>1.661,34</v>
          </cell>
        </row>
        <row r="39550">
          <cell r="A39550" t="str">
            <v>MM.10.110.0020.b</v>
          </cell>
          <cell r="B39550" t="str">
            <v>- oltre 4 fino a 8 kg/h</v>
          </cell>
          <cell r="C39550" t="str">
            <v>cad</v>
          </cell>
          <cell r="D39550" t="str">
            <v>1.984,46</v>
          </cell>
        </row>
        <row r="39551">
          <cell r="A39551" t="str">
            <v>MM.10.110.0020.c</v>
          </cell>
          <cell r="B39551" t="str">
            <v>- oltre 8 fino a 15 kg/h</v>
          </cell>
          <cell r="C39551" t="str">
            <v>cad</v>
          </cell>
          <cell r="D39551" t="str">
            <v>2.234,07</v>
          </cell>
        </row>
        <row r="39552">
          <cell r="A39552" t="str">
            <v>MM.10.110.0020.d</v>
          </cell>
          <cell r="B39552" t="str">
            <v>- oltre 15 fino a 25 kg/h</v>
          </cell>
          <cell r="C39552" t="str">
            <v>cad</v>
          </cell>
          <cell r="D39552" t="str">
            <v>2.634,80</v>
          </cell>
        </row>
        <row r="39553">
          <cell r="A39553" t="str">
            <v>MM.10.110.0020.e</v>
          </cell>
          <cell r="B39553" t="str">
            <v>- oltre 25 fino a 35 kg/h</v>
          </cell>
          <cell r="C39553" t="str">
            <v>cad</v>
          </cell>
          <cell r="D39553" t="str">
            <v>2.874,83</v>
          </cell>
        </row>
        <row r="39554">
          <cell r="A39554" t="str">
            <v>MM.10.110.0020.f</v>
          </cell>
          <cell r="B39554" t="str">
            <v>- oltre 35 fino a 50 kg/h</v>
          </cell>
          <cell r="C39554" t="str">
            <v>cad</v>
          </cell>
          <cell r="D39554" t="str">
            <v>3.251,64</v>
          </cell>
        </row>
        <row r="39555">
          <cell r="A39555" t="str">
            <v>MM.10.110.0020.g</v>
          </cell>
          <cell r="B39555" t="str">
            <v>- oltre 50 fino a 70 kg/h</v>
          </cell>
          <cell r="C39555" t="str">
            <v>cad</v>
          </cell>
          <cell r="D39555" t="str">
            <v>4.443,27</v>
          </cell>
        </row>
        <row r="39556">
          <cell r="A39556" t="str">
            <v>MM.10.110.0020.h</v>
          </cell>
          <cell r="B39556" t="str">
            <v>- oltre 70 fino a 90 kg/h</v>
          </cell>
          <cell r="C39556" t="str">
            <v>cad</v>
          </cell>
          <cell r="D39556" t="str">
            <v>5.226,54</v>
          </cell>
        </row>
        <row r="39557">
          <cell r="A39557" t="str">
            <v>MM.10.110.0020.i</v>
          </cell>
          <cell r="B39557" t="str">
            <v>- aumento di prezzo per umidostato digitale con sonda</v>
          </cell>
          <cell r="C39557" t="str">
            <v>cad</v>
          </cell>
          <cell r="D39557" t="str">
            <v>514,54</v>
          </cell>
        </row>
        <row r="39558">
          <cell r="A39558" t="str">
            <v>MM.10.120</v>
          </cell>
          <cell r="B39558" t="str">
            <v>ALTRI TERMINALI</v>
          </cell>
          <cell r="C39558"/>
          <cell r="D39558"/>
        </row>
        <row r="39559">
          <cell r="A39559" t="str">
            <v>MM.10.120.0010</v>
          </cell>
          <cell r="B39559" t="str">
            <v>Tubi alettati in acciaio elettrosaldato completi di mensole di sostegno.</v>
          </cell>
          <cell r="C39559"/>
          <cell r="D39559"/>
        </row>
        <row r="39560">
          <cell r="A39560" t="str">
            <v>MM.10.120.0010.a</v>
          </cell>
          <cell r="B39560" t="str">
            <v>- DN 25 - 1,00 m²/m - 246 W/m</v>
          </cell>
          <cell r="C39560" t="str">
            <v>m</v>
          </cell>
          <cell r="D39560" t="str">
            <v>10,15</v>
          </cell>
        </row>
        <row r="39561">
          <cell r="A39561" t="str">
            <v>MM.10.120.0010.b</v>
          </cell>
          <cell r="B39561" t="str">
            <v>- DN 25 - 1,25 m²/m - 307 W/m</v>
          </cell>
          <cell r="C39561" t="str">
            <v>m</v>
          </cell>
          <cell r="D39561" t="str">
            <v>10,99</v>
          </cell>
        </row>
        <row r="39562">
          <cell r="A39562" t="str">
            <v>MM.10.120.0010.c</v>
          </cell>
          <cell r="B39562" t="str">
            <v>- DN 32 - 1,75 m²/m - 430 W/m</v>
          </cell>
          <cell r="C39562" t="str">
            <v>m</v>
          </cell>
          <cell r="D39562" t="str">
            <v>13,10</v>
          </cell>
        </row>
        <row r="39563">
          <cell r="A39563" t="str">
            <v>MM.10.120.0010.d</v>
          </cell>
          <cell r="B39563" t="str">
            <v>- DN 32 - 2,00 m²/m - 492 W/m</v>
          </cell>
          <cell r="C39563" t="str">
            <v>m</v>
          </cell>
          <cell r="D39563" t="str">
            <v>14,42</v>
          </cell>
        </row>
        <row r="39564">
          <cell r="A39564" t="str">
            <v>MM.10.120.0010.e</v>
          </cell>
          <cell r="B39564" t="str">
            <v>- DN 40 - 2,00 m²/m - 492 W/m</v>
          </cell>
          <cell r="C39564" t="str">
            <v>m</v>
          </cell>
          <cell r="D39564" t="str">
            <v>14,64</v>
          </cell>
        </row>
        <row r="39565">
          <cell r="A39565" t="str">
            <v>MM.10.120.0010.f</v>
          </cell>
          <cell r="B39565" t="str">
            <v>- DN 40 - 2,25 m²/m - 553 W/m</v>
          </cell>
          <cell r="C39565" t="str">
            <v>m</v>
          </cell>
          <cell r="D39565" t="str">
            <v>14,84</v>
          </cell>
        </row>
        <row r="39566">
          <cell r="A39566" t="str">
            <v>MM.10.120.0010.g</v>
          </cell>
          <cell r="B39566" t="str">
            <v>- DN 50 - 2,00 m²/m - 492 W/m</v>
          </cell>
          <cell r="C39566" t="str">
            <v>m</v>
          </cell>
          <cell r="D39566" t="str">
            <v>16,48</v>
          </cell>
        </row>
        <row r="39567">
          <cell r="A39567" t="str">
            <v>MM.10.120.0010.h</v>
          </cell>
          <cell r="B39567" t="str">
            <v>- DN 50 - 2,50 m²/m - 615 W/m</v>
          </cell>
          <cell r="C39567" t="str">
            <v>m</v>
          </cell>
          <cell r="D39567" t="str">
            <v>18,19</v>
          </cell>
        </row>
        <row r="39568">
          <cell r="A39568" t="str">
            <v>MM.10.130</v>
          </cell>
          <cell r="B39568" t="str">
            <v>DERIVAZIONI PER TERMINALI</v>
          </cell>
          <cell r="C39568"/>
          <cell r="D39568"/>
        </row>
        <row r="39569">
          <cell r="A39569" t="str">
            <v>MM.10.130.0010</v>
          </cell>
          <cell r="B39569" t="str">
            <v>Derivazioni per radiatori a partire dal collettore di distribuzione o dalla rete principale di distribuzione fino alle intercettazione del radiatore, eseguita con materiali previsti nel presente prezzario.</v>
          </cell>
          <cell r="C39569" t="str">
            <v>cad</v>
          </cell>
          <cell r="D39569" t="str">
            <v>57,99</v>
          </cell>
        </row>
        <row r="39570">
          <cell r="A39570" t="str">
            <v>MM.10.130.0020</v>
          </cell>
          <cell r="B39570" t="str">
            <v>Derivazioni per ventilconvettori a partire da collettori di distribuzione o da rete principale di distribuzione fino alle intercettazione del ventilconvettore, eseguiti con materiali previsti nel presente prezzario.</v>
          </cell>
          <cell r="C39570"/>
          <cell r="D39570"/>
        </row>
        <row r="39571">
          <cell r="A39571" t="str">
            <v>MM.10.130.0020.a</v>
          </cell>
          <cell r="B39571" t="str">
            <v>- per ogni derivazione con impianto a 2 tubi</v>
          </cell>
          <cell r="C39571" t="str">
            <v>cad</v>
          </cell>
          <cell r="D39571" t="str">
            <v>63,38</v>
          </cell>
        </row>
        <row r="39572">
          <cell r="A39572" t="str">
            <v>MM.10.130.0020.b</v>
          </cell>
          <cell r="B39572" t="str">
            <v>- per ogni derivazione con impianto a 4 tubi</v>
          </cell>
          <cell r="C39572" t="str">
            <v>cad</v>
          </cell>
          <cell r="D39572" t="str">
            <v>107,24</v>
          </cell>
        </row>
        <row r="39573">
          <cell r="A39573" t="str">
            <v>MM.11 - TERMINALI IDRO-SANITARI</v>
          </cell>
          <cell r="B39573"/>
          <cell r="C39573"/>
          <cell r="D39573"/>
        </row>
        <row r="39574">
          <cell r="A39574" t="str">
            <v>MM</v>
          </cell>
          <cell r="B39574" t="str">
            <v>MATERIALI IMPIANTI MECCANICI</v>
          </cell>
          <cell r="C39574"/>
          <cell r="D39574"/>
        </row>
        <row r="39575">
          <cell r="A39575" t="str">
            <v>MM.11</v>
          </cell>
          <cell r="B39575" t="str">
            <v>TERMINALI IDRO-SANITARI</v>
          </cell>
          <cell r="C39575"/>
          <cell r="D39575"/>
        </row>
        <row r="39576">
          <cell r="A39576" t="str">
            <v>MM.11.010</v>
          </cell>
          <cell r="B39576" t="str">
            <v>VASI IGIENICI</v>
          </cell>
          <cell r="C39576"/>
          <cell r="D39576"/>
        </row>
        <row r="39577">
          <cell r="A39577" t="str">
            <v>MM.11.010.0010</v>
          </cell>
          <cell r="B39577" t="str">
            <v>Vasi igienici a sedere in vetrochina colore bianco:</v>
          </cell>
          <cell r="C39577"/>
          <cell r="D39577"/>
        </row>
        <row r="39578">
          <cell r="A39578" t="str">
            <v>MM.11.010.0010.a</v>
          </cell>
          <cell r="B39578" t="str">
            <v>- a pavimento con scarico a parete o pavimento, completo di viti di fissaggio, raccordo di scarico e guarnizioni</v>
          </cell>
          <cell r="C39578" t="str">
            <v>cad</v>
          </cell>
          <cell r="D39578" t="str">
            <v>187,17</v>
          </cell>
        </row>
        <row r="39579">
          <cell r="A39579" t="str">
            <v>MM.11.010.0010.b</v>
          </cell>
          <cell r="B39579" t="str">
            <v>- con cassetta di lavaggio a zaino con scarico a parete o pavimento, completo di gruppo di scarico, viti di fissaggio, raccordo di scarico e guarnizioni</v>
          </cell>
          <cell r="C39579" t="str">
            <v>cad</v>
          </cell>
          <cell r="D39579" t="str">
            <v>261,09</v>
          </cell>
        </row>
        <row r="39580">
          <cell r="A39580" t="str">
            <v>MM.11.010.0010.c</v>
          </cell>
          <cell r="B39580" t="str">
            <v>- tipo scuola a pavimento con scarico a parete o pavimento, completo di viti di fissaggio, raccordo di scarico e guarnizioni</v>
          </cell>
          <cell r="C39580" t="str">
            <v>cad</v>
          </cell>
          <cell r="D39580" t="str">
            <v>160,41</v>
          </cell>
        </row>
        <row r="39581">
          <cell r="A39581" t="str">
            <v>MM.11.010.0010.d</v>
          </cell>
          <cell r="B39581" t="str">
            <v>- sospeso, completo di telaio metallico da incasso, mensole, raccordo di scarico e guarnizioni</v>
          </cell>
          <cell r="C39581" t="str">
            <v>cad</v>
          </cell>
          <cell r="D39581" t="str">
            <v>188,74</v>
          </cell>
        </row>
        <row r="39582">
          <cell r="A39582" t="str">
            <v>MM.11.010.0010.e</v>
          </cell>
          <cell r="B39582" t="str">
            <v>- per infanzia, sifone incorporato con scarico a parete o a pavimento, dimensioni 30x41circa</v>
          </cell>
          <cell r="C39582" t="str">
            <v>cad</v>
          </cell>
          <cell r="D39582" t="str">
            <v>226,50</v>
          </cell>
        </row>
        <row r="39583">
          <cell r="A39583" t="str">
            <v>MM.11.010.0010.f</v>
          </cell>
          <cell r="B39583" t="str">
            <v>- per infanzia del tipo sospeso, sifone incorporato con scarico a parete, comprese staffe di fissaggio, dimensioni 30x45 circa</v>
          </cell>
          <cell r="C39583" t="str">
            <v>cad</v>
          </cell>
          <cell r="D39583" t="str">
            <v>250,10</v>
          </cell>
        </row>
        <row r="39584">
          <cell r="A39584" t="str">
            <v>MM.11.010.0010.g</v>
          </cell>
          <cell r="B39584" t="str">
            <v>- staffe fisse in acciao di sostegno per vaso sospeso</v>
          </cell>
          <cell r="C39584" t="str">
            <v>cad</v>
          </cell>
          <cell r="D39584" t="str">
            <v>46,45</v>
          </cell>
        </row>
        <row r="39585">
          <cell r="A39585" t="str">
            <v>MM.11.010.0020</v>
          </cell>
          <cell r="B39585" t="str">
            <v>Vaso igienico alla turca in vetrochina colore bianco, completo di erogatore a vela, raccordo di scarico e guarnizioni</v>
          </cell>
          <cell r="C39585" t="str">
            <v>cad</v>
          </cell>
          <cell r="D39585" t="str">
            <v>143,12</v>
          </cell>
        </row>
        <row r="39586">
          <cell r="A39586" t="str">
            <v>MM.11.010.0030</v>
          </cell>
          <cell r="B39586" t="str">
            <v>Sistemi d'erogazione per vaso igienico:</v>
          </cell>
          <cell r="C39586"/>
          <cell r="D39586"/>
        </row>
        <row r="39587">
          <cell r="A39587" t="str">
            <v>MM.11.010.0030.a</v>
          </cell>
          <cell r="B39587" t="str">
            <v>- rubinetto a passo rapido da 1" da incasso, completo di tubo d'allacciamento al vaso, cannotto con rosone e guarnizioni</v>
          </cell>
          <cell r="C39587" t="str">
            <v>cad</v>
          </cell>
          <cell r="D39587" t="str">
            <v>66,80</v>
          </cell>
        </row>
        <row r="39588">
          <cell r="A39588" t="str">
            <v>MM.11.010.0030.b</v>
          </cell>
          <cell r="B39588" t="str">
            <v>- rubinetto a passo rapido da 1" da incasso a chiusura automatica, completo di tubo d'allacciamento al vaso, cannotto con rosone e guarnizioni</v>
          </cell>
          <cell r="C39588" t="str">
            <v>cad</v>
          </cell>
          <cell r="D39588" t="str">
            <v>142,73</v>
          </cell>
        </row>
        <row r="39589">
          <cell r="A39589" t="str">
            <v>MM.11.010.0030.c</v>
          </cell>
          <cell r="B39589" t="str">
            <v>- rubinetto a passo rapido da 1" da incasso con comando a pedale e chiusura automatica, completo di tubo d'allacciamento al vaso, cannotto con rosone e guarnizioni</v>
          </cell>
          <cell r="C39589" t="str">
            <v>cad</v>
          </cell>
          <cell r="D39589" t="str">
            <v>336,08</v>
          </cell>
        </row>
        <row r="39590">
          <cell r="A39590" t="str">
            <v>MM.11.010.0030.d</v>
          </cell>
          <cell r="B39590" t="str">
            <v>- flussometro antivandalo ad installazione ad incasso, a chiusura automatica temporizzata, con ciclo di 6 secondi circa, con dispositivo antisifonico e rubinetto d'arresto incorporati. Parti interne in poliacetato con rubino sintetico e molla autopulente. Doppio comando con possibilità di regolare il volume d'acqua da 2,5 a 9 litri per ogni azionamento. Il flussometro è in classe acustica II in confromità alla norma europea EN 12541. Sistema antibloccaggio con il quale il risciaquo avviene solo al rilascio del pulsante. Placca di comando con fissaggio antivandalo con finitura cromo satinata o lucidata. Fornito con cassetta per l'incasso.</v>
          </cell>
          <cell r="C39590" t="str">
            <v>cad</v>
          </cell>
          <cell r="D39590" t="str">
            <v>433,39</v>
          </cell>
        </row>
        <row r="39591">
          <cell r="A39591" t="str">
            <v>MM.11.010.0030.e</v>
          </cell>
          <cell r="B39591" t="str">
            <v>- flussometro murale antivandalo in ottone cromato con comando ergoomico a chiusura automatica temporizzata graduale per evitare il colpo d'ariete. Ciclo di 6 secondi circa e dispositivo antisifonico incorporato, parti interne in poliacetato con rubino sintetico e molla autopulente resistenti alla corrosione ed alle incrostazioni. Rubinetto d'arresto incroporato e possibilità di regolare il volume d'acqua da 6 a 9 litri per azionamento. Il flussometro è in classe acustica II in conformità alla norma europea EN 12541.</v>
          </cell>
          <cell r="C39591" t="str">
            <v>cad</v>
          </cell>
          <cell r="D39591" t="str">
            <v>205,44</v>
          </cell>
        </row>
        <row r="39592">
          <cell r="A39592" t="str">
            <v>MM.11.010.0030.f</v>
          </cell>
          <cell r="B39592" t="str">
            <v>- cassetta di lavaggio da incasso capacità minima 10 l, completa di gruppo di scarico con comando a pulsante, placca d'ispezione, tubo d'allacciamento al vaso, cannotto con rosone e guarnizioni</v>
          </cell>
          <cell r="C39592" t="str">
            <v>cad</v>
          </cell>
          <cell r="D39592" t="str">
            <v>154,99</v>
          </cell>
        </row>
        <row r="39593">
          <cell r="A39593" t="str">
            <v>MM.11.010.0030.g</v>
          </cell>
          <cell r="B39593" t="str">
            <v>- cassetta di lavaggio esterna alta capacità minima 10 l, completa di gruppo di scarico con comando a parete o a pavimento, coperchio d'ispezione, tubo d'allacciamento al vaso, cannotto con rosone e guarnizioni</v>
          </cell>
          <cell r="C39593" t="str">
            <v>cad</v>
          </cell>
          <cell r="D39593" t="str">
            <v>102,52</v>
          </cell>
        </row>
        <row r="39594">
          <cell r="A39594" t="str">
            <v>MM.11.010.0030.h</v>
          </cell>
          <cell r="B39594" t="str">
            <v>- cassetta di lavaggio esterna alta capacità minima 10 l, completa di rubinetto da 1/2" da incasso con comando a pedale a chiusura automatica, tubo d'allacciamento al vaso, cannotto con rosone e guarnizioni</v>
          </cell>
          <cell r="C39594" t="str">
            <v>cad</v>
          </cell>
          <cell r="D39594" t="str">
            <v>169,74</v>
          </cell>
        </row>
        <row r="39595">
          <cell r="A39595" t="str">
            <v>MM.11.010.0040</v>
          </cell>
          <cell r="B39595" t="str">
            <v>Completamenti per vaso igienico:</v>
          </cell>
          <cell r="C39595"/>
          <cell r="D39595"/>
        </row>
        <row r="39596">
          <cell r="A39596" t="str">
            <v>MM.11.010.0040.a</v>
          </cell>
          <cell r="B39596" t="str">
            <v>- sedile per vaso normale in poliestere con coperchio</v>
          </cell>
          <cell r="C39596" t="str">
            <v>cad</v>
          </cell>
          <cell r="D39596" t="str">
            <v>31,00</v>
          </cell>
        </row>
        <row r="39597">
          <cell r="A39597" t="str">
            <v>MM.11.010.0040.b</v>
          </cell>
          <cell r="B39597" t="str">
            <v>- sedile per vaso tipo scuola in poliestere con coperchio</v>
          </cell>
          <cell r="C39597" t="str">
            <v>cad</v>
          </cell>
          <cell r="D39597" t="str">
            <v>46,23</v>
          </cell>
        </row>
        <row r="39598">
          <cell r="A39598" t="str">
            <v>MM.11.020</v>
          </cell>
          <cell r="B39598" t="str">
            <v>LAVABI</v>
          </cell>
          <cell r="C39598"/>
          <cell r="D39598"/>
        </row>
        <row r="39599">
          <cell r="A39599" t="str">
            <v>MM.11.020.0010</v>
          </cell>
          <cell r="B39599" t="str">
            <v>Lavabi normali in vetrochina colore bianco:</v>
          </cell>
          <cell r="C39599"/>
          <cell r="D39599"/>
        </row>
        <row r="39600">
          <cell r="A39600" t="str">
            <v>MM.11.020.0010.a</v>
          </cell>
          <cell r="B39600" t="str">
            <v>- a parete da 60 x 45 cm circa, completo di mensole</v>
          </cell>
          <cell r="C39600" t="str">
            <v>cad</v>
          </cell>
          <cell r="D39600" t="str">
            <v>54,98</v>
          </cell>
        </row>
        <row r="39601">
          <cell r="A39601" t="str">
            <v>MM.11.020.0010.b</v>
          </cell>
          <cell r="B39601" t="str">
            <v>- a parete da 65 x 50 cm circa, completo di mensole</v>
          </cell>
          <cell r="C39601" t="str">
            <v>cad</v>
          </cell>
          <cell r="D39601" t="str">
            <v>57,92</v>
          </cell>
        </row>
        <row r="39602">
          <cell r="A39602" t="str">
            <v>MM.11.020.0010.c</v>
          </cell>
          <cell r="B39602" t="str">
            <v>- a parete da 70 x 55 cm circa, completo di mensole</v>
          </cell>
          <cell r="C39602" t="str">
            <v>cad</v>
          </cell>
          <cell r="D39602" t="str">
            <v>72,35</v>
          </cell>
        </row>
        <row r="39603">
          <cell r="A39603" t="str">
            <v>MM.11.020.0010.d</v>
          </cell>
          <cell r="B39603" t="str">
            <v>- da semi-incasso da 65 x 50 cm circa, completo di mensole</v>
          </cell>
          <cell r="C39603" t="str">
            <v>cad</v>
          </cell>
          <cell r="D39603" t="str">
            <v>339,21</v>
          </cell>
        </row>
        <row r="39604">
          <cell r="A39604" t="str">
            <v>MM.11.020.0010.e</v>
          </cell>
          <cell r="B39604" t="str">
            <v>- da incasso da 65 x 50 cm (mobile escluso)</v>
          </cell>
          <cell r="C39604" t="str">
            <v>cad</v>
          </cell>
          <cell r="D39604" t="str">
            <v>181,30</v>
          </cell>
        </row>
        <row r="39605">
          <cell r="A39605" t="str">
            <v>MM.11.020.0020</v>
          </cell>
          <cell r="B39605" t="str">
            <v>Lavabi a canale in fire-clay colore bianco:</v>
          </cell>
          <cell r="C39605"/>
          <cell r="D39605"/>
        </row>
        <row r="39606">
          <cell r="A39606" t="str">
            <v>MM.11.020.0020.a</v>
          </cell>
          <cell r="B39606" t="str">
            <v>- da 90 x 45 cm circa, completo di mensole</v>
          </cell>
          <cell r="C39606" t="str">
            <v>cad</v>
          </cell>
          <cell r="D39606" t="str">
            <v>123,07</v>
          </cell>
        </row>
        <row r="39607">
          <cell r="A39607" t="str">
            <v>MM.11.020.0020.b</v>
          </cell>
          <cell r="B39607" t="str">
            <v>- da 120 x 45 cm circa, completo di mensole</v>
          </cell>
          <cell r="C39607" t="str">
            <v>cad</v>
          </cell>
          <cell r="D39607" t="str">
            <v>144,78</v>
          </cell>
        </row>
        <row r="39608">
          <cell r="A39608" t="str">
            <v>MM.11.020.0030</v>
          </cell>
          <cell r="B39608" t="str">
            <v>Lavabi di altri tipi in vetrochina colore bianco:</v>
          </cell>
          <cell r="C39608"/>
          <cell r="D39608"/>
        </row>
        <row r="39609">
          <cell r="A39609" t="str">
            <v>MM.11.020.0030.a</v>
          </cell>
          <cell r="B39609" t="str">
            <v>- da 55 x 40 cm circa, completo di mensole</v>
          </cell>
          <cell r="C39609" t="str">
            <v>cad</v>
          </cell>
          <cell r="D39609" t="str">
            <v>106,92</v>
          </cell>
        </row>
        <row r="39610">
          <cell r="A39610" t="str">
            <v>MM.11.020.0030.b</v>
          </cell>
          <cell r="B39610" t="str">
            <v>- da 45 x 40 cm circa, completo di mensole</v>
          </cell>
          <cell r="C39610" t="str">
            <v>cad</v>
          </cell>
          <cell r="D39610" t="str">
            <v>129,16</v>
          </cell>
        </row>
        <row r="39611">
          <cell r="A39611" t="str">
            <v>MM.11.020.0030.c</v>
          </cell>
          <cell r="B39611" t="str">
            <v>- da 41 x 26 cm circa, completo di mensole</v>
          </cell>
          <cell r="C39611" t="str">
            <v>cad</v>
          </cell>
          <cell r="D39611" t="str">
            <v>188,74</v>
          </cell>
        </row>
        <row r="39612">
          <cell r="A39612" t="str">
            <v>MM.11.020.0040</v>
          </cell>
          <cell r="B39612" t="str">
            <v>Gruppi d'erogazione per lavabo:</v>
          </cell>
          <cell r="C39612"/>
          <cell r="D39612"/>
        </row>
        <row r="39613">
          <cell r="A39613" t="str">
            <v>MM.11.020.0040.a</v>
          </cell>
          <cell r="B39613" t="str">
            <v>- a bordo lavabo da 1/2", composto da: rubinetto miscelatore monocomando a bocca fissa con rompigetto e scarico a saltarello, 2 tubi cromati d'allacciamento con rosetta, guarnizioni</v>
          </cell>
          <cell r="C39613" t="str">
            <v>cad</v>
          </cell>
          <cell r="D39613" t="str">
            <v>88,07</v>
          </cell>
        </row>
        <row r="39614">
          <cell r="A39614" t="str">
            <v>MM.11.020.0040.b</v>
          </cell>
          <cell r="B39614" t="str">
            <v>- a bordo lavabo con comando agevolato da 1/2", composto da: rubinetto miscelatore monocomando a gomito a bocca fissa con rompigetto, 2 tubi cromati di allacciamento con rosetta, guarnizioni</v>
          </cell>
          <cell r="C39614" t="str">
            <v>cad</v>
          </cell>
          <cell r="D39614" t="str">
            <v>192,84</v>
          </cell>
        </row>
        <row r="39615">
          <cell r="A39615" t="str">
            <v>MM.11.020.0040.c</v>
          </cell>
          <cell r="B39615" t="str">
            <v>- a bordo lavabo con comando temporizzato da 1/2", composto da: rubinetto miscelatore monocomando a pulsante a chiusura automatica temporizzata a bocca fissa con rompigetto, 2 tubi cromati d'allacciamento con rosetta, guarnizioni</v>
          </cell>
          <cell r="C39615" t="str">
            <v>cad</v>
          </cell>
          <cell r="D39615" t="str">
            <v>307,34</v>
          </cell>
        </row>
        <row r="39616">
          <cell r="A39616" t="str">
            <v>MM.11.020.0040.d</v>
          </cell>
          <cell r="B39616" t="str">
            <v>- monoacqua da 1/2" bordo lavabo antivandalo in ottone cromato a pressione a chiusura automatica temporizzata secondo la norma EN 816, con ciclo di 15 secondi circa, parti interne in poliacetato con rubino sintetico e molla autopulente. Pulsante e cartuccia intercambiabili resistenti alla corrosione ed alle incrostazioni. Sistema di regolazione della portata su 5 livelli e della temporizzazione su 4 attraverso meccanismi interni non accessibili all'utente; le temporizzazioni sono selezionabili senza interrompere il flusso dell'acqua . Portata e temporizzazione pre-regolate di fabbrica (4 l/min - 15 sec). Con sistema antibloccaggio con il quale l'acqua scorre solo quando avviene il rilascio del pulsante.</v>
          </cell>
          <cell r="C39616" t="str">
            <v>cad</v>
          </cell>
          <cell r="D39616" t="str">
            <v>215,13</v>
          </cell>
        </row>
        <row r="39617">
          <cell r="A39617" t="str">
            <v>MM.11.020.0040.e</v>
          </cell>
          <cell r="B39617" t="str">
            <v>- miscelatore da 3/8" bordo lavabo antivandalo, in ottone cromato con comando a pressione a chiusura automatica temporizzata secondo la norma EN 816, con ciclo di 15 secondi circa, parti interne in poliacetato con rubino sintetico e molla autopulente. Pulsante e cartuccia intercambiabili resistenti alla corrosione ed alle incrostazioni. Sistema di regolazione della portata su 5 livelli e delle temporizzazioni su 4 attraverso meccanismi interni non accessibili all'utente; le temporizzazioni sono selezionabili senza interrompere il flusso dell'acqua. Portata e temporizzazione pre-regolate di fabbrica (4 l/min - 15 sec). Con sistema antibloccaggio con il quale l'acqua scorre solo quando avviene il rilascio del pulsante.</v>
          </cell>
          <cell r="C39617" t="str">
            <v>cad</v>
          </cell>
          <cell r="D39617" t="str">
            <v>368,65</v>
          </cell>
        </row>
        <row r="39618">
          <cell r="A39618" t="str">
            <v>MM.11.020.0040.f</v>
          </cell>
          <cell r="B39618" t="str">
            <v>- rubinetto da 1/2" bordo lavabo antivandalo in ottone cromato con comando a leva multidirezionale su giunto a sfera a chiusura automatica temporizzata secondo la norma EN 816, con ciclo di 15 secondi circa, parti interne in poliacetato con rubino sintetico e molla autopulente. Leva e cartuccia intercambiabili resistenti alla corrosione ed alle incrostazioni. Sistema di regolazione della portata su 4 livelli attraverso meccanismo interno; portata pre-regolata di fabbrica.</v>
          </cell>
          <cell r="C39618" t="str">
            <v>cad</v>
          </cell>
          <cell r="D39618" t="str">
            <v>174,63</v>
          </cell>
        </row>
        <row r="39619">
          <cell r="A39619" t="str">
            <v>MM.11.020.0040.g</v>
          </cell>
          <cell r="B39619" t="str">
            <v>- miscelatore 3/8" bicomando antivandalo bordo lavabo in ottone cromato con comando a leva multidirezionale su giunto a sfera a chiusura automatica temporizzata secondo la norma EN 816, con ciclo di 15 secondi circa, parti interne in poliacetato con rubino sintetico e molla autopulente, rubinetti d'arresto incorporati. Leva e cartuccia intercambiabili resistenti alla corrosione ed alle incrostazioni. Sistema di regolazione della portata su 4 livelli attraverso meccanismo interno; portata pre-regolata di fabbrica.</v>
          </cell>
          <cell r="C39619" t="str">
            <v>cad</v>
          </cell>
          <cell r="D39619" t="str">
            <v>363,24</v>
          </cell>
        </row>
        <row r="39620">
          <cell r="A39620" t="str">
            <v>MM.11.020.0040.h</v>
          </cell>
          <cell r="B39620" t="str">
            <v>- a parete con comando agevolato da 1/2", composto da: rubinetto miscelatore monocomando a gomito a bocca fissa con rompigetto, guarnizioni</v>
          </cell>
          <cell r="C39620" t="str">
            <v>cad</v>
          </cell>
          <cell r="D39620" t="str">
            <v>212,03</v>
          </cell>
        </row>
        <row r="39621">
          <cell r="A39621" t="str">
            <v>MM.11.020.0040.i</v>
          </cell>
          <cell r="B39621" t="str">
            <v>- a parete con erogazione automatica da 1/2", composto da: rubinetto a comando elettronico alimentazione 18÷24 V - 50 Hz a bocca fissa con rompigetto, guarnizioni</v>
          </cell>
          <cell r="C39621" t="str">
            <v>cad</v>
          </cell>
          <cell r="D39621" t="str">
            <v>308,89</v>
          </cell>
        </row>
        <row r="39622">
          <cell r="A39622" t="str">
            <v>MM.11.020.0040.l</v>
          </cell>
          <cell r="B39622" t="str">
            <v>- a parete con comando temporizzato da 1/2", composto da: rubinetto miscelatore monocomando a pulsante a chiusura automatica temporizzata a bocca fissa con rompigetto, guarnizioni</v>
          </cell>
          <cell r="C39622" t="str">
            <v>cad</v>
          </cell>
          <cell r="D39622" t="str">
            <v>249,89</v>
          </cell>
        </row>
        <row r="39623">
          <cell r="A39623" t="str">
            <v>MM.11.020.0040.m</v>
          </cell>
          <cell r="B39623" t="str">
            <v>- a parete con comando a pedale da 1/2", composto da: rubinetto da incasso a parete con comando a pedale a chiusura automatica e rubinetto di regolaggio, bocca fissa a parete con rompigetto, guarnizioni</v>
          </cell>
          <cell r="C39623" t="str">
            <v>cad</v>
          </cell>
          <cell r="D39623" t="str">
            <v>204,50</v>
          </cell>
        </row>
        <row r="39624">
          <cell r="A39624" t="str">
            <v>MM.11.020.0040.n</v>
          </cell>
          <cell r="B39624" t="str">
            <v>- monoacqua da 1/2" a parete antivandalo in ottone cromato a pressione a chiusura automatica temporizzata secondo la norma EN 816, con ciclo di 15 secondi circa, parti interne in poliacetato con rubino sintetico e molla autopulente. Pulsante e cartuccia intercambiabili resistenti alla corrosione ed alle incrostazioni. Sistema di regolazione della portata su 5 livelli e delle temporizzazioni su 4 attraverso meccanismi interni non accessibili all'utente; le temporizzazioni sono selezionabili senza interrompere il flusso dell'acqua. Portata e temporizzazione pre-regolate di fabbrica (4 l/min - 15 sec). Con sistema antibloccaggio con il quale l'acqua scorre solo quando avviene il rilascio del pulsante.</v>
          </cell>
          <cell r="C39624" t="str">
            <v>cad</v>
          </cell>
          <cell r="D39624" t="str">
            <v>200,65</v>
          </cell>
        </row>
        <row r="39625">
          <cell r="A39625" t="str">
            <v>MM.11.020.0040.o</v>
          </cell>
          <cell r="B39625" t="str">
            <v>- monoacqua da 1/2" a parete antivandalo in ottone cromato con comando a leva multidirezionale su giunto a sfera a chiusura automatica temporizzata secondo la norma EN 816, con ciclo di 15 secondi circa, parti interne in poliacetato con rubino sintetico e molla autopulente. Leva e cartuccia intercambiabili resistenti alla corrosione ed alle incrostazioni. Sistema di regolazione della portata su 4 livelli attraverso meccanismo interno; portata pre-regolata di fabbrica.</v>
          </cell>
          <cell r="C39625" t="str">
            <v>cad</v>
          </cell>
          <cell r="D39625" t="str">
            <v>134,56</v>
          </cell>
        </row>
        <row r="39626">
          <cell r="A39626" t="str">
            <v>MM.11.020.0040.p</v>
          </cell>
          <cell r="B39626" t="str">
            <v>- miscelatore da 1/2" termostatico a parete in ottone cromato, con comando agevolato. Meccanismo di apertura e chiusura integrato nella cartuccia con l'elemento termosensibile; manopola graduata con arresto di sicurezza a 38° C. Il corpo rimane freddo per una completa protezione dalle scottature. Fornito con eccentrici e rosoni.</v>
          </cell>
          <cell r="C39626" t="str">
            <v>cad</v>
          </cell>
          <cell r="D39626" t="str">
            <v>650,46</v>
          </cell>
        </row>
        <row r="39627">
          <cell r="A39627" t="str">
            <v>MM.11.020.0050</v>
          </cell>
          <cell r="B39627" t="str">
            <v>Gruppi di scarico per lavabo:</v>
          </cell>
          <cell r="C39627"/>
          <cell r="D39627"/>
        </row>
        <row r="39628">
          <cell r="A39628" t="str">
            <v>MM.11.020.0050.a</v>
          </cell>
          <cell r="B39628" t="str">
            <v>- a saltarello da 1"1/4, composto da: sifone ispezionabile con cannotto e rosone, guarnizioni</v>
          </cell>
          <cell r="C39628" t="str">
            <v>cad</v>
          </cell>
          <cell r="D39628" t="str">
            <v>16,39</v>
          </cell>
        </row>
        <row r="39629">
          <cell r="A39629" t="str">
            <v>MM.11.020.0050.b</v>
          </cell>
          <cell r="B39629" t="str">
            <v>- a tappo e catenella da 1"1/4, composto da: piletta con griglia, tappo e catenella, sifone ispezionabile con cannotto e rosone, guarnizioni</v>
          </cell>
          <cell r="C39629" t="str">
            <v>cad</v>
          </cell>
          <cell r="D39629" t="str">
            <v>27,06</v>
          </cell>
        </row>
        <row r="39630">
          <cell r="A39630" t="str">
            <v>MM.11.020.0050.c</v>
          </cell>
          <cell r="B39630" t="str">
            <v>- libero per lavabo da 1"1/4, composto da: piletta con griglia, sifone ispezionabile con cannotto e rosone, guarnizioni</v>
          </cell>
          <cell r="C39630" t="str">
            <v>cad</v>
          </cell>
          <cell r="D39630" t="str">
            <v>26,24</v>
          </cell>
        </row>
        <row r="39631">
          <cell r="A39631" t="str">
            <v>MM.11.020.0060</v>
          </cell>
          <cell r="B39631" t="str">
            <v>Completamenti per lavabi:</v>
          </cell>
          <cell r="C39631"/>
          <cell r="D39631"/>
        </row>
        <row r="39632">
          <cell r="A39632" t="str">
            <v>MM.11.020.0060.a</v>
          </cell>
          <cell r="B39632" t="str">
            <v>- colonna lavabo a parete</v>
          </cell>
          <cell r="C39632" t="str">
            <v>cad</v>
          </cell>
          <cell r="D39632" t="str">
            <v>33,91</v>
          </cell>
        </row>
        <row r="39633">
          <cell r="A39633" t="str">
            <v>MM.11.020.0060.b</v>
          </cell>
          <cell r="B39633" t="str">
            <v>- coprigiunto lavabo a canale in batteria</v>
          </cell>
          <cell r="C39633" t="str">
            <v>cad</v>
          </cell>
          <cell r="D39633" t="str">
            <v>41,51</v>
          </cell>
        </row>
        <row r="39634">
          <cell r="A39634" t="str">
            <v>MM.11.030</v>
          </cell>
          <cell r="B39634" t="str">
            <v>BIDET</v>
          </cell>
          <cell r="C39634"/>
          <cell r="D39634"/>
        </row>
        <row r="39635">
          <cell r="A39635" t="str">
            <v>MM.11.030.0010</v>
          </cell>
          <cell r="B39635" t="str">
            <v>Bidet in vetrochina colore bianco:</v>
          </cell>
          <cell r="C39635"/>
          <cell r="D39635"/>
        </row>
        <row r="39636">
          <cell r="A39636" t="str">
            <v>MM.11.030.0010.a</v>
          </cell>
          <cell r="B39636" t="str">
            <v>- a pavimento in vetrochina colore bianco, completo di viti di fissaggio.</v>
          </cell>
          <cell r="C39636" t="str">
            <v>cad</v>
          </cell>
          <cell r="D39636" t="str">
            <v>71,36</v>
          </cell>
        </row>
        <row r="39637">
          <cell r="A39637" t="str">
            <v>MM.11.030.0010.b</v>
          </cell>
          <cell r="B39637" t="str">
            <v>- sospeso in vetrochina colore bianco, completo di telaio metallico da incasso e mensole.</v>
          </cell>
          <cell r="C39637" t="str">
            <v>cad</v>
          </cell>
          <cell r="D39637" t="str">
            <v>138,86</v>
          </cell>
        </row>
        <row r="39638">
          <cell r="A39638" t="str">
            <v>MM.11.030.0020</v>
          </cell>
          <cell r="B39638" t="str">
            <v>Gruppo d'erogazione per bidet con rubinetto da 1/2", composto da rubinetto miscelatore monocomando a bocca fissa con rompigetto e comando scarico a saltarello, 2 raccordi flessibili con rosetta, guarnizioni.</v>
          </cell>
          <cell r="C39638" t="str">
            <v>cad</v>
          </cell>
          <cell r="D39638" t="str">
            <v>88,07</v>
          </cell>
        </row>
        <row r="39639">
          <cell r="A39639" t="str">
            <v>MM.11.030.0030</v>
          </cell>
          <cell r="B39639" t="str">
            <v>Gruppi di scarico per bidet, a saltarello da 1"1/4, composto da piletta con saltarello, con canotto e rosone, guarnizioni.</v>
          </cell>
          <cell r="C39639" t="str">
            <v>cad</v>
          </cell>
          <cell r="D39639" t="str">
            <v>11,47</v>
          </cell>
        </row>
        <row r="39640">
          <cell r="A39640" t="str">
            <v>MM.11.040</v>
          </cell>
          <cell r="B39640" t="str">
            <v>VASCHE DA BAGNO</v>
          </cell>
          <cell r="C39640"/>
          <cell r="D39640"/>
        </row>
        <row r="39641">
          <cell r="A39641" t="str">
            <v>MM.11.040.0010</v>
          </cell>
          <cell r="B39641" t="str">
            <v>Vasche da bagno colore bianco:</v>
          </cell>
          <cell r="C39641"/>
          <cell r="D39641"/>
        </row>
        <row r="39642">
          <cell r="A39642" t="str">
            <v>MM.11.040.0010.a</v>
          </cell>
          <cell r="B39642" t="str">
            <v>- in acciaio smaltato, da rivestire da 120 x 70 cm</v>
          </cell>
          <cell r="C39642" t="str">
            <v>cad</v>
          </cell>
          <cell r="D39642" t="str">
            <v>90,72</v>
          </cell>
        </row>
        <row r="39643">
          <cell r="A39643" t="str">
            <v>MM.11.040.0010.b</v>
          </cell>
          <cell r="B39643" t="str">
            <v>- in acciaio smaltato, da rivestire da 170 x 70 cm</v>
          </cell>
          <cell r="C39643" t="str">
            <v>cad</v>
          </cell>
          <cell r="D39643" t="str">
            <v>90,72</v>
          </cell>
        </row>
        <row r="39644">
          <cell r="A39644" t="str">
            <v>MM.11.040.0010.c</v>
          </cell>
          <cell r="B39644" t="str">
            <v>- in ghisa smaltata, da rivestire da 120 x 70 cm</v>
          </cell>
          <cell r="C39644" t="str">
            <v>cad</v>
          </cell>
          <cell r="D39644" t="str">
            <v>256,71</v>
          </cell>
        </row>
        <row r="39645">
          <cell r="A39645" t="str">
            <v>MM.11.040.0010.d</v>
          </cell>
          <cell r="B39645" t="str">
            <v>- in ghisa smaltata, da rivestire da 170 x 70 cm</v>
          </cell>
          <cell r="C39645" t="str">
            <v>cad</v>
          </cell>
          <cell r="D39645" t="str">
            <v>272,45</v>
          </cell>
        </row>
        <row r="39646">
          <cell r="A39646" t="str">
            <v>MM.11.040.0010.e</v>
          </cell>
          <cell r="B39646" t="str">
            <v>- in acrilico, da rivestire, da 120 x 70 cm</v>
          </cell>
          <cell r="C39646" t="str">
            <v>cad</v>
          </cell>
          <cell r="D39646" t="str">
            <v>390,67</v>
          </cell>
        </row>
        <row r="39647">
          <cell r="A39647" t="str">
            <v>MM.11.040.0010.f</v>
          </cell>
          <cell r="B39647" t="str">
            <v>- in acrilico, da rivestire, da 170 x 70 cm</v>
          </cell>
          <cell r="C39647" t="str">
            <v>cad</v>
          </cell>
          <cell r="D39647" t="str">
            <v>440,37</v>
          </cell>
        </row>
        <row r="39648">
          <cell r="A39648" t="str">
            <v>MM.11.040.0020</v>
          </cell>
          <cell r="B39648" t="str">
            <v>Gruppi d'erogazione per vasca da bagno:</v>
          </cell>
          <cell r="C39648"/>
          <cell r="D39648"/>
        </row>
        <row r="39649">
          <cell r="A39649" t="str">
            <v>MM.11.040.0020.a</v>
          </cell>
          <cell r="B39649" t="str">
            <v>- esterno da 1/2" per vasca da bagno, composto da: 2 rubinetti, un deviatore, una bocca fissa con rompigetto, una doccetta con tubo flessibile e supporto a muro, completo di guarnizioni</v>
          </cell>
          <cell r="C39649" t="str">
            <v>cad</v>
          </cell>
          <cell r="D39649" t="str">
            <v>218,66</v>
          </cell>
        </row>
        <row r="39650">
          <cell r="A39650" t="str">
            <v>MM.11.040.0020.b</v>
          </cell>
          <cell r="B39650" t="str">
            <v>- esterno da 1/2" per vasca da bagno, composto da: un rubinetto miscelatore manuale monocomando, un deviatore, una bocca fissa con rompigetto, una doccetta con tubo flessibile e supporto a muro, completo di guarnizioni</v>
          </cell>
          <cell r="C39650" t="str">
            <v>cad</v>
          </cell>
          <cell r="D39650" t="str">
            <v>120,46</v>
          </cell>
        </row>
        <row r="39651">
          <cell r="A39651" t="str">
            <v>MM.11.040.0020.c</v>
          </cell>
          <cell r="B39651" t="str">
            <v>- da incasso da 1/2" per vasca da bagno, composto da: 2 rubinetti a maniglia, una bocca fissa con rompigetto e deviatore, una doccetta con tubo flessibile e supporto a muro, guarnizioni</v>
          </cell>
          <cell r="C39651" t="str">
            <v>cad</v>
          </cell>
          <cell r="D39651" t="str">
            <v>284,46</v>
          </cell>
        </row>
        <row r="39652">
          <cell r="A39652" t="str">
            <v>MM.11.040.0020.d</v>
          </cell>
          <cell r="B39652" t="str">
            <v>- da incasso da 1/2" per vasca da bagno, composto da: un rubinetto miscelatore manuale monocomando, una bocca fissa con rompigetto e deviatore, una doccetta con tubo flessibile e supporto a muro, guarnizioni</v>
          </cell>
          <cell r="C39652" t="str">
            <v>cad</v>
          </cell>
          <cell r="D39652" t="str">
            <v>230,80</v>
          </cell>
        </row>
        <row r="39653">
          <cell r="A39653" t="str">
            <v>MM.11.040.0030</v>
          </cell>
          <cell r="B39653" t="str">
            <v>Gruppi di scarico per vasca da bagno:</v>
          </cell>
          <cell r="C39653"/>
          <cell r="D39653"/>
        </row>
        <row r="39654">
          <cell r="A39654" t="str">
            <v>MM.11.040.0030.a</v>
          </cell>
          <cell r="B39654" t="str">
            <v>- a saltarello da 1"1/2 completa di pozzetto sifonato, piletta con saltarello e relativo comando, troppopieno e guarnizioni</v>
          </cell>
          <cell r="C39654" t="str">
            <v>cad</v>
          </cell>
          <cell r="D39654" t="str">
            <v>93,45</v>
          </cell>
        </row>
        <row r="39655">
          <cell r="A39655" t="str">
            <v>MM.11.040.0030.b</v>
          </cell>
          <cell r="B39655" t="str">
            <v>- a tappo e catenella da 1"1/2 completa di pozzetto sifonato, piletta con tappo e catenella, troppopieno e guarnizioni</v>
          </cell>
          <cell r="C39655" t="str">
            <v>cad</v>
          </cell>
          <cell r="D39655" t="str">
            <v>59,02</v>
          </cell>
        </row>
        <row r="39656">
          <cell r="A39656" t="str">
            <v>MM.11.050</v>
          </cell>
          <cell r="B39656" t="str">
            <v>DOCCE</v>
          </cell>
          <cell r="C39656"/>
          <cell r="D39656"/>
        </row>
        <row r="39657">
          <cell r="A39657" t="str">
            <v>MM.11.050.0010</v>
          </cell>
          <cell r="B39657" t="str">
            <v>Piatti doccia colore bianco:</v>
          </cell>
          <cell r="C39657"/>
          <cell r="D39657"/>
        </row>
        <row r="39658">
          <cell r="A39658" t="str">
            <v>MM.11.050.0010.a</v>
          </cell>
          <cell r="B39658" t="str">
            <v>- in fire-clay, da 70 x 70 cm</v>
          </cell>
          <cell r="C39658" t="str">
            <v>cad</v>
          </cell>
          <cell r="D39658" t="str">
            <v>92,98</v>
          </cell>
        </row>
        <row r="39659">
          <cell r="A39659" t="str">
            <v>MM.11.050.0010.b</v>
          </cell>
          <cell r="B39659" t="str">
            <v>- in fire-clay, da 80 x 80 cm</v>
          </cell>
          <cell r="C39659" t="str">
            <v>cad</v>
          </cell>
          <cell r="D39659" t="str">
            <v>144,46</v>
          </cell>
        </row>
        <row r="39660">
          <cell r="A39660" t="str">
            <v>MM.11.050.0010.c</v>
          </cell>
          <cell r="B39660" t="str">
            <v>- in acrilico, da 80 x 80 cm</v>
          </cell>
          <cell r="C39660" t="str">
            <v>cad</v>
          </cell>
          <cell r="D39660" t="str">
            <v>234,00</v>
          </cell>
        </row>
        <row r="39661">
          <cell r="A39661" t="str">
            <v>MM.11.050.0020</v>
          </cell>
          <cell r="B39661" t="str">
            <v>Gruppi d'erogazione per doccia:</v>
          </cell>
          <cell r="C39661"/>
          <cell r="D39661"/>
        </row>
        <row r="39662">
          <cell r="A39662" t="str">
            <v>MM.11.050.0020.a</v>
          </cell>
          <cell r="B39662" t="str">
            <v>- da incasso da 1/2" per doccia, composto da: 2 rubinetti a maniglia, braccio doccia con soffione anticalcare orientabile, guarnizioni</v>
          </cell>
          <cell r="C39662" t="str">
            <v>cad</v>
          </cell>
          <cell r="D39662" t="str">
            <v>208,54</v>
          </cell>
        </row>
        <row r="39663">
          <cell r="A39663" t="str">
            <v>MM.11.050.0020.b</v>
          </cell>
          <cell r="B39663" t="str">
            <v>- da incasso da 1/2", composto da: rubinetto miscelatore manuale monocomando, braccio doccia con soffione anticalcare orientabile, guarnizioni</v>
          </cell>
          <cell r="C39663" t="str">
            <v>cad</v>
          </cell>
          <cell r="D39663" t="str">
            <v>104,26</v>
          </cell>
        </row>
        <row r="39664">
          <cell r="A39664" t="str">
            <v>MM.11.050.0020.c</v>
          </cell>
          <cell r="B39664" t="str">
            <v>- da incasso da 1/2", composto da: rubinetto miscelatore termostatico, braccio doccia con soffione anticalcare orientabile, guarnizioni</v>
          </cell>
          <cell r="C39664" t="str">
            <v>cad</v>
          </cell>
          <cell r="D39664" t="str">
            <v>238,91</v>
          </cell>
        </row>
        <row r="39665">
          <cell r="A39665" t="str">
            <v>MM.11.050.0020.d</v>
          </cell>
          <cell r="B39665" t="str">
            <v>- aumento di prezzo per doccetta con flessibile in sostituzione del braccio doccia</v>
          </cell>
          <cell r="C39665" t="str">
            <v>cad</v>
          </cell>
          <cell r="D39665" t="str">
            <v>48,58</v>
          </cell>
        </row>
        <row r="39666">
          <cell r="A39666" t="str">
            <v>MM.11.050.0020.e</v>
          </cell>
          <cell r="B39666" t="str">
            <v>- unità completa antivandalo a muro per doccia con comando a pressione a chiusura automatica temporizzata secondo la norma UNI EN 816, con cicli di 30 secondi circa, parti interne in poliacetato con rubino sintetico e molla autopulente. Equipaggiata con soffione orientabile anticalcare, alimentazione dall'alto, limitatore di portata da 6l/min e sistema anti-bloccaggio con il quale l'acqua scorre solo quando avviene il rilascio del pulsante. Modulo idraulico e comando intercambiabili, resistenti alla corrosione ed alle incrostazioni. Arrivo su rubinetto d'arresto compreso.</v>
          </cell>
          <cell r="C39666" t="str">
            <v>cad</v>
          </cell>
          <cell r="D39666" t="str">
            <v>336,02</v>
          </cell>
        </row>
        <row r="39667">
          <cell r="A39667" t="str">
            <v>MM.11.050.0020.f</v>
          </cell>
          <cell r="B39667" t="str">
            <v>- miscelatore doccia monocomando antivandalo in ottone cromato per installazione ad incasso con placca in acciaio inox, con comando a pressione a chiusura automatica temporizzata secondo la norma UNI EN 816, con ciclo di 30 secondi circa, parti interne in poliacetato con rubino sintetico e molla autopulente. Scatola per l'incasso a tenuta stagna e a profondità regolabile, raccordi con rubinetti d'arresto incorportai, placca cromata 215 mm, valvole di non ritorno, limitatore di portata da 8 l/min. Possibilità di limitare la massima temperatura dell'acqua calda in uscita. Pulsante e cartuccia intercambiabili, resistenti alla corrosione ed alle incrostazioni. Disponibile in versione antibloccaggio con il quale l'acqua scorre solo quando avviene il rilascio del pulsante. Volantino cromato.</v>
          </cell>
          <cell r="C39667" t="str">
            <v>cad</v>
          </cell>
          <cell r="D39667" t="str">
            <v>591,11</v>
          </cell>
        </row>
        <row r="39668">
          <cell r="A39668" t="str">
            <v>MM.11.050.0020.g</v>
          </cell>
          <cell r="B39668" t="str">
            <v>- gruppo completo in ottone cromato, con miscelatore monocomando per doccia con comando a pressione a chiusura automatica temporizzata secondo la norma UNI EN 816, con ciclo di 30 secondi circa, parti interne in poliacetato con rubino sintetico e molla autopulente. Valvole di non ritorno, limitatore di portata da 8 l/min, soffione doccia orientabile anticalcare, raccordi a gomito telescopici regolabili, tubo di raccordo rubinetto-soffione e collare di fissaggio. Possibilità di limitare la massima temperatura dell'acqua calda in uscita. Pulsante e cartuccia intercambiabili, resistenti alla corrosione ed alle incrostazioni. Volantino cromato. Sistema antibloccaggio con il quale l'acqua scorre solo quando avviene il rilascio del pulsante.</v>
          </cell>
          <cell r="C39668" t="str">
            <v>cad</v>
          </cell>
          <cell r="D39668" t="str">
            <v>537,74</v>
          </cell>
        </row>
        <row r="39669">
          <cell r="A39669" t="str">
            <v>MM.11.050.0025</v>
          </cell>
          <cell r="B39669" t="str">
            <v>Soffione fisso in ottone cromato, antivandalo, anticalcare, anti-impiccagione con griglia orientabile su due posizioni 17° o 25°. Possibilità di installare un limitatore di portata interno.</v>
          </cell>
          <cell r="C39669" t="str">
            <v>cad</v>
          </cell>
          <cell r="D39669" t="str">
            <v>81,61</v>
          </cell>
        </row>
        <row r="39670">
          <cell r="A39670" t="str">
            <v>MM.11.050.0030</v>
          </cell>
          <cell r="B39670" t="str">
            <v>Gruppo di scarico per doccia composto da: pozzetto sifonato da 1"1/2 con piletta grigliata e guarnizioni</v>
          </cell>
          <cell r="C39670" t="str">
            <v>cad</v>
          </cell>
          <cell r="D39670" t="str">
            <v>20,49</v>
          </cell>
        </row>
        <row r="39671">
          <cell r="A39671" t="str">
            <v>MM.11.060</v>
          </cell>
          <cell r="B39671" t="str">
            <v>LAVELLI E LAVATOI</v>
          </cell>
          <cell r="C39671"/>
          <cell r="D39671"/>
        </row>
        <row r="39672">
          <cell r="A39672" t="str">
            <v>MM.11.060.0010</v>
          </cell>
          <cell r="B39672" t="str">
            <v>Lavelli in fire-clay colore bianco:</v>
          </cell>
          <cell r="C39672"/>
          <cell r="D39672"/>
        </row>
        <row r="39673">
          <cell r="A39673" t="str">
            <v>MM.11.060.0010.a</v>
          </cell>
          <cell r="B39673" t="str">
            <v>- a 1 bacino da 42 x 38 cm circa, completo di mensole</v>
          </cell>
          <cell r="C39673" t="str">
            <v>cad</v>
          </cell>
          <cell r="D39673" t="str">
            <v>98,84</v>
          </cell>
        </row>
        <row r="39674">
          <cell r="A39674" t="str">
            <v>MM.11.060.0010.b</v>
          </cell>
          <cell r="B39674" t="str">
            <v>- a 1 bacino da 60 x 45 cm circa, completo di mensole</v>
          </cell>
          <cell r="C39674" t="str">
            <v>cad</v>
          </cell>
          <cell r="D39674" t="str">
            <v>118,72</v>
          </cell>
        </row>
        <row r="39675">
          <cell r="A39675" t="str">
            <v>MM.11.060.0010.c</v>
          </cell>
          <cell r="B39675" t="str">
            <v>- a 1 bacino con scolapiatti da 90 x 45 cm circa, completo di mensole</v>
          </cell>
          <cell r="C39675" t="str">
            <v>cad</v>
          </cell>
          <cell r="D39675" t="str">
            <v>131,70</v>
          </cell>
        </row>
        <row r="39676">
          <cell r="A39676" t="str">
            <v>MM.11.060.0010.d</v>
          </cell>
          <cell r="B39676" t="str">
            <v>- a 2 bacini da 90 x 45 cm circa, completo di mensole</v>
          </cell>
          <cell r="C39676" t="str">
            <v>cad</v>
          </cell>
          <cell r="D39676" t="str">
            <v>163,04</v>
          </cell>
        </row>
        <row r="39677">
          <cell r="A39677" t="str">
            <v>MM.11.060.0010.e</v>
          </cell>
          <cell r="B39677" t="str">
            <v>- a 2 bacini con scolapiatti da 120 x 45 cm circa, completo di mensole</v>
          </cell>
          <cell r="C39677" t="str">
            <v>cad</v>
          </cell>
          <cell r="D39677" t="str">
            <v>184,28</v>
          </cell>
        </row>
        <row r="39678">
          <cell r="A39678" t="str">
            <v>MM.11.060.0010.f</v>
          </cell>
          <cell r="B39678" t="str">
            <v>- da semi-incasso a 1 bacino con scolapiatti da 90 x 50 cm circa, completo di mensole</v>
          </cell>
          <cell r="C39678" t="str">
            <v>cad</v>
          </cell>
          <cell r="D39678" t="str">
            <v>133,34</v>
          </cell>
        </row>
        <row r="39679">
          <cell r="A39679" t="str">
            <v>MM.11.060.0010.g</v>
          </cell>
          <cell r="B39679" t="str">
            <v>- da semi-incasso a 2 bacini da 90 x 50 cm circa, completo di mensole</v>
          </cell>
          <cell r="C39679" t="str">
            <v>cad</v>
          </cell>
          <cell r="D39679" t="str">
            <v>154,41</v>
          </cell>
        </row>
        <row r="39680">
          <cell r="A39680" t="str">
            <v>MM.11.060.0010.h</v>
          </cell>
          <cell r="B39680" t="str">
            <v>- da semi-incasso a 2 bacini con scolapiatti da 120 x 50 cm circa, completo di mensole</v>
          </cell>
          <cell r="C39680" t="str">
            <v>cad</v>
          </cell>
          <cell r="D39680" t="str">
            <v>191,27</v>
          </cell>
        </row>
        <row r="39681">
          <cell r="A39681" t="str">
            <v>MM.11.060.0020</v>
          </cell>
          <cell r="B39681" t="str">
            <v>Lavelli in acciaio inox da semi-incasso:</v>
          </cell>
          <cell r="C39681"/>
          <cell r="D39681"/>
        </row>
        <row r="39682">
          <cell r="A39682" t="str">
            <v>MM.11.060.0020.a</v>
          </cell>
          <cell r="B39682" t="str">
            <v>- a 1 bacino con scolapiatti da 90 x 50 cm circa, completo di mensole</v>
          </cell>
          <cell r="C39682" t="str">
            <v>cad</v>
          </cell>
          <cell r="D39682" t="str">
            <v>82,16</v>
          </cell>
        </row>
        <row r="39683">
          <cell r="A39683" t="str">
            <v>MM.11.060.0030</v>
          </cell>
          <cell r="B39683" t="str">
            <v>Lavatoi in fire-clay colore bianco:</v>
          </cell>
          <cell r="C39683"/>
          <cell r="D39683"/>
        </row>
        <row r="39684">
          <cell r="A39684" t="str">
            <v>MM.11.060.0030.a</v>
          </cell>
          <cell r="B39684" t="str">
            <v>- da 60 x 50 cm circa, completo di mensole</v>
          </cell>
          <cell r="C39684" t="str">
            <v>cad</v>
          </cell>
          <cell r="D39684" t="str">
            <v>89,44</v>
          </cell>
        </row>
        <row r="39685">
          <cell r="A39685" t="str">
            <v>MM.11.060.0030.b</v>
          </cell>
          <cell r="B39685" t="str">
            <v>- da 75 x 50 cm circa, completo di mensole</v>
          </cell>
          <cell r="C39685" t="str">
            <v>cad</v>
          </cell>
          <cell r="D39685" t="str">
            <v>128,88</v>
          </cell>
        </row>
        <row r="39686">
          <cell r="A39686" t="str">
            <v>MM.11.060.0030.c</v>
          </cell>
          <cell r="B39686" t="str">
            <v>- con piano lavaggio da 60 x 60 cm circa, completo di mensole</v>
          </cell>
          <cell r="C39686" t="str">
            <v>cad</v>
          </cell>
          <cell r="D39686" t="str">
            <v>118,37</v>
          </cell>
        </row>
        <row r="39687">
          <cell r="A39687" t="str">
            <v>MM.11.060.0040</v>
          </cell>
          <cell r="B39687" t="str">
            <v>Gruppi d'erogazione per lavello e lavatoio:</v>
          </cell>
          <cell r="C39687"/>
          <cell r="D39687"/>
        </row>
        <row r="39688">
          <cell r="A39688" t="str">
            <v>MM.11.060.0040.a</v>
          </cell>
          <cell r="B39688" t="str">
            <v>- a bordo lavello da 1/2", composto da: rubinetto miscelatore monocomando a bocca girevole con rompigetto, 2 tubi cromati d'allacciamento con rosetta, guarnizioni</v>
          </cell>
          <cell r="C39688" t="str">
            <v>cad</v>
          </cell>
          <cell r="D39688" t="str">
            <v>106,29</v>
          </cell>
        </row>
        <row r="39689">
          <cell r="A39689" t="str">
            <v>MM.11.060.0040.b</v>
          </cell>
          <cell r="B39689" t="str">
            <v>- a parete esterno da 1/2", composto da: miscelatore monocomando e bocca girevole con rompigetto, guarnizioni</v>
          </cell>
          <cell r="C39689" t="str">
            <v>cad</v>
          </cell>
          <cell r="D39689" t="str">
            <v>105,27</v>
          </cell>
        </row>
        <row r="39690">
          <cell r="A39690" t="str">
            <v>MM.11.060.0040.c</v>
          </cell>
          <cell r="B39690" t="str">
            <v>- a parete da incasso da 1/2", composto da: 2 rubinetti a maniglia, bocca girevole con rompigetto, guarnizioni</v>
          </cell>
          <cell r="C39690" t="str">
            <v>cad</v>
          </cell>
          <cell r="D39690" t="str">
            <v>102,23</v>
          </cell>
        </row>
        <row r="39691">
          <cell r="A39691" t="str">
            <v>MM.11.060.0050</v>
          </cell>
          <cell r="B39691" t="str">
            <v>Gruppi di scarico per lavello e lavatoio:</v>
          </cell>
          <cell r="C39691"/>
          <cell r="D39691"/>
        </row>
        <row r="39692">
          <cell r="A39692" t="str">
            <v>MM.11.060.0050.a</v>
          </cell>
          <cell r="B39692" t="str">
            <v>- per apparecchio a 1 bacino da 1"1/4, composto da: piletta con griglia, tappo e catenella, sifone ispezionabile con cannotto e rosone, guarnizioni</v>
          </cell>
          <cell r="C39692" t="str">
            <v>cad</v>
          </cell>
          <cell r="D39692" t="str">
            <v>26,24</v>
          </cell>
        </row>
        <row r="39693">
          <cell r="A39693" t="str">
            <v>MM.11.060.0050.b</v>
          </cell>
          <cell r="B39693" t="str">
            <v>- per apparecchio a 2 bacini da 1"1/4, composto da: 2 pilette con griglia, 2 tappi e catenelle, 1 sifone a 2 ingressi ispezionabile con cannotto e rosone, guarnizioni</v>
          </cell>
          <cell r="C39693" t="str">
            <v>cad</v>
          </cell>
          <cell r="D39693" t="str">
            <v>47,55</v>
          </cell>
        </row>
        <row r="39694">
          <cell r="A39694" t="str">
            <v>MM.11.070</v>
          </cell>
          <cell r="B39694" t="str">
            <v>ALTRI APPARECCHI SANITARI</v>
          </cell>
          <cell r="C39694"/>
          <cell r="D39694"/>
        </row>
        <row r="39695">
          <cell r="A39695" t="str">
            <v>MM.11.070.0010</v>
          </cell>
          <cell r="B39695" t="str">
            <v>Orinatoi sifonati in vetrochina colore bianco:</v>
          </cell>
          <cell r="C39695"/>
          <cell r="D39695"/>
        </row>
        <row r="39696">
          <cell r="A39696" t="str">
            <v>MM.11.070.0010.a</v>
          </cell>
          <cell r="B39696" t="str">
            <v>- sospeso con altezza 50 cm a brida grondante, completo di zanche e guarnizioni</v>
          </cell>
          <cell r="C39696" t="str">
            <v>cad</v>
          </cell>
          <cell r="D39696" t="str">
            <v>143,25</v>
          </cell>
        </row>
        <row r="39697">
          <cell r="A39697" t="str">
            <v>MM.11.070.0010.b</v>
          </cell>
          <cell r="B39697" t="str">
            <v>- sospeso con altezza 70 cm a brida grondante, completo di zanche e guarnizioni</v>
          </cell>
          <cell r="C39697" t="str">
            <v>cad</v>
          </cell>
          <cell r="D39697" t="str">
            <v>392,92</v>
          </cell>
        </row>
        <row r="39698">
          <cell r="A39698" t="str">
            <v>MM.11.070.0010.c</v>
          </cell>
          <cell r="B39698" t="str">
            <v>- a stallo a brida grondante, completo di zanche e guarnizioni</v>
          </cell>
          <cell r="C39698" t="str">
            <v>cad</v>
          </cell>
          <cell r="D39698" t="str">
            <v>207,78</v>
          </cell>
        </row>
        <row r="39699">
          <cell r="A39699" t="str">
            <v>MM.11.070.0010.d</v>
          </cell>
          <cell r="B39699" t="str">
            <v>- completamento: copertura laterale per orinatoio a stallo</v>
          </cell>
          <cell r="C39699" t="str">
            <v>cad</v>
          </cell>
          <cell r="D39699" t="str">
            <v>118,31</v>
          </cell>
        </row>
        <row r="39700">
          <cell r="A39700" t="str">
            <v>MM.11.070.0010.e</v>
          </cell>
          <cell r="B39700" t="str">
            <v>- completamento: copertura intermedia per orinatoio a stallo</v>
          </cell>
          <cell r="C39700" t="str">
            <v>cad</v>
          </cell>
          <cell r="D39700" t="str">
            <v>111,25</v>
          </cell>
        </row>
        <row r="39701">
          <cell r="A39701" t="str">
            <v>MM.11.070.0010.f</v>
          </cell>
          <cell r="B39701" t="str">
            <v>- completamento: gruppo d'erogazione a comando con chiusura automatica, composto da: rubinetto a pulsante 1/2", tubo d'allacciamento con rosone e guarnizioni</v>
          </cell>
          <cell r="C39701" t="str">
            <v>cad</v>
          </cell>
          <cell r="D39701" t="str">
            <v>42,50</v>
          </cell>
        </row>
        <row r="39702">
          <cell r="A39702" t="str">
            <v>MM.11.070.0010.g</v>
          </cell>
          <cell r="B39702" t="str">
            <v>- completamento: gruppo d'erogazione a lavaggio continuo, composto da: rubinetto a cappuccio chiuso da 1/2", tubo d'allacciamento con rosone e guarnizioni</v>
          </cell>
          <cell r="C39702" t="str">
            <v>cad</v>
          </cell>
          <cell r="D39702" t="str">
            <v>40,50</v>
          </cell>
        </row>
        <row r="39703">
          <cell r="A39703" t="str">
            <v>MM.11.070.0020</v>
          </cell>
          <cell r="B39703" t="str">
            <v>Vuotatoi in vetrochina colore bianco:</v>
          </cell>
          <cell r="C39703"/>
          <cell r="D39703"/>
        </row>
        <row r="39704">
          <cell r="A39704" t="str">
            <v>MM.11.070.0020.a</v>
          </cell>
          <cell r="B39704" t="str">
            <v>- con griglia metallica, completo di viti di fissaggio, raccordo di scarico e guarnizioni</v>
          </cell>
          <cell r="C39704" t="str">
            <v>cad</v>
          </cell>
          <cell r="D39704" t="str">
            <v>341,39</v>
          </cell>
        </row>
        <row r="39705">
          <cell r="A39705" t="str">
            <v>MM.11.070.0020.b</v>
          </cell>
          <cell r="B39705" t="str">
            <v>- completamento: gruppo d'erogazione a parete da incasso, composto da: 2 rubinetti a maniglia, bocca girevole con rompigetto, rubinetto a passo rapido da 1", tubo d'allacciamento al vuotatoio, cannotto con rosone e guarnizioni</v>
          </cell>
          <cell r="C39705" t="str">
            <v>cad</v>
          </cell>
          <cell r="D39705" t="str">
            <v>279,08</v>
          </cell>
        </row>
        <row r="39706">
          <cell r="A39706" t="str">
            <v>MM.11.070.0030</v>
          </cell>
          <cell r="B39706" t="str">
            <v>Fontanelle in vetrochina colore bianco:</v>
          </cell>
          <cell r="C39706"/>
          <cell r="D39706"/>
        </row>
        <row r="39707">
          <cell r="A39707" t="str">
            <v>MM.11.070.0030.a</v>
          </cell>
          <cell r="B39707" t="str">
            <v>- con foro laterale per zampillo, completa di viti di fissaggio</v>
          </cell>
          <cell r="C39707" t="str">
            <v>cad</v>
          </cell>
          <cell r="D39707" t="str">
            <v>117,71</v>
          </cell>
        </row>
        <row r="39708">
          <cell r="A39708" t="str">
            <v>MM.11.070.0030.b</v>
          </cell>
          <cell r="B39708" t="str">
            <v>- completamento: gruppo d'erogazione da 1/2" composto da: rubinetto a zampillo con pulsante e chiusura automatica, tubo cromati d'allacciamento con rosetta, guarnizioni con rosetta e guarnizioni</v>
          </cell>
          <cell r="C39708" t="str">
            <v>cad</v>
          </cell>
          <cell r="D39708" t="str">
            <v>128,58</v>
          </cell>
        </row>
        <row r="39709">
          <cell r="A39709" t="str">
            <v>MM.11.070.0030.c</v>
          </cell>
          <cell r="B39709" t="str">
            <v>- completamento: gruppo di scarico da 1" per fontanelle composto da: piletta con griglia, sifone con cannotto e rosone e guarnizioni</v>
          </cell>
          <cell r="C39709" t="str">
            <v>cad</v>
          </cell>
          <cell r="D39709" t="str">
            <v>22,14</v>
          </cell>
        </row>
        <row r="39710">
          <cell r="A39710" t="str">
            <v>MM.11.070.0040</v>
          </cell>
          <cell r="B39710" t="str">
            <v>Lavapiedi in vetrochina colore bianco:</v>
          </cell>
          <cell r="C39710"/>
          <cell r="D39710"/>
        </row>
        <row r="39711">
          <cell r="A39711" t="str">
            <v>MM.11.070.0040.a</v>
          </cell>
          <cell r="B39711" t="str">
            <v>- lavapiedi, completo di viti di fissaggio</v>
          </cell>
          <cell r="C39711" t="str">
            <v>cad</v>
          </cell>
          <cell r="D39711" t="str">
            <v>234,86</v>
          </cell>
        </row>
        <row r="39712">
          <cell r="A39712" t="str">
            <v>MM.11.070.0040.b</v>
          </cell>
          <cell r="B39712" t="str">
            <v>- completamento: gruppo d'erogazione con rubinetto da 1/2" , composto da: rubinetto miscelatore monocomando a bocca fissa con rompigetto e comando scarico a saltarello, 2 tubi cromati d'allacciamento con rosetta, guarnizioni</v>
          </cell>
          <cell r="C39712" t="str">
            <v>cad</v>
          </cell>
          <cell r="D39712" t="str">
            <v>106,29</v>
          </cell>
        </row>
        <row r="39713">
          <cell r="A39713" t="str">
            <v>MM.11.070.0040.c</v>
          </cell>
          <cell r="B39713" t="str">
            <v>- completamento: gruppo di scarico a saltarello da 1"1/4, composto da: sifone ispezionabile con cannotto e rosone, guarnizioni</v>
          </cell>
          <cell r="C39713" t="str">
            <v>cad</v>
          </cell>
          <cell r="D39713" t="str">
            <v>20,25</v>
          </cell>
        </row>
        <row r="39714">
          <cell r="A39714" t="str">
            <v>MM.11.080</v>
          </cell>
          <cell r="B39714" t="str">
            <v>SISTEMI SANITARI PER DISABILI</v>
          </cell>
          <cell r="C39714"/>
          <cell r="D39714"/>
        </row>
        <row r="39715">
          <cell r="A39715" t="str">
            <v>MM.11.080.0005</v>
          </cell>
          <cell r="B39715" t="str">
            <v>Vaso-bidet per disabili:</v>
          </cell>
          <cell r="C39715"/>
          <cell r="D39715"/>
        </row>
        <row r="39716">
          <cell r="A39716" t="str">
            <v>MM.11.080.0005.a</v>
          </cell>
          <cell r="B39716" t="str">
            <v>- monoblocco in ceramica bianca, sifone incorporato con possibilità di scarico a pavimento o a parete, 4 punti di fissaggio a terra per garantire la massima stabilità, catino allungato, apertura anteriore per consentire un agevole passaggio della mano e della doccetta esterna per uso bidet. Completo di cassetta in ceramica, con speciale schienale ergonomico per consentire un comodo appoggio. Fornito di batteria con pulsante pneumatico sulla cassetta, predisposta per comando a distanza. Prodotto a norma D.P.R. 503/96.</v>
          </cell>
          <cell r="C39716" t="str">
            <v>cad</v>
          </cell>
          <cell r="D39716" t="str">
            <v>527,99</v>
          </cell>
        </row>
        <row r="39717">
          <cell r="A39717" t="str">
            <v>MM.11.080.0005.b</v>
          </cell>
          <cell r="B39717" t="str">
            <v>- monoblocco sospeso in ceramica bianca con catino allungato, apertura anteriore per consentire un agevole passaggio della mano e della doccetta esterna per uso bidet. Completo di cassetta in ceramica, con speciale schienale ergonomico per consentire un comodo appoggio. Fornito di batteria con pulsante pneumatico sulla cassetta, predisposta per comando a distanza. Prodotto a norma D.P.R. 503/96.</v>
          </cell>
          <cell r="C39717" t="str">
            <v>cad</v>
          </cell>
          <cell r="D39717" t="str">
            <v>669,34</v>
          </cell>
        </row>
        <row r="39718">
          <cell r="A39718" t="str">
            <v>MM.11.080.0005.c</v>
          </cell>
          <cell r="B39718" t="str">
            <v>- in ceramica bianca completo di raccordo idraulico per funzione bidet interna, sifone incorporato con scarico a parete o a pavimento, 2 punti di fissaggio a terra per garantire la massima stabilità, catino allungato, apertura anteriore per consentire un agevole passaggio della mano e della doccetta esterna per uso bidet, ove necessita un ulteriore sistema di lavaggio esterno. Prodotto a norma D.P.R. 503/96.</v>
          </cell>
          <cell r="C39718" t="str">
            <v>cad</v>
          </cell>
          <cell r="D39718" t="str">
            <v>235,93</v>
          </cell>
        </row>
        <row r="39719">
          <cell r="A39719" t="str">
            <v>MM.11.080.0005.d</v>
          </cell>
          <cell r="B39719" t="str">
            <v>- sospeso in ceramica bianca, con catino allungato, apertura anteriore per consentire un agevole passaggio della mano e della doccetta esterna per uso bidet.</v>
          </cell>
          <cell r="C39719" t="str">
            <v>cad</v>
          </cell>
          <cell r="D39719" t="str">
            <v>262,93</v>
          </cell>
        </row>
        <row r="39720">
          <cell r="A39720" t="str">
            <v>MM.11.080.0010</v>
          </cell>
          <cell r="B39720" t="str">
            <v>Accessori per vaso-beidet per disabili:</v>
          </cell>
          <cell r="C39720"/>
          <cell r="D39720"/>
        </row>
        <row r="39721">
          <cell r="A39721" t="str">
            <v>MM.11.080.0010.a</v>
          </cell>
          <cell r="B39721" t="str">
            <v>- staffe di sostegno in acciaio zincato ad incasso per vasi sospesi, complete di bulloni e copri dado. Garantiscono una corretta installazione dei sanitari sospesi 9M.11.080.0005.b ed una resistenza al carico di 400 kg conformità alla normativa europea EN34.</v>
          </cell>
          <cell r="C39721" t="str">
            <v>cad</v>
          </cell>
          <cell r="D39721" t="str">
            <v>88,96</v>
          </cell>
        </row>
        <row r="39722">
          <cell r="A39722" t="str">
            <v>MM.11.080.0010.b</v>
          </cell>
          <cell r="B39722" t="str">
            <v>- staffe di sostegno in acciaio zincato ad incasso per vasi sospesi, complete di bulloni e copri dado. Garantiscono una corretta installazione dei sanitari sospesi 9M.11.080.0005.d ed una resistenza al carico di 400 kg conformità alla normativa europea EN34.</v>
          </cell>
          <cell r="C39722" t="str">
            <v>cad</v>
          </cell>
          <cell r="D39722" t="str">
            <v>46,62</v>
          </cell>
        </row>
        <row r="39723">
          <cell r="A39723" t="str">
            <v>MM.11.080.0010.c</v>
          </cell>
          <cell r="B39723" t="str">
            <v>- cassetta di scarico esterna in ABS ad un volume di risciacquo (6-9 litri) con interruzione, predisposta per l’installazione a parete, tubo di cacciata Ø 50/32, coibentazione interna anticondensa, allacciamento idrico laterale destro o sinistro, viti di fissaggio, rubinetto di carico e di scarico. Predisposta per comando pneumatico remoto.</v>
          </cell>
          <cell r="C39723" t="str">
            <v>cad</v>
          </cell>
          <cell r="D39723" t="str">
            <v>79,63</v>
          </cell>
        </row>
        <row r="39724">
          <cell r="A39724" t="str">
            <v>MM.11.080.0010.d</v>
          </cell>
          <cell r="B39724" t="str">
            <v>- cassetta di scarico pneumatica ad incasso, isolata contro la condensa, dotata di livella per facilitarne l’installazione, tubo di cacciata Ø 50/44 rivestito in polistirolo e con tappo di protezione, rete e asole di fissaggio, rubinetto di carico silenziato, placca di chiusura in ABS, tubo in PVC per comando pneumatico da 200 cm. Kit di collegamento vaso/cassetta composto da canotto Ø 40/44, rosone Ø 40, tronchetto Ø 40/45, morsetto Ø 44. Predisposta per comando pneumatico remoto.</v>
          </cell>
          <cell r="C39724" t="str">
            <v>cad</v>
          </cell>
          <cell r="D39724" t="str">
            <v>158,05</v>
          </cell>
        </row>
        <row r="39725">
          <cell r="A39725" t="str">
            <v>MM.11.080.0010.e</v>
          </cell>
          <cell r="B39725" t="str">
            <v>- comando pneumatico agevolato a distanza di colore bianco, per installazione esterna o ad incasso, tubo di protezione lungo 150 cm, completo di fissaggi.</v>
          </cell>
          <cell r="C39725" t="str">
            <v>cad</v>
          </cell>
          <cell r="D39725" t="str">
            <v>23,28</v>
          </cell>
        </row>
        <row r="39726">
          <cell r="A39726" t="str">
            <v>MM.11.080.0010.f</v>
          </cell>
          <cell r="B39726" t="str">
            <v>- copriwater ergonomico universale in resina termoindurente colore bianco, apertura anteriore per riprendere la forma del sanitario, cerniere inox, completo di coperchio.</v>
          </cell>
          <cell r="C39726" t="str">
            <v>cad</v>
          </cell>
          <cell r="D39726" t="str">
            <v>68,72</v>
          </cell>
        </row>
        <row r="39727">
          <cell r="A39727" t="str">
            <v>MM.11.080.0010.g</v>
          </cell>
          <cell r="B39727" t="str">
            <v>- copribordo in polipropilene, riprende perfettamente la forma del vaso per disabile, senza cerniere per una maggior sicurezza durante i trasferimenti carrozzina/vaso, evita il contatto freddo con la ceramica, facilmente asportabile per il lavaggio e la sanificazione.</v>
          </cell>
          <cell r="C39727" t="str">
            <v>cad</v>
          </cell>
          <cell r="D39727" t="str">
            <v>48,94</v>
          </cell>
        </row>
        <row r="39728">
          <cell r="A39728" t="str">
            <v>MM.11.080.0010.h</v>
          </cell>
          <cell r="B39728" t="str">
            <v>- doccetta con flessibile e gancio a muro</v>
          </cell>
          <cell r="C39728" t="str">
            <v>cad</v>
          </cell>
          <cell r="D39728" t="str">
            <v>27,43</v>
          </cell>
        </row>
        <row r="39729">
          <cell r="A39729" t="str">
            <v>MM.11.080.0020</v>
          </cell>
          <cell r="B39729" t="str">
            <v>Lavabi per disabili con bordi arrotondati, poggiagomiti e paraspruzzi, in ceramica colore bianco, fronte concavo per agevolare l'avvicinamento alle persone che utilizzano la carrozzina.</v>
          </cell>
          <cell r="C39729" t="str">
            <v>cad</v>
          </cell>
          <cell r="D39729" t="str">
            <v>205,15</v>
          </cell>
        </row>
        <row r="39730">
          <cell r="A39730" t="str">
            <v>MM.11.080.0025</v>
          </cell>
          <cell r="B39730" t="str">
            <v>Accessori per lavabo per disabili:</v>
          </cell>
          <cell r="C39730"/>
          <cell r="D39730"/>
        </row>
        <row r="39731">
          <cell r="A39731" t="str">
            <v>MM.11.080.0025.a</v>
          </cell>
          <cell r="B39731" t="str">
            <v>- coppia di mensole fisse di sicurezza per il sostegno del lavabo complete di tasselli e martelletti.</v>
          </cell>
          <cell r="C39731" t="str">
            <v>cad</v>
          </cell>
          <cell r="D39731" t="str">
            <v>40,99</v>
          </cell>
        </row>
        <row r="39732">
          <cell r="A39732" t="str">
            <v>MM.11.080.0025.b</v>
          </cell>
          <cell r="B39732" t="str">
            <v>- coppia di mensole reclinabili meccanicamente per mezzo di manopole per la regolazione dell’inclinazione frontale del lavabo da 0 a 15 cm, complete di tasselli e martelletti.</v>
          </cell>
          <cell r="C39732" t="str">
            <v>cad</v>
          </cell>
          <cell r="D39732" t="str">
            <v>108,76</v>
          </cell>
        </row>
        <row r="39733">
          <cell r="A39733" t="str">
            <v>MM.11.080.0025.c</v>
          </cell>
          <cell r="B39733" t="str">
            <v>- coppia di mensole reclinabili con barra di controllo pneumatica per la regolazione dell’inclinazione frontale del lavabo da 0 a 15 cm, complete di tasselli e martelletti.</v>
          </cell>
          <cell r="C39733" t="str">
            <v>cad</v>
          </cell>
          <cell r="D39733" t="str">
            <v>219,15</v>
          </cell>
        </row>
        <row r="39734">
          <cell r="A39734" t="str">
            <v>MM.11.080.0025.d</v>
          </cell>
          <cell r="B39734" t="str">
            <v>- miscelatore monocomando meccanico in ottone cromato, comando a leva clinica, bocchello estraibile</v>
          </cell>
          <cell r="C39734" t="str">
            <v>cad</v>
          </cell>
          <cell r="D39734" t="str">
            <v>197,40</v>
          </cell>
        </row>
        <row r="39735">
          <cell r="A39735" t="str">
            <v>MM.11.080.0025.e</v>
          </cell>
          <cell r="B39735" t="str">
            <v>- piletta in ottone cromato Ø 1” ¼ con sifone di scarico e tubo flessibile corrugato esternamente e liscio internamente.</v>
          </cell>
          <cell r="C39735" t="str">
            <v>cad</v>
          </cell>
          <cell r="D39735" t="str">
            <v>46,62</v>
          </cell>
        </row>
        <row r="39736">
          <cell r="A39736" t="str">
            <v>MM.11.080.0030</v>
          </cell>
          <cell r="B39736" t="str">
            <v>Piatto doccia a filo pavimento facilmente accessibile a persone con ridotte capacità motorie o in carrozzina. Costruito in gel coat vetroresinato con rinforzi in resina, finitura a vista antisdruciolo a rilievo, flangia sui 4 lati per facilitare la posa delle piastrelle a filo del piatto doccia:</v>
          </cell>
          <cell r="C39736"/>
          <cell r="D39736"/>
        </row>
        <row r="39737">
          <cell r="A39737" t="str">
            <v>MM.11.080.0030.a</v>
          </cell>
          <cell r="B39737" t="str">
            <v>- 70x70 cm</v>
          </cell>
          <cell r="C39737" t="str">
            <v>cad</v>
          </cell>
          <cell r="D39737" t="str">
            <v>221,14</v>
          </cell>
        </row>
        <row r="39738">
          <cell r="A39738" t="str">
            <v>MM.11.080.0030.b</v>
          </cell>
          <cell r="B39738" t="str">
            <v>- 80x80 cm</v>
          </cell>
          <cell r="C39738" t="str">
            <v>cad</v>
          </cell>
          <cell r="D39738" t="str">
            <v>234,00</v>
          </cell>
        </row>
        <row r="39739">
          <cell r="A39739" t="str">
            <v>MM.11.080.0030.c</v>
          </cell>
          <cell r="B39739" t="str">
            <v>- 90x90 cm</v>
          </cell>
          <cell r="C39739" t="str">
            <v>cad</v>
          </cell>
          <cell r="D39739" t="str">
            <v>251,63</v>
          </cell>
        </row>
        <row r="39740">
          <cell r="A39740" t="str">
            <v>MM.11.080.0040</v>
          </cell>
          <cell r="B39740" t="str">
            <v>Completamenti vari per locali igienici disabili:</v>
          </cell>
          <cell r="C39740"/>
          <cell r="D39740"/>
        </row>
        <row r="39741">
          <cell r="A39741" t="str">
            <v>MM.11.080.0040.a</v>
          </cell>
          <cell r="B39741" t="str">
            <v>- serie completa di maniglioni orizzontali e verticali per locale igienico tipo in materiale anti-scivolo e anti-scossa, completi di tasselli di fissaggio</v>
          </cell>
          <cell r="C39741" t="str">
            <v>cad</v>
          </cell>
          <cell r="D39741" t="str">
            <v>467,64</v>
          </cell>
        </row>
        <row r="39742">
          <cell r="A39742" t="str">
            <v>MM.11.080.0040.b</v>
          </cell>
          <cell r="B39742" t="str">
            <v>- specchio reclinabile con sistema di fissaggio</v>
          </cell>
          <cell r="C39742" t="str">
            <v>cad</v>
          </cell>
          <cell r="D39742" t="str">
            <v>224,49</v>
          </cell>
        </row>
        <row r="39743">
          <cell r="A39743" t="str">
            <v>MM.11.080.0050</v>
          </cell>
          <cell r="B39743" t="str">
            <v>Impugnatura di sicurezza rettilinea, Ø 33 mm, con rivestimento in nylon ed anima in acciaio trattato anticorrosione o in alluminio.</v>
          </cell>
          <cell r="C39743"/>
          <cell r="D39743"/>
        </row>
        <row r="39744">
          <cell r="A39744" t="str">
            <v>MM.11.080.0050.a</v>
          </cell>
          <cell r="B39744" t="str">
            <v>- lunghezza 400 mm</v>
          </cell>
          <cell r="C39744" t="str">
            <v>cad</v>
          </cell>
          <cell r="D39744" t="str">
            <v>65,97</v>
          </cell>
        </row>
        <row r="39745">
          <cell r="A39745" t="str">
            <v>MM.11.080.0050.b</v>
          </cell>
          <cell r="B39745" t="str">
            <v>- lunghezza 600 mm</v>
          </cell>
          <cell r="C39745" t="str">
            <v>cad</v>
          </cell>
          <cell r="D39745" t="str">
            <v>73,46</v>
          </cell>
        </row>
        <row r="39746">
          <cell r="A39746" t="str">
            <v>MM.11.080.0050.c</v>
          </cell>
          <cell r="B39746" t="str">
            <v>- lunghezza 800 mm</v>
          </cell>
          <cell r="C39746" t="str">
            <v>cad</v>
          </cell>
          <cell r="D39746" t="str">
            <v>85,46</v>
          </cell>
        </row>
        <row r="39747">
          <cell r="A39747" t="str">
            <v>MM.11.080.0050.d</v>
          </cell>
          <cell r="B39747" t="str">
            <v>- lunghezza 1000 mm</v>
          </cell>
          <cell r="C39747" t="str">
            <v>cad</v>
          </cell>
          <cell r="D39747" t="str">
            <v>101,20</v>
          </cell>
        </row>
        <row r="39748">
          <cell r="A39748" t="str">
            <v>MM.11.080.0060</v>
          </cell>
          <cell r="B39748" t="str">
            <v>Impugnatura di sicurezza ad angolo, Ø 33 mm, con rivestimento in nylon ed anima in acciaio trattato anticorrosione o in alluminio.</v>
          </cell>
          <cell r="C39748"/>
          <cell r="D39748"/>
        </row>
        <row r="39749">
          <cell r="A39749" t="str">
            <v>MM.11.080.0060.a</v>
          </cell>
          <cell r="B39749" t="str">
            <v>- 705 x 210 mm</v>
          </cell>
          <cell r="C39749" t="str">
            <v>cad</v>
          </cell>
          <cell r="D39749" t="str">
            <v>92,96</v>
          </cell>
        </row>
        <row r="39750">
          <cell r="A39750" t="str">
            <v>MM.11.080.0060.b</v>
          </cell>
          <cell r="B39750" t="str">
            <v>- 300 x 600 mm</v>
          </cell>
          <cell r="C39750" t="str">
            <v>cad</v>
          </cell>
          <cell r="D39750" t="str">
            <v>87,48</v>
          </cell>
        </row>
        <row r="39751">
          <cell r="A39751" t="str">
            <v>MM.11.080.0060.c</v>
          </cell>
          <cell r="B39751" t="str">
            <v>- 400 x 900 mm</v>
          </cell>
          <cell r="C39751" t="str">
            <v>cad</v>
          </cell>
          <cell r="D39751" t="str">
            <v>131,92</v>
          </cell>
        </row>
        <row r="39752">
          <cell r="A39752" t="str">
            <v>MM.11.080.0060.d</v>
          </cell>
          <cell r="B39752" t="str">
            <v>- 600 x 1100 mm</v>
          </cell>
          <cell r="C39752" t="str">
            <v>cad</v>
          </cell>
          <cell r="D39752" t="str">
            <v>147,68</v>
          </cell>
        </row>
        <row r="39753">
          <cell r="A39753" t="str">
            <v>MM.11.080.0070</v>
          </cell>
          <cell r="B39753" t="str">
            <v>Sostegno di sicurezza da parete a pavimento, Ø 33 mm, con rivestimento in nylon ed anima in acciaio trattato</v>
          </cell>
          <cell r="C39753" t="str">
            <v>cad</v>
          </cell>
          <cell r="D39753" t="str">
            <v>262,37</v>
          </cell>
        </row>
        <row r="39754">
          <cell r="A39754" t="str">
            <v>MM.11.080.0080</v>
          </cell>
          <cell r="B39754" t="str">
            <v>Corrimano per doccia, Ø 33 mm, con rivestimento in nylon ed anima in acciaio trattato anticorrosione o in alluminio:</v>
          </cell>
          <cell r="C39754"/>
          <cell r="D39754"/>
        </row>
        <row r="39755">
          <cell r="A39755" t="str">
            <v>MM.11.080.0080.a</v>
          </cell>
          <cell r="B39755" t="str">
            <v>- ad angolo orizzontale, dimensioni 660 x 660 mm</v>
          </cell>
          <cell r="C39755" t="str">
            <v>cad</v>
          </cell>
          <cell r="D39755" t="str">
            <v>124,42</v>
          </cell>
        </row>
        <row r="39756">
          <cell r="A39756" t="str">
            <v>MM.11.080.0080.b</v>
          </cell>
          <cell r="B39756" t="str">
            <v>- ad angolo orizzontale, dimensioni 760 x 760 mm</v>
          </cell>
          <cell r="C39756" t="str">
            <v>cad</v>
          </cell>
          <cell r="D39756" t="str">
            <v>147,68</v>
          </cell>
        </row>
        <row r="39757">
          <cell r="A39757" t="str">
            <v>MM.11.080.0080.c</v>
          </cell>
          <cell r="B39757" t="str">
            <v>- a doppio angolo, dimensioni 760 x 760 x 1100 mm</v>
          </cell>
          <cell r="C39757" t="str">
            <v>cad</v>
          </cell>
          <cell r="D39757" t="str">
            <v>224,91</v>
          </cell>
        </row>
        <row r="39758">
          <cell r="A39758" t="str">
            <v>MM.11.080.0080.d</v>
          </cell>
          <cell r="B39758" t="str">
            <v>- angolare, dimensioni 1150 x 1050 mm</v>
          </cell>
          <cell r="C39758" t="str">
            <v>cad</v>
          </cell>
          <cell r="D39758" t="str">
            <v>187,41</v>
          </cell>
        </row>
        <row r="39759">
          <cell r="A39759" t="str">
            <v>MM.11.080.0080.e</v>
          </cell>
          <cell r="B39759" t="str">
            <v>- rettilineo, lunghezza 1600 mm</v>
          </cell>
          <cell r="C39759" t="str">
            <v>cad</v>
          </cell>
          <cell r="D39759" t="str">
            <v>153,67</v>
          </cell>
        </row>
        <row r="39760">
          <cell r="A39760" t="str">
            <v>MM.11.080.0080.f</v>
          </cell>
          <cell r="B39760" t="str">
            <v>- in misure libere, compresi angoli</v>
          </cell>
          <cell r="C39760" t="str">
            <v>cad</v>
          </cell>
          <cell r="D39760" t="str">
            <v>93,71</v>
          </cell>
        </row>
        <row r="39761">
          <cell r="A39761" t="str">
            <v>MM.11.080.0090</v>
          </cell>
          <cell r="B39761" t="str">
            <v>Barra di sostegno verticale, Ø 33 mm, con rivestimento in nylon ed anima in acciaio trattato anticorrosione o in alluminio:</v>
          </cell>
          <cell r="C39761"/>
          <cell r="D39761"/>
        </row>
        <row r="39762">
          <cell r="A39762" t="str">
            <v>MM.11.080.0090.a</v>
          </cell>
          <cell r="B39762" t="str">
            <v>- sospesa a parete, altezza 1500 mm, sporgenza 167 mm</v>
          </cell>
          <cell r="C39762" t="str">
            <v>cad</v>
          </cell>
          <cell r="D39762" t="str">
            <v>179,91</v>
          </cell>
        </row>
        <row r="39763">
          <cell r="A39763" t="str">
            <v>MM.11.080.0090.b</v>
          </cell>
          <cell r="B39763" t="str">
            <v>- da pavimento a parete, altezza 1900 mm, sporgenza 167 mm</v>
          </cell>
          <cell r="C39763" t="str">
            <v>cad</v>
          </cell>
          <cell r="D39763" t="str">
            <v>202,39</v>
          </cell>
        </row>
        <row r="39764">
          <cell r="A39764" t="str">
            <v>MM.11.080.0100</v>
          </cell>
          <cell r="B39764" t="str">
            <v>Maniglione di sostegno ribaltabile, Ø 33 mm, con rivestimento in nylon ed anima in acciaio trattato anticorrosione o in alluminio, per lavabo, W.C.</v>
          </cell>
          <cell r="C39764" t="str">
            <v>cad</v>
          </cell>
          <cell r="D39764" t="str">
            <v>314,86</v>
          </cell>
        </row>
        <row r="39765">
          <cell r="A39765" t="str">
            <v>MM.11.080.0110</v>
          </cell>
          <cell r="B39765" t="str">
            <v>Sedile pensile da agganciare a maniglioni con telaio ed elementi del sedile rivestiti in nylon ed anima in acciaio o in alluminio.</v>
          </cell>
          <cell r="C39765" t="str">
            <v>cad</v>
          </cell>
          <cell r="D39765" t="str">
            <v>457,27</v>
          </cell>
        </row>
        <row r="39766">
          <cell r="A39766" t="str">
            <v>MM.11.090</v>
          </cell>
          <cell r="B39766" t="str">
            <v>SCALDABAGNI</v>
          </cell>
          <cell r="C39766"/>
          <cell r="D39766"/>
        </row>
        <row r="39767">
          <cell r="A39767" t="str">
            <v>MM.11.090.0010</v>
          </cell>
          <cell r="B39767" t="str">
            <v>Scaldabagni elettrici:</v>
          </cell>
          <cell r="C39767"/>
          <cell r="D39767"/>
        </row>
        <row r="39768">
          <cell r="A39768" t="str">
            <v>MM.11.090.0010.a</v>
          </cell>
          <cell r="B39768" t="str">
            <v>- istantaneo da 10 l, completo di protezioni e sicurezze</v>
          </cell>
          <cell r="C39768" t="str">
            <v>cad</v>
          </cell>
          <cell r="D39768" t="str">
            <v>71,59</v>
          </cell>
        </row>
        <row r="39769">
          <cell r="A39769" t="str">
            <v>MM.11.090.0010.b</v>
          </cell>
          <cell r="B39769" t="str">
            <v>- istantaneo da 15 l, completo di protezioni e sicurezze</v>
          </cell>
          <cell r="C39769" t="str">
            <v>cad</v>
          </cell>
          <cell r="D39769" t="str">
            <v>82,87</v>
          </cell>
        </row>
        <row r="39770">
          <cell r="A39770" t="str">
            <v>MM.11.090.0010.c</v>
          </cell>
          <cell r="B39770" t="str">
            <v>- istantaneo da 30 l, completo di protezioni e sicurezze</v>
          </cell>
          <cell r="C39770" t="str">
            <v>cad</v>
          </cell>
          <cell r="D39770" t="str">
            <v>96,13</v>
          </cell>
        </row>
        <row r="39771">
          <cell r="A39771" t="str">
            <v>MM.11.090.0010.d</v>
          </cell>
          <cell r="B39771" t="str">
            <v>- ad accumulo verticale da 50 l, completo di protezioni e sicurezze</v>
          </cell>
          <cell r="C39771" t="str">
            <v>cad</v>
          </cell>
          <cell r="D39771" t="str">
            <v>120,65</v>
          </cell>
        </row>
        <row r="39772">
          <cell r="A39772" t="str">
            <v>MM.11.090.0010.e</v>
          </cell>
          <cell r="B39772" t="str">
            <v>- ad accumulo verticale da 80 l, completo di protezioni e sicurezze</v>
          </cell>
          <cell r="C39772" t="str">
            <v>cad</v>
          </cell>
          <cell r="D39772" t="str">
            <v>160,84</v>
          </cell>
        </row>
        <row r="39773">
          <cell r="A39773" t="str">
            <v>MM.11.090.0010.f</v>
          </cell>
          <cell r="B39773" t="str">
            <v>- ad accumulo verticale da 100 l, completo di protezioni e sicurezze</v>
          </cell>
          <cell r="C39773" t="str">
            <v>cad</v>
          </cell>
          <cell r="D39773" t="str">
            <v>188,80</v>
          </cell>
        </row>
        <row r="39774">
          <cell r="A39774" t="str">
            <v>MM.11.090.0010.g</v>
          </cell>
          <cell r="B39774" t="str">
            <v>- ad accumulo orizzontale da 80 l, completo di protezioni e sicurezze</v>
          </cell>
          <cell r="C39774" t="str">
            <v>cad</v>
          </cell>
          <cell r="D39774" t="str">
            <v>143,20</v>
          </cell>
        </row>
        <row r="39775">
          <cell r="A39775" t="str">
            <v>MM.11.090.0010.h</v>
          </cell>
          <cell r="B39775" t="str">
            <v>- ad accumulo orizzontale da 100 l, completo di protezioni e sicurezze</v>
          </cell>
          <cell r="C39775" t="str">
            <v>cad</v>
          </cell>
          <cell r="D39775" t="str">
            <v>167,21</v>
          </cell>
        </row>
        <row r="39776">
          <cell r="A39776" t="str">
            <v>MM.11.090.0020</v>
          </cell>
          <cell r="B39776" t="str">
            <v>Scaldabagni a gas a camera aperta</v>
          </cell>
          <cell r="C39776"/>
          <cell r="D39776"/>
        </row>
        <row r="39777">
          <cell r="A39777" t="str">
            <v>MM.11.090.0020.a</v>
          </cell>
          <cell r="B39777" t="str">
            <v>- a parete con accensione piezo-elettrica da 50 l, completo di protezioni e sicurezze (escluso condotto fumi misurato a parte, vedi capitolo 1M.01)</v>
          </cell>
          <cell r="C39777" t="str">
            <v>cad</v>
          </cell>
          <cell r="D39777" t="str">
            <v>290,41</v>
          </cell>
        </row>
        <row r="39778">
          <cell r="A39778" t="str">
            <v>MM.11.090.0020.b</v>
          </cell>
          <cell r="B39778" t="str">
            <v>- a parete con accensione piezo-elettrica da 80 l, completo di protezioni e sicurezze (escluso condotto fumi misurato a parte, vedi capitolo 1M.01)</v>
          </cell>
          <cell r="C39778" t="str">
            <v>cad</v>
          </cell>
          <cell r="D39778" t="str">
            <v>301,06</v>
          </cell>
        </row>
        <row r="39779">
          <cell r="A39779" t="str">
            <v>MM.11.090.0020.c</v>
          </cell>
          <cell r="B39779" t="str">
            <v>- a parete con accensione piezo-elettrica da 100 l, completo di protezioni e sicurezze (escluso condotto fumi misurato a parte, vedi capitolo 1M.01)</v>
          </cell>
          <cell r="C39779" t="str">
            <v>cad</v>
          </cell>
          <cell r="D39779" t="str">
            <v>325,92</v>
          </cell>
        </row>
        <row r="39780">
          <cell r="A39780" t="str">
            <v>MM.11.090.0020.d</v>
          </cell>
          <cell r="B39780" t="str">
            <v>- a parete con accensione piezo-elettrica da 120 l, completo di protezioni e sicurezze (escluso condotto fumi misurato a parte, vedi capitolo 1M.01)</v>
          </cell>
          <cell r="C39780" t="str">
            <v>cad</v>
          </cell>
          <cell r="D39780" t="str">
            <v>364,99</v>
          </cell>
        </row>
        <row r="39781">
          <cell r="A39781" t="str">
            <v>MM.11.090.0020.e</v>
          </cell>
          <cell r="B39781" t="str">
            <v>- a basamento con accensione piezo-elettrica da 150 l, completo di protezioni e sicurezze (escluso condotto fumi misurato a parte, vedi capitolo 1M.01)</v>
          </cell>
          <cell r="C39781" t="str">
            <v>cad</v>
          </cell>
          <cell r="D39781" t="str">
            <v>496,41</v>
          </cell>
        </row>
        <row r="39782">
          <cell r="A39782" t="str">
            <v>MM.11.090.0020.f</v>
          </cell>
          <cell r="B39782" t="str">
            <v>- a basamento con accensione piezo-elettrica da 200 l, completo di protezioni e sicurezze (escluso condotto fumi misurato a parte, vedi capitolo 1M.01)</v>
          </cell>
          <cell r="C39782" t="str">
            <v>cad</v>
          </cell>
          <cell r="D39782" t="str">
            <v>578,12</v>
          </cell>
        </row>
        <row r="39783">
          <cell r="A39783" t="str">
            <v>MM.11.090.0020.g</v>
          </cell>
          <cell r="B39783" t="str">
            <v>- a basamento con accensione piezo-elettrica da 300 l, completo di protezioni e sicurezze (escluso condotto fumi misurato a parte, vedi capitolo 1M.01)</v>
          </cell>
          <cell r="C39783" t="str">
            <v>cad</v>
          </cell>
          <cell r="D39783" t="str">
            <v>1.060,33</v>
          </cell>
        </row>
        <row r="39784">
          <cell r="A39784" t="str">
            <v>MM.11.090.0020.h</v>
          </cell>
          <cell r="B39784" t="str">
            <v>- a basamento con accensione piezo-elettrica da 400 l, completo di protezioni e sicurezze (escluso condotto fumi misurato a parte, vedi capitolo 1M.01)</v>
          </cell>
          <cell r="C39784" t="str">
            <v>cad</v>
          </cell>
          <cell r="D39784" t="str">
            <v>1.277,02</v>
          </cell>
        </row>
        <row r="39785">
          <cell r="A39785" t="str">
            <v>MM.11.090.0020.i</v>
          </cell>
          <cell r="B39785" t="str">
            <v>- a basamento con accensione piezo-elettrica da 500 l, completo di protezioni e sicurezze (escluso condotto fumi misurato a parte, vedi capitolo 1M.01)</v>
          </cell>
          <cell r="C39785" t="str">
            <v>cad</v>
          </cell>
          <cell r="D39785" t="str">
            <v>1.451,09</v>
          </cell>
        </row>
        <row r="39786">
          <cell r="A39786" t="str">
            <v>MM.11.090.0020.j</v>
          </cell>
          <cell r="B39786" t="str">
            <v>- a basamento con accensione piezo-elettrica da 600 l, completo di protezioni e sicurezze (escluso condotto fumi misurato a parte, vedi capitolo 1M.01)</v>
          </cell>
          <cell r="C39786" t="str">
            <v>cad</v>
          </cell>
          <cell r="D39786" t="str">
            <v>1.681,10</v>
          </cell>
        </row>
        <row r="39787">
          <cell r="A39787" t="str">
            <v>MM.11.090.0020.k</v>
          </cell>
          <cell r="B39787" t="str">
            <v>- a basamento con accensione piezo-elettrica da 800 l, completo di protezioni e sicurezze (escluso condotto fumi misurato a parte, vedi capitolo 1M.01)</v>
          </cell>
          <cell r="C39787" t="str">
            <v>cad</v>
          </cell>
          <cell r="D39787" t="str">
            <v>2.276,98</v>
          </cell>
        </row>
        <row r="39788">
          <cell r="A39788" t="str">
            <v>MM.11.090.0020.l</v>
          </cell>
          <cell r="B39788" t="str">
            <v>- a basamento con accensione piezo-elettrica da 1000 l, completo di protezioni e sicurezze (escluso condotto fumi misurato a parte, vedi capitolo 1M.01)</v>
          </cell>
          <cell r="C39788" t="str">
            <v>cad</v>
          </cell>
          <cell r="D39788" t="str">
            <v>2.951,88</v>
          </cell>
        </row>
        <row r="39789">
          <cell r="A39789" t="str">
            <v>MM.11.090.0020.m</v>
          </cell>
          <cell r="B39789" t="str">
            <v>- a basamento con accensione piezo-elettrica da 1500 l, completo di protezioni e sicurezze (escluso condotto fumi misurato a parte, vedi capitolo 1M.01)</v>
          </cell>
          <cell r="C39789" t="str">
            <v>cad</v>
          </cell>
          <cell r="D39789" t="str">
            <v>4.070,84</v>
          </cell>
        </row>
        <row r="39790">
          <cell r="A39790" t="str">
            <v>MM.11.090.0020.n</v>
          </cell>
          <cell r="B39790" t="str">
            <v>- a basamento con accensione piezo-elettrica da 2000 l, completo di protezioni e sicurezze (escluso condotto fumi misurato a parte, vedi capitolo 1M.01)</v>
          </cell>
          <cell r="C39790" t="str">
            <v>cad</v>
          </cell>
          <cell r="D39790" t="str">
            <v>4.565,50</v>
          </cell>
        </row>
        <row r="39791">
          <cell r="A39791" t="str">
            <v>MM.11.090.0020.o</v>
          </cell>
          <cell r="B39791" t="str">
            <v>- a basamento con accensione elettronica da 150 l completo di protezioni e sicurezze (escluso condotto fumi misurato a parte, vedi capitolo 1M.01)</v>
          </cell>
          <cell r="C39791" t="str">
            <v>cad</v>
          </cell>
          <cell r="D39791" t="str">
            <v>849,88</v>
          </cell>
        </row>
        <row r="39792">
          <cell r="A39792" t="str">
            <v>MM.11.090.0020.p</v>
          </cell>
          <cell r="B39792" t="str">
            <v>- a basamento con accensione elettronica da 200 l completo di protezioni e sicurezze (escluso condotto fumi misurato a parte, vedi capitolo 1M.01)</v>
          </cell>
          <cell r="C39792" t="str">
            <v>cad</v>
          </cell>
          <cell r="D39792" t="str">
            <v>918,27</v>
          </cell>
        </row>
        <row r="39793">
          <cell r="A39793" t="str">
            <v>MM.11.090.0020.q</v>
          </cell>
          <cell r="B39793" t="str">
            <v>- a basamento con accensione elettronica da 300 l completo di protezioni e sicurezze (escluso condotto fumi misurato a parte, vedi capitolo 1M.01)</v>
          </cell>
          <cell r="C39793" t="str">
            <v>cad</v>
          </cell>
          <cell r="D39793" t="str">
            <v>1.352,51</v>
          </cell>
        </row>
        <row r="39794">
          <cell r="A39794" t="str">
            <v>MM.11.090.0020.r</v>
          </cell>
          <cell r="B39794" t="str">
            <v>- a basamento con accensione elettronica da 400 l completo di protezioni e sicurezze (escluso condotto fumi misurato a parte, vedi capitolo 1M.01)</v>
          </cell>
          <cell r="C39794" t="str">
            <v>cad</v>
          </cell>
          <cell r="D39794" t="str">
            <v>1.539,00</v>
          </cell>
        </row>
        <row r="39795">
          <cell r="A39795" t="str">
            <v>MM.11.090.0020.s</v>
          </cell>
          <cell r="B39795" t="str">
            <v>- a basamento con accensione elettronica da 500 l completo di protezioni e sicurezze (escluso condotto fumi misurato a parte, vedi capitolo 1M.01)</v>
          </cell>
          <cell r="C39795" t="str">
            <v>cad</v>
          </cell>
          <cell r="D39795" t="str">
            <v>1.710,38</v>
          </cell>
        </row>
        <row r="39796">
          <cell r="A39796" t="str">
            <v>MM.11.090.0020.t</v>
          </cell>
          <cell r="B39796" t="str">
            <v>- a basamento con accensione elettronica da 600 l completo di protezioni e sicurezze (escluso condotto fumi misurato a parte, vedi capitolo 1M.01)</v>
          </cell>
          <cell r="C39796" t="str">
            <v>cad</v>
          </cell>
          <cell r="D39796" t="str">
            <v>1.919,08</v>
          </cell>
        </row>
        <row r="39797">
          <cell r="A39797" t="str">
            <v>MM.11.090.0020.u</v>
          </cell>
          <cell r="B39797" t="str">
            <v>- a basamento con accensione elettronica da 800 l completo di protezioni e sicurezze (escluso condotto fumi misurato a parte, vedi capitolo 1M.01)</v>
          </cell>
          <cell r="C39797" t="str">
            <v>cad</v>
          </cell>
          <cell r="D39797" t="str">
            <v>2.465,23</v>
          </cell>
        </row>
        <row r="39798">
          <cell r="A39798" t="str">
            <v>MM.11.090.0020.v</v>
          </cell>
          <cell r="B39798" t="str">
            <v>- a basamento con accensione elettronica da 1000 l completo di protezioni e sicurezze (escluso condotto fumi misurato a parte, vedi capitolo 1M.01)</v>
          </cell>
          <cell r="C39798" t="str">
            <v>cad</v>
          </cell>
          <cell r="D39798" t="str">
            <v>3.074,45</v>
          </cell>
        </row>
        <row r="39799">
          <cell r="A39799" t="str">
            <v>MM.11.090.0020.w</v>
          </cell>
          <cell r="B39799" t="str">
            <v>- a basamento con accensione elettronica da 1500 l completo di protezioni e sicurezze (escluso condotto fumi misurato a parte, vedi capitolo 1M.01)</v>
          </cell>
          <cell r="C39799" t="str">
            <v>cad</v>
          </cell>
          <cell r="D39799" t="str">
            <v>4.188,07</v>
          </cell>
        </row>
        <row r="39800">
          <cell r="A39800" t="str">
            <v>MM.11.090.0020.x</v>
          </cell>
          <cell r="B39800" t="str">
            <v>- a basamento con accensione elettronica da 2000 l completo di protezioni e sicurezze (escluso condotto fumi misurato a parte, vedi capitolo 1M.01)</v>
          </cell>
          <cell r="C39800" t="str">
            <v>cad</v>
          </cell>
          <cell r="D39800" t="str">
            <v>4.694,25</v>
          </cell>
        </row>
        <row r="39801">
          <cell r="A39801" t="str">
            <v>MM.11.090.0030</v>
          </cell>
          <cell r="B39801" t="str">
            <v>Scaldabagni a gas a camera stagna:</v>
          </cell>
          <cell r="C39801"/>
          <cell r="D39801"/>
        </row>
        <row r="39802">
          <cell r="A39802" t="str">
            <v>MM.11.090.0030.a</v>
          </cell>
          <cell r="B39802" t="str">
            <v>- a parete con accensione elettronica da 80 l, completo di protezioni e sicurezze</v>
          </cell>
          <cell r="C39802" t="str">
            <v>cad</v>
          </cell>
          <cell r="D39802" t="str">
            <v>767,28</v>
          </cell>
        </row>
        <row r="39803">
          <cell r="A39803" t="str">
            <v>MM.11.090.0030.b</v>
          </cell>
          <cell r="B39803" t="str">
            <v>- a parete con accensione elettronica da 120 l, completo di protezioni e sicurezze</v>
          </cell>
          <cell r="C39803" t="str">
            <v>cad</v>
          </cell>
          <cell r="D39803" t="str">
            <v>896,94</v>
          </cell>
        </row>
        <row r="39804">
          <cell r="A39804" t="str">
            <v>MM.11.090.0030.c</v>
          </cell>
          <cell r="B39804" t="str">
            <v>- completamento: klit completo raccordi di tiraggio forzato 80÷120 l, tipo coassiale orizzontale da 1 m</v>
          </cell>
          <cell r="C39804" t="str">
            <v>cad</v>
          </cell>
          <cell r="D39804" t="str">
            <v>44,42</v>
          </cell>
        </row>
        <row r="39805">
          <cell r="A39805" t="str">
            <v>MM.11.090.0030.d</v>
          </cell>
          <cell r="B39805" t="str">
            <v>- completamento: kit completo raccordi di tiraggio forzato 80÷120 l, tipo coassiale verticale da 1 m</v>
          </cell>
          <cell r="C39805" t="str">
            <v>cad</v>
          </cell>
          <cell r="D39805" t="str">
            <v>151,87</v>
          </cell>
        </row>
        <row r="39806">
          <cell r="A39806" t="str">
            <v>MM.11.090.0030.e</v>
          </cell>
          <cell r="B39806" t="str">
            <v>- completamento: kit completo raccordi di tiraggio forzato 80÷120 l, tipo sdoppiato da 1 m</v>
          </cell>
          <cell r="C39806" t="str">
            <v>cad</v>
          </cell>
          <cell r="D39806" t="str">
            <v>85,25</v>
          </cell>
        </row>
        <row r="39807">
          <cell r="A39807" t="str">
            <v>MM.11.090.0030.f</v>
          </cell>
          <cell r="B39807" t="str">
            <v>- a basamento con accensione elettronica da 200 l, completo di protezioni e sicurezze</v>
          </cell>
          <cell r="C39807" t="str">
            <v>cad</v>
          </cell>
          <cell r="D39807" t="str">
            <v>1.764,57</v>
          </cell>
        </row>
        <row r="39808">
          <cell r="A39808" t="str">
            <v>MM.11.090.0030.g</v>
          </cell>
          <cell r="B39808" t="str">
            <v>- a basamento con accensione elettronica da 300 l, completo di protezioni e sicurezze</v>
          </cell>
          <cell r="C39808" t="str">
            <v>cad</v>
          </cell>
          <cell r="D39808" t="str">
            <v>1.988,35</v>
          </cell>
        </row>
        <row r="39809">
          <cell r="A39809" t="str">
            <v>MM.11.090.0030.h</v>
          </cell>
          <cell r="B39809" t="str">
            <v>- a basamento con accensione elettronica da 400 l, completo di protezioni e sicurezze</v>
          </cell>
          <cell r="C39809" t="str">
            <v>cad</v>
          </cell>
          <cell r="D39809" t="str">
            <v>2.277,86</v>
          </cell>
        </row>
        <row r="39810">
          <cell r="A39810" t="str">
            <v>MM.11.090.0030.i</v>
          </cell>
          <cell r="B39810" t="str">
            <v>- completamento: kit completo raccordi di tiraggio forzato 200÷300÷400 l, tipo coassiale orizzontale da 1 m</v>
          </cell>
          <cell r="C39810" t="str">
            <v>cad</v>
          </cell>
          <cell r="D39810" t="str">
            <v>67,49</v>
          </cell>
        </row>
        <row r="39811">
          <cell r="A39811" t="str">
            <v>MM.11.090.0030.j</v>
          </cell>
          <cell r="B39811" t="str">
            <v>- completamento: kit completo raccordi di tiraggio forzato 200÷300÷400 l, tipo coassiale verticale da 1 m</v>
          </cell>
          <cell r="C39811" t="str">
            <v>cad</v>
          </cell>
          <cell r="D39811" t="str">
            <v>141,20</v>
          </cell>
        </row>
        <row r="39812">
          <cell r="A39812" t="str">
            <v>MM.11.090.0030.k</v>
          </cell>
          <cell r="B39812" t="str">
            <v>- completamento: kit completo raccordi di tiraggio forzato 200÷300÷400 l, tipo sdoppiato da 1 m</v>
          </cell>
          <cell r="C39812" t="str">
            <v>cad</v>
          </cell>
          <cell r="D39812" t="str">
            <v>126,10</v>
          </cell>
        </row>
        <row r="39813">
          <cell r="A39813" t="str">
            <v>MM.11.100</v>
          </cell>
          <cell r="B39813" t="str">
            <v>COMPLETAMENTI VARI PER SERVIZI IGIENICI</v>
          </cell>
          <cell r="C39813"/>
          <cell r="D39813"/>
        </row>
        <row r="39814">
          <cell r="A39814" t="str">
            <v>MM.11.100.0010</v>
          </cell>
          <cell r="B39814" t="str">
            <v>Rubinetti da incasso a cappuccio:</v>
          </cell>
          <cell r="C39814"/>
          <cell r="D39814"/>
        </row>
        <row r="39815">
          <cell r="A39815" t="str">
            <v>MM.11.100.0010.a</v>
          </cell>
          <cell r="B39815" t="str">
            <v>- DN15</v>
          </cell>
          <cell r="C39815" t="str">
            <v>cad</v>
          </cell>
          <cell r="D39815" t="str">
            <v>13,16</v>
          </cell>
        </row>
        <row r="39816">
          <cell r="A39816" t="str">
            <v>MM.11.100.0010.b</v>
          </cell>
          <cell r="B39816" t="str">
            <v>- DN20</v>
          </cell>
          <cell r="C39816" t="str">
            <v>cad</v>
          </cell>
          <cell r="D39816" t="str">
            <v>23,28</v>
          </cell>
        </row>
        <row r="39817">
          <cell r="A39817" t="str">
            <v>MM.11.100.0010.c</v>
          </cell>
          <cell r="B39817" t="str">
            <v>- DN25</v>
          </cell>
          <cell r="C39817" t="str">
            <v>cad</v>
          </cell>
          <cell r="D39817" t="str">
            <v>26,32</v>
          </cell>
        </row>
        <row r="39818">
          <cell r="A39818" t="str">
            <v>MM.11.100.0020</v>
          </cell>
          <cell r="B39818" t="str">
            <v>Miscelatori termostatici:</v>
          </cell>
          <cell r="C39818"/>
          <cell r="D39818"/>
        </row>
        <row r="39819">
          <cell r="A39819" t="str">
            <v>MM.11.100.0020.a</v>
          </cell>
          <cell r="B39819" t="str">
            <v>- DN15 da incasso</v>
          </cell>
          <cell r="C39819" t="str">
            <v>cad</v>
          </cell>
          <cell r="D39819" t="str">
            <v>194,34</v>
          </cell>
        </row>
        <row r="39820">
          <cell r="A39820" t="str">
            <v>MM.11.100.0020.b</v>
          </cell>
          <cell r="B39820" t="str">
            <v>- DN15 per esterno</v>
          </cell>
          <cell r="C39820" t="str">
            <v>cad</v>
          </cell>
          <cell r="D39820" t="str">
            <v>168,05</v>
          </cell>
        </row>
        <row r="39821">
          <cell r="A39821" t="str">
            <v>MM.11.100.0020.c</v>
          </cell>
          <cell r="B39821" t="str">
            <v>- DN20 da incasso</v>
          </cell>
          <cell r="C39821" t="str">
            <v>cad</v>
          </cell>
          <cell r="D39821" t="str">
            <v>253,08</v>
          </cell>
        </row>
        <row r="39822">
          <cell r="A39822" t="str">
            <v>MM.11.100.0030</v>
          </cell>
          <cell r="B39822" t="str">
            <v>Rubinetto cromato DN15 con portagomma e rosetta</v>
          </cell>
          <cell r="C39822" t="str">
            <v>cad</v>
          </cell>
          <cell r="D39822" t="str">
            <v>29,35</v>
          </cell>
        </row>
        <row r="39823">
          <cell r="A39823" t="str">
            <v>MM.11.100.0040</v>
          </cell>
          <cell r="B39823" t="str">
            <v>Scarico del tipo piletta sifoide a pavimento cromata da 1" 1/4</v>
          </cell>
          <cell r="C39823" t="str">
            <v>cad</v>
          </cell>
          <cell r="D39823" t="str">
            <v>34,42</v>
          </cell>
        </row>
        <row r="39824">
          <cell r="A39824" t="str">
            <v>MM.11.100.0050</v>
          </cell>
          <cell r="B39824" t="str">
            <v>Accessori per apparecchi sanitari:</v>
          </cell>
          <cell r="C39824"/>
          <cell r="D39824"/>
        </row>
        <row r="39825">
          <cell r="A39825" t="str">
            <v>MM.11.100.0050.a</v>
          </cell>
          <cell r="B39825" t="str">
            <v>- porta-rotolo in ottone verniciato</v>
          </cell>
          <cell r="C39825" t="str">
            <v>cad</v>
          </cell>
          <cell r="D39825" t="str">
            <v>19,48</v>
          </cell>
        </row>
        <row r="39826">
          <cell r="A39826" t="str">
            <v>MM.11.100.0050.b</v>
          </cell>
          <cell r="B39826" t="str">
            <v>- porta-rotolo in acciaio inox</v>
          </cell>
          <cell r="C39826" t="str">
            <v>cad</v>
          </cell>
          <cell r="D39826" t="str">
            <v>38,52</v>
          </cell>
        </row>
        <row r="39827">
          <cell r="A39827" t="str">
            <v>MM.11.100.0050.c</v>
          </cell>
          <cell r="B39827" t="str">
            <v>- porta-scopino da muro in plastica</v>
          </cell>
          <cell r="C39827" t="str">
            <v>cad</v>
          </cell>
          <cell r="D39827" t="str">
            <v>15,79</v>
          </cell>
        </row>
        <row r="39828">
          <cell r="A39828" t="str">
            <v>MM.11.100.0050.d</v>
          </cell>
          <cell r="B39828" t="str">
            <v>- porta-sapone in cristallo con supporto in ottone verniciato</v>
          </cell>
          <cell r="C39828" t="str">
            <v>cad</v>
          </cell>
          <cell r="D39828" t="str">
            <v>18,29</v>
          </cell>
        </row>
        <row r="39829">
          <cell r="A39829" t="str">
            <v>MM.11.100.0050.e</v>
          </cell>
          <cell r="B39829" t="str">
            <v>- porta-bicchiere in ottone verniciato con bicchiere trasparente</v>
          </cell>
          <cell r="C39829" t="str">
            <v>cad</v>
          </cell>
          <cell r="D39829" t="str">
            <v>18,29</v>
          </cell>
        </row>
        <row r="39830">
          <cell r="A39830" t="str">
            <v>MM.11.100.0050.f</v>
          </cell>
          <cell r="B39830" t="str">
            <v>- distributore di sapone liquido in acciaio inox da parete</v>
          </cell>
          <cell r="C39830" t="str">
            <v>cad</v>
          </cell>
          <cell r="D39830" t="str">
            <v>67,74</v>
          </cell>
        </row>
        <row r="39831">
          <cell r="A39831" t="str">
            <v>MM.11.100.0050.g</v>
          </cell>
          <cell r="B39831" t="str">
            <v>- porta-salviette in ottone verniciato da 30 cm</v>
          </cell>
          <cell r="C39831" t="str">
            <v>cad</v>
          </cell>
          <cell r="D39831" t="str">
            <v>28,79</v>
          </cell>
        </row>
        <row r="39832">
          <cell r="A39832" t="str">
            <v>MM.11.100.0050.h</v>
          </cell>
          <cell r="B39832" t="str">
            <v>- distributore di salviette di carta in acciaio inox</v>
          </cell>
          <cell r="C39832" t="str">
            <v>cad</v>
          </cell>
          <cell r="D39832" t="str">
            <v>93,56</v>
          </cell>
        </row>
        <row r="39833">
          <cell r="A39833" t="str">
            <v>MM.11.100.0050.i</v>
          </cell>
          <cell r="B39833" t="str">
            <v>- asciugamani elettrico</v>
          </cell>
          <cell r="C39833" t="str">
            <v>cad</v>
          </cell>
          <cell r="D39833" t="str">
            <v>259,74</v>
          </cell>
        </row>
        <row r="39834">
          <cell r="A39834" t="str">
            <v>MM.11.100.0050.j</v>
          </cell>
          <cell r="B39834" t="str">
            <v>- specchio da 55 x 55 cm circa senza finiture</v>
          </cell>
          <cell r="C39834" t="str">
            <v>cad</v>
          </cell>
          <cell r="D39834" t="str">
            <v>67,74</v>
          </cell>
        </row>
        <row r="39835">
          <cell r="A39835" t="str">
            <v>MM.11.100.0050.k</v>
          </cell>
          <cell r="B39835" t="str">
            <v>- specchio da 60 x 70 cm senza finiture</v>
          </cell>
          <cell r="C39835" t="str">
            <v>cad</v>
          </cell>
          <cell r="D39835" t="str">
            <v>100,12</v>
          </cell>
        </row>
        <row r="39836">
          <cell r="A39836" t="str">
            <v>MM.11.100.0050.l</v>
          </cell>
          <cell r="B39836" t="str">
            <v>- asciugacapelli a parete in plastica bianca completo di tubo flessibile e diffusore</v>
          </cell>
          <cell r="C39836" t="str">
            <v>cad</v>
          </cell>
          <cell r="D39836" t="str">
            <v>95,02</v>
          </cell>
        </row>
        <row r="39837">
          <cell r="A39837" t="str">
            <v>MM.11.100.0060</v>
          </cell>
          <cell r="B39837" t="str">
            <v>Allacciamenti completi di apparecchi sanitari all'interno di bagni, cucine e altri locali, eseguiti con materiali previsti nel presente prezzario.</v>
          </cell>
          <cell r="C39837"/>
          <cell r="D39837"/>
        </row>
        <row r="39838">
          <cell r="A39838" t="str">
            <v>MM.11.100.0060.a</v>
          </cell>
          <cell r="B39838" t="str">
            <v>- acqua fredda o acqua calda, con scarico</v>
          </cell>
          <cell r="C39838" t="str">
            <v>cad</v>
          </cell>
          <cell r="D39838" t="str">
            <v>110,08</v>
          </cell>
        </row>
        <row r="39839">
          <cell r="A39839" t="str">
            <v>MM.12 - ANTINCENDIO</v>
          </cell>
          <cell r="B39839"/>
          <cell r="C39839"/>
          <cell r="D39839"/>
        </row>
        <row r="39840">
          <cell r="A39840" t="str">
            <v>MM</v>
          </cell>
          <cell r="B39840" t="str">
            <v>MATERIALI IMPIANTI MECCANICI</v>
          </cell>
          <cell r="C39840"/>
          <cell r="D39840"/>
        </row>
        <row r="39841">
          <cell r="A39841" t="str">
            <v>MM.12</v>
          </cell>
          <cell r="B39841" t="str">
            <v>ANTINCENDIO</v>
          </cell>
          <cell r="C39841"/>
          <cell r="D39841"/>
        </row>
        <row r="39842">
          <cell r="A39842" t="str">
            <v>MM.12.010</v>
          </cell>
          <cell r="B39842" t="str">
            <v>GRUPPI DI PRESSURIZZAZIONE ANTINCENDIO</v>
          </cell>
          <cell r="C39842"/>
          <cell r="D39842"/>
        </row>
        <row r="39843">
          <cell r="A39843" t="str">
            <v>MM.12.010.0010</v>
          </cell>
          <cell r="B39843" t="str">
            <v>Gruppi di pressurizzazione antincendio UNI EN 12845 a 1 elettropompa principale + 1 elettropompa pilota, comprendenti: 1 quadro elettrico per ciascuna pompa, predisposto per segnalazioni a distanza, alimentazione 380 V - 3f - 50 Hz; allacciamenti a valle dei quadri elettrici; pannello d'allarme acustico con riserva di carica; strumentazione; valvole d'intercettazione su aspirazione; valvole d'intercettazione e ritegno su mandata; collettore di mandata in acciaio zincato con prese valvolate varie; serbatoi idroaccumulatori adeguati; misuratore di portata adeguato con valvole d'intercettazione; telaio metallico con verniciatura antiruggine.</v>
          </cell>
          <cell r="C39843"/>
          <cell r="D39843"/>
        </row>
        <row r="39844">
          <cell r="A39844" t="str">
            <v>MM.12.010.0010.a</v>
          </cell>
          <cell r="B39844" t="str">
            <v>- fino a 5 m³/h - fino a 400 kPa</v>
          </cell>
          <cell r="C39844" t="str">
            <v>cad</v>
          </cell>
          <cell r="D39844" t="str">
            <v>3.776,28</v>
          </cell>
        </row>
        <row r="39845">
          <cell r="A39845" t="str">
            <v>MM.12.010.0010.b</v>
          </cell>
          <cell r="B39845" t="str">
            <v>- fino a 5 m³/h - oltre 400 fino a 600 kPa</v>
          </cell>
          <cell r="C39845" t="str">
            <v>cad</v>
          </cell>
          <cell r="D39845" t="str">
            <v>4.068,67</v>
          </cell>
        </row>
        <row r="39846">
          <cell r="A39846" t="str">
            <v>MM.12.010.0010.c</v>
          </cell>
          <cell r="B39846" t="str">
            <v>- fino a 5 m³/h - oltre 600 fino a 800 kPa</v>
          </cell>
          <cell r="C39846" t="str">
            <v>cad</v>
          </cell>
          <cell r="D39846" t="str">
            <v>4.203,90</v>
          </cell>
        </row>
        <row r="39847">
          <cell r="A39847" t="str">
            <v>MM.12.010.0010.d</v>
          </cell>
          <cell r="B39847" t="str">
            <v>- oltre 5 fino a 10 m³/h - fino a 400 kPa</v>
          </cell>
          <cell r="C39847" t="str">
            <v>cad</v>
          </cell>
          <cell r="D39847" t="str">
            <v>4.035,87</v>
          </cell>
        </row>
        <row r="39848">
          <cell r="A39848" t="str">
            <v>MM.12.010.0010.e</v>
          </cell>
          <cell r="B39848" t="str">
            <v>- oltre 5 fino a 10 m³/h - oltre 400 fino a 600 kPa</v>
          </cell>
          <cell r="C39848" t="str">
            <v>cad</v>
          </cell>
          <cell r="D39848" t="str">
            <v>4.203,90</v>
          </cell>
        </row>
        <row r="39849">
          <cell r="A39849" t="str">
            <v>MM.12.010.0010.f</v>
          </cell>
          <cell r="B39849" t="str">
            <v>- oltre 5 fino a 10 m³/h - oltre 600 fino a 800 kPa</v>
          </cell>
          <cell r="C39849" t="str">
            <v>cad</v>
          </cell>
          <cell r="D39849" t="str">
            <v>4.426,62</v>
          </cell>
        </row>
        <row r="39850">
          <cell r="A39850" t="str">
            <v>MM.12.010.0010.g</v>
          </cell>
          <cell r="B39850" t="str">
            <v>- oltre 10 fino a 20 m³/h - fino a 400 kPa</v>
          </cell>
          <cell r="C39850" t="str">
            <v>cad</v>
          </cell>
          <cell r="D39850" t="str">
            <v>4.362,40</v>
          </cell>
        </row>
        <row r="39851">
          <cell r="A39851" t="str">
            <v>MM.12.010.0010.h</v>
          </cell>
          <cell r="B39851" t="str">
            <v>- oltre 10 fino a 20 m³/h - oltre 400 fino a 600 kPa</v>
          </cell>
          <cell r="C39851" t="str">
            <v>cad</v>
          </cell>
          <cell r="D39851" t="str">
            <v>6.607,12</v>
          </cell>
        </row>
        <row r="39852">
          <cell r="A39852" t="str">
            <v>MM.12.010.0010.i</v>
          </cell>
          <cell r="B39852" t="str">
            <v>- oltre 10 fino a 20 m³/h - oltre 600 fino a 800 kPa</v>
          </cell>
          <cell r="C39852" t="str">
            <v>cad</v>
          </cell>
          <cell r="D39852" t="str">
            <v>7.094,88</v>
          </cell>
        </row>
        <row r="39853">
          <cell r="A39853" t="str">
            <v>MM.12.010.0010.j</v>
          </cell>
          <cell r="B39853" t="str">
            <v>- oltre 10 fino a 20 m³/h - oltre 800 fino a 1000 kPa</v>
          </cell>
          <cell r="C39853" t="str">
            <v>cad</v>
          </cell>
          <cell r="D39853" t="str">
            <v>7.727,43</v>
          </cell>
        </row>
        <row r="39854">
          <cell r="A39854" t="str">
            <v>MM.12.010.0010.k</v>
          </cell>
          <cell r="B39854" t="str">
            <v>- oltre 20 fino a 40 m³/h - fino a 400 kPa</v>
          </cell>
          <cell r="C39854" t="str">
            <v>cad</v>
          </cell>
          <cell r="D39854" t="str">
            <v>6.195,88</v>
          </cell>
        </row>
        <row r="39855">
          <cell r="A39855" t="str">
            <v>MM.12.010.0010.l</v>
          </cell>
          <cell r="B39855" t="str">
            <v>- oltre 20 fino a 40 m³/h - oltre 400 fino a 600 kPa</v>
          </cell>
          <cell r="C39855" t="str">
            <v>cad</v>
          </cell>
          <cell r="D39855" t="str">
            <v>7.374,95</v>
          </cell>
        </row>
        <row r="39856">
          <cell r="A39856" t="str">
            <v>MM.12.010.0010.m</v>
          </cell>
          <cell r="B39856" t="str">
            <v>- oltre 20 fino a 40 m³/h - oltre 600 fino a 800 kPa</v>
          </cell>
          <cell r="C39856" t="str">
            <v>cad</v>
          </cell>
          <cell r="D39856" t="str">
            <v>7.727,43</v>
          </cell>
        </row>
        <row r="39857">
          <cell r="A39857" t="str">
            <v>MM.12.010.0010.n</v>
          </cell>
          <cell r="B39857" t="str">
            <v>- oltre 20 fino a 40 m³/h - oltre 800 fino a 1000 kPa</v>
          </cell>
          <cell r="C39857" t="str">
            <v>cad</v>
          </cell>
          <cell r="D39857" t="str">
            <v>9.343,70</v>
          </cell>
        </row>
        <row r="39858">
          <cell r="A39858" t="str">
            <v>MM.12.010.0010.o</v>
          </cell>
          <cell r="B39858" t="str">
            <v>- oltre 40 fino a 80 m³/h - fino a 400 kPa</v>
          </cell>
          <cell r="C39858" t="str">
            <v>cad</v>
          </cell>
          <cell r="D39858" t="str">
            <v>7.493,81</v>
          </cell>
        </row>
        <row r="39859">
          <cell r="A39859" t="str">
            <v>MM.12.010.0010.p</v>
          </cell>
          <cell r="B39859" t="str">
            <v>- oltre 40 fino a 80 m³/h - oltre 400 fino a 600 kPa</v>
          </cell>
          <cell r="C39859" t="str">
            <v>cad</v>
          </cell>
          <cell r="D39859" t="str">
            <v>8.138,67</v>
          </cell>
        </row>
        <row r="39860">
          <cell r="A39860" t="str">
            <v>MM.12.010.0010.q</v>
          </cell>
          <cell r="B39860" t="str">
            <v>- oltre 40 fino a 80 m³/h - oltre 600 fino a 800 kPa</v>
          </cell>
          <cell r="C39860" t="str">
            <v>cad</v>
          </cell>
          <cell r="D39860" t="str">
            <v>10.081,47</v>
          </cell>
        </row>
        <row r="39861">
          <cell r="A39861" t="str">
            <v>MM.12.010.0010.r</v>
          </cell>
          <cell r="B39861" t="str">
            <v>- oltre 40 fino a 80 m³/h - oltre 800 fino a 1000 kPa</v>
          </cell>
          <cell r="C39861" t="str">
            <v>cad</v>
          </cell>
          <cell r="D39861" t="str">
            <v>11.588,42</v>
          </cell>
        </row>
        <row r="39862">
          <cell r="A39862" t="str">
            <v>MM.12.010.0010.s</v>
          </cell>
          <cell r="B39862" t="str">
            <v>- oltre 80 fino a 160 m³/h - fino a 400 kPa</v>
          </cell>
          <cell r="C39862" t="str">
            <v>cad</v>
          </cell>
          <cell r="D39862" t="str">
            <v>10.085,56</v>
          </cell>
        </row>
        <row r="39863">
          <cell r="A39863" t="str">
            <v>MM.12.010.0010.t</v>
          </cell>
          <cell r="B39863" t="str">
            <v>- oltre 80 fino a 160 m³/h - oltre 400 fino a 600 kPa</v>
          </cell>
          <cell r="C39863" t="str">
            <v>cad</v>
          </cell>
          <cell r="D39863" t="str">
            <v>11.925,89</v>
          </cell>
        </row>
        <row r="39864">
          <cell r="A39864" t="str">
            <v>MM.12.010.0010.u</v>
          </cell>
          <cell r="B39864" t="str">
            <v>- oltre 160 fino a 320 m³/h - fino a 400 kPa</v>
          </cell>
          <cell r="C39864" t="str">
            <v>cad</v>
          </cell>
          <cell r="D39864" t="str">
            <v>13.155,51</v>
          </cell>
        </row>
        <row r="39865">
          <cell r="A39865" t="str">
            <v>MM.12.010.0020</v>
          </cell>
          <cell r="B39865" t="str">
            <v>Gruppi di pressurizzazione antincendio UNI EN 12845 a 1 elettropompa + 1 motopompa con motore diesel + 1 elettropompa pilota, comprendenti: 1 quadro elettrico per ciascuna pompa, predisposto per segnalazioni a distanza, alimentazione 380 V - 3f - 50 Hz; allacciamenti a valle dei quadri elettrici; pannello d'allarme acustico con riserva di carica; strumentazione; valvole d'intercettazione su aspirazione; valvole d'intercettazione e ritegno su mandata; collettore di mandata in acciaio zincato con prese valvolate varie; serbatoi idroaccumulatori adeguati; serbatoio per motopompa di capacità sufficiente per funzionare a pieno carico per la durata prevista di legge; misuratore di portata adeguato con valvole d'intercettazione; telaio metallico con verniciatura antiruggine.</v>
          </cell>
          <cell r="C39865"/>
          <cell r="D39865"/>
        </row>
        <row r="39866">
          <cell r="A39866" t="str">
            <v>MM.12.010.0020.a</v>
          </cell>
          <cell r="B39866" t="str">
            <v>- fino a 10 m³/h - fino a 400 kPa</v>
          </cell>
          <cell r="C39866" t="str">
            <v>cad</v>
          </cell>
          <cell r="D39866" t="str">
            <v>5.531,90</v>
          </cell>
        </row>
        <row r="39867">
          <cell r="A39867" t="str">
            <v>MM.12.010.0020.b</v>
          </cell>
          <cell r="B39867" t="str">
            <v>- fino a 10 m³/h - oltre 400 fino a 600 kPa</v>
          </cell>
          <cell r="C39867" t="str">
            <v>cad</v>
          </cell>
          <cell r="D39867" t="str">
            <v>6.026,47</v>
          </cell>
        </row>
        <row r="39868">
          <cell r="A39868" t="str">
            <v>MM.12.010.0020.c</v>
          </cell>
          <cell r="B39868" t="str">
            <v>- fino a 10 m³/h - oltre 600 fino a 800 kPa</v>
          </cell>
          <cell r="C39868" t="str">
            <v>cad</v>
          </cell>
          <cell r="D39868" t="str">
            <v>6.260,09</v>
          </cell>
        </row>
        <row r="39869">
          <cell r="A39869" t="str">
            <v>MM.12.010.0020.d</v>
          </cell>
          <cell r="B39869" t="str">
            <v>- oltre 10 fino a 20 m³/h - fino a 400 kPa</v>
          </cell>
          <cell r="C39869" t="str">
            <v>cad</v>
          </cell>
          <cell r="D39869" t="str">
            <v>6.087,95</v>
          </cell>
        </row>
        <row r="39870">
          <cell r="A39870" t="str">
            <v>MM.12.010.0020.e</v>
          </cell>
          <cell r="B39870" t="str">
            <v>- oltre 10 fino a 20 m³/h - oltre 400 fino a 600 kPa</v>
          </cell>
          <cell r="C39870" t="str">
            <v>cad</v>
          </cell>
          <cell r="D39870" t="str">
            <v>6.575,71</v>
          </cell>
        </row>
        <row r="39871">
          <cell r="A39871" t="str">
            <v>MM.12.010.0020.f</v>
          </cell>
          <cell r="B39871" t="str">
            <v>- oltre 10 fino a 20 m³/h - oltre 600 fino a 800 kPa</v>
          </cell>
          <cell r="C39871" t="str">
            <v>cad</v>
          </cell>
          <cell r="D39871" t="str">
            <v>6.710,96</v>
          </cell>
        </row>
        <row r="39872">
          <cell r="A39872" t="str">
            <v>MM.12.010.0020.g</v>
          </cell>
          <cell r="B39872" t="str">
            <v>- oltre 20 fino a 40 m³/h - fino a 400 kPa</v>
          </cell>
          <cell r="C39872" t="str">
            <v>cad</v>
          </cell>
          <cell r="D39872" t="str">
            <v>6.626,25</v>
          </cell>
        </row>
        <row r="39873">
          <cell r="A39873" t="str">
            <v>MM.12.010.0020.h</v>
          </cell>
          <cell r="B39873" t="str">
            <v>- oltre 20 fino a 40 m³/h - oltre 400 fino a 600 kPa</v>
          </cell>
          <cell r="C39873" t="str">
            <v>cad</v>
          </cell>
          <cell r="D39873" t="str">
            <v>9.657,93</v>
          </cell>
        </row>
        <row r="39874">
          <cell r="A39874" t="str">
            <v>MM.12.010.0020.i</v>
          </cell>
          <cell r="B39874" t="str">
            <v>- oltre 20 fino a 40 m³/h - oltre 600 fino a 800 kPa</v>
          </cell>
          <cell r="C39874" t="str">
            <v>cad</v>
          </cell>
          <cell r="D39874" t="str">
            <v>10.547,35</v>
          </cell>
        </row>
        <row r="39875">
          <cell r="A39875" t="str">
            <v>MM.12.010.0020.j</v>
          </cell>
          <cell r="B39875" t="str">
            <v>- oltre 20 fino a 40 m³/h - oltre 800 fino a 1000 kPa</v>
          </cell>
          <cell r="C39875" t="str">
            <v>cad</v>
          </cell>
          <cell r="D39875" t="str">
            <v>12.348,06</v>
          </cell>
        </row>
        <row r="39876">
          <cell r="A39876" t="str">
            <v>MM.12.010.0020.k</v>
          </cell>
          <cell r="B39876" t="str">
            <v>- oltre 40 fino a 80 m³/h - fino a 400 kPa</v>
          </cell>
          <cell r="C39876" t="str">
            <v>cad</v>
          </cell>
          <cell r="D39876" t="str">
            <v>10.382,04</v>
          </cell>
        </row>
        <row r="39877">
          <cell r="A39877" t="str">
            <v>MM.12.010.0020.l</v>
          </cell>
          <cell r="B39877" t="str">
            <v>- oltre 40 fino a 80 m³/h - oltre 400 fino a 600 kPa</v>
          </cell>
          <cell r="C39877" t="str">
            <v>cad</v>
          </cell>
          <cell r="D39877" t="str">
            <v>11.608,92</v>
          </cell>
        </row>
        <row r="39878">
          <cell r="A39878" t="str">
            <v>MM.12.010.0020.m</v>
          </cell>
          <cell r="B39878" t="str">
            <v>- oltre 40 fino a 80 m³/h - oltre 600 fino a 800 kPa</v>
          </cell>
          <cell r="C39878" t="str">
            <v>cad</v>
          </cell>
          <cell r="D39878" t="str">
            <v>13.656,91</v>
          </cell>
        </row>
        <row r="39879">
          <cell r="A39879" t="str">
            <v>MM.12.010.0020.n</v>
          </cell>
          <cell r="B39879" t="str">
            <v>- oltre 40 fino a 80 m³/h - oltre 800 fino a 1000 kPa</v>
          </cell>
          <cell r="C39879" t="str">
            <v>cad</v>
          </cell>
          <cell r="D39879" t="str">
            <v>15.244,48</v>
          </cell>
        </row>
        <row r="39880">
          <cell r="A39880" t="str">
            <v>MM.12.010.0030</v>
          </cell>
          <cell r="B39880" t="str">
            <v>Gruppi di pressurizzazione antincendio UNI EN 12845 a 2 elettropompe + 1 motopompa con motore diesel + 1 elettropompa pilota, comprendenti: 1 quadro elettrico per ciascuna pompa, predisposto per segnalazioni a distanza, alimentazione 380 V - 3f - 50 Hz; allacciamenti a valle dei quadri elettrici; pannello d'allarme acustico con riserva di carica; strumentazione; valvole d'intercettazione su aspirazione; valvole d'intercettazione e ritegno su mandata; collettore di mandata in acciaio zincato con prese valvolate varie; serbatoi idroaccumulatori adeguati; serbatoio per motopompa di capacità sufficiente per funzionare a pieno carico per la durata prevista di legge; misuratore di portata adeguato con valvole d'intercettazione; telaio metallico con verniciatura antiruggine.</v>
          </cell>
          <cell r="C39880"/>
          <cell r="D39880"/>
        </row>
        <row r="39881">
          <cell r="A39881" t="str">
            <v>MM.12.010.0030.a</v>
          </cell>
          <cell r="B39881" t="str">
            <v>- fino a 10 m³/h - fino a 400 kPa</v>
          </cell>
          <cell r="C39881" t="str">
            <v>cad</v>
          </cell>
          <cell r="D39881" t="str">
            <v>7.215,11</v>
          </cell>
        </row>
        <row r="39882">
          <cell r="A39882" t="str">
            <v>MM.12.010.0030.b</v>
          </cell>
          <cell r="B39882" t="str">
            <v>- fino a 10 m³/h - oltre 400 fino a 600 kPa</v>
          </cell>
          <cell r="C39882" t="str">
            <v>cad</v>
          </cell>
          <cell r="D39882" t="str">
            <v>7.542,98</v>
          </cell>
        </row>
        <row r="39883">
          <cell r="A39883" t="str">
            <v>MM.12.010.0030.c</v>
          </cell>
          <cell r="B39883" t="str">
            <v>- fino a 10 m³/h - oltre 600 fino a 800 kPa</v>
          </cell>
          <cell r="C39883" t="str">
            <v>cad</v>
          </cell>
          <cell r="D39883" t="str">
            <v>7.481,50</v>
          </cell>
        </row>
        <row r="39884">
          <cell r="A39884" t="str">
            <v>MM.12.010.0030.d</v>
          </cell>
          <cell r="B39884" t="str">
            <v>- oltre 10 fino a 20 m³/h - fino a 400 kPa</v>
          </cell>
          <cell r="C39884" t="str">
            <v>cad</v>
          </cell>
          <cell r="D39884" t="str">
            <v>7.542,98</v>
          </cell>
        </row>
        <row r="39885">
          <cell r="A39885" t="str">
            <v>MM.12.010.0030.e</v>
          </cell>
          <cell r="B39885" t="str">
            <v>- oltre 10 fino a 20 m³/h - oltre 400 fino a 600 kPa</v>
          </cell>
          <cell r="C39885" t="str">
            <v>cad</v>
          </cell>
          <cell r="D39885" t="str">
            <v>7.481,50</v>
          </cell>
        </row>
        <row r="39886">
          <cell r="A39886" t="str">
            <v>MM.12.010.0030.f</v>
          </cell>
          <cell r="B39886" t="str">
            <v>- oltre 10 fino a 20 m³/h - oltre 600 fino a 800 kPa</v>
          </cell>
          <cell r="C39886" t="str">
            <v>cad</v>
          </cell>
          <cell r="D39886" t="str">
            <v>8.620,95</v>
          </cell>
        </row>
        <row r="39887">
          <cell r="A39887" t="str">
            <v>MM.12.010.0030.g</v>
          </cell>
          <cell r="B39887" t="str">
            <v>- oltre 20 fino a 40 m³/h - fino a 400 kPa</v>
          </cell>
          <cell r="C39887" t="str">
            <v>cad</v>
          </cell>
          <cell r="D39887" t="str">
            <v>8.155,08</v>
          </cell>
        </row>
        <row r="39888">
          <cell r="A39888" t="str">
            <v>MM.12.010.0030.h</v>
          </cell>
          <cell r="B39888" t="str">
            <v>- oltre 20 fino a 40 m³/h - oltre 400 fino a 600 kPa</v>
          </cell>
          <cell r="C39888" t="str">
            <v>cad</v>
          </cell>
          <cell r="D39888" t="str">
            <v>8.620,95</v>
          </cell>
        </row>
        <row r="39889">
          <cell r="A39889" t="str">
            <v>MM.12.010.0030.i</v>
          </cell>
          <cell r="B39889" t="str">
            <v>- oltre 20 fino a 40 m³/h - oltre 600 fino a 800 kPa</v>
          </cell>
          <cell r="C39889" t="str">
            <v>cad</v>
          </cell>
          <cell r="D39889" t="str">
            <v>12.581,68</v>
          </cell>
        </row>
        <row r="39890">
          <cell r="A39890" t="str">
            <v>MM.12.010.0030.j</v>
          </cell>
          <cell r="B39890" t="str">
            <v>- oltre 20 fino a 40 m³/h - oltre 800 fino a 1000 kPa</v>
          </cell>
          <cell r="C39890" t="str">
            <v>cad</v>
          </cell>
          <cell r="D39890" t="str">
            <v>13.870,03</v>
          </cell>
        </row>
        <row r="39891">
          <cell r="A39891" t="str">
            <v>MM.12.010.0030.k</v>
          </cell>
          <cell r="B39891" t="str">
            <v>- oltre 40 fino a 80 m³/h - fino a 400 kPa</v>
          </cell>
          <cell r="C39891" t="str">
            <v>cad</v>
          </cell>
          <cell r="D39891" t="str">
            <v>12.711,47</v>
          </cell>
        </row>
        <row r="39892">
          <cell r="A39892" t="str">
            <v>MM.12.010.0030.l</v>
          </cell>
          <cell r="B39892" t="str">
            <v>- oltre 40 fino a 80 m³/h - oltre 400 fino a 600 kPa</v>
          </cell>
          <cell r="C39892" t="str">
            <v>cad</v>
          </cell>
          <cell r="D39892" t="str">
            <v>13.693,80</v>
          </cell>
        </row>
        <row r="39893">
          <cell r="A39893" t="str">
            <v>MM.12.010.0030.m</v>
          </cell>
          <cell r="B39893" t="str">
            <v>- oltre 40 fino a 80 m³/h - oltre 600 fino a 800 kPa</v>
          </cell>
          <cell r="C39893" t="str">
            <v>cad</v>
          </cell>
          <cell r="D39893" t="str">
            <v>15.378,36</v>
          </cell>
        </row>
        <row r="39894">
          <cell r="A39894" t="str">
            <v>MM.12.010.0030.n</v>
          </cell>
          <cell r="B39894" t="str">
            <v>- oltre 40 fino a 80 m³/h - oltre 800 fino a 1000 kPa</v>
          </cell>
          <cell r="C39894" t="str">
            <v>cad</v>
          </cell>
          <cell r="D39894" t="str">
            <v>18.438,73</v>
          </cell>
        </row>
        <row r="39895">
          <cell r="A39895" t="str">
            <v>MM.12.020</v>
          </cell>
          <cell r="B39895" t="str">
            <v>APPARECCHIATURE PER IMPIANTI ANTINCENDIO AD IDRANTI</v>
          </cell>
          <cell r="C39895"/>
          <cell r="D39895"/>
        </row>
        <row r="39896">
          <cell r="A39896" t="str">
            <v>MM.12.020.0010</v>
          </cell>
          <cell r="B39896" t="str">
            <v>Naspi antincendio DN 25 UNI EN 671/1 verniciati in rosso, composti da: lancia d'erogazione con valvola; tubo semi-rigido EN 694 con raccordi e bobina di avvolgimento; cassetta da incasso o da parete con portello in alluminio e vetro safe-crash:</v>
          </cell>
          <cell r="C39896"/>
          <cell r="D39896"/>
        </row>
        <row r="39897">
          <cell r="A39897" t="str">
            <v>MM.12.020.0010.a</v>
          </cell>
          <cell r="B39897" t="str">
            <v>- con tubo standard colore bianco da 20 m</v>
          </cell>
          <cell r="C39897" t="str">
            <v>cad</v>
          </cell>
          <cell r="D39897" t="str">
            <v>247,16</v>
          </cell>
        </row>
        <row r="39898">
          <cell r="A39898" t="str">
            <v>MM.12.020.0010.b</v>
          </cell>
          <cell r="B39898" t="str">
            <v>- con tubo standard colore bianco da 25 m</v>
          </cell>
          <cell r="C39898" t="str">
            <v>cad</v>
          </cell>
          <cell r="D39898" t="str">
            <v>265,60</v>
          </cell>
        </row>
        <row r="39899">
          <cell r="A39899" t="str">
            <v>MM.12.020.0010.c</v>
          </cell>
          <cell r="B39899" t="str">
            <v>- con tubo standard colore bianco da 30 m</v>
          </cell>
          <cell r="C39899" t="str">
            <v>cad</v>
          </cell>
          <cell r="D39899" t="str">
            <v>284,03</v>
          </cell>
        </row>
        <row r="39900">
          <cell r="A39900" t="str">
            <v>MM.12.020.0010.d</v>
          </cell>
          <cell r="B39900" t="str">
            <v>- con tubo rivestito colore rosso da 20 m</v>
          </cell>
          <cell r="C39900" t="str">
            <v>cad</v>
          </cell>
          <cell r="D39900" t="str">
            <v>279,95</v>
          </cell>
        </row>
        <row r="39901">
          <cell r="A39901" t="str">
            <v>MM.12.020.0010.e</v>
          </cell>
          <cell r="B39901" t="str">
            <v>- con tubo rivestito colore rosso da 25 m</v>
          </cell>
          <cell r="C39901" t="str">
            <v>cad</v>
          </cell>
          <cell r="D39901" t="str">
            <v>306,58</v>
          </cell>
        </row>
        <row r="39902">
          <cell r="A39902" t="str">
            <v>MM.12.020.0010.f</v>
          </cell>
          <cell r="B39902" t="str">
            <v>- con tubo rivestito colore rosso da 30 m</v>
          </cell>
          <cell r="C39902" t="str">
            <v>cad</v>
          </cell>
          <cell r="D39902" t="str">
            <v>333,23</v>
          </cell>
        </row>
        <row r="39903">
          <cell r="A39903" t="str">
            <v>MM.12.020.0020</v>
          </cell>
          <cell r="B39903" t="str">
            <v>Idranti antincendio a muro DN 45 UNI EN 671/2, composti da: lancia in rame con valvola; manichetta UNI 9487 approvata dal Ministero degli Interni con raccordi, manicotti copri-raccordo e sella di supporto; rubinetto idrante; cassetta con portello in alluminio e vetro safe-crash:</v>
          </cell>
          <cell r="C39903"/>
          <cell r="D39903"/>
        </row>
        <row r="39904">
          <cell r="A39904" t="str">
            <v>MM.12.020.0020.a</v>
          </cell>
          <cell r="B39904" t="str">
            <v>- con cassetta da incasso verniciata di grigio e manichetta standard colore bianco da 20 m</v>
          </cell>
          <cell r="C39904" t="str">
            <v>cad</v>
          </cell>
          <cell r="D39904" t="str">
            <v>126,24</v>
          </cell>
        </row>
        <row r="39905">
          <cell r="A39905" t="str">
            <v>MM.12.020.0020.b</v>
          </cell>
          <cell r="B39905" t="str">
            <v>- con cassetta da incasso verniciata di grigio e manichetta standard colore bianco da 25 m</v>
          </cell>
          <cell r="C39905" t="str">
            <v>cad</v>
          </cell>
          <cell r="D39905" t="str">
            <v>137,30</v>
          </cell>
        </row>
        <row r="39906">
          <cell r="A39906" t="str">
            <v>MM.12.020.0020.c</v>
          </cell>
          <cell r="B39906" t="str">
            <v>- con cassetta da incasso verniciata di grigio e manichetta standard colore bianco da 30 m</v>
          </cell>
          <cell r="C39906" t="str">
            <v>cad</v>
          </cell>
          <cell r="D39906" t="str">
            <v>148,37</v>
          </cell>
        </row>
        <row r="39907">
          <cell r="A39907" t="str">
            <v>MM.12.020.0020.d</v>
          </cell>
          <cell r="B39907" t="str">
            <v>- aumento di prezzo per idrante antincendio a muro DN 45 UNI EN 671/2, con cassetta sporgente anti-infortuni verniciata di rosso</v>
          </cell>
          <cell r="C39907" t="str">
            <v>cad</v>
          </cell>
          <cell r="D39907" t="str">
            <v>4,92</v>
          </cell>
        </row>
        <row r="39908">
          <cell r="A39908" t="str">
            <v>MM.12.020.0020.e</v>
          </cell>
          <cell r="B39908" t="str">
            <v>- aumento di prezzo per idrante antincendio a muro DN 45 UNI EN 671/2, con cassetta da esterno in acciaio inox</v>
          </cell>
          <cell r="C39908" t="str">
            <v>cad</v>
          </cell>
          <cell r="D39908" t="str">
            <v>34,42</v>
          </cell>
        </row>
        <row r="39909">
          <cell r="A39909" t="str">
            <v>MM.12.020.0020.f</v>
          </cell>
          <cell r="B39909" t="str">
            <v>- aumento di prezzo per idrante antincendio a muro DN 45 UNI EN 671/2, con cassetta da esterno in acciaio inox verniciata di rosso</v>
          </cell>
          <cell r="C39909" t="str">
            <v>cad</v>
          </cell>
          <cell r="D39909" t="str">
            <v>52,46</v>
          </cell>
        </row>
        <row r="39910">
          <cell r="A39910" t="str">
            <v>MM.12.020.0020.g</v>
          </cell>
          <cell r="B39910" t="str">
            <v>- aumento di prezzo per idrante antincendio a muro DN 45 UNI EN 671/2, con manichetta rivestita colore rosso da 20 m</v>
          </cell>
          <cell r="C39910" t="str">
            <v>cad</v>
          </cell>
          <cell r="D39910" t="str">
            <v>30,34</v>
          </cell>
        </row>
        <row r="39911">
          <cell r="A39911" t="str">
            <v>MM.12.020.0020.h</v>
          </cell>
          <cell r="B39911" t="str">
            <v>- aumento di prezzo per idrante antincendio a muro DN 45 UNI EN 671/2, con manichetta rivestita colore rosso da 25 m</v>
          </cell>
          <cell r="C39911" t="str">
            <v>cad</v>
          </cell>
          <cell r="D39911" t="str">
            <v>37,92</v>
          </cell>
        </row>
        <row r="39912">
          <cell r="A39912" t="str">
            <v>MM.12.020.0020.i</v>
          </cell>
          <cell r="B39912" t="str">
            <v>- aumento di prezzo per idrante antincendio a muro DN 45 UNI EN 671/2, con manichetta rivestita colore rosso da 30 m</v>
          </cell>
          <cell r="C39912" t="str">
            <v>cad</v>
          </cell>
          <cell r="D39912" t="str">
            <v>45,49</v>
          </cell>
        </row>
        <row r="39913">
          <cell r="A39913" t="str">
            <v>MM.12.020.0030</v>
          </cell>
          <cell r="B39913" t="str">
            <v>Idranti antincendio a muro DN 70, composti da: lancia in rame con valvola; manichetta UNI 9487 approvata dal Ministero degli Interni con raccordi, manicotti copri-raccordo e sella di supporto; rubinetto idrante; cassetta con portello in alluminio e vetro safe-crash:</v>
          </cell>
          <cell r="C39913"/>
          <cell r="D39913"/>
        </row>
        <row r="39914">
          <cell r="A39914" t="str">
            <v>MM.12.020.0030.a</v>
          </cell>
          <cell r="B39914" t="str">
            <v>- con cassetta da incasso verniciata di grigio e manichetta standard colore bianco da 20 m</v>
          </cell>
          <cell r="C39914" t="str">
            <v>cad</v>
          </cell>
          <cell r="D39914" t="str">
            <v>226,74</v>
          </cell>
        </row>
        <row r="39915">
          <cell r="A39915" t="str">
            <v>MM.12.020.0030.b</v>
          </cell>
          <cell r="B39915" t="str">
            <v>- con cassetta da incasso verniciata di grigio e manichetta standard colore bianco da 25 m</v>
          </cell>
          <cell r="C39915" t="str">
            <v>cad</v>
          </cell>
          <cell r="D39915" t="str">
            <v>243,14</v>
          </cell>
        </row>
        <row r="39916">
          <cell r="A39916" t="str">
            <v>MM.12.020.0030.c</v>
          </cell>
          <cell r="B39916" t="str">
            <v>- con cassetta da incasso verniciata di grigio e manichetta standard colore bianco da 30 m</v>
          </cell>
          <cell r="C39916" t="str">
            <v>cad</v>
          </cell>
          <cell r="D39916" t="str">
            <v>255,43</v>
          </cell>
        </row>
        <row r="39917">
          <cell r="A39917" t="str">
            <v>MM.12.020.0030.d</v>
          </cell>
          <cell r="B39917" t="str">
            <v>- aumento di prezzo per idrante antincendio a muro DN70, con cassetta sporgente anti-infortuni verniciata di rosso</v>
          </cell>
          <cell r="C39917" t="str">
            <v>cad</v>
          </cell>
          <cell r="D39917" t="str">
            <v>4,92</v>
          </cell>
        </row>
        <row r="39918">
          <cell r="A39918" t="str">
            <v>MM.12.020.0030.e</v>
          </cell>
          <cell r="B39918" t="str">
            <v>- aumento di prezzo per idrante antincendio a muro DN70, con cassetta da esterno in acciaio inox</v>
          </cell>
          <cell r="C39918" t="str">
            <v>cad</v>
          </cell>
          <cell r="D39918" t="str">
            <v>39,35</v>
          </cell>
        </row>
        <row r="39919">
          <cell r="A39919" t="str">
            <v>MM.12.020.0030.f</v>
          </cell>
          <cell r="B39919" t="str">
            <v>- aumento di prezzo per idrante antincendio a muro DN 70, con cassetta da esterno in acciaio inox verniciata di rosso</v>
          </cell>
          <cell r="C39919" t="str">
            <v>cad</v>
          </cell>
          <cell r="D39919" t="str">
            <v>57,38</v>
          </cell>
        </row>
        <row r="39920">
          <cell r="A39920" t="str">
            <v>MM.12.020.0030.g</v>
          </cell>
          <cell r="B39920" t="str">
            <v>- aumento di prezzo per idrante antincendio a muro DN 70, con con manichetta rivestita colore rosso da 20 m</v>
          </cell>
          <cell r="C39920" t="str">
            <v>cad</v>
          </cell>
          <cell r="D39920" t="str">
            <v>37,72</v>
          </cell>
        </row>
        <row r="39921">
          <cell r="A39921" t="str">
            <v>MM.12.020.0030.h</v>
          </cell>
          <cell r="B39921" t="str">
            <v>- aumento di prezzo per idrante antincendio a muro DN 70, con con manichetta rivestita colore rosso da 25 m</v>
          </cell>
          <cell r="C39921" t="str">
            <v>cad</v>
          </cell>
          <cell r="D39921" t="str">
            <v>47,14</v>
          </cell>
        </row>
        <row r="39922">
          <cell r="A39922" t="str">
            <v>MM.12.020.0030.i</v>
          </cell>
          <cell r="B39922" t="str">
            <v>- aumento di prezzo per idrante antincendio a muro DN 70, con con manichetta rivestita colore rosso da 30 m</v>
          </cell>
          <cell r="C39922" t="str">
            <v>cad</v>
          </cell>
          <cell r="D39922" t="str">
            <v>56,56</v>
          </cell>
        </row>
        <row r="39923">
          <cell r="A39923" t="str">
            <v>MM.12.020.0040</v>
          </cell>
          <cell r="B39923" t="str">
            <v>Idranti antincendio soprasuolo in ghisa UNI EN 14384 con scarico automatico antigelo, aventi parte interrata verniciata di nero di altezza minima mm 960 (985 per DN 150) con valvola e flangia d'appoggio, e parte esterna verniciata di rosso con dispositivo di manovra, tappi e catene:</v>
          </cell>
          <cell r="C39923"/>
          <cell r="D39923"/>
        </row>
        <row r="39924">
          <cell r="A39924" t="str">
            <v>MM.12.020.0040.a</v>
          </cell>
          <cell r="B39924" t="str">
            <v>- DN80 con 2 attacchi UNI 70</v>
          </cell>
          <cell r="C39924" t="str">
            <v>cad</v>
          </cell>
          <cell r="D39924" t="str">
            <v>327,90</v>
          </cell>
        </row>
        <row r="39925">
          <cell r="A39925" t="str">
            <v>MM.12.020.0040.b</v>
          </cell>
          <cell r="B39925" t="str">
            <v>- DN80 con 2 attacchi UNI 70 e attacco motopompa UNI 100</v>
          </cell>
          <cell r="C39925" t="str">
            <v>cad</v>
          </cell>
          <cell r="D39925" t="str">
            <v>369,71</v>
          </cell>
        </row>
        <row r="39926">
          <cell r="A39926" t="str">
            <v>MM.12.020.0040.c</v>
          </cell>
          <cell r="B39926" t="str">
            <v>- DN100 con 2 attacchi UNI 70</v>
          </cell>
          <cell r="C39926" t="str">
            <v>cad</v>
          </cell>
          <cell r="D39926" t="str">
            <v>393,48</v>
          </cell>
        </row>
        <row r="39927">
          <cell r="A39927" t="str">
            <v>MM.12.020.0040.d</v>
          </cell>
          <cell r="B39927" t="str">
            <v>- DN100 con 2 attacchi UNI 70 e attacco motopompa UNI 100</v>
          </cell>
          <cell r="C39927" t="str">
            <v>cad</v>
          </cell>
          <cell r="D39927" t="str">
            <v>435,29</v>
          </cell>
        </row>
        <row r="39928">
          <cell r="A39928" t="str">
            <v>MM.12.020.0040.e</v>
          </cell>
          <cell r="B39928" t="str">
            <v>- DN150 con 2 attacchi UNI 70</v>
          </cell>
          <cell r="C39928" t="str">
            <v>cad</v>
          </cell>
          <cell r="D39928" t="str">
            <v>549,23</v>
          </cell>
        </row>
        <row r="39929">
          <cell r="A39929" t="str">
            <v>MM.12.020.0040.f</v>
          </cell>
          <cell r="B39929" t="str">
            <v>- DN150 con 2 attacchi UNI 70 e attacco motopompa UNI 100</v>
          </cell>
          <cell r="C39929" t="str">
            <v>cad</v>
          </cell>
          <cell r="D39929" t="str">
            <v>591,86</v>
          </cell>
        </row>
        <row r="39930">
          <cell r="A39930" t="str">
            <v>MM.12.020.0040.g</v>
          </cell>
          <cell r="B39930" t="str">
            <v>- aumento di prezzo per idrante antincendio soprasuolo in ghisa UNI EN 14384 con scarico automatico antigelo, con colonna a rottura prestabilita DN80</v>
          </cell>
          <cell r="C39930" t="str">
            <v>cad</v>
          </cell>
          <cell r="D39930" t="str">
            <v>53,30</v>
          </cell>
        </row>
        <row r="39931">
          <cell r="A39931" t="str">
            <v>MM.12.020.0040.h</v>
          </cell>
          <cell r="B39931" t="str">
            <v>- aumento di prezzo per idrante antincendio soprasuolo in ghisa UNI EN 14384 con scarico automatico antigelo, con colonna a rottura prestabilita DN100</v>
          </cell>
          <cell r="C39931" t="str">
            <v>cad</v>
          </cell>
          <cell r="D39931" t="str">
            <v>59,02</v>
          </cell>
        </row>
        <row r="39932">
          <cell r="A39932" t="str">
            <v>MM.12.020.0040.i</v>
          </cell>
          <cell r="B39932" t="str">
            <v>- aumento di prezzo per idrante antincendio soprasuolo in ghisa UNI EN 14384 con scarico automatico antigelo, con colonna a rottura prestabilita DN150</v>
          </cell>
          <cell r="C39932" t="str">
            <v>cad</v>
          </cell>
          <cell r="D39932" t="str">
            <v>68,05</v>
          </cell>
        </row>
        <row r="39933">
          <cell r="A39933" t="str">
            <v>MM.12.020.0040.j</v>
          </cell>
          <cell r="B39933" t="str">
            <v>- completamento: cassetta antincendio per idrante soprasuolo UNI 10779 DN70 in acciaio inox, completa di lancia in rame con valvola, manichetta UNI 9487 approvata dal Ministero degli Interni colore bianco da 20 m, raccordi, manicotti copri-raccordo, sella di supporto, chiave di manovra e vetro safe-crash</v>
          </cell>
          <cell r="C39933" t="str">
            <v>cad</v>
          </cell>
          <cell r="D39933" t="str">
            <v>259,61</v>
          </cell>
        </row>
        <row r="39934">
          <cell r="A39934" t="str">
            <v>MM.12.020.0040.k</v>
          </cell>
          <cell r="B39934" t="str">
            <v>- completamento: piantana in acciaio inox per cassetta antincendio a servizio idrante soprasuolo in ghisa UNI EN 14384 con scarico automatico antigelo</v>
          </cell>
          <cell r="C39934" t="str">
            <v>cad</v>
          </cell>
          <cell r="D39934" t="str">
            <v>75,41</v>
          </cell>
        </row>
        <row r="39935">
          <cell r="A39935" t="str">
            <v>MM.12.020.0040.l</v>
          </cell>
          <cell r="B39935" t="str">
            <v>- DN50 con 2 attacchi UNI 45</v>
          </cell>
          <cell r="C39935" t="str">
            <v>cad</v>
          </cell>
          <cell r="D39935" t="str">
            <v>236,08</v>
          </cell>
        </row>
        <row r="39936">
          <cell r="A39936" t="str">
            <v>MM.12.020.0040.m</v>
          </cell>
          <cell r="B39936" t="str">
            <v>- DN50 con 2 attacchi UNI 45 e attacco motopompa UNI 70</v>
          </cell>
          <cell r="C39936" t="str">
            <v>cad</v>
          </cell>
          <cell r="D39936" t="str">
            <v>260,68</v>
          </cell>
        </row>
        <row r="39937">
          <cell r="A39937" t="str">
            <v>MM.12.020.0040.n</v>
          </cell>
          <cell r="B39937" t="str">
            <v>- DN70 con 2 attacchi UNI 45 o UNI 70</v>
          </cell>
          <cell r="C39937" t="str">
            <v>cad</v>
          </cell>
          <cell r="D39937" t="str">
            <v>295,10</v>
          </cell>
        </row>
        <row r="39938">
          <cell r="A39938" t="str">
            <v>MM.12.020.0040.o</v>
          </cell>
          <cell r="B39938" t="str">
            <v>- DN70 con 2 attacchi UNI 45 o UNI 70 e attacco motopompa UNI 70 o UNI 100</v>
          </cell>
          <cell r="C39938" t="str">
            <v>cad</v>
          </cell>
          <cell r="D39938" t="str">
            <v>336,92</v>
          </cell>
        </row>
        <row r="39939">
          <cell r="A39939" t="str">
            <v>MM.12.020.0040.p</v>
          </cell>
          <cell r="B39939" t="str">
            <v>- aumento di prezzo per idrante antincendio soprasuolo in ghisa UNI EN 14384 con scarico automatico antigelo, con colonna a rottura prestabilita DN50</v>
          </cell>
          <cell r="C39939" t="str">
            <v>cad</v>
          </cell>
          <cell r="D39939" t="str">
            <v>40,99</v>
          </cell>
        </row>
        <row r="39940">
          <cell r="A39940" t="str">
            <v>MM.12.020.0040.q</v>
          </cell>
          <cell r="B39940" t="str">
            <v>- aumento di prezzo per idrante antincendio soprasuolo in ghisa UNI EN 14384 con scarico automatico antigelo, con colonna a rottura prestabilita DN70</v>
          </cell>
          <cell r="C39940" t="str">
            <v>cad</v>
          </cell>
          <cell r="D39940" t="str">
            <v>45,90</v>
          </cell>
        </row>
        <row r="39941">
          <cell r="A39941" t="str">
            <v>MM.12.020.0040.r</v>
          </cell>
          <cell r="B39941" t="str">
            <v>- completamento: cassetta antincendio per idrante soprasuolo UNI EN 671/2 DN45 in acciaio inox, completa di lancia in rame con valvola, manichetta UNI 9487 approvata dal Ministero degli Interni colore bianco da 20 m, raccordi, manicotti copri-raccordo, sella di supporto, chiave di manovra e vetro safe-crash</v>
          </cell>
          <cell r="C39941" t="str">
            <v>cad</v>
          </cell>
          <cell r="D39941" t="str">
            <v>152,47</v>
          </cell>
        </row>
        <row r="39942">
          <cell r="A39942" t="str">
            <v>MM.12.020.0050</v>
          </cell>
          <cell r="B39942" t="str">
            <v>Idranti antincendio sottosuolo in ghisa con scarico automatico antigelo verniciati di nero con valvola, flangia d'appoggio, dispositivo di manovra, tappo e catene:</v>
          </cell>
          <cell r="C39942"/>
          <cell r="D39942"/>
        </row>
        <row r="39943">
          <cell r="A39943" t="str">
            <v>MM.12.020.0050.a</v>
          </cell>
          <cell r="B39943" t="str">
            <v>- DN80 con 1 attacco UNI 70</v>
          </cell>
          <cell r="C39943" t="str">
            <v>cad</v>
          </cell>
          <cell r="D39943" t="str">
            <v>152,47</v>
          </cell>
        </row>
        <row r="39944">
          <cell r="A39944" t="str">
            <v>MM.12.020.0050.b</v>
          </cell>
          <cell r="B39944" t="str">
            <v>- DN80 con 1 attacco a baionetta UNI 70</v>
          </cell>
          <cell r="C39944" t="str">
            <v>cad</v>
          </cell>
          <cell r="D39944" t="str">
            <v>160,68</v>
          </cell>
        </row>
        <row r="39945">
          <cell r="A39945" t="str">
            <v>MM.12.020.0050.c</v>
          </cell>
          <cell r="B39945" t="str">
            <v>- completamento: collo di cigno con attacco UNI 70 e 1 presa orientabile UNI 70 con saracinesca per idrante antincendio sottosuolo in ghisa con scarico automatico antigelo</v>
          </cell>
          <cell r="C39945" t="str">
            <v>cad</v>
          </cell>
          <cell r="D39945" t="str">
            <v>119,69</v>
          </cell>
        </row>
        <row r="39946">
          <cell r="A39946" t="str">
            <v>MM.12.020.0050.d</v>
          </cell>
          <cell r="B39946" t="str">
            <v>- completamento: collo di cigno con attacco a baionetta e 1 presa orientabile UNI 70 con saracinesca per idrante antincendio sottosuolo in ghisa con scarico automatico antigelo</v>
          </cell>
          <cell r="C39946" t="str">
            <v>cad</v>
          </cell>
          <cell r="D39946" t="str">
            <v>127,88</v>
          </cell>
        </row>
        <row r="39947">
          <cell r="A39947" t="str">
            <v>MM.12.020.0050.e</v>
          </cell>
          <cell r="B39947" t="str">
            <v>- completamento: collo di cigno con attacco UNI 70 e 2 prese orientabili UNI 70 con saracinesca per idrante antincendio sottosuolo in ghisa con scarico automatico antigelo</v>
          </cell>
          <cell r="C39947" t="str">
            <v>cad</v>
          </cell>
          <cell r="D39947" t="str">
            <v>197,56</v>
          </cell>
        </row>
        <row r="39948">
          <cell r="A39948" t="str">
            <v>MM.12.020.0050.f</v>
          </cell>
          <cell r="B39948" t="str">
            <v>- completamento: collo di cigno con attacco a baionetta e 2 prese orientabili UNI 70 con saracinesca per idrante antincendio sottosuolo in ghisa con scarico automatico antigelo</v>
          </cell>
          <cell r="C39948" t="str">
            <v>cad</v>
          </cell>
          <cell r="D39948" t="str">
            <v>205,76</v>
          </cell>
        </row>
        <row r="39949">
          <cell r="A39949" t="str">
            <v>MM.12.020.0050.g</v>
          </cell>
          <cell r="B39949" t="str">
            <v>- completamento: chiusino stradale per idrante antincendio sottosuolo in ghisa con scarico automatico antigelo</v>
          </cell>
          <cell r="C39949" t="str">
            <v>cad</v>
          </cell>
          <cell r="D39949" t="str">
            <v>57,38</v>
          </cell>
        </row>
        <row r="39950">
          <cell r="A39950" t="str">
            <v>MM.12.020.0050.h</v>
          </cell>
          <cell r="B39950" t="str">
            <v>- completamento: chiave di manovra universale per idrante antincendio sottosuolo in ghisa con scarico automatico antigelo</v>
          </cell>
          <cell r="C39950" t="str">
            <v>cad</v>
          </cell>
          <cell r="D39950" t="str">
            <v>19,67</v>
          </cell>
        </row>
        <row r="39951">
          <cell r="A39951" t="str">
            <v>MM.12.020.0060</v>
          </cell>
          <cell r="B39951" t="str">
            <v>Gruppi attacco motopompa VV.F. UNI 70 verniciati di rosso, composti da: una saracinesca, valvola di ritegno, valvola di sicurezza e rubinetti idranti.</v>
          </cell>
          <cell r="C39951"/>
          <cell r="D39951"/>
        </row>
        <row r="39952">
          <cell r="A39952" t="str">
            <v>MM.12.020.0060.a</v>
          </cell>
          <cell r="B39952" t="str">
            <v>- con estremità filettate DN80 e 1 idrante</v>
          </cell>
          <cell r="C39952" t="str">
            <v>cad</v>
          </cell>
          <cell r="D39952" t="str">
            <v>167,22</v>
          </cell>
        </row>
        <row r="39953">
          <cell r="A39953" t="str">
            <v>MM.12.020.0060.b</v>
          </cell>
          <cell r="B39953" t="str">
            <v>- con estremità filettate DN80 e 2 idranti</v>
          </cell>
          <cell r="C39953" t="str">
            <v>cad</v>
          </cell>
          <cell r="D39953" t="str">
            <v>213,96</v>
          </cell>
        </row>
        <row r="39954">
          <cell r="A39954" t="str">
            <v>MM.12.020.0060.c</v>
          </cell>
          <cell r="B39954" t="str">
            <v>- con estremità filettate DN100 e 1 idrante</v>
          </cell>
          <cell r="C39954" t="str">
            <v>cad</v>
          </cell>
          <cell r="D39954" t="str">
            <v>229,54</v>
          </cell>
        </row>
        <row r="39955">
          <cell r="A39955" t="str">
            <v>MM.12.020.0060.d</v>
          </cell>
          <cell r="B39955" t="str">
            <v>- con estremità filettate DN100 e 2 idranti</v>
          </cell>
          <cell r="C39955" t="str">
            <v>cad</v>
          </cell>
          <cell r="D39955" t="str">
            <v>294,29</v>
          </cell>
        </row>
        <row r="39956">
          <cell r="A39956" t="str">
            <v>MM.12.020.0060.e</v>
          </cell>
          <cell r="B39956" t="str">
            <v>- con estremità flangiate DN80 e 1 idrante</v>
          </cell>
          <cell r="C39956" t="str">
            <v>cad</v>
          </cell>
          <cell r="D39956" t="str">
            <v>196,75</v>
          </cell>
        </row>
        <row r="39957">
          <cell r="A39957" t="str">
            <v>MM.12.020.0060.f</v>
          </cell>
          <cell r="B39957" t="str">
            <v>- con estremità flangiate DN80 e 2 idranti</v>
          </cell>
          <cell r="C39957" t="str">
            <v>cad</v>
          </cell>
          <cell r="D39957" t="str">
            <v>236,08</v>
          </cell>
        </row>
        <row r="39958">
          <cell r="A39958" t="str">
            <v>MM.12.020.0060.g</v>
          </cell>
          <cell r="B39958" t="str">
            <v>- con estremità flangiate DN100 e 1 idrante</v>
          </cell>
          <cell r="C39958" t="str">
            <v>cad</v>
          </cell>
          <cell r="D39958" t="str">
            <v>266,42</v>
          </cell>
        </row>
        <row r="39959">
          <cell r="A39959" t="str">
            <v>MM.12.020.0060.h</v>
          </cell>
          <cell r="B39959" t="str">
            <v>- con estremità flangiate DN100 e 2 idranti</v>
          </cell>
          <cell r="C39959" t="str">
            <v>cad</v>
          </cell>
          <cell r="D39959" t="str">
            <v>331,17</v>
          </cell>
        </row>
        <row r="39960">
          <cell r="A39960" t="str">
            <v>MM.12.020.0060.i</v>
          </cell>
          <cell r="B39960" t="str">
            <v>- con estremità flangiate DN125 e 2 idranti</v>
          </cell>
          <cell r="C39960" t="str">
            <v>cad</v>
          </cell>
          <cell r="D39960" t="str">
            <v>809,09</v>
          </cell>
        </row>
        <row r="39961">
          <cell r="A39961" t="str">
            <v>MM.12.020.0060.j</v>
          </cell>
          <cell r="B39961" t="str">
            <v>- con estremità flangiate DN125 e 3 idranti</v>
          </cell>
          <cell r="C39961" t="str">
            <v>cad</v>
          </cell>
          <cell r="D39961" t="str">
            <v>919,74</v>
          </cell>
        </row>
        <row r="39962">
          <cell r="A39962" t="str">
            <v>MM.12.020.0060.k</v>
          </cell>
          <cell r="B39962" t="str">
            <v>- con estremità flangiate DN125 e 4 idranti</v>
          </cell>
          <cell r="C39962" t="str">
            <v>cad</v>
          </cell>
          <cell r="D39962" t="str">
            <v>993,53</v>
          </cell>
        </row>
        <row r="39963">
          <cell r="A39963" t="str">
            <v>MM.12.020.0060.l</v>
          </cell>
          <cell r="B39963" t="str">
            <v>- con estremità flangiate DN150 e 2 idranti</v>
          </cell>
          <cell r="C39963" t="str">
            <v>cad</v>
          </cell>
          <cell r="D39963" t="str">
            <v>942,70</v>
          </cell>
        </row>
        <row r="39964">
          <cell r="A39964" t="str">
            <v>MM.12.020.0060.m</v>
          </cell>
          <cell r="B39964" t="str">
            <v>- con estremità flangiate DN150 e 3 idranti</v>
          </cell>
          <cell r="C39964" t="str">
            <v>cad</v>
          </cell>
          <cell r="D39964" t="str">
            <v>1.142,71</v>
          </cell>
        </row>
        <row r="39965">
          <cell r="A39965" t="str">
            <v>MM.12.020.0060.n</v>
          </cell>
          <cell r="B39965" t="str">
            <v>- con estremità flangiate DN150 e 4 idranti</v>
          </cell>
          <cell r="C39965" t="str">
            <v>cad</v>
          </cell>
          <cell r="D39965" t="str">
            <v>1.227,15</v>
          </cell>
        </row>
        <row r="39966">
          <cell r="A39966" t="str">
            <v>MM.12.020.0060.o</v>
          </cell>
          <cell r="B39966" t="str">
            <v>- completamento: cassetta da incasso in acciaio zincato con portello in alluminio e vetro safe-crash per gruppo attacco motopompa fino a DN100</v>
          </cell>
          <cell r="C39966" t="str">
            <v>cad</v>
          </cell>
          <cell r="D39966" t="str">
            <v>88,95</v>
          </cell>
        </row>
        <row r="39967">
          <cell r="A39967" t="str">
            <v>MM.12.020.0060.p</v>
          </cell>
          <cell r="B39967" t="str">
            <v>- completamento: cassetta da incasso in acciaio zincato con portello in alluminio e vetro safe-crash per gruppo attacco motopompa oltre DN100</v>
          </cell>
          <cell r="C39967" t="str">
            <v>cad</v>
          </cell>
          <cell r="D39967" t="str">
            <v>131,15</v>
          </cell>
        </row>
        <row r="39968">
          <cell r="A39968" t="str">
            <v>MM.12.020.0060.q</v>
          </cell>
          <cell r="B39968" t="str">
            <v>- completamento: cassetta sporgente in acciaio verniciato di rosso con portello in alluminio e vetro safe-crash per gruppo attacco motopompa fino a DN100</v>
          </cell>
          <cell r="C39968" t="str">
            <v>cad</v>
          </cell>
          <cell r="D39968" t="str">
            <v>95,49</v>
          </cell>
        </row>
        <row r="39969">
          <cell r="A39969" t="str">
            <v>MM.12.020.0060.r</v>
          </cell>
          <cell r="B39969" t="str">
            <v>- completamento: cassetta sporgente in acciaio verniciato di rosso con portello in alluminio e vetro safe-crash per gruppo attacco motopompa oltre DN 100</v>
          </cell>
          <cell r="C39969" t="str">
            <v>cad</v>
          </cell>
          <cell r="D39969" t="str">
            <v>154,11</v>
          </cell>
        </row>
        <row r="39970">
          <cell r="A39970" t="str">
            <v>MM.12.020.0060.s</v>
          </cell>
          <cell r="B39970" t="str">
            <v>- completamento: cassetta da esterno in acciaio inox con portello in alluminio e vetro safe-crash per gruppo attacco motopompa fino a DN100</v>
          </cell>
          <cell r="C39970" t="str">
            <v>cad</v>
          </cell>
          <cell r="D39970" t="str">
            <v>226,67</v>
          </cell>
        </row>
        <row r="39971">
          <cell r="A39971" t="str">
            <v>MM.12.020.0060.t</v>
          </cell>
          <cell r="B39971" t="str">
            <v>- completamento: cassetta da esterno in acciaio inox con portello in alluminio e vetro safe-crash per gruppo attacco motopompa oltre DN100</v>
          </cell>
          <cell r="C39971" t="str">
            <v>cad</v>
          </cell>
          <cell r="D39971" t="str">
            <v>316,43</v>
          </cell>
        </row>
        <row r="39972">
          <cell r="A39972" t="str">
            <v>MM.12.020.0060.u</v>
          </cell>
          <cell r="B39972" t="str">
            <v>- completamento: cassetta da esterno in acciaio inox verniciato di rosso con portello in alluminio e vetro safe-crash per gruppo attacco motopompa fino a DN100</v>
          </cell>
          <cell r="C39972" t="str">
            <v>cad</v>
          </cell>
          <cell r="D39972" t="str">
            <v>244,68</v>
          </cell>
        </row>
        <row r="39973">
          <cell r="A39973" t="str">
            <v>MM.12.020.0060.v</v>
          </cell>
          <cell r="B39973" t="str">
            <v>- completamento: cassetta da esterno in acciaio inox verniciato di rosso con portello in alluminio e vetro safe-crash per gruppo attacco motopompa otre DN100</v>
          </cell>
          <cell r="C39973" t="str">
            <v>cad</v>
          </cell>
          <cell r="D39973" t="str">
            <v>352,50</v>
          </cell>
        </row>
        <row r="39974">
          <cell r="A39974" t="str">
            <v>MM.12.020.0060.w</v>
          </cell>
          <cell r="B39974" t="str">
            <v>- con estremita filettate DN50 e 1 idrante</v>
          </cell>
          <cell r="C39974" t="str">
            <v>cad</v>
          </cell>
          <cell r="D39974" t="str">
            <v>90,99</v>
          </cell>
        </row>
        <row r="39975">
          <cell r="A39975" t="str">
            <v>MM.12.020.0060.x</v>
          </cell>
          <cell r="B39975" t="str">
            <v>- con estremita filettate DN65 e 1 idrante</v>
          </cell>
          <cell r="C39975" t="str">
            <v>cad</v>
          </cell>
          <cell r="D39975" t="str">
            <v>115,59</v>
          </cell>
        </row>
        <row r="39976">
          <cell r="A39976" t="str">
            <v>MM.12.020.0060.y</v>
          </cell>
          <cell r="B39976" t="str">
            <v>- con estremita flangiate DN50 e 1 idrante</v>
          </cell>
          <cell r="C39976" t="str">
            <v>cad</v>
          </cell>
          <cell r="D39976" t="str">
            <v>131,15</v>
          </cell>
        </row>
        <row r="39977">
          <cell r="A39977" t="str">
            <v>MM.12.020.0060.z</v>
          </cell>
          <cell r="B39977" t="str">
            <v>- con estremita flangiate DN65 e 1 idrante</v>
          </cell>
          <cell r="C39977" t="str">
            <v>cad</v>
          </cell>
          <cell r="D39977" t="str">
            <v>143,45</v>
          </cell>
        </row>
        <row r="39978">
          <cell r="A39978" t="str">
            <v>MM.12.030</v>
          </cell>
          <cell r="B39978" t="str">
            <v>APPARECCHIATURE PER IMPIANTI ANTINCENDIO SPRINKLER</v>
          </cell>
          <cell r="C39978"/>
          <cell r="D39978"/>
        </row>
        <row r="39979">
          <cell r="A39979" t="str">
            <v>MM.12.030.0010</v>
          </cell>
          <cell r="B39979" t="str">
            <v>Stazioni di controllo per impianti sprinkler a umido secondo UNI EN 12845 e UL/FM, composti da saracinesca PN 16 con disco gommato, valvola a secco con trim, flussostato, pressostato, campana elettrica e campana idraulica con filtro:</v>
          </cell>
          <cell r="C39979"/>
          <cell r="D39979"/>
        </row>
        <row r="39980">
          <cell r="A39980" t="str">
            <v>MM.12.030.0010.a</v>
          </cell>
          <cell r="B39980" t="str">
            <v>- sistema a pressione costante DN80</v>
          </cell>
          <cell r="C39980" t="str">
            <v>cad</v>
          </cell>
          <cell r="D39980" t="str">
            <v>1.833,07</v>
          </cell>
        </row>
        <row r="39981">
          <cell r="A39981" t="str">
            <v>MM.12.030.0010.b</v>
          </cell>
          <cell r="B39981" t="str">
            <v>- sistema a pressione costante DN100</v>
          </cell>
          <cell r="C39981" t="str">
            <v>cad</v>
          </cell>
          <cell r="D39981" t="str">
            <v>1.908,86</v>
          </cell>
        </row>
        <row r="39982">
          <cell r="A39982" t="str">
            <v>MM.12.030.0010.c</v>
          </cell>
          <cell r="B39982" t="str">
            <v>- sistema a pressione costante DN150</v>
          </cell>
          <cell r="C39982" t="str">
            <v>cad</v>
          </cell>
          <cell r="D39982" t="str">
            <v>2.201,89</v>
          </cell>
        </row>
        <row r="39983">
          <cell r="A39983" t="str">
            <v>MM.12.030.0010.d</v>
          </cell>
          <cell r="B39983" t="str">
            <v>- sistema a pressione costante DN200</v>
          </cell>
          <cell r="C39983" t="str">
            <v>cad</v>
          </cell>
          <cell r="D39983" t="str">
            <v>2.256,60</v>
          </cell>
        </row>
        <row r="39984">
          <cell r="A39984" t="str">
            <v>MM.12.030.0010.e</v>
          </cell>
          <cell r="B39984" t="str">
            <v>- sistema a pressione variabile DN80</v>
          </cell>
          <cell r="C39984" t="str">
            <v>cad</v>
          </cell>
          <cell r="D39984" t="str">
            <v>2.023,08</v>
          </cell>
        </row>
        <row r="39985">
          <cell r="A39985" t="str">
            <v>MM.12.030.0010.f</v>
          </cell>
          <cell r="B39985" t="str">
            <v>- sistema a pressione variabile DN100</v>
          </cell>
          <cell r="C39985" t="str">
            <v>cad</v>
          </cell>
          <cell r="D39985" t="str">
            <v>2.098,88</v>
          </cell>
        </row>
        <row r="39986">
          <cell r="A39986" t="str">
            <v>MM.12.030.0010.g</v>
          </cell>
          <cell r="B39986" t="str">
            <v>- sistema a pressione variabile DN150</v>
          </cell>
          <cell r="C39986" t="str">
            <v>cad</v>
          </cell>
          <cell r="D39986" t="str">
            <v>2.391,93</v>
          </cell>
        </row>
        <row r="39987">
          <cell r="A39987" t="str">
            <v>MM.12.030.0010.h</v>
          </cell>
          <cell r="B39987" t="str">
            <v>- sistema a pressione variabile DN200</v>
          </cell>
          <cell r="C39987" t="str">
            <v>cad</v>
          </cell>
          <cell r="D39987" t="str">
            <v>2.446,60</v>
          </cell>
        </row>
        <row r="39988">
          <cell r="A39988" t="str">
            <v>MM.12.030.0020</v>
          </cell>
          <cell r="B39988" t="str">
            <v>Stazioni di controllo per impianti sprinkler a secco secondo UNI EN 12845 e UL/FM, composti da saracinesca PN 16 con disco gommato, valvola ad umido con trim, pressostati per aria e acqua, gruppo acceleratore / anti-bagnamento con trim, dispositivo mantenimento aria con trim, campana elettrica, campana idraulica con filtro:</v>
          </cell>
          <cell r="C39988"/>
          <cell r="D39988"/>
        </row>
        <row r="39989">
          <cell r="A39989" t="str">
            <v>MM.12.030.0020.a</v>
          </cell>
          <cell r="B39989" t="str">
            <v>- DN80</v>
          </cell>
          <cell r="C39989" t="str">
            <v>cad</v>
          </cell>
          <cell r="D39989" t="str">
            <v>3.567,91</v>
          </cell>
        </row>
        <row r="39990">
          <cell r="A39990" t="str">
            <v>MM.12.030.0020.b</v>
          </cell>
          <cell r="B39990" t="str">
            <v>- DN100</v>
          </cell>
          <cell r="C39990" t="str">
            <v>cad</v>
          </cell>
          <cell r="D39990" t="str">
            <v>3.775,38</v>
          </cell>
        </row>
        <row r="39991">
          <cell r="A39991" t="str">
            <v>MM.12.030.0020.c</v>
          </cell>
          <cell r="B39991" t="str">
            <v>- DN150</v>
          </cell>
          <cell r="C39991" t="str">
            <v>cad</v>
          </cell>
          <cell r="D39991" t="str">
            <v>4.270,11</v>
          </cell>
        </row>
        <row r="39992">
          <cell r="A39992" t="str">
            <v>MM.12.030.0020.d</v>
          </cell>
          <cell r="B39992" t="str">
            <v>- accessorio: mini-compressore d'aria del tipo senz'olio da 0,18 kW - alimentazione 220 V - 50 Hz - 1f</v>
          </cell>
          <cell r="C39992" t="str">
            <v>cad</v>
          </cell>
          <cell r="D39992" t="str">
            <v>1.920,69</v>
          </cell>
        </row>
        <row r="39993">
          <cell r="A39993" t="str">
            <v>MM.12.030.0030</v>
          </cell>
          <cell r="B39993" t="str">
            <v>Stazioni di controllo per impianti sprinkler a diluvio con attuazione elettrica secondo UNI EN 12845 e UL/FM, composti da saracinesca PN 16 con disco gommato, valvola a diluvio con trim, rivelatori, pressostato, campana elettrica, campana idraulica con filtro:</v>
          </cell>
          <cell r="C39993"/>
          <cell r="D39993"/>
        </row>
        <row r="39994">
          <cell r="A39994" t="str">
            <v>MM.12.030.0030.a</v>
          </cell>
          <cell r="B39994" t="str">
            <v>- DN40</v>
          </cell>
          <cell r="C39994" t="str">
            <v>cad</v>
          </cell>
          <cell r="D39994" t="str">
            <v>2.246,86</v>
          </cell>
        </row>
        <row r="39995">
          <cell r="A39995" t="str">
            <v>MM.12.030.0030.b</v>
          </cell>
          <cell r="B39995" t="str">
            <v>- DN50</v>
          </cell>
          <cell r="C39995" t="str">
            <v>cad</v>
          </cell>
          <cell r="D39995" t="str">
            <v>2.676,83</v>
          </cell>
        </row>
        <row r="39996">
          <cell r="A39996" t="str">
            <v>MM.12.030.0030.c</v>
          </cell>
          <cell r="B39996" t="str">
            <v>- DN80</v>
          </cell>
          <cell r="C39996" t="str">
            <v>cad</v>
          </cell>
          <cell r="D39996" t="str">
            <v>3.257,21</v>
          </cell>
        </row>
        <row r="39997">
          <cell r="A39997" t="str">
            <v>MM.12.030.0030.d</v>
          </cell>
          <cell r="B39997" t="str">
            <v>- DN100</v>
          </cell>
          <cell r="C39997" t="str">
            <v>cad</v>
          </cell>
          <cell r="D39997" t="str">
            <v>3.698,92</v>
          </cell>
        </row>
        <row r="39998">
          <cell r="A39998" t="str">
            <v>MM.12.030.0030.e</v>
          </cell>
          <cell r="B39998" t="str">
            <v>- DN150</v>
          </cell>
          <cell r="C39998" t="str">
            <v>cad</v>
          </cell>
          <cell r="D39998" t="str">
            <v>3.885,67</v>
          </cell>
        </row>
        <row r="39999">
          <cell r="A39999" t="str">
            <v>MM.12.030.0030.f</v>
          </cell>
          <cell r="B39999" t="str">
            <v>- DN200</v>
          </cell>
          <cell r="C39999" t="str">
            <v>cad</v>
          </cell>
          <cell r="D39999" t="str">
            <v>7.104,30</v>
          </cell>
        </row>
        <row r="40000">
          <cell r="A40000" t="str">
            <v>MM.12.030.0030.g</v>
          </cell>
          <cell r="B40000" t="str">
            <v>- accessorio: pannello di controllo</v>
          </cell>
          <cell r="C40000" t="str">
            <v>cad</v>
          </cell>
          <cell r="D40000" t="str">
            <v>1.435,40</v>
          </cell>
        </row>
        <row r="40001">
          <cell r="A40001" t="str">
            <v>MM.12.030.0040</v>
          </cell>
          <cell r="B40001" t="str">
            <v>Stazioni di controllo per impianti sprinkler a diluvio a pre-allarme con attuazione elettrica secondo UNI EN 12845 e UL/FM, composti da saracinesca PN 16 con disco gommato, valvola a diluvio con trim, valvola di ritegno con trim, rivelatori, pressostati, campana elettrica, campana idraulica con filtro:</v>
          </cell>
          <cell r="C40001"/>
          <cell r="D40001"/>
        </row>
        <row r="40002">
          <cell r="A40002" t="str">
            <v>MM.12.030.0040.a</v>
          </cell>
          <cell r="B40002" t="str">
            <v>- DN80</v>
          </cell>
          <cell r="C40002" t="str">
            <v>cad</v>
          </cell>
          <cell r="D40002" t="str">
            <v>4.123,17</v>
          </cell>
        </row>
        <row r="40003">
          <cell r="A40003" t="str">
            <v>MM.12.030.0040.b</v>
          </cell>
          <cell r="B40003" t="str">
            <v>- DN100</v>
          </cell>
          <cell r="C40003" t="str">
            <v>cad</v>
          </cell>
          <cell r="D40003" t="str">
            <v>4.410,54</v>
          </cell>
        </row>
        <row r="40004">
          <cell r="A40004" t="str">
            <v>MM.12.030.0040.c</v>
          </cell>
          <cell r="B40004" t="str">
            <v>- DN150</v>
          </cell>
          <cell r="C40004" t="str">
            <v>cad</v>
          </cell>
          <cell r="D40004" t="str">
            <v>4.769,45</v>
          </cell>
        </row>
        <row r="40005">
          <cell r="A40005" t="str">
            <v>MM.12.030.0040.d</v>
          </cell>
          <cell r="B40005" t="str">
            <v>- DN200</v>
          </cell>
          <cell r="C40005" t="str">
            <v>cad</v>
          </cell>
          <cell r="D40005" t="str">
            <v>7.988,06</v>
          </cell>
        </row>
        <row r="40006">
          <cell r="A40006" t="str">
            <v>MM.12.030.0040.e</v>
          </cell>
          <cell r="B40006" t="str">
            <v>- accessorio: pannello di controllo</v>
          </cell>
          <cell r="C40006" t="str">
            <v>cad</v>
          </cell>
          <cell r="D40006" t="str">
            <v>1.435,40</v>
          </cell>
        </row>
        <row r="40007">
          <cell r="A40007" t="str">
            <v>MM.12.030.0050</v>
          </cell>
          <cell r="B40007" t="str">
            <v>Ugelli sprinkler con bulbo in vetro per temperatura d'intervento fino a 182 °C a risposta standard (RTI&gt;80) o senza bulbo:</v>
          </cell>
          <cell r="C40007"/>
          <cell r="D40007"/>
        </row>
        <row r="40008">
          <cell r="A40008" t="str">
            <v>MM.12.030.0050.a</v>
          </cell>
          <cell r="B40008" t="str">
            <v>- tipo in alto o in basso finitura ottone da 1/2" - K=80</v>
          </cell>
          <cell r="C40008" t="str">
            <v>cad</v>
          </cell>
          <cell r="D40008" t="str">
            <v>4,46</v>
          </cell>
        </row>
        <row r="40009">
          <cell r="A40009" t="str">
            <v>MM.12.030.0050.b</v>
          </cell>
          <cell r="B40009" t="str">
            <v>- tipo in alto o in basso finitura ottone da 3/4" - K=115</v>
          </cell>
          <cell r="C40009" t="str">
            <v>cad</v>
          </cell>
          <cell r="D40009" t="str">
            <v>5,50</v>
          </cell>
        </row>
        <row r="40010">
          <cell r="A40010" t="str">
            <v>MM.12.030.0050.c</v>
          </cell>
          <cell r="B40010" t="str">
            <v>- tipo in alto o in basso finitura cromato da 1/2" - K=80</v>
          </cell>
          <cell r="C40010" t="str">
            <v>cad</v>
          </cell>
          <cell r="D40010" t="str">
            <v>6,27</v>
          </cell>
        </row>
        <row r="40011">
          <cell r="A40011" t="str">
            <v>MM.12.030.0050.d</v>
          </cell>
          <cell r="B40011" t="str">
            <v>- tipo in alto o in basso finitura cromato da 3/3" - K=115</v>
          </cell>
          <cell r="C40011" t="str">
            <v>cad</v>
          </cell>
          <cell r="D40011" t="str">
            <v>8,60</v>
          </cell>
        </row>
        <row r="40012">
          <cell r="A40012" t="str">
            <v>MM.12.030.0050.e</v>
          </cell>
          <cell r="B40012" t="str">
            <v>- tipo in alto o in basso finitura bianco da 1/2" - K=80</v>
          </cell>
          <cell r="C40012" t="str">
            <v>cad</v>
          </cell>
          <cell r="D40012" t="str">
            <v>7,03</v>
          </cell>
        </row>
        <row r="40013">
          <cell r="A40013" t="str">
            <v>MM.12.030.0050.f</v>
          </cell>
          <cell r="B40013" t="str">
            <v>- tipo in alto o in basso finitura bianco da 3/4" - K=115</v>
          </cell>
          <cell r="C40013" t="str">
            <v>cad</v>
          </cell>
          <cell r="D40013" t="str">
            <v>9,16</v>
          </cell>
        </row>
        <row r="40014">
          <cell r="A40014" t="str">
            <v>MM.12.030.0050.g</v>
          </cell>
          <cell r="B40014" t="str">
            <v>- tipo laterale finitura ottone da 1/2" - K=80</v>
          </cell>
          <cell r="C40014" t="str">
            <v>cad</v>
          </cell>
          <cell r="D40014" t="str">
            <v>10,74</v>
          </cell>
        </row>
        <row r="40015">
          <cell r="A40015" t="str">
            <v>MM.12.030.0050.h</v>
          </cell>
          <cell r="B40015" t="str">
            <v>- tipo laterale finitura cromato da 1/2" - K=80</v>
          </cell>
          <cell r="C40015" t="str">
            <v>cad</v>
          </cell>
          <cell r="D40015" t="str">
            <v>12,34</v>
          </cell>
        </row>
        <row r="40016">
          <cell r="A40016" t="str">
            <v>MM.12.030.0050.i</v>
          </cell>
          <cell r="B40016" t="str">
            <v>- tipo laterale finitura bianco da 1/2" - K=80</v>
          </cell>
          <cell r="C40016" t="str">
            <v>cad</v>
          </cell>
          <cell r="D40016" t="str">
            <v>12,76</v>
          </cell>
        </row>
        <row r="40017">
          <cell r="A40017" t="str">
            <v>MM.12.030.0060</v>
          </cell>
          <cell r="B40017" t="str">
            <v>Accessori e completamenti per impianti sprinkler:</v>
          </cell>
          <cell r="C40017"/>
          <cell r="D40017"/>
        </row>
        <row r="40018">
          <cell r="A40018" t="str">
            <v>MM.12.030.0060.a</v>
          </cell>
          <cell r="B40018" t="str">
            <v>- indicatore di flusso a ritardo regolabile per tubazioni fino a DN80</v>
          </cell>
          <cell r="C40018" t="str">
            <v>cad</v>
          </cell>
          <cell r="D40018" t="str">
            <v>115,30</v>
          </cell>
        </row>
        <row r="40019">
          <cell r="A40019" t="str">
            <v>MM.12.030.0060.b</v>
          </cell>
          <cell r="B40019" t="str">
            <v>- indicatore di flusso a ritardo regolabile per tubazioni oltre DN80 fino a DN200</v>
          </cell>
          <cell r="C40019" t="str">
            <v>cad</v>
          </cell>
          <cell r="D40019" t="str">
            <v>148,45</v>
          </cell>
        </row>
        <row r="40020">
          <cell r="A40020" t="str">
            <v>MM.12.030.0060.c</v>
          </cell>
          <cell r="B40020" t="str">
            <v>- indicatore di flusso a ritardo regolabile per tubazioni oltre DN200</v>
          </cell>
          <cell r="C40020" t="str">
            <v>cad</v>
          </cell>
          <cell r="D40020" t="str">
            <v>325,78</v>
          </cell>
        </row>
        <row r="40021">
          <cell r="A40021" t="str">
            <v>MM.12.030.0060.d</v>
          </cell>
          <cell r="B40021" t="str">
            <v>- pressostato d'allarme regolabile a 1 contatto</v>
          </cell>
          <cell r="C40021" t="str">
            <v>cad</v>
          </cell>
          <cell r="D40021" t="str">
            <v>76,38</v>
          </cell>
        </row>
        <row r="40022">
          <cell r="A40022" t="str">
            <v>MM.12.030.0060.e</v>
          </cell>
          <cell r="B40022" t="str">
            <v>- pressostato d'allarme regolabile a 2 contatti</v>
          </cell>
          <cell r="C40022" t="str">
            <v>cad</v>
          </cell>
          <cell r="D40022" t="str">
            <v>89,36</v>
          </cell>
        </row>
        <row r="40023">
          <cell r="A40023" t="str">
            <v>MM.12.030.0060.f</v>
          </cell>
          <cell r="B40023" t="str">
            <v>- valvola di scarico automatico per sistema a secco da 3/4"</v>
          </cell>
          <cell r="C40023" t="str">
            <v>cad</v>
          </cell>
          <cell r="D40023" t="str">
            <v>76,75</v>
          </cell>
        </row>
        <row r="40024">
          <cell r="A40024" t="str">
            <v>MM.12.030.0060.g</v>
          </cell>
          <cell r="B40024" t="str">
            <v>- dispositivo di prova impianto da 1" con valvola di sicurezza</v>
          </cell>
          <cell r="C40024" t="str">
            <v>cad</v>
          </cell>
          <cell r="D40024" t="str">
            <v>94,86</v>
          </cell>
        </row>
        <row r="40025">
          <cell r="A40025" t="str">
            <v>MM.12.030.0060.h</v>
          </cell>
          <cell r="B40025" t="str">
            <v>- micro-interruttore per saracinesche</v>
          </cell>
          <cell r="C40025" t="str">
            <v>cad</v>
          </cell>
          <cell r="D40025" t="str">
            <v>83,60</v>
          </cell>
        </row>
        <row r="40026">
          <cell r="A40026" t="str">
            <v>MM.12.030.0060.i</v>
          </cell>
          <cell r="B40026" t="str">
            <v>- indicatore di posizione per saracinesche</v>
          </cell>
          <cell r="C40026" t="str">
            <v>cad</v>
          </cell>
          <cell r="D40026" t="str">
            <v>578,59</v>
          </cell>
        </row>
        <row r="40027">
          <cell r="A40027" t="str">
            <v>MM.12.030.0060.j</v>
          </cell>
          <cell r="B40027" t="str">
            <v>- rosetta per ugello in acciaio verniciato diametro 70÷100 mm</v>
          </cell>
          <cell r="C40027" t="str">
            <v>cad</v>
          </cell>
          <cell r="D40027" t="str">
            <v>2,76</v>
          </cell>
        </row>
        <row r="40028">
          <cell r="A40028" t="str">
            <v>MM.12.030.0060.k</v>
          </cell>
          <cell r="B40028" t="str">
            <v>- rosetta per ugello in acciaio inox diametro 70÷100 mm</v>
          </cell>
          <cell r="C40028" t="str">
            <v>cad</v>
          </cell>
          <cell r="D40028" t="str">
            <v>5,54</v>
          </cell>
        </row>
        <row r="40029">
          <cell r="A40029" t="str">
            <v>MM.12.030.0060.m</v>
          </cell>
          <cell r="B40029" t="str">
            <v>- cassetta vuota per 12 ugelli</v>
          </cell>
          <cell r="C40029" t="str">
            <v>cad</v>
          </cell>
          <cell r="D40029" t="str">
            <v>27,83</v>
          </cell>
        </row>
        <row r="40030">
          <cell r="A40030" t="str">
            <v>MM.12.030.0060.n</v>
          </cell>
          <cell r="B40030" t="str">
            <v>- cassetta vuota per 24 ugelli</v>
          </cell>
          <cell r="C40030" t="str">
            <v>cad</v>
          </cell>
          <cell r="D40030" t="str">
            <v>38,95</v>
          </cell>
        </row>
        <row r="40031">
          <cell r="A40031" t="str">
            <v>MM.12.030.0060.o</v>
          </cell>
          <cell r="B40031" t="str">
            <v>- cassetta vuota per 36 ugelli</v>
          </cell>
          <cell r="C40031" t="str">
            <v>cad</v>
          </cell>
          <cell r="D40031" t="str">
            <v>50,69</v>
          </cell>
        </row>
        <row r="40032">
          <cell r="A40032" t="str">
            <v>MM.12.040</v>
          </cell>
          <cell r="B40032" t="str">
            <v>APPARECCHIATURE PER IMPIANTI ANTINCENDIO A GAS</v>
          </cell>
          <cell r="C40032"/>
          <cell r="D40032"/>
        </row>
        <row r="40033">
          <cell r="A40033" t="str">
            <v>MM.12.040.0010</v>
          </cell>
          <cell r="B40033" t="str">
            <v>Batterie di bombole per gas HFC 125, composte da:</v>
          </cell>
          <cell r="C40033"/>
          <cell r="D40033"/>
        </row>
        <row r="40034">
          <cell r="A40034" t="str">
            <v>MM.12.040.0010.a</v>
          </cell>
          <cell r="B40034" t="str">
            <v>- n° 1 bombola da 30 l</v>
          </cell>
          <cell r="C40034" t="str">
            <v>cad</v>
          </cell>
          <cell r="D40034" t="str">
            <v>1.661,34</v>
          </cell>
        </row>
        <row r="40035">
          <cell r="A40035" t="str">
            <v>MM.12.040.0010.b</v>
          </cell>
          <cell r="B40035" t="str">
            <v>- n° 1 bombola da 60 l</v>
          </cell>
          <cell r="C40035" t="str">
            <v>cad</v>
          </cell>
          <cell r="D40035" t="str">
            <v>1.822,27</v>
          </cell>
        </row>
        <row r="40036">
          <cell r="A40036" t="str">
            <v>MM.12.040.0010.c</v>
          </cell>
          <cell r="B40036" t="str">
            <v>- n° 1 bombola da 125 l</v>
          </cell>
          <cell r="C40036" t="str">
            <v>cad</v>
          </cell>
          <cell r="D40036" t="str">
            <v>2.249,19</v>
          </cell>
        </row>
        <row r="40037">
          <cell r="A40037" t="str">
            <v>MM.12.040.0010.d</v>
          </cell>
          <cell r="B40037" t="str">
            <v>- n° 2 bombole da 125 l</v>
          </cell>
          <cell r="C40037" t="str">
            <v>cad</v>
          </cell>
          <cell r="D40037" t="str">
            <v>4.493,48</v>
          </cell>
        </row>
        <row r="40038">
          <cell r="A40038" t="str">
            <v>MM.12.040.0010.e</v>
          </cell>
          <cell r="B40038" t="str">
            <v>- n° 3 bombole da 125 l</v>
          </cell>
          <cell r="C40038" t="str">
            <v>cad</v>
          </cell>
          <cell r="D40038" t="str">
            <v>6.349,87</v>
          </cell>
        </row>
        <row r="40039">
          <cell r="A40039" t="str">
            <v>MM.12.040.0010.f</v>
          </cell>
          <cell r="B40039" t="str">
            <v>- n° 4 bombole da 125 l</v>
          </cell>
          <cell r="C40039" t="str">
            <v>cad</v>
          </cell>
          <cell r="D40039" t="str">
            <v>8.117,03</v>
          </cell>
        </row>
        <row r="40040">
          <cell r="A40040" t="str">
            <v>MM.12.040.0010.g</v>
          </cell>
          <cell r="B40040" t="str">
            <v>- n° 5 bombole da 125 l</v>
          </cell>
          <cell r="C40040" t="str">
            <v>cad</v>
          </cell>
          <cell r="D40040" t="str">
            <v>9.977,64</v>
          </cell>
        </row>
        <row r="40041">
          <cell r="A40041" t="str">
            <v>MM.12.040.0010.h</v>
          </cell>
          <cell r="B40041" t="str">
            <v>- n° 6 bombole da 125 l</v>
          </cell>
          <cell r="C40041" t="str">
            <v>cad</v>
          </cell>
          <cell r="D40041" t="str">
            <v>11.906,17</v>
          </cell>
        </row>
        <row r="40042">
          <cell r="A40042" t="str">
            <v>MM.12.040.0010.i</v>
          </cell>
          <cell r="B40042" t="str">
            <v>- n° 7 bombole da 125 l</v>
          </cell>
          <cell r="C40042" t="str">
            <v>cad</v>
          </cell>
          <cell r="D40042" t="str">
            <v>13.763,65</v>
          </cell>
        </row>
        <row r="40043">
          <cell r="A40043" t="str">
            <v>MM.12.040.0010.j</v>
          </cell>
          <cell r="B40043" t="str">
            <v>- n° 8 bombole da 125 l</v>
          </cell>
          <cell r="C40043" t="str">
            <v>cad</v>
          </cell>
          <cell r="D40043" t="str">
            <v>16.188,19</v>
          </cell>
        </row>
        <row r="40044">
          <cell r="A40044" t="str">
            <v>MM.12.040.0010.k</v>
          </cell>
          <cell r="B40044" t="str">
            <v>- n° 9 bombole da 125 l</v>
          </cell>
          <cell r="C40044" t="str">
            <v>cad</v>
          </cell>
          <cell r="D40044" t="str">
            <v>17.821,30</v>
          </cell>
        </row>
        <row r="40045">
          <cell r="A40045" t="str">
            <v>MM.12.040.0010.l</v>
          </cell>
          <cell r="B40045" t="str">
            <v>- n° 10 bombole da 125 l</v>
          </cell>
          <cell r="C40045" t="str">
            <v>cad</v>
          </cell>
          <cell r="D40045" t="str">
            <v>19.705,06</v>
          </cell>
        </row>
        <row r="40046">
          <cell r="A40046" t="str">
            <v>MM.12.040.0010.m</v>
          </cell>
          <cell r="B40046" t="str">
            <v>- n° 11 bombole da 125 l</v>
          </cell>
          <cell r="C40046" t="str">
            <v>cad</v>
          </cell>
          <cell r="D40046" t="str">
            <v>21.620,98</v>
          </cell>
        </row>
        <row r="40047">
          <cell r="A40047" t="str">
            <v>MM.12.040.0010.n</v>
          </cell>
          <cell r="B40047" t="str">
            <v>- n° 12 bombole da 125 l</v>
          </cell>
          <cell r="C40047" t="str">
            <v>cad</v>
          </cell>
          <cell r="D40047" t="str">
            <v>23.509,00</v>
          </cell>
        </row>
        <row r="40048">
          <cell r="A40048" t="str">
            <v>MM.12.040.0020</v>
          </cell>
          <cell r="B40048" t="str">
            <v>Collettori di distribuzione per gas HFC 125 in acciaio zincato API 5L sch. 40, completi di attacco per batteria bombole, attacco per valvola di sicurezza, attacchi di mandata, raccorderia varia e staffe.</v>
          </cell>
          <cell r="C40048"/>
          <cell r="D40048"/>
        </row>
        <row r="40049">
          <cell r="A40049" t="str">
            <v>MM.12.040.0020.a</v>
          </cell>
          <cell r="B40049" t="str">
            <v>- DN25</v>
          </cell>
          <cell r="C40049" t="str">
            <v>cad</v>
          </cell>
          <cell r="D40049" t="str">
            <v>55,52</v>
          </cell>
        </row>
        <row r="40050">
          <cell r="A40050" t="str">
            <v>MM.12.040.0020.b</v>
          </cell>
          <cell r="B40050" t="str">
            <v>- DN40</v>
          </cell>
          <cell r="C40050" t="str">
            <v>cad</v>
          </cell>
          <cell r="D40050" t="str">
            <v>71,16</v>
          </cell>
        </row>
        <row r="40051">
          <cell r="A40051" t="str">
            <v>MM.12.040.0020.c</v>
          </cell>
          <cell r="B40051" t="str">
            <v>- DN50</v>
          </cell>
          <cell r="C40051" t="str">
            <v>cad</v>
          </cell>
          <cell r="D40051" t="str">
            <v>95,62</v>
          </cell>
        </row>
        <row r="40052">
          <cell r="A40052" t="str">
            <v>MM.12.040.0020.d</v>
          </cell>
          <cell r="B40052" t="str">
            <v>- DN65</v>
          </cell>
          <cell r="C40052" t="str">
            <v>cad</v>
          </cell>
          <cell r="D40052" t="str">
            <v>193,70</v>
          </cell>
        </row>
        <row r="40053">
          <cell r="A40053" t="str">
            <v>MM.12.040.0020.e</v>
          </cell>
          <cell r="B40053" t="str">
            <v>- DN80</v>
          </cell>
          <cell r="C40053" t="str">
            <v>cad</v>
          </cell>
          <cell r="D40053" t="str">
            <v>391,03</v>
          </cell>
        </row>
        <row r="40054">
          <cell r="A40054" t="str">
            <v>MM.12.040.0020.f</v>
          </cell>
          <cell r="B40054" t="str">
            <v>- DN100</v>
          </cell>
          <cell r="C40054" t="str">
            <v>cad</v>
          </cell>
          <cell r="D40054" t="str">
            <v>434,47</v>
          </cell>
        </row>
        <row r="40055">
          <cell r="A40055" t="str">
            <v>MM.12.040.0020.g</v>
          </cell>
          <cell r="B40055" t="str">
            <v>- DN150</v>
          </cell>
          <cell r="C40055" t="str">
            <v>cad</v>
          </cell>
          <cell r="D40055" t="str">
            <v>540,91</v>
          </cell>
        </row>
        <row r="40056">
          <cell r="A40056" t="str">
            <v>MM.12.040.0030</v>
          </cell>
          <cell r="B40056" t="str">
            <v>Valvole di mandata per gas HFC 125 a comando elettrico/manuale, complete di valvola solenoide 24 V d.c., raccordi e staffe.</v>
          </cell>
          <cell r="C40056"/>
          <cell r="D40056"/>
        </row>
        <row r="40057">
          <cell r="A40057" t="str">
            <v>MM.12.040.0030.a</v>
          </cell>
          <cell r="B40057" t="str">
            <v>- DN25</v>
          </cell>
          <cell r="C40057" t="str">
            <v>cad</v>
          </cell>
          <cell r="D40057" t="str">
            <v>1.082,06</v>
          </cell>
        </row>
        <row r="40058">
          <cell r="A40058" t="str">
            <v>MM.12.040.0030.b</v>
          </cell>
          <cell r="B40058" t="str">
            <v>- DN40</v>
          </cell>
          <cell r="C40058" t="str">
            <v>cad</v>
          </cell>
          <cell r="D40058" t="str">
            <v>1.255,84</v>
          </cell>
        </row>
        <row r="40059">
          <cell r="A40059" t="str">
            <v>MM.12.040.0030.c</v>
          </cell>
          <cell r="B40059" t="str">
            <v>- DN50</v>
          </cell>
          <cell r="C40059" t="str">
            <v>cad</v>
          </cell>
          <cell r="D40059" t="str">
            <v>1.602,59</v>
          </cell>
        </row>
        <row r="40060">
          <cell r="A40060" t="str">
            <v>MM.12.040.0030.d</v>
          </cell>
          <cell r="B40060" t="str">
            <v>- DN65</v>
          </cell>
          <cell r="C40060" t="str">
            <v>cad</v>
          </cell>
          <cell r="D40060" t="str">
            <v>1.744,42</v>
          </cell>
        </row>
        <row r="40061">
          <cell r="A40061" t="str">
            <v>MM.12.040.0040</v>
          </cell>
          <cell r="B40061" t="str">
            <v>Ugelli erogatori per gas HFC 125 in ottone cromato con diaframma.</v>
          </cell>
          <cell r="C40061"/>
          <cell r="D40061"/>
        </row>
        <row r="40062">
          <cell r="A40062" t="str">
            <v>MM.12.040.0040.a</v>
          </cell>
          <cell r="B40062" t="str">
            <v>- DN15</v>
          </cell>
          <cell r="C40062" t="str">
            <v>cad</v>
          </cell>
          <cell r="D40062" t="str">
            <v>23,87</v>
          </cell>
        </row>
        <row r="40063">
          <cell r="A40063" t="str">
            <v>MM.12.040.0040.b</v>
          </cell>
          <cell r="B40063" t="str">
            <v>- DN20</v>
          </cell>
          <cell r="C40063" t="str">
            <v>cad</v>
          </cell>
          <cell r="D40063" t="str">
            <v>33,43</v>
          </cell>
        </row>
        <row r="40064">
          <cell r="A40064" t="str">
            <v>MM.12.040.0040.c</v>
          </cell>
          <cell r="B40064" t="str">
            <v>- DN25</v>
          </cell>
          <cell r="C40064" t="str">
            <v>cad</v>
          </cell>
          <cell r="D40064" t="str">
            <v>34,34</v>
          </cell>
        </row>
        <row r="40065">
          <cell r="A40065" t="str">
            <v>MM.12.040.0040.d</v>
          </cell>
          <cell r="B40065" t="str">
            <v>- DN40</v>
          </cell>
          <cell r="C40065" t="str">
            <v>cad</v>
          </cell>
          <cell r="D40065" t="str">
            <v>54,54</v>
          </cell>
        </row>
        <row r="40066">
          <cell r="A40066" t="str">
            <v>MM.12.040.0040.e</v>
          </cell>
          <cell r="B40066" t="str">
            <v>- DN50</v>
          </cell>
          <cell r="C40066" t="str">
            <v>cad</v>
          </cell>
          <cell r="D40066" t="str">
            <v>82,68</v>
          </cell>
        </row>
        <row r="40067">
          <cell r="A40067" t="str">
            <v>MM.12.040.0050</v>
          </cell>
          <cell r="B40067" t="str">
            <v>Completamenti vari per impianti antincendio a gas HFC 125:</v>
          </cell>
          <cell r="C40067"/>
          <cell r="D40067"/>
        </row>
        <row r="40068">
          <cell r="A40068" t="str">
            <v>MM.12.040.0050.a</v>
          </cell>
          <cell r="B40068" t="str">
            <v>- carica di gas HFC 125</v>
          </cell>
          <cell r="C40068" t="str">
            <v>kg</v>
          </cell>
          <cell r="D40068" t="str">
            <v>40,99</v>
          </cell>
        </row>
        <row r="40069">
          <cell r="A40069" t="str">
            <v>MM.12.040.0050.b</v>
          </cell>
          <cell r="B40069" t="str">
            <v>- kit bombola pilota completo di: bombola pilota con carica di azoto, riduttore di pressione, comando elettrico-manuale e staffe per impianti antincendio a gas HFC 125</v>
          </cell>
          <cell r="C40069" t="str">
            <v>cad</v>
          </cell>
          <cell r="D40069" t="str">
            <v>692,68</v>
          </cell>
        </row>
        <row r="40070">
          <cell r="A40070" t="str">
            <v>MM.12.060</v>
          </cell>
          <cell r="B40070" t="str">
            <v>SERBATOI RISERVA IDRICA</v>
          </cell>
          <cell r="C40070"/>
          <cell r="D40070"/>
        </row>
        <row r="40071">
          <cell r="A40071" t="str">
            <v>MM.12.060.0010</v>
          </cell>
          <cell r="B40071" t="str">
            <v>Serbatoio da interro in acciaio di spessore adeguato, rivestito esternamente ed internamente. Da valutare in base al volume del serbatoio, superficie della proiezione della base per la minore altezza, con esclusione dei volumi dei chiusini e boccaporti;</v>
          </cell>
          <cell r="C40071"/>
          <cell r="D40071"/>
        </row>
        <row r="40072">
          <cell r="A40072" t="str">
            <v>MM.12.060.0010.a</v>
          </cell>
          <cell r="B40072" t="str">
            <v>- sino a 20 m³</v>
          </cell>
          <cell r="C40072" t="str">
            <v>m³</v>
          </cell>
          <cell r="D40072" t="str">
            <v>297,17</v>
          </cell>
        </row>
        <row r="40073">
          <cell r="A40073" t="str">
            <v>MM.12.060.0010.b</v>
          </cell>
          <cell r="B40073" t="str">
            <v>- da 20,01 a 25,00 m³</v>
          </cell>
          <cell r="C40073" t="str">
            <v>m³</v>
          </cell>
          <cell r="D40073" t="str">
            <v>259,64</v>
          </cell>
        </row>
        <row r="40074">
          <cell r="A40074" t="str">
            <v>MM.12.060.0010.c</v>
          </cell>
          <cell r="B40074" t="str">
            <v>- da 25,01 a 30,00 m³</v>
          </cell>
          <cell r="C40074" t="str">
            <v>m³</v>
          </cell>
          <cell r="D40074" t="str">
            <v>237,49</v>
          </cell>
        </row>
        <row r="40075">
          <cell r="A40075" t="str">
            <v>MM.12.060.0010.d</v>
          </cell>
          <cell r="B40075" t="str">
            <v>- da 30,01 a 35,00 m³</v>
          </cell>
          <cell r="C40075" t="str">
            <v>m³</v>
          </cell>
          <cell r="D40075" t="str">
            <v>219,74</v>
          </cell>
        </row>
        <row r="40076">
          <cell r="A40076" t="str">
            <v>MM.12.060.0010.e</v>
          </cell>
          <cell r="B40076" t="str">
            <v>- da 35,01 a 45,00 m³</v>
          </cell>
          <cell r="C40076" t="str">
            <v>m³</v>
          </cell>
          <cell r="D40076" t="str">
            <v>203,81</v>
          </cell>
        </row>
        <row r="40077">
          <cell r="A40077" t="str">
            <v>MM.12.060.0010.f</v>
          </cell>
          <cell r="B40077" t="str">
            <v>- da 45,01 a 60,00 m³</v>
          </cell>
          <cell r="C40077" t="str">
            <v>m³</v>
          </cell>
          <cell r="D40077" t="str">
            <v>187,67</v>
          </cell>
        </row>
        <row r="40078">
          <cell r="A40078" t="str">
            <v>MM.12.060.0010.g</v>
          </cell>
          <cell r="B40078" t="str">
            <v>- da 60,01 a 75,00 m³</v>
          </cell>
          <cell r="C40078" t="str">
            <v>m³</v>
          </cell>
          <cell r="D40078" t="str">
            <v>177,78</v>
          </cell>
        </row>
        <row r="40079">
          <cell r="A40079" t="str">
            <v>MM.12.060.0010.h</v>
          </cell>
          <cell r="B40079" t="str">
            <v>- oltre 75,00 m³</v>
          </cell>
          <cell r="C40079" t="str">
            <v>m³</v>
          </cell>
          <cell r="D40079" t="str">
            <v>171,90</v>
          </cell>
        </row>
        <row r="40080">
          <cell r="A40080" t="str">
            <v>MM.12.060.0020</v>
          </cell>
          <cell r="B40080" t="str">
            <v>Accessori per serbatoio interrato composti da quadro di segnalazione livelli riserva idrica completo di sonde e regolazione di livello; galleggiante con asta in ottone e sfera plastica</v>
          </cell>
          <cell r="C40080" t="str">
            <v>cad</v>
          </cell>
          <cell r="D40080" t="str">
            <v>326,12</v>
          </cell>
        </row>
        <row r="40081">
          <cell r="A40081" t="str">
            <v>MM.12.060.0030</v>
          </cell>
          <cell r="B40081" t="str">
            <v>Serbatoio da interro in acciaio di spessore adeguato, monoblocco suddiviso in due o più comparti ad uso riserva idrica, vano tecnico, vano di accesso; impermeabilizzato esternamente per la protezione contro la corrosione e le correnti vaganti; internamente il vano tecnico per l’alloggiamento delle pompe sarà verniciato con vernici che garantiscano al vano una resistenza al fuoco minima R60, mentre la restante parte interna sarà verniciata con vernici epossidiche; completano il serbatoio tutti gli accessori di completamento e finitura quali: boccaporti, scala d’accesso, porta REI60 di accesso al vano tecnico, basamenti, sistema di ventilazione con prese d’aria e tubazioni, canalizzazioni, attraversamenti e quant’altro occorrente per dare l’opera finita; ad esclusione degli impianti secondo la normativa UNI 11292 di cui all’articolo successivo e del gruppo antincendio. Da valutare in base al volume del serbatoio, superfice della proiezione della base per la minore altezza, con esclusione dei volumi dei rialzi, chiusini e boccaporti;</v>
          </cell>
          <cell r="C40081"/>
          <cell r="D40081"/>
        </row>
        <row r="40082">
          <cell r="A40082" t="str">
            <v>MM.12.060.0030.a</v>
          </cell>
          <cell r="B40082" t="str">
            <v>- sino a 45,00 m³</v>
          </cell>
          <cell r="C40082" t="str">
            <v>m³</v>
          </cell>
          <cell r="D40082" t="str">
            <v>516,52</v>
          </cell>
        </row>
        <row r="40083">
          <cell r="A40083" t="str">
            <v>MM.12.060.0030.b</v>
          </cell>
          <cell r="B40083" t="str">
            <v>- da 45,01 a 60,00 m³</v>
          </cell>
          <cell r="C40083" t="str">
            <v>m³</v>
          </cell>
          <cell r="D40083" t="str">
            <v>438,85</v>
          </cell>
        </row>
        <row r="40084">
          <cell r="A40084" t="str">
            <v>MM.12.060.0030.c</v>
          </cell>
          <cell r="B40084" t="str">
            <v>- da 60,01 a 75,00 m³</v>
          </cell>
          <cell r="C40084" t="str">
            <v>m³</v>
          </cell>
          <cell r="D40084" t="str">
            <v>376,54</v>
          </cell>
        </row>
        <row r="40085">
          <cell r="A40085" t="str">
            <v>MM.12.060.0030.d</v>
          </cell>
          <cell r="B40085" t="str">
            <v>- da 75,01 a 90,00 m³</v>
          </cell>
          <cell r="C40085" t="str">
            <v>m³</v>
          </cell>
          <cell r="D40085" t="str">
            <v>335,75</v>
          </cell>
        </row>
        <row r="40086">
          <cell r="A40086" t="str">
            <v>MM.12.060.0030.e</v>
          </cell>
          <cell r="B40086" t="str">
            <v>- da 90,01 a 105,00 m³</v>
          </cell>
          <cell r="C40086" t="str">
            <v>m³</v>
          </cell>
          <cell r="D40086" t="str">
            <v>306,94</v>
          </cell>
        </row>
        <row r="40087">
          <cell r="A40087" t="str">
            <v>MM.12.060.0030.f</v>
          </cell>
          <cell r="B40087" t="str">
            <v>- da 105,01 a 120,00 m³</v>
          </cell>
          <cell r="C40087" t="str">
            <v>m³</v>
          </cell>
          <cell r="D40087" t="str">
            <v>285,53</v>
          </cell>
        </row>
        <row r="40088">
          <cell r="A40088" t="str">
            <v>MM.12.060.0030.g</v>
          </cell>
          <cell r="B40088" t="str">
            <v>- oltre 120,01 m³</v>
          </cell>
          <cell r="C40088" t="str">
            <v>m³</v>
          </cell>
          <cell r="D40088" t="str">
            <v>272,62</v>
          </cell>
        </row>
        <row r="40089">
          <cell r="A40089" t="str">
            <v>MM.12.060.0040</v>
          </cell>
          <cell r="B40089" t="str">
            <v>Accessori per serbatoio interrato composti da gruppo di pompe sommergibili, impianto elettrico, sistema anti black-out, impianto di riscaldamento in grado di evitare il gelo delle tubazioni antincendio e delle parti installate nel locale e in grado di mantenere condizioni di temperatura e di umidità soddisfacenti in tutte le stagioni, estintore, quadro di segnalazione livelli riserva idrica completo di sonde e regolazione di livello; galleggiante con asta in ottone e sfera plastica e quant’altro richiesto dalle normative antincendio di riferimento UNI 11292, il tutto fornito assemblato e montato con il serbatoio di riferimento.</v>
          </cell>
          <cell r="C40089" t="str">
            <v>cad</v>
          </cell>
          <cell r="D40089" t="str">
            <v>4.824,94</v>
          </cell>
        </row>
        <row r="40090">
          <cell r="A40090" t="str">
            <v>MM.13 - VALVOLAME</v>
          </cell>
          <cell r="B40090"/>
          <cell r="C40090"/>
          <cell r="D40090"/>
        </row>
        <row r="40091">
          <cell r="A40091" t="str">
            <v>MM</v>
          </cell>
          <cell r="B40091" t="str">
            <v>MATERIALI IMPIANTI MECCANICI</v>
          </cell>
          <cell r="C40091"/>
          <cell r="D40091"/>
        </row>
        <row r="40092">
          <cell r="A40092" t="str">
            <v>MM.13</v>
          </cell>
          <cell r="B40092" t="str">
            <v>VALVOLAME</v>
          </cell>
          <cell r="C40092"/>
          <cell r="D40092"/>
        </row>
        <row r="40093">
          <cell r="A40093" t="str">
            <v>MM.13.010</v>
          </cell>
          <cell r="B40093" t="str">
            <v>VALVOLE A SFERA</v>
          </cell>
          <cell r="C40093"/>
          <cell r="D40093"/>
        </row>
        <row r="40094">
          <cell r="A40094" t="str">
            <v>MM.13.010.0010</v>
          </cell>
          <cell r="B40094" t="str">
            <v>Valvole a sfera in ottone a passaggio totale - PN25</v>
          </cell>
          <cell r="C40094"/>
          <cell r="D40094"/>
        </row>
        <row r="40095">
          <cell r="A40095" t="str">
            <v>MM.13.010.0010.a</v>
          </cell>
          <cell r="B40095" t="str">
            <v>- DN15</v>
          </cell>
          <cell r="C40095" t="str">
            <v>cad</v>
          </cell>
          <cell r="D40095" t="str">
            <v>2,42</v>
          </cell>
        </row>
        <row r="40096">
          <cell r="A40096" t="str">
            <v>MM.13.010.0010.b</v>
          </cell>
          <cell r="B40096" t="str">
            <v>- DN20</v>
          </cell>
          <cell r="C40096" t="str">
            <v>cad</v>
          </cell>
          <cell r="D40096" t="str">
            <v>3,43</v>
          </cell>
        </row>
        <row r="40097">
          <cell r="A40097" t="str">
            <v>MM.13.010.0010.c</v>
          </cell>
          <cell r="B40097" t="str">
            <v>- DN25</v>
          </cell>
          <cell r="C40097" t="str">
            <v>cad</v>
          </cell>
          <cell r="D40097" t="str">
            <v>3,47</v>
          </cell>
        </row>
        <row r="40098">
          <cell r="A40098" t="str">
            <v>MM.13.010.0010.d</v>
          </cell>
          <cell r="B40098" t="str">
            <v>- DN32</v>
          </cell>
          <cell r="C40098" t="str">
            <v>cad</v>
          </cell>
          <cell r="D40098" t="str">
            <v>7,06</v>
          </cell>
        </row>
        <row r="40099">
          <cell r="A40099" t="str">
            <v>MM.13.010.0010.e</v>
          </cell>
          <cell r="B40099" t="str">
            <v>- DN40</v>
          </cell>
          <cell r="C40099" t="str">
            <v>cad</v>
          </cell>
          <cell r="D40099" t="str">
            <v>10,21</v>
          </cell>
        </row>
        <row r="40100">
          <cell r="A40100" t="str">
            <v>MM.13.010.0010.f</v>
          </cell>
          <cell r="B40100" t="str">
            <v>- DN50</v>
          </cell>
          <cell r="C40100" t="str">
            <v>cad</v>
          </cell>
          <cell r="D40100" t="str">
            <v>14,28</v>
          </cell>
        </row>
        <row r="40101">
          <cell r="A40101" t="str">
            <v>MM.13.010.0010.g</v>
          </cell>
          <cell r="B40101" t="str">
            <v>- DN65</v>
          </cell>
          <cell r="C40101" t="str">
            <v>cad</v>
          </cell>
          <cell r="D40101" t="str">
            <v>31,86</v>
          </cell>
        </row>
        <row r="40102">
          <cell r="A40102" t="str">
            <v>MM.13.010.0010.h</v>
          </cell>
          <cell r="B40102" t="str">
            <v>- DN80</v>
          </cell>
          <cell r="C40102" t="str">
            <v>cad</v>
          </cell>
          <cell r="D40102" t="str">
            <v>46,19</v>
          </cell>
        </row>
        <row r="40103">
          <cell r="A40103" t="str">
            <v>MM.13.010.0010.i</v>
          </cell>
          <cell r="B40103" t="str">
            <v>- DN100</v>
          </cell>
          <cell r="C40103" t="str">
            <v>cad</v>
          </cell>
          <cell r="D40103" t="str">
            <v>85,45</v>
          </cell>
        </row>
        <row r="40104">
          <cell r="A40104" t="str">
            <v>MM.13.010.0020</v>
          </cell>
          <cell r="B40104" t="str">
            <v>Valvole a sfera in ottone a passaggio totale - PN40</v>
          </cell>
          <cell r="C40104"/>
          <cell r="D40104"/>
        </row>
        <row r="40105">
          <cell r="A40105" t="str">
            <v>MM.13.010.0020.a</v>
          </cell>
          <cell r="B40105" t="str">
            <v>- DN15</v>
          </cell>
          <cell r="C40105" t="str">
            <v>cad</v>
          </cell>
          <cell r="D40105" t="str">
            <v>5,31</v>
          </cell>
        </row>
        <row r="40106">
          <cell r="A40106" t="str">
            <v>MM.13.010.0020.b</v>
          </cell>
          <cell r="B40106" t="str">
            <v>- DN20</v>
          </cell>
          <cell r="C40106" t="str">
            <v>cad</v>
          </cell>
          <cell r="D40106" t="str">
            <v>7,44</v>
          </cell>
        </row>
        <row r="40107">
          <cell r="A40107" t="str">
            <v>MM.13.010.0020.c</v>
          </cell>
          <cell r="B40107" t="str">
            <v>- DN25</v>
          </cell>
          <cell r="C40107" t="str">
            <v>cad</v>
          </cell>
          <cell r="D40107" t="str">
            <v>7,92</v>
          </cell>
        </row>
        <row r="40108">
          <cell r="A40108" t="str">
            <v>MM.13.010.0020.d</v>
          </cell>
          <cell r="B40108" t="str">
            <v>- DN32</v>
          </cell>
          <cell r="C40108" t="str">
            <v>cad</v>
          </cell>
          <cell r="D40108" t="str">
            <v>12,75</v>
          </cell>
        </row>
        <row r="40109">
          <cell r="A40109" t="str">
            <v>MM.13.010.0020.e</v>
          </cell>
          <cell r="B40109" t="str">
            <v>- DN40</v>
          </cell>
          <cell r="C40109" t="str">
            <v>cad</v>
          </cell>
          <cell r="D40109" t="str">
            <v>17,84</v>
          </cell>
        </row>
        <row r="40110">
          <cell r="A40110" t="str">
            <v>MM.13.010.0020.f</v>
          </cell>
          <cell r="B40110" t="str">
            <v>- DN50</v>
          </cell>
          <cell r="C40110" t="str">
            <v>cad</v>
          </cell>
          <cell r="D40110" t="str">
            <v>25,20</v>
          </cell>
        </row>
        <row r="40111">
          <cell r="A40111" t="str">
            <v>MM.13.010.0020.g</v>
          </cell>
          <cell r="B40111" t="str">
            <v>- DN65</v>
          </cell>
          <cell r="C40111" t="str">
            <v>cad</v>
          </cell>
          <cell r="D40111" t="str">
            <v>50,01</v>
          </cell>
        </row>
        <row r="40112">
          <cell r="A40112" t="str">
            <v>MM.13.010.0020.h</v>
          </cell>
          <cell r="B40112" t="str">
            <v>- DN80</v>
          </cell>
          <cell r="C40112" t="str">
            <v>cad</v>
          </cell>
          <cell r="D40112" t="str">
            <v>71,15</v>
          </cell>
        </row>
        <row r="40113">
          <cell r="A40113" t="str">
            <v>MM.13.010.0030</v>
          </cell>
          <cell r="B40113" t="str">
            <v>Valvole a sfera in ghisa e ottone a passaggio totale, a corpo piatto, tipo wafer - PN16</v>
          </cell>
          <cell r="C40113"/>
          <cell r="D40113"/>
        </row>
        <row r="40114">
          <cell r="A40114" t="str">
            <v>MM.13.010.0030.a</v>
          </cell>
          <cell r="B40114" t="str">
            <v>- DN20</v>
          </cell>
          <cell r="C40114" t="str">
            <v>cad</v>
          </cell>
          <cell r="D40114" t="str">
            <v>35,07</v>
          </cell>
        </row>
        <row r="40115">
          <cell r="A40115" t="str">
            <v>MM.13.010.0030.b</v>
          </cell>
          <cell r="B40115" t="str">
            <v>- DN25</v>
          </cell>
          <cell r="C40115" t="str">
            <v>cad</v>
          </cell>
          <cell r="D40115" t="str">
            <v>40,99</v>
          </cell>
        </row>
        <row r="40116">
          <cell r="A40116" t="str">
            <v>MM.13.010.0030.c</v>
          </cell>
          <cell r="B40116" t="str">
            <v>- DN32</v>
          </cell>
          <cell r="C40116" t="str">
            <v>cad</v>
          </cell>
          <cell r="D40116" t="str">
            <v>46,43</v>
          </cell>
        </row>
        <row r="40117">
          <cell r="A40117" t="str">
            <v>MM.13.010.0030.d</v>
          </cell>
          <cell r="B40117" t="str">
            <v>- DN40</v>
          </cell>
          <cell r="C40117" t="str">
            <v>cad</v>
          </cell>
          <cell r="D40117" t="str">
            <v>52,86</v>
          </cell>
        </row>
        <row r="40118">
          <cell r="A40118" t="str">
            <v>MM.13.010.0030.e</v>
          </cell>
          <cell r="B40118" t="str">
            <v>- DN50</v>
          </cell>
          <cell r="C40118" t="str">
            <v>cad</v>
          </cell>
          <cell r="D40118" t="str">
            <v>62,73</v>
          </cell>
        </row>
        <row r="40119">
          <cell r="A40119" t="str">
            <v>MM.13.010.0030.f</v>
          </cell>
          <cell r="B40119" t="str">
            <v>- DN65</v>
          </cell>
          <cell r="C40119" t="str">
            <v>cad</v>
          </cell>
          <cell r="D40119" t="str">
            <v>78,03</v>
          </cell>
        </row>
        <row r="40120">
          <cell r="A40120" t="str">
            <v>MM.13.010.0030.g</v>
          </cell>
          <cell r="B40120" t="str">
            <v>- DN80</v>
          </cell>
          <cell r="C40120" t="str">
            <v>cad</v>
          </cell>
          <cell r="D40120" t="str">
            <v>101,74</v>
          </cell>
        </row>
        <row r="40121">
          <cell r="A40121" t="str">
            <v>MM.13.010.0030.h</v>
          </cell>
          <cell r="B40121" t="str">
            <v>- DN100</v>
          </cell>
          <cell r="C40121" t="str">
            <v>cad</v>
          </cell>
          <cell r="D40121" t="str">
            <v>134,33</v>
          </cell>
        </row>
        <row r="40122">
          <cell r="A40122" t="str">
            <v>MM.13.010.0040</v>
          </cell>
          <cell r="B40122" t="str">
            <v>Valvole a sfera in ghisa e ottone a passaggio totale, flangiate, a corpo piatto - PN16</v>
          </cell>
          <cell r="C40122"/>
          <cell r="D40122"/>
        </row>
        <row r="40123">
          <cell r="A40123" t="str">
            <v>MM.13.010.0040.a</v>
          </cell>
          <cell r="B40123" t="str">
            <v>- DN20</v>
          </cell>
          <cell r="C40123" t="str">
            <v>cad</v>
          </cell>
          <cell r="D40123" t="str">
            <v>37,88</v>
          </cell>
        </row>
        <row r="40124">
          <cell r="A40124" t="str">
            <v>MM.13.010.0040.b</v>
          </cell>
          <cell r="B40124" t="str">
            <v>- DN25</v>
          </cell>
          <cell r="C40124" t="str">
            <v>cad</v>
          </cell>
          <cell r="D40124" t="str">
            <v>44,45</v>
          </cell>
        </row>
        <row r="40125">
          <cell r="A40125" t="str">
            <v>MM.13.010.0040.c</v>
          </cell>
          <cell r="B40125" t="str">
            <v>- DN32</v>
          </cell>
          <cell r="C40125" t="str">
            <v>cad</v>
          </cell>
          <cell r="D40125" t="str">
            <v>49,40</v>
          </cell>
        </row>
        <row r="40126">
          <cell r="A40126" t="str">
            <v>MM.13.010.0040.d</v>
          </cell>
          <cell r="B40126" t="str">
            <v>- DN40</v>
          </cell>
          <cell r="C40126" t="str">
            <v>cad</v>
          </cell>
          <cell r="D40126" t="str">
            <v>57,31</v>
          </cell>
        </row>
        <row r="40127">
          <cell r="A40127" t="str">
            <v>MM.13.010.0040.e</v>
          </cell>
          <cell r="B40127" t="str">
            <v>- DN50</v>
          </cell>
          <cell r="C40127" t="str">
            <v>cad</v>
          </cell>
          <cell r="D40127" t="str">
            <v>62,73</v>
          </cell>
        </row>
        <row r="40128">
          <cell r="A40128" t="str">
            <v>MM.13.010.0040.f</v>
          </cell>
          <cell r="B40128" t="str">
            <v>- DN65</v>
          </cell>
          <cell r="C40128" t="str">
            <v>cad</v>
          </cell>
          <cell r="D40128" t="str">
            <v>77,53</v>
          </cell>
        </row>
        <row r="40129">
          <cell r="A40129" t="str">
            <v>MM.13.010.0040.g</v>
          </cell>
          <cell r="B40129" t="str">
            <v>- DN80</v>
          </cell>
          <cell r="C40129" t="str">
            <v>cad</v>
          </cell>
          <cell r="D40129" t="str">
            <v>101,26</v>
          </cell>
        </row>
        <row r="40130">
          <cell r="A40130" t="str">
            <v>MM.13.010.0040.h</v>
          </cell>
          <cell r="B40130" t="str">
            <v>- DN100</v>
          </cell>
          <cell r="C40130" t="str">
            <v>cad</v>
          </cell>
          <cell r="D40130" t="str">
            <v>133,35</v>
          </cell>
        </row>
        <row r="40131">
          <cell r="A40131" t="str">
            <v>MM.13.010.0040.i</v>
          </cell>
          <cell r="B40131" t="str">
            <v>- DN125</v>
          </cell>
          <cell r="C40131" t="str">
            <v>cad</v>
          </cell>
          <cell r="D40131" t="str">
            <v>236,58</v>
          </cell>
        </row>
        <row r="40132">
          <cell r="A40132" t="str">
            <v>MM.13.010.0040.l</v>
          </cell>
          <cell r="B40132" t="str">
            <v>- DN150</v>
          </cell>
          <cell r="C40132" t="str">
            <v>cad</v>
          </cell>
          <cell r="D40132" t="str">
            <v>325,49</v>
          </cell>
        </row>
        <row r="40133">
          <cell r="A40133" t="str">
            <v>MM.13.010.0040.m</v>
          </cell>
          <cell r="B40133" t="str">
            <v>- DN200</v>
          </cell>
          <cell r="C40133" t="str">
            <v>cad</v>
          </cell>
          <cell r="D40133" t="str">
            <v>907,83</v>
          </cell>
        </row>
        <row r="40134">
          <cell r="A40134" t="str">
            <v>MM.13.010.0040.n</v>
          </cell>
          <cell r="B40134" t="str">
            <v>- DN250</v>
          </cell>
          <cell r="C40134" t="str">
            <v>cad</v>
          </cell>
          <cell r="D40134" t="str">
            <v>3.252,48</v>
          </cell>
        </row>
        <row r="40135">
          <cell r="A40135" t="str">
            <v>MM.13.010.0050</v>
          </cell>
          <cell r="B40135" t="str">
            <v>Valvole a sfera in acciaio al carbonio e inox con attacchi filettati tipo gas - PN40</v>
          </cell>
          <cell r="C40135"/>
          <cell r="D40135"/>
        </row>
        <row r="40136">
          <cell r="A40136" t="str">
            <v>MM.13.010.0050.a</v>
          </cell>
          <cell r="B40136" t="str">
            <v>- DN15</v>
          </cell>
          <cell r="C40136" t="str">
            <v>cad</v>
          </cell>
          <cell r="D40136" t="str">
            <v>22,24</v>
          </cell>
        </row>
        <row r="40137">
          <cell r="A40137" t="str">
            <v>MM.13.010.0050.b</v>
          </cell>
          <cell r="B40137" t="str">
            <v>- DN20</v>
          </cell>
          <cell r="C40137" t="str">
            <v>cad</v>
          </cell>
          <cell r="D40137" t="str">
            <v>28,62</v>
          </cell>
        </row>
        <row r="40138">
          <cell r="A40138" t="str">
            <v>MM.13.010.0050.c</v>
          </cell>
          <cell r="B40138" t="str">
            <v>- DN25</v>
          </cell>
          <cell r="C40138" t="str">
            <v>cad</v>
          </cell>
          <cell r="D40138" t="str">
            <v>41,49</v>
          </cell>
        </row>
        <row r="40139">
          <cell r="A40139" t="str">
            <v>MM.13.010.0050.d</v>
          </cell>
          <cell r="B40139" t="str">
            <v>- DN32</v>
          </cell>
          <cell r="C40139" t="str">
            <v>cad</v>
          </cell>
          <cell r="D40139" t="str">
            <v>50,88</v>
          </cell>
        </row>
        <row r="40140">
          <cell r="A40140" t="str">
            <v>MM.13.010.0050.e</v>
          </cell>
          <cell r="B40140" t="str">
            <v>- DN40</v>
          </cell>
          <cell r="C40140" t="str">
            <v>cad</v>
          </cell>
          <cell r="D40140" t="str">
            <v>71,61</v>
          </cell>
        </row>
        <row r="40141">
          <cell r="A40141" t="str">
            <v>MM.13.010.0050.f</v>
          </cell>
          <cell r="B40141" t="str">
            <v>- DN50</v>
          </cell>
          <cell r="C40141" t="str">
            <v>cad</v>
          </cell>
          <cell r="D40141" t="str">
            <v>93,86</v>
          </cell>
        </row>
        <row r="40142">
          <cell r="A40142" t="str">
            <v>MM.13.010.0050.g</v>
          </cell>
          <cell r="B40142" t="str">
            <v>- DN65</v>
          </cell>
          <cell r="C40142" t="str">
            <v>cad</v>
          </cell>
          <cell r="D40142" t="str">
            <v>153,60</v>
          </cell>
        </row>
        <row r="40143">
          <cell r="A40143" t="str">
            <v>MM.13.010.0050.h</v>
          </cell>
          <cell r="B40143" t="str">
            <v>- DN80</v>
          </cell>
          <cell r="C40143" t="str">
            <v>cad</v>
          </cell>
          <cell r="D40143" t="str">
            <v>201,03</v>
          </cell>
        </row>
        <row r="40144">
          <cell r="A40144" t="str">
            <v>MM.13.010.0050.i</v>
          </cell>
          <cell r="B40144" t="str">
            <v>- DN100</v>
          </cell>
          <cell r="C40144" t="str">
            <v>cad</v>
          </cell>
          <cell r="D40144" t="str">
            <v>339,33</v>
          </cell>
        </row>
        <row r="40145">
          <cell r="A40145" t="str">
            <v>MM.13.010.0060</v>
          </cell>
          <cell r="B40145" t="str">
            <v>Valvole a sfera in acciaio al carbonio e inox, flangiate - PN40</v>
          </cell>
          <cell r="C40145"/>
          <cell r="D40145"/>
        </row>
        <row r="40146">
          <cell r="A40146" t="str">
            <v>MM.13.010.0060.a</v>
          </cell>
          <cell r="B40146" t="str">
            <v>- DN15</v>
          </cell>
          <cell r="C40146" t="str">
            <v>cad</v>
          </cell>
          <cell r="D40146" t="str">
            <v>39,52</v>
          </cell>
        </row>
        <row r="40147">
          <cell r="A40147" t="str">
            <v>MM.13.010.0060.b</v>
          </cell>
          <cell r="B40147" t="str">
            <v>- DN20</v>
          </cell>
          <cell r="C40147" t="str">
            <v>cad</v>
          </cell>
          <cell r="D40147" t="str">
            <v>48,41</v>
          </cell>
        </row>
        <row r="40148">
          <cell r="A40148" t="str">
            <v>MM.13.010.0060.c</v>
          </cell>
          <cell r="B40148" t="str">
            <v>- DN25</v>
          </cell>
          <cell r="C40148" t="str">
            <v>cad</v>
          </cell>
          <cell r="D40148" t="str">
            <v>61,25</v>
          </cell>
        </row>
        <row r="40149">
          <cell r="A40149" t="str">
            <v>MM.13.010.0060.d</v>
          </cell>
          <cell r="B40149" t="str">
            <v>- DN32</v>
          </cell>
          <cell r="C40149" t="str">
            <v>cad</v>
          </cell>
          <cell r="D40149" t="str">
            <v>74,56</v>
          </cell>
        </row>
        <row r="40150">
          <cell r="A40150" t="str">
            <v>MM.13.010.0060.e</v>
          </cell>
          <cell r="B40150" t="str">
            <v>- DN40</v>
          </cell>
          <cell r="C40150" t="str">
            <v>cad</v>
          </cell>
          <cell r="D40150" t="str">
            <v>96,81</v>
          </cell>
        </row>
        <row r="40151">
          <cell r="A40151" t="str">
            <v>MM.13.010.0060.f</v>
          </cell>
          <cell r="B40151" t="str">
            <v>- DN50</v>
          </cell>
          <cell r="C40151" t="str">
            <v>cad</v>
          </cell>
          <cell r="D40151" t="str">
            <v>131,87</v>
          </cell>
        </row>
        <row r="40152">
          <cell r="A40152" t="str">
            <v>MM.13.010.0060.g</v>
          </cell>
          <cell r="B40152" t="str">
            <v>- DN65</v>
          </cell>
          <cell r="C40152" t="str">
            <v>cad</v>
          </cell>
          <cell r="D40152" t="str">
            <v>184,24</v>
          </cell>
        </row>
        <row r="40153">
          <cell r="A40153" t="str">
            <v>MM.13.010.0060.h</v>
          </cell>
          <cell r="B40153" t="str">
            <v>- DN80</v>
          </cell>
          <cell r="C40153" t="str">
            <v>cad</v>
          </cell>
          <cell r="D40153" t="str">
            <v>228,18</v>
          </cell>
        </row>
        <row r="40154">
          <cell r="A40154" t="str">
            <v>MM.13.010.0060.i</v>
          </cell>
          <cell r="B40154" t="str">
            <v>- DN100</v>
          </cell>
          <cell r="C40154" t="str">
            <v>cad</v>
          </cell>
          <cell r="D40154" t="str">
            <v>416,86</v>
          </cell>
        </row>
        <row r="40155">
          <cell r="A40155" t="str">
            <v>MM.13.010.0070</v>
          </cell>
          <cell r="B40155" t="str">
            <v>Valvole a sfera in acciaio al carbonio e inox, a corpo piatto, tipo wafer, a passaggio totale - PN16</v>
          </cell>
          <cell r="C40155"/>
          <cell r="D40155"/>
        </row>
        <row r="40156">
          <cell r="A40156" t="str">
            <v>MM.13.010.0070.a</v>
          </cell>
          <cell r="B40156" t="str">
            <v>- DN15</v>
          </cell>
          <cell r="C40156" t="str">
            <v>cad</v>
          </cell>
          <cell r="D40156" t="str">
            <v>30,61</v>
          </cell>
        </row>
        <row r="40157">
          <cell r="A40157" t="str">
            <v>MM.13.010.0070.b</v>
          </cell>
          <cell r="B40157" t="str">
            <v>- DN20</v>
          </cell>
          <cell r="C40157" t="str">
            <v>cad</v>
          </cell>
          <cell r="D40157" t="str">
            <v>34,57</v>
          </cell>
        </row>
        <row r="40158">
          <cell r="A40158" t="str">
            <v>MM.13.010.0070.c</v>
          </cell>
          <cell r="B40158" t="str">
            <v>- DN25</v>
          </cell>
          <cell r="C40158" t="str">
            <v>cad</v>
          </cell>
          <cell r="D40158" t="str">
            <v>40,49</v>
          </cell>
        </row>
        <row r="40159">
          <cell r="A40159" t="str">
            <v>MM.13.010.0070.d</v>
          </cell>
          <cell r="B40159" t="str">
            <v>- DN32</v>
          </cell>
          <cell r="C40159" t="str">
            <v>cad</v>
          </cell>
          <cell r="D40159" t="str">
            <v>55,81</v>
          </cell>
        </row>
        <row r="40160">
          <cell r="A40160" t="str">
            <v>MM.13.010.0070.e</v>
          </cell>
          <cell r="B40160" t="str">
            <v>- DN40</v>
          </cell>
          <cell r="C40160" t="str">
            <v>cad</v>
          </cell>
          <cell r="D40160" t="str">
            <v>68,66</v>
          </cell>
        </row>
        <row r="40161">
          <cell r="A40161" t="str">
            <v>MM.13.010.0070.f</v>
          </cell>
          <cell r="B40161" t="str">
            <v>- DN50</v>
          </cell>
          <cell r="C40161" t="str">
            <v>cad</v>
          </cell>
          <cell r="D40161" t="str">
            <v>84,47</v>
          </cell>
        </row>
        <row r="40162">
          <cell r="A40162" t="str">
            <v>MM.13.010.0070.g</v>
          </cell>
          <cell r="B40162" t="str">
            <v>- DN65</v>
          </cell>
          <cell r="C40162" t="str">
            <v>cad</v>
          </cell>
          <cell r="D40162" t="str">
            <v>137,80</v>
          </cell>
        </row>
        <row r="40163">
          <cell r="A40163" t="str">
            <v>MM.13.010.0070.h</v>
          </cell>
          <cell r="B40163" t="str">
            <v>- DN80</v>
          </cell>
          <cell r="C40163" t="str">
            <v>cad</v>
          </cell>
          <cell r="D40163" t="str">
            <v>175,33</v>
          </cell>
        </row>
        <row r="40164">
          <cell r="A40164" t="str">
            <v>MM.13.010.0070.i</v>
          </cell>
          <cell r="B40164" t="str">
            <v>- DN100</v>
          </cell>
          <cell r="C40164" t="str">
            <v>cad</v>
          </cell>
          <cell r="D40164" t="str">
            <v>224,32</v>
          </cell>
        </row>
        <row r="40165">
          <cell r="A40165" t="str">
            <v>MM.13.010.0070.l</v>
          </cell>
          <cell r="B40165" t="str">
            <v>- DN125</v>
          </cell>
          <cell r="C40165" t="str">
            <v>cad</v>
          </cell>
          <cell r="D40165" t="str">
            <v>353,50</v>
          </cell>
        </row>
        <row r="40166">
          <cell r="A40166" t="str">
            <v>MM.13.010.0070.m</v>
          </cell>
          <cell r="B40166" t="str">
            <v>- DN150</v>
          </cell>
          <cell r="C40166" t="str">
            <v>cad</v>
          </cell>
          <cell r="D40166" t="str">
            <v>482,57</v>
          </cell>
        </row>
        <row r="40167">
          <cell r="A40167" t="str">
            <v>MM.13.010.0080</v>
          </cell>
          <cell r="B40167" t="str">
            <v>Valvole a sfera in acciaio al carbonio e inox, a corpo piatto, tipo wafer, a passaggio totale - PN25</v>
          </cell>
          <cell r="C40167"/>
          <cell r="D40167"/>
        </row>
        <row r="40168">
          <cell r="A40168" t="str">
            <v>MM.13.010.0080.a</v>
          </cell>
          <cell r="B40168" t="str">
            <v>- DN15</v>
          </cell>
          <cell r="C40168" t="str">
            <v>cad</v>
          </cell>
          <cell r="D40168" t="str">
            <v>30,61</v>
          </cell>
        </row>
        <row r="40169">
          <cell r="A40169" t="str">
            <v>MM.13.010.0080.b</v>
          </cell>
          <cell r="B40169" t="str">
            <v>- DN20</v>
          </cell>
          <cell r="C40169" t="str">
            <v>cad</v>
          </cell>
          <cell r="D40169" t="str">
            <v>34,57</v>
          </cell>
        </row>
        <row r="40170">
          <cell r="A40170" t="str">
            <v>MM.13.010.0080.c</v>
          </cell>
          <cell r="B40170" t="str">
            <v>- DN25</v>
          </cell>
          <cell r="C40170" t="str">
            <v>cad</v>
          </cell>
          <cell r="D40170" t="str">
            <v>40,49</v>
          </cell>
        </row>
        <row r="40171">
          <cell r="A40171" t="str">
            <v>MM.13.010.0080.d</v>
          </cell>
          <cell r="B40171" t="str">
            <v>- DN32</v>
          </cell>
          <cell r="C40171" t="str">
            <v>cad</v>
          </cell>
          <cell r="D40171" t="str">
            <v>55,81</v>
          </cell>
        </row>
        <row r="40172">
          <cell r="A40172" t="str">
            <v>MM.13.010.0080.e</v>
          </cell>
          <cell r="B40172" t="str">
            <v>- DN40</v>
          </cell>
          <cell r="C40172" t="str">
            <v>cad</v>
          </cell>
          <cell r="D40172" t="str">
            <v>68,66</v>
          </cell>
        </row>
        <row r="40173">
          <cell r="A40173" t="str">
            <v>MM.13.010.0080.f</v>
          </cell>
          <cell r="B40173" t="str">
            <v>- DN50</v>
          </cell>
          <cell r="C40173" t="str">
            <v>cad</v>
          </cell>
          <cell r="D40173" t="str">
            <v>84,47</v>
          </cell>
        </row>
        <row r="40174">
          <cell r="A40174" t="str">
            <v>MM.13.010.0080.g</v>
          </cell>
          <cell r="B40174" t="str">
            <v>- DN65</v>
          </cell>
          <cell r="C40174" t="str">
            <v>cad</v>
          </cell>
          <cell r="D40174" t="str">
            <v>140,77</v>
          </cell>
        </row>
        <row r="40175">
          <cell r="A40175" t="str">
            <v>MM.13.010.0080.h</v>
          </cell>
          <cell r="B40175" t="str">
            <v>- DN80</v>
          </cell>
          <cell r="C40175" t="str">
            <v>cad</v>
          </cell>
          <cell r="D40175" t="str">
            <v>175,33</v>
          </cell>
        </row>
        <row r="40176">
          <cell r="A40176" t="str">
            <v>MM.13.010.0080.i</v>
          </cell>
          <cell r="B40176" t="str">
            <v>- DN100</v>
          </cell>
          <cell r="C40176" t="str">
            <v>cad</v>
          </cell>
          <cell r="D40176" t="str">
            <v>285,49</v>
          </cell>
        </row>
        <row r="40177">
          <cell r="A40177" t="str">
            <v>MM.13.010.0080.l</v>
          </cell>
          <cell r="B40177" t="str">
            <v>- DN125</v>
          </cell>
          <cell r="C40177" t="str">
            <v>cad</v>
          </cell>
          <cell r="D40177" t="str">
            <v>506,76</v>
          </cell>
        </row>
        <row r="40178">
          <cell r="A40178" t="str">
            <v>MM.13.010.0080.m</v>
          </cell>
          <cell r="B40178" t="str">
            <v>- DN150</v>
          </cell>
          <cell r="C40178" t="str">
            <v>cad</v>
          </cell>
          <cell r="D40178" t="str">
            <v>865,83</v>
          </cell>
        </row>
        <row r="40179">
          <cell r="A40179" t="str">
            <v>MM.13.020</v>
          </cell>
          <cell r="B40179" t="str">
            <v>VALVOLE A FARFALLA</v>
          </cell>
          <cell r="C40179"/>
          <cell r="D40179"/>
        </row>
        <row r="40180">
          <cell r="A40180" t="str">
            <v>MM.13.020.0010</v>
          </cell>
          <cell r="B40180" t="str">
            <v>Valvole a farfalla in ghisa tipo wafer SEMILUG - PN16.</v>
          </cell>
          <cell r="C40180"/>
          <cell r="D40180"/>
        </row>
        <row r="40181">
          <cell r="A40181" t="str">
            <v>MM.13.020.0010.a</v>
          </cell>
          <cell r="B40181" t="str">
            <v>- DN25</v>
          </cell>
          <cell r="C40181" t="str">
            <v>cad</v>
          </cell>
          <cell r="D40181" t="str">
            <v>40,49</v>
          </cell>
        </row>
        <row r="40182">
          <cell r="A40182" t="str">
            <v>MM.13.020.0010.b</v>
          </cell>
          <cell r="B40182" t="str">
            <v>- DN32</v>
          </cell>
          <cell r="C40182" t="str">
            <v>cad</v>
          </cell>
          <cell r="D40182" t="str">
            <v>40,50</v>
          </cell>
        </row>
        <row r="40183">
          <cell r="A40183" t="str">
            <v>MM.13.020.0010.c</v>
          </cell>
          <cell r="B40183" t="str">
            <v>- DN40</v>
          </cell>
          <cell r="C40183" t="str">
            <v>cad</v>
          </cell>
          <cell r="D40183" t="str">
            <v>42,47</v>
          </cell>
        </row>
        <row r="40184">
          <cell r="A40184" t="str">
            <v>MM.13.020.0010.d</v>
          </cell>
          <cell r="B40184" t="str">
            <v>- DN50</v>
          </cell>
          <cell r="C40184" t="str">
            <v>cad</v>
          </cell>
          <cell r="D40184" t="str">
            <v>44,46</v>
          </cell>
        </row>
        <row r="40185">
          <cell r="A40185" t="str">
            <v>MM.13.020.0010.e</v>
          </cell>
          <cell r="B40185" t="str">
            <v>- DN65</v>
          </cell>
          <cell r="C40185" t="str">
            <v>cad</v>
          </cell>
          <cell r="D40185" t="str">
            <v>45,94</v>
          </cell>
        </row>
        <row r="40186">
          <cell r="A40186" t="str">
            <v>MM.13.020.0010.f</v>
          </cell>
          <cell r="B40186" t="str">
            <v>- DN80</v>
          </cell>
          <cell r="C40186" t="str">
            <v>cad</v>
          </cell>
          <cell r="D40186" t="str">
            <v>49,87</v>
          </cell>
        </row>
        <row r="40187">
          <cell r="A40187" t="str">
            <v>MM.13.020.0010.g</v>
          </cell>
          <cell r="B40187" t="str">
            <v>- DN100</v>
          </cell>
          <cell r="C40187" t="str">
            <v>cad</v>
          </cell>
          <cell r="D40187" t="str">
            <v>57,31</v>
          </cell>
        </row>
        <row r="40188">
          <cell r="A40188" t="str">
            <v>MM.13.020.0010.h</v>
          </cell>
          <cell r="B40188" t="str">
            <v>- DN125</v>
          </cell>
          <cell r="C40188" t="str">
            <v>cad</v>
          </cell>
          <cell r="D40188" t="str">
            <v>74,07</v>
          </cell>
        </row>
        <row r="40189">
          <cell r="A40189" t="str">
            <v>MM.13.020.0010.i</v>
          </cell>
          <cell r="B40189" t="str">
            <v>- DN150</v>
          </cell>
          <cell r="C40189" t="str">
            <v>cad</v>
          </cell>
          <cell r="D40189" t="str">
            <v>81,98</v>
          </cell>
        </row>
        <row r="40190">
          <cell r="A40190" t="str">
            <v>MM.13.020.0010.l</v>
          </cell>
          <cell r="B40190" t="str">
            <v>- DN200</v>
          </cell>
          <cell r="C40190" t="str">
            <v>cad</v>
          </cell>
          <cell r="D40190" t="str">
            <v>108,17</v>
          </cell>
        </row>
        <row r="40191">
          <cell r="A40191" t="str">
            <v>MM.13.020.0010.m</v>
          </cell>
          <cell r="B40191" t="str">
            <v>- DN250</v>
          </cell>
          <cell r="C40191" t="str">
            <v>cad</v>
          </cell>
          <cell r="D40191" t="str">
            <v>212,87</v>
          </cell>
        </row>
        <row r="40192">
          <cell r="A40192" t="str">
            <v>MM.13.020.0010.n</v>
          </cell>
          <cell r="B40192" t="str">
            <v>- DN300</v>
          </cell>
          <cell r="C40192" t="str">
            <v>cad</v>
          </cell>
          <cell r="D40192" t="str">
            <v>266,22</v>
          </cell>
        </row>
        <row r="40193">
          <cell r="A40193" t="str">
            <v>MM.13.020.0010.o</v>
          </cell>
          <cell r="B40193" t="str">
            <v>- DN350</v>
          </cell>
          <cell r="C40193" t="str">
            <v>cad</v>
          </cell>
          <cell r="D40193" t="str">
            <v>477,63</v>
          </cell>
        </row>
        <row r="40194">
          <cell r="A40194" t="str">
            <v>MM.13.020.0010.p</v>
          </cell>
          <cell r="B40194" t="str">
            <v>- DN400</v>
          </cell>
          <cell r="C40194" t="str">
            <v>cad</v>
          </cell>
          <cell r="D40194" t="str">
            <v>596,16</v>
          </cell>
        </row>
        <row r="40195">
          <cell r="A40195" t="str">
            <v>MM.13.020.0010.q</v>
          </cell>
          <cell r="B40195" t="str">
            <v>- DN450</v>
          </cell>
          <cell r="C40195" t="str">
            <v>cad</v>
          </cell>
          <cell r="D40195" t="str">
            <v>1.474,34</v>
          </cell>
        </row>
        <row r="40196">
          <cell r="A40196" t="str">
            <v>MM.13.020.0010.r</v>
          </cell>
          <cell r="B40196" t="str">
            <v>- DN500</v>
          </cell>
          <cell r="C40196" t="str">
            <v>cad</v>
          </cell>
          <cell r="D40196" t="str">
            <v>1.723,78</v>
          </cell>
        </row>
        <row r="40197">
          <cell r="A40197" t="str">
            <v>MM.13.020.0020</v>
          </cell>
          <cell r="B40197" t="str">
            <v>Valvole a farfalla in ghisa tipo wafer LUG - PN16.</v>
          </cell>
          <cell r="C40197"/>
          <cell r="D40197"/>
        </row>
        <row r="40198">
          <cell r="A40198" t="str">
            <v>MM.13.020.0020.a</v>
          </cell>
          <cell r="B40198" t="str">
            <v>- DN50</v>
          </cell>
          <cell r="C40198" t="str">
            <v>cad</v>
          </cell>
          <cell r="D40198" t="str">
            <v>56,31</v>
          </cell>
        </row>
        <row r="40199">
          <cell r="A40199" t="str">
            <v>MM.13.020.0020.b</v>
          </cell>
          <cell r="B40199" t="str">
            <v>- DN65</v>
          </cell>
          <cell r="C40199" t="str">
            <v>cad</v>
          </cell>
          <cell r="D40199" t="str">
            <v>61,25</v>
          </cell>
        </row>
        <row r="40200">
          <cell r="A40200" t="str">
            <v>MM.13.020.0020.c</v>
          </cell>
          <cell r="B40200" t="str">
            <v>- DN80</v>
          </cell>
          <cell r="C40200" t="str">
            <v>cad</v>
          </cell>
          <cell r="D40200" t="str">
            <v>70,65</v>
          </cell>
        </row>
        <row r="40201">
          <cell r="A40201" t="str">
            <v>MM.13.020.0020.d</v>
          </cell>
          <cell r="B40201" t="str">
            <v>- DN100</v>
          </cell>
          <cell r="C40201" t="str">
            <v>cad</v>
          </cell>
          <cell r="D40201" t="str">
            <v>81,49</v>
          </cell>
        </row>
        <row r="40202">
          <cell r="A40202" t="str">
            <v>MM.13.020.0020.e</v>
          </cell>
          <cell r="B40202" t="str">
            <v>- DN125</v>
          </cell>
          <cell r="C40202" t="str">
            <v>cad</v>
          </cell>
          <cell r="D40202" t="str">
            <v>100,27</v>
          </cell>
        </row>
        <row r="40203">
          <cell r="A40203" t="str">
            <v>MM.13.020.0020.f</v>
          </cell>
          <cell r="B40203" t="str">
            <v>- DN150</v>
          </cell>
          <cell r="C40203" t="str">
            <v>cad</v>
          </cell>
          <cell r="D40203" t="str">
            <v>114,10</v>
          </cell>
        </row>
        <row r="40204">
          <cell r="A40204" t="str">
            <v>MM.13.020.0020.g</v>
          </cell>
          <cell r="B40204" t="str">
            <v>- DN200</v>
          </cell>
          <cell r="C40204" t="str">
            <v>cad</v>
          </cell>
          <cell r="D40204" t="str">
            <v>152,64</v>
          </cell>
        </row>
        <row r="40205">
          <cell r="A40205" t="str">
            <v>MM.13.020.0020.h</v>
          </cell>
          <cell r="B40205" t="str">
            <v>- DN250</v>
          </cell>
          <cell r="C40205" t="str">
            <v>cad</v>
          </cell>
          <cell r="D40205" t="str">
            <v>353,63</v>
          </cell>
        </row>
        <row r="40206">
          <cell r="A40206" t="str">
            <v>MM.13.020.0020.i</v>
          </cell>
          <cell r="B40206" t="str">
            <v>- DN300</v>
          </cell>
          <cell r="C40206" t="str">
            <v>cad</v>
          </cell>
          <cell r="D40206" t="str">
            <v>472,19</v>
          </cell>
        </row>
        <row r="40207">
          <cell r="A40207" t="str">
            <v>MM.13.020.0020.l</v>
          </cell>
          <cell r="B40207" t="str">
            <v>- DN350</v>
          </cell>
          <cell r="C40207" t="str">
            <v>cad</v>
          </cell>
          <cell r="D40207" t="str">
            <v>744,82</v>
          </cell>
        </row>
        <row r="40208">
          <cell r="A40208" t="str">
            <v>MM.13.020.0020.m</v>
          </cell>
          <cell r="B40208" t="str">
            <v>- DN400</v>
          </cell>
          <cell r="C40208" t="str">
            <v>cad</v>
          </cell>
          <cell r="D40208" t="str">
            <v>951,30</v>
          </cell>
        </row>
        <row r="40209">
          <cell r="A40209" t="str">
            <v>MM.13.030</v>
          </cell>
          <cell r="B40209" t="str">
            <v>SARACINESCHE</v>
          </cell>
          <cell r="C40209"/>
          <cell r="D40209"/>
        </row>
        <row r="40210">
          <cell r="A40210" t="str">
            <v>MM.13.030.0010</v>
          </cell>
          <cell r="B40210" t="str">
            <v>Saracinesche in ghisa e ottone a corpo piatto a vite interna - PN10.</v>
          </cell>
          <cell r="C40210"/>
          <cell r="D40210"/>
        </row>
        <row r="40211">
          <cell r="A40211" t="str">
            <v>MM.13.030.0010.a</v>
          </cell>
          <cell r="B40211" t="str">
            <v>- DN40</v>
          </cell>
          <cell r="C40211" t="str">
            <v>cad</v>
          </cell>
          <cell r="D40211" t="str">
            <v>45,44</v>
          </cell>
        </row>
        <row r="40212">
          <cell r="A40212" t="str">
            <v>MM.13.030.0010.b</v>
          </cell>
          <cell r="B40212" t="str">
            <v>- DN50</v>
          </cell>
          <cell r="C40212" t="str">
            <v>cad</v>
          </cell>
          <cell r="D40212" t="str">
            <v>52,86</v>
          </cell>
        </row>
        <row r="40213">
          <cell r="A40213" t="str">
            <v>MM.13.030.0010.c</v>
          </cell>
          <cell r="B40213" t="str">
            <v>- DN65</v>
          </cell>
          <cell r="C40213" t="str">
            <v>cad</v>
          </cell>
          <cell r="D40213" t="str">
            <v>65,69</v>
          </cell>
        </row>
        <row r="40214">
          <cell r="A40214" t="str">
            <v>MM.13.030.0010.d</v>
          </cell>
          <cell r="B40214" t="str">
            <v>- DN80</v>
          </cell>
          <cell r="C40214" t="str">
            <v>cad</v>
          </cell>
          <cell r="D40214" t="str">
            <v>76,55</v>
          </cell>
        </row>
        <row r="40215">
          <cell r="A40215" t="str">
            <v>MM.13.030.0010.e</v>
          </cell>
          <cell r="B40215" t="str">
            <v>- DN100</v>
          </cell>
          <cell r="C40215" t="str">
            <v>cad</v>
          </cell>
          <cell r="D40215" t="str">
            <v>97,31</v>
          </cell>
        </row>
        <row r="40216">
          <cell r="A40216" t="str">
            <v>MM.13.030.0010.f</v>
          </cell>
          <cell r="B40216" t="str">
            <v>- DN125</v>
          </cell>
          <cell r="C40216" t="str">
            <v>cad</v>
          </cell>
          <cell r="D40216" t="str">
            <v>134,84</v>
          </cell>
        </row>
        <row r="40217">
          <cell r="A40217" t="str">
            <v>MM.13.030.0010.g</v>
          </cell>
          <cell r="B40217" t="str">
            <v>- DN150</v>
          </cell>
          <cell r="C40217" t="str">
            <v>cad</v>
          </cell>
          <cell r="D40217" t="str">
            <v>162,02</v>
          </cell>
        </row>
        <row r="40218">
          <cell r="A40218" t="str">
            <v>MM.13.030.0010.h</v>
          </cell>
          <cell r="B40218" t="str">
            <v>- DN200</v>
          </cell>
          <cell r="C40218" t="str">
            <v>cad</v>
          </cell>
          <cell r="D40218" t="str">
            <v>259,31</v>
          </cell>
        </row>
        <row r="40219">
          <cell r="A40219" t="str">
            <v>MM.13.030.0010.i</v>
          </cell>
          <cell r="B40219" t="str">
            <v>- DN250</v>
          </cell>
          <cell r="C40219" t="str">
            <v>cad</v>
          </cell>
          <cell r="D40219" t="str">
            <v>434,64</v>
          </cell>
        </row>
        <row r="40220">
          <cell r="A40220" t="str">
            <v>MM.13.030.0010.l</v>
          </cell>
          <cell r="B40220" t="str">
            <v>- DN300</v>
          </cell>
          <cell r="C40220" t="str">
            <v>cad</v>
          </cell>
          <cell r="D40220" t="str">
            <v>564,05</v>
          </cell>
        </row>
        <row r="40221">
          <cell r="A40221" t="str">
            <v>MM.13.030.0020</v>
          </cell>
          <cell r="B40221" t="str">
            <v>Saracinesche in ghisa e ottone a corpo piatto, esenti da manutenzione - PN10</v>
          </cell>
          <cell r="C40221"/>
          <cell r="D40221"/>
        </row>
        <row r="40222">
          <cell r="A40222" t="str">
            <v>MM.13.030.0020.a</v>
          </cell>
          <cell r="B40222" t="str">
            <v>- DN40</v>
          </cell>
          <cell r="C40222" t="str">
            <v>cad</v>
          </cell>
          <cell r="D40222" t="str">
            <v>48,41</v>
          </cell>
        </row>
        <row r="40223">
          <cell r="A40223" t="str">
            <v>MM.13.030.0020.b</v>
          </cell>
          <cell r="B40223" t="str">
            <v>- DN50</v>
          </cell>
          <cell r="C40223" t="str">
            <v>cad</v>
          </cell>
          <cell r="D40223" t="str">
            <v>57,31</v>
          </cell>
        </row>
        <row r="40224">
          <cell r="A40224" t="str">
            <v>MM.13.030.0020.c</v>
          </cell>
          <cell r="B40224" t="str">
            <v>- DN65</v>
          </cell>
          <cell r="C40224" t="str">
            <v>cad</v>
          </cell>
          <cell r="D40224" t="str">
            <v>71,61</v>
          </cell>
        </row>
        <row r="40225">
          <cell r="A40225" t="str">
            <v>MM.13.030.0020.d</v>
          </cell>
          <cell r="B40225" t="str">
            <v>- DN80</v>
          </cell>
          <cell r="C40225" t="str">
            <v>cad</v>
          </cell>
          <cell r="D40225" t="str">
            <v>82,48</v>
          </cell>
        </row>
        <row r="40226">
          <cell r="A40226" t="str">
            <v>MM.13.030.0020.e</v>
          </cell>
          <cell r="B40226" t="str">
            <v>- DN100</v>
          </cell>
          <cell r="C40226" t="str">
            <v>cad</v>
          </cell>
          <cell r="D40226" t="str">
            <v>105,19</v>
          </cell>
        </row>
        <row r="40227">
          <cell r="A40227" t="str">
            <v>MM.13.030.0020.f</v>
          </cell>
          <cell r="B40227" t="str">
            <v>- DN125</v>
          </cell>
          <cell r="C40227" t="str">
            <v>cad</v>
          </cell>
          <cell r="D40227" t="str">
            <v>148,19</v>
          </cell>
        </row>
        <row r="40228">
          <cell r="A40228" t="str">
            <v>MM.13.030.0020.g</v>
          </cell>
          <cell r="B40228" t="str">
            <v>- DN150</v>
          </cell>
          <cell r="C40228" t="str">
            <v>cad</v>
          </cell>
          <cell r="D40228" t="str">
            <v>174,85</v>
          </cell>
        </row>
        <row r="40229">
          <cell r="A40229" t="str">
            <v>MM.13.030.0020.h</v>
          </cell>
          <cell r="B40229" t="str">
            <v>- DN200</v>
          </cell>
          <cell r="C40229" t="str">
            <v>cad</v>
          </cell>
          <cell r="D40229" t="str">
            <v>275,62</v>
          </cell>
        </row>
        <row r="40230">
          <cell r="A40230" t="str">
            <v>MM.13.030.0020.i</v>
          </cell>
          <cell r="B40230" t="str">
            <v>- DN250</v>
          </cell>
          <cell r="C40230" t="str">
            <v>cad</v>
          </cell>
          <cell r="D40230" t="str">
            <v>471,70</v>
          </cell>
        </row>
        <row r="40231">
          <cell r="A40231" t="str">
            <v>MM.13.030.0020.l</v>
          </cell>
          <cell r="B40231" t="str">
            <v>- DN300</v>
          </cell>
          <cell r="C40231" t="str">
            <v>cad</v>
          </cell>
          <cell r="D40231" t="str">
            <v>606,03</v>
          </cell>
        </row>
        <row r="40232">
          <cell r="A40232" t="str">
            <v>MM.13.030.0030</v>
          </cell>
          <cell r="B40232" t="str">
            <v>Saracinesche in ghisa e ottone a corpo ovale a vite interna - PN16.</v>
          </cell>
          <cell r="C40232"/>
          <cell r="D40232"/>
        </row>
        <row r="40233">
          <cell r="A40233" t="str">
            <v>MM.13.030.0030.a</v>
          </cell>
          <cell r="B40233" t="str">
            <v>- DN40</v>
          </cell>
          <cell r="C40233" t="str">
            <v>cad</v>
          </cell>
          <cell r="D40233" t="str">
            <v>51,87</v>
          </cell>
        </row>
        <row r="40234">
          <cell r="A40234" t="str">
            <v>MM.13.030.0030.b</v>
          </cell>
          <cell r="B40234" t="str">
            <v>- DN50</v>
          </cell>
          <cell r="C40234" t="str">
            <v>cad</v>
          </cell>
          <cell r="D40234" t="str">
            <v>61,24</v>
          </cell>
        </row>
        <row r="40235">
          <cell r="A40235" t="str">
            <v>MM.13.030.0030.c</v>
          </cell>
          <cell r="B40235" t="str">
            <v>- DN65</v>
          </cell>
          <cell r="C40235" t="str">
            <v>cad</v>
          </cell>
          <cell r="D40235" t="str">
            <v>85,45</v>
          </cell>
        </row>
        <row r="40236">
          <cell r="A40236" t="str">
            <v>MM.13.030.0030.d</v>
          </cell>
          <cell r="B40236" t="str">
            <v>- DN80</v>
          </cell>
          <cell r="C40236" t="str">
            <v>cad</v>
          </cell>
          <cell r="D40236" t="str">
            <v>109,18</v>
          </cell>
        </row>
        <row r="40237">
          <cell r="A40237" t="str">
            <v>MM.13.030.0030.e</v>
          </cell>
          <cell r="B40237" t="str">
            <v>- DN100</v>
          </cell>
          <cell r="C40237" t="str">
            <v>cad</v>
          </cell>
          <cell r="D40237" t="str">
            <v>134,33</v>
          </cell>
        </row>
        <row r="40238">
          <cell r="A40238" t="str">
            <v>MM.13.030.0030.f</v>
          </cell>
          <cell r="B40238" t="str">
            <v>- DN125</v>
          </cell>
          <cell r="C40238" t="str">
            <v>cad</v>
          </cell>
          <cell r="D40238" t="str">
            <v>172,87</v>
          </cell>
        </row>
        <row r="40239">
          <cell r="A40239" t="str">
            <v>MM.13.030.0030.g</v>
          </cell>
          <cell r="B40239" t="str">
            <v>- DN150</v>
          </cell>
          <cell r="C40239" t="str">
            <v>cad</v>
          </cell>
          <cell r="D40239" t="str">
            <v>231,65</v>
          </cell>
        </row>
        <row r="40240">
          <cell r="A40240" t="str">
            <v>MM.13.030.0030.h</v>
          </cell>
          <cell r="B40240" t="str">
            <v>- DN200</v>
          </cell>
          <cell r="C40240" t="str">
            <v>cad</v>
          </cell>
          <cell r="D40240" t="str">
            <v>356,11</v>
          </cell>
        </row>
        <row r="40241">
          <cell r="A40241" t="str">
            <v>MM.13.030.0030.i</v>
          </cell>
          <cell r="B40241" t="str">
            <v>- DN250</v>
          </cell>
          <cell r="C40241" t="str">
            <v>cad</v>
          </cell>
          <cell r="D40241" t="str">
            <v>623,34</v>
          </cell>
        </row>
        <row r="40242">
          <cell r="A40242" t="str">
            <v>MM.13.030.0030.l</v>
          </cell>
          <cell r="B40242" t="str">
            <v>- DN300</v>
          </cell>
          <cell r="C40242" t="str">
            <v>cad</v>
          </cell>
          <cell r="D40242" t="str">
            <v>882,13</v>
          </cell>
        </row>
        <row r="40243">
          <cell r="A40243" t="str">
            <v>MM.13.030.0040</v>
          </cell>
          <cell r="B40243" t="str">
            <v>Saracinesche in ghisa e ottone a corpo ovale a vite interna, esenti da manutenzione - PN16.</v>
          </cell>
          <cell r="C40243"/>
          <cell r="D40243"/>
        </row>
        <row r="40244">
          <cell r="A40244" t="str">
            <v>MM.13.030.0040.a</v>
          </cell>
          <cell r="B40244" t="str">
            <v>- DN40</v>
          </cell>
          <cell r="C40244" t="str">
            <v>cad</v>
          </cell>
          <cell r="D40244" t="str">
            <v>55,32</v>
          </cell>
        </row>
        <row r="40245">
          <cell r="A40245" t="str">
            <v>MM.13.030.0040.b</v>
          </cell>
          <cell r="B40245" t="str">
            <v>- DN50</v>
          </cell>
          <cell r="C40245" t="str">
            <v>cad</v>
          </cell>
          <cell r="D40245" t="str">
            <v>66,21</v>
          </cell>
        </row>
        <row r="40246">
          <cell r="A40246" t="str">
            <v>MM.13.030.0040.c</v>
          </cell>
          <cell r="B40246" t="str">
            <v>- DN65</v>
          </cell>
          <cell r="C40246" t="str">
            <v>cad</v>
          </cell>
          <cell r="D40246" t="str">
            <v>89,41</v>
          </cell>
        </row>
        <row r="40247">
          <cell r="A40247" t="str">
            <v>MM.13.030.0040.d</v>
          </cell>
          <cell r="B40247" t="str">
            <v>- DN80</v>
          </cell>
          <cell r="C40247" t="str">
            <v>cad</v>
          </cell>
          <cell r="D40247" t="str">
            <v>116,58</v>
          </cell>
        </row>
        <row r="40248">
          <cell r="A40248" t="str">
            <v>MM.13.030.0040.e</v>
          </cell>
          <cell r="B40248" t="str">
            <v>- DN100</v>
          </cell>
          <cell r="C40248" t="str">
            <v>cad</v>
          </cell>
          <cell r="D40248" t="str">
            <v>135,84</v>
          </cell>
        </row>
        <row r="40249">
          <cell r="A40249" t="str">
            <v>MM.13.030.0040.f</v>
          </cell>
          <cell r="B40249" t="str">
            <v>- DN125</v>
          </cell>
          <cell r="C40249" t="str">
            <v>cad</v>
          </cell>
          <cell r="D40249" t="str">
            <v>184,24</v>
          </cell>
        </row>
        <row r="40250">
          <cell r="A40250" t="str">
            <v>MM.13.030.0040.g</v>
          </cell>
          <cell r="B40250" t="str">
            <v>- DN150</v>
          </cell>
          <cell r="C40250" t="str">
            <v>cad</v>
          </cell>
          <cell r="D40250" t="str">
            <v>243,01</v>
          </cell>
        </row>
        <row r="40251">
          <cell r="A40251" t="str">
            <v>MM.13.030.0040.h</v>
          </cell>
          <cell r="B40251" t="str">
            <v>- DN200</v>
          </cell>
          <cell r="C40251" t="str">
            <v>cad</v>
          </cell>
          <cell r="D40251" t="str">
            <v>369,95</v>
          </cell>
        </row>
        <row r="40252">
          <cell r="A40252" t="str">
            <v>MM.13.030.0040.i</v>
          </cell>
          <cell r="B40252" t="str">
            <v>- DN250</v>
          </cell>
          <cell r="C40252" t="str">
            <v>cad</v>
          </cell>
          <cell r="D40252" t="str">
            <v>651,98</v>
          </cell>
        </row>
        <row r="40253">
          <cell r="A40253" t="str">
            <v>MM.13.030.0040.l</v>
          </cell>
          <cell r="B40253" t="str">
            <v>- DN300</v>
          </cell>
          <cell r="C40253" t="str">
            <v>cad</v>
          </cell>
          <cell r="D40253" t="str">
            <v>918,70</v>
          </cell>
        </row>
        <row r="40254">
          <cell r="A40254" t="str">
            <v>MM.13.030.0050</v>
          </cell>
          <cell r="B40254" t="str">
            <v>Saracinesche a corpo piatto a vite interna in ghisa sferoidale, esenti da manutenzione - PN16</v>
          </cell>
          <cell r="C40254"/>
          <cell r="D40254"/>
        </row>
        <row r="40255">
          <cell r="A40255" t="str">
            <v>MM.13.030.0050.a</v>
          </cell>
          <cell r="B40255" t="str">
            <v>- DN40</v>
          </cell>
          <cell r="C40255" t="str">
            <v>cad</v>
          </cell>
          <cell r="D40255" t="str">
            <v>78,03</v>
          </cell>
        </row>
        <row r="40256">
          <cell r="A40256" t="str">
            <v>MM.13.030.0050.b</v>
          </cell>
          <cell r="B40256" t="str">
            <v>- DN50</v>
          </cell>
          <cell r="C40256" t="str">
            <v>cad</v>
          </cell>
          <cell r="D40256" t="str">
            <v>86,93</v>
          </cell>
        </row>
        <row r="40257">
          <cell r="A40257" t="str">
            <v>MM.13.030.0050.c</v>
          </cell>
          <cell r="B40257" t="str">
            <v>- DN65</v>
          </cell>
          <cell r="C40257" t="str">
            <v>cad</v>
          </cell>
          <cell r="D40257" t="str">
            <v>104,23</v>
          </cell>
        </row>
        <row r="40258">
          <cell r="A40258" t="str">
            <v>MM.13.030.0050.d</v>
          </cell>
          <cell r="B40258" t="str">
            <v>- DN80</v>
          </cell>
          <cell r="C40258" t="str">
            <v>cad</v>
          </cell>
          <cell r="D40258" t="str">
            <v>116,58</v>
          </cell>
        </row>
        <row r="40259">
          <cell r="A40259" t="str">
            <v>MM.13.030.0050.e</v>
          </cell>
          <cell r="B40259" t="str">
            <v>- DN100</v>
          </cell>
          <cell r="C40259" t="str">
            <v>cad</v>
          </cell>
          <cell r="D40259" t="str">
            <v>139,29</v>
          </cell>
        </row>
        <row r="40260">
          <cell r="A40260" t="str">
            <v>MM.13.030.0050.f</v>
          </cell>
          <cell r="B40260" t="str">
            <v>- DN125</v>
          </cell>
          <cell r="C40260" t="str">
            <v>cad</v>
          </cell>
          <cell r="D40260" t="str">
            <v>186,22</v>
          </cell>
        </row>
        <row r="40261">
          <cell r="A40261" t="str">
            <v>MM.13.030.0050.g</v>
          </cell>
          <cell r="B40261" t="str">
            <v>- DN150</v>
          </cell>
          <cell r="C40261" t="str">
            <v>cad</v>
          </cell>
          <cell r="D40261" t="str">
            <v>207,96</v>
          </cell>
        </row>
        <row r="40262">
          <cell r="A40262" t="str">
            <v>MM.13.030.0050.h</v>
          </cell>
          <cell r="B40262" t="str">
            <v>- DN200</v>
          </cell>
          <cell r="C40262" t="str">
            <v>cad</v>
          </cell>
          <cell r="D40262" t="str">
            <v>366,49</v>
          </cell>
        </row>
        <row r="40263">
          <cell r="A40263" t="str">
            <v>MM.13.030.0050.i</v>
          </cell>
          <cell r="B40263" t="str">
            <v>- DN250</v>
          </cell>
          <cell r="C40263" t="str">
            <v>cad</v>
          </cell>
          <cell r="D40263" t="str">
            <v>526,53</v>
          </cell>
        </row>
        <row r="40264">
          <cell r="A40264" t="str">
            <v>MM.13.030.0050.l</v>
          </cell>
          <cell r="B40264" t="str">
            <v>- DN300</v>
          </cell>
          <cell r="C40264" t="str">
            <v>cad</v>
          </cell>
          <cell r="D40264" t="str">
            <v>768,05</v>
          </cell>
        </row>
        <row r="40265">
          <cell r="A40265" t="str">
            <v>MM.13.030.0060</v>
          </cell>
          <cell r="B40265" t="str">
            <v>Saracinesche a corpo ovale a vite interna in ghisa sferoidale, esenti da manutenzione - PN16</v>
          </cell>
          <cell r="C40265"/>
          <cell r="D40265"/>
        </row>
        <row r="40266">
          <cell r="A40266" t="str">
            <v>MM.13.030.0060.a</v>
          </cell>
          <cell r="B40266" t="str">
            <v>- DN40</v>
          </cell>
          <cell r="C40266" t="str">
            <v>cad</v>
          </cell>
          <cell r="D40266" t="str">
            <v>81,02</v>
          </cell>
        </row>
        <row r="40267">
          <cell r="A40267" t="str">
            <v>MM.13.030.0060.b</v>
          </cell>
          <cell r="B40267" t="str">
            <v>- DN50</v>
          </cell>
          <cell r="C40267" t="str">
            <v>cad</v>
          </cell>
          <cell r="D40267" t="str">
            <v>89,41</v>
          </cell>
        </row>
        <row r="40268">
          <cell r="A40268" t="str">
            <v>MM.13.030.0060.c</v>
          </cell>
          <cell r="B40268" t="str">
            <v>- DN65</v>
          </cell>
          <cell r="C40268" t="str">
            <v>cad</v>
          </cell>
          <cell r="D40268" t="str">
            <v>108,67</v>
          </cell>
        </row>
        <row r="40269">
          <cell r="A40269" t="str">
            <v>MM.13.030.0060.d</v>
          </cell>
          <cell r="B40269" t="str">
            <v>- DN80</v>
          </cell>
          <cell r="C40269" t="str">
            <v>cad</v>
          </cell>
          <cell r="D40269" t="str">
            <v>122,47</v>
          </cell>
        </row>
        <row r="40270">
          <cell r="A40270" t="str">
            <v>MM.13.030.0060.e</v>
          </cell>
          <cell r="B40270" t="str">
            <v>- DN100</v>
          </cell>
          <cell r="C40270" t="str">
            <v>cad</v>
          </cell>
          <cell r="D40270" t="str">
            <v>146,18</v>
          </cell>
        </row>
        <row r="40271">
          <cell r="A40271" t="str">
            <v>MM.13.030.0060.f</v>
          </cell>
          <cell r="B40271" t="str">
            <v>- DN125</v>
          </cell>
          <cell r="C40271" t="str">
            <v>cad</v>
          </cell>
          <cell r="D40271" t="str">
            <v>194,59</v>
          </cell>
        </row>
        <row r="40272">
          <cell r="A40272" t="str">
            <v>MM.13.030.0060.g</v>
          </cell>
          <cell r="B40272" t="str">
            <v>- DN150</v>
          </cell>
          <cell r="C40272" t="str">
            <v>cad</v>
          </cell>
          <cell r="D40272" t="str">
            <v>217,82</v>
          </cell>
        </row>
        <row r="40273">
          <cell r="A40273" t="str">
            <v>MM.13.030.0060.h</v>
          </cell>
          <cell r="B40273" t="str">
            <v>- DN200</v>
          </cell>
          <cell r="C40273" t="str">
            <v>cad</v>
          </cell>
          <cell r="D40273" t="str">
            <v>393,16</v>
          </cell>
        </row>
        <row r="40274">
          <cell r="A40274" t="str">
            <v>MM.13.030.0060.i</v>
          </cell>
          <cell r="B40274" t="str">
            <v>- DN250</v>
          </cell>
          <cell r="C40274" t="str">
            <v>cad</v>
          </cell>
          <cell r="D40274" t="str">
            <v>581,85</v>
          </cell>
        </row>
        <row r="40275">
          <cell r="A40275" t="str">
            <v>MM.13.030.0060.l</v>
          </cell>
          <cell r="B40275" t="str">
            <v>- DN300</v>
          </cell>
          <cell r="C40275" t="str">
            <v>cad</v>
          </cell>
          <cell r="D40275" t="str">
            <v>791,26</v>
          </cell>
        </row>
        <row r="40276">
          <cell r="A40276" t="str">
            <v>MM.13.030.0070</v>
          </cell>
          <cell r="B40276" t="str">
            <v>Saracinesche in acciaio al carbonio e inox - PN10</v>
          </cell>
          <cell r="C40276"/>
          <cell r="D40276"/>
        </row>
        <row r="40277">
          <cell r="A40277" t="str">
            <v>MM.13.030.0070.a</v>
          </cell>
          <cell r="B40277" t="str">
            <v>- DN50</v>
          </cell>
          <cell r="C40277" t="str">
            <v>cad</v>
          </cell>
          <cell r="D40277" t="str">
            <v>286,47</v>
          </cell>
        </row>
        <row r="40278">
          <cell r="A40278" t="str">
            <v>MM.13.030.0070.b</v>
          </cell>
          <cell r="B40278" t="str">
            <v>- DN65</v>
          </cell>
          <cell r="C40278" t="str">
            <v>cad</v>
          </cell>
          <cell r="D40278" t="str">
            <v>375,36</v>
          </cell>
        </row>
        <row r="40279">
          <cell r="A40279" t="str">
            <v>MM.13.030.0070.c</v>
          </cell>
          <cell r="B40279" t="str">
            <v>- DN80</v>
          </cell>
          <cell r="C40279" t="str">
            <v>cad</v>
          </cell>
          <cell r="D40279" t="str">
            <v>412,92</v>
          </cell>
        </row>
        <row r="40280">
          <cell r="A40280" t="str">
            <v>MM.13.030.0070.d</v>
          </cell>
          <cell r="B40280" t="str">
            <v>- DN100</v>
          </cell>
          <cell r="C40280" t="str">
            <v>cad</v>
          </cell>
          <cell r="D40280" t="str">
            <v>488,00</v>
          </cell>
        </row>
        <row r="40281">
          <cell r="A40281" t="str">
            <v>MM.13.030.0070.e</v>
          </cell>
          <cell r="B40281" t="str">
            <v>- DN125</v>
          </cell>
          <cell r="C40281" t="str">
            <v>cad</v>
          </cell>
          <cell r="D40281" t="str">
            <v>683,09</v>
          </cell>
        </row>
        <row r="40282">
          <cell r="A40282" t="str">
            <v>MM.13.030.0070.f</v>
          </cell>
          <cell r="B40282" t="str">
            <v>- DN150</v>
          </cell>
          <cell r="C40282" t="str">
            <v>cad</v>
          </cell>
          <cell r="D40282" t="str">
            <v>791,26</v>
          </cell>
        </row>
        <row r="40283">
          <cell r="A40283" t="str">
            <v>MM.13.030.0070.g</v>
          </cell>
          <cell r="B40283" t="str">
            <v>- DN200</v>
          </cell>
          <cell r="C40283" t="str">
            <v>cad</v>
          </cell>
          <cell r="D40283" t="str">
            <v>1.171,08</v>
          </cell>
        </row>
        <row r="40284">
          <cell r="A40284" t="str">
            <v>MM.13.030.0070.h</v>
          </cell>
          <cell r="B40284" t="str">
            <v>- DN250</v>
          </cell>
          <cell r="C40284" t="str">
            <v>cad</v>
          </cell>
          <cell r="D40284" t="str">
            <v>1.666,01</v>
          </cell>
        </row>
        <row r="40285">
          <cell r="A40285" t="str">
            <v>MM.13.030.0070.i</v>
          </cell>
          <cell r="B40285" t="str">
            <v>- DN300</v>
          </cell>
          <cell r="C40285" t="str">
            <v>cad</v>
          </cell>
          <cell r="D40285" t="str">
            <v>2.186,58</v>
          </cell>
        </row>
        <row r="40286">
          <cell r="A40286" t="str">
            <v>MM.13.030.0070.l</v>
          </cell>
          <cell r="B40286" t="str">
            <v>- DN350</v>
          </cell>
          <cell r="C40286" t="str">
            <v>cad</v>
          </cell>
          <cell r="D40286" t="str">
            <v>3.049,95</v>
          </cell>
        </row>
        <row r="40287">
          <cell r="A40287" t="str">
            <v>MM.13.030.0070.m</v>
          </cell>
          <cell r="B40287" t="str">
            <v>- DN400</v>
          </cell>
          <cell r="C40287" t="str">
            <v>cad</v>
          </cell>
          <cell r="D40287" t="str">
            <v>4.129,19</v>
          </cell>
        </row>
        <row r="40288">
          <cell r="A40288" t="str">
            <v>MM.13.030.0080</v>
          </cell>
          <cell r="B40288" t="str">
            <v>Saracinesche in acciaio al carbonio e inox - PN25</v>
          </cell>
          <cell r="C40288"/>
          <cell r="D40288"/>
        </row>
        <row r="40289">
          <cell r="A40289" t="str">
            <v>MM.13.030.0080.a</v>
          </cell>
          <cell r="B40289" t="str">
            <v>- DN50</v>
          </cell>
          <cell r="C40289" t="str">
            <v>cad</v>
          </cell>
          <cell r="D40289" t="str">
            <v>337,84</v>
          </cell>
        </row>
        <row r="40290">
          <cell r="A40290" t="str">
            <v>MM.13.030.0080.b</v>
          </cell>
          <cell r="B40290" t="str">
            <v>- DN65</v>
          </cell>
          <cell r="C40290" t="str">
            <v>cad</v>
          </cell>
          <cell r="D40290" t="str">
            <v>429,70</v>
          </cell>
        </row>
        <row r="40291">
          <cell r="A40291" t="str">
            <v>MM.13.030.0080.c</v>
          </cell>
          <cell r="B40291" t="str">
            <v>- DN80</v>
          </cell>
          <cell r="C40291" t="str">
            <v>cad</v>
          </cell>
          <cell r="D40291" t="str">
            <v>483,56</v>
          </cell>
        </row>
        <row r="40292">
          <cell r="A40292" t="str">
            <v>MM.13.030.0080.d</v>
          </cell>
          <cell r="B40292" t="str">
            <v>- DN100</v>
          </cell>
          <cell r="C40292" t="str">
            <v>cad</v>
          </cell>
          <cell r="D40292" t="str">
            <v>576,41</v>
          </cell>
        </row>
        <row r="40293">
          <cell r="A40293" t="str">
            <v>MM.13.030.0080.e</v>
          </cell>
          <cell r="B40293" t="str">
            <v>- DN125</v>
          </cell>
          <cell r="C40293" t="str">
            <v>cad</v>
          </cell>
          <cell r="D40293" t="str">
            <v>858,94</v>
          </cell>
        </row>
        <row r="40294">
          <cell r="A40294" t="str">
            <v>MM.13.030.0080.f</v>
          </cell>
          <cell r="B40294" t="str">
            <v>- DN150</v>
          </cell>
          <cell r="C40294" t="str">
            <v>cad</v>
          </cell>
          <cell r="D40294" t="str">
            <v>966,61</v>
          </cell>
        </row>
        <row r="40295">
          <cell r="A40295" t="str">
            <v>MM.13.030.0080.g</v>
          </cell>
          <cell r="B40295" t="str">
            <v>- DN200</v>
          </cell>
          <cell r="C40295" t="str">
            <v>cad</v>
          </cell>
          <cell r="D40295" t="str">
            <v>1.463,99</v>
          </cell>
        </row>
        <row r="40296">
          <cell r="A40296" t="str">
            <v>MM.13.030.0080.h</v>
          </cell>
          <cell r="B40296" t="str">
            <v>- DN250</v>
          </cell>
          <cell r="C40296" t="str">
            <v>cad</v>
          </cell>
          <cell r="D40296" t="str">
            <v>1.881,84</v>
          </cell>
        </row>
        <row r="40297">
          <cell r="A40297" t="str">
            <v>MM.13.030.0080.i</v>
          </cell>
          <cell r="B40297" t="str">
            <v>- DN300</v>
          </cell>
          <cell r="C40297" t="str">
            <v>cad</v>
          </cell>
          <cell r="D40297" t="str">
            <v>2.515,05</v>
          </cell>
        </row>
        <row r="40298">
          <cell r="A40298" t="str">
            <v>MM.13.030.0080.l</v>
          </cell>
          <cell r="B40298" t="str">
            <v>- DN350</v>
          </cell>
          <cell r="C40298" t="str">
            <v>cad</v>
          </cell>
          <cell r="D40298" t="str">
            <v>3.462,89</v>
          </cell>
        </row>
        <row r="40299">
          <cell r="A40299" t="str">
            <v>MM.13.030.0080.m</v>
          </cell>
          <cell r="B40299" t="str">
            <v>- DN400</v>
          </cell>
          <cell r="C40299" t="str">
            <v>cad</v>
          </cell>
          <cell r="D40299" t="str">
            <v>4.589,02</v>
          </cell>
        </row>
        <row r="40300">
          <cell r="A40300" t="str">
            <v>MM.13.030.0080.n</v>
          </cell>
          <cell r="B40300" t="str">
            <v>- DN450</v>
          </cell>
          <cell r="C40300" t="str">
            <v>cad</v>
          </cell>
          <cell r="D40300" t="str">
            <v>6.841,19</v>
          </cell>
        </row>
        <row r="40301">
          <cell r="A40301" t="str">
            <v>MM.13.030.0080.o</v>
          </cell>
          <cell r="B40301" t="str">
            <v>- DN500</v>
          </cell>
          <cell r="C40301" t="str">
            <v>cad</v>
          </cell>
          <cell r="D40301" t="str">
            <v>7.019,62</v>
          </cell>
        </row>
        <row r="40302">
          <cell r="A40302" t="str">
            <v>MM.13.030.0090</v>
          </cell>
          <cell r="B40302" t="str">
            <v>Saracinesche in bronzo, tipo pesante, con attacchi filettati - PN16</v>
          </cell>
          <cell r="C40302"/>
          <cell r="D40302"/>
        </row>
        <row r="40303">
          <cell r="A40303" t="str">
            <v>MM.13.030.0090.a</v>
          </cell>
          <cell r="B40303" t="str">
            <v>- DN15</v>
          </cell>
          <cell r="C40303" t="str">
            <v>cad</v>
          </cell>
          <cell r="D40303" t="str">
            <v>5,28</v>
          </cell>
        </row>
        <row r="40304">
          <cell r="A40304" t="str">
            <v>MM.13.030.0090.b</v>
          </cell>
          <cell r="B40304" t="str">
            <v>- DN20</v>
          </cell>
          <cell r="C40304" t="str">
            <v>cad</v>
          </cell>
          <cell r="D40304" t="str">
            <v>5,42</v>
          </cell>
        </row>
        <row r="40305">
          <cell r="A40305" t="str">
            <v>MM.13.030.0090.c</v>
          </cell>
          <cell r="B40305" t="str">
            <v>- DN25</v>
          </cell>
          <cell r="C40305" t="str">
            <v>cad</v>
          </cell>
          <cell r="D40305" t="str">
            <v>6,86</v>
          </cell>
        </row>
        <row r="40306">
          <cell r="A40306" t="str">
            <v>MM.13.030.0090.d</v>
          </cell>
          <cell r="B40306" t="str">
            <v>- DN32</v>
          </cell>
          <cell r="C40306" t="str">
            <v>cad</v>
          </cell>
          <cell r="D40306" t="str">
            <v>10,70</v>
          </cell>
        </row>
        <row r="40307">
          <cell r="A40307" t="str">
            <v>MM.13.030.0090.e</v>
          </cell>
          <cell r="B40307" t="str">
            <v>- DN40</v>
          </cell>
          <cell r="C40307" t="str">
            <v>cad</v>
          </cell>
          <cell r="D40307" t="str">
            <v>13,18</v>
          </cell>
        </row>
        <row r="40308">
          <cell r="A40308" t="str">
            <v>MM.13.030.0090.f</v>
          </cell>
          <cell r="B40308" t="str">
            <v>- DN50</v>
          </cell>
          <cell r="C40308" t="str">
            <v>cad</v>
          </cell>
          <cell r="D40308" t="str">
            <v>19,26</v>
          </cell>
        </row>
        <row r="40309">
          <cell r="A40309" t="str">
            <v>MM.13.030.0090.g</v>
          </cell>
          <cell r="B40309" t="str">
            <v>- DN65</v>
          </cell>
          <cell r="C40309" t="str">
            <v>cad</v>
          </cell>
          <cell r="D40309" t="str">
            <v>34,58</v>
          </cell>
        </row>
        <row r="40310">
          <cell r="A40310" t="str">
            <v>MM.13.030.0090.h</v>
          </cell>
          <cell r="B40310" t="str">
            <v>- DN80</v>
          </cell>
          <cell r="C40310" t="str">
            <v>cad</v>
          </cell>
          <cell r="D40310" t="str">
            <v>43,96</v>
          </cell>
        </row>
        <row r="40311">
          <cell r="A40311" t="str">
            <v>MM.13.030.0090.i</v>
          </cell>
          <cell r="B40311" t="str">
            <v>- DN100</v>
          </cell>
          <cell r="C40311" t="str">
            <v>cad</v>
          </cell>
          <cell r="D40311" t="str">
            <v>76,55</v>
          </cell>
        </row>
        <row r="40312">
          <cell r="A40312" t="str">
            <v>MM.13.030.0100</v>
          </cell>
          <cell r="B40312" t="str">
            <v>Saracinesche in bronzo, tipo pesante, con attacchi filettati - PN25</v>
          </cell>
          <cell r="C40312"/>
          <cell r="D40312"/>
        </row>
        <row r="40313">
          <cell r="A40313" t="str">
            <v>MM.13.030.0100.a</v>
          </cell>
          <cell r="B40313" t="str">
            <v>- DN15</v>
          </cell>
          <cell r="C40313" t="str">
            <v>cad</v>
          </cell>
          <cell r="D40313" t="str">
            <v>4,53</v>
          </cell>
        </row>
        <row r="40314">
          <cell r="A40314" t="str">
            <v>MM.13.030.0100.b</v>
          </cell>
          <cell r="B40314" t="str">
            <v>- DN20</v>
          </cell>
          <cell r="C40314" t="str">
            <v>cad</v>
          </cell>
          <cell r="D40314" t="str">
            <v>6,51</v>
          </cell>
        </row>
        <row r="40315">
          <cell r="A40315" t="str">
            <v>MM.13.030.0100.c</v>
          </cell>
          <cell r="B40315" t="str">
            <v>- DN25</v>
          </cell>
          <cell r="C40315" t="str">
            <v>cad</v>
          </cell>
          <cell r="D40315" t="str">
            <v>9,19</v>
          </cell>
        </row>
        <row r="40316">
          <cell r="A40316" t="str">
            <v>MM.13.030.0100.d</v>
          </cell>
          <cell r="B40316" t="str">
            <v>- DN32</v>
          </cell>
          <cell r="C40316" t="str">
            <v>cad</v>
          </cell>
          <cell r="D40316" t="str">
            <v>9,64</v>
          </cell>
        </row>
        <row r="40317">
          <cell r="A40317" t="str">
            <v>MM.13.030.0100.e</v>
          </cell>
          <cell r="B40317" t="str">
            <v>- DN40</v>
          </cell>
          <cell r="C40317" t="str">
            <v>cad</v>
          </cell>
          <cell r="D40317" t="str">
            <v>15,92</v>
          </cell>
        </row>
        <row r="40318">
          <cell r="A40318" t="str">
            <v>MM.13.030.0100.f</v>
          </cell>
          <cell r="B40318" t="str">
            <v>- DN50</v>
          </cell>
          <cell r="C40318" t="str">
            <v>cad</v>
          </cell>
          <cell r="D40318" t="str">
            <v>26,17</v>
          </cell>
        </row>
        <row r="40319">
          <cell r="A40319" t="str">
            <v>MM.13.030.0100.g</v>
          </cell>
          <cell r="B40319" t="str">
            <v>- DN65</v>
          </cell>
          <cell r="C40319" t="str">
            <v>cad</v>
          </cell>
          <cell r="D40319" t="str">
            <v>42,47</v>
          </cell>
        </row>
        <row r="40320">
          <cell r="A40320" t="str">
            <v>MM.13.030.0100.h</v>
          </cell>
          <cell r="B40320" t="str">
            <v>- DN80</v>
          </cell>
          <cell r="C40320" t="str">
            <v>cad</v>
          </cell>
          <cell r="D40320" t="str">
            <v>57,31</v>
          </cell>
        </row>
        <row r="40321">
          <cell r="A40321" t="str">
            <v>MM.13.030.0100.i</v>
          </cell>
          <cell r="B40321" t="str">
            <v>- DN100</v>
          </cell>
          <cell r="C40321" t="str">
            <v>cad</v>
          </cell>
          <cell r="D40321" t="str">
            <v>93,84</v>
          </cell>
        </row>
        <row r="40322">
          <cell r="A40322" t="str">
            <v>MM.13.040</v>
          </cell>
          <cell r="B40322" t="str">
            <v>VALVOLE A FLUSSO AVVIATO</v>
          </cell>
          <cell r="C40322"/>
          <cell r="D40322"/>
        </row>
        <row r="40323">
          <cell r="A40323" t="str">
            <v>MM.13.040.0010</v>
          </cell>
          <cell r="B40323" t="str">
            <v>Valvole a flusso avviato in ghisa a vite esterna - PN16</v>
          </cell>
          <cell r="C40323"/>
          <cell r="D40323"/>
        </row>
        <row r="40324">
          <cell r="A40324" t="str">
            <v>MM.13.040.0010.a</v>
          </cell>
          <cell r="B40324" t="str">
            <v>- DN15</v>
          </cell>
          <cell r="C40324" t="str">
            <v>cad</v>
          </cell>
          <cell r="D40324" t="str">
            <v>50,37</v>
          </cell>
        </row>
        <row r="40325">
          <cell r="A40325" t="str">
            <v>MM.13.040.0010.b</v>
          </cell>
          <cell r="B40325" t="str">
            <v>- DN20</v>
          </cell>
          <cell r="C40325" t="str">
            <v>cad</v>
          </cell>
          <cell r="D40325" t="str">
            <v>53,36</v>
          </cell>
        </row>
        <row r="40326">
          <cell r="A40326" t="str">
            <v>MM.13.040.0010.c</v>
          </cell>
          <cell r="B40326" t="str">
            <v>- DN25</v>
          </cell>
          <cell r="C40326" t="str">
            <v>cad</v>
          </cell>
          <cell r="D40326" t="str">
            <v>56,78</v>
          </cell>
        </row>
        <row r="40327">
          <cell r="A40327" t="str">
            <v>MM.13.040.0010.d</v>
          </cell>
          <cell r="B40327" t="str">
            <v>- DN32</v>
          </cell>
          <cell r="C40327" t="str">
            <v>cad</v>
          </cell>
          <cell r="D40327" t="str">
            <v>68,66</v>
          </cell>
        </row>
        <row r="40328">
          <cell r="A40328" t="str">
            <v>MM.13.040.0010.e</v>
          </cell>
          <cell r="B40328" t="str">
            <v>- DN40</v>
          </cell>
          <cell r="C40328" t="str">
            <v>cad</v>
          </cell>
          <cell r="D40328" t="str">
            <v>78,03</v>
          </cell>
        </row>
        <row r="40329">
          <cell r="A40329" t="str">
            <v>MM.13.040.0010.f</v>
          </cell>
          <cell r="B40329" t="str">
            <v>- DN50</v>
          </cell>
          <cell r="C40329" t="str">
            <v>cad</v>
          </cell>
          <cell r="D40329" t="str">
            <v>97,31</v>
          </cell>
        </row>
        <row r="40330">
          <cell r="A40330" t="str">
            <v>MM.13.040.0010.g</v>
          </cell>
          <cell r="B40330" t="str">
            <v>- DN65</v>
          </cell>
          <cell r="C40330" t="str">
            <v>cad</v>
          </cell>
          <cell r="D40330" t="str">
            <v>151,14</v>
          </cell>
        </row>
        <row r="40331">
          <cell r="A40331" t="str">
            <v>MM.13.040.0010.h</v>
          </cell>
          <cell r="B40331" t="str">
            <v>- DN80</v>
          </cell>
          <cell r="C40331" t="str">
            <v>cad</v>
          </cell>
          <cell r="D40331" t="str">
            <v>186,70</v>
          </cell>
        </row>
        <row r="40332">
          <cell r="A40332" t="str">
            <v>MM.13.040.0010.i</v>
          </cell>
          <cell r="B40332" t="str">
            <v>- DN100</v>
          </cell>
          <cell r="C40332" t="str">
            <v>cad</v>
          </cell>
          <cell r="D40332" t="str">
            <v>232,64</v>
          </cell>
        </row>
        <row r="40333">
          <cell r="A40333" t="str">
            <v>MM.13.040.0010.l</v>
          </cell>
          <cell r="B40333" t="str">
            <v>- DN125</v>
          </cell>
          <cell r="C40333" t="str">
            <v>cad</v>
          </cell>
          <cell r="D40333" t="str">
            <v>336,84</v>
          </cell>
        </row>
        <row r="40334">
          <cell r="A40334" t="str">
            <v>MM.13.040.0010.m</v>
          </cell>
          <cell r="B40334" t="str">
            <v>- DN150</v>
          </cell>
          <cell r="C40334" t="str">
            <v>cad</v>
          </cell>
          <cell r="D40334" t="str">
            <v>465,27</v>
          </cell>
        </row>
        <row r="40335">
          <cell r="A40335" t="str">
            <v>MM.13.040.0010.n</v>
          </cell>
          <cell r="B40335" t="str">
            <v>- DN200</v>
          </cell>
          <cell r="C40335" t="str">
            <v>cad</v>
          </cell>
          <cell r="D40335" t="str">
            <v>969,07</v>
          </cell>
        </row>
        <row r="40336">
          <cell r="A40336" t="str">
            <v>MM.13.040.0010.o</v>
          </cell>
          <cell r="B40336" t="str">
            <v>- DN250</v>
          </cell>
          <cell r="C40336" t="str">
            <v>cad</v>
          </cell>
          <cell r="D40336" t="str">
            <v>1.569,69</v>
          </cell>
        </row>
        <row r="40337">
          <cell r="A40337" t="str">
            <v>MM.13.040.0010.p</v>
          </cell>
          <cell r="B40337" t="str">
            <v>- DN300</v>
          </cell>
          <cell r="C40337" t="str">
            <v>cad</v>
          </cell>
          <cell r="D40337" t="str">
            <v>2.452,33</v>
          </cell>
        </row>
        <row r="40338">
          <cell r="A40338" t="str">
            <v>MM.13.040.0020</v>
          </cell>
          <cell r="B40338" t="str">
            <v>Valvole a flusso avviato in ghisa con tenuta a soffietto, esenti da manutenzione - PN16</v>
          </cell>
          <cell r="C40338"/>
          <cell r="D40338"/>
        </row>
        <row r="40339">
          <cell r="A40339" t="str">
            <v>MM.13.040.0020.a</v>
          </cell>
          <cell r="B40339" t="str">
            <v>- DN15</v>
          </cell>
          <cell r="C40339" t="str">
            <v>cad</v>
          </cell>
          <cell r="D40339" t="str">
            <v>53,83</v>
          </cell>
        </row>
        <row r="40340">
          <cell r="A40340" t="str">
            <v>MM.13.040.0020.b</v>
          </cell>
          <cell r="B40340" t="str">
            <v>- DN20</v>
          </cell>
          <cell r="C40340" t="str">
            <v>cad</v>
          </cell>
          <cell r="D40340" t="str">
            <v>55,81</v>
          </cell>
        </row>
        <row r="40341">
          <cell r="A40341" t="str">
            <v>MM.13.040.0020.c</v>
          </cell>
          <cell r="B40341" t="str">
            <v>- DN25</v>
          </cell>
          <cell r="C40341" t="str">
            <v>cad</v>
          </cell>
          <cell r="D40341" t="str">
            <v>59,76</v>
          </cell>
        </row>
        <row r="40342">
          <cell r="A40342" t="str">
            <v>MM.13.040.0020.d</v>
          </cell>
          <cell r="B40342" t="str">
            <v>- DN25</v>
          </cell>
          <cell r="C40342" t="str">
            <v>cad</v>
          </cell>
          <cell r="D40342" t="str">
            <v>69,63</v>
          </cell>
        </row>
        <row r="40343">
          <cell r="A40343" t="str">
            <v>MM.13.040.0020.e</v>
          </cell>
          <cell r="B40343" t="str">
            <v>- DN40</v>
          </cell>
          <cell r="C40343" t="str">
            <v>cad</v>
          </cell>
          <cell r="D40343" t="str">
            <v>80,52</v>
          </cell>
        </row>
        <row r="40344">
          <cell r="A40344" t="str">
            <v>MM.13.040.0020.f</v>
          </cell>
          <cell r="B40344" t="str">
            <v>- DN50</v>
          </cell>
          <cell r="C40344" t="str">
            <v>cad</v>
          </cell>
          <cell r="D40344" t="str">
            <v>99,77</v>
          </cell>
        </row>
        <row r="40345">
          <cell r="A40345" t="str">
            <v>MM.13.040.0020.g</v>
          </cell>
          <cell r="B40345" t="str">
            <v>- DN65</v>
          </cell>
          <cell r="C40345" t="str">
            <v>cad</v>
          </cell>
          <cell r="D40345" t="str">
            <v>160,04</v>
          </cell>
        </row>
        <row r="40346">
          <cell r="A40346" t="str">
            <v>MM.13.040.0020.h</v>
          </cell>
          <cell r="B40346" t="str">
            <v>- DN80</v>
          </cell>
          <cell r="C40346" t="str">
            <v>cad</v>
          </cell>
          <cell r="D40346" t="str">
            <v>191,16</v>
          </cell>
        </row>
        <row r="40347">
          <cell r="A40347" t="str">
            <v>MM.13.040.0020.i</v>
          </cell>
          <cell r="B40347" t="str">
            <v>- DN100</v>
          </cell>
          <cell r="C40347" t="str">
            <v>cad</v>
          </cell>
          <cell r="D40347" t="str">
            <v>241,53</v>
          </cell>
        </row>
        <row r="40348">
          <cell r="A40348" t="str">
            <v>MM.13.040.0020.l</v>
          </cell>
          <cell r="B40348" t="str">
            <v>- DN125</v>
          </cell>
          <cell r="C40348" t="str">
            <v>cad</v>
          </cell>
          <cell r="D40348" t="str">
            <v>338,83</v>
          </cell>
        </row>
        <row r="40349">
          <cell r="A40349" t="str">
            <v>MM.13.040.0020.m</v>
          </cell>
          <cell r="B40349" t="str">
            <v>- DN150</v>
          </cell>
          <cell r="C40349" t="str">
            <v>cad</v>
          </cell>
          <cell r="D40349" t="str">
            <v>467,26</v>
          </cell>
        </row>
        <row r="40350">
          <cell r="A40350" t="str">
            <v>MM.13.040.0020.n</v>
          </cell>
          <cell r="B40350" t="str">
            <v>- DN200</v>
          </cell>
          <cell r="C40350" t="str">
            <v>cad</v>
          </cell>
          <cell r="D40350" t="str">
            <v>938,45</v>
          </cell>
        </row>
        <row r="40351">
          <cell r="A40351" t="str">
            <v>MM.13.040.0020.o</v>
          </cell>
          <cell r="B40351" t="str">
            <v>- DN250</v>
          </cell>
          <cell r="C40351" t="str">
            <v>cad</v>
          </cell>
          <cell r="D40351" t="str">
            <v>1.533,63</v>
          </cell>
        </row>
        <row r="40352">
          <cell r="A40352" t="str">
            <v>MM.13.040.0030</v>
          </cell>
          <cell r="B40352" t="str">
            <v>Valvole a flusso avviato in ghisa con tenuta a soffietto, esenti da manutenzione - PN16</v>
          </cell>
          <cell r="C40352"/>
          <cell r="D40352"/>
        </row>
        <row r="40353">
          <cell r="A40353" t="str">
            <v>MM.13.040.0030.a</v>
          </cell>
          <cell r="B40353" t="str">
            <v>- DN15</v>
          </cell>
          <cell r="C40353" t="str">
            <v>cad</v>
          </cell>
          <cell r="D40353" t="str">
            <v>70,65</v>
          </cell>
        </row>
        <row r="40354">
          <cell r="A40354" t="str">
            <v>MM.13.040.0030.b</v>
          </cell>
          <cell r="B40354" t="str">
            <v>- DN20</v>
          </cell>
          <cell r="C40354" t="str">
            <v>cad</v>
          </cell>
          <cell r="D40354" t="str">
            <v>78,03</v>
          </cell>
        </row>
        <row r="40355">
          <cell r="A40355" t="str">
            <v>MM.13.040.0030.c</v>
          </cell>
          <cell r="B40355" t="str">
            <v>- DN25</v>
          </cell>
          <cell r="C40355" t="str">
            <v>cad</v>
          </cell>
          <cell r="D40355" t="str">
            <v>87,92</v>
          </cell>
        </row>
        <row r="40356">
          <cell r="A40356" t="str">
            <v>MM.13.040.0030.d</v>
          </cell>
          <cell r="B40356" t="str">
            <v>- DN32</v>
          </cell>
          <cell r="C40356" t="str">
            <v>cad</v>
          </cell>
          <cell r="D40356" t="str">
            <v>106,19</v>
          </cell>
        </row>
        <row r="40357">
          <cell r="A40357" t="str">
            <v>MM.13.040.0030.e</v>
          </cell>
          <cell r="B40357" t="str">
            <v>- DN40</v>
          </cell>
          <cell r="C40357" t="str">
            <v>cad</v>
          </cell>
          <cell r="D40357" t="str">
            <v>118,04</v>
          </cell>
        </row>
        <row r="40358">
          <cell r="A40358" t="str">
            <v>MM.13.040.0030.f</v>
          </cell>
          <cell r="B40358" t="str">
            <v>- DN50</v>
          </cell>
          <cell r="C40358" t="str">
            <v>cad</v>
          </cell>
          <cell r="D40358" t="str">
            <v>145,71</v>
          </cell>
        </row>
        <row r="40359">
          <cell r="A40359" t="str">
            <v>MM.13.040.0030.g</v>
          </cell>
          <cell r="B40359" t="str">
            <v>- DN65</v>
          </cell>
          <cell r="C40359" t="str">
            <v>cad</v>
          </cell>
          <cell r="D40359" t="str">
            <v>215,36</v>
          </cell>
        </row>
        <row r="40360">
          <cell r="A40360" t="str">
            <v>MM.13.040.0030.h</v>
          </cell>
          <cell r="B40360" t="str">
            <v>- DN80</v>
          </cell>
          <cell r="C40360" t="str">
            <v>cad</v>
          </cell>
          <cell r="D40360" t="str">
            <v>254,38</v>
          </cell>
        </row>
        <row r="40361">
          <cell r="A40361" t="str">
            <v>MM.13.040.0030.i</v>
          </cell>
          <cell r="B40361" t="str">
            <v>- DN100</v>
          </cell>
          <cell r="C40361" t="str">
            <v>cad</v>
          </cell>
          <cell r="D40361" t="str">
            <v>326,00</v>
          </cell>
        </row>
        <row r="40362">
          <cell r="A40362" t="str">
            <v>MM.13.040.0030.l</v>
          </cell>
          <cell r="B40362" t="str">
            <v>- DN125</v>
          </cell>
          <cell r="C40362" t="str">
            <v>cad</v>
          </cell>
          <cell r="D40362" t="str">
            <v>498,84</v>
          </cell>
        </row>
        <row r="40363">
          <cell r="A40363" t="str">
            <v>MM.13.040.0030.m</v>
          </cell>
          <cell r="B40363" t="str">
            <v>- DN150</v>
          </cell>
          <cell r="C40363" t="str">
            <v>cad</v>
          </cell>
          <cell r="D40363" t="str">
            <v>677,67</v>
          </cell>
        </row>
        <row r="40364">
          <cell r="A40364" t="str">
            <v>MM.13.040.0030.n</v>
          </cell>
          <cell r="B40364" t="str">
            <v>- DN200</v>
          </cell>
          <cell r="C40364" t="str">
            <v>cad</v>
          </cell>
          <cell r="D40364" t="str">
            <v>1.327,67</v>
          </cell>
        </row>
        <row r="40365">
          <cell r="A40365" t="str">
            <v>MM.13.040.0030.o</v>
          </cell>
          <cell r="B40365" t="str">
            <v>- DN250</v>
          </cell>
          <cell r="C40365" t="str">
            <v>cad</v>
          </cell>
          <cell r="D40365" t="str">
            <v>2.014,71</v>
          </cell>
        </row>
        <row r="40366">
          <cell r="A40366" t="str">
            <v>MM.13.040.0040</v>
          </cell>
          <cell r="B40366" t="str">
            <v>Valvole a flusso avviato in ghisa con tenuta a soffietto, esenti da manutenzione - PN25</v>
          </cell>
          <cell r="C40366"/>
          <cell r="D40366"/>
        </row>
        <row r="40367">
          <cell r="A40367" t="str">
            <v>MM.13.040.0040.a</v>
          </cell>
          <cell r="B40367" t="str">
            <v>- DN15</v>
          </cell>
          <cell r="C40367" t="str">
            <v>cad</v>
          </cell>
          <cell r="D40367" t="str">
            <v>84,45</v>
          </cell>
        </row>
        <row r="40368">
          <cell r="A40368" t="str">
            <v>MM.13.040.0040.b</v>
          </cell>
          <cell r="B40368" t="str">
            <v>- DN20</v>
          </cell>
          <cell r="C40368" t="str">
            <v>cad</v>
          </cell>
          <cell r="D40368" t="str">
            <v>89,90</v>
          </cell>
        </row>
        <row r="40369">
          <cell r="A40369" t="str">
            <v>MM.13.040.0040.c</v>
          </cell>
          <cell r="B40369" t="str">
            <v>- DN25</v>
          </cell>
          <cell r="C40369" t="str">
            <v>cad</v>
          </cell>
          <cell r="D40369" t="str">
            <v>104,23</v>
          </cell>
        </row>
        <row r="40370">
          <cell r="A40370" t="str">
            <v>MM.13.040.0040.d</v>
          </cell>
          <cell r="B40370" t="str">
            <v>- DN32</v>
          </cell>
          <cell r="C40370" t="str">
            <v>cad</v>
          </cell>
          <cell r="D40370" t="str">
            <v>128,43</v>
          </cell>
        </row>
        <row r="40371">
          <cell r="A40371" t="str">
            <v>MM.13.040.0040.e</v>
          </cell>
          <cell r="B40371" t="str">
            <v>- DN40</v>
          </cell>
          <cell r="C40371" t="str">
            <v>cad</v>
          </cell>
          <cell r="D40371" t="str">
            <v>148,19</v>
          </cell>
        </row>
        <row r="40372">
          <cell r="A40372" t="str">
            <v>MM.13.040.0040.f</v>
          </cell>
          <cell r="B40372" t="str">
            <v>- DN50</v>
          </cell>
          <cell r="C40372" t="str">
            <v>cad</v>
          </cell>
          <cell r="D40372" t="str">
            <v>172,38</v>
          </cell>
        </row>
        <row r="40373">
          <cell r="A40373" t="str">
            <v>MM.13.040.0040.g</v>
          </cell>
          <cell r="B40373" t="str">
            <v>- DN65</v>
          </cell>
          <cell r="C40373" t="str">
            <v>cad</v>
          </cell>
          <cell r="D40373" t="str">
            <v>265,72</v>
          </cell>
        </row>
        <row r="40374">
          <cell r="A40374" t="str">
            <v>MM.13.040.0040.h</v>
          </cell>
          <cell r="B40374" t="str">
            <v>- DN80</v>
          </cell>
          <cell r="C40374" t="str">
            <v>cad</v>
          </cell>
          <cell r="D40374" t="str">
            <v>325,00</v>
          </cell>
        </row>
        <row r="40375">
          <cell r="A40375" t="str">
            <v>MM.13.040.0040.i</v>
          </cell>
          <cell r="B40375" t="str">
            <v>- DN100</v>
          </cell>
          <cell r="C40375" t="str">
            <v>cad</v>
          </cell>
          <cell r="D40375" t="str">
            <v>422,31</v>
          </cell>
        </row>
        <row r="40376">
          <cell r="A40376" t="str">
            <v>MM.13.040.0040.l</v>
          </cell>
          <cell r="B40376" t="str">
            <v>- DN125</v>
          </cell>
          <cell r="C40376" t="str">
            <v>cad</v>
          </cell>
          <cell r="D40376" t="str">
            <v>590,72</v>
          </cell>
        </row>
        <row r="40377">
          <cell r="A40377" t="str">
            <v>MM.13.040.0040.m</v>
          </cell>
          <cell r="B40377" t="str">
            <v>- DN150</v>
          </cell>
          <cell r="C40377" t="str">
            <v>cad</v>
          </cell>
          <cell r="D40377" t="str">
            <v>826,80</v>
          </cell>
        </row>
        <row r="40378">
          <cell r="A40378" t="str">
            <v>MM.13.040.0050</v>
          </cell>
          <cell r="B40378" t="str">
            <v>Valvole a flusso avviato in acciaio a vite esterna, munita di controtenuta di sicurezza sullo stelo - PN40</v>
          </cell>
          <cell r="C40378"/>
          <cell r="D40378"/>
        </row>
        <row r="40379">
          <cell r="A40379" t="str">
            <v>MM.13.040.0050.a</v>
          </cell>
          <cell r="B40379" t="str">
            <v>- DN15</v>
          </cell>
          <cell r="C40379" t="str">
            <v>cad</v>
          </cell>
          <cell r="D40379" t="str">
            <v>141,75</v>
          </cell>
        </row>
        <row r="40380">
          <cell r="A40380" t="str">
            <v>MM.13.040.0050.b</v>
          </cell>
          <cell r="B40380" t="str">
            <v>- DN20</v>
          </cell>
          <cell r="C40380" t="str">
            <v>cad</v>
          </cell>
          <cell r="D40380" t="str">
            <v>151,14</v>
          </cell>
        </row>
        <row r="40381">
          <cell r="A40381" t="str">
            <v>MM.13.040.0050.c</v>
          </cell>
          <cell r="B40381" t="str">
            <v>- DN25</v>
          </cell>
          <cell r="C40381" t="str">
            <v>cad</v>
          </cell>
          <cell r="D40381" t="str">
            <v>157,56</v>
          </cell>
        </row>
        <row r="40382">
          <cell r="A40382" t="str">
            <v>MM.13.040.0050.d</v>
          </cell>
          <cell r="B40382" t="str">
            <v>- DN32</v>
          </cell>
          <cell r="C40382" t="str">
            <v>cad</v>
          </cell>
          <cell r="D40382" t="str">
            <v>185,22</v>
          </cell>
        </row>
        <row r="40383">
          <cell r="A40383" t="str">
            <v>MM.13.040.0050.e</v>
          </cell>
          <cell r="B40383" t="str">
            <v>- DN40</v>
          </cell>
          <cell r="C40383" t="str">
            <v>cad</v>
          </cell>
          <cell r="D40383" t="str">
            <v>215,36</v>
          </cell>
        </row>
        <row r="40384">
          <cell r="A40384" t="str">
            <v>MM.13.040.0050.f</v>
          </cell>
          <cell r="B40384" t="str">
            <v>- DN50</v>
          </cell>
          <cell r="C40384" t="str">
            <v>cad</v>
          </cell>
          <cell r="D40384" t="str">
            <v>245,48</v>
          </cell>
        </row>
        <row r="40385">
          <cell r="A40385" t="str">
            <v>MM.13.040.0050.g</v>
          </cell>
          <cell r="B40385" t="str">
            <v>- DN65</v>
          </cell>
          <cell r="C40385" t="str">
            <v>cad</v>
          </cell>
          <cell r="D40385" t="str">
            <v>421,31</v>
          </cell>
        </row>
        <row r="40386">
          <cell r="A40386" t="str">
            <v>MM.13.040.0050.h</v>
          </cell>
          <cell r="B40386" t="str">
            <v>- DN80</v>
          </cell>
          <cell r="C40386" t="str">
            <v>cad</v>
          </cell>
          <cell r="D40386" t="str">
            <v>540,34</v>
          </cell>
        </row>
        <row r="40387">
          <cell r="A40387" t="str">
            <v>MM.13.040.0050.i</v>
          </cell>
          <cell r="B40387" t="str">
            <v>- DN100</v>
          </cell>
          <cell r="C40387" t="str">
            <v>cad</v>
          </cell>
          <cell r="D40387" t="str">
            <v>709,76</v>
          </cell>
        </row>
        <row r="40388">
          <cell r="A40388" t="str">
            <v>MM.13.040.0050.l</v>
          </cell>
          <cell r="B40388" t="str">
            <v>- DN125</v>
          </cell>
          <cell r="C40388" t="str">
            <v>cad</v>
          </cell>
          <cell r="D40388" t="str">
            <v>1.039,21</v>
          </cell>
        </row>
        <row r="40389">
          <cell r="A40389" t="str">
            <v>MM.13.040.0050.m</v>
          </cell>
          <cell r="B40389" t="str">
            <v>- DN150</v>
          </cell>
          <cell r="C40389" t="str">
            <v>cad</v>
          </cell>
          <cell r="D40389" t="str">
            <v>1.316,79</v>
          </cell>
        </row>
        <row r="40390">
          <cell r="A40390" t="str">
            <v>MM.13.040.0050.n</v>
          </cell>
          <cell r="B40390" t="str">
            <v>- DN200</v>
          </cell>
          <cell r="C40390" t="str">
            <v>cad</v>
          </cell>
          <cell r="D40390" t="str">
            <v>2.655,83</v>
          </cell>
        </row>
        <row r="40391">
          <cell r="A40391" t="str">
            <v>MM.13.040.0050.o</v>
          </cell>
          <cell r="B40391" t="str">
            <v>- DN250</v>
          </cell>
          <cell r="C40391" t="str">
            <v>cad</v>
          </cell>
          <cell r="D40391" t="str">
            <v>4.258,10</v>
          </cell>
        </row>
        <row r="40392">
          <cell r="A40392" t="str">
            <v>MM.13.040.0060</v>
          </cell>
          <cell r="B40392" t="str">
            <v>Valvole a flusso avviato di regolazione in acciaio a vite esterna, munita di controtenuta di sicurezza sullo stelo - PN40</v>
          </cell>
          <cell r="C40392"/>
          <cell r="D40392"/>
        </row>
        <row r="40393">
          <cell r="A40393" t="str">
            <v>MM.13.040.0060.a</v>
          </cell>
          <cell r="B40393" t="str">
            <v>- DN15</v>
          </cell>
          <cell r="C40393" t="str">
            <v>cad</v>
          </cell>
          <cell r="D40393" t="str">
            <v>156,57</v>
          </cell>
        </row>
        <row r="40394">
          <cell r="A40394" t="str">
            <v>MM.13.040.0060.b</v>
          </cell>
          <cell r="B40394" t="str">
            <v>- DN20</v>
          </cell>
          <cell r="C40394" t="str">
            <v>cad</v>
          </cell>
          <cell r="D40394" t="str">
            <v>165,95</v>
          </cell>
        </row>
        <row r="40395">
          <cell r="A40395" t="str">
            <v>MM.13.040.0060.c</v>
          </cell>
          <cell r="B40395" t="str">
            <v>- DN25</v>
          </cell>
          <cell r="C40395" t="str">
            <v>cad</v>
          </cell>
          <cell r="D40395" t="str">
            <v>173,84</v>
          </cell>
        </row>
        <row r="40396">
          <cell r="A40396" t="str">
            <v>MM.13.040.0060.d</v>
          </cell>
          <cell r="B40396" t="str">
            <v>- DN32</v>
          </cell>
          <cell r="C40396" t="str">
            <v>cad</v>
          </cell>
          <cell r="D40396" t="str">
            <v>201,53</v>
          </cell>
        </row>
        <row r="40397">
          <cell r="A40397" t="str">
            <v>MM.13.040.0060.e</v>
          </cell>
          <cell r="B40397" t="str">
            <v>- DN40</v>
          </cell>
          <cell r="C40397" t="str">
            <v>cad</v>
          </cell>
          <cell r="D40397" t="str">
            <v>235,11</v>
          </cell>
        </row>
        <row r="40398">
          <cell r="A40398" t="str">
            <v>MM.13.040.0060.f</v>
          </cell>
          <cell r="B40398" t="str">
            <v>- DN50</v>
          </cell>
          <cell r="C40398" t="str">
            <v>cad</v>
          </cell>
          <cell r="D40398" t="str">
            <v>268,20</v>
          </cell>
        </row>
        <row r="40399">
          <cell r="A40399" t="str">
            <v>MM.13.040.0060.g</v>
          </cell>
          <cell r="B40399" t="str">
            <v>- DN65</v>
          </cell>
          <cell r="C40399" t="str">
            <v>cad</v>
          </cell>
          <cell r="D40399" t="str">
            <v>450,45</v>
          </cell>
        </row>
        <row r="40400">
          <cell r="A40400" t="str">
            <v>MM.13.040.0060.h</v>
          </cell>
          <cell r="B40400" t="str">
            <v>- DN80</v>
          </cell>
          <cell r="C40400" t="str">
            <v>cad</v>
          </cell>
          <cell r="D40400" t="str">
            <v>573,45</v>
          </cell>
        </row>
        <row r="40401">
          <cell r="A40401" t="str">
            <v>MM.13.040.0060.i</v>
          </cell>
          <cell r="B40401" t="str">
            <v>- DN100</v>
          </cell>
          <cell r="C40401" t="str">
            <v>cad</v>
          </cell>
          <cell r="D40401" t="str">
            <v>755,71</v>
          </cell>
        </row>
        <row r="40402">
          <cell r="A40402" t="str">
            <v>MM.13.040.0060.l</v>
          </cell>
          <cell r="B40402" t="str">
            <v>- DN125</v>
          </cell>
          <cell r="C40402" t="str">
            <v>cad</v>
          </cell>
          <cell r="D40402" t="str">
            <v>1.103,41</v>
          </cell>
        </row>
        <row r="40403">
          <cell r="A40403" t="str">
            <v>MM.13.040.0060.m</v>
          </cell>
          <cell r="B40403" t="str">
            <v>- DN150</v>
          </cell>
          <cell r="C40403" t="str">
            <v>cad</v>
          </cell>
          <cell r="D40403" t="str">
            <v>1.417,56</v>
          </cell>
        </row>
        <row r="40404">
          <cell r="A40404" t="str">
            <v>MM.13.040.0060.n</v>
          </cell>
          <cell r="B40404" t="str">
            <v>- DN200</v>
          </cell>
          <cell r="C40404" t="str">
            <v>cad</v>
          </cell>
          <cell r="D40404" t="str">
            <v>2.820,29</v>
          </cell>
        </row>
        <row r="40405">
          <cell r="A40405" t="str">
            <v>MM.13.040.0060.o</v>
          </cell>
          <cell r="B40405" t="str">
            <v>- DN250</v>
          </cell>
          <cell r="C40405" t="str">
            <v>cad</v>
          </cell>
          <cell r="D40405" t="str">
            <v>4.469,00</v>
          </cell>
        </row>
        <row r="40406">
          <cell r="A40406" t="str">
            <v>MM.13.040.0070</v>
          </cell>
          <cell r="B40406" t="str">
            <v>Valvole a flusso avviato in acciaio con tenuta soffietto, esenti manutenzione - PN40</v>
          </cell>
          <cell r="C40406"/>
          <cell r="D40406"/>
        </row>
        <row r="40407">
          <cell r="A40407" t="str">
            <v>MM.13.040.0070.a</v>
          </cell>
          <cell r="B40407" t="str">
            <v>- DN15</v>
          </cell>
          <cell r="C40407" t="str">
            <v>cad</v>
          </cell>
          <cell r="D40407" t="str">
            <v>155,58</v>
          </cell>
        </row>
        <row r="40408">
          <cell r="A40408" t="str">
            <v>MM.13.040.0070.b</v>
          </cell>
          <cell r="B40408" t="str">
            <v>- DN20</v>
          </cell>
          <cell r="C40408" t="str">
            <v>cad</v>
          </cell>
          <cell r="D40408" t="str">
            <v>164,97</v>
          </cell>
        </row>
        <row r="40409">
          <cell r="A40409" t="str">
            <v>MM.13.040.0070.c</v>
          </cell>
          <cell r="B40409" t="str">
            <v>- DN25</v>
          </cell>
          <cell r="C40409" t="str">
            <v>cad</v>
          </cell>
          <cell r="D40409" t="str">
            <v>173,84</v>
          </cell>
        </row>
        <row r="40410">
          <cell r="A40410" t="str">
            <v>MM.13.040.0070.d</v>
          </cell>
          <cell r="B40410" t="str">
            <v>- DN32</v>
          </cell>
          <cell r="C40410" t="str">
            <v>cad</v>
          </cell>
          <cell r="D40410" t="str">
            <v>201,53</v>
          </cell>
        </row>
        <row r="40411">
          <cell r="A40411" t="str">
            <v>MM.13.040.0070.e</v>
          </cell>
          <cell r="B40411" t="str">
            <v>- DN40</v>
          </cell>
          <cell r="C40411" t="str">
            <v>cad</v>
          </cell>
          <cell r="D40411" t="str">
            <v>233,62</v>
          </cell>
        </row>
        <row r="40412">
          <cell r="A40412" t="str">
            <v>MM.13.040.0070.f</v>
          </cell>
          <cell r="B40412" t="str">
            <v>- DN50</v>
          </cell>
          <cell r="C40412" t="str">
            <v>cad</v>
          </cell>
          <cell r="D40412" t="str">
            <v>260,78</v>
          </cell>
        </row>
        <row r="40413">
          <cell r="A40413" t="str">
            <v>MM.13.040.0070.g</v>
          </cell>
          <cell r="B40413" t="str">
            <v>- DN65</v>
          </cell>
          <cell r="C40413" t="str">
            <v>cad</v>
          </cell>
          <cell r="D40413" t="str">
            <v>457,86</v>
          </cell>
        </row>
        <row r="40414">
          <cell r="A40414" t="str">
            <v>MM.13.040.0070.h</v>
          </cell>
          <cell r="B40414" t="str">
            <v>- DN80</v>
          </cell>
          <cell r="C40414" t="str">
            <v>cad</v>
          </cell>
          <cell r="D40414" t="str">
            <v>576,91</v>
          </cell>
        </row>
        <row r="40415">
          <cell r="A40415" t="str">
            <v>MM.13.040.0070.i</v>
          </cell>
          <cell r="B40415" t="str">
            <v>- DN100</v>
          </cell>
          <cell r="C40415" t="str">
            <v>cad</v>
          </cell>
          <cell r="D40415" t="str">
            <v>755,71</v>
          </cell>
        </row>
        <row r="40416">
          <cell r="A40416" t="str">
            <v>MM.13.040.0070.l</v>
          </cell>
          <cell r="B40416" t="str">
            <v>- DN125</v>
          </cell>
          <cell r="C40416" t="str">
            <v>cad</v>
          </cell>
          <cell r="D40416" t="str">
            <v>1.089,59</v>
          </cell>
        </row>
        <row r="40417">
          <cell r="A40417" t="str">
            <v>MM.13.040.0070.m</v>
          </cell>
          <cell r="B40417" t="str">
            <v>- DN150</v>
          </cell>
          <cell r="C40417" t="str">
            <v>cad</v>
          </cell>
          <cell r="D40417" t="str">
            <v>1.389,89</v>
          </cell>
        </row>
        <row r="40418">
          <cell r="A40418" t="str">
            <v>MM.13.040.0070.n</v>
          </cell>
          <cell r="B40418" t="str">
            <v>- DN200</v>
          </cell>
          <cell r="C40418" t="str">
            <v>cad</v>
          </cell>
          <cell r="D40418" t="str">
            <v>2.747,18</v>
          </cell>
        </row>
        <row r="40419">
          <cell r="A40419" t="str">
            <v>MM.13.040.0070.o</v>
          </cell>
          <cell r="B40419" t="str">
            <v>- DN250</v>
          </cell>
          <cell r="C40419" t="str">
            <v>cad</v>
          </cell>
          <cell r="D40419" t="str">
            <v>4.441,34</v>
          </cell>
        </row>
        <row r="40420">
          <cell r="A40420" t="str">
            <v>MM.13.040.0080</v>
          </cell>
          <cell r="B40420" t="str">
            <v>Valvole a flusso avviato in acciaio - PN64</v>
          </cell>
          <cell r="C40420"/>
          <cell r="D40420"/>
        </row>
        <row r="40421">
          <cell r="A40421" t="str">
            <v>MM.13.040.0080.a</v>
          </cell>
          <cell r="B40421" t="str">
            <v>- DN15</v>
          </cell>
          <cell r="C40421" t="str">
            <v>cad</v>
          </cell>
          <cell r="D40421" t="str">
            <v>243,01</v>
          </cell>
        </row>
        <row r="40422">
          <cell r="A40422" t="str">
            <v>MM.13.040.0080.b</v>
          </cell>
          <cell r="B40422" t="str">
            <v>- DN20</v>
          </cell>
          <cell r="C40422" t="str">
            <v>cad</v>
          </cell>
          <cell r="D40422" t="str">
            <v>306,22</v>
          </cell>
        </row>
        <row r="40423">
          <cell r="A40423" t="str">
            <v>MM.13.040.0080.c</v>
          </cell>
          <cell r="B40423" t="str">
            <v>- DN25</v>
          </cell>
          <cell r="C40423" t="str">
            <v>cad</v>
          </cell>
          <cell r="D40423" t="str">
            <v>344,27</v>
          </cell>
        </row>
        <row r="40424">
          <cell r="A40424" t="str">
            <v>MM.13.040.0080.d</v>
          </cell>
          <cell r="B40424" t="str">
            <v>- DN32</v>
          </cell>
          <cell r="C40424" t="str">
            <v>cad</v>
          </cell>
          <cell r="D40424" t="str">
            <v>383,28</v>
          </cell>
        </row>
        <row r="40425">
          <cell r="A40425" t="str">
            <v>MM.13.040.0080.e</v>
          </cell>
          <cell r="B40425" t="str">
            <v>- DN40</v>
          </cell>
          <cell r="C40425" t="str">
            <v>cad</v>
          </cell>
          <cell r="D40425" t="str">
            <v>427,74</v>
          </cell>
        </row>
        <row r="40426">
          <cell r="A40426" t="str">
            <v>MM.13.040.0080.f</v>
          </cell>
          <cell r="B40426" t="str">
            <v>- DN50</v>
          </cell>
          <cell r="C40426" t="str">
            <v>cad</v>
          </cell>
          <cell r="D40426" t="str">
            <v>507,25</v>
          </cell>
        </row>
        <row r="40427">
          <cell r="A40427" t="str">
            <v>MM.13.040.0080.g</v>
          </cell>
          <cell r="B40427" t="str">
            <v>- DN65</v>
          </cell>
          <cell r="C40427" t="str">
            <v>cad</v>
          </cell>
          <cell r="D40427" t="str">
            <v>720,62</v>
          </cell>
        </row>
        <row r="40428">
          <cell r="A40428" t="str">
            <v>MM.13.040.0080.h</v>
          </cell>
          <cell r="B40428" t="str">
            <v>- DN80</v>
          </cell>
          <cell r="C40428" t="str">
            <v>cad</v>
          </cell>
          <cell r="D40428" t="str">
            <v>816,94</v>
          </cell>
        </row>
        <row r="40429">
          <cell r="A40429" t="str">
            <v>MM.13.040.0080.i</v>
          </cell>
          <cell r="B40429" t="str">
            <v>- DN100</v>
          </cell>
          <cell r="C40429" t="str">
            <v>cad</v>
          </cell>
          <cell r="D40429" t="str">
            <v>1.148,86</v>
          </cell>
        </row>
        <row r="40430">
          <cell r="A40430" t="str">
            <v>MM.13.040.0080.l</v>
          </cell>
          <cell r="B40430" t="str">
            <v>- DN125</v>
          </cell>
          <cell r="C40430" t="str">
            <v>cad</v>
          </cell>
          <cell r="D40430" t="str">
            <v>1.684,76</v>
          </cell>
        </row>
        <row r="40431">
          <cell r="A40431" t="str">
            <v>MM.13.040.0080.m</v>
          </cell>
          <cell r="B40431" t="str">
            <v>- DN150</v>
          </cell>
          <cell r="C40431" t="str">
            <v>cad</v>
          </cell>
          <cell r="D40431" t="str">
            <v>2.020,14</v>
          </cell>
        </row>
        <row r="40432">
          <cell r="A40432" t="str">
            <v>MM.13.040.0080.n</v>
          </cell>
          <cell r="B40432" t="str">
            <v>- DN200</v>
          </cell>
          <cell r="C40432" t="str">
            <v>cad</v>
          </cell>
          <cell r="D40432" t="str">
            <v>3.457,44</v>
          </cell>
        </row>
        <row r="40433">
          <cell r="A40433" t="str">
            <v>MM.13.050</v>
          </cell>
          <cell r="B40433" t="str">
            <v>VALVOLE DI RITEGNO</v>
          </cell>
          <cell r="C40433"/>
          <cell r="D40433"/>
        </row>
        <row r="40434">
          <cell r="A40434" t="str">
            <v>MM.13.050.0010</v>
          </cell>
          <cell r="B40434" t="str">
            <v>Valvole di ritegno in ottone a battente, con attacchi filettati tipo gas - PN16</v>
          </cell>
          <cell r="C40434"/>
          <cell r="D40434"/>
        </row>
        <row r="40435">
          <cell r="A40435" t="str">
            <v>MM.13.050.0010.a</v>
          </cell>
          <cell r="B40435" t="str">
            <v>- DN15</v>
          </cell>
          <cell r="C40435" t="str">
            <v>cad</v>
          </cell>
          <cell r="D40435" t="str">
            <v>3,43</v>
          </cell>
        </row>
        <row r="40436">
          <cell r="A40436" t="str">
            <v>MM.13.050.0010.b</v>
          </cell>
          <cell r="B40436" t="str">
            <v>- DN20</v>
          </cell>
          <cell r="C40436" t="str">
            <v>cad</v>
          </cell>
          <cell r="D40436" t="str">
            <v>4,31</v>
          </cell>
        </row>
        <row r="40437">
          <cell r="A40437" t="str">
            <v>MM.13.050.0010.c</v>
          </cell>
          <cell r="B40437" t="str">
            <v>- DN25</v>
          </cell>
          <cell r="C40437" t="str">
            <v>cad</v>
          </cell>
          <cell r="D40437" t="str">
            <v>5,60</v>
          </cell>
        </row>
        <row r="40438">
          <cell r="A40438" t="str">
            <v>MM.13.050.0010.d</v>
          </cell>
          <cell r="B40438" t="str">
            <v>- DN32</v>
          </cell>
          <cell r="C40438" t="str">
            <v>cad</v>
          </cell>
          <cell r="D40438" t="str">
            <v>7,92</v>
          </cell>
        </row>
        <row r="40439">
          <cell r="A40439" t="str">
            <v>MM.13.050.0010.e</v>
          </cell>
          <cell r="B40439" t="str">
            <v>- DN40</v>
          </cell>
          <cell r="C40439" t="str">
            <v>cad</v>
          </cell>
          <cell r="D40439" t="str">
            <v>9,88</v>
          </cell>
        </row>
        <row r="40440">
          <cell r="A40440" t="str">
            <v>MM.13.050.0010.f</v>
          </cell>
          <cell r="B40440" t="str">
            <v>- DN50</v>
          </cell>
          <cell r="C40440" t="str">
            <v>cad</v>
          </cell>
          <cell r="D40440" t="str">
            <v>13,33</v>
          </cell>
        </row>
        <row r="40441">
          <cell r="A40441" t="str">
            <v>MM.13.050.0010.g</v>
          </cell>
          <cell r="B40441" t="str">
            <v>- DN65</v>
          </cell>
          <cell r="C40441" t="str">
            <v>cad</v>
          </cell>
          <cell r="D40441" t="str">
            <v>22,75</v>
          </cell>
        </row>
        <row r="40442">
          <cell r="A40442" t="str">
            <v>MM.13.050.0010.h</v>
          </cell>
          <cell r="B40442" t="str">
            <v>- DN80</v>
          </cell>
          <cell r="C40442" t="str">
            <v>cad</v>
          </cell>
          <cell r="D40442" t="str">
            <v>30,64</v>
          </cell>
        </row>
        <row r="40443">
          <cell r="A40443" t="str">
            <v>MM.13.050.0010.i</v>
          </cell>
          <cell r="B40443" t="str">
            <v>- DN100</v>
          </cell>
          <cell r="C40443" t="str">
            <v>cad</v>
          </cell>
          <cell r="D40443" t="str">
            <v>49,42</v>
          </cell>
        </row>
        <row r="40444">
          <cell r="A40444" t="str">
            <v>MM.13.050.0020</v>
          </cell>
          <cell r="B40444" t="str">
            <v>Valvole di ritegno in ghisa a battente - PN16</v>
          </cell>
          <cell r="C40444"/>
          <cell r="D40444"/>
        </row>
        <row r="40445">
          <cell r="A40445" t="str">
            <v>MM.13.050.0020.a</v>
          </cell>
          <cell r="B40445" t="str">
            <v>- DN40</v>
          </cell>
          <cell r="C40445" t="str">
            <v>cad</v>
          </cell>
          <cell r="D40445" t="str">
            <v>52,86</v>
          </cell>
        </row>
        <row r="40446">
          <cell r="A40446" t="str">
            <v>MM.13.050.0020.b</v>
          </cell>
          <cell r="B40446" t="str">
            <v>- DN50</v>
          </cell>
          <cell r="C40446" t="str">
            <v>cad</v>
          </cell>
          <cell r="D40446" t="str">
            <v>59,29</v>
          </cell>
        </row>
        <row r="40447">
          <cell r="A40447" t="str">
            <v>MM.13.050.0020.c</v>
          </cell>
          <cell r="B40447" t="str">
            <v>- DN65</v>
          </cell>
          <cell r="C40447" t="str">
            <v>cad</v>
          </cell>
          <cell r="D40447" t="str">
            <v>88,90</v>
          </cell>
        </row>
        <row r="40448">
          <cell r="A40448" t="str">
            <v>MM.13.050.0020.d</v>
          </cell>
          <cell r="B40448" t="str">
            <v>- DN80</v>
          </cell>
          <cell r="C40448" t="str">
            <v>cad</v>
          </cell>
          <cell r="D40448" t="str">
            <v>101,26</v>
          </cell>
        </row>
        <row r="40449">
          <cell r="A40449" t="str">
            <v>MM.13.050.0020.e</v>
          </cell>
          <cell r="B40449" t="str">
            <v>- DN100</v>
          </cell>
          <cell r="C40449" t="str">
            <v>cad</v>
          </cell>
          <cell r="D40449" t="str">
            <v>131,38</v>
          </cell>
        </row>
        <row r="40450">
          <cell r="A40450" t="str">
            <v>MM.13.050.0020.f</v>
          </cell>
          <cell r="B40450" t="str">
            <v>- DN125</v>
          </cell>
          <cell r="C40450" t="str">
            <v>cad</v>
          </cell>
          <cell r="D40450" t="str">
            <v>169,41</v>
          </cell>
        </row>
        <row r="40451">
          <cell r="A40451" t="str">
            <v>MM.13.050.0020.g</v>
          </cell>
          <cell r="B40451" t="str">
            <v>- DN150</v>
          </cell>
          <cell r="C40451" t="str">
            <v>cad</v>
          </cell>
          <cell r="D40451" t="str">
            <v>231,65</v>
          </cell>
        </row>
        <row r="40452">
          <cell r="A40452" t="str">
            <v>MM.13.050.0020.h</v>
          </cell>
          <cell r="B40452" t="str">
            <v>- DN200</v>
          </cell>
          <cell r="C40452" t="str">
            <v>cad</v>
          </cell>
          <cell r="D40452" t="str">
            <v>371,43</v>
          </cell>
        </row>
        <row r="40453">
          <cell r="A40453" t="str">
            <v>MM.13.050.0020.i</v>
          </cell>
          <cell r="B40453" t="str">
            <v>- DN250</v>
          </cell>
          <cell r="C40453" t="str">
            <v>cad</v>
          </cell>
          <cell r="D40453" t="str">
            <v>730,99</v>
          </cell>
        </row>
        <row r="40454">
          <cell r="A40454" t="str">
            <v>MM.13.050.0020.l</v>
          </cell>
          <cell r="B40454" t="str">
            <v>- DN300</v>
          </cell>
          <cell r="C40454" t="str">
            <v>cad</v>
          </cell>
          <cell r="D40454" t="str">
            <v>1.154,78</v>
          </cell>
        </row>
        <row r="40455">
          <cell r="A40455" t="str">
            <v>MM.13.050.0030</v>
          </cell>
          <cell r="B40455" t="str">
            <v>Valvole di ritegno in ghisa a ugello di Venturi - PN16</v>
          </cell>
          <cell r="C40455"/>
          <cell r="D40455"/>
        </row>
        <row r="40456">
          <cell r="A40456" t="str">
            <v>MM.13.050.0030.a</v>
          </cell>
          <cell r="B40456" t="str">
            <v>- DN40</v>
          </cell>
          <cell r="C40456" t="str">
            <v>cad</v>
          </cell>
          <cell r="D40456" t="str">
            <v>103,22</v>
          </cell>
        </row>
        <row r="40457">
          <cell r="A40457" t="str">
            <v>MM.13.050.0030.b</v>
          </cell>
          <cell r="B40457" t="str">
            <v>- DN50</v>
          </cell>
          <cell r="C40457" t="str">
            <v>cad</v>
          </cell>
          <cell r="D40457" t="str">
            <v>103,22</v>
          </cell>
        </row>
        <row r="40458">
          <cell r="A40458" t="str">
            <v>MM.13.050.0030.c</v>
          </cell>
          <cell r="B40458" t="str">
            <v>- DN65</v>
          </cell>
          <cell r="C40458" t="str">
            <v>cad</v>
          </cell>
          <cell r="D40458" t="str">
            <v>129,90</v>
          </cell>
        </row>
        <row r="40459">
          <cell r="A40459" t="str">
            <v>MM.13.050.0030.d</v>
          </cell>
          <cell r="B40459" t="str">
            <v>- DN80</v>
          </cell>
          <cell r="C40459" t="str">
            <v>cad</v>
          </cell>
          <cell r="D40459" t="str">
            <v>182,25</v>
          </cell>
        </row>
        <row r="40460">
          <cell r="A40460" t="str">
            <v>MM.13.050.0030.e</v>
          </cell>
          <cell r="B40460" t="str">
            <v>- DN100</v>
          </cell>
          <cell r="C40460" t="str">
            <v>cad</v>
          </cell>
          <cell r="D40460" t="str">
            <v>226,22</v>
          </cell>
        </row>
        <row r="40461">
          <cell r="A40461" t="str">
            <v>MM.13.050.0030.f</v>
          </cell>
          <cell r="B40461" t="str">
            <v>- DN125</v>
          </cell>
          <cell r="C40461" t="str">
            <v>cad</v>
          </cell>
          <cell r="D40461" t="str">
            <v>304,27</v>
          </cell>
        </row>
        <row r="40462">
          <cell r="A40462" t="str">
            <v>MM.13.050.0030.g</v>
          </cell>
          <cell r="B40462" t="str">
            <v>- DN150</v>
          </cell>
          <cell r="C40462" t="str">
            <v>cad</v>
          </cell>
          <cell r="D40462" t="str">
            <v>405,50</v>
          </cell>
        </row>
        <row r="40463">
          <cell r="A40463" t="str">
            <v>MM.13.050.0030.h</v>
          </cell>
          <cell r="B40463" t="str">
            <v>- DN200</v>
          </cell>
          <cell r="C40463" t="str">
            <v>cad</v>
          </cell>
          <cell r="D40463" t="str">
            <v>654,94</v>
          </cell>
        </row>
        <row r="40464">
          <cell r="A40464" t="str">
            <v>MM.13.050.0030.i</v>
          </cell>
          <cell r="B40464" t="str">
            <v>- DN250</v>
          </cell>
          <cell r="C40464" t="str">
            <v>cad</v>
          </cell>
          <cell r="D40464" t="str">
            <v>1.189,36</v>
          </cell>
        </row>
        <row r="40465">
          <cell r="A40465" t="str">
            <v>MM.13.050.0030.l</v>
          </cell>
          <cell r="B40465" t="str">
            <v>- DN300</v>
          </cell>
          <cell r="C40465" t="str">
            <v>cad</v>
          </cell>
          <cell r="D40465" t="str">
            <v>1.537,07</v>
          </cell>
        </row>
        <row r="40466">
          <cell r="A40466" t="str">
            <v>MM.13.050.0040</v>
          </cell>
          <cell r="B40466" t="str">
            <v>Valvole di ritegno in ghisa a flusso avviato - PN16</v>
          </cell>
          <cell r="C40466"/>
          <cell r="D40466"/>
        </row>
        <row r="40467">
          <cell r="A40467" t="str">
            <v>MM.13.050.0040.a</v>
          </cell>
          <cell r="B40467" t="str">
            <v>- DN15</v>
          </cell>
          <cell r="C40467" t="str">
            <v>cad</v>
          </cell>
          <cell r="D40467" t="str">
            <v>45,94</v>
          </cell>
        </row>
        <row r="40468">
          <cell r="A40468" t="str">
            <v>MM.13.050.0040.b</v>
          </cell>
          <cell r="B40468" t="str">
            <v>- DN20</v>
          </cell>
          <cell r="C40468" t="str">
            <v>cad</v>
          </cell>
          <cell r="D40468" t="str">
            <v>47,40</v>
          </cell>
        </row>
        <row r="40469">
          <cell r="A40469" t="str">
            <v>MM.13.050.0040.c</v>
          </cell>
          <cell r="B40469" t="str">
            <v>- DN25</v>
          </cell>
          <cell r="C40469" t="str">
            <v>cad</v>
          </cell>
          <cell r="D40469" t="str">
            <v>52,35</v>
          </cell>
        </row>
        <row r="40470">
          <cell r="A40470" t="str">
            <v>MM.13.050.0040.d</v>
          </cell>
          <cell r="B40470" t="str">
            <v>- DN32</v>
          </cell>
          <cell r="C40470" t="str">
            <v>cad</v>
          </cell>
          <cell r="D40470" t="str">
            <v>64,21</v>
          </cell>
        </row>
        <row r="40471">
          <cell r="A40471" t="str">
            <v>MM.13.050.0040.e</v>
          </cell>
          <cell r="B40471" t="str">
            <v>- DN40</v>
          </cell>
          <cell r="C40471" t="str">
            <v>cad</v>
          </cell>
          <cell r="D40471" t="str">
            <v>74,07</v>
          </cell>
        </row>
        <row r="40472">
          <cell r="A40472" t="str">
            <v>MM.13.050.0040.f</v>
          </cell>
          <cell r="B40472" t="str">
            <v>- DN50</v>
          </cell>
          <cell r="C40472" t="str">
            <v>cad</v>
          </cell>
          <cell r="D40472" t="str">
            <v>89,90</v>
          </cell>
        </row>
        <row r="40473">
          <cell r="A40473" t="str">
            <v>MM.13.050.0040.g</v>
          </cell>
          <cell r="B40473" t="str">
            <v>- DN65</v>
          </cell>
          <cell r="C40473" t="str">
            <v>cad</v>
          </cell>
          <cell r="D40473" t="str">
            <v>134,85</v>
          </cell>
        </row>
        <row r="40474">
          <cell r="A40474" t="str">
            <v>MM.13.050.0040.h</v>
          </cell>
          <cell r="B40474" t="str">
            <v>- DN80</v>
          </cell>
          <cell r="C40474" t="str">
            <v>cad</v>
          </cell>
          <cell r="D40474" t="str">
            <v>155,58</v>
          </cell>
        </row>
        <row r="40475">
          <cell r="A40475" t="str">
            <v>MM.13.050.0040.i</v>
          </cell>
          <cell r="B40475" t="str">
            <v>- DN100</v>
          </cell>
          <cell r="C40475" t="str">
            <v>cad</v>
          </cell>
          <cell r="D40475" t="str">
            <v>192,13</v>
          </cell>
        </row>
        <row r="40476">
          <cell r="A40476" t="str">
            <v>MM.13.050.0040.l</v>
          </cell>
          <cell r="B40476" t="str">
            <v>- DN125</v>
          </cell>
          <cell r="C40476" t="str">
            <v>cad</v>
          </cell>
          <cell r="D40476" t="str">
            <v>252,90</v>
          </cell>
        </row>
        <row r="40477">
          <cell r="A40477" t="str">
            <v>MM.13.050.0040.m</v>
          </cell>
          <cell r="B40477" t="str">
            <v>- DN150</v>
          </cell>
          <cell r="C40477" t="str">
            <v>cad</v>
          </cell>
          <cell r="D40477" t="str">
            <v>372,90</v>
          </cell>
        </row>
        <row r="40478">
          <cell r="A40478" t="str">
            <v>MM.13.050.0040.n</v>
          </cell>
          <cell r="B40478" t="str">
            <v>- DN200</v>
          </cell>
          <cell r="C40478" t="str">
            <v>cad</v>
          </cell>
          <cell r="D40478" t="str">
            <v>656,43</v>
          </cell>
        </row>
        <row r="40479">
          <cell r="A40479" t="str">
            <v>MM.13.050.0040.o</v>
          </cell>
          <cell r="B40479" t="str">
            <v>- DN250</v>
          </cell>
          <cell r="C40479" t="str">
            <v>cad</v>
          </cell>
          <cell r="D40479" t="str">
            <v>1.315,82</v>
          </cell>
        </row>
        <row r="40480">
          <cell r="A40480" t="str">
            <v>MM.13.050.0040.p</v>
          </cell>
          <cell r="B40480" t="str">
            <v>- DN300</v>
          </cell>
          <cell r="C40480" t="str">
            <v>cad</v>
          </cell>
          <cell r="D40480" t="str">
            <v>2.106,07</v>
          </cell>
        </row>
        <row r="40481">
          <cell r="A40481" t="str">
            <v>MM.13.050.0050</v>
          </cell>
          <cell r="B40481" t="str">
            <v>Valvole di ritegno in ghisa sferoidale a flusso avviato, munita di molla - PN16</v>
          </cell>
          <cell r="C40481"/>
          <cell r="D40481"/>
        </row>
        <row r="40482">
          <cell r="A40482" t="str">
            <v>MM.13.050.0050.a</v>
          </cell>
          <cell r="B40482" t="str">
            <v>- DN15</v>
          </cell>
          <cell r="C40482" t="str">
            <v>cad</v>
          </cell>
          <cell r="D40482" t="str">
            <v>66,68</v>
          </cell>
        </row>
        <row r="40483">
          <cell r="A40483" t="str">
            <v>MM.13.050.0050.b</v>
          </cell>
          <cell r="B40483" t="str">
            <v>- DN20</v>
          </cell>
          <cell r="C40483" t="str">
            <v>cad</v>
          </cell>
          <cell r="D40483" t="str">
            <v>78,03</v>
          </cell>
        </row>
        <row r="40484">
          <cell r="A40484" t="str">
            <v>MM.13.050.0050.c</v>
          </cell>
          <cell r="B40484" t="str">
            <v>- DN25</v>
          </cell>
          <cell r="C40484" t="str">
            <v>cad</v>
          </cell>
          <cell r="D40484" t="str">
            <v>87,92</v>
          </cell>
        </row>
        <row r="40485">
          <cell r="A40485" t="str">
            <v>MM.13.050.0050.d</v>
          </cell>
          <cell r="B40485" t="str">
            <v>- DN32</v>
          </cell>
          <cell r="C40485" t="str">
            <v>cad</v>
          </cell>
          <cell r="D40485" t="str">
            <v>104,23</v>
          </cell>
        </row>
        <row r="40486">
          <cell r="A40486" t="str">
            <v>MM.13.050.0050.e</v>
          </cell>
          <cell r="B40486" t="str">
            <v>- DN40</v>
          </cell>
          <cell r="C40486" t="str">
            <v>cad</v>
          </cell>
          <cell r="D40486" t="str">
            <v>118,04</v>
          </cell>
        </row>
        <row r="40487">
          <cell r="A40487" t="str">
            <v>MM.13.050.0050.f</v>
          </cell>
          <cell r="B40487" t="str">
            <v>- DN50</v>
          </cell>
          <cell r="C40487" t="str">
            <v>cad</v>
          </cell>
          <cell r="D40487" t="str">
            <v>141,75</v>
          </cell>
        </row>
        <row r="40488">
          <cell r="A40488" t="str">
            <v>MM.13.050.0050.g</v>
          </cell>
          <cell r="B40488" t="str">
            <v>- DN65</v>
          </cell>
          <cell r="C40488" t="str">
            <v>cad</v>
          </cell>
          <cell r="D40488" t="str">
            <v>198,57</v>
          </cell>
        </row>
        <row r="40489">
          <cell r="A40489" t="str">
            <v>MM.13.050.0050.h</v>
          </cell>
          <cell r="B40489" t="str">
            <v>- DN80</v>
          </cell>
          <cell r="C40489" t="str">
            <v>cad</v>
          </cell>
          <cell r="D40489" t="str">
            <v>241,53</v>
          </cell>
        </row>
        <row r="40490">
          <cell r="A40490" t="str">
            <v>MM.13.050.0050.i</v>
          </cell>
          <cell r="B40490" t="str">
            <v>- DN100</v>
          </cell>
          <cell r="C40490" t="str">
            <v>cad</v>
          </cell>
          <cell r="D40490" t="str">
            <v>296,85</v>
          </cell>
        </row>
        <row r="40491">
          <cell r="A40491" t="str">
            <v>MM.13.050.0050.l</v>
          </cell>
          <cell r="B40491" t="str">
            <v>- DN125</v>
          </cell>
          <cell r="C40491" t="str">
            <v>cad</v>
          </cell>
          <cell r="D40491" t="str">
            <v>453,43</v>
          </cell>
        </row>
        <row r="40492">
          <cell r="A40492" t="str">
            <v>MM.13.050.0050.m</v>
          </cell>
          <cell r="B40492" t="str">
            <v>- DN150</v>
          </cell>
          <cell r="C40492" t="str">
            <v>cad</v>
          </cell>
          <cell r="D40492" t="str">
            <v>643,57</v>
          </cell>
        </row>
        <row r="40493">
          <cell r="A40493" t="str">
            <v>MM.13.050.0050.n</v>
          </cell>
          <cell r="B40493" t="str">
            <v>- DN200</v>
          </cell>
          <cell r="C40493" t="str">
            <v>cad</v>
          </cell>
          <cell r="D40493" t="str">
            <v>1.215,05</v>
          </cell>
        </row>
        <row r="40494">
          <cell r="A40494" t="str">
            <v>MM.13.050.0050.o</v>
          </cell>
          <cell r="B40494" t="str">
            <v>- DN250</v>
          </cell>
          <cell r="C40494" t="str">
            <v>cad</v>
          </cell>
          <cell r="D40494" t="str">
            <v>1.871,96</v>
          </cell>
        </row>
        <row r="40495">
          <cell r="A40495" t="str">
            <v>MM.13.050.0050.p</v>
          </cell>
          <cell r="B40495" t="str">
            <v>- DN300</v>
          </cell>
          <cell r="C40495" t="str">
            <v>cad</v>
          </cell>
          <cell r="D40495" t="str">
            <v>2.778,33</v>
          </cell>
        </row>
        <row r="40496">
          <cell r="A40496" t="str">
            <v>MM.13.050.0060</v>
          </cell>
          <cell r="B40496" t="str">
            <v>Valvole di ritegno in ghisa sferoidale a flusso avviato, munita di molla - PN25</v>
          </cell>
          <cell r="C40496"/>
          <cell r="D40496"/>
        </row>
        <row r="40497">
          <cell r="A40497" t="str">
            <v>MM.13.050.0060.a</v>
          </cell>
          <cell r="B40497" t="str">
            <v>- DN15</v>
          </cell>
          <cell r="C40497" t="str">
            <v>cad</v>
          </cell>
          <cell r="D40497" t="str">
            <v>80,52</v>
          </cell>
        </row>
        <row r="40498">
          <cell r="A40498" t="str">
            <v>MM.13.050.0060.b</v>
          </cell>
          <cell r="B40498" t="str">
            <v>- DN20</v>
          </cell>
          <cell r="C40498" t="str">
            <v>cad</v>
          </cell>
          <cell r="D40498" t="str">
            <v>93,35</v>
          </cell>
        </row>
        <row r="40499">
          <cell r="A40499" t="str">
            <v>MM.13.050.0060.c</v>
          </cell>
          <cell r="B40499" t="str">
            <v>- DN25</v>
          </cell>
          <cell r="C40499" t="str">
            <v>cad</v>
          </cell>
          <cell r="D40499" t="str">
            <v>104,23</v>
          </cell>
        </row>
        <row r="40500">
          <cell r="A40500" t="str">
            <v>MM.13.050.0060.d</v>
          </cell>
          <cell r="B40500" t="str">
            <v>- DN32</v>
          </cell>
          <cell r="C40500" t="str">
            <v>cad</v>
          </cell>
          <cell r="D40500" t="str">
            <v>122,47</v>
          </cell>
        </row>
        <row r="40501">
          <cell r="A40501" t="str">
            <v>MM.13.050.0060.e</v>
          </cell>
          <cell r="B40501" t="str">
            <v>- DN40</v>
          </cell>
          <cell r="C40501" t="str">
            <v>cad</v>
          </cell>
          <cell r="D40501" t="str">
            <v>141,75</v>
          </cell>
        </row>
        <row r="40502">
          <cell r="A40502" t="str">
            <v>MM.13.050.0060.f</v>
          </cell>
          <cell r="B40502" t="str">
            <v>- DN50</v>
          </cell>
          <cell r="C40502" t="str">
            <v>cad</v>
          </cell>
          <cell r="D40502" t="str">
            <v>168,41</v>
          </cell>
        </row>
        <row r="40503">
          <cell r="A40503" t="str">
            <v>MM.13.050.0060.g</v>
          </cell>
          <cell r="B40503" t="str">
            <v>- DN65</v>
          </cell>
          <cell r="C40503" t="str">
            <v>cad</v>
          </cell>
          <cell r="D40503" t="str">
            <v>256,38</v>
          </cell>
        </row>
        <row r="40504">
          <cell r="A40504" t="str">
            <v>MM.13.050.0060.h</v>
          </cell>
          <cell r="B40504" t="str">
            <v>- DN80</v>
          </cell>
          <cell r="C40504" t="str">
            <v>cad</v>
          </cell>
          <cell r="D40504" t="str">
            <v>319,56</v>
          </cell>
        </row>
        <row r="40505">
          <cell r="A40505" t="str">
            <v>MM.13.050.0060.i</v>
          </cell>
          <cell r="B40505" t="str">
            <v>- DN100</v>
          </cell>
          <cell r="C40505" t="str">
            <v>cad</v>
          </cell>
          <cell r="D40505" t="str">
            <v>415,88</v>
          </cell>
        </row>
        <row r="40506">
          <cell r="A40506" t="str">
            <v>MM.13.050.0060.l</v>
          </cell>
          <cell r="B40506" t="str">
            <v>- DN125</v>
          </cell>
          <cell r="C40506" t="str">
            <v>cad</v>
          </cell>
          <cell r="D40506" t="str">
            <v>579,87</v>
          </cell>
        </row>
        <row r="40507">
          <cell r="A40507" t="str">
            <v>MM.13.050.0060.m</v>
          </cell>
          <cell r="B40507" t="str">
            <v>- DN150</v>
          </cell>
          <cell r="C40507" t="str">
            <v>cad</v>
          </cell>
          <cell r="D40507" t="str">
            <v>818,44</v>
          </cell>
        </row>
        <row r="40508">
          <cell r="A40508" t="str">
            <v>MM.13.050.0070</v>
          </cell>
          <cell r="B40508" t="str">
            <v>Valvole di ritegno in acciaio a battente - PN25</v>
          </cell>
          <cell r="C40508"/>
          <cell r="D40508"/>
        </row>
        <row r="40509">
          <cell r="A40509" t="str">
            <v>MM.13.050.0070.a</v>
          </cell>
          <cell r="B40509" t="str">
            <v>- DN50</v>
          </cell>
          <cell r="C40509" t="str">
            <v>cad</v>
          </cell>
          <cell r="D40509" t="str">
            <v>281,52</v>
          </cell>
        </row>
        <row r="40510">
          <cell r="A40510" t="str">
            <v>MM.13.050.0070.b</v>
          </cell>
          <cell r="B40510" t="str">
            <v>- DN65</v>
          </cell>
          <cell r="C40510" t="str">
            <v>cad</v>
          </cell>
          <cell r="D40510" t="str">
            <v>292,90</v>
          </cell>
        </row>
        <row r="40511">
          <cell r="A40511" t="str">
            <v>MM.13.050.0070.c</v>
          </cell>
          <cell r="B40511" t="str">
            <v>- DN80</v>
          </cell>
          <cell r="C40511" t="str">
            <v>cad</v>
          </cell>
          <cell r="D40511" t="str">
            <v>365,98</v>
          </cell>
        </row>
        <row r="40512">
          <cell r="A40512" t="str">
            <v>MM.13.050.0070.d</v>
          </cell>
          <cell r="B40512" t="str">
            <v>- DN100</v>
          </cell>
          <cell r="C40512" t="str">
            <v>cad</v>
          </cell>
          <cell r="D40512" t="str">
            <v>633,69</v>
          </cell>
        </row>
        <row r="40513">
          <cell r="A40513" t="str">
            <v>MM.13.050.0070.e</v>
          </cell>
          <cell r="B40513" t="str">
            <v>- DN125</v>
          </cell>
          <cell r="C40513" t="str">
            <v>cad</v>
          </cell>
          <cell r="D40513" t="str">
            <v>633,69</v>
          </cell>
        </row>
        <row r="40514">
          <cell r="A40514" t="str">
            <v>MM.13.050.0070.f</v>
          </cell>
          <cell r="B40514" t="str">
            <v>- DN150</v>
          </cell>
          <cell r="C40514" t="str">
            <v>cad</v>
          </cell>
          <cell r="D40514" t="str">
            <v>807,07</v>
          </cell>
        </row>
        <row r="40515">
          <cell r="A40515" t="str">
            <v>MM.13.050.0070.g</v>
          </cell>
          <cell r="B40515" t="str">
            <v>- DN200</v>
          </cell>
          <cell r="C40515" t="str">
            <v>cad</v>
          </cell>
          <cell r="D40515" t="str">
            <v>1.219,98</v>
          </cell>
        </row>
        <row r="40516">
          <cell r="A40516" t="str">
            <v>MM.13.050.0070.h</v>
          </cell>
          <cell r="B40516" t="str">
            <v>- DN250</v>
          </cell>
          <cell r="C40516" t="str">
            <v>cad</v>
          </cell>
          <cell r="D40516" t="str">
            <v>1.736,14</v>
          </cell>
        </row>
        <row r="40517">
          <cell r="A40517" t="str">
            <v>MM.13.050.0070.i</v>
          </cell>
          <cell r="B40517" t="str">
            <v>- DN300</v>
          </cell>
          <cell r="C40517" t="str">
            <v>cad</v>
          </cell>
          <cell r="D40517" t="str">
            <v>2.533,82</v>
          </cell>
        </row>
        <row r="40518">
          <cell r="A40518" t="str">
            <v>MM.13.050.0070.l</v>
          </cell>
          <cell r="B40518" t="str">
            <v>- DN350</v>
          </cell>
          <cell r="C40518" t="str">
            <v>cad</v>
          </cell>
          <cell r="D40518" t="str">
            <v>4.176,12</v>
          </cell>
        </row>
        <row r="40519">
          <cell r="A40519" t="str">
            <v>MM.13.050.0070.m</v>
          </cell>
          <cell r="B40519" t="str">
            <v>- DN400</v>
          </cell>
          <cell r="C40519" t="str">
            <v>cad</v>
          </cell>
          <cell r="D40519" t="str">
            <v>4.457,63</v>
          </cell>
        </row>
        <row r="40520">
          <cell r="A40520" t="str">
            <v>MM.13.050.0070.n</v>
          </cell>
          <cell r="B40520" t="str">
            <v>- DN500</v>
          </cell>
          <cell r="C40520" t="str">
            <v>cad</v>
          </cell>
          <cell r="D40520" t="str">
            <v>7.882,99</v>
          </cell>
        </row>
        <row r="40521">
          <cell r="A40521" t="str">
            <v>MM.13.050.0080</v>
          </cell>
          <cell r="B40521" t="str">
            <v>Valvole di ritegno in acciaio a battente - PN40</v>
          </cell>
          <cell r="C40521"/>
          <cell r="D40521"/>
        </row>
        <row r="40522">
          <cell r="A40522" t="str">
            <v>MM.13.050.0080.a</v>
          </cell>
          <cell r="B40522" t="str">
            <v>- DN50</v>
          </cell>
          <cell r="C40522" t="str">
            <v>cad</v>
          </cell>
          <cell r="D40522" t="str">
            <v>281,52</v>
          </cell>
        </row>
        <row r="40523">
          <cell r="A40523" t="str">
            <v>MM.13.050.0080.b</v>
          </cell>
          <cell r="B40523" t="str">
            <v>- DN80</v>
          </cell>
          <cell r="C40523" t="str">
            <v>cad</v>
          </cell>
          <cell r="D40523" t="str">
            <v>365,98</v>
          </cell>
        </row>
        <row r="40524">
          <cell r="A40524" t="str">
            <v>MM.13.050.0080.c</v>
          </cell>
          <cell r="B40524" t="str">
            <v>- DN100</v>
          </cell>
          <cell r="C40524" t="str">
            <v>cad</v>
          </cell>
          <cell r="D40524" t="str">
            <v>468,24</v>
          </cell>
        </row>
        <row r="40525">
          <cell r="A40525" t="str">
            <v>MM.13.050.0080.d</v>
          </cell>
          <cell r="B40525" t="str">
            <v>- DN150</v>
          </cell>
          <cell r="C40525" t="str">
            <v>cad</v>
          </cell>
          <cell r="D40525" t="str">
            <v>835,22</v>
          </cell>
        </row>
        <row r="40526">
          <cell r="A40526" t="str">
            <v>MM.13.050.0080.e</v>
          </cell>
          <cell r="B40526" t="str">
            <v>- DN200</v>
          </cell>
          <cell r="C40526" t="str">
            <v>cad</v>
          </cell>
          <cell r="D40526" t="str">
            <v>1.501,50</v>
          </cell>
        </row>
        <row r="40527">
          <cell r="A40527" t="str">
            <v>MM.13.050.0080.f</v>
          </cell>
          <cell r="B40527" t="str">
            <v>- DN250</v>
          </cell>
          <cell r="C40527" t="str">
            <v>cad</v>
          </cell>
          <cell r="D40527" t="str">
            <v>2.111,53</v>
          </cell>
        </row>
        <row r="40528">
          <cell r="A40528" t="str">
            <v>MM.13.050.0080.g</v>
          </cell>
          <cell r="B40528" t="str">
            <v>- DN300</v>
          </cell>
          <cell r="C40528" t="str">
            <v>cad</v>
          </cell>
          <cell r="D40528" t="str">
            <v>2.909,21</v>
          </cell>
        </row>
        <row r="40529">
          <cell r="A40529" t="str">
            <v>MM.13.050.0080.h</v>
          </cell>
          <cell r="B40529" t="str">
            <v>- DN350</v>
          </cell>
          <cell r="C40529" t="str">
            <v>cad</v>
          </cell>
          <cell r="D40529" t="str">
            <v>4.611,74</v>
          </cell>
        </row>
        <row r="40530">
          <cell r="A40530" t="str">
            <v>MM.13.050.0080.i</v>
          </cell>
          <cell r="B40530" t="str">
            <v>- DN400</v>
          </cell>
          <cell r="C40530" t="str">
            <v>cad</v>
          </cell>
          <cell r="D40530" t="str">
            <v>5.665,29</v>
          </cell>
        </row>
        <row r="40531">
          <cell r="A40531" t="str">
            <v>MM.13.050.0090</v>
          </cell>
          <cell r="B40531" t="str">
            <v>Valvole di ritegno in acciaio a battente tipo wafer, anelli di tenuta in gomma - PN16</v>
          </cell>
          <cell r="C40531"/>
          <cell r="D40531"/>
        </row>
        <row r="40532">
          <cell r="A40532" t="str">
            <v>MM.13.050.0090.a</v>
          </cell>
          <cell r="B40532" t="str">
            <v>- DN50</v>
          </cell>
          <cell r="C40532" t="str">
            <v>cad</v>
          </cell>
          <cell r="D40532" t="str">
            <v>35,56</v>
          </cell>
        </row>
        <row r="40533">
          <cell r="A40533" t="str">
            <v>MM.13.050.0090.b</v>
          </cell>
          <cell r="B40533" t="str">
            <v>- DN65</v>
          </cell>
          <cell r="C40533" t="str">
            <v>cad</v>
          </cell>
          <cell r="D40533" t="str">
            <v>40,00</v>
          </cell>
        </row>
        <row r="40534">
          <cell r="A40534" t="str">
            <v>MM.13.050.0090.c</v>
          </cell>
          <cell r="B40534" t="str">
            <v>- DN80</v>
          </cell>
          <cell r="C40534" t="str">
            <v>cad</v>
          </cell>
          <cell r="D40534" t="str">
            <v>46,94</v>
          </cell>
        </row>
        <row r="40535">
          <cell r="A40535" t="str">
            <v>MM.13.050.0090.d</v>
          </cell>
          <cell r="B40535" t="str">
            <v>- DN100</v>
          </cell>
          <cell r="C40535" t="str">
            <v>cad</v>
          </cell>
          <cell r="D40535" t="str">
            <v>53,36</v>
          </cell>
        </row>
        <row r="40536">
          <cell r="A40536" t="str">
            <v>MM.13.050.0090.e</v>
          </cell>
          <cell r="B40536" t="str">
            <v>- DN125</v>
          </cell>
          <cell r="C40536" t="str">
            <v>cad</v>
          </cell>
          <cell r="D40536" t="str">
            <v>66,68</v>
          </cell>
        </row>
        <row r="40537">
          <cell r="A40537" t="str">
            <v>MM.13.050.0090.f</v>
          </cell>
          <cell r="B40537" t="str">
            <v>- DN150</v>
          </cell>
          <cell r="C40537" t="str">
            <v>cad</v>
          </cell>
          <cell r="D40537" t="str">
            <v>82,48</v>
          </cell>
        </row>
        <row r="40538">
          <cell r="A40538" t="str">
            <v>MM.13.050.0090.g</v>
          </cell>
          <cell r="B40538" t="str">
            <v>- DN200</v>
          </cell>
          <cell r="C40538" t="str">
            <v>cad</v>
          </cell>
          <cell r="D40538" t="str">
            <v>115,59</v>
          </cell>
        </row>
        <row r="40539">
          <cell r="A40539" t="str">
            <v>MM.13.050.0090.h</v>
          </cell>
          <cell r="B40539" t="str">
            <v>- DN250</v>
          </cell>
          <cell r="C40539" t="str">
            <v>cad</v>
          </cell>
          <cell r="D40539" t="str">
            <v>177,79</v>
          </cell>
        </row>
        <row r="40540">
          <cell r="A40540" t="str">
            <v>MM.13.050.0100</v>
          </cell>
          <cell r="B40540" t="str">
            <v>Valvole di ritegno in acciaio a disco tipo wafer - PN10/40</v>
          </cell>
          <cell r="C40540"/>
          <cell r="D40540"/>
        </row>
        <row r="40541">
          <cell r="A40541" t="str">
            <v>MM.13.050.0100.a</v>
          </cell>
          <cell r="B40541" t="str">
            <v>- DN15</v>
          </cell>
          <cell r="C40541" t="str">
            <v>cad</v>
          </cell>
          <cell r="D40541" t="str">
            <v>36,54</v>
          </cell>
        </row>
        <row r="40542">
          <cell r="A40542" t="str">
            <v>MM.13.050.0100.b</v>
          </cell>
          <cell r="B40542" t="str">
            <v>- DN20</v>
          </cell>
          <cell r="C40542" t="str">
            <v>cad</v>
          </cell>
          <cell r="D40542" t="str">
            <v>41,99</v>
          </cell>
        </row>
        <row r="40543">
          <cell r="A40543" t="str">
            <v>MM.13.050.0100.c</v>
          </cell>
          <cell r="B40543" t="str">
            <v>- DN25</v>
          </cell>
          <cell r="C40543" t="str">
            <v>cad</v>
          </cell>
          <cell r="D40543" t="str">
            <v>42,96</v>
          </cell>
        </row>
        <row r="40544">
          <cell r="A40544" t="str">
            <v>MM.13.050.0100.d</v>
          </cell>
          <cell r="B40544" t="str">
            <v>- DN32</v>
          </cell>
          <cell r="C40544" t="str">
            <v>cad</v>
          </cell>
          <cell r="D40544" t="str">
            <v>49,40</v>
          </cell>
        </row>
        <row r="40545">
          <cell r="A40545" t="str">
            <v>MM.13.050.0100.e</v>
          </cell>
          <cell r="B40545" t="str">
            <v>- DN40</v>
          </cell>
          <cell r="C40545" t="str">
            <v>cad</v>
          </cell>
          <cell r="D40545" t="str">
            <v>53,35</v>
          </cell>
        </row>
        <row r="40546">
          <cell r="A40546" t="str">
            <v>MM.13.050.0100.f</v>
          </cell>
          <cell r="B40546" t="str">
            <v>- DN50</v>
          </cell>
          <cell r="C40546" t="str">
            <v>cad</v>
          </cell>
          <cell r="D40546" t="str">
            <v>65,69</v>
          </cell>
        </row>
        <row r="40547">
          <cell r="A40547" t="str">
            <v>MM.13.050.0100.g</v>
          </cell>
          <cell r="B40547" t="str">
            <v>- DN65</v>
          </cell>
          <cell r="C40547" t="str">
            <v>cad</v>
          </cell>
          <cell r="D40547" t="str">
            <v>82,97</v>
          </cell>
        </row>
        <row r="40548">
          <cell r="A40548" t="str">
            <v>MM.13.050.0100.h</v>
          </cell>
          <cell r="B40548" t="str">
            <v>- DN80</v>
          </cell>
          <cell r="C40548" t="str">
            <v>cad</v>
          </cell>
          <cell r="D40548" t="str">
            <v>93,86</v>
          </cell>
        </row>
        <row r="40549">
          <cell r="A40549" t="str">
            <v>MM.13.050.0100.i</v>
          </cell>
          <cell r="B40549" t="str">
            <v>- DN100</v>
          </cell>
          <cell r="C40549" t="str">
            <v>cad</v>
          </cell>
          <cell r="D40549" t="str">
            <v>154,10</v>
          </cell>
        </row>
        <row r="40550">
          <cell r="A40550" t="str">
            <v>MM.13.050.0100.l</v>
          </cell>
          <cell r="B40550" t="str">
            <v>- DN125</v>
          </cell>
          <cell r="C40550" t="str">
            <v>cad</v>
          </cell>
          <cell r="D40550" t="str">
            <v>273,14</v>
          </cell>
        </row>
        <row r="40551">
          <cell r="A40551" t="str">
            <v>MM.13.050.0100.m</v>
          </cell>
          <cell r="B40551" t="str">
            <v>- DN150</v>
          </cell>
          <cell r="C40551" t="str">
            <v>cad</v>
          </cell>
          <cell r="D40551" t="str">
            <v>346,25</v>
          </cell>
        </row>
        <row r="40552">
          <cell r="A40552" t="str">
            <v>MM.13.050.0100.n</v>
          </cell>
          <cell r="B40552" t="str">
            <v>- DN200</v>
          </cell>
          <cell r="C40552" t="str">
            <v>cad</v>
          </cell>
          <cell r="D40552" t="str">
            <v>528,00</v>
          </cell>
        </row>
        <row r="40553">
          <cell r="A40553" t="str">
            <v>MM.13.050.0110</v>
          </cell>
          <cell r="B40553" t="str">
            <v>Valvole di ritegno in bronzo a globo, con attacchi filettati di tipo gas - PN16</v>
          </cell>
          <cell r="C40553"/>
          <cell r="D40553"/>
        </row>
        <row r="40554">
          <cell r="A40554" t="str">
            <v>MM.13.050.0110.a</v>
          </cell>
          <cell r="B40554" t="str">
            <v>- DN15</v>
          </cell>
          <cell r="C40554" t="str">
            <v>cad</v>
          </cell>
          <cell r="D40554" t="str">
            <v>5,07</v>
          </cell>
        </row>
        <row r="40555">
          <cell r="A40555" t="str">
            <v>MM.13.050.0110.b</v>
          </cell>
          <cell r="B40555" t="str">
            <v>- DN20</v>
          </cell>
          <cell r="C40555" t="str">
            <v>cad</v>
          </cell>
          <cell r="D40555" t="str">
            <v>6,97</v>
          </cell>
        </row>
        <row r="40556">
          <cell r="A40556" t="str">
            <v>MM.13.050.0110.c</v>
          </cell>
          <cell r="B40556" t="str">
            <v>- DN25</v>
          </cell>
          <cell r="C40556" t="str">
            <v>cad</v>
          </cell>
          <cell r="D40556" t="str">
            <v>10,86</v>
          </cell>
        </row>
        <row r="40557">
          <cell r="A40557" t="str">
            <v>MM.13.050.0110.d</v>
          </cell>
          <cell r="B40557" t="str">
            <v>- DN32</v>
          </cell>
          <cell r="C40557" t="str">
            <v>cad</v>
          </cell>
          <cell r="D40557" t="str">
            <v>17,64</v>
          </cell>
        </row>
        <row r="40558">
          <cell r="A40558" t="str">
            <v>MM.13.050.0110.e</v>
          </cell>
          <cell r="B40558" t="str">
            <v>- DN40</v>
          </cell>
          <cell r="C40558" t="str">
            <v>cad</v>
          </cell>
          <cell r="D40558" t="str">
            <v>20,75</v>
          </cell>
        </row>
        <row r="40559">
          <cell r="A40559" t="str">
            <v>MM.13.050.0110.f</v>
          </cell>
          <cell r="B40559" t="str">
            <v>- DN50</v>
          </cell>
          <cell r="C40559" t="str">
            <v>cad</v>
          </cell>
          <cell r="D40559" t="str">
            <v>31,60</v>
          </cell>
        </row>
        <row r="40560">
          <cell r="A40560" t="str">
            <v>MM.13.050.0110.g</v>
          </cell>
          <cell r="B40560" t="str">
            <v>- DN65</v>
          </cell>
          <cell r="C40560" t="str">
            <v>cad</v>
          </cell>
          <cell r="D40560" t="str">
            <v>79,01</v>
          </cell>
        </row>
        <row r="40561">
          <cell r="A40561" t="str">
            <v>MM.13.050.0110.h</v>
          </cell>
          <cell r="B40561" t="str">
            <v>- DN80</v>
          </cell>
          <cell r="C40561" t="str">
            <v>cad</v>
          </cell>
          <cell r="D40561" t="str">
            <v>115,59</v>
          </cell>
        </row>
        <row r="40562">
          <cell r="A40562" t="str">
            <v>MM.13.050.0110.i</v>
          </cell>
          <cell r="B40562" t="str">
            <v>- DN100</v>
          </cell>
          <cell r="C40562" t="str">
            <v>cad</v>
          </cell>
          <cell r="D40562" t="str">
            <v>219,78</v>
          </cell>
        </row>
        <row r="40563">
          <cell r="A40563" t="str">
            <v>MM.13.060</v>
          </cell>
          <cell r="B40563" t="str">
            <v>VALVOLE A GLOBO</v>
          </cell>
          <cell r="C40563"/>
          <cell r="D40563"/>
        </row>
        <row r="40564">
          <cell r="A40564" t="str">
            <v>MM.13.060.0010</v>
          </cell>
          <cell r="B40564" t="str">
            <v>Valvole a globo in bronzo, di regolazione con otturatore a spillo, con attacchi filettati tipo gas - PN16</v>
          </cell>
          <cell r="C40564"/>
          <cell r="D40564"/>
        </row>
        <row r="40565">
          <cell r="A40565" t="str">
            <v>MM.13.060.0010.a</v>
          </cell>
          <cell r="B40565" t="str">
            <v>- DN15</v>
          </cell>
          <cell r="C40565" t="str">
            <v>cad</v>
          </cell>
          <cell r="D40565" t="str">
            <v>8,54</v>
          </cell>
        </row>
        <row r="40566">
          <cell r="A40566" t="str">
            <v>MM.13.060.0010.b</v>
          </cell>
          <cell r="B40566" t="str">
            <v>- DN20</v>
          </cell>
          <cell r="C40566" t="str">
            <v>cad</v>
          </cell>
          <cell r="D40566" t="str">
            <v>11,86</v>
          </cell>
        </row>
        <row r="40567">
          <cell r="A40567" t="str">
            <v>MM.13.060.0010.c</v>
          </cell>
          <cell r="B40567" t="str">
            <v>- DN25</v>
          </cell>
          <cell r="C40567" t="str">
            <v>cad</v>
          </cell>
          <cell r="D40567" t="str">
            <v>18,78</v>
          </cell>
        </row>
        <row r="40568">
          <cell r="A40568" t="str">
            <v>MM.13.060.0010.d</v>
          </cell>
          <cell r="B40568" t="str">
            <v>- DN32</v>
          </cell>
          <cell r="C40568" t="str">
            <v>cad</v>
          </cell>
          <cell r="D40568" t="str">
            <v>26,66</v>
          </cell>
        </row>
        <row r="40569">
          <cell r="A40569" t="str">
            <v>MM.13.060.0010.e</v>
          </cell>
          <cell r="B40569" t="str">
            <v>- DN40</v>
          </cell>
          <cell r="C40569" t="str">
            <v>cad</v>
          </cell>
          <cell r="D40569" t="str">
            <v>37,52</v>
          </cell>
        </row>
        <row r="40570">
          <cell r="A40570" t="str">
            <v>MM.13.060.0010.f</v>
          </cell>
          <cell r="B40570" t="str">
            <v>- DN50</v>
          </cell>
          <cell r="C40570" t="str">
            <v>cad</v>
          </cell>
          <cell r="D40570" t="str">
            <v>54,32</v>
          </cell>
        </row>
        <row r="40571">
          <cell r="A40571" t="str">
            <v>MM.13.060.0010.g</v>
          </cell>
          <cell r="B40571" t="str">
            <v>- DN65</v>
          </cell>
          <cell r="C40571" t="str">
            <v>cad</v>
          </cell>
          <cell r="D40571" t="str">
            <v>113,11</v>
          </cell>
        </row>
        <row r="40572">
          <cell r="A40572" t="str">
            <v>MM.13.060.0010.h</v>
          </cell>
          <cell r="B40572" t="str">
            <v>- DN80</v>
          </cell>
          <cell r="C40572" t="str">
            <v>cad</v>
          </cell>
          <cell r="D40572" t="str">
            <v>162,02</v>
          </cell>
        </row>
        <row r="40573">
          <cell r="A40573" t="str">
            <v>MM.13.060.0020</v>
          </cell>
          <cell r="B40573" t="str">
            <v>Valvole a globo in bronzo, con attacchi filettati tipo gas o NPT - PN25</v>
          </cell>
          <cell r="C40573"/>
          <cell r="D40573"/>
        </row>
        <row r="40574">
          <cell r="A40574" t="str">
            <v>MM.13.060.0020.a</v>
          </cell>
          <cell r="B40574" t="str">
            <v>- DN15</v>
          </cell>
          <cell r="C40574" t="str">
            <v>cad</v>
          </cell>
          <cell r="D40574" t="str">
            <v>10,18</v>
          </cell>
        </row>
        <row r="40575">
          <cell r="A40575" t="str">
            <v>MM.13.060.0020.b</v>
          </cell>
          <cell r="B40575" t="str">
            <v>- DN20</v>
          </cell>
          <cell r="C40575" t="str">
            <v>cad</v>
          </cell>
          <cell r="D40575" t="str">
            <v>14,82</v>
          </cell>
        </row>
        <row r="40576">
          <cell r="A40576" t="str">
            <v>MM.13.060.0020.c</v>
          </cell>
          <cell r="B40576" t="str">
            <v>- DN25</v>
          </cell>
          <cell r="C40576" t="str">
            <v>cad</v>
          </cell>
          <cell r="D40576" t="str">
            <v>21,24</v>
          </cell>
        </row>
        <row r="40577">
          <cell r="A40577" t="str">
            <v>MM.13.060.0020.d</v>
          </cell>
          <cell r="B40577" t="str">
            <v>- DN32</v>
          </cell>
          <cell r="C40577" t="str">
            <v>cad</v>
          </cell>
          <cell r="D40577" t="str">
            <v>27,65</v>
          </cell>
        </row>
        <row r="40578">
          <cell r="A40578" t="str">
            <v>MM.13.060.0020.e</v>
          </cell>
          <cell r="B40578" t="str">
            <v>- DN40</v>
          </cell>
          <cell r="C40578" t="str">
            <v>cad</v>
          </cell>
          <cell r="D40578" t="str">
            <v>37,04</v>
          </cell>
        </row>
        <row r="40579">
          <cell r="A40579" t="str">
            <v>MM.13.060.0020.f</v>
          </cell>
          <cell r="B40579" t="str">
            <v>- DN50</v>
          </cell>
          <cell r="C40579" t="str">
            <v>cad</v>
          </cell>
          <cell r="D40579" t="str">
            <v>57,31</v>
          </cell>
        </row>
        <row r="40580">
          <cell r="A40580" t="str">
            <v>MM.13.060.0030</v>
          </cell>
          <cell r="B40580" t="str">
            <v>Valvole a globo in bronzo, con attacchi filettati tipo gas o NPT - PN40</v>
          </cell>
          <cell r="C40580"/>
          <cell r="D40580"/>
        </row>
        <row r="40581">
          <cell r="A40581" t="str">
            <v>MM.13.060.0030.a</v>
          </cell>
          <cell r="B40581" t="str">
            <v>- DN15</v>
          </cell>
          <cell r="C40581" t="str">
            <v>cad</v>
          </cell>
          <cell r="D40581" t="str">
            <v>23,69</v>
          </cell>
        </row>
        <row r="40582">
          <cell r="A40582" t="str">
            <v>MM.13.060.0030.b</v>
          </cell>
          <cell r="B40582" t="str">
            <v>- DN20</v>
          </cell>
          <cell r="C40582" t="str">
            <v>cad</v>
          </cell>
          <cell r="D40582" t="str">
            <v>37,04</v>
          </cell>
        </row>
        <row r="40583">
          <cell r="A40583" t="str">
            <v>MM.13.060.0030.c</v>
          </cell>
          <cell r="B40583" t="str">
            <v>- DN25</v>
          </cell>
          <cell r="C40583" t="str">
            <v>cad</v>
          </cell>
          <cell r="D40583" t="str">
            <v>51,37</v>
          </cell>
        </row>
        <row r="40584">
          <cell r="A40584" t="str">
            <v>MM.13.060.0030.d</v>
          </cell>
          <cell r="B40584" t="str">
            <v>- DN32</v>
          </cell>
          <cell r="C40584" t="str">
            <v>cad</v>
          </cell>
          <cell r="D40584" t="str">
            <v>74,56</v>
          </cell>
        </row>
        <row r="40585">
          <cell r="A40585" t="str">
            <v>MM.13.060.0030.e</v>
          </cell>
          <cell r="B40585" t="str">
            <v>- DN40</v>
          </cell>
          <cell r="C40585" t="str">
            <v>cad</v>
          </cell>
          <cell r="D40585" t="str">
            <v>91,86</v>
          </cell>
        </row>
        <row r="40586">
          <cell r="A40586" t="str">
            <v>MM.13.060.0030.f</v>
          </cell>
          <cell r="B40586" t="str">
            <v>- DN50</v>
          </cell>
          <cell r="C40586" t="str">
            <v>cad</v>
          </cell>
          <cell r="D40586" t="str">
            <v>145,21</v>
          </cell>
        </row>
        <row r="40587">
          <cell r="A40587" t="str">
            <v>MM.13.060.0030.g</v>
          </cell>
          <cell r="B40587" t="str">
            <v>- DN65</v>
          </cell>
          <cell r="C40587" t="str">
            <v>cad</v>
          </cell>
          <cell r="D40587" t="str">
            <v>194,13</v>
          </cell>
        </row>
        <row r="40588">
          <cell r="A40588" t="str">
            <v>MM.13.060.0030.h</v>
          </cell>
          <cell r="B40588" t="str">
            <v>- DN80</v>
          </cell>
          <cell r="C40588" t="str">
            <v>cad</v>
          </cell>
          <cell r="D40588" t="str">
            <v>294,39</v>
          </cell>
        </row>
        <row r="40589">
          <cell r="A40589" t="str">
            <v>MM.13.060.0030.i</v>
          </cell>
          <cell r="B40589" t="str">
            <v>- DN100</v>
          </cell>
          <cell r="C40589" t="str">
            <v>cad</v>
          </cell>
          <cell r="D40589" t="str">
            <v>516,14</v>
          </cell>
        </row>
        <row r="40590">
          <cell r="A40590" t="str">
            <v>MM.13.070</v>
          </cell>
          <cell r="B40590" t="str">
            <v>VALVOLE A FLUSSO LIBERO</v>
          </cell>
          <cell r="C40590"/>
          <cell r="D40590"/>
        </row>
        <row r="40591">
          <cell r="A40591" t="str">
            <v>MM.13.070.0010</v>
          </cell>
          <cell r="B40591" t="str">
            <v>Valvole a flusso libero in bronzo con otturatore in PTFE, attacchi filettati tipo gas - PN16</v>
          </cell>
          <cell r="C40591"/>
          <cell r="D40591"/>
        </row>
        <row r="40592">
          <cell r="A40592" t="str">
            <v>MM.13.070.0010.a</v>
          </cell>
          <cell r="B40592" t="str">
            <v>- DN15</v>
          </cell>
          <cell r="C40592" t="str">
            <v>cad</v>
          </cell>
          <cell r="D40592" t="str">
            <v>7,66</v>
          </cell>
        </row>
        <row r="40593">
          <cell r="A40593" t="str">
            <v>MM.13.070.0010.b</v>
          </cell>
          <cell r="B40593" t="str">
            <v>- DN20</v>
          </cell>
          <cell r="C40593" t="str">
            <v>cad</v>
          </cell>
          <cell r="D40593" t="str">
            <v>10,12</v>
          </cell>
        </row>
        <row r="40594">
          <cell r="A40594" t="str">
            <v>MM.13.070.0010.c</v>
          </cell>
          <cell r="B40594" t="str">
            <v>- DN25</v>
          </cell>
          <cell r="C40594" t="str">
            <v>cad</v>
          </cell>
          <cell r="D40594" t="str">
            <v>12,54</v>
          </cell>
        </row>
        <row r="40595">
          <cell r="A40595" t="str">
            <v>MM.13.070.0010.d</v>
          </cell>
          <cell r="B40595" t="str">
            <v>- DN32</v>
          </cell>
          <cell r="C40595" t="str">
            <v>cad</v>
          </cell>
          <cell r="D40595" t="str">
            <v>18,78</v>
          </cell>
        </row>
        <row r="40596">
          <cell r="A40596" t="str">
            <v>MM.13.070.0010.e</v>
          </cell>
          <cell r="B40596" t="str">
            <v>- DN40</v>
          </cell>
          <cell r="C40596" t="str">
            <v>cad</v>
          </cell>
          <cell r="D40596" t="str">
            <v>21,25</v>
          </cell>
        </row>
        <row r="40597">
          <cell r="A40597" t="str">
            <v>MM.13.070.0010.f</v>
          </cell>
          <cell r="B40597" t="str">
            <v>- DN50</v>
          </cell>
          <cell r="C40597" t="str">
            <v>cad</v>
          </cell>
          <cell r="D40597" t="str">
            <v>35,07</v>
          </cell>
        </row>
        <row r="40598">
          <cell r="A40598" t="str">
            <v>MM.13.070.0010.g</v>
          </cell>
          <cell r="B40598" t="str">
            <v>- DN65</v>
          </cell>
          <cell r="C40598" t="str">
            <v>cad</v>
          </cell>
          <cell r="D40598" t="str">
            <v>55,81</v>
          </cell>
        </row>
        <row r="40599">
          <cell r="A40599" t="str">
            <v>MM.13.080</v>
          </cell>
          <cell r="B40599" t="str">
            <v>VALVOLE A DISCO</v>
          </cell>
          <cell r="C40599"/>
          <cell r="D40599"/>
        </row>
        <row r="40600">
          <cell r="A40600" t="str">
            <v>MM.13.080.0010</v>
          </cell>
          <cell r="B40600" t="str">
            <v>Valvole a disco in acciaio</v>
          </cell>
          <cell r="C40600"/>
          <cell r="D40600"/>
        </row>
        <row r="40601">
          <cell r="A40601" t="str">
            <v>MM.13.080.0010.a</v>
          </cell>
          <cell r="B40601" t="str">
            <v>- DN50</v>
          </cell>
          <cell r="C40601" t="str">
            <v>cad</v>
          </cell>
          <cell r="D40601" t="str">
            <v>240,54</v>
          </cell>
        </row>
        <row r="40602">
          <cell r="A40602" t="str">
            <v>MM.13.080.0010.b</v>
          </cell>
          <cell r="B40602" t="str">
            <v>- DN65</v>
          </cell>
          <cell r="C40602" t="str">
            <v>cad</v>
          </cell>
          <cell r="D40602" t="str">
            <v>306,48</v>
          </cell>
        </row>
        <row r="40603">
          <cell r="A40603" t="str">
            <v>MM.13.080.0010.c</v>
          </cell>
          <cell r="B40603" t="str">
            <v>- DN80</v>
          </cell>
          <cell r="C40603" t="str">
            <v>cad</v>
          </cell>
          <cell r="D40603" t="str">
            <v>372,42</v>
          </cell>
        </row>
        <row r="40604">
          <cell r="A40604" t="str">
            <v>MM.13.080.0010.d</v>
          </cell>
          <cell r="B40604" t="str">
            <v>- DN100</v>
          </cell>
          <cell r="C40604" t="str">
            <v>cad</v>
          </cell>
          <cell r="D40604" t="str">
            <v>487,01</v>
          </cell>
        </row>
        <row r="40605">
          <cell r="A40605" t="str">
            <v>MM.13.080.0010.e</v>
          </cell>
          <cell r="B40605" t="str">
            <v>- DN125</v>
          </cell>
          <cell r="C40605" t="str">
            <v>cad</v>
          </cell>
          <cell r="D40605" t="str">
            <v>645,56</v>
          </cell>
        </row>
        <row r="40606">
          <cell r="A40606" t="str">
            <v>MM.13.080.0010.f</v>
          </cell>
          <cell r="B40606" t="str">
            <v>- DN150</v>
          </cell>
          <cell r="C40606" t="str">
            <v>cad</v>
          </cell>
          <cell r="D40606" t="str">
            <v>804,11</v>
          </cell>
        </row>
        <row r="40607">
          <cell r="A40607" t="str">
            <v>MM.13.080.0010.g</v>
          </cell>
          <cell r="B40607" t="str">
            <v>- DN200</v>
          </cell>
          <cell r="C40607" t="str">
            <v>cad</v>
          </cell>
          <cell r="D40607" t="str">
            <v>1.300,49</v>
          </cell>
        </row>
        <row r="40608">
          <cell r="A40608" t="str">
            <v>MM.13.080.0010.h</v>
          </cell>
          <cell r="B40608" t="str">
            <v>- DN250</v>
          </cell>
          <cell r="C40608" t="str">
            <v>cad</v>
          </cell>
          <cell r="D40608" t="str">
            <v>2.127,82</v>
          </cell>
        </row>
        <row r="40609">
          <cell r="A40609" t="str">
            <v>MM.13.080.0010.i</v>
          </cell>
          <cell r="B40609" t="str">
            <v>- DN300</v>
          </cell>
          <cell r="C40609" t="str">
            <v>cad</v>
          </cell>
          <cell r="D40609" t="str">
            <v>2.537,74</v>
          </cell>
        </row>
        <row r="40610">
          <cell r="A40610" t="str">
            <v>MM.13.090</v>
          </cell>
          <cell r="B40610" t="str">
            <v>RUBINETTI A MASCHIO</v>
          </cell>
          <cell r="C40610"/>
          <cell r="D40610"/>
        </row>
        <row r="40611">
          <cell r="A40611" t="str">
            <v>MM.13.090.0010</v>
          </cell>
          <cell r="B40611" t="str">
            <v>Rubinetti a maschio in ghisa, a due vie con premistoppa, con attacchi filettati tipo gas - PN10</v>
          </cell>
          <cell r="C40611"/>
          <cell r="D40611"/>
        </row>
        <row r="40612">
          <cell r="A40612" t="str">
            <v>MM.13.090.0010.a</v>
          </cell>
          <cell r="B40612" t="str">
            <v>- DN15</v>
          </cell>
          <cell r="C40612" t="str">
            <v>cad</v>
          </cell>
          <cell r="D40612" t="str">
            <v>52,35</v>
          </cell>
        </row>
        <row r="40613">
          <cell r="A40613" t="str">
            <v>MM.13.090.0010.b</v>
          </cell>
          <cell r="B40613" t="str">
            <v>- DN20</v>
          </cell>
          <cell r="C40613" t="str">
            <v>cad</v>
          </cell>
          <cell r="D40613" t="str">
            <v>58,78</v>
          </cell>
        </row>
        <row r="40614">
          <cell r="A40614" t="str">
            <v>MM.13.090.0010.c</v>
          </cell>
          <cell r="B40614" t="str">
            <v>- DN25</v>
          </cell>
          <cell r="C40614" t="str">
            <v>cad</v>
          </cell>
          <cell r="D40614" t="str">
            <v>64,70</v>
          </cell>
        </row>
        <row r="40615">
          <cell r="A40615" t="str">
            <v>MM.13.090.0010.d</v>
          </cell>
          <cell r="B40615" t="str">
            <v>- DN32</v>
          </cell>
          <cell r="C40615" t="str">
            <v>cad</v>
          </cell>
          <cell r="D40615" t="str">
            <v>71,15</v>
          </cell>
        </row>
        <row r="40616">
          <cell r="A40616" t="str">
            <v>MM.13.090.0010.e</v>
          </cell>
          <cell r="B40616" t="str">
            <v>- DN40</v>
          </cell>
          <cell r="C40616" t="str">
            <v>cad</v>
          </cell>
          <cell r="D40616" t="str">
            <v>80,52</v>
          </cell>
        </row>
        <row r="40617">
          <cell r="A40617" t="str">
            <v>MM.13.090.0010.f</v>
          </cell>
          <cell r="B40617" t="str">
            <v>- DN50</v>
          </cell>
          <cell r="C40617" t="str">
            <v>cad</v>
          </cell>
          <cell r="D40617" t="str">
            <v>95,81</v>
          </cell>
        </row>
        <row r="40618">
          <cell r="A40618" t="str">
            <v>MM.13.090.0010.g</v>
          </cell>
          <cell r="B40618" t="str">
            <v>- DN65</v>
          </cell>
          <cell r="C40618" t="str">
            <v>cad</v>
          </cell>
          <cell r="D40618" t="str">
            <v>141,26</v>
          </cell>
        </row>
        <row r="40619">
          <cell r="A40619" t="str">
            <v>MM.13.090.0010.h</v>
          </cell>
          <cell r="B40619" t="str">
            <v>- DN80</v>
          </cell>
          <cell r="C40619" t="str">
            <v>cad</v>
          </cell>
          <cell r="D40619" t="str">
            <v>170,40</v>
          </cell>
        </row>
        <row r="40620">
          <cell r="A40620" t="str">
            <v>MM.13.090.0010.i</v>
          </cell>
          <cell r="B40620" t="str">
            <v>- DN100</v>
          </cell>
          <cell r="C40620" t="str">
            <v>cad</v>
          </cell>
          <cell r="D40620" t="str">
            <v>271,16</v>
          </cell>
        </row>
        <row r="40621">
          <cell r="A40621" t="str">
            <v>MM.13.090.0020</v>
          </cell>
          <cell r="B40621" t="str">
            <v>Rubinetti a maschio in bronzo con premistoppa, attacchi filettati tipo gas - PN10</v>
          </cell>
          <cell r="C40621"/>
          <cell r="D40621"/>
        </row>
        <row r="40622">
          <cell r="A40622" t="str">
            <v>MM.13.090.0020.a</v>
          </cell>
          <cell r="B40622" t="str">
            <v>- DN15</v>
          </cell>
          <cell r="C40622" t="str">
            <v>cad</v>
          </cell>
          <cell r="D40622" t="str">
            <v>8,42</v>
          </cell>
        </row>
        <row r="40623">
          <cell r="A40623" t="str">
            <v>MM.13.090.0020.b</v>
          </cell>
          <cell r="B40623" t="str">
            <v>- DN20</v>
          </cell>
          <cell r="C40623" t="str">
            <v>cad</v>
          </cell>
          <cell r="D40623" t="str">
            <v>12,36</v>
          </cell>
        </row>
        <row r="40624">
          <cell r="A40624" t="str">
            <v>MM.13.090.0020.c</v>
          </cell>
          <cell r="B40624" t="str">
            <v>- DN25</v>
          </cell>
          <cell r="C40624" t="str">
            <v>cad</v>
          </cell>
          <cell r="D40624" t="str">
            <v>18,78</v>
          </cell>
        </row>
        <row r="40625">
          <cell r="A40625" t="str">
            <v>MM.13.090.0020.d</v>
          </cell>
          <cell r="B40625" t="str">
            <v>- DN32</v>
          </cell>
          <cell r="C40625" t="str">
            <v>cad</v>
          </cell>
          <cell r="D40625" t="str">
            <v>25,69</v>
          </cell>
        </row>
        <row r="40626">
          <cell r="A40626" t="str">
            <v>MM.13.090.0020.e</v>
          </cell>
          <cell r="B40626" t="str">
            <v>- DN40</v>
          </cell>
          <cell r="C40626" t="str">
            <v>cad</v>
          </cell>
          <cell r="D40626" t="str">
            <v>35,56</v>
          </cell>
        </row>
        <row r="40627">
          <cell r="A40627" t="str">
            <v>MM.13.090.0020.f</v>
          </cell>
          <cell r="B40627" t="str">
            <v>- DN50</v>
          </cell>
          <cell r="C40627" t="str">
            <v>cad</v>
          </cell>
          <cell r="D40627" t="str">
            <v>55,32</v>
          </cell>
        </row>
        <row r="40628">
          <cell r="A40628" t="str">
            <v>MM.13.100</v>
          </cell>
          <cell r="B40628" t="str">
            <v>VALVOLE DI SICUREZZA</v>
          </cell>
          <cell r="C40628"/>
          <cell r="D40628"/>
        </row>
        <row r="40629">
          <cell r="A40629" t="str">
            <v>MM.13.100.0010</v>
          </cell>
          <cell r="B40629" t="str">
            <v>Valvole di sicurezza per acqua, in ottone, qualificata e tarata I.S.P.E.S.L. - PN10</v>
          </cell>
          <cell r="C40629"/>
          <cell r="D40629"/>
        </row>
        <row r="40630">
          <cell r="A40630" t="str">
            <v>MM.13.100.0010.a</v>
          </cell>
          <cell r="B40630" t="str">
            <v>- DN15</v>
          </cell>
          <cell r="C40630" t="str">
            <v>cad</v>
          </cell>
          <cell r="D40630" t="str">
            <v>29,92</v>
          </cell>
        </row>
        <row r="40631">
          <cell r="A40631" t="str">
            <v>MM.13.100.0010.b</v>
          </cell>
          <cell r="B40631" t="str">
            <v>- DN20</v>
          </cell>
          <cell r="C40631" t="str">
            <v>cad</v>
          </cell>
          <cell r="D40631" t="str">
            <v>42,77</v>
          </cell>
        </row>
        <row r="40632">
          <cell r="A40632" t="str">
            <v>MM.13.100.0010.c</v>
          </cell>
          <cell r="B40632" t="str">
            <v>- DN25</v>
          </cell>
          <cell r="C40632" t="str">
            <v>cad</v>
          </cell>
          <cell r="D40632" t="str">
            <v>85,80</v>
          </cell>
        </row>
        <row r="40633">
          <cell r="A40633" t="str">
            <v>MM.13.100.0010.d</v>
          </cell>
          <cell r="B40633" t="str">
            <v>- DN32</v>
          </cell>
          <cell r="C40633" t="str">
            <v>cad</v>
          </cell>
          <cell r="D40633" t="str">
            <v>111,20</v>
          </cell>
        </row>
        <row r="40634">
          <cell r="A40634" t="str">
            <v>MM.13.100.0020</v>
          </cell>
          <cell r="B40634" t="str">
            <v>Valvole di sicurezza per acqua, in acciaio, qualificata, con cappuccio e leva chiusi - PN25</v>
          </cell>
          <cell r="C40634"/>
          <cell r="D40634"/>
        </row>
        <row r="40635">
          <cell r="A40635" t="str">
            <v>MM.13.100.0020.a</v>
          </cell>
          <cell r="B40635" t="str">
            <v>- DN25</v>
          </cell>
          <cell r="C40635" t="str">
            <v>cad</v>
          </cell>
          <cell r="D40635" t="str">
            <v>579,37</v>
          </cell>
        </row>
        <row r="40636">
          <cell r="A40636" t="str">
            <v>MM.13.100.0020.b</v>
          </cell>
          <cell r="B40636" t="str">
            <v>- DN32</v>
          </cell>
          <cell r="C40636" t="str">
            <v>cad</v>
          </cell>
          <cell r="D40636" t="str">
            <v>649,00</v>
          </cell>
        </row>
        <row r="40637">
          <cell r="A40637" t="str">
            <v>MM.13.100.0020.c</v>
          </cell>
          <cell r="B40637" t="str">
            <v>- DN40</v>
          </cell>
          <cell r="C40637" t="str">
            <v>cad</v>
          </cell>
          <cell r="D40637" t="str">
            <v>751,26</v>
          </cell>
        </row>
        <row r="40638">
          <cell r="A40638" t="str">
            <v>MM.13.100.0020.d</v>
          </cell>
          <cell r="B40638" t="str">
            <v>- DN50</v>
          </cell>
          <cell r="C40638" t="str">
            <v>cad</v>
          </cell>
          <cell r="D40638" t="str">
            <v>883,62</v>
          </cell>
        </row>
        <row r="40639">
          <cell r="A40639" t="str">
            <v>MM.13.100.0020.e</v>
          </cell>
          <cell r="B40639" t="str">
            <v>- DN65</v>
          </cell>
          <cell r="C40639" t="str">
            <v>cad</v>
          </cell>
          <cell r="D40639" t="str">
            <v>1.182,46</v>
          </cell>
        </row>
        <row r="40640">
          <cell r="A40640" t="str">
            <v>MM.13.100.0020.f</v>
          </cell>
          <cell r="B40640" t="str">
            <v>- DN80</v>
          </cell>
          <cell r="C40640" t="str">
            <v>cad</v>
          </cell>
          <cell r="D40640" t="str">
            <v>1.421,02</v>
          </cell>
        </row>
        <row r="40641">
          <cell r="A40641" t="str">
            <v>MM.13.100.0020.g</v>
          </cell>
          <cell r="B40641" t="str">
            <v>- DN100</v>
          </cell>
          <cell r="C40641" t="str">
            <v>cad</v>
          </cell>
          <cell r="D40641" t="str">
            <v>1.833,93</v>
          </cell>
        </row>
        <row r="40642">
          <cell r="A40642" t="str">
            <v>MM.13.100.0030</v>
          </cell>
          <cell r="B40642" t="str">
            <v>Valvole di sicurezza per acqua, in acciaio, ordinaria - PN25</v>
          </cell>
          <cell r="C40642"/>
          <cell r="D40642"/>
        </row>
        <row r="40643">
          <cell r="A40643" t="str">
            <v>MM.13.100.0030.a</v>
          </cell>
          <cell r="B40643" t="str">
            <v>- DN25</v>
          </cell>
          <cell r="C40643" t="str">
            <v>cad</v>
          </cell>
          <cell r="D40643" t="str">
            <v>335,38</v>
          </cell>
        </row>
        <row r="40644">
          <cell r="A40644" t="str">
            <v>MM.13.100.0030.b</v>
          </cell>
          <cell r="B40644" t="str">
            <v>- DN32</v>
          </cell>
          <cell r="C40644" t="str">
            <v>cad</v>
          </cell>
          <cell r="D40644" t="str">
            <v>405,00</v>
          </cell>
        </row>
        <row r="40645">
          <cell r="A40645" t="str">
            <v>MM.13.100.0030.c</v>
          </cell>
          <cell r="B40645" t="str">
            <v>- DN40</v>
          </cell>
          <cell r="C40645" t="str">
            <v>cad</v>
          </cell>
          <cell r="D40645" t="str">
            <v>456,38</v>
          </cell>
        </row>
        <row r="40646">
          <cell r="A40646" t="str">
            <v>MM.13.100.0030.d</v>
          </cell>
          <cell r="B40646" t="str">
            <v>- DN50</v>
          </cell>
          <cell r="C40646" t="str">
            <v>cad</v>
          </cell>
          <cell r="D40646" t="str">
            <v>514,67</v>
          </cell>
        </row>
        <row r="40647">
          <cell r="A40647" t="str">
            <v>MM.13.100.0030.e</v>
          </cell>
          <cell r="B40647" t="str">
            <v>- DN65</v>
          </cell>
          <cell r="C40647" t="str">
            <v>cad</v>
          </cell>
          <cell r="D40647" t="str">
            <v>708,79</v>
          </cell>
        </row>
        <row r="40648">
          <cell r="A40648" t="str">
            <v>MM.13.100.0030.f</v>
          </cell>
          <cell r="B40648" t="str">
            <v>- DN80</v>
          </cell>
          <cell r="C40648" t="str">
            <v>cad</v>
          </cell>
          <cell r="D40648" t="str">
            <v>887,08</v>
          </cell>
        </row>
        <row r="40649">
          <cell r="A40649" t="str">
            <v>MM.13.100.0030.g</v>
          </cell>
          <cell r="B40649" t="str">
            <v>- DN100</v>
          </cell>
          <cell r="C40649" t="str">
            <v>cad</v>
          </cell>
          <cell r="D40649" t="str">
            <v>1.021,92</v>
          </cell>
        </row>
        <row r="40650">
          <cell r="A40650" t="str">
            <v>MM.13.100.0030.h</v>
          </cell>
          <cell r="B40650" t="str">
            <v>- DN125</v>
          </cell>
          <cell r="C40650" t="str">
            <v>cad</v>
          </cell>
          <cell r="D40650" t="str">
            <v>1.905,06</v>
          </cell>
        </row>
        <row r="40651">
          <cell r="A40651" t="str">
            <v>MM.13.100.0030.i</v>
          </cell>
          <cell r="B40651" t="str">
            <v>- DN150</v>
          </cell>
          <cell r="C40651" t="str">
            <v>cad</v>
          </cell>
          <cell r="D40651" t="str">
            <v>2.215,74</v>
          </cell>
        </row>
        <row r="40652">
          <cell r="A40652" t="str">
            <v>MM.13.100.0040</v>
          </cell>
          <cell r="B40652" t="str">
            <v>Valvole di sicurezza, per acqua, in bronzo verticale a scarico libero tipo molla - PN16</v>
          </cell>
          <cell r="C40652"/>
          <cell r="D40652"/>
        </row>
        <row r="40653">
          <cell r="A40653" t="str">
            <v>MM.13.100.0040.a</v>
          </cell>
          <cell r="B40653" t="str">
            <v>- DN15</v>
          </cell>
          <cell r="C40653" t="str">
            <v>cad</v>
          </cell>
          <cell r="D40653" t="str">
            <v>10,86</v>
          </cell>
        </row>
        <row r="40654">
          <cell r="A40654" t="str">
            <v>MM.13.100.0040.b</v>
          </cell>
          <cell r="B40654" t="str">
            <v>- DN20</v>
          </cell>
          <cell r="C40654" t="str">
            <v>cad</v>
          </cell>
          <cell r="D40654" t="str">
            <v>15,80</v>
          </cell>
        </row>
        <row r="40655">
          <cell r="A40655" t="str">
            <v>MM.13.100.0040.c</v>
          </cell>
          <cell r="B40655" t="str">
            <v>- DN25</v>
          </cell>
          <cell r="C40655" t="str">
            <v>cad</v>
          </cell>
          <cell r="D40655" t="str">
            <v>19,76</v>
          </cell>
        </row>
        <row r="40656">
          <cell r="A40656" t="str">
            <v>MM.13.100.0040.d</v>
          </cell>
          <cell r="B40656" t="str">
            <v>- DN32</v>
          </cell>
          <cell r="C40656" t="str">
            <v>cad</v>
          </cell>
          <cell r="D40656" t="str">
            <v>31,60</v>
          </cell>
        </row>
        <row r="40657">
          <cell r="A40657" t="str">
            <v>MM.13.100.0040.e</v>
          </cell>
          <cell r="B40657" t="str">
            <v>- DN40</v>
          </cell>
          <cell r="C40657" t="str">
            <v>cad</v>
          </cell>
          <cell r="D40657" t="str">
            <v>37,04</v>
          </cell>
        </row>
        <row r="40658">
          <cell r="A40658" t="str">
            <v>MM.13.100.0040.f</v>
          </cell>
          <cell r="B40658" t="str">
            <v>- DN50</v>
          </cell>
          <cell r="C40658" t="str">
            <v>cad</v>
          </cell>
          <cell r="D40658" t="str">
            <v>44,95</v>
          </cell>
        </row>
        <row r="40659">
          <cell r="A40659" t="str">
            <v>MM.13.100.0050</v>
          </cell>
          <cell r="B40659" t="str">
            <v>Valvole di sicurezza, per acqua, in bronzo verticale a scarico libero tipo molla - PN10</v>
          </cell>
          <cell r="C40659"/>
          <cell r="D40659"/>
        </row>
        <row r="40660">
          <cell r="A40660" t="str">
            <v>MM.13.100.0050.a</v>
          </cell>
          <cell r="B40660" t="str">
            <v>- DN15</v>
          </cell>
          <cell r="C40660" t="str">
            <v>cad</v>
          </cell>
          <cell r="D40660" t="str">
            <v>12,85</v>
          </cell>
        </row>
        <row r="40661">
          <cell r="A40661" t="str">
            <v>MM.13.100.0050.b</v>
          </cell>
          <cell r="B40661" t="str">
            <v>- DN20</v>
          </cell>
          <cell r="C40661" t="str">
            <v>cad</v>
          </cell>
          <cell r="D40661" t="str">
            <v>17,29</v>
          </cell>
        </row>
        <row r="40662">
          <cell r="A40662" t="str">
            <v>MM.13.100.0050.c</v>
          </cell>
          <cell r="B40662" t="str">
            <v>- DN25</v>
          </cell>
          <cell r="C40662" t="str">
            <v>cad</v>
          </cell>
          <cell r="D40662" t="str">
            <v>22,74</v>
          </cell>
        </row>
        <row r="40663">
          <cell r="A40663" t="str">
            <v>MM.13.100.0050.d</v>
          </cell>
          <cell r="B40663" t="str">
            <v>- DN32</v>
          </cell>
          <cell r="C40663" t="str">
            <v>cad</v>
          </cell>
          <cell r="D40663" t="str">
            <v>38,03</v>
          </cell>
        </row>
        <row r="40664">
          <cell r="A40664" t="str">
            <v>MM.13.100.0050.e</v>
          </cell>
          <cell r="B40664" t="str">
            <v>- DN40</v>
          </cell>
          <cell r="C40664" t="str">
            <v>cad</v>
          </cell>
          <cell r="D40664" t="str">
            <v>45,94</v>
          </cell>
        </row>
        <row r="40665">
          <cell r="A40665" t="str">
            <v>MM.13.100.0050.f</v>
          </cell>
          <cell r="B40665" t="str">
            <v>- DN50</v>
          </cell>
          <cell r="C40665" t="str">
            <v>cad</v>
          </cell>
          <cell r="D40665" t="str">
            <v>74,07</v>
          </cell>
        </row>
        <row r="40666">
          <cell r="A40666" t="str">
            <v>MM.13.100.0050.g</v>
          </cell>
          <cell r="B40666" t="str">
            <v>- DN65</v>
          </cell>
          <cell r="C40666" t="str">
            <v>cad</v>
          </cell>
          <cell r="D40666" t="str">
            <v>138,29</v>
          </cell>
        </row>
        <row r="40667">
          <cell r="A40667" t="str">
            <v>MM.13.100.0050.h</v>
          </cell>
          <cell r="B40667" t="str">
            <v>- DN80</v>
          </cell>
          <cell r="C40667" t="str">
            <v>cad</v>
          </cell>
          <cell r="D40667" t="str">
            <v>183,25</v>
          </cell>
        </row>
        <row r="40668">
          <cell r="A40668" t="str">
            <v>MM.13.100.0050.i</v>
          </cell>
          <cell r="B40668" t="str">
            <v>- DN100</v>
          </cell>
          <cell r="C40668" t="str">
            <v>cad</v>
          </cell>
          <cell r="D40668" t="str">
            <v>348,22</v>
          </cell>
        </row>
        <row r="40669">
          <cell r="A40669" t="str">
            <v>MM.13.110</v>
          </cell>
          <cell r="B40669" t="str">
            <v>VALVOLE SPECIALI</v>
          </cell>
          <cell r="C40669"/>
          <cell r="D40669"/>
        </row>
        <row r="40670">
          <cell r="A40670" t="str">
            <v>MM.13.110.0010</v>
          </cell>
          <cell r="B40670" t="str">
            <v>Valvole a galleggiante in ghisa, con galleggiante in acciaio inox, tipo a squadra - PN16</v>
          </cell>
          <cell r="C40670"/>
          <cell r="D40670"/>
        </row>
        <row r="40671">
          <cell r="A40671" t="str">
            <v>MM.13.110.0010.a</v>
          </cell>
          <cell r="B40671" t="str">
            <v>- DN50</v>
          </cell>
          <cell r="C40671" t="str">
            <v>cad</v>
          </cell>
          <cell r="D40671" t="str">
            <v>394,16</v>
          </cell>
        </row>
        <row r="40672">
          <cell r="A40672" t="str">
            <v>MM.13.110.0010.b</v>
          </cell>
          <cell r="B40672" t="str">
            <v>- DN65</v>
          </cell>
          <cell r="C40672" t="str">
            <v>cad</v>
          </cell>
          <cell r="D40672" t="str">
            <v>490,49</v>
          </cell>
        </row>
        <row r="40673">
          <cell r="A40673" t="str">
            <v>MM.13.110.0010.c</v>
          </cell>
          <cell r="B40673" t="str">
            <v>- DN80</v>
          </cell>
          <cell r="C40673" t="str">
            <v>cad</v>
          </cell>
          <cell r="D40673" t="str">
            <v>639,62</v>
          </cell>
        </row>
        <row r="40674">
          <cell r="A40674" t="str">
            <v>MM.13.110.0010.d</v>
          </cell>
          <cell r="B40674" t="str">
            <v>- DN100</v>
          </cell>
          <cell r="C40674" t="str">
            <v>cad</v>
          </cell>
          <cell r="D40674" t="str">
            <v>918,70</v>
          </cell>
        </row>
        <row r="40675">
          <cell r="A40675" t="str">
            <v>MM.13.110.0010.e</v>
          </cell>
          <cell r="B40675" t="str">
            <v>- DN125</v>
          </cell>
          <cell r="C40675" t="str">
            <v>cad</v>
          </cell>
          <cell r="D40675" t="str">
            <v>1.197,77</v>
          </cell>
        </row>
        <row r="40676">
          <cell r="A40676" t="str">
            <v>MM.13.110.0010.f</v>
          </cell>
          <cell r="B40676" t="str">
            <v>- DN150</v>
          </cell>
          <cell r="C40676" t="str">
            <v>cad</v>
          </cell>
          <cell r="D40676" t="str">
            <v>1.506,47</v>
          </cell>
        </row>
        <row r="40677">
          <cell r="A40677" t="str">
            <v>MM.13.110.0010.g</v>
          </cell>
          <cell r="B40677" t="str">
            <v>- DN200</v>
          </cell>
          <cell r="C40677" t="str">
            <v>cad</v>
          </cell>
          <cell r="D40677" t="str">
            <v>2.686,95</v>
          </cell>
        </row>
        <row r="40678">
          <cell r="A40678" t="str">
            <v>MM.13.110.0010.h</v>
          </cell>
          <cell r="B40678" t="str">
            <v>- DN250</v>
          </cell>
          <cell r="C40678" t="str">
            <v>cad</v>
          </cell>
          <cell r="D40678" t="str">
            <v>4.156,35</v>
          </cell>
        </row>
        <row r="40679">
          <cell r="A40679" t="str">
            <v>MM.13.110.0010.i</v>
          </cell>
          <cell r="B40679" t="str">
            <v>- DN300</v>
          </cell>
          <cell r="C40679" t="str">
            <v>cad</v>
          </cell>
          <cell r="D40679" t="str">
            <v>5.282,50</v>
          </cell>
        </row>
        <row r="40680">
          <cell r="A40680" t="str">
            <v>MM.13.110.0010.l</v>
          </cell>
          <cell r="B40680" t="str">
            <v>- DN350</v>
          </cell>
          <cell r="C40680" t="str">
            <v>cad</v>
          </cell>
          <cell r="D40680" t="str">
            <v>7.043,33</v>
          </cell>
        </row>
        <row r="40681">
          <cell r="A40681" t="str">
            <v>MM.13.110.0010.m</v>
          </cell>
          <cell r="B40681" t="str">
            <v>- DN400</v>
          </cell>
          <cell r="C40681" t="str">
            <v>cad</v>
          </cell>
          <cell r="D40681" t="str">
            <v>7.143,06</v>
          </cell>
        </row>
        <row r="40682">
          <cell r="A40682" t="str">
            <v>MM.13.110.0020</v>
          </cell>
          <cell r="B40682" t="str">
            <v>Valvole automatiche di sfogo aria in ottone.</v>
          </cell>
          <cell r="C40682"/>
          <cell r="D40682"/>
        </row>
        <row r="40683">
          <cell r="A40683" t="str">
            <v>MM.13.110.0020.a</v>
          </cell>
          <cell r="B40683" t="str">
            <v>- DN20</v>
          </cell>
          <cell r="C40683" t="str">
            <v>cad</v>
          </cell>
          <cell r="D40683" t="str">
            <v>10,12</v>
          </cell>
        </row>
        <row r="40684">
          <cell r="A40684" t="str">
            <v>MM.13.110.0020.b</v>
          </cell>
          <cell r="B40684" t="str">
            <v>- DN25</v>
          </cell>
          <cell r="C40684" t="str">
            <v>cad</v>
          </cell>
          <cell r="D40684" t="str">
            <v>10,69</v>
          </cell>
        </row>
        <row r="40685">
          <cell r="A40685" t="str">
            <v>MM.13.110.0030</v>
          </cell>
          <cell r="B40685" t="str">
            <v>Disaeratore automatico in ottone per impianti di riscaldamento.</v>
          </cell>
          <cell r="C40685" t="str">
            <v>cad</v>
          </cell>
          <cell r="D40685" t="str">
            <v>134,71</v>
          </cell>
        </row>
        <row r="40686">
          <cell r="A40686" t="str">
            <v>MM.13.110.0040</v>
          </cell>
          <cell r="B40686" t="str">
            <v>Gruppo di riempimento, completo di : rubinetto, filtro, valvola di non ritorno, manometro.</v>
          </cell>
          <cell r="C40686" t="str">
            <v>cad</v>
          </cell>
          <cell r="D40686" t="str">
            <v>37,61</v>
          </cell>
        </row>
        <row r="40687">
          <cell r="A40687" t="str">
            <v>MM.13.110.0050</v>
          </cell>
          <cell r="B40687" t="str">
            <v>Valvole di riduzione di pressione in bronzo per vapore, con attacchi filettati tipo gas</v>
          </cell>
          <cell r="C40687"/>
          <cell r="D40687"/>
        </row>
        <row r="40688">
          <cell r="A40688" t="str">
            <v>MM.13.110.0050.a</v>
          </cell>
          <cell r="B40688" t="str">
            <v>- DN15</v>
          </cell>
          <cell r="C40688" t="str">
            <v>cad</v>
          </cell>
          <cell r="D40688" t="str">
            <v>49,40</v>
          </cell>
        </row>
        <row r="40689">
          <cell r="A40689" t="str">
            <v>MM.13.110.0050.b</v>
          </cell>
          <cell r="B40689" t="str">
            <v>- DN20</v>
          </cell>
          <cell r="C40689" t="str">
            <v>cad</v>
          </cell>
          <cell r="D40689" t="str">
            <v>76,55</v>
          </cell>
        </row>
        <row r="40690">
          <cell r="A40690" t="str">
            <v>MM.13.110.0050.c</v>
          </cell>
          <cell r="B40690" t="str">
            <v>- DN25</v>
          </cell>
          <cell r="C40690" t="str">
            <v>cad</v>
          </cell>
          <cell r="D40690" t="str">
            <v>93,34</v>
          </cell>
        </row>
        <row r="40691">
          <cell r="A40691" t="str">
            <v>MM.13.110.0050.d</v>
          </cell>
          <cell r="B40691" t="str">
            <v>- DN32</v>
          </cell>
          <cell r="C40691" t="str">
            <v>cad</v>
          </cell>
          <cell r="D40691" t="str">
            <v>177,79</v>
          </cell>
        </row>
        <row r="40692">
          <cell r="A40692" t="str">
            <v>MM.13.110.0050.e</v>
          </cell>
          <cell r="B40692" t="str">
            <v>- DN40</v>
          </cell>
          <cell r="C40692" t="str">
            <v>cad</v>
          </cell>
          <cell r="D40692" t="str">
            <v>302,28</v>
          </cell>
        </row>
        <row r="40693">
          <cell r="A40693" t="str">
            <v>MM.13.110.0050.f</v>
          </cell>
          <cell r="B40693" t="str">
            <v>- DN50</v>
          </cell>
          <cell r="C40693" t="str">
            <v>cad</v>
          </cell>
          <cell r="D40693" t="str">
            <v>367,49</v>
          </cell>
        </row>
        <row r="40694">
          <cell r="A40694" t="str">
            <v>MM.13.110.0050.g</v>
          </cell>
          <cell r="B40694" t="str">
            <v>- DN65</v>
          </cell>
          <cell r="C40694" t="str">
            <v>cad</v>
          </cell>
          <cell r="D40694" t="str">
            <v>484,04</v>
          </cell>
        </row>
        <row r="40695">
          <cell r="A40695" t="str">
            <v>MM.13.110.0050.h</v>
          </cell>
          <cell r="B40695" t="str">
            <v>- DN80</v>
          </cell>
          <cell r="C40695" t="str">
            <v>cad</v>
          </cell>
          <cell r="D40695" t="str">
            <v>654,46</v>
          </cell>
        </row>
        <row r="40696">
          <cell r="A40696" t="str">
            <v>MM.13.110.0050.i</v>
          </cell>
          <cell r="B40696" t="str">
            <v>- DN100</v>
          </cell>
          <cell r="C40696" t="str">
            <v>cad</v>
          </cell>
          <cell r="D40696" t="str">
            <v>1.171,08</v>
          </cell>
        </row>
        <row r="40697">
          <cell r="A40697" t="str">
            <v>MM.13.110.0060</v>
          </cell>
          <cell r="B40697" t="str">
            <v>Valvole di riduzione di pressione in ottone per acqua, con attacchi filettati - PN25</v>
          </cell>
          <cell r="C40697"/>
          <cell r="D40697"/>
        </row>
        <row r="40698">
          <cell r="A40698" t="str">
            <v>MM.13.110.0060.a</v>
          </cell>
          <cell r="B40698" t="str">
            <v>- DN15</v>
          </cell>
          <cell r="C40698" t="str">
            <v>cad</v>
          </cell>
          <cell r="D40698" t="str">
            <v>45,51</v>
          </cell>
        </row>
        <row r="40699">
          <cell r="A40699" t="str">
            <v>MM.13.110.0060.b</v>
          </cell>
          <cell r="B40699" t="str">
            <v>- DN20</v>
          </cell>
          <cell r="C40699" t="str">
            <v>cad</v>
          </cell>
          <cell r="D40699" t="str">
            <v>63,10</v>
          </cell>
        </row>
        <row r="40700">
          <cell r="A40700" t="str">
            <v>MM.13.110.0060.c</v>
          </cell>
          <cell r="B40700" t="str">
            <v>- DN25</v>
          </cell>
          <cell r="C40700" t="str">
            <v>cad</v>
          </cell>
          <cell r="D40700" t="str">
            <v>80,40</v>
          </cell>
        </row>
        <row r="40701">
          <cell r="A40701" t="str">
            <v>MM.13.110.0070</v>
          </cell>
          <cell r="B40701" t="str">
            <v>Valvola di riduzione di pressione in ottone per acqua, con attacchi filettati - PN16</v>
          </cell>
          <cell r="C40701"/>
          <cell r="D40701"/>
        </row>
        <row r="40702">
          <cell r="A40702" t="str">
            <v>MM.13.110.0070.a</v>
          </cell>
          <cell r="B40702" t="str">
            <v>- DN15</v>
          </cell>
          <cell r="C40702" t="str">
            <v>cad</v>
          </cell>
          <cell r="D40702" t="str">
            <v>18,21</v>
          </cell>
        </row>
        <row r="40703">
          <cell r="A40703" t="str">
            <v>MM.13.110.0070.b</v>
          </cell>
          <cell r="B40703" t="str">
            <v>- DN20</v>
          </cell>
          <cell r="C40703" t="str">
            <v>cad</v>
          </cell>
          <cell r="D40703" t="str">
            <v>20,89</v>
          </cell>
        </row>
        <row r="40704">
          <cell r="A40704" t="str">
            <v>MM.13.110.0080</v>
          </cell>
          <cell r="B40704" t="str">
            <v>Valvole di riduzione di pressione in ghisa per acqua - PN25</v>
          </cell>
          <cell r="C40704"/>
          <cell r="D40704"/>
        </row>
        <row r="40705">
          <cell r="A40705" t="str">
            <v>MM.13.110.0080.a</v>
          </cell>
          <cell r="B40705" t="str">
            <v>- DN65</v>
          </cell>
          <cell r="C40705" t="str">
            <v>cad</v>
          </cell>
          <cell r="D40705" t="str">
            <v>2.229,01</v>
          </cell>
        </row>
        <row r="40706">
          <cell r="A40706" t="str">
            <v>MM.13.110.0080.b</v>
          </cell>
          <cell r="B40706" t="str">
            <v>- DN80</v>
          </cell>
          <cell r="C40706" t="str">
            <v>cad</v>
          </cell>
          <cell r="D40706" t="str">
            <v>3.081,54</v>
          </cell>
        </row>
        <row r="40707">
          <cell r="A40707" t="str">
            <v>MM.13.110.0080.c</v>
          </cell>
          <cell r="B40707" t="str">
            <v>- DN100</v>
          </cell>
          <cell r="C40707" t="str">
            <v>cad</v>
          </cell>
          <cell r="D40707" t="str">
            <v>3.934,08</v>
          </cell>
        </row>
        <row r="40708">
          <cell r="A40708" t="str">
            <v>MM.13.110.0080.d</v>
          </cell>
          <cell r="B40708" t="str">
            <v>- DN125</v>
          </cell>
          <cell r="C40708" t="str">
            <v>cad</v>
          </cell>
          <cell r="D40708" t="str">
            <v>5.150,72</v>
          </cell>
        </row>
        <row r="40709">
          <cell r="A40709" t="str">
            <v>MM.13.110.0080.e</v>
          </cell>
          <cell r="B40709" t="str">
            <v>- DN150</v>
          </cell>
          <cell r="C40709" t="str">
            <v>cad</v>
          </cell>
          <cell r="D40709" t="str">
            <v>5.772,35</v>
          </cell>
        </row>
        <row r="40710">
          <cell r="A40710" t="str">
            <v>MM.13.110.0080.f</v>
          </cell>
          <cell r="B40710" t="str">
            <v>- DN200</v>
          </cell>
          <cell r="C40710" t="str">
            <v>cad</v>
          </cell>
          <cell r="D40710" t="str">
            <v>8.702,93</v>
          </cell>
        </row>
        <row r="40711">
          <cell r="A40711" t="str">
            <v>MM.13.110.0080.g</v>
          </cell>
          <cell r="B40711" t="str">
            <v>- DN250</v>
          </cell>
          <cell r="C40711" t="str">
            <v>cad</v>
          </cell>
          <cell r="D40711" t="str">
            <v>11.455,90</v>
          </cell>
        </row>
        <row r="40712">
          <cell r="A40712" t="str">
            <v>MM.13.110.0080.h</v>
          </cell>
          <cell r="B40712" t="str">
            <v>- DN300</v>
          </cell>
          <cell r="C40712" t="str">
            <v>cad</v>
          </cell>
          <cell r="D40712" t="str">
            <v>14.297,68</v>
          </cell>
        </row>
        <row r="40713">
          <cell r="A40713" t="str">
            <v>MM.13.110.0090</v>
          </cell>
          <cell r="B40713" t="str">
            <v>Valvole di riduzione di pressione in ghisa per acqua - PN16</v>
          </cell>
          <cell r="C40713"/>
          <cell r="D40713"/>
        </row>
        <row r="40714">
          <cell r="A40714" t="str">
            <v>MM.13.110.0090.a</v>
          </cell>
          <cell r="B40714" t="str">
            <v>- DN80</v>
          </cell>
          <cell r="C40714" t="str">
            <v>cad</v>
          </cell>
          <cell r="D40714" t="str">
            <v>1.438,66</v>
          </cell>
        </row>
        <row r="40715">
          <cell r="A40715" t="str">
            <v>MM.13.110.0090.b</v>
          </cell>
          <cell r="B40715" t="str">
            <v>- DN100</v>
          </cell>
          <cell r="C40715" t="str">
            <v>cad</v>
          </cell>
          <cell r="D40715" t="str">
            <v>2.131,34</v>
          </cell>
        </row>
        <row r="40716">
          <cell r="A40716" t="str">
            <v>MM.13.110.0090.c</v>
          </cell>
          <cell r="B40716" t="str">
            <v>- DN125</v>
          </cell>
          <cell r="C40716" t="str">
            <v>cad</v>
          </cell>
          <cell r="D40716" t="str">
            <v>3.339,08</v>
          </cell>
        </row>
        <row r="40717">
          <cell r="A40717" t="str">
            <v>MM.13.110.0090.d</v>
          </cell>
          <cell r="B40717" t="str">
            <v>- DN150</v>
          </cell>
          <cell r="C40717" t="str">
            <v>cad</v>
          </cell>
          <cell r="D40717" t="str">
            <v>3.738,71</v>
          </cell>
        </row>
        <row r="40718">
          <cell r="A40718" t="str">
            <v>MM.13.110.0100</v>
          </cell>
          <cell r="B40718" t="str">
            <v>Valvola di riduzione di pressione in bronzo per acqua, con cartuccia estraibile - PN16</v>
          </cell>
          <cell r="C40718" t="str">
            <v>cad</v>
          </cell>
          <cell r="D40718" t="str">
            <v>896,94</v>
          </cell>
        </row>
        <row r="40719">
          <cell r="A40719" t="str">
            <v>MM.13.110.0110</v>
          </cell>
          <cell r="B40719" t="str">
            <v>Disconnettori a zona di pressione ridotta controllabile - PN10</v>
          </cell>
          <cell r="C40719"/>
          <cell r="D40719"/>
        </row>
        <row r="40720">
          <cell r="A40720" t="str">
            <v>MM.13.110.0110.a</v>
          </cell>
          <cell r="B40720" t="str">
            <v>- DN150</v>
          </cell>
          <cell r="C40720" t="str">
            <v>cad</v>
          </cell>
          <cell r="D40720" t="str">
            <v>5.186,24</v>
          </cell>
        </row>
        <row r="40721">
          <cell r="A40721" t="str">
            <v>MM.13.110.0110.b</v>
          </cell>
          <cell r="B40721" t="str">
            <v>- DN200</v>
          </cell>
          <cell r="C40721" t="str">
            <v>cad</v>
          </cell>
          <cell r="D40721" t="str">
            <v>10.905,30</v>
          </cell>
        </row>
        <row r="40722">
          <cell r="A40722" t="str">
            <v>MM.13.110.0110.c</v>
          </cell>
          <cell r="B40722" t="str">
            <v>- DN250</v>
          </cell>
          <cell r="C40722" t="str">
            <v>cad</v>
          </cell>
          <cell r="D40722" t="str">
            <v>13.720,43</v>
          </cell>
        </row>
        <row r="40723">
          <cell r="A40723" t="str">
            <v>MM.13.110.0120</v>
          </cell>
          <cell r="B40723" t="str">
            <v>Disconnettori in bronzo a zona di pressione ridotta controllabile - PN10</v>
          </cell>
          <cell r="C40723"/>
          <cell r="D40723"/>
        </row>
        <row r="40724">
          <cell r="A40724" t="str">
            <v>MM.13.110.0120.a</v>
          </cell>
          <cell r="B40724" t="str">
            <v>- DN50</v>
          </cell>
          <cell r="C40724" t="str">
            <v>cad</v>
          </cell>
          <cell r="D40724" t="str">
            <v>1.198,88</v>
          </cell>
        </row>
        <row r="40725">
          <cell r="A40725" t="str">
            <v>MM.13.110.0120.b</v>
          </cell>
          <cell r="B40725" t="str">
            <v>- DN65</v>
          </cell>
          <cell r="C40725" t="str">
            <v>cad</v>
          </cell>
          <cell r="D40725" t="str">
            <v>1.261,93</v>
          </cell>
        </row>
        <row r="40726">
          <cell r="A40726" t="str">
            <v>MM.13.110.0120.c</v>
          </cell>
          <cell r="B40726" t="str">
            <v>- DN80</v>
          </cell>
          <cell r="C40726" t="str">
            <v>cad</v>
          </cell>
          <cell r="D40726" t="str">
            <v>1.353,39</v>
          </cell>
        </row>
        <row r="40727">
          <cell r="A40727" t="str">
            <v>MM.13.110.0120.d</v>
          </cell>
          <cell r="B40727" t="str">
            <v>- DN100</v>
          </cell>
          <cell r="C40727" t="str">
            <v>cad</v>
          </cell>
          <cell r="D40727" t="str">
            <v>2.203,27</v>
          </cell>
        </row>
        <row r="40728">
          <cell r="A40728" t="str">
            <v>MM.13.110.0130</v>
          </cell>
          <cell r="B40728" t="str">
            <v>Disconnettori in ottone a zona di pressione ridotta controllabile - PN10</v>
          </cell>
          <cell r="C40728"/>
          <cell r="D40728"/>
        </row>
        <row r="40729">
          <cell r="A40729" t="str">
            <v>MM.13.110.0130.a</v>
          </cell>
          <cell r="B40729" t="str">
            <v>- DN15</v>
          </cell>
          <cell r="C40729" t="str">
            <v>cad</v>
          </cell>
          <cell r="D40729" t="str">
            <v>209,67</v>
          </cell>
        </row>
        <row r="40730">
          <cell r="A40730" t="str">
            <v>MM.13.110.0130.b</v>
          </cell>
          <cell r="B40730" t="str">
            <v>- DN20</v>
          </cell>
          <cell r="C40730" t="str">
            <v>cad</v>
          </cell>
          <cell r="D40730" t="str">
            <v>221,49</v>
          </cell>
        </row>
        <row r="40731">
          <cell r="A40731" t="str">
            <v>MM.13.110.0130.c</v>
          </cell>
          <cell r="B40731" t="str">
            <v>- DN25</v>
          </cell>
          <cell r="C40731" t="str">
            <v>cad</v>
          </cell>
          <cell r="D40731" t="str">
            <v>303,61</v>
          </cell>
        </row>
        <row r="40732">
          <cell r="A40732" t="str">
            <v>MM.13.110.0130.d</v>
          </cell>
          <cell r="B40732" t="str">
            <v>- DN32</v>
          </cell>
          <cell r="C40732" t="str">
            <v>cad</v>
          </cell>
          <cell r="D40732" t="str">
            <v>338,26</v>
          </cell>
        </row>
        <row r="40733">
          <cell r="A40733" t="str">
            <v>MM.13.110.0130.e</v>
          </cell>
          <cell r="B40733" t="str">
            <v>- DN40</v>
          </cell>
          <cell r="C40733" t="str">
            <v>cad</v>
          </cell>
          <cell r="D40733" t="str">
            <v>617,64</v>
          </cell>
        </row>
        <row r="40734">
          <cell r="A40734" t="str">
            <v>MM.13.110.0130.f</v>
          </cell>
          <cell r="B40734" t="str">
            <v>- DN50</v>
          </cell>
          <cell r="C40734" t="str">
            <v>cad</v>
          </cell>
          <cell r="D40734" t="str">
            <v>641,36</v>
          </cell>
        </row>
        <row r="40735">
          <cell r="A40735" t="str">
            <v>MM.13.110.0140</v>
          </cell>
          <cell r="B40735" t="str">
            <v>Disconnettori in ottone a zone di pressione differenti non controllabili - PN10</v>
          </cell>
          <cell r="C40735"/>
          <cell r="D40735"/>
        </row>
        <row r="40736">
          <cell r="A40736" t="str">
            <v>MM.13.110.0140.a</v>
          </cell>
          <cell r="B40736" t="str">
            <v>- DN15</v>
          </cell>
          <cell r="C40736" t="str">
            <v>cad</v>
          </cell>
          <cell r="D40736" t="str">
            <v>60,74</v>
          </cell>
        </row>
        <row r="40737">
          <cell r="A40737" t="str">
            <v>MM.13.110.0140.b</v>
          </cell>
          <cell r="B40737" t="str">
            <v>- DN20</v>
          </cell>
          <cell r="C40737" t="str">
            <v>cad</v>
          </cell>
          <cell r="D40737" t="str">
            <v>60,74</v>
          </cell>
        </row>
        <row r="40738">
          <cell r="A40738" t="str">
            <v>MM.13.110.0150</v>
          </cell>
          <cell r="B40738" t="str">
            <v>Miscelatori termostatici in ottone per bollitori, con attacchi filettati, con cartuccia intercambiabile.</v>
          </cell>
          <cell r="C40738"/>
          <cell r="D40738"/>
        </row>
        <row r="40739">
          <cell r="A40739" t="str">
            <v>MM.13.110.0150.a</v>
          </cell>
          <cell r="B40739" t="str">
            <v>- DN15</v>
          </cell>
          <cell r="C40739" t="str">
            <v>cad</v>
          </cell>
          <cell r="D40739" t="str">
            <v>237,39</v>
          </cell>
        </row>
        <row r="40740">
          <cell r="A40740" t="str">
            <v>MM.13.110.0150.b</v>
          </cell>
          <cell r="B40740" t="str">
            <v>- DN20</v>
          </cell>
          <cell r="C40740" t="str">
            <v>cad</v>
          </cell>
          <cell r="D40740" t="str">
            <v>263,69</v>
          </cell>
        </row>
        <row r="40741">
          <cell r="A40741" t="str">
            <v>MM.13.110.0150.c</v>
          </cell>
          <cell r="B40741" t="str">
            <v>- DN25</v>
          </cell>
          <cell r="C40741" t="str">
            <v>cad</v>
          </cell>
          <cell r="D40741" t="str">
            <v>320,05</v>
          </cell>
        </row>
        <row r="40742">
          <cell r="A40742" t="str">
            <v>MM.13.110.0150.d</v>
          </cell>
          <cell r="B40742" t="str">
            <v>- DN32</v>
          </cell>
          <cell r="C40742" t="str">
            <v>cad</v>
          </cell>
          <cell r="D40742" t="str">
            <v>353,35</v>
          </cell>
        </row>
        <row r="40743">
          <cell r="A40743" t="str">
            <v>MM.13.110.0150.e</v>
          </cell>
          <cell r="B40743" t="str">
            <v>- DN40</v>
          </cell>
          <cell r="C40743" t="str">
            <v>cad</v>
          </cell>
          <cell r="D40743" t="str">
            <v>546,15</v>
          </cell>
        </row>
        <row r="40744">
          <cell r="A40744" t="str">
            <v>MM.13.110.0150.f</v>
          </cell>
          <cell r="B40744" t="str">
            <v>- DN50</v>
          </cell>
          <cell r="C40744" t="str">
            <v>cad</v>
          </cell>
          <cell r="D40744" t="str">
            <v>638,34</v>
          </cell>
        </row>
        <row r="40745">
          <cell r="A40745" t="str">
            <v>MM.13.110.0160</v>
          </cell>
          <cell r="B40745" t="str">
            <v>Miscelatori termostatici in bronzo per bollitori,con attacchi flangiati, completi di controflange.</v>
          </cell>
          <cell r="C40745"/>
          <cell r="D40745"/>
        </row>
        <row r="40746">
          <cell r="A40746" t="str">
            <v>MM.13.110.0160.a</v>
          </cell>
          <cell r="B40746" t="str">
            <v>- DN65</v>
          </cell>
          <cell r="C40746" t="str">
            <v>cad</v>
          </cell>
          <cell r="D40746" t="str">
            <v>2.619,76</v>
          </cell>
        </row>
        <row r="40747">
          <cell r="A40747" t="str">
            <v>MM.13.110.0160.b</v>
          </cell>
          <cell r="B40747" t="str">
            <v>- DN80</v>
          </cell>
          <cell r="C40747" t="str">
            <v>cad</v>
          </cell>
          <cell r="D40747" t="str">
            <v>3.047,81</v>
          </cell>
        </row>
        <row r="40748">
          <cell r="A40748" t="str">
            <v>MM.13.110.0170</v>
          </cell>
          <cell r="B40748" t="str">
            <v>Valvole a sfera a 3 vie, in acciaio, passaggio totale, manovra a leva, attacchi flangiati.</v>
          </cell>
          <cell r="C40748"/>
          <cell r="D40748"/>
        </row>
        <row r="40749">
          <cell r="A40749" t="str">
            <v>MM.13.110.0170.a</v>
          </cell>
          <cell r="B40749" t="str">
            <v>- DN25</v>
          </cell>
          <cell r="C40749" t="str">
            <v>cad</v>
          </cell>
          <cell r="D40749" t="str">
            <v>419,83</v>
          </cell>
        </row>
        <row r="40750">
          <cell r="A40750" t="str">
            <v>MM.13.110.0170.b</v>
          </cell>
          <cell r="B40750" t="str">
            <v>- DN32</v>
          </cell>
          <cell r="C40750" t="str">
            <v>cad</v>
          </cell>
          <cell r="D40750" t="str">
            <v>570,49</v>
          </cell>
        </row>
        <row r="40751">
          <cell r="A40751" t="str">
            <v>MM.13.110.0170.c</v>
          </cell>
          <cell r="B40751" t="str">
            <v>- DN40</v>
          </cell>
          <cell r="C40751" t="str">
            <v>cad</v>
          </cell>
          <cell r="D40751" t="str">
            <v>674,21</v>
          </cell>
        </row>
        <row r="40752">
          <cell r="A40752" t="str">
            <v>MM.13.110.0170.d</v>
          </cell>
          <cell r="B40752" t="str">
            <v>- DN50</v>
          </cell>
          <cell r="C40752" t="str">
            <v>cad</v>
          </cell>
          <cell r="D40752" t="str">
            <v>938,45</v>
          </cell>
        </row>
        <row r="40753">
          <cell r="A40753" t="str">
            <v>MM.13.110.0170.e</v>
          </cell>
          <cell r="B40753" t="str">
            <v>- DN65</v>
          </cell>
          <cell r="C40753" t="str">
            <v>cad</v>
          </cell>
          <cell r="D40753" t="str">
            <v>1.037,23</v>
          </cell>
        </row>
        <row r="40754">
          <cell r="A40754" t="str">
            <v>MM.13.110.0170.f</v>
          </cell>
          <cell r="B40754" t="str">
            <v>- DN80</v>
          </cell>
          <cell r="C40754" t="str">
            <v>cad</v>
          </cell>
          <cell r="D40754" t="str">
            <v>1.296,55</v>
          </cell>
        </row>
        <row r="40755">
          <cell r="A40755" t="str">
            <v>MM.13.110.0170.g</v>
          </cell>
          <cell r="B40755" t="str">
            <v>- DN100</v>
          </cell>
          <cell r="C40755" t="str">
            <v>cad</v>
          </cell>
          <cell r="D40755" t="str">
            <v>1.696,46</v>
          </cell>
        </row>
        <row r="40756">
          <cell r="A40756" t="str">
            <v>MM.13.110.0170.h</v>
          </cell>
          <cell r="B40756" t="str">
            <v>- DN125</v>
          </cell>
          <cell r="C40756" t="str">
            <v>cad</v>
          </cell>
          <cell r="D40756" t="str">
            <v>2.593,10</v>
          </cell>
        </row>
        <row r="40757">
          <cell r="A40757" t="str">
            <v>MM.13.130</v>
          </cell>
          <cell r="B40757" t="str">
            <v>FILTRI RACCOGLITORI DI IMPURITA'</v>
          </cell>
          <cell r="C40757"/>
          <cell r="D40757"/>
        </row>
        <row r="40758">
          <cell r="A40758" t="str">
            <v>MM.13.130.0010</v>
          </cell>
          <cell r="B40758" t="str">
            <v>Filtri in ghisa con cestello in acciaio inox intercambiabile, con tappo di scarico sul coperchio - PN16</v>
          </cell>
          <cell r="C40758"/>
          <cell r="D40758"/>
        </row>
        <row r="40759">
          <cell r="A40759" t="str">
            <v>MM.13.130.0010.a</v>
          </cell>
          <cell r="B40759" t="str">
            <v>- DN15</v>
          </cell>
          <cell r="C40759" t="str">
            <v>cad</v>
          </cell>
          <cell r="D40759" t="str">
            <v>21,24</v>
          </cell>
        </row>
        <row r="40760">
          <cell r="A40760" t="str">
            <v>MM.13.130.0010.b</v>
          </cell>
          <cell r="B40760" t="str">
            <v>- DN20</v>
          </cell>
          <cell r="C40760" t="str">
            <v>cad</v>
          </cell>
          <cell r="D40760" t="str">
            <v>23,69</v>
          </cell>
        </row>
        <row r="40761">
          <cell r="A40761" t="str">
            <v>MM.13.130.0010.c</v>
          </cell>
          <cell r="B40761" t="str">
            <v>- DN25</v>
          </cell>
          <cell r="C40761" t="str">
            <v>cad</v>
          </cell>
          <cell r="D40761" t="str">
            <v>27,16</v>
          </cell>
        </row>
        <row r="40762">
          <cell r="A40762" t="str">
            <v>MM.13.130.0010.d</v>
          </cell>
          <cell r="B40762" t="str">
            <v>- DN32</v>
          </cell>
          <cell r="C40762" t="str">
            <v>cad</v>
          </cell>
          <cell r="D40762" t="str">
            <v>31,60</v>
          </cell>
        </row>
        <row r="40763">
          <cell r="A40763" t="str">
            <v>MM.13.130.0010.e</v>
          </cell>
          <cell r="B40763" t="str">
            <v>- DN40</v>
          </cell>
          <cell r="C40763" t="str">
            <v>cad</v>
          </cell>
          <cell r="D40763" t="str">
            <v>39,03</v>
          </cell>
        </row>
        <row r="40764">
          <cell r="A40764" t="str">
            <v>MM.13.130.0010.f</v>
          </cell>
          <cell r="B40764" t="str">
            <v>- DN50</v>
          </cell>
          <cell r="C40764" t="str">
            <v>cad</v>
          </cell>
          <cell r="D40764" t="str">
            <v>40,49</v>
          </cell>
        </row>
        <row r="40765">
          <cell r="A40765" t="str">
            <v>MM.13.130.0010.g</v>
          </cell>
          <cell r="B40765" t="str">
            <v>- DN65</v>
          </cell>
          <cell r="C40765" t="str">
            <v>cad</v>
          </cell>
          <cell r="D40765" t="str">
            <v>48,40</v>
          </cell>
        </row>
        <row r="40766">
          <cell r="A40766" t="str">
            <v>MM.13.130.0010.h</v>
          </cell>
          <cell r="B40766" t="str">
            <v>- DN80</v>
          </cell>
          <cell r="C40766" t="str">
            <v>cad</v>
          </cell>
          <cell r="D40766" t="str">
            <v>59,27</v>
          </cell>
        </row>
        <row r="40767">
          <cell r="A40767" t="str">
            <v>MM.13.130.0010.i</v>
          </cell>
          <cell r="B40767" t="str">
            <v>- DN100</v>
          </cell>
          <cell r="C40767" t="str">
            <v>cad</v>
          </cell>
          <cell r="D40767" t="str">
            <v>85,93</v>
          </cell>
        </row>
        <row r="40768">
          <cell r="A40768" t="str">
            <v>MM.13.130.0010.l</v>
          </cell>
          <cell r="B40768" t="str">
            <v>- DN125</v>
          </cell>
          <cell r="C40768" t="str">
            <v>cad</v>
          </cell>
          <cell r="D40768" t="str">
            <v>129,39</v>
          </cell>
        </row>
        <row r="40769">
          <cell r="A40769" t="str">
            <v>MM.13.130.0010.m</v>
          </cell>
          <cell r="B40769" t="str">
            <v>- DN150</v>
          </cell>
          <cell r="C40769" t="str">
            <v>cad</v>
          </cell>
          <cell r="D40769" t="str">
            <v>184,71</v>
          </cell>
        </row>
        <row r="40770">
          <cell r="A40770" t="str">
            <v>MM.13.130.0010.n</v>
          </cell>
          <cell r="B40770" t="str">
            <v>- DN200</v>
          </cell>
          <cell r="C40770" t="str">
            <v>cad</v>
          </cell>
          <cell r="D40770" t="str">
            <v>358,58</v>
          </cell>
        </row>
        <row r="40771">
          <cell r="A40771" t="str">
            <v>MM.13.130.0010.o</v>
          </cell>
          <cell r="B40771" t="str">
            <v>- DN250</v>
          </cell>
          <cell r="C40771" t="str">
            <v>cad</v>
          </cell>
          <cell r="D40771" t="str">
            <v>813,49</v>
          </cell>
        </row>
        <row r="40772">
          <cell r="A40772" t="str">
            <v>MM.13.130.0010.p</v>
          </cell>
          <cell r="B40772" t="str">
            <v>- DN300</v>
          </cell>
          <cell r="C40772" t="str">
            <v>cad</v>
          </cell>
          <cell r="D40772" t="str">
            <v>1.232,85</v>
          </cell>
        </row>
        <row r="40773">
          <cell r="A40773" t="str">
            <v>MM.13.130.0020</v>
          </cell>
          <cell r="B40773" t="str">
            <v>Filtri in ghisa sferoidale con cestello in acciaio inox estraibile - PN16</v>
          </cell>
          <cell r="C40773"/>
          <cell r="D40773"/>
        </row>
        <row r="40774">
          <cell r="A40774" t="str">
            <v>MM.13.130.0020.a</v>
          </cell>
          <cell r="B40774" t="str">
            <v>- DN15</v>
          </cell>
          <cell r="C40774" t="str">
            <v>cad</v>
          </cell>
          <cell r="D40774" t="str">
            <v>72,11</v>
          </cell>
        </row>
        <row r="40775">
          <cell r="A40775" t="str">
            <v>MM.13.130.0020.b</v>
          </cell>
          <cell r="B40775" t="str">
            <v>- DN20</v>
          </cell>
          <cell r="C40775" t="str">
            <v>cad</v>
          </cell>
          <cell r="D40775" t="str">
            <v>74,07</v>
          </cell>
        </row>
        <row r="40776">
          <cell r="A40776" t="str">
            <v>MM.13.130.0020.c</v>
          </cell>
          <cell r="B40776" t="str">
            <v>- DN25</v>
          </cell>
          <cell r="C40776" t="str">
            <v>cad</v>
          </cell>
          <cell r="D40776" t="str">
            <v>94,35</v>
          </cell>
        </row>
        <row r="40777">
          <cell r="A40777" t="str">
            <v>MM.13.130.0020.d</v>
          </cell>
          <cell r="B40777" t="str">
            <v>- DN32</v>
          </cell>
          <cell r="C40777" t="str">
            <v>cad</v>
          </cell>
          <cell r="D40777" t="str">
            <v>108,17</v>
          </cell>
        </row>
        <row r="40778">
          <cell r="A40778" t="str">
            <v>MM.13.130.0020.e</v>
          </cell>
          <cell r="B40778" t="str">
            <v>- DN40</v>
          </cell>
          <cell r="C40778" t="str">
            <v>cad</v>
          </cell>
          <cell r="D40778" t="str">
            <v>125,47</v>
          </cell>
        </row>
        <row r="40779">
          <cell r="A40779" t="str">
            <v>MM.13.130.0020.f</v>
          </cell>
          <cell r="B40779" t="str">
            <v>- DN50</v>
          </cell>
          <cell r="C40779" t="str">
            <v>cad</v>
          </cell>
          <cell r="D40779" t="str">
            <v>133,85</v>
          </cell>
        </row>
        <row r="40780">
          <cell r="A40780" t="str">
            <v>MM.13.130.0020.g</v>
          </cell>
          <cell r="B40780" t="str">
            <v>- DN65</v>
          </cell>
          <cell r="C40780" t="str">
            <v>cad</v>
          </cell>
          <cell r="D40780" t="str">
            <v>222,75</v>
          </cell>
        </row>
        <row r="40781">
          <cell r="A40781" t="str">
            <v>MM.13.130.0020.h</v>
          </cell>
          <cell r="B40781" t="str">
            <v>- DN80</v>
          </cell>
          <cell r="C40781" t="str">
            <v>cad</v>
          </cell>
          <cell r="D40781" t="str">
            <v>232,64</v>
          </cell>
        </row>
        <row r="40782">
          <cell r="A40782" t="str">
            <v>MM.13.130.0020.i</v>
          </cell>
          <cell r="B40782" t="str">
            <v>- DN100</v>
          </cell>
          <cell r="C40782" t="str">
            <v>cad</v>
          </cell>
          <cell r="D40782" t="str">
            <v>295,86</v>
          </cell>
        </row>
        <row r="40783">
          <cell r="A40783" t="str">
            <v>MM.13.130.0020.l</v>
          </cell>
          <cell r="B40783" t="str">
            <v>- DN125</v>
          </cell>
          <cell r="C40783" t="str">
            <v>cad</v>
          </cell>
          <cell r="D40783" t="str">
            <v>431,20</v>
          </cell>
        </row>
        <row r="40784">
          <cell r="A40784" t="str">
            <v>MM.13.130.0020.m</v>
          </cell>
          <cell r="B40784" t="str">
            <v>- DN150</v>
          </cell>
          <cell r="C40784" t="str">
            <v>cad</v>
          </cell>
          <cell r="D40784" t="str">
            <v>604,57</v>
          </cell>
        </row>
        <row r="40785">
          <cell r="A40785" t="str">
            <v>MM.13.130.0020.n</v>
          </cell>
          <cell r="B40785" t="str">
            <v>- DN200</v>
          </cell>
          <cell r="C40785" t="str">
            <v>cad</v>
          </cell>
          <cell r="D40785" t="str">
            <v>962,64</v>
          </cell>
        </row>
        <row r="40786">
          <cell r="A40786" t="str">
            <v>MM.13.130.0020.o</v>
          </cell>
          <cell r="B40786" t="str">
            <v>- DN250</v>
          </cell>
          <cell r="C40786" t="str">
            <v>cad</v>
          </cell>
          <cell r="D40786" t="str">
            <v>1.344,45</v>
          </cell>
        </row>
        <row r="40787">
          <cell r="A40787" t="str">
            <v>MM.13.130.0020.p</v>
          </cell>
          <cell r="B40787" t="str">
            <v>- DN300</v>
          </cell>
          <cell r="C40787" t="str">
            <v>cad</v>
          </cell>
          <cell r="D40787" t="str">
            <v>2.229,06</v>
          </cell>
        </row>
        <row r="40788">
          <cell r="A40788" t="str">
            <v>MM.13.130.0030</v>
          </cell>
          <cell r="B40788" t="str">
            <v>Filtri in ghisa sferoidale con cestello in acciaio inox estraibile - PN25</v>
          </cell>
          <cell r="C40788"/>
          <cell r="D40788"/>
        </row>
        <row r="40789">
          <cell r="A40789" t="str">
            <v>MM.13.130.0030.a</v>
          </cell>
          <cell r="B40789" t="str">
            <v>- DN15</v>
          </cell>
          <cell r="C40789" t="str">
            <v>cad</v>
          </cell>
          <cell r="D40789" t="str">
            <v>82,48</v>
          </cell>
        </row>
        <row r="40790">
          <cell r="A40790" t="str">
            <v>MM.13.130.0030.b</v>
          </cell>
          <cell r="B40790" t="str">
            <v>- DN20</v>
          </cell>
          <cell r="C40790" t="str">
            <v>cad</v>
          </cell>
          <cell r="D40790" t="str">
            <v>84,47</v>
          </cell>
        </row>
        <row r="40791">
          <cell r="A40791" t="str">
            <v>MM.13.130.0030.c</v>
          </cell>
          <cell r="B40791" t="str">
            <v>- DN25</v>
          </cell>
          <cell r="C40791" t="str">
            <v>cad</v>
          </cell>
          <cell r="D40791" t="str">
            <v>109,18</v>
          </cell>
        </row>
        <row r="40792">
          <cell r="A40792" t="str">
            <v>MM.13.130.0030.d</v>
          </cell>
          <cell r="B40792" t="str">
            <v>- DN32</v>
          </cell>
          <cell r="C40792" t="str">
            <v>cad</v>
          </cell>
          <cell r="D40792" t="str">
            <v>123,46</v>
          </cell>
        </row>
        <row r="40793">
          <cell r="A40793" t="str">
            <v>MM.13.130.0030.e</v>
          </cell>
          <cell r="B40793" t="str">
            <v>- DN40</v>
          </cell>
          <cell r="C40793" t="str">
            <v>cad</v>
          </cell>
          <cell r="D40793" t="str">
            <v>144,72</v>
          </cell>
        </row>
        <row r="40794">
          <cell r="A40794" t="str">
            <v>MM.13.130.0030.f</v>
          </cell>
          <cell r="B40794" t="str">
            <v>- DN50</v>
          </cell>
          <cell r="C40794" t="str">
            <v>cad</v>
          </cell>
          <cell r="D40794" t="str">
            <v>153,60</v>
          </cell>
        </row>
        <row r="40795">
          <cell r="A40795" t="str">
            <v>MM.13.130.0030.g</v>
          </cell>
          <cell r="B40795" t="str">
            <v>- DN65</v>
          </cell>
          <cell r="C40795" t="str">
            <v>cad</v>
          </cell>
          <cell r="D40795" t="str">
            <v>255,37</v>
          </cell>
        </row>
        <row r="40796">
          <cell r="A40796" t="str">
            <v>MM.13.130.0030.h</v>
          </cell>
          <cell r="B40796" t="str">
            <v>- DN80</v>
          </cell>
          <cell r="C40796" t="str">
            <v>cad</v>
          </cell>
          <cell r="D40796" t="str">
            <v>260,28</v>
          </cell>
        </row>
        <row r="40797">
          <cell r="A40797" t="str">
            <v>MM.13.130.0030.i</v>
          </cell>
          <cell r="B40797" t="str">
            <v>- DN100</v>
          </cell>
          <cell r="C40797" t="str">
            <v>cad</v>
          </cell>
          <cell r="D40797" t="str">
            <v>331,43</v>
          </cell>
        </row>
        <row r="40798">
          <cell r="A40798" t="str">
            <v>MM.13.130.0030.l</v>
          </cell>
          <cell r="B40798" t="str">
            <v>- DN125</v>
          </cell>
          <cell r="C40798" t="str">
            <v>cad</v>
          </cell>
          <cell r="D40798" t="str">
            <v>483,56</v>
          </cell>
        </row>
        <row r="40799">
          <cell r="A40799" t="str">
            <v>MM.13.130.0030.m</v>
          </cell>
          <cell r="B40799" t="str">
            <v>- DN150</v>
          </cell>
          <cell r="C40799" t="str">
            <v>cad</v>
          </cell>
          <cell r="D40799" t="str">
            <v>665,81</v>
          </cell>
        </row>
        <row r="40800">
          <cell r="A40800" t="str">
            <v>MM.13.130.0040</v>
          </cell>
          <cell r="B40800" t="str">
            <v>Filtri in acciaio, cestello intercambiabile in acciaio inox - PN25</v>
          </cell>
          <cell r="C40800"/>
          <cell r="D40800"/>
        </row>
        <row r="40801">
          <cell r="A40801" t="str">
            <v>MM.13.130.0040.a</v>
          </cell>
          <cell r="B40801" t="str">
            <v>- DN15</v>
          </cell>
          <cell r="C40801" t="str">
            <v>cad</v>
          </cell>
          <cell r="D40801" t="str">
            <v>17,79</v>
          </cell>
        </row>
        <row r="40802">
          <cell r="A40802" t="str">
            <v>MM.13.130.0040.b</v>
          </cell>
          <cell r="B40802" t="str">
            <v>- DN20</v>
          </cell>
          <cell r="C40802" t="str">
            <v>cad</v>
          </cell>
          <cell r="D40802" t="str">
            <v>25,20</v>
          </cell>
        </row>
        <row r="40803">
          <cell r="A40803" t="str">
            <v>MM.13.130.0040.c</v>
          </cell>
          <cell r="B40803" t="str">
            <v>- DN25</v>
          </cell>
          <cell r="C40803" t="str">
            <v>cad</v>
          </cell>
          <cell r="D40803" t="str">
            <v>39,03</v>
          </cell>
        </row>
        <row r="40804">
          <cell r="A40804" t="str">
            <v>MM.13.130.0040.d</v>
          </cell>
          <cell r="B40804" t="str">
            <v>- DN32</v>
          </cell>
          <cell r="C40804" t="str">
            <v>cad</v>
          </cell>
          <cell r="D40804" t="str">
            <v>85,93</v>
          </cell>
        </row>
        <row r="40805">
          <cell r="A40805" t="str">
            <v>MM.13.130.0040.e</v>
          </cell>
          <cell r="B40805" t="str">
            <v>- DN40</v>
          </cell>
          <cell r="C40805" t="str">
            <v>cad</v>
          </cell>
          <cell r="D40805" t="str">
            <v>110,89</v>
          </cell>
        </row>
        <row r="40806">
          <cell r="A40806" t="str">
            <v>MM.13.130.0040.f</v>
          </cell>
          <cell r="B40806" t="str">
            <v>- DN50</v>
          </cell>
          <cell r="C40806" t="str">
            <v>cad</v>
          </cell>
          <cell r="D40806" t="str">
            <v>135,84</v>
          </cell>
        </row>
        <row r="40807">
          <cell r="A40807" t="str">
            <v>MM.13.130.0050</v>
          </cell>
          <cell r="B40807" t="str">
            <v>Filtri in acciaio, cestello intercambiabile in acciaio inox - PN40</v>
          </cell>
          <cell r="C40807"/>
          <cell r="D40807"/>
        </row>
        <row r="40808">
          <cell r="A40808" t="str">
            <v>MM.13.130.0050.a</v>
          </cell>
          <cell r="B40808" t="str">
            <v>- DN15</v>
          </cell>
          <cell r="C40808" t="str">
            <v>cad</v>
          </cell>
          <cell r="D40808" t="str">
            <v>85,80</v>
          </cell>
        </row>
        <row r="40809">
          <cell r="A40809" t="str">
            <v>MM.13.130.0050.b</v>
          </cell>
          <cell r="B40809" t="str">
            <v>- DN20</v>
          </cell>
          <cell r="C40809" t="str">
            <v>cad</v>
          </cell>
          <cell r="D40809" t="str">
            <v>96,53</v>
          </cell>
        </row>
        <row r="40810">
          <cell r="A40810" t="str">
            <v>MM.13.130.0050.c</v>
          </cell>
          <cell r="B40810" t="str">
            <v>- DN25</v>
          </cell>
          <cell r="C40810" t="str">
            <v>cad</v>
          </cell>
          <cell r="D40810" t="str">
            <v>107,26</v>
          </cell>
        </row>
        <row r="40811">
          <cell r="A40811" t="str">
            <v>MM.13.130.0050.d</v>
          </cell>
          <cell r="B40811" t="str">
            <v>- DN32</v>
          </cell>
          <cell r="C40811" t="str">
            <v>cad</v>
          </cell>
          <cell r="D40811" t="str">
            <v>124,75</v>
          </cell>
        </row>
        <row r="40812">
          <cell r="A40812" t="str">
            <v>MM.13.130.0050.e</v>
          </cell>
          <cell r="B40812" t="str">
            <v>- DN40</v>
          </cell>
          <cell r="C40812" t="str">
            <v>cad</v>
          </cell>
          <cell r="D40812" t="str">
            <v>138,78</v>
          </cell>
        </row>
        <row r="40813">
          <cell r="A40813" t="str">
            <v>MM.13.130.0050.f</v>
          </cell>
          <cell r="B40813" t="str">
            <v>- DN50</v>
          </cell>
          <cell r="C40813" t="str">
            <v>cad</v>
          </cell>
          <cell r="D40813" t="str">
            <v>176,33</v>
          </cell>
        </row>
        <row r="40814">
          <cell r="A40814" t="str">
            <v>MM.13.130.0050.g</v>
          </cell>
          <cell r="B40814" t="str">
            <v>- DN65</v>
          </cell>
          <cell r="C40814" t="str">
            <v>cad</v>
          </cell>
          <cell r="D40814" t="str">
            <v>240,54</v>
          </cell>
        </row>
        <row r="40815">
          <cell r="A40815" t="str">
            <v>MM.13.130.0050.h</v>
          </cell>
          <cell r="B40815" t="str">
            <v>- DN80</v>
          </cell>
          <cell r="C40815" t="str">
            <v>cad</v>
          </cell>
          <cell r="D40815" t="str">
            <v>281,52</v>
          </cell>
        </row>
        <row r="40816">
          <cell r="A40816" t="str">
            <v>MM.13.130.0050.i</v>
          </cell>
          <cell r="B40816" t="str">
            <v>- DN100</v>
          </cell>
          <cell r="C40816" t="str">
            <v>cad</v>
          </cell>
          <cell r="D40816" t="str">
            <v>386,75</v>
          </cell>
        </row>
        <row r="40817">
          <cell r="A40817" t="str">
            <v>MM.13.130.0050.l</v>
          </cell>
          <cell r="B40817" t="str">
            <v>- DN125</v>
          </cell>
          <cell r="C40817" t="str">
            <v>cad</v>
          </cell>
          <cell r="D40817" t="str">
            <v>544,29</v>
          </cell>
        </row>
        <row r="40818">
          <cell r="A40818" t="str">
            <v>MM.13.130.0050.m</v>
          </cell>
          <cell r="B40818" t="str">
            <v>- DN150</v>
          </cell>
          <cell r="C40818" t="str">
            <v>cad</v>
          </cell>
          <cell r="D40818" t="str">
            <v>750,76</v>
          </cell>
        </row>
        <row r="40819">
          <cell r="A40819" t="str">
            <v>MM.13.130.0050.n</v>
          </cell>
          <cell r="B40819" t="str">
            <v>- DN200</v>
          </cell>
          <cell r="C40819" t="str">
            <v>cad</v>
          </cell>
          <cell r="D40819" t="str">
            <v>1.295,05</v>
          </cell>
        </row>
        <row r="40820">
          <cell r="A40820" t="str">
            <v>MM.13.130.0050.o</v>
          </cell>
          <cell r="B40820" t="str">
            <v>- DN250</v>
          </cell>
          <cell r="C40820" t="str">
            <v>cad</v>
          </cell>
          <cell r="D40820" t="str">
            <v>2.120,91</v>
          </cell>
        </row>
        <row r="40821">
          <cell r="A40821" t="str">
            <v>MM.13.130.0050.p</v>
          </cell>
          <cell r="B40821" t="str">
            <v>- DN300</v>
          </cell>
          <cell r="C40821" t="str">
            <v>cad</v>
          </cell>
          <cell r="D40821" t="str">
            <v>2.815,35</v>
          </cell>
        </row>
        <row r="40822">
          <cell r="A40822" t="str">
            <v>MM.13.130.0060</v>
          </cell>
          <cell r="B40822" t="str">
            <v>Filtri in bronzo, cestello intercambiabile in acciaio inox, con attacchi filettati tipo gas - PN16</v>
          </cell>
          <cell r="C40822"/>
          <cell r="D40822"/>
        </row>
        <row r="40823">
          <cell r="A40823" t="str">
            <v>MM.13.130.0060.a</v>
          </cell>
          <cell r="B40823" t="str">
            <v>- DN15</v>
          </cell>
          <cell r="C40823" t="str">
            <v>cad</v>
          </cell>
          <cell r="D40823" t="str">
            <v>4,19</v>
          </cell>
        </row>
        <row r="40824">
          <cell r="A40824" t="str">
            <v>MM.13.130.0060.b</v>
          </cell>
          <cell r="B40824" t="str">
            <v>- DN20</v>
          </cell>
          <cell r="C40824" t="str">
            <v>cad</v>
          </cell>
          <cell r="D40824" t="str">
            <v>6,04</v>
          </cell>
        </row>
        <row r="40825">
          <cell r="A40825" t="str">
            <v>MM.13.130.0060.c</v>
          </cell>
          <cell r="B40825" t="str">
            <v>- DN25</v>
          </cell>
          <cell r="C40825" t="str">
            <v>cad</v>
          </cell>
          <cell r="D40825" t="str">
            <v>8,18</v>
          </cell>
        </row>
        <row r="40826">
          <cell r="A40826" t="str">
            <v>MM.13.130.0060.d</v>
          </cell>
          <cell r="B40826" t="str">
            <v>- DN32</v>
          </cell>
          <cell r="C40826" t="str">
            <v>cad</v>
          </cell>
          <cell r="D40826" t="str">
            <v>12,08</v>
          </cell>
        </row>
        <row r="40827">
          <cell r="A40827" t="str">
            <v>MM.13.130.0060.e</v>
          </cell>
          <cell r="B40827" t="str">
            <v>- DN40</v>
          </cell>
          <cell r="C40827" t="str">
            <v>cad</v>
          </cell>
          <cell r="D40827" t="str">
            <v>14,58</v>
          </cell>
        </row>
        <row r="40828">
          <cell r="A40828" t="str">
            <v>MM.13.130.0060.f</v>
          </cell>
          <cell r="B40828" t="str">
            <v>- DN50</v>
          </cell>
          <cell r="C40828" t="str">
            <v>cad</v>
          </cell>
          <cell r="D40828" t="str">
            <v>24,68</v>
          </cell>
        </row>
        <row r="40829">
          <cell r="A40829" t="str">
            <v>MM.13.130.0060.g</v>
          </cell>
          <cell r="B40829" t="str">
            <v>- DN65</v>
          </cell>
          <cell r="C40829" t="str">
            <v>cad</v>
          </cell>
          <cell r="D40829" t="str">
            <v>37,04</v>
          </cell>
        </row>
        <row r="40830">
          <cell r="A40830" t="str">
            <v>MM.13.130.0060.h</v>
          </cell>
          <cell r="B40830" t="str">
            <v>- DN80</v>
          </cell>
          <cell r="C40830" t="str">
            <v>cad</v>
          </cell>
          <cell r="D40830" t="str">
            <v>57,31</v>
          </cell>
        </row>
        <row r="40831">
          <cell r="A40831" t="str">
            <v>MM.13.130.0060.i</v>
          </cell>
          <cell r="B40831" t="str">
            <v>- DN100</v>
          </cell>
          <cell r="C40831" t="str">
            <v>cad</v>
          </cell>
          <cell r="D40831" t="str">
            <v>108,67</v>
          </cell>
        </row>
        <row r="40832">
          <cell r="A40832" t="str">
            <v>MM.13.130.0070</v>
          </cell>
          <cell r="B40832" t="str">
            <v>Filtri in bronzo, cestello intercambiabile in acciaio inox, flangiati - PN16</v>
          </cell>
          <cell r="C40832"/>
          <cell r="D40832"/>
        </row>
        <row r="40833">
          <cell r="A40833" t="str">
            <v>MM.13.130.0070.a</v>
          </cell>
          <cell r="B40833" t="str">
            <v>- DN15</v>
          </cell>
          <cell r="C40833" t="str">
            <v>cad</v>
          </cell>
          <cell r="D40833" t="str">
            <v>30,61</v>
          </cell>
        </row>
        <row r="40834">
          <cell r="A40834" t="str">
            <v>MM.13.130.0070.b</v>
          </cell>
          <cell r="B40834" t="str">
            <v>- DN20</v>
          </cell>
          <cell r="C40834" t="str">
            <v>cad</v>
          </cell>
          <cell r="D40834" t="str">
            <v>41,99</v>
          </cell>
        </row>
        <row r="40835">
          <cell r="A40835" t="str">
            <v>MM.13.130.0070.c</v>
          </cell>
          <cell r="B40835" t="str">
            <v>- DN25</v>
          </cell>
          <cell r="C40835" t="str">
            <v>cad</v>
          </cell>
          <cell r="D40835" t="str">
            <v>52,35</v>
          </cell>
        </row>
        <row r="40836">
          <cell r="A40836" t="str">
            <v>MM.13.130.0070.d</v>
          </cell>
          <cell r="B40836" t="str">
            <v>- DN32</v>
          </cell>
          <cell r="C40836" t="str">
            <v>cad</v>
          </cell>
          <cell r="D40836" t="str">
            <v>71,15</v>
          </cell>
        </row>
        <row r="40837">
          <cell r="A40837" t="str">
            <v>MM.13.130.0070.e</v>
          </cell>
          <cell r="B40837" t="str">
            <v>- DN40</v>
          </cell>
          <cell r="C40837" t="str">
            <v>cad</v>
          </cell>
          <cell r="D40837" t="str">
            <v>89,90</v>
          </cell>
        </row>
        <row r="40838">
          <cell r="A40838" t="str">
            <v>MM.13.130.0070.f</v>
          </cell>
          <cell r="B40838" t="str">
            <v>- DN50</v>
          </cell>
          <cell r="C40838" t="str">
            <v>cad</v>
          </cell>
          <cell r="D40838" t="str">
            <v>112,15</v>
          </cell>
        </row>
        <row r="40839">
          <cell r="A40839" t="str">
            <v>MM.13.130.0070.g</v>
          </cell>
          <cell r="B40839" t="str">
            <v>- DN65</v>
          </cell>
          <cell r="C40839" t="str">
            <v>cad</v>
          </cell>
          <cell r="D40839" t="str">
            <v>129,39</v>
          </cell>
        </row>
        <row r="40840">
          <cell r="A40840" t="str">
            <v>MM.13.130.0070.h</v>
          </cell>
          <cell r="B40840" t="str">
            <v>- DN80</v>
          </cell>
          <cell r="C40840" t="str">
            <v>cad</v>
          </cell>
          <cell r="D40840" t="str">
            <v>188,18</v>
          </cell>
        </row>
        <row r="40841">
          <cell r="A40841" t="str">
            <v>MM.13.130.0070.i</v>
          </cell>
          <cell r="B40841" t="str">
            <v>- DN100</v>
          </cell>
          <cell r="C40841" t="str">
            <v>cad</v>
          </cell>
          <cell r="D40841" t="str">
            <v>257,82</v>
          </cell>
        </row>
        <row r="40842">
          <cell r="A40842" t="str">
            <v>MM.13.140</v>
          </cell>
          <cell r="B40842" t="str">
            <v>COMPENSATORI E ANTIVIBRANTI</v>
          </cell>
          <cell r="C40842"/>
          <cell r="D40842"/>
        </row>
        <row r="40843">
          <cell r="A40843" t="str">
            <v>MM.13.140.0010</v>
          </cell>
          <cell r="B40843" t="str">
            <v>Compensatori in acciaio inox, flangiati - PN16</v>
          </cell>
          <cell r="C40843"/>
          <cell r="D40843"/>
        </row>
        <row r="40844">
          <cell r="A40844" t="str">
            <v>MM.13.140.0010.a</v>
          </cell>
          <cell r="B40844" t="str">
            <v>- DN25</v>
          </cell>
          <cell r="C40844" t="str">
            <v>cad</v>
          </cell>
          <cell r="D40844" t="str">
            <v>77,53</v>
          </cell>
        </row>
        <row r="40845">
          <cell r="A40845" t="str">
            <v>MM.13.140.0010.b</v>
          </cell>
          <cell r="B40845" t="str">
            <v>- DN32</v>
          </cell>
          <cell r="C40845" t="str">
            <v>cad</v>
          </cell>
          <cell r="D40845" t="str">
            <v>89,90</v>
          </cell>
        </row>
        <row r="40846">
          <cell r="A40846" t="str">
            <v>MM.13.140.0010.c</v>
          </cell>
          <cell r="B40846" t="str">
            <v>- DN40</v>
          </cell>
          <cell r="C40846" t="str">
            <v>cad</v>
          </cell>
          <cell r="D40846" t="str">
            <v>105,69</v>
          </cell>
        </row>
        <row r="40847">
          <cell r="A40847" t="str">
            <v>MM.13.140.0010.d</v>
          </cell>
          <cell r="B40847" t="str">
            <v>- DN50</v>
          </cell>
          <cell r="C40847" t="str">
            <v>cad</v>
          </cell>
          <cell r="D40847" t="str">
            <v>116,58</v>
          </cell>
        </row>
        <row r="40848">
          <cell r="A40848" t="str">
            <v>MM.13.140.0010.e</v>
          </cell>
          <cell r="B40848" t="str">
            <v>- DN65</v>
          </cell>
          <cell r="C40848" t="str">
            <v>cad</v>
          </cell>
          <cell r="D40848" t="str">
            <v>135,84</v>
          </cell>
        </row>
        <row r="40849">
          <cell r="A40849" t="str">
            <v>MM.13.140.0010.f</v>
          </cell>
          <cell r="B40849" t="str">
            <v>- DN80</v>
          </cell>
          <cell r="C40849" t="str">
            <v>cad</v>
          </cell>
          <cell r="D40849" t="str">
            <v>157,56</v>
          </cell>
        </row>
        <row r="40850">
          <cell r="A40850" t="str">
            <v>MM.13.140.0010.g</v>
          </cell>
          <cell r="B40850" t="str">
            <v>- DN100</v>
          </cell>
          <cell r="C40850" t="str">
            <v>cad</v>
          </cell>
          <cell r="D40850" t="str">
            <v>188,67</v>
          </cell>
        </row>
        <row r="40851">
          <cell r="A40851" t="str">
            <v>MM.13.140.0010.h</v>
          </cell>
          <cell r="B40851" t="str">
            <v>- DN125</v>
          </cell>
          <cell r="C40851" t="str">
            <v>cad</v>
          </cell>
          <cell r="D40851" t="str">
            <v>254,38</v>
          </cell>
        </row>
        <row r="40852">
          <cell r="A40852" t="str">
            <v>MM.13.140.0010.i</v>
          </cell>
          <cell r="B40852" t="str">
            <v>- DN150</v>
          </cell>
          <cell r="C40852" t="str">
            <v>cad</v>
          </cell>
          <cell r="D40852" t="str">
            <v>301,30</v>
          </cell>
        </row>
        <row r="40853">
          <cell r="A40853" t="str">
            <v>MM.13.140.0010.l</v>
          </cell>
          <cell r="B40853" t="str">
            <v>- DN200</v>
          </cell>
          <cell r="C40853" t="str">
            <v>cad</v>
          </cell>
          <cell r="D40853" t="str">
            <v>413,90</v>
          </cell>
        </row>
        <row r="40854">
          <cell r="A40854" t="str">
            <v>MM.13.140.0010.m</v>
          </cell>
          <cell r="B40854" t="str">
            <v>- DN250</v>
          </cell>
          <cell r="C40854" t="str">
            <v>cad</v>
          </cell>
          <cell r="D40854" t="str">
            <v>606,03</v>
          </cell>
        </row>
        <row r="40855">
          <cell r="A40855" t="str">
            <v>MM.13.140.0020</v>
          </cell>
          <cell r="B40855" t="str">
            <v>Giunti antivibranti in gomma, attacchi flangiati - PN10</v>
          </cell>
          <cell r="C40855"/>
          <cell r="D40855"/>
        </row>
        <row r="40856">
          <cell r="A40856" t="str">
            <v>MM.13.140.0020.a</v>
          </cell>
          <cell r="B40856" t="str">
            <v>- DN20</v>
          </cell>
          <cell r="C40856" t="str">
            <v>cad</v>
          </cell>
          <cell r="D40856" t="str">
            <v>65,69</v>
          </cell>
        </row>
        <row r="40857">
          <cell r="A40857" t="str">
            <v>MM.13.140.0020.b</v>
          </cell>
          <cell r="B40857" t="str">
            <v>- DN25</v>
          </cell>
          <cell r="C40857" t="str">
            <v>cad</v>
          </cell>
          <cell r="D40857" t="str">
            <v>70,61</v>
          </cell>
        </row>
        <row r="40858">
          <cell r="A40858" t="str">
            <v>MM.13.140.0020.c</v>
          </cell>
          <cell r="B40858" t="str">
            <v>- DN32</v>
          </cell>
          <cell r="C40858" t="str">
            <v>cad</v>
          </cell>
          <cell r="D40858" t="str">
            <v>80,03</v>
          </cell>
        </row>
        <row r="40859">
          <cell r="A40859" t="str">
            <v>MM.13.140.0020.d</v>
          </cell>
          <cell r="B40859" t="str">
            <v>- DN40</v>
          </cell>
          <cell r="C40859" t="str">
            <v>cad</v>
          </cell>
          <cell r="D40859" t="str">
            <v>84,47</v>
          </cell>
        </row>
        <row r="40860">
          <cell r="A40860" t="str">
            <v>MM.13.140.0020.e</v>
          </cell>
          <cell r="B40860" t="str">
            <v>- DN50</v>
          </cell>
          <cell r="C40860" t="str">
            <v>cad</v>
          </cell>
          <cell r="D40860" t="str">
            <v>93,86</v>
          </cell>
        </row>
        <row r="40861">
          <cell r="A40861" t="str">
            <v>MM.13.140.0020.f</v>
          </cell>
          <cell r="B40861" t="str">
            <v>- DN65</v>
          </cell>
          <cell r="C40861" t="str">
            <v>cad</v>
          </cell>
          <cell r="D40861" t="str">
            <v>103,24</v>
          </cell>
        </row>
        <row r="40862">
          <cell r="A40862" t="str">
            <v>MM.13.140.0020.g</v>
          </cell>
          <cell r="B40862" t="str">
            <v>- DN80</v>
          </cell>
          <cell r="C40862" t="str">
            <v>cad</v>
          </cell>
          <cell r="D40862" t="str">
            <v>121,98</v>
          </cell>
        </row>
        <row r="40863">
          <cell r="A40863" t="str">
            <v>MM.13.140.0020.h</v>
          </cell>
          <cell r="B40863" t="str">
            <v>- DN100</v>
          </cell>
          <cell r="C40863" t="str">
            <v>cad</v>
          </cell>
          <cell r="D40863" t="str">
            <v>128,92</v>
          </cell>
        </row>
        <row r="40864">
          <cell r="A40864" t="str">
            <v>MM.13.140.0020.i</v>
          </cell>
          <cell r="B40864" t="str">
            <v>- DN125</v>
          </cell>
          <cell r="C40864" t="str">
            <v>cad</v>
          </cell>
          <cell r="D40864" t="str">
            <v>145,71</v>
          </cell>
        </row>
        <row r="40865">
          <cell r="A40865" t="str">
            <v>MM.13.140.0020.l</v>
          </cell>
          <cell r="B40865" t="str">
            <v>- DN150</v>
          </cell>
          <cell r="C40865" t="str">
            <v>cad</v>
          </cell>
          <cell r="D40865" t="str">
            <v>159,54</v>
          </cell>
        </row>
        <row r="40866">
          <cell r="A40866" t="str">
            <v>MM.13.140.0020.m</v>
          </cell>
          <cell r="B40866" t="str">
            <v>- DN200</v>
          </cell>
          <cell r="C40866" t="str">
            <v>cad</v>
          </cell>
          <cell r="D40866" t="str">
            <v>206,45</v>
          </cell>
        </row>
        <row r="40867">
          <cell r="A40867" t="str">
            <v>MM.13.140.0030</v>
          </cell>
          <cell r="B40867" t="str">
            <v>Giunti antivibranti in gomma, attacchi flangiati - PN16</v>
          </cell>
          <cell r="C40867"/>
          <cell r="D40867"/>
        </row>
        <row r="40868">
          <cell r="A40868" t="str">
            <v>MM.13.140.0030.a</v>
          </cell>
          <cell r="B40868" t="str">
            <v>- DN32</v>
          </cell>
          <cell r="C40868" t="str">
            <v>cad</v>
          </cell>
          <cell r="D40868" t="str">
            <v>28,62</v>
          </cell>
        </row>
        <row r="40869">
          <cell r="A40869" t="str">
            <v>MM.13.140.0030.b</v>
          </cell>
          <cell r="B40869" t="str">
            <v>- DN40</v>
          </cell>
          <cell r="C40869" t="str">
            <v>cad</v>
          </cell>
          <cell r="D40869" t="str">
            <v>30,13</v>
          </cell>
        </row>
        <row r="40870">
          <cell r="A40870" t="str">
            <v>MM.13.140.0030.c</v>
          </cell>
          <cell r="B40870" t="str">
            <v>- DN50</v>
          </cell>
          <cell r="C40870" t="str">
            <v>cad</v>
          </cell>
          <cell r="D40870" t="str">
            <v>34,57</v>
          </cell>
        </row>
        <row r="40871">
          <cell r="A40871" t="str">
            <v>MM.13.140.0030.d</v>
          </cell>
          <cell r="B40871" t="str">
            <v>- DN65</v>
          </cell>
          <cell r="C40871" t="str">
            <v>cad</v>
          </cell>
          <cell r="D40871" t="str">
            <v>40,49</v>
          </cell>
        </row>
        <row r="40872">
          <cell r="A40872" t="str">
            <v>MM.13.140.0030.e</v>
          </cell>
          <cell r="B40872" t="str">
            <v>- DN80</v>
          </cell>
          <cell r="C40872" t="str">
            <v>cad</v>
          </cell>
          <cell r="D40872" t="str">
            <v>44,09</v>
          </cell>
        </row>
        <row r="40873">
          <cell r="A40873" t="str">
            <v>MM.13.140.0030.f</v>
          </cell>
          <cell r="B40873" t="str">
            <v>- DN100</v>
          </cell>
          <cell r="C40873" t="str">
            <v>cad</v>
          </cell>
          <cell r="D40873" t="str">
            <v>52,86</v>
          </cell>
        </row>
        <row r="40874">
          <cell r="A40874" t="str">
            <v>MM.13.140.0030.g</v>
          </cell>
          <cell r="B40874" t="str">
            <v>- DN125</v>
          </cell>
          <cell r="C40874" t="str">
            <v>cad</v>
          </cell>
          <cell r="D40874" t="str">
            <v>68,17</v>
          </cell>
        </row>
        <row r="40875">
          <cell r="A40875" t="str">
            <v>MM.13.140.0030.h</v>
          </cell>
          <cell r="B40875" t="str">
            <v>- DN150</v>
          </cell>
          <cell r="C40875" t="str">
            <v>cad</v>
          </cell>
          <cell r="D40875" t="str">
            <v>90,88</v>
          </cell>
        </row>
        <row r="40876">
          <cell r="A40876" t="str">
            <v>MM.13.140.0030.i</v>
          </cell>
          <cell r="B40876" t="str">
            <v>- DN200</v>
          </cell>
          <cell r="C40876" t="str">
            <v>cad</v>
          </cell>
          <cell r="D40876" t="str">
            <v>133,85</v>
          </cell>
        </row>
        <row r="40877">
          <cell r="A40877" t="str">
            <v>MM.13.140.0030.l</v>
          </cell>
          <cell r="B40877" t="str">
            <v>- DN250</v>
          </cell>
          <cell r="C40877" t="str">
            <v>cad</v>
          </cell>
          <cell r="D40877" t="str">
            <v>193,12</v>
          </cell>
        </row>
        <row r="40878">
          <cell r="A40878" t="str">
            <v>MM.13.140.0030.m</v>
          </cell>
          <cell r="B40878" t="str">
            <v>- DN300</v>
          </cell>
          <cell r="C40878" t="str">
            <v>cad</v>
          </cell>
          <cell r="D40878" t="str">
            <v>244,50</v>
          </cell>
        </row>
        <row r="40879">
          <cell r="A40879" t="str">
            <v>MM.13.140.0030.n</v>
          </cell>
          <cell r="B40879" t="str">
            <v>- DN350</v>
          </cell>
          <cell r="C40879" t="str">
            <v>cad</v>
          </cell>
          <cell r="D40879" t="str">
            <v>450,45</v>
          </cell>
        </row>
        <row r="40880">
          <cell r="A40880" t="str">
            <v>MM.13.140.0030.o</v>
          </cell>
          <cell r="B40880" t="str">
            <v>- DN400</v>
          </cell>
          <cell r="C40880" t="str">
            <v>cad</v>
          </cell>
          <cell r="D40880" t="str">
            <v>574,93</v>
          </cell>
        </row>
        <row r="40881">
          <cell r="A40881" t="str">
            <v>MM.13.150</v>
          </cell>
          <cell r="B40881" t="str">
            <v>VALVOLE PER ANTINCENDIO</v>
          </cell>
          <cell r="C40881"/>
          <cell r="D40881"/>
        </row>
        <row r="40882">
          <cell r="A40882" t="str">
            <v>MM.13.150.0010</v>
          </cell>
          <cell r="B40882" t="str">
            <v>Saracinesche a vite esterna, flangiate PN16.</v>
          </cell>
          <cell r="C40882"/>
          <cell r="D40882"/>
        </row>
        <row r="40883">
          <cell r="A40883" t="str">
            <v>MM.13.150.0010.a</v>
          </cell>
          <cell r="B40883" t="str">
            <v>- DN80</v>
          </cell>
          <cell r="C40883" t="str">
            <v>cad</v>
          </cell>
          <cell r="D40883" t="str">
            <v>336,15</v>
          </cell>
        </row>
        <row r="40884">
          <cell r="A40884" t="str">
            <v>MM.13.150.0010.b</v>
          </cell>
          <cell r="B40884" t="str">
            <v>- DN100</v>
          </cell>
          <cell r="C40884" t="str">
            <v>cad</v>
          </cell>
          <cell r="D40884" t="str">
            <v>389,44</v>
          </cell>
        </row>
        <row r="40885">
          <cell r="A40885" t="str">
            <v>MM.13.150.0010.c</v>
          </cell>
          <cell r="B40885" t="str">
            <v>- DN150</v>
          </cell>
          <cell r="C40885" t="str">
            <v>cad</v>
          </cell>
          <cell r="D40885" t="str">
            <v>567,30</v>
          </cell>
        </row>
        <row r="40886">
          <cell r="A40886" t="str">
            <v>MM.13.150.0010.d</v>
          </cell>
          <cell r="B40886" t="str">
            <v>- DN200</v>
          </cell>
          <cell r="C40886" t="str">
            <v>cad</v>
          </cell>
          <cell r="D40886" t="str">
            <v>929,59</v>
          </cell>
        </row>
        <row r="40887">
          <cell r="A40887" t="str">
            <v>MM.13.150.0010.e</v>
          </cell>
          <cell r="B40887" t="str">
            <v>- DN250</v>
          </cell>
          <cell r="C40887" t="str">
            <v>cad</v>
          </cell>
          <cell r="D40887" t="str">
            <v>1.521,00</v>
          </cell>
        </row>
        <row r="40888">
          <cell r="A40888" t="str">
            <v>MM.13.150.0010.f</v>
          </cell>
          <cell r="B40888" t="str">
            <v>- DN300</v>
          </cell>
          <cell r="C40888" t="str">
            <v>cad</v>
          </cell>
          <cell r="D40888" t="str">
            <v>1.969,33</v>
          </cell>
        </row>
        <row r="40889">
          <cell r="A40889" t="str">
            <v>MM.13.150.0020</v>
          </cell>
          <cell r="B40889" t="str">
            <v>Saracinesche a vite interna, flangiate PN16.</v>
          </cell>
          <cell r="C40889"/>
          <cell r="D40889"/>
        </row>
        <row r="40890">
          <cell r="A40890" t="str">
            <v>MM.13.150.0020.a</v>
          </cell>
          <cell r="B40890" t="str">
            <v>- DN80</v>
          </cell>
          <cell r="C40890" t="str">
            <v>cad</v>
          </cell>
          <cell r="D40890" t="str">
            <v>352,07</v>
          </cell>
        </row>
        <row r="40891">
          <cell r="A40891" t="str">
            <v>MM.13.150.0020.b</v>
          </cell>
          <cell r="B40891" t="str">
            <v>- DN100</v>
          </cell>
          <cell r="C40891" t="str">
            <v>cad</v>
          </cell>
          <cell r="D40891" t="str">
            <v>450,36</v>
          </cell>
        </row>
        <row r="40892">
          <cell r="A40892" t="str">
            <v>MM.13.150.0020.c</v>
          </cell>
          <cell r="B40892" t="str">
            <v>- DN150</v>
          </cell>
          <cell r="C40892" t="str">
            <v>cad</v>
          </cell>
          <cell r="D40892" t="str">
            <v>548,66</v>
          </cell>
        </row>
        <row r="40893">
          <cell r="A40893" t="str">
            <v>MM.13.150.0020.d</v>
          </cell>
          <cell r="B40893" t="str">
            <v>- DN200</v>
          </cell>
          <cell r="C40893" t="str">
            <v>cad</v>
          </cell>
          <cell r="D40893" t="str">
            <v>920,81</v>
          </cell>
        </row>
        <row r="40894">
          <cell r="A40894" t="str">
            <v>MM.13.150.0020.e</v>
          </cell>
          <cell r="B40894" t="str">
            <v>- DN250</v>
          </cell>
          <cell r="C40894" t="str">
            <v>cad</v>
          </cell>
          <cell r="D40894" t="str">
            <v>1.517,07</v>
          </cell>
        </row>
        <row r="40895">
          <cell r="A40895" t="str">
            <v>MM.13.150.0020.f</v>
          </cell>
          <cell r="B40895" t="str">
            <v>- DN300</v>
          </cell>
          <cell r="C40895" t="str">
            <v>cad</v>
          </cell>
          <cell r="D40895" t="str">
            <v>2.441,99</v>
          </cell>
        </row>
        <row r="40896">
          <cell r="A40896" t="str">
            <v>MM.13.150.0030</v>
          </cell>
          <cell r="B40896" t="str">
            <v>Saracinesche in bronzo, filettate.</v>
          </cell>
          <cell r="C40896"/>
          <cell r="D40896"/>
        </row>
        <row r="40897">
          <cell r="A40897" t="str">
            <v>MM.13.150.0030.a</v>
          </cell>
          <cell r="B40897" t="str">
            <v>- DN20</v>
          </cell>
          <cell r="C40897" t="str">
            <v>cad</v>
          </cell>
          <cell r="D40897" t="str">
            <v>172,07</v>
          </cell>
        </row>
        <row r="40898">
          <cell r="A40898" t="str">
            <v>MM.13.150.0030.b</v>
          </cell>
          <cell r="B40898" t="str">
            <v>- DN25</v>
          </cell>
          <cell r="C40898" t="str">
            <v>cad</v>
          </cell>
          <cell r="D40898" t="str">
            <v>175,01</v>
          </cell>
        </row>
        <row r="40899">
          <cell r="A40899" t="str">
            <v>MM.13.150.0030.c</v>
          </cell>
          <cell r="B40899" t="str">
            <v>- DN32</v>
          </cell>
          <cell r="C40899" t="str">
            <v>cad</v>
          </cell>
          <cell r="D40899" t="str">
            <v>201,27</v>
          </cell>
        </row>
        <row r="40900">
          <cell r="A40900" t="str">
            <v>MM.13.150.0030.d</v>
          </cell>
          <cell r="B40900" t="str">
            <v>- DN40</v>
          </cell>
          <cell r="C40900" t="str">
            <v>cad</v>
          </cell>
          <cell r="D40900" t="str">
            <v>219,78</v>
          </cell>
        </row>
        <row r="40901">
          <cell r="A40901" t="str">
            <v>MM.13.150.0030.e</v>
          </cell>
          <cell r="B40901" t="str">
            <v>- DN50</v>
          </cell>
          <cell r="C40901" t="str">
            <v>cad</v>
          </cell>
          <cell r="D40901" t="str">
            <v>338,34</v>
          </cell>
        </row>
        <row r="40902">
          <cell r="A40902" t="str">
            <v>MM.13.150.0040</v>
          </cell>
          <cell r="B40902" t="str">
            <v>Valvole a globo in bronzo, filettate.</v>
          </cell>
          <cell r="C40902"/>
          <cell r="D40902"/>
        </row>
        <row r="40903">
          <cell r="A40903" t="str">
            <v>MM.13.150.0040.a</v>
          </cell>
          <cell r="B40903" t="str">
            <v>- DN20</v>
          </cell>
          <cell r="C40903" t="str">
            <v>cad</v>
          </cell>
          <cell r="D40903" t="str">
            <v>22,91</v>
          </cell>
        </row>
        <row r="40904">
          <cell r="A40904" t="str">
            <v>MM.13.150.0040.b</v>
          </cell>
          <cell r="B40904" t="str">
            <v>- DN25</v>
          </cell>
          <cell r="C40904" t="str">
            <v>cad</v>
          </cell>
          <cell r="D40904" t="str">
            <v>33,54</v>
          </cell>
        </row>
        <row r="40905">
          <cell r="A40905" t="str">
            <v>MM.13.150.0040.c</v>
          </cell>
          <cell r="B40905" t="str">
            <v>- DN32</v>
          </cell>
          <cell r="C40905" t="str">
            <v>cad</v>
          </cell>
          <cell r="D40905" t="str">
            <v>53,98</v>
          </cell>
        </row>
        <row r="40906">
          <cell r="A40906" t="str">
            <v>MM.13.150.0040.d</v>
          </cell>
          <cell r="B40906" t="str">
            <v>- DN40</v>
          </cell>
          <cell r="C40906" t="str">
            <v>cad</v>
          </cell>
          <cell r="D40906" t="str">
            <v>83,31</v>
          </cell>
        </row>
        <row r="40907">
          <cell r="A40907" t="str">
            <v>MM.13.150.0040.e</v>
          </cell>
          <cell r="B40907" t="str">
            <v>- DN50</v>
          </cell>
          <cell r="C40907" t="str">
            <v>cad</v>
          </cell>
          <cell r="D40907" t="str">
            <v>93,96</v>
          </cell>
        </row>
        <row r="40908">
          <cell r="A40908" t="str">
            <v>MM.13.150.0050</v>
          </cell>
          <cell r="B40908" t="str">
            <v>Valvole a farfalla con microinterruttore, flangiate.</v>
          </cell>
          <cell r="C40908"/>
          <cell r="D40908"/>
        </row>
        <row r="40909">
          <cell r="A40909" t="str">
            <v>MM.13.150.0050.a</v>
          </cell>
          <cell r="B40909" t="str">
            <v>- DN80</v>
          </cell>
          <cell r="C40909" t="str">
            <v>cad</v>
          </cell>
          <cell r="D40909" t="str">
            <v>242,48</v>
          </cell>
        </row>
        <row r="40910">
          <cell r="A40910" t="str">
            <v>MM.13.150.0050.b</v>
          </cell>
          <cell r="B40910" t="str">
            <v>- DN100</v>
          </cell>
          <cell r="C40910" t="str">
            <v>cad</v>
          </cell>
          <cell r="D40910" t="str">
            <v>247,74</v>
          </cell>
        </row>
        <row r="40911">
          <cell r="A40911" t="str">
            <v>MM.13.150.0050.c</v>
          </cell>
          <cell r="B40911" t="str">
            <v>- DN125</v>
          </cell>
          <cell r="C40911" t="str">
            <v>cad</v>
          </cell>
          <cell r="D40911" t="str">
            <v>320,33</v>
          </cell>
        </row>
        <row r="40912">
          <cell r="A40912" t="str">
            <v>MM.13.150.0050.d</v>
          </cell>
          <cell r="B40912" t="str">
            <v>- DN150</v>
          </cell>
          <cell r="C40912" t="str">
            <v>cad</v>
          </cell>
          <cell r="D40912" t="str">
            <v>356,83</v>
          </cell>
        </row>
        <row r="40913">
          <cell r="A40913" t="str">
            <v>MM.13.150.0050.e</v>
          </cell>
          <cell r="B40913" t="str">
            <v>- DN200</v>
          </cell>
          <cell r="C40913" t="str">
            <v>cad</v>
          </cell>
          <cell r="D40913" t="str">
            <v>486,95</v>
          </cell>
        </row>
        <row r="40914">
          <cell r="A40914" t="str">
            <v>MM.13.150.0060</v>
          </cell>
          <cell r="B40914" t="str">
            <v>Valvole di ritegno WAFER.</v>
          </cell>
          <cell r="C40914"/>
          <cell r="D40914"/>
        </row>
        <row r="40915">
          <cell r="A40915" t="str">
            <v>MM.13.150.0060.a</v>
          </cell>
          <cell r="B40915" t="str">
            <v>- DN100</v>
          </cell>
          <cell r="C40915" t="str">
            <v>cad</v>
          </cell>
          <cell r="D40915" t="str">
            <v>318,16</v>
          </cell>
        </row>
        <row r="40916">
          <cell r="A40916" t="str">
            <v>MM.13.150.0060.b</v>
          </cell>
          <cell r="B40916" t="str">
            <v>- DN150</v>
          </cell>
          <cell r="C40916" t="str">
            <v>cad</v>
          </cell>
          <cell r="D40916" t="str">
            <v>502,46</v>
          </cell>
        </row>
        <row r="40917">
          <cell r="A40917" t="str">
            <v>MM.13.150.0060.c</v>
          </cell>
          <cell r="B40917" t="str">
            <v>- DN200</v>
          </cell>
          <cell r="C40917" t="str">
            <v>cad</v>
          </cell>
          <cell r="D40917" t="str">
            <v>811,39</v>
          </cell>
        </row>
        <row r="40918">
          <cell r="A40918" t="str">
            <v>MM.13.150.0060.d</v>
          </cell>
          <cell r="B40918" t="str">
            <v>- DN250</v>
          </cell>
          <cell r="C40918" t="str">
            <v>cad</v>
          </cell>
          <cell r="D40918" t="str">
            <v>1.312,55</v>
          </cell>
        </row>
        <row r="40919">
          <cell r="A40919" t="str">
            <v>MM.13.150.0060.e</v>
          </cell>
          <cell r="B40919" t="str">
            <v>- DN300</v>
          </cell>
          <cell r="C40919" t="str">
            <v>cad</v>
          </cell>
          <cell r="D40919" t="str">
            <v>1.815,00</v>
          </cell>
        </row>
        <row r="40920">
          <cell r="A40920" t="str">
            <v>MM.13.150.0070</v>
          </cell>
          <cell r="B40920" t="str">
            <v>Valvole di ritegno a CLAPET, flangiate.</v>
          </cell>
          <cell r="C40920"/>
          <cell r="D40920"/>
        </row>
        <row r="40921">
          <cell r="A40921" t="str">
            <v>MM.13.150.0070.a</v>
          </cell>
          <cell r="B40921" t="str">
            <v>- DN80</v>
          </cell>
          <cell r="C40921" t="str">
            <v>cad</v>
          </cell>
          <cell r="D40921" t="str">
            <v>438,44</v>
          </cell>
        </row>
        <row r="40922">
          <cell r="A40922" t="str">
            <v>MM.13.150.0070.b</v>
          </cell>
          <cell r="B40922" t="str">
            <v>- DN100</v>
          </cell>
          <cell r="C40922" t="str">
            <v>cad</v>
          </cell>
          <cell r="D40922" t="str">
            <v>581,46</v>
          </cell>
        </row>
        <row r="40923">
          <cell r="A40923" t="str">
            <v>MM.13.150.0070.c</v>
          </cell>
          <cell r="B40923" t="str">
            <v>- DN150</v>
          </cell>
          <cell r="C40923" t="str">
            <v>cad</v>
          </cell>
          <cell r="D40923" t="str">
            <v>929,19</v>
          </cell>
        </row>
        <row r="40924">
          <cell r="A40924" t="str">
            <v>MM.13.150.0070.d</v>
          </cell>
          <cell r="B40924" t="str">
            <v>- DN200</v>
          </cell>
          <cell r="C40924" t="str">
            <v>cad</v>
          </cell>
          <cell r="D40924" t="str">
            <v>1.547,50</v>
          </cell>
        </row>
        <row r="40925">
          <cell r="A40925" t="str">
            <v>MM.13.150.0070.e</v>
          </cell>
          <cell r="B40925" t="str">
            <v>- DN250</v>
          </cell>
          <cell r="C40925" t="str">
            <v>cad</v>
          </cell>
          <cell r="D40925" t="str">
            <v>2.551,91</v>
          </cell>
        </row>
        <row r="40926">
          <cell r="A40926" t="str">
            <v>MM.13.150.0070.f</v>
          </cell>
          <cell r="B40926" t="str">
            <v>- DN300</v>
          </cell>
          <cell r="C40926" t="str">
            <v>cad</v>
          </cell>
          <cell r="D40926" t="str">
            <v>3.628,05</v>
          </cell>
        </row>
        <row r="40927">
          <cell r="A40927" t="str">
            <v>MM.13.150.0080</v>
          </cell>
          <cell r="B40927" t="str">
            <v>Accessori per valvole antincendio:</v>
          </cell>
          <cell r="C40927"/>
          <cell r="D40927"/>
        </row>
        <row r="40928">
          <cell r="A40928" t="str">
            <v>MM.13.150.0080.a</v>
          </cell>
          <cell r="B40928" t="str">
            <v>- indicatore di posizione verticale</v>
          </cell>
          <cell r="C40928" t="str">
            <v>cad</v>
          </cell>
          <cell r="D40928" t="str">
            <v>660,31</v>
          </cell>
        </row>
        <row r="40929">
          <cell r="A40929" t="str">
            <v>MM.13.150.0080.b</v>
          </cell>
          <cell r="B40929" t="str">
            <v>- indicatore di posizione orizzontale</v>
          </cell>
          <cell r="C40929" t="str">
            <v>cad</v>
          </cell>
          <cell r="D40929" t="str">
            <v>423,87</v>
          </cell>
        </row>
        <row r="40930">
          <cell r="A40930" t="str">
            <v>MM.13.150.0080.c</v>
          </cell>
          <cell r="B40930" t="str">
            <v>- microinterruttore per saracinesca</v>
          </cell>
          <cell r="C40930" t="str">
            <v>cad</v>
          </cell>
          <cell r="D40930" t="str">
            <v>79,61</v>
          </cell>
        </row>
        <row r="40931">
          <cell r="A40931" t="str">
            <v>MM.13.160</v>
          </cell>
          <cell r="B40931" t="str">
            <v>VALVOLE PER RADIATORI</v>
          </cell>
          <cell r="C40931"/>
          <cell r="D40931"/>
        </row>
        <row r="40932">
          <cell r="A40932" t="str">
            <v>MM.13.160.0010</v>
          </cell>
          <cell r="B40932" t="str">
            <v>Valvole termostatizzabili predisposte per comandi termostatici e elettrotermici</v>
          </cell>
          <cell r="C40932"/>
          <cell r="D40932"/>
        </row>
        <row r="40933">
          <cell r="A40933" t="str">
            <v>MM.13.160.0010.a</v>
          </cell>
          <cell r="B40933" t="str">
            <v>- DN15</v>
          </cell>
          <cell r="C40933" t="str">
            <v>cad</v>
          </cell>
          <cell r="D40933" t="str">
            <v>6,20</v>
          </cell>
        </row>
        <row r="40934">
          <cell r="A40934" t="str">
            <v>MM.13.160.0010.b</v>
          </cell>
          <cell r="B40934" t="str">
            <v>- DN20</v>
          </cell>
          <cell r="C40934" t="str">
            <v>cad</v>
          </cell>
          <cell r="D40934" t="str">
            <v>6,96</v>
          </cell>
        </row>
        <row r="40935">
          <cell r="A40935" t="str">
            <v>MM.13.160.0020</v>
          </cell>
          <cell r="B40935" t="str">
            <v>Detentori cromati.</v>
          </cell>
          <cell r="C40935"/>
          <cell r="D40935"/>
        </row>
        <row r="40936">
          <cell r="A40936" t="str">
            <v>MM.13.160.0020.a</v>
          </cell>
          <cell r="B40936" t="str">
            <v>- DN15</v>
          </cell>
          <cell r="C40936" t="str">
            <v>cad</v>
          </cell>
          <cell r="D40936" t="str">
            <v>4,59</v>
          </cell>
        </row>
        <row r="40937">
          <cell r="A40937" t="str">
            <v>MM.13.160.0020.b</v>
          </cell>
          <cell r="B40937" t="str">
            <v>- DN20</v>
          </cell>
          <cell r="C40937" t="str">
            <v>cad</v>
          </cell>
          <cell r="D40937" t="str">
            <v>5,05</v>
          </cell>
        </row>
        <row r="40938">
          <cell r="A40938" t="str">
            <v>MM.13.160.0030</v>
          </cell>
          <cell r="B40938" t="str">
            <v>Valvole automatiche di sfogo aria</v>
          </cell>
          <cell r="C40938"/>
          <cell r="D40938"/>
        </row>
        <row r="40939">
          <cell r="A40939" t="str">
            <v>MM.13.160.0030.a</v>
          </cell>
          <cell r="B40939" t="str">
            <v>- DN15</v>
          </cell>
          <cell r="C40939" t="str">
            <v>cad</v>
          </cell>
          <cell r="D40939" t="str">
            <v>5,41</v>
          </cell>
        </row>
        <row r="40940">
          <cell r="A40940" t="str">
            <v>MM.13.160.0030.b</v>
          </cell>
          <cell r="B40940" t="str">
            <v>- DN20</v>
          </cell>
          <cell r="C40940" t="str">
            <v>cad</v>
          </cell>
          <cell r="D40940" t="str">
            <v>6,85</v>
          </cell>
        </row>
        <row r="40941">
          <cell r="A40941" t="str">
            <v>MM.13.160.0040</v>
          </cell>
          <cell r="B40941" t="str">
            <v>Comando termostatico per valvole radiatori termostatiche e termostatizzabili.</v>
          </cell>
          <cell r="C40941" t="str">
            <v>cad</v>
          </cell>
          <cell r="D40941" t="str">
            <v>18,12</v>
          </cell>
        </row>
        <row r="40942">
          <cell r="A40942" t="str">
            <v>MM.13.170</v>
          </cell>
          <cell r="B40942" t="str">
            <v>VALVOLE PER METANO</v>
          </cell>
          <cell r="C40942"/>
          <cell r="D40942"/>
        </row>
        <row r="40943">
          <cell r="A40943" t="str">
            <v>MM.13.170.0010</v>
          </cell>
          <cell r="B40943" t="str">
            <v>Stabilizzatori di pressione per gas a doppia membrana (regolazione e sicurezza per evitare l'installazione del tubo di sfiato dall'esterno).</v>
          </cell>
          <cell r="C40943"/>
          <cell r="D40943"/>
        </row>
        <row r="40944">
          <cell r="A40944" t="str">
            <v>MM.13.170.0010.a</v>
          </cell>
          <cell r="B40944" t="str">
            <v>- DN20</v>
          </cell>
          <cell r="C40944" t="str">
            <v>cad</v>
          </cell>
          <cell r="D40944" t="str">
            <v>25,75</v>
          </cell>
        </row>
        <row r="40945">
          <cell r="A40945" t="str">
            <v>MM.13.170.0010.b</v>
          </cell>
          <cell r="B40945" t="str">
            <v>- DN25</v>
          </cell>
          <cell r="C40945" t="str">
            <v>cad</v>
          </cell>
          <cell r="D40945" t="str">
            <v>30,21</v>
          </cell>
        </row>
        <row r="40946">
          <cell r="A40946" t="str">
            <v>MM.13.170.0010.c</v>
          </cell>
          <cell r="B40946" t="str">
            <v>- DN32</v>
          </cell>
          <cell r="C40946" t="str">
            <v>cad</v>
          </cell>
          <cell r="D40946" t="str">
            <v>68,38</v>
          </cell>
        </row>
        <row r="40947">
          <cell r="A40947" t="str">
            <v>MM.13.170.0010.d</v>
          </cell>
          <cell r="B40947" t="str">
            <v>- DN40</v>
          </cell>
          <cell r="C40947" t="str">
            <v>cad</v>
          </cell>
          <cell r="D40947" t="str">
            <v>71,03</v>
          </cell>
        </row>
        <row r="40948">
          <cell r="A40948" t="str">
            <v>MM.13.170.0010.e</v>
          </cell>
          <cell r="B40948" t="str">
            <v>- DN50</v>
          </cell>
          <cell r="C40948" t="str">
            <v>cad</v>
          </cell>
          <cell r="D40948" t="str">
            <v>124,32</v>
          </cell>
        </row>
        <row r="40949">
          <cell r="A40949" t="str">
            <v>MM.13.170.0010.f</v>
          </cell>
          <cell r="B40949" t="str">
            <v>- DN65</v>
          </cell>
          <cell r="C40949" t="str">
            <v>cad</v>
          </cell>
          <cell r="D40949" t="str">
            <v>355,22</v>
          </cell>
        </row>
        <row r="40950">
          <cell r="A40950" t="str">
            <v>MM.13.170.0010.g</v>
          </cell>
          <cell r="B40950" t="str">
            <v>- DN80</v>
          </cell>
          <cell r="C40950" t="str">
            <v>cad</v>
          </cell>
          <cell r="D40950" t="str">
            <v>390,74</v>
          </cell>
        </row>
        <row r="40951">
          <cell r="A40951" t="str">
            <v>MM.13.170.0010.h</v>
          </cell>
          <cell r="B40951" t="str">
            <v>- DN100</v>
          </cell>
          <cell r="C40951" t="str">
            <v>cad</v>
          </cell>
          <cell r="D40951" t="str">
            <v>985,74</v>
          </cell>
        </row>
        <row r="40952">
          <cell r="A40952" t="str">
            <v>MM.13.170.0020</v>
          </cell>
          <cell r="B40952" t="str">
            <v>Filtri in linea per gas; corpo e coperchio in alluminio, o-ring di tenuta in NBR; attacchi filettati FF fino a DN50, attacchi flangiati oltre DN50</v>
          </cell>
          <cell r="C40952"/>
          <cell r="D40952"/>
        </row>
        <row r="40953">
          <cell r="A40953" t="str">
            <v>MM.13.170.0020.a</v>
          </cell>
          <cell r="B40953" t="str">
            <v>- DN20</v>
          </cell>
          <cell r="C40953" t="str">
            <v>cad</v>
          </cell>
          <cell r="D40953" t="str">
            <v>14,20</v>
          </cell>
        </row>
        <row r="40954">
          <cell r="A40954" t="str">
            <v>MM.13.170.0020.b</v>
          </cell>
          <cell r="B40954" t="str">
            <v>- DN25</v>
          </cell>
          <cell r="C40954" t="str">
            <v>cad</v>
          </cell>
          <cell r="D40954" t="str">
            <v>15,09</v>
          </cell>
        </row>
        <row r="40955">
          <cell r="A40955" t="str">
            <v>MM.13.170.0020.c</v>
          </cell>
          <cell r="B40955" t="str">
            <v>- DN32</v>
          </cell>
          <cell r="C40955" t="str">
            <v>cad</v>
          </cell>
          <cell r="D40955" t="str">
            <v>23,98</v>
          </cell>
        </row>
        <row r="40956">
          <cell r="A40956" t="str">
            <v>MM.13.170.0020.d</v>
          </cell>
          <cell r="B40956" t="str">
            <v>- DN40</v>
          </cell>
          <cell r="C40956" t="str">
            <v>cad</v>
          </cell>
          <cell r="D40956" t="str">
            <v>30,21</v>
          </cell>
        </row>
        <row r="40957">
          <cell r="A40957" t="str">
            <v>MM.13.170.0020.e</v>
          </cell>
          <cell r="B40957" t="str">
            <v>- DN50</v>
          </cell>
          <cell r="C40957" t="str">
            <v>cad</v>
          </cell>
          <cell r="D40957" t="str">
            <v>36,42</v>
          </cell>
        </row>
        <row r="40958">
          <cell r="A40958" t="str">
            <v>MM.13.170.0020.f</v>
          </cell>
          <cell r="B40958" t="str">
            <v>- DN65</v>
          </cell>
          <cell r="C40958" t="str">
            <v>cad</v>
          </cell>
          <cell r="D40958" t="str">
            <v>164,30</v>
          </cell>
        </row>
        <row r="40959">
          <cell r="A40959" t="str">
            <v>MM.13.170.0020.g</v>
          </cell>
          <cell r="B40959" t="str">
            <v>- DN80</v>
          </cell>
          <cell r="C40959" t="str">
            <v>cad</v>
          </cell>
          <cell r="D40959" t="str">
            <v>186,49</v>
          </cell>
        </row>
        <row r="40960">
          <cell r="A40960" t="str">
            <v>MM.13.170.0020.h</v>
          </cell>
          <cell r="B40960" t="str">
            <v>- DN100</v>
          </cell>
          <cell r="C40960" t="str">
            <v>cad</v>
          </cell>
          <cell r="D40960" t="str">
            <v>372,99</v>
          </cell>
        </row>
        <row r="40961">
          <cell r="A40961" t="str">
            <v>MM.13.170.0030</v>
          </cell>
          <cell r="B40961" t="str">
            <v>Giunti di dilatazione antivibrante per impianti a gas; corpo in acciaio inox ad eccezione delle fughe in acciaio al carbonio.</v>
          </cell>
          <cell r="C40961"/>
          <cell r="D40961"/>
        </row>
        <row r="40962">
          <cell r="A40962" t="str">
            <v>MM.13.170.0030.a</v>
          </cell>
          <cell r="B40962" t="str">
            <v>- DN20</v>
          </cell>
          <cell r="C40962" t="str">
            <v>cad</v>
          </cell>
          <cell r="D40962" t="str">
            <v>16,87</v>
          </cell>
        </row>
        <row r="40963">
          <cell r="A40963" t="str">
            <v>MM.13.170.0030.b</v>
          </cell>
          <cell r="B40963" t="str">
            <v>- DN25</v>
          </cell>
          <cell r="C40963" t="str">
            <v>cad</v>
          </cell>
          <cell r="D40963" t="str">
            <v>19,54</v>
          </cell>
        </row>
        <row r="40964">
          <cell r="A40964" t="str">
            <v>MM.13.170.0030.c</v>
          </cell>
          <cell r="B40964" t="str">
            <v>- DN32</v>
          </cell>
          <cell r="C40964" t="str">
            <v>cad</v>
          </cell>
          <cell r="D40964" t="str">
            <v>29,32</v>
          </cell>
        </row>
        <row r="40965">
          <cell r="A40965" t="str">
            <v>MM.13.170.0030.d</v>
          </cell>
          <cell r="B40965" t="str">
            <v>- DN40</v>
          </cell>
          <cell r="C40965" t="str">
            <v>cad</v>
          </cell>
          <cell r="D40965" t="str">
            <v>37,30</v>
          </cell>
        </row>
        <row r="40966">
          <cell r="A40966" t="str">
            <v>MM.13.170.0030.e</v>
          </cell>
          <cell r="B40966" t="str">
            <v>- DN50</v>
          </cell>
          <cell r="C40966" t="str">
            <v>cad</v>
          </cell>
          <cell r="D40966" t="str">
            <v>51,51</v>
          </cell>
        </row>
        <row r="40967">
          <cell r="A40967" t="str">
            <v>MM.13.170.0030.f</v>
          </cell>
          <cell r="B40967" t="str">
            <v>- DN65</v>
          </cell>
          <cell r="C40967" t="str">
            <v>cad</v>
          </cell>
          <cell r="D40967" t="str">
            <v>97,68</v>
          </cell>
        </row>
        <row r="40968">
          <cell r="A40968" t="str">
            <v>MM.13.170.0030.g</v>
          </cell>
          <cell r="B40968" t="str">
            <v>- DN80</v>
          </cell>
          <cell r="C40968" t="str">
            <v>cad</v>
          </cell>
          <cell r="D40968" t="str">
            <v>119,89</v>
          </cell>
        </row>
        <row r="40969">
          <cell r="A40969" t="str">
            <v>MM.13.170.0030.h</v>
          </cell>
          <cell r="B40969" t="str">
            <v>- DN100</v>
          </cell>
          <cell r="C40969" t="str">
            <v>cad</v>
          </cell>
          <cell r="D40969" t="str">
            <v>164,30</v>
          </cell>
        </row>
        <row r="40970">
          <cell r="A40970" t="str">
            <v>MM.13.170.0040</v>
          </cell>
          <cell r="B40970" t="str">
            <v>Valvole a farfalla in ghisa sferoidale per gas, tipo WAFER LUG PN16.</v>
          </cell>
          <cell r="C40970"/>
          <cell r="D40970"/>
        </row>
        <row r="40971">
          <cell r="A40971" t="str">
            <v>MM.13.170.0040.a</v>
          </cell>
          <cell r="B40971" t="str">
            <v>- DN50</v>
          </cell>
          <cell r="C40971" t="str">
            <v>cad</v>
          </cell>
          <cell r="D40971" t="str">
            <v>80,45</v>
          </cell>
        </row>
        <row r="40972">
          <cell r="A40972" t="str">
            <v>MM.13.170.0040.b</v>
          </cell>
          <cell r="B40972" t="str">
            <v>- DN65</v>
          </cell>
          <cell r="C40972" t="str">
            <v>cad</v>
          </cell>
          <cell r="D40972" t="str">
            <v>87,48</v>
          </cell>
        </row>
        <row r="40973">
          <cell r="A40973" t="str">
            <v>MM.13.170.0040.c</v>
          </cell>
          <cell r="B40973" t="str">
            <v>- DN80</v>
          </cell>
          <cell r="C40973" t="str">
            <v>cad</v>
          </cell>
          <cell r="D40973" t="str">
            <v>100,88</v>
          </cell>
        </row>
        <row r="40974">
          <cell r="A40974" t="str">
            <v>MM.13.170.0040.d</v>
          </cell>
          <cell r="B40974" t="str">
            <v>- DN100</v>
          </cell>
          <cell r="C40974" t="str">
            <v>cad</v>
          </cell>
          <cell r="D40974" t="str">
            <v>116,41</v>
          </cell>
        </row>
        <row r="40975">
          <cell r="A40975" t="str">
            <v>MM.13.170.0040.e</v>
          </cell>
          <cell r="B40975" t="str">
            <v>- DN125</v>
          </cell>
          <cell r="C40975" t="str">
            <v>cad</v>
          </cell>
          <cell r="D40975" t="str">
            <v>143,23</v>
          </cell>
        </row>
        <row r="40976">
          <cell r="A40976" t="str">
            <v>MM.13.170.0040.f</v>
          </cell>
          <cell r="B40976" t="str">
            <v>- DN150</v>
          </cell>
          <cell r="C40976" t="str">
            <v>cad</v>
          </cell>
          <cell r="D40976" t="str">
            <v>163,00</v>
          </cell>
        </row>
        <row r="40977">
          <cell r="A40977" t="str">
            <v>MM.13.170.0040.g</v>
          </cell>
          <cell r="B40977" t="str">
            <v>- DN200</v>
          </cell>
          <cell r="C40977" t="str">
            <v>cad</v>
          </cell>
          <cell r="D40977" t="str">
            <v>218,03</v>
          </cell>
        </row>
        <row r="40978">
          <cell r="A40978" t="str">
            <v>MM.13.170.0040.h</v>
          </cell>
          <cell r="B40978" t="str">
            <v>- DN250</v>
          </cell>
          <cell r="C40978" t="str">
            <v>cad</v>
          </cell>
          <cell r="D40978" t="str">
            <v>505,22</v>
          </cell>
        </row>
        <row r="40979">
          <cell r="A40979" t="str">
            <v>MM.13.170.0040.i</v>
          </cell>
          <cell r="B40979" t="str">
            <v>- DN300</v>
          </cell>
          <cell r="C40979" t="str">
            <v>cad</v>
          </cell>
          <cell r="D40979" t="str">
            <v>674,55</v>
          </cell>
        </row>
        <row r="40980">
          <cell r="A40980" t="str">
            <v>MM.13.170.0040.j</v>
          </cell>
          <cell r="B40980" t="str">
            <v>- DN350</v>
          </cell>
          <cell r="C40980" t="str">
            <v>cad</v>
          </cell>
          <cell r="D40980" t="str">
            <v>1.064,05</v>
          </cell>
        </row>
        <row r="40981">
          <cell r="A40981" t="str">
            <v>MM.13.170.0040.k</v>
          </cell>
          <cell r="B40981" t="str">
            <v>- DN400</v>
          </cell>
          <cell r="C40981" t="str">
            <v>cad</v>
          </cell>
          <cell r="D40981" t="str">
            <v>1.359,00</v>
          </cell>
        </row>
        <row r="40982">
          <cell r="A40982" t="str">
            <v>MM.13.170.0050</v>
          </cell>
          <cell r="B40982" t="str">
            <v>Valvole a sfera in ghisa per gas, flangiate a passaggio totale - PN16; corpo in ghisa, stelo in ottone, sfera in ottone, leva in acciaio.</v>
          </cell>
          <cell r="C40982"/>
          <cell r="D40982"/>
        </row>
        <row r="40983">
          <cell r="A40983" t="str">
            <v>MM.13.170.0050.a</v>
          </cell>
          <cell r="B40983" t="str">
            <v>- DN20</v>
          </cell>
          <cell r="C40983" t="str">
            <v>cad</v>
          </cell>
          <cell r="D40983" t="str">
            <v>52,91</v>
          </cell>
        </row>
        <row r="40984">
          <cell r="A40984" t="str">
            <v>MM.13.170.0050.b</v>
          </cell>
          <cell r="B40984" t="str">
            <v>- DN25</v>
          </cell>
          <cell r="C40984" t="str">
            <v>cad</v>
          </cell>
          <cell r="D40984" t="str">
            <v>63,50</v>
          </cell>
        </row>
        <row r="40985">
          <cell r="A40985" t="str">
            <v>MM.13.170.0050.c</v>
          </cell>
          <cell r="B40985" t="str">
            <v>- DN32</v>
          </cell>
          <cell r="C40985" t="str">
            <v>cad</v>
          </cell>
          <cell r="D40985" t="str">
            <v>70,57</v>
          </cell>
        </row>
        <row r="40986">
          <cell r="A40986" t="str">
            <v>MM.13.170.0050.d</v>
          </cell>
          <cell r="B40986" t="str">
            <v>- DN40</v>
          </cell>
          <cell r="C40986" t="str">
            <v>cad</v>
          </cell>
          <cell r="D40986" t="str">
            <v>81,86</v>
          </cell>
        </row>
        <row r="40987">
          <cell r="A40987" t="str">
            <v>MM.13.170.0050.e</v>
          </cell>
          <cell r="B40987" t="str">
            <v>- DN50</v>
          </cell>
          <cell r="C40987" t="str">
            <v>cad</v>
          </cell>
          <cell r="D40987" t="str">
            <v>89,62</v>
          </cell>
        </row>
        <row r="40988">
          <cell r="A40988" t="str">
            <v>MM.13.170.0050.f</v>
          </cell>
          <cell r="B40988" t="str">
            <v>- DN65</v>
          </cell>
          <cell r="C40988" t="str">
            <v>cad</v>
          </cell>
          <cell r="D40988" t="str">
            <v>110,78</v>
          </cell>
        </row>
        <row r="40989">
          <cell r="A40989" t="str">
            <v>MM.13.170.0050.g</v>
          </cell>
          <cell r="B40989" t="str">
            <v>- DN80</v>
          </cell>
          <cell r="C40989" t="str">
            <v>cad</v>
          </cell>
          <cell r="D40989" t="str">
            <v>144,65</v>
          </cell>
        </row>
        <row r="40990">
          <cell r="A40990" t="str">
            <v>MM.13.170.0050.h</v>
          </cell>
          <cell r="B40990" t="str">
            <v>- DN100</v>
          </cell>
          <cell r="C40990" t="str">
            <v>cad</v>
          </cell>
          <cell r="D40990" t="str">
            <v>190,52</v>
          </cell>
        </row>
        <row r="40991">
          <cell r="A40991" t="str">
            <v>MM.13.170.0050.i</v>
          </cell>
          <cell r="B40991" t="str">
            <v>- DN125</v>
          </cell>
          <cell r="C40991" t="str">
            <v>cad</v>
          </cell>
          <cell r="D40991" t="str">
            <v>337,98</v>
          </cell>
        </row>
        <row r="40992">
          <cell r="A40992" t="str">
            <v>MM.13.170.0050.j</v>
          </cell>
          <cell r="B40992" t="str">
            <v>- DN150</v>
          </cell>
          <cell r="C40992" t="str">
            <v>cad</v>
          </cell>
          <cell r="D40992" t="str">
            <v>465,01</v>
          </cell>
        </row>
        <row r="40993">
          <cell r="A40993" t="str">
            <v>MM.13.170.0050.k</v>
          </cell>
          <cell r="B40993" t="str">
            <v>- DN200</v>
          </cell>
          <cell r="C40993" t="str">
            <v>cad</v>
          </cell>
          <cell r="D40993" t="str">
            <v>1.296,89</v>
          </cell>
        </row>
        <row r="40994">
          <cell r="A40994" t="str">
            <v>MM.13.170.0060</v>
          </cell>
          <cell r="B40994" t="str">
            <v>Valvola a sfera serie GAS, in ottone cromato, a passaggio totale, filettature F/F o M/F, PN 5, a norma UNI EN 331 MOP 5-20, con maniglia a farfalla o a leva di colore giallo. Grandezze:</v>
          </cell>
          <cell r="C40994"/>
          <cell r="D40994"/>
        </row>
        <row r="40995">
          <cell r="A40995" t="str">
            <v>MM.13.170.0060.a</v>
          </cell>
          <cell r="B40995" t="str">
            <v>- ½"</v>
          </cell>
          <cell r="C40995" t="str">
            <v>cad</v>
          </cell>
          <cell r="D40995" t="str">
            <v>4,38</v>
          </cell>
        </row>
        <row r="40996">
          <cell r="A40996" t="str">
            <v>MM.13.170.0060.b</v>
          </cell>
          <cell r="B40996" t="str">
            <v>- ¾"</v>
          </cell>
          <cell r="C40996" t="str">
            <v>cad</v>
          </cell>
          <cell r="D40996" t="str">
            <v>8,44</v>
          </cell>
        </row>
        <row r="40997">
          <cell r="A40997" t="str">
            <v>MM.13.170.0060.c</v>
          </cell>
          <cell r="B40997" t="str">
            <v>- 1"</v>
          </cell>
          <cell r="C40997" t="str">
            <v>cad</v>
          </cell>
          <cell r="D40997" t="str">
            <v>12,75</v>
          </cell>
        </row>
        <row r="40998">
          <cell r="A40998" t="str">
            <v>MM.13.170.0060.d</v>
          </cell>
          <cell r="B40998" t="str">
            <v>- 1 ¼"</v>
          </cell>
          <cell r="C40998" t="str">
            <v>cad</v>
          </cell>
          <cell r="D40998" t="str">
            <v>21,52</v>
          </cell>
        </row>
        <row r="40999">
          <cell r="A40999" t="str">
            <v>MM.13.170.0060.e</v>
          </cell>
          <cell r="B40999" t="str">
            <v>- 1 ½"</v>
          </cell>
          <cell r="C40999" t="str">
            <v>cad</v>
          </cell>
          <cell r="D40999" t="str">
            <v>28,85</v>
          </cell>
        </row>
        <row r="41000">
          <cell r="A41000" t="str">
            <v>MM.13.170.0060.f</v>
          </cell>
          <cell r="B41000" t="str">
            <v>- 2"</v>
          </cell>
          <cell r="C41000" t="str">
            <v>cad</v>
          </cell>
          <cell r="D41000" t="str">
            <v>43,93</v>
          </cell>
        </row>
        <row r="41001">
          <cell r="A41001" t="str">
            <v>MM.13.170.0060.g</v>
          </cell>
          <cell r="B41001" t="str">
            <v>- 2 ½"</v>
          </cell>
          <cell r="C41001" t="str">
            <v>cad</v>
          </cell>
          <cell r="D41001" t="str">
            <v>113,12</v>
          </cell>
        </row>
        <row r="41002">
          <cell r="A41002" t="str">
            <v>MM.13.170.0060.h</v>
          </cell>
          <cell r="B41002" t="str">
            <v>- 3"</v>
          </cell>
          <cell r="C41002" t="str">
            <v>cad</v>
          </cell>
          <cell r="D41002" t="str">
            <v>154,21</v>
          </cell>
        </row>
        <row r="41003">
          <cell r="A41003" t="str">
            <v>MM.13.170.0060.i</v>
          </cell>
          <cell r="B41003" t="str">
            <v>- 4"</v>
          </cell>
          <cell r="C41003" t="str">
            <v>cad</v>
          </cell>
          <cell r="D41003" t="str">
            <v>271,27</v>
          </cell>
        </row>
        <row r="41004">
          <cell r="A41004" t="str">
            <v>MM.14 - TUBAZIONI NUDE E RIVESTITE</v>
          </cell>
          <cell r="B41004"/>
          <cell r="C41004"/>
          <cell r="D41004"/>
        </row>
        <row r="41005">
          <cell r="A41005" t="str">
            <v>MM</v>
          </cell>
          <cell r="B41005" t="str">
            <v>MATERIALI IMPIANTI MECCANICI</v>
          </cell>
          <cell r="C41005"/>
          <cell r="D41005"/>
        </row>
        <row r="41006">
          <cell r="A41006" t="str">
            <v>MM.14</v>
          </cell>
          <cell r="B41006" t="str">
            <v>TUBAZIONI NUDE E RIVESTITE</v>
          </cell>
          <cell r="C41006"/>
          <cell r="D41006"/>
        </row>
        <row r="41007">
          <cell r="A41007" t="str">
            <v>MM.14.010</v>
          </cell>
          <cell r="B41007" t="str">
            <v>TUBAZIONI IN ACCIAIO NERO</v>
          </cell>
          <cell r="C41007"/>
          <cell r="D41007"/>
        </row>
        <row r="41008">
          <cell r="A41008" t="str">
            <v>MM.14.010.0010</v>
          </cell>
          <cell r="B41008" t="str">
            <v>Tubazioni in acciaio nero senza saldatura filettabili UNI 10255 serie leggera</v>
          </cell>
          <cell r="C41008"/>
          <cell r="D41008"/>
        </row>
        <row r="41009">
          <cell r="A41009" t="str">
            <v>MM.14.010.0010.a</v>
          </cell>
          <cell r="B41009" t="str">
            <v>- DN15 x 2,3 mm</v>
          </cell>
          <cell r="C41009" t="str">
            <v>m</v>
          </cell>
          <cell r="D41009" t="str">
            <v>2,11</v>
          </cell>
        </row>
        <row r="41010">
          <cell r="A41010" t="str">
            <v>MM.14.010.0010.b</v>
          </cell>
          <cell r="B41010" t="str">
            <v>- DN20 x 2,3 mm</v>
          </cell>
          <cell r="C41010" t="str">
            <v>m</v>
          </cell>
          <cell r="D41010" t="str">
            <v>2,46</v>
          </cell>
        </row>
        <row r="41011">
          <cell r="A41011" t="str">
            <v>MM.14.010.0010.c</v>
          </cell>
          <cell r="B41011" t="str">
            <v>- DN25 x 2,9 mm</v>
          </cell>
          <cell r="C41011" t="str">
            <v>m</v>
          </cell>
          <cell r="D41011" t="str">
            <v>3,49</v>
          </cell>
        </row>
        <row r="41012">
          <cell r="A41012" t="str">
            <v>MM.14.010.0010.d</v>
          </cell>
          <cell r="B41012" t="str">
            <v>- DN32 x 2,9 mm</v>
          </cell>
          <cell r="C41012" t="str">
            <v>m</v>
          </cell>
          <cell r="D41012" t="str">
            <v>4,29</v>
          </cell>
        </row>
        <row r="41013">
          <cell r="A41013" t="str">
            <v>MM.14.010.0010.e</v>
          </cell>
          <cell r="B41013" t="str">
            <v>- DN40 x 2,9 mm</v>
          </cell>
          <cell r="C41013" t="str">
            <v>m</v>
          </cell>
          <cell r="D41013" t="str">
            <v>4,82</v>
          </cell>
        </row>
        <row r="41014">
          <cell r="A41014" t="str">
            <v>MM.14.010.0010.f</v>
          </cell>
          <cell r="B41014" t="str">
            <v>- DN50 x 3,2 mm</v>
          </cell>
          <cell r="C41014" t="str">
            <v>m</v>
          </cell>
          <cell r="D41014" t="str">
            <v>6,50</v>
          </cell>
        </row>
        <row r="41015">
          <cell r="A41015" t="str">
            <v>MM.14.010.0010.g</v>
          </cell>
          <cell r="B41015" t="str">
            <v>- DN65 x 3,2 mm</v>
          </cell>
          <cell r="C41015" t="str">
            <v>m</v>
          </cell>
          <cell r="D41015" t="str">
            <v>8,11</v>
          </cell>
        </row>
        <row r="41016">
          <cell r="A41016" t="str">
            <v>MM.14.010.0010.h</v>
          </cell>
          <cell r="B41016" t="str">
            <v>- DN80 x 3,6 mm</v>
          </cell>
          <cell r="C41016" t="str">
            <v>m</v>
          </cell>
          <cell r="D41016" t="str">
            <v>10,69</v>
          </cell>
        </row>
        <row r="41017">
          <cell r="A41017" t="str">
            <v>MM.14.010.0010.i</v>
          </cell>
          <cell r="B41017" t="str">
            <v>- DN100 x 4,0 mm</v>
          </cell>
          <cell r="C41017" t="str">
            <v>m</v>
          </cell>
          <cell r="D41017" t="str">
            <v>17,08</v>
          </cell>
        </row>
        <row r="41018">
          <cell r="A41018" t="str">
            <v>MM.14.010.0020</v>
          </cell>
          <cell r="B41018" t="str">
            <v>Tubazioni in acciaio nero senza saldatura UNI EN 10216.</v>
          </cell>
          <cell r="C41018"/>
          <cell r="D41018"/>
        </row>
        <row r="41019">
          <cell r="A41019" t="str">
            <v>MM.14.010.0020.a</v>
          </cell>
          <cell r="B41019" t="str">
            <v>- DN25 x 2,3 mm</v>
          </cell>
          <cell r="C41019" t="str">
            <v>m</v>
          </cell>
          <cell r="D41019" t="str">
            <v>3,07</v>
          </cell>
        </row>
        <row r="41020">
          <cell r="A41020" t="str">
            <v>MM.14.010.0020.b</v>
          </cell>
          <cell r="B41020" t="str">
            <v>- DN32 x 2,6 mm</v>
          </cell>
          <cell r="C41020" t="str">
            <v>m</v>
          </cell>
          <cell r="D41020" t="str">
            <v>4,06</v>
          </cell>
        </row>
        <row r="41021">
          <cell r="A41021" t="str">
            <v>MM.14.010.0020.c</v>
          </cell>
          <cell r="B41021" t="str">
            <v>- DN40 x 2,6 mm</v>
          </cell>
          <cell r="C41021" t="str">
            <v>m</v>
          </cell>
          <cell r="D41021" t="str">
            <v>4,69</v>
          </cell>
        </row>
        <row r="41022">
          <cell r="A41022" t="str">
            <v>MM.14.010.0020.d</v>
          </cell>
          <cell r="B41022" t="str">
            <v>- DN50 x 2,9 mm</v>
          </cell>
          <cell r="C41022" t="str">
            <v>m</v>
          </cell>
          <cell r="D41022" t="str">
            <v>6,04</v>
          </cell>
        </row>
        <row r="41023">
          <cell r="A41023" t="str">
            <v>MM.14.010.0020.e</v>
          </cell>
          <cell r="B41023" t="str">
            <v>- DN65 x 2,9 mm</v>
          </cell>
          <cell r="C41023" t="str">
            <v>m</v>
          </cell>
          <cell r="D41023" t="str">
            <v>6,97</v>
          </cell>
        </row>
        <row r="41024">
          <cell r="A41024" t="str">
            <v>MM.14.010.0020.f</v>
          </cell>
          <cell r="B41024" t="str">
            <v>- DN80 x 3,2 mm</v>
          </cell>
          <cell r="C41024" t="str">
            <v>m</v>
          </cell>
          <cell r="D41024" t="str">
            <v>9,00</v>
          </cell>
        </row>
        <row r="41025">
          <cell r="A41025" t="str">
            <v>MM.14.010.0020.g</v>
          </cell>
          <cell r="B41025" t="str">
            <v>- DN100 x 3,6 mm</v>
          </cell>
          <cell r="C41025" t="str">
            <v>m</v>
          </cell>
          <cell r="D41025" t="str">
            <v>14,65</v>
          </cell>
        </row>
        <row r="41026">
          <cell r="A41026" t="str">
            <v>MM.14.010.0020.h</v>
          </cell>
          <cell r="B41026" t="str">
            <v>- DN125 x 4,0 mm</v>
          </cell>
          <cell r="C41026" t="str">
            <v>m</v>
          </cell>
          <cell r="D41026" t="str">
            <v>18,73</v>
          </cell>
        </row>
        <row r="41027">
          <cell r="A41027" t="str">
            <v>MM.14.010.0020.i</v>
          </cell>
          <cell r="B41027" t="str">
            <v>- DN150 x 4,5 mm</v>
          </cell>
          <cell r="C41027" t="str">
            <v>m</v>
          </cell>
          <cell r="D41027" t="str">
            <v>27,93</v>
          </cell>
        </row>
        <row r="41028">
          <cell r="A41028" t="str">
            <v>MM.14.010.0020.j</v>
          </cell>
          <cell r="B41028" t="str">
            <v>- DN200 x 6,3 mm</v>
          </cell>
          <cell r="C41028" t="str">
            <v>m</v>
          </cell>
          <cell r="D41028" t="str">
            <v>50,79</v>
          </cell>
        </row>
        <row r="41029">
          <cell r="A41029" t="str">
            <v>MM.14.010.0020.k</v>
          </cell>
          <cell r="B41029" t="str">
            <v>- DN250 x 6,3 mm</v>
          </cell>
          <cell r="C41029" t="str">
            <v>m</v>
          </cell>
          <cell r="D41029" t="str">
            <v>63,51</v>
          </cell>
        </row>
        <row r="41030">
          <cell r="A41030" t="str">
            <v>MM.14.010.0020.l</v>
          </cell>
          <cell r="B41030" t="str">
            <v>- DN300 x 8,0 mm</v>
          </cell>
          <cell r="C41030" t="str">
            <v>m</v>
          </cell>
          <cell r="D41030" t="str">
            <v>103,81</v>
          </cell>
        </row>
        <row r="41031">
          <cell r="A41031" t="str">
            <v>MM.14.010.0020.m</v>
          </cell>
          <cell r="B41031" t="str">
            <v>- DN350 x 8,0 mm</v>
          </cell>
          <cell r="C41031" t="str">
            <v>m</v>
          </cell>
          <cell r="D41031" t="str">
            <v>114,30</v>
          </cell>
        </row>
        <row r="41032">
          <cell r="A41032" t="str">
            <v>MM.14.010.0020.n</v>
          </cell>
          <cell r="B41032" t="str">
            <v>- DN400 x 8,8 mm</v>
          </cell>
          <cell r="C41032" t="str">
            <v>m</v>
          </cell>
          <cell r="D41032" t="str">
            <v>166,36</v>
          </cell>
        </row>
        <row r="41033">
          <cell r="A41033" t="str">
            <v>MM.14.010.0020.o</v>
          </cell>
          <cell r="B41033" t="str">
            <v>- DN500 x 11,0 mm</v>
          </cell>
          <cell r="C41033" t="str">
            <v>m</v>
          </cell>
          <cell r="D41033" t="str">
            <v>260,26</v>
          </cell>
        </row>
        <row r="41034">
          <cell r="A41034" t="str">
            <v>MM.14.010.0020.p</v>
          </cell>
          <cell r="B41034" t="str">
            <v>- DN600 x 12,5 mm</v>
          </cell>
          <cell r="C41034" t="str">
            <v>m</v>
          </cell>
          <cell r="D41034" t="str">
            <v>354,70</v>
          </cell>
        </row>
        <row r="41035">
          <cell r="A41035" t="str">
            <v>MM.14.010.0020.q</v>
          </cell>
          <cell r="B41035" t="str">
            <v>- collettore</v>
          </cell>
          <cell r="C41035" t="str">
            <v>kg</v>
          </cell>
          <cell r="D41035" t="str">
            <v>1,54</v>
          </cell>
        </row>
        <row r="41036">
          <cell r="A41036" t="str">
            <v>MM.14.010.0030</v>
          </cell>
          <cell r="B41036" t="str">
            <v>Tubazioni per metano da interrare conformi a D.M. 24/12/1984 - 4° specie in acciaio nero senza saldatura UNI EN 10208 serie media con rivestimento esterno in polietilene in triplo strato rinforzato secondo UNI 9099.</v>
          </cell>
          <cell r="C41036"/>
          <cell r="D41036"/>
        </row>
        <row r="41037">
          <cell r="A41037" t="str">
            <v>MM.14.010.0030.a</v>
          </cell>
          <cell r="B41037" t="str">
            <v>- DN20 x 2,6 mm</v>
          </cell>
          <cell r="C41037" t="str">
            <v>m</v>
          </cell>
          <cell r="D41037" t="str">
            <v>5,06</v>
          </cell>
        </row>
        <row r="41038">
          <cell r="A41038" t="str">
            <v>MM.14.010.0030.b</v>
          </cell>
          <cell r="B41038" t="str">
            <v>- DN25 x 3,2 mm</v>
          </cell>
          <cell r="C41038" t="str">
            <v>m</v>
          </cell>
          <cell r="D41038" t="str">
            <v>6,27</v>
          </cell>
        </row>
        <row r="41039">
          <cell r="A41039" t="str">
            <v>MM.14.010.0030.c</v>
          </cell>
          <cell r="B41039" t="str">
            <v>- DN32 x 3,2 mm</v>
          </cell>
          <cell r="C41039" t="str">
            <v>m</v>
          </cell>
          <cell r="D41039" t="str">
            <v>7,37</v>
          </cell>
        </row>
        <row r="41040">
          <cell r="A41040" t="str">
            <v>MM.14.010.0030.d</v>
          </cell>
          <cell r="B41040" t="str">
            <v>- DN40 x 3,2 mm</v>
          </cell>
          <cell r="C41040" t="str">
            <v>m</v>
          </cell>
          <cell r="D41040" t="str">
            <v>8,32</v>
          </cell>
        </row>
        <row r="41041">
          <cell r="A41041" t="str">
            <v>MM.14.010.0030.e</v>
          </cell>
          <cell r="B41041" t="str">
            <v>- DN50 x 3,6 mm</v>
          </cell>
          <cell r="C41041" t="str">
            <v>m</v>
          </cell>
          <cell r="D41041" t="str">
            <v>11,11</v>
          </cell>
        </row>
        <row r="41042">
          <cell r="A41042" t="str">
            <v>MM.14.010.0030.f</v>
          </cell>
          <cell r="B41042" t="str">
            <v>- DN65 x 3,6 mm</v>
          </cell>
          <cell r="C41042" t="str">
            <v>m</v>
          </cell>
          <cell r="D41042" t="str">
            <v>13,00</v>
          </cell>
        </row>
        <row r="41043">
          <cell r="A41043" t="str">
            <v>MM.14.010.0030.g</v>
          </cell>
          <cell r="B41043" t="str">
            <v>- DN80 x 4,0 mm</v>
          </cell>
          <cell r="C41043" t="str">
            <v>m</v>
          </cell>
          <cell r="D41043" t="str">
            <v>16,01</v>
          </cell>
        </row>
        <row r="41044">
          <cell r="A41044" t="str">
            <v>MM.14.010.0030.h</v>
          </cell>
          <cell r="B41044" t="str">
            <v>- DN100 x 4,5 mm</v>
          </cell>
          <cell r="C41044" t="str">
            <v>m</v>
          </cell>
          <cell r="D41044" t="str">
            <v>23,53</v>
          </cell>
        </row>
        <row r="41045">
          <cell r="A41045" t="str">
            <v>MM.14.010.0030.i</v>
          </cell>
          <cell r="B41045" t="str">
            <v>- DN125 x 4,5 mm</v>
          </cell>
          <cell r="C41045" t="str">
            <v>m</v>
          </cell>
          <cell r="D41045" t="str">
            <v>24,96</v>
          </cell>
        </row>
        <row r="41046">
          <cell r="A41046" t="str">
            <v>MM.14.010.0030.j</v>
          </cell>
          <cell r="B41046" t="str">
            <v>- DN150 x 4,5 mm</v>
          </cell>
          <cell r="C41046" t="str">
            <v>m</v>
          </cell>
          <cell r="D41046" t="str">
            <v>33,04</v>
          </cell>
        </row>
        <row r="41047">
          <cell r="A41047" t="str">
            <v>MM.14.010.0030.k</v>
          </cell>
          <cell r="B41047" t="str">
            <v>- DN200 x 5,9 mm</v>
          </cell>
          <cell r="C41047" t="str">
            <v>m</v>
          </cell>
          <cell r="D41047" t="str">
            <v>49,14</v>
          </cell>
        </row>
        <row r="41048">
          <cell r="A41048" t="str">
            <v>MM.14.010.0040</v>
          </cell>
          <cell r="B41048" t="str">
            <v>Tubazioni in acciaio al carbonio tipo pressfitting rivestite in polipropilene, (spessore 1 mm) in barre.</v>
          </cell>
          <cell r="C41048"/>
          <cell r="D41048"/>
        </row>
        <row r="41049">
          <cell r="A41049" t="str">
            <v>MM.14.010.0040.a</v>
          </cell>
          <cell r="B41049" t="str">
            <v>- De12 x 1,2 mm</v>
          </cell>
          <cell r="C41049" t="str">
            <v>m</v>
          </cell>
          <cell r="D41049" t="str">
            <v>3,55</v>
          </cell>
        </row>
        <row r="41050">
          <cell r="A41050" t="str">
            <v>MM.14.010.0040.b</v>
          </cell>
          <cell r="B41050" t="str">
            <v>- De15 x 1,2 mm</v>
          </cell>
          <cell r="C41050" t="str">
            <v>m</v>
          </cell>
          <cell r="D41050" t="str">
            <v>3,91</v>
          </cell>
        </row>
        <row r="41051">
          <cell r="A41051" t="str">
            <v>MM.14.010.0040.c</v>
          </cell>
          <cell r="B41051" t="str">
            <v>- De18 x 1,2 mm</v>
          </cell>
          <cell r="C41051" t="str">
            <v>m</v>
          </cell>
          <cell r="D41051" t="str">
            <v>4,36</v>
          </cell>
        </row>
        <row r="41052">
          <cell r="A41052" t="str">
            <v>MM.14.010.0040.d</v>
          </cell>
          <cell r="B41052" t="str">
            <v>- De22 x 1,5 mm</v>
          </cell>
          <cell r="C41052" t="str">
            <v>m</v>
          </cell>
          <cell r="D41052" t="str">
            <v>5,67</v>
          </cell>
        </row>
        <row r="41053">
          <cell r="A41053" t="str">
            <v>MM.14.010.0040.e</v>
          </cell>
          <cell r="B41053" t="str">
            <v>- De28 x 1,5 mm</v>
          </cell>
          <cell r="C41053" t="str">
            <v>m</v>
          </cell>
          <cell r="D41053" t="str">
            <v>7,49</v>
          </cell>
        </row>
        <row r="41054">
          <cell r="A41054" t="str">
            <v>MM.14.010.0040.f</v>
          </cell>
          <cell r="B41054" t="str">
            <v>- De35 x 1,5 mm</v>
          </cell>
          <cell r="C41054" t="str">
            <v>m</v>
          </cell>
          <cell r="D41054" t="str">
            <v>9,43</v>
          </cell>
        </row>
        <row r="41055">
          <cell r="A41055" t="str">
            <v>MM.14.010.0040.g</v>
          </cell>
          <cell r="B41055" t="str">
            <v>- De42 x 1,5 mm</v>
          </cell>
          <cell r="C41055" t="str">
            <v>m</v>
          </cell>
          <cell r="D41055" t="str">
            <v>12,14</v>
          </cell>
        </row>
        <row r="41056">
          <cell r="A41056" t="str">
            <v>MM.14.010.0040.h</v>
          </cell>
          <cell r="B41056" t="str">
            <v>- De54 x 1,5 mm</v>
          </cell>
          <cell r="C41056" t="str">
            <v>m</v>
          </cell>
          <cell r="D41056" t="str">
            <v>15,61</v>
          </cell>
        </row>
        <row r="41057">
          <cell r="A41057" t="str">
            <v>MM.14.020</v>
          </cell>
          <cell r="B41057" t="str">
            <v>TUBAZIONI IN ACCIAIO ZINCATO</v>
          </cell>
          <cell r="C41057"/>
          <cell r="D41057"/>
        </row>
        <row r="41058">
          <cell r="A41058" t="str">
            <v>MM.14.020.0010</v>
          </cell>
          <cell r="B41058" t="str">
            <v>Tubazioni in acciaio zincato senza saldatura filettate UNI 10255 serie leggera.</v>
          </cell>
          <cell r="C41058"/>
          <cell r="D41058"/>
        </row>
        <row r="41059">
          <cell r="A41059" t="str">
            <v>MM.14.020.0010.a</v>
          </cell>
          <cell r="B41059" t="str">
            <v>- DN15 x 2,3 mm</v>
          </cell>
          <cell r="C41059" t="str">
            <v>m</v>
          </cell>
          <cell r="D41059" t="str">
            <v>2,84</v>
          </cell>
        </row>
        <row r="41060">
          <cell r="A41060" t="str">
            <v>MM.14.020.0010.b</v>
          </cell>
          <cell r="B41060" t="str">
            <v>- DN20 x 2,3 mm</v>
          </cell>
          <cell r="C41060" t="str">
            <v>m</v>
          </cell>
          <cell r="D41060" t="str">
            <v>3,31</v>
          </cell>
        </row>
        <row r="41061">
          <cell r="A41061" t="str">
            <v>MM.14.020.0010.c</v>
          </cell>
          <cell r="B41061" t="str">
            <v>- DN25 sp. 2,9 mm</v>
          </cell>
          <cell r="C41061" t="str">
            <v>m</v>
          </cell>
          <cell r="D41061" t="str">
            <v>4,63</v>
          </cell>
        </row>
        <row r="41062">
          <cell r="A41062" t="str">
            <v>MM.14.020.0010.d</v>
          </cell>
          <cell r="B41062" t="str">
            <v>- DN32 x 2,9 mm</v>
          </cell>
          <cell r="C41062" t="str">
            <v>m</v>
          </cell>
          <cell r="D41062" t="str">
            <v>5,68</v>
          </cell>
        </row>
        <row r="41063">
          <cell r="A41063" t="str">
            <v>MM.14.020.0010.e</v>
          </cell>
          <cell r="B41063" t="str">
            <v>- DN40 x 2,9 mm</v>
          </cell>
          <cell r="C41063" t="str">
            <v>m</v>
          </cell>
          <cell r="D41063" t="str">
            <v>6,40</v>
          </cell>
        </row>
        <row r="41064">
          <cell r="A41064" t="str">
            <v>MM.14.020.0010.f</v>
          </cell>
          <cell r="B41064" t="str">
            <v>- DN50 x 3,2 mm</v>
          </cell>
          <cell r="C41064" t="str">
            <v>m</v>
          </cell>
          <cell r="D41064" t="str">
            <v>8,60</v>
          </cell>
        </row>
        <row r="41065">
          <cell r="A41065" t="str">
            <v>MM.14.020.0010.g</v>
          </cell>
          <cell r="B41065" t="str">
            <v>- DN65 x 3,2 mm</v>
          </cell>
          <cell r="C41065" t="str">
            <v>m</v>
          </cell>
          <cell r="D41065" t="str">
            <v>10,78</v>
          </cell>
        </row>
        <row r="41066">
          <cell r="A41066" t="str">
            <v>MM.14.020.0010.h</v>
          </cell>
          <cell r="B41066" t="str">
            <v>- DN80 x 3,6 mm</v>
          </cell>
          <cell r="C41066" t="str">
            <v>m</v>
          </cell>
          <cell r="D41066" t="str">
            <v>14,14</v>
          </cell>
        </row>
        <row r="41067">
          <cell r="A41067" t="str">
            <v>MM.14.020.0010.i</v>
          </cell>
          <cell r="B41067" t="str">
            <v>- DN100 x 4,0 mm</v>
          </cell>
          <cell r="C41067" t="str">
            <v>m</v>
          </cell>
          <cell r="D41067" t="str">
            <v>22,51</v>
          </cell>
        </row>
        <row r="41068">
          <cell r="A41068" t="str">
            <v>MM.14.020.0020</v>
          </cell>
          <cell r="B41068" t="str">
            <v>Tubazioni per acqua potabile da interrare in acciaio zincato senza saldatura filettate UNI 10255 serie leggera con rivestimento esterno in polietilene in triplo strato rinforzato secondo UNI 9099.</v>
          </cell>
          <cell r="C41068"/>
          <cell r="D41068"/>
        </row>
        <row r="41069">
          <cell r="A41069" t="str">
            <v>MM.14.020.0020.a</v>
          </cell>
          <cell r="B41069" t="str">
            <v>- DN15 x 2,3 mm</v>
          </cell>
          <cell r="C41069" t="str">
            <v>m</v>
          </cell>
          <cell r="D41069" t="str">
            <v>3,89</v>
          </cell>
        </row>
        <row r="41070">
          <cell r="A41070" t="str">
            <v>MM.14.020.0020.b</v>
          </cell>
          <cell r="B41070" t="str">
            <v>- DN20 x 2,3 mm</v>
          </cell>
          <cell r="C41070" t="str">
            <v>m</v>
          </cell>
          <cell r="D41070" t="str">
            <v>4,49</v>
          </cell>
        </row>
        <row r="41071">
          <cell r="A41071" t="str">
            <v>MM.14.020.0020.c</v>
          </cell>
          <cell r="B41071" t="str">
            <v>- DN25 x 2,9 mm</v>
          </cell>
          <cell r="C41071" t="str">
            <v>m</v>
          </cell>
          <cell r="D41071" t="str">
            <v>6,08</v>
          </cell>
        </row>
        <row r="41072">
          <cell r="A41072" t="str">
            <v>MM.14.020.0020.d</v>
          </cell>
          <cell r="B41072" t="str">
            <v>- DN32 x 2,9 mm</v>
          </cell>
          <cell r="C41072" t="str">
            <v>m</v>
          </cell>
          <cell r="D41072" t="str">
            <v>7,36</v>
          </cell>
        </row>
        <row r="41073">
          <cell r="A41073" t="str">
            <v>MM.14.020.0020.e</v>
          </cell>
          <cell r="B41073" t="str">
            <v>- DN40 x 2,9 mm</v>
          </cell>
          <cell r="C41073" t="str">
            <v>m</v>
          </cell>
          <cell r="D41073" t="str">
            <v>9,05</v>
          </cell>
        </row>
        <row r="41074">
          <cell r="A41074" t="str">
            <v>MM.14.020.0020.f</v>
          </cell>
          <cell r="B41074" t="str">
            <v>- DN50 x 3,2 mm</v>
          </cell>
          <cell r="C41074" t="str">
            <v>m</v>
          </cell>
          <cell r="D41074" t="str">
            <v>10,78</v>
          </cell>
        </row>
        <row r="41075">
          <cell r="A41075" t="str">
            <v>MM.14.020.0020.g</v>
          </cell>
          <cell r="B41075" t="str">
            <v>- DN65 x 3,2 mm</v>
          </cell>
          <cell r="C41075" t="str">
            <v>m</v>
          </cell>
          <cell r="D41075" t="str">
            <v>13,41</v>
          </cell>
        </row>
        <row r="41076">
          <cell r="A41076" t="str">
            <v>MM.14.020.0020.h</v>
          </cell>
          <cell r="B41076" t="str">
            <v>- DN80 x 3,6 mm</v>
          </cell>
          <cell r="C41076" t="str">
            <v>m</v>
          </cell>
          <cell r="D41076" t="str">
            <v>17,12</v>
          </cell>
        </row>
        <row r="41077">
          <cell r="A41077" t="str">
            <v>MM.14.020.0020.i</v>
          </cell>
          <cell r="B41077" t="str">
            <v>- DN100 x 4,0 mm</v>
          </cell>
          <cell r="C41077" t="str">
            <v>m</v>
          </cell>
          <cell r="D41077" t="str">
            <v>26,25</v>
          </cell>
        </row>
        <row r="41078">
          <cell r="A41078" t="str">
            <v>MM.14.030</v>
          </cell>
          <cell r="B41078" t="str">
            <v>TUBAZIONI IN ACCIAIO INOX</v>
          </cell>
          <cell r="C41078"/>
          <cell r="D41078"/>
        </row>
        <row r="41079">
          <cell r="A41079" t="str">
            <v>MM.14.030.0010</v>
          </cell>
          <cell r="B41079" t="str">
            <v>Tubazioni in acciaio inox AISI 304 elettrounite.</v>
          </cell>
          <cell r="C41079"/>
          <cell r="D41079"/>
        </row>
        <row r="41080">
          <cell r="A41080" t="str">
            <v>MM.14.030.0010.a</v>
          </cell>
          <cell r="B41080" t="str">
            <v>- DN15 x 2,0 mm</v>
          </cell>
          <cell r="C41080" t="str">
            <v>m</v>
          </cell>
          <cell r="D41080" t="str">
            <v>9,37</v>
          </cell>
        </row>
        <row r="41081">
          <cell r="A41081" t="str">
            <v>MM.14.030.0010.b</v>
          </cell>
          <cell r="B41081" t="str">
            <v>- DN15 x 2,5 mm</v>
          </cell>
          <cell r="C41081" t="str">
            <v>m</v>
          </cell>
          <cell r="D41081" t="str">
            <v>11,48</v>
          </cell>
        </row>
        <row r="41082">
          <cell r="A41082" t="str">
            <v>MM.14.030.0010.c</v>
          </cell>
          <cell r="B41082" t="str">
            <v>- DN20 x 2,0 mm</v>
          </cell>
          <cell r="C41082" t="str">
            <v>m</v>
          </cell>
          <cell r="D41082" t="str">
            <v>11,66</v>
          </cell>
        </row>
        <row r="41083">
          <cell r="A41083" t="str">
            <v>MM.14.030.0010.d</v>
          </cell>
          <cell r="B41083" t="str">
            <v>- DN20 x 2,5 mm</v>
          </cell>
          <cell r="C41083" t="str">
            <v>m</v>
          </cell>
          <cell r="D41083" t="str">
            <v>14,41</v>
          </cell>
        </row>
        <row r="41084">
          <cell r="A41084" t="str">
            <v>MM.14.030.0010.e</v>
          </cell>
          <cell r="B41084" t="str">
            <v>- DN25 x 2,0 mm</v>
          </cell>
          <cell r="C41084" t="str">
            <v>m</v>
          </cell>
          <cell r="D41084" t="str">
            <v>14,07</v>
          </cell>
        </row>
        <row r="41085">
          <cell r="A41085" t="str">
            <v>MM.14.030.0010.f</v>
          </cell>
          <cell r="B41085" t="str">
            <v>- DN25 x 3,0 mm</v>
          </cell>
          <cell r="C41085" t="str">
            <v>m</v>
          </cell>
          <cell r="D41085" t="str">
            <v>20,10</v>
          </cell>
        </row>
        <row r="41086">
          <cell r="A41086" t="str">
            <v>MM.14.030.0010.g</v>
          </cell>
          <cell r="B41086" t="str">
            <v>- DN32 x 2,0 mm</v>
          </cell>
          <cell r="C41086" t="str">
            <v>m</v>
          </cell>
          <cell r="D41086" t="str">
            <v>17,18</v>
          </cell>
        </row>
        <row r="41087">
          <cell r="A41087" t="str">
            <v>MM.14.030.0010.h</v>
          </cell>
          <cell r="B41087" t="str">
            <v>- DN32 x 3,0 mm</v>
          </cell>
          <cell r="C41087" t="str">
            <v>m</v>
          </cell>
          <cell r="D41087" t="str">
            <v>24,31</v>
          </cell>
        </row>
        <row r="41088">
          <cell r="A41088" t="str">
            <v>MM.14.030.0010.i</v>
          </cell>
          <cell r="B41088" t="str">
            <v>- DN40 x 2,0 mm</v>
          </cell>
          <cell r="C41088" t="str">
            <v>m</v>
          </cell>
          <cell r="D41088" t="str">
            <v>19,56</v>
          </cell>
        </row>
        <row r="41089">
          <cell r="A41089" t="str">
            <v>MM.14.030.0010.j</v>
          </cell>
          <cell r="B41089" t="str">
            <v>- DN40 x 3,0 mm</v>
          </cell>
          <cell r="C41089" t="str">
            <v>m</v>
          </cell>
          <cell r="D41089" t="str">
            <v>27,61</v>
          </cell>
        </row>
        <row r="41090">
          <cell r="A41090" t="str">
            <v>MM.14.030.0010.k</v>
          </cell>
          <cell r="B41090" t="str">
            <v>- DN50 x 2,0 mm</v>
          </cell>
          <cell r="C41090" t="str">
            <v>m</v>
          </cell>
          <cell r="D41090" t="str">
            <v>24,27</v>
          </cell>
        </row>
        <row r="41091">
          <cell r="A41091" t="str">
            <v>MM.14.030.0010.l</v>
          </cell>
          <cell r="B41091" t="str">
            <v>- DN50 x 3,0 mm</v>
          </cell>
          <cell r="C41091" t="str">
            <v>m</v>
          </cell>
          <cell r="D41091" t="str">
            <v>34,66</v>
          </cell>
        </row>
        <row r="41092">
          <cell r="A41092" t="str">
            <v>MM.14.030.0010.m</v>
          </cell>
          <cell r="B41092" t="str">
            <v>- DN65 x 2,0 mm</v>
          </cell>
          <cell r="C41092" t="str">
            <v>m</v>
          </cell>
          <cell r="D41092" t="str">
            <v>30,55</v>
          </cell>
        </row>
        <row r="41093">
          <cell r="A41093" t="str">
            <v>MM.14.030.0010.n</v>
          </cell>
          <cell r="B41093" t="str">
            <v>- DN65 x 3,0 mm</v>
          </cell>
          <cell r="C41093" t="str">
            <v>m</v>
          </cell>
          <cell r="D41093" t="str">
            <v>43,78</v>
          </cell>
        </row>
        <row r="41094">
          <cell r="A41094" t="str">
            <v>MM.14.030.0010.o</v>
          </cell>
          <cell r="B41094" t="str">
            <v>- DN80 x 2,0 mm</v>
          </cell>
          <cell r="C41094" t="str">
            <v>m</v>
          </cell>
          <cell r="D41094" t="str">
            <v>35,85</v>
          </cell>
        </row>
        <row r="41095">
          <cell r="A41095" t="str">
            <v>MM.14.030.0010.p</v>
          </cell>
          <cell r="B41095" t="str">
            <v>- DN80 x 3,0 mm</v>
          </cell>
          <cell r="C41095" t="str">
            <v>m</v>
          </cell>
          <cell r="D41095" t="str">
            <v>51,43</v>
          </cell>
        </row>
        <row r="41096">
          <cell r="A41096" t="str">
            <v>MM.14.030.0010.q</v>
          </cell>
          <cell r="B41096" t="str">
            <v>- DN100 x 2,0 mm</v>
          </cell>
          <cell r="C41096" t="str">
            <v>m</v>
          </cell>
          <cell r="D41096" t="str">
            <v>46,32</v>
          </cell>
        </row>
        <row r="41097">
          <cell r="A41097" t="str">
            <v>MM.14.030.0010.r</v>
          </cell>
          <cell r="B41097" t="str">
            <v>- DN100 x 3,0 mm</v>
          </cell>
          <cell r="C41097" t="str">
            <v>m</v>
          </cell>
          <cell r="D41097" t="str">
            <v>66,65</v>
          </cell>
        </row>
        <row r="41098">
          <cell r="A41098" t="str">
            <v>MM.14.030.0020</v>
          </cell>
          <cell r="B41098" t="str">
            <v>Tubazioni in acciaio inox AISI 316L elettrounite.</v>
          </cell>
          <cell r="C41098"/>
          <cell r="D41098"/>
        </row>
        <row r="41099">
          <cell r="A41099" t="str">
            <v>MM.14.030.0020.a</v>
          </cell>
          <cell r="B41099" t="str">
            <v>- DN15 x 2,0 mm</v>
          </cell>
          <cell r="C41099" t="str">
            <v>m</v>
          </cell>
          <cell r="D41099" t="str">
            <v>13,07</v>
          </cell>
        </row>
        <row r="41100">
          <cell r="A41100" t="str">
            <v>MM.14.030.0020.b</v>
          </cell>
          <cell r="B41100" t="str">
            <v>- DN15 x 2,5 mm</v>
          </cell>
          <cell r="C41100" t="str">
            <v>m</v>
          </cell>
          <cell r="D41100" t="str">
            <v>15,76</v>
          </cell>
        </row>
        <row r="41101">
          <cell r="A41101" t="str">
            <v>MM.14.030.0020.c</v>
          </cell>
          <cell r="B41101" t="str">
            <v>- DN20 x 2,0 mm</v>
          </cell>
          <cell r="C41101" t="str">
            <v>m</v>
          </cell>
          <cell r="D41101" t="str">
            <v>17,30</v>
          </cell>
        </row>
        <row r="41102">
          <cell r="A41102" t="str">
            <v>MM.14.030.0020.d</v>
          </cell>
          <cell r="B41102" t="str">
            <v>- DN20 x 2,5 mm</v>
          </cell>
          <cell r="C41102" t="str">
            <v>m</v>
          </cell>
          <cell r="D41102" t="str">
            <v>21,27</v>
          </cell>
        </row>
        <row r="41103">
          <cell r="A41103" t="str">
            <v>MM.14.030.0020.e</v>
          </cell>
          <cell r="B41103" t="str">
            <v>- DN25 x 2,0 mm</v>
          </cell>
          <cell r="C41103" t="str">
            <v>m</v>
          </cell>
          <cell r="D41103" t="str">
            <v>21,13</v>
          </cell>
        </row>
        <row r="41104">
          <cell r="A41104" t="str">
            <v>MM.14.030.0020.f</v>
          </cell>
          <cell r="B41104" t="str">
            <v>- DN25 x 3,0 mm</v>
          </cell>
          <cell r="C41104" t="str">
            <v>m</v>
          </cell>
          <cell r="D41104" t="str">
            <v>30,36</v>
          </cell>
        </row>
        <row r="41105">
          <cell r="A41105" t="str">
            <v>MM.14.030.0020.g</v>
          </cell>
          <cell r="B41105" t="str">
            <v>- DN32 x 2,0 mm</v>
          </cell>
          <cell r="C41105" t="str">
            <v>m</v>
          </cell>
          <cell r="D41105" t="str">
            <v>26,32</v>
          </cell>
        </row>
        <row r="41106">
          <cell r="A41106" t="str">
            <v>MM.14.030.0020.h</v>
          </cell>
          <cell r="B41106" t="str">
            <v>- DN32 x 3,0 mm</v>
          </cell>
          <cell r="C41106" t="str">
            <v>m</v>
          </cell>
          <cell r="D41106" t="str">
            <v>37,41</v>
          </cell>
        </row>
        <row r="41107">
          <cell r="A41107" t="str">
            <v>MM.14.030.0020.i</v>
          </cell>
          <cell r="B41107" t="str">
            <v>- DN40 x 2,0 mm</v>
          </cell>
          <cell r="C41107" t="str">
            <v>m</v>
          </cell>
          <cell r="D41107" t="str">
            <v>30,01</v>
          </cell>
        </row>
        <row r="41108">
          <cell r="A41108" t="str">
            <v>MM.14.030.0020.j</v>
          </cell>
          <cell r="B41108" t="str">
            <v>- DN40 x 3,0 mm</v>
          </cell>
          <cell r="C41108" t="str">
            <v>m</v>
          </cell>
          <cell r="D41108" t="str">
            <v>42,61</v>
          </cell>
        </row>
        <row r="41109">
          <cell r="A41109" t="str">
            <v>MM.14.030.0020.k</v>
          </cell>
          <cell r="B41109" t="str">
            <v>- DN50 x 2,0 mm</v>
          </cell>
          <cell r="C41109" t="str">
            <v>m</v>
          </cell>
          <cell r="D41109" t="str">
            <v>37,35</v>
          </cell>
        </row>
        <row r="41110">
          <cell r="A41110" t="str">
            <v>MM.14.030.0020.l</v>
          </cell>
          <cell r="B41110" t="str">
            <v>- DN50 x 3,0 mm</v>
          </cell>
          <cell r="C41110" t="str">
            <v>m</v>
          </cell>
          <cell r="D41110" t="str">
            <v>53,63</v>
          </cell>
        </row>
        <row r="41111">
          <cell r="A41111" t="str">
            <v>MM.14.030.0020.m</v>
          </cell>
          <cell r="B41111" t="str">
            <v>- DN65 x 2,0 mm</v>
          </cell>
          <cell r="C41111" t="str">
            <v>m</v>
          </cell>
          <cell r="D41111" t="str">
            <v>47,21</v>
          </cell>
        </row>
        <row r="41112">
          <cell r="A41112" t="str">
            <v>MM.14.030.0020.n</v>
          </cell>
          <cell r="B41112" t="str">
            <v>- DN65 x 3,0 mm</v>
          </cell>
          <cell r="C41112" t="str">
            <v>m</v>
          </cell>
          <cell r="D41112" t="str">
            <v>67,96</v>
          </cell>
        </row>
        <row r="41113">
          <cell r="A41113" t="str">
            <v>MM.14.030.0020.o</v>
          </cell>
          <cell r="B41113" t="str">
            <v>- DN80 x 2,0 mm</v>
          </cell>
          <cell r="C41113" t="str">
            <v>m</v>
          </cell>
          <cell r="D41113" t="str">
            <v>55,40</v>
          </cell>
        </row>
        <row r="41114">
          <cell r="A41114" t="str">
            <v>MM.14.030.0020.p</v>
          </cell>
          <cell r="B41114" t="str">
            <v>- DN80 x 3,0 mm</v>
          </cell>
          <cell r="C41114" t="str">
            <v>m</v>
          </cell>
          <cell r="D41114" t="str">
            <v>79,85</v>
          </cell>
        </row>
        <row r="41115">
          <cell r="A41115" t="str">
            <v>MM.14.030.0020.q</v>
          </cell>
          <cell r="B41115" t="str">
            <v>- DN100 x 2,0 mm</v>
          </cell>
          <cell r="C41115" t="str">
            <v>m</v>
          </cell>
          <cell r="D41115" t="str">
            <v>71,58</v>
          </cell>
        </row>
        <row r="41116">
          <cell r="A41116" t="str">
            <v>MM.14.030.0020.r</v>
          </cell>
          <cell r="B41116" t="str">
            <v>- DN100 x 3,0 mm</v>
          </cell>
          <cell r="C41116" t="str">
            <v>m</v>
          </cell>
          <cell r="D41116" t="str">
            <v>103,41</v>
          </cell>
        </row>
        <row r="41117">
          <cell r="A41117" t="str">
            <v>MM.14.030.0030</v>
          </cell>
          <cell r="B41117" t="str">
            <v>Tubazioni in acciaio inox AISI 304 SS senza saldatura.</v>
          </cell>
          <cell r="C41117"/>
          <cell r="D41117"/>
        </row>
        <row r="41118">
          <cell r="A41118" t="str">
            <v>MM.14.030.0030.a</v>
          </cell>
          <cell r="B41118" t="str">
            <v>- schedula 10 - DN15 x 2,11 mm</v>
          </cell>
          <cell r="C41118" t="str">
            <v>m</v>
          </cell>
          <cell r="D41118" t="str">
            <v>27,18</v>
          </cell>
        </row>
        <row r="41119">
          <cell r="A41119" t="str">
            <v>MM.14.030.0030.b</v>
          </cell>
          <cell r="B41119" t="str">
            <v>- schedula 10 - DN20 x 2,11 mm</v>
          </cell>
          <cell r="C41119" t="str">
            <v>m</v>
          </cell>
          <cell r="D41119" t="str">
            <v>33,22</v>
          </cell>
        </row>
        <row r="41120">
          <cell r="A41120" t="str">
            <v>MM.14.030.0030.c</v>
          </cell>
          <cell r="B41120" t="str">
            <v>- schedula 10 - DN25 x 2,77 mm</v>
          </cell>
          <cell r="C41120" t="str">
            <v>m</v>
          </cell>
          <cell r="D41120" t="str">
            <v>47,53</v>
          </cell>
        </row>
        <row r="41121">
          <cell r="A41121" t="str">
            <v>MM.14.030.0030.d</v>
          </cell>
          <cell r="B41121" t="str">
            <v>- schedula 10 - DN32 x 2,77 mm</v>
          </cell>
          <cell r="C41121" t="str">
            <v>m</v>
          </cell>
          <cell r="D41121" t="str">
            <v>62,32</v>
          </cell>
        </row>
        <row r="41122">
          <cell r="A41122" t="str">
            <v>MM.14.030.0030.e</v>
          </cell>
          <cell r="B41122" t="str">
            <v>- schedula 10 - DN40 x 2,77 mm</v>
          </cell>
          <cell r="C41122" t="str">
            <v>m</v>
          </cell>
          <cell r="D41122" t="str">
            <v>71,92</v>
          </cell>
        </row>
        <row r="41123">
          <cell r="A41123" t="str">
            <v>MM.14.030.0030.f</v>
          </cell>
          <cell r="B41123" t="str">
            <v>- schedula 10 - DN50 x 2,77 mm</v>
          </cell>
          <cell r="C41123" t="str">
            <v>m</v>
          </cell>
          <cell r="D41123" t="str">
            <v>80,52</v>
          </cell>
        </row>
        <row r="41124">
          <cell r="A41124" t="str">
            <v>MM.14.030.0030.g</v>
          </cell>
          <cell r="B41124" t="str">
            <v>- schedula 10 - DN65 x 3,05 mm</v>
          </cell>
          <cell r="C41124" t="str">
            <v>m</v>
          </cell>
          <cell r="D41124" t="str">
            <v>103,72</v>
          </cell>
        </row>
        <row r="41125">
          <cell r="A41125" t="str">
            <v>MM.14.030.0030.h</v>
          </cell>
          <cell r="B41125" t="str">
            <v>- schedula 10 - DN80 x 3,05 mm</v>
          </cell>
          <cell r="C41125" t="str">
            <v>m</v>
          </cell>
          <cell r="D41125" t="str">
            <v>129,80</v>
          </cell>
        </row>
        <row r="41126">
          <cell r="A41126" t="str">
            <v>MM.14.030.0030.i</v>
          </cell>
          <cell r="B41126" t="str">
            <v>- schedula 10 - DN100 x 3,05 mm</v>
          </cell>
          <cell r="C41126" t="str">
            <v>m</v>
          </cell>
          <cell r="D41126" t="str">
            <v>172,22</v>
          </cell>
        </row>
        <row r="41127">
          <cell r="A41127" t="str">
            <v>MM.14.030.0030.j</v>
          </cell>
          <cell r="B41127" t="str">
            <v>- schedula 40 - DN15 x 2,77 mm</v>
          </cell>
          <cell r="C41127" t="str">
            <v>m</v>
          </cell>
          <cell r="D41127" t="str">
            <v>33,11</v>
          </cell>
        </row>
        <row r="41128">
          <cell r="A41128" t="str">
            <v>MM.14.030.0030.k</v>
          </cell>
          <cell r="B41128" t="str">
            <v>- schedula 40 - DN20 x 2,87 mm</v>
          </cell>
          <cell r="C41128" t="str">
            <v>m</v>
          </cell>
          <cell r="D41128" t="str">
            <v>39,63</v>
          </cell>
        </row>
        <row r="41129">
          <cell r="A41129" t="str">
            <v>MM.14.030.0030.l</v>
          </cell>
          <cell r="B41129" t="str">
            <v>- schedula 40 - DN25 x 3,38 mm</v>
          </cell>
          <cell r="C41129" t="str">
            <v>m</v>
          </cell>
          <cell r="D41129" t="str">
            <v>52,05</v>
          </cell>
        </row>
        <row r="41130">
          <cell r="A41130" t="str">
            <v>MM.14.030.0030.m</v>
          </cell>
          <cell r="B41130" t="str">
            <v>- schedula 40 - DN32 x 3,56 mm</v>
          </cell>
          <cell r="C41130" t="str">
            <v>m</v>
          </cell>
          <cell r="D41130" t="str">
            <v>68,60</v>
          </cell>
        </row>
        <row r="41131">
          <cell r="A41131" t="str">
            <v>MM.14.030.0030.n</v>
          </cell>
          <cell r="B41131" t="str">
            <v>- schedula 40 - DN40 x 3,68 mm</v>
          </cell>
          <cell r="C41131" t="str">
            <v>m</v>
          </cell>
          <cell r="D41131" t="str">
            <v>81,90</v>
          </cell>
        </row>
        <row r="41132">
          <cell r="A41132" t="str">
            <v>MM.14.030.0030.o</v>
          </cell>
          <cell r="B41132" t="str">
            <v>- schedula 40 - DN50 x 3,91 mm</v>
          </cell>
          <cell r="C41132" t="str">
            <v>m</v>
          </cell>
          <cell r="D41132" t="str">
            <v>104,87</v>
          </cell>
        </row>
        <row r="41133">
          <cell r="A41133" t="str">
            <v>MM.14.030.0030.p</v>
          </cell>
          <cell r="B41133" t="str">
            <v>- schedula 40 - DN65 x 5,16 mm</v>
          </cell>
          <cell r="C41133" t="str">
            <v>m</v>
          </cell>
          <cell r="D41133" t="str">
            <v>146,45</v>
          </cell>
        </row>
        <row r="41134">
          <cell r="A41134" t="str">
            <v>MM.14.030.0030.q</v>
          </cell>
          <cell r="B41134" t="str">
            <v>- schedula 40 - DN80 x 5,49 mm</v>
          </cell>
          <cell r="C41134" t="str">
            <v>m</v>
          </cell>
          <cell r="D41134" t="str">
            <v>192,38</v>
          </cell>
        </row>
        <row r="41135">
          <cell r="A41135" t="str">
            <v>MM.14.030.0030.r</v>
          </cell>
          <cell r="B41135" t="str">
            <v>- schedula 40 - DN100 x 6,02 mm</v>
          </cell>
          <cell r="C41135" t="str">
            <v>m</v>
          </cell>
          <cell r="D41135" t="str">
            <v>267,99</v>
          </cell>
        </row>
        <row r="41136">
          <cell r="A41136" t="str">
            <v>MM.14.030.0040</v>
          </cell>
          <cell r="B41136" t="str">
            <v>Tubazioni in acciaio inox AISI 316 senza saldatura.</v>
          </cell>
          <cell r="C41136"/>
          <cell r="D41136"/>
        </row>
        <row r="41137">
          <cell r="A41137" t="str">
            <v>MM.14.030.0040.a</v>
          </cell>
          <cell r="B41137" t="str">
            <v>- schedula 10 - DN15 x 2,11 mm</v>
          </cell>
          <cell r="C41137" t="str">
            <v>m</v>
          </cell>
          <cell r="D41137" t="str">
            <v>32,41</v>
          </cell>
        </row>
        <row r="41138">
          <cell r="A41138" t="str">
            <v>MM.14.030.0040.b</v>
          </cell>
          <cell r="B41138" t="str">
            <v>- schedula 10 - DN20 x 2,11 mm</v>
          </cell>
          <cell r="C41138" t="str">
            <v>m</v>
          </cell>
          <cell r="D41138" t="str">
            <v>39,57</v>
          </cell>
        </row>
        <row r="41139">
          <cell r="A41139" t="str">
            <v>MM.14.030.0040.c</v>
          </cell>
          <cell r="B41139" t="str">
            <v>- schedula 10 - DN25 x 2,77 mm</v>
          </cell>
          <cell r="C41139" t="str">
            <v>m</v>
          </cell>
          <cell r="D41139" t="str">
            <v>57,09</v>
          </cell>
        </row>
        <row r="41140">
          <cell r="A41140" t="str">
            <v>MM.14.030.0040.d</v>
          </cell>
          <cell r="B41140" t="str">
            <v>- schedula 10 - DN32 x 2,77 mm</v>
          </cell>
          <cell r="C41140" t="str">
            <v>m</v>
          </cell>
          <cell r="D41140" t="str">
            <v>75,59</v>
          </cell>
        </row>
        <row r="41141">
          <cell r="A41141" t="str">
            <v>MM.14.030.0040.e</v>
          </cell>
          <cell r="B41141" t="str">
            <v>- schedula 10 - DN40 x 2,77 mm</v>
          </cell>
          <cell r="C41141" t="str">
            <v>m</v>
          </cell>
          <cell r="D41141" t="str">
            <v>87,32</v>
          </cell>
        </row>
        <row r="41142">
          <cell r="A41142" t="str">
            <v>MM.14.030.0040.f</v>
          </cell>
          <cell r="B41142" t="str">
            <v>- schedula 10 - DN50 x 2,77 mm</v>
          </cell>
          <cell r="C41142" t="str">
            <v>m</v>
          </cell>
          <cell r="D41142" t="str">
            <v>98,42</v>
          </cell>
        </row>
        <row r="41143">
          <cell r="A41143" t="str">
            <v>MM.14.030.0040.g</v>
          </cell>
          <cell r="B41143" t="str">
            <v>- schedula 10 - DN65 x 3,05 mm</v>
          </cell>
          <cell r="C41143" t="str">
            <v>m</v>
          </cell>
          <cell r="D41143" t="str">
            <v>126,51</v>
          </cell>
        </row>
        <row r="41144">
          <cell r="A41144" t="str">
            <v>MM.14.030.0040.h</v>
          </cell>
          <cell r="B41144" t="str">
            <v>- schedula 10 - DN80 x 3,05 mm</v>
          </cell>
          <cell r="C41144" t="str">
            <v>m</v>
          </cell>
          <cell r="D41144" t="str">
            <v>158,22</v>
          </cell>
        </row>
        <row r="41145">
          <cell r="A41145" t="str">
            <v>MM.14.030.0040.i</v>
          </cell>
          <cell r="B41145" t="str">
            <v>- schedula 10 - DN100 x 3,05 mm</v>
          </cell>
          <cell r="C41145" t="str">
            <v>m</v>
          </cell>
          <cell r="D41145" t="str">
            <v>206,87</v>
          </cell>
        </row>
        <row r="41146">
          <cell r="A41146" t="str">
            <v>MM.14.030.0040.j</v>
          </cell>
          <cell r="B41146" t="str">
            <v>- schedula 40 - DN15 x 2,77 mm</v>
          </cell>
          <cell r="C41146" t="str">
            <v>m</v>
          </cell>
          <cell r="D41146" t="str">
            <v>39,46</v>
          </cell>
        </row>
        <row r="41147">
          <cell r="A41147" t="str">
            <v>MM.14.030.0040.k</v>
          </cell>
          <cell r="B41147" t="str">
            <v>- schedula 40 - DN20 x 2,87 mm</v>
          </cell>
          <cell r="C41147" t="str">
            <v>m</v>
          </cell>
          <cell r="D41147" t="str">
            <v>50,45</v>
          </cell>
        </row>
        <row r="41148">
          <cell r="A41148" t="str">
            <v>MM.14.030.0040.l</v>
          </cell>
          <cell r="B41148" t="str">
            <v>- schedula 40 - DN25 x 3,38 mm</v>
          </cell>
          <cell r="C41148" t="str">
            <v>m</v>
          </cell>
          <cell r="D41148" t="str">
            <v>62,50</v>
          </cell>
        </row>
        <row r="41149">
          <cell r="A41149" t="str">
            <v>MM.14.030.0040.m</v>
          </cell>
          <cell r="B41149" t="str">
            <v>- schedula 40 - DN32 x 3,56 mm</v>
          </cell>
          <cell r="C41149" t="str">
            <v>m</v>
          </cell>
          <cell r="D41149" t="str">
            <v>78,36</v>
          </cell>
        </row>
        <row r="41150">
          <cell r="A41150" t="str">
            <v>MM.14.030.0040.n</v>
          </cell>
          <cell r="B41150" t="str">
            <v>- schedula 40 - DN40 x 3,68 mm</v>
          </cell>
          <cell r="C41150" t="str">
            <v>m</v>
          </cell>
          <cell r="D41150" t="str">
            <v>99,81</v>
          </cell>
        </row>
        <row r="41151">
          <cell r="A41151" t="str">
            <v>MM.14.030.0040.o</v>
          </cell>
          <cell r="B41151" t="str">
            <v>- schedula 40 - DN50 x 3,91 mm</v>
          </cell>
          <cell r="C41151" t="str">
            <v>m</v>
          </cell>
          <cell r="D41151" t="str">
            <v>128,03</v>
          </cell>
        </row>
        <row r="41152">
          <cell r="A41152" t="str">
            <v>MM.14.030.0040.p</v>
          </cell>
          <cell r="B41152" t="str">
            <v>- schedula 40 - DN65 x 5,16 mm</v>
          </cell>
          <cell r="C41152" t="str">
            <v>m</v>
          </cell>
          <cell r="D41152" t="str">
            <v>179,85</v>
          </cell>
        </row>
        <row r="41153">
          <cell r="A41153" t="str">
            <v>MM.14.030.0040.q</v>
          </cell>
          <cell r="B41153" t="str">
            <v>- schedula 40 - DN80 x 5,49 mm</v>
          </cell>
          <cell r="C41153" t="str">
            <v>m</v>
          </cell>
          <cell r="D41153" t="str">
            <v>236,16</v>
          </cell>
        </row>
        <row r="41154">
          <cell r="A41154" t="str">
            <v>MM.14.030.0040.r</v>
          </cell>
          <cell r="B41154" t="str">
            <v>- schedula 40 - DN100 x 6,02 mm</v>
          </cell>
          <cell r="C41154" t="str">
            <v>m</v>
          </cell>
          <cell r="D41154" t="str">
            <v>329,26</v>
          </cell>
        </row>
        <row r="41155">
          <cell r="A41155" t="str">
            <v>MM.14.040</v>
          </cell>
          <cell r="B41155" t="str">
            <v>TUBAZIONI IN RAME</v>
          </cell>
          <cell r="C41155"/>
          <cell r="D41155"/>
        </row>
        <row r="41156">
          <cell r="A41156" t="str">
            <v>MM.14.040.0010</v>
          </cell>
          <cell r="B41156" t="str">
            <v>Tubazioni in rame ricotto in rotoli UNI EN 1057 - serie pesante.</v>
          </cell>
          <cell r="C41156"/>
          <cell r="D41156"/>
        </row>
        <row r="41157">
          <cell r="A41157" t="str">
            <v>MM.14.040.0010.a</v>
          </cell>
          <cell r="B41157" t="str">
            <v>- De10 x 1 mm</v>
          </cell>
          <cell r="C41157" t="str">
            <v>m</v>
          </cell>
          <cell r="D41157" t="str">
            <v>3,37</v>
          </cell>
        </row>
        <row r="41158">
          <cell r="A41158" t="str">
            <v>MM.14.040.0010.b</v>
          </cell>
          <cell r="B41158" t="str">
            <v>- De12 x 1 mm</v>
          </cell>
          <cell r="C41158" t="str">
            <v>m</v>
          </cell>
          <cell r="D41158" t="str">
            <v>3,89</v>
          </cell>
        </row>
        <row r="41159">
          <cell r="A41159" t="str">
            <v>MM.14.040.0010.c</v>
          </cell>
          <cell r="B41159" t="str">
            <v>- De14 x 1 mm</v>
          </cell>
          <cell r="C41159" t="str">
            <v>m</v>
          </cell>
          <cell r="D41159" t="str">
            <v>4,58</v>
          </cell>
        </row>
        <row r="41160">
          <cell r="A41160" t="str">
            <v>MM.14.040.0010.d</v>
          </cell>
          <cell r="B41160" t="str">
            <v>- De16 x 1 mm</v>
          </cell>
          <cell r="C41160" t="str">
            <v>m</v>
          </cell>
          <cell r="D41160" t="str">
            <v>5,29</v>
          </cell>
        </row>
        <row r="41161">
          <cell r="A41161" t="str">
            <v>MM.14.040.0010.e</v>
          </cell>
          <cell r="B41161" t="str">
            <v>- De18 x 1 mm</v>
          </cell>
          <cell r="C41161" t="str">
            <v>m</v>
          </cell>
          <cell r="D41161" t="str">
            <v>6,02</v>
          </cell>
        </row>
        <row r="41162">
          <cell r="A41162" t="str">
            <v>MM.14.040.0010.f</v>
          </cell>
          <cell r="B41162" t="str">
            <v>- De22 x 1,5 mm</v>
          </cell>
          <cell r="C41162" t="str">
            <v>m</v>
          </cell>
          <cell r="D41162" t="str">
            <v>10,96</v>
          </cell>
        </row>
        <row r="41163">
          <cell r="A41163" t="str">
            <v>MM.14.040.0020</v>
          </cell>
          <cell r="B41163" t="str">
            <v>Tubazioni in rame crudo in barre UNI EN 1057 - serie pesante.</v>
          </cell>
          <cell r="C41163"/>
          <cell r="D41163"/>
        </row>
        <row r="41164">
          <cell r="A41164" t="str">
            <v>MM.14.040.0020.a</v>
          </cell>
          <cell r="B41164" t="str">
            <v>- De10 x 1 mm</v>
          </cell>
          <cell r="C41164" t="str">
            <v>m</v>
          </cell>
          <cell r="D41164" t="str">
            <v>3,37</v>
          </cell>
        </row>
        <row r="41165">
          <cell r="A41165" t="str">
            <v>MM.14.040.0020.b</v>
          </cell>
          <cell r="B41165" t="str">
            <v>- De12 x 1 mm</v>
          </cell>
          <cell r="C41165" t="str">
            <v>m</v>
          </cell>
          <cell r="D41165" t="str">
            <v>3,89</v>
          </cell>
        </row>
        <row r="41166">
          <cell r="A41166" t="str">
            <v>MM.14.040.0020.c</v>
          </cell>
          <cell r="B41166" t="str">
            <v>- De14 x 1 mm</v>
          </cell>
          <cell r="C41166" t="str">
            <v>m</v>
          </cell>
          <cell r="D41166" t="str">
            <v>4,58</v>
          </cell>
        </row>
        <row r="41167">
          <cell r="A41167" t="str">
            <v>MM.14.040.0020.d</v>
          </cell>
          <cell r="B41167" t="str">
            <v>- De16 x 1 mm</v>
          </cell>
          <cell r="C41167" t="str">
            <v>m</v>
          </cell>
          <cell r="D41167" t="str">
            <v>5,29</v>
          </cell>
        </row>
        <row r="41168">
          <cell r="A41168" t="str">
            <v>MM.14.040.0020.e</v>
          </cell>
          <cell r="B41168" t="str">
            <v>- De18 x 1 mm</v>
          </cell>
          <cell r="C41168" t="str">
            <v>m</v>
          </cell>
          <cell r="D41168" t="str">
            <v>6,02</v>
          </cell>
        </row>
        <row r="41169">
          <cell r="A41169" t="str">
            <v>MM.14.040.0020.f</v>
          </cell>
          <cell r="B41169" t="str">
            <v>- De22 x 1,5 mm</v>
          </cell>
          <cell r="C41169" t="str">
            <v>m</v>
          </cell>
          <cell r="D41169" t="str">
            <v>10,96</v>
          </cell>
        </row>
        <row r="41170">
          <cell r="A41170" t="str">
            <v>MM.14.040.0020.g</v>
          </cell>
          <cell r="B41170" t="str">
            <v>- De28 x 1,5 mm</v>
          </cell>
          <cell r="C41170" t="str">
            <v>m</v>
          </cell>
          <cell r="D41170" t="str">
            <v>14,15</v>
          </cell>
        </row>
        <row r="41171">
          <cell r="A41171" t="str">
            <v>MM.14.040.0020.h</v>
          </cell>
          <cell r="B41171" t="str">
            <v>- De35 x 1,5 mm</v>
          </cell>
          <cell r="C41171" t="str">
            <v>m</v>
          </cell>
          <cell r="D41171" t="str">
            <v>18,88</v>
          </cell>
        </row>
        <row r="41172">
          <cell r="A41172" t="str">
            <v>MM.14.040.0020.i</v>
          </cell>
          <cell r="B41172" t="str">
            <v>- De42 x 1,5 mm</v>
          </cell>
          <cell r="C41172" t="str">
            <v>m</v>
          </cell>
          <cell r="D41172" t="str">
            <v>23,28</v>
          </cell>
        </row>
        <row r="41173">
          <cell r="A41173" t="str">
            <v>MM.14.040.0020.j</v>
          </cell>
          <cell r="B41173" t="str">
            <v>- De54 x 1,5 mm</v>
          </cell>
          <cell r="C41173" t="str">
            <v>m</v>
          </cell>
          <cell r="D41173" t="str">
            <v>30,77</v>
          </cell>
        </row>
        <row r="41174">
          <cell r="A41174" t="str">
            <v>MM.14.040.0020.k</v>
          </cell>
          <cell r="B41174" t="str">
            <v>- De64 x 2 mm</v>
          </cell>
          <cell r="C41174" t="str">
            <v>m</v>
          </cell>
          <cell r="D41174" t="str">
            <v>70,65</v>
          </cell>
        </row>
        <row r="41175">
          <cell r="A41175" t="str">
            <v>MM.14.040.0020.l</v>
          </cell>
          <cell r="B41175" t="str">
            <v>- De76,1 x 2 mm</v>
          </cell>
          <cell r="C41175" t="str">
            <v>m</v>
          </cell>
          <cell r="D41175" t="str">
            <v>94,01</v>
          </cell>
        </row>
        <row r="41176">
          <cell r="A41176" t="str">
            <v>MM.14.040.0020.m</v>
          </cell>
          <cell r="B41176" t="str">
            <v>- De88,9 x 2 mm</v>
          </cell>
          <cell r="C41176" t="str">
            <v>m</v>
          </cell>
          <cell r="D41176" t="str">
            <v>121,39</v>
          </cell>
        </row>
        <row r="41177">
          <cell r="A41177" t="str">
            <v>MM.14.040.0030</v>
          </cell>
          <cell r="B41177" t="str">
            <v>Tubazioni in rame ricotto in rotoli con rivestimento esterno in pvc.</v>
          </cell>
          <cell r="C41177"/>
          <cell r="D41177"/>
        </row>
        <row r="41178">
          <cell r="A41178" t="str">
            <v>MM.14.040.0030.a</v>
          </cell>
          <cell r="B41178" t="str">
            <v>- De10 x 1 mm</v>
          </cell>
          <cell r="C41178" t="str">
            <v>m</v>
          </cell>
          <cell r="D41178" t="str">
            <v>3,89</v>
          </cell>
        </row>
        <row r="41179">
          <cell r="A41179" t="str">
            <v>MM.14.040.0030.b</v>
          </cell>
          <cell r="B41179" t="str">
            <v>- De12 x 1 mm</v>
          </cell>
          <cell r="C41179" t="str">
            <v>m</v>
          </cell>
          <cell r="D41179" t="str">
            <v>4,38</v>
          </cell>
        </row>
        <row r="41180">
          <cell r="A41180" t="str">
            <v>MM.14.040.0030.c</v>
          </cell>
          <cell r="B41180" t="str">
            <v>- De14 x 1 mm</v>
          </cell>
          <cell r="C41180" t="str">
            <v>m</v>
          </cell>
          <cell r="D41180" t="str">
            <v>5,40</v>
          </cell>
        </row>
        <row r="41181">
          <cell r="A41181" t="str">
            <v>MM.14.040.0030.d</v>
          </cell>
          <cell r="B41181" t="str">
            <v>- De16 x 1 mm</v>
          </cell>
          <cell r="C41181" t="str">
            <v>m</v>
          </cell>
          <cell r="D41181" t="str">
            <v>6,30</v>
          </cell>
        </row>
        <row r="41182">
          <cell r="A41182" t="str">
            <v>MM.14.040.0030.e</v>
          </cell>
          <cell r="B41182" t="str">
            <v>- De18 x 1 mm</v>
          </cell>
          <cell r="C41182" t="str">
            <v>m</v>
          </cell>
          <cell r="D41182" t="str">
            <v>7,33</v>
          </cell>
        </row>
        <row r="41183">
          <cell r="A41183" t="str">
            <v>MM.14.040.0030.f</v>
          </cell>
          <cell r="B41183" t="str">
            <v>- De22 x 1,5 mm</v>
          </cell>
          <cell r="C41183" t="str">
            <v>m</v>
          </cell>
          <cell r="D41183" t="str">
            <v>9,75</v>
          </cell>
        </row>
        <row r="41184">
          <cell r="A41184" t="str">
            <v>MM.14.040.0040</v>
          </cell>
          <cell r="B41184" t="str">
            <v>Tubazioni in rame ricotto in rotoli con rivestimento esterno in guaina isolante.</v>
          </cell>
          <cell r="C41184"/>
          <cell r="D41184"/>
        </row>
        <row r="41185">
          <cell r="A41185" t="str">
            <v>MM.14.040.0040.a</v>
          </cell>
          <cell r="B41185" t="str">
            <v>- De10 x 1 mm</v>
          </cell>
          <cell r="C41185" t="str">
            <v>m</v>
          </cell>
          <cell r="D41185" t="str">
            <v>5,97</v>
          </cell>
        </row>
        <row r="41186">
          <cell r="A41186" t="str">
            <v>MM.14.040.0040.b</v>
          </cell>
          <cell r="B41186" t="str">
            <v>- De12 x 1 mm</v>
          </cell>
          <cell r="C41186" t="str">
            <v>m</v>
          </cell>
          <cell r="D41186" t="str">
            <v>7,00</v>
          </cell>
        </row>
        <row r="41187">
          <cell r="A41187" t="str">
            <v>MM.14.040.0040.c</v>
          </cell>
          <cell r="B41187" t="str">
            <v>- De14 x 1 mm</v>
          </cell>
          <cell r="C41187" t="str">
            <v>m</v>
          </cell>
          <cell r="D41187" t="str">
            <v>8,37</v>
          </cell>
        </row>
        <row r="41188">
          <cell r="A41188" t="str">
            <v>MM.14.040.0040.d</v>
          </cell>
          <cell r="B41188" t="str">
            <v>- De16 x 1 mm</v>
          </cell>
          <cell r="C41188" t="str">
            <v>m</v>
          </cell>
          <cell r="D41188" t="str">
            <v>9,89</v>
          </cell>
        </row>
        <row r="41189">
          <cell r="A41189" t="str">
            <v>MM.14.040.0040.e</v>
          </cell>
          <cell r="B41189" t="str">
            <v>- De18 x 1 mm</v>
          </cell>
          <cell r="C41189" t="str">
            <v>m</v>
          </cell>
          <cell r="D41189" t="str">
            <v>11,24</v>
          </cell>
        </row>
        <row r="41190">
          <cell r="A41190" t="str">
            <v>MM.14.050</v>
          </cell>
          <cell r="B41190" t="str">
            <v>TUBAZIONI IN POLIETILENE AD ALTA DENSITA' (PEAD)</v>
          </cell>
          <cell r="C41190"/>
          <cell r="D41190"/>
        </row>
        <row r="41191">
          <cell r="A41191" t="str">
            <v>MM.14.050.0010</v>
          </cell>
          <cell r="B41191" t="str">
            <v>Tubazioni in pead per acqua potabile PE 80 UNI EN 12201 PN 8 - SDR 17.</v>
          </cell>
          <cell r="C41191"/>
          <cell r="D41191"/>
        </row>
        <row r="41192">
          <cell r="A41192" t="str">
            <v>MM.14.050.0010.a</v>
          </cell>
          <cell r="B41192" t="str">
            <v>- De50 x 3 mm</v>
          </cell>
          <cell r="C41192" t="str">
            <v>m</v>
          </cell>
          <cell r="D41192" t="str">
            <v>1,41</v>
          </cell>
        </row>
        <row r="41193">
          <cell r="A41193" t="str">
            <v>MM.14.050.0010.b</v>
          </cell>
          <cell r="B41193" t="str">
            <v>- De63 x 3,8 mm</v>
          </cell>
          <cell r="C41193" t="str">
            <v>m</v>
          </cell>
          <cell r="D41193" t="str">
            <v>2,21</v>
          </cell>
        </row>
        <row r="41194">
          <cell r="A41194" t="str">
            <v>MM.14.050.0010.c</v>
          </cell>
          <cell r="B41194" t="str">
            <v>- De75 x 4,5 mm</v>
          </cell>
          <cell r="C41194" t="str">
            <v>m</v>
          </cell>
          <cell r="D41194" t="str">
            <v>3,11</v>
          </cell>
        </row>
        <row r="41195">
          <cell r="A41195" t="str">
            <v>MM.14.050.0010.d</v>
          </cell>
          <cell r="B41195" t="str">
            <v>- De90 x 5,4 mm</v>
          </cell>
          <cell r="C41195" t="str">
            <v>m</v>
          </cell>
          <cell r="D41195" t="str">
            <v>4,48</v>
          </cell>
        </row>
        <row r="41196">
          <cell r="A41196" t="str">
            <v>MM.14.050.0010.e</v>
          </cell>
          <cell r="B41196" t="str">
            <v>- De110 x 6,6 mm</v>
          </cell>
          <cell r="C41196" t="str">
            <v>m</v>
          </cell>
          <cell r="D41196" t="str">
            <v>6,69</v>
          </cell>
        </row>
        <row r="41197">
          <cell r="A41197" t="str">
            <v>MM.14.050.0010.f</v>
          </cell>
          <cell r="B41197" t="str">
            <v>- De125 x 7,4 mm</v>
          </cell>
          <cell r="C41197" t="str">
            <v>m</v>
          </cell>
          <cell r="D41197" t="str">
            <v>8,25</v>
          </cell>
        </row>
        <row r="41198">
          <cell r="A41198" t="str">
            <v>MM.14.050.0010.g</v>
          </cell>
          <cell r="B41198" t="str">
            <v>- De140 x 8,3 mm</v>
          </cell>
          <cell r="C41198" t="str">
            <v>m</v>
          </cell>
          <cell r="D41198" t="str">
            <v>10,34</v>
          </cell>
        </row>
        <row r="41199">
          <cell r="A41199" t="str">
            <v>MM.14.050.0010.h</v>
          </cell>
          <cell r="B41199" t="str">
            <v>- De160 x 9,5 mm</v>
          </cell>
          <cell r="C41199" t="str">
            <v>m</v>
          </cell>
          <cell r="D41199" t="str">
            <v>13,51</v>
          </cell>
        </row>
        <row r="41200">
          <cell r="A41200" t="str">
            <v>MM.14.050.0010.i</v>
          </cell>
          <cell r="B41200" t="str">
            <v>- De180 x 10,5 mm</v>
          </cell>
          <cell r="C41200" t="str">
            <v>m</v>
          </cell>
          <cell r="D41200" t="str">
            <v>17,08</v>
          </cell>
        </row>
        <row r="41201">
          <cell r="A41201" t="str">
            <v>MM.14.050.0010.j</v>
          </cell>
          <cell r="B41201" t="str">
            <v>- De200 x 11,9 mm</v>
          </cell>
          <cell r="C41201" t="str">
            <v>m</v>
          </cell>
          <cell r="D41201" t="str">
            <v>21,13</v>
          </cell>
        </row>
        <row r="41202">
          <cell r="A41202" t="str">
            <v>MM.14.050.0010.k</v>
          </cell>
          <cell r="B41202" t="str">
            <v>- De225 x 13,4 mm</v>
          </cell>
          <cell r="C41202" t="str">
            <v>m</v>
          </cell>
          <cell r="D41202" t="str">
            <v>26,79</v>
          </cell>
        </row>
        <row r="41203">
          <cell r="A41203" t="str">
            <v>MM.14.050.0010.l</v>
          </cell>
          <cell r="B41203" t="str">
            <v>- De250 x 14,8 mm</v>
          </cell>
          <cell r="C41203" t="str">
            <v>m</v>
          </cell>
          <cell r="D41203" t="str">
            <v>32,86</v>
          </cell>
        </row>
        <row r="41204">
          <cell r="A41204" t="str">
            <v>MM.14.050.0010.m</v>
          </cell>
          <cell r="B41204" t="str">
            <v>- De280 x 16,6 mm</v>
          </cell>
          <cell r="C41204" t="str">
            <v>m</v>
          </cell>
          <cell r="D41204" t="str">
            <v>41,25</v>
          </cell>
        </row>
        <row r="41205">
          <cell r="A41205" t="str">
            <v>MM.14.050.0010.n</v>
          </cell>
          <cell r="B41205" t="str">
            <v>- De315 x 18,7 mm</v>
          </cell>
          <cell r="C41205" t="str">
            <v>m</v>
          </cell>
          <cell r="D41205" t="str">
            <v>52,28</v>
          </cell>
        </row>
        <row r="41206">
          <cell r="A41206" t="str">
            <v>MM.14.050.0020</v>
          </cell>
          <cell r="B41206" t="str">
            <v>Tubazioni in pead per acqua potabile PE 80 UNI EN 12201 PN 12,5 - SDR 11.</v>
          </cell>
          <cell r="C41206"/>
          <cell r="D41206"/>
        </row>
        <row r="41207">
          <cell r="A41207" t="str">
            <v>MM.14.050.0020.a</v>
          </cell>
          <cell r="B41207" t="str">
            <v>- De32 x 3,0 mm</v>
          </cell>
          <cell r="C41207" t="str">
            <v>m</v>
          </cell>
          <cell r="D41207" t="str">
            <v>0,90</v>
          </cell>
        </row>
        <row r="41208">
          <cell r="A41208" t="str">
            <v>MM.14.050.0020.b</v>
          </cell>
          <cell r="B41208" t="str">
            <v>- De40 x 3,7 mm</v>
          </cell>
          <cell r="C41208" t="str">
            <v>m</v>
          </cell>
          <cell r="D41208" t="str">
            <v>1,40</v>
          </cell>
        </row>
        <row r="41209">
          <cell r="A41209" t="str">
            <v>MM.14.050.0020.c</v>
          </cell>
          <cell r="B41209" t="str">
            <v>- De50 x 4,6 mm</v>
          </cell>
          <cell r="C41209" t="str">
            <v>m</v>
          </cell>
          <cell r="D41209" t="str">
            <v>2,05</v>
          </cell>
        </row>
        <row r="41210">
          <cell r="A41210" t="str">
            <v>MM.14.050.0020.d</v>
          </cell>
          <cell r="B41210" t="str">
            <v>- De63 x 5,8 mm</v>
          </cell>
          <cell r="C41210" t="str">
            <v>m</v>
          </cell>
          <cell r="D41210" t="str">
            <v>3,28</v>
          </cell>
        </row>
        <row r="41211">
          <cell r="A41211" t="str">
            <v>MM.14.050.0020.e</v>
          </cell>
          <cell r="B41211" t="str">
            <v>- De75 x 6,8 mm</v>
          </cell>
          <cell r="C41211" t="str">
            <v>m</v>
          </cell>
          <cell r="D41211" t="str">
            <v>4,57</v>
          </cell>
        </row>
        <row r="41212">
          <cell r="A41212" t="str">
            <v>MM.14.050.0020.f</v>
          </cell>
          <cell r="B41212" t="str">
            <v>- De90 x 8,2 mm</v>
          </cell>
          <cell r="C41212" t="str">
            <v>m</v>
          </cell>
          <cell r="D41212" t="str">
            <v>6,60</v>
          </cell>
        </row>
        <row r="41213">
          <cell r="A41213" t="str">
            <v>MM.14.050.0020.g</v>
          </cell>
          <cell r="B41213" t="str">
            <v>- De110 x 10,0 mm</v>
          </cell>
          <cell r="C41213" t="str">
            <v>m</v>
          </cell>
          <cell r="D41213" t="str">
            <v>9,85</v>
          </cell>
        </row>
        <row r="41214">
          <cell r="A41214" t="str">
            <v>MM.14.050.0020.h</v>
          </cell>
          <cell r="B41214" t="str">
            <v>- De125 x 11,4 mm</v>
          </cell>
          <cell r="C41214" t="str">
            <v>m</v>
          </cell>
          <cell r="D41214" t="str">
            <v>12,21</v>
          </cell>
        </row>
        <row r="41215">
          <cell r="A41215" t="str">
            <v>MM.14.050.0020.i</v>
          </cell>
          <cell r="B41215" t="str">
            <v>- De140 x 12,7 mm</v>
          </cell>
          <cell r="C41215" t="str">
            <v>m</v>
          </cell>
          <cell r="D41215" t="str">
            <v>15,28</v>
          </cell>
        </row>
        <row r="41216">
          <cell r="A41216" t="str">
            <v>MM.14.050.0020.j</v>
          </cell>
          <cell r="B41216" t="str">
            <v>- De160 x 14,6 mm</v>
          </cell>
          <cell r="C41216" t="str">
            <v>m</v>
          </cell>
          <cell r="D41216" t="str">
            <v>20,04</v>
          </cell>
        </row>
        <row r="41217">
          <cell r="A41217" t="str">
            <v>MM.14.050.0020.k</v>
          </cell>
          <cell r="B41217" t="str">
            <v>- De180 x 16,8 mm</v>
          </cell>
          <cell r="C41217" t="str">
            <v>m</v>
          </cell>
          <cell r="D41217" t="str">
            <v>25,33</v>
          </cell>
        </row>
        <row r="41218">
          <cell r="A41218" t="str">
            <v>MM.14.050.0020.l</v>
          </cell>
          <cell r="B41218" t="str">
            <v>- De200 x 18,2 mm</v>
          </cell>
          <cell r="C41218" t="str">
            <v>m</v>
          </cell>
          <cell r="D41218" t="str">
            <v>31,25</v>
          </cell>
        </row>
        <row r="41219">
          <cell r="A41219" t="str">
            <v>MM.14.050.0020.m</v>
          </cell>
          <cell r="B41219" t="str">
            <v>- De225 x 20,5 mm</v>
          </cell>
          <cell r="C41219" t="str">
            <v>m</v>
          </cell>
          <cell r="D41219" t="str">
            <v>39,56</v>
          </cell>
        </row>
        <row r="41220">
          <cell r="A41220" t="str">
            <v>MM.14.050.0020.n</v>
          </cell>
          <cell r="B41220" t="str">
            <v>- De250 x 22,7 mm</v>
          </cell>
          <cell r="C41220" t="str">
            <v>m</v>
          </cell>
          <cell r="D41220" t="str">
            <v>48,69</v>
          </cell>
        </row>
        <row r="41221">
          <cell r="A41221" t="str">
            <v>MM.14.050.0020.o</v>
          </cell>
          <cell r="B41221" t="str">
            <v>- De280 x 25,4 mm</v>
          </cell>
          <cell r="C41221" t="str">
            <v>m</v>
          </cell>
          <cell r="D41221" t="str">
            <v>61,03</v>
          </cell>
        </row>
        <row r="41222">
          <cell r="A41222" t="str">
            <v>MM.14.050.0020.p</v>
          </cell>
          <cell r="B41222" t="str">
            <v>- De315 x 28,6 mm</v>
          </cell>
          <cell r="C41222" t="str">
            <v>m</v>
          </cell>
          <cell r="D41222" t="str">
            <v>77,28</v>
          </cell>
        </row>
        <row r="41223">
          <cell r="A41223" t="str">
            <v>MM.14.050.0030</v>
          </cell>
          <cell r="B41223" t="str">
            <v>Tubazioni in pead per acqua potabile PE 80 UNI EN 12201 PN 20 - SDR 7,4.</v>
          </cell>
          <cell r="C41223"/>
          <cell r="D41223"/>
        </row>
        <row r="41224">
          <cell r="A41224" t="str">
            <v>MM.14.050.0030.a</v>
          </cell>
          <cell r="B41224" t="str">
            <v>- De20 x 3,0 mm</v>
          </cell>
          <cell r="C41224" t="str">
            <v>m</v>
          </cell>
          <cell r="D41224" t="str">
            <v>0,56</v>
          </cell>
        </row>
        <row r="41225">
          <cell r="A41225" t="str">
            <v>MM.14.050.0030.b</v>
          </cell>
          <cell r="B41225" t="str">
            <v>- De25 x 3,5 mm</v>
          </cell>
          <cell r="C41225" t="str">
            <v>m</v>
          </cell>
          <cell r="D41225" t="str">
            <v>0,78</v>
          </cell>
        </row>
        <row r="41226">
          <cell r="A41226" t="str">
            <v>MM.14.050.0030.c</v>
          </cell>
          <cell r="B41226" t="str">
            <v>- De32 x 4,4 mm</v>
          </cell>
          <cell r="C41226" t="str">
            <v>m</v>
          </cell>
          <cell r="D41226" t="str">
            <v>1,24</v>
          </cell>
        </row>
        <row r="41227">
          <cell r="A41227" t="str">
            <v>MM.14.050.0030.d</v>
          </cell>
          <cell r="B41227" t="str">
            <v>- De40 x 5,5 mm</v>
          </cell>
          <cell r="C41227" t="str">
            <v>m</v>
          </cell>
          <cell r="D41227" t="str">
            <v>1,94</v>
          </cell>
        </row>
        <row r="41228">
          <cell r="A41228" t="str">
            <v>MM.14.050.0030.e</v>
          </cell>
          <cell r="B41228" t="str">
            <v>- De50 x 6,9 mm</v>
          </cell>
          <cell r="C41228" t="str">
            <v>m</v>
          </cell>
          <cell r="D41228" t="str">
            <v>2,93</v>
          </cell>
        </row>
        <row r="41229">
          <cell r="A41229" t="str">
            <v>MM.14.050.0030.f</v>
          </cell>
          <cell r="B41229" t="str">
            <v>- De63 x 8,6 mm</v>
          </cell>
          <cell r="C41229" t="str">
            <v>m</v>
          </cell>
          <cell r="D41229" t="str">
            <v>4,61</v>
          </cell>
        </row>
        <row r="41230">
          <cell r="A41230" t="str">
            <v>MM.14.050.0030.g</v>
          </cell>
          <cell r="B41230" t="str">
            <v>- De75 x 10,3 mm</v>
          </cell>
          <cell r="C41230" t="str">
            <v>m</v>
          </cell>
          <cell r="D41230" t="str">
            <v>6,55</v>
          </cell>
        </row>
        <row r="41231">
          <cell r="A41231" t="str">
            <v>MM.14.050.0030.h</v>
          </cell>
          <cell r="B41231" t="str">
            <v>- De90 x 12,3 mm</v>
          </cell>
          <cell r="C41231" t="str">
            <v>m</v>
          </cell>
          <cell r="D41231" t="str">
            <v>9,38</v>
          </cell>
        </row>
        <row r="41232">
          <cell r="A41232" t="str">
            <v>MM.14.050.0030.i</v>
          </cell>
          <cell r="B41232" t="str">
            <v>- De110 x 15,1 mm</v>
          </cell>
          <cell r="C41232" t="str">
            <v>m</v>
          </cell>
          <cell r="D41232" t="str">
            <v>14,07</v>
          </cell>
        </row>
        <row r="41233">
          <cell r="A41233" t="str">
            <v>MM.14.050.0030.j</v>
          </cell>
          <cell r="B41233" t="str">
            <v>- De125 x 17,1 mm</v>
          </cell>
          <cell r="C41233" t="str">
            <v>m</v>
          </cell>
          <cell r="D41233" t="str">
            <v>18,12</v>
          </cell>
        </row>
        <row r="41234">
          <cell r="A41234" t="str">
            <v>MM.14.050.0030.k</v>
          </cell>
          <cell r="B41234" t="str">
            <v>- De140 x 19,2 mm</v>
          </cell>
          <cell r="C41234" t="str">
            <v>m</v>
          </cell>
          <cell r="D41234" t="str">
            <v>22,78</v>
          </cell>
        </row>
        <row r="41235">
          <cell r="A41235" t="str">
            <v>MM.14.050.0030.l</v>
          </cell>
          <cell r="B41235" t="str">
            <v>- De160 x 21,9 mm</v>
          </cell>
          <cell r="C41235" t="str">
            <v>m</v>
          </cell>
          <cell r="D41235" t="str">
            <v>29,68</v>
          </cell>
        </row>
        <row r="41236">
          <cell r="A41236" t="str">
            <v>MM.14.050.0030.m</v>
          </cell>
          <cell r="B41236" t="str">
            <v>- De180 x 24,6 mm</v>
          </cell>
          <cell r="C41236" t="str">
            <v>m</v>
          </cell>
          <cell r="D41236" t="str">
            <v>37,52</v>
          </cell>
        </row>
        <row r="41237">
          <cell r="A41237" t="str">
            <v>MM.14.050.0030.n</v>
          </cell>
          <cell r="B41237" t="str">
            <v>- De200 x 27,4 mm</v>
          </cell>
          <cell r="C41237" t="str">
            <v>m</v>
          </cell>
          <cell r="D41237" t="str">
            <v>46,39</v>
          </cell>
        </row>
        <row r="41238">
          <cell r="A41238" t="str">
            <v>MM.14.050.0030.o</v>
          </cell>
          <cell r="B41238" t="str">
            <v>- De225 x 30,8 mm</v>
          </cell>
          <cell r="C41238" t="str">
            <v>m</v>
          </cell>
          <cell r="D41238" t="str">
            <v>58,72</v>
          </cell>
        </row>
        <row r="41239">
          <cell r="A41239" t="str">
            <v>MM.14.050.0030.p</v>
          </cell>
          <cell r="B41239" t="str">
            <v>- De250 x 34,2 mm</v>
          </cell>
          <cell r="C41239" t="str">
            <v>m</v>
          </cell>
          <cell r="D41239" t="str">
            <v>72,38</v>
          </cell>
        </row>
        <row r="41240">
          <cell r="A41240" t="str">
            <v>MM.14.050.0030.q</v>
          </cell>
          <cell r="B41240" t="str">
            <v>- De280 x 38,3 mm</v>
          </cell>
          <cell r="C41240" t="str">
            <v>m</v>
          </cell>
          <cell r="D41240" t="str">
            <v>90,83</v>
          </cell>
        </row>
        <row r="41241">
          <cell r="A41241" t="str">
            <v>MM.14.050.0030.r</v>
          </cell>
          <cell r="B41241" t="str">
            <v>- De315 x 43,1 mm</v>
          </cell>
          <cell r="C41241" t="str">
            <v>m</v>
          </cell>
          <cell r="D41241" t="str">
            <v>114,95</v>
          </cell>
        </row>
        <row r="41242">
          <cell r="A41242" t="str">
            <v>MM.14.050.0040</v>
          </cell>
          <cell r="B41242" t="str">
            <v>Tubazioni in pead per acqua potabile PE 100 UNI EN 12201 PN 10 - SDR 17.</v>
          </cell>
          <cell r="C41242"/>
          <cell r="D41242"/>
        </row>
        <row r="41243">
          <cell r="A41243" t="str">
            <v>MM.14.050.0040.a</v>
          </cell>
          <cell r="B41243" t="str">
            <v>- De50 x 3,0 mm</v>
          </cell>
          <cell r="C41243" t="str">
            <v>m</v>
          </cell>
          <cell r="D41243" t="str">
            <v>1,50</v>
          </cell>
        </row>
        <row r="41244">
          <cell r="A41244" t="str">
            <v>MM.14.050.0040.b</v>
          </cell>
          <cell r="B41244" t="str">
            <v>- De63 x 3,8 mm</v>
          </cell>
          <cell r="C41244" t="str">
            <v>m</v>
          </cell>
          <cell r="D41244" t="str">
            <v>2,38</v>
          </cell>
        </row>
        <row r="41245">
          <cell r="A41245" t="str">
            <v>MM.14.050.0040.c</v>
          </cell>
          <cell r="B41245" t="str">
            <v>- De75 x 4,5 mm</v>
          </cell>
          <cell r="C41245" t="str">
            <v>m</v>
          </cell>
          <cell r="D41245" t="str">
            <v>3,34</v>
          </cell>
        </row>
        <row r="41246">
          <cell r="A41246" t="str">
            <v>MM.14.050.0040.d</v>
          </cell>
          <cell r="B41246" t="str">
            <v>- De90 x 5,4 mm</v>
          </cell>
          <cell r="C41246" t="str">
            <v>m</v>
          </cell>
          <cell r="D41246" t="str">
            <v>4,79</v>
          </cell>
        </row>
        <row r="41247">
          <cell r="A41247" t="str">
            <v>MM.14.050.0040.e</v>
          </cell>
          <cell r="B41247" t="str">
            <v>- De110 x 6,6 mm</v>
          </cell>
          <cell r="C41247" t="str">
            <v>m</v>
          </cell>
          <cell r="D41247" t="str">
            <v>7,15</v>
          </cell>
        </row>
        <row r="41248">
          <cell r="A41248" t="str">
            <v>MM.14.050.0040.f</v>
          </cell>
          <cell r="B41248" t="str">
            <v>- De125 x 7,4 mm</v>
          </cell>
          <cell r="C41248" t="str">
            <v>m</v>
          </cell>
          <cell r="D41248" t="str">
            <v>8,76</v>
          </cell>
        </row>
        <row r="41249">
          <cell r="A41249" t="str">
            <v>MM.14.050.0040.g</v>
          </cell>
          <cell r="B41249" t="str">
            <v>- De140 x 8,3 mm</v>
          </cell>
          <cell r="C41249" t="str">
            <v>m</v>
          </cell>
          <cell r="D41249" t="str">
            <v>11,02</v>
          </cell>
        </row>
        <row r="41250">
          <cell r="A41250" t="str">
            <v>MM.14.050.0040.h</v>
          </cell>
          <cell r="B41250" t="str">
            <v>- De160 x 9,5 mm</v>
          </cell>
          <cell r="C41250" t="str">
            <v>m</v>
          </cell>
          <cell r="D41250" t="str">
            <v>14,39</v>
          </cell>
        </row>
        <row r="41251">
          <cell r="A41251" t="str">
            <v>MM.14.050.0040.i</v>
          </cell>
          <cell r="B41251" t="str">
            <v>- De180 x 10,7 mm</v>
          </cell>
          <cell r="C41251" t="str">
            <v>m</v>
          </cell>
          <cell r="D41251" t="str">
            <v>18,23</v>
          </cell>
        </row>
        <row r="41252">
          <cell r="A41252" t="str">
            <v>MM.14.050.0040.j</v>
          </cell>
          <cell r="B41252" t="str">
            <v>- De200 x 11,9 mm</v>
          </cell>
          <cell r="C41252" t="str">
            <v>m</v>
          </cell>
          <cell r="D41252" t="str">
            <v>22,51</v>
          </cell>
        </row>
        <row r="41253">
          <cell r="A41253" t="str">
            <v>MM.14.050.0040.k</v>
          </cell>
          <cell r="B41253" t="str">
            <v>- De225 x 13,4 mm</v>
          </cell>
          <cell r="C41253" t="str">
            <v>m</v>
          </cell>
          <cell r="D41253" t="str">
            <v>28,51</v>
          </cell>
        </row>
        <row r="41254">
          <cell r="A41254" t="str">
            <v>MM.14.050.0040.l</v>
          </cell>
          <cell r="B41254" t="str">
            <v>- De250 x 14,8 mm</v>
          </cell>
          <cell r="C41254" t="str">
            <v>m</v>
          </cell>
          <cell r="D41254" t="str">
            <v>35,00</v>
          </cell>
        </row>
        <row r="41255">
          <cell r="A41255" t="str">
            <v>MM.14.050.0040.m</v>
          </cell>
          <cell r="B41255" t="str">
            <v>- De280 x 16,6 mm</v>
          </cell>
          <cell r="C41255" t="str">
            <v>m</v>
          </cell>
          <cell r="D41255" t="str">
            <v>43,96</v>
          </cell>
        </row>
        <row r="41256">
          <cell r="A41256" t="str">
            <v>MM.14.050.0040.n</v>
          </cell>
          <cell r="B41256" t="str">
            <v>- De315 x 18,7 mm</v>
          </cell>
          <cell r="C41256" t="str">
            <v>m</v>
          </cell>
          <cell r="D41256" t="str">
            <v>55,73</v>
          </cell>
        </row>
        <row r="41257">
          <cell r="A41257" t="str">
            <v>MM.14.050.0050</v>
          </cell>
          <cell r="B41257" t="str">
            <v>Tubazioni in pead per acqua potabile PE 100 UNI EN 12201 PN 16 - SDR 11.</v>
          </cell>
          <cell r="C41257"/>
          <cell r="D41257"/>
        </row>
        <row r="41258">
          <cell r="A41258" t="str">
            <v>MM.14.050.0050.a</v>
          </cell>
          <cell r="B41258" t="str">
            <v>- De32 x 3,0 mm</v>
          </cell>
          <cell r="C41258" t="str">
            <v>m</v>
          </cell>
          <cell r="D41258" t="str">
            <v>0,96</v>
          </cell>
        </row>
        <row r="41259">
          <cell r="A41259" t="str">
            <v>MM.14.050.0050.b</v>
          </cell>
          <cell r="B41259" t="str">
            <v>- De40 x 3,7 mm</v>
          </cell>
          <cell r="C41259" t="str">
            <v>m</v>
          </cell>
          <cell r="D41259" t="str">
            <v>1,49</v>
          </cell>
        </row>
        <row r="41260">
          <cell r="A41260" t="str">
            <v>MM.14.050.0050.c</v>
          </cell>
          <cell r="B41260" t="str">
            <v>- De50 x 4,6 mm</v>
          </cell>
          <cell r="C41260" t="str">
            <v>m</v>
          </cell>
          <cell r="D41260" t="str">
            <v>2,21</v>
          </cell>
        </row>
        <row r="41261">
          <cell r="A41261" t="str">
            <v>MM.14.050.0050.d</v>
          </cell>
          <cell r="B41261" t="str">
            <v>- De63 x 5,8 mm</v>
          </cell>
          <cell r="C41261" t="str">
            <v>m</v>
          </cell>
          <cell r="D41261" t="str">
            <v>3,51</v>
          </cell>
        </row>
        <row r="41262">
          <cell r="A41262" t="str">
            <v>MM.14.050.0050.e</v>
          </cell>
          <cell r="B41262" t="str">
            <v>- De75 x 6,8 mm</v>
          </cell>
          <cell r="C41262" t="str">
            <v>m</v>
          </cell>
          <cell r="D41262" t="str">
            <v>4,86</v>
          </cell>
        </row>
        <row r="41263">
          <cell r="A41263" t="str">
            <v>MM.14.050.0050.f</v>
          </cell>
          <cell r="B41263" t="str">
            <v>- De90 x 8,2 mm</v>
          </cell>
          <cell r="C41263" t="str">
            <v>m</v>
          </cell>
          <cell r="D41263" t="str">
            <v>7,01</v>
          </cell>
        </row>
        <row r="41264">
          <cell r="A41264" t="str">
            <v>MM.14.050.0050.g</v>
          </cell>
          <cell r="B41264" t="str">
            <v>- De110 x 10,0 mm</v>
          </cell>
          <cell r="C41264" t="str">
            <v>m</v>
          </cell>
          <cell r="D41264" t="str">
            <v>10,44</v>
          </cell>
        </row>
        <row r="41265">
          <cell r="A41265" t="str">
            <v>MM.14.050.0050.h</v>
          </cell>
          <cell r="B41265" t="str">
            <v>- De125 x 11,4 mm</v>
          </cell>
          <cell r="C41265" t="str">
            <v>m</v>
          </cell>
          <cell r="D41265" t="str">
            <v>13,06</v>
          </cell>
        </row>
        <row r="41266">
          <cell r="A41266" t="str">
            <v>MM.14.050.0050.i</v>
          </cell>
          <cell r="B41266" t="str">
            <v>- De140 x 12,7 mm</v>
          </cell>
          <cell r="C41266" t="str">
            <v>m</v>
          </cell>
          <cell r="D41266" t="str">
            <v>16,26</v>
          </cell>
        </row>
        <row r="41267">
          <cell r="A41267" t="str">
            <v>MM.14.050.0050.j</v>
          </cell>
          <cell r="B41267" t="str">
            <v>- De160 x 14,6 mm</v>
          </cell>
          <cell r="C41267" t="str">
            <v>m</v>
          </cell>
          <cell r="D41267" t="str">
            <v>21,35</v>
          </cell>
        </row>
        <row r="41268">
          <cell r="A41268" t="str">
            <v>MM.14.050.0050.k</v>
          </cell>
          <cell r="B41268" t="str">
            <v>- De180 x 16,4 mm</v>
          </cell>
          <cell r="C41268" t="str">
            <v>m</v>
          </cell>
          <cell r="D41268" t="str">
            <v>26,97</v>
          </cell>
        </row>
        <row r="41269">
          <cell r="A41269" t="str">
            <v>MM.14.050.0050.l</v>
          </cell>
          <cell r="B41269" t="str">
            <v>- De200 x 18,2 mm</v>
          </cell>
          <cell r="C41269" t="str">
            <v>m</v>
          </cell>
          <cell r="D41269" t="str">
            <v>33,29</v>
          </cell>
        </row>
        <row r="41270">
          <cell r="A41270" t="str">
            <v>MM.14.050.0050.m</v>
          </cell>
          <cell r="B41270" t="str">
            <v>- De225 x 20,5 mm</v>
          </cell>
          <cell r="C41270" t="str">
            <v>m</v>
          </cell>
          <cell r="D41270" t="str">
            <v>42,14</v>
          </cell>
        </row>
        <row r="41271">
          <cell r="A41271" t="str">
            <v>MM.14.050.0050.n</v>
          </cell>
          <cell r="B41271" t="str">
            <v>- De250 x 22,7 mm</v>
          </cell>
          <cell r="C41271" t="str">
            <v>m</v>
          </cell>
          <cell r="D41271" t="str">
            <v>51,87</v>
          </cell>
        </row>
        <row r="41272">
          <cell r="A41272" t="str">
            <v>MM.14.050.0050.o</v>
          </cell>
          <cell r="B41272" t="str">
            <v>- De280 x 25,4 mm</v>
          </cell>
          <cell r="C41272" t="str">
            <v>m</v>
          </cell>
          <cell r="D41272" t="str">
            <v>65,01</v>
          </cell>
        </row>
        <row r="41273">
          <cell r="A41273" t="str">
            <v>MM.14.050.0050.p</v>
          </cell>
          <cell r="B41273" t="str">
            <v>- De315 x 28,6 mm</v>
          </cell>
          <cell r="C41273" t="str">
            <v>m</v>
          </cell>
          <cell r="D41273" t="str">
            <v>82,32</v>
          </cell>
        </row>
        <row r="41274">
          <cell r="A41274" t="str">
            <v>MM.14.050.0060</v>
          </cell>
          <cell r="B41274" t="str">
            <v>Tubazioni in pead per acqua potabile PE 100 UNI EN 12201 PN 25 - SDR 7,4.</v>
          </cell>
          <cell r="C41274"/>
          <cell r="D41274"/>
        </row>
        <row r="41275">
          <cell r="A41275" t="str">
            <v>MM.14.050.0060.a</v>
          </cell>
          <cell r="B41275" t="str">
            <v>- De20 x 3,0 mm</v>
          </cell>
          <cell r="C41275" t="str">
            <v>m</v>
          </cell>
          <cell r="D41275" t="str">
            <v>0,58</v>
          </cell>
        </row>
        <row r="41276">
          <cell r="A41276" t="str">
            <v>MM.14.050.0060.b</v>
          </cell>
          <cell r="B41276" t="str">
            <v>- De25 x 3,5 mm</v>
          </cell>
          <cell r="C41276" t="str">
            <v>m</v>
          </cell>
          <cell r="D41276" t="str">
            <v>0,81</v>
          </cell>
        </row>
        <row r="41277">
          <cell r="A41277" t="str">
            <v>MM.14.050.0060.c</v>
          </cell>
          <cell r="B41277" t="str">
            <v>- De32 x 4,4 mm</v>
          </cell>
          <cell r="C41277" t="str">
            <v>m</v>
          </cell>
          <cell r="D41277" t="str">
            <v>1,34</v>
          </cell>
        </row>
        <row r="41278">
          <cell r="A41278" t="str">
            <v>MM.14.050.0060.d</v>
          </cell>
          <cell r="B41278" t="str">
            <v>- De40 x 5,5 mm</v>
          </cell>
          <cell r="C41278" t="str">
            <v>m</v>
          </cell>
          <cell r="D41278" t="str">
            <v>2,06</v>
          </cell>
        </row>
        <row r="41279">
          <cell r="A41279" t="str">
            <v>MM.14.050.0060.e</v>
          </cell>
          <cell r="B41279" t="str">
            <v>- De50 x 6,9 mm</v>
          </cell>
          <cell r="C41279" t="str">
            <v>m</v>
          </cell>
          <cell r="D41279" t="str">
            <v>3,14</v>
          </cell>
        </row>
        <row r="41280">
          <cell r="A41280" t="str">
            <v>MM.14.050.0060.f</v>
          </cell>
          <cell r="B41280" t="str">
            <v>- De63 x 8,6 mm</v>
          </cell>
          <cell r="C41280" t="str">
            <v>m</v>
          </cell>
          <cell r="D41280" t="str">
            <v>4,94</v>
          </cell>
        </row>
        <row r="41281">
          <cell r="A41281" t="str">
            <v>MM.14.050.0060.g</v>
          </cell>
          <cell r="B41281" t="str">
            <v>- De75 x 10,3 mm</v>
          </cell>
          <cell r="C41281" t="str">
            <v>m</v>
          </cell>
          <cell r="D41281" t="str">
            <v>6,99</v>
          </cell>
        </row>
        <row r="41282">
          <cell r="A41282" t="str">
            <v>MM.14.050.0060.h</v>
          </cell>
          <cell r="B41282" t="str">
            <v>- De90 x 12,3 mm</v>
          </cell>
          <cell r="C41282" t="str">
            <v>m</v>
          </cell>
          <cell r="D41282" t="str">
            <v>9,97</v>
          </cell>
        </row>
        <row r="41283">
          <cell r="A41283" t="str">
            <v>MM.14.050.0060.i</v>
          </cell>
          <cell r="B41283" t="str">
            <v>- De110 x 15,1 mm</v>
          </cell>
          <cell r="C41283" t="str">
            <v>m</v>
          </cell>
          <cell r="D41283" t="str">
            <v>14,96</v>
          </cell>
        </row>
        <row r="41284">
          <cell r="A41284" t="str">
            <v>MM.14.050.0060.j</v>
          </cell>
          <cell r="B41284" t="str">
            <v>- De125 x 17,1 mm</v>
          </cell>
          <cell r="C41284" t="str">
            <v>m</v>
          </cell>
          <cell r="D41284" t="str">
            <v>19,28</v>
          </cell>
        </row>
        <row r="41285">
          <cell r="A41285" t="str">
            <v>MM.14.050.0060.k</v>
          </cell>
          <cell r="B41285" t="str">
            <v>- De140 x 19,2 mm</v>
          </cell>
          <cell r="C41285" t="str">
            <v>m</v>
          </cell>
          <cell r="D41285" t="str">
            <v>24,22</v>
          </cell>
        </row>
        <row r="41286">
          <cell r="A41286" t="str">
            <v>MM.14.050.0060.l</v>
          </cell>
          <cell r="B41286" t="str">
            <v>- De160 x 21,9 mm</v>
          </cell>
          <cell r="C41286" t="str">
            <v>m</v>
          </cell>
          <cell r="D41286" t="str">
            <v>31,56</v>
          </cell>
        </row>
        <row r="41287">
          <cell r="A41287" t="str">
            <v>MM.14.050.0060.m</v>
          </cell>
          <cell r="B41287" t="str">
            <v>- De180 x 24,6 mm</v>
          </cell>
          <cell r="C41287" t="str">
            <v>m</v>
          </cell>
          <cell r="D41287" t="str">
            <v>39,91</v>
          </cell>
        </row>
        <row r="41288">
          <cell r="A41288" t="str">
            <v>MM.14.050.0060.n</v>
          </cell>
          <cell r="B41288" t="str">
            <v>- De200 x 27,4 mm</v>
          </cell>
          <cell r="C41288" t="str">
            <v>m</v>
          </cell>
          <cell r="D41288" t="str">
            <v>49,36</v>
          </cell>
        </row>
        <row r="41289">
          <cell r="A41289" t="str">
            <v>MM.14.050.0060.o</v>
          </cell>
          <cell r="B41289" t="str">
            <v>- De225 x 30,8 mm</v>
          </cell>
          <cell r="C41289" t="str">
            <v>m</v>
          </cell>
          <cell r="D41289" t="str">
            <v>62,43</v>
          </cell>
        </row>
        <row r="41290">
          <cell r="A41290" t="str">
            <v>MM.14.050.0060.p</v>
          </cell>
          <cell r="B41290" t="str">
            <v>- De250 x 34,2 mm</v>
          </cell>
          <cell r="C41290" t="str">
            <v>m</v>
          </cell>
          <cell r="D41290" t="str">
            <v>77,02</v>
          </cell>
        </row>
        <row r="41291">
          <cell r="A41291" t="str">
            <v>MM.14.050.0060.q</v>
          </cell>
          <cell r="B41291" t="str">
            <v>- De280 x 38,3 mm</v>
          </cell>
          <cell r="C41291" t="str">
            <v>m</v>
          </cell>
          <cell r="D41291" t="str">
            <v>96,56</v>
          </cell>
        </row>
        <row r="41292">
          <cell r="A41292" t="str">
            <v>MM.14.050.0060.r</v>
          </cell>
          <cell r="B41292" t="str">
            <v>- De315 x 43,1 mm</v>
          </cell>
          <cell r="C41292" t="str">
            <v>m</v>
          </cell>
          <cell r="D41292" t="str">
            <v>122,27</v>
          </cell>
        </row>
        <row r="41293">
          <cell r="A41293" t="str">
            <v>MM.14.050.0070</v>
          </cell>
          <cell r="B41293" t="str">
            <v>Tubazioni in pead per metano PE 80 UNI EN 1555 tipo 316 S 8 - SDR 17,6 MOP 3 (massima pressione operativa in bar).</v>
          </cell>
          <cell r="C41293"/>
          <cell r="D41293"/>
        </row>
        <row r="41294">
          <cell r="A41294" t="str">
            <v>MM.14.050.0070.a</v>
          </cell>
          <cell r="B41294" t="str">
            <v>- De40 x 3,0 mm</v>
          </cell>
          <cell r="C41294" t="str">
            <v>m</v>
          </cell>
          <cell r="D41294" t="str">
            <v>1,18</v>
          </cell>
        </row>
        <row r="41295">
          <cell r="A41295" t="str">
            <v>MM.14.050.0070.b</v>
          </cell>
          <cell r="B41295" t="str">
            <v>- De50 x 3,0 mm</v>
          </cell>
          <cell r="C41295" t="str">
            <v>m</v>
          </cell>
          <cell r="D41295" t="str">
            <v>1,53</v>
          </cell>
        </row>
        <row r="41296">
          <cell r="A41296" t="str">
            <v>MM.14.050.0070.c</v>
          </cell>
          <cell r="B41296" t="str">
            <v>- De63 x 3,6 mm</v>
          </cell>
          <cell r="C41296" t="str">
            <v>m</v>
          </cell>
          <cell r="D41296" t="str">
            <v>2,33</v>
          </cell>
        </row>
        <row r="41297">
          <cell r="A41297" t="str">
            <v>MM.14.050.0070.d</v>
          </cell>
          <cell r="B41297" t="str">
            <v>- De75 x 4,3 mm</v>
          </cell>
          <cell r="C41297" t="str">
            <v>m</v>
          </cell>
          <cell r="D41297" t="str">
            <v>3,29</v>
          </cell>
        </row>
        <row r="41298">
          <cell r="A41298" t="str">
            <v>MM.14.050.0070.e</v>
          </cell>
          <cell r="B41298" t="str">
            <v>- De90 x 5,2 mm</v>
          </cell>
          <cell r="C41298" t="str">
            <v>m</v>
          </cell>
          <cell r="D41298" t="str">
            <v>4,75</v>
          </cell>
        </row>
        <row r="41299">
          <cell r="A41299" t="str">
            <v>MM.14.050.0070.f</v>
          </cell>
          <cell r="B41299" t="str">
            <v>- De110 x 6,3 mm</v>
          </cell>
          <cell r="C41299" t="str">
            <v>m</v>
          </cell>
          <cell r="D41299" t="str">
            <v>7,03</v>
          </cell>
        </row>
        <row r="41300">
          <cell r="A41300" t="str">
            <v>MM.14.050.0070.g</v>
          </cell>
          <cell r="B41300" t="str">
            <v>- De125 x 7,1 mm</v>
          </cell>
          <cell r="C41300" t="str">
            <v>m</v>
          </cell>
          <cell r="D41300" t="str">
            <v>8,84</v>
          </cell>
        </row>
        <row r="41301">
          <cell r="A41301" t="str">
            <v>MM.14.050.0070.h</v>
          </cell>
          <cell r="B41301" t="str">
            <v>- De140 x 8,0 mm</v>
          </cell>
          <cell r="C41301" t="str">
            <v>m</v>
          </cell>
          <cell r="D41301" t="str">
            <v>10,97</v>
          </cell>
        </row>
        <row r="41302">
          <cell r="A41302" t="str">
            <v>MM.14.050.0070.i</v>
          </cell>
          <cell r="B41302" t="str">
            <v>- De160 x 9,1 mm</v>
          </cell>
          <cell r="C41302" t="str">
            <v>m</v>
          </cell>
          <cell r="D41302" t="str">
            <v>14,42</v>
          </cell>
        </row>
        <row r="41303">
          <cell r="A41303" t="str">
            <v>MM.14.050.0070.j</v>
          </cell>
          <cell r="B41303" t="str">
            <v>- De180 x 10,3 mm</v>
          </cell>
          <cell r="C41303" t="str">
            <v>m</v>
          </cell>
          <cell r="D41303" t="str">
            <v>18,15</v>
          </cell>
        </row>
        <row r="41304">
          <cell r="A41304" t="str">
            <v>MM.14.050.0070.k</v>
          </cell>
          <cell r="B41304" t="str">
            <v>- De200 x 11,4 mm</v>
          </cell>
          <cell r="C41304" t="str">
            <v>m</v>
          </cell>
          <cell r="D41304" t="str">
            <v>22,51</v>
          </cell>
        </row>
        <row r="41305">
          <cell r="A41305" t="str">
            <v>MM.14.050.0070.l</v>
          </cell>
          <cell r="B41305" t="str">
            <v>- De225 x 12,9 mm</v>
          </cell>
          <cell r="C41305" t="str">
            <v>m</v>
          </cell>
          <cell r="D41305" t="str">
            <v>28,39</v>
          </cell>
        </row>
        <row r="41306">
          <cell r="A41306" t="str">
            <v>MM.14.050.0070.m</v>
          </cell>
          <cell r="B41306" t="str">
            <v>- De250 x 14,2 mm</v>
          </cell>
          <cell r="C41306" t="str">
            <v>m</v>
          </cell>
          <cell r="D41306" t="str">
            <v>35,23</v>
          </cell>
        </row>
        <row r="41307">
          <cell r="A41307" t="str">
            <v>MM.14.050.0070.n</v>
          </cell>
          <cell r="B41307" t="str">
            <v>- De280 x 16,0 mm</v>
          </cell>
          <cell r="C41307" t="str">
            <v>m</v>
          </cell>
          <cell r="D41307" t="str">
            <v>44,10</v>
          </cell>
        </row>
        <row r="41308">
          <cell r="A41308" t="str">
            <v>MM.14.050.0070.o</v>
          </cell>
          <cell r="B41308" t="str">
            <v>- De315 x 17,9 mm</v>
          </cell>
          <cell r="C41308" t="str">
            <v>m</v>
          </cell>
          <cell r="D41308" t="str">
            <v>55,76</v>
          </cell>
        </row>
        <row r="41309">
          <cell r="A41309" t="str">
            <v>MM.14.050.0080</v>
          </cell>
          <cell r="B41309" t="str">
            <v>Tubazioni in pead per metano PE 80 UNI EN 1555 tipo 316 S 5 - SDR 11 MOP 5 (massima pressione operativa in bar).</v>
          </cell>
          <cell r="C41309"/>
          <cell r="D41309"/>
        </row>
        <row r="41310">
          <cell r="A41310" t="str">
            <v>MM.14.050.0080.a</v>
          </cell>
          <cell r="B41310" t="str">
            <v>- De20 x 3,0 mm</v>
          </cell>
          <cell r="C41310" t="str">
            <v>m</v>
          </cell>
          <cell r="D41310" t="str">
            <v>0,58</v>
          </cell>
        </row>
        <row r="41311">
          <cell r="A41311" t="str">
            <v>MM.14.050.0080.b</v>
          </cell>
          <cell r="B41311" t="str">
            <v>- De25 x 3,0 mm</v>
          </cell>
          <cell r="C41311" t="str">
            <v>m</v>
          </cell>
          <cell r="D41311" t="str">
            <v>0,70</v>
          </cell>
        </row>
        <row r="41312">
          <cell r="A41312" t="str">
            <v>MM.14.050.0080.c</v>
          </cell>
          <cell r="B41312" t="str">
            <v>- De32 x 3,6 mm</v>
          </cell>
          <cell r="C41312" t="str">
            <v>m</v>
          </cell>
          <cell r="D41312" t="str">
            <v>0,96</v>
          </cell>
        </row>
        <row r="41313">
          <cell r="A41313" t="str">
            <v>MM.14.050.0080.d</v>
          </cell>
          <cell r="B41313" t="str">
            <v>- De40 x 3,7 mm</v>
          </cell>
          <cell r="C41313" t="str">
            <v>m</v>
          </cell>
          <cell r="D41313" t="str">
            <v>1,49</v>
          </cell>
        </row>
        <row r="41314">
          <cell r="A41314" t="str">
            <v>MM.14.050.0080.e</v>
          </cell>
          <cell r="B41314" t="str">
            <v>- De50 x 4,6 mm</v>
          </cell>
          <cell r="C41314" t="str">
            <v>m</v>
          </cell>
          <cell r="D41314" t="str">
            <v>2,18</v>
          </cell>
        </row>
        <row r="41315">
          <cell r="A41315" t="str">
            <v>MM.14.050.0080.f</v>
          </cell>
          <cell r="B41315" t="str">
            <v>- De63 x 5,8 mm</v>
          </cell>
          <cell r="C41315" t="str">
            <v>m</v>
          </cell>
          <cell r="D41315" t="str">
            <v>3,47</v>
          </cell>
        </row>
        <row r="41316">
          <cell r="A41316" t="str">
            <v>MM.14.050.0080.g</v>
          </cell>
          <cell r="B41316" t="str">
            <v>- De75 x 6,8 mm</v>
          </cell>
          <cell r="C41316" t="str">
            <v>m</v>
          </cell>
          <cell r="D41316" t="str">
            <v>4,94</v>
          </cell>
        </row>
        <row r="41317">
          <cell r="A41317" t="str">
            <v>MM.14.050.0080.h</v>
          </cell>
          <cell r="B41317" t="str">
            <v>- De90 x 8,2 mm</v>
          </cell>
          <cell r="C41317" t="str">
            <v>m</v>
          </cell>
          <cell r="D41317" t="str">
            <v>7,05</v>
          </cell>
        </row>
        <row r="41318">
          <cell r="A41318" t="str">
            <v>MM.14.050.0080.i</v>
          </cell>
          <cell r="B41318" t="str">
            <v>- De110 x 10,0 mm</v>
          </cell>
          <cell r="C41318" t="str">
            <v>m</v>
          </cell>
          <cell r="D41318" t="str">
            <v>10,51</v>
          </cell>
        </row>
        <row r="41319">
          <cell r="A41319" t="str">
            <v>MM.14.050.0080.j</v>
          </cell>
          <cell r="B41319" t="str">
            <v>- De125 x 11,4 mm</v>
          </cell>
          <cell r="C41319" t="str">
            <v>m</v>
          </cell>
          <cell r="D41319" t="str">
            <v>13,08</v>
          </cell>
        </row>
        <row r="41320">
          <cell r="A41320" t="str">
            <v>MM.14.050.0080.k</v>
          </cell>
          <cell r="B41320" t="str">
            <v>- De140 x 12,7 mm</v>
          </cell>
          <cell r="C41320" t="str">
            <v>m</v>
          </cell>
          <cell r="D41320" t="str">
            <v>16,43</v>
          </cell>
        </row>
        <row r="41321">
          <cell r="A41321" t="str">
            <v>MM.14.050.0080.l</v>
          </cell>
          <cell r="B41321" t="str">
            <v>- De160 x 14,6 mm</v>
          </cell>
          <cell r="C41321" t="str">
            <v>m</v>
          </cell>
          <cell r="D41321" t="str">
            <v>21,49</v>
          </cell>
        </row>
        <row r="41322">
          <cell r="A41322" t="str">
            <v>MM.14.050.0080.m</v>
          </cell>
          <cell r="B41322" t="str">
            <v>- De180 x 16,4 mm</v>
          </cell>
          <cell r="C41322" t="str">
            <v>m</v>
          </cell>
          <cell r="D41322" t="str">
            <v>27,14</v>
          </cell>
        </row>
        <row r="41323">
          <cell r="A41323" t="str">
            <v>MM.14.050.0080.n</v>
          </cell>
          <cell r="B41323" t="str">
            <v>- De200 x 18,2 mm</v>
          </cell>
          <cell r="C41323" t="str">
            <v>m</v>
          </cell>
          <cell r="D41323" t="str">
            <v>33,42</v>
          </cell>
        </row>
        <row r="41324">
          <cell r="A41324" t="str">
            <v>MM.14.050.0080.o</v>
          </cell>
          <cell r="B41324" t="str">
            <v>- De225 x 20,5 mm</v>
          </cell>
          <cell r="C41324" t="str">
            <v>m</v>
          </cell>
          <cell r="D41324" t="str">
            <v>42,32</v>
          </cell>
        </row>
        <row r="41325">
          <cell r="A41325" t="str">
            <v>MM.14.050.0080.p</v>
          </cell>
          <cell r="B41325" t="str">
            <v>- De250 x 22,7 mm</v>
          </cell>
          <cell r="C41325" t="str">
            <v>m</v>
          </cell>
          <cell r="D41325" t="str">
            <v>52,21</v>
          </cell>
        </row>
        <row r="41326">
          <cell r="A41326" t="str">
            <v>MM.14.050.0080.q</v>
          </cell>
          <cell r="B41326" t="str">
            <v>- De280 x 25,4 mm</v>
          </cell>
          <cell r="C41326" t="str">
            <v>m</v>
          </cell>
          <cell r="D41326" t="str">
            <v>65,62</v>
          </cell>
        </row>
        <row r="41327">
          <cell r="A41327" t="str">
            <v>MM.14.050.0080.r</v>
          </cell>
          <cell r="B41327" t="str">
            <v>- De315 x 28,6 mm</v>
          </cell>
          <cell r="C41327" t="str">
            <v>m</v>
          </cell>
          <cell r="D41327" t="str">
            <v>82,93</v>
          </cell>
        </row>
        <row r="41328">
          <cell r="A41328" t="str">
            <v>MM.14.060</v>
          </cell>
          <cell r="B41328" t="str">
            <v>TUBAZIONI IN POLIETILENE RETICOLATO (PE-X)</v>
          </cell>
          <cell r="C41328"/>
          <cell r="D41328"/>
        </row>
        <row r="41329">
          <cell r="A41329" t="str">
            <v>MM.14.060.0010</v>
          </cell>
          <cell r="B41329" t="str">
            <v>Tubazioni in pe reticolato secondo UNI EN ISO 15875 in rotoli.</v>
          </cell>
          <cell r="C41329"/>
          <cell r="D41329"/>
        </row>
        <row r="41330">
          <cell r="A41330" t="str">
            <v>MM.14.060.0010.a</v>
          </cell>
          <cell r="B41330" t="str">
            <v>- De16 x 2,2 mm</v>
          </cell>
          <cell r="C41330" t="str">
            <v>m</v>
          </cell>
          <cell r="D41330" t="str">
            <v>2,44</v>
          </cell>
        </row>
        <row r="41331">
          <cell r="A41331" t="str">
            <v>MM.14.060.0010.b</v>
          </cell>
          <cell r="B41331" t="str">
            <v>- De18 x 2,5 mm</v>
          </cell>
          <cell r="C41331" t="str">
            <v>m</v>
          </cell>
          <cell r="D41331" t="str">
            <v>2,71</v>
          </cell>
        </row>
        <row r="41332">
          <cell r="A41332" t="str">
            <v>MM.14.060.0010.c</v>
          </cell>
          <cell r="B41332" t="str">
            <v>- De20 x 2,8 mm</v>
          </cell>
          <cell r="C41332" t="str">
            <v>m</v>
          </cell>
          <cell r="D41332" t="str">
            <v>3,20</v>
          </cell>
        </row>
        <row r="41333">
          <cell r="A41333" t="str">
            <v>MM.14.060.0010.d</v>
          </cell>
          <cell r="B41333" t="str">
            <v>- De22 x 3,0 mm</v>
          </cell>
          <cell r="C41333" t="str">
            <v>m</v>
          </cell>
          <cell r="D41333" t="str">
            <v>3,48</v>
          </cell>
        </row>
        <row r="41334">
          <cell r="A41334" t="str">
            <v>MM.14.060.0010.e</v>
          </cell>
          <cell r="B41334" t="str">
            <v>- De25 x 3,5 mm</v>
          </cell>
          <cell r="C41334" t="str">
            <v>m</v>
          </cell>
          <cell r="D41334" t="str">
            <v>5,29</v>
          </cell>
        </row>
        <row r="41335">
          <cell r="A41335" t="str">
            <v>MM.14.060.0010.f</v>
          </cell>
          <cell r="B41335" t="str">
            <v>- De28 x 4,0 mm</v>
          </cell>
          <cell r="C41335" t="str">
            <v>m</v>
          </cell>
          <cell r="D41335" t="str">
            <v>6,34</v>
          </cell>
        </row>
        <row r="41336">
          <cell r="A41336" t="str">
            <v>MM.14.060.0010.g</v>
          </cell>
          <cell r="B41336" t="str">
            <v>- De32 x 4,4 mm</v>
          </cell>
          <cell r="C41336" t="str">
            <v>m</v>
          </cell>
          <cell r="D41336" t="str">
            <v>8,64</v>
          </cell>
        </row>
        <row r="41337">
          <cell r="A41337" t="str">
            <v>MM.14.060.0020</v>
          </cell>
          <cell r="B41337" t="str">
            <v>Tubazioni in pe reticolato secondo UNI EN ISO 15875 in barre.</v>
          </cell>
          <cell r="C41337"/>
          <cell r="D41337"/>
        </row>
        <row r="41338">
          <cell r="A41338" t="str">
            <v>MM.14.060.0020.a</v>
          </cell>
          <cell r="B41338" t="str">
            <v>- De16 x 2,2 mm</v>
          </cell>
          <cell r="C41338" t="str">
            <v>m</v>
          </cell>
          <cell r="D41338" t="str">
            <v>2,64</v>
          </cell>
        </row>
        <row r="41339">
          <cell r="A41339" t="str">
            <v>MM.14.060.0020.b</v>
          </cell>
          <cell r="B41339" t="str">
            <v>- De20 x 2,8 mm</v>
          </cell>
          <cell r="C41339" t="str">
            <v>m</v>
          </cell>
          <cell r="D41339" t="str">
            <v>3,48</v>
          </cell>
        </row>
        <row r="41340">
          <cell r="A41340" t="str">
            <v>MM.14.060.0020.c</v>
          </cell>
          <cell r="B41340" t="str">
            <v>- De25 x 3,5 mm</v>
          </cell>
          <cell r="C41340" t="str">
            <v>m</v>
          </cell>
          <cell r="D41340" t="str">
            <v>5,75</v>
          </cell>
        </row>
        <row r="41341">
          <cell r="A41341" t="str">
            <v>MM.14.060.0020.d</v>
          </cell>
          <cell r="B41341" t="str">
            <v>- De32 x 4,4 mm</v>
          </cell>
          <cell r="C41341" t="str">
            <v>m</v>
          </cell>
          <cell r="D41341" t="str">
            <v>9,28</v>
          </cell>
        </row>
        <row r="41342">
          <cell r="A41342" t="str">
            <v>MM.14.060.0030</v>
          </cell>
          <cell r="B41342" t="str">
            <v>Tubazioni in pe reticolato secondo UNI EN ISO 15875 in rotoli con guaina isolante.</v>
          </cell>
          <cell r="C41342"/>
          <cell r="D41342"/>
        </row>
        <row r="41343">
          <cell r="A41343" t="str">
            <v>MM.14.060.0030.a</v>
          </cell>
          <cell r="B41343" t="str">
            <v>- De16 x 2,2 mm</v>
          </cell>
          <cell r="C41343" t="str">
            <v>m</v>
          </cell>
          <cell r="D41343" t="str">
            <v>3,61</v>
          </cell>
        </row>
        <row r="41344">
          <cell r="A41344" t="str">
            <v>MM.14.060.0030.b</v>
          </cell>
          <cell r="B41344" t="str">
            <v>- De20 x 2,8 mm</v>
          </cell>
          <cell r="C41344" t="str">
            <v>m</v>
          </cell>
          <cell r="D41344" t="str">
            <v>4,50</v>
          </cell>
        </row>
        <row r="41345">
          <cell r="A41345" t="str">
            <v>MM.14.060.0030.c</v>
          </cell>
          <cell r="B41345" t="str">
            <v>- De25 x 3,5 mm</v>
          </cell>
          <cell r="C41345" t="str">
            <v>m</v>
          </cell>
          <cell r="D41345" t="str">
            <v>7,93</v>
          </cell>
        </row>
        <row r="41346">
          <cell r="A41346" t="str">
            <v>MM.14.060.0040</v>
          </cell>
          <cell r="B41346" t="str">
            <v>Tubazioni in pe reticolato secondo UNI EN ISO 15875 in rotoli con guaina in pvc.</v>
          </cell>
          <cell r="C41346"/>
          <cell r="D41346"/>
        </row>
        <row r="41347">
          <cell r="A41347" t="str">
            <v>MM.14.060.0040.a</v>
          </cell>
          <cell r="B41347" t="str">
            <v>- De16 x 2,2 mm</v>
          </cell>
          <cell r="C41347" t="str">
            <v>m</v>
          </cell>
          <cell r="D41347" t="str">
            <v>3,96</v>
          </cell>
        </row>
        <row r="41348">
          <cell r="A41348" t="str">
            <v>MM.14.060.0040.b</v>
          </cell>
          <cell r="B41348" t="str">
            <v>- De20 x 2,8 mm</v>
          </cell>
          <cell r="C41348" t="str">
            <v>m</v>
          </cell>
          <cell r="D41348" t="str">
            <v>4,86</v>
          </cell>
        </row>
        <row r="41349">
          <cell r="A41349" t="str">
            <v>MM.14.060.0050</v>
          </cell>
          <cell r="B41349" t="str">
            <v>Tubazioni in pe reticolato con barriera anti-ossigeno secondo UNI EN ISO 15875 in rotoli con guaina isolante.</v>
          </cell>
          <cell r="C41349"/>
          <cell r="D41349"/>
        </row>
        <row r="41350">
          <cell r="A41350" t="str">
            <v>MM.14.060.0050.a</v>
          </cell>
          <cell r="B41350" t="str">
            <v>- De16 x 2,2 mm</v>
          </cell>
          <cell r="C41350" t="str">
            <v>m</v>
          </cell>
          <cell r="D41350" t="str">
            <v>3,88</v>
          </cell>
        </row>
        <row r="41351">
          <cell r="A41351" t="str">
            <v>MM.14.060.0050.b</v>
          </cell>
          <cell r="B41351" t="str">
            <v>- De20 x 2,8 mm</v>
          </cell>
          <cell r="C41351" t="str">
            <v>m</v>
          </cell>
          <cell r="D41351" t="str">
            <v>4,91</v>
          </cell>
        </row>
        <row r="41352">
          <cell r="A41352" t="str">
            <v>MM.14.060.0050.c</v>
          </cell>
          <cell r="B41352" t="str">
            <v>- De25 x 3,5 mm</v>
          </cell>
          <cell r="C41352" t="str">
            <v>m</v>
          </cell>
          <cell r="D41352" t="str">
            <v>8,26</v>
          </cell>
        </row>
        <row r="41353">
          <cell r="A41353" t="str">
            <v>MM.14.060.0060</v>
          </cell>
          <cell r="B41353" t="str">
            <v>Tubazioni in pe reticolato con barriera anti-ossigeno secondo UNI EN ISO 15875 in rotoli.</v>
          </cell>
          <cell r="C41353"/>
          <cell r="D41353"/>
        </row>
        <row r="41354">
          <cell r="A41354" t="str">
            <v>MM.14.060.0060.a</v>
          </cell>
          <cell r="B41354" t="str">
            <v>- De32 x 2,9 mm</v>
          </cell>
          <cell r="C41354" t="str">
            <v>m</v>
          </cell>
          <cell r="D41354" t="str">
            <v>7,73</v>
          </cell>
        </row>
        <row r="41355">
          <cell r="A41355" t="str">
            <v>MM.14.060.0060.b</v>
          </cell>
          <cell r="B41355" t="str">
            <v>- De40 x 3,7 mm</v>
          </cell>
          <cell r="C41355" t="str">
            <v>m</v>
          </cell>
          <cell r="D41355" t="str">
            <v>11,21</v>
          </cell>
        </row>
        <row r="41356">
          <cell r="A41356" t="str">
            <v>MM.14.060.0060.c</v>
          </cell>
          <cell r="B41356" t="str">
            <v>- De50 x 4,6 mm</v>
          </cell>
          <cell r="C41356" t="str">
            <v>m</v>
          </cell>
          <cell r="D41356" t="str">
            <v>16,63</v>
          </cell>
        </row>
        <row r="41357">
          <cell r="A41357" t="str">
            <v>MM.14.060.0060.d</v>
          </cell>
          <cell r="B41357" t="str">
            <v>- De63 x 5,8 mm</v>
          </cell>
          <cell r="C41357" t="str">
            <v>m</v>
          </cell>
          <cell r="D41357" t="str">
            <v>23,86</v>
          </cell>
        </row>
        <row r="41358">
          <cell r="A41358" t="str">
            <v>MM.14.060.0060.e</v>
          </cell>
          <cell r="B41358" t="str">
            <v>- De75 x 6,8 mm</v>
          </cell>
          <cell r="C41358" t="str">
            <v>m</v>
          </cell>
          <cell r="D41358" t="str">
            <v>30,95</v>
          </cell>
        </row>
        <row r="41359">
          <cell r="A41359" t="str">
            <v>MM.14.060.0060.f</v>
          </cell>
          <cell r="B41359" t="str">
            <v>- De90 x 8,2 mm</v>
          </cell>
          <cell r="C41359" t="str">
            <v>m</v>
          </cell>
          <cell r="D41359" t="str">
            <v>41,27</v>
          </cell>
        </row>
        <row r="41360">
          <cell r="A41360" t="str">
            <v>MM.14.060.0060.g</v>
          </cell>
          <cell r="B41360" t="str">
            <v>- De110 x 10,0 mm</v>
          </cell>
          <cell r="C41360" t="str">
            <v>m</v>
          </cell>
          <cell r="D41360" t="str">
            <v>61,92</v>
          </cell>
        </row>
        <row r="41361">
          <cell r="A41361" t="str">
            <v>MM.14.060.0070</v>
          </cell>
          <cell r="B41361" t="str">
            <v>Tubazioni in pe reticolato con barriera anti-ossigeno secondo UNI EN ISO 15875 in barre.</v>
          </cell>
          <cell r="C41361"/>
          <cell r="D41361"/>
        </row>
        <row r="41362">
          <cell r="A41362" t="str">
            <v>MM.14.060.0070.a</v>
          </cell>
          <cell r="B41362" t="str">
            <v>- De32 x 2,9 mm</v>
          </cell>
          <cell r="C41362" t="str">
            <v>m</v>
          </cell>
          <cell r="D41362" t="str">
            <v>7,93</v>
          </cell>
        </row>
        <row r="41363">
          <cell r="A41363" t="str">
            <v>MM.14.060.0070.b</v>
          </cell>
          <cell r="B41363" t="str">
            <v>- De40 x 3,7 mm</v>
          </cell>
          <cell r="C41363" t="str">
            <v>m</v>
          </cell>
          <cell r="D41363" t="str">
            <v>11,61</v>
          </cell>
        </row>
        <row r="41364">
          <cell r="A41364" t="str">
            <v>MM.14.060.0070.c</v>
          </cell>
          <cell r="B41364" t="str">
            <v>- De50 x 4,6 mm</v>
          </cell>
          <cell r="C41364" t="str">
            <v>m</v>
          </cell>
          <cell r="D41364" t="str">
            <v>17,14</v>
          </cell>
        </row>
        <row r="41365">
          <cell r="A41365" t="str">
            <v>MM.14.060.0070.d</v>
          </cell>
          <cell r="B41365" t="str">
            <v>- De63 x 5,8 mm</v>
          </cell>
          <cell r="C41365" t="str">
            <v>m</v>
          </cell>
          <cell r="D41365" t="str">
            <v>24,49</v>
          </cell>
        </row>
        <row r="41366">
          <cell r="A41366" t="str">
            <v>MM.14.060.0070.e</v>
          </cell>
          <cell r="B41366" t="str">
            <v>- De75 x 6,8 mm</v>
          </cell>
          <cell r="C41366" t="str">
            <v>m</v>
          </cell>
          <cell r="D41366" t="str">
            <v>33,54</v>
          </cell>
        </row>
        <row r="41367">
          <cell r="A41367" t="str">
            <v>MM.14.060.0070.f</v>
          </cell>
          <cell r="B41367" t="str">
            <v>- De90 x 8,2 mm</v>
          </cell>
          <cell r="C41367" t="str">
            <v>m</v>
          </cell>
          <cell r="D41367" t="str">
            <v>45,02</v>
          </cell>
        </row>
        <row r="41368">
          <cell r="A41368" t="str">
            <v>MM.14.060.0070.g</v>
          </cell>
          <cell r="B41368" t="str">
            <v>- De110 x 10,0 mm</v>
          </cell>
          <cell r="C41368" t="str">
            <v>m</v>
          </cell>
          <cell r="D41368" t="str">
            <v>65,66</v>
          </cell>
        </row>
        <row r="41369">
          <cell r="A41369" t="str">
            <v>MM.14.070</v>
          </cell>
          <cell r="B41369" t="str">
            <v>TUBAZIONI IN C-PVC</v>
          </cell>
          <cell r="C41369"/>
          <cell r="D41369"/>
        </row>
        <row r="41370">
          <cell r="A41370" t="str">
            <v>MM.14.070.0010</v>
          </cell>
          <cell r="B41370" t="str">
            <v>Tubazioni in C-PVC, di colore arancione, per la distribuzione dell'acqua fredda, resistenti ai trattamenti chimici e termici previsti dalle Linee Guide Europee in tema di prevenzione e trattamento chimico da batterio della legionella, PN16, compresa la raccorderia, i pezzi speciali, le giunzioni, le guarnizioni, la saldatura a freddo con specifico polimero di colore arancione, gli staffaggi e qualsivoglia operazione per renderle in opera complete delle certificazioni attestanti il rispetto della normativa vigente in materia comune di:</v>
          </cell>
          <cell r="C41370"/>
          <cell r="D41370"/>
        </row>
        <row r="41371">
          <cell r="A41371" t="str">
            <v>MM.14.070.0010.a</v>
          </cell>
          <cell r="B41371" t="str">
            <v>- DN16, s=1,8 mm</v>
          </cell>
          <cell r="C41371" t="str">
            <v>m</v>
          </cell>
          <cell r="D41371" t="str">
            <v>9,50</v>
          </cell>
        </row>
        <row r="41372">
          <cell r="A41372" t="str">
            <v>MM.14.070.0010.b</v>
          </cell>
          <cell r="B41372" t="str">
            <v>- DN20, s=2,3 mm</v>
          </cell>
          <cell r="C41372" t="str">
            <v>m</v>
          </cell>
          <cell r="D41372" t="str">
            <v>11,36</v>
          </cell>
        </row>
        <row r="41373">
          <cell r="A41373" t="str">
            <v>MM.14.070.0010.c</v>
          </cell>
          <cell r="B41373" t="str">
            <v>- DN25, s=2,8 mm</v>
          </cell>
          <cell r="C41373" t="str">
            <v>m</v>
          </cell>
          <cell r="D41373" t="str">
            <v>13,94</v>
          </cell>
        </row>
        <row r="41374">
          <cell r="A41374" t="str">
            <v>MM.14.070.0010.d</v>
          </cell>
          <cell r="B41374" t="str">
            <v>- DN32, s=2,4 mm</v>
          </cell>
          <cell r="C41374" t="str">
            <v>m</v>
          </cell>
          <cell r="D41374" t="str">
            <v>16,52</v>
          </cell>
        </row>
        <row r="41375">
          <cell r="A41375" t="str">
            <v>MM.14.070.0010.e</v>
          </cell>
          <cell r="B41375" t="str">
            <v>- DN40, s=3,0 mm</v>
          </cell>
          <cell r="C41375" t="str">
            <v>m</v>
          </cell>
          <cell r="D41375" t="str">
            <v>24,10</v>
          </cell>
        </row>
        <row r="41376">
          <cell r="A41376" t="str">
            <v>MM.14.070.0010.f</v>
          </cell>
          <cell r="B41376" t="str">
            <v>- DN50, s=3,7 mm</v>
          </cell>
          <cell r="C41376" t="str">
            <v>m</v>
          </cell>
          <cell r="D41376" t="str">
            <v>35,00</v>
          </cell>
        </row>
        <row r="41377">
          <cell r="A41377" t="str">
            <v>MM.14.070.0010.g</v>
          </cell>
          <cell r="B41377" t="str">
            <v>- DN63, s=4,7 mm</v>
          </cell>
          <cell r="C41377" t="str">
            <v>m</v>
          </cell>
          <cell r="D41377" t="str">
            <v>48,99</v>
          </cell>
        </row>
        <row r="41378">
          <cell r="A41378" t="str">
            <v>MM.14.070.0010.h</v>
          </cell>
          <cell r="B41378" t="str">
            <v>- DN75, s=5,5 mm</v>
          </cell>
          <cell r="C41378" t="str">
            <v>m</v>
          </cell>
          <cell r="D41378" t="str">
            <v>86,64</v>
          </cell>
        </row>
        <row r="41379">
          <cell r="A41379" t="str">
            <v>MM.14.070.0010.i</v>
          </cell>
          <cell r="B41379" t="str">
            <v>- DN90, s=6,6 mm</v>
          </cell>
          <cell r="C41379" t="str">
            <v>m</v>
          </cell>
          <cell r="D41379" t="str">
            <v>138,14</v>
          </cell>
        </row>
        <row r="41380">
          <cell r="A41380" t="str">
            <v>MM.14.070.0010.j</v>
          </cell>
          <cell r="B41380" t="str">
            <v>- DN110, s=8,1 mm</v>
          </cell>
          <cell r="C41380" t="str">
            <v>m</v>
          </cell>
          <cell r="D41380" t="str">
            <v>190,73</v>
          </cell>
        </row>
        <row r="41381">
          <cell r="A41381" t="str">
            <v>MM.14.070.0010.k</v>
          </cell>
          <cell r="B41381" t="str">
            <v>- DN125, s=9,2 mm</v>
          </cell>
          <cell r="C41381" t="str">
            <v>m</v>
          </cell>
          <cell r="D41381" t="str">
            <v>286,37</v>
          </cell>
        </row>
        <row r="41382">
          <cell r="A41382" t="str">
            <v>MM.14.070.0010.l</v>
          </cell>
          <cell r="B41382" t="str">
            <v>- DN160, s=11,8 mm</v>
          </cell>
          <cell r="C41382" t="str">
            <v>m</v>
          </cell>
          <cell r="D41382" t="str">
            <v>437,44</v>
          </cell>
        </row>
        <row r="41383">
          <cell r="A41383" t="str">
            <v>MM.14.070.0020</v>
          </cell>
          <cell r="B41383" t="str">
            <v>Tubazioni in C-PVC, di colore marrone, per la distribuzione dell'acqua calda, resistenti ai trattamenti chimici e termici previsti dalle Linee Guide Europee in tema di prevenzione e trattamento chimico da batterio della legionella, PN16, compresa la raccorderia, i pezzi speciali, le giunzioni, le guarnizioni, la saldatura a freddo con specifico polimero di colore arancione, gli staffaggi e qualsivoglia operazione per renderle in opera complete delle certificazioni attestanti il rispetto della normativa vigente in materia comune di:</v>
          </cell>
          <cell r="C41383"/>
          <cell r="D41383"/>
        </row>
        <row r="41384">
          <cell r="A41384" t="str">
            <v>MM.14.070.0020.a</v>
          </cell>
          <cell r="B41384" t="str">
            <v>- DN32, s=2,4 mm</v>
          </cell>
          <cell r="C41384" t="str">
            <v>m</v>
          </cell>
          <cell r="D41384" t="str">
            <v>20,48</v>
          </cell>
        </row>
        <row r="41385">
          <cell r="A41385" t="str">
            <v>MM.14.070.0020.b</v>
          </cell>
          <cell r="B41385" t="str">
            <v>- DN40, s=3 mm</v>
          </cell>
          <cell r="C41385" t="str">
            <v>m</v>
          </cell>
          <cell r="D41385" t="str">
            <v>30,03</v>
          </cell>
        </row>
        <row r="41386">
          <cell r="A41386" t="str">
            <v>MM.14.070.0020.c</v>
          </cell>
          <cell r="B41386" t="str">
            <v>- DN50, s=3,7 mm</v>
          </cell>
          <cell r="C41386" t="str">
            <v>m</v>
          </cell>
          <cell r="D41386" t="str">
            <v>43,92</v>
          </cell>
        </row>
        <row r="41387">
          <cell r="A41387" t="str">
            <v>MM.14.070.0020.d</v>
          </cell>
          <cell r="B41387" t="str">
            <v>- DN63, s=4,7 mm</v>
          </cell>
          <cell r="C41387" t="str">
            <v>m</v>
          </cell>
          <cell r="D41387" t="str">
            <v>61,30</v>
          </cell>
        </row>
        <row r="41388">
          <cell r="A41388" t="str">
            <v>MM.14.070.0020.e</v>
          </cell>
          <cell r="B41388" t="str">
            <v>- DN75, s=5,6 mm</v>
          </cell>
          <cell r="C41388" t="str">
            <v>m</v>
          </cell>
          <cell r="D41388" t="str">
            <v>106,67</v>
          </cell>
        </row>
        <row r="41389">
          <cell r="A41389" t="str">
            <v>MM.14.070.0020.f</v>
          </cell>
          <cell r="B41389" t="str">
            <v>- DN90, s=6,7 mm</v>
          </cell>
          <cell r="C41389" t="str">
            <v>m</v>
          </cell>
          <cell r="D41389" t="str">
            <v>176,54</v>
          </cell>
        </row>
        <row r="41390">
          <cell r="A41390" t="str">
            <v>MM.14.070.0020.g</v>
          </cell>
          <cell r="B41390" t="str">
            <v>- DN110, s=8,1 mm</v>
          </cell>
          <cell r="C41390" t="str">
            <v>m</v>
          </cell>
          <cell r="D41390" t="str">
            <v>234,25</v>
          </cell>
        </row>
        <row r="41391">
          <cell r="A41391" t="str">
            <v>MM.14.070.0020.h</v>
          </cell>
          <cell r="B41391" t="str">
            <v>- DN125, s=9,2 mm</v>
          </cell>
          <cell r="C41391" t="str">
            <v>m</v>
          </cell>
          <cell r="D41391" t="str">
            <v>340,57</v>
          </cell>
        </row>
        <row r="41392">
          <cell r="A41392" t="str">
            <v>MM.14.070.0020.i</v>
          </cell>
          <cell r="B41392" t="str">
            <v>- DN160, s=11,8 mm</v>
          </cell>
          <cell r="C41392" t="str">
            <v>m</v>
          </cell>
          <cell r="D41392" t="str">
            <v>516,63</v>
          </cell>
        </row>
        <row r="41393">
          <cell r="A41393" t="str">
            <v>MM.14.070.0030</v>
          </cell>
          <cell r="B41393" t="str">
            <v>Tubazioni in C-PVC, di colore marrone, per la distribuzione dell'acqua calda, resistenti ai trattamenti chimici e termici previsti dalle Linee Guide Europee in tema di prevenzione e trattamento chimico da batterio della legionella, PN 25, compresa la raccorderia, i pezzi speciali, le giunzioni, le guarnizioni, la saldatura a freddo con specifico polimero di colore arancione, gli staffaggi e qualsivoglia operazione per renderle in opera complete delle certificazioni attestanti il rispetto della normativa vigente in materia comune di:</v>
          </cell>
          <cell r="C41393"/>
          <cell r="D41393"/>
        </row>
        <row r="41394">
          <cell r="A41394" t="str">
            <v>MM.14.070.0030.a</v>
          </cell>
          <cell r="B41394" t="str">
            <v>-DN16, s=1,8 mm</v>
          </cell>
          <cell r="C41394" t="str">
            <v>m</v>
          </cell>
          <cell r="D41394" t="str">
            <v>11,63</v>
          </cell>
        </row>
        <row r="41395">
          <cell r="A41395" t="str">
            <v>MM.14.070.0030.b</v>
          </cell>
          <cell r="B41395" t="str">
            <v>-DN20, s=2,3 mm</v>
          </cell>
          <cell r="C41395" t="str">
            <v>m</v>
          </cell>
          <cell r="D41395" t="str">
            <v>14,07</v>
          </cell>
        </row>
        <row r="41396">
          <cell r="A41396" t="str">
            <v>MM.14.070.0030.c</v>
          </cell>
          <cell r="B41396" t="str">
            <v>-DN25, s=2,8 mm</v>
          </cell>
          <cell r="C41396" t="str">
            <v>m</v>
          </cell>
          <cell r="D41396" t="str">
            <v>17,61</v>
          </cell>
        </row>
        <row r="41397">
          <cell r="A41397" t="str">
            <v>MM.14.070.0030.d</v>
          </cell>
          <cell r="B41397" t="str">
            <v>-DN32, s=3,6 mm</v>
          </cell>
          <cell r="C41397" t="str">
            <v>m</v>
          </cell>
          <cell r="D41397" t="str">
            <v>24,60</v>
          </cell>
        </row>
        <row r="41398">
          <cell r="A41398" t="str">
            <v>MM.14.070.0030.e</v>
          </cell>
          <cell r="B41398" t="str">
            <v>-DN40, s=4,5 mm</v>
          </cell>
          <cell r="C41398" t="str">
            <v>m</v>
          </cell>
          <cell r="D41398" t="str">
            <v>36,44</v>
          </cell>
        </row>
        <row r="41399">
          <cell r="A41399" t="str">
            <v>MM.14.070.0030.f</v>
          </cell>
          <cell r="B41399" t="str">
            <v>-DN50, s=5,6 mm</v>
          </cell>
          <cell r="C41399" t="str">
            <v>m</v>
          </cell>
          <cell r="D41399" t="str">
            <v>53,54</v>
          </cell>
        </row>
        <row r="41400">
          <cell r="A41400" t="str">
            <v>MM.14.070.0030.g</v>
          </cell>
          <cell r="B41400" t="str">
            <v>-DN63, s=7,1 mm</v>
          </cell>
          <cell r="C41400" t="str">
            <v>m</v>
          </cell>
          <cell r="D41400" t="str">
            <v>78,02</v>
          </cell>
        </row>
        <row r="41401">
          <cell r="A41401" t="str">
            <v>MM.15 - TUBAZIONI PRE-ISOLATE</v>
          </cell>
          <cell r="B41401"/>
          <cell r="C41401"/>
          <cell r="D41401"/>
        </row>
        <row r="41402">
          <cell r="A41402" t="str">
            <v>MM</v>
          </cell>
          <cell r="B41402" t="str">
            <v>MATERIALI IMPIANTI MECCANICI</v>
          </cell>
          <cell r="C41402"/>
          <cell r="D41402"/>
        </row>
        <row r="41403">
          <cell r="A41403" t="str">
            <v>MM.15</v>
          </cell>
          <cell r="B41403" t="str">
            <v>TUBAZIONI PRE-ISOLATE</v>
          </cell>
          <cell r="C41403"/>
          <cell r="D41403"/>
        </row>
        <row r="41404">
          <cell r="A41404" t="str">
            <v>MM.15.010</v>
          </cell>
          <cell r="B41404" t="str">
            <v>TUBAZIONI PRE-ISOLATE IN ACCIAIO NERO</v>
          </cell>
          <cell r="C41404"/>
          <cell r="D41404"/>
        </row>
        <row r="41405">
          <cell r="A41405" t="str">
            <v>MM.15.010.0010</v>
          </cell>
          <cell r="B41405" t="str">
            <v>Tubi pre-isolati in acciaio nero a saldatura longitudinale DIN 2458, isolamento secondo UNI EN 253 in schiuma di poliuretano con guaina in pead e cavo in rame per sistema d'allarme, completi di raccorderia (salvo quella in seguito indicata, da computare a parte), giunzioni, guarnizioni, staffaggi e accessori vari di montaggio (salvo kit ripristino, da computare a parte).</v>
          </cell>
          <cell r="C41405"/>
          <cell r="D41405"/>
        </row>
        <row r="41406">
          <cell r="A41406" t="str">
            <v>MM.15.010.0010.a</v>
          </cell>
          <cell r="B41406" t="str">
            <v>- DN 25 - 90 mm</v>
          </cell>
          <cell r="C41406" t="str">
            <v>m</v>
          </cell>
          <cell r="D41406" t="str">
            <v>13,68</v>
          </cell>
        </row>
        <row r="41407">
          <cell r="A41407" t="str">
            <v>MM.15.010.0010.b</v>
          </cell>
          <cell r="B41407" t="str">
            <v>- DN 32 - 110 mm</v>
          </cell>
          <cell r="C41407" t="str">
            <v>m</v>
          </cell>
          <cell r="D41407" t="str">
            <v>15,29</v>
          </cell>
        </row>
        <row r="41408">
          <cell r="A41408" t="str">
            <v>MM.15.010.0010.c</v>
          </cell>
          <cell r="B41408" t="str">
            <v>- DN 40 - 110 mm</v>
          </cell>
          <cell r="C41408" t="str">
            <v>m</v>
          </cell>
          <cell r="D41408" t="str">
            <v>16,28</v>
          </cell>
        </row>
        <row r="41409">
          <cell r="A41409" t="str">
            <v>MM.15.010.0010.d</v>
          </cell>
          <cell r="B41409" t="str">
            <v>- DN 50 - 125 mm</v>
          </cell>
          <cell r="C41409" t="str">
            <v>m</v>
          </cell>
          <cell r="D41409" t="str">
            <v>18,89</v>
          </cell>
        </row>
        <row r="41410">
          <cell r="A41410" t="str">
            <v>MM.15.010.0010.e</v>
          </cell>
          <cell r="B41410" t="str">
            <v>- DN 65 - 140 mm</v>
          </cell>
          <cell r="C41410" t="str">
            <v>m</v>
          </cell>
          <cell r="D41410" t="str">
            <v>22,15</v>
          </cell>
        </row>
        <row r="41411">
          <cell r="A41411" t="str">
            <v>MM.15.010.0010.f</v>
          </cell>
          <cell r="B41411" t="str">
            <v>- DN 80 - 160 mm</v>
          </cell>
          <cell r="C41411" t="str">
            <v>m</v>
          </cell>
          <cell r="D41411" t="str">
            <v>25,31</v>
          </cell>
        </row>
        <row r="41412">
          <cell r="A41412" t="str">
            <v>MM.15.010.0010.g</v>
          </cell>
          <cell r="B41412" t="str">
            <v>- DN 100 - 200 mm</v>
          </cell>
          <cell r="C41412" t="str">
            <v>m</v>
          </cell>
          <cell r="D41412" t="str">
            <v>34,49</v>
          </cell>
        </row>
        <row r="41413">
          <cell r="A41413" t="str">
            <v>MM.15.010.0010.h</v>
          </cell>
          <cell r="B41413" t="str">
            <v>- DN 125 - 225 mm</v>
          </cell>
          <cell r="C41413" t="str">
            <v>m</v>
          </cell>
          <cell r="D41413" t="str">
            <v>40,91</v>
          </cell>
        </row>
        <row r="41414">
          <cell r="A41414" t="str">
            <v>MM.15.010.0010.i</v>
          </cell>
          <cell r="B41414" t="str">
            <v>- DN 150 - 250 mm</v>
          </cell>
          <cell r="C41414" t="str">
            <v>m</v>
          </cell>
          <cell r="D41414" t="str">
            <v>48,69</v>
          </cell>
        </row>
        <row r="41415">
          <cell r="A41415" t="str">
            <v>MM.15.010.0010.j</v>
          </cell>
          <cell r="B41415" t="str">
            <v>- DN 200 - 315 mm</v>
          </cell>
          <cell r="C41415" t="str">
            <v>m</v>
          </cell>
          <cell r="D41415" t="str">
            <v>69,48</v>
          </cell>
        </row>
        <row r="41416">
          <cell r="A41416" t="str">
            <v>MM.15.010.0010.k</v>
          </cell>
          <cell r="B41416" t="str">
            <v>- DN 250 - 400 mm</v>
          </cell>
          <cell r="C41416" t="str">
            <v>m</v>
          </cell>
          <cell r="D41416" t="str">
            <v>105,86</v>
          </cell>
        </row>
        <row r="41417">
          <cell r="A41417" t="str">
            <v>MM.15.010.0020</v>
          </cell>
          <cell r="B41417" t="str">
            <v>Curve fino a 90° pre-isolate in acciaio nero a saldatura longitudinale DIN 2458, isolamento secondo UNI EN 253 in schiuma di poliuretano con guaina in pead e cavo in rame per sistema d'allarme, complete di giunzioni, guarnizioni, staffaggi e accessori vari di montaggio.</v>
          </cell>
          <cell r="C41417"/>
          <cell r="D41417"/>
        </row>
        <row r="41418">
          <cell r="A41418" t="str">
            <v>MM.15.010.0020.a</v>
          </cell>
          <cell r="B41418" t="str">
            <v>- DN25 - 90 mm</v>
          </cell>
          <cell r="C41418" t="str">
            <v>cad</v>
          </cell>
          <cell r="D41418" t="str">
            <v>56,17</v>
          </cell>
        </row>
        <row r="41419">
          <cell r="A41419" t="str">
            <v>MM.15.010.0020.b</v>
          </cell>
          <cell r="B41419" t="str">
            <v>- DN32 - 110 mm</v>
          </cell>
          <cell r="C41419" t="str">
            <v>cad</v>
          </cell>
          <cell r="D41419" t="str">
            <v>63,49</v>
          </cell>
        </row>
        <row r="41420">
          <cell r="A41420" t="str">
            <v>MM.15.010.0020.c</v>
          </cell>
          <cell r="B41420" t="str">
            <v>- DN40 - 110 mm</v>
          </cell>
          <cell r="C41420" t="str">
            <v>cad</v>
          </cell>
          <cell r="D41420" t="str">
            <v>63,49</v>
          </cell>
        </row>
        <row r="41421">
          <cell r="A41421" t="str">
            <v>MM.15.010.0020.d</v>
          </cell>
          <cell r="B41421" t="str">
            <v>- DN50 - 125 mm</v>
          </cell>
          <cell r="C41421" t="str">
            <v>cad</v>
          </cell>
          <cell r="D41421" t="str">
            <v>70,81</v>
          </cell>
        </row>
        <row r="41422">
          <cell r="A41422" t="str">
            <v>MM.15.010.0020.e</v>
          </cell>
          <cell r="B41422" t="str">
            <v>- DN65 - 140 mm</v>
          </cell>
          <cell r="C41422" t="str">
            <v>cad</v>
          </cell>
          <cell r="D41422" t="str">
            <v>76,82</v>
          </cell>
        </row>
        <row r="41423">
          <cell r="A41423" t="str">
            <v>MM.15.010.0020.f</v>
          </cell>
          <cell r="B41423" t="str">
            <v>- DN80 - 160 mm</v>
          </cell>
          <cell r="C41423" t="str">
            <v>cad</v>
          </cell>
          <cell r="D41423" t="str">
            <v>89,05</v>
          </cell>
        </row>
        <row r="41424">
          <cell r="A41424" t="str">
            <v>MM.15.010.0020.g</v>
          </cell>
          <cell r="B41424" t="str">
            <v>- DN100 - 200 mm</v>
          </cell>
          <cell r="C41424" t="str">
            <v>cad</v>
          </cell>
          <cell r="D41424" t="str">
            <v>120,79</v>
          </cell>
        </row>
        <row r="41425">
          <cell r="A41425" t="str">
            <v>MM.15.010.0020.h</v>
          </cell>
          <cell r="B41425" t="str">
            <v>- DN125 - 225 mm</v>
          </cell>
          <cell r="C41425" t="str">
            <v>cad</v>
          </cell>
          <cell r="D41425" t="str">
            <v>137,87</v>
          </cell>
        </row>
        <row r="41426">
          <cell r="A41426" t="str">
            <v>MM.15.010.0020.i</v>
          </cell>
          <cell r="B41426" t="str">
            <v>- DN150 - 250 mm</v>
          </cell>
          <cell r="C41426" t="str">
            <v>cad</v>
          </cell>
          <cell r="D41426" t="str">
            <v>224,63</v>
          </cell>
        </row>
        <row r="41427">
          <cell r="A41427" t="str">
            <v>MM.15.010.0020.j</v>
          </cell>
          <cell r="B41427" t="str">
            <v>- DN200 - 315 mm</v>
          </cell>
          <cell r="C41427" t="str">
            <v>cad</v>
          </cell>
          <cell r="D41427" t="str">
            <v>311,37</v>
          </cell>
        </row>
        <row r="41428">
          <cell r="A41428" t="str">
            <v>MM.15.010.0020.k</v>
          </cell>
          <cell r="B41428" t="str">
            <v>- DN250 - 400 mm</v>
          </cell>
          <cell r="C41428" t="str">
            <v>cad</v>
          </cell>
          <cell r="D41428" t="str">
            <v>398,17</v>
          </cell>
        </row>
        <row r="41429">
          <cell r="A41429" t="str">
            <v>MM.15.010.0030</v>
          </cell>
          <cell r="B41429" t="str">
            <v>Tee pre-isolati in acciaio nero a saldatura longitudinale DIN 2458, isolamento secondo UNI EN 253 in schiuma di poliuretano con guaina in pead e cavo in rame per sistema d'allarme, completi di giunzioni, guarnizioni, staffaggi e accessori vari di montaggio.</v>
          </cell>
          <cell r="C41429"/>
          <cell r="D41429"/>
        </row>
        <row r="41430">
          <cell r="A41430" t="str">
            <v>MM.15.010.0030.a</v>
          </cell>
          <cell r="B41430" t="str">
            <v>- DN25 - 90 mm</v>
          </cell>
          <cell r="C41430" t="str">
            <v>cad</v>
          </cell>
          <cell r="D41430" t="str">
            <v>73,73</v>
          </cell>
        </row>
        <row r="41431">
          <cell r="A41431" t="str">
            <v>MM.15.010.0030.b</v>
          </cell>
          <cell r="B41431" t="str">
            <v>- DN32 - 110 mm, con derivarioni di vari diametri</v>
          </cell>
          <cell r="C41431" t="str">
            <v>cad</v>
          </cell>
          <cell r="D41431" t="str">
            <v>87,63</v>
          </cell>
        </row>
        <row r="41432">
          <cell r="A41432" t="str">
            <v>MM.15.010.0030.c</v>
          </cell>
          <cell r="B41432" t="str">
            <v>- DN40 - 110 mm, con derivarioni di vari diametri</v>
          </cell>
          <cell r="C41432" t="str">
            <v>cad</v>
          </cell>
          <cell r="D41432" t="str">
            <v>93,27</v>
          </cell>
        </row>
        <row r="41433">
          <cell r="A41433" t="str">
            <v>MM.15.010.0030.d</v>
          </cell>
          <cell r="B41433" t="str">
            <v>- DN50 - 125 mm, con derivarioni di vari diametri</v>
          </cell>
          <cell r="C41433" t="str">
            <v>cad</v>
          </cell>
          <cell r="D41433" t="str">
            <v>105,99</v>
          </cell>
        </row>
        <row r="41434">
          <cell r="A41434" t="str">
            <v>MM.15.010.0030.e</v>
          </cell>
          <cell r="B41434" t="str">
            <v>- DN65 - 140 mm, con derivarioni di vari diametri</v>
          </cell>
          <cell r="C41434" t="str">
            <v>cad</v>
          </cell>
          <cell r="D41434" t="str">
            <v>112,78</v>
          </cell>
        </row>
        <row r="41435">
          <cell r="A41435" t="str">
            <v>MM.15.010.0030.f</v>
          </cell>
          <cell r="B41435" t="str">
            <v>- DN80 - 160 mm, con derivarioni di vari diametri</v>
          </cell>
          <cell r="C41435" t="str">
            <v>cad</v>
          </cell>
          <cell r="D41435" t="str">
            <v>132,32</v>
          </cell>
        </row>
        <row r="41436">
          <cell r="A41436" t="str">
            <v>MM.15.010.0030.g</v>
          </cell>
          <cell r="B41436" t="str">
            <v>- DN100 - 200 mm, con derivarioni di vari diametri</v>
          </cell>
          <cell r="C41436" t="str">
            <v>cad</v>
          </cell>
          <cell r="D41436" t="str">
            <v>154,32</v>
          </cell>
        </row>
        <row r="41437">
          <cell r="A41437" t="str">
            <v>MM.15.010.0030.h</v>
          </cell>
          <cell r="B41437" t="str">
            <v>- DN125 - 225 mm, con derivarioni di vari diametri</v>
          </cell>
          <cell r="C41437" t="str">
            <v>cad</v>
          </cell>
          <cell r="D41437" t="str">
            <v>178,72</v>
          </cell>
        </row>
        <row r="41438">
          <cell r="A41438" t="str">
            <v>MM.15.010.0030.i</v>
          </cell>
          <cell r="B41438" t="str">
            <v>- DN150 - 250 mm, con derivarioni di vari diametri</v>
          </cell>
          <cell r="C41438" t="str">
            <v>cad</v>
          </cell>
          <cell r="D41438" t="str">
            <v>189,64</v>
          </cell>
        </row>
        <row r="41439">
          <cell r="A41439" t="str">
            <v>MM.15.010.0030.j</v>
          </cell>
          <cell r="B41439" t="str">
            <v>- DN200 - 315 mm, con derivarioni di vari diametri</v>
          </cell>
          <cell r="C41439" t="str">
            <v>cad</v>
          </cell>
          <cell r="D41439" t="str">
            <v>222,67</v>
          </cell>
        </row>
        <row r="41440">
          <cell r="A41440" t="str">
            <v>MM.15.010.0030.k</v>
          </cell>
          <cell r="B41440" t="str">
            <v>- DN250 - 400 mm, con derivarioni di vari diametri</v>
          </cell>
          <cell r="C41440" t="str">
            <v>cad</v>
          </cell>
          <cell r="D41440" t="str">
            <v>255,71</v>
          </cell>
        </row>
        <row r="41441">
          <cell r="A41441" t="str">
            <v>MM.15.010.0040</v>
          </cell>
          <cell r="B41441" t="str">
            <v>Riduzioni pre-isolate in acciaio nero a saldatura longitudinale DIN 2458, isolamento secondo UNI EN 253 in schiuma di poliuretano con guaina in pead e cavo in rame per sistema d'allarme, complete di giunzioni, guarnizioni, staffaggi e accessori vari di montaggio.</v>
          </cell>
          <cell r="C41441"/>
          <cell r="D41441"/>
        </row>
        <row r="41442">
          <cell r="A41442" t="str">
            <v>MM.15.010.0040.a</v>
          </cell>
          <cell r="B41442" t="str">
            <v>- DN32 - 110 mm</v>
          </cell>
          <cell r="C41442" t="str">
            <v>cad</v>
          </cell>
          <cell r="D41442" t="str">
            <v>128,11</v>
          </cell>
        </row>
        <row r="41443">
          <cell r="A41443" t="str">
            <v>MM.15.010.0040.b</v>
          </cell>
          <cell r="B41443" t="str">
            <v>- DN40 - 110 mm, con riduzioni a vari diametri</v>
          </cell>
          <cell r="C41443" t="str">
            <v>cad</v>
          </cell>
          <cell r="D41443" t="str">
            <v>128,11</v>
          </cell>
        </row>
        <row r="41444">
          <cell r="A41444" t="str">
            <v>MM.15.010.0040.c</v>
          </cell>
          <cell r="B41444" t="str">
            <v>- DN50 - 125 mm, con riduzioni a vari diametri</v>
          </cell>
          <cell r="C41444" t="str">
            <v>cad</v>
          </cell>
          <cell r="D41444" t="str">
            <v>150,11</v>
          </cell>
        </row>
        <row r="41445">
          <cell r="A41445" t="str">
            <v>MM.15.010.0040.d</v>
          </cell>
          <cell r="B41445" t="str">
            <v>- DN60 - 140 mm, con riduzioni a vari diametri</v>
          </cell>
          <cell r="C41445" t="str">
            <v>cad</v>
          </cell>
          <cell r="D41445" t="str">
            <v>150,11</v>
          </cell>
        </row>
        <row r="41446">
          <cell r="A41446" t="str">
            <v>MM.15.010.0040.e</v>
          </cell>
          <cell r="B41446" t="str">
            <v>- DN80 - 160 mm, con riduzioni a vari diametri</v>
          </cell>
          <cell r="C41446" t="str">
            <v>cad</v>
          </cell>
          <cell r="D41446" t="str">
            <v>172,06</v>
          </cell>
        </row>
        <row r="41447">
          <cell r="A41447" t="str">
            <v>MM.15.010.0040.f</v>
          </cell>
          <cell r="B41447" t="str">
            <v>- DN100 - 200 mm, con riduzioni a vari diametri</v>
          </cell>
          <cell r="C41447" t="str">
            <v>cad</v>
          </cell>
          <cell r="D41447" t="str">
            <v>216,01</v>
          </cell>
        </row>
        <row r="41448">
          <cell r="A41448" t="str">
            <v>MM.15.010.0040.g</v>
          </cell>
          <cell r="B41448" t="str">
            <v>- DN125- 225 mm, con riduzioni a vari diametri</v>
          </cell>
          <cell r="C41448" t="str">
            <v>cad</v>
          </cell>
          <cell r="D41448" t="str">
            <v>281,93</v>
          </cell>
        </row>
        <row r="41449">
          <cell r="A41449" t="str">
            <v>MM.15.010.0040.h</v>
          </cell>
          <cell r="B41449" t="str">
            <v>- DN150- 250 mm, con riduzioni a vari diametri</v>
          </cell>
          <cell r="C41449" t="str">
            <v>cad</v>
          </cell>
          <cell r="D41449" t="str">
            <v>357,60</v>
          </cell>
        </row>
        <row r="41450">
          <cell r="A41450" t="str">
            <v>MM.15.010.0040.i</v>
          </cell>
          <cell r="B41450" t="str">
            <v>- DN200- 315 mm, con riduzioni a vari diametri</v>
          </cell>
          <cell r="C41450" t="str">
            <v>cad</v>
          </cell>
          <cell r="D41450" t="str">
            <v>433,30</v>
          </cell>
        </row>
        <row r="41451">
          <cell r="A41451" t="str">
            <v>MM.15.010.0040.j</v>
          </cell>
          <cell r="B41451" t="str">
            <v>- DN250- 400 mm, con riduzioni a vari diametri</v>
          </cell>
          <cell r="C41451" t="str">
            <v>cad</v>
          </cell>
          <cell r="D41451" t="str">
            <v>509,01</v>
          </cell>
        </row>
        <row r="41452">
          <cell r="A41452" t="str">
            <v>MM.15.010.0050</v>
          </cell>
          <cell r="B41452" t="str">
            <v>Valvole a sfera PN25 pre-isolate su tronchetti di tubo in acciaio nero a saldatura longitudinale DIN 2458, isolamento secondo UNI EN 253 in schiuma di poliuretano con guaina in pead e cavo in rame per sistema d'allarme, complete di giunzioni, guarnizioni, staffaggi e accessori vari di montaggio.</v>
          </cell>
          <cell r="C41452"/>
          <cell r="D41452"/>
        </row>
        <row r="41453">
          <cell r="A41453" t="str">
            <v>MM.15.010.0050.a</v>
          </cell>
          <cell r="B41453" t="str">
            <v>- DN25 - 90 mm</v>
          </cell>
          <cell r="C41453" t="str">
            <v>cad</v>
          </cell>
          <cell r="D41453" t="str">
            <v>255,31</v>
          </cell>
        </row>
        <row r="41454">
          <cell r="A41454" t="str">
            <v>MM.15.010.0050.b</v>
          </cell>
          <cell r="B41454" t="str">
            <v>- DN32 - 110 mm</v>
          </cell>
          <cell r="C41454" t="str">
            <v>cad</v>
          </cell>
          <cell r="D41454" t="str">
            <v>289,83</v>
          </cell>
        </row>
        <row r="41455">
          <cell r="A41455" t="str">
            <v>MM.15.010.0050.c</v>
          </cell>
          <cell r="B41455" t="str">
            <v>- DN40 - 110 mm</v>
          </cell>
          <cell r="C41455" t="str">
            <v>cad</v>
          </cell>
          <cell r="D41455" t="str">
            <v>289,83</v>
          </cell>
        </row>
        <row r="41456">
          <cell r="A41456" t="str">
            <v>MM.15.010.0050.d</v>
          </cell>
          <cell r="B41456" t="str">
            <v>- DN50 - 125 mm</v>
          </cell>
          <cell r="C41456" t="str">
            <v>cad</v>
          </cell>
          <cell r="D41456" t="str">
            <v>324,29</v>
          </cell>
        </row>
        <row r="41457">
          <cell r="A41457" t="str">
            <v>MM.15.010.0050.e</v>
          </cell>
          <cell r="B41457" t="str">
            <v>- DN65 - 140 mm</v>
          </cell>
          <cell r="C41457" t="str">
            <v>cad</v>
          </cell>
          <cell r="D41457" t="str">
            <v>441,75</v>
          </cell>
        </row>
        <row r="41458">
          <cell r="A41458" t="str">
            <v>MM.15.010.0050.f</v>
          </cell>
          <cell r="B41458" t="str">
            <v>- DN80 - 160 mm</v>
          </cell>
          <cell r="C41458" t="str">
            <v>cad</v>
          </cell>
          <cell r="D41458" t="str">
            <v>559,21</v>
          </cell>
        </row>
        <row r="41459">
          <cell r="A41459" t="str">
            <v>MM.15.010.0050.g</v>
          </cell>
          <cell r="B41459" t="str">
            <v>- DN100 - 200 mm</v>
          </cell>
          <cell r="C41459" t="str">
            <v>cad</v>
          </cell>
          <cell r="D41459" t="str">
            <v>690,68</v>
          </cell>
        </row>
        <row r="41460">
          <cell r="A41460" t="str">
            <v>MM.15.010.0050.h</v>
          </cell>
          <cell r="B41460" t="str">
            <v>- DN125 - 225 mm</v>
          </cell>
          <cell r="C41460" t="str">
            <v>cad</v>
          </cell>
          <cell r="D41460" t="str">
            <v>934,21</v>
          </cell>
        </row>
        <row r="41461">
          <cell r="A41461" t="str">
            <v>MM.15.010.0050.i</v>
          </cell>
          <cell r="B41461" t="str">
            <v>- DN150 - 250 mm</v>
          </cell>
          <cell r="C41461" t="str">
            <v>cad</v>
          </cell>
          <cell r="D41461" t="str">
            <v>1.177,74</v>
          </cell>
        </row>
        <row r="41462">
          <cell r="A41462" t="str">
            <v>MM.15.010.0050.j</v>
          </cell>
          <cell r="B41462" t="str">
            <v>- DN200 - 315 mm</v>
          </cell>
          <cell r="C41462" t="str">
            <v>cad</v>
          </cell>
          <cell r="D41462" t="str">
            <v>1.421,28</v>
          </cell>
        </row>
        <row r="41463">
          <cell r="A41463" t="str">
            <v>MM.15.010.0050.k</v>
          </cell>
          <cell r="B41463" t="str">
            <v>- DN250 - 400 mm</v>
          </cell>
          <cell r="C41463" t="str">
            <v>cad</v>
          </cell>
          <cell r="D41463" t="str">
            <v>1.664,82</v>
          </cell>
        </row>
        <row r="41464">
          <cell r="A41464" t="str">
            <v>MM.15.010.0060</v>
          </cell>
          <cell r="B41464" t="str">
            <v>Compensatori PN16 pre-isolati su tronchetti di tubo in acciaio nero a saldatura longitudinale DIN 2458, isolamento secondo UNI EN 253 in schiuma di poliuretano con guaina in pead e cavo in rame per sistema d'allarme, complete di giunzioni, guarnizioni, staffaggi e accessori vari di montaggio.</v>
          </cell>
          <cell r="C41464"/>
          <cell r="D41464"/>
        </row>
        <row r="41465">
          <cell r="A41465" t="str">
            <v>MM.15.010.0060.a</v>
          </cell>
          <cell r="B41465" t="str">
            <v>- DN25 - 90 mm</v>
          </cell>
          <cell r="C41465" t="str">
            <v>cad</v>
          </cell>
          <cell r="D41465" t="str">
            <v>135,77</v>
          </cell>
        </row>
        <row r="41466">
          <cell r="A41466" t="str">
            <v>MM.15.010.0060.b</v>
          </cell>
          <cell r="B41466" t="str">
            <v>- DN32 - 110 mm</v>
          </cell>
          <cell r="C41466" t="str">
            <v>cad</v>
          </cell>
          <cell r="D41466" t="str">
            <v>159,48</v>
          </cell>
        </row>
        <row r="41467">
          <cell r="A41467" t="str">
            <v>MM.15.010.0060.c</v>
          </cell>
          <cell r="B41467" t="str">
            <v>- DN40 - 110 mm</v>
          </cell>
          <cell r="C41467" t="str">
            <v>cad</v>
          </cell>
          <cell r="D41467" t="str">
            <v>159,48</v>
          </cell>
        </row>
        <row r="41468">
          <cell r="A41468" t="str">
            <v>MM.15.010.0060.d</v>
          </cell>
          <cell r="B41468" t="str">
            <v>- DN50 - 125 mm</v>
          </cell>
          <cell r="C41468" t="str">
            <v>cad</v>
          </cell>
          <cell r="D41468" t="str">
            <v>183,19</v>
          </cell>
        </row>
        <row r="41469">
          <cell r="A41469" t="str">
            <v>MM.15.010.0060.e</v>
          </cell>
          <cell r="B41469" t="str">
            <v>- DN65 - 140 mm</v>
          </cell>
          <cell r="C41469" t="str">
            <v>cad</v>
          </cell>
          <cell r="D41469" t="str">
            <v>183,19</v>
          </cell>
        </row>
        <row r="41470">
          <cell r="A41470" t="str">
            <v>MM.15.010.0060.f</v>
          </cell>
          <cell r="B41470" t="str">
            <v>- DN80 - 160 mm</v>
          </cell>
          <cell r="C41470" t="str">
            <v>cad</v>
          </cell>
          <cell r="D41470" t="str">
            <v>206,89</v>
          </cell>
        </row>
        <row r="41471">
          <cell r="A41471" t="str">
            <v>MM.15.010.0060.g</v>
          </cell>
          <cell r="B41471" t="str">
            <v>- DN100 - 200 mm</v>
          </cell>
          <cell r="C41471" t="str">
            <v>cad</v>
          </cell>
          <cell r="D41471" t="str">
            <v>230,62</v>
          </cell>
        </row>
        <row r="41472">
          <cell r="A41472" t="str">
            <v>MM.15.010.0060.h</v>
          </cell>
          <cell r="B41472" t="str">
            <v>- DN125 - 225 mm</v>
          </cell>
          <cell r="C41472" t="str">
            <v>cad</v>
          </cell>
          <cell r="D41472" t="str">
            <v>273,71</v>
          </cell>
        </row>
        <row r="41473">
          <cell r="A41473" t="str">
            <v>MM.15.010.0060.i</v>
          </cell>
          <cell r="B41473" t="str">
            <v>- DN150 - 250 mm</v>
          </cell>
          <cell r="C41473" t="str">
            <v>cad</v>
          </cell>
          <cell r="D41473" t="str">
            <v>340,53</v>
          </cell>
        </row>
        <row r="41474">
          <cell r="A41474" t="str">
            <v>MM.15.010.0060.j</v>
          </cell>
          <cell r="B41474" t="str">
            <v>- DN200 - 315 mm</v>
          </cell>
          <cell r="C41474" t="str">
            <v>cad</v>
          </cell>
          <cell r="D41474" t="str">
            <v>530,18</v>
          </cell>
        </row>
        <row r="41475">
          <cell r="A41475" t="str">
            <v>MM.15.010.0060.k</v>
          </cell>
          <cell r="B41475" t="str">
            <v>- DN250 - 400 mm</v>
          </cell>
          <cell r="C41475" t="str">
            <v>cad</v>
          </cell>
          <cell r="D41475" t="str">
            <v>746,77</v>
          </cell>
        </row>
        <row r="41476">
          <cell r="A41476" t="str">
            <v>MM.15.010.0070</v>
          </cell>
          <cell r="B41476" t="str">
            <v>Kit ripristino giunti in coppelle di poliuretano con guaina in pead e cavo in rame per sistema d'allarme.</v>
          </cell>
          <cell r="C41476"/>
          <cell r="D41476"/>
        </row>
        <row r="41477">
          <cell r="A41477" t="str">
            <v>MM.15.010.0070.a</v>
          </cell>
          <cell r="B41477" t="str">
            <v>- DN25 - 90 mm</v>
          </cell>
          <cell r="C41477" t="str">
            <v>cad</v>
          </cell>
          <cell r="D41477" t="str">
            <v>22,20</v>
          </cell>
        </row>
        <row r="41478">
          <cell r="A41478" t="str">
            <v>MM.15.010.0070.b</v>
          </cell>
          <cell r="B41478" t="str">
            <v>- DN32 - 110 mm</v>
          </cell>
          <cell r="C41478" t="str">
            <v>cad</v>
          </cell>
          <cell r="D41478" t="str">
            <v>24,85</v>
          </cell>
        </row>
        <row r="41479">
          <cell r="A41479" t="str">
            <v>MM.15.010.0070.c</v>
          </cell>
          <cell r="B41479" t="str">
            <v>- DN40 - 110 mm</v>
          </cell>
          <cell r="C41479" t="str">
            <v>cad</v>
          </cell>
          <cell r="D41479" t="str">
            <v>27,51</v>
          </cell>
        </row>
        <row r="41480">
          <cell r="A41480" t="str">
            <v>MM.15.010.0070.d</v>
          </cell>
          <cell r="B41480" t="str">
            <v>- DN50 - 125 mm</v>
          </cell>
          <cell r="C41480" t="str">
            <v>cad</v>
          </cell>
          <cell r="D41480" t="str">
            <v>30,17</v>
          </cell>
        </row>
        <row r="41481">
          <cell r="A41481" t="str">
            <v>MM.15.010.0070.e</v>
          </cell>
          <cell r="B41481" t="str">
            <v>- DN65 - 140 mm</v>
          </cell>
          <cell r="C41481" t="str">
            <v>cad</v>
          </cell>
          <cell r="D41481" t="str">
            <v>31,32</v>
          </cell>
        </row>
        <row r="41482">
          <cell r="A41482" t="str">
            <v>MM.15.010.0070.f</v>
          </cell>
          <cell r="B41482" t="str">
            <v>- DN80 - 160 mm</v>
          </cell>
          <cell r="C41482" t="str">
            <v>cad</v>
          </cell>
          <cell r="D41482" t="str">
            <v>33,47</v>
          </cell>
        </row>
        <row r="41483">
          <cell r="A41483" t="str">
            <v>MM.15.010.0070.g</v>
          </cell>
          <cell r="B41483" t="str">
            <v>- DN100 - 200 mm</v>
          </cell>
          <cell r="C41483" t="str">
            <v>cad</v>
          </cell>
          <cell r="D41483" t="str">
            <v>40,95</v>
          </cell>
        </row>
        <row r="41484">
          <cell r="A41484" t="str">
            <v>MM.15.010.0070.h</v>
          </cell>
          <cell r="B41484" t="str">
            <v>- DN125 - 225 mm</v>
          </cell>
          <cell r="C41484" t="str">
            <v>cad</v>
          </cell>
          <cell r="D41484" t="str">
            <v>49,57</v>
          </cell>
        </row>
        <row r="41485">
          <cell r="A41485" t="str">
            <v>MM.15.010.0070.i</v>
          </cell>
          <cell r="B41485" t="str">
            <v>- DN150 - 250 mm</v>
          </cell>
          <cell r="C41485" t="str">
            <v>cad</v>
          </cell>
          <cell r="D41485" t="str">
            <v>52,87</v>
          </cell>
        </row>
        <row r="41486">
          <cell r="A41486" t="str">
            <v>MM.15.010.0070.j</v>
          </cell>
          <cell r="B41486" t="str">
            <v>- DN200 - 315 mm</v>
          </cell>
          <cell r="C41486" t="str">
            <v>cad</v>
          </cell>
          <cell r="D41486" t="str">
            <v>68,97</v>
          </cell>
        </row>
        <row r="41487">
          <cell r="A41487" t="str">
            <v>MM.15.010.0070.k</v>
          </cell>
          <cell r="B41487" t="str">
            <v>- DN250 - 400 mm</v>
          </cell>
          <cell r="C41487" t="str">
            <v>cad</v>
          </cell>
          <cell r="D41487" t="str">
            <v>218,82</v>
          </cell>
        </row>
        <row r="41488">
          <cell r="A41488" t="str">
            <v>MM.16 - VERNICIATURE, ISOLAMENTI E COIBENTAZIONI</v>
          </cell>
          <cell r="B41488"/>
          <cell r="C41488"/>
          <cell r="D41488"/>
        </row>
        <row r="41489">
          <cell r="A41489" t="str">
            <v>MM</v>
          </cell>
          <cell r="B41489" t="str">
            <v>MATERIALI IMPIANTI MECCANICI</v>
          </cell>
          <cell r="C41489"/>
          <cell r="D41489"/>
        </row>
        <row r="41490">
          <cell r="A41490" t="str">
            <v>MM.16</v>
          </cell>
          <cell r="B41490" t="str">
            <v>VERNICIATURE, ISOLAMENTI E COIBENTAZIONI</v>
          </cell>
          <cell r="C41490"/>
          <cell r="D41490"/>
        </row>
        <row r="41491">
          <cell r="A41491" t="str">
            <v>MM.16.020</v>
          </cell>
          <cell r="B41491" t="str">
            <v>ISOLAMENTI ACUSTICI</v>
          </cell>
          <cell r="C41491"/>
          <cell r="D41491"/>
        </row>
        <row r="41492">
          <cell r="A41492" t="str">
            <v>MM.16.020.0010</v>
          </cell>
          <cell r="B41492" t="str">
            <v>Isolamento acustico con pannelli fono-assorbenti in poliuretano, bugnati, resistenza alla fiamma classe 2, incollati all'interno di canali o macchine.</v>
          </cell>
          <cell r="C41492"/>
          <cell r="D41492"/>
        </row>
        <row r="41493">
          <cell r="A41493" t="str">
            <v>MM.16.020.0010.a</v>
          </cell>
          <cell r="B41493" t="str">
            <v>- bugnato, a profilo piramidale - sp. 50 mm</v>
          </cell>
          <cell r="C41493" t="str">
            <v>m²</v>
          </cell>
          <cell r="D41493" t="str">
            <v>27,52</v>
          </cell>
        </row>
        <row r="41494">
          <cell r="A41494" t="str">
            <v>MM.16.020.0010.b</v>
          </cell>
          <cell r="B41494" t="str">
            <v>- bugnato, a profilo piramidale - sp. 70 mm</v>
          </cell>
          <cell r="C41494" t="str">
            <v>m²</v>
          </cell>
          <cell r="D41494" t="str">
            <v>35,52</v>
          </cell>
        </row>
        <row r="41495">
          <cell r="A41495" t="str">
            <v>MM.16.020.0010.c</v>
          </cell>
          <cell r="B41495" t="str">
            <v>- bugnato, a profilo piramidale - sp. 100 mm</v>
          </cell>
          <cell r="C41495" t="str">
            <v>m²</v>
          </cell>
          <cell r="D41495" t="str">
            <v>44,42</v>
          </cell>
        </row>
        <row r="41496">
          <cell r="A41496" t="str">
            <v>MM.16.020.0010.d</v>
          </cell>
          <cell r="B41496" t="str">
            <v>- bugnato, a profilo trapezoidale - sp. 50 mm</v>
          </cell>
          <cell r="C41496" t="str">
            <v>m²</v>
          </cell>
          <cell r="D41496" t="str">
            <v>11,55</v>
          </cell>
        </row>
        <row r="41497">
          <cell r="A41497" t="str">
            <v>MM.16.020.0010.e</v>
          </cell>
          <cell r="B41497" t="str">
            <v>- bugnato, a profilo trapezoidale - sp. 70 mm</v>
          </cell>
          <cell r="C41497" t="str">
            <v>m²</v>
          </cell>
          <cell r="D41497" t="str">
            <v>18,65</v>
          </cell>
        </row>
        <row r="41498">
          <cell r="A41498" t="str">
            <v>MM.16.020.0010.f</v>
          </cell>
          <cell r="B41498" t="str">
            <v>- bugnato, a profilo trapezoidale - sp. 100 mm</v>
          </cell>
          <cell r="C41498" t="str">
            <v>m²</v>
          </cell>
          <cell r="D41498" t="str">
            <v>25,75</v>
          </cell>
        </row>
        <row r="41499">
          <cell r="A41499" t="str">
            <v>MM.16.020.0020</v>
          </cell>
          <cell r="B41499" t="str">
            <v>Isolamento acustico con pannelli fono-assorbenti in poliuretano con lamina di piombo, resistenza alla fiamma classe 2, incollati a tubi, canali o macchine.</v>
          </cell>
          <cell r="C41499"/>
          <cell r="D41499"/>
        </row>
        <row r="41500">
          <cell r="A41500" t="str">
            <v>MM.16.020.0020.a</v>
          </cell>
          <cell r="B41500" t="str">
            <v>- sp. 8 mm</v>
          </cell>
          <cell r="C41500" t="str">
            <v>m²</v>
          </cell>
          <cell r="D41500" t="str">
            <v>7,72</v>
          </cell>
        </row>
        <row r="41501">
          <cell r="A41501" t="str">
            <v>MM.16.020.0020.b</v>
          </cell>
          <cell r="B41501" t="str">
            <v>- sp. 10 mm</v>
          </cell>
          <cell r="C41501" t="str">
            <v>m²</v>
          </cell>
          <cell r="D41501" t="str">
            <v>8,53</v>
          </cell>
        </row>
        <row r="41502">
          <cell r="A41502" t="str">
            <v>MM.16.020.0020.c</v>
          </cell>
          <cell r="B41502" t="str">
            <v>- sp. 12 mm</v>
          </cell>
          <cell r="C41502" t="str">
            <v>m²</v>
          </cell>
          <cell r="D41502" t="str">
            <v>9,42</v>
          </cell>
        </row>
        <row r="41503">
          <cell r="A41503" t="str">
            <v>MM.16.020.0020.d</v>
          </cell>
          <cell r="B41503" t="str">
            <v>- sp. 14 mm</v>
          </cell>
          <cell r="C41503" t="str">
            <v>m²</v>
          </cell>
          <cell r="D41503" t="str">
            <v>10,21</v>
          </cell>
        </row>
        <row r="41504">
          <cell r="A41504" t="str">
            <v>MM.16.020.0020.e</v>
          </cell>
          <cell r="B41504" t="str">
            <v>- sp. 20 mm</v>
          </cell>
          <cell r="C41504" t="str">
            <v>m²</v>
          </cell>
          <cell r="D41504" t="str">
            <v>12,36</v>
          </cell>
        </row>
        <row r="41505">
          <cell r="A41505" t="str">
            <v>MM.16.020.0020.f</v>
          </cell>
          <cell r="B41505" t="str">
            <v>- sp. 25 mm</v>
          </cell>
          <cell r="C41505" t="str">
            <v>m²</v>
          </cell>
          <cell r="D41505" t="str">
            <v>14,48</v>
          </cell>
        </row>
        <row r="41506">
          <cell r="A41506" t="str">
            <v>MM.16.020.0020.g</v>
          </cell>
          <cell r="B41506" t="str">
            <v>- sp. 30 mm</v>
          </cell>
          <cell r="C41506" t="str">
            <v>m²</v>
          </cell>
          <cell r="D41506" t="str">
            <v>16,61</v>
          </cell>
        </row>
        <row r="41507">
          <cell r="A41507" t="str">
            <v>MM.16.020.0030</v>
          </cell>
          <cell r="B41507" t="str">
            <v>Isolamento acustico con pannelli fono-assorbenti in poliuretano con lamina di piombo, resistenza alla fiamma classe 2, incollati a tubi, canali o macchine.</v>
          </cell>
          <cell r="C41507"/>
          <cell r="D41507"/>
        </row>
        <row r="41508">
          <cell r="A41508" t="str">
            <v>MM.16.020.0030.a</v>
          </cell>
          <cell r="B41508" t="str">
            <v>- sp. 21 mm</v>
          </cell>
          <cell r="C41508" t="str">
            <v>m²</v>
          </cell>
          <cell r="D41508" t="str">
            <v>43,52</v>
          </cell>
        </row>
        <row r="41509">
          <cell r="A41509" t="str">
            <v>MM.16.020.0030.b</v>
          </cell>
          <cell r="B41509" t="str">
            <v>- sp. 26 mm</v>
          </cell>
          <cell r="C41509" t="str">
            <v>m²</v>
          </cell>
          <cell r="D41509" t="str">
            <v>48,85</v>
          </cell>
        </row>
        <row r="41510">
          <cell r="A41510" t="str">
            <v>MM.16.020.0030.c</v>
          </cell>
          <cell r="B41510" t="str">
            <v>- sp. 31 mm</v>
          </cell>
          <cell r="C41510" t="str">
            <v>m²</v>
          </cell>
          <cell r="D41510" t="str">
            <v>52,39</v>
          </cell>
        </row>
        <row r="41511">
          <cell r="A41511" t="str">
            <v>MM.16.020.0030.d</v>
          </cell>
          <cell r="B41511" t="str">
            <v>- sp. 46 mm</v>
          </cell>
          <cell r="C41511" t="str">
            <v>m²</v>
          </cell>
          <cell r="D41511" t="str">
            <v>57,74</v>
          </cell>
        </row>
        <row r="41512">
          <cell r="A41512" t="str">
            <v>MM.16.030</v>
          </cell>
          <cell r="B41512" t="str">
            <v>COIBENTAZIONI PER CANALI</v>
          </cell>
          <cell r="C41512"/>
          <cell r="D41512"/>
        </row>
        <row r="41513">
          <cell r="A41513" t="str">
            <v>MM.16.030.0010</v>
          </cell>
          <cell r="B41513" t="str">
            <v>Coibentazione per canali con materassino in lana di vetro densità minima 20 kg/m³ su carta alluminio e rete metallica zincata; spessori materassino:</v>
          </cell>
          <cell r="C41513"/>
          <cell r="D41513"/>
        </row>
        <row r="41514">
          <cell r="A41514" t="str">
            <v>MM.16.030.0010.a</v>
          </cell>
          <cell r="B41514" t="str">
            <v>- sp. 25 mm</v>
          </cell>
          <cell r="C41514" t="str">
            <v>m²</v>
          </cell>
          <cell r="D41514" t="str">
            <v>6,09</v>
          </cell>
        </row>
        <row r="41515">
          <cell r="A41515" t="str">
            <v>MM.16.030.0010.b</v>
          </cell>
          <cell r="B41515" t="str">
            <v>- sp. 30 mm</v>
          </cell>
          <cell r="C41515" t="str">
            <v>m²</v>
          </cell>
          <cell r="D41515" t="str">
            <v>6,33</v>
          </cell>
        </row>
        <row r="41516">
          <cell r="A41516" t="str">
            <v>MM.16.030.0010.c</v>
          </cell>
          <cell r="B41516" t="str">
            <v>- sp. 40 mm</v>
          </cell>
          <cell r="C41516" t="str">
            <v>m²</v>
          </cell>
          <cell r="D41516" t="str">
            <v>6,57</v>
          </cell>
        </row>
        <row r="41517">
          <cell r="A41517" t="str">
            <v>MM.16.030.0010.d</v>
          </cell>
          <cell r="B41517" t="str">
            <v>- sp. 50 mm</v>
          </cell>
          <cell r="C41517" t="str">
            <v>m²</v>
          </cell>
          <cell r="D41517" t="str">
            <v>6,80</v>
          </cell>
        </row>
        <row r="41518">
          <cell r="A41518" t="str">
            <v>MM.16.030.0020</v>
          </cell>
          <cell r="B41518" t="str">
            <v>Coibentazione per canali con lastra incollata in elastomero espanso a cellule chiuse senza alogeni nè pvc, resistenza alla fiamma classe 1, fattore di permeabilità µ minimo 4.000.</v>
          </cell>
          <cell r="C41518"/>
          <cell r="D41518"/>
        </row>
        <row r="41519">
          <cell r="A41519" t="str">
            <v>MM.16.030.0020.a</v>
          </cell>
          <cell r="B41519" t="str">
            <v>- sp. 13 mm</v>
          </cell>
          <cell r="C41519" t="str">
            <v>m²</v>
          </cell>
          <cell r="D41519" t="str">
            <v>31,31</v>
          </cell>
        </row>
        <row r="41520">
          <cell r="A41520" t="str">
            <v>MM.16.030.0020.b</v>
          </cell>
          <cell r="B41520" t="str">
            <v>- sp. 19 mm</v>
          </cell>
          <cell r="C41520" t="str">
            <v>m²</v>
          </cell>
          <cell r="D41520" t="str">
            <v>44,63</v>
          </cell>
        </row>
        <row r="41521">
          <cell r="A41521" t="str">
            <v>MM.16.030.0020.c</v>
          </cell>
          <cell r="B41521" t="str">
            <v>- sp. 25 mm</v>
          </cell>
          <cell r="C41521" t="str">
            <v>m²</v>
          </cell>
          <cell r="D41521" t="str">
            <v>57,90</v>
          </cell>
        </row>
        <row r="41522">
          <cell r="A41522" t="str">
            <v>MM.16.030.0020.d</v>
          </cell>
          <cell r="B41522" t="str">
            <v>- sp. 32 mm</v>
          </cell>
          <cell r="C41522" t="str">
            <v>m²</v>
          </cell>
          <cell r="D41522" t="str">
            <v>74,67</v>
          </cell>
        </row>
        <row r="41523">
          <cell r="A41523" t="str">
            <v>MM.16.030.0030</v>
          </cell>
          <cell r="B41523" t="str">
            <v>Coibentazione per canali con lastra incollata in elastomero espanso a cellule chiuse, resistenza alla fiamma classe 1, fattore di permeabilità µ minimo 5.000.</v>
          </cell>
          <cell r="C41523"/>
          <cell r="D41523"/>
        </row>
        <row r="41524">
          <cell r="A41524" t="str">
            <v>MM.16.030.0030.a</v>
          </cell>
          <cell r="B41524" t="str">
            <v>- sp. 13 mm</v>
          </cell>
          <cell r="C41524" t="str">
            <v>m²</v>
          </cell>
          <cell r="D41524" t="str">
            <v>9,71</v>
          </cell>
        </row>
        <row r="41525">
          <cell r="A41525" t="str">
            <v>MM.16.030.0030.b</v>
          </cell>
          <cell r="B41525" t="str">
            <v>- sp. 19 mm</v>
          </cell>
          <cell r="C41525" t="str">
            <v>m²</v>
          </cell>
          <cell r="D41525" t="str">
            <v>14,15</v>
          </cell>
        </row>
        <row r="41526">
          <cell r="A41526" t="str">
            <v>MM.16.030.0030.c</v>
          </cell>
          <cell r="B41526" t="str">
            <v>- sp. 25 mm</v>
          </cell>
          <cell r="C41526" t="str">
            <v>m²</v>
          </cell>
          <cell r="D41526" t="str">
            <v>17,96</v>
          </cell>
        </row>
        <row r="41527">
          <cell r="A41527" t="str">
            <v>MM.16.030.0030.d</v>
          </cell>
          <cell r="B41527" t="str">
            <v>- sp. 32 mm</v>
          </cell>
          <cell r="C41527" t="str">
            <v>m²</v>
          </cell>
          <cell r="D41527" t="str">
            <v>20,42</v>
          </cell>
        </row>
        <row r="41528">
          <cell r="A41528" t="str">
            <v>MM.16.030.0040</v>
          </cell>
          <cell r="B41528" t="str">
            <v>Aumenti di prezzo per finiture a coibentazioni per canali.</v>
          </cell>
          <cell r="C41528"/>
          <cell r="D41528"/>
        </row>
        <row r="41529">
          <cell r="A41529" t="str">
            <v>MM.16.030.0040.a</v>
          </cell>
          <cell r="B41529" t="str">
            <v>- con lamierino in alluminio, spessore 0,6 mm</v>
          </cell>
          <cell r="C41529" t="str">
            <v>m²</v>
          </cell>
          <cell r="D41529" t="str">
            <v>15,03</v>
          </cell>
        </row>
        <row r="41530">
          <cell r="A41530" t="str">
            <v>MM.16.030.0040.b</v>
          </cell>
          <cell r="B41530" t="str">
            <v>- con lamierino in alluminio, spessore 0,7 mm</v>
          </cell>
          <cell r="C41530" t="str">
            <v>m²</v>
          </cell>
          <cell r="D41530" t="str">
            <v>16,47</v>
          </cell>
        </row>
        <row r="41531">
          <cell r="A41531" t="str">
            <v>MM.16.030.0040.c</v>
          </cell>
          <cell r="B41531" t="str">
            <v>- con lamierino in alluminio, spessore 0,8 mm</v>
          </cell>
          <cell r="C41531" t="str">
            <v>m²</v>
          </cell>
          <cell r="D41531" t="str">
            <v>18,27</v>
          </cell>
        </row>
        <row r="41532">
          <cell r="A41532" t="str">
            <v>MM.16.040</v>
          </cell>
          <cell r="B41532" t="str">
            <v>COIBENTAZIONI PER TUBAZIONI CON ELASTOMERO SENZA ALOGENI NE' PVC</v>
          </cell>
          <cell r="C41532"/>
          <cell r="D41532"/>
        </row>
        <row r="41533">
          <cell r="A41533" t="str">
            <v>MM.16.040.0010</v>
          </cell>
          <cell r="B41533" t="str">
            <v>Coibentazione per tubazioni con elastomero espanso a cellule chiuse senza alogeni nè pvc, resistenza alla fiamma classe 1, fattore di permeabilità µ minimo 4.000, in guaine o lastre spessore minimo 9 mm.</v>
          </cell>
          <cell r="C41533"/>
          <cell r="D41533"/>
        </row>
        <row r="41534">
          <cell r="A41534" t="str">
            <v>MM.16.040.0010.a</v>
          </cell>
          <cell r="B41534" t="str">
            <v>- 9 x 22 mm - DN15</v>
          </cell>
          <cell r="C41534" t="str">
            <v>m</v>
          </cell>
          <cell r="D41534" t="str">
            <v>2,37</v>
          </cell>
        </row>
        <row r="41535">
          <cell r="A41535" t="str">
            <v>MM.16.040.0010.b</v>
          </cell>
          <cell r="B41535" t="str">
            <v>- 9 x 28 mm - DN20</v>
          </cell>
          <cell r="C41535" t="str">
            <v>m</v>
          </cell>
          <cell r="D41535" t="str">
            <v>2,97</v>
          </cell>
        </row>
        <row r="41536">
          <cell r="A41536" t="str">
            <v>MM.16.040.0010.c</v>
          </cell>
          <cell r="B41536" t="str">
            <v>- 9 x 35 mm - DN25</v>
          </cell>
          <cell r="C41536" t="str">
            <v>m</v>
          </cell>
          <cell r="D41536" t="str">
            <v>3,36</v>
          </cell>
        </row>
        <row r="41537">
          <cell r="A41537" t="str">
            <v>MM.16.040.0010.d</v>
          </cell>
          <cell r="B41537" t="str">
            <v>- 9 x 42 mm - DN32</v>
          </cell>
          <cell r="C41537" t="str">
            <v>m</v>
          </cell>
          <cell r="D41537" t="str">
            <v>4,14</v>
          </cell>
        </row>
        <row r="41538">
          <cell r="A41538" t="str">
            <v>MM.16.040.0010.e</v>
          </cell>
          <cell r="B41538" t="str">
            <v>- 9 x 48 mm - DN40</v>
          </cell>
          <cell r="C41538" t="str">
            <v>m</v>
          </cell>
          <cell r="D41538" t="str">
            <v>4,62</v>
          </cell>
        </row>
        <row r="41539">
          <cell r="A41539" t="str">
            <v>MM.16.040.0010.f</v>
          </cell>
          <cell r="B41539" t="str">
            <v>- 9 x 60 mm - DN50</v>
          </cell>
          <cell r="C41539" t="str">
            <v>m</v>
          </cell>
          <cell r="D41539" t="str">
            <v>6,14</v>
          </cell>
        </row>
        <row r="41540">
          <cell r="A41540" t="str">
            <v>MM.16.040.0010.g</v>
          </cell>
          <cell r="B41540" t="str">
            <v>- 9 x 76 mm - DN65</v>
          </cell>
          <cell r="C41540" t="str">
            <v>m</v>
          </cell>
          <cell r="D41540" t="str">
            <v>8,28</v>
          </cell>
        </row>
        <row r="41541">
          <cell r="A41541" t="str">
            <v>MM.16.040.0010.h</v>
          </cell>
          <cell r="B41541" t="str">
            <v>- 9 x 89 mm - DN80</v>
          </cell>
          <cell r="C41541" t="str">
            <v>m</v>
          </cell>
          <cell r="D41541" t="str">
            <v>10,29</v>
          </cell>
        </row>
        <row r="41542">
          <cell r="A41542" t="str">
            <v>MM.16.040.0010.i</v>
          </cell>
          <cell r="B41542" t="str">
            <v>- 9 mm, oltre DN80</v>
          </cell>
          <cell r="C41542" t="str">
            <v>m²</v>
          </cell>
          <cell r="D41542" t="str">
            <v>28,49</v>
          </cell>
        </row>
        <row r="41543">
          <cell r="A41543" t="str">
            <v>MM.16.040.0020</v>
          </cell>
          <cell r="B41543" t="str">
            <v>Coibentazione per tubazioni con elastomero espanso a cellule chiuse senza alogeni nè pvc, resistenza alla fiamma classe 1, fattore di permeabilità µ minimo 4.000, in guaine o lastre spessore minimo 13 mm.</v>
          </cell>
          <cell r="C41543"/>
          <cell r="D41543"/>
        </row>
        <row r="41544">
          <cell r="A41544" t="str">
            <v>MM.16.040.0020.a</v>
          </cell>
          <cell r="B41544" t="str">
            <v>- 13 x 22 mm - DN15</v>
          </cell>
          <cell r="C41544" t="str">
            <v>m</v>
          </cell>
          <cell r="D41544" t="str">
            <v>3,17</v>
          </cell>
        </row>
        <row r="41545">
          <cell r="A41545" t="str">
            <v>MM.16.040.0020.b</v>
          </cell>
          <cell r="B41545" t="str">
            <v>- 13 x 28 mm - DN20</v>
          </cell>
          <cell r="C41545" t="str">
            <v>m</v>
          </cell>
          <cell r="D41545" t="str">
            <v>3,71</v>
          </cell>
        </row>
        <row r="41546">
          <cell r="A41546" t="str">
            <v>MM.16.040.0020.c</v>
          </cell>
          <cell r="B41546" t="str">
            <v>- 13 x 35 mm - DN25</v>
          </cell>
          <cell r="C41546" t="str">
            <v>m</v>
          </cell>
          <cell r="D41546" t="str">
            <v>4,47</v>
          </cell>
        </row>
        <row r="41547">
          <cell r="A41547" t="str">
            <v>MM.16.040.0020.d</v>
          </cell>
          <cell r="B41547" t="str">
            <v>- 13 x 42 mm - DN32</v>
          </cell>
          <cell r="C41547" t="str">
            <v>m</v>
          </cell>
          <cell r="D41547" t="str">
            <v>5,28</v>
          </cell>
        </row>
        <row r="41548">
          <cell r="A41548" t="str">
            <v>MM.16.040.0020.e</v>
          </cell>
          <cell r="B41548" t="str">
            <v>- 13 x 48 mm - DN40</v>
          </cell>
          <cell r="C41548" t="str">
            <v>m</v>
          </cell>
          <cell r="D41548" t="str">
            <v>5,85</v>
          </cell>
        </row>
        <row r="41549">
          <cell r="A41549" t="str">
            <v>MM.16.040.0020.f</v>
          </cell>
          <cell r="B41549" t="str">
            <v>- 13 x 60 mm - DN50</v>
          </cell>
          <cell r="C41549" t="str">
            <v>m</v>
          </cell>
          <cell r="D41549" t="str">
            <v>8,21</v>
          </cell>
        </row>
        <row r="41550">
          <cell r="A41550" t="str">
            <v>MM.16.040.0020.g</v>
          </cell>
          <cell r="B41550" t="str">
            <v>- 13 x 76 mm - DN65</v>
          </cell>
          <cell r="C41550" t="str">
            <v>m</v>
          </cell>
          <cell r="D41550" t="str">
            <v>10,05</v>
          </cell>
        </row>
        <row r="41551">
          <cell r="A41551" t="str">
            <v>MM.16.040.0020.h</v>
          </cell>
          <cell r="B41551" t="str">
            <v>- 13 x 89 mm - DN80</v>
          </cell>
          <cell r="C41551" t="str">
            <v>m</v>
          </cell>
          <cell r="D41551" t="str">
            <v>12,39</v>
          </cell>
        </row>
        <row r="41552">
          <cell r="A41552" t="str">
            <v>MM.16.040.0020.i</v>
          </cell>
          <cell r="B41552" t="str">
            <v>- 13 mm, oltre DN80</v>
          </cell>
          <cell r="C41552" t="str">
            <v>m²</v>
          </cell>
          <cell r="D41552" t="str">
            <v>34,82</v>
          </cell>
        </row>
        <row r="41553">
          <cell r="A41553" t="str">
            <v>MM.16.040.0030</v>
          </cell>
          <cell r="B41553" t="str">
            <v>Coibentazione per tubazioni con elastomero espanso a cellule chiuse senza alogeni nè pvc, resistenza alla fiamma classe 1, fattore di permeabilità µ minimo 4.000, in guaine o lastre spessore minimo 19 mm.</v>
          </cell>
          <cell r="C41553"/>
          <cell r="D41553"/>
        </row>
        <row r="41554">
          <cell r="A41554" t="str">
            <v>MM.16.040.0030.a</v>
          </cell>
          <cell r="B41554" t="str">
            <v>- 19 x 22 mm - DN15</v>
          </cell>
          <cell r="C41554" t="str">
            <v>m</v>
          </cell>
          <cell r="D41554" t="str">
            <v>6,85</v>
          </cell>
        </row>
        <row r="41555">
          <cell r="A41555" t="str">
            <v>MM.16.040.0030.b</v>
          </cell>
          <cell r="B41555" t="str">
            <v>- 19 x 28 mm - DN20</v>
          </cell>
          <cell r="C41555" t="str">
            <v>m</v>
          </cell>
          <cell r="D41555" t="str">
            <v>7,66</v>
          </cell>
        </row>
        <row r="41556">
          <cell r="A41556" t="str">
            <v>MM.16.040.0030.c</v>
          </cell>
          <cell r="B41556" t="str">
            <v>- 19 x 35 mm - DN25</v>
          </cell>
          <cell r="C41556" t="str">
            <v>m</v>
          </cell>
          <cell r="D41556" t="str">
            <v>9,04</v>
          </cell>
        </row>
        <row r="41557">
          <cell r="A41557" t="str">
            <v>MM.16.040.0030.d</v>
          </cell>
          <cell r="B41557" t="str">
            <v>- 19 x 42 mm - DN32</v>
          </cell>
          <cell r="C41557" t="str">
            <v>m</v>
          </cell>
          <cell r="D41557" t="str">
            <v>11,57</v>
          </cell>
        </row>
        <row r="41558">
          <cell r="A41558" t="str">
            <v>MM.16.040.0030.e</v>
          </cell>
          <cell r="B41558" t="str">
            <v>- 19 x 48 mm - DN40</v>
          </cell>
          <cell r="C41558" t="str">
            <v>m</v>
          </cell>
          <cell r="D41558" t="str">
            <v>12,98</v>
          </cell>
        </row>
        <row r="41559">
          <cell r="A41559" t="str">
            <v>MM.16.040.0030.f</v>
          </cell>
          <cell r="B41559" t="str">
            <v>- 19 x 60 mm - DN50</v>
          </cell>
          <cell r="C41559" t="str">
            <v>m</v>
          </cell>
          <cell r="D41559" t="str">
            <v>16,03</v>
          </cell>
        </row>
        <row r="41560">
          <cell r="A41560" t="str">
            <v>MM.16.040.0030.g</v>
          </cell>
          <cell r="B41560" t="str">
            <v>- 19 x 76 mm - DN65</v>
          </cell>
          <cell r="C41560" t="str">
            <v>m</v>
          </cell>
          <cell r="D41560" t="str">
            <v>20,33</v>
          </cell>
        </row>
        <row r="41561">
          <cell r="A41561" t="str">
            <v>MM.16.040.0030.h</v>
          </cell>
          <cell r="B41561" t="str">
            <v>- 19 x 89 mm - DN80</v>
          </cell>
          <cell r="C41561" t="str">
            <v>m</v>
          </cell>
          <cell r="D41561" t="str">
            <v>22,37</v>
          </cell>
        </row>
        <row r="41562">
          <cell r="A41562" t="str">
            <v>MM.16.040.0030.i</v>
          </cell>
          <cell r="B41562" t="str">
            <v>- 19 mm, oltre DN80</v>
          </cell>
          <cell r="C41562" t="str">
            <v>m²</v>
          </cell>
          <cell r="D41562" t="str">
            <v>49,58</v>
          </cell>
        </row>
        <row r="41563">
          <cell r="A41563" t="str">
            <v>MM.16.040.0040</v>
          </cell>
          <cell r="B41563" t="str">
            <v>Coibentazione per tubazioni con elastomero espanso a cellule chiuse senza alogeni nè pvc, resistenza alla fiamma classe 1, fattore di permeabilità µ minimo 4.000, in guaine o lastre spessore minimo 25 mm.</v>
          </cell>
          <cell r="C41563"/>
          <cell r="D41563"/>
        </row>
        <row r="41564">
          <cell r="A41564" t="str">
            <v>MM.16.040.0040.a</v>
          </cell>
          <cell r="B41564" t="str">
            <v>- 25 x 22 mm - DN15</v>
          </cell>
          <cell r="C41564" t="str">
            <v>m</v>
          </cell>
          <cell r="D41564" t="str">
            <v>12,82</v>
          </cell>
        </row>
        <row r="41565">
          <cell r="A41565" t="str">
            <v>MM.16.040.0040.b</v>
          </cell>
          <cell r="B41565" t="str">
            <v>- 25 x 28 mm - DN20</v>
          </cell>
          <cell r="C41565" t="str">
            <v>m</v>
          </cell>
          <cell r="D41565" t="str">
            <v>13,48</v>
          </cell>
        </row>
        <row r="41566">
          <cell r="A41566" t="str">
            <v>MM.16.040.0040.c</v>
          </cell>
          <cell r="B41566" t="str">
            <v>- 25 x 35 mm - DN25</v>
          </cell>
          <cell r="C41566" t="str">
            <v>m</v>
          </cell>
          <cell r="D41566" t="str">
            <v>15,06</v>
          </cell>
        </row>
        <row r="41567">
          <cell r="A41567" t="str">
            <v>MM.16.040.0040.d</v>
          </cell>
          <cell r="B41567" t="str">
            <v>- 25 x 42 mm - DN32</v>
          </cell>
          <cell r="C41567" t="str">
            <v>m</v>
          </cell>
          <cell r="D41567" t="str">
            <v>18,79</v>
          </cell>
        </row>
        <row r="41568">
          <cell r="A41568" t="str">
            <v>MM.16.040.0040.e</v>
          </cell>
          <cell r="B41568" t="str">
            <v>- 25 x 48 mm - DN40</v>
          </cell>
          <cell r="C41568" t="str">
            <v>m</v>
          </cell>
          <cell r="D41568" t="str">
            <v>20,89</v>
          </cell>
        </row>
        <row r="41569">
          <cell r="A41569" t="str">
            <v>MM.16.040.0040.f</v>
          </cell>
          <cell r="B41569" t="str">
            <v>- 25 x 60 mm - DN50</v>
          </cell>
          <cell r="C41569" t="str">
            <v>m</v>
          </cell>
          <cell r="D41569" t="str">
            <v>24,87</v>
          </cell>
        </row>
        <row r="41570">
          <cell r="A41570" t="str">
            <v>MM.16.040.0040.g</v>
          </cell>
          <cell r="B41570" t="str">
            <v>- 25 x 76 mm - DN65</v>
          </cell>
          <cell r="C41570" t="str">
            <v>m</v>
          </cell>
          <cell r="D41570" t="str">
            <v>34,44</v>
          </cell>
        </row>
        <row r="41571">
          <cell r="A41571" t="str">
            <v>MM.16.040.0040.h</v>
          </cell>
          <cell r="B41571" t="str">
            <v>- 25 x 89 mm - DN80</v>
          </cell>
          <cell r="C41571" t="str">
            <v>m</v>
          </cell>
          <cell r="D41571" t="str">
            <v>42,06</v>
          </cell>
        </row>
        <row r="41572">
          <cell r="A41572" t="str">
            <v>MM.16.040.0040.i</v>
          </cell>
          <cell r="B41572" t="str">
            <v>- 25 mm, oltre DN80</v>
          </cell>
          <cell r="C41572" t="str">
            <v>m²</v>
          </cell>
          <cell r="D41572" t="str">
            <v>64,35</v>
          </cell>
        </row>
        <row r="41573">
          <cell r="A41573" t="str">
            <v>MM.16.040.0050</v>
          </cell>
          <cell r="B41573" t="str">
            <v>Coibentazione per tubazioni con elastomero espanso a cellule chiuse senza alogeni nè pvc, resistenza alla fiamma classe 1, fattore di permeabilità µ minimo 4.000, in guaine o lastre spessore minimo 32 mm.</v>
          </cell>
          <cell r="C41573"/>
          <cell r="D41573"/>
        </row>
        <row r="41574">
          <cell r="A41574" t="str">
            <v>MM.16.040.0050.a</v>
          </cell>
          <cell r="B41574" t="str">
            <v>- 32 x 22 mm - DN15</v>
          </cell>
          <cell r="C41574" t="str">
            <v>m</v>
          </cell>
          <cell r="D41574" t="str">
            <v>16,01</v>
          </cell>
        </row>
        <row r="41575">
          <cell r="A41575" t="str">
            <v>MM.16.040.0050.b</v>
          </cell>
          <cell r="B41575" t="str">
            <v>- 32 x 28 mm - DN20</v>
          </cell>
          <cell r="C41575" t="str">
            <v>m</v>
          </cell>
          <cell r="D41575" t="str">
            <v>17,38</v>
          </cell>
        </row>
        <row r="41576">
          <cell r="A41576" t="str">
            <v>MM.16.040.0050.c</v>
          </cell>
          <cell r="B41576" t="str">
            <v>- 32 x 35 mm - DN25</v>
          </cell>
          <cell r="C41576" t="str">
            <v>m</v>
          </cell>
          <cell r="D41576" t="str">
            <v>19,13</v>
          </cell>
        </row>
        <row r="41577">
          <cell r="A41577" t="str">
            <v>MM.16.040.0050.d</v>
          </cell>
          <cell r="B41577" t="str">
            <v>- 32 x 42 mm - DN32</v>
          </cell>
          <cell r="C41577" t="str">
            <v>m</v>
          </cell>
          <cell r="D41577" t="str">
            <v>23,67</v>
          </cell>
        </row>
        <row r="41578">
          <cell r="A41578" t="str">
            <v>MM.16.040.0050.e</v>
          </cell>
          <cell r="B41578" t="str">
            <v>- 32 x 48 mm - DN40</v>
          </cell>
          <cell r="C41578" t="str">
            <v>m</v>
          </cell>
          <cell r="D41578" t="str">
            <v>26,09</v>
          </cell>
        </row>
        <row r="41579">
          <cell r="A41579" t="str">
            <v>MM.16.040.0050.f</v>
          </cell>
          <cell r="B41579" t="str">
            <v>- 32 x 60 mm - DN50</v>
          </cell>
          <cell r="C41579" t="str">
            <v>m</v>
          </cell>
          <cell r="D41579" t="str">
            <v>32,33</v>
          </cell>
        </row>
        <row r="41580">
          <cell r="A41580" t="str">
            <v>MM.16.040.0050.g</v>
          </cell>
          <cell r="B41580" t="str">
            <v>- 32 x 76 mm - DN65</v>
          </cell>
          <cell r="C41580" t="str">
            <v>m</v>
          </cell>
          <cell r="D41580" t="str">
            <v>39,28</v>
          </cell>
        </row>
        <row r="41581">
          <cell r="A41581" t="str">
            <v>MM.16.040.0050.h</v>
          </cell>
          <cell r="B41581" t="str">
            <v>- 32 x 89 mm - DN80</v>
          </cell>
          <cell r="C41581" t="str">
            <v>m</v>
          </cell>
          <cell r="D41581" t="str">
            <v>43,75</v>
          </cell>
        </row>
        <row r="41582">
          <cell r="A41582" t="str">
            <v>MM.16.040.0050.i</v>
          </cell>
          <cell r="B41582" t="str">
            <v>- 32 mm, oltre DN80</v>
          </cell>
          <cell r="C41582" t="str">
            <v>m²</v>
          </cell>
          <cell r="D41582" t="str">
            <v>82,96</v>
          </cell>
        </row>
        <row r="41583">
          <cell r="A41583" t="str">
            <v>MM.16.050</v>
          </cell>
          <cell r="B41583" t="str">
            <v>COIBENTAZIONI PER TUBAZIONI CON ELASTOMERO µ 3000</v>
          </cell>
          <cell r="C41583"/>
          <cell r="D41583"/>
        </row>
        <row r="41584">
          <cell r="A41584" t="str">
            <v>MM.16.050.0010</v>
          </cell>
          <cell r="B41584" t="str">
            <v>Coibentazione per tubazioni con elastomero espanso a cellule chiuse, resistenza alla fiamma classe 1, fattore di permeabilità µ minimo 3.000, in guaine o lastre spessore minimo 6 mm.</v>
          </cell>
          <cell r="C41584"/>
          <cell r="D41584"/>
        </row>
        <row r="41585">
          <cell r="A41585" t="str">
            <v>MM.16.050.0010.a</v>
          </cell>
          <cell r="B41585" t="str">
            <v>- 6 x 22 mm - DN15</v>
          </cell>
          <cell r="C41585" t="str">
            <v>m</v>
          </cell>
          <cell r="D41585" t="str">
            <v>0,73</v>
          </cell>
        </row>
        <row r="41586">
          <cell r="A41586" t="str">
            <v>MM.16.050.0010.b</v>
          </cell>
          <cell r="B41586" t="str">
            <v>- 6 x 28 mm - DN20</v>
          </cell>
          <cell r="C41586" t="str">
            <v>m</v>
          </cell>
          <cell r="D41586" t="str">
            <v>0,90</v>
          </cell>
        </row>
        <row r="41587">
          <cell r="A41587" t="str">
            <v>MM.16.050.0010.c</v>
          </cell>
          <cell r="B41587" t="str">
            <v>- 6 x 35 mm - DN25</v>
          </cell>
          <cell r="C41587" t="str">
            <v>m</v>
          </cell>
          <cell r="D41587" t="str">
            <v>1,10</v>
          </cell>
        </row>
        <row r="41588">
          <cell r="A41588" t="str">
            <v>MM.16.050.0010.d</v>
          </cell>
          <cell r="B41588" t="str">
            <v>- 6 x 42 mm - DN32</v>
          </cell>
          <cell r="C41588" t="str">
            <v>m</v>
          </cell>
          <cell r="D41588" t="str">
            <v>1,29</v>
          </cell>
        </row>
        <row r="41589">
          <cell r="A41589" t="str">
            <v>MM.16.050.0020</v>
          </cell>
          <cell r="B41589" t="str">
            <v>Coibentazione per tubazioni con elastomero espanso a cellule chiuse, resistenza alla fiamma classe 1, fattore di permeabilità µ minimo 3.000, in guaine o lastre spessore minimo 9 mm.</v>
          </cell>
          <cell r="C41589"/>
          <cell r="D41589"/>
        </row>
        <row r="41590">
          <cell r="A41590" t="str">
            <v>MM.16.050.0020.a</v>
          </cell>
          <cell r="B41590" t="str">
            <v>- 9 x 22 mm - DN15</v>
          </cell>
          <cell r="C41590" t="str">
            <v>m</v>
          </cell>
          <cell r="D41590" t="str">
            <v>0,89</v>
          </cell>
        </row>
        <row r="41591">
          <cell r="A41591" t="str">
            <v>MM.16.050.0020.b</v>
          </cell>
          <cell r="B41591" t="str">
            <v>- 9 x 28 mm - DN20</v>
          </cell>
          <cell r="C41591" t="str">
            <v>m</v>
          </cell>
          <cell r="D41591" t="str">
            <v>1,19</v>
          </cell>
        </row>
        <row r="41592">
          <cell r="A41592" t="str">
            <v>MM.16.050.0020.c</v>
          </cell>
          <cell r="B41592" t="str">
            <v>- 9 x 35 mm - DN25</v>
          </cell>
          <cell r="C41592" t="str">
            <v>m</v>
          </cell>
          <cell r="D41592" t="str">
            <v>1,33</v>
          </cell>
        </row>
        <row r="41593">
          <cell r="A41593" t="str">
            <v>MM.16.050.0020.d</v>
          </cell>
          <cell r="B41593" t="str">
            <v>- 9 x 42 mm - DN32</v>
          </cell>
          <cell r="C41593" t="str">
            <v>m</v>
          </cell>
          <cell r="D41593" t="str">
            <v>1,52</v>
          </cell>
        </row>
        <row r="41594">
          <cell r="A41594" t="str">
            <v>MM.16.050.0020.e</v>
          </cell>
          <cell r="B41594" t="str">
            <v>- 9 x 48 mm - DN40</v>
          </cell>
          <cell r="C41594" t="str">
            <v>m</v>
          </cell>
          <cell r="D41594" t="str">
            <v>1,71</v>
          </cell>
        </row>
        <row r="41595">
          <cell r="A41595" t="str">
            <v>MM.16.050.0020.f</v>
          </cell>
          <cell r="B41595" t="str">
            <v>- 9 x 60 mm - DN50</v>
          </cell>
          <cell r="C41595" t="str">
            <v>m</v>
          </cell>
          <cell r="D41595" t="str">
            <v>2,28</v>
          </cell>
        </row>
        <row r="41596">
          <cell r="A41596" t="str">
            <v>MM.16.050.0020.g</v>
          </cell>
          <cell r="B41596" t="str">
            <v>- 9 x 76 mm - DN65</v>
          </cell>
          <cell r="C41596" t="str">
            <v>m</v>
          </cell>
          <cell r="D41596" t="str">
            <v>3,00</v>
          </cell>
        </row>
        <row r="41597">
          <cell r="A41597" t="str">
            <v>MM.16.050.0020.h</v>
          </cell>
          <cell r="B41597" t="str">
            <v>- 9 x 89 mm - DN80</v>
          </cell>
          <cell r="C41597" t="str">
            <v>m</v>
          </cell>
          <cell r="D41597" t="str">
            <v>3,73</v>
          </cell>
        </row>
        <row r="41598">
          <cell r="A41598" t="str">
            <v>MM.16.050.0020.i</v>
          </cell>
          <cell r="B41598" t="str">
            <v>- 9 x 114 mm - DN100</v>
          </cell>
          <cell r="C41598" t="str">
            <v>m</v>
          </cell>
          <cell r="D41598" t="str">
            <v>6,09</v>
          </cell>
        </row>
        <row r="41599">
          <cell r="A41599" t="str">
            <v>MM.16.050.0020.j</v>
          </cell>
          <cell r="B41599" t="str">
            <v>- 9 x 140 mm - DN125</v>
          </cell>
          <cell r="C41599" t="str">
            <v>m</v>
          </cell>
          <cell r="D41599" t="str">
            <v>9,64</v>
          </cell>
        </row>
        <row r="41600">
          <cell r="A41600" t="str">
            <v>MM.16.050.0030</v>
          </cell>
          <cell r="B41600" t="str">
            <v>Coibentazione per tubazioni con elastomero espanso a cellule chiuse, resistenza alla fiamma classe 1, fattore di permeabilità µ minimo 3.000, in guaine o lastre spessore minimo 13 mm.</v>
          </cell>
          <cell r="C41600"/>
          <cell r="D41600"/>
        </row>
        <row r="41601">
          <cell r="A41601" t="str">
            <v>MM.16.050.0030.a</v>
          </cell>
          <cell r="B41601" t="str">
            <v>- 13 x 22 mm - DN15</v>
          </cell>
          <cell r="C41601" t="str">
            <v>m</v>
          </cell>
          <cell r="D41601" t="str">
            <v>1,21</v>
          </cell>
        </row>
        <row r="41602">
          <cell r="A41602" t="str">
            <v>MM.16.050.0030.b</v>
          </cell>
          <cell r="B41602" t="str">
            <v>- 13 x 28 mm - DN20</v>
          </cell>
          <cell r="C41602" t="str">
            <v>m</v>
          </cell>
          <cell r="D41602" t="str">
            <v>1,51</v>
          </cell>
        </row>
        <row r="41603">
          <cell r="A41603" t="str">
            <v>MM.16.050.0030.c</v>
          </cell>
          <cell r="B41603" t="str">
            <v>- 13 x 35 mm - DN25</v>
          </cell>
          <cell r="C41603" t="str">
            <v>m</v>
          </cell>
          <cell r="D41603" t="str">
            <v>1,76</v>
          </cell>
        </row>
        <row r="41604">
          <cell r="A41604" t="str">
            <v>MM.16.050.0030.d</v>
          </cell>
          <cell r="B41604" t="str">
            <v>- 13 x 42 mm - DN32</v>
          </cell>
          <cell r="C41604" t="str">
            <v>m</v>
          </cell>
          <cell r="D41604" t="str">
            <v>2,04</v>
          </cell>
        </row>
        <row r="41605">
          <cell r="A41605" t="str">
            <v>MM.16.050.0030.e</v>
          </cell>
          <cell r="B41605" t="str">
            <v>- 13 x 48 mm - DN40</v>
          </cell>
          <cell r="C41605" t="str">
            <v>m</v>
          </cell>
          <cell r="D41605" t="str">
            <v>2,29</v>
          </cell>
        </row>
        <row r="41606">
          <cell r="A41606" t="str">
            <v>MM.16.050.0030.f</v>
          </cell>
          <cell r="B41606" t="str">
            <v>- 13 x 60 mm - DN50</v>
          </cell>
          <cell r="C41606" t="str">
            <v>m</v>
          </cell>
          <cell r="D41606" t="str">
            <v>3,18</v>
          </cell>
        </row>
        <row r="41607">
          <cell r="A41607" t="str">
            <v>MM.16.050.0030.g</v>
          </cell>
          <cell r="B41607" t="str">
            <v>- 13 x 76 mm - DN65</v>
          </cell>
          <cell r="C41607" t="str">
            <v>m</v>
          </cell>
          <cell r="D41607" t="str">
            <v>3,86</v>
          </cell>
        </row>
        <row r="41608">
          <cell r="A41608" t="str">
            <v>MM.16.050.0030.h</v>
          </cell>
          <cell r="B41608" t="str">
            <v>- 13 x 89 mm - DN80</v>
          </cell>
          <cell r="C41608" t="str">
            <v>m</v>
          </cell>
          <cell r="D41608" t="str">
            <v>4,92</v>
          </cell>
        </row>
        <row r="41609">
          <cell r="A41609" t="str">
            <v>MM.16.050.0030.i</v>
          </cell>
          <cell r="B41609" t="str">
            <v>- 13 x 114 mm - DN100</v>
          </cell>
          <cell r="C41609" t="str">
            <v>m</v>
          </cell>
          <cell r="D41609" t="str">
            <v>7,18</v>
          </cell>
        </row>
        <row r="41610">
          <cell r="A41610" t="str">
            <v>MM.16.050.0030.j</v>
          </cell>
          <cell r="B41610" t="str">
            <v>- 13 x 140 mm - DN125</v>
          </cell>
          <cell r="C41610" t="str">
            <v>m</v>
          </cell>
          <cell r="D41610" t="str">
            <v>11,89</v>
          </cell>
        </row>
        <row r="41611">
          <cell r="A41611" t="str">
            <v>MM.16.050.0040</v>
          </cell>
          <cell r="B41611" t="str">
            <v>Coibentazione per tubazioni con elastomero espanso a cellule chiuse, resistenza alla fiamma classe 1, fattore di permeabilità µ minimo 3.000, in guaine o lastre spessore minimo 19 mm.</v>
          </cell>
          <cell r="C41611"/>
          <cell r="D41611"/>
        </row>
        <row r="41612">
          <cell r="A41612" t="str">
            <v>MM.16.050.0040.a</v>
          </cell>
          <cell r="B41612" t="str">
            <v>- 19 x 22 mm - DN15</v>
          </cell>
          <cell r="C41612" t="str">
            <v>m</v>
          </cell>
          <cell r="D41612" t="str">
            <v>2,70</v>
          </cell>
        </row>
        <row r="41613">
          <cell r="A41613" t="str">
            <v>MM.16.050.0040.b</v>
          </cell>
          <cell r="B41613" t="str">
            <v>- 19 x 28 mm - DN20</v>
          </cell>
          <cell r="C41613" t="str">
            <v>m</v>
          </cell>
          <cell r="D41613" t="str">
            <v>3,11</v>
          </cell>
        </row>
        <row r="41614">
          <cell r="A41614" t="str">
            <v>MM.16.050.0040.c</v>
          </cell>
          <cell r="B41614" t="str">
            <v>- 19 x 35 mm - DN25</v>
          </cell>
          <cell r="C41614" t="str">
            <v>m</v>
          </cell>
          <cell r="D41614" t="str">
            <v>3,85</v>
          </cell>
        </row>
        <row r="41615">
          <cell r="A41615" t="str">
            <v>MM.16.050.0040.d</v>
          </cell>
          <cell r="B41615" t="str">
            <v>- 19 x 42 mm - DN32</v>
          </cell>
          <cell r="C41615" t="str">
            <v>m</v>
          </cell>
          <cell r="D41615" t="str">
            <v>4,57</v>
          </cell>
        </row>
        <row r="41616">
          <cell r="A41616" t="str">
            <v>MM.16.050.0040.e</v>
          </cell>
          <cell r="B41616" t="str">
            <v>- 19 x 48 mm - DN40</v>
          </cell>
          <cell r="C41616" t="str">
            <v>m</v>
          </cell>
          <cell r="D41616" t="str">
            <v>5,06</v>
          </cell>
        </row>
        <row r="41617">
          <cell r="A41617" t="str">
            <v>MM.16.050.0040.f</v>
          </cell>
          <cell r="B41617" t="str">
            <v>- 19 x 60 mm - DN50</v>
          </cell>
          <cell r="C41617" t="str">
            <v>m</v>
          </cell>
          <cell r="D41617" t="str">
            <v>6,26</v>
          </cell>
        </row>
        <row r="41618">
          <cell r="A41618" t="str">
            <v>MM.16.050.0040.g</v>
          </cell>
          <cell r="B41618" t="str">
            <v>- 19 x 76 mm - DN65</v>
          </cell>
          <cell r="C41618" t="str">
            <v>m</v>
          </cell>
          <cell r="D41618" t="str">
            <v>7,94</v>
          </cell>
        </row>
        <row r="41619">
          <cell r="A41619" t="str">
            <v>MM.16.050.0040.h</v>
          </cell>
          <cell r="B41619" t="str">
            <v>- 19 x 89 mm - DN80</v>
          </cell>
          <cell r="C41619" t="str">
            <v>m</v>
          </cell>
          <cell r="D41619" t="str">
            <v>8,66</v>
          </cell>
        </row>
        <row r="41620">
          <cell r="A41620" t="str">
            <v>MM.16.050.0040.i</v>
          </cell>
          <cell r="B41620" t="str">
            <v>- 19 x 114 mm - DN100</v>
          </cell>
          <cell r="C41620" t="str">
            <v>m</v>
          </cell>
          <cell r="D41620" t="str">
            <v>12,91</v>
          </cell>
        </row>
        <row r="41621">
          <cell r="A41621" t="str">
            <v>MM.16.050.0040.j</v>
          </cell>
          <cell r="B41621" t="str">
            <v>- 19 x 140 mm - DN125</v>
          </cell>
          <cell r="C41621" t="str">
            <v>m</v>
          </cell>
          <cell r="D41621" t="str">
            <v>17,46</v>
          </cell>
        </row>
        <row r="41622">
          <cell r="A41622" t="str">
            <v>MM.16.060</v>
          </cell>
          <cell r="B41622" t="str">
            <v>COIBENTAZIONI PER TUBAZIONI CON ELASTOMERO µ 5000</v>
          </cell>
          <cell r="C41622"/>
          <cell r="D41622"/>
        </row>
        <row r="41623">
          <cell r="A41623" t="str">
            <v>MM.16.060.0010</v>
          </cell>
          <cell r="B41623" t="str">
            <v>Coibentazione per tubazioni con elastomero espanso a cellule chiuse, resistenza alla fiamma classe 1, fattore di permeabilità µ minimo 5.000, in guaine o lastre spessore minimo 6 mm.</v>
          </cell>
          <cell r="C41623"/>
          <cell r="D41623"/>
        </row>
        <row r="41624">
          <cell r="A41624" t="str">
            <v>MM.16.060.0010.a</v>
          </cell>
          <cell r="B41624" t="str">
            <v>- 6 x 22 mm - DN15</v>
          </cell>
          <cell r="C41624" t="str">
            <v>m</v>
          </cell>
          <cell r="D41624" t="str">
            <v>1,29</v>
          </cell>
        </row>
        <row r="41625">
          <cell r="A41625" t="str">
            <v>MM.16.060.0010.b</v>
          </cell>
          <cell r="B41625" t="str">
            <v>- 6 x 28 mm - DN20</v>
          </cell>
          <cell r="C41625" t="str">
            <v>m</v>
          </cell>
          <cell r="D41625" t="str">
            <v>1,62</v>
          </cell>
        </row>
        <row r="41626">
          <cell r="A41626" t="str">
            <v>MM.16.060.0010.c</v>
          </cell>
          <cell r="B41626" t="str">
            <v>- 6 x 35 mm - DN25</v>
          </cell>
          <cell r="C41626" t="str">
            <v>m</v>
          </cell>
          <cell r="D41626" t="str">
            <v>1,86</v>
          </cell>
        </row>
        <row r="41627">
          <cell r="A41627" t="str">
            <v>MM.16.060.0020</v>
          </cell>
          <cell r="B41627" t="str">
            <v>Coibentazione per tubazioni con elastomero espanso a cellule chiuse, resistenza alla fiamma classe 1, fattore di permeabilità µ minimo 5.000, in guaine o lastre spessore minimo 9 mm.</v>
          </cell>
          <cell r="C41627"/>
          <cell r="D41627"/>
        </row>
        <row r="41628">
          <cell r="A41628" t="str">
            <v>MM.16.060.0020.a</v>
          </cell>
          <cell r="B41628" t="str">
            <v>- 9 x 22 mm - DN15</v>
          </cell>
          <cell r="C41628" t="str">
            <v>m</v>
          </cell>
          <cell r="D41628" t="str">
            <v>1,53</v>
          </cell>
        </row>
        <row r="41629">
          <cell r="A41629" t="str">
            <v>MM.16.060.0020.b</v>
          </cell>
          <cell r="B41629" t="str">
            <v>- 9 x 28 mm - DN20</v>
          </cell>
          <cell r="C41629" t="str">
            <v>m</v>
          </cell>
          <cell r="D41629" t="str">
            <v>2,16</v>
          </cell>
        </row>
        <row r="41630">
          <cell r="A41630" t="str">
            <v>MM.16.060.0020.c</v>
          </cell>
          <cell r="B41630" t="str">
            <v>- 9 x 35 mm - DN25</v>
          </cell>
          <cell r="C41630" t="str">
            <v>m</v>
          </cell>
          <cell r="D41630" t="str">
            <v>2,19</v>
          </cell>
        </row>
        <row r="41631">
          <cell r="A41631" t="str">
            <v>MM.16.060.0020.d</v>
          </cell>
          <cell r="B41631" t="str">
            <v>- 9 x 42 mm - DN32</v>
          </cell>
          <cell r="C41631" t="str">
            <v>m</v>
          </cell>
          <cell r="D41631" t="str">
            <v>2,68</v>
          </cell>
        </row>
        <row r="41632">
          <cell r="A41632" t="str">
            <v>MM.16.060.0020.e</v>
          </cell>
          <cell r="B41632" t="str">
            <v>- 9 x 48 mm - DN40</v>
          </cell>
          <cell r="C41632" t="str">
            <v>m</v>
          </cell>
          <cell r="D41632" t="str">
            <v>3,03</v>
          </cell>
        </row>
        <row r="41633">
          <cell r="A41633" t="str">
            <v>MM.16.060.0020.f</v>
          </cell>
          <cell r="B41633" t="str">
            <v>- 9 x 60 mm - DN50</v>
          </cell>
          <cell r="C41633" t="str">
            <v>m</v>
          </cell>
          <cell r="D41633" t="str">
            <v>3,98</v>
          </cell>
        </row>
        <row r="41634">
          <cell r="A41634" t="str">
            <v>MM.16.060.0020.g</v>
          </cell>
          <cell r="B41634" t="str">
            <v>- 9 x 76 mm - DN65</v>
          </cell>
          <cell r="C41634" t="str">
            <v>m</v>
          </cell>
          <cell r="D41634" t="str">
            <v>5,39</v>
          </cell>
        </row>
        <row r="41635">
          <cell r="A41635" t="str">
            <v>MM.16.060.0020.h</v>
          </cell>
          <cell r="B41635" t="str">
            <v>- 9 x 89 mm - DN80</v>
          </cell>
          <cell r="C41635" t="str">
            <v>m</v>
          </cell>
          <cell r="D41635" t="str">
            <v>6,69</v>
          </cell>
        </row>
        <row r="41636">
          <cell r="A41636" t="str">
            <v>MM.16.060.0020.i</v>
          </cell>
          <cell r="B41636" t="str">
            <v>- 9 mm, oltre DN80</v>
          </cell>
          <cell r="C41636" t="str">
            <v>m²</v>
          </cell>
          <cell r="D41636" t="str">
            <v>22,23</v>
          </cell>
        </row>
        <row r="41637">
          <cell r="A41637" t="str">
            <v>MM.16.060.0030</v>
          </cell>
          <cell r="B41637" t="str">
            <v>Coibentazione per tubazioni con elastomero espanso a cellule chiuse, resistenza alla fiamma classe 1, fattore di permeabilità µ minimo 5.000, in guaine o lastre spessore minimo 13 mm.</v>
          </cell>
          <cell r="C41637"/>
          <cell r="D41637"/>
        </row>
        <row r="41638">
          <cell r="A41638" t="str">
            <v>MM.16.060.0030.a</v>
          </cell>
          <cell r="B41638" t="str">
            <v>- 13 x 22 mm - DN15</v>
          </cell>
          <cell r="C41638" t="str">
            <v>m</v>
          </cell>
          <cell r="D41638" t="str">
            <v>2,06</v>
          </cell>
        </row>
        <row r="41639">
          <cell r="A41639" t="str">
            <v>MM.16.060.0030.b</v>
          </cell>
          <cell r="B41639" t="str">
            <v>- 13 x 28 mm - DN20</v>
          </cell>
          <cell r="C41639" t="str">
            <v>m</v>
          </cell>
          <cell r="D41639" t="str">
            <v>2,42</v>
          </cell>
        </row>
        <row r="41640">
          <cell r="A41640" t="str">
            <v>MM.16.060.0030.c</v>
          </cell>
          <cell r="B41640" t="str">
            <v>- 13 x 35 mm - DN25</v>
          </cell>
          <cell r="C41640" t="str">
            <v>m</v>
          </cell>
          <cell r="D41640" t="str">
            <v>2,93</v>
          </cell>
        </row>
        <row r="41641">
          <cell r="A41641" t="str">
            <v>MM.16.060.0030.d</v>
          </cell>
          <cell r="B41641" t="str">
            <v>- 13 x 42 mm - D32</v>
          </cell>
          <cell r="C41641" t="str">
            <v>m</v>
          </cell>
          <cell r="D41641" t="str">
            <v>3,45</v>
          </cell>
        </row>
        <row r="41642">
          <cell r="A41642" t="str">
            <v>MM.16.060.0030.e</v>
          </cell>
          <cell r="B41642" t="str">
            <v>- 13 x 48 mm - DN40</v>
          </cell>
          <cell r="C41642" t="str">
            <v>m</v>
          </cell>
          <cell r="D41642" t="str">
            <v>3,82</v>
          </cell>
        </row>
        <row r="41643">
          <cell r="A41643" t="str">
            <v>MM.16.060.0030.f</v>
          </cell>
          <cell r="B41643" t="str">
            <v>- 13 x 60 mm - DN50</v>
          </cell>
          <cell r="C41643" t="str">
            <v>m</v>
          </cell>
          <cell r="D41643" t="str">
            <v>5,37</v>
          </cell>
        </row>
        <row r="41644">
          <cell r="A41644" t="str">
            <v>MM.16.060.0030.g</v>
          </cell>
          <cell r="B41644" t="str">
            <v>- 13 x 76 mm - DN65</v>
          </cell>
          <cell r="C41644" t="str">
            <v>m</v>
          </cell>
          <cell r="D41644" t="str">
            <v>6,57</v>
          </cell>
        </row>
        <row r="41645">
          <cell r="A41645" t="str">
            <v>MM.16.060.0030.h</v>
          </cell>
          <cell r="B41645" t="str">
            <v>- 13 x 89 mm - DN80</v>
          </cell>
          <cell r="C41645" t="str">
            <v>m</v>
          </cell>
          <cell r="D41645" t="str">
            <v>8,06</v>
          </cell>
        </row>
        <row r="41646">
          <cell r="A41646" t="str">
            <v>MM.16.060.0030.i</v>
          </cell>
          <cell r="B41646" t="str">
            <v>- 13 mm, oltre DN80</v>
          </cell>
          <cell r="C41646" t="str">
            <v>m²</v>
          </cell>
          <cell r="D41646" t="str">
            <v>26,31</v>
          </cell>
        </row>
        <row r="41647">
          <cell r="A41647" t="str">
            <v>MM.16.060.0040</v>
          </cell>
          <cell r="B41647" t="str">
            <v>Coibentazione per tubazioni con elastomero espanso a cellule chiuse, resistenza alla fiamma classe 1, fattore di permeabilità µ minimo 5.000, in guaine o lastre spessore minimo 19 mm.</v>
          </cell>
          <cell r="C41647"/>
          <cell r="D41647"/>
        </row>
        <row r="41648">
          <cell r="A41648" t="str">
            <v>MM.16.060.0040.a</v>
          </cell>
          <cell r="B41648" t="str">
            <v>- 19 x 22 mm - DN15</v>
          </cell>
          <cell r="C41648" t="str">
            <v>m</v>
          </cell>
          <cell r="D41648" t="str">
            <v>4,47</v>
          </cell>
        </row>
        <row r="41649">
          <cell r="A41649" t="str">
            <v>MM.16.060.0040.b</v>
          </cell>
          <cell r="B41649" t="str">
            <v>- 19 x 28 mm - DN20</v>
          </cell>
          <cell r="C41649" t="str">
            <v>m</v>
          </cell>
          <cell r="D41649" t="str">
            <v>4,99</v>
          </cell>
        </row>
        <row r="41650">
          <cell r="A41650" t="str">
            <v>MM.16.060.0040.c</v>
          </cell>
          <cell r="B41650" t="str">
            <v>- 19 x 35 mm - DN25</v>
          </cell>
          <cell r="C41650" t="str">
            <v>m</v>
          </cell>
          <cell r="D41650" t="str">
            <v>5,89</v>
          </cell>
        </row>
        <row r="41651">
          <cell r="A41651" t="str">
            <v>MM.16.060.0040.d</v>
          </cell>
          <cell r="B41651" t="str">
            <v>- 19 x 42 mm - DN32</v>
          </cell>
          <cell r="C41651" t="str">
            <v>m</v>
          </cell>
          <cell r="D41651" t="str">
            <v>7,54</v>
          </cell>
        </row>
        <row r="41652">
          <cell r="A41652" t="str">
            <v>MM.16.060.0040.e</v>
          </cell>
          <cell r="B41652" t="str">
            <v>- 19 x 48 mm - DN40</v>
          </cell>
          <cell r="C41652" t="str">
            <v>m</v>
          </cell>
          <cell r="D41652" t="str">
            <v>8,46</v>
          </cell>
        </row>
        <row r="41653">
          <cell r="A41653" t="str">
            <v>MM.16.060.0040.f</v>
          </cell>
          <cell r="B41653" t="str">
            <v>- 19 x 60 mm - DN50</v>
          </cell>
          <cell r="C41653" t="str">
            <v>m</v>
          </cell>
          <cell r="D41653" t="str">
            <v>10,44</v>
          </cell>
        </row>
        <row r="41654">
          <cell r="A41654" t="str">
            <v>MM.16.060.0040.g</v>
          </cell>
          <cell r="B41654" t="str">
            <v>- 19 x 76 mm - DN65</v>
          </cell>
          <cell r="C41654" t="str">
            <v>m</v>
          </cell>
          <cell r="D41654" t="str">
            <v>13,24</v>
          </cell>
        </row>
        <row r="41655">
          <cell r="A41655" t="str">
            <v>MM.16.060.0040.h</v>
          </cell>
          <cell r="B41655" t="str">
            <v>- 19 x 89 mm - DN80</v>
          </cell>
          <cell r="C41655" t="str">
            <v>m</v>
          </cell>
          <cell r="D41655" t="str">
            <v>14,56</v>
          </cell>
        </row>
        <row r="41656">
          <cell r="A41656" t="str">
            <v>MM.16.060.0040.i</v>
          </cell>
          <cell r="B41656" t="str">
            <v>- 19 mm, DN80</v>
          </cell>
          <cell r="C41656" t="str">
            <v>m²</v>
          </cell>
          <cell r="D41656" t="str">
            <v>35,32</v>
          </cell>
        </row>
        <row r="41657">
          <cell r="A41657" t="str">
            <v>MM.16.060.0050</v>
          </cell>
          <cell r="B41657" t="str">
            <v>Coibentazione per tubazioni con elastomero espanso a cellule chiuse, resistenza alla fiamma classe 1, fattore di permeabilità µ minimo 5.000, in guaine o lastre spessore minimo 25 mm.</v>
          </cell>
          <cell r="C41657"/>
          <cell r="D41657"/>
        </row>
        <row r="41658">
          <cell r="A41658" t="str">
            <v>MM.16.060.0050.a</v>
          </cell>
          <cell r="B41658" t="str">
            <v>- 25 x 22 mm - DN15</v>
          </cell>
          <cell r="C41658" t="str">
            <v>m</v>
          </cell>
          <cell r="D41658" t="str">
            <v>6,77</v>
          </cell>
        </row>
        <row r="41659">
          <cell r="A41659" t="str">
            <v>MM.16.060.0050.b</v>
          </cell>
          <cell r="B41659" t="str">
            <v>- 25 x 28 mm - DN20</v>
          </cell>
          <cell r="C41659" t="str">
            <v>m</v>
          </cell>
          <cell r="D41659" t="str">
            <v>7,76</v>
          </cell>
        </row>
        <row r="41660">
          <cell r="A41660" t="str">
            <v>MM.16.060.0050.c</v>
          </cell>
          <cell r="B41660" t="str">
            <v>- 25 x 35 mm - DN25</v>
          </cell>
          <cell r="C41660" t="str">
            <v>m</v>
          </cell>
          <cell r="D41660" t="str">
            <v>9,49</v>
          </cell>
        </row>
        <row r="41661">
          <cell r="A41661" t="str">
            <v>MM.16.060.0050.d</v>
          </cell>
          <cell r="B41661" t="str">
            <v>- 25 x 42 mm - DN32</v>
          </cell>
          <cell r="C41661" t="str">
            <v>m</v>
          </cell>
          <cell r="D41661" t="str">
            <v>11,41</v>
          </cell>
        </row>
        <row r="41662">
          <cell r="A41662" t="str">
            <v>MM.16.060.0050.e</v>
          </cell>
          <cell r="B41662" t="str">
            <v>- 25 x 48 mm - DN42</v>
          </cell>
          <cell r="C41662" t="str">
            <v>m</v>
          </cell>
          <cell r="D41662" t="str">
            <v>12,83</v>
          </cell>
        </row>
        <row r="41663">
          <cell r="A41663" t="str">
            <v>MM.16.060.0050.f</v>
          </cell>
          <cell r="B41663" t="str">
            <v>- 25 x 60 mm - DN50</v>
          </cell>
          <cell r="C41663" t="str">
            <v>m</v>
          </cell>
          <cell r="D41663" t="str">
            <v>15,82</v>
          </cell>
        </row>
        <row r="41664">
          <cell r="A41664" t="str">
            <v>MM.16.060.0050.g</v>
          </cell>
          <cell r="B41664" t="str">
            <v>- 25 x 76 mm - DN65</v>
          </cell>
          <cell r="C41664" t="str">
            <v>m</v>
          </cell>
          <cell r="D41664" t="str">
            <v>20,05</v>
          </cell>
        </row>
        <row r="41665">
          <cell r="A41665" t="str">
            <v>MM.16.060.0050.h</v>
          </cell>
          <cell r="B41665" t="str">
            <v>- 25 x 89 mm - DN80</v>
          </cell>
          <cell r="C41665" t="str">
            <v>m</v>
          </cell>
          <cell r="D41665" t="str">
            <v>22,09</v>
          </cell>
        </row>
        <row r="41666">
          <cell r="A41666" t="str">
            <v>MM.16.060.0050.i</v>
          </cell>
          <cell r="B41666" t="str">
            <v>- 25 mm, oltre DN80</v>
          </cell>
          <cell r="C41666" t="str">
            <v>m²</v>
          </cell>
          <cell r="D41666" t="str">
            <v>44,62</v>
          </cell>
        </row>
        <row r="41667">
          <cell r="A41667" t="str">
            <v>MM.16.060.0060</v>
          </cell>
          <cell r="B41667" t="str">
            <v>Coibentazione per tubazioni con elastomero espanso a cellule chiuse, resistenza alla fiamma classe 1, fattore di permeabilità µ minimo 5.000, in guaine o lastre spessore minimo 32 mm.</v>
          </cell>
          <cell r="C41667"/>
          <cell r="D41667"/>
        </row>
        <row r="41668">
          <cell r="A41668" t="str">
            <v>MM.16.060.0060.a</v>
          </cell>
          <cell r="B41668" t="str">
            <v>- 32 x 22 mm - DN15</v>
          </cell>
          <cell r="C41668" t="str">
            <v>m</v>
          </cell>
          <cell r="D41668" t="str">
            <v>10,41</v>
          </cell>
        </row>
        <row r="41669">
          <cell r="A41669" t="str">
            <v>MM.16.060.0060.b</v>
          </cell>
          <cell r="B41669" t="str">
            <v>- 32 x 28 mm - DN20</v>
          </cell>
          <cell r="C41669" t="str">
            <v>m</v>
          </cell>
          <cell r="D41669" t="str">
            <v>11,29</v>
          </cell>
        </row>
        <row r="41670">
          <cell r="A41670" t="str">
            <v>MM.16.060.0060.c</v>
          </cell>
          <cell r="B41670" t="str">
            <v>- 32 x 35 mm - DN25</v>
          </cell>
          <cell r="C41670" t="str">
            <v>m</v>
          </cell>
          <cell r="D41670" t="str">
            <v>12,43</v>
          </cell>
        </row>
        <row r="41671">
          <cell r="A41671" t="str">
            <v>MM.16.060.0060.d</v>
          </cell>
          <cell r="B41671" t="str">
            <v>- 32 x 42 mm - DN32</v>
          </cell>
          <cell r="C41671" t="str">
            <v>m</v>
          </cell>
          <cell r="D41671" t="str">
            <v>15,38</v>
          </cell>
        </row>
        <row r="41672">
          <cell r="A41672" t="str">
            <v>MM.16.060.0060.e</v>
          </cell>
          <cell r="B41672" t="str">
            <v>- 32 x 48 mm - DN40</v>
          </cell>
          <cell r="C41672" t="str">
            <v>m</v>
          </cell>
          <cell r="D41672" t="str">
            <v>17,02</v>
          </cell>
        </row>
        <row r="41673">
          <cell r="A41673" t="str">
            <v>MM.16.060.0060.f</v>
          </cell>
          <cell r="B41673" t="str">
            <v>- 32 x 60 mm - DN50</v>
          </cell>
          <cell r="C41673" t="str">
            <v>m</v>
          </cell>
          <cell r="D41673" t="str">
            <v>21,09</v>
          </cell>
        </row>
        <row r="41674">
          <cell r="A41674" t="str">
            <v>MM.16.060.0060.g</v>
          </cell>
          <cell r="B41674" t="str">
            <v>- 32 x 76 mm - DN65</v>
          </cell>
          <cell r="C41674" t="str">
            <v>m</v>
          </cell>
          <cell r="D41674" t="str">
            <v>25,53</v>
          </cell>
        </row>
        <row r="41675">
          <cell r="A41675" t="str">
            <v>MM.16.060.0060.h</v>
          </cell>
          <cell r="B41675" t="str">
            <v>- 32 x 89 mm - DN80</v>
          </cell>
          <cell r="C41675" t="str">
            <v>m</v>
          </cell>
          <cell r="D41675" t="str">
            <v>28,58</v>
          </cell>
        </row>
        <row r="41676">
          <cell r="A41676" t="str">
            <v>MM.16.060.0060.i</v>
          </cell>
          <cell r="B41676" t="str">
            <v>- 32 mm, oltre DN80</v>
          </cell>
          <cell r="C41676" t="str">
            <v>m²</v>
          </cell>
          <cell r="D41676" t="str">
            <v>53,75</v>
          </cell>
        </row>
        <row r="41677">
          <cell r="A41677" t="str">
            <v>MM.16.070</v>
          </cell>
          <cell r="B41677" t="str">
            <v>COIBENTAZIONI PER TUBAZIONI CON ELASTOMERO µ 7000</v>
          </cell>
          <cell r="C41677"/>
          <cell r="D41677"/>
        </row>
        <row r="41678">
          <cell r="A41678" t="str">
            <v>MM.16.070.0010</v>
          </cell>
          <cell r="B41678" t="str">
            <v>Coibentazione per tubazioni con elastomero espanso a cellule chiuse, resistenza alla fiamma classe 1, fattore di permeabilità µ minimo 7.000, in guaine o lastre spessore minimo 6 mm.</v>
          </cell>
          <cell r="C41678"/>
          <cell r="D41678"/>
        </row>
        <row r="41679">
          <cell r="A41679" t="str">
            <v>MM.16.070.0010.a</v>
          </cell>
          <cell r="B41679" t="str">
            <v>- 6 x 22 mm - DN15</v>
          </cell>
          <cell r="C41679" t="str">
            <v>m</v>
          </cell>
          <cell r="D41679" t="str">
            <v>1,93</v>
          </cell>
        </row>
        <row r="41680">
          <cell r="A41680" t="str">
            <v>MM.16.070.0010.b</v>
          </cell>
          <cell r="B41680" t="str">
            <v>- 6 x 28 mm - DN20</v>
          </cell>
          <cell r="C41680" t="str">
            <v>m</v>
          </cell>
          <cell r="D41680" t="str">
            <v>2,43</v>
          </cell>
        </row>
        <row r="41681">
          <cell r="A41681" t="str">
            <v>MM.16.070.0010.c</v>
          </cell>
          <cell r="B41681" t="str">
            <v>- 6 x 35 mm - DN25</v>
          </cell>
          <cell r="C41681" t="str">
            <v>m</v>
          </cell>
          <cell r="D41681" t="str">
            <v>2,81</v>
          </cell>
        </row>
        <row r="41682">
          <cell r="A41682" t="str">
            <v>MM.16.070.0020</v>
          </cell>
          <cell r="B41682" t="str">
            <v>Coibentazione per tubazioni con elastomero espanso a cellule chiuse, resistenza alla fiamma classe 1, fattore di permeabilità µ minimo 7.000, in guaine o lastre spessore minimo 9 mm.</v>
          </cell>
          <cell r="C41682"/>
          <cell r="D41682"/>
        </row>
        <row r="41683">
          <cell r="A41683" t="str">
            <v>MM.16.070.0020.a</v>
          </cell>
          <cell r="B41683" t="str">
            <v>- 9 x 22 mm - DN15</v>
          </cell>
          <cell r="C41683" t="str">
            <v>m</v>
          </cell>
          <cell r="D41683" t="str">
            <v>2,37</v>
          </cell>
        </row>
        <row r="41684">
          <cell r="A41684" t="str">
            <v>MM.16.070.0020.b</v>
          </cell>
          <cell r="B41684" t="str">
            <v>- 9 x 28 mm - DN20</v>
          </cell>
          <cell r="C41684" t="str">
            <v>m</v>
          </cell>
          <cell r="D41684" t="str">
            <v>2,97</v>
          </cell>
        </row>
        <row r="41685">
          <cell r="A41685" t="str">
            <v>MM.16.070.0020.c</v>
          </cell>
          <cell r="B41685" t="str">
            <v>- 9 x 35 mm - DN25</v>
          </cell>
          <cell r="C41685" t="str">
            <v>m</v>
          </cell>
          <cell r="D41685" t="str">
            <v>3,36</v>
          </cell>
        </row>
        <row r="41686">
          <cell r="A41686" t="str">
            <v>MM.16.070.0020.d</v>
          </cell>
          <cell r="B41686" t="str">
            <v>- 9 x 42 mm - DN32</v>
          </cell>
          <cell r="C41686" t="str">
            <v>m</v>
          </cell>
          <cell r="D41686" t="str">
            <v>4,14</v>
          </cell>
        </row>
        <row r="41687">
          <cell r="A41687" t="str">
            <v>MM.16.070.0020.e</v>
          </cell>
          <cell r="B41687" t="str">
            <v>- 9 x 48 mm - DN40</v>
          </cell>
          <cell r="C41687" t="str">
            <v>m</v>
          </cell>
          <cell r="D41687" t="str">
            <v>4,62</v>
          </cell>
        </row>
        <row r="41688">
          <cell r="A41688" t="str">
            <v>MM.16.070.0020.f</v>
          </cell>
          <cell r="B41688" t="str">
            <v>- 9 x 60 mm - DN50</v>
          </cell>
          <cell r="C41688" t="str">
            <v>m</v>
          </cell>
          <cell r="D41688" t="str">
            <v>6,08</v>
          </cell>
        </row>
        <row r="41689">
          <cell r="A41689" t="str">
            <v>MM.16.070.0020.g</v>
          </cell>
          <cell r="B41689" t="str">
            <v>- 9 x 76 mm - DN65</v>
          </cell>
          <cell r="C41689" t="str">
            <v>m</v>
          </cell>
          <cell r="D41689" t="str">
            <v>8,28</v>
          </cell>
        </row>
        <row r="41690">
          <cell r="A41690" t="str">
            <v>MM.16.070.0020.h</v>
          </cell>
          <cell r="B41690" t="str">
            <v>- 9 x 89 mm - DN80</v>
          </cell>
          <cell r="C41690" t="str">
            <v>m</v>
          </cell>
          <cell r="D41690" t="str">
            <v>10,29</v>
          </cell>
        </row>
        <row r="41691">
          <cell r="A41691" t="str">
            <v>MM.16.070.0020.i</v>
          </cell>
          <cell r="B41691" t="str">
            <v>- 9 mm, DN80</v>
          </cell>
          <cell r="C41691" t="str">
            <v>m²</v>
          </cell>
          <cell r="D41691" t="str">
            <v>25,95</v>
          </cell>
        </row>
        <row r="41692">
          <cell r="A41692" t="str">
            <v>MM.16.070.0030</v>
          </cell>
          <cell r="B41692" t="str">
            <v>Coibentazione per tubazioni con elastomero espanso a cellule chiuse, resistenza alla fiamma classe 1, fattore di permeabilità µ minimo 7.000, in guaine o lastre spessore minimo 13 mm.</v>
          </cell>
          <cell r="C41692"/>
          <cell r="D41692"/>
        </row>
        <row r="41693">
          <cell r="A41693" t="str">
            <v>MM.16.070.0030.a</v>
          </cell>
          <cell r="B41693" t="str">
            <v>- 13 x 22 mm - DN15</v>
          </cell>
          <cell r="C41693" t="str">
            <v>m</v>
          </cell>
          <cell r="D41693" t="str">
            <v>3,17</v>
          </cell>
        </row>
        <row r="41694">
          <cell r="A41694" t="str">
            <v>MM.16.070.0030.b</v>
          </cell>
          <cell r="B41694" t="str">
            <v>- 13 x 28 mm - DN20</v>
          </cell>
          <cell r="C41694" t="str">
            <v>m</v>
          </cell>
          <cell r="D41694" t="str">
            <v>3,71</v>
          </cell>
        </row>
        <row r="41695">
          <cell r="A41695" t="str">
            <v>MM.16.070.0030.c</v>
          </cell>
          <cell r="B41695" t="str">
            <v>- 13 x 35 mm - DN25</v>
          </cell>
          <cell r="C41695" t="str">
            <v>m</v>
          </cell>
          <cell r="D41695" t="str">
            <v>4,47</v>
          </cell>
        </row>
        <row r="41696">
          <cell r="A41696" t="str">
            <v>MM.16.070.0030.d</v>
          </cell>
          <cell r="B41696" t="str">
            <v>- 13 x 42 mm - DN32</v>
          </cell>
          <cell r="C41696" t="str">
            <v>m</v>
          </cell>
          <cell r="D41696" t="str">
            <v>5,28</v>
          </cell>
        </row>
        <row r="41697">
          <cell r="A41697" t="str">
            <v>MM.16.070.0030.e</v>
          </cell>
          <cell r="B41697" t="str">
            <v>- 13 x 48 mm - DN40</v>
          </cell>
          <cell r="C41697" t="str">
            <v>m</v>
          </cell>
          <cell r="D41697" t="str">
            <v>5,85</v>
          </cell>
        </row>
        <row r="41698">
          <cell r="A41698" t="str">
            <v>MM.16.070.0030.f</v>
          </cell>
          <cell r="B41698" t="str">
            <v>- 13 x 60 mm - DN50</v>
          </cell>
          <cell r="C41698" t="str">
            <v>m</v>
          </cell>
          <cell r="D41698" t="str">
            <v>8,18</v>
          </cell>
        </row>
        <row r="41699">
          <cell r="A41699" t="str">
            <v>MM.16.070.0030.g</v>
          </cell>
          <cell r="B41699" t="str">
            <v>- 13 x 76 mm - DN65</v>
          </cell>
          <cell r="C41699" t="str">
            <v>m</v>
          </cell>
          <cell r="D41699" t="str">
            <v>10,05</v>
          </cell>
        </row>
        <row r="41700">
          <cell r="A41700" t="str">
            <v>MM.16.070.0030.h</v>
          </cell>
          <cell r="B41700" t="str">
            <v>- 13 x 89 mm - DN80</v>
          </cell>
          <cell r="C41700" t="str">
            <v>m</v>
          </cell>
          <cell r="D41700" t="str">
            <v>12,39</v>
          </cell>
        </row>
        <row r="41701">
          <cell r="A41701" t="str">
            <v>MM.16.070.0030.i</v>
          </cell>
          <cell r="B41701" t="str">
            <v>- 13 mm, oltre DN80</v>
          </cell>
          <cell r="C41701" t="str">
            <v>m²</v>
          </cell>
          <cell r="D41701" t="str">
            <v>31,81</v>
          </cell>
        </row>
        <row r="41702">
          <cell r="A41702" t="str">
            <v>MM.16.070.0040</v>
          </cell>
          <cell r="B41702" t="str">
            <v>Coibentazione per tubazioni con elastomero espanso a cellule chiuse, resistenza alla fiamma classe 1, fattore di permeabilità µ minimo 7.000, in guaine o lastre spessore minimo 19 mm.</v>
          </cell>
          <cell r="C41702"/>
          <cell r="D41702"/>
        </row>
        <row r="41703">
          <cell r="A41703" t="str">
            <v>MM.16.070.0040.a</v>
          </cell>
          <cell r="B41703" t="str">
            <v>- 19 x 22 mm - DN15</v>
          </cell>
          <cell r="C41703" t="str">
            <v>m</v>
          </cell>
          <cell r="D41703" t="str">
            <v>6,85</v>
          </cell>
        </row>
        <row r="41704">
          <cell r="A41704" t="str">
            <v>MM.16.070.0040.b</v>
          </cell>
          <cell r="B41704" t="str">
            <v>- 19 x 28 mm - DN20</v>
          </cell>
          <cell r="C41704" t="str">
            <v>m</v>
          </cell>
          <cell r="D41704" t="str">
            <v>7,66</v>
          </cell>
        </row>
        <row r="41705">
          <cell r="A41705" t="str">
            <v>MM.16.070.0040.c</v>
          </cell>
          <cell r="B41705" t="str">
            <v>- 19 x 35 mm - DN25</v>
          </cell>
          <cell r="C41705" t="str">
            <v>m</v>
          </cell>
          <cell r="D41705" t="str">
            <v>9,04</v>
          </cell>
        </row>
        <row r="41706">
          <cell r="A41706" t="str">
            <v>MM.16.070.0040.d</v>
          </cell>
          <cell r="B41706" t="str">
            <v>- 19 x 42 mm - DN32</v>
          </cell>
          <cell r="C41706" t="str">
            <v>m</v>
          </cell>
          <cell r="D41706" t="str">
            <v>11,57</v>
          </cell>
        </row>
        <row r="41707">
          <cell r="A41707" t="str">
            <v>MM.16.070.0040.e</v>
          </cell>
          <cell r="B41707" t="str">
            <v>- 19 x 48 mm - DN40</v>
          </cell>
          <cell r="C41707" t="str">
            <v>m</v>
          </cell>
          <cell r="D41707" t="str">
            <v>12,98</v>
          </cell>
        </row>
        <row r="41708">
          <cell r="A41708" t="str">
            <v>MM.16.070.0040.f</v>
          </cell>
          <cell r="B41708" t="str">
            <v>- 19 x 60 mm - DN50</v>
          </cell>
          <cell r="C41708" t="str">
            <v>m</v>
          </cell>
          <cell r="D41708" t="str">
            <v>15,99</v>
          </cell>
        </row>
        <row r="41709">
          <cell r="A41709" t="str">
            <v>MM.16.070.0040.g</v>
          </cell>
          <cell r="B41709" t="str">
            <v>- 19 x 76 mm - DN65</v>
          </cell>
          <cell r="C41709" t="str">
            <v>m</v>
          </cell>
          <cell r="D41709" t="str">
            <v>20,33</v>
          </cell>
        </row>
        <row r="41710">
          <cell r="A41710" t="str">
            <v>MM.16.070.0040.h</v>
          </cell>
          <cell r="B41710" t="str">
            <v>- 19 x 89 mm - DN80</v>
          </cell>
          <cell r="C41710" t="str">
            <v>m</v>
          </cell>
          <cell r="D41710" t="str">
            <v>22,37</v>
          </cell>
        </row>
        <row r="41711">
          <cell r="A41711" t="str">
            <v>MM.16.070.0040.i</v>
          </cell>
          <cell r="B41711" t="str">
            <v>- 19 mm, oltre DN80</v>
          </cell>
          <cell r="C41711" t="str">
            <v>m²</v>
          </cell>
          <cell r="D41711" t="str">
            <v>45,05</v>
          </cell>
        </row>
        <row r="41712">
          <cell r="A41712" t="str">
            <v>MM.16.070.0050</v>
          </cell>
          <cell r="B41712" t="str">
            <v>Coibentazione per tubazioni con elastomero espanso a cellule chiuse, resistenza alla fiamma classe 1, fattore di permeabilità µ minimo 7.000, in guaine o lastre spessore minimo 25 mm.</v>
          </cell>
          <cell r="C41712"/>
          <cell r="D41712"/>
        </row>
        <row r="41713">
          <cell r="A41713" t="str">
            <v>MM.16.070.0050.a</v>
          </cell>
          <cell r="B41713" t="str">
            <v>- 25 x 22 mm - DN15</v>
          </cell>
          <cell r="C41713" t="str">
            <v>m</v>
          </cell>
          <cell r="D41713" t="str">
            <v>12,82</v>
          </cell>
        </row>
        <row r="41714">
          <cell r="A41714" t="str">
            <v>MM.16.070.0050.b</v>
          </cell>
          <cell r="B41714" t="str">
            <v>- 25 x 28 mm - DN20</v>
          </cell>
          <cell r="C41714" t="str">
            <v>m</v>
          </cell>
          <cell r="D41714" t="str">
            <v>13,48</v>
          </cell>
        </row>
        <row r="41715">
          <cell r="A41715" t="str">
            <v>MM.16.070.0050.c</v>
          </cell>
          <cell r="B41715" t="str">
            <v>- 25 x 35 mm - DN25</v>
          </cell>
          <cell r="C41715" t="str">
            <v>m</v>
          </cell>
          <cell r="D41715" t="str">
            <v>15,06</v>
          </cell>
        </row>
        <row r="41716">
          <cell r="A41716" t="str">
            <v>MM.16.070.0050.d</v>
          </cell>
          <cell r="B41716" t="str">
            <v>- 25 x 42 mm - DN32</v>
          </cell>
          <cell r="C41716" t="str">
            <v>m</v>
          </cell>
          <cell r="D41716" t="str">
            <v>18,79</v>
          </cell>
        </row>
        <row r="41717">
          <cell r="A41717" t="str">
            <v>MM.16.070.0050.e</v>
          </cell>
          <cell r="B41717" t="str">
            <v>- 25 x 48 mm - DN40</v>
          </cell>
          <cell r="C41717" t="str">
            <v>m</v>
          </cell>
          <cell r="D41717" t="str">
            <v>20,89</v>
          </cell>
        </row>
        <row r="41718">
          <cell r="A41718" t="str">
            <v>MM.16.070.0050.f</v>
          </cell>
          <cell r="B41718" t="str">
            <v>- 25 x 60 mm - DN50</v>
          </cell>
          <cell r="C41718" t="str">
            <v>m</v>
          </cell>
          <cell r="D41718" t="str">
            <v>24,87</v>
          </cell>
        </row>
        <row r="41719">
          <cell r="A41719" t="str">
            <v>MM.16.070.0050.g</v>
          </cell>
          <cell r="B41719" t="str">
            <v>- 25 x 76 mm - DN65</v>
          </cell>
          <cell r="C41719" t="str">
            <v>m</v>
          </cell>
          <cell r="D41719" t="str">
            <v>34,44</v>
          </cell>
        </row>
        <row r="41720">
          <cell r="A41720" t="str">
            <v>MM.16.070.0050.h</v>
          </cell>
          <cell r="B41720" t="str">
            <v>- 25 x 89 mm - DN80</v>
          </cell>
          <cell r="C41720" t="str">
            <v>m</v>
          </cell>
          <cell r="D41720" t="str">
            <v>42,06</v>
          </cell>
        </row>
        <row r="41721">
          <cell r="A41721" t="str">
            <v>MM.16.070.0050.i</v>
          </cell>
          <cell r="B41721" t="str">
            <v>- 25 mm, oltre DN80</v>
          </cell>
          <cell r="C41721" t="str">
            <v>m²</v>
          </cell>
          <cell r="D41721" t="str">
            <v>58,59</v>
          </cell>
        </row>
        <row r="41722">
          <cell r="A41722" t="str">
            <v>MM.16.070.0060</v>
          </cell>
          <cell r="B41722" t="str">
            <v>Coibentazione per tubazioni con elastomero espanso a cellule chiuse, resistenza alla fiamma classe 1, fattore di permeabilità µ minimo 7.000, in guaine o lastre spessore minimo 32 mm.</v>
          </cell>
          <cell r="C41722"/>
          <cell r="D41722"/>
        </row>
        <row r="41723">
          <cell r="A41723" t="str">
            <v>MM.16.070.0060.a</v>
          </cell>
          <cell r="B41723" t="str">
            <v>- 32 x 22 mm - DN15</v>
          </cell>
          <cell r="C41723" t="str">
            <v>m</v>
          </cell>
          <cell r="D41723" t="str">
            <v>15,99</v>
          </cell>
        </row>
        <row r="41724">
          <cell r="A41724" t="str">
            <v>MM.16.070.0060.b</v>
          </cell>
          <cell r="B41724" t="str">
            <v>- 32 x 28 mm - DN20</v>
          </cell>
          <cell r="C41724" t="str">
            <v>m</v>
          </cell>
          <cell r="D41724" t="str">
            <v>17,35</v>
          </cell>
        </row>
        <row r="41725">
          <cell r="A41725" t="str">
            <v>MM.16.070.0060.c</v>
          </cell>
          <cell r="B41725" t="str">
            <v>- 32 x 35 mm - DN25</v>
          </cell>
          <cell r="C41725" t="str">
            <v>m</v>
          </cell>
          <cell r="D41725" t="str">
            <v>19,07</v>
          </cell>
        </row>
        <row r="41726">
          <cell r="A41726" t="str">
            <v>MM.16.070.0060.d</v>
          </cell>
          <cell r="B41726" t="str">
            <v>- 32 x 42 mm - DN32</v>
          </cell>
          <cell r="C41726" t="str">
            <v>m</v>
          </cell>
          <cell r="D41726" t="str">
            <v>23,61</v>
          </cell>
        </row>
        <row r="41727">
          <cell r="A41727" t="str">
            <v>MM.16.070.0060.e</v>
          </cell>
          <cell r="B41727" t="str">
            <v>- 32 x 48 mm - DN40</v>
          </cell>
          <cell r="C41727" t="str">
            <v>m</v>
          </cell>
          <cell r="D41727" t="str">
            <v>26,14</v>
          </cell>
        </row>
        <row r="41728">
          <cell r="A41728" t="str">
            <v>MM.16.070.0060.f</v>
          </cell>
          <cell r="B41728" t="str">
            <v>- 32 x 60 mm - DN50</v>
          </cell>
          <cell r="C41728" t="str">
            <v>m</v>
          </cell>
          <cell r="D41728" t="str">
            <v>30,77</v>
          </cell>
        </row>
        <row r="41729">
          <cell r="A41729" t="str">
            <v>MM.16.070.0060.g</v>
          </cell>
          <cell r="B41729" t="str">
            <v>- 32 x 76 mm - DN65</v>
          </cell>
          <cell r="C41729" t="str">
            <v>m</v>
          </cell>
          <cell r="D41729" t="str">
            <v>39,22</v>
          </cell>
        </row>
        <row r="41730">
          <cell r="A41730" t="str">
            <v>MM.16.070.0060.h</v>
          </cell>
          <cell r="B41730" t="str">
            <v>- 32 x 89 mm - DN80</v>
          </cell>
          <cell r="C41730" t="str">
            <v>m</v>
          </cell>
          <cell r="D41730" t="str">
            <v>43,91</v>
          </cell>
        </row>
        <row r="41731">
          <cell r="A41731" t="str">
            <v>MM.16.070.0060.i</v>
          </cell>
          <cell r="B41731" t="str">
            <v>- 32 mm, oltre DN80</v>
          </cell>
          <cell r="C41731" t="str">
            <v>m²</v>
          </cell>
          <cell r="D41731" t="str">
            <v>68,90</v>
          </cell>
        </row>
        <row r="41732">
          <cell r="A41732" t="str">
            <v>MM.16.080</v>
          </cell>
          <cell r="B41732" t="str">
            <v>COIBENTAZIONI PER TUBAZIONI CON ALTRI MATERIALI</v>
          </cell>
          <cell r="C41732"/>
          <cell r="D41732"/>
        </row>
        <row r="41733">
          <cell r="A41733" t="str">
            <v>MM.16.080.0010</v>
          </cell>
          <cell r="B41733" t="str">
            <v>Coibentazione per tubazioni con lana di vetro densità minima 60 kg/m³ in coppelle legate con filo zincato.</v>
          </cell>
          <cell r="C41733"/>
          <cell r="D41733"/>
        </row>
        <row r="41734">
          <cell r="A41734" t="str">
            <v>MM.16.080.0010.a</v>
          </cell>
          <cell r="B41734" t="str">
            <v>- sp. 20 mm</v>
          </cell>
          <cell r="C41734" t="str">
            <v>m²</v>
          </cell>
          <cell r="D41734" t="str">
            <v>10,15</v>
          </cell>
        </row>
        <row r="41735">
          <cell r="A41735" t="str">
            <v>MM.16.080.0010.b</v>
          </cell>
          <cell r="B41735" t="str">
            <v>- sp. 30 mm</v>
          </cell>
          <cell r="C41735" t="str">
            <v>m²</v>
          </cell>
          <cell r="D41735" t="str">
            <v>11,53</v>
          </cell>
        </row>
        <row r="41736">
          <cell r="A41736" t="str">
            <v>MM.16.080.0010.c</v>
          </cell>
          <cell r="B41736" t="str">
            <v>- sp. 40 mm</v>
          </cell>
          <cell r="C41736" t="str">
            <v>m²</v>
          </cell>
          <cell r="D41736" t="str">
            <v>12,06</v>
          </cell>
        </row>
        <row r="41737">
          <cell r="A41737" t="str">
            <v>MM.16.080.0010.d</v>
          </cell>
          <cell r="B41737" t="str">
            <v>- sp. 50 mm</v>
          </cell>
          <cell r="C41737" t="str">
            <v>m²</v>
          </cell>
          <cell r="D41737" t="str">
            <v>12,98</v>
          </cell>
        </row>
        <row r="41738">
          <cell r="A41738" t="str">
            <v>MM.16.080.0010.e</v>
          </cell>
          <cell r="B41738" t="str">
            <v>- sp. 60 mm</v>
          </cell>
          <cell r="C41738" t="str">
            <v>m²</v>
          </cell>
          <cell r="D41738" t="str">
            <v>15,04</v>
          </cell>
        </row>
        <row r="41739">
          <cell r="A41739" t="str">
            <v>MM.16.080.0020</v>
          </cell>
          <cell r="B41739" t="str">
            <v>Coibentazione e barriera vapore per tubazioni con lana di vetro densità minima 60 kg/m³ in coppelle legate con filo zincato.</v>
          </cell>
          <cell r="C41739"/>
          <cell r="D41739"/>
        </row>
        <row r="41740">
          <cell r="A41740" t="str">
            <v>MM.16.080.0020.a</v>
          </cell>
          <cell r="B41740" t="str">
            <v>- sp. 20 mm</v>
          </cell>
          <cell r="C41740" t="str">
            <v>m²</v>
          </cell>
          <cell r="D41740" t="str">
            <v>14,01</v>
          </cell>
        </row>
        <row r="41741">
          <cell r="A41741" t="str">
            <v>MM.16.080.0020.b</v>
          </cell>
          <cell r="B41741" t="str">
            <v>- sp. 30 mm</v>
          </cell>
          <cell r="C41741" t="str">
            <v>m²</v>
          </cell>
          <cell r="D41741" t="str">
            <v>15,38</v>
          </cell>
        </row>
        <row r="41742">
          <cell r="A41742" t="str">
            <v>MM.16.080.0020.c</v>
          </cell>
          <cell r="B41742" t="str">
            <v>- sp. 40 mm</v>
          </cell>
          <cell r="C41742" t="str">
            <v>m²</v>
          </cell>
          <cell r="D41742" t="str">
            <v>15,93</v>
          </cell>
        </row>
        <row r="41743">
          <cell r="A41743" t="str">
            <v>MM.16.080.0020.d</v>
          </cell>
          <cell r="B41743" t="str">
            <v>- sp. 50 mm</v>
          </cell>
          <cell r="C41743" t="str">
            <v>m²</v>
          </cell>
          <cell r="D41743" t="str">
            <v>16,84</v>
          </cell>
        </row>
        <row r="41744">
          <cell r="A41744" t="str">
            <v>MM.16.080.0020.e</v>
          </cell>
          <cell r="B41744" t="str">
            <v>- sp. 60 mm</v>
          </cell>
          <cell r="C41744" t="str">
            <v>m²</v>
          </cell>
          <cell r="D41744" t="str">
            <v>18,89</v>
          </cell>
        </row>
        <row r="41745">
          <cell r="A41745" t="str">
            <v>MM.16.080.0030</v>
          </cell>
          <cell r="B41745" t="str">
            <v>Coibentazione e barriera vapore per tubazioni con polistirolo densità minima 20 kg/m³ in coppelle legate con filo zincato.</v>
          </cell>
          <cell r="C41745"/>
          <cell r="D41745"/>
        </row>
        <row r="41746">
          <cell r="A41746" t="str">
            <v>MM.16.080.0030.a</v>
          </cell>
          <cell r="B41746" t="str">
            <v>- sp. 20 mm</v>
          </cell>
          <cell r="C41746" t="str">
            <v>m²</v>
          </cell>
          <cell r="D41746" t="str">
            <v>1,71</v>
          </cell>
        </row>
        <row r="41747">
          <cell r="A41747" t="str">
            <v>MM.16.080.0030.b</v>
          </cell>
          <cell r="B41747" t="str">
            <v>- sp. 30 mm</v>
          </cell>
          <cell r="C41747" t="str">
            <v>m²</v>
          </cell>
          <cell r="D41747" t="str">
            <v>1,93</v>
          </cell>
        </row>
        <row r="41748">
          <cell r="A41748" t="str">
            <v>MM.16.080.0030.c</v>
          </cell>
          <cell r="B41748" t="str">
            <v>- sp. 40 mm</v>
          </cell>
          <cell r="C41748" t="str">
            <v>m²</v>
          </cell>
          <cell r="D41748" t="str">
            <v>3,96</v>
          </cell>
        </row>
        <row r="41749">
          <cell r="A41749" t="str">
            <v>MM.16.080.0030.d</v>
          </cell>
          <cell r="B41749" t="str">
            <v>- sp. 50 mm</v>
          </cell>
          <cell r="C41749" t="str">
            <v>m²</v>
          </cell>
          <cell r="D41749" t="str">
            <v>5,97</v>
          </cell>
        </row>
        <row r="41750">
          <cell r="A41750" t="str">
            <v>MM.16.080.0030.e</v>
          </cell>
          <cell r="B41750" t="str">
            <v>- sp. 60 mm</v>
          </cell>
          <cell r="C41750" t="str">
            <v>m²</v>
          </cell>
          <cell r="D41750" t="str">
            <v>7,19</v>
          </cell>
        </row>
        <row r="41751">
          <cell r="A41751" t="str">
            <v>MM.16.090</v>
          </cell>
          <cell r="B41751" t="str">
            <v>FINITURE A COIBENTAZIONI PER TUBAZIONI</v>
          </cell>
          <cell r="C41751"/>
          <cell r="D41751"/>
        </row>
        <row r="41752">
          <cell r="A41752" t="str">
            <v>MM.16.090.0010</v>
          </cell>
          <cell r="B41752" t="str">
            <v>Aumenti di prezzo per finiture a coibentazioni per tubazioni.</v>
          </cell>
          <cell r="C41752"/>
          <cell r="D41752"/>
        </row>
        <row r="41753">
          <cell r="A41753" t="str">
            <v>MM.16.090.0010.a</v>
          </cell>
          <cell r="B41753" t="str">
            <v>- gusci o lamine in pvc</v>
          </cell>
          <cell r="C41753" t="str">
            <v>m²</v>
          </cell>
          <cell r="D41753" t="str">
            <v>3,73</v>
          </cell>
        </row>
        <row r="41754">
          <cell r="A41754" t="str">
            <v>MM.16.090.0010.b</v>
          </cell>
          <cell r="B41754" t="str">
            <v>- lamierino in alluminio 6/10</v>
          </cell>
          <cell r="C41754" t="str">
            <v>m²</v>
          </cell>
          <cell r="D41754" t="str">
            <v>13,08</v>
          </cell>
        </row>
        <row r="41755">
          <cell r="A41755" t="str">
            <v>MM.16.090.0010.c</v>
          </cell>
          <cell r="B41755" t="str">
            <v>- lamierino in alluminio 7/10</v>
          </cell>
          <cell r="C41755" t="str">
            <v>m²</v>
          </cell>
          <cell r="D41755" t="str">
            <v>14,52</v>
          </cell>
        </row>
        <row r="41756">
          <cell r="A41756" t="str">
            <v>MM.16.090.0010.d</v>
          </cell>
          <cell r="B41756" t="str">
            <v>- lamierino in alluminio 8/10</v>
          </cell>
          <cell r="C41756" t="str">
            <v>m²</v>
          </cell>
          <cell r="D41756" t="str">
            <v>16,34</v>
          </cell>
        </row>
        <row r="41757">
          <cell r="A41757" t="str">
            <v>MM.16.100</v>
          </cell>
          <cell r="B41757" t="str">
            <v>COIBENTAZIONI PER APPARECCHIATURE E COMPONENTI VARI</v>
          </cell>
          <cell r="C41757"/>
          <cell r="D41757"/>
        </row>
        <row r="41758">
          <cell r="A41758" t="str">
            <v>MM.16.100.0010</v>
          </cell>
          <cell r="B41758" t="str">
            <v>Scatole in alluminio smontabili con cerniere, coibentate con lo stesso materiale della tubazione relativa.</v>
          </cell>
          <cell r="C41758"/>
          <cell r="D41758"/>
        </row>
        <row r="41759">
          <cell r="A41759" t="str">
            <v>MM.16.100.0010.a</v>
          </cell>
          <cell r="B41759" t="str">
            <v>- per valvole fino a DN100</v>
          </cell>
          <cell r="C41759" t="str">
            <v>cad</v>
          </cell>
          <cell r="D41759" t="str">
            <v>47,09</v>
          </cell>
        </row>
        <row r="41760">
          <cell r="A41760" t="str">
            <v>MM.16.100.0010.b</v>
          </cell>
          <cell r="B41760" t="str">
            <v>- per valvole oltre DN100 fino a DN200</v>
          </cell>
          <cell r="C41760" t="str">
            <v>cad</v>
          </cell>
          <cell r="D41760" t="str">
            <v>49,85</v>
          </cell>
        </row>
        <row r="41761">
          <cell r="A41761" t="str">
            <v>MM.16.100.0010.c</v>
          </cell>
          <cell r="B41761" t="str">
            <v>- per valvole oltre DN200</v>
          </cell>
          <cell r="C41761" t="str">
            <v>cad</v>
          </cell>
          <cell r="D41761" t="str">
            <v>55,34</v>
          </cell>
        </row>
        <row r="41762">
          <cell r="A41762" t="str">
            <v>MM.16.100.0010.d</v>
          </cell>
          <cell r="B41762" t="str">
            <v>- per pompe</v>
          </cell>
          <cell r="C41762" t="str">
            <v>cad</v>
          </cell>
          <cell r="D41762" t="str">
            <v>95,78</v>
          </cell>
        </row>
        <row r="41763">
          <cell r="A41763" t="str">
            <v>MM.16.100.0020</v>
          </cell>
          <cell r="B41763" t="str">
            <v>Coibentazione per serbatoi con materassino in lana di vetro densità minima 65 kg/m³ su rete metallica zincata e lamierino in alluminio, spessore 0,8 mm, calandrato.</v>
          </cell>
          <cell r="C41763"/>
          <cell r="D41763"/>
        </row>
        <row r="41764">
          <cell r="A41764" t="str">
            <v>MM.16.100.0020.a</v>
          </cell>
          <cell r="B41764" t="str">
            <v>- sp. 40 mm</v>
          </cell>
          <cell r="C41764" t="str">
            <v>m²</v>
          </cell>
          <cell r="D41764" t="str">
            <v>69,29</v>
          </cell>
        </row>
        <row r="41765">
          <cell r="A41765" t="str">
            <v>MM.16.100.0020.b</v>
          </cell>
          <cell r="B41765" t="str">
            <v>- sp. 50 mm</v>
          </cell>
          <cell r="C41765" t="str">
            <v>m²</v>
          </cell>
          <cell r="D41765" t="str">
            <v>70,59</v>
          </cell>
        </row>
        <row r="41766">
          <cell r="A41766" t="str">
            <v>MM.16.100.0020.c</v>
          </cell>
          <cell r="B41766" t="str">
            <v>- sp. 60 mm</v>
          </cell>
          <cell r="C41766" t="str">
            <v>m²</v>
          </cell>
          <cell r="D41766" t="str">
            <v>71,91</v>
          </cell>
        </row>
        <row r="41767">
          <cell r="A41767" t="str">
            <v>MM.16.100.0020.d</v>
          </cell>
          <cell r="B41767" t="str">
            <v>- sp. 80 mm</v>
          </cell>
          <cell r="C41767" t="str">
            <v>m²</v>
          </cell>
          <cell r="D41767" t="str">
            <v>74,58</v>
          </cell>
        </row>
        <row r="41768">
          <cell r="A41768" t="str">
            <v>MM.16.100.0020.e</v>
          </cell>
          <cell r="B41768" t="str">
            <v>- sp. 100 mm</v>
          </cell>
          <cell r="C41768" t="str">
            <v>m²</v>
          </cell>
          <cell r="D41768" t="str">
            <v>77,25</v>
          </cell>
        </row>
        <row r="41769">
          <cell r="A41769" t="str">
            <v>MM.16.100.0030</v>
          </cell>
          <cell r="B41769" t="str">
            <v>Coibentazione e barriera vapore per serbatoi con lastra in elastomero espanso a cellule chiuse incollata, materassino in lana di vetro spessore 25 mm su carta alluminio per protezione elastomero e lamierino in alluminio, spessore 0,8 mm, calandrato.</v>
          </cell>
          <cell r="C41769"/>
          <cell r="D41769"/>
        </row>
        <row r="41770">
          <cell r="A41770" t="str">
            <v>MM.16.100.0030.a</v>
          </cell>
          <cell r="B41770" t="str">
            <v>- sp. 19 mm</v>
          </cell>
          <cell r="C41770" t="str">
            <v>m²</v>
          </cell>
          <cell r="D41770" t="str">
            <v>67,80</v>
          </cell>
        </row>
        <row r="41771">
          <cell r="A41771" t="str">
            <v>MM.16.100.0030.b</v>
          </cell>
          <cell r="B41771" t="str">
            <v>- sp. 25 mm</v>
          </cell>
          <cell r="C41771" t="str">
            <v>m²</v>
          </cell>
          <cell r="D41771" t="str">
            <v>70,15</v>
          </cell>
        </row>
        <row r="41772">
          <cell r="A41772" t="str">
            <v>MM.16.100.0030.c</v>
          </cell>
          <cell r="B41772" t="str">
            <v>- sp. 32 mm</v>
          </cell>
          <cell r="C41772" t="str">
            <v>m²</v>
          </cell>
          <cell r="D41772" t="str">
            <v>72,72</v>
          </cell>
        </row>
        <row r="41773">
          <cell r="A41773" t="str">
            <v>MM.16.100.0030.d</v>
          </cell>
          <cell r="B41773" t="str">
            <v>- sp. 50 mm</v>
          </cell>
          <cell r="C41773" t="str">
            <v>m²</v>
          </cell>
          <cell r="D41773" t="str">
            <v>79,77</v>
          </cell>
        </row>
        <row r="41774">
          <cell r="A41774" t="str">
            <v>MM.16.110</v>
          </cell>
          <cell r="B41774" t="str">
            <v>COMPLETAMENTI PER COIBENTAZIONI</v>
          </cell>
          <cell r="C41774"/>
          <cell r="D41774"/>
        </row>
        <row r="41775">
          <cell r="A41775" t="str">
            <v>MM.16.110.0010</v>
          </cell>
          <cell r="B41775" t="str">
            <v>Cavi scaldanti per protezione antigelo di tubazioni, completi di scatole d'alimentazione, giunzioni, derivazioni, terminali, termostato di consenso, nastri adesivi, fascette, raccordi passaggio isolamento, etichette di segnalazione e accessori vari.</v>
          </cell>
          <cell r="C41775"/>
          <cell r="D41775"/>
        </row>
        <row r="41776">
          <cell r="A41776" t="str">
            <v>MM.16.110.0010.a</v>
          </cell>
          <cell r="B41776" t="str">
            <v>- fino a 10 W/m</v>
          </cell>
          <cell r="C41776" t="str">
            <v>m</v>
          </cell>
          <cell r="D41776" t="str">
            <v>60,60</v>
          </cell>
        </row>
        <row r="41777">
          <cell r="A41777" t="str">
            <v>MM.16.110.0010.b</v>
          </cell>
          <cell r="B41777" t="str">
            <v>- oltre 10 fino a 26 W/m</v>
          </cell>
          <cell r="C41777" t="str">
            <v>m</v>
          </cell>
          <cell r="D41777" t="str">
            <v>65,24</v>
          </cell>
        </row>
        <row r="41778">
          <cell r="A41778" t="str">
            <v>MM.16.110.0010.c</v>
          </cell>
          <cell r="B41778" t="str">
            <v>- oltre 26 fino a 31 W/m</v>
          </cell>
          <cell r="C41778" t="str">
            <v>m</v>
          </cell>
          <cell r="D41778" t="str">
            <v>74,53</v>
          </cell>
        </row>
        <row r="41779">
          <cell r="A41779" t="str">
            <v>MM.16.120</v>
          </cell>
          <cell r="B41779" t="str">
            <v>PROTEZIONI ANTINCENDIO CANALIZZAZIONI</v>
          </cell>
          <cell r="C41779"/>
          <cell r="D41779"/>
        </row>
        <row r="41780">
          <cell r="A41780" t="str">
            <v>MM.16.120.0010</v>
          </cell>
          <cell r="B41780" t="str">
            <v>Materassino per il rivestimento di canalizzazioni di servizio per tubi e cavi in modo da conferirne una resistenza al fuoco EI 120, costituito da:</v>
          </cell>
          <cell r="C41780"/>
          <cell r="D41780"/>
        </row>
        <row r="41781">
          <cell r="A41781" t="str">
            <v>MM.16.120.0010.a</v>
          </cell>
          <cell r="B41781" t="str">
            <v>- 3,60 kg/m² - 30 mm</v>
          </cell>
          <cell r="C41781" t="str">
            <v>m²</v>
          </cell>
          <cell r="D41781" t="str">
            <v>52,46</v>
          </cell>
        </row>
        <row r="41782">
          <cell r="A41782" t="str">
            <v>MM.16.120.0010.b</v>
          </cell>
          <cell r="B41782" t="str">
            <v>- 4,20 kg/m² - 50 mm</v>
          </cell>
          <cell r="C41782" t="str">
            <v>m²</v>
          </cell>
          <cell r="D41782" t="str">
            <v>63,39</v>
          </cell>
        </row>
        <row r="41783">
          <cell r="A41783" t="str">
            <v>MM.17 - REGOLAZIONE AUTOMATICA</v>
          </cell>
          <cell r="B41783"/>
          <cell r="C41783"/>
          <cell r="D41783"/>
        </row>
        <row r="41784">
          <cell r="A41784" t="str">
            <v>MM</v>
          </cell>
          <cell r="B41784" t="str">
            <v>MATERIALI IMPIANTI MECCANICI</v>
          </cell>
          <cell r="C41784"/>
          <cell r="D41784"/>
        </row>
        <row r="41785">
          <cell r="A41785" t="str">
            <v>MM.17</v>
          </cell>
          <cell r="B41785" t="str">
            <v>REGOLAZIONE AUTOMATICA</v>
          </cell>
          <cell r="C41785"/>
          <cell r="D41785"/>
        </row>
        <row r="41786">
          <cell r="A41786" t="str">
            <v>MM.17.010</v>
          </cell>
          <cell r="B41786" t="str">
            <v>VALVOLE PER TERMINALI E DI ZONA</v>
          </cell>
          <cell r="C41786"/>
          <cell r="D41786"/>
        </row>
        <row r="41787">
          <cell r="A41787" t="str">
            <v>MM.17.010.0010</v>
          </cell>
          <cell r="B41787" t="str">
            <v>Valvole per terminali con servocomando on-off o modulante 24 V o 220 V, micro-interruttore e comando manuale.</v>
          </cell>
          <cell r="C41787"/>
          <cell r="D41787"/>
        </row>
        <row r="41788">
          <cell r="A41788" t="str">
            <v>MM.17.010.0010.a</v>
          </cell>
          <cell r="B41788" t="str">
            <v>- a 2 vie - DN15</v>
          </cell>
          <cell r="C41788" t="str">
            <v>cad</v>
          </cell>
          <cell r="D41788" t="str">
            <v>168,06</v>
          </cell>
        </row>
        <row r="41789">
          <cell r="A41789" t="str">
            <v>MM.17.010.0010.b</v>
          </cell>
          <cell r="B41789" t="str">
            <v>- a 2 vie - DN20</v>
          </cell>
          <cell r="C41789" t="str">
            <v>cad</v>
          </cell>
          <cell r="D41789" t="str">
            <v>188,55</v>
          </cell>
        </row>
        <row r="41790">
          <cell r="A41790" t="str">
            <v>MM.17.010.0010.c</v>
          </cell>
          <cell r="B41790" t="str">
            <v>- a 2 vie - DN25</v>
          </cell>
          <cell r="C41790" t="str">
            <v>cad</v>
          </cell>
          <cell r="D41790" t="str">
            <v>269,14</v>
          </cell>
        </row>
        <row r="41791">
          <cell r="A41791" t="str">
            <v>MM.17.010.0010.d</v>
          </cell>
          <cell r="B41791" t="str">
            <v>- a 3 vie - DN15</v>
          </cell>
          <cell r="C41791" t="str">
            <v>cad</v>
          </cell>
          <cell r="D41791" t="str">
            <v>188,55</v>
          </cell>
        </row>
        <row r="41792">
          <cell r="A41792" t="str">
            <v>MM.17.010.0010.e</v>
          </cell>
          <cell r="B41792" t="str">
            <v>- a 3 vie - DN20</v>
          </cell>
          <cell r="C41792" t="str">
            <v>cad</v>
          </cell>
          <cell r="D41792" t="str">
            <v>206,29</v>
          </cell>
        </row>
        <row r="41793">
          <cell r="A41793" t="str">
            <v>MM.17.010.0010.f</v>
          </cell>
          <cell r="B41793" t="str">
            <v>- a 3 vie - DN25</v>
          </cell>
          <cell r="C41793" t="str">
            <v>cad</v>
          </cell>
          <cell r="D41793" t="str">
            <v>259,59</v>
          </cell>
        </row>
        <row r="41794">
          <cell r="A41794" t="str">
            <v>MM.17.010.0010.g</v>
          </cell>
          <cell r="B41794" t="str">
            <v>- a 3 vie 4 attacchi - DN15</v>
          </cell>
          <cell r="C41794" t="str">
            <v>cad</v>
          </cell>
          <cell r="D41794" t="str">
            <v>192,63</v>
          </cell>
        </row>
        <row r="41795">
          <cell r="A41795" t="str">
            <v>MM.17.010.0010.h</v>
          </cell>
          <cell r="B41795" t="str">
            <v>- a 3 vie 4 attacchi - DN20</v>
          </cell>
          <cell r="C41795" t="str">
            <v>cad</v>
          </cell>
          <cell r="D41795" t="str">
            <v>224,07</v>
          </cell>
        </row>
        <row r="41796">
          <cell r="A41796" t="str">
            <v>MM.17.010.0020</v>
          </cell>
          <cell r="B41796" t="str">
            <v>Valvole di zona con servocomando on-off o modulante V 24 o 220, micro-interruttore e comando manuale.</v>
          </cell>
          <cell r="C41796"/>
          <cell r="D41796"/>
        </row>
        <row r="41797">
          <cell r="A41797" t="str">
            <v>MM.17.010.0020.a</v>
          </cell>
          <cell r="B41797" t="str">
            <v>- a 2 vie - DN20</v>
          </cell>
          <cell r="C41797" t="str">
            <v>cad</v>
          </cell>
          <cell r="D41797" t="str">
            <v>188,55</v>
          </cell>
        </row>
        <row r="41798">
          <cell r="A41798" t="str">
            <v>MM.17.010.0020.b</v>
          </cell>
          <cell r="B41798" t="str">
            <v>- a 2 vie - DN25</v>
          </cell>
          <cell r="C41798" t="str">
            <v>cad</v>
          </cell>
          <cell r="D41798" t="str">
            <v>269,14</v>
          </cell>
        </row>
        <row r="41799">
          <cell r="A41799" t="str">
            <v>MM.17.010.0020.c</v>
          </cell>
          <cell r="B41799" t="str">
            <v>- a 2 vie - DN32</v>
          </cell>
          <cell r="C41799" t="str">
            <v>cad</v>
          </cell>
          <cell r="D41799" t="str">
            <v>312,87</v>
          </cell>
        </row>
        <row r="41800">
          <cell r="A41800" t="str">
            <v>MM.17.010.0020.d</v>
          </cell>
          <cell r="B41800" t="str">
            <v>- a 2 vie - DN40</v>
          </cell>
          <cell r="C41800" t="str">
            <v>cad</v>
          </cell>
          <cell r="D41800" t="str">
            <v>315,59</v>
          </cell>
        </row>
        <row r="41801">
          <cell r="A41801" t="str">
            <v>MM.17.010.0020.e</v>
          </cell>
          <cell r="B41801" t="str">
            <v>- a 2 vie - DN50</v>
          </cell>
          <cell r="C41801" t="str">
            <v>cad</v>
          </cell>
          <cell r="D41801" t="str">
            <v>991,89</v>
          </cell>
        </row>
        <row r="41802">
          <cell r="A41802" t="str">
            <v>MM.17.010.0020.f</v>
          </cell>
          <cell r="B41802" t="str">
            <v>- a 3 vie - DN20</v>
          </cell>
          <cell r="C41802" t="str">
            <v>cad</v>
          </cell>
          <cell r="D41802" t="str">
            <v>206,29</v>
          </cell>
        </row>
        <row r="41803">
          <cell r="A41803" t="str">
            <v>MM.17.010.0020.g</v>
          </cell>
          <cell r="B41803" t="str">
            <v>- a 3 vie - DN25</v>
          </cell>
          <cell r="C41803" t="str">
            <v>cad</v>
          </cell>
          <cell r="D41803" t="str">
            <v>259,59</v>
          </cell>
        </row>
        <row r="41804">
          <cell r="A41804" t="str">
            <v>MM.17.010.0020.h</v>
          </cell>
          <cell r="B41804" t="str">
            <v>- a 3 vie - DN32</v>
          </cell>
          <cell r="C41804" t="str">
            <v>cad</v>
          </cell>
          <cell r="D41804" t="str">
            <v>333,37</v>
          </cell>
        </row>
        <row r="41805">
          <cell r="A41805" t="str">
            <v>MM.17.010.0020.i</v>
          </cell>
          <cell r="B41805" t="str">
            <v>- a 3 vie - DN40</v>
          </cell>
          <cell r="C41805" t="str">
            <v>cad</v>
          </cell>
          <cell r="D41805" t="str">
            <v>345,66</v>
          </cell>
        </row>
        <row r="41806">
          <cell r="A41806" t="str">
            <v>MM.17.010.0020.j</v>
          </cell>
          <cell r="B41806" t="str">
            <v>- a 3 vie - DN50</v>
          </cell>
          <cell r="C41806" t="str">
            <v>cad</v>
          </cell>
          <cell r="D41806" t="str">
            <v>991,89</v>
          </cell>
        </row>
        <row r="41807">
          <cell r="A41807" t="str">
            <v>MM.17.020</v>
          </cell>
          <cell r="B41807" t="str">
            <v>VALVOLE DI REGOLAZIONE A 2 VIE</v>
          </cell>
          <cell r="C41807"/>
          <cell r="D41807"/>
        </row>
        <row r="41808">
          <cell r="A41808" t="str">
            <v>MM.17.020.0010</v>
          </cell>
          <cell r="B41808" t="str">
            <v>Valvole a farfalla PN 16 a tenuta con corpo in ghisa, servocomando on-off elettrico, contatto ausiliario, comando manuale e indicatore di posizione.</v>
          </cell>
          <cell r="C41808"/>
          <cell r="D41808"/>
        </row>
        <row r="41809">
          <cell r="A41809" t="str">
            <v>MM.17.020.0010.a</v>
          </cell>
          <cell r="B41809" t="str">
            <v>- attacchi flangiati - DN25</v>
          </cell>
          <cell r="C41809" t="str">
            <v>cad</v>
          </cell>
          <cell r="D41809" t="str">
            <v>709,07</v>
          </cell>
        </row>
        <row r="41810">
          <cell r="A41810" t="str">
            <v>MM.17.020.0010.b</v>
          </cell>
          <cell r="B41810" t="str">
            <v>- attacchi flangiati - DN32</v>
          </cell>
          <cell r="C41810" t="str">
            <v>cad</v>
          </cell>
          <cell r="D41810" t="str">
            <v>709,07</v>
          </cell>
        </row>
        <row r="41811">
          <cell r="A41811" t="str">
            <v>MM.17.020.0010.c</v>
          </cell>
          <cell r="B41811" t="str">
            <v>- attacchi flangiati - DN40</v>
          </cell>
          <cell r="C41811" t="str">
            <v>cad</v>
          </cell>
          <cell r="D41811" t="str">
            <v>722,74</v>
          </cell>
        </row>
        <row r="41812">
          <cell r="A41812" t="str">
            <v>MM.17.020.0010.d</v>
          </cell>
          <cell r="B41812" t="str">
            <v>- attacchi flangiati - DN50</v>
          </cell>
          <cell r="C41812" t="str">
            <v>cad</v>
          </cell>
          <cell r="D41812" t="str">
            <v>744,60</v>
          </cell>
        </row>
        <row r="41813">
          <cell r="A41813" t="str">
            <v>MM.17.020.0010.f</v>
          </cell>
          <cell r="B41813" t="str">
            <v>- attacchi flangiati - DN80</v>
          </cell>
          <cell r="C41813" t="str">
            <v>cad</v>
          </cell>
          <cell r="D41813" t="str">
            <v>804,72</v>
          </cell>
        </row>
        <row r="41814">
          <cell r="A41814" t="str">
            <v>MM.17.020.0010.g</v>
          </cell>
          <cell r="B41814" t="str">
            <v>- attacchi flangiati - DN100</v>
          </cell>
          <cell r="C41814" t="str">
            <v>cad</v>
          </cell>
          <cell r="D41814" t="str">
            <v>847,07</v>
          </cell>
        </row>
        <row r="41815">
          <cell r="A41815" t="str">
            <v>MM.17.020.0010.h</v>
          </cell>
          <cell r="B41815" t="str">
            <v>- attacchi flangiati - DN125</v>
          </cell>
          <cell r="C41815" t="str">
            <v>cad</v>
          </cell>
          <cell r="D41815" t="str">
            <v>889,43</v>
          </cell>
        </row>
        <row r="41816">
          <cell r="A41816" t="str">
            <v>MM.17.020.0010.i</v>
          </cell>
          <cell r="B41816" t="str">
            <v>- attacchi flangiati - DN150</v>
          </cell>
          <cell r="C41816" t="str">
            <v>cad</v>
          </cell>
          <cell r="D41816" t="str">
            <v>985,06</v>
          </cell>
        </row>
        <row r="41817">
          <cell r="A41817" t="str">
            <v>MM.17.020.0010.j</v>
          </cell>
          <cell r="B41817" t="str">
            <v>- attacchi flangiati - DN200</v>
          </cell>
          <cell r="C41817" t="str">
            <v>cad</v>
          </cell>
          <cell r="D41817" t="str">
            <v>1.187,25</v>
          </cell>
        </row>
        <row r="41818">
          <cell r="A41818" t="str">
            <v>MM.17.020.0020</v>
          </cell>
          <cell r="B41818" t="str">
            <v>Valvole a 2 vie a otturatore PN 16 con corpo in bronzo o acciaio, servocomando modulante magnetico o elettrico e comando manuale.</v>
          </cell>
          <cell r="C41818"/>
          <cell r="D41818"/>
        </row>
        <row r="41819">
          <cell r="A41819" t="str">
            <v>MM.17.020.0020.a</v>
          </cell>
          <cell r="B41819" t="str">
            <v>- attacchi filettati - DN15</v>
          </cell>
          <cell r="C41819" t="str">
            <v>cad</v>
          </cell>
          <cell r="D41819" t="str">
            <v>506,86</v>
          </cell>
        </row>
        <row r="41820">
          <cell r="A41820" t="str">
            <v>MM.17.020.0020.b</v>
          </cell>
          <cell r="B41820" t="str">
            <v>- attacchi filettati - DN20</v>
          </cell>
          <cell r="C41820" t="str">
            <v>cad</v>
          </cell>
          <cell r="D41820" t="str">
            <v>520,53</v>
          </cell>
        </row>
        <row r="41821">
          <cell r="A41821" t="str">
            <v>MM.17.020.0020.c</v>
          </cell>
          <cell r="B41821" t="str">
            <v>- attacchi filettati - DN25</v>
          </cell>
          <cell r="C41821" t="str">
            <v>cad</v>
          </cell>
          <cell r="D41821" t="str">
            <v>534,19</v>
          </cell>
        </row>
        <row r="41822">
          <cell r="A41822" t="str">
            <v>MM.17.020.0020.d</v>
          </cell>
          <cell r="B41822" t="str">
            <v>- attacchi filettati - DN32</v>
          </cell>
          <cell r="C41822" t="str">
            <v>cad</v>
          </cell>
          <cell r="D41822" t="str">
            <v>561,52</v>
          </cell>
        </row>
        <row r="41823">
          <cell r="A41823" t="str">
            <v>MM.17.020.0020.e</v>
          </cell>
          <cell r="B41823" t="str">
            <v>- attacchi filettati - DN40</v>
          </cell>
          <cell r="C41823" t="str">
            <v>cad</v>
          </cell>
          <cell r="D41823" t="str">
            <v>607,97</v>
          </cell>
        </row>
        <row r="41824">
          <cell r="A41824" t="str">
            <v>MM.17.020.0020.f</v>
          </cell>
          <cell r="B41824" t="str">
            <v>- attacchi filettati - DN50</v>
          </cell>
          <cell r="C41824" t="str">
            <v>cad</v>
          </cell>
          <cell r="D41824" t="str">
            <v>685,85</v>
          </cell>
        </row>
        <row r="41825">
          <cell r="A41825" t="str">
            <v>MM.17.020.0020.g</v>
          </cell>
          <cell r="B41825" t="str">
            <v>- attacchi filettati - DN65</v>
          </cell>
          <cell r="C41825" t="str">
            <v>cad</v>
          </cell>
          <cell r="D41825" t="str">
            <v>1.169,50</v>
          </cell>
        </row>
        <row r="41826">
          <cell r="A41826" t="str">
            <v>MM.17.020.0020.h</v>
          </cell>
          <cell r="B41826" t="str">
            <v>- attacchi filettati - DN80</v>
          </cell>
          <cell r="C41826" t="str">
            <v>cad</v>
          </cell>
          <cell r="D41826" t="str">
            <v>1.542,49</v>
          </cell>
        </row>
        <row r="41827">
          <cell r="A41827" t="str">
            <v>MM.17.020.0020.i</v>
          </cell>
          <cell r="B41827" t="str">
            <v>- attacchi filettati - DN100</v>
          </cell>
          <cell r="C41827" t="str">
            <v>cad</v>
          </cell>
          <cell r="D41827" t="str">
            <v>2.668,27</v>
          </cell>
        </row>
        <row r="41828">
          <cell r="A41828" t="str">
            <v>MM.17.020.0020.j</v>
          </cell>
          <cell r="B41828" t="str">
            <v>- attacchi filettati - DN125</v>
          </cell>
          <cell r="C41828" t="str">
            <v>cad</v>
          </cell>
          <cell r="D41828" t="str">
            <v>3.658,79</v>
          </cell>
        </row>
        <row r="41829">
          <cell r="A41829" t="str">
            <v>MM.17.020.0020.k</v>
          </cell>
          <cell r="B41829" t="str">
            <v>- attacchi filettati - DN150</v>
          </cell>
          <cell r="C41829" t="str">
            <v>cad</v>
          </cell>
          <cell r="D41829" t="str">
            <v>3.821,37</v>
          </cell>
        </row>
        <row r="41830">
          <cell r="A41830" t="str">
            <v>MM.17.020.0030</v>
          </cell>
          <cell r="B41830" t="str">
            <v>Valvole a 2 vie a otturatore PN 25 con corpo in bronzo o ghisa sferoidale, servocomando modulante magnetico o elettrico e comando manuale.</v>
          </cell>
          <cell r="C41830"/>
          <cell r="D41830"/>
        </row>
        <row r="41831">
          <cell r="A41831" t="str">
            <v>MM.17.020.0030.a</v>
          </cell>
          <cell r="B41831" t="str">
            <v>- attacchi flangiati - DN15</v>
          </cell>
          <cell r="C41831" t="str">
            <v>cad</v>
          </cell>
          <cell r="D41831" t="str">
            <v>896,24</v>
          </cell>
        </row>
        <row r="41832">
          <cell r="A41832" t="str">
            <v>MM.17.020.0030.b</v>
          </cell>
          <cell r="B41832" t="str">
            <v>- attacchi flangiati - DN20</v>
          </cell>
          <cell r="C41832" t="str">
            <v>cad</v>
          </cell>
          <cell r="D41832" t="str">
            <v>937,24</v>
          </cell>
        </row>
        <row r="41833">
          <cell r="A41833" t="str">
            <v>MM.17.020.0030.c</v>
          </cell>
          <cell r="B41833" t="str">
            <v>- attacchi flangiati - DN25</v>
          </cell>
          <cell r="C41833" t="str">
            <v>cad</v>
          </cell>
          <cell r="D41833" t="str">
            <v>957,74</v>
          </cell>
        </row>
        <row r="41834">
          <cell r="A41834" t="str">
            <v>MM.17.020.0030.d</v>
          </cell>
          <cell r="B41834" t="str">
            <v>- attacchi flangiati - DN32</v>
          </cell>
          <cell r="C41834" t="str">
            <v>cad</v>
          </cell>
          <cell r="D41834" t="str">
            <v>1.005,55</v>
          </cell>
        </row>
        <row r="41835">
          <cell r="A41835" t="str">
            <v>MM.17.020.0030.e</v>
          </cell>
          <cell r="B41835" t="str">
            <v>- attacchi flangiati - DN40</v>
          </cell>
          <cell r="C41835" t="str">
            <v>cad</v>
          </cell>
          <cell r="D41835" t="str">
            <v>1.247,38</v>
          </cell>
        </row>
        <row r="41836">
          <cell r="A41836" t="str">
            <v>MM.17.020.0030.f</v>
          </cell>
          <cell r="B41836" t="str">
            <v>- attacchi flangiati - DN50</v>
          </cell>
          <cell r="C41836" t="str">
            <v>cad</v>
          </cell>
          <cell r="D41836" t="str">
            <v>1.297,92</v>
          </cell>
        </row>
        <row r="41837">
          <cell r="A41837" t="str">
            <v>MM.17.020.0030.g</v>
          </cell>
          <cell r="B41837" t="str">
            <v>- attacchi flangiati - DN65</v>
          </cell>
          <cell r="C41837" t="str">
            <v>cad</v>
          </cell>
          <cell r="D41837" t="str">
            <v>1.580,73</v>
          </cell>
        </row>
        <row r="41838">
          <cell r="A41838" t="str">
            <v>MM.17.020.0030.h</v>
          </cell>
          <cell r="B41838" t="str">
            <v>- attacchi flangiati - DN80</v>
          </cell>
          <cell r="C41838" t="str">
            <v>cad</v>
          </cell>
          <cell r="D41838" t="str">
            <v>1.966,01</v>
          </cell>
        </row>
        <row r="41839">
          <cell r="A41839" t="str">
            <v>MM.17.020.0030.i</v>
          </cell>
          <cell r="B41839" t="str">
            <v>- attacchi flangiati - DN100</v>
          </cell>
          <cell r="C41839" t="str">
            <v>cad</v>
          </cell>
          <cell r="D41839" t="str">
            <v>2.404,58</v>
          </cell>
        </row>
        <row r="41840">
          <cell r="A41840" t="str">
            <v>MM.17.020.0030.j</v>
          </cell>
          <cell r="B41840" t="str">
            <v>- attacchi flangiati - DN125</v>
          </cell>
          <cell r="C41840" t="str">
            <v>cad</v>
          </cell>
          <cell r="D41840" t="str">
            <v>2.511,14</v>
          </cell>
        </row>
        <row r="41841">
          <cell r="A41841" t="str">
            <v>MM.17.020.0030.k</v>
          </cell>
          <cell r="B41841" t="str">
            <v>- attacchi flangiati - DN150</v>
          </cell>
          <cell r="C41841" t="str">
            <v>cad</v>
          </cell>
          <cell r="D41841" t="str">
            <v>3.647,85</v>
          </cell>
        </row>
        <row r="41842">
          <cell r="A41842" t="str">
            <v>MM.17.030</v>
          </cell>
          <cell r="B41842" t="str">
            <v>VALVOLE DI REGOLAZIONE A 3 VIE</v>
          </cell>
          <cell r="C41842"/>
          <cell r="D41842"/>
        </row>
        <row r="41843">
          <cell r="A41843" t="str">
            <v>MM.17.030.0010</v>
          </cell>
          <cell r="B41843" t="str">
            <v>Valvole a 3 vie a otturatore PN 16 con corpo in bronzo o acciaio, servocomando modulante magnetico o elettrico e comando manuale.</v>
          </cell>
          <cell r="C41843"/>
          <cell r="D41843"/>
        </row>
        <row r="41844">
          <cell r="A41844" t="str">
            <v>MM.17.030.0010.a</v>
          </cell>
          <cell r="B41844" t="str">
            <v>- attacchi filettati - DN15</v>
          </cell>
          <cell r="C41844" t="str">
            <v>cad</v>
          </cell>
          <cell r="D41844" t="str">
            <v>506,86</v>
          </cell>
        </row>
        <row r="41845">
          <cell r="A41845" t="str">
            <v>MM.17.030.0010.b</v>
          </cell>
          <cell r="B41845" t="str">
            <v>- attacchi filettati - DN20</v>
          </cell>
          <cell r="C41845" t="str">
            <v>cad</v>
          </cell>
          <cell r="D41845" t="str">
            <v>515,49</v>
          </cell>
        </row>
        <row r="41846">
          <cell r="A41846" t="str">
            <v>MM.17.030.0010.c</v>
          </cell>
          <cell r="B41846" t="str">
            <v>- attacchi filettati - DN25</v>
          </cell>
          <cell r="C41846" t="str">
            <v>cad</v>
          </cell>
          <cell r="D41846" t="str">
            <v>527,92</v>
          </cell>
        </row>
        <row r="41847">
          <cell r="A41847" t="str">
            <v>MM.17.030.0010.d</v>
          </cell>
          <cell r="B41847" t="str">
            <v>- attacchi filettati - DN32</v>
          </cell>
          <cell r="C41847" t="str">
            <v>cad</v>
          </cell>
          <cell r="D41847" t="str">
            <v>562,07</v>
          </cell>
        </row>
        <row r="41848">
          <cell r="A41848" t="str">
            <v>MM.17.030.0010.e</v>
          </cell>
          <cell r="B41848" t="str">
            <v>- attacchi filettati - DN40</v>
          </cell>
          <cell r="C41848" t="str">
            <v>cad</v>
          </cell>
          <cell r="D41848" t="str">
            <v>609,20</v>
          </cell>
        </row>
        <row r="41849">
          <cell r="A41849" t="str">
            <v>MM.17.030.0010.f</v>
          </cell>
          <cell r="B41849" t="str">
            <v>- attacchi filettati - DN50</v>
          </cell>
          <cell r="C41849" t="str">
            <v>cad</v>
          </cell>
          <cell r="D41849" t="str">
            <v>686,68</v>
          </cell>
        </row>
        <row r="41850">
          <cell r="A41850" t="str">
            <v>MM.17.030.0010.g</v>
          </cell>
          <cell r="B41850" t="str">
            <v>- attacchi filettati - DN65</v>
          </cell>
          <cell r="C41850" t="str">
            <v>cad</v>
          </cell>
          <cell r="D41850" t="str">
            <v>1.200,93</v>
          </cell>
        </row>
        <row r="41851">
          <cell r="A41851" t="str">
            <v>MM.17.030.0010.h</v>
          </cell>
          <cell r="B41851" t="str">
            <v>- attacchi filettati - DN80</v>
          </cell>
          <cell r="C41851" t="str">
            <v>cad</v>
          </cell>
          <cell r="D41851" t="str">
            <v>1.797,97</v>
          </cell>
        </row>
        <row r="41852">
          <cell r="A41852" t="str">
            <v>MM.17.030.0010.i</v>
          </cell>
          <cell r="B41852" t="str">
            <v>- attacchi filettati - DN100</v>
          </cell>
          <cell r="C41852" t="str">
            <v>cad</v>
          </cell>
          <cell r="D41852" t="str">
            <v>3.283,08</v>
          </cell>
        </row>
        <row r="41853">
          <cell r="A41853" t="str">
            <v>MM.17.030.0010.j</v>
          </cell>
          <cell r="B41853" t="str">
            <v>- attacchi filettati - DN125</v>
          </cell>
          <cell r="C41853" t="str">
            <v>cad</v>
          </cell>
          <cell r="D41853" t="str">
            <v>4.564,60</v>
          </cell>
        </row>
        <row r="41854">
          <cell r="A41854" t="str">
            <v>MM.17.030.0010.k</v>
          </cell>
          <cell r="B41854" t="str">
            <v>- attacchi filettati - DN150</v>
          </cell>
          <cell r="C41854" t="str">
            <v>cad</v>
          </cell>
          <cell r="D41854" t="str">
            <v>5.260,01</v>
          </cell>
        </row>
        <row r="41855">
          <cell r="A41855" t="str">
            <v>MM.17.030.0020</v>
          </cell>
          <cell r="B41855" t="str">
            <v>Valvole a 3 vie a otturatore PN 25 con corpo in bronzo o ghisa sferoidale, servocomando modulante magnetico o elettrico e comando manuale.</v>
          </cell>
          <cell r="C41855"/>
          <cell r="D41855"/>
        </row>
        <row r="41856">
          <cell r="A41856" t="str">
            <v>MM.17.030.0020.a</v>
          </cell>
          <cell r="B41856" t="str">
            <v>- attacchi flangiati - DN15</v>
          </cell>
          <cell r="C41856" t="str">
            <v>cad</v>
          </cell>
          <cell r="D41856" t="str">
            <v>1.685,93</v>
          </cell>
        </row>
        <row r="41857">
          <cell r="A41857" t="str">
            <v>MM.17.030.0020.b</v>
          </cell>
          <cell r="B41857" t="str">
            <v>- attacchi flangiati - DN20</v>
          </cell>
          <cell r="C41857" t="str">
            <v>cad</v>
          </cell>
          <cell r="D41857" t="str">
            <v>1.726,91</v>
          </cell>
        </row>
        <row r="41858">
          <cell r="A41858" t="str">
            <v>MM.17.030.0020.c</v>
          </cell>
          <cell r="B41858" t="str">
            <v>- attacchi flangiati - DN25</v>
          </cell>
          <cell r="C41858" t="str">
            <v>cad</v>
          </cell>
          <cell r="D41858" t="str">
            <v>1.781,57</v>
          </cell>
        </row>
        <row r="41859">
          <cell r="A41859" t="str">
            <v>MM.17.030.0020.d</v>
          </cell>
          <cell r="B41859" t="str">
            <v>- attacchi flangiati - DN32</v>
          </cell>
          <cell r="C41859" t="str">
            <v>cad</v>
          </cell>
          <cell r="D41859" t="str">
            <v>1.807,53</v>
          </cell>
        </row>
        <row r="41860">
          <cell r="A41860" t="str">
            <v>MM.17.030.0020.e</v>
          </cell>
          <cell r="B41860" t="str">
            <v>- attacchi flangiati - DN40</v>
          </cell>
          <cell r="C41860" t="str">
            <v>cad</v>
          </cell>
          <cell r="D41860" t="str">
            <v>2.239,27</v>
          </cell>
        </row>
        <row r="41861">
          <cell r="A41861" t="str">
            <v>MM.17.030.0020.f</v>
          </cell>
          <cell r="B41861" t="str">
            <v>- attacchi flangiati - DN50</v>
          </cell>
          <cell r="C41861" t="str">
            <v>cad</v>
          </cell>
          <cell r="D41861" t="str">
            <v>2.601,32</v>
          </cell>
        </row>
        <row r="41862">
          <cell r="A41862" t="str">
            <v>MM.17.030.0020.g</v>
          </cell>
          <cell r="B41862" t="str">
            <v>- attacchi flangiati - DN65</v>
          </cell>
          <cell r="C41862" t="str">
            <v>cad</v>
          </cell>
          <cell r="D41862" t="str">
            <v>2.601,32</v>
          </cell>
        </row>
        <row r="41863">
          <cell r="A41863" t="str">
            <v>MM.17.030.0020.h</v>
          </cell>
          <cell r="B41863" t="str">
            <v>- attacchi flangiati - DN80</v>
          </cell>
          <cell r="C41863" t="str">
            <v>cad</v>
          </cell>
          <cell r="D41863" t="str">
            <v>4.865,17</v>
          </cell>
        </row>
        <row r="41864">
          <cell r="A41864" t="str">
            <v>MM.17.030.0020.i</v>
          </cell>
          <cell r="B41864" t="str">
            <v>- attacchi flangiati - DN100</v>
          </cell>
          <cell r="C41864" t="str">
            <v>cad</v>
          </cell>
          <cell r="D41864" t="str">
            <v>6.855,78</v>
          </cell>
        </row>
        <row r="41865">
          <cell r="A41865" t="str">
            <v>MM.17.040</v>
          </cell>
          <cell r="B41865" t="str">
            <v>VALVOLE DI REGOLAZIONE A 4 VIE</v>
          </cell>
          <cell r="C41865"/>
          <cell r="D41865"/>
        </row>
        <row r="41866">
          <cell r="A41866" t="str">
            <v>MM.17.040.0010</v>
          </cell>
          <cell r="B41866" t="str">
            <v>Valvole a 4 vie a settore PN 6 con corpo in ghisa, servocomando modulante elettrico, contatto ausiliario, comando manuale e indicatore di posizione.</v>
          </cell>
          <cell r="C41866"/>
          <cell r="D41866"/>
        </row>
        <row r="41867">
          <cell r="A41867" t="str">
            <v>MM.17.040.0010.a</v>
          </cell>
          <cell r="B41867" t="str">
            <v>- attacchi flangiati - DN40</v>
          </cell>
          <cell r="C41867" t="str">
            <v>cad</v>
          </cell>
          <cell r="D41867" t="str">
            <v>647,59</v>
          </cell>
        </row>
        <row r="41868">
          <cell r="A41868" t="str">
            <v>MM.17.040.0010.b</v>
          </cell>
          <cell r="B41868" t="str">
            <v>- attacchi flangiati - DN50</v>
          </cell>
          <cell r="C41868" t="str">
            <v>cad</v>
          </cell>
          <cell r="D41868" t="str">
            <v>684,48</v>
          </cell>
        </row>
        <row r="41869">
          <cell r="A41869" t="str">
            <v>MM.17.040.0010.c</v>
          </cell>
          <cell r="B41869" t="str">
            <v>- attacchi flangiati - DN65</v>
          </cell>
          <cell r="C41869" t="str">
            <v>cad</v>
          </cell>
          <cell r="D41869" t="str">
            <v>721,38</v>
          </cell>
        </row>
        <row r="41870">
          <cell r="A41870" t="str">
            <v>MM.17.040.0010.d</v>
          </cell>
          <cell r="B41870" t="str">
            <v>- attacchi flangiati - DN80</v>
          </cell>
          <cell r="C41870" t="str">
            <v>cad</v>
          </cell>
          <cell r="D41870" t="str">
            <v>796,37</v>
          </cell>
        </row>
        <row r="41871">
          <cell r="A41871" t="str">
            <v>MM.17.040.0010.e</v>
          </cell>
          <cell r="B41871" t="str">
            <v>- attacchi flangiati - DN100</v>
          </cell>
          <cell r="C41871" t="str">
            <v>cad</v>
          </cell>
          <cell r="D41871" t="str">
            <v>904,45</v>
          </cell>
        </row>
        <row r="41872">
          <cell r="A41872" t="str">
            <v>MM.17.050</v>
          </cell>
          <cell r="B41872" t="str">
            <v>SERVOCOMANDI PER SERRANDE</v>
          </cell>
          <cell r="C41872"/>
          <cell r="D41872"/>
        </row>
        <row r="41873">
          <cell r="A41873" t="str">
            <v>MM.17.050.0010</v>
          </cell>
          <cell r="B41873" t="str">
            <v>Servocomandi per serrande senza ritorno a molla con indicatore di posizione e comando manuale, completi di leverismi:</v>
          </cell>
          <cell r="C41873"/>
          <cell r="D41873"/>
        </row>
        <row r="41874">
          <cell r="A41874" t="str">
            <v>MM.17.050.0010.a</v>
          </cell>
          <cell r="B41874" t="str">
            <v>- tipo on-off per serrande - fino a 0,8 m²</v>
          </cell>
          <cell r="C41874" t="str">
            <v>cad</v>
          </cell>
          <cell r="D41874" t="str">
            <v>98,36</v>
          </cell>
        </row>
        <row r="41875">
          <cell r="A41875" t="str">
            <v>MM.17.050.0010.b</v>
          </cell>
          <cell r="B41875" t="str">
            <v>- tipo on-off per serrande - oltre 0,8 fino a 1,5 m²</v>
          </cell>
          <cell r="C41875" t="str">
            <v>cad</v>
          </cell>
          <cell r="D41875" t="str">
            <v>127,07</v>
          </cell>
        </row>
        <row r="41876">
          <cell r="A41876" t="str">
            <v>MM.17.050.0010.c</v>
          </cell>
          <cell r="B41876" t="str">
            <v>- tipo on-off per serrande - oltre 1,5 fino a 3,0 m²</v>
          </cell>
          <cell r="C41876" t="str">
            <v>cad</v>
          </cell>
          <cell r="D41876" t="str">
            <v>170,78</v>
          </cell>
        </row>
        <row r="41877">
          <cell r="A41877" t="str">
            <v>MM.17.050.0010.d</v>
          </cell>
          <cell r="B41877" t="str">
            <v>- tipo on-off per serrande - oltre 3,0 fino a 5,0 m²</v>
          </cell>
          <cell r="C41877" t="str">
            <v>cad</v>
          </cell>
          <cell r="D41877" t="str">
            <v>258,21</v>
          </cell>
        </row>
        <row r="41878">
          <cell r="A41878" t="str">
            <v>MM.17.050.0010.e</v>
          </cell>
          <cell r="B41878" t="str">
            <v>- tipo modulante per serrande fino a 0,8 m²</v>
          </cell>
          <cell r="C41878" t="str">
            <v>cad</v>
          </cell>
          <cell r="D41878" t="str">
            <v>165,31</v>
          </cell>
        </row>
        <row r="41879">
          <cell r="A41879" t="str">
            <v>MM.17.050.0010.f</v>
          </cell>
          <cell r="B41879" t="str">
            <v>- tipo modulante per serrande oltre 0,8 fino a 1,5 m²</v>
          </cell>
          <cell r="C41879" t="str">
            <v>cad</v>
          </cell>
          <cell r="D41879" t="str">
            <v>196,75</v>
          </cell>
        </row>
        <row r="41880">
          <cell r="A41880" t="str">
            <v>MM.17.050.0010.g</v>
          </cell>
          <cell r="B41880" t="str">
            <v>- tipo modulante per serrande oltre 1,5 fino a 3,0 m²</v>
          </cell>
          <cell r="C41880" t="str">
            <v>cad</v>
          </cell>
          <cell r="D41880" t="str">
            <v>239,10</v>
          </cell>
        </row>
        <row r="41881">
          <cell r="A41881" t="str">
            <v>MM.17.050.0010.h</v>
          </cell>
          <cell r="B41881" t="str">
            <v>- tipo modulante per serrande oltre 3,0 fino a 5,0 m²</v>
          </cell>
          <cell r="C41881" t="str">
            <v>cad</v>
          </cell>
          <cell r="D41881" t="str">
            <v>307,41</v>
          </cell>
        </row>
        <row r="41882">
          <cell r="A41882" t="str">
            <v>MM.17.050.0010.i</v>
          </cell>
          <cell r="B41882" t="str">
            <v>- aumento di prezzo per aggiunta di 1÷2 contatti ausiliari</v>
          </cell>
          <cell r="C41882" t="str">
            <v>cad</v>
          </cell>
          <cell r="D41882" t="str">
            <v>84,70</v>
          </cell>
        </row>
        <row r="41883">
          <cell r="A41883" t="str">
            <v>MM.17.050.0020</v>
          </cell>
          <cell r="B41883" t="str">
            <v>Servocomandi per serrande con ritorno a molla con indicatore di posizione e comando manuale, completi di leverismi:</v>
          </cell>
          <cell r="C41883"/>
          <cell r="D41883"/>
        </row>
        <row r="41884">
          <cell r="A41884" t="str">
            <v>MM.17.050.0020.a</v>
          </cell>
          <cell r="B41884" t="str">
            <v>- tipo on-off per serrande fino a 1 m²</v>
          </cell>
          <cell r="C41884" t="str">
            <v>cad</v>
          </cell>
          <cell r="D41884" t="str">
            <v>237,72</v>
          </cell>
        </row>
        <row r="41885">
          <cell r="A41885" t="str">
            <v>MM.17.050.0020.b</v>
          </cell>
          <cell r="B41885" t="str">
            <v>- tipo on-off per serrande oltre 1 fino a 3 m²</v>
          </cell>
          <cell r="C41885" t="str">
            <v>cad</v>
          </cell>
          <cell r="D41885" t="str">
            <v>265,06</v>
          </cell>
        </row>
        <row r="41886">
          <cell r="A41886" t="str">
            <v>MM.17.050.0020.c</v>
          </cell>
          <cell r="B41886" t="str">
            <v>- tipo modulante per serrande fino a 1 m²</v>
          </cell>
          <cell r="C41886" t="str">
            <v>cad</v>
          </cell>
          <cell r="D41886" t="str">
            <v>311,51</v>
          </cell>
        </row>
        <row r="41887">
          <cell r="A41887" t="str">
            <v>MM.17.050.0020.d</v>
          </cell>
          <cell r="B41887" t="str">
            <v>- tipo modulante per serrande oltre 1 fino a 3 m²</v>
          </cell>
          <cell r="C41887" t="str">
            <v>cad</v>
          </cell>
          <cell r="D41887" t="str">
            <v>338,83</v>
          </cell>
        </row>
        <row r="41888">
          <cell r="A41888" t="str">
            <v>MM.17.060</v>
          </cell>
          <cell r="B41888" t="str">
            <v>STRUMENTAZIONE</v>
          </cell>
          <cell r="C41888"/>
          <cell r="D41888"/>
        </row>
        <row r="41889">
          <cell r="A41889" t="str">
            <v>MM.17.060.0010</v>
          </cell>
          <cell r="B41889" t="str">
            <v>Strumentazione per temperatura:</v>
          </cell>
          <cell r="C41889"/>
          <cell r="D41889"/>
        </row>
        <row r="41890">
          <cell r="A41890" t="str">
            <v>MM.17.060.0010.a</v>
          </cell>
          <cell r="B41890" t="str">
            <v>- termostato ambiente</v>
          </cell>
          <cell r="C41890" t="str">
            <v>cad</v>
          </cell>
          <cell r="D41890" t="str">
            <v>23,22</v>
          </cell>
        </row>
        <row r="41891">
          <cell r="A41891" t="str">
            <v>MM.17.060.0010.b</v>
          </cell>
          <cell r="B41891" t="str">
            <v>- termostato ambiente con commutatore estate/inverno</v>
          </cell>
          <cell r="C41891" t="str">
            <v>cad</v>
          </cell>
          <cell r="D41891" t="str">
            <v>30,04</v>
          </cell>
        </row>
        <row r="41892">
          <cell r="A41892" t="str">
            <v>MM.17.060.0010.c</v>
          </cell>
          <cell r="B41892" t="str">
            <v>- termostato ambiente a 2 stadi</v>
          </cell>
          <cell r="C41892" t="str">
            <v>cad</v>
          </cell>
          <cell r="D41892" t="str">
            <v>94,28</v>
          </cell>
        </row>
        <row r="41893">
          <cell r="A41893" t="str">
            <v>MM.17.060.0010.d</v>
          </cell>
          <cell r="B41893" t="str">
            <v>- crono-termostato ambiente giornaliero a display digitale con batteria</v>
          </cell>
          <cell r="C41893" t="str">
            <v>cad</v>
          </cell>
          <cell r="D41893" t="str">
            <v>129,79</v>
          </cell>
        </row>
        <row r="41894">
          <cell r="A41894" t="str">
            <v>MM.17.060.0010.e</v>
          </cell>
          <cell r="B41894" t="str">
            <v>- crono-termostato ambiente settimanale con 3 regimi predisposto per comando remoto a display digitale con batteria</v>
          </cell>
          <cell r="C41894" t="str">
            <v>cad</v>
          </cell>
          <cell r="D41894" t="str">
            <v>177,62</v>
          </cell>
        </row>
        <row r="41895">
          <cell r="A41895" t="str">
            <v>MM.17.060.0010.f</v>
          </cell>
          <cell r="B41895" t="str">
            <v>- crono-termostato ambiente settimanale con 3 regimi predisposto per comando remoto a display digitale con batteria</v>
          </cell>
          <cell r="C41895" t="str">
            <v>cad</v>
          </cell>
          <cell r="D41895" t="str">
            <v>195,95</v>
          </cell>
        </row>
        <row r="41896">
          <cell r="A41896" t="str">
            <v>MM.17.060.0010.g</v>
          </cell>
          <cell r="B41896" t="str">
            <v>- termostato da caldaia di regolazione omologato ISPESL con guaina</v>
          </cell>
          <cell r="C41896" t="str">
            <v>cad</v>
          </cell>
          <cell r="D41896" t="str">
            <v>150,28</v>
          </cell>
        </row>
        <row r="41897">
          <cell r="A41897" t="str">
            <v>MM.17.060.0010.h</v>
          </cell>
          <cell r="B41897" t="str">
            <v>- termostato da caldaia di sicurezza a riarmo manuale omologato ISPESL con guaina</v>
          </cell>
          <cell r="C41897" t="str">
            <v>cad</v>
          </cell>
          <cell r="D41897" t="str">
            <v>184,44</v>
          </cell>
        </row>
        <row r="41898">
          <cell r="A41898" t="str">
            <v>MM.17.060.0010.i</v>
          </cell>
          <cell r="B41898" t="str">
            <v>- termostato da tubazione on-off con guaina</v>
          </cell>
          <cell r="C41898" t="str">
            <v>cad</v>
          </cell>
          <cell r="D41898" t="str">
            <v>58,76</v>
          </cell>
        </row>
        <row r="41899">
          <cell r="A41899" t="str">
            <v>MM.17.060.0010.j</v>
          </cell>
          <cell r="B41899" t="str">
            <v>- termostato da tubazione on-off a riarmo manuale con guaina</v>
          </cell>
          <cell r="C41899" t="str">
            <v>cad</v>
          </cell>
          <cell r="D41899" t="str">
            <v>50,53</v>
          </cell>
        </row>
        <row r="41900">
          <cell r="A41900" t="str">
            <v>MM.17.060.0010.k</v>
          </cell>
          <cell r="B41900" t="str">
            <v>- termostato da canale on-off con supporto</v>
          </cell>
          <cell r="C41900" t="str">
            <v>cad</v>
          </cell>
          <cell r="D41900" t="str">
            <v>71,03</v>
          </cell>
        </row>
        <row r="41901">
          <cell r="A41901" t="str">
            <v>MM.17.060.0010.l</v>
          </cell>
          <cell r="B41901" t="str">
            <v>- termostato da canale antigelo a riarmo manuale con supporto</v>
          </cell>
          <cell r="C41901" t="str">
            <v>cad</v>
          </cell>
          <cell r="D41901" t="str">
            <v>87,44</v>
          </cell>
        </row>
        <row r="41902">
          <cell r="A41902" t="str">
            <v>MM.17.060.0010.m</v>
          </cell>
          <cell r="B41902" t="str">
            <v>- sonda temperatura da esterno</v>
          </cell>
          <cell r="C41902" t="str">
            <v>cad</v>
          </cell>
          <cell r="D41902" t="str">
            <v>57,38</v>
          </cell>
        </row>
        <row r="41903">
          <cell r="A41903" t="str">
            <v>MM.17.060.0010.n</v>
          </cell>
          <cell r="B41903" t="str">
            <v>- sonda temperatura da ambiente</v>
          </cell>
          <cell r="C41903" t="str">
            <v>cad</v>
          </cell>
          <cell r="D41903" t="str">
            <v>65,58</v>
          </cell>
        </row>
        <row r="41904">
          <cell r="A41904" t="str">
            <v>MM.17.060.0010.o</v>
          </cell>
          <cell r="B41904" t="str">
            <v>- sonda temperatura da tubazione con pozzetto</v>
          </cell>
          <cell r="C41904" t="str">
            <v>cad</v>
          </cell>
          <cell r="D41904" t="str">
            <v>64,21</v>
          </cell>
        </row>
        <row r="41905">
          <cell r="A41905" t="str">
            <v>MM.17.060.0010.p</v>
          </cell>
          <cell r="B41905" t="str">
            <v>- sonda temperatura da canale con supporto</v>
          </cell>
          <cell r="C41905" t="str">
            <v>cad</v>
          </cell>
          <cell r="D41905" t="str">
            <v>71,03</v>
          </cell>
        </row>
        <row r="41906">
          <cell r="A41906" t="str">
            <v>MM.17.060.0010.q</v>
          </cell>
          <cell r="B41906" t="str">
            <v>- sonda temperatura per unità terminale a cavo universale</v>
          </cell>
          <cell r="C41906" t="str">
            <v>cad</v>
          </cell>
          <cell r="D41906" t="str">
            <v>30,04</v>
          </cell>
        </row>
        <row r="41907">
          <cell r="A41907" t="str">
            <v>MM.17.060.0020</v>
          </cell>
          <cell r="B41907" t="str">
            <v>Strumentazione per umidità relativa:</v>
          </cell>
          <cell r="C41907"/>
          <cell r="D41907"/>
        </row>
        <row r="41908">
          <cell r="A41908" t="str">
            <v>MM.17.060.0020.a</v>
          </cell>
          <cell r="B41908" t="str">
            <v>- umidostato ambiente</v>
          </cell>
          <cell r="C41908" t="str">
            <v>cad</v>
          </cell>
          <cell r="D41908" t="str">
            <v>87,44</v>
          </cell>
        </row>
        <row r="41909">
          <cell r="A41909" t="str">
            <v>MM.17.060.0020.b</v>
          </cell>
          <cell r="B41909" t="str">
            <v>- umidostato da canale con supporto</v>
          </cell>
          <cell r="C41909" t="str">
            <v>cad</v>
          </cell>
          <cell r="D41909" t="str">
            <v>185,80</v>
          </cell>
        </row>
        <row r="41910">
          <cell r="A41910" t="str">
            <v>MM.17.060.0020.c</v>
          </cell>
          <cell r="B41910" t="str">
            <v>- sonda umidità da ambiente</v>
          </cell>
          <cell r="C41910" t="str">
            <v>cad</v>
          </cell>
          <cell r="D41910" t="str">
            <v>169,41</v>
          </cell>
        </row>
        <row r="41911">
          <cell r="A41911" t="str">
            <v>MM.17.060.0020.d</v>
          </cell>
          <cell r="B41911" t="str">
            <v>- sonda umidità da canale</v>
          </cell>
          <cell r="C41911" t="str">
            <v>cad</v>
          </cell>
          <cell r="D41911" t="str">
            <v>174,88</v>
          </cell>
        </row>
        <row r="41912">
          <cell r="A41912" t="str">
            <v>MM.17.060.0030</v>
          </cell>
          <cell r="B41912" t="str">
            <v>Strumentazione per pressione e flusso:</v>
          </cell>
          <cell r="C41912"/>
          <cell r="D41912"/>
        </row>
        <row r="41913">
          <cell r="A41913" t="str">
            <v>MM.17.060.0030.a</v>
          </cell>
          <cell r="B41913" t="str">
            <v>- pressostato da tubazione</v>
          </cell>
          <cell r="C41913" t="str">
            <v>cad</v>
          </cell>
          <cell r="D41913" t="str">
            <v>293,73</v>
          </cell>
        </row>
        <row r="41914">
          <cell r="A41914" t="str">
            <v>MM.17.060.0030.b</v>
          </cell>
          <cell r="B41914" t="str">
            <v>- pressostato da tubazione a riarmo manuale</v>
          </cell>
          <cell r="C41914" t="str">
            <v>cad</v>
          </cell>
          <cell r="D41914" t="str">
            <v>368,89</v>
          </cell>
        </row>
        <row r="41915">
          <cell r="A41915" t="str">
            <v>MM.17.060.0030.c</v>
          </cell>
          <cell r="B41915" t="str">
            <v>- pressostato differenziale per aria</v>
          </cell>
          <cell r="C41915" t="str">
            <v>cad</v>
          </cell>
          <cell r="D41915" t="str">
            <v>42,35</v>
          </cell>
        </row>
        <row r="41916">
          <cell r="A41916" t="str">
            <v>MM.17.060.0030.d</v>
          </cell>
          <cell r="B41916" t="str">
            <v>- flussostato da canale</v>
          </cell>
          <cell r="C41916" t="str">
            <v>cad</v>
          </cell>
          <cell r="D41916" t="str">
            <v>75,15</v>
          </cell>
        </row>
        <row r="41917">
          <cell r="A41917" t="str">
            <v>MM.17.060.0030.e</v>
          </cell>
          <cell r="B41917" t="str">
            <v>- flussostato da tubazione</v>
          </cell>
          <cell r="C41917" t="str">
            <v>cad</v>
          </cell>
          <cell r="D41917" t="str">
            <v>90,17</v>
          </cell>
        </row>
        <row r="41918">
          <cell r="A41918" t="str">
            <v>MM.17.060.0030.f</v>
          </cell>
          <cell r="B41918" t="str">
            <v>- sonda pressione differenziale per aria</v>
          </cell>
          <cell r="C41918" t="str">
            <v>cad</v>
          </cell>
          <cell r="D41918" t="str">
            <v>519,17</v>
          </cell>
        </row>
        <row r="41919">
          <cell r="A41919" t="str">
            <v>MM.17.060.0030.g</v>
          </cell>
          <cell r="B41919" t="str">
            <v>- sonda pressione differenziale da ambiente</v>
          </cell>
          <cell r="C41919" t="str">
            <v>cad</v>
          </cell>
          <cell r="D41919" t="str">
            <v>572,46</v>
          </cell>
        </row>
        <row r="41920">
          <cell r="A41920" t="str">
            <v>MM.17.060.0030.h</v>
          </cell>
          <cell r="B41920" t="str">
            <v>- sonda velocità da canale</v>
          </cell>
          <cell r="C41920" t="str">
            <v>cad</v>
          </cell>
          <cell r="D41920" t="str">
            <v>260,95</v>
          </cell>
        </row>
        <row r="41921">
          <cell r="A41921" t="str">
            <v>MM.17.060.0040</v>
          </cell>
          <cell r="B41921" t="str">
            <v>Strumentazione per altri controlli:</v>
          </cell>
          <cell r="C41921"/>
          <cell r="D41921"/>
        </row>
        <row r="41922">
          <cell r="A41922" t="str">
            <v>MM.17.060.0040.a</v>
          </cell>
          <cell r="B41922" t="str">
            <v>- variatore di taratura a distanza</v>
          </cell>
          <cell r="C41922" t="str">
            <v>cad</v>
          </cell>
          <cell r="D41922" t="str">
            <v>49,18</v>
          </cell>
        </row>
        <row r="41923">
          <cell r="A41923" t="str">
            <v>MM.17.060.0040.b</v>
          </cell>
          <cell r="B41923" t="str">
            <v>- trasmettitore d'entalpia</v>
          </cell>
          <cell r="C41923" t="str">
            <v>cad</v>
          </cell>
          <cell r="D41923" t="str">
            <v>577,93</v>
          </cell>
        </row>
        <row r="41924">
          <cell r="A41924" t="str">
            <v>MM.17.060.0040.c</v>
          </cell>
          <cell r="B41924" t="str">
            <v>- rivelatore di condensazione per soffitti</v>
          </cell>
          <cell r="C41924" t="str">
            <v>cad</v>
          </cell>
          <cell r="D41924" t="str">
            <v>169,41</v>
          </cell>
        </row>
        <row r="41925">
          <cell r="A41925" t="str">
            <v>MM.17.060.0040.d</v>
          </cell>
          <cell r="B41925" t="str">
            <v>- sonda qualità aria da canale, indicazione di temperatura e livello biossido di carbonio</v>
          </cell>
          <cell r="C41925" t="str">
            <v>cad</v>
          </cell>
          <cell r="D41925" t="str">
            <v>650,32</v>
          </cell>
        </row>
        <row r="41926">
          <cell r="A41926" t="str">
            <v>MM.17.060.0040.e</v>
          </cell>
          <cell r="B41926" t="str">
            <v>- sonda qualità aria da ambiente, indicazione di temperatura e livello biossido di carbonio</v>
          </cell>
          <cell r="C41926" t="str">
            <v>cad</v>
          </cell>
          <cell r="D41926" t="str">
            <v>889,43</v>
          </cell>
        </row>
        <row r="41927">
          <cell r="A41927" t="str">
            <v>MM.17.060.0040.f</v>
          </cell>
          <cell r="B41927" t="str">
            <v>- sonda qualità aria da ambiente, indicazione livello monossido di carbonio</v>
          </cell>
          <cell r="C41927" t="str">
            <v>cad</v>
          </cell>
          <cell r="D41927" t="str">
            <v>372,99</v>
          </cell>
        </row>
        <row r="41928">
          <cell r="A41928" t="str">
            <v>MM.17.060.0040.g</v>
          </cell>
          <cell r="B41928" t="str">
            <v>- sonda qualità aria da ambiente, indicazione livelli di: fumo, vapore, ecc..</v>
          </cell>
          <cell r="C41928" t="str">
            <v>cad</v>
          </cell>
          <cell r="D41928" t="str">
            <v>927,67</v>
          </cell>
        </row>
        <row r="41929">
          <cell r="A41929" t="str">
            <v>MM.17.060.0040.h</v>
          </cell>
          <cell r="B41929" t="str">
            <v>- interruttore di livello a bulbo di mercurio da serbatoio</v>
          </cell>
          <cell r="C41929" t="str">
            <v>cad</v>
          </cell>
          <cell r="D41929" t="str">
            <v>76,51</v>
          </cell>
        </row>
        <row r="41930">
          <cell r="A41930" t="str">
            <v>MM.17.060.0040.i</v>
          </cell>
          <cell r="B41930" t="str">
            <v>- potenziometro max/min, posizionamento 0÷50% o 50÷0%</v>
          </cell>
          <cell r="C41930" t="str">
            <v>cad</v>
          </cell>
          <cell r="D41930" t="str">
            <v>121,61</v>
          </cell>
        </row>
        <row r="41931">
          <cell r="A41931" t="str">
            <v>MM.17.070</v>
          </cell>
          <cell r="B41931" t="str">
            <v>REGOLATORI</v>
          </cell>
          <cell r="C41931"/>
          <cell r="D41931"/>
        </row>
        <row r="41932">
          <cell r="A41932" t="str">
            <v>MM.17.070.0010</v>
          </cell>
          <cell r="B41932" t="str">
            <v>Regolatori senza supervisione:</v>
          </cell>
          <cell r="C41932"/>
          <cell r="D41932"/>
        </row>
        <row r="41933">
          <cell r="A41933" t="str">
            <v>MM.17.070.0010.a</v>
          </cell>
          <cell r="B41933" t="str">
            <v>- per ventilconvettore a 2 batterie con sonda temperatura da ricircolo</v>
          </cell>
          <cell r="C41933" t="str">
            <v>cad</v>
          </cell>
          <cell r="D41933" t="str">
            <v>129,79</v>
          </cell>
        </row>
        <row r="41934">
          <cell r="A41934" t="str">
            <v>MM.17.070.0010.b</v>
          </cell>
          <cell r="B41934" t="str">
            <v>- per trave fredda a 2 batterie con sonda temperatura ambiente e sonde anticondensa</v>
          </cell>
          <cell r="C41934" t="str">
            <v>cad</v>
          </cell>
          <cell r="D41934" t="str">
            <v>163,94</v>
          </cell>
        </row>
        <row r="41935">
          <cell r="A41935" t="str">
            <v>MM.17.070.0010.c</v>
          </cell>
          <cell r="B41935" t="str">
            <v>- per cassetta VAV con sonda temperatura da canale</v>
          </cell>
          <cell r="C41935" t="str">
            <v>cad</v>
          </cell>
          <cell r="D41935" t="str">
            <v>129,79</v>
          </cell>
        </row>
        <row r="41936">
          <cell r="A41936" t="str">
            <v>MM.17.070.0010.d</v>
          </cell>
          <cell r="B41936" t="str">
            <v>- di temperatura modulante da tubazione</v>
          </cell>
          <cell r="C41936" t="str">
            <v>cad</v>
          </cell>
          <cell r="D41936" t="str">
            <v>344,30</v>
          </cell>
        </row>
        <row r="41937">
          <cell r="A41937" t="str">
            <v>MM.17.070.0010.e</v>
          </cell>
          <cell r="B41937" t="str">
            <v>- di temperatura modulante con limite di minima o massima da tubazione</v>
          </cell>
          <cell r="C41937" t="str">
            <v>cad</v>
          </cell>
          <cell r="D41937" t="str">
            <v>371,60</v>
          </cell>
        </row>
        <row r="41938">
          <cell r="A41938" t="str">
            <v>MM.17.070.0010.f</v>
          </cell>
          <cell r="B41938" t="str">
            <v>- di temperatura con compensazione esterna e programmazione giornaliera /settimanale da quadro o da parete</v>
          </cell>
          <cell r="C41938" t="str">
            <v>cad</v>
          </cell>
          <cell r="D41938" t="str">
            <v>564,26</v>
          </cell>
        </row>
        <row r="41939">
          <cell r="A41939" t="str">
            <v>MM.17.070.0010.g</v>
          </cell>
          <cell r="B41939" t="str">
            <v>- di temperatura modulante da canale</v>
          </cell>
          <cell r="C41939" t="str">
            <v>cad</v>
          </cell>
          <cell r="D41939" t="str">
            <v>485,01</v>
          </cell>
        </row>
        <row r="41940">
          <cell r="A41940" t="str">
            <v>MM.17.070.0010.h</v>
          </cell>
          <cell r="B41940" t="str">
            <v>- di temperatura modulante con limite di minima o massima da canale</v>
          </cell>
          <cell r="C41940" t="str">
            <v>cad</v>
          </cell>
          <cell r="D41940" t="str">
            <v>498,67</v>
          </cell>
        </row>
        <row r="41941">
          <cell r="A41941" t="str">
            <v>MM.17.070.0010.i</v>
          </cell>
          <cell r="B41941" t="str">
            <v>- universale modulante da quadro o da parete</v>
          </cell>
          <cell r="C41941" t="str">
            <v>cad</v>
          </cell>
          <cell r="D41941" t="str">
            <v>457,69</v>
          </cell>
        </row>
        <row r="41942">
          <cell r="A41942" t="str">
            <v>MM.17.070.0010.j</v>
          </cell>
          <cell r="B41942" t="str">
            <v>- universale modulante con limite di minima o massima da quadro o da parete</v>
          </cell>
          <cell r="C41942" t="str">
            <v>cad</v>
          </cell>
          <cell r="D41942" t="str">
            <v>471,35</v>
          </cell>
        </row>
        <row r="41943">
          <cell r="A41943" t="str">
            <v>MM.17.070.0010.k</v>
          </cell>
          <cell r="B41943" t="str">
            <v>- per controllo in sequenza fino a 4 stadi da quadro o da parete</v>
          </cell>
          <cell r="C41943" t="str">
            <v>cad</v>
          </cell>
          <cell r="D41943" t="str">
            <v>1.024,68</v>
          </cell>
        </row>
        <row r="41944">
          <cell r="A41944" t="str">
            <v>MM.17.070.0020</v>
          </cell>
          <cell r="B41944" t="str">
            <v>Regolatori con supervisione:</v>
          </cell>
          <cell r="C41944"/>
          <cell r="D41944"/>
        </row>
        <row r="41945">
          <cell r="A41945" t="str">
            <v>MM.17.070.0020.a</v>
          </cell>
          <cell r="B41945" t="str">
            <v>- per ventilconvettore a 2 batterie con sonda temperatura da ricircolo</v>
          </cell>
          <cell r="C41945" t="str">
            <v>cad</v>
          </cell>
          <cell r="D41945" t="str">
            <v>286,91</v>
          </cell>
        </row>
        <row r="41946">
          <cell r="A41946" t="str">
            <v>MM.17.070.0020.b</v>
          </cell>
          <cell r="B41946" t="str">
            <v>- per trave fredda a 2 batterie con sonda temperatura ambiente e sonde anticondensa</v>
          </cell>
          <cell r="C41946" t="str">
            <v>cad</v>
          </cell>
          <cell r="D41946" t="str">
            <v>520,53</v>
          </cell>
        </row>
        <row r="41947">
          <cell r="A41947" t="str">
            <v>MM.17.070.0020.c</v>
          </cell>
          <cell r="B41947" t="str">
            <v>- per cassetta VAV con sonda temperatura da canale</v>
          </cell>
          <cell r="C41947" t="str">
            <v>cad</v>
          </cell>
          <cell r="D41947" t="str">
            <v>316,95</v>
          </cell>
        </row>
        <row r="41948">
          <cell r="A41948" t="str">
            <v>MM.17.070.0020.d</v>
          </cell>
          <cell r="B41948" t="str">
            <v>- multiregolatore digitale a microprocessore per regolazione sia indipendente sia da sistema di supervisione via cavo bus e/o via telefono, completo di quadro elettro-strumentale, compresi software, messa in servizio, collaudo, documentazione e istruzione in campo del personale di manutenzione.</v>
          </cell>
          <cell r="C41948" t="str">
            <v>punto reg.</v>
          </cell>
          <cell r="D41948" t="str">
            <v>191,27</v>
          </cell>
        </row>
        <row r="41949">
          <cell r="A41949" t="str">
            <v>MM.17.080</v>
          </cell>
          <cell r="B41949" t="str">
            <v>SISTEMI DI SUPERVISIONE</v>
          </cell>
          <cell r="C41949"/>
          <cell r="D41949"/>
        </row>
        <row r="41950">
          <cell r="A41950" t="str">
            <v>MM.17.080.0010</v>
          </cell>
          <cell r="B41950" t="str">
            <v>Unità centrale di supervisione, completa di quadro elettro-strumentale, compresi software, messa in servizio, collaudo, documentazione e istruzione in campo del personale di manutenzione inclusi software e quadro elettro-strumentale, nonchè (per tutto il sistema) start up, manuali d'uso e manutenzione, addestramento del personale, ecc.</v>
          </cell>
          <cell r="C41950"/>
          <cell r="D41950"/>
        </row>
        <row r="41951">
          <cell r="A41951" t="str">
            <v>MM.17.080.0010.a</v>
          </cell>
          <cell r="B41951" t="str">
            <v>- fino a 500 punti di regolazione</v>
          </cell>
          <cell r="C41951" t="str">
            <v>punto reg.</v>
          </cell>
          <cell r="D41951" t="str">
            <v>147,57</v>
          </cell>
        </row>
        <row r="41952">
          <cell r="A41952" t="str">
            <v>MM.17.080.0010.b</v>
          </cell>
          <cell r="B41952" t="str">
            <v>- oltre 500: aggiunta per ogni punto di regolazione</v>
          </cell>
          <cell r="C41952" t="str">
            <v>punto reg.</v>
          </cell>
          <cell r="D41952" t="str">
            <v>86,08</v>
          </cell>
        </row>
        <row r="41953">
          <cell r="A41953" t="str">
            <v>MM.17.080.0020</v>
          </cell>
          <cell r="B41953" t="str">
            <v>Accessori vari per sistemi di supervisione:</v>
          </cell>
          <cell r="C41953"/>
          <cell r="D41953"/>
        </row>
        <row r="41954">
          <cell r="A41954" t="str">
            <v>MM.17.080.0020.a</v>
          </cell>
          <cell r="B41954" t="str">
            <v>- personal computer, completo di: scheda audio, scheda video, lettore Cd-DVD, modem interno, software di gestione sistema operativo</v>
          </cell>
          <cell r="C41954" t="str">
            <v>cad</v>
          </cell>
          <cell r="D41954" t="str">
            <v>1.639,47</v>
          </cell>
        </row>
        <row r="41955">
          <cell r="A41955" t="str">
            <v>MM.17.080.0020.b</v>
          </cell>
          <cell r="B41955" t="str">
            <v>- monitor 15" a cristalli liquidi</v>
          </cell>
          <cell r="C41955" t="str">
            <v>cad</v>
          </cell>
          <cell r="D41955" t="str">
            <v>683,11</v>
          </cell>
        </row>
        <row r="41956">
          <cell r="A41956" t="str">
            <v>MM.17.080.0020.c</v>
          </cell>
          <cell r="B41956" t="str">
            <v>- stampante b/n e colori a getto di inchiostro, multifunzione (stampante, fax, fotocopiatrice) , completa di software per gestione immagini, manuale d'installazione, cavo di alimentazione</v>
          </cell>
          <cell r="C41956" t="str">
            <v>cad</v>
          </cell>
          <cell r="D41956" t="str">
            <v>409,87</v>
          </cell>
        </row>
        <row r="41957">
          <cell r="A41957" t="str">
            <v>MM.17.080.0020.d</v>
          </cell>
          <cell r="B41957" t="str">
            <v>- tastiera e mouse ergonomici wireless</v>
          </cell>
          <cell r="C41957" t="str">
            <v>cad</v>
          </cell>
          <cell r="D41957" t="str">
            <v>273,24</v>
          </cell>
        </row>
        <row r="41958">
          <cell r="A41958" t="str">
            <v>MM.17.080.0020.e</v>
          </cell>
          <cell r="B41958" t="str">
            <v>- personal computer portatile, completo di: scheda audio, scheda video, lettore Cd-DVD, modem interno, batteria, software di gestione sistema operativo</v>
          </cell>
          <cell r="C41958" t="str">
            <v>cad</v>
          </cell>
          <cell r="D41958" t="str">
            <v>2.322,61</v>
          </cell>
        </row>
        <row r="41959">
          <cell r="A41959" t="str">
            <v>MM.18 - APPARECCHIATURE PER CUCINE E LAVANDERIE</v>
          </cell>
          <cell r="B41959"/>
          <cell r="C41959"/>
          <cell r="D41959"/>
        </row>
        <row r="41960">
          <cell r="A41960" t="str">
            <v>MM</v>
          </cell>
          <cell r="B41960" t="str">
            <v>MATERIALI IMPIANTI MECCANICI</v>
          </cell>
          <cell r="C41960"/>
          <cell r="D41960"/>
        </row>
        <row r="41961">
          <cell r="A41961" t="str">
            <v>MM.18</v>
          </cell>
          <cell r="B41961" t="str">
            <v>APPARECCHIATURE PER CUCINE E LAVANDERIE</v>
          </cell>
          <cell r="C41961"/>
          <cell r="D41961"/>
        </row>
        <row r="41962">
          <cell r="A41962" t="str">
            <v>MM.18.010</v>
          </cell>
          <cell r="B41962" t="str">
            <v>APPARECCHIATURE PER CUCINE</v>
          </cell>
          <cell r="C41962"/>
          <cell r="D41962"/>
        </row>
        <row r="41963">
          <cell r="A41963" t="str">
            <v>MM.18.010.0020</v>
          </cell>
          <cell r="B41963" t="str">
            <v>Armadi in acciaio inox AISI 304, tipo e dimensioni:</v>
          </cell>
          <cell r="C41963"/>
          <cell r="D41963"/>
        </row>
        <row r="41964">
          <cell r="A41964" t="str">
            <v>MM.18.010.0020.a</v>
          </cell>
          <cell r="B41964" t="str">
            <v>- con 4 cassetti da 0,6 x 0,6 x 0,66 m</v>
          </cell>
          <cell r="C41964" t="str">
            <v>cad</v>
          </cell>
          <cell r="D41964" t="str">
            <v>945,44</v>
          </cell>
        </row>
        <row r="41965">
          <cell r="A41965" t="str">
            <v>MM.18.010.0020.b</v>
          </cell>
          <cell r="B41965" t="str">
            <v>- per stoviglie con 2 ripiani e 4 porte scorrevoli da 1,4 m</v>
          </cell>
          <cell r="C41965" t="str">
            <v>cad</v>
          </cell>
          <cell r="D41965" t="str">
            <v>2.970,20</v>
          </cell>
        </row>
        <row r="41966">
          <cell r="A41966" t="str">
            <v>MM.18.010.0020.c</v>
          </cell>
          <cell r="B41966" t="str">
            <v>- per stoviglie con 2 ripiani e 4 porte scorrevoli da 2,0 m</v>
          </cell>
          <cell r="C41966" t="str">
            <v>cad</v>
          </cell>
          <cell r="D41966" t="str">
            <v>3.989,41</v>
          </cell>
        </row>
        <row r="41967">
          <cell r="A41967" t="str">
            <v>MM.18.010.0030</v>
          </cell>
          <cell r="B41967" t="str">
            <v>Mobili pensili in acciaio inox AISI 304, tipo e dimensioni:</v>
          </cell>
          <cell r="C41967"/>
          <cell r="D41967"/>
        </row>
        <row r="41968">
          <cell r="A41968" t="str">
            <v>MM.18.010.0030.a</v>
          </cell>
          <cell r="B41968" t="str">
            <v>- a vano aperto con ripiano da 0,6 x 0,38 x 0,6 m</v>
          </cell>
          <cell r="C41968" t="str">
            <v>cad</v>
          </cell>
          <cell r="D41968" t="str">
            <v>429,00</v>
          </cell>
        </row>
        <row r="41969">
          <cell r="A41969" t="str">
            <v>MM.18.010.0030.b</v>
          </cell>
          <cell r="B41969" t="str">
            <v>- a vano aperto con ripiano da 1,2 x 0,38 x 0,6 m</v>
          </cell>
          <cell r="C41969" t="str">
            <v>cad</v>
          </cell>
          <cell r="D41969" t="str">
            <v>606,61</v>
          </cell>
        </row>
        <row r="41970">
          <cell r="A41970" t="str">
            <v>MM.18.010.0030.c</v>
          </cell>
          <cell r="B41970" t="str">
            <v>- a vano aperto con ripiano da 1,8 x 0,38 x 0,6 m</v>
          </cell>
          <cell r="C41970" t="str">
            <v>cad</v>
          </cell>
          <cell r="D41970" t="str">
            <v>784,22</v>
          </cell>
        </row>
        <row r="41971">
          <cell r="A41971" t="str">
            <v>MM.18.010.0030.d</v>
          </cell>
          <cell r="B41971" t="str">
            <v>- a porte scorrevoli con ripiano da 1,2 x 0,38 x 0,6 m</v>
          </cell>
          <cell r="C41971" t="str">
            <v>cad</v>
          </cell>
          <cell r="D41971" t="str">
            <v>901,71</v>
          </cell>
        </row>
        <row r="41972">
          <cell r="A41972" t="str">
            <v>MM.18.010.0030.e</v>
          </cell>
          <cell r="B41972" t="str">
            <v>- a porte scorrevoli con ripiano da 1,8 x 0,38 x 0,6 m</v>
          </cell>
          <cell r="C41972" t="str">
            <v>cad</v>
          </cell>
          <cell r="D41972" t="str">
            <v>1.181,79</v>
          </cell>
        </row>
        <row r="41973">
          <cell r="A41973" t="str">
            <v>MM.18.010.0040</v>
          </cell>
          <cell r="B41973" t="str">
            <v>Apparecchi di lavaggio in acciaio inox AISI 304 su gambe con paraspruzzi:</v>
          </cell>
          <cell r="C41973"/>
          <cell r="D41973"/>
        </row>
        <row r="41974">
          <cell r="A41974" t="str">
            <v>MM.18.010.0040.a</v>
          </cell>
          <cell r="B41974" t="str">
            <v>- lavatoio a 1 bacino da 0,7 m</v>
          </cell>
          <cell r="C41974" t="str">
            <v>cad</v>
          </cell>
          <cell r="D41974" t="str">
            <v>1.004,19</v>
          </cell>
        </row>
        <row r="41975">
          <cell r="A41975" t="str">
            <v>MM.18.010.0040.b</v>
          </cell>
          <cell r="B41975" t="str">
            <v>- lavatoio a 1 bacino + 1 gocciolatoio da 1,2 m</v>
          </cell>
          <cell r="C41975" t="str">
            <v>cad</v>
          </cell>
          <cell r="D41975" t="str">
            <v>1.123,05</v>
          </cell>
        </row>
        <row r="41976">
          <cell r="A41976" t="str">
            <v>MM.18.010.0040.c</v>
          </cell>
          <cell r="B41976" t="str">
            <v>- lavatoio a 1 bacino + 1 gocciolatoio da 1,4 m</v>
          </cell>
          <cell r="C41976" t="str">
            <v>cad</v>
          </cell>
          <cell r="D41976" t="str">
            <v>1.256,94</v>
          </cell>
        </row>
        <row r="41977">
          <cell r="A41977" t="str">
            <v>MM.18.010.0040.d</v>
          </cell>
          <cell r="B41977" t="str">
            <v>- lavatoio a 2 bacini da 1,2 m</v>
          </cell>
          <cell r="C41977" t="str">
            <v>cad</v>
          </cell>
          <cell r="D41977" t="str">
            <v>1.463,24</v>
          </cell>
        </row>
        <row r="41978">
          <cell r="A41978" t="str">
            <v>MM.18.010.0040.e</v>
          </cell>
          <cell r="B41978" t="str">
            <v>- lavatoio a 2 bacini + 1 gocciolatoio da 1,8 m</v>
          </cell>
          <cell r="C41978" t="str">
            <v>cad</v>
          </cell>
          <cell r="D41978" t="str">
            <v>1.670,91</v>
          </cell>
        </row>
        <row r="41979">
          <cell r="A41979" t="str">
            <v>MM.18.010.0040.f</v>
          </cell>
          <cell r="B41979" t="str">
            <v>- lavatoio a 2 bacini + 1 gocciolatoio da 2,1 m</v>
          </cell>
          <cell r="C41979" t="str">
            <v>cad</v>
          </cell>
          <cell r="D41979" t="str">
            <v>1.802,06</v>
          </cell>
        </row>
        <row r="41980">
          <cell r="A41980" t="str">
            <v>MM.18.010.0040.g</v>
          </cell>
          <cell r="B41980" t="str">
            <v>- lavatoio a 2 bacini + 2 gocciolatoi da 2,8 m</v>
          </cell>
          <cell r="C41980" t="str">
            <v>cad</v>
          </cell>
          <cell r="D41980" t="str">
            <v>2.246,11</v>
          </cell>
        </row>
        <row r="41981">
          <cell r="A41981" t="str">
            <v>MM.18.010.0040.h</v>
          </cell>
          <cell r="B41981" t="str">
            <v>- lavapentole a 1 bacino da 1,4 m</v>
          </cell>
          <cell r="C41981" t="str">
            <v>cad</v>
          </cell>
          <cell r="D41981" t="str">
            <v>2.379,98</v>
          </cell>
        </row>
        <row r="41982">
          <cell r="A41982" t="str">
            <v>MM.18.010.0040.i</v>
          </cell>
          <cell r="B41982" t="str">
            <v>- lavapentole a 2 bacini da 1,8 m</v>
          </cell>
          <cell r="C41982" t="str">
            <v>cad</v>
          </cell>
          <cell r="D41982" t="str">
            <v>3.089,05</v>
          </cell>
        </row>
        <row r="41983">
          <cell r="A41983" t="str">
            <v>MM.18.010.0040.j</v>
          </cell>
          <cell r="B41983" t="str">
            <v>- lavamani con armadio e comando a pedale</v>
          </cell>
          <cell r="C41983" t="str">
            <v>cad</v>
          </cell>
          <cell r="D41983" t="str">
            <v>1.285,63</v>
          </cell>
        </row>
        <row r="41984">
          <cell r="A41984" t="str">
            <v>MM.18.010.0050</v>
          </cell>
          <cell r="B41984" t="str">
            <v>Cucina a gas.</v>
          </cell>
          <cell r="C41984"/>
          <cell r="D41984"/>
        </row>
        <row r="41985">
          <cell r="A41985" t="str">
            <v>MM.18.010.0050.a</v>
          </cell>
          <cell r="B41985" t="str">
            <v>- n° 2 piastre</v>
          </cell>
          <cell r="C41985" t="str">
            <v>cad</v>
          </cell>
          <cell r="D41985" t="str">
            <v>2.102,67</v>
          </cell>
        </row>
        <row r="41986">
          <cell r="A41986" t="str">
            <v>MM.18.010.0050.b</v>
          </cell>
          <cell r="B41986" t="str">
            <v>- n° 4 piastre</v>
          </cell>
          <cell r="C41986" t="str">
            <v>cad</v>
          </cell>
          <cell r="D41986" t="str">
            <v>2.378,55</v>
          </cell>
        </row>
        <row r="41987">
          <cell r="A41987" t="str">
            <v>MM.18.010.0060</v>
          </cell>
          <cell r="B41987" t="str">
            <v>Frigorifero digitale a 1 porta, capacità 600 l.</v>
          </cell>
          <cell r="C41987" t="str">
            <v>cad</v>
          </cell>
          <cell r="D41987" t="str">
            <v>2.912,73</v>
          </cell>
        </row>
        <row r="41988">
          <cell r="A41988" t="str">
            <v>MM.18.010.0070</v>
          </cell>
          <cell r="B41988" t="str">
            <v>Freezer digitale a 1 porta, capacità 600 l.</v>
          </cell>
          <cell r="C41988" t="str">
            <v>cad</v>
          </cell>
          <cell r="D41988" t="str">
            <v>2.952,29</v>
          </cell>
        </row>
        <row r="41989">
          <cell r="A41989" t="str">
            <v>MM.18.020</v>
          </cell>
          <cell r="B41989" t="str">
            <v>APPARECCHIATURE PER LAVANDERIE</v>
          </cell>
          <cell r="C41989"/>
          <cell r="D41989"/>
        </row>
        <row r="41990">
          <cell r="A41990" t="str">
            <v>MM.18.020.0010</v>
          </cell>
          <cell r="B41990" t="str">
            <v>Lavatrici centrifughe elettriche programmabili, alimentazione 380 V - 3f - 50 Hz, capacità di carico:</v>
          </cell>
          <cell r="C41990"/>
          <cell r="D41990"/>
        </row>
        <row r="41991">
          <cell r="A41991" t="str">
            <v>MM.18.020.0010.a</v>
          </cell>
          <cell r="B41991" t="str">
            <v>- 7,5 kg</v>
          </cell>
          <cell r="C41991" t="str">
            <v>cad</v>
          </cell>
          <cell r="D41991" t="str">
            <v>7.464,29</v>
          </cell>
        </row>
        <row r="41992">
          <cell r="A41992" t="str">
            <v>MM.18.020.0010.b</v>
          </cell>
          <cell r="B41992" t="str">
            <v>- 13 kg</v>
          </cell>
          <cell r="C41992" t="str">
            <v>cad</v>
          </cell>
          <cell r="D41992" t="str">
            <v>18.140,89</v>
          </cell>
        </row>
        <row r="41993">
          <cell r="A41993" t="str">
            <v>MM.18.020.0010.c</v>
          </cell>
          <cell r="B41993" t="str">
            <v>- 18 kg</v>
          </cell>
          <cell r="C41993" t="str">
            <v>cad</v>
          </cell>
          <cell r="D41993" t="str">
            <v>21.370,67</v>
          </cell>
        </row>
        <row r="41994">
          <cell r="A41994" t="str">
            <v>MM.18.020.0010.d</v>
          </cell>
          <cell r="B41994" t="str">
            <v>- 24 kg</v>
          </cell>
          <cell r="C41994" t="str">
            <v>cad</v>
          </cell>
          <cell r="D41994" t="str">
            <v>31.745,88</v>
          </cell>
        </row>
        <row r="41995">
          <cell r="A41995" t="str">
            <v>MM.18.020.0010.e</v>
          </cell>
          <cell r="B41995" t="str">
            <v>- 40 kg</v>
          </cell>
          <cell r="C41995" t="str">
            <v>cad</v>
          </cell>
          <cell r="D41995" t="str">
            <v>62.553,16</v>
          </cell>
        </row>
        <row r="41996">
          <cell r="A41996" t="str">
            <v>MM.18.020.0020</v>
          </cell>
          <cell r="B41996" t="str">
            <v>Essicatori elettrici con cesto inox e invertitore di rotazione, alimentazione 380 V - 3f - 50 Hz, capacità di carico:</v>
          </cell>
          <cell r="C41996"/>
          <cell r="D41996"/>
        </row>
        <row r="41997">
          <cell r="A41997" t="str">
            <v>MM.18.020.0020.a</v>
          </cell>
          <cell r="B41997" t="str">
            <v>- 7,5 kg</v>
          </cell>
          <cell r="C41997" t="str">
            <v>cad</v>
          </cell>
          <cell r="D41997" t="str">
            <v>4.595,53</v>
          </cell>
        </row>
        <row r="41998">
          <cell r="A41998" t="str">
            <v>MM.18.020.0020.b</v>
          </cell>
          <cell r="B41998" t="str">
            <v>- 16 kg</v>
          </cell>
          <cell r="C41998" t="str">
            <v>cad</v>
          </cell>
          <cell r="D41998" t="str">
            <v>9.689,34</v>
          </cell>
        </row>
        <row r="41999">
          <cell r="A41999" t="str">
            <v>MM.18.020.0020.c</v>
          </cell>
          <cell r="B41999" t="str">
            <v>- 23 kg</v>
          </cell>
          <cell r="C41999" t="str">
            <v>cad</v>
          </cell>
          <cell r="D41999" t="str">
            <v>12.249,68</v>
          </cell>
        </row>
        <row r="42000">
          <cell r="A42000" t="str">
            <v>MM.18.020.0020.d</v>
          </cell>
          <cell r="B42000" t="str">
            <v>- 34 kg</v>
          </cell>
          <cell r="C42000" t="str">
            <v>cad</v>
          </cell>
          <cell r="D42000" t="str">
            <v>13.390,50</v>
          </cell>
        </row>
        <row r="42001">
          <cell r="A42001" t="str">
            <v>MM.18.020.0020.e</v>
          </cell>
          <cell r="B42001" t="str">
            <v>- 45 kg</v>
          </cell>
          <cell r="C42001" t="str">
            <v>cad</v>
          </cell>
          <cell r="D42001" t="str">
            <v>18.293,91</v>
          </cell>
        </row>
        <row r="42002">
          <cell r="A42002" t="str">
            <v>MU.01 - MATERIALI PER FOGNATURE</v>
          </cell>
          <cell r="B42002"/>
          <cell r="C42002"/>
          <cell r="D42002"/>
        </row>
        <row r="42003">
          <cell r="A42003" t="str">
            <v>MU</v>
          </cell>
          <cell r="B42003" t="str">
            <v>MATERIALI PER URBANIZZAZIONE</v>
          </cell>
          <cell r="C42003"/>
          <cell r="D42003"/>
        </row>
        <row r="42004">
          <cell r="A42004" t="str">
            <v>MU.01</v>
          </cell>
          <cell r="B42004" t="str">
            <v>MATERIALI PER FOGNATURE</v>
          </cell>
          <cell r="C42004"/>
          <cell r="D42004"/>
        </row>
        <row r="42005">
          <cell r="A42005" t="str">
            <v>MU.01.100</v>
          </cell>
          <cell r="B42005" t="str">
            <v>INNESTI</v>
          </cell>
          <cell r="C42005"/>
          <cell r="D42005"/>
        </row>
        <row r="42006">
          <cell r="A42006" t="str">
            <v>MU.01.100.0010</v>
          </cell>
          <cell r="B42006" t="str">
            <v>Innesto in gres DN 200 per immissione in condotti esistenti, completo dell'anello in gomma per assicurare la tenuta.</v>
          </cell>
          <cell r="C42006" t="str">
            <v>cad</v>
          </cell>
          <cell r="D42006" t="str">
            <v>37,28</v>
          </cell>
        </row>
        <row r="42007">
          <cell r="A42007" t="str">
            <v>MU.01.100.0020</v>
          </cell>
          <cell r="B42007" t="str">
            <v>Dispositivo di innesto ad ancoraggio meccanico.</v>
          </cell>
          <cell r="C42007"/>
          <cell r="D42007"/>
        </row>
        <row r="42008">
          <cell r="A42008" t="str">
            <v>MU.01.150</v>
          </cell>
          <cell r="B42008" t="str">
            <v>RIVESTIMENTI</v>
          </cell>
          <cell r="C42008"/>
          <cell r="D42008"/>
        </row>
        <row r="42009">
          <cell r="A42009" t="str">
            <v>MU.01.150.0060</v>
          </cell>
          <cell r="B42009" t="str">
            <v>Mattoni in gres ceramico per pavimentazione fondo collettori fognari, dimensione cm 25,0x7,5, spessore cm 6,5, conformi alla norma UNI 9459</v>
          </cell>
          <cell r="C42009" t="str">
            <v>cad</v>
          </cell>
          <cell r="D42009" t="str">
            <v>3,34</v>
          </cell>
        </row>
        <row r="42010">
          <cell r="A42010" t="str">
            <v>MU.01.150.0070</v>
          </cell>
          <cell r="B42010" t="str">
            <v>Mattonelle in gres ceramico conformi alla norma UNI 9459 per irvestimento collettori fognari, del tipo:</v>
          </cell>
          <cell r="C42010"/>
          <cell r="D42010"/>
        </row>
        <row r="42011">
          <cell r="A42011" t="str">
            <v>MU.01.150.0070.a</v>
          </cell>
          <cell r="B42011" t="str">
            <v>- 242 x 116 x 13 mm</v>
          </cell>
          <cell r="C42011" t="str">
            <v>m²</v>
          </cell>
          <cell r="D42011" t="str">
            <v>38,86</v>
          </cell>
        </row>
        <row r="42012">
          <cell r="A42012" t="str">
            <v>MU.01.150.0070.b</v>
          </cell>
          <cell r="B42012" t="str">
            <v>- 240 x 115 x 20 mm</v>
          </cell>
          <cell r="C42012" t="str">
            <v>m²</v>
          </cell>
          <cell r="D42012" t="str">
            <v>83,49</v>
          </cell>
        </row>
        <row r="42013">
          <cell r="A42013" t="str">
            <v>MU.04 - MATERIALI PER STRADE</v>
          </cell>
          <cell r="B42013"/>
          <cell r="C42013"/>
          <cell r="D42013"/>
        </row>
        <row r="42014">
          <cell r="A42014" t="str">
            <v>MU</v>
          </cell>
          <cell r="B42014" t="str">
            <v>MATERIALI PER URBANIZZAZIONE</v>
          </cell>
          <cell r="C42014"/>
          <cell r="D42014"/>
        </row>
        <row r="42015">
          <cell r="A42015" t="str">
            <v>MU.04</v>
          </cell>
          <cell r="B42015" t="str">
            <v>MATERIALI PER STRADE</v>
          </cell>
          <cell r="C42015"/>
          <cell r="D42015"/>
        </row>
        <row r="42016">
          <cell r="A42016" t="str">
            <v>MU.04.010</v>
          </cell>
          <cell r="B42016" t="str">
            <v>EMULSIONI - BITUMI - GEOGRIGLIE</v>
          </cell>
          <cell r="C42016"/>
          <cell r="D42016"/>
        </row>
        <row r="42017">
          <cell r="A42017" t="str">
            <v>MU.04.010.0010</v>
          </cell>
          <cell r="B42017" t="str">
            <v>Emulsione bituminosa al 55% di bitume.</v>
          </cell>
          <cell r="C42017" t="str">
            <v>100 kg</v>
          </cell>
          <cell r="D42017" t="str">
            <v>79,32</v>
          </cell>
        </row>
        <row r="42018">
          <cell r="A42018" t="str">
            <v>MU.04.010.0015</v>
          </cell>
          <cell r="B42018" t="str">
            <v>Emulsione bituminosa cationica al 60-65% di bitume, modificata con lattice, ai sensi della UNI EN 13808:2013</v>
          </cell>
          <cell r="C42018" t="str">
            <v>100 kg</v>
          </cell>
          <cell r="D42018" t="str">
            <v>104,87</v>
          </cell>
        </row>
        <row r="42019">
          <cell r="A42019" t="str">
            <v>MU.04.010.0020</v>
          </cell>
          <cell r="B42019" t="str">
            <v>Bitume sfuso 60/70 penetrazione</v>
          </cell>
          <cell r="C42019" t="str">
            <v>100 kg</v>
          </cell>
          <cell r="D42019" t="str">
            <v>73,62</v>
          </cell>
        </row>
        <row r="42020">
          <cell r="A42020" t="str">
            <v>MU.04.010.0030</v>
          </cell>
          <cell r="B42020" t="str">
            <v>Prodotto impermeabilizzante</v>
          </cell>
          <cell r="C42020" t="str">
            <v>100 kg</v>
          </cell>
          <cell r="D42020" t="str">
            <v>82,17</v>
          </cell>
        </row>
        <row r="42021">
          <cell r="A42021" t="str">
            <v>MU.04.010.0040</v>
          </cell>
          <cell r="B42021" t="str">
            <v>Legante sintetico chiaro per conglomerato bituminoso "albino"</v>
          </cell>
          <cell r="C42021" t="str">
            <v>kg</v>
          </cell>
          <cell r="D42021" t="str">
            <v>3,00</v>
          </cell>
        </row>
        <row r="42022">
          <cell r="A42022" t="str">
            <v>MU.04.010.0110</v>
          </cell>
          <cell r="B42022" t="str">
            <v>Geocomposito tipo costituito da un geotessile nontessuto a filo continuo 100% polipropilene o poliestere, agugliato meccanicamente, ed accopiato ad una griglia a maglia quadrata di lato minimo mm 30 in fibra di vetro, poliestere o altre sintetiche ad elevato modulo elastico (Forza per allungamento al 2% &gt;_ 34kN/m ISO 10319).Compresa di 0,7 kg di emulsione bituminosa acida al 65%</v>
          </cell>
          <cell r="C42022" t="str">
            <v>m²</v>
          </cell>
          <cell r="D42022" t="str">
            <v>6,13</v>
          </cell>
        </row>
        <row r="42023">
          <cell r="A42023" t="str">
            <v>MU.04.010.0120</v>
          </cell>
          <cell r="B42023" t="str">
            <v>Geogriglia monorientata in polietilene ad alta densità (HDPE) stabilizzata agli UV mediante impiego di carbon black, per rinforzo strutturale del terreno.</v>
          </cell>
          <cell r="C42023"/>
          <cell r="D42023"/>
        </row>
        <row r="42024">
          <cell r="A42024" t="str">
            <v>MU.04.010.0120.a</v>
          </cell>
          <cell r="B42024" t="str">
            <v>- da 45 a 60 kN/m per altezze fino a 3,00 m</v>
          </cell>
          <cell r="C42024" t="str">
            <v>m²</v>
          </cell>
          <cell r="D42024" t="str">
            <v>2,78</v>
          </cell>
        </row>
        <row r="42025">
          <cell r="A42025" t="str">
            <v>MU.04.010.0120.b</v>
          </cell>
          <cell r="B42025" t="str">
            <v>- da 45 a 90 kN/m per altezze da 3,01 fino a 6,00 m</v>
          </cell>
          <cell r="C42025" t="str">
            <v>m²</v>
          </cell>
          <cell r="D42025" t="str">
            <v>3,58</v>
          </cell>
        </row>
        <row r="42026">
          <cell r="A42026" t="str">
            <v>MU.04.010.0120.c</v>
          </cell>
          <cell r="B42026" t="str">
            <v>- da 45 a 120 kN/m per altezze da 6,01 fino a 9,00 m</v>
          </cell>
          <cell r="C42026" t="str">
            <v>m²</v>
          </cell>
          <cell r="D42026" t="str">
            <v>5,23</v>
          </cell>
        </row>
        <row r="42027">
          <cell r="A42027" t="str">
            <v>MU.04.010.0120.d</v>
          </cell>
          <cell r="B42027" t="str">
            <v>- da 45 a 160 kN/m per altezze da 9,01 fino a 12,00 m</v>
          </cell>
          <cell r="C42027" t="str">
            <v>m²</v>
          </cell>
          <cell r="D42027" t="str">
            <v>6,83</v>
          </cell>
        </row>
        <row r="42028">
          <cell r="A42028" t="str">
            <v>MU.04.010.0120.e</v>
          </cell>
          <cell r="B42028" t="str">
            <v>- da 45 a 160 kN/m per altezze oltre 12,00 m</v>
          </cell>
          <cell r="C42028" t="str">
            <v>m²</v>
          </cell>
          <cell r="D42028" t="str">
            <v>8,54</v>
          </cell>
        </row>
        <row r="42029">
          <cell r="A42029" t="str">
            <v>MU.04.010.0130</v>
          </cell>
          <cell r="B42029" t="str">
            <v>Georete dreno-protettiva in Polietilene ad alta densità (HDPE), a maglia romboidale, accoppiata, per termosaldatura, a un geotessile non tessuto in Polipropilene (PP) da 120 g/m², per la realizzazione di un geocomposito filtro-drenante, con caratteristiche:</v>
          </cell>
          <cell r="C42029"/>
          <cell r="D42029"/>
        </row>
        <row r="42030">
          <cell r="A42030" t="str">
            <v>MU.04.010.0130.a</v>
          </cell>
          <cell r="B42030" t="str">
            <v>- resistenza a trazione &gt; 10,5 kN/m; portata idraulica a 100 kPa non inferiore a 0,94 l/ m s.</v>
          </cell>
          <cell r="C42030" t="str">
            <v>m²</v>
          </cell>
          <cell r="D42030" t="str">
            <v>4,64</v>
          </cell>
        </row>
        <row r="42031">
          <cell r="A42031" t="str">
            <v>MU.04.010.0130.b</v>
          </cell>
          <cell r="B42031" t="str">
            <v>- resistenza a trazione &gt; 15 kN/m; portata idraulica a 100 kPa non inferiore a 1,00 l/ m s.</v>
          </cell>
          <cell r="C42031" t="str">
            <v>m²</v>
          </cell>
          <cell r="D42031" t="str">
            <v>6,69</v>
          </cell>
        </row>
        <row r="42032">
          <cell r="A42032" t="str">
            <v>MU.04.010.0140</v>
          </cell>
          <cell r="B42032" t="str">
            <v>Georete dreno-protettiva in Polietilene ad alta densità (HDPE), a maglia romboidale, accoppiata, per termosaldatura, a due geotessili non tessuti in Polipropilene (PP) da 120 g/m² e 140 g/m², per la realizzazione di un geocomposito filtro-drenante.</v>
          </cell>
          <cell r="C42032"/>
          <cell r="D42032"/>
        </row>
        <row r="42033">
          <cell r="A42033" t="str">
            <v>MU.04.010.0140.a</v>
          </cell>
          <cell r="B42033" t="str">
            <v>- resistenza a trazione &gt;15,5 kN/m; portata idraulica a 100 kPa non inferiore a 0,39 l/m s.</v>
          </cell>
          <cell r="C42033" t="str">
            <v>m²</v>
          </cell>
          <cell r="D42033" t="str">
            <v>5,97</v>
          </cell>
        </row>
        <row r="42034">
          <cell r="A42034" t="str">
            <v>MU.04.010.0140.b</v>
          </cell>
          <cell r="B42034" t="str">
            <v>- resistenza a trazione &gt;18 kN/m; portata idraulica a 100 kPa non inferiore a 0,43 l/m s.</v>
          </cell>
          <cell r="C42034" t="str">
            <v>m²</v>
          </cell>
          <cell r="D42034" t="str">
            <v>8,60</v>
          </cell>
        </row>
        <row r="42035">
          <cell r="A42035" t="str">
            <v>MU.04.010.0150</v>
          </cell>
          <cell r="B42035" t="str">
            <v>Georete dreno-protettiva in Polietilene ad alta densità (HDPE), a struttura tridimensionale a 3 ordini di fili paralleli, sovrapposti e incrociati, accoppiata, per termosaldatura, a due geotessili non tessuti in Polipropilene (PP) da 120 g/m² e 140 g/m², per la realizzazione di un geocomposito filtro-drenante, con caratteristiche:</v>
          </cell>
          <cell r="C42035"/>
          <cell r="D42035"/>
        </row>
        <row r="42036">
          <cell r="A42036" t="str">
            <v>MU.04.010.0150.a</v>
          </cell>
          <cell r="B42036" t="str">
            <v>- resistenza a trazione &gt; 20 kN/m; portata idraulica a 100 kPa non inferiore a 1,10 l/m s.</v>
          </cell>
          <cell r="C42036" t="str">
            <v>m²</v>
          </cell>
          <cell r="D42036" t="str">
            <v>8,49</v>
          </cell>
        </row>
        <row r="42037">
          <cell r="A42037" t="str">
            <v>MU.04.010.0150.b</v>
          </cell>
          <cell r="B42037" t="str">
            <v>- resistenza a trazione &gt; 25 kN/m; portata idraulica a 100 kPa non inferiore a 1,20 l/m s.</v>
          </cell>
          <cell r="C42037" t="str">
            <v>m²</v>
          </cell>
          <cell r="D42037" t="str">
            <v>10,68</v>
          </cell>
        </row>
        <row r="42038">
          <cell r="A42038" t="str">
            <v>MU.04.010.0150.c</v>
          </cell>
          <cell r="B42038" t="str">
            <v>- resistenza a trazione &gt; 28 kN/m; portata idraulica a 100 kPa non inferiore a 1,30 l/m s.</v>
          </cell>
          <cell r="C42038" t="str">
            <v>m²</v>
          </cell>
          <cell r="D42038" t="str">
            <v>13,19</v>
          </cell>
        </row>
        <row r="42039">
          <cell r="A42039" t="str">
            <v>MU.04.010.0160</v>
          </cell>
          <cell r="B42039" t="str">
            <v>Membrana impermeabile cuspidata in Polietilene ad alta densità (HDPE), con resistenza a trazione &gt; 17 kN/m, accoppiata per termosaldatura ad un geotessile non tessuto in Polipropilene (PP) da 180 g/m², per la realizzazione di un geocomposito filtro/dreno/impermeabile, del peso complessivo di 1400 g/m²</v>
          </cell>
          <cell r="C42039" t="str">
            <v>m²</v>
          </cell>
          <cell r="D42039" t="str">
            <v>12,74</v>
          </cell>
        </row>
        <row r="42040">
          <cell r="A42040" t="str">
            <v>MU.04.010.0170</v>
          </cell>
          <cell r="B42040" t="str">
            <v>Geogriglia bi-orientata, realizzata in Polipropilene (PP) mediante estrusione continua senza successive saldature, costituita da struttura piana monolitica, con caratteristiche:</v>
          </cell>
          <cell r="C42040"/>
          <cell r="D42040"/>
        </row>
        <row r="42041">
          <cell r="A42041" t="str">
            <v>MU.04.010.0170.a</v>
          </cell>
          <cell r="B42041" t="str">
            <v>- resistenza massima a trazione &gt; 20 kN/m; peso complessivo non inferiore a 250 g/m²</v>
          </cell>
          <cell r="C42041" t="str">
            <v>m²</v>
          </cell>
          <cell r="D42041" t="str">
            <v>3,32</v>
          </cell>
        </row>
        <row r="42042">
          <cell r="A42042" t="str">
            <v>MU.04.010.0170.b</v>
          </cell>
          <cell r="B42042" t="str">
            <v>- resistenza massima a trazione &gt; 30 kN/m; peso complessivo non inferiore a 370 g/m²</v>
          </cell>
          <cell r="C42042" t="str">
            <v>m²</v>
          </cell>
          <cell r="D42042" t="str">
            <v>5,04</v>
          </cell>
        </row>
        <row r="42043">
          <cell r="A42043" t="str">
            <v>MU.04.010.0180</v>
          </cell>
          <cell r="B42043" t="str">
            <v>Geogriglia bi-orientata multistrato, realizzata in Polipropilene (PP) mediante estrusione continua senza successive saldature, costituita da diversi strati di geogriglie, avvolti e cuciti insieme senza sovrapposizione nelle maglie, con resistenza massima a trazione &gt; 35kN/m in entrambe le direzioni e peso complessivo non inferiore a 315 g/m²</v>
          </cell>
          <cell r="C42043" t="str">
            <v>m²</v>
          </cell>
          <cell r="D42043" t="str">
            <v>5,25</v>
          </cell>
        </row>
        <row r="42044">
          <cell r="A42044" t="str">
            <v>MU.04.010.0190</v>
          </cell>
          <cell r="B42044" t="str">
            <v>Geocomposito costituito da una geogriglia bi-orientata realizzata in Polipropilene (PP) mediante estrusione continua senza successive saldature, accoppiata per termosaldatura ad un geotessile in Polipropilene (PP) da 140 g/m², con caratteristiche:</v>
          </cell>
          <cell r="C42044"/>
          <cell r="D42044"/>
        </row>
        <row r="42045">
          <cell r="A42045" t="str">
            <v>MU.04.010.0190.a</v>
          </cell>
          <cell r="B42045" t="str">
            <v>- resistenza massima a trazione &gt; 20 kN/m; peso complessivo non inferiore a 410 g/m²</v>
          </cell>
          <cell r="C42045" t="str">
            <v>m²</v>
          </cell>
          <cell r="D42045" t="str">
            <v>4,97</v>
          </cell>
        </row>
        <row r="42046">
          <cell r="A42046" t="str">
            <v>MU.04.010.0190.b</v>
          </cell>
          <cell r="B42046" t="str">
            <v>- resistenza massima a trazione &gt; 30 kN/m; peso complessivo non inferiore a 560 g/m²</v>
          </cell>
          <cell r="C42046" t="str">
            <v>m²</v>
          </cell>
          <cell r="D42046" t="str">
            <v>6,90</v>
          </cell>
        </row>
        <row r="42047">
          <cell r="A42047" t="str">
            <v>MU.04.010.0300</v>
          </cell>
          <cell r="B42047" t="str">
            <v>Geocomposito di spessore 2,5 mm (EN 1849-1), costituito da una geomembrana prefabbricata elastomerica auto termoadesiva antipumping per il rinforzo e la impermeabilizzazione di pavimentazione stradale da posare all’interfaccia tra strati di conglomerato bituminoso. L’adesione della geomembrana viene attivata dal calore dello strato superiore di conglomerato bituminoso steso a caldo, è a base di bitume distillato e polimeri elastomerici SBS, con armatura composita costituita da una geogriglia tessuta in fibra di vetro (maglia massima 12,5×12,5 mm) e tessuto non tessuto di poliestere ad alta resistenza, con faccia inferiore spalmata di un ulteriore strato di mescola autotermoadesiva protetta da film siliconato e faccia superiore ricoperta con un fine strato minerale, tranne una striscia laterale di sovrapposizione protetta da film siliconato. Resistenza alla compattazione del conglomerato bituminoso (EN 14692), impermeabilità dinamica ad una pressione di 500 kPa (EN 14694), resistenza a trazione L/T di 40 kN/m (EN 12311-1), allungamento a rottura L/T del 4% (EN 12311-1), resistenza allo scorrimento a 100°C (EN 1110), flessibilità a freddo di -25°C (EN 1109), resistenza al taglio su conglomerato misurata con prova ASTRA (UNI/TS 11214/2007) peak ≥0,30 MPa (T = 20°C; sforzo normale = 0,2 MPa), resistenza alla propagazione delle fessure di riflessione Anti-reflective Cracking Test (520 N a 30 °C ) &gt; 12.600 cicli, resistenza alla prova dinamica flessionale su 4 punti (4PB) superiore a 32600 cicli con carico di 0,8 kN, resistenza alla spellatura su lamina di acciaio (UEAtc technical guide) ≥120 N/5 cm. Giunzioni di testa e lateriali con impermeabilità dinamica ad una pressione di 500 kPa (EN 14694) e impermeabilità all’aria al Vacuum test (EN 12730).</v>
          </cell>
          <cell r="C42047" t="str">
            <v>m²</v>
          </cell>
          <cell r="D42047" t="str">
            <v>11,67</v>
          </cell>
        </row>
        <row r="42048">
          <cell r="A42048" t="str">
            <v>MU.04.030</v>
          </cell>
          <cell r="B42048" t="str">
            <v>ADDITIVI</v>
          </cell>
          <cell r="C42048"/>
          <cell r="D42048"/>
        </row>
        <row r="42049">
          <cell r="A42049" t="str">
            <v>MU.04.030.0010</v>
          </cell>
          <cell r="B42049" t="str">
            <v>Attivante di adesione tra bitume - aggregato</v>
          </cell>
          <cell r="C42049" t="str">
            <v>kg</v>
          </cell>
          <cell r="D42049" t="str">
            <v>2,77</v>
          </cell>
        </row>
        <row r="42050">
          <cell r="A42050" t="str">
            <v>MU.04.030.0020</v>
          </cell>
          <cell r="B42050" t="str">
            <v>Ossido di ferro sintetico</v>
          </cell>
          <cell r="C42050" t="str">
            <v>kg</v>
          </cell>
          <cell r="D42050" t="str">
            <v>2,21</v>
          </cell>
        </row>
        <row r="42051">
          <cell r="A42051" t="str">
            <v>MU.04.030.0030</v>
          </cell>
          <cell r="B42051" t="str">
            <v>Additivo polimerico termoplastico, modificante fisico del conglomerato bituminoso</v>
          </cell>
          <cell r="C42051" t="str">
            <v>kg</v>
          </cell>
          <cell r="D42051" t="str">
            <v>2,21</v>
          </cell>
        </row>
        <row r="42052">
          <cell r="A42052" t="str">
            <v>MU.04.030.0040</v>
          </cell>
          <cell r="B42052" t="str">
            <v>Fibra organica stabilizzante, modificante fisico strutturale del conglomerato bituminoso</v>
          </cell>
          <cell r="C42052" t="str">
            <v>kg</v>
          </cell>
          <cell r="D42052" t="str">
            <v>1,66</v>
          </cell>
        </row>
        <row r="42053">
          <cell r="A42053" t="str">
            <v>MU.04.120</v>
          </cell>
          <cell r="B42053" t="str">
            <v>CONGLOMERATI BITUMINOSI</v>
          </cell>
          <cell r="C42053"/>
          <cell r="D42053"/>
        </row>
        <row r="42054">
          <cell r="A42054" t="str">
            <v>MU.04.120.0010</v>
          </cell>
          <cell r="B42054" t="str">
            <v>Conglomerato bituminoso, per strato di base, costituito da inerti sabbio-ghiaiosi (tout-venant), Dmax 20 mm,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con percentuale dei vuoti in opera compreso tra il 3% e 6%.</v>
          </cell>
          <cell r="C42054" t="str">
            <v>100 kg</v>
          </cell>
          <cell r="D42054" t="str">
            <v>7,84</v>
          </cell>
        </row>
        <row r="42055">
          <cell r="A42055" t="str">
            <v>MU.04.120.0020</v>
          </cell>
          <cell r="B42055" t="str">
            <v>Conglomerato bituminoso, per strato di base, costituito da inerti sabbio-ghiaiosi (tout-venant), Dmax 20 mm, resistenza alla frammentazione LA ≤ 25 , compreso fino ad un massimo di 30% di fresato rigenerato con attivanti chimici funzionali (rigeneranti), impastati a caldo con bitume modificato penetrazione 45-80 (classe 4) punto di rammollimento ≥ 70 (classe 4) e ritorno eleastico ≥80 (classe 2), dosaggio minimo di bitume totale del 3,8% su miscela con l'aggiunta di additivo attivante l'adesione ("dopes" di adesività); con percentuale dei vuoti in opera compreso tra il 3% e 6%.</v>
          </cell>
          <cell r="C42055" t="str">
            <v>100 kg</v>
          </cell>
          <cell r="D42055" t="str">
            <v>8,53</v>
          </cell>
        </row>
        <row r="42056">
          <cell r="A42056" t="str">
            <v>MU.04.120.0030</v>
          </cell>
          <cell r="B42056" t="str">
            <v>Conglomerato bituminoso, per strato di base a elevate prestazioni, costituito da inerti sabbio-ghiaiosi (tout-venant),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moderata additivazione con compound polimerico a basso peso molecolare e medio punto di fusione aggiunto direttamente durante la fase produttiva nel mescolatore (dosaggio 2,0%-4,0% sul peso del bitume totale); con percentuale dei vuoti in opera compreso tra il 3% e 6%.</v>
          </cell>
          <cell r="C42056" t="str">
            <v>100 kg</v>
          </cell>
          <cell r="D42056" t="str">
            <v>8,29</v>
          </cell>
        </row>
        <row r="42057">
          <cell r="A42057" t="str">
            <v>MU.04.120.0040</v>
          </cell>
          <cell r="B42057" t="str">
            <v>Conglomerato bituminoso, per strato di base a elevate prestazioni, costituito da inerti sabbio-ghiaiosi (tout-venant),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elevata additivazione con compound polimerico a basso peso molecolare e medio punto di fusione aggiunto direttamente durante la fase produttiva nel mescolatore (dosaggio 4,0%-6,0% sul peso del bitume totale); con percentuale dei vuoti in opera compreso tra il 3% e 6%.</v>
          </cell>
          <cell r="C42057" t="str">
            <v>100 kg</v>
          </cell>
          <cell r="D42057" t="str">
            <v>8,59</v>
          </cell>
        </row>
        <row r="42058">
          <cell r="A42058" t="str">
            <v>MU.04.120.0050</v>
          </cell>
          <cell r="B42058" t="str">
            <v>Conglomerato bituminoso, per strato di base alto modulo, con polimeri e bitumi normale confezionato con aggregati lapidei calcarei di primo impiego provenienti da processo di frantumazione, Dmax 20 mm,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additivato con compound polimerico a basso peso molecolare e medio punto di fusione (dosaggio 6,0%-10,0% sul peso del bitume totale) aggiunto direttamente durante la fase produttiva nel mescolatore; con percentuale dei vuoti in opera compreso tra il 3% e 6%</v>
          </cell>
          <cell r="C42058" t="str">
            <v>100 kg</v>
          </cell>
          <cell r="D42058" t="str">
            <v>9,04</v>
          </cell>
        </row>
        <row r="42059">
          <cell r="A42059" t="str">
            <v>MU.04.120.0100</v>
          </cell>
          <cell r="B42059" t="str">
            <v>Conglomerato bituminoso, per strato di basebinder a elevate prestazioni, costituito da inerti graniglie e pietrischi, Dmax 20 mm, resistenza alla frammentazione LA ≤ 25, compreso fino ad un massimo di 30% di fresato rigenerato con attivanti chimici funzionali (rigeneranti), impastati a caldo con bitume normale classe 50/70 o 70/100, dosaggio minimo di bitume totale del 4,0% su miscela con l'aggiunta di additivo attivante l'adesione ("dopes" di adesività) e moderata additivazione con compound polimerico a basso peso molecolare e medio punto di fusione aggiunto direttamente durante la fase produttiva nel mescolatore (dosaggio 2,0%-4,0% sul peso del bitume totale); con percentuale dei vuoti in opera compreso tra il 3% e 6%.</v>
          </cell>
          <cell r="C42059" t="str">
            <v>100 kg</v>
          </cell>
          <cell r="D42059" t="str">
            <v>8,46</v>
          </cell>
        </row>
        <row r="42060">
          <cell r="A42060" t="str">
            <v>MU.04.120.0110</v>
          </cell>
          <cell r="B42060" t="str">
            <v>Conglomerato bituminoso, per strato di basebinder a elevate prestazioni, costituito da inerti graniglie e pietrischi, Dmax 20 mm, resistenza alla frammentazione LA ≤ 25, compreso fino ad un massimo di 30% di fresato rigenerato con attivanti chimici funzionali (rigeneranti), impastati a caldo con bitume normale classe 50/70 o 70/100, dosaggio minimo di bitume totale del 4,0% su miscela con l'aggiunta di additivo attivante l'adesione ("dopes" di adesività) e elevata additivazione con compound polimerico a basso peso molecolare e medio punto di fusione aggiunto direttamente durante la fase produttiva nel mescolatore (dosaggio 4,0%-6,0% sul peso del bitume totale); con percentuale dei vuoti in opera compreso tra il 3% e 6%.</v>
          </cell>
          <cell r="C42060" t="str">
            <v>100 kg</v>
          </cell>
          <cell r="D42060" t="str">
            <v>8,78</v>
          </cell>
        </row>
        <row r="42061">
          <cell r="A42061" t="str">
            <v>MU.04.120.0200</v>
          </cell>
          <cell r="B42061" t="str">
            <v>Conglomerato bituminoso, per strato di collegamento (binder), costituito da inerti graniglie e pietrischi, Dmax 16 mm, resistenza alla frammentazione LA ≤ 25 , compreso fino ad un massimo di 30% di fresato rigenerato con attivanti chimici funzionali (rigeneranti), impastati a caldo con bitume normale classe 50/70 o 70/100, dosaggio minimo di bitume totale del 4,2% su miscela con l'aggiunta di additivo attivante l'adesione ("dopes" di adesività); con percentuale dei vuoti in opera compreso tra il 3% e 6%.</v>
          </cell>
          <cell r="C42061" t="str">
            <v>100 kg</v>
          </cell>
          <cell r="D42061" t="str">
            <v>8,12</v>
          </cell>
        </row>
        <row r="42062">
          <cell r="A42062" t="str">
            <v>MU.04.120.0210</v>
          </cell>
          <cell r="B42062" t="str">
            <v>Conglomerato bituminoso, per strato di binder, modificato costituito da inerti graniglie e pietrischi, Dmax 16 mm, resistenza alla frammentazione LA ≤ 25 , compreso fino ad un massimo di 30% di fresato rigenerato con attivanti chimici funzionali (rigeneranti), impastati a caldo con bitume modificato penetrazione 45-80 (classe 4) punto di rammollimento ≥ 70 (classe 4) e ritorno elastico ≥ 80 (classe 2), dosaggio minimo di bitume totale del 4,2% su miscela con l'aggiunta di additivo attivante l'adesione ("dopes" di adesività); con percentuale dei vuoti in opera compreso tra il 3% e 6%.</v>
          </cell>
          <cell r="C42062" t="str">
            <v>100 kg</v>
          </cell>
          <cell r="D42062" t="str">
            <v>8,88</v>
          </cell>
        </row>
        <row r="42063">
          <cell r="A42063" t="str">
            <v>MU.04.120.0220</v>
          </cell>
          <cell r="B42063" t="str">
            <v>Conglomerato bituminoso, per strato di binder a elevate prestazioni, costituito da inerti graniglie e pietrischi, Dmax 16 mm, resistenza alla frammentazione LA ≤ 25, compreso fino ad un massimo di 30% di fresato rigenerato con attivanti chimici funzionali (rigeneranti), impastati a caldo con bitume normale classe 50/70 o 70/100, dosaggio minimo di bitume totale del 4,20% su miscela con l'aggiunta di additivo attivante l'adesione ("dopes" di adesività) e moderata additivazione con compound polimerico a basso peso molecolare e medio punto di fusione aggiunto direttamente durante la fase produttiva nel mescolatore (dosaggio 2,0%-4,0% sul peso del bitume totale); con percentuale dei vuoti in opera compreso tra il 3% e 6%.</v>
          </cell>
          <cell r="C42063" t="str">
            <v>100 kg</v>
          </cell>
          <cell r="D42063" t="str">
            <v>8,62</v>
          </cell>
        </row>
        <row r="42064">
          <cell r="A42064" t="str">
            <v>MU.04.120.0230</v>
          </cell>
          <cell r="B42064" t="str">
            <v>Conglomerato bituminoso, per strato di binder a elevate prestazioni, costituito da inerti graniglie e pietrischi, Dmax 16 mm, resistenza alla frammentazione LA ≤ 25, compreso fino ad un massimo di 30% di fresato rigenerato con attivanti chimici funzionali (rigeneranti), impastati a caldo con bitume normale classe 50/70 o 70/100, dosaggio minimo di bitume totale del 4,20% su miscela con l'aggiunta di additivo attivante l'adesione ("dopes" di adesività) e elevata additivazione con compound polimerico a basso peso molecolare e medio punto di fusione aggiunto direttamente durante la fase produttiva nel mescolatore (dosaggio 4,0%-6,0% sul peso del bitume totale); con percentuale dei vuoti in opera compreso tra il 3% e 6%.</v>
          </cell>
          <cell r="C42064" t="str">
            <v>100 kg</v>
          </cell>
          <cell r="D42064" t="str">
            <v>8,95</v>
          </cell>
        </row>
        <row r="42065">
          <cell r="A42065" t="str">
            <v>MU.04.120.0300</v>
          </cell>
          <cell r="B42065" t="str">
            <v>Conglomerato bituminoso, per strato di usura, costituito da inerti graniglie e pietrischi, Dmax 10,00 mm, resistenza alla frammentazione LA ≤ 20 e resistenza alla levigazione PSV ≥ 44, compreso fino ad un massimo di 20% di fresato rigenerato con attivanti chimici funzionali (rigeneranti), impastati a caldo con bitume normale classe 50/70 o 70/100, dosaggio minimo di bitume totale del 4,8% su miscela con l'aggiunta di additivo attivante l'adesione ("dopes" di adesività); con percentuale dei vuoti in opera compreso tra il 3% e 6%, valore di aderenza superficiale BPN ≥ 62.</v>
          </cell>
          <cell r="C42065" t="str">
            <v>100 kg</v>
          </cell>
          <cell r="D42065" t="str">
            <v>8,94</v>
          </cell>
        </row>
        <row r="42066">
          <cell r="A42066" t="str">
            <v>MU.04.120.0310</v>
          </cell>
          <cell r="B42066" t="str">
            <v>Conglomerato bituminoso, per strato di usura, costituito da inerti graniglie e pietrischi, Dmax 10,00 mm, resistenza alla frammentazione LA ≤ 20 e resistenza alla levigazione PSV ≥ 44, compreso fino ad un massimo di 20% di fresato rigenerato con attivanti chimici funzionali (rigeneranti), impastati a caldo con bitume modificato penetrazione 45-80 (classe 4) punto di rammollimento ≥ 70 (classe 4) e ritorno elastico ≥ 80 (classe 2), dosaggio minimo di bitume totale del 4,8% su miscela con l'aggiunta di additivo attivante l'adesione ("dopes" di adesività); con percentuale dei vuoti in opera compreso tra il 3% e 6%, valore di aderenza superficiale BPN ≥ 62.</v>
          </cell>
          <cell r="C42066" t="str">
            <v>100 kg</v>
          </cell>
          <cell r="D42066" t="str">
            <v>9,92</v>
          </cell>
        </row>
        <row r="42067">
          <cell r="A42067" t="str">
            <v>MU.04.120.0315</v>
          </cell>
          <cell r="B42067" t="str">
            <v>Conglomerato bituminoso, per strato di usura a elevate prestazioni in ccostituito da inerti graniglie e pietrischi, Dmax 12,50 mm, resistenza alla frammentazione LA ≤ 20 e resistenza alla levigazione PSV ≥ 44, compreso fino ad un massimo di 10% di fresato rigenerato con attivanti chimici funzionali (rigeneranti), impastati a caldo con bitume normale classe 50/70 o 70/100, dosaggio minimo di bitume totale del 5,8% su miscela con l'aggiunta di additivo attivante l'adesione ("dopes" di adesività) e compound di polimeri e fibre in pellets immessi direttamente nel mescolatore durante la fase produttiva in percentuale pari a 0,2-0,6% sul peso degli aggregati; con percentuale dei vuoti in opera compreso tra il 3% e 5%, valore di aderenza superficiale BPN ≥ 60.</v>
          </cell>
          <cell r="C42067" t="str">
            <v>100 kg</v>
          </cell>
          <cell r="D42067" t="str">
            <v>12,07</v>
          </cell>
        </row>
        <row r="42068">
          <cell r="A42068" t="str">
            <v>MU.04.120.0320</v>
          </cell>
          <cell r="B42068" t="str">
            <v>Conglomerato bituminoso, per strato di usura a elevate prestazioni, costituito da inerti graniglie e pietrischi, Dmax 10 mm, resistenza alla frammentazione LA ≤ 20 e resistenza alla levigazione PSV ≥ 44, compreso fino ad un massimo di 20% di fresato rigenerato con attivanti chimici funzionali (rigeneranti), impastati a caldo con bitume normale classe 50/70 o 70/100, dosaggio minimo di bitume totale del 4,80% su miscela con l'aggiunta di additivo attivante l'adesione ("dopes" di adesività) e moderata additivazione con compound polimerico a basso peso molecolare e medio punto di fusione aggiunto direttamente durante la fase produttiva nel mescolatore (dosaggio 2,0%-4,0% sul peso del bitume totale); con percentuale dei vuoti in opera compreso tra il 3% e 6%, valore di aderenza superficiale BPN ≥ 62.</v>
          </cell>
          <cell r="C42068" t="str">
            <v>100 kg</v>
          </cell>
          <cell r="D42068" t="str">
            <v>9,52</v>
          </cell>
        </row>
        <row r="42069">
          <cell r="A42069" t="str">
            <v>MU.04.120.0325</v>
          </cell>
          <cell r="B42069" t="str">
            <v>Conglomerato bituminoso, per strato di usura a elevate prestazioni, costituito da inerti graniglie e pietrischi, Dmax 10 mm, resistenza alla frammentazione LA ≤ 20 e resistenza alla levigazione PSV ≥ 44, compreso fino ad un massimo di 20% di fresato rigenerato con attivanti chimici funzionali (rigeneranti), impastati a caldo con bitume normale classe 50/70 o 70/100, dosaggio minimo di bitume totale del 4,80% su miscela con l'aggiunta di additivo attivante l'adesione ("dopes" di adesività) e elevata additivazione con compound polimerico a basso peso molecolare e medio punto di fusione aggiunto direttamente durante la fase produttiva nel mescolatore (dosaggio 4,0%-6,0% sul peso del bitume totale); con percentuale dei vuoti in opera compreso tra il 3% e 6%, valore di aderenza superficiale BPN ≥ 62</v>
          </cell>
          <cell r="C42069" t="str">
            <v>100 kg</v>
          </cell>
          <cell r="D42069" t="str">
            <v>9,89</v>
          </cell>
        </row>
        <row r="42070">
          <cell r="A42070" t="str">
            <v>MU.04.120.0330</v>
          </cell>
          <cell r="B42070" t="str">
            <v>Conglomerato bituminoso, per strato di usura a elevata aderenza, costituito da inerti graniglie e pietrischi, Dmax 10,00 mm, resistenza alla frammentazione LA ≤ 20 e resistenza alla levigazione PSV ≥ 44, compreso fino ad un massimo di 10% di fresato rigenerato con attivanti chimici funzionali (rigeneranti), impastati a caldo con bitume normale classe 50/70 o 70/100, dosaggio minimo di bitume totale del 5,4% su miscela con l'aggiunta di additivo attivante l'adesione ("dopes" di adesività) e compound di polimeri e fibre in pellets immessi direttamente nel mescolatore durante la fase produttiva in percentuale pari a 0,2-0,6% sul peso degli aggregati; con percentuale dei vuoti in opera compreso tra il 3% e 6%, valore di aderenza superficiale BPN ≥ 66.</v>
          </cell>
          <cell r="C42070" t="str">
            <v>100 kg</v>
          </cell>
          <cell r="D42070" t="str">
            <v>11,52</v>
          </cell>
        </row>
        <row r="42071">
          <cell r="A42071" t="str">
            <v>MU.04.120.0340</v>
          </cell>
          <cell r="B42071" t="str">
            <v>Conglomerato bituminoso, per strato di usura a elevate prestazioni a tessitura ottimizzata, costituito da inerti graniglie e pietrischi, Dmax 10,00 mm, resistenza alla frammentazione LA ≤ 20 e resistenza alla levigazione PSV ≥ 44, compreso fino ad un massimo di 10% di fresato rigenerato con attivanti chimici funzionali (rigeneranti), impastati a caldo con bitume normale classe 50/70 o 70/100, dosaggio minimo di bitume totale del 5,6% su miscela con l'aggiunta di additivo attivante l'adesione ("dopes" di adesività) e compound di polimeri e fibre in pellets immessi direttamente nel mescolatore durante la fase produttiva in percentuale pari a 0,2-0,6% sul peso degli aggregati; con percentuale dei vuoti in opera compreso tra il 3% e 6%, valore di aderenza superficiale BPN ≥ 60.</v>
          </cell>
          <cell r="C42071" t="str">
            <v>100 kg</v>
          </cell>
          <cell r="D42071" t="str">
            <v>11,90</v>
          </cell>
        </row>
        <row r="42072">
          <cell r="A42072" t="str">
            <v>MU.04.120.0350</v>
          </cell>
          <cell r="B42072" t="str">
            <v>Conglomerato bituminoso, per strato di usura, costituito da inerti graniglie e pietrischi, Dmax 10,00 mm, impastati a caldo con legante sintetico chiaro, dosaggio 5%-6% su miscela; con percentuale dei vuoti in opera compreso tra il 3% e 6%.</v>
          </cell>
          <cell r="C42072" t="str">
            <v>100 kg</v>
          </cell>
          <cell r="D42072" t="str">
            <v>54,31</v>
          </cell>
        </row>
        <row r="42073">
          <cell r="A42073" t="str">
            <v>MU.04.120.0400</v>
          </cell>
          <cell r="B42073" t="str">
            <v>Conglomerato bituminoso, per strato di usura drenante-fonoassorbente a elevata percentuale di vuoti, costituito da inerti graniglie e pietrischi, Dmax 14,00 mm, resistenza alla frammentazione LA ≤ 20 e resistenza alla levigazione PSV ≥ 44, impastati a caldo con bitume modificato penetrazione 45-80 (classe 4) punto di rammollimento ≥ 70 (classe 4) e ritorno elastico ≥ 80 (classe 2), dosaggio minimo di bitume totale del 4,0% su miscela con l'aggiunta di additivo attivante l'adesione ("dopes" di adesività) e con l'aggiunta di additivi stabilizzanti e addensanti costituiti da fibre di cellulosa e vetro, oppure strutturali, con dosaggio pari a 0,2-0,8% sul peso degli aggregati; con percentuale dei vuoti in opera ≥ 18%, perdita di particelle (Cantabro) ≤ 20 e valore di aderenza superficiale BPN ≥ 62.</v>
          </cell>
          <cell r="C42073" t="str">
            <v>100 kg</v>
          </cell>
          <cell r="D42073" t="str">
            <v>10,98</v>
          </cell>
        </row>
        <row r="42074">
          <cell r="A42074" t="str">
            <v>MU.04.120.0410</v>
          </cell>
          <cell r="B42074" t="str">
            <v>Conglomerato bituminoso, per strato di usura semidrenante-fonoassorbente a moderata percentuale di vuoti, costituito da inerti graniglie e pietrischi, Dmax 16,00 mm, resistenza alla frammentazione LA ≤ 20 e resistenza alla levigazione PSV ≥ 44, impastati a caldo con bitume modificato penetrazione 45-80 (classe 4) punto di rammollimento ≥ 70 (classe 4) e ritorno elastico ≥ 80 (classe 2), dosaggio minimo di bitume totale del 4,5% su miscela con l'aggiunta di additivo attivante l'adesione ("dopes" di adesività) e con l'aggiunta di additivi stabilizzanti e addensanti costituiti da fibre di cellulosa e vetro, oppure strutturali, con dosaggio pari a 0,2-0,8% sul peso degli aggregati; con percentuale dei vuoti in opera ≥ 16%, perdita di particelle (Cantabro) ≤ 20 e valore di aderenza superficiale BPN ≥ 64.</v>
          </cell>
          <cell r="C42074" t="str">
            <v>100 kg</v>
          </cell>
          <cell r="D42074" t="str">
            <v>11,69</v>
          </cell>
        </row>
        <row r="42075">
          <cell r="A42075" t="str">
            <v>MU.04.120.0415</v>
          </cell>
          <cell r="B42075" t="str">
            <v>Conglomerato bituminoso freddo ad alte prestazioni per la realizzazione dei marciapiedi, piste ciclabili, strade a basso traffico e interventi di manutenzione prodotto a freddo. Il conglomerato bituminoso è composto unicamente da granulato di conglomerato bituminoso, opportunamente frantumato, vagliato e stoccato adeguatamente per garantire le prestazioni della miscela finale e additivi composti da rigeneranti, derivati idrocarburici e plastificanti. La miscela, costipata a 50 colpi per faccia, deve avere valori di stabilità Marshall dopo 7 gg &gt; 4kN (a 25°C), resistenza a trazione indiretta dopo 7gg&gt; 50kPa (a 25°C), perdita in peso prova Cantabro &lt; 10%. L'additivo per la produzione di conglomerati bituminosi a freddo, con l'utilizzo fino a 100% di granulato di conglomerato bituminoso, si dosa al 2,0 - 2,5% sul peso del granulato, in funzione delle caratteristiche dello stesso e del tipo di intervento.</v>
          </cell>
          <cell r="C42075" t="str">
            <v>100 kg</v>
          </cell>
          <cell r="D42075" t="str">
            <v>11,04</v>
          </cell>
        </row>
        <row r="42076">
          <cell r="A42076" t="str">
            <v>MU.04.120.0420</v>
          </cell>
          <cell r="B42076" t="str">
            <v>Additivo antighiaccio costituito da componenti organici ed inorganici (contiene cloruri) ed additivi specifici, in grado di abbassare la temperatura di congelamento dell’acqua presente sul manto stradale e rallentare la formazione dei cristalli di ghiaccio, impedendone l’adesione al piano viario o facilitandone la rimozione; dosaggio al 4%-5% sul peso degli aggregati.</v>
          </cell>
          <cell r="C42076" t="str">
            <v>kg</v>
          </cell>
          <cell r="D42076" t="str">
            <v>3,36</v>
          </cell>
        </row>
        <row r="42077">
          <cell r="A42077" t="str">
            <v>MU.04.120.0425</v>
          </cell>
          <cell r="B42077" t="str">
            <v>Premiscelato cementizio fotocatalitico ecoattivo per il rivestimento di sedi stradali ad intasamento di conglomerati bituminosi aperti (vuoti integranulari &gt;15%) a base di inerti ultrafini ed additivi speciali, prodotto con tecnologia Proactive Photocatalytic System, ai sensi del D.M. del 01.04.2004, con proprietà fotocatalitiche di trasformazione delle sostanze inquinanti a norma UNI 11247:2010, UNI 11238-1:2007. Resa: 5 kg/m²</v>
          </cell>
          <cell r="C42077" t="str">
            <v>kg</v>
          </cell>
          <cell r="D42077" t="str">
            <v>2,48</v>
          </cell>
        </row>
        <row r="42078">
          <cell r="A42078" t="str">
            <v>MU.04.120.0430</v>
          </cell>
          <cell r="B42078" t="str">
            <v>Sovrapprezzo per colorazione dello strato di usura tramite:</v>
          </cell>
          <cell r="C42078"/>
          <cell r="D42078"/>
        </row>
        <row r="42079">
          <cell r="A42079" t="str">
            <v>MU.04.120.0430.a</v>
          </cell>
          <cell r="B42079" t="str">
            <v>Sovrapprezzo per colorazione dello strato di usura tramite: l’utilizzo di additivi per la colorazione a base di ossido, con dosaggio pari a 2-6% sul peso degli aggregati, l’additivo dovrà garantire le prestazioni meccaniche dello strato di usura di riferimento. Colore rosso.</v>
          </cell>
          <cell r="C42079" t="str">
            <v>m² x cm</v>
          </cell>
          <cell r="D42079" t="str">
            <v>3,23</v>
          </cell>
        </row>
        <row r="42080">
          <cell r="A42080" t="str">
            <v>MU.04.120.0430.b</v>
          </cell>
          <cell r="B42080" t="str">
            <v>Sovrapprezzo per colorazione dello strato di usura tramite:-aggregati di idoneo colore (porfidi, porferiti, o altre rocce quarzifere di colore rosso o rosato)</v>
          </cell>
          <cell r="C42080" t="str">
            <v>m² x cm</v>
          </cell>
          <cell r="D42080" t="str">
            <v>3,05</v>
          </cell>
        </row>
        <row r="42081">
          <cell r="A42081" t="str">
            <v>MU.04.120.0430.c</v>
          </cell>
          <cell r="B42081" t="str">
            <v>Sovrapprezzo per colorazione dello strato di usura tramite: l’utilizzo di additivi per la colorazione a base di ossido, con dosaggio pari a 2-6% sul peso degli aggregati, l’additivo dovrà garantire le prestazioni meccaniche dello strato di usura di riferimento. Colore giallo.</v>
          </cell>
          <cell r="C42081" t="str">
            <v>m² x cm</v>
          </cell>
          <cell r="D42081" t="str">
            <v>4,53</v>
          </cell>
        </row>
        <row r="42082">
          <cell r="A42082" t="str">
            <v>MU.04.120.0430.d</v>
          </cell>
          <cell r="B42082" t="str">
            <v>Sovrapprezzo per colorazione dello strato di usura tramite: l’utilizzo di additivi per la colorazione a base di ossido, con dosaggio pari a 2-6% sul peso degli aggregati, l’additivo dovrà garantire le prestazioni meccaniche dello strato di usura di riferimento. Colore bianco.</v>
          </cell>
          <cell r="C42082" t="str">
            <v>m² x cm</v>
          </cell>
          <cell r="D42082" t="str">
            <v>5,05</v>
          </cell>
        </row>
        <row r="42083">
          <cell r="A42083" t="str">
            <v>MU.04.120.0430.e</v>
          </cell>
          <cell r="B42083" t="str">
            <v>Sovrapprezzo per colorazione dello strato di usura tramite: l’utilizzo di additivi per la colorazione a base di ossido, con dosaggio pari a 2-6% sul peso degli aggregati, l’additivo dovrà garantire le prestazioni meccaniche dello strato di usura di riferimento. Colore verde.</v>
          </cell>
          <cell r="C42083" t="str">
            <v>m² x cm</v>
          </cell>
          <cell r="D42083" t="str">
            <v>7,23</v>
          </cell>
        </row>
        <row r="42084">
          <cell r="A42084" t="str">
            <v>MU.04.120.0435</v>
          </cell>
          <cell r="B42084" t="str">
            <v>Malta premiscelata colorata a base di resine versatili polivalenti, coloranti inorganici, polveri di quarzo (mercolor-F)</v>
          </cell>
          <cell r="C42084" t="str">
            <v>kg</v>
          </cell>
          <cell r="D42084" t="str">
            <v>2,39</v>
          </cell>
        </row>
        <row r="42085">
          <cell r="A42085" t="str">
            <v>MU.04.120.0440</v>
          </cell>
          <cell r="B42085" t="str">
            <v>Premiscelato cementizio fotocatalitico ecoattivo per il rivestimento di pavimentazioni in bitume a basso traffico a base di inerti ultrafini ed additivi speciali, prodotto con tecnologia Proactive Photocatalytic System, ai sensi del D.M. del 01.04.2004, con proprietà fotocatalitiche di trasformazione delle sostanze inquinanti a norma UNI 11247:2010, UNI 11238-1:2007. Resa: 3 kg/m²</v>
          </cell>
          <cell r="C42085" t="str">
            <v>kg</v>
          </cell>
          <cell r="D42085" t="str">
            <v>3,21</v>
          </cell>
        </row>
        <row r="42086">
          <cell r="A42086" t="str">
            <v>MU.04.120.0450</v>
          </cell>
          <cell r="B42086" t="str">
            <v>Conglomerato bituminoso plastico a freddo confezionato in sacchi da 20 kg. Il conglomerato dovrà avere caratteristiche tali da permettere il miglior uso sia nel periodo estivo che invernale (multi-stagionale) e garantire le caratteristiche tecniche in base alle vigenti norme CEN. Detto conglomerato se stoccato dovrà necessariamente mantenere le proprie qualità prestazionali per almeno un periodo pari a mesi 6 (sei).</v>
          </cell>
          <cell r="C42086" t="str">
            <v>cad</v>
          </cell>
          <cell r="D42086" t="str">
            <v>8,61</v>
          </cell>
        </row>
        <row r="42087">
          <cell r="A42087" t="str">
            <v>MU.04.120.0460</v>
          </cell>
          <cell r="B42087" t="str">
            <v>Conglomerato bituminoso plastico a freddo ad elevate prestazioni composto da una composizione di aggregati lapidei selezionati di basalto Dmax 10mme passsante al setaccio 0,074,mm&lt;5%, valori di stabilità Marshall dopo 7 gg &gt; 4kN, resistenza a trazione indiretta dopo 7 gg &gt; 50kPa, perdita in peso prova Cantabro &lt; 10%.</v>
          </cell>
          <cell r="C42087" t="str">
            <v>kg</v>
          </cell>
          <cell r="D42087" t="str">
            <v>0,23</v>
          </cell>
        </row>
        <row r="42088">
          <cell r="A42088" t="str">
            <v>MU.04.120.0510</v>
          </cell>
          <cell r="B42088" t="str">
            <v>Sovrapprezzo per l’utilizzo di aggregato di qualsiasi natura con resistenza alla frantumazione LA ≤ 18%, per tutte le voci relative allo strato di usura, sia chiuso sia drenante.</v>
          </cell>
          <cell r="C42088" t="str">
            <v>m² x cm</v>
          </cell>
          <cell r="D42088" t="str">
            <v>1,14</v>
          </cell>
        </row>
        <row r="42089">
          <cell r="A42089" t="str">
            <v>MU.04.120.0610</v>
          </cell>
          <cell r="B42089" t="str">
            <v>Asfalto colato carreggiabile e carrabile granigliato adatto all'utilizzo a basse temperature e consigliato per pavimentazione di ponti e viadotti in acciaio o calcestruzzo, nelle dovute proporzioni con bitumi, filler ed inerti di adeguata granulometria, completamente impermeabile, resistente all'usura.</v>
          </cell>
          <cell r="C42089" t="str">
            <v>100 kg</v>
          </cell>
          <cell r="D42089" t="str">
            <v>17,60</v>
          </cell>
        </row>
        <row r="42090">
          <cell r="A42090" t="str">
            <v>MU.04.120.0620</v>
          </cell>
          <cell r="B42090" t="str">
            <v>Asfalto colato granigliato tipo asfalto rosso, particolarmente consigliato per piste ciclabili e viali pedonali nelle dovute proporzioni con bitumi, filler ed inerti di adeguata granulometria con aggiunta di ossido di ferro.</v>
          </cell>
          <cell r="C42090" t="str">
            <v>100 kg</v>
          </cell>
          <cell r="D42090" t="str">
            <v>37,35</v>
          </cell>
        </row>
        <row r="42091">
          <cell r="A42091" t="str">
            <v>MU.04.120.0630</v>
          </cell>
          <cell r="B42091" t="str">
            <v>Asfalto colato carreggiabile e carrabile granigliato adatto all'utilizzo a basse temperature e consigliato per marciapiedi, nelle dovute proporzioni con bitumi, filler ed inerti di adeguata granulometria, completamente impermeabile, resistente all'usura.</v>
          </cell>
          <cell r="C42091" t="str">
            <v>100 kg</v>
          </cell>
          <cell r="D42091" t="str">
            <v>17,31</v>
          </cell>
        </row>
        <row r="42092">
          <cell r="A42092" t="str">
            <v>MU.04.125</v>
          </cell>
          <cell r="B42092" t="str">
            <v>PAVIMENTAZIONI BITUMINOSE A BASE GRAFENE</v>
          </cell>
          <cell r="C42092"/>
          <cell r="D42092"/>
        </row>
        <row r="42093">
          <cell r="A42093" t="str">
            <v>MU.04.125.0010</v>
          </cell>
          <cell r="B42093" t="str">
            <v>Strato di base in conglomerato bituminoso costituito da inerti sabbio-ghiaiosi (tout-venant), Dmax 20 mm, resistenza alla frammentazione LA = 25 , compreso fino ad un massimo di 30% di fresato rigenerato con attivanti chimici funzionali (rigeneranti), impastati a caldo con bitume normale classe 50/70 o 70/100, dosaggio minimo di bitume totale del 3,8% su miscela con l'aggiunta di additivo attivante l'adesione ("dopes" di adesività) e moderata additivazione con compound polimerico supermodificante a base di nanotecnologie al grafene aggiunto direttamente durante la fase produttiva nel mescolatore; con percentuale dei vuoti in opera compreso tra il 3% e 6%:</v>
          </cell>
          <cell r="C42093"/>
          <cell r="D42093"/>
        </row>
        <row r="42094">
          <cell r="A42094" t="str">
            <v>MU.04.125.0010.a</v>
          </cell>
          <cell r="B42094" t="str">
            <v>- dosaggio grafene 3,0-4,9% sul peso del bitume totale</v>
          </cell>
          <cell r="C42094" t="str">
            <v>100 kg</v>
          </cell>
          <cell r="D42094" t="str">
            <v>9,20</v>
          </cell>
        </row>
        <row r="42095">
          <cell r="A42095" t="str">
            <v>MU.04.125.0010.b</v>
          </cell>
          <cell r="B42095" t="str">
            <v>- dosaggio grafene 5,0-7,0% sul peso del bitume totale</v>
          </cell>
          <cell r="C42095" t="str">
            <v>100 kg</v>
          </cell>
          <cell r="D42095" t="str">
            <v>9,90</v>
          </cell>
        </row>
        <row r="42096">
          <cell r="A42096" t="str">
            <v>MU.04.125.0020</v>
          </cell>
          <cell r="B42096" t="str">
            <v>Strato di collegamento (binder) in conglomerato bituminoso costituito da inerti graniglie e pietrischi, Dmax 16 mm, resistenza alla frammentazione LA = 25 , compreso fino ad un massimo di 30% di fresato rigenerato con attivanti chimici funzionali (rigeneranti), impastati a caldo con bitume normale classe 50/70 o 70/100, dosaggio minimo di bitume totale del 4,2% su miscela con l'aggiunta di additivo attivante l'adesione ("dopes" di adesività) e moderata additivazione con compound polimerico supermodificante a base di nanotecnologie al grafene aggiunto direttamente durante la fase produttiva nel mescolatore; con percentuale dei vuoti in opera compreso tra il 3% e 6%.:</v>
          </cell>
          <cell r="C42096"/>
          <cell r="D42096"/>
        </row>
        <row r="42097">
          <cell r="A42097" t="str">
            <v>MU.04.125.0020.a</v>
          </cell>
          <cell r="B42097" t="str">
            <v>- dosaggio grafene 3,0-4,9% sul peso del bitume totale</v>
          </cell>
          <cell r="C42097" t="str">
            <v>100 kg</v>
          </cell>
          <cell r="D42097" t="str">
            <v>10,18</v>
          </cell>
        </row>
        <row r="42098">
          <cell r="A42098" t="str">
            <v>MU.04.125.0020.b</v>
          </cell>
          <cell r="B42098" t="str">
            <v>- dosaggio grafene 5,0-7,0% sul peso del bitume totale</v>
          </cell>
          <cell r="C42098" t="str">
            <v>100 kg</v>
          </cell>
          <cell r="D42098" t="str">
            <v>11,22</v>
          </cell>
        </row>
        <row r="42099">
          <cell r="A42099" t="str">
            <v>MU.04.125.0030</v>
          </cell>
          <cell r="B42099" t="str">
            <v>Strato di usura in conglomerato bituminoso costituito da inerti graniglie e pietrischi, Dmax 10,00 mm, resistenza alla frammentazione LA = 20 e resistenza alla levigazione PSV = 44, compreso fino ad un massimo di 20% di fresato rigenerato con attivanti chimici funzionali (rigeneranti), impastati a caldo con bitume normale classe 50/70 o 70/100, dosaggio minimo di bitume totale del 4,8% su miscela con l'aggiunta di additivo attivante l'adesione ("dopes" di adesività) e moderata additivazione con compound polimerico supermodificante a base di nanotecnologie al grafene aggiunto direttamente durante la fase produttiva nel mescolatore; con percentuale dei vuoti in opera compreso tra il 3% e 6%, valore di aderenza superficiale BPN = 62:</v>
          </cell>
          <cell r="C42099"/>
          <cell r="D42099"/>
        </row>
        <row r="42100">
          <cell r="A42100" t="str">
            <v>MU.04.125.0030.a</v>
          </cell>
          <cell r="B42100" t="str">
            <v>- dosaggio grafene 3,0-4,9% sul peso del bitume totale</v>
          </cell>
          <cell r="C42100" t="str">
            <v>100 kg</v>
          </cell>
          <cell r="D42100" t="str">
            <v>11,28</v>
          </cell>
        </row>
        <row r="42101">
          <cell r="A42101" t="str">
            <v>MU.04.125.0030.b</v>
          </cell>
          <cell r="B42101" t="str">
            <v>- dosaggio grafene 5,0-7,0% sul peso del bitume totale</v>
          </cell>
          <cell r="C42101" t="str">
            <v>100 kg</v>
          </cell>
          <cell r="D42101" t="str">
            <v>13,06</v>
          </cell>
        </row>
        <row r="42102">
          <cell r="A42102" t="str">
            <v>MU.04.140</v>
          </cell>
          <cell r="B42102" t="str">
            <v>CORDONI, RISVOLTE, PARACARRI - IN PIETRA</v>
          </cell>
          <cell r="C42102"/>
          <cell r="D42102"/>
        </row>
        <row r="42103">
          <cell r="A42103" t="str">
            <v>MU.04.140.0010</v>
          </cell>
          <cell r="B42103" t="str">
            <v>Risvolte in masselli di granito per accessi carrai, spessore 15 - 20 cm lavorate a punta:</v>
          </cell>
          <cell r="C42103"/>
          <cell r="D42103"/>
        </row>
        <row r="42104">
          <cell r="A42104" t="str">
            <v>MU.04.140.0010.a</v>
          </cell>
          <cell r="B42104" t="str">
            <v>- dimensioni 40 x 40 cm</v>
          </cell>
          <cell r="C42104" t="str">
            <v>cad</v>
          </cell>
          <cell r="D42104" t="str">
            <v>93,69</v>
          </cell>
        </row>
        <row r="42105">
          <cell r="A42105" t="str">
            <v>MU.04.140.0010.b</v>
          </cell>
          <cell r="B42105" t="str">
            <v>- dimensioni 50 x 50 cm</v>
          </cell>
          <cell r="C42105" t="str">
            <v>cad</v>
          </cell>
          <cell r="D42105" t="str">
            <v>99,21</v>
          </cell>
        </row>
        <row r="42106">
          <cell r="A42106" t="str">
            <v>MU.04.140.0010.c</v>
          </cell>
          <cell r="B42106" t="str">
            <v>- dimensioni 60 x 60 cm</v>
          </cell>
          <cell r="C42106" t="str">
            <v>cad</v>
          </cell>
          <cell r="D42106" t="str">
            <v>106,71</v>
          </cell>
        </row>
        <row r="42107">
          <cell r="A42107" t="str">
            <v>MU.04.140.0020</v>
          </cell>
          <cell r="B42107" t="str">
            <v>Lastre di granito per accessi carrai, spessore 15 - 20 cm, lavorate a punta</v>
          </cell>
          <cell r="C42107" t="str">
            <v>m²</v>
          </cell>
          <cell r="D42107" t="str">
            <v>175,08</v>
          </cell>
        </row>
        <row r="42108">
          <cell r="A42108" t="str">
            <v>MU.04.140.0030</v>
          </cell>
          <cell r="B42108" t="str">
            <v>Paracarro in granito Ø 30 cm, come da disegni dell'Amministrazione</v>
          </cell>
          <cell r="C42108"/>
          <cell r="D42108"/>
        </row>
        <row r="42109">
          <cell r="A42109" t="str">
            <v>MU.04.140.0030.a</v>
          </cell>
          <cell r="B42109" t="str">
            <v>- altezza 110 cm</v>
          </cell>
          <cell r="C42109" t="str">
            <v>cad</v>
          </cell>
          <cell r="D42109" t="str">
            <v>154,32</v>
          </cell>
        </row>
        <row r="42110">
          <cell r="A42110" t="str">
            <v>MU.04.140.0030.b</v>
          </cell>
          <cell r="B42110" t="str">
            <v>- altezza 60 cm</v>
          </cell>
          <cell r="C42110" t="str">
            <v>cad</v>
          </cell>
          <cell r="D42110" t="str">
            <v>137,79</v>
          </cell>
        </row>
        <row r="42111">
          <cell r="A42111" t="str">
            <v>MU.04.140.0050</v>
          </cell>
          <cell r="B42111" t="str">
            <v>Cordoni in granito (Baveno, Montorfano, Sanfedelino) con parti in vista bocciardate:</v>
          </cell>
          <cell r="C42111"/>
          <cell r="D42111"/>
        </row>
        <row r="42112">
          <cell r="A42112" t="str">
            <v>MU.04.140.0050.a</v>
          </cell>
          <cell r="B42112" t="str">
            <v>- sezione 40-45x25 cm, retti, a vista</v>
          </cell>
          <cell r="C42112" t="str">
            <v>m</v>
          </cell>
          <cell r="D42112" t="str">
            <v>108,64</v>
          </cell>
        </row>
        <row r="42113">
          <cell r="A42113" t="str">
            <v>MU.04.140.0050.b</v>
          </cell>
          <cell r="B42113" t="str">
            <v>- sezione 30-35x25 cm, retti, a vista</v>
          </cell>
          <cell r="C42113" t="str">
            <v>m</v>
          </cell>
          <cell r="D42113" t="str">
            <v>64,66</v>
          </cell>
        </row>
        <row r="42114">
          <cell r="A42114" t="str">
            <v>MU.04.140.0050.c</v>
          </cell>
          <cell r="B42114" t="str">
            <v>- sezione 20-25x25 cm, retti, a vista</v>
          </cell>
          <cell r="C42114" t="str">
            <v>m</v>
          </cell>
          <cell r="D42114" t="str">
            <v>45,01</v>
          </cell>
        </row>
        <row r="42115">
          <cell r="A42115" t="str">
            <v>MU.04.140.0050.d</v>
          </cell>
          <cell r="B42115" t="str">
            <v>- sezione 15-20,4x27 cm, retti, a vista</v>
          </cell>
          <cell r="C42115" t="str">
            <v>m</v>
          </cell>
          <cell r="D42115" t="str">
            <v>43,33</v>
          </cell>
        </row>
        <row r="42116">
          <cell r="A42116" t="str">
            <v>MU.04.140.0050.e</v>
          </cell>
          <cell r="B42116" t="str">
            <v>- sezione 15x15 cm, retti, a raso</v>
          </cell>
          <cell r="C42116" t="str">
            <v>m</v>
          </cell>
          <cell r="D42116" t="str">
            <v>42,74</v>
          </cell>
        </row>
        <row r="42117">
          <cell r="A42117" t="str">
            <v>MU.04.140.0050.f</v>
          </cell>
          <cell r="B42117" t="str">
            <v>- sezione 12 x 15 cm, retti, a raso</v>
          </cell>
          <cell r="C42117" t="str">
            <v>m</v>
          </cell>
          <cell r="D42117" t="str">
            <v>40,49</v>
          </cell>
        </row>
        <row r="42118">
          <cell r="A42118" t="str">
            <v>MU.04.140.0050.g</v>
          </cell>
          <cell r="B42118" t="str">
            <v>- valutazione a volume per misure varie intermedie</v>
          </cell>
          <cell r="C42118" t="str">
            <v>m³</v>
          </cell>
          <cell r="D42118" t="str">
            <v>840,48</v>
          </cell>
        </row>
        <row r="42119">
          <cell r="A42119" t="str">
            <v>MU.04.140.0060</v>
          </cell>
          <cell r="B42119" t="str">
            <v>Cordoni in granito grigio d'importazione, parti in vista bocciardate:</v>
          </cell>
          <cell r="C42119"/>
          <cell r="D42119"/>
        </row>
        <row r="42120">
          <cell r="A42120" t="str">
            <v>MU.04.140.0060.a</v>
          </cell>
          <cell r="B42120" t="str">
            <v>- sezione 40-45x25 cm, retti, a vista</v>
          </cell>
          <cell r="C42120" t="str">
            <v>m</v>
          </cell>
          <cell r="D42120" t="str">
            <v>79,33</v>
          </cell>
        </row>
        <row r="42121">
          <cell r="A42121" t="str">
            <v>MU.04.140.0060.b</v>
          </cell>
          <cell r="B42121" t="str">
            <v>- sezione 30-35x25 cm, retti, a vista</v>
          </cell>
          <cell r="C42121" t="str">
            <v>m</v>
          </cell>
          <cell r="D42121" t="str">
            <v>47,21</v>
          </cell>
        </row>
        <row r="42122">
          <cell r="A42122" t="str">
            <v>MU.04.140.0060.c</v>
          </cell>
          <cell r="B42122" t="str">
            <v>- sezione 20-25x25 cm, retti, a vista</v>
          </cell>
          <cell r="C42122" t="str">
            <v>m</v>
          </cell>
          <cell r="D42122" t="str">
            <v>32,66</v>
          </cell>
        </row>
        <row r="42123">
          <cell r="A42123" t="str">
            <v>MU.04.140.0060.d</v>
          </cell>
          <cell r="B42123" t="str">
            <v>- sezione 15-20,4x27 cm, retti, a vista</v>
          </cell>
          <cell r="C42123" t="str">
            <v>m</v>
          </cell>
          <cell r="D42123" t="str">
            <v>26,64</v>
          </cell>
        </row>
        <row r="42124">
          <cell r="A42124" t="str">
            <v>MU.04.140.0060.e</v>
          </cell>
          <cell r="B42124" t="str">
            <v>- sezione 15 x 15 cm, retti, a raso</v>
          </cell>
          <cell r="C42124" t="str">
            <v>m</v>
          </cell>
          <cell r="D42124" t="str">
            <v>20,12</v>
          </cell>
        </row>
        <row r="42125">
          <cell r="A42125" t="str">
            <v>MU.04.140.0060.f</v>
          </cell>
          <cell r="B42125" t="str">
            <v>- sezione 12 x 15 cm, retti, a raso</v>
          </cell>
          <cell r="C42125" t="str">
            <v>m</v>
          </cell>
          <cell r="D42125" t="str">
            <v>24,97</v>
          </cell>
        </row>
        <row r="42126">
          <cell r="A42126" t="str">
            <v>MU.04.140.0060.g</v>
          </cell>
          <cell r="B42126" t="str">
            <v>- valutazione a volume per misure varie intermedie</v>
          </cell>
          <cell r="C42126" t="str">
            <v>m³</v>
          </cell>
          <cell r="D42126" t="str">
            <v>613,68</v>
          </cell>
        </row>
        <row r="42127">
          <cell r="A42127" t="str">
            <v>MU.04.140.0070</v>
          </cell>
          <cell r="B42127" t="str">
            <v>Cordoni in serizzo o granitello, parti in vista bocciardate:</v>
          </cell>
          <cell r="C42127"/>
          <cell r="D42127"/>
        </row>
        <row r="42128">
          <cell r="A42128" t="str">
            <v>MU.04.140.0070.a</v>
          </cell>
          <cell r="B42128" t="str">
            <v>- sezione 40-45x25 cm, retti, a vista</v>
          </cell>
          <cell r="C42128" t="str">
            <v>m</v>
          </cell>
          <cell r="D42128" t="str">
            <v>65,00</v>
          </cell>
        </row>
        <row r="42129">
          <cell r="A42129" t="str">
            <v>MU.04.140.0070.b</v>
          </cell>
          <cell r="B42129" t="str">
            <v>- sezione 30-35x25 cm, retti, a vista</v>
          </cell>
          <cell r="C42129" t="str">
            <v>m</v>
          </cell>
          <cell r="D42129" t="str">
            <v>49,75</v>
          </cell>
        </row>
        <row r="42130">
          <cell r="A42130" t="str">
            <v>MU.04.140.0070.c</v>
          </cell>
          <cell r="B42130" t="str">
            <v>- sezione 20-25x25 cm, retti, a vista</v>
          </cell>
          <cell r="C42130" t="str">
            <v>m</v>
          </cell>
          <cell r="D42130" t="str">
            <v>24,54</v>
          </cell>
        </row>
        <row r="42131">
          <cell r="A42131" t="str">
            <v>MU.04.140.0070.d</v>
          </cell>
          <cell r="B42131" t="str">
            <v>- sezione 15-20,4x27 cm, retti, a vista</v>
          </cell>
          <cell r="C42131" t="str">
            <v>m</v>
          </cell>
          <cell r="D42131" t="str">
            <v>22,02</v>
          </cell>
        </row>
        <row r="42132">
          <cell r="A42132" t="str">
            <v>MU.04.140.0070.e</v>
          </cell>
          <cell r="B42132" t="str">
            <v>- sezione 15 x 15 cm, retti, a raso</v>
          </cell>
          <cell r="C42132" t="str">
            <v>m</v>
          </cell>
          <cell r="D42132" t="str">
            <v>19,49</v>
          </cell>
        </row>
        <row r="42133">
          <cell r="A42133" t="str">
            <v>MU.04.140.0070.f</v>
          </cell>
          <cell r="B42133" t="str">
            <v>- sezione 12 x 15 cm, retti, a raso</v>
          </cell>
          <cell r="C42133" t="str">
            <v>m</v>
          </cell>
          <cell r="D42133" t="str">
            <v>16,32</v>
          </cell>
        </row>
        <row r="42134">
          <cell r="A42134" t="str">
            <v>MU.04.140.0070.g</v>
          </cell>
          <cell r="B42134" t="str">
            <v>- valutazione a volume per misure varie intermedie</v>
          </cell>
          <cell r="C42134" t="str">
            <v>m³</v>
          </cell>
          <cell r="D42134" t="str">
            <v>663,22</v>
          </cell>
        </row>
        <row r="42135">
          <cell r="A42135" t="str">
            <v>MU.04.140.0100</v>
          </cell>
          <cell r="B42135" t="str">
            <v>Binderi in porfido sezione 10 x 12 cm/ 12 x 12 cm</v>
          </cell>
          <cell r="C42135" t="str">
            <v>m</v>
          </cell>
          <cell r="D42135" t="str">
            <v>10,29</v>
          </cell>
        </row>
        <row r="42136">
          <cell r="A42136" t="str">
            <v>MU.04.145</v>
          </cell>
          <cell r="B42136" t="str">
            <v>CORDOLI IN CALCESTRUZZO</v>
          </cell>
          <cell r="C42136"/>
          <cell r="D42136"/>
        </row>
        <row r="42137">
          <cell r="A42137" t="str">
            <v>MU.04.145.0010</v>
          </cell>
          <cell r="B42137" t="str">
            <v>Cordoni retti in conglomerato vibrocompresso, con superficie liscia:</v>
          </cell>
          <cell r="C42137"/>
          <cell r="D42137"/>
        </row>
        <row r="42138">
          <cell r="A42138" t="str">
            <v>MU.04.145.0010.a</v>
          </cell>
          <cell r="B42138" t="str">
            <v>- sezione 12/15 cm x 25 cm</v>
          </cell>
          <cell r="C42138" t="str">
            <v>m</v>
          </cell>
          <cell r="D42138" t="str">
            <v>6,50</v>
          </cell>
        </row>
        <row r="42139">
          <cell r="A42139" t="str">
            <v>MU.04.145.0010.b</v>
          </cell>
          <cell r="B42139" t="str">
            <v>- sezione 6/10 cm x 25 cm</v>
          </cell>
          <cell r="C42139" t="str">
            <v>m</v>
          </cell>
          <cell r="D42139" t="str">
            <v>4,91</v>
          </cell>
        </row>
        <row r="42140">
          <cell r="A42140" t="str">
            <v>MU.04.145.0050</v>
          </cell>
          <cell r="B42140" t="str">
            <v>Cordoni retti in conglomerato vibrocompresso, con superficie liscia, retti o con qualsiasi raggio di curvatura, del tipo sormontabile, per aiuola spartitraffico</v>
          </cell>
          <cell r="C42140" t="str">
            <v>m</v>
          </cell>
          <cell r="D42140" t="str">
            <v>13,27</v>
          </cell>
        </row>
        <row r="42141">
          <cell r="A42141" t="str">
            <v>MU.04.150</v>
          </cell>
          <cell r="B42141" t="str">
            <v>SCIVOLI - BARRIERE</v>
          </cell>
          <cell r="C42141"/>
          <cell r="D42141"/>
        </row>
        <row r="42142">
          <cell r="A42142" t="str">
            <v>MU.04.150.0010</v>
          </cell>
          <cell r="B42142" t="str">
            <v>Scivolo per abbattimento barriere architettoniche, in elementi prefabbricati; tipo:</v>
          </cell>
          <cell r="C42142"/>
          <cell r="D42142"/>
        </row>
        <row r="42143">
          <cell r="A42143" t="str">
            <v>MU.04.150.0010.a</v>
          </cell>
          <cell r="B42143" t="str">
            <v>- trapezoidale in quattro elementi, in cemento colore grigio</v>
          </cell>
          <cell r="C42143" t="str">
            <v>cad</v>
          </cell>
          <cell r="D42143" t="str">
            <v>181,87</v>
          </cell>
        </row>
        <row r="42144">
          <cell r="A42144" t="str">
            <v>MU.04.150.0010.b</v>
          </cell>
          <cell r="B42144" t="str">
            <v>- trapezoidale in quattro elementi, in cemento bianco</v>
          </cell>
          <cell r="C42144" t="str">
            <v>cad</v>
          </cell>
          <cell r="D42144" t="str">
            <v>217,69</v>
          </cell>
        </row>
        <row r="42145">
          <cell r="A42145" t="str">
            <v>MU.04.150.0020</v>
          </cell>
          <cell r="B42145" t="str">
            <v>Barriera stradale in cemento armato vibrato tipo New Jersey da spartitraffico, eseguita con calcestruzzo C35/45 e idonea armatura in barre ad aderenza migliorata B450C, altezza 100 cm, larghezza alla base 62 cm, completa di piastre di collegamento in acciaio zincato e barre filettate con dadi e rondelle.</v>
          </cell>
          <cell r="C42145" t="str">
            <v>m</v>
          </cell>
          <cell r="D42145" t="str">
            <v>125,24</v>
          </cell>
        </row>
        <row r="42146">
          <cell r="A42146" t="str">
            <v>MU.04.150.0030</v>
          </cell>
          <cell r="B42146" t="str">
            <v>Barriera stradale in cemento armato vibrato tipo New Jersey da viadotto, eseguita con calcestruzzo C35/45 e idonea armatura in barre ad aderenza migliorata B450C, completa di ancoraggi per i montanti del mancorrente in acciaio, piastre di collegamento in acciaio zincato a caldo con bulloni, collegamenti con barra Diwdag orizzontale Ø 20 mm, con manicotto di compensazione, ancoraggi alla base costituiti da piastre in acciaio zincato a caldo.</v>
          </cell>
          <cell r="C42146" t="str">
            <v>m</v>
          </cell>
          <cell r="D42146" t="str">
            <v>228,14</v>
          </cell>
        </row>
        <row r="42147">
          <cell r="A42147" t="str">
            <v>MU.04.150.0035</v>
          </cell>
          <cell r="B42147" t="str">
            <v>Barriera stradale di sicurezza da posizionare su bordo ponte, livello di contenimento H4b secondo la normativa EN 1317-5:2007+A2:2012/AC:2012. La barriera è costituita da un mantello esterno sagomato in lamiera S355J2 spessore mm. 3 saldato ad una costolatura interna di sostegno in lamiera S355J2 EN 10025-2 spessore mm. 3; zincati per immersione a caldo in conformità a EN 1461. Le barriere sono collegate tra loro mediante perni verticali e il tutto è reso solidale al cordolo di fondazione tramite piastre ortotrope poste ad interasse di mm. 3000, provviste di quattro connettori ciascuna. Nella parte superiore sono predisposti i montanti che sostengono il tubo mancorrente del diametro di almeno 130 mm e dello spessore di almeno 8 mm. Entrambi i componenti sono realizzati in acciaio S355JR zincati a caldo in conformità a EN 1461. Tutti i giunti saldati sono eseguiti con sistema di controllo del processo speciale certiﬁcato in accordo alla norma EN ISO 383 4-3 con impiego di saldatori certiﬁcati in accordo a EN 287-1 e procedure di saldatura certiﬁcate in accordo a EN ISO 15614-1. I controlli non distruttivi sono condotti da personale certiﬁcato al livello 2 della norma EN ISO 9712. La bulloneria di collegamento e di ﬁssaggio è in acciaio 8.8 zincata a caldo in conformità a EN 1461. Altezza totale della barriera completa di montante e mancorrente, maggiore o uguale a mm. 1620.</v>
          </cell>
          <cell r="C42147" t="str">
            <v>m</v>
          </cell>
          <cell r="D42147" t="str">
            <v>1.508,52</v>
          </cell>
        </row>
        <row r="42148">
          <cell r="A42148" t="str">
            <v>MU.04.150.0040</v>
          </cell>
          <cell r="B42148" t="str">
            <v>Barriera stradale metallica di sicurezza, retta o curva, da posizionare su banchina in terra, costituita da fascia orizzontale, pali di sostegno, pezzi speciali, in acciaio zincato a caldo, dispositivi rifrangenti:</v>
          </cell>
          <cell r="C42148"/>
          <cell r="D42148"/>
        </row>
        <row r="42149">
          <cell r="A42149" t="str">
            <v>MU.04.150.0040.a</v>
          </cell>
          <cell r="B42149" t="str">
            <v>- classe N1 - A1, profondità normale all'asse stradale non superiore a 20 cm, con LC ≥ 40 kj</v>
          </cell>
          <cell r="C42149" t="str">
            <v>m</v>
          </cell>
          <cell r="D42149" t="str">
            <v>59,24</v>
          </cell>
        </row>
        <row r="42150">
          <cell r="A42150" t="str">
            <v>MU.04.150.0040.b</v>
          </cell>
          <cell r="B42150" t="str">
            <v>- classe N2 - A2, profondità normale all'asse stradale non superiore a 20 cm, con LC ≥ 80 kj</v>
          </cell>
          <cell r="C42150" t="str">
            <v>m</v>
          </cell>
          <cell r="D42150" t="str">
            <v>59,24</v>
          </cell>
        </row>
        <row r="42151">
          <cell r="A42151" t="str">
            <v>MU.04.150.0040.c</v>
          </cell>
          <cell r="B42151" t="str">
            <v>- classe H1 - A3, profondità normale all'asse stradale non superiore a 50 cm, con LC ≥ 127 kj</v>
          </cell>
          <cell r="C42151" t="str">
            <v>m</v>
          </cell>
          <cell r="D42151" t="str">
            <v>84,79</v>
          </cell>
        </row>
        <row r="42152">
          <cell r="A42152" t="str">
            <v>MU.04.150.0040.d</v>
          </cell>
          <cell r="B42152" t="str">
            <v>- classe H2 - B1, profondità normale all'asse stradale non superiore a 65 cm, con LC ≥ 250 kj</v>
          </cell>
          <cell r="C42152" t="str">
            <v>m</v>
          </cell>
          <cell r="D42152" t="str">
            <v>155,28</v>
          </cell>
        </row>
        <row r="42153">
          <cell r="A42153" t="str">
            <v>MU.04.150.0040.e</v>
          </cell>
          <cell r="B42153" t="str">
            <v>- classe H3 - B2, profondità normale all'asse stradale non superiore a 58 cm, con LC ≥ 450 kj</v>
          </cell>
          <cell r="C42153" t="str">
            <v>m</v>
          </cell>
          <cell r="D42153" t="str">
            <v>217,26</v>
          </cell>
        </row>
        <row r="42154">
          <cell r="A42154" t="str">
            <v>MU.04.150.0050</v>
          </cell>
          <cell r="B42154" t="str">
            <v>Barriera stradale metallica di sicurezza, retta o curva, da posizionare su bordo ponte costituita da fasce orizzontali, pali di sostegno, pezzi speciali, in acciaio zincato a caldo, dispositivi rifrangenti:</v>
          </cell>
          <cell r="C42154"/>
          <cell r="D42154"/>
        </row>
        <row r="42155">
          <cell r="A42155" t="str">
            <v>MU.04.150.0050.a</v>
          </cell>
          <cell r="B42155" t="str">
            <v>- classe H2 - B1, profondità normale all'asse stradale non superiore a 40 cm, con LC ≥ 250 kj</v>
          </cell>
          <cell r="C42155" t="str">
            <v>m</v>
          </cell>
          <cell r="D42155" t="str">
            <v>205,02</v>
          </cell>
        </row>
        <row r="42156">
          <cell r="A42156" t="str">
            <v>MU.04.150.0050.b</v>
          </cell>
          <cell r="B42156" t="str">
            <v>- classe H3 - B2, profondità normale all'asse stradale non superiore a 40 cm, con LC≥ 450 kj</v>
          </cell>
          <cell r="C42156" t="str">
            <v>m</v>
          </cell>
          <cell r="D42156" t="str">
            <v>239,09</v>
          </cell>
        </row>
        <row r="42157">
          <cell r="A42157" t="str">
            <v>MU.04.150.0050.c</v>
          </cell>
          <cell r="B42157" t="str">
            <v>- classe H4 - B3, profondità normale all'asse stradale non superiore a 45 cm, con LC ≥ 572 kj</v>
          </cell>
          <cell r="C42157" t="str">
            <v>m</v>
          </cell>
          <cell r="D42157" t="str">
            <v>263,43</v>
          </cell>
        </row>
        <row r="42158">
          <cell r="A42158" t="str">
            <v>MU.04.150.0060</v>
          </cell>
          <cell r="B42158" t="str">
            <v>Barriera stradale metallica di sicurezza spartitraffico centrale, bifilare, posizionata su banchina su terra costituita da fasce orizzontali, pali di sostegno, pezzi speciali, in acciaio zincato a caldo, dispositivi rifrangenti:</v>
          </cell>
          <cell r="C42158"/>
          <cell r="D42158"/>
        </row>
        <row r="42159">
          <cell r="A42159" t="str">
            <v>MU.04.150.0060.a</v>
          </cell>
          <cell r="B42159" t="str">
            <v>- classe H1 - A3, profondità normale all'asse stradale non superiore a 80 cm, con LC ≥ 127 kj</v>
          </cell>
          <cell r="C42159" t="str">
            <v>m</v>
          </cell>
          <cell r="D42159" t="str">
            <v>130,32</v>
          </cell>
        </row>
        <row r="42160">
          <cell r="A42160" t="str">
            <v>MU.04.150.0060.b</v>
          </cell>
          <cell r="B42160" t="str">
            <v>- classe H2 - B2, profondità normale all'asse stradale non superiore a 85 cm, con LC ≥ 288 kj</v>
          </cell>
          <cell r="C42160" t="str">
            <v>m</v>
          </cell>
          <cell r="D42160" t="str">
            <v>219,13</v>
          </cell>
        </row>
        <row r="42161">
          <cell r="A42161" t="str">
            <v>MU.04.150.0060.c</v>
          </cell>
          <cell r="B42161" t="str">
            <v>- classe H3 - B2, profondità normale all'asse stradale non superiore a 85 cm, con LC ≥ 450 kj</v>
          </cell>
          <cell r="C42161" t="str">
            <v>m</v>
          </cell>
          <cell r="D42161" t="str">
            <v>231,00</v>
          </cell>
        </row>
        <row r="42162">
          <cell r="A42162" t="str">
            <v>MU.04.150.0060.d</v>
          </cell>
          <cell r="B42162" t="str">
            <v>- classe H4 - B3, profondità normale all'asse stradale non superiore a 85 cm, con LC ≥ 572 kj</v>
          </cell>
          <cell r="C42162" t="str">
            <v>m</v>
          </cell>
          <cell r="D42162" t="str">
            <v>270,06</v>
          </cell>
        </row>
        <row r="42163">
          <cell r="A42163" t="str">
            <v>MU.04.150.0070</v>
          </cell>
          <cell r="B42163" t="str">
            <v>Barriera stradale di sicurezza a due fasce composta da elementi in legno lamellare di conifera certificata secondo le norme UNI EN 1317:2010 per destinazione bordo laterale in classe di contenimento elevato H2 (livello di contenimento Lc≥ 288 Kj), indice ASI &lt; 1, classe W6 in conformità con il D.M. del Ministero Infrastrutture e trasporti del 21/06/04 e già omologata per destinazione bordo laterale nella stessa classe di contenimento in conformità con il D.M. del Ministero LLPP del 18/02/92 e successivi;</v>
          </cell>
          <cell r="C42163"/>
          <cell r="D42163"/>
        </row>
        <row r="42164">
          <cell r="A42164" t="str">
            <v>MU.04.150.0070.a</v>
          </cell>
          <cell r="B42164" t="str">
            <v>- barriera stradale completa di montanti e accessori</v>
          </cell>
          <cell r="C42164" t="str">
            <v>m</v>
          </cell>
          <cell r="D42164" t="str">
            <v>291,36</v>
          </cell>
        </row>
        <row r="42165">
          <cell r="A42165" t="str">
            <v>MU.04.150.0070.b</v>
          </cell>
          <cell r="B42165" t="str">
            <v>- pezzo speciale terminale diritto (lunghezza elemento mm 310)</v>
          </cell>
          <cell r="C42165" t="str">
            <v>cad</v>
          </cell>
          <cell r="D42165" t="str">
            <v>281,95</v>
          </cell>
        </row>
        <row r="42166">
          <cell r="A42166" t="str">
            <v>MU.04.150.0070.c</v>
          </cell>
          <cell r="B42166" t="str">
            <v>- pezzo speciale terminale curvo (lunghezza elemento mm 675)</v>
          </cell>
          <cell r="C42166" t="str">
            <v>cad</v>
          </cell>
          <cell r="D42166" t="str">
            <v>780,07</v>
          </cell>
        </row>
        <row r="42167">
          <cell r="A42167" t="str">
            <v>MU.04.150.0080</v>
          </cell>
          <cell r="B42167" t="str">
            <v>Barriera stradale di sicurezza ad una fascia composta da elementi in legno lamellare di conifera e da elementi metallici realizzati in acciaio per impieghi strutturali a resistenza migliorata alla corrosione atmosferica S355J0WP tipo "corten" grado B; certificata secondo le norme UNI EN 10025-5, derivata dalla versione certificata per la classe N2 Bordo Laterale secondo le norme UNI EN 1317:2010 omologata in classe N2 Bordo Laterale, Livello di contenimento Lc≥82 KJ, Indice ASI minore di 1 e larghezza utile minore o uguale alla classe W4.</v>
          </cell>
          <cell r="C42167"/>
          <cell r="D42167"/>
        </row>
        <row r="42168">
          <cell r="A42168" t="str">
            <v>MU.04.150.0080.a</v>
          </cell>
          <cell r="B42168" t="str">
            <v>- barriera stradale completa di montanti e accessori</v>
          </cell>
          <cell r="C42168" t="str">
            <v>m</v>
          </cell>
          <cell r="D42168" t="str">
            <v>188,43</v>
          </cell>
        </row>
        <row r="42169">
          <cell r="A42169" t="str">
            <v>MU.04.150.0080.b</v>
          </cell>
          <cell r="B42169" t="str">
            <v>- pezzo speciale terminale diritto (lunghezza elemento mm 310)</v>
          </cell>
          <cell r="C42169" t="str">
            <v>cad</v>
          </cell>
          <cell r="D42169" t="str">
            <v>230,31</v>
          </cell>
        </row>
        <row r="42170">
          <cell r="A42170" t="str">
            <v>MU.04.150.0080.c</v>
          </cell>
          <cell r="B42170" t="str">
            <v>- pezzo speciale terminale curvo (lunghezza elemento mm 660)</v>
          </cell>
          <cell r="C42170" t="str">
            <v>cad</v>
          </cell>
          <cell r="D42170" t="str">
            <v>638,61</v>
          </cell>
        </row>
        <row r="42171">
          <cell r="A42171" t="str">
            <v>MU.04.150.0090</v>
          </cell>
          <cell r="B42171" t="str">
            <v>Fornitura di elementi di barriere new jersey in polietilene di colore bianco e/o rosso per delimitazioni o deviazioni stradali, con giunti e fori di riempimento/svuotamento, di dimensioni minime 100x40 cm, h=70 cm.</v>
          </cell>
          <cell r="C42171" t="str">
            <v>m</v>
          </cell>
          <cell r="D42171" t="str">
            <v>38,37</v>
          </cell>
        </row>
        <row r="42172">
          <cell r="A42172" t="str">
            <v>MU.04.150.0100</v>
          </cell>
          <cell r="B42172" t="str">
            <v>Lastre in quarzo-cemento, antisdrucciolevoli e antigelivi, per percorso tattilo-plantare con rilievi aventi un altezza non inferiore a 3 mm, strato a vista composto da scaglie di pietre naturali e cemento Portland 42,5, la parte inferiore composta da sabbie basaltiche, sabbie calcaree e cemento Portland 42,5. Le lastre di spessore medio non inferiore a 32 mm, avranno una colorazione superficiale a scelta della Committente ed atta ad ottenere un coefficiente di contrasto di luminanza non inferiore a 0,4 con la pavimentazione circostante. Integrate con transpoder passivo a radiofrequenza, idoneo alla realizzazione di percorsi intelligenti. Conformi alla normativa vigente D.P.R. 503/1996, D.M. 236/1989, ed in accordo con le tabelle 3-“WT6” e 1-“S9” della CEN/TS 15209:</v>
          </cell>
          <cell r="C42172"/>
          <cell r="D42172"/>
        </row>
        <row r="42173">
          <cell r="A42173" t="str">
            <v>MU.04.150.0100.a</v>
          </cell>
          <cell r="B42173" t="str">
            <v>- indicazione direzione rettilinea larghezza cm. 60</v>
          </cell>
          <cell r="C42173" t="str">
            <v>m</v>
          </cell>
          <cell r="D42173" t="str">
            <v>32,52</v>
          </cell>
        </row>
        <row r="42174">
          <cell r="A42174" t="str">
            <v>MU.04.150.0100.b</v>
          </cell>
          <cell r="B42174" t="str">
            <v>- indicazione di attenzione/servizio/pericolo valicabile larghezza cm. 40</v>
          </cell>
          <cell r="C42174" t="str">
            <v>m</v>
          </cell>
          <cell r="D42174" t="str">
            <v>25,92</v>
          </cell>
        </row>
        <row r="42175">
          <cell r="A42175" t="str">
            <v>MU.04.150.0100.c</v>
          </cell>
          <cell r="B42175" t="str">
            <v>- indicazione di arresto pericolo larghezza cm. 40</v>
          </cell>
          <cell r="C42175" t="str">
            <v>m</v>
          </cell>
          <cell r="D42175" t="str">
            <v>22,70</v>
          </cell>
        </row>
        <row r="42176">
          <cell r="A42176" t="str">
            <v>MU.04.150.0100.d</v>
          </cell>
          <cell r="B42176" t="str">
            <v>- indicazione di incrocio/ svolta ad angolo dimensioni cm. 60x80</v>
          </cell>
          <cell r="C42176" t="str">
            <v>cad</v>
          </cell>
          <cell r="D42176" t="str">
            <v>27,52</v>
          </cell>
        </row>
        <row r="42177">
          <cell r="A42177" t="str">
            <v>MU.04.150.0150</v>
          </cell>
          <cell r="B42177" t="str">
            <v>Masselli in quarzo-cemento, antisdrucciolevoli e antigelivi, per percorso tattilo-plantare con rilievi aventi un altezza non inferiore a 3 mm, strato a vista composto da scaglie di pietre naturali e cemento Portland 42,5, la parte inferiore composta da sabbie basaltiche, sabbie calcaree e cemento Portland 42,5. I masselli di spessore medio non inferiore a 55 mm, avranno una colorazione superficiale a scelta della Committente ed atta ad ottenere un coefficiente di contrasto di luminanza non inferiore a 0,4 con la pavimentazione circostante. Integrate con transpoder passivo a radiofrequenza, idoneo alla realizzazione di percorsi intelligenti. Conformi alla normativa vigente D.P.R. 503/1996, D.M. 236/1989, ed in accordo con le tabelle 3-“WT6” e 1-“S9” della CEN/TS 15209:</v>
          </cell>
          <cell r="C42177"/>
          <cell r="D42177"/>
        </row>
        <row r="42178">
          <cell r="A42178" t="str">
            <v>MU.04.150.0150.a</v>
          </cell>
          <cell r="B42178" t="str">
            <v>- indicazione direzione rettilinea larghezza cm. 60</v>
          </cell>
          <cell r="C42178" t="str">
            <v>m</v>
          </cell>
          <cell r="D42178" t="str">
            <v>39,11</v>
          </cell>
        </row>
        <row r="42179">
          <cell r="A42179" t="str">
            <v>MU.04.150.0150.b</v>
          </cell>
          <cell r="B42179" t="str">
            <v>- indicazione di attenzione/servizio/pericolo valicabile larghezza cm. 40</v>
          </cell>
          <cell r="C42179" t="str">
            <v>m</v>
          </cell>
          <cell r="D42179" t="str">
            <v>29,85</v>
          </cell>
        </row>
        <row r="42180">
          <cell r="A42180" t="str">
            <v>MU.04.150.0150.c</v>
          </cell>
          <cell r="B42180" t="str">
            <v>- indicazione di arresto pericolo larghezza cm. 40</v>
          </cell>
          <cell r="C42180" t="str">
            <v>m</v>
          </cell>
          <cell r="D42180" t="str">
            <v>26,84</v>
          </cell>
        </row>
        <row r="42181">
          <cell r="A42181" t="str">
            <v>MU.04.150.0150.d</v>
          </cell>
          <cell r="B42181" t="str">
            <v>- indicazione di incrocio/ svolta ad angolo dimensioni cm. 60x80</v>
          </cell>
          <cell r="C42181" t="str">
            <v>cad</v>
          </cell>
          <cell r="D42181" t="str">
            <v>31,25</v>
          </cell>
        </row>
        <row r="42182">
          <cell r="A42182" t="str">
            <v>MU.04.155</v>
          </cell>
          <cell r="B42182" t="str">
            <v>ATTENUATORI D'URTO REDIRETTIVI</v>
          </cell>
          <cell r="C42182"/>
          <cell r="D42182"/>
        </row>
        <row r="42183">
          <cell r="A42183" t="str">
            <v>MU.04.155.0010</v>
          </cell>
          <cell r="B42183" t="str">
            <v>Attenuatore d'urto redirettivo, conforme alla normativa UNI EN 1317, marcato CE, ripristinabile in caso di urto, costituito da elementi metallici in doppia/tripla onda, piastra metallica di ancoraggio alla pavimentazione, con assorbitori di energia comunque realizzati, protezione frontale in polietilene o altro colorato completo di frecce rinfrangenti. Compresa la fornitura di elementi di collegamento, bulloneria varia, supporti di ancoraggio al suolo e/o di blocco del movimento ed ogni parte speciale metallica, così come riportato nei rapporti di prova redatti da centri prova certificati in qualità ISO 17025:</v>
          </cell>
          <cell r="C42183"/>
          <cell r="D42183"/>
        </row>
        <row r="42184">
          <cell r="A42184" t="str">
            <v>MU.04.155.0010.a</v>
          </cell>
          <cell r="B42184" t="str">
            <v>- tipo parallelo classe di velocità 80 km/h</v>
          </cell>
          <cell r="C42184" t="str">
            <v>cad</v>
          </cell>
          <cell r="D42184" t="str">
            <v>13.017,70</v>
          </cell>
        </row>
        <row r="42185">
          <cell r="A42185" t="str">
            <v>MU.04.155.0010.b</v>
          </cell>
          <cell r="B42185" t="str">
            <v>- tipo parallelo classe di velocità 100 km/h</v>
          </cell>
          <cell r="C42185" t="str">
            <v>cad</v>
          </cell>
          <cell r="D42185" t="str">
            <v>16.134,59</v>
          </cell>
        </row>
        <row r="42186">
          <cell r="A42186" t="str">
            <v>MU.04.155.0010.c</v>
          </cell>
          <cell r="B42186" t="str">
            <v>- tipo non parallelo classe di velocità 80 km/h</v>
          </cell>
          <cell r="C42186" t="str">
            <v>cad</v>
          </cell>
          <cell r="D42186" t="str">
            <v>13.995,55</v>
          </cell>
        </row>
        <row r="42187">
          <cell r="A42187" t="str">
            <v>MU.04.155.0010.d</v>
          </cell>
          <cell r="B42187" t="str">
            <v>- tipo non parallelo classe di velocità 100 km/h</v>
          </cell>
          <cell r="C42187" t="str">
            <v>cad</v>
          </cell>
          <cell r="D42187" t="str">
            <v>17.112,45</v>
          </cell>
        </row>
        <row r="42188">
          <cell r="A42188" t="str">
            <v>MU.04.155.0020</v>
          </cell>
          <cell r="B42188" t="str">
            <v>Elementi per attenuatore d'urto redirettivo, conforme alla normativa UNI EN 1317, marcato CE, per ripristino in caso di urto, completi di elementi di collegamento, bulloneria varia, supporti ed ogni parte speciale metallica, così come riportato nei rapporti di prova redatti da centri prova certificati in qualità ISO 17025:</v>
          </cell>
          <cell r="C42188"/>
          <cell r="D42188"/>
        </row>
        <row r="42189">
          <cell r="A42189" t="str">
            <v>MU.04.155.0020.a</v>
          </cell>
          <cell r="B42189" t="str">
            <v>- frontale di testata colorato in pasta completo di frecce rinfrangenti realizzate con pellicola al alta rinfrangenza</v>
          </cell>
          <cell r="C42189" t="str">
            <v>cad</v>
          </cell>
          <cell r="D42189" t="str">
            <v>195,57</v>
          </cell>
        </row>
        <row r="42190">
          <cell r="A42190" t="str">
            <v>MU.04.155.0020.b</v>
          </cell>
          <cell r="B42190" t="str">
            <v>- supporto anteriore/intermedio per attenuatore parallelo</v>
          </cell>
          <cell r="C42190" t="str">
            <v>cad</v>
          </cell>
          <cell r="D42190" t="str">
            <v>171,13</v>
          </cell>
        </row>
        <row r="42191">
          <cell r="A42191" t="str">
            <v>MU.04.155.0020.c</v>
          </cell>
          <cell r="B42191" t="str">
            <v>- supporto anteriore/intermedio per attenuatore non parallelo</v>
          </cell>
          <cell r="C42191" t="str">
            <v>cad</v>
          </cell>
          <cell r="D42191" t="str">
            <v>297,76</v>
          </cell>
        </row>
        <row r="42192">
          <cell r="A42192" t="str">
            <v>MU.04.155.0020.d</v>
          </cell>
          <cell r="B42192" t="str">
            <v>- lama a doppia/tripla onda, asolata spessore 3,2 mm e lunghezza mm 1250 o comunque della stessa tipologia di quella danneggiata</v>
          </cell>
          <cell r="C42192" t="str">
            <v>cad</v>
          </cell>
          <cell r="D42192" t="str">
            <v>110,00</v>
          </cell>
        </row>
        <row r="42193">
          <cell r="A42193" t="str">
            <v>MU.04.155.0020.e</v>
          </cell>
          <cell r="B42193" t="str">
            <v>- elemento assorbitore d'urto comunque realizzato</v>
          </cell>
          <cell r="C42193" t="str">
            <v>cad</v>
          </cell>
          <cell r="D42193" t="str">
            <v>647,83</v>
          </cell>
        </row>
        <row r="42194">
          <cell r="A42194" t="str">
            <v>MU.04.160</v>
          </cell>
          <cell r="B42194" t="str">
            <v>CHIUSINI IN GHISA SFEROIDALE</v>
          </cell>
          <cell r="C42194"/>
          <cell r="D42194"/>
        </row>
        <row r="42195">
          <cell r="A42195" t="str">
            <v>MU.04.160.0010</v>
          </cell>
          <cell r="B42195" t="str">
            <v>Chiusini rotondi in ghisa sferoidale da carreggiata a traffico intenso, rispondenti ai Criteri Ambientali Minimi di cui al Decreto 23 giugno 2022 del Ministero della Transizione Ecologica, classe D 400 a norma UNI EN 124, altezza totale non inferiore a 100 mm, con coperchio articolato su telaio apribile a 130° e con blocco di sicurezza a 90°, guarnizione in elastomero antiodore e antirumore, non ventilato:</v>
          </cell>
          <cell r="C42195"/>
          <cell r="D42195"/>
        </row>
        <row r="42196">
          <cell r="A42196" t="str">
            <v>MU.04.160.0010.a</v>
          </cell>
          <cell r="B42196" t="str">
            <v>- con telaio quadrato non inferiore a 84x84 cm, luce netta non inferiore a Ø 600 mm, peso non inferiore a 95 kg</v>
          </cell>
          <cell r="C42196" t="str">
            <v>cad</v>
          </cell>
          <cell r="D42196" t="str">
            <v>463,83</v>
          </cell>
        </row>
        <row r="42197">
          <cell r="A42197" t="str">
            <v>MU.04.160.0010.b</v>
          </cell>
          <cell r="B42197" t="str">
            <v>- con telaio rotondo non inferiore a Ø85 cm incassato, luce netta non inferiore a Ø 600 mm, peso non inferiore a 84 kg</v>
          </cell>
          <cell r="C42197" t="str">
            <v>cad</v>
          </cell>
          <cell r="D42197" t="str">
            <v>407,25</v>
          </cell>
        </row>
        <row r="42198">
          <cell r="A42198" t="str">
            <v>MU.04.160.0010.c</v>
          </cell>
          <cell r="B42198" t="str">
            <v>- con telaio quadrato non inferiore a 85x85 cm a vista adatto per posa su pavimentazioni in pietra, luce netta non inferiore a Ø 610 mm, peso non inferiore a 156 kg</v>
          </cell>
          <cell r="C42198" t="str">
            <v>cad</v>
          </cell>
          <cell r="D42198" t="str">
            <v>844,90</v>
          </cell>
        </row>
        <row r="42199">
          <cell r="A42199" t="str">
            <v>MU.04.160.0010.d</v>
          </cell>
          <cell r="B42199" t="str">
            <v>- con telaio quadrato non inferiore a 94x94 cm , luce netta non inferiore a Ø 700 mm, peso non inferiore a 117 kg</v>
          </cell>
          <cell r="C42199" t="str">
            <v>cad</v>
          </cell>
          <cell r="D42199" t="str">
            <v>676,04</v>
          </cell>
        </row>
        <row r="42200">
          <cell r="A42200" t="str">
            <v>MU.04.160.0010.e</v>
          </cell>
          <cell r="B42200" t="str">
            <v>- con telaio rotondo non inferiore a Ø 90 cm incassato, luce netta non inferiore a Ø 700 mm, peso non inferiore a 104 kg</v>
          </cell>
          <cell r="C42200" t="str">
            <v>cad</v>
          </cell>
          <cell r="D42200" t="str">
            <v>652,94</v>
          </cell>
        </row>
        <row r="42201">
          <cell r="A42201" t="str">
            <v>MU.04.160.0010.f</v>
          </cell>
          <cell r="B42201" t="str">
            <v>- con telaio quadrato non inferiore a 81x81 cm incassato, luce netta non inferiore a Ø 600 mm, peso non inferiore a 69 kg, autobloccante</v>
          </cell>
          <cell r="C42201" t="str">
            <v>cad</v>
          </cell>
          <cell r="D42201" t="str">
            <v>291,23</v>
          </cell>
        </row>
        <row r="42202">
          <cell r="A42202" t="str">
            <v>MU.04.160.0010.g</v>
          </cell>
          <cell r="B42202" t="str">
            <v>- con telaio rotondo non inferiore a Ø 84 cm incassato, luce netta non inferiore a Ø 600 mm, peso non inferiore a 61 kg, autobloccante</v>
          </cell>
          <cell r="C42202" t="str">
            <v>cad</v>
          </cell>
          <cell r="D42202" t="str">
            <v>277,46</v>
          </cell>
        </row>
        <row r="42203">
          <cell r="A42203" t="str">
            <v>MU.04.160.0010.h</v>
          </cell>
          <cell r="B42203" t="str">
            <v>- con telaio quadrato non inferiore a 100x100 cm, luce netta non inferiore a Ø 800 mm, peso non inferiore a 131 kg</v>
          </cell>
          <cell r="C42203" t="str">
            <v>cad</v>
          </cell>
          <cell r="D42203" t="str">
            <v>1.120,28</v>
          </cell>
        </row>
        <row r="42204">
          <cell r="A42204" t="str">
            <v>MU.04.160.0030</v>
          </cell>
          <cell r="B42204" t="str">
            <v>Chiusini modulari in ghisa sferoidale da carreggiata a traffico intenso, rispondenti ai Criteri Ambientali Minimi di cui al Decreto 23 giugno 2022 del Ministero della Transizione Ecologica, classe D400 a norma UNI EN 124, altezza non inferiore a 100 mm, con coperchi a doppio triangolo, compresi telai:</v>
          </cell>
          <cell r="C42204"/>
          <cell r="D42204"/>
        </row>
        <row r="42205">
          <cell r="A42205" t="str">
            <v>MU.04.160.0030.a</v>
          </cell>
          <cell r="B42205" t="str">
            <v>- luce 750 x 750 mm, due coperchi, peso non inferiore a 123 kg</v>
          </cell>
          <cell r="C42205" t="str">
            <v>cad</v>
          </cell>
          <cell r="D42205" t="str">
            <v>921,50</v>
          </cell>
        </row>
        <row r="42206">
          <cell r="A42206" t="str">
            <v>MU.04.160.0030.b</v>
          </cell>
          <cell r="B42206" t="str">
            <v>- luce 1500 x 750 mm, quattro coperchi, peso non inferiore a 227 kg</v>
          </cell>
          <cell r="C42206" t="str">
            <v>cad</v>
          </cell>
          <cell r="D42206" t="str">
            <v>1.698,99</v>
          </cell>
        </row>
        <row r="42207">
          <cell r="A42207" t="str">
            <v>MU.04.160.0030.c</v>
          </cell>
          <cell r="B42207" t="str">
            <v>- luce 2250 x 750 mm, sei coperchi, peso non inferiore a 331 kg</v>
          </cell>
          <cell r="C42207" t="str">
            <v>cad</v>
          </cell>
          <cell r="D42207" t="str">
            <v>2.436,97</v>
          </cell>
        </row>
        <row r="42208">
          <cell r="A42208" t="str">
            <v>MU.04.160.0040</v>
          </cell>
          <cell r="B42208" t="str">
            <v>Chiusini da carreggiata a traffico normale in ghisa sferoidale, rispondenti ai Criteri Ambientali Minimi di cui al Decreto 23 giugno 2022 del Ministero della Transizione Ecologica, classe D400 a norma UNI EN124, con guarnizione in elastomero, coperchio incernierato, altezza 100 mm:</v>
          </cell>
          <cell r="C42208"/>
          <cell r="D42208"/>
        </row>
        <row r="42209">
          <cell r="A42209" t="str">
            <v>MU.04.160.0040.a</v>
          </cell>
          <cell r="B42209" t="str">
            <v>- telaio rotondo, luce netta Ø 600 mm. peso 56 kg</v>
          </cell>
          <cell r="C42209" t="str">
            <v>cad</v>
          </cell>
          <cell r="D42209" t="str">
            <v>222,13</v>
          </cell>
        </row>
        <row r="42210">
          <cell r="A42210" t="str">
            <v>MU.04.160.0040.b</v>
          </cell>
          <cell r="B42210" t="str">
            <v>- telaio rotondo, luce netta Ø 600 mm. peso 56 kg, tipo ventilato</v>
          </cell>
          <cell r="C42210" t="str">
            <v>cad</v>
          </cell>
          <cell r="D42210" t="str">
            <v>314,47</v>
          </cell>
        </row>
        <row r="42211">
          <cell r="A42211" t="str">
            <v>MU.04.160.0040.c</v>
          </cell>
          <cell r="B42211" t="str">
            <v>- telaio quadrato, luce netta Ø 600 mm. peso 65 kg</v>
          </cell>
          <cell r="C42211" t="str">
            <v>cad</v>
          </cell>
          <cell r="D42211" t="str">
            <v>250,02</v>
          </cell>
        </row>
        <row r="42212">
          <cell r="A42212" t="str">
            <v>MU.04.160.0040.d</v>
          </cell>
          <cell r="B42212" t="str">
            <v>- luce netta 600 x 600 mm, peso 80 kg, con coperchio in due triangoli</v>
          </cell>
          <cell r="C42212" t="str">
            <v>cad</v>
          </cell>
          <cell r="D42212" t="str">
            <v>544,43</v>
          </cell>
        </row>
        <row r="42213">
          <cell r="A42213" t="str">
            <v>MU.04.160.0040.e</v>
          </cell>
          <cell r="B42213" t="str">
            <v>- luce netta 430 x 280 mm, peso 40 kg, con coperchio a due triangoli</v>
          </cell>
          <cell r="C42213" t="str">
            <v>cad</v>
          </cell>
          <cell r="D42213" t="str">
            <v>147,52</v>
          </cell>
        </row>
        <row r="42214">
          <cell r="A42214" t="str">
            <v>MU.04.160.0060</v>
          </cell>
          <cell r="B42214" t="str">
            <v>Chiusini quadrati, rettangolari, in ghisa sferoidale da parcheggio, rispondenti ai Criteri Ambientali Minimi di cui al Decreto 23 giugno 2022 del Ministero della Transizione Ecologica, classe C250 a norma UNI EN 124:</v>
          </cell>
          <cell r="C42214"/>
          <cell r="D42214"/>
        </row>
        <row r="42215">
          <cell r="A42215" t="str">
            <v>MU.04.160.0060.a</v>
          </cell>
          <cell r="B42215" t="str">
            <v>- luce 300 x 300 mm, altezza 40 mm, peso 21,5 kg</v>
          </cell>
          <cell r="C42215" t="str">
            <v>cad</v>
          </cell>
          <cell r="D42215" t="str">
            <v>83,92</v>
          </cell>
        </row>
        <row r="42216">
          <cell r="A42216" t="str">
            <v>MU.04.160.0060.b</v>
          </cell>
          <cell r="B42216" t="str">
            <v>- luce 440 x 440 mm, altezza 45 mm, peso 36 kg</v>
          </cell>
          <cell r="C42216" t="str">
            <v>cad</v>
          </cell>
          <cell r="D42216" t="str">
            <v>189,81</v>
          </cell>
        </row>
        <row r="42217">
          <cell r="A42217" t="str">
            <v>MU.04.160.0060.c</v>
          </cell>
          <cell r="B42217" t="str">
            <v>- luce 600 x 400 mm, altezza 60 mm, peso 43 kg</v>
          </cell>
          <cell r="C42217" t="str">
            <v>cad</v>
          </cell>
          <cell r="D42217" t="str">
            <v>246,73</v>
          </cell>
        </row>
        <row r="42218">
          <cell r="A42218" t="str">
            <v>MU.04.160.0060.d</v>
          </cell>
          <cell r="B42218" t="str">
            <v>- luce 600 x 450 mm, altezza 75 mm, peso 65 kg</v>
          </cell>
          <cell r="C42218" t="str">
            <v>cad</v>
          </cell>
          <cell r="D42218" t="str">
            <v>350,00</v>
          </cell>
        </row>
        <row r="42219">
          <cell r="A42219" t="str">
            <v>MU.04.160.0100</v>
          </cell>
          <cell r="B42219" t="str">
            <v>Chiusino rettangolare in ghisa sferoidale, da carreggiata a traffico intenso, rispondente ai Criteri Ambientali Minimi di cui al Decreto 23 giugno 2022 del Ministero della Transizione Ecologica, classe D 400 a norma UNI EN 124, con telaio rettangolare non inferiore a 84x64 cm, luce netta non inferiore a 700x500 mm, peso non inferiore a 73 kg, altezza totale non inferiore a 100 mm, non ventilato, con coperchio e guarnizione in elastomero antiodore e antirumore.</v>
          </cell>
          <cell r="C42219" t="str">
            <v>cad</v>
          </cell>
          <cell r="D42219" t="str">
            <v>269,94</v>
          </cell>
        </row>
        <row r="42220">
          <cell r="A42220" t="str">
            <v>MU.04.170</v>
          </cell>
          <cell r="B42220" t="str">
            <v>CHIUSINI IN GHISA LAMELLARE PERLITICA</v>
          </cell>
          <cell r="C42220"/>
          <cell r="D42220"/>
        </row>
        <row r="42221">
          <cell r="A42221" t="str">
            <v>MU.04.170.0010</v>
          </cell>
          <cell r="B42221" t="str">
            <v>Fornitura in opera di chiusini con coperchi rotondi in ghisa lamellare perlitica, da carreggiata con traffico intenso, classe D 400, certificati a norma UNI EN 124 e di fabbricazione CEE, con marchio qualità UNI, coperchio incernierato, guarnizione in poliuretano, apertura con piccone, sistema anti-ristagno acqua e sistema di sicurezza contro la chiusura accidentale durante la manutenzione. Inclusa la movimentazione, la formazione del piano di posa con idonea malta anche a presa rapida, la posa del telaio e del relativo coperchio, gli sbarramenti e la segnaletica, e qualsiasi altra attività necessaria per il completamento dell'opera. Nei seguenti tipi:</v>
          </cell>
          <cell r="C42221"/>
          <cell r="D42221"/>
        </row>
        <row r="42222">
          <cell r="A42222" t="str">
            <v>MU.04.170.0010.a</v>
          </cell>
          <cell r="B42222" t="str">
            <v>- con telaio quadrato 750 mm, luce Ø 600 mm, altezza 75 mm, peso 93 kg</v>
          </cell>
          <cell r="C42222" t="str">
            <v>cad</v>
          </cell>
          <cell r="D42222" t="str">
            <v>209,89</v>
          </cell>
        </row>
        <row r="42223">
          <cell r="A42223" t="str">
            <v>MU.04.170.0010.b</v>
          </cell>
          <cell r="B42223" t="str">
            <v>- con telaio rotondo 750 mm, luce Ø 600 mm, altezza 75 mm, peso 81 kg</v>
          </cell>
          <cell r="C42223" t="str">
            <v>cad</v>
          </cell>
          <cell r="D42223" t="str">
            <v>193,81</v>
          </cell>
        </row>
        <row r="42224">
          <cell r="A42224" t="str">
            <v>MU.04.170.0010.c</v>
          </cell>
          <cell r="B42224" t="str">
            <v>- con telaio rotondo, luce Ø 480 mm, altezza 65 mm, peso 62 kg</v>
          </cell>
          <cell r="C42224" t="str">
            <v>cad</v>
          </cell>
          <cell r="D42224" t="str">
            <v>230,47</v>
          </cell>
        </row>
        <row r="42225">
          <cell r="A42225" t="str">
            <v>MU.04.170.0010.d</v>
          </cell>
          <cell r="B42225" t="str">
            <v>- con telaio rotondo, luce Ø 600 mm, altezza 75 mm, peso 99 kg</v>
          </cell>
          <cell r="C42225" t="str">
            <v>cad</v>
          </cell>
          <cell r="D42225" t="str">
            <v>208,02</v>
          </cell>
        </row>
        <row r="42226">
          <cell r="A42226" t="str">
            <v>MU.04.170.0010.e</v>
          </cell>
          <cell r="B42226" t="str">
            <v>- con telaio rotondo 850 mm, luce Ø 600 mm, altezza 75 mm, peso 90 kg</v>
          </cell>
          <cell r="C42226" t="str">
            <v>cad</v>
          </cell>
          <cell r="D42226" t="str">
            <v>211,92</v>
          </cell>
        </row>
        <row r="42227">
          <cell r="A42227" t="str">
            <v>MU.04.170.0013</v>
          </cell>
          <cell r="B42227" t="str">
            <v>Fornitura di chiusini con coperchi rotondi in ghisa lamellare perlitica, da carreggiata con traffico intenso, classe D 400, certificati a norma UNI EN 124 e di fabbricazione CEE, con marchio qualità UNI, coperchio incernierato, guarnizione in poliuretano, apertura con piccone, sistema anti-ristagno acqua, sistema di sicurezza contro la chiusura accidentale durante la manutenzione, serratura antieffrazione e chiave da chiusini per apertura. Inclusa la movimentazione, la formazione del piano di posa con idonea malta anche a presa rapida, la posa del telaio e del relativo coperchio, gli sbarramenti e la segnaletica, e qualsiasi altra attività necessaria per il completamento dell'opera. Nei seguenti tipi:</v>
          </cell>
          <cell r="C42227"/>
          <cell r="D42227"/>
        </row>
        <row r="42228">
          <cell r="A42228" t="str">
            <v>MU.04.170.0013.a</v>
          </cell>
          <cell r="B42228" t="str">
            <v>- con telaio quadrato 750 mm, luce Ø 600 mm, altezza 75 mm, peso 93 kg</v>
          </cell>
          <cell r="C42228" t="str">
            <v>cad</v>
          </cell>
          <cell r="D42228" t="str">
            <v>235,51</v>
          </cell>
        </row>
        <row r="42229">
          <cell r="A42229" t="str">
            <v>MU.04.170.0013.b</v>
          </cell>
          <cell r="B42229" t="str">
            <v>- con telaio rotondo 750 mm, luce Ø 600 mm, altezza 75 mm, peso 81 kg</v>
          </cell>
          <cell r="C42229" t="str">
            <v>cad</v>
          </cell>
          <cell r="D42229" t="str">
            <v>219,44</v>
          </cell>
        </row>
        <row r="42230">
          <cell r="A42230" t="str">
            <v>MU.04.170.0013.c</v>
          </cell>
          <cell r="B42230" t="str">
            <v>- con telaio quadrato 850 mm, luce Ø 600 mm, altezza 75 mm, peso 99 kg</v>
          </cell>
          <cell r="C42230" t="str">
            <v>cad</v>
          </cell>
          <cell r="D42230" t="str">
            <v>256,07</v>
          </cell>
        </row>
        <row r="42231">
          <cell r="A42231" t="str">
            <v>MU.04.170.0013.d</v>
          </cell>
          <cell r="B42231" t="str">
            <v>- con telaio ottagonale 850 mm, luce Ø 600 mm, altezza 75 mm, peso 87 kg</v>
          </cell>
          <cell r="C42231" t="str">
            <v>cad</v>
          </cell>
          <cell r="D42231" t="str">
            <v>233,62</v>
          </cell>
        </row>
        <row r="42232">
          <cell r="A42232" t="str">
            <v>MU.04.170.0013.e</v>
          </cell>
          <cell r="B42232" t="str">
            <v>- con telaio rotondo 850 mm, luce Ø 600 mm, altezza 75 mm, peso 90 kg</v>
          </cell>
          <cell r="C42232" t="str">
            <v>cad</v>
          </cell>
          <cell r="D42232" t="str">
            <v>237,53</v>
          </cell>
        </row>
        <row r="42233">
          <cell r="A42233" t="str">
            <v>MU.04.170.0017</v>
          </cell>
          <cell r="B42233" t="str">
            <v>Fornitura di chiusini rotondi da riempirsi con pavimento, come da indicazioni del progettista, in ghisa lamellare perlitica, da carreggiata con traffico intenso, in classe D 400, certificati a norma UNI EN 124 e di fabbricazione CEE, coperchio antirotazione, con telaio rotondo Ø 840 mm , luce Ø 600 mm, altezza 100 mm, peso 91 kg.Inclusa la movimentazione, la formazione del piano di posa con idonea malta anche a presa rapida, la posa del telaio e del relativo coperchio, gli sbarramenti e la segnaletica, e qualsiasi altra attività necessaria per il completamento dell'opera.</v>
          </cell>
          <cell r="C42233" t="str">
            <v>cad</v>
          </cell>
          <cell r="D42233" t="str">
            <v>196,44</v>
          </cell>
        </row>
        <row r="42234">
          <cell r="A42234" t="str">
            <v>MU.04.170.0020</v>
          </cell>
          <cell r="B42234" t="str">
            <v>Fornitura di chiusini quadrati in ghisa lamellare perlitica, da carreggiata con traffico intenso, classe D 400, certificati a norma UNI EN 124 e di fabbricazione CEE, con marchio qualità UNI, coperchio con sistema anti-ristagno acqua. Inclusa la movimentazione, la formazione del piano di posa con idonea malta anche a presa rapida, la posa del telaio e del relativo coperchio, gli sbarramenti e la segnaletica, e qualsiasi altra attività necessaria per il completamento dell'opera. Nei seguenti tipi:</v>
          </cell>
          <cell r="C42234"/>
          <cell r="D42234"/>
        </row>
        <row r="42235">
          <cell r="A42235" t="str">
            <v>MU.04.170.0020.a</v>
          </cell>
          <cell r="B42235" t="str">
            <v>- luce 500 x 500 mm, altezza 75 mm, peso 64 kg</v>
          </cell>
          <cell r="C42235" t="str">
            <v>cad</v>
          </cell>
          <cell r="D42235" t="str">
            <v>181,03</v>
          </cell>
        </row>
        <row r="42236">
          <cell r="A42236" t="str">
            <v>MU.04.170.0020.b</v>
          </cell>
          <cell r="B42236" t="str">
            <v>- luce 600 x 600 mm, altezza 75 mm, peso 80 kg</v>
          </cell>
          <cell r="C42236" t="str">
            <v>cad</v>
          </cell>
          <cell r="D42236" t="str">
            <v>216,01</v>
          </cell>
        </row>
        <row r="42237">
          <cell r="A42237" t="str">
            <v>MU.04.170.0020.c</v>
          </cell>
          <cell r="B42237" t="str">
            <v>- luce 690 x 690 mm, altezza 75 mm, peso 142 kg</v>
          </cell>
          <cell r="C42237" t="str">
            <v>cad</v>
          </cell>
          <cell r="D42237" t="str">
            <v>342,30</v>
          </cell>
        </row>
        <row r="42238">
          <cell r="A42238" t="str">
            <v>MU.04.170.0020.d</v>
          </cell>
          <cell r="B42238" t="str">
            <v>- luce 790 x 790 mm, altezza 75 mm, peso 179 kg</v>
          </cell>
          <cell r="C42238" t="str">
            <v>cad</v>
          </cell>
          <cell r="D42238" t="str">
            <v>469,48</v>
          </cell>
        </row>
        <row r="42239">
          <cell r="A42239" t="str">
            <v>MU.04.170.0030</v>
          </cell>
          <cell r="B42239" t="str">
            <v>Fornitura di chiusini rettangolari in ghisa lamellare perlitica, luce 685 x 500 mm, esterno 800 x 600 mm, altezza 75 mm, peso 87 kg, da carreggiata, classe D 400, certificati a norma UNI EN 124, con marchio qualità UNI, coperchio con sistema anti-ristagno acqua. Inclusa la movimentazione, la formazione del piano di posa con idonea malta anche a presa rapida, la posa del telaio e del relativo coperchio, gli sbarramenti e la segnaletica, e qualsiasi altra attività necessaria per il completamento dell'opera.</v>
          </cell>
          <cell r="C42239" t="str">
            <v>cad</v>
          </cell>
          <cell r="D42239" t="str">
            <v>217,25</v>
          </cell>
        </row>
        <row r="42240">
          <cell r="A42240" t="str">
            <v>MU.04.170.0040</v>
          </cell>
          <cell r="B42240" t="str">
            <v>Fornitura di chiusini quadrati in ghisa lamellare perlitica, da parcheggio e bordo strada, classe C 250, certificati a norma UNI EN 124 e di fabbricazione CEE, con marchio qualità UNI, coperchio con sistema anti-ristagno acqua. Inclusa la movimentazione, la formazione del piano di posa con idonea malta anche a presa rapida, la posa del telaio e del relativo coperchio, gli sbarramenti e la segnaletica, e qualsiasi altra attività necessaria per il completamento dell'opera. Nei seguenti tipi:</v>
          </cell>
          <cell r="C42240"/>
          <cell r="D42240"/>
        </row>
        <row r="42241">
          <cell r="A42241" t="str">
            <v>MU.04.170.0040.a</v>
          </cell>
          <cell r="B42241" t="str">
            <v>- luce 200 x 200 mm, altezza 50 mm, peso 13 kg</v>
          </cell>
          <cell r="C42241" t="str">
            <v>cad</v>
          </cell>
          <cell r="D42241" t="str">
            <v>33,63</v>
          </cell>
        </row>
        <row r="42242">
          <cell r="A42242" t="str">
            <v>MU.04.170.0040.b</v>
          </cell>
          <cell r="B42242" t="str">
            <v>- luce 300 x 300 mm, altezza 50 mm, peso 23 kg</v>
          </cell>
          <cell r="C42242" t="str">
            <v>cad</v>
          </cell>
          <cell r="D42242" t="str">
            <v>54,38</v>
          </cell>
        </row>
        <row r="42243">
          <cell r="A42243" t="str">
            <v>MU.04.170.0040.c</v>
          </cell>
          <cell r="B42243" t="str">
            <v>- luce 400 x 400 mm, altezza 70 mm, peso 39 kg</v>
          </cell>
          <cell r="C42243" t="str">
            <v>cad</v>
          </cell>
          <cell r="D42243" t="str">
            <v>87,77</v>
          </cell>
        </row>
        <row r="42244">
          <cell r="A42244" t="str">
            <v>MU.04.170.0040.d</v>
          </cell>
          <cell r="B42244" t="str">
            <v>- luce 450 x 450 mm, altezza 75 mm, peso 48 kg</v>
          </cell>
          <cell r="C42244" t="str">
            <v>cad</v>
          </cell>
          <cell r="D42244" t="str">
            <v>108,52</v>
          </cell>
        </row>
        <row r="42245">
          <cell r="A42245" t="str">
            <v>MU.04.170.0040.e</v>
          </cell>
          <cell r="B42245" t="str">
            <v>- luce 500 x 500 mm, altezza 75 mm, peso 57 kg</v>
          </cell>
          <cell r="C42245" t="str">
            <v>cad</v>
          </cell>
          <cell r="D42245" t="str">
            <v>128,16</v>
          </cell>
        </row>
        <row r="42246">
          <cell r="A42246" t="str">
            <v>MU.04.170.0040.f</v>
          </cell>
          <cell r="B42246" t="str">
            <v>- luce 600 x 600 mm, altezza 75 mm, peso 74 kg</v>
          </cell>
          <cell r="C42246" t="str">
            <v>cad</v>
          </cell>
          <cell r="D42246" t="str">
            <v>181,43</v>
          </cell>
        </row>
        <row r="42247">
          <cell r="A42247" t="str">
            <v>MU.04.170.0045</v>
          </cell>
          <cell r="B42247" t="str">
            <v>Fornitura di chiusini rettangolari in ghisa lamellare perlitica, da parcheggio e bordo strada , classe C 250, certificati a norma UNI EN 124, con marchio qualità UNI, coperchio con sistema anti-ristagno acqua. Inclusa la movimentazione, la formazione del piano di posa con idonea malta anche a presa rapida, la posa del telaio e del relativo coperchio, gli sbarramenti e la segnaletica, e qualsiasi altra attività necessaria per il completamento dell'opera. Nei seguenti tipi:</v>
          </cell>
          <cell r="C42247"/>
          <cell r="D42247"/>
        </row>
        <row r="42248">
          <cell r="A42248" t="str">
            <v>MU.04.170.0045.a</v>
          </cell>
          <cell r="B42248" t="str">
            <v>- luce 600 x 400 mm, esterno 700 x 500 mm, altezza 70 mm, peso 59 kg</v>
          </cell>
          <cell r="C42248" t="str">
            <v>cad</v>
          </cell>
          <cell r="D42248" t="str">
            <v>160,12</v>
          </cell>
        </row>
        <row r="42249">
          <cell r="A42249" t="str">
            <v>MU.04.170.0045.b</v>
          </cell>
          <cell r="B42249" t="str">
            <v>- luce 685 x 500 mm, esterno 800 x 600 mm, altezza 75 mm, peso 80 kg</v>
          </cell>
          <cell r="C42249" t="str">
            <v>cad</v>
          </cell>
          <cell r="D42249" t="str">
            <v>202,47</v>
          </cell>
        </row>
        <row r="42250">
          <cell r="A42250" t="str">
            <v>MU.04.180</v>
          </cell>
          <cell r="B42250" t="str">
            <v>GRIGLIE IN GHISA SFEROIDALE</v>
          </cell>
          <cell r="C42250"/>
          <cell r="D42250"/>
        </row>
        <row r="42251">
          <cell r="A42251" t="str">
            <v>MU.04.180.0040</v>
          </cell>
          <cell r="B42251" t="str">
            <v>Griglie quadrate piane in ghisa sferoidale, da parcheggio, classe C250, a norme UNI EN124:</v>
          </cell>
          <cell r="C42251"/>
          <cell r="D42251"/>
        </row>
        <row r="42252">
          <cell r="A42252" t="str">
            <v>MU.04.180.0040.a</v>
          </cell>
          <cell r="B42252" t="str">
            <v>- luce 450 x 450 mm, altezza 38 mm, peso 32,70 kg</v>
          </cell>
          <cell r="C42252" t="str">
            <v>cad</v>
          </cell>
          <cell r="D42252" t="str">
            <v>133,06</v>
          </cell>
        </row>
        <row r="42253">
          <cell r="A42253" t="str">
            <v>MU.04.180.0040.b</v>
          </cell>
          <cell r="B42253" t="str">
            <v>- luce 550 x 550 mm, altezza 38 mm, peso 48 kg</v>
          </cell>
          <cell r="C42253" t="str">
            <v>cad</v>
          </cell>
          <cell r="D42253" t="str">
            <v>211,83</v>
          </cell>
        </row>
        <row r="42254">
          <cell r="A42254" t="str">
            <v>MU.04.180.0040.c</v>
          </cell>
          <cell r="B42254" t="str">
            <v>- luce 650 x 650 mm, altezza 41 mm, peso 77 kg</v>
          </cell>
          <cell r="C42254" t="str">
            <v>cad</v>
          </cell>
          <cell r="D42254" t="str">
            <v>303,74</v>
          </cell>
        </row>
        <row r="42255">
          <cell r="A42255" t="str">
            <v>MU.04.180.0040.d</v>
          </cell>
          <cell r="B42255" t="str">
            <v>- luce 750 x 750 mm, altezza 43 mm, peso 95 kg</v>
          </cell>
          <cell r="C42255" t="str">
            <v>cad</v>
          </cell>
          <cell r="D42255" t="str">
            <v>393,91</v>
          </cell>
        </row>
        <row r="42256">
          <cell r="A42256" t="str">
            <v>MU.04.180.0050</v>
          </cell>
          <cell r="B42256" t="str">
            <v>Griglie quadrate concave, in ghisa sferoidale da parcheggio, classe C250, a norme UNI EN124: luce 450 x 450 mm, altezza 38 mm, peso 34,10 kg</v>
          </cell>
          <cell r="C42256" t="str">
            <v>cad</v>
          </cell>
          <cell r="D42256" t="str">
            <v>133,06</v>
          </cell>
        </row>
        <row r="42257">
          <cell r="A42257" t="str">
            <v>MU.04.180.0060</v>
          </cell>
          <cell r="B42257" t="str">
            <v>Griglie per canalette in ghisa sferoidale, rispondenti ai Criteri Ambientali Minimi di cui al Decreto 23 giugno 2022 del Ministero della Transizione Ecologica, classe D400 a norma UNI EN 124,con bloccaggio degli elementi a mezzo di barra elastica, lunghezza 750 mm, spessore griglia 35 mm:</v>
          </cell>
          <cell r="C42257"/>
          <cell r="D42257"/>
        </row>
        <row r="42258">
          <cell r="A42258" t="str">
            <v>MU.04.180.0060.a</v>
          </cell>
          <cell r="B42258" t="str">
            <v>- larghezza 300 mm, peso 24 kg - superficie drenante non inferiore a 10 dm²</v>
          </cell>
          <cell r="C42258" t="str">
            <v>cad</v>
          </cell>
          <cell r="D42258" t="str">
            <v>155,75</v>
          </cell>
        </row>
        <row r="42259">
          <cell r="A42259" t="str">
            <v>MU.04.180.0060.b</v>
          </cell>
          <cell r="B42259" t="str">
            <v>- larghezza 400 mm, peso 33 kg - superficie drenante non inferiore a 15 dm²</v>
          </cell>
          <cell r="C42259" t="str">
            <v>cad</v>
          </cell>
          <cell r="D42259" t="str">
            <v>190,71</v>
          </cell>
        </row>
        <row r="42260">
          <cell r="A42260" t="str">
            <v>MU.04.180.0070</v>
          </cell>
          <cell r="B42260" t="str">
            <v>Coppia di longheroni in ghisa, rispondenti ai Criteri Ambientali Minimi di cui al Decreto 23 giugno 2022 del Ministero della Transizione Ecologica, per l'appoggio di griglie per canalette in ghisa sferoidale, lunghezza 750 mm.:</v>
          </cell>
          <cell r="C42260"/>
          <cell r="D42260"/>
        </row>
        <row r="42261">
          <cell r="A42261" t="str">
            <v>MU.04.180.0070.a</v>
          </cell>
          <cell r="B42261" t="str">
            <v>- classe C250 a norma UNI EN 124 - Peso = 2 x 4 = 8 kg per 75 cm di lunghezza</v>
          </cell>
          <cell r="C42261" t="str">
            <v>cad</v>
          </cell>
          <cell r="D42261" t="str">
            <v>69,67</v>
          </cell>
        </row>
        <row r="42262">
          <cell r="A42262" t="str">
            <v>MU.04.180.0070.b</v>
          </cell>
          <cell r="B42262" t="str">
            <v>- classe D400 a norma UNI EN 124 - Peso = 2 x 10 = 20 kg per 75 cm di lunghezza</v>
          </cell>
          <cell r="C42262" t="str">
            <v>cad</v>
          </cell>
          <cell r="D42262" t="str">
            <v>105,66</v>
          </cell>
        </row>
        <row r="42263">
          <cell r="A42263" t="str">
            <v>MU.04.180.0080</v>
          </cell>
          <cell r="B42263"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v>
          </cell>
          <cell r="C42263"/>
          <cell r="D42263"/>
        </row>
        <row r="42264">
          <cell r="A42264" t="str">
            <v>MU.04.180.0080.a</v>
          </cell>
          <cell r="B42264"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 larghezza 200 mm, peso non inferiore a 11 kg, superficie drenante non inferiore a 7,50 dmq</v>
          </cell>
          <cell r="C42264" t="str">
            <v>cad</v>
          </cell>
          <cell r="D42264" t="str">
            <v>107,70</v>
          </cell>
        </row>
        <row r="42265">
          <cell r="A42265" t="str">
            <v>MU.04.180.0080.b</v>
          </cell>
          <cell r="B42265"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 larghezza 250 mm, peso non inferiore a 18 kg, superficie drenante non inferiore a 9 dmq</v>
          </cell>
          <cell r="C42265" t="str">
            <v>cad</v>
          </cell>
          <cell r="D42265" t="str">
            <v>119,32</v>
          </cell>
        </row>
        <row r="42266">
          <cell r="A42266" t="str">
            <v>MU.04.180.0080.c</v>
          </cell>
          <cell r="B42266"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 larghezza 300 mm, peso non inferiore a 21 kg, superficie drenante non inferiore a 11 dmq</v>
          </cell>
          <cell r="C42266" t="str">
            <v>cad</v>
          </cell>
          <cell r="D42266" t="str">
            <v>127,41</v>
          </cell>
        </row>
        <row r="42267">
          <cell r="A42267" t="str">
            <v>MU.04.180.0080.d</v>
          </cell>
          <cell r="B42267" t="str">
            <v>Griglie per canalette in ghisa sferoidale, rispondenti ai Criteri Ambientali Minimi di cui al Decreto 23 giugno 2022 del Ministero della Transizione Ecologica, classe C250 a norma UNI EN 124, con bloccaggio degli elementi a mezzo di barra elastica, lunghezza 750 mm, spessore griglia 30 mm:- larghezza 400 mm, peso non inferiore a 24 kg, superficie drenante non inferiore a 15 dmq</v>
          </cell>
          <cell r="C42267" t="str">
            <v>cad</v>
          </cell>
          <cell r="D42267" t="str">
            <v>160,42</v>
          </cell>
        </row>
        <row r="42268">
          <cell r="A42268" t="str">
            <v>MU.04.180.0090</v>
          </cell>
          <cell r="B42268" t="str">
            <v>Griglie per canalette in ghisa sferoidale, rispondente ai Criteri Ambientali Minimi di cui al Decreto 23 giugno 2022 del Ministero della Transizione Ecologica, complete di telaio in acciaio saldato, classe C250, con bloccaggio degli elementi a mezzo di barra elastica, lunghezza 750 mm, spessore griglia 30 mm:</v>
          </cell>
          <cell r="C42268"/>
          <cell r="D42268"/>
        </row>
        <row r="42269">
          <cell r="A42269" t="str">
            <v>MU.04.180.0090.a</v>
          </cell>
          <cell r="B42269" t="str">
            <v>- larghezza 200 mm, luce 150 mm</v>
          </cell>
          <cell r="C42269" t="str">
            <v>cad</v>
          </cell>
          <cell r="D42269" t="str">
            <v>155,54</v>
          </cell>
        </row>
        <row r="42270">
          <cell r="A42270" t="str">
            <v>MU.04.180.0090.b</v>
          </cell>
          <cell r="B42270" t="str">
            <v>- larghezza 250 mm, luce 200 mm</v>
          </cell>
          <cell r="C42270" t="str">
            <v>cad</v>
          </cell>
          <cell r="D42270" t="str">
            <v>168,12</v>
          </cell>
        </row>
        <row r="42271">
          <cell r="A42271" t="str">
            <v>MU.04.180.0090.c</v>
          </cell>
          <cell r="B42271" t="str">
            <v>- larghezza 300 mm, luce 250 mm</v>
          </cell>
          <cell r="C42271" t="str">
            <v>cad</v>
          </cell>
          <cell r="D42271" t="str">
            <v>189,65</v>
          </cell>
        </row>
        <row r="42272">
          <cell r="A42272" t="str">
            <v>MU.04.180.0090.d</v>
          </cell>
          <cell r="B42272" t="str">
            <v>- larghezza 400 mm, luce 350 mm</v>
          </cell>
          <cell r="C42272" t="str">
            <v>cad</v>
          </cell>
          <cell r="D42272" t="str">
            <v>246,02</v>
          </cell>
        </row>
        <row r="42273">
          <cell r="A42273" t="str">
            <v>MU.04.180.0100</v>
          </cell>
          <cell r="B42273" t="str">
            <v>Griglia rettangolare piana in ghisa sferoidale, rispondente ai Criteri Ambientali Minimi di cui al Decreto 23 giugno 2022 del Ministero della Transizione Ecologica, per pozzetti o camerette. Classe C250, certificata a Norma UNI EN 124. Telaio rinforzato e resistente alla rottura di 400 kN, luce 550 x 300 mm, altezza 77 mm, peso 37,00 Kg, incernierata, superficie drenante non inferiore a 9 dm²</v>
          </cell>
          <cell r="C42273" t="str">
            <v>cad</v>
          </cell>
          <cell r="D42273" t="str">
            <v>326,66</v>
          </cell>
        </row>
        <row r="42274">
          <cell r="A42274" t="str">
            <v>MU.04.180.0110</v>
          </cell>
          <cell r="B42274" t="str">
            <v>Fornitura di griglia piana in ghisa sferoidale a norma UNI EN 1563, rispondente ai Criteri Ambientali Minimi di cui al Decreto 23 giugno 2022 del Ministero della Transizione Ecologica, conforme alla norma UNI EN 124, classe C250, prodotta in stabilimenti certificati ISO 9001, rivestita con vernice protettiva, marcatura EN 124 C250 e marchio dell'ente di certificazione internazionalmente riconosciuto, altezza del telaio non inferiore a 39 mm. Griglia a sagoma quadrata con rilievo antisdrucciolo e autobloccante sul telaio mediante incastro elastico privo di elementi meccanici quali viti o bulloni. Il sistema d'incastro elastico dovrà essere tale da consentire indifferentemente la rotazione di 90 gradi della griglia rispetto al telaio, così da poter essere riposizionata nel modo migliore per favorire il deflusso delle acque o per aumentare la sicurezza del traffico ciclistico. In conformità al DM dei lavori pubblici n. 236 del 14/06/1989, la maglia del grigliato non deve essere attraversabile da una sfera di 2 cm di diametro. Nei tipi:</v>
          </cell>
          <cell r="C42274"/>
          <cell r="D42274"/>
        </row>
        <row r="42275">
          <cell r="A42275" t="str">
            <v>MU.04.180.0110.a</v>
          </cell>
          <cell r="B42275" t="str">
            <v>- luce 250x250 mm;</v>
          </cell>
          <cell r="C42275" t="str">
            <v>cad</v>
          </cell>
          <cell r="D42275" t="str">
            <v>75,82</v>
          </cell>
        </row>
        <row r="42276">
          <cell r="A42276" t="str">
            <v>MU.04.180.0110.b</v>
          </cell>
          <cell r="B42276" t="str">
            <v>- luce 300x300 mm;</v>
          </cell>
          <cell r="C42276" t="str">
            <v>cad</v>
          </cell>
          <cell r="D42276" t="str">
            <v>96,67</v>
          </cell>
        </row>
        <row r="42277">
          <cell r="A42277" t="str">
            <v>MU.04.180.0110.c</v>
          </cell>
          <cell r="B42277" t="str">
            <v>- luce 400x400 mm;</v>
          </cell>
          <cell r="C42277" t="str">
            <v>cad</v>
          </cell>
          <cell r="D42277" t="str">
            <v>132,65</v>
          </cell>
        </row>
        <row r="42278">
          <cell r="A42278" t="str">
            <v>MU.04.180.0110.d</v>
          </cell>
          <cell r="B42278" t="str">
            <v>- luce 500x500 mm;</v>
          </cell>
          <cell r="C42278" t="str">
            <v>cad</v>
          </cell>
          <cell r="D42278" t="str">
            <v>204,25</v>
          </cell>
        </row>
        <row r="42279">
          <cell r="A42279" t="str">
            <v>MU.04.180.0110.e</v>
          </cell>
          <cell r="B42279" t="str">
            <v>- luce 600x600 mm;</v>
          </cell>
          <cell r="C42279" t="str">
            <v>cad</v>
          </cell>
          <cell r="D42279" t="str">
            <v>304,11</v>
          </cell>
        </row>
        <row r="42280">
          <cell r="A42280" t="str">
            <v>MU.04.180.0110.f</v>
          </cell>
          <cell r="B42280" t="str">
            <v>- luce 700x700 mm;</v>
          </cell>
          <cell r="C42280" t="str">
            <v>cad</v>
          </cell>
          <cell r="D42280" t="str">
            <v>423,65</v>
          </cell>
        </row>
        <row r="42281">
          <cell r="A42281" t="str">
            <v>MU.04.180.0120</v>
          </cell>
          <cell r="B42281" t="str">
            <v>Fornitura di griglia piana in ghisa sferoidale a norma UNI EN 1563, rispondente ai Criteri Ambientali Minimi di cui al Decreto 23 giugno 2022 del Ministero della Transizione Ecologica, conforme alla norma UNI EN 124, classe C250, prodotta in stabilimenti certificati ISO 9001, rivestita con vernice protettiva, marcatura EN 124 C250 e marchio dell'ente di certificazione internazionalmente riconosciuto, altezza del telaio non inferiore a 100 mm. Griglia a sagoma quadrata con rilievo antisdrucciolo e autobloccante sul telaio mediante incastro elastico privo di elementi meccanici quali viti o bulloni. Il sistema d'incastro elastico dovrà essere tale da consentire indifferentemente la rotazione di 90 gradi della griglia rispetto al telaio, così da poter essere riposizionata nel modo migliore per favorire il deflusso delle acque o per aumentare la sicurezza del traffico ciclistico. In conformità al DM dei lavori pubblici n. 236 del 14/06/1989, la maglia del grigliato non deve essere attraversabile da una sfera di 2 cm di diametro. Nei tipi: - luce 350x350 mm;</v>
          </cell>
          <cell r="C42281" t="str">
            <v>cad</v>
          </cell>
          <cell r="D42281" t="str">
            <v>191,40</v>
          </cell>
        </row>
        <row r="42282">
          <cell r="A42282" t="str">
            <v>MU.04.190</v>
          </cell>
          <cell r="B42282" t="str">
            <v>GRIGLIE IN GHISA LAMELLARE</v>
          </cell>
          <cell r="C42282"/>
          <cell r="D42282"/>
        </row>
        <row r="42283">
          <cell r="A42283" t="str">
            <v>MU.04.190.0020</v>
          </cell>
          <cell r="B42283" t="str">
            <v>Griglie per canalette, in ghisa lamellare, classe C250, senza telaio, in elementi da 50 cm:</v>
          </cell>
          <cell r="C42283"/>
          <cell r="D42283"/>
        </row>
        <row r="42284">
          <cell r="A42284" t="str">
            <v>MU.04.190.0020.a</v>
          </cell>
          <cell r="B42284" t="str">
            <v>- ad asole, concave, larghezza 135 mm, altezza 48 mm</v>
          </cell>
          <cell r="C42284" t="str">
            <v>m</v>
          </cell>
          <cell r="D42284" t="str">
            <v>48,18</v>
          </cell>
        </row>
        <row r="42285">
          <cell r="A42285" t="str">
            <v>MU.04.190.0020.b</v>
          </cell>
          <cell r="B42285" t="str">
            <v>- ad asole, concave, larghezza 210 mm, altezza 40 mm</v>
          </cell>
          <cell r="C42285" t="str">
            <v>m</v>
          </cell>
          <cell r="D42285" t="str">
            <v>52,51</v>
          </cell>
        </row>
        <row r="42286">
          <cell r="A42286" t="str">
            <v>MU.04.190.0020.c</v>
          </cell>
          <cell r="B42286" t="str">
            <v>- ad asole, concave, larghezza 210 mm, altezza 48 mm</v>
          </cell>
          <cell r="C42286" t="str">
            <v>m</v>
          </cell>
          <cell r="D42286" t="str">
            <v>84,05</v>
          </cell>
        </row>
        <row r="42287">
          <cell r="A42287" t="str">
            <v>MU.04.190.0020.d</v>
          </cell>
          <cell r="B42287" t="str">
            <v>- ad asole, concave, larghezza 270 mm, altezza 40 mm</v>
          </cell>
          <cell r="C42287" t="str">
            <v>m</v>
          </cell>
          <cell r="D42287" t="str">
            <v>84,05</v>
          </cell>
        </row>
        <row r="42288">
          <cell r="A42288" t="str">
            <v>MU.04.200</v>
          </cell>
          <cell r="B42288" t="str">
            <v>SIGILLI IN GHISA LAMELLARE PERLITICA</v>
          </cell>
          <cell r="C42288"/>
          <cell r="D42288"/>
        </row>
        <row r="42289">
          <cell r="A42289" t="str">
            <v>MU.04.200.0010</v>
          </cell>
          <cell r="B42289" t="str">
            <v>Sigilli rotondi in ghisa sferoidale da riempire con pavimenti, classe D400, a norme UNI EN 124:</v>
          </cell>
          <cell r="C42289"/>
          <cell r="D42289"/>
        </row>
        <row r="42290">
          <cell r="A42290" t="str">
            <v>MU.04.200.0010.a</v>
          </cell>
          <cell r="B42290" t="str">
            <v>- con telaio rotondo, luce Ø 410 mm, altezza 130 mm, peso 58 kg</v>
          </cell>
          <cell r="C42290" t="str">
            <v>cad</v>
          </cell>
          <cell r="D42290" t="str">
            <v>348,38</v>
          </cell>
        </row>
        <row r="42291">
          <cell r="A42291" t="str">
            <v>MU.04.200.0010.b</v>
          </cell>
          <cell r="B42291" t="str">
            <v>- con telaio rotondo, luce Ø 610 mm, altezza 130 mm, peso 101 kg</v>
          </cell>
          <cell r="C42291" t="str">
            <v>cad</v>
          </cell>
          <cell r="D42291" t="str">
            <v>592,59</v>
          </cell>
        </row>
        <row r="42292">
          <cell r="A42292" t="str">
            <v>MU.04.200.0020</v>
          </cell>
          <cell r="B42292" t="str">
            <v>Sigilli rotondi in ghisa sferoidale da riempire con pavimenti, classe C250, a norme UNI EN 124, altezza 100 mm:</v>
          </cell>
          <cell r="C42292"/>
          <cell r="D42292"/>
        </row>
        <row r="42293">
          <cell r="A42293" t="str">
            <v>MU.04.200.0020.a</v>
          </cell>
          <cell r="B42293" t="str">
            <v>- con telaio rotondo, luce Ø 600 mm, peso 61 kg</v>
          </cell>
          <cell r="C42293" t="str">
            <v>cad</v>
          </cell>
          <cell r="D42293" t="str">
            <v>240,70</v>
          </cell>
        </row>
        <row r="42294">
          <cell r="A42294" t="str">
            <v>MU.04.200.0020.b</v>
          </cell>
          <cell r="B42294" t="str">
            <v>- con telaio quadrato, luce Ø 600 mm, peso 69 kg</v>
          </cell>
          <cell r="C42294" t="str">
            <v>cad</v>
          </cell>
          <cell r="D42294" t="str">
            <v>262,61</v>
          </cell>
        </row>
        <row r="42295">
          <cell r="A42295" t="str">
            <v>MU.04.200.0030</v>
          </cell>
          <cell r="B42295" t="str">
            <v>Sigilli quadrati in ghisa sferoidale da riempire con pavimenti, classe C250, a norme UNI EN 124, altezza 100 mm:</v>
          </cell>
          <cell r="C42295"/>
          <cell r="D42295"/>
        </row>
        <row r="42296">
          <cell r="A42296" t="str">
            <v>MU.04.200.0030.a</v>
          </cell>
          <cell r="B42296" t="str">
            <v>- luce 270 x 270 mm</v>
          </cell>
          <cell r="C42296" t="str">
            <v>cad</v>
          </cell>
          <cell r="D42296" t="str">
            <v>113,78</v>
          </cell>
        </row>
        <row r="42297">
          <cell r="A42297" t="str">
            <v>MU.04.200.0030.b</v>
          </cell>
          <cell r="B42297" t="str">
            <v>- luce 400 x 400 mm</v>
          </cell>
          <cell r="C42297" t="str">
            <v>cad</v>
          </cell>
          <cell r="D42297" t="str">
            <v>157,54</v>
          </cell>
        </row>
        <row r="42298">
          <cell r="A42298" t="str">
            <v>MU.04.200.0030.c</v>
          </cell>
          <cell r="B42298" t="str">
            <v>- luce 520 x 520 mm</v>
          </cell>
          <cell r="C42298" t="str">
            <v>cad</v>
          </cell>
          <cell r="D42298" t="str">
            <v>183,81</v>
          </cell>
        </row>
        <row r="42299">
          <cell r="A42299" t="str">
            <v>MU.04.200.0030.d</v>
          </cell>
          <cell r="B42299" t="str">
            <v>- luce 590 x 590 mm</v>
          </cell>
          <cell r="C42299" t="str">
            <v>cad</v>
          </cell>
          <cell r="D42299" t="str">
            <v>218,82</v>
          </cell>
        </row>
        <row r="42300">
          <cell r="A42300" t="str">
            <v>MU.04.210</v>
          </cell>
          <cell r="B42300" t="str">
            <v>SIGILLI E BOTOLE IN FERRO</v>
          </cell>
          <cell r="C42300"/>
          <cell r="D42300"/>
        </row>
        <row r="42301">
          <cell r="A42301" t="str">
            <v>MU.04.210.0010</v>
          </cell>
          <cell r="B42301" t="str">
            <v>Sigilli o botole in lamiera di ferro zincato, di qualsiasi tipo, completi di telaio e accessori per la posa:</v>
          </cell>
          <cell r="C42301"/>
          <cell r="D42301"/>
        </row>
        <row r="42302">
          <cell r="A42302" t="str">
            <v>MU.04.210.0010.a</v>
          </cell>
          <cell r="B42302" t="str">
            <v>- superficie sigillo o botola fino a 0,30 m²</v>
          </cell>
          <cell r="C42302" t="str">
            <v>kg</v>
          </cell>
          <cell r="D42302" t="str">
            <v>9,01</v>
          </cell>
        </row>
        <row r="42303">
          <cell r="A42303" t="str">
            <v>MU.04.210.0010.b</v>
          </cell>
          <cell r="B42303" t="str">
            <v>- superficie sigillo o botola maggiore di 0,301 m²</v>
          </cell>
          <cell r="C42303" t="str">
            <v>kg</v>
          </cell>
          <cell r="D42303" t="str">
            <v>6,42</v>
          </cell>
        </row>
        <row r="42304">
          <cell r="A42304" t="str">
            <v>MU.04.220</v>
          </cell>
          <cell r="B42304" t="str">
            <v>GRIGLIE E GRIGLIATI</v>
          </cell>
          <cell r="C42304"/>
          <cell r="D42304"/>
        </row>
        <row r="42305">
          <cell r="A42305" t="str">
            <v>MU.04.220.0010</v>
          </cell>
          <cell r="B42305" t="str">
            <v>Griglie in ferro per intercapedini, anche con parti apribili, complete di telaio.</v>
          </cell>
          <cell r="C42305" t="str">
            <v>kg</v>
          </cell>
          <cell r="D42305" t="str">
            <v>4,47</v>
          </cell>
        </row>
        <row r="42306">
          <cell r="A42306" t="str">
            <v>MU.04.220.0020</v>
          </cell>
          <cell r="B42306" t="str">
            <v>Grigliato tipo pressato in acciaio zincato a caldo in pannelli bordati completi di telaio, per pozzetti, bocche di lupo, intercapedini, canalette e simili.</v>
          </cell>
          <cell r="C42306" t="str">
            <v>kg</v>
          </cell>
          <cell r="D42306" t="str">
            <v>5,59</v>
          </cell>
        </row>
        <row r="42307">
          <cell r="A42307" t="str">
            <v>MU.04.250</v>
          </cell>
          <cell r="B42307" t="str">
            <v>ARCHETTI - TRANSENNE - DISSUASORI</v>
          </cell>
          <cell r="C42307"/>
          <cell r="D42307"/>
        </row>
        <row r="42308">
          <cell r="A42308" t="str">
            <v>MU.04.250.0010</v>
          </cell>
          <cell r="B42308" t="str">
            <v>Archetti ad U rovescia in tubi di acciaio inox:</v>
          </cell>
          <cell r="C42308"/>
          <cell r="D42308"/>
        </row>
        <row r="42309">
          <cell r="A42309" t="str">
            <v>MU.04.250.0010.a</v>
          </cell>
          <cell r="B42309" t="str">
            <v>- larghezza 50 cm</v>
          </cell>
          <cell r="C42309" t="str">
            <v>cad</v>
          </cell>
          <cell r="D42309" t="str">
            <v>51,44</v>
          </cell>
        </row>
        <row r="42310">
          <cell r="A42310" t="str">
            <v>MU.04.250.0010.b</v>
          </cell>
          <cell r="B42310" t="str">
            <v>- larghezza 100 cm</v>
          </cell>
          <cell r="C42310" t="str">
            <v>cad</v>
          </cell>
          <cell r="D42310" t="str">
            <v>92,58</v>
          </cell>
        </row>
        <row r="42311">
          <cell r="A42311" t="str">
            <v>MU.04.250.0020</v>
          </cell>
          <cell r="B42311" t="str">
            <v>Transenne formate da pannelli retti e/o curvi, come da disegni dell'Amministrazione in:</v>
          </cell>
          <cell r="C42311"/>
          <cell r="D42311"/>
        </row>
        <row r="42312">
          <cell r="A42312" t="str">
            <v>MU.04.250.0020.a</v>
          </cell>
          <cell r="B42312" t="str">
            <v>- profilati di acciaio cor-ten in pannelli</v>
          </cell>
          <cell r="C42312" t="str">
            <v>m</v>
          </cell>
          <cell r="D42312" t="str">
            <v>104,64</v>
          </cell>
        </row>
        <row r="42313">
          <cell r="A42313" t="str">
            <v>MU.04.250.0020.b</v>
          </cell>
          <cell r="B42313" t="str">
            <v>- profilati di acciaio inox in pannelli</v>
          </cell>
          <cell r="C42313" t="str">
            <v>m</v>
          </cell>
          <cell r="D42313" t="str">
            <v>154,30</v>
          </cell>
        </row>
        <row r="42314">
          <cell r="A42314" t="str">
            <v>MU.04.250.0030</v>
          </cell>
          <cell r="B42314" t="str">
            <v>Transenna in ferro a protezione dei muri spondali dei Navigli come da disegni dell'Amministrazione, esclusa la verniciatura. (peso 27,50 kg/ml)</v>
          </cell>
          <cell r="C42314" t="str">
            <v>m</v>
          </cell>
          <cell r="D42314" t="str">
            <v>235,72</v>
          </cell>
        </row>
        <row r="42315">
          <cell r="A42315" t="str">
            <v>MU.04.250.0070</v>
          </cell>
          <cell r="B42315" t="str">
            <v>Paletti dissuasori in acciaio inox AISI 304, finitura spazzolato, diametro 100 mm, spessore 3 mm, peso indicativo circa kg 9, con flangia a filo terreno diametro 150 mm, altezza cm 80 fuori terra + 30 cm interrati</v>
          </cell>
          <cell r="C42315" t="str">
            <v>cad</v>
          </cell>
          <cell r="D42315" t="str">
            <v>99,02</v>
          </cell>
        </row>
        <row r="42316">
          <cell r="A42316" t="str">
            <v>MU.04.250.0080</v>
          </cell>
          <cell r="B42316" t="str">
            <v>Dissuasore di transito di forma sferica, Ø 300 mm, in fusione di ghisa sabbiata e verniciata con polveri termoindurenti, peso indicativo circa kg 21, con prolunga in acciaio per l'inghisaggio, altezza 420 mm fuori terra</v>
          </cell>
          <cell r="C42316" t="str">
            <v>cad</v>
          </cell>
          <cell r="D42316" t="str">
            <v>137,54</v>
          </cell>
        </row>
        <row r="42317">
          <cell r="A42317" t="str">
            <v>MU.04.250.0090</v>
          </cell>
          <cell r="B42317" t="str">
            <v>Paletto dissuasore con movimentazione tramite pistone a gas che consente la scomparsa sotto filo strada; dotato di scatola di contenimento per l'interramento dimensione circa 330 x 420 mm, altezza circa 830 mm, in acciaio zincato spessore 3-5 mm e coperchio in ghisa sabbiata e verniciata. Tutta la viteria in acciaio inox, dotato di serratura con chiave per il blocco in posizione. Altezza mm 500 fuori terra, nei tipi:</v>
          </cell>
          <cell r="C42317"/>
          <cell r="D42317"/>
        </row>
        <row r="42318">
          <cell r="A42318" t="str">
            <v>MU.04.250.0090.a</v>
          </cell>
          <cell r="B42318" t="str">
            <v>- in acciaio zincato Ø 159 mm, spess. 3 mm, verniciato con polveri termoindurenti</v>
          </cell>
          <cell r="C42318" t="str">
            <v>cad</v>
          </cell>
          <cell r="D42318" t="str">
            <v>1.402,54</v>
          </cell>
        </row>
        <row r="42319">
          <cell r="A42319" t="str">
            <v>MU.04.250.0090.b</v>
          </cell>
          <cell r="B42319" t="str">
            <v>- in acciaio inox Ø 154 mm, spess. 3 mm</v>
          </cell>
          <cell r="C42319" t="str">
            <v>cad</v>
          </cell>
          <cell r="D42319" t="str">
            <v>1.768,28</v>
          </cell>
        </row>
        <row r="42320">
          <cell r="A42320" t="str">
            <v>MU.04.250.0100</v>
          </cell>
          <cell r="B42320" t="str">
            <v>Dissuasore di transito in fusione di ghisa sabbiata, altezza 1000 mm circa fuori terra, con innesto di 180 mm per il fissaggio, peso di circa 25-27 kg e base di mm 200x200. Finitura con verniciatura con polveri termoindurenti, tutte le viterie sono in acciaio inox.</v>
          </cell>
          <cell r="C42320" t="str">
            <v>cad</v>
          </cell>
          <cell r="D42320" t="str">
            <v>182,09</v>
          </cell>
        </row>
        <row r="42321">
          <cell r="A42321" t="str">
            <v>MU.04.250.0120</v>
          </cell>
          <cell r="B42321" t="str">
            <v>Dissuasore di transito in fusione di ghisa sabbiata, altezza 850-900 mm circa fuori terra, con innesto di 180 mm per il fissaggio, peso di circa 32-34 kg e base di mm 200x200. Finitura con verniciatura con polveri termoindurenti, tutte le viterie sono in acciaio inox.</v>
          </cell>
          <cell r="C42321" t="str">
            <v>cad</v>
          </cell>
          <cell r="D42321" t="str">
            <v>202,16</v>
          </cell>
        </row>
        <row r="42322">
          <cell r="A42322" t="str">
            <v>MU.04.250.0130</v>
          </cell>
          <cell r="B42322" t="str">
            <v>Dissuasore stradale (Parigina), altezza cm 93, diametro base cm 10,2, in ghisa sferoidale UNI EN 1563, verniciatura e protezione con:</v>
          </cell>
          <cell r="C42322"/>
          <cell r="D42322"/>
        </row>
        <row r="42323">
          <cell r="A42323" t="str">
            <v>MU.04.250.0130.a</v>
          </cell>
          <cell r="B42323" t="str">
            <v>- fisso</v>
          </cell>
          <cell r="C42323" t="str">
            <v>cad</v>
          </cell>
          <cell r="D42323" t="str">
            <v>194,36</v>
          </cell>
        </row>
        <row r="42324">
          <cell r="A42324" t="str">
            <v>MU.04.250.0130.b</v>
          </cell>
          <cell r="B42324" t="str">
            <v>- mobile</v>
          </cell>
          <cell r="C42324" t="str">
            <v>cad</v>
          </cell>
          <cell r="D42324" t="str">
            <v>207,59</v>
          </cell>
        </row>
        <row r="42325">
          <cell r="A42325" t="str">
            <v>MU.04.250.0140</v>
          </cell>
          <cell r="B42325" t="str">
            <v>Dissuasore stradale (Parigina), altezza cm 90, diametro base cm 10, in lega di alluminio fusa in conchiglia, finitura con sabbiatura grado Sa2, verniciatura ferromicacea a due mani, con corpo di fissaggio a terra comprensivo di perno di fissaggio e zanca.</v>
          </cell>
          <cell r="C42325" t="str">
            <v>cad</v>
          </cell>
          <cell r="D42325" t="str">
            <v>147,99</v>
          </cell>
        </row>
        <row r="42326">
          <cell r="A42326" t="str">
            <v>MU.04.270</v>
          </cell>
          <cell r="B42326" t="str">
            <v>GIUNTI STRUTTURALI</v>
          </cell>
          <cell r="C42326"/>
          <cell r="D42326"/>
        </row>
        <row r="42327">
          <cell r="A42327" t="str">
            <v>MU.04.270.0010</v>
          </cell>
          <cell r="B42327" t="str">
            <v>Giunto di dilatazione impermeabile per impalcati di ponti e viadotti, costituito da elementi in gomma rinforzati con inseriti metallici vulcanizzati:</v>
          </cell>
          <cell r="C42327"/>
          <cell r="D42327"/>
        </row>
        <row r="42328">
          <cell r="A42328" t="str">
            <v>MU.04.270.0010.a</v>
          </cell>
          <cell r="B42328" t="str">
            <v>- giunti con escursione fino a 50 mm</v>
          </cell>
          <cell r="C42328" t="str">
            <v>m</v>
          </cell>
          <cell r="D42328" t="str">
            <v>496,05</v>
          </cell>
        </row>
        <row r="42329">
          <cell r="A42329" t="str">
            <v>MU.04.270.0010.b</v>
          </cell>
          <cell r="B42329" t="str">
            <v>- giunti con escursione fino a 70 mm</v>
          </cell>
          <cell r="C42329" t="str">
            <v>m</v>
          </cell>
          <cell r="D42329" t="str">
            <v>661,35</v>
          </cell>
        </row>
        <row r="42330">
          <cell r="A42330" t="str">
            <v>MU.04.270.0010.c</v>
          </cell>
          <cell r="B42330" t="str">
            <v>- giunti con escursione fino a 100 mm</v>
          </cell>
          <cell r="C42330" t="str">
            <v>m</v>
          </cell>
          <cell r="D42330" t="str">
            <v>936,93</v>
          </cell>
        </row>
        <row r="42331">
          <cell r="A42331" t="str">
            <v>MU.04.270.0010.d</v>
          </cell>
          <cell r="B42331" t="str">
            <v>- giunti con escursione fino a 120 mm</v>
          </cell>
          <cell r="C42331" t="str">
            <v>m</v>
          </cell>
          <cell r="D42331" t="str">
            <v>1.074,69</v>
          </cell>
        </row>
        <row r="42332">
          <cell r="A42332" t="str">
            <v>MU.04.270.0010.e</v>
          </cell>
          <cell r="B42332" t="str">
            <v>- giunti con escursione fino a 150 mm</v>
          </cell>
          <cell r="C42332" t="str">
            <v>m</v>
          </cell>
          <cell r="D42332" t="str">
            <v>1.381,03</v>
          </cell>
        </row>
        <row r="42333">
          <cell r="A42333" t="str">
            <v>MU.04.270.0010.f</v>
          </cell>
          <cell r="B42333" t="str">
            <v>- giunti con escursione fino a 250 mm</v>
          </cell>
          <cell r="C42333" t="str">
            <v>m</v>
          </cell>
          <cell r="D42333" t="str">
            <v>2.204,50</v>
          </cell>
        </row>
        <row r="42334">
          <cell r="A42334" t="str">
            <v>MU.04.420</v>
          </cell>
          <cell r="B42334" t="str">
            <v>NASTRO PREFORMATO IN BITUME AUTOADESIVO</v>
          </cell>
          <cell r="C42334"/>
          <cell r="D42334"/>
        </row>
        <row r="42335">
          <cell r="A42335" t="str">
            <v>MU.04.420.0100</v>
          </cell>
          <cell r="B42335" t="str">
            <v>Nastro preformato di sigillo in bitume modificato con gomme (10/15%), autoadesivo, fornito in rotoli, per la sigillatura a freddo di lesioni o fessure della superficie della pavimentazione stradale.</v>
          </cell>
          <cell r="C42335"/>
          <cell r="D42335"/>
        </row>
        <row r="42336">
          <cell r="A42336" t="str">
            <v>MU.04.420.0100.a</v>
          </cell>
          <cell r="B42336" t="str">
            <v>- per sezioni mm 40 x 4</v>
          </cell>
          <cell r="C42336" t="str">
            <v>m</v>
          </cell>
          <cell r="D42336" t="str">
            <v>1,34</v>
          </cell>
        </row>
        <row r="42337">
          <cell r="A42337" t="str">
            <v>MU.04.420.0100.b</v>
          </cell>
          <cell r="B42337" t="str">
            <v>- per sezioni mm 50 x 4</v>
          </cell>
          <cell r="C42337" t="str">
            <v>m</v>
          </cell>
          <cell r="D42337" t="str">
            <v>1,65</v>
          </cell>
        </row>
        <row r="42338">
          <cell r="A42338" t="str">
            <v>MU.04.420.0100.c</v>
          </cell>
          <cell r="B42338" t="str">
            <v>- per sezioni mm 100 x 4</v>
          </cell>
          <cell r="C42338" t="str">
            <v>m</v>
          </cell>
          <cell r="D42338" t="str">
            <v>3,40</v>
          </cell>
        </row>
        <row r="42339">
          <cell r="A42339" t="str">
            <v>MU.05 - MATERIALI SEGNALETICA STRADALE</v>
          </cell>
          <cell r="B42339"/>
          <cell r="C42339"/>
          <cell r="D42339"/>
        </row>
        <row r="42340">
          <cell r="A42340" t="str">
            <v>MU</v>
          </cell>
          <cell r="B42340" t="str">
            <v>MATERIALI PER URBANIZZAZIONE</v>
          </cell>
          <cell r="C42340"/>
          <cell r="D42340"/>
        </row>
        <row r="42341">
          <cell r="A42341" t="str">
            <v>MU.05</v>
          </cell>
          <cell r="B42341" t="str">
            <v>MATERIALI SEGNALETICA STRADALE</v>
          </cell>
          <cell r="C42341"/>
          <cell r="D42341"/>
        </row>
        <row r="42342">
          <cell r="A42342" t="str">
            <v>MU.05.010</v>
          </cell>
          <cell r="B42342" t="str">
            <v>PITTURE STRADALI</v>
          </cell>
          <cell r="C42342"/>
          <cell r="D42342"/>
        </row>
        <row r="42343">
          <cell r="A42343" t="str">
            <v>MU.05.010.0010</v>
          </cell>
          <cell r="B42343" t="str">
            <v>Pittura spartitraffico ecologica rifrangente, gialla</v>
          </cell>
          <cell r="C42343" t="str">
            <v>kg</v>
          </cell>
          <cell r="D42343" t="str">
            <v>1,63</v>
          </cell>
        </row>
        <row r="42344">
          <cell r="A42344" t="str">
            <v>MU.05.010.0020</v>
          </cell>
          <cell r="B42344" t="str">
            <v>Bicomponente plastico a freddo di qualsiasi colore, comprese microsfere ed additivo</v>
          </cell>
          <cell r="C42344" t="str">
            <v>kg</v>
          </cell>
          <cell r="D42344" t="str">
            <v>2,66</v>
          </cell>
        </row>
        <row r="42345">
          <cell r="A42345" t="str">
            <v>MU.05.020</v>
          </cell>
          <cell r="B42345" t="str">
            <v>COPRISEGNALE</v>
          </cell>
          <cell r="C42345"/>
          <cell r="D42345"/>
        </row>
        <row r="42346">
          <cell r="A42346" t="str">
            <v>MU.05.020.0010</v>
          </cell>
          <cell r="B42346" t="str">
            <v>Nastro autoadesivo per la copertura di segnali stradali, colore arancio/nero, larghezza mm 100, con elevata resistenza ai raggi UV ed agli agenti atmosferici per un periodo non inferiore a 90 giorni.</v>
          </cell>
          <cell r="C42346" t="str">
            <v>m</v>
          </cell>
          <cell r="D42346" t="str">
            <v>2,17</v>
          </cell>
        </row>
        <row r="42347">
          <cell r="A42347" t="str">
            <v>MU.05.020.0020</v>
          </cell>
          <cell r="B42347" t="str">
            <v>Tessuto spalmato pvc, particolarmente resistente agli agenti atmosferici e con un peso non inferiore a 325 g/m².</v>
          </cell>
          <cell r="C42347" t="str">
            <v>m²</v>
          </cell>
          <cell r="D42347" t="str">
            <v>6,00</v>
          </cell>
        </row>
        <row r="42348">
          <cell r="A42348" t="str">
            <v>MU.05.150</v>
          </cell>
          <cell r="B42348" t="str">
            <v>SEGNALETICA VERTICALE</v>
          </cell>
          <cell r="C42348"/>
          <cell r="D42348"/>
        </row>
        <row r="42349">
          <cell r="A42349" t="str">
            <v>MU.05.150.0010</v>
          </cell>
          <cell r="B42349" t="str">
            <v>Pannello di qualsiasi forma e dimensione su supporto in alluminio estruso; compresi elementi di fissaggio al sostegno:</v>
          </cell>
          <cell r="C42349"/>
          <cell r="D42349"/>
        </row>
        <row r="42350">
          <cell r="A42350" t="str">
            <v>MU.05.150.0010.a</v>
          </cell>
          <cell r="B42350" t="str">
            <v>- in pellicola di classe 1</v>
          </cell>
          <cell r="C42350" t="str">
            <v>m²</v>
          </cell>
          <cell r="D42350" t="str">
            <v>194,99</v>
          </cell>
        </row>
        <row r="42351">
          <cell r="A42351" t="str">
            <v>MU.05.150.0010.b</v>
          </cell>
          <cell r="B42351" t="str">
            <v>- in pellicola di classe 2</v>
          </cell>
          <cell r="C42351" t="str">
            <v>m²</v>
          </cell>
          <cell r="D42351" t="str">
            <v>228,14</v>
          </cell>
        </row>
        <row r="42352">
          <cell r="A42352" t="str">
            <v>MU.05.150.0050</v>
          </cell>
          <cell r="B42352" t="str">
            <v>Pannello di qualsiasi forma e dimensione su supporto in alluminio scatolato spess. 2,5 mm; compreso elementi di fissaggio al sostegno:</v>
          </cell>
          <cell r="C42352"/>
          <cell r="D42352"/>
        </row>
        <row r="42353">
          <cell r="A42353" t="str">
            <v>MU.05.150.0050.a</v>
          </cell>
          <cell r="B42353" t="str">
            <v>- in pellicola di classe 1</v>
          </cell>
          <cell r="C42353" t="str">
            <v>m²</v>
          </cell>
          <cell r="D42353" t="str">
            <v>184,37</v>
          </cell>
        </row>
        <row r="42354">
          <cell r="A42354" t="str">
            <v>MU.05.150.0050.b</v>
          </cell>
          <cell r="B42354" t="str">
            <v>- in pellicola di classe 2</v>
          </cell>
          <cell r="C42354" t="str">
            <v>m²</v>
          </cell>
          <cell r="D42354" t="str">
            <v>222,84</v>
          </cell>
        </row>
        <row r="42355">
          <cell r="A42355" t="str">
            <v>MU.05.180</v>
          </cell>
          <cell r="B42355" t="str">
            <v>SEGNALETICA ELETTRONICA A LED</v>
          </cell>
          <cell r="C42355"/>
          <cell r="D42355"/>
        </row>
        <row r="42356">
          <cell r="A42356" t="str">
            <v>MU.05.180.0010</v>
          </cell>
          <cell r="B42356" t="str">
            <v>Misuratore di velocità a sensore radar interno, con display luminoso a 3 caratteri numerici. Adatto per applicazioni fisse o provvisorie, con pannelo frontale in alluminio 25/10 di mm 960x650x220, con pellicola in classe 2 ad alta rifragenza colore giallo. Dotato di software con memoria non inferiore ad 1 MB per la registrazione dei dati. funzionamento con batteria ricaricabile a 12 V. Completo di sostegno pieghevole in acciaio zincato e di palo da 60 mm e lunghezza 1,5 m.</v>
          </cell>
          <cell r="C42356" t="str">
            <v>cad</v>
          </cell>
          <cell r="D42356" t="str">
            <v>6.366,93</v>
          </cell>
        </row>
        <row r="42357">
          <cell r="A42357" t="str">
            <v>MU.05.180.0030</v>
          </cell>
          <cell r="B42357" t="str">
            <v>Misuratore di velocità a sensore radar interno. Pannello frontale in alluminio IP 54, con visualizzatore Led a 2 o 3 cifre, altezza 280 mm a due colori. Dotato di software per la registrazione dei dati con scheda di memoria di 32 MB. Funzionamento con batteria ricaricabile a 12 V, e accumulatore di riserva, o collegamento alla linea o a pannello solare. Completo di accumulatore di riserva, caricabatterie e attacco universale per pali da diam 60 a 180 mm:</v>
          </cell>
          <cell r="C42357"/>
          <cell r="D42357"/>
        </row>
        <row r="42358">
          <cell r="A42358" t="str">
            <v>MU.05.180.0030.a</v>
          </cell>
          <cell r="B42358" t="str">
            <v>- con display luminoso a 2 caratteri numerici, rilevazione velocità da 5 a 99 km/h, dimensione contenitore mm 580x750x120</v>
          </cell>
          <cell r="C42358" t="str">
            <v>cad</v>
          </cell>
          <cell r="D42358" t="str">
            <v>9.338,16</v>
          </cell>
        </row>
        <row r="42359">
          <cell r="A42359" t="str">
            <v>MU.05.180.0030.b</v>
          </cell>
          <cell r="B42359" t="str">
            <v>- con display luminoso a 3 caratteri numerici, rilevazione velocità da 5 a 250 km/h, dimensione contenitore mm 580x950x120</v>
          </cell>
          <cell r="C42359" t="str">
            <v>cad</v>
          </cell>
          <cell r="D42359" t="str">
            <v>10.147,30</v>
          </cell>
        </row>
        <row r="42360">
          <cell r="A42360" t="str">
            <v>MU.05.180.0050</v>
          </cell>
          <cell r="B42360" t="str">
            <v>Impianto seguenziale a led composto da 5 proiettori in polietilene alta densità con ottica costituita da 45 chip Led, potenza totale di 2000 Lux, lente in policarbonato colore giallo. Ogni proiettore è dotato di scheda elettronica per la gestione, di cavo precablato da 20 m e di adattatore per il fissaggio ai delineatori in pvc; delineatori in polietilene flessibile colore nero. Dimensione proiettori mm 800x400x120, peso 28 kg, dotati di due maniglie per il trasporto. Per impianto composto da 5 proiettori:</v>
          </cell>
          <cell r="C42360"/>
          <cell r="D42360"/>
        </row>
        <row r="42361">
          <cell r="A42361" t="str">
            <v>MU.05.180.0050.a</v>
          </cell>
          <cell r="B42361" t="str">
            <v>- funzionamento a 12 V</v>
          </cell>
          <cell r="C42361" t="str">
            <v>cad</v>
          </cell>
          <cell r="D42361" t="str">
            <v>2.122,32</v>
          </cell>
        </row>
        <row r="42362">
          <cell r="A42362" t="str">
            <v>MU.05.180.0050.b</v>
          </cell>
          <cell r="B42362" t="str">
            <v>- funzionamento a 12/230 V</v>
          </cell>
          <cell r="C42362" t="str">
            <v>cad</v>
          </cell>
          <cell r="D42362" t="str">
            <v>2.467,18</v>
          </cell>
        </row>
        <row r="42363">
          <cell r="A42363" t="str">
            <v>MU.05.180.0100</v>
          </cell>
          <cell r="B42363" t="str">
            <v>Cartelli in alluminio estruso spessore 80 mm, con finitura in pellicola rifrangente classe 2, perimetro della figura formato da un numero variabile (da 26 a 52 circa) di Led, potenza di 10.5 lux ciascuno. Alimentazione a 12 volt in corrente continua, con pannelli fotovoltaici o riduttore di tensione 230 VAC/12VDC. La gestione e l'accumulatore sono alloggiati in armadio stagno in vetroresina IP65; l'accensione è automatica. Completo di staffe di ancoraggio, nei tipi:</v>
          </cell>
          <cell r="C42363"/>
          <cell r="D42363"/>
        </row>
        <row r="42364">
          <cell r="A42364" t="str">
            <v>MU.05.180.0100.a</v>
          </cell>
          <cell r="B42364" t="str">
            <v>- triangolari lato 90 cm e quadrati 60x60 cm, a 12 V</v>
          </cell>
          <cell r="C42364" t="str">
            <v>m²</v>
          </cell>
          <cell r="D42364" t="str">
            <v>2.520,24</v>
          </cell>
        </row>
        <row r="42365">
          <cell r="A42365" t="str">
            <v>MU.05.180.0100.b</v>
          </cell>
          <cell r="B42365" t="str">
            <v>- a disco Ø 90 cm e quadrati 90x90 cm, a 12 V</v>
          </cell>
          <cell r="C42365" t="str">
            <v>m²</v>
          </cell>
          <cell r="D42365" t="str">
            <v>1.724,37</v>
          </cell>
        </row>
        <row r="42366">
          <cell r="A42366" t="str">
            <v>MU.05.180.0100.c</v>
          </cell>
          <cell r="B42366" t="str">
            <v>- a disco Ø 60 cm, a 12 V</v>
          </cell>
          <cell r="C42366" t="str">
            <v>m²</v>
          </cell>
          <cell r="D42366" t="str">
            <v>2.865,13</v>
          </cell>
        </row>
        <row r="42367">
          <cell r="A42367" t="str">
            <v>MU.05.180.0100.d</v>
          </cell>
          <cell r="B42367" t="str">
            <v>- maggior costo per riduttore di tensione da 230 a 12 V</v>
          </cell>
          <cell r="C42367" t="str">
            <v>cad</v>
          </cell>
          <cell r="D42367" t="str">
            <v>305,09</v>
          </cell>
        </row>
        <row r="42368">
          <cell r="A42368" t="str">
            <v>MU.05.180.0150</v>
          </cell>
          <cell r="B42368" t="str">
            <v>Impianto fotovoltaico per la produzione di energia elettrica con pannello solare a cellule di silicio monocristallino ad alta efficienza. Dotato di regolatore di carica con circuito salva batterie, ripristino uso batterie e protezione dai sovraccarichi; batteria a tampone di potenza adeguata al modello, accensione automatica o manuale; completo di quadro in vetroresina IP 65 e staffe di montaggio: - impianto da 55 W</v>
          </cell>
          <cell r="C42368" t="str">
            <v>cad</v>
          </cell>
          <cell r="D42368" t="str">
            <v>2.321,28</v>
          </cell>
        </row>
        <row r="42369">
          <cell r="A42369" t="str">
            <v>MU.05.180.0170</v>
          </cell>
          <cell r="B42369" t="str">
            <v>Impianto di alimentazione solare con potenza 5-10 watt, con pannello solare a cellule silicee pluricristalline a 12 volts in corrente continua. Dotato di scheda elettronica per caricamento energia, lampeggio ed accensione crepuscolare. Accumulatore ermetico da 27 Ah. Completo di contenitore in plastica, supporti in acciaio inox per fissaggio al sostegno, sostegno tubolare zincato diam. 60 o 90 mm, altezza 4,50 m.</v>
          </cell>
          <cell r="C42369" t="str">
            <v>cad</v>
          </cell>
          <cell r="D42369" t="str">
            <v>1.498,88</v>
          </cell>
        </row>
        <row r="42370">
          <cell r="A42370" t="str">
            <v>MU.05.200</v>
          </cell>
          <cell r="B42370" t="str">
            <v>RALLENTATORI</v>
          </cell>
          <cell r="C42370"/>
          <cell r="D42370"/>
        </row>
        <row r="42371">
          <cell r="A42371" t="str">
            <v>MU.05.200.0020</v>
          </cell>
          <cell r="B42371" t="str">
            <v>Dossi artificiali costituiti da elementi in rilievo prefabbricati a profilo convesso, modulari, in gomma o in materiale plastico, colorati con zebrature gialle e nere di uguale larghezza e parallele alla direzione di marcia. I moduli, facilmente rimovibili in caso di necessità, saranno completi di ancoraggi alla pavimentazione tali da impedire spostamenti o distacchi dei singoli elementi o di parte di essi:</v>
          </cell>
          <cell r="C42371"/>
          <cell r="D42371"/>
        </row>
        <row r="42372">
          <cell r="A42372" t="str">
            <v>MU.05.200.0020.a</v>
          </cell>
          <cell r="B42372" t="str">
            <v>- modulo di lunghezza 60 cm minimo, nella direzione di marcia, per metro lineare di larghezza, spessore minimo 3 cm</v>
          </cell>
          <cell r="C42372" t="str">
            <v>m</v>
          </cell>
          <cell r="D42372" t="str">
            <v>112,46</v>
          </cell>
        </row>
        <row r="42373">
          <cell r="A42373" t="str">
            <v>MU.05.200.0020.b</v>
          </cell>
          <cell r="B42373" t="str">
            <v>- modulo di lunghezza 90 cm minimo, nella direzione di marcia, per metro lineare di larghezza, spessore minimo 5 cm</v>
          </cell>
          <cell r="C42373" t="str">
            <v>m</v>
          </cell>
          <cell r="D42373" t="str">
            <v>172,54</v>
          </cell>
        </row>
        <row r="42374">
          <cell r="A42374" t="str">
            <v>MU.05.200.0020.c</v>
          </cell>
          <cell r="B42374" t="str">
            <v>- modulo di lunghezza 120 cm minimo, nella direzione di marcia, per metro lineare di larghezza, spessore minimo 7 cm</v>
          </cell>
          <cell r="C42374" t="str">
            <v>m</v>
          </cell>
          <cell r="D42374" t="str">
            <v>312,51</v>
          </cell>
        </row>
        <row r="42375">
          <cell r="A42375" t="str">
            <v>MU.05.210</v>
          </cell>
          <cell r="B42375" t="str">
            <v>DELINEATORI - DELIMITATORI</v>
          </cell>
          <cell r="C42375"/>
          <cell r="D42375"/>
        </row>
        <row r="42376">
          <cell r="A42376" t="str">
            <v>MU.05.210.0010</v>
          </cell>
          <cell r="B42376" t="str">
            <v>Cordoli delineatori di corsia in materiale plastico o gomma di colore giallo, comprensivi di solido sistema di fissaggio alla pavimentazione tale da impedire lo spostamento e il distacco per effetto delle sollecitazioni derivanti dal traffico. La larghezza sarà compresa fra i 15 e i 30 cm, l'altezza tra i 3 e 10 cm, con un profilo tale da consentire il sormonto in caso di necessità. I cordoli saranno inoltre completi di delineatore rifrangente di corsia, di attacchi per i medesimi e di quant'altro necessario per la messa in opera del manufatto.</v>
          </cell>
          <cell r="C42376" t="str">
            <v>m</v>
          </cell>
          <cell r="D42376" t="str">
            <v>135,61</v>
          </cell>
        </row>
        <row r="42377">
          <cell r="A42377" t="str">
            <v>MU.05.210.0020</v>
          </cell>
          <cell r="B42377" t="str">
            <v>Coni segnaletici o delineatori flessibili omologati ai sensi dell’art.192 del D.P.R.16 dicembre 1992, n. 495 - Regolamento di esecuzione e di attuazione del Nuovo Codice della Strada, di colore rosso con fasce di colore bianco retroriflettente.:</v>
          </cell>
          <cell r="C42377"/>
          <cell r="D42377"/>
        </row>
        <row r="42378">
          <cell r="A42378" t="str">
            <v>MU.05.210.0020.a</v>
          </cell>
          <cell r="B42378" t="str">
            <v>- coni in pvc h minima pari a 32,60 cm.</v>
          </cell>
          <cell r="C42378" t="str">
            <v>cad</v>
          </cell>
          <cell r="D42378" t="str">
            <v>5,71</v>
          </cell>
        </row>
        <row r="42379">
          <cell r="A42379" t="str">
            <v>MU.05.210.0020.b</v>
          </cell>
          <cell r="B42379" t="str">
            <v>- coni in pvc h minima pari a 51 cm.</v>
          </cell>
          <cell r="C42379" t="str">
            <v>cad</v>
          </cell>
          <cell r="D42379" t="str">
            <v>7,19</v>
          </cell>
        </row>
        <row r="42380">
          <cell r="A42380" t="str">
            <v>MU.05.210.0020.c</v>
          </cell>
          <cell r="B42380" t="str">
            <v>- coni in gomma h minima pari a 51 cm.</v>
          </cell>
          <cell r="C42380" t="str">
            <v>cad</v>
          </cell>
          <cell r="D42380" t="str">
            <v>17,49</v>
          </cell>
        </row>
        <row r="42381">
          <cell r="A42381" t="str">
            <v>MU.05.210.0020.d</v>
          </cell>
          <cell r="B42381" t="str">
            <v>- delineatori flessibili in gomma h minima pari a 33 cm.</v>
          </cell>
          <cell r="C42381" t="str">
            <v>cad</v>
          </cell>
          <cell r="D42381" t="str">
            <v>14,78</v>
          </cell>
        </row>
        <row r="42382">
          <cell r="A42382" t="str">
            <v>MU.05.210.0020.e</v>
          </cell>
          <cell r="B42382" t="str">
            <v>- collante per ancoraggio delineatori</v>
          </cell>
          <cell r="C42382" t="str">
            <v>kg</v>
          </cell>
          <cell r="D42382" t="str">
            <v>7,36</v>
          </cell>
        </row>
        <row r="42383">
          <cell r="A42383" t="str">
            <v>MU.05.220</v>
          </cell>
          <cell r="B42383" t="str">
            <v>SOSTEGNI E SBRACCI</v>
          </cell>
          <cell r="C42383"/>
          <cell r="D42383"/>
        </row>
        <row r="42384">
          <cell r="A42384" t="str">
            <v>MU.05.220.0010</v>
          </cell>
          <cell r="B42384" t="str">
            <v>Sbraccio semaforico, in acciaio zincato, completo di staffe e di elementi di fissaggio, di qualsiasi forma e tipo.</v>
          </cell>
          <cell r="C42384" t="str">
            <v>kg</v>
          </cell>
          <cell r="D42384" t="str">
            <v>5,51</v>
          </cell>
        </row>
        <row r="42385">
          <cell r="A42385" t="str">
            <v>MU.05.220.0020</v>
          </cell>
          <cell r="B42385" t="str">
            <v>Sostegni tubolari in acciaio zincato completi di tappo in resina:</v>
          </cell>
          <cell r="C42385"/>
          <cell r="D42385"/>
        </row>
        <row r="42386">
          <cell r="A42386" t="str">
            <v>MU.05.220.0020.a</v>
          </cell>
          <cell r="B42386" t="str">
            <v>- antirotazione diametro 48 mm</v>
          </cell>
          <cell r="C42386" t="str">
            <v>m</v>
          </cell>
          <cell r="D42386" t="str">
            <v>7,79</v>
          </cell>
        </row>
        <row r="42387">
          <cell r="A42387" t="str">
            <v>MU.05.220.0020.b</v>
          </cell>
          <cell r="B42387" t="str">
            <v>- antirotazione diametro 60 mm</v>
          </cell>
          <cell r="C42387" t="str">
            <v>m</v>
          </cell>
          <cell r="D42387" t="str">
            <v>8,51</v>
          </cell>
        </row>
        <row r="42388">
          <cell r="A42388" t="str">
            <v>MU.05.220.0020.c</v>
          </cell>
          <cell r="B42388" t="str">
            <v>- diametro 90 mm</v>
          </cell>
          <cell r="C42388" t="str">
            <v>m</v>
          </cell>
          <cell r="D42388" t="str">
            <v>12,96</v>
          </cell>
        </row>
        <row r="42389">
          <cell r="A42389" t="str">
            <v>MU.05.220.0030</v>
          </cell>
          <cell r="B42389" t="str">
            <v>Supporto zavorrato per pali per segnaletica mobile in gomma riciclata o in ferro a base rotonda completo di zavorra</v>
          </cell>
          <cell r="C42389" t="str">
            <v>cad</v>
          </cell>
          <cell r="D42389" t="str">
            <v>60,43</v>
          </cell>
        </row>
        <row r="42390">
          <cell r="A42390" t="str">
            <v>MU.05.250</v>
          </cell>
          <cell r="B42390" t="str">
            <v>MATERIALI SEGNALETICI E ACCESSORI</v>
          </cell>
          <cell r="C42390"/>
          <cell r="D42390"/>
        </row>
        <row r="42391">
          <cell r="A42391" t="str">
            <v>MU.05.250.0050</v>
          </cell>
          <cell r="B42391" t="str">
            <v>Retroriflettori catadiottrici da pavimentazione, in materiale plastico, di tipo omologato o autorizzato dal Min. dei LL.PP., con corpo e riflettori in qualsiasi colore previsto dal codice della strada, comprensivo di elementi o collanti di fissaggio.</v>
          </cell>
          <cell r="C42391" t="str">
            <v>cad</v>
          </cell>
          <cell r="D42391" t="str">
            <v>12,98</v>
          </cell>
        </row>
        <row r="42392">
          <cell r="A42392" t="str">
            <v>MU.05.250.0100</v>
          </cell>
          <cell r="B42392" t="str">
            <v>Specchio stradale circolare convesso completo di attacchi a snodo in acciaio zincato per l'orientamento dello stesso, su supporto in materiale infrangibile, completo di bulloni, rondelle in acciaio inox e quant'altro necessario per l'esecuzione del manufatto a regola d'arte. La superficie riflettente dovrà essere tale da garantire la sicurezza di eventuali passanti in caso di urti accidentali e la durata nel tempo delle proprie caratteristiche:</v>
          </cell>
          <cell r="C42392"/>
          <cell r="D42392"/>
        </row>
        <row r="42393">
          <cell r="A42393" t="str">
            <v>MU.05.250.0100.a</v>
          </cell>
          <cell r="B42393" t="str">
            <v>- diametro 60 cm</v>
          </cell>
          <cell r="C42393" t="str">
            <v>cad</v>
          </cell>
          <cell r="D42393" t="str">
            <v>93,97</v>
          </cell>
        </row>
        <row r="42394">
          <cell r="A42394" t="str">
            <v>MU.05.250.0100.b</v>
          </cell>
          <cell r="B42394" t="str">
            <v>- diametro 90 cm</v>
          </cell>
          <cell r="C42394" t="str">
            <v>cad</v>
          </cell>
          <cell r="D42394" t="str">
            <v>122,36</v>
          </cell>
        </row>
        <row r="42395">
          <cell r="A42395" t="str">
            <v>MU.05.250.0150</v>
          </cell>
          <cell r="B42395" t="str">
            <v>Cartello in alluminio dim. 60x40 cm, spess. 10/10, con spigoli arrotondati, con l'indicazione "Comune di ......... Passo Carrabile N. Aut. ........" ed il simbolo divieto di sosta, nonchè ogni altra opportuna indicazione prevista dai regolamenti e norme tecniche vigenti.</v>
          </cell>
          <cell r="C42395" t="str">
            <v>cad</v>
          </cell>
          <cell r="D42395" t="str">
            <v>7,57</v>
          </cell>
        </row>
        <row r="42396">
          <cell r="A42396" t="str">
            <v>MU.06 - MATERIALI OPERE A VERDE E ARREDO URBANO</v>
          </cell>
          <cell r="B42396"/>
          <cell r="C42396"/>
          <cell r="D42396"/>
        </row>
        <row r="42397">
          <cell r="A42397" t="str">
            <v>MU</v>
          </cell>
          <cell r="B42397" t="str">
            <v>MATERIALI PER URBANIZZAZIONE</v>
          </cell>
          <cell r="C42397"/>
          <cell r="D42397"/>
        </row>
        <row r="42398">
          <cell r="A42398" t="str">
            <v>MU.06</v>
          </cell>
          <cell r="B42398" t="str">
            <v>MATERIALI OPERE A VERDE E ARREDO URBANO</v>
          </cell>
          <cell r="C42398"/>
          <cell r="D42398"/>
        </row>
        <row r="42399">
          <cell r="A42399" t="str">
            <v>MU.06.010</v>
          </cell>
          <cell r="B42399" t="str">
            <v>SUBSTRATI DI COLTIVAZIONE - CORTECCIA DI PINO - MISCUGLI DI SEMI - LAPILLO VULCANICO</v>
          </cell>
          <cell r="C42399"/>
          <cell r="D42399"/>
        </row>
        <row r="42400">
          <cell r="A42400" t="str">
            <v>MU.06.010.0010</v>
          </cell>
          <cell r="B42400" t="str">
            <v>Fornitura di terra da coltivo franco cantiere con le seguenti caratteristiche:</v>
          </cell>
          <cell r="C42400" t="str">
            <v>m³</v>
          </cell>
          <cell r="D42400" t="str">
            <v>19,91</v>
          </cell>
        </row>
        <row r="42401">
          <cell r="A42401" t="str">
            <v>MU.06.010.0015</v>
          </cell>
          <cell r="B42401" t="str">
            <v>Terra di riempimento per strati profondi con le seguenti caratteristiche granulometriche e pedologiche:</v>
          </cell>
          <cell r="C42401" t="str">
            <v>m³</v>
          </cell>
          <cell r="D42401" t="str">
            <v>13,92</v>
          </cell>
        </row>
        <row r="42402">
          <cell r="A42402" t="str">
            <v>MU.06.010.0020</v>
          </cell>
          <cell r="B42402" t="str">
            <v>Compost vagliato 40 mm; buona qualità agronomica; utilizzato per ripristini ambientali. Il materiale compostato per i ripristini ambientali deve rispettare i seguenti parametri stabiliti dalla legge regionale n° 5/40516 del 5/8/93:</v>
          </cell>
          <cell r="C42402" t="str">
            <v>m³</v>
          </cell>
          <cell r="D42402" t="str">
            <v>15,26</v>
          </cell>
        </row>
        <row r="42403">
          <cell r="A42403" t="str">
            <v>MU.06.010.0030</v>
          </cell>
          <cell r="B42403" t="str">
            <v>Compost vagliato 15 mm di origine vegetale; buona qualità agronomica; utilizzato per la semina, la piantumazione e la concimazione di aiuole e giardini. Il materiale compostato deve rispettare i seguenti parametri stabiliti dalla legge del 28/3/1998:</v>
          </cell>
          <cell r="C42403" t="str">
            <v>m³</v>
          </cell>
          <cell r="D42403" t="str">
            <v>17,11</v>
          </cell>
        </row>
        <row r="42404">
          <cell r="A42404" t="str">
            <v>MU.06.010.0040</v>
          </cell>
          <cell r="B42404" t="str">
            <v>Terricciato organico per tappeti erbosi, composto dal 30% di sostanza organica e dal 70% di terricci vari, vagliati e concimati, ph neutro.</v>
          </cell>
          <cell r="C42404" t="str">
            <v>m³</v>
          </cell>
          <cell r="D42404" t="str">
            <v>48,55</v>
          </cell>
        </row>
        <row r="42405">
          <cell r="A42405" t="str">
            <v>MU.06.010.0050</v>
          </cell>
          <cell r="B42405" t="str">
            <v>Terricciato, contenuto di sostanza organica superiore al 50%, composto da terricci vegetali vagliati e concimati, ph neutro, idoneo per l'impianto di alberi ed arbusti.</v>
          </cell>
          <cell r="C42405" t="str">
            <v>m³</v>
          </cell>
          <cell r="D42405" t="str">
            <v>60,62</v>
          </cell>
        </row>
        <row r="42406">
          <cell r="A42406" t="str">
            <v>MU.06.010.0060</v>
          </cell>
          <cell r="B42406" t="str">
            <v>Corteccia di pino, priva di impurità, per pacciamatura di piante arboree, arbustive ed erbacee, trattata con prodotti fungicidi con pezzatura:</v>
          </cell>
          <cell r="C42406"/>
          <cell r="D42406"/>
        </row>
        <row r="42407">
          <cell r="A42407" t="str">
            <v>MU.06.010.0060.a</v>
          </cell>
          <cell r="B42407" t="str">
            <v>- Ø 0,8 ÷ 2 cm</v>
          </cell>
          <cell r="C42407" t="str">
            <v>m³</v>
          </cell>
          <cell r="D42407" t="str">
            <v>57,90</v>
          </cell>
        </row>
        <row r="42408">
          <cell r="A42408" t="str">
            <v>MU.06.010.0060.b</v>
          </cell>
          <cell r="B42408" t="str">
            <v>- Ø 2 ÷ 4 cm</v>
          </cell>
          <cell r="C42408" t="str">
            <v>m³</v>
          </cell>
          <cell r="D42408" t="str">
            <v>66,12</v>
          </cell>
        </row>
        <row r="42409">
          <cell r="A42409" t="str">
            <v>MU.06.010.0065</v>
          </cell>
          <cell r="B42409" t="str">
            <v>Lapillo vulcanico sfuso avente le seguenti proprietà fisiche e chimiche:</v>
          </cell>
          <cell r="C42409"/>
          <cell r="D42409"/>
        </row>
        <row r="42410">
          <cell r="A42410" t="str">
            <v>MU.06.010.0065.a</v>
          </cell>
          <cell r="B42410" t="str">
            <v>- mm 5-10</v>
          </cell>
          <cell r="C42410" t="str">
            <v>m³</v>
          </cell>
          <cell r="D42410" t="str">
            <v>44,46</v>
          </cell>
        </row>
        <row r="42411">
          <cell r="A42411" t="str">
            <v>MU.06.010.0065.b</v>
          </cell>
          <cell r="B42411" t="str">
            <v>- mm 10-18</v>
          </cell>
          <cell r="C42411" t="str">
            <v>m³</v>
          </cell>
          <cell r="D42411" t="str">
            <v>45,19</v>
          </cell>
        </row>
        <row r="42412">
          <cell r="A42412" t="str">
            <v>MU.06.010.0080</v>
          </cell>
          <cell r="B42412" t="str">
            <v>Lapillo vulcanico fornito in big-bags avente le seguenti proprietà fisiche e chimiche:</v>
          </cell>
          <cell r="C42412"/>
          <cell r="D42412"/>
        </row>
        <row r="42413">
          <cell r="A42413" t="str">
            <v>MU.06.010.0080.a</v>
          </cell>
          <cell r="B42413" t="str">
            <v>- mm 5-10</v>
          </cell>
          <cell r="C42413" t="str">
            <v>m³</v>
          </cell>
          <cell r="D42413" t="str">
            <v>48,57</v>
          </cell>
        </row>
        <row r="42414">
          <cell r="A42414" t="str">
            <v>MU.06.010.0080.b</v>
          </cell>
          <cell r="B42414" t="str">
            <v>- mm 10-18</v>
          </cell>
          <cell r="C42414" t="str">
            <v>m³</v>
          </cell>
          <cell r="D42414" t="str">
            <v>49,27</v>
          </cell>
        </row>
        <row r="42415">
          <cell r="A42415" t="str">
            <v>MU.06.020</v>
          </cell>
          <cell r="B42415" t="str">
            <v>DRENAGGI</v>
          </cell>
          <cell r="C42415"/>
          <cell r="D42415"/>
        </row>
        <row r="42416">
          <cell r="A42416" t="str">
            <v>MU.06.020.0100</v>
          </cell>
          <cell r="B42416" t="str">
            <v>Elementi modulari parallelepipedi sovrapponibili in PP, PVC, per la formazione di un bacino interrato drenante con capacità di accumulo del 96%, la conformazione degli elementi è tale da consentirne l’ispezione a mezzo di telecamere robotizzate, la manutenzione e la pulizia a mezzo spurghi ad alta pressione:</v>
          </cell>
          <cell r="C42416"/>
          <cell r="D42416"/>
        </row>
        <row r="42417">
          <cell r="A42417" t="str">
            <v>MU.06.020.0100.a</v>
          </cell>
          <cell r="B42417" t="str">
            <v>- elementi modulari</v>
          </cell>
          <cell r="C42417" t="str">
            <v>m³</v>
          </cell>
          <cell r="D42417" t="str">
            <v>195,22</v>
          </cell>
        </row>
        <row r="42418">
          <cell r="A42418" t="str">
            <v>MU.06.020.0100.b</v>
          </cell>
          <cell r="B42418" t="str">
            <v>- connettori singoli</v>
          </cell>
          <cell r="C42418" t="str">
            <v>cad</v>
          </cell>
          <cell r="D42418" t="str">
            <v>0,85</v>
          </cell>
        </row>
        <row r="42419">
          <cell r="A42419" t="str">
            <v>MU.06.020.0100.c</v>
          </cell>
          <cell r="B42419" t="str">
            <v>- connettori doppi</v>
          </cell>
          <cell r="C42419" t="str">
            <v>cad</v>
          </cell>
          <cell r="D42419" t="str">
            <v>1,10</v>
          </cell>
        </row>
        <row r="42420">
          <cell r="A42420" t="str">
            <v>MU.06.020.0100.d</v>
          </cell>
          <cell r="B42420" t="str">
            <v>- griglie laterali</v>
          </cell>
          <cell r="C42420" t="str">
            <v>m²</v>
          </cell>
          <cell r="D42420" t="str">
            <v>28,15</v>
          </cell>
        </row>
        <row r="42421">
          <cell r="A42421" t="str">
            <v>MU.06.020.0100.e</v>
          </cell>
          <cell r="B42421" t="str">
            <v>- griglie superiori</v>
          </cell>
          <cell r="C42421" t="str">
            <v>m²</v>
          </cell>
          <cell r="D42421" t="str">
            <v>18,46</v>
          </cell>
        </row>
        <row r="42422">
          <cell r="A42422" t="str">
            <v>MU.06.020.0100.f</v>
          </cell>
          <cell r="B42422" t="str">
            <v>- sovrapprezzo agli elementi modulari per formazione pozzetto di ispezione con coperchio D400</v>
          </cell>
          <cell r="C42422" t="str">
            <v>m³</v>
          </cell>
          <cell r="D42422" t="str">
            <v>167,85</v>
          </cell>
        </row>
        <row r="42423">
          <cell r="A42423" t="str">
            <v>MU.06.040</v>
          </cell>
          <cell r="B42423" t="str">
            <v>TELI PACCIAMANTI - STUOIE ANTIEROSIONE</v>
          </cell>
          <cell r="C42423"/>
          <cell r="D42423"/>
        </row>
        <row r="42424">
          <cell r="A42424" t="str">
            <v>MU.06.040.0010</v>
          </cell>
          <cell r="B42424" t="str">
            <v>Telo pacciamante in polietilene coestruso peso 46 gr/m², bianco e nero, spessore 0,2 mm per uso forestale.</v>
          </cell>
          <cell r="C42424" t="str">
            <v>m²</v>
          </cell>
          <cell r="D42424" t="str">
            <v>0,32</v>
          </cell>
        </row>
        <row r="42425">
          <cell r="A42425" t="str">
            <v>MU.06.040.0020</v>
          </cell>
          <cell r="B42425" t="str">
            <v>Iuta per pacciamatura.</v>
          </cell>
          <cell r="C42425" t="str">
            <v>m²</v>
          </cell>
          <cell r="D42425" t="str">
            <v>1,71</v>
          </cell>
        </row>
        <row r="42426">
          <cell r="A42426" t="str">
            <v>MU.06.040.0030</v>
          </cell>
          <cell r="B42426" t="str">
            <v>Biostuoia antierosione biodegradabile costituita da fibre vegetali confinate da due microreti di polipropilene fotossidabili trapuntate, nella versione:</v>
          </cell>
          <cell r="C42426"/>
          <cell r="D42426"/>
        </row>
        <row r="42427">
          <cell r="A42427" t="str">
            <v>MU.06.040.0030.a</v>
          </cell>
          <cell r="B42427" t="str">
            <v>- solo paglia con sormonto 10 cm</v>
          </cell>
          <cell r="C42427" t="str">
            <v>m²</v>
          </cell>
          <cell r="D42427" t="str">
            <v>1,77</v>
          </cell>
        </row>
        <row r="42428">
          <cell r="A42428" t="str">
            <v>MU.06.040.0030.b</v>
          </cell>
          <cell r="B42428" t="str">
            <v>- 50% paglia e 50% cocco con sormonto 10 cm</v>
          </cell>
          <cell r="C42428" t="str">
            <v>m²</v>
          </cell>
          <cell r="D42428" t="str">
            <v>2,17</v>
          </cell>
        </row>
        <row r="42429">
          <cell r="A42429" t="str">
            <v>MU.06.040.0030.c</v>
          </cell>
          <cell r="B42429" t="str">
            <v>- fibre vegetali naturali intrecciate (juta, cocco, lino, cotone) con sormonto 20 cm</v>
          </cell>
          <cell r="C42429" t="str">
            <v>m²</v>
          </cell>
          <cell r="D42429" t="str">
            <v>3,55</v>
          </cell>
        </row>
        <row r="42430">
          <cell r="A42430" t="str">
            <v>MU.06.040.0040</v>
          </cell>
          <cell r="B42430" t="str">
            <v>Biostuoia antierosione biodegradabile costituita da fibre vegetali confinate da due microreti di polipropilene fotossidabili trapuntate, preseminate con miscuglio standard, nella versione:</v>
          </cell>
          <cell r="C42430"/>
          <cell r="D42430"/>
        </row>
        <row r="42431">
          <cell r="A42431" t="str">
            <v>MU.06.040.0040.a</v>
          </cell>
          <cell r="B42431" t="str">
            <v>- solo paglia</v>
          </cell>
          <cell r="C42431" t="str">
            <v>m²</v>
          </cell>
          <cell r="D42431" t="str">
            <v>3,91</v>
          </cell>
        </row>
        <row r="42432">
          <cell r="A42432" t="str">
            <v>MU.06.040.0040.b</v>
          </cell>
          <cell r="B42432" t="str">
            <v>- 50% paglia e 50% cocco</v>
          </cell>
          <cell r="C42432" t="str">
            <v>m²</v>
          </cell>
          <cell r="D42432" t="str">
            <v>4,58</v>
          </cell>
        </row>
        <row r="42433">
          <cell r="A42433" t="str">
            <v>MU.06.040.0050</v>
          </cell>
          <cell r="B42433" t="str">
            <v>Geostuoia tridimensionale antierosione formata da monofilamenti di polipropilene (PP) o di poliammide (PA) termosaldati nei punti di contatto; strutture con base a maglia piatta e/o a cuspidi, spessore 20 mm, ideale per rivestimenti antierosivi di sponde e scarpate.</v>
          </cell>
          <cell r="C42433" t="str">
            <v>m²</v>
          </cell>
          <cell r="D42433" t="str">
            <v>5,79</v>
          </cell>
        </row>
        <row r="42434">
          <cell r="A42434" t="str">
            <v>MU.06.040.0060</v>
          </cell>
          <cell r="B42434" t="str">
            <v>Geostuoia tridimensionale antierosione formata da monofilamenti di polipropilene (PP) o di poliammide (PA), rinforzata con geogriglia in poliestere (PES) ad alta tenacità 55 KN/m, rivestita in PVC, per forti pendenze.</v>
          </cell>
          <cell r="C42434" t="str">
            <v>m²</v>
          </cell>
          <cell r="D42434" t="str">
            <v>12,13</v>
          </cell>
        </row>
        <row r="42435">
          <cell r="A42435" t="str">
            <v>MU.06.040.0070</v>
          </cell>
          <cell r="B42435" t="str">
            <v>Geostuoia grimpante e tridimensionale costituita da 3 strati di geogriglie bi-orientate in Polipropilene (PP) collegati tra loro mediante cucitura con fili di polipropilene, dello spessore di circa 20 mm, per la protezione superficiale contro l'erosione; con caratteristiche:</v>
          </cell>
          <cell r="C42435"/>
          <cell r="D42435"/>
        </row>
        <row r="42436">
          <cell r="A42436" t="str">
            <v>MU.06.040.0070.a</v>
          </cell>
          <cell r="B42436" t="str">
            <v>- resistenza massima a trazione &gt; 10 kN/m; peso complessivo non inferiore a 320 g/m²</v>
          </cell>
          <cell r="C42436" t="str">
            <v>m²</v>
          </cell>
          <cell r="D42436" t="str">
            <v>5,97</v>
          </cell>
        </row>
        <row r="42437">
          <cell r="A42437" t="str">
            <v>MU.06.040.0070.b</v>
          </cell>
          <cell r="B42437" t="str">
            <v>- geostuoia accoppiata ad un feltro preseminato con resistenza massima a trazione &gt; 10 kN/m; peso complessivo non inferiore a 470 g/m²</v>
          </cell>
          <cell r="C42437" t="str">
            <v>m²</v>
          </cell>
          <cell r="D42437" t="str">
            <v>10,88</v>
          </cell>
        </row>
        <row r="42438">
          <cell r="A42438" t="str">
            <v>MU.06.040.0080</v>
          </cell>
          <cell r="B42438" t="str">
            <v>Strutture alveolari a nido d'ape realizzate in Polietilene (PE) mediante estrusione continuasenza successive saldature, con resistenza a taglio delle giunzioni 0,8 kN e a sbucciatura di 0,35 kN, con caratteristiche:</v>
          </cell>
          <cell r="C42438"/>
          <cell r="D42438"/>
        </row>
        <row r="42439">
          <cell r="A42439" t="str">
            <v>MU.06.040.0080.a</v>
          </cell>
          <cell r="B42439" t="str">
            <v>- diametro medio delle celle 300 mm e altezza delle celle 75 mm; peso complessivo non inferiore a 800 g/m²</v>
          </cell>
          <cell r="C42439" t="str">
            <v>m²</v>
          </cell>
          <cell r="D42439" t="str">
            <v>6,57</v>
          </cell>
        </row>
        <row r="42440">
          <cell r="A42440" t="str">
            <v>MU.06.040.0080.b</v>
          </cell>
          <cell r="B42440" t="str">
            <v>- diametro medio delle celle 300 mm e altezza delle celle 100 mm; peso complessivo non inferiore a 1100 g/m²</v>
          </cell>
          <cell r="C42440" t="str">
            <v>m²</v>
          </cell>
          <cell r="D42440" t="str">
            <v>8,89</v>
          </cell>
        </row>
        <row r="42441">
          <cell r="A42441" t="str">
            <v>MU.06.040.0080.c</v>
          </cell>
          <cell r="B42441" t="str">
            <v>- diametro medio delle celle 200 mm e altezza delle celle 75 mm; peso complessivo non inferiore a 1150 g/m²</v>
          </cell>
          <cell r="C42441" t="str">
            <v>m²</v>
          </cell>
          <cell r="D42441" t="str">
            <v>9,28</v>
          </cell>
        </row>
        <row r="42442">
          <cell r="A42442" t="str">
            <v>MU.06.040.0080.d</v>
          </cell>
          <cell r="B42442" t="str">
            <v>- diametro medio delle celle 200 mm e altezza delle celle 100 mm; peso complessivo non inferiore a 1600 g/m²</v>
          </cell>
          <cell r="C42442" t="str">
            <v>m²</v>
          </cell>
          <cell r="D42442" t="str">
            <v>14,52</v>
          </cell>
        </row>
        <row r="42443">
          <cell r="A42443" t="str">
            <v>MU.06.040.0090</v>
          </cell>
          <cell r="B42443" t="str">
            <v>Geostuoia tridimensionale antierosione costituita da monofilamenti in nylon (poliammide 6, densità non inferiore a 1140 kg/m³, temperatura di fusione non inferiore a 214°C) aggrovigliati e termosaldati nei punti di contatto, con porosità non inferiore al 95% .</v>
          </cell>
          <cell r="C42443" t="str">
            <v>m²</v>
          </cell>
          <cell r="D42443" t="str">
            <v>10,21</v>
          </cell>
        </row>
        <row r="42444">
          <cell r="A42444" t="str">
            <v>MU.06.050</v>
          </cell>
          <cell r="B42444" t="str">
            <v>OPERE IN PIETRA</v>
          </cell>
          <cell r="C42444"/>
          <cell r="D42444"/>
        </row>
        <row r="42445">
          <cell r="A42445" t="str">
            <v>MU.06.050.0010</v>
          </cell>
          <cell r="B42445" t="str">
            <v>Roccaglie in ceppo d'Iseo o di Poltragno.</v>
          </cell>
          <cell r="C42445" t="str">
            <v>100 kg</v>
          </cell>
          <cell r="D42445" t="str">
            <v>8,99</v>
          </cell>
        </row>
        <row r="42446">
          <cell r="A42446" t="str">
            <v>MU.06.070</v>
          </cell>
          <cell r="B42446" t="str">
            <v>ADDITIVI E IMPASTI PER PAVIMENTAZIONI STABILIZZATE</v>
          </cell>
          <cell r="C42446"/>
          <cell r="D42446"/>
        </row>
        <row r="42447">
          <cell r="A42447" t="str">
            <v>MU.06.070.0010</v>
          </cell>
          <cell r="B42447" t="str">
            <v>Additivo chimico per pavimenti in terra stabilizzata, costituito da una miscela di inorganici, carbonati di sodio e potassio, cloruri di sodio, potassio, calcio, magnesio, ferro e alluminio ed altri componenti. E' un prodotto non tossico, nè nocivo; viene utilizzato nella realizzazione di pavimentazioni, piste ciclabili e percorsi in parchi o giardini.</v>
          </cell>
          <cell r="C42447" t="str">
            <v>kg</v>
          </cell>
          <cell r="D42447" t="str">
            <v>57,90</v>
          </cell>
        </row>
        <row r="42448">
          <cell r="A42448" t="str">
            <v>MU.06.070.0100</v>
          </cell>
          <cell r="B42448" t="str">
            <v>Impasto con prodotto chimico a base di sali, dosaggio: 150 kg/m³ di cemento 32,5 R e 1,00 kg/m³ di prodotto chimico, per tappeti in terra stabilizzata confezionato in impianto di betonaggio.</v>
          </cell>
          <cell r="C42448" t="str">
            <v>m³</v>
          </cell>
          <cell r="D42448" t="str">
            <v>90,26</v>
          </cell>
        </row>
        <row r="42449">
          <cell r="A42449" t="str">
            <v>MU.06.070.0110</v>
          </cell>
          <cell r="B42449" t="str">
            <v>Impasto con prodotto chimico a base di sali, dosaggio: 150 kg/m³ di cemento 32,5R, 1,00 kg/m³ di prodotto chimico e 0,500 m³ di misto granulometrico, per tappeti in terra stabilizzata confezionato in impianto di betonaggio.</v>
          </cell>
          <cell r="C42449" t="str">
            <v>m³</v>
          </cell>
          <cell r="D42449" t="str">
            <v>98,18</v>
          </cell>
        </row>
        <row r="42450">
          <cell r="A42450" t="str">
            <v>MU.06.070.0120</v>
          </cell>
          <cell r="B42450" t="str">
            <v>Impasto con prodotto chimico a base di sali, dosaggio: 150 kg/m³ di cemento 32,5R, 1,00 kg/m³ di prodotto chimico e 1,00 m³ di misto granulometrico, per tappeti in terra stabilizzata confezionato in impianto di betonaggio.</v>
          </cell>
          <cell r="C42450" t="str">
            <v>m³</v>
          </cell>
          <cell r="D42450" t="str">
            <v>104,54</v>
          </cell>
        </row>
        <row r="42451">
          <cell r="A42451" t="str">
            <v>MU.06.070.0130</v>
          </cell>
          <cell r="B42451" t="str">
            <v>Impasto con prodotto chimico a base di sali, dosaggio: 150 kg/m³ di cemento 32,5R, 1,00 kg/m³ di prodotto chimico per tappeti in terra stabilizzata confezionato in cantiere.</v>
          </cell>
          <cell r="C42451" t="str">
            <v>m³</v>
          </cell>
          <cell r="D42451" t="str">
            <v>91,52</v>
          </cell>
        </row>
        <row r="42452">
          <cell r="A42452" t="str">
            <v>MU.06.070.0140</v>
          </cell>
          <cell r="B42452" t="str">
            <v>Impasto con prodotto chimico a base di sali, dosaggio: 150 kg/m³ di cemento 32,5R, 1,00 kg/m³ di prodotto chimico e 0,50 m³ di misto granulometrico per tappeti in terra stabilizzata confezionato in cantiere.</v>
          </cell>
          <cell r="C42452" t="str">
            <v>m³</v>
          </cell>
          <cell r="D42452" t="str">
            <v>102,39</v>
          </cell>
        </row>
        <row r="42453">
          <cell r="A42453" t="str">
            <v>MU.06.070.0150</v>
          </cell>
          <cell r="B42453" t="str">
            <v>Impasto con prodotto chimico a base di sali, dosaggio: 150 kg/m³ di cemento 32,5R, 1,00 kg/m³ di prodotto chimico e 1,00 m³ di misto granulometrico per tappeti in terra stabilizzata confezionato in cantiere.</v>
          </cell>
          <cell r="C42453" t="str">
            <v>m³</v>
          </cell>
          <cell r="D42453" t="str">
            <v>113,25</v>
          </cell>
        </row>
        <row r="42454">
          <cell r="A42454" t="str">
            <v>MU.06.120</v>
          </cell>
          <cell r="B42454" t="str">
            <v>ELEMENTI PER PAVIMENTI ERBOSI ARMATI</v>
          </cell>
          <cell r="C42454"/>
          <cell r="D42454"/>
        </row>
        <row r="42455">
          <cell r="A42455" t="str">
            <v>MU.06.120.0010</v>
          </cell>
          <cell r="B42455" t="str">
            <v>Griglie ad incastro in materiale plastico PP/PHED per pavimenti erbosi carrabili formate da elementi cilindrici ed ottagonali collegati, con fondo aperto dotate di spuntoni per l'ancoraggio al sottofondo, da riempire con terra vegetale; dimensioni 50 x 50 x 5 cm.</v>
          </cell>
          <cell r="C42455" t="str">
            <v>m²</v>
          </cell>
          <cell r="D42455" t="str">
            <v>21,62</v>
          </cell>
        </row>
        <row r="42456">
          <cell r="A42456" t="str">
            <v>MU.06.120.0020</v>
          </cell>
          <cell r="B42456" t="str">
            <v>Manufatto plastico modulare a celle di forma quadrata di dimensioni del singolo modulo di 33 x 33 x 3,75 cm realizzato in Moplen Copolimero ad alta densità e quantità in gomma.</v>
          </cell>
          <cell r="C42456" t="str">
            <v>m²</v>
          </cell>
          <cell r="D42456" t="str">
            <v>13,81</v>
          </cell>
        </row>
        <row r="42457">
          <cell r="A42457" t="str">
            <v>MU.06.140</v>
          </cell>
          <cell r="B42457" t="str">
            <v>PAVIMENTI IN LEGNO</v>
          </cell>
          <cell r="C42457"/>
          <cell r="D42457"/>
        </row>
        <row r="42458">
          <cell r="A42458" t="str">
            <v>MU.06.140.0200</v>
          </cell>
          <cell r="B42458" t="str">
            <v>Pavimento in listoni di legno di sezione 10 x 4 cm, lunghezza 2 m, trattato per esterno, composto da tavole con sagomatura antisdrucciolo con spigoli smussati, distanziate di 5 mm, fissate su traversi in profili di lamiera zincata a caldo piegata con sezione a omega, 70 cm di interasse, assemblate con viteria autofilettante in acciaio inox lunghezza minima 50 mm, compreso trattamento in autoclave antitarlo e antimuffa, compresa la formazione del piano e il getto in calcestruzzo per i profilati a omega.</v>
          </cell>
          <cell r="C42458" t="str">
            <v>m²</v>
          </cell>
          <cell r="D42458" t="str">
            <v>54,38</v>
          </cell>
        </row>
        <row r="42459">
          <cell r="A42459" t="str">
            <v>MU.06.140.0220</v>
          </cell>
          <cell r="B42459" t="str">
            <v>Tavole in pino essiccato, impregnate in autoclave; dimensioni 14,5 x 4,5 x 215 cm; in opera, compreso il fissaggio al sottofondo con 4 viti per tavola.</v>
          </cell>
          <cell r="C42459" t="str">
            <v>m²</v>
          </cell>
          <cell r="D42459" t="str">
            <v>46,43</v>
          </cell>
        </row>
        <row r="42460">
          <cell r="A42460" t="str">
            <v>MU.06.150</v>
          </cell>
          <cell r="B42460" t="str">
            <v>PAVIMENTI IN GOMMA</v>
          </cell>
          <cell r="C42460"/>
          <cell r="D42460"/>
        </row>
        <row r="42461">
          <cell r="A42461" t="str">
            <v>MU.06.150.0010</v>
          </cell>
          <cell r="B42461" t="str">
            <v>Pavimentazioni in gomma riciclata 100% EPDM.</v>
          </cell>
          <cell r="C42461"/>
          <cell r="D42461"/>
        </row>
        <row r="42462">
          <cell r="A42462" t="str">
            <v>MU.06.150.0010.a</v>
          </cell>
          <cell r="B42462" t="str">
            <v>- da 0,00 a 1,00 m</v>
          </cell>
          <cell r="C42462" t="str">
            <v>m²</v>
          </cell>
          <cell r="D42462" t="str">
            <v>87,07</v>
          </cell>
        </row>
        <row r="42463">
          <cell r="A42463" t="str">
            <v>MU.06.150.0010.b</v>
          </cell>
          <cell r="B42463" t="str">
            <v>- da 0,00 a 1,50 m</v>
          </cell>
          <cell r="C42463" t="str">
            <v>m²</v>
          </cell>
          <cell r="D42463" t="str">
            <v>92,26</v>
          </cell>
        </row>
        <row r="42464">
          <cell r="A42464" t="str">
            <v>MU.06.150.0010.c</v>
          </cell>
          <cell r="B42464" t="str">
            <v>- da 0,00 a 2,00 m</v>
          </cell>
          <cell r="C42464" t="str">
            <v>m²</v>
          </cell>
          <cell r="D42464" t="str">
            <v>100,34</v>
          </cell>
        </row>
        <row r="42465">
          <cell r="A42465" t="str">
            <v>MU.06.150.0010.d</v>
          </cell>
          <cell r="B42465" t="str">
            <v>- da 0,00 a 2,50 m</v>
          </cell>
          <cell r="C42465" t="str">
            <v>m²</v>
          </cell>
          <cell r="D42465" t="str">
            <v>108,31</v>
          </cell>
        </row>
        <row r="42466">
          <cell r="A42466" t="str">
            <v>MU.06.150.0010.e</v>
          </cell>
          <cell r="B42466" t="str">
            <v>- da 0,00 a 3,00 m</v>
          </cell>
          <cell r="C42466" t="str">
            <v>m²</v>
          </cell>
          <cell r="D42466" t="str">
            <v>122,89</v>
          </cell>
        </row>
        <row r="42467">
          <cell r="A42467" t="str">
            <v>MU.06.150.0020</v>
          </cell>
          <cell r="B42467" t="str">
            <v>Pavimentazioni in gomma riciclata melange (70% EPDM 30% nero).</v>
          </cell>
          <cell r="C42467"/>
          <cell r="D42467"/>
        </row>
        <row r="42468">
          <cell r="A42468" t="str">
            <v>MU.06.150.0020.a</v>
          </cell>
          <cell r="B42468" t="str">
            <v>- da 0,00 a 1,00 m</v>
          </cell>
          <cell r="C42468" t="str">
            <v>m²</v>
          </cell>
          <cell r="D42468" t="str">
            <v>73,81</v>
          </cell>
        </row>
        <row r="42469">
          <cell r="A42469" t="str">
            <v>MU.06.150.0020.b</v>
          </cell>
          <cell r="B42469" t="str">
            <v>- da 0,00 a 1,50 m</v>
          </cell>
          <cell r="C42469" t="str">
            <v>m²</v>
          </cell>
          <cell r="D42469" t="str">
            <v>78,45</v>
          </cell>
        </row>
        <row r="42470">
          <cell r="A42470" t="str">
            <v>MU.06.150.0020.c</v>
          </cell>
          <cell r="B42470" t="str">
            <v>- da 0,00 a 2,00 m</v>
          </cell>
          <cell r="C42470" t="str">
            <v>m²</v>
          </cell>
          <cell r="D42470" t="str">
            <v>87,07</v>
          </cell>
        </row>
        <row r="42471">
          <cell r="A42471" t="str">
            <v>MU.06.150.0020.d</v>
          </cell>
          <cell r="B42471" t="str">
            <v>- da 0,00 a 2,50 m</v>
          </cell>
          <cell r="C42471" t="str">
            <v>m²</v>
          </cell>
          <cell r="D42471" t="str">
            <v>95,04</v>
          </cell>
        </row>
        <row r="42472">
          <cell r="A42472" t="str">
            <v>MU.06.150.0020.e</v>
          </cell>
          <cell r="B42472" t="str">
            <v>- da 0,00 a 3,00 m</v>
          </cell>
          <cell r="C42472" t="str">
            <v>m²</v>
          </cell>
          <cell r="D42472" t="str">
            <v>116,92</v>
          </cell>
        </row>
        <row r="42473">
          <cell r="A42473" t="str">
            <v>MU.06.150.0030</v>
          </cell>
          <cell r="B42473" t="str">
            <v>Pavimentazione in piastrelle in gomma antitrauma.</v>
          </cell>
          <cell r="C42473"/>
          <cell r="D42473"/>
        </row>
        <row r="42474">
          <cell r="A42474" t="str">
            <v>MU.06.150.0030.a</v>
          </cell>
          <cell r="B42474" t="str">
            <v>- da 0,00 a 1,00 m</v>
          </cell>
          <cell r="C42474" t="str">
            <v>m²</v>
          </cell>
          <cell r="D42474" t="str">
            <v>30,25</v>
          </cell>
        </row>
        <row r="42475">
          <cell r="A42475" t="str">
            <v>MU.06.150.0030.b</v>
          </cell>
          <cell r="B42475" t="str">
            <v>- da 0,00 a 1,50 m</v>
          </cell>
          <cell r="C42475" t="str">
            <v>m²</v>
          </cell>
          <cell r="D42475" t="str">
            <v>47,49</v>
          </cell>
        </row>
        <row r="42476">
          <cell r="A42476" t="str">
            <v>MU.06.150.0030.c</v>
          </cell>
          <cell r="B42476" t="str">
            <v>- da 0,00 a 2,00 m</v>
          </cell>
          <cell r="C42476" t="str">
            <v>m²</v>
          </cell>
          <cell r="D42476" t="str">
            <v>93,26</v>
          </cell>
        </row>
        <row r="42477">
          <cell r="A42477" t="str">
            <v>MU.06.150.0030.d</v>
          </cell>
          <cell r="B42477" t="str">
            <v>- da 0,00 a 3,00 m</v>
          </cell>
          <cell r="C42477" t="str">
            <v>m²</v>
          </cell>
          <cell r="D42477" t="str">
            <v>126,81</v>
          </cell>
        </row>
        <row r="42478">
          <cell r="A42478" t="str">
            <v>MU.06.180</v>
          </cell>
          <cell r="B42478" t="str">
            <v>MATERIALI PER TAPPETI ERBOSI</v>
          </cell>
          <cell r="C42478"/>
          <cell r="D42478"/>
        </row>
        <row r="42479">
          <cell r="A42479" t="str">
            <v>MU.06.180.0010</v>
          </cell>
          <cell r="B42479" t="str">
            <v>Concime complesso ternario, durata 3/4 mesi, titolo 16 + 9 + 11 + 3; nel titolo la prima cifra indica il contenuto di Azoto (N), la seconda il contenuto di Fosforo sotto forma di Anidride Fosforica (P2 O5), la terza il contenuto di Potassio sotto forma di Ossido di Potassio (K2 O) e la quarta il contenuto di MGO.</v>
          </cell>
          <cell r="C42479" t="str">
            <v>kg</v>
          </cell>
          <cell r="D42479" t="str">
            <v>1,36</v>
          </cell>
        </row>
        <row r="42480">
          <cell r="A42480" t="str">
            <v>MU.06.180.0020</v>
          </cell>
          <cell r="B42480" t="str">
            <v>Disinfettante aree urbane, battericida-germicida ad ampio spettro per la disinfezione ambientale con la caratteristica di rimanere attivo anche in presenza di sostanze organiche per 15/20 giorni circa. Composizione 100 ml: clorocresolo 6 g, ortofenilfenolo 4 g, clorofene 2 g; eccipienti: alchiletere solfato 7,5 g, essenza agrumaria 0,2 ml, sodio idrossido 3,76 g, acqua depurata 81,54 ml. Dosi: diluito in acqua all'1%. Il prodotto è dotato di bassa tossicità e possiede una notevole azione residua; viene utilizzata nella disinfezione delle aree cani.</v>
          </cell>
          <cell r="C42480" t="str">
            <v>l</v>
          </cell>
          <cell r="D42480" t="str">
            <v>3,91</v>
          </cell>
        </row>
        <row r="42481">
          <cell r="A42481" t="str">
            <v>MU.06.180.0030</v>
          </cell>
          <cell r="B42481" t="str">
            <v>Diserbanti di III e IV classe tossicologica, con vari principi attivi</v>
          </cell>
          <cell r="C42481" t="str">
            <v>l</v>
          </cell>
          <cell r="D42481" t="str">
            <v>34,49</v>
          </cell>
        </row>
        <row r="42482">
          <cell r="A42482" t="str">
            <v>MU.06.180.0040</v>
          </cell>
          <cell r="B42482" t="str">
            <v>Insetticidi di III e IV classe tossicologica, con vari principi attivi</v>
          </cell>
          <cell r="C42482" t="str">
            <v>l</v>
          </cell>
          <cell r="D42482" t="str">
            <v>39,80</v>
          </cell>
        </row>
        <row r="42483">
          <cell r="A42483" t="str">
            <v>MU.06.180.0050</v>
          </cell>
          <cell r="B42483" t="str">
            <v>Tappeto erboso in zolla, spessore 3/5 cm, per inerbimento a pronto effetto, in rotoli</v>
          </cell>
          <cell r="C42483" t="str">
            <v>m²</v>
          </cell>
          <cell r="D42483" t="str">
            <v>3,71</v>
          </cell>
        </row>
        <row r="42484">
          <cell r="A42484" t="str">
            <v>MU.06.180.0070</v>
          </cell>
          <cell r="B42484" t="str">
            <v>Miscuglio di sementi per la formazione di un tappeto erboso (composto da poa trivialis 25 %, lolium perenne 10%, poa pratensis 15%, festuca in varietà 35 %, agrostis tenuis 15 %). In zone ad elevato ombreggiamento i miscugli dovranno contenere elevata percentuale di poa nemoralis (20- 25%).</v>
          </cell>
          <cell r="C42484" t="str">
            <v>kg</v>
          </cell>
          <cell r="D42484" t="str">
            <v>5,04</v>
          </cell>
        </row>
        <row r="42485">
          <cell r="A42485" t="str">
            <v>MU.06.180.0080</v>
          </cell>
          <cell r="B42485" t="str">
            <v>Miscuglio di sementi per la formazione di prato fiorito; composto da graminacee (90% circa) e piante a foglia larga con fioritura dalla primavera all'autunno. Con il 90% di: Festuca ovina, Festuca rubra commutata, Festuca rubra rubra, Trisetum flavescens, Phleum pratense, Poa trivialis, Poa pratensis. Dicotiledoni delle seguenti specie, in ragione del 10 %: Achillea millelelium, millefolium, Alyssum saxalile, Anthyllis vulneraria, Anthemis tinctoria, Bellis perennis, Calendula officinalis, Centaurea cyanus, Chrysanthemum leucanthemum, Chrysanthemum segetum, Carum carvi, Linum perenne, Lotus corniculatus, Matricaria chamomilla, Medicago lupulina, Myosotis arvensis, Onobrychis saliva, Papaver rhoeas, Plantago lanceolata, Prunella vulgaris, Sanguisorba minor, Salvia officinalis, Salvia pratensis, Tanacetum vulgare, Trifolium resupinatum, Trifolium incarnatum.</v>
          </cell>
          <cell r="C42485" t="str">
            <v>kg</v>
          </cell>
          <cell r="D42485" t="str">
            <v>17,09</v>
          </cell>
        </row>
        <row r="42486">
          <cell r="A42486" t="str">
            <v>MU.06.200</v>
          </cell>
          <cell r="B42486" t="str">
            <v>OPERE DI PIANTAGIONE - PALI - ANCORAGGI - PROTEZIONI</v>
          </cell>
          <cell r="C42486"/>
          <cell r="D42486"/>
        </row>
        <row r="42487">
          <cell r="A42487" t="str">
            <v>MU.06.200.0005</v>
          </cell>
          <cell r="B42487" t="str">
            <v>Fornitura di arbusti e piantine forestali di latifoglie. Parametri di riferimento: materiale certificato secondo il D.Lgs. n. 386/2003, piante in vaso - di età minima:</v>
          </cell>
          <cell r="C42487"/>
          <cell r="D42487"/>
        </row>
        <row r="42488">
          <cell r="A42488" t="str">
            <v>MU.06.200.0005.a</v>
          </cell>
          <cell r="B42488" t="str">
            <v>di diametro 10/12 - S1T1</v>
          </cell>
          <cell r="C42488" t="str">
            <v>cad</v>
          </cell>
          <cell r="D42488" t="str">
            <v>4,05</v>
          </cell>
        </row>
        <row r="42489">
          <cell r="A42489" t="str">
            <v>MU.06.200.0005.b</v>
          </cell>
          <cell r="B42489" t="str">
            <v>di diametro 14/16 - S1T1</v>
          </cell>
          <cell r="C42489" t="str">
            <v>cad</v>
          </cell>
          <cell r="D42489" t="str">
            <v>4,86</v>
          </cell>
        </row>
        <row r="42490">
          <cell r="A42490" t="str">
            <v>MU.06.200.0005.c</v>
          </cell>
          <cell r="B42490" t="str">
            <v>di diametro 18/20 - S1T2</v>
          </cell>
          <cell r="C42490" t="str">
            <v>cad</v>
          </cell>
          <cell r="D42490" t="str">
            <v>8,92</v>
          </cell>
        </row>
        <row r="42491">
          <cell r="A42491" t="str">
            <v>MU.06.200.0010</v>
          </cell>
          <cell r="B42491" t="str">
            <v>Pali in legno di pino, torniti con punta, trattati in autoclave; con le seguenti dimensioni:</v>
          </cell>
          <cell r="C42491"/>
          <cell r="D42491"/>
        </row>
        <row r="42492">
          <cell r="A42492" t="str">
            <v>MU.06.200.0010.a</v>
          </cell>
          <cell r="B42492" t="str">
            <v>- lunghezza 2,50 m - Ø 8 cm</v>
          </cell>
          <cell r="C42492" t="str">
            <v>cad</v>
          </cell>
          <cell r="D42492" t="str">
            <v>7,49</v>
          </cell>
        </row>
        <row r="42493">
          <cell r="A42493" t="str">
            <v>MU.06.200.0010.b</v>
          </cell>
          <cell r="B42493" t="str">
            <v>- lunghezza 2,50 m - Ø 10 cm</v>
          </cell>
          <cell r="C42493" t="str">
            <v>cad</v>
          </cell>
          <cell r="D42493" t="str">
            <v>10,95</v>
          </cell>
        </row>
        <row r="42494">
          <cell r="A42494" t="str">
            <v>MU.06.200.0020</v>
          </cell>
          <cell r="B42494" t="str">
            <v>Pali in legno scortecciato di castagno stagionato; con le seguenti dimensioni:</v>
          </cell>
          <cell r="C42494"/>
          <cell r="D42494"/>
        </row>
        <row r="42495">
          <cell r="A42495" t="str">
            <v>MU.06.200.0020.a</v>
          </cell>
          <cell r="B42495" t="str">
            <v>- lunghezza 3,00 m - Ø 6 ÷ 8 cm</v>
          </cell>
          <cell r="C42495" t="str">
            <v>cad</v>
          </cell>
          <cell r="D42495" t="str">
            <v>5,80</v>
          </cell>
        </row>
        <row r="42496">
          <cell r="A42496" t="str">
            <v>MU.06.200.0020.b</v>
          </cell>
          <cell r="B42496" t="str">
            <v>- lunghezza 3,50 m - Ø 8 ÷ 10 cm</v>
          </cell>
          <cell r="C42496" t="str">
            <v>cad</v>
          </cell>
          <cell r="D42496" t="str">
            <v>8,83</v>
          </cell>
        </row>
        <row r="42497">
          <cell r="A42497" t="str">
            <v>MU.06.200.0030</v>
          </cell>
          <cell r="B42497" t="str">
            <v>Sistema di ancoraggio sotterraneo per alberature, circonferenza del tronco da 22,5 cm a 45 cm, realizzato con tre ancore metalliche collegate a cavi</v>
          </cell>
          <cell r="C42497" t="str">
            <v>cad</v>
          </cell>
          <cell r="D42497" t="str">
            <v>63,40</v>
          </cell>
        </row>
        <row r="42498">
          <cell r="A42498" t="str">
            <v>MU.06.200.0040</v>
          </cell>
          <cell r="B42498" t="str">
            <v>Protezioni fotodegradabili a forma cilindrica per piante da rimboschimento Ø 9 cm e altezza 55 cm.</v>
          </cell>
          <cell r="C42498" t="str">
            <v>cad</v>
          </cell>
          <cell r="D42498" t="str">
            <v>0,77</v>
          </cell>
        </row>
        <row r="42499">
          <cell r="A42499" t="str">
            <v>MU.06.200.0050</v>
          </cell>
          <cell r="B42499" t="str">
            <v>Contenitore privo di fori, adatto per invasare ninfee, piante palustri, alghe ossigenanti.</v>
          </cell>
          <cell r="C42499" t="str">
            <v>cad</v>
          </cell>
          <cell r="D42499" t="str">
            <v>12,60</v>
          </cell>
        </row>
        <row r="42500">
          <cell r="A42500" t="str">
            <v>MU.06.200.0210</v>
          </cell>
          <cell r="B42500" t="str">
            <v>Griglia di ghisa sferoidale quadrata a 4 elementi, comprensivo di una mano di vernice protettiva color ghisa:</v>
          </cell>
          <cell r="C42500"/>
          <cell r="D42500"/>
        </row>
        <row r="42501">
          <cell r="A42501" t="str">
            <v>MU.06.200.0210.a</v>
          </cell>
          <cell r="B42501" t="str">
            <v>- dimensioni interne 500 mm; dimensioni esterne 1200 mm</v>
          </cell>
          <cell r="C42501" t="str">
            <v>cad</v>
          </cell>
          <cell r="D42501" t="str">
            <v>661,74</v>
          </cell>
        </row>
        <row r="42502">
          <cell r="A42502" t="str">
            <v>MU.06.200.0210.b</v>
          </cell>
          <cell r="B42502" t="str">
            <v>- dimensioni interne 700 mm; dimensioni esterne 1500 mm</v>
          </cell>
          <cell r="C42502" t="str">
            <v>cad</v>
          </cell>
          <cell r="D42502" t="str">
            <v>1.083,62</v>
          </cell>
        </row>
        <row r="42503">
          <cell r="A42503" t="str">
            <v>MU.06.200.0220</v>
          </cell>
          <cell r="B42503" t="str">
            <v>Griglia di ghisa sferoidale circolare a 8 elementi, comprensivo di una mano di vernice protettiva color ghisa:</v>
          </cell>
          <cell r="C42503"/>
          <cell r="D42503"/>
        </row>
        <row r="42504">
          <cell r="A42504" t="str">
            <v>MU.06.200.0220.a</v>
          </cell>
          <cell r="B42504" t="str">
            <v>- Ø interno 500 mm; Ø esterno 1000 mm</v>
          </cell>
          <cell r="C42504" t="str">
            <v>cad</v>
          </cell>
          <cell r="D42504" t="str">
            <v>282,17</v>
          </cell>
        </row>
        <row r="42505">
          <cell r="A42505" t="str">
            <v>MU.06.200.0220.b</v>
          </cell>
          <cell r="B42505" t="str">
            <v>- Ø interno 500 mm; Ø esterno 1200 mm</v>
          </cell>
          <cell r="C42505" t="str">
            <v>cad</v>
          </cell>
          <cell r="D42505" t="str">
            <v>493,82</v>
          </cell>
        </row>
        <row r="42506">
          <cell r="A42506" t="str">
            <v>MU.06.200.0220.c</v>
          </cell>
          <cell r="B42506" t="str">
            <v>- Ø interno 600 mm; Ø esterno 2000 mm</v>
          </cell>
          <cell r="C42506" t="str">
            <v>cad</v>
          </cell>
          <cell r="D42506" t="str">
            <v>961,80</v>
          </cell>
        </row>
        <row r="42507">
          <cell r="A42507" t="str">
            <v>MU.06.200.0230</v>
          </cell>
          <cell r="B42507" t="str">
            <v>Griglia di ghisa sferoidale quadrata a 4-8-12 elementi componibili, comprensivo di una mano di vernice protettiva color ghisa, con telaio in ferro:</v>
          </cell>
          <cell r="C42507"/>
          <cell r="D42507"/>
        </row>
        <row r="42508">
          <cell r="A42508" t="str">
            <v>MU.06.200.0230.a</v>
          </cell>
          <cell r="B42508" t="str">
            <v>- dimensioni esterne mm. 1800 x 1800 - un foro interno Ø 1000 mm</v>
          </cell>
          <cell r="C42508" t="str">
            <v>cad</v>
          </cell>
          <cell r="D42508" t="str">
            <v>487,31</v>
          </cell>
        </row>
        <row r="42509">
          <cell r="A42509" t="str">
            <v>MU.06.200.0230.b</v>
          </cell>
          <cell r="B42509" t="str">
            <v>- dimensioni esterne mm. 1800 x 1800 - un foro interno Ø 1500 mm</v>
          </cell>
          <cell r="C42509" t="str">
            <v>cad</v>
          </cell>
          <cell r="D42509" t="str">
            <v>396,26</v>
          </cell>
        </row>
        <row r="42510">
          <cell r="A42510" t="str">
            <v>MU.06.210</v>
          </cell>
          <cell r="B42510" t="str">
            <v>PIANTE LATIFOGLIE</v>
          </cell>
          <cell r="C42510"/>
          <cell r="D42510"/>
        </row>
        <row r="42511">
          <cell r="A42511" t="str">
            <v>MU.06.210.0010</v>
          </cell>
          <cell r="B42511" t="str">
            <v>Piante latifoglie con zolla della specie Populus nigra, con garanzia d'uso, di pronto effetto, prive di malattie, ben formate, senza capitozzature, lesioni al tronco e pane di terra con apparato radicale ben sviluppato, franco cantiere; di circonferenza:</v>
          </cell>
          <cell r="C42511"/>
          <cell r="D42511"/>
        </row>
        <row r="42512">
          <cell r="A42512" t="str">
            <v>MU.06.210.0010.a</v>
          </cell>
          <cell r="B42512" t="str">
            <v>- 8 ÷ 10 cm</v>
          </cell>
          <cell r="C42512" t="str">
            <v>cad</v>
          </cell>
          <cell r="D42512" t="str">
            <v>20,04</v>
          </cell>
        </row>
        <row r="42513">
          <cell r="A42513" t="str">
            <v>MU.06.210.0010.b</v>
          </cell>
          <cell r="B42513" t="str">
            <v>- 11 ÷ 12 cm</v>
          </cell>
          <cell r="C42513" t="str">
            <v>cad</v>
          </cell>
          <cell r="D42513" t="str">
            <v>26,92</v>
          </cell>
        </row>
        <row r="42514">
          <cell r="A42514" t="str">
            <v>MU.06.210.0010.c</v>
          </cell>
          <cell r="B42514" t="str">
            <v>- 13 ÷ 14 cm</v>
          </cell>
          <cell r="C42514" t="str">
            <v>cad</v>
          </cell>
          <cell r="D42514" t="str">
            <v>47,25</v>
          </cell>
        </row>
        <row r="42515">
          <cell r="A42515" t="str">
            <v>MU.06.210.0010.d</v>
          </cell>
          <cell r="B42515" t="str">
            <v>- 15 ÷ 16 cm</v>
          </cell>
          <cell r="C42515" t="str">
            <v>cad</v>
          </cell>
          <cell r="D42515" t="str">
            <v>73,99</v>
          </cell>
        </row>
        <row r="42516">
          <cell r="A42516" t="str">
            <v>MU.06.210.0010.e</v>
          </cell>
          <cell r="B42516" t="str">
            <v>- 17 ÷ 18 cm</v>
          </cell>
          <cell r="C42516" t="str">
            <v>cad</v>
          </cell>
          <cell r="D42516" t="str">
            <v>88,96</v>
          </cell>
        </row>
        <row r="42517">
          <cell r="A42517" t="str">
            <v>MU.06.210.0010.f</v>
          </cell>
          <cell r="B42517" t="str">
            <v>- 19 ÷ 20 cm</v>
          </cell>
          <cell r="C42517" t="str">
            <v>cad</v>
          </cell>
          <cell r="D42517" t="str">
            <v>110,92</v>
          </cell>
        </row>
        <row r="42518">
          <cell r="A42518" t="str">
            <v>MU.06.210.0010.g</v>
          </cell>
          <cell r="B42518" t="str">
            <v>- 21 ÷ 25 cm</v>
          </cell>
          <cell r="C42518" t="str">
            <v>cad</v>
          </cell>
          <cell r="D42518" t="str">
            <v>139,77</v>
          </cell>
        </row>
        <row r="42519">
          <cell r="A42519" t="str">
            <v>MU.06.210.0010.h</v>
          </cell>
          <cell r="B42519" t="str">
            <v>- 26 ÷ 30 cm</v>
          </cell>
          <cell r="C42519" t="str">
            <v>cad</v>
          </cell>
          <cell r="D42519" t="str">
            <v>216,45</v>
          </cell>
        </row>
        <row r="42520">
          <cell r="A42520" t="str">
            <v>MU.06.210.0020</v>
          </cell>
          <cell r="B42520" t="str">
            <v>Piante latifoglie con zolla della specie Broussonetia, Cedrela sinensis in varietà, Populus Alba in varietà, Salix spp, con garanzia d'uso, di pronto effetto, prive di malattie, ben formate, senza capitozzature, lesioni al tronco e pane di terra con apparato radicale ben sviluppato, franco cantiere; di circonferenza:</v>
          </cell>
          <cell r="C42520"/>
          <cell r="D42520"/>
        </row>
        <row r="42521">
          <cell r="A42521" t="str">
            <v>MU.06.210.0020.a</v>
          </cell>
          <cell r="B42521" t="str">
            <v>- 8 ÷ 10 cm</v>
          </cell>
          <cell r="C42521" t="str">
            <v>cad</v>
          </cell>
          <cell r="D42521" t="str">
            <v>26,90</v>
          </cell>
        </row>
        <row r="42522">
          <cell r="A42522" t="str">
            <v>MU.06.210.0020.b</v>
          </cell>
          <cell r="B42522" t="str">
            <v>- 11 ÷ 12 cm</v>
          </cell>
          <cell r="C42522" t="str">
            <v>cad</v>
          </cell>
          <cell r="D42522" t="str">
            <v>35,41</v>
          </cell>
        </row>
        <row r="42523">
          <cell r="A42523" t="str">
            <v>MU.06.210.0020.c</v>
          </cell>
          <cell r="B42523" t="str">
            <v>- 13 ÷ 14 cm</v>
          </cell>
          <cell r="C42523" t="str">
            <v>cad</v>
          </cell>
          <cell r="D42523" t="str">
            <v>52,14</v>
          </cell>
        </row>
        <row r="42524">
          <cell r="A42524" t="str">
            <v>MU.06.210.0020.d</v>
          </cell>
          <cell r="B42524" t="str">
            <v>- 15 ÷ 16 cm</v>
          </cell>
          <cell r="C42524" t="str">
            <v>cad</v>
          </cell>
          <cell r="D42524" t="str">
            <v>72,85</v>
          </cell>
        </row>
        <row r="42525">
          <cell r="A42525" t="str">
            <v>MU.06.210.0020.e</v>
          </cell>
          <cell r="B42525" t="str">
            <v>- 17 ÷ 18 cm</v>
          </cell>
          <cell r="C42525" t="str">
            <v>cad</v>
          </cell>
          <cell r="D42525" t="str">
            <v>93,30</v>
          </cell>
        </row>
        <row r="42526">
          <cell r="A42526" t="str">
            <v>MU.06.210.0020.f</v>
          </cell>
          <cell r="B42526" t="str">
            <v>- 19 ÷ 20 cm</v>
          </cell>
          <cell r="C42526" t="str">
            <v>cad</v>
          </cell>
          <cell r="D42526" t="str">
            <v>126,09</v>
          </cell>
        </row>
        <row r="42527">
          <cell r="A42527" t="str">
            <v>MU.06.210.0020.g</v>
          </cell>
          <cell r="B42527" t="str">
            <v>- 21 ÷ 25 cm</v>
          </cell>
          <cell r="C42527" t="str">
            <v>cad</v>
          </cell>
          <cell r="D42527" t="str">
            <v>158,69</v>
          </cell>
        </row>
        <row r="42528">
          <cell r="A42528" t="str">
            <v>MU.06.210.0020.h</v>
          </cell>
          <cell r="B42528" t="str">
            <v>- 26 ÷ 30 cm</v>
          </cell>
          <cell r="C42528" t="str">
            <v>cad</v>
          </cell>
          <cell r="D42528" t="str">
            <v>222,42</v>
          </cell>
        </row>
        <row r="42529">
          <cell r="A42529" t="str">
            <v>MU.06.210.0030</v>
          </cell>
          <cell r="B42529" t="str">
            <v>Piante latifoglie con zolla della specie Acer negundo in varietà, Morus spp, Paulownia tormentosa in varietà, Populus tremula, con garanzia d'uso, di pronto effetto, prive di malattie, ben formate, senza capitozzature, lesioni al tronco e pane di terra con apparato radicale ben sviluppato, franco cantiere; di circonferenza:</v>
          </cell>
          <cell r="C42529"/>
          <cell r="D42529"/>
        </row>
        <row r="42530">
          <cell r="A42530" t="str">
            <v>MU.06.210.0030.a</v>
          </cell>
          <cell r="B42530" t="str">
            <v>- 8 ÷ 10 cm</v>
          </cell>
          <cell r="C42530" t="str">
            <v>cad</v>
          </cell>
          <cell r="D42530" t="str">
            <v>28,16</v>
          </cell>
        </row>
        <row r="42531">
          <cell r="A42531" t="str">
            <v>MU.06.210.0030.b</v>
          </cell>
          <cell r="B42531" t="str">
            <v>- 11 ÷ 12 cm</v>
          </cell>
          <cell r="C42531" t="str">
            <v>cad</v>
          </cell>
          <cell r="D42531" t="str">
            <v>39,79</v>
          </cell>
        </row>
        <row r="42532">
          <cell r="A42532" t="str">
            <v>MU.06.210.0030.c</v>
          </cell>
          <cell r="B42532" t="str">
            <v>- 13 ÷ 14 cm</v>
          </cell>
          <cell r="C42532" t="str">
            <v>cad</v>
          </cell>
          <cell r="D42532" t="str">
            <v>55,89</v>
          </cell>
        </row>
        <row r="42533">
          <cell r="A42533" t="str">
            <v>MU.06.210.0030.d</v>
          </cell>
          <cell r="B42533" t="str">
            <v>- 15 ÷ 16 cm</v>
          </cell>
          <cell r="C42533" t="str">
            <v>cad</v>
          </cell>
          <cell r="D42533" t="str">
            <v>78,19</v>
          </cell>
        </row>
        <row r="42534">
          <cell r="A42534" t="str">
            <v>MU.06.210.0030.e</v>
          </cell>
          <cell r="B42534" t="str">
            <v>- 17 ÷ 18 cm</v>
          </cell>
          <cell r="C42534" t="str">
            <v>cad</v>
          </cell>
          <cell r="D42534" t="str">
            <v>104,16</v>
          </cell>
        </row>
        <row r="42535">
          <cell r="A42535" t="str">
            <v>MU.06.210.0030.f</v>
          </cell>
          <cell r="B42535" t="str">
            <v>- 19 ÷ 20 cm</v>
          </cell>
          <cell r="C42535" t="str">
            <v>cad</v>
          </cell>
          <cell r="D42535" t="str">
            <v>138,73</v>
          </cell>
        </row>
        <row r="42536">
          <cell r="A42536" t="str">
            <v>MU.06.210.0030.g</v>
          </cell>
          <cell r="B42536" t="str">
            <v>- 21 ÷ 25 cm</v>
          </cell>
          <cell r="C42536" t="str">
            <v>cad</v>
          </cell>
          <cell r="D42536" t="str">
            <v>177,94</v>
          </cell>
        </row>
        <row r="42537">
          <cell r="A42537" t="str">
            <v>MU.06.210.0030.h</v>
          </cell>
          <cell r="B42537" t="str">
            <v>- 26 ÷ 30 cm</v>
          </cell>
          <cell r="C42537" t="str">
            <v>cad</v>
          </cell>
          <cell r="D42537" t="str">
            <v>243,57</v>
          </cell>
        </row>
        <row r="42538">
          <cell r="A42538" t="str">
            <v>MU.06.210.0040</v>
          </cell>
          <cell r="B42538" t="str">
            <v>Piante latifoglie con zolla della specie Ailanthus altissima in varietà, Catalpa spp, Platanus spp, Prunus avium in varietà, Pterocarya spp, Robinia in varietà, con garanzia d'uso, di pronto effetto, prive di malattie, ben formate, senza capitozzature, lesioni al tronco e pane di terra con apparato radicale ben sviluppato, franco cantiere; di circonferenza:</v>
          </cell>
          <cell r="C42538"/>
          <cell r="D42538"/>
        </row>
        <row r="42539">
          <cell r="A42539" t="str">
            <v>MU.06.210.0040.a</v>
          </cell>
          <cell r="B42539" t="str">
            <v>- 8 ÷ 10 cm</v>
          </cell>
          <cell r="C42539" t="str">
            <v>cad</v>
          </cell>
          <cell r="D42539" t="str">
            <v>28,45</v>
          </cell>
        </row>
        <row r="42540">
          <cell r="A42540" t="str">
            <v>MU.06.210.0040.b</v>
          </cell>
          <cell r="B42540" t="str">
            <v>- 11 ÷ 12 cm</v>
          </cell>
          <cell r="C42540" t="str">
            <v>cad</v>
          </cell>
          <cell r="D42540" t="str">
            <v>39,39</v>
          </cell>
        </row>
        <row r="42541">
          <cell r="A42541" t="str">
            <v>MU.06.210.0040.c</v>
          </cell>
          <cell r="B42541" t="str">
            <v>- 13 ÷ 14 cm</v>
          </cell>
          <cell r="C42541" t="str">
            <v>cad</v>
          </cell>
          <cell r="D42541" t="str">
            <v>57,46</v>
          </cell>
        </row>
        <row r="42542">
          <cell r="A42542" t="str">
            <v>MU.06.210.0040.d</v>
          </cell>
          <cell r="B42542" t="str">
            <v>- 15 ÷ 16 cm</v>
          </cell>
          <cell r="C42542" t="str">
            <v>cad</v>
          </cell>
          <cell r="D42542" t="str">
            <v>82,17</v>
          </cell>
        </row>
        <row r="42543">
          <cell r="A42543" t="str">
            <v>MU.06.210.0040.e</v>
          </cell>
          <cell r="B42543" t="str">
            <v>- 17 ÷ 18 cm</v>
          </cell>
          <cell r="C42543" t="str">
            <v>cad</v>
          </cell>
          <cell r="D42543" t="str">
            <v>108,87</v>
          </cell>
        </row>
        <row r="42544">
          <cell r="A42544" t="str">
            <v>MU.06.210.0040.f</v>
          </cell>
          <cell r="B42544" t="str">
            <v>- 19 ÷ 20 cm</v>
          </cell>
          <cell r="C42544" t="str">
            <v>cad</v>
          </cell>
          <cell r="D42544" t="str">
            <v>143,11</v>
          </cell>
        </row>
        <row r="42545">
          <cell r="A42545" t="str">
            <v>MU.06.210.0040.g</v>
          </cell>
          <cell r="B42545" t="str">
            <v>- 21 ÷ 25 cm</v>
          </cell>
          <cell r="C42545" t="str">
            <v>cad</v>
          </cell>
          <cell r="D42545" t="str">
            <v>193,28</v>
          </cell>
        </row>
        <row r="42546">
          <cell r="A42546" t="str">
            <v>MU.06.210.0040.h</v>
          </cell>
          <cell r="B42546" t="str">
            <v>- 26 ÷ 30 cm</v>
          </cell>
          <cell r="C42546" t="str">
            <v>cad</v>
          </cell>
          <cell r="D42546" t="str">
            <v>268,74</v>
          </cell>
        </row>
        <row r="42547">
          <cell r="A42547" t="str">
            <v>MU.06.210.0050</v>
          </cell>
          <cell r="B42547" t="str">
            <v>Piante latifoglie con zolla della specie Acer ginnala, Acer negundo in varietà, Acer saccarinum, Acer saccarinum in varietà, Albizia spp, Alnus cordata glutinosa, Alnus spp, Celtis spp, Juglans nigra spp, Prunus padus, Sterculia platanifolia (o Firmiana), Tilia spp, Ulmus spp, con garanzia d'uso, di pronto effetto, prive di malattie, ben formate, senza capitozzature, lesioni al tronco e pane di terra con apparato radicale ben sviluppato, franco cantiere; di circonferenza:</v>
          </cell>
          <cell r="C42547"/>
          <cell r="D42547"/>
        </row>
        <row r="42548">
          <cell r="A42548" t="str">
            <v>MU.06.210.0050.a</v>
          </cell>
          <cell r="B42548" t="str">
            <v>- 8 ÷ 10 cm</v>
          </cell>
          <cell r="C42548" t="str">
            <v>cad</v>
          </cell>
          <cell r="D42548" t="str">
            <v>33,65</v>
          </cell>
        </row>
        <row r="42549">
          <cell r="A42549" t="str">
            <v>MU.06.210.0050.b</v>
          </cell>
          <cell r="B42549" t="str">
            <v>- 11 ÷ 12 cm</v>
          </cell>
          <cell r="C42549" t="str">
            <v>cad</v>
          </cell>
          <cell r="D42549" t="str">
            <v>46,66</v>
          </cell>
        </row>
        <row r="42550">
          <cell r="A42550" t="str">
            <v>MU.06.210.0050.c</v>
          </cell>
          <cell r="B42550" t="str">
            <v>- 13 ÷ 14 cm</v>
          </cell>
          <cell r="C42550" t="str">
            <v>cad</v>
          </cell>
          <cell r="D42550" t="str">
            <v>65,76</v>
          </cell>
        </row>
        <row r="42551">
          <cell r="A42551" t="str">
            <v>MU.06.210.0050.d</v>
          </cell>
          <cell r="B42551" t="str">
            <v>- 15 ÷ 16 cm</v>
          </cell>
          <cell r="C42551" t="str">
            <v>cad</v>
          </cell>
          <cell r="D42551" t="str">
            <v>93,74</v>
          </cell>
        </row>
        <row r="42552">
          <cell r="A42552" t="str">
            <v>MU.06.210.0050.e</v>
          </cell>
          <cell r="B42552" t="str">
            <v>- 17 ÷ 18 cm</v>
          </cell>
          <cell r="C42552" t="str">
            <v>cad</v>
          </cell>
          <cell r="D42552" t="str">
            <v>126,75</v>
          </cell>
        </row>
        <row r="42553">
          <cell r="A42553" t="str">
            <v>MU.06.210.0050.f</v>
          </cell>
          <cell r="B42553" t="str">
            <v>- 19 ÷ 20 cm</v>
          </cell>
          <cell r="C42553" t="str">
            <v>cad</v>
          </cell>
          <cell r="D42553" t="str">
            <v>164,29</v>
          </cell>
        </row>
        <row r="42554">
          <cell r="A42554" t="str">
            <v>MU.06.210.0050.g</v>
          </cell>
          <cell r="B42554" t="str">
            <v>- 21 ÷ 25 cm</v>
          </cell>
          <cell r="C42554" t="str">
            <v>cad</v>
          </cell>
          <cell r="D42554" t="str">
            <v>213,55</v>
          </cell>
        </row>
        <row r="42555">
          <cell r="A42555" t="str">
            <v>MU.06.210.0050.h</v>
          </cell>
          <cell r="B42555" t="str">
            <v>- 26 ÷ 30 cm</v>
          </cell>
          <cell r="C42555" t="str">
            <v>cad</v>
          </cell>
          <cell r="D42555" t="str">
            <v>266,10</v>
          </cell>
        </row>
        <row r="42556">
          <cell r="A42556" t="str">
            <v>MU.06.210.0060</v>
          </cell>
          <cell r="B42556" t="str">
            <v>Piante latifoglie con zolla della specie Acer buergeranium, Acer platanoides, Acer pseudoplatanus, Corylus colurna in varietà, Fraxinus excelsior in varietà, Ostrya carpinifolia in varietà, Prunus accolade, Prunus cerasifera in varietà, Prunus fruticosa in varietà, Prunus serrulata in varietà, Prunus subhritella in varietà, Prunus viginiana in varietà, Sorbus spp, Tamarix spp, Zelkova serrata in varietà, con garanzia d'uso, di pronto effetto, prive di malattie, ben formate, senza capitozzature, lesioni al tronco e pane di terra con apparato radicale ben sviluppato, franco cantiere; di circonferenza:</v>
          </cell>
          <cell r="C42556"/>
          <cell r="D42556"/>
        </row>
        <row r="42557">
          <cell r="A42557" t="str">
            <v>MU.06.210.0060.a</v>
          </cell>
          <cell r="B42557" t="str">
            <v>- 8 ÷ 10 cm</v>
          </cell>
          <cell r="C42557" t="str">
            <v>cad</v>
          </cell>
          <cell r="D42557" t="str">
            <v>40,48</v>
          </cell>
        </row>
        <row r="42558">
          <cell r="A42558" t="str">
            <v>MU.06.210.0060.b</v>
          </cell>
          <cell r="B42558" t="str">
            <v>- 11 ÷ 12 cm</v>
          </cell>
          <cell r="C42558" t="str">
            <v>cad</v>
          </cell>
          <cell r="D42558" t="str">
            <v>55,04</v>
          </cell>
        </row>
        <row r="42559">
          <cell r="A42559" t="str">
            <v>MU.06.210.0060.c</v>
          </cell>
          <cell r="B42559" t="str">
            <v>- 13 ÷ 14 cm</v>
          </cell>
          <cell r="C42559" t="str">
            <v>cad</v>
          </cell>
          <cell r="D42559" t="str">
            <v>82,64</v>
          </cell>
        </row>
        <row r="42560">
          <cell r="A42560" t="str">
            <v>MU.06.210.0060.d</v>
          </cell>
          <cell r="B42560" t="str">
            <v>- 15 ÷ 16 cm</v>
          </cell>
          <cell r="C42560" t="str">
            <v>cad</v>
          </cell>
          <cell r="D42560" t="str">
            <v>109,47</v>
          </cell>
        </row>
        <row r="42561">
          <cell r="A42561" t="str">
            <v>MU.06.210.0060.e</v>
          </cell>
          <cell r="B42561" t="str">
            <v>- 17 ÷ 18 cm</v>
          </cell>
          <cell r="C42561" t="str">
            <v>cad</v>
          </cell>
          <cell r="D42561" t="str">
            <v>141,69</v>
          </cell>
        </row>
        <row r="42562">
          <cell r="A42562" t="str">
            <v>MU.06.210.0060.f</v>
          </cell>
          <cell r="B42562" t="str">
            <v>- 19 ÷ 20 cm</v>
          </cell>
          <cell r="C42562" t="str">
            <v>cad</v>
          </cell>
          <cell r="D42562" t="str">
            <v>188,71</v>
          </cell>
        </row>
        <row r="42563">
          <cell r="A42563" t="str">
            <v>MU.06.210.0060.g</v>
          </cell>
          <cell r="B42563" t="str">
            <v>- 21 ÷ 25 cm</v>
          </cell>
          <cell r="C42563" t="str">
            <v>cad</v>
          </cell>
          <cell r="D42563" t="str">
            <v>244,04</v>
          </cell>
        </row>
        <row r="42564">
          <cell r="A42564" t="str">
            <v>MU.06.210.0060.h</v>
          </cell>
          <cell r="B42564" t="str">
            <v>- 26 ÷ 30 cm</v>
          </cell>
          <cell r="C42564" t="str">
            <v>cad</v>
          </cell>
          <cell r="D42564" t="str">
            <v>291,06</v>
          </cell>
        </row>
        <row r="42565">
          <cell r="A42565" t="str">
            <v>MU.06.210.0070</v>
          </cell>
          <cell r="B42565" t="str">
            <v>Piante latifoglie con zolla della specie Acer psudoplatanus in varietà, Acer rubrum, Acer rubrum in varietà, Betula alba in varietà, Clerodendron spp, Liriodendron spp, Prunus avium in varietà, Prunus maackii in varietà, Prunus padus in varietà, Quercus robur, Quercus suber, con garanzia d'uso, di pronto effetto, prive di malattie, ben formate, senza capitozzature, lesioni al tronco e pane di terra con apparato radicale ben sviluppato, franco cantiere; di circonferenza:</v>
          </cell>
          <cell r="C42565"/>
          <cell r="D42565"/>
        </row>
        <row r="42566">
          <cell r="A42566" t="str">
            <v>MU.06.210.0070.a</v>
          </cell>
          <cell r="B42566" t="str">
            <v>- 8 ÷ 10 cm</v>
          </cell>
          <cell r="C42566" t="str">
            <v>cad</v>
          </cell>
          <cell r="D42566" t="str">
            <v>42,91</v>
          </cell>
        </row>
        <row r="42567">
          <cell r="A42567" t="str">
            <v>MU.06.210.0070.b</v>
          </cell>
          <cell r="B42567" t="str">
            <v>- 11 ÷ 12 cm</v>
          </cell>
          <cell r="C42567" t="str">
            <v>cad</v>
          </cell>
          <cell r="D42567" t="str">
            <v>57,57</v>
          </cell>
        </row>
        <row r="42568">
          <cell r="A42568" t="str">
            <v>MU.06.210.0070.c</v>
          </cell>
          <cell r="B42568" t="str">
            <v>- 13 ÷ 14 cm</v>
          </cell>
          <cell r="C42568" t="str">
            <v>cad</v>
          </cell>
          <cell r="D42568" t="str">
            <v>83,55</v>
          </cell>
        </row>
        <row r="42569">
          <cell r="A42569" t="str">
            <v>MU.06.210.0070.d</v>
          </cell>
          <cell r="B42569" t="str">
            <v>- 15 ÷ 16 cm</v>
          </cell>
          <cell r="C42569" t="str">
            <v>cad</v>
          </cell>
          <cell r="D42569" t="str">
            <v>113,94</v>
          </cell>
        </row>
        <row r="42570">
          <cell r="A42570" t="str">
            <v>MU.06.210.0070.e</v>
          </cell>
          <cell r="B42570" t="str">
            <v>- 17 ÷ 18 cm</v>
          </cell>
          <cell r="C42570" t="str">
            <v>cad</v>
          </cell>
          <cell r="D42570" t="str">
            <v>153,33</v>
          </cell>
        </row>
        <row r="42571">
          <cell r="A42571" t="str">
            <v>MU.06.210.0070.f</v>
          </cell>
          <cell r="B42571" t="str">
            <v>- 19 ÷ 20 cm</v>
          </cell>
          <cell r="C42571" t="str">
            <v>cad</v>
          </cell>
          <cell r="D42571" t="str">
            <v>202,22</v>
          </cell>
        </row>
        <row r="42572">
          <cell r="A42572" t="str">
            <v>MU.06.210.0070.g</v>
          </cell>
          <cell r="B42572" t="str">
            <v>- 21 ÷ 25 cm</v>
          </cell>
          <cell r="C42572" t="str">
            <v>cad</v>
          </cell>
          <cell r="D42572" t="str">
            <v>267,25</v>
          </cell>
        </row>
        <row r="42573">
          <cell r="A42573" t="str">
            <v>MU.06.210.0070.h</v>
          </cell>
          <cell r="B42573" t="str">
            <v>- 26 ÷ 30 cm</v>
          </cell>
          <cell r="C42573" t="str">
            <v>cad</v>
          </cell>
          <cell r="D42573" t="str">
            <v>328,31</v>
          </cell>
        </row>
        <row r="42574">
          <cell r="A42574" t="str">
            <v>MU.06.210.0080</v>
          </cell>
          <cell r="B42574" t="str">
            <v>Piante latifoglie con zolla della specie Acer campestre, Acer campestre in varietà, Acer freemanii in varietà, Aesculus spp., Carpinus betulus in varietà, Cercis siliquastrum in varietà, Crataegus spp., Fraxinus ornus in varietà, Ginkgo spp., Gleditsia triacantohs in varietà, Koelreuteria spp, Liquidambar spp, Malus a fiore in varietà, Perrotia persica, Pyrus a fiore in varietà, Quercus cerris, Quercus rubra, con garanzia d'uso, di pronto effetto, prive di malattie, ben formate, senza capitozzature, lesioni al tronco e pane di terra con apparato radicale ben sviluppato, franco cantiere; di circonferenza:</v>
          </cell>
          <cell r="C42574"/>
          <cell r="D42574"/>
        </row>
        <row r="42575">
          <cell r="A42575" t="str">
            <v>MU.06.210.0080.a</v>
          </cell>
          <cell r="B42575" t="str">
            <v>- 8 ÷ 10 cm</v>
          </cell>
          <cell r="C42575" t="str">
            <v>cad</v>
          </cell>
          <cell r="D42575" t="str">
            <v>44,04</v>
          </cell>
        </row>
        <row r="42576">
          <cell r="A42576" t="str">
            <v>MU.06.210.0080.b</v>
          </cell>
          <cell r="B42576" t="str">
            <v>- 11 ÷ 12 cm</v>
          </cell>
          <cell r="C42576" t="str">
            <v>cad</v>
          </cell>
          <cell r="D42576" t="str">
            <v>59,95</v>
          </cell>
        </row>
        <row r="42577">
          <cell r="A42577" t="str">
            <v>MU.06.210.0080.c</v>
          </cell>
          <cell r="B42577" t="str">
            <v>- 13 ÷ 14 cm</v>
          </cell>
          <cell r="C42577" t="str">
            <v>cad</v>
          </cell>
          <cell r="D42577" t="str">
            <v>87,42</v>
          </cell>
        </row>
        <row r="42578">
          <cell r="A42578" t="str">
            <v>MU.06.210.0080.d</v>
          </cell>
          <cell r="B42578" t="str">
            <v>- 15 ÷ 16 cm</v>
          </cell>
          <cell r="C42578" t="str">
            <v>cad</v>
          </cell>
          <cell r="D42578" t="str">
            <v>124,56</v>
          </cell>
        </row>
        <row r="42579">
          <cell r="A42579" t="str">
            <v>MU.06.210.0080.e</v>
          </cell>
          <cell r="B42579" t="str">
            <v>- 17 ÷ 18 cm</v>
          </cell>
          <cell r="C42579" t="str">
            <v>cad</v>
          </cell>
          <cell r="D42579" t="str">
            <v>169,26</v>
          </cell>
        </row>
        <row r="42580">
          <cell r="A42580" t="str">
            <v>MU.06.210.0080.f</v>
          </cell>
          <cell r="B42580" t="str">
            <v>- 19 ÷ 20 cm</v>
          </cell>
          <cell r="C42580" t="str">
            <v>cad</v>
          </cell>
          <cell r="D42580" t="str">
            <v>216,00</v>
          </cell>
        </row>
        <row r="42581">
          <cell r="A42581" t="str">
            <v>MU.06.210.0080.g</v>
          </cell>
          <cell r="B42581" t="str">
            <v>- 21 ÷ 25 cm</v>
          </cell>
          <cell r="C42581" t="str">
            <v>cad</v>
          </cell>
          <cell r="D42581" t="str">
            <v>281,59</v>
          </cell>
        </row>
        <row r="42582">
          <cell r="A42582" t="str">
            <v>MU.06.210.0080.h</v>
          </cell>
          <cell r="B42582" t="str">
            <v>- 26 ÷ 30 cm</v>
          </cell>
          <cell r="C42582" t="str">
            <v>cad</v>
          </cell>
          <cell r="D42582" t="str">
            <v>358,51</v>
          </cell>
        </row>
        <row r="42583">
          <cell r="A42583" t="str">
            <v>MU.06.210.0090</v>
          </cell>
          <cell r="B42583" t="str">
            <v>Piante latifoglie con zolla della specie Acer opulus in varietà, Acer platanoides in varietà, Laburnum Anagyroides, Quercus frainetto, Quercus palustris, Quercus pubescens, con garanzia d'uso, di pronto effetto, prive di malattie, ben formate, senza capitozzature, lesioni al tronco e pane di terra con apparato radicale ben sviluppato, franco cantiere; di circonferenza:</v>
          </cell>
          <cell r="C42583"/>
          <cell r="D42583"/>
        </row>
        <row r="42584">
          <cell r="A42584" t="str">
            <v>MU.06.210.0090.a</v>
          </cell>
          <cell r="B42584" t="str">
            <v>- 8 ÷ 10 cm</v>
          </cell>
          <cell r="C42584" t="str">
            <v>cad</v>
          </cell>
          <cell r="D42584" t="str">
            <v>47,38</v>
          </cell>
        </row>
        <row r="42585">
          <cell r="A42585" t="str">
            <v>MU.06.210.0090.b</v>
          </cell>
          <cell r="B42585" t="str">
            <v>- 11 ÷ 12 cm</v>
          </cell>
          <cell r="C42585" t="str">
            <v>cad</v>
          </cell>
          <cell r="D42585" t="str">
            <v>59,72</v>
          </cell>
        </row>
        <row r="42586">
          <cell r="A42586" t="str">
            <v>MU.06.210.0090.c</v>
          </cell>
          <cell r="B42586" t="str">
            <v>- 13 ÷ 14 cm</v>
          </cell>
          <cell r="C42586" t="str">
            <v>cad</v>
          </cell>
          <cell r="D42586" t="str">
            <v>87,18</v>
          </cell>
        </row>
        <row r="42587">
          <cell r="A42587" t="str">
            <v>MU.06.210.0090.d</v>
          </cell>
          <cell r="B42587" t="str">
            <v>- 15 ÷ 16 cm</v>
          </cell>
          <cell r="C42587" t="str">
            <v>cad</v>
          </cell>
          <cell r="D42587" t="str">
            <v>128,98</v>
          </cell>
        </row>
        <row r="42588">
          <cell r="A42588" t="str">
            <v>MU.06.210.0090.e</v>
          </cell>
          <cell r="B42588" t="str">
            <v>- 17 ÷ 18 cm</v>
          </cell>
          <cell r="C42588" t="str">
            <v>cad</v>
          </cell>
          <cell r="D42588" t="str">
            <v>172,13</v>
          </cell>
        </row>
        <row r="42589">
          <cell r="A42589" t="str">
            <v>MU.06.210.0090.f</v>
          </cell>
          <cell r="B42589" t="str">
            <v>- 19 ÷ 20 cm</v>
          </cell>
          <cell r="C42589" t="str">
            <v>cad</v>
          </cell>
          <cell r="D42589" t="str">
            <v>229,04</v>
          </cell>
        </row>
        <row r="42590">
          <cell r="A42590" t="str">
            <v>MU.06.210.0090.g</v>
          </cell>
          <cell r="B42590" t="str">
            <v>- 21 ÷ 25 cm</v>
          </cell>
          <cell r="C42590" t="str">
            <v>cad</v>
          </cell>
          <cell r="D42590" t="str">
            <v>293,36</v>
          </cell>
        </row>
        <row r="42591">
          <cell r="A42591" t="str">
            <v>MU.06.210.0090.h</v>
          </cell>
          <cell r="B42591" t="str">
            <v>- 26 ÷ 30 cm</v>
          </cell>
          <cell r="C42591" t="str">
            <v>cad</v>
          </cell>
          <cell r="D42591" t="str">
            <v>418,43</v>
          </cell>
        </row>
        <row r="42592">
          <cell r="A42592" t="str">
            <v>MU.06.210.0100</v>
          </cell>
          <cell r="B42592" t="str">
            <v>Piante latifoglie con zolla della specie Carpinus betulus fastigiata in varietà, Cercidiphyllum japonicum in varietà, Davidia involucrata in varietà, Fagus sylvatica in varietà, Fagus sylvatica purpurea, Hibiscus spp, Ligustrum (allevato ad alberello), con garanzia d'uso, di pronto effetto, prive di malattie, ben formate, senza capitozzature, lesioni al tronco e pane di terra con apparato radicale ben sviluppato, franco cantiere; di circonferenza:</v>
          </cell>
          <cell r="C42592"/>
          <cell r="D42592"/>
        </row>
        <row r="42593">
          <cell r="A42593" t="str">
            <v>MU.06.210.0100.a</v>
          </cell>
          <cell r="B42593" t="str">
            <v>- 8 ÷ 10 cm</v>
          </cell>
          <cell r="C42593" t="str">
            <v>cad</v>
          </cell>
          <cell r="D42593" t="str">
            <v>60,86</v>
          </cell>
        </row>
        <row r="42594">
          <cell r="A42594" t="str">
            <v>MU.06.210.0100.b</v>
          </cell>
          <cell r="B42594" t="str">
            <v>- 11 ÷ 12 cm</v>
          </cell>
          <cell r="C42594" t="str">
            <v>cad</v>
          </cell>
          <cell r="D42594" t="str">
            <v>83,47</v>
          </cell>
        </row>
        <row r="42595">
          <cell r="A42595" t="str">
            <v>MU.06.210.0100.c</v>
          </cell>
          <cell r="B42595" t="str">
            <v>- 13 ÷ 14 cm</v>
          </cell>
          <cell r="C42595" t="str">
            <v>cad</v>
          </cell>
          <cell r="D42595" t="str">
            <v>112,66</v>
          </cell>
        </row>
        <row r="42596">
          <cell r="A42596" t="str">
            <v>MU.06.210.0100.d</v>
          </cell>
          <cell r="B42596" t="str">
            <v>- 15 ÷ 16 cm</v>
          </cell>
          <cell r="C42596" t="str">
            <v>cad</v>
          </cell>
          <cell r="D42596" t="str">
            <v>156,52</v>
          </cell>
        </row>
        <row r="42597">
          <cell r="A42597" t="str">
            <v>MU.06.210.0100.e</v>
          </cell>
          <cell r="B42597" t="str">
            <v>- 17 ÷ 18 cm</v>
          </cell>
          <cell r="C42597" t="str">
            <v>cad</v>
          </cell>
          <cell r="D42597" t="str">
            <v>200,90</v>
          </cell>
        </row>
        <row r="42598">
          <cell r="A42598" t="str">
            <v>MU.06.210.0100.f</v>
          </cell>
          <cell r="B42598" t="str">
            <v>- 19 ÷ 20 cm</v>
          </cell>
          <cell r="C42598" t="str">
            <v>cad</v>
          </cell>
          <cell r="D42598" t="str">
            <v>260,26</v>
          </cell>
        </row>
        <row r="42599">
          <cell r="A42599" t="str">
            <v>MU.06.210.0100.g</v>
          </cell>
          <cell r="B42599" t="str">
            <v>- 21 ÷ 25 cm</v>
          </cell>
          <cell r="C42599" t="str">
            <v>cad</v>
          </cell>
          <cell r="D42599" t="str">
            <v>341,80</v>
          </cell>
        </row>
        <row r="42600">
          <cell r="A42600" t="str">
            <v>MU.06.210.0100.h</v>
          </cell>
          <cell r="B42600" t="str">
            <v>- 26 ÷ 30 cm</v>
          </cell>
          <cell r="C42600" t="str">
            <v>cad</v>
          </cell>
          <cell r="D42600" t="str">
            <v>454,27</v>
          </cell>
        </row>
        <row r="42601">
          <cell r="A42601" t="str">
            <v>MU.06.210.0110</v>
          </cell>
          <cell r="B42601" t="str">
            <v>Piante latifoglie con zolla della specie Amelanchier spp, Quercus coccinea, con garanzia d'uso, di pronto effetto, prive di malattie, ben formate, senza capitozzature, lesioni al tronco e pane di terra con apparato radicale ben sviluppato, franco cantiere; di circonferenza:</v>
          </cell>
          <cell r="C42601"/>
          <cell r="D42601"/>
        </row>
        <row r="42602">
          <cell r="A42602" t="str">
            <v>MU.06.210.0110.a</v>
          </cell>
          <cell r="B42602" t="str">
            <v>- 8 ÷ 10 cm</v>
          </cell>
          <cell r="C42602" t="str">
            <v>cad</v>
          </cell>
          <cell r="D42602" t="str">
            <v>73,12</v>
          </cell>
        </row>
        <row r="42603">
          <cell r="A42603" t="str">
            <v>MU.06.210.0110.b</v>
          </cell>
          <cell r="B42603" t="str">
            <v>- 11 ÷ 12 cm</v>
          </cell>
          <cell r="C42603" t="str">
            <v>cad</v>
          </cell>
          <cell r="D42603" t="str">
            <v>104,78</v>
          </cell>
        </row>
        <row r="42604">
          <cell r="A42604" t="str">
            <v>MU.06.210.0110.c</v>
          </cell>
          <cell r="B42604" t="str">
            <v>- 13 ÷ 14 cm</v>
          </cell>
          <cell r="C42604" t="str">
            <v>cad</v>
          </cell>
          <cell r="D42604" t="str">
            <v>128,18</v>
          </cell>
        </row>
        <row r="42605">
          <cell r="A42605" t="str">
            <v>MU.06.210.0110.d</v>
          </cell>
          <cell r="B42605" t="str">
            <v>- 15 ÷ 16 cm</v>
          </cell>
          <cell r="C42605" t="str">
            <v>cad</v>
          </cell>
          <cell r="D42605" t="str">
            <v>168,92</v>
          </cell>
        </row>
        <row r="42606">
          <cell r="A42606" t="str">
            <v>MU.06.210.0110.e</v>
          </cell>
          <cell r="B42606" t="str">
            <v>- 17 ÷ 18 cm</v>
          </cell>
          <cell r="C42606" t="str">
            <v>cad</v>
          </cell>
          <cell r="D42606" t="str">
            <v>212,18</v>
          </cell>
        </row>
        <row r="42607">
          <cell r="A42607" t="str">
            <v>MU.06.210.0110.f</v>
          </cell>
          <cell r="B42607" t="str">
            <v>- 19 ÷ 20 cm</v>
          </cell>
          <cell r="C42607" t="str">
            <v>cad</v>
          </cell>
          <cell r="D42607" t="str">
            <v>280,82</v>
          </cell>
        </row>
        <row r="42608">
          <cell r="A42608" t="str">
            <v>MU.06.210.0110.g</v>
          </cell>
          <cell r="B42608" t="str">
            <v>- 21 ÷ 25 cm</v>
          </cell>
          <cell r="C42608" t="str">
            <v>cad</v>
          </cell>
          <cell r="D42608" t="str">
            <v>376,02</v>
          </cell>
        </row>
        <row r="42609">
          <cell r="A42609" t="str">
            <v>MU.06.210.0120</v>
          </cell>
          <cell r="B42609" t="str">
            <v>Piante latifoglie con zolla della specie Quercus castanefolioa, Quercus robur in varietà, Lagerstroemia spp, con garanzia d'uso, di pronto effetto, prive di malattie, ben formate, senza capitozzature, lesioni al tronco e pane di terra con apparato radicale ben sviluppato, franco cantiere; di circonferenza:</v>
          </cell>
          <cell r="C42609"/>
          <cell r="D42609"/>
        </row>
        <row r="42610">
          <cell r="A42610" t="str">
            <v>MU.06.210.0120.a</v>
          </cell>
          <cell r="B42610" t="str">
            <v>- 8 ÷ 10 cm</v>
          </cell>
          <cell r="C42610" t="str">
            <v>cad</v>
          </cell>
          <cell r="D42610" t="str">
            <v>80,88</v>
          </cell>
        </row>
        <row r="42611">
          <cell r="A42611" t="str">
            <v>MU.06.210.0120.b</v>
          </cell>
          <cell r="B42611" t="str">
            <v>- 11 ÷ 12 cm</v>
          </cell>
          <cell r="C42611" t="str">
            <v>cad</v>
          </cell>
          <cell r="D42611" t="str">
            <v>106,96</v>
          </cell>
        </row>
        <row r="42612">
          <cell r="A42612" t="str">
            <v>MU.06.210.0120.c</v>
          </cell>
          <cell r="B42612" t="str">
            <v>- 13 ÷ 14 cm</v>
          </cell>
          <cell r="C42612" t="str">
            <v>cad</v>
          </cell>
          <cell r="D42612" t="str">
            <v>142,87</v>
          </cell>
        </row>
        <row r="42613">
          <cell r="A42613" t="str">
            <v>MU.06.210.0120.d</v>
          </cell>
          <cell r="B42613" t="str">
            <v>- 15 ÷ 16 cm</v>
          </cell>
          <cell r="C42613" t="str">
            <v>cad</v>
          </cell>
          <cell r="D42613" t="str">
            <v>196,15</v>
          </cell>
        </row>
        <row r="42614">
          <cell r="A42614" t="str">
            <v>MU.06.210.0120.e</v>
          </cell>
          <cell r="B42614" t="str">
            <v>- 17 ÷ 18 cm</v>
          </cell>
          <cell r="C42614" t="str">
            <v>cad</v>
          </cell>
          <cell r="D42614" t="str">
            <v>263,95</v>
          </cell>
        </row>
        <row r="42615">
          <cell r="A42615" t="str">
            <v>MU.06.210.0120.f</v>
          </cell>
          <cell r="B42615" t="str">
            <v>- 19 ÷ 20 cm</v>
          </cell>
          <cell r="C42615" t="str">
            <v>cad</v>
          </cell>
          <cell r="D42615" t="str">
            <v>331,72</v>
          </cell>
        </row>
        <row r="42616">
          <cell r="A42616" t="str">
            <v>MU.06.210.0120.g</v>
          </cell>
          <cell r="B42616" t="str">
            <v>- 21 ÷ 25 cm</v>
          </cell>
          <cell r="C42616" t="str">
            <v>cad</v>
          </cell>
          <cell r="D42616" t="str">
            <v>359,66</v>
          </cell>
        </row>
        <row r="42617">
          <cell r="A42617" t="str">
            <v>MU.06.210.0120.h</v>
          </cell>
          <cell r="B42617" t="str">
            <v>- 26 ÷ 30 cm</v>
          </cell>
          <cell r="C42617" t="str">
            <v>cad</v>
          </cell>
          <cell r="D42617" t="str">
            <v>525,01</v>
          </cell>
        </row>
        <row r="42618">
          <cell r="A42618" t="str">
            <v>MU.06.210.0130</v>
          </cell>
          <cell r="B42618" t="str">
            <v>Piante latifoglie con zolla della specie Magnolia a fiore in varietà, con garanzia d'uso, di pronto effetto, prive di malattie, ben formate, senza capitozzature, lesioni al tronco e pane di terra con apparato radicale ben sviluppato, franco cantiere; di circonferenza:</v>
          </cell>
          <cell r="C42618"/>
          <cell r="D42618"/>
        </row>
        <row r="42619">
          <cell r="A42619" t="str">
            <v>MU.06.210.0130.a</v>
          </cell>
          <cell r="B42619" t="str">
            <v>- 8 ÷ 10 cm</v>
          </cell>
          <cell r="C42619" t="str">
            <v>cad</v>
          </cell>
          <cell r="D42619" t="str">
            <v>121,89</v>
          </cell>
        </row>
        <row r="42620">
          <cell r="A42620" t="str">
            <v>MU.06.210.0130.b</v>
          </cell>
          <cell r="B42620" t="str">
            <v>- 11 ÷ 12 cm</v>
          </cell>
          <cell r="C42620" t="str">
            <v>cad</v>
          </cell>
          <cell r="D42620" t="str">
            <v>144,21</v>
          </cell>
        </row>
        <row r="42621">
          <cell r="A42621" t="str">
            <v>MU.06.210.0130.c</v>
          </cell>
          <cell r="B42621" t="str">
            <v>- 13 ÷ 14 cm</v>
          </cell>
          <cell r="C42621" t="str">
            <v>cad</v>
          </cell>
          <cell r="D42621" t="str">
            <v>195,76</v>
          </cell>
        </row>
        <row r="42622">
          <cell r="A42622" t="str">
            <v>MU.06.210.0130.d</v>
          </cell>
          <cell r="B42622" t="str">
            <v>- 15 ÷ 16 cm</v>
          </cell>
          <cell r="C42622" t="str">
            <v>cad</v>
          </cell>
          <cell r="D42622" t="str">
            <v>250,12</v>
          </cell>
        </row>
        <row r="42623">
          <cell r="A42623" t="str">
            <v>MU.06.210.0130.e</v>
          </cell>
          <cell r="B42623" t="str">
            <v>- 17 ÷ 18 cm</v>
          </cell>
          <cell r="C42623" t="str">
            <v>cad</v>
          </cell>
          <cell r="D42623" t="str">
            <v>336,69</v>
          </cell>
        </row>
        <row r="42624">
          <cell r="A42624" t="str">
            <v>MU.06.210.0130.f</v>
          </cell>
          <cell r="B42624" t="str">
            <v>- 19 ÷ 20 cm</v>
          </cell>
          <cell r="C42624" t="str">
            <v>cad</v>
          </cell>
          <cell r="D42624" t="str">
            <v>433,61</v>
          </cell>
        </row>
        <row r="42625">
          <cell r="A42625" t="str">
            <v>MU.06.210.0130.g</v>
          </cell>
          <cell r="B42625" t="str">
            <v>- 21 ÷ 25 cm</v>
          </cell>
          <cell r="C42625" t="str">
            <v>cad</v>
          </cell>
          <cell r="D42625" t="str">
            <v>537,03</v>
          </cell>
        </row>
        <row r="42626">
          <cell r="A42626" t="str">
            <v>MU.06.210.0140</v>
          </cell>
          <cell r="B42626" t="str">
            <v>Piante latifoglie con zolla della specie Quercus ilex, con garanzia d'uso, di pronto effetto, prive di malattie, ben formate, senza capitozzature, lesioni al tronco e pane di terra con apparato radicale ben sviluppato, franco cantiere; di circonferenza:</v>
          </cell>
          <cell r="C42626"/>
          <cell r="D42626"/>
        </row>
        <row r="42627">
          <cell r="A42627" t="str">
            <v>MU.06.210.0140.a</v>
          </cell>
          <cell r="B42627" t="str">
            <v>- 11 ÷ 12 cm</v>
          </cell>
          <cell r="C42627" t="str">
            <v>cad</v>
          </cell>
          <cell r="D42627" t="str">
            <v>86,53</v>
          </cell>
        </row>
        <row r="42628">
          <cell r="A42628" t="str">
            <v>MU.06.210.0140.b</v>
          </cell>
          <cell r="B42628" t="str">
            <v>- 13 ÷ 14 cm</v>
          </cell>
          <cell r="C42628" t="str">
            <v>cad</v>
          </cell>
          <cell r="D42628" t="str">
            <v>137,06</v>
          </cell>
        </row>
        <row r="42629">
          <cell r="A42629" t="str">
            <v>MU.06.210.0140.c</v>
          </cell>
          <cell r="B42629" t="str">
            <v>- 15 ÷ 16 cm</v>
          </cell>
          <cell r="C42629" t="str">
            <v>cad</v>
          </cell>
          <cell r="D42629" t="str">
            <v>200,05</v>
          </cell>
        </row>
        <row r="42630">
          <cell r="A42630" t="str">
            <v>MU.06.210.0140.d</v>
          </cell>
          <cell r="B42630" t="str">
            <v>- 17 ÷ 18 cm</v>
          </cell>
          <cell r="C42630" t="str">
            <v>cad</v>
          </cell>
          <cell r="D42630" t="str">
            <v>291,08</v>
          </cell>
        </row>
        <row r="42631">
          <cell r="A42631" t="str">
            <v>MU.06.210.0140.e</v>
          </cell>
          <cell r="B42631" t="str">
            <v>- 19 ÷ 20 cm</v>
          </cell>
          <cell r="C42631" t="str">
            <v>cad</v>
          </cell>
          <cell r="D42631" t="str">
            <v>426,14</v>
          </cell>
        </row>
        <row r="42632">
          <cell r="A42632" t="str">
            <v>MU.06.210.0140.f</v>
          </cell>
          <cell r="B42632" t="str">
            <v>- 21 ÷ 25 cm</v>
          </cell>
          <cell r="C42632" t="str">
            <v>cad</v>
          </cell>
          <cell r="D42632" t="str">
            <v>572,46</v>
          </cell>
        </row>
        <row r="42633">
          <cell r="A42633" t="str">
            <v>MU.06.210.0140.g</v>
          </cell>
          <cell r="B42633" t="str">
            <v>- 26 ÷ 30 cm</v>
          </cell>
          <cell r="C42633" t="str">
            <v>cad</v>
          </cell>
          <cell r="D42633" t="str">
            <v>826,50</v>
          </cell>
        </row>
        <row r="42634">
          <cell r="A42634" t="str">
            <v>MU.06.210.0150</v>
          </cell>
          <cell r="B42634" t="str">
            <v>Piante latifoglie con zolla della specie Nyssa sylvatica in varietà, Prunus caroliniana, con garanzia d'uso, di pronto effetto, prive di malattie, ben formate, senza capitozzature, lesioni al tronco e pane di terra con apparato radicale ben sviluppato, franco cantiere; di circonferenza:</v>
          </cell>
          <cell r="C42634"/>
          <cell r="D42634"/>
        </row>
        <row r="42635">
          <cell r="A42635" t="str">
            <v>MU.06.210.0150.a</v>
          </cell>
          <cell r="B42635" t="str">
            <v>- 11 ÷ 12 cm</v>
          </cell>
          <cell r="C42635" t="str">
            <v>cad</v>
          </cell>
          <cell r="D42635" t="str">
            <v>123,64</v>
          </cell>
        </row>
        <row r="42636">
          <cell r="A42636" t="str">
            <v>MU.06.210.0150.b</v>
          </cell>
          <cell r="B42636" t="str">
            <v>- 13 ÷ 14 cm</v>
          </cell>
          <cell r="C42636" t="str">
            <v>cad</v>
          </cell>
          <cell r="D42636" t="str">
            <v>157,44</v>
          </cell>
        </row>
        <row r="42637">
          <cell r="A42637" t="str">
            <v>MU.06.210.0150.c</v>
          </cell>
          <cell r="B42637" t="str">
            <v>- 15 ÷ 16 cm</v>
          </cell>
          <cell r="C42637" t="str">
            <v>cad</v>
          </cell>
          <cell r="D42637" t="str">
            <v>219,01</v>
          </cell>
        </row>
        <row r="42638">
          <cell r="A42638" t="str">
            <v>MU.06.210.0150.d</v>
          </cell>
          <cell r="B42638" t="str">
            <v>- 17 ÷ 18 cm</v>
          </cell>
          <cell r="C42638" t="str">
            <v>cad</v>
          </cell>
          <cell r="D42638" t="str">
            <v>337,45</v>
          </cell>
        </row>
        <row r="42639">
          <cell r="A42639" t="str">
            <v>MU.06.210.0150.e</v>
          </cell>
          <cell r="B42639" t="str">
            <v>- 19 ÷ 20 cm</v>
          </cell>
          <cell r="C42639" t="str">
            <v>cad</v>
          </cell>
          <cell r="D42639" t="str">
            <v>480,22</v>
          </cell>
        </row>
        <row r="42640">
          <cell r="A42640" t="str">
            <v>MU.06.210.0150.f</v>
          </cell>
          <cell r="B42640" t="str">
            <v>- 21 ÷ 25 cm</v>
          </cell>
          <cell r="C42640" t="str">
            <v>cad</v>
          </cell>
          <cell r="D42640" t="str">
            <v>610,01</v>
          </cell>
        </row>
        <row r="42641">
          <cell r="A42641" t="str">
            <v>MU.06.210.0160</v>
          </cell>
          <cell r="B42641" t="str">
            <v>Piante latifoglie con zolla della specie Magnolia grandiflora, con garanzia d'uso, di pronto effetto, prive di malattie, ben formate, senza capitozzature, lesioni al tronco e pane di terra con apparato radicale ben sviluppato, franco cantiere; di circonferenza:</v>
          </cell>
          <cell r="C42641"/>
          <cell r="D42641"/>
        </row>
        <row r="42642">
          <cell r="A42642" t="str">
            <v>MU.06.210.0160.a</v>
          </cell>
          <cell r="B42642" t="str">
            <v>- 8 ÷ 10 cm</v>
          </cell>
          <cell r="C42642" t="str">
            <v>cad</v>
          </cell>
          <cell r="D42642" t="str">
            <v>90,22</v>
          </cell>
        </row>
        <row r="42643">
          <cell r="A42643" t="str">
            <v>MU.06.210.0160.b</v>
          </cell>
          <cell r="B42643" t="str">
            <v>- 11 ÷ 12 cm</v>
          </cell>
          <cell r="C42643" t="str">
            <v>cad</v>
          </cell>
          <cell r="D42643" t="str">
            <v>127,07</v>
          </cell>
        </row>
        <row r="42644">
          <cell r="A42644" t="str">
            <v>MU.06.210.0160.c</v>
          </cell>
          <cell r="B42644" t="str">
            <v>- 13 ÷ 14 cm</v>
          </cell>
          <cell r="C42644" t="str">
            <v>cad</v>
          </cell>
          <cell r="D42644" t="str">
            <v>215,64</v>
          </cell>
        </row>
        <row r="42645">
          <cell r="A42645" t="str">
            <v>MU.06.210.0160.d</v>
          </cell>
          <cell r="B42645" t="str">
            <v>- 15 ÷ 16 cm</v>
          </cell>
          <cell r="C42645" t="str">
            <v>cad</v>
          </cell>
          <cell r="D42645" t="str">
            <v>288,62</v>
          </cell>
        </row>
        <row r="42646">
          <cell r="A42646" t="str">
            <v>MU.06.210.0160.e</v>
          </cell>
          <cell r="B42646" t="str">
            <v>- 17 ÷ 18 cm</v>
          </cell>
          <cell r="C42646" t="str">
            <v>cad</v>
          </cell>
          <cell r="D42646" t="str">
            <v>354,28</v>
          </cell>
        </row>
        <row r="42647">
          <cell r="A42647" t="str">
            <v>MU.06.210.0160.f</v>
          </cell>
          <cell r="B42647" t="str">
            <v>- 19 ÷ 20 cm</v>
          </cell>
          <cell r="C42647" t="str">
            <v>cad</v>
          </cell>
          <cell r="D42647" t="str">
            <v>472,88</v>
          </cell>
        </row>
        <row r="42648">
          <cell r="A42648" t="str">
            <v>MU.06.210.0160.g</v>
          </cell>
          <cell r="B42648" t="str">
            <v>- 21 ÷ 25 cm</v>
          </cell>
          <cell r="C42648" t="str">
            <v>cad</v>
          </cell>
          <cell r="D42648" t="str">
            <v>716,23</v>
          </cell>
        </row>
        <row r="42649">
          <cell r="A42649" t="str">
            <v>MU.06.210.0160.h</v>
          </cell>
          <cell r="B42649" t="str">
            <v>- 26 ÷ 30 cm</v>
          </cell>
          <cell r="C42649" t="str">
            <v>cad</v>
          </cell>
          <cell r="D42649" t="str">
            <v>1.107,85</v>
          </cell>
        </row>
        <row r="42650">
          <cell r="A42650" t="str">
            <v>MU.06.210.0170</v>
          </cell>
          <cell r="B42650" t="str">
            <v>Piante latifoglie con zolla della specie Platanus "Vallis Clausa", in varietà , con garanzia d'uso, di pronto effetto, prive di malattie, ben formate, senza capitozzature, lesioni al tronco e pane di terra con apparato radicale ben sviluppato, franco cantiere; di circonferenza:</v>
          </cell>
          <cell r="C42650"/>
          <cell r="D42650"/>
        </row>
        <row r="42651">
          <cell r="A42651" t="str">
            <v>MU.06.210.0170.a</v>
          </cell>
          <cell r="B42651" t="str">
            <v>- 15 ÷ 16 cm</v>
          </cell>
          <cell r="C42651" t="str">
            <v>cad</v>
          </cell>
          <cell r="D42651" t="str">
            <v>269,96</v>
          </cell>
        </row>
        <row r="42652">
          <cell r="A42652" t="str">
            <v>MU.06.210.0170.b</v>
          </cell>
          <cell r="B42652" t="str">
            <v>- 17 ÷ 18 cm</v>
          </cell>
          <cell r="C42652" t="str">
            <v>cad</v>
          </cell>
          <cell r="D42652" t="str">
            <v>337,45</v>
          </cell>
        </row>
        <row r="42653">
          <cell r="A42653" t="str">
            <v>MU.06.210.0170.c</v>
          </cell>
          <cell r="B42653" t="str">
            <v>- 19 ÷ 20 cm</v>
          </cell>
          <cell r="C42653" t="str">
            <v>cad</v>
          </cell>
          <cell r="D42653" t="str">
            <v>415,33</v>
          </cell>
        </row>
        <row r="42654">
          <cell r="A42654" t="str">
            <v>MU.06.210.0170.d</v>
          </cell>
          <cell r="B42654" t="str">
            <v>- 21 ÷ 25 cm</v>
          </cell>
          <cell r="C42654" t="str">
            <v>cad</v>
          </cell>
          <cell r="D42654" t="str">
            <v>571,08</v>
          </cell>
        </row>
        <row r="42655">
          <cell r="A42655" t="str">
            <v>MU.06.210.0170.e</v>
          </cell>
          <cell r="B42655" t="str">
            <v>- 26 ÷ 30 cm</v>
          </cell>
          <cell r="C42655" t="str">
            <v>cad</v>
          </cell>
          <cell r="D42655" t="str">
            <v>759,26</v>
          </cell>
        </row>
        <row r="42656">
          <cell r="A42656" t="str">
            <v>MU.06.210.0300</v>
          </cell>
          <cell r="B42656" t="str">
            <v>Disinfettante a base di sali quaternari di ammonio ad elevato potere battericida, funghicida e germicida.</v>
          </cell>
          <cell r="C42656" t="str">
            <v>l</v>
          </cell>
          <cell r="D42656" t="str">
            <v>3,19</v>
          </cell>
        </row>
        <row r="42657">
          <cell r="A42657" t="str">
            <v>MU.06.220</v>
          </cell>
          <cell r="B42657" t="str">
            <v>PIANTE CONIFERE</v>
          </cell>
          <cell r="C42657"/>
          <cell r="D42657"/>
        </row>
        <row r="42658">
          <cell r="A42658" t="str">
            <v>MU.06.220.0010</v>
          </cell>
          <cell r="B42658" t="str">
            <v>Conifere con zolla della specie Larix Decidua in varietà, con garanzia d'uso, di pronto effetto, prive di malattie, ben formate, senza capitozzature, lesioni al tronco e pane di terra con apparato radicale ben sviluppato, franco cantiere; di altezza:</v>
          </cell>
          <cell r="C42658"/>
          <cell r="D42658"/>
        </row>
        <row r="42659">
          <cell r="A42659" t="str">
            <v>MU.06.220.0010.a</v>
          </cell>
          <cell r="B42659" t="str">
            <v>- 201 ÷ 250 cm</v>
          </cell>
          <cell r="C42659" t="str">
            <v>cad</v>
          </cell>
          <cell r="D42659" t="str">
            <v>25,20</v>
          </cell>
        </row>
        <row r="42660">
          <cell r="A42660" t="str">
            <v>MU.06.220.0010.b</v>
          </cell>
          <cell r="B42660" t="str">
            <v>- 251 ÷ 300 cm</v>
          </cell>
          <cell r="C42660" t="str">
            <v>cad</v>
          </cell>
          <cell r="D42660" t="str">
            <v>35,82</v>
          </cell>
        </row>
        <row r="42661">
          <cell r="A42661" t="str">
            <v>MU.06.220.0010.c</v>
          </cell>
          <cell r="B42661" t="str">
            <v>- 301 ÷ 350 cm</v>
          </cell>
          <cell r="C42661" t="str">
            <v>cad</v>
          </cell>
          <cell r="D42661" t="str">
            <v>76,93</v>
          </cell>
        </row>
        <row r="42662">
          <cell r="A42662" t="str">
            <v>MU.06.220.0010.d</v>
          </cell>
          <cell r="B42662" t="str">
            <v>- 351 ÷ 400 cm</v>
          </cell>
          <cell r="C42662" t="str">
            <v>cad</v>
          </cell>
          <cell r="D42662" t="str">
            <v>110,11</v>
          </cell>
        </row>
        <row r="42663">
          <cell r="A42663" t="str">
            <v>MU.06.220.0020</v>
          </cell>
          <cell r="B42663" t="str">
            <v>Conifere con zolla della specie Cupressus spp, Metasequoia Glyptostroboides in varietà, Chamaecyparis Lawsoniana in varietà, con garanzia d'uso, di pronto effetto, prive di malattie, ben formate, senza capitozzature, lesioni al tronco e pane di terra con apparato radicale ben sviluppato, franco cantiere; di altezza:</v>
          </cell>
          <cell r="C42663"/>
          <cell r="D42663"/>
        </row>
        <row r="42664">
          <cell r="A42664" t="str">
            <v>MU.06.220.0020.a</v>
          </cell>
          <cell r="B42664" t="str">
            <v>- 201 ÷ 250 cm</v>
          </cell>
          <cell r="C42664" t="str">
            <v>cad</v>
          </cell>
          <cell r="D42664" t="str">
            <v>41,39</v>
          </cell>
        </row>
        <row r="42665">
          <cell r="A42665" t="str">
            <v>MU.06.220.0020.b</v>
          </cell>
          <cell r="B42665" t="str">
            <v>- 251 ÷ 300 cm</v>
          </cell>
          <cell r="C42665" t="str">
            <v>cad</v>
          </cell>
          <cell r="D42665" t="str">
            <v>57,90</v>
          </cell>
        </row>
        <row r="42666">
          <cell r="A42666" t="str">
            <v>MU.06.220.0020.c</v>
          </cell>
          <cell r="B42666" t="str">
            <v>- 301 ÷ 350 cm</v>
          </cell>
          <cell r="C42666" t="str">
            <v>cad</v>
          </cell>
          <cell r="D42666" t="str">
            <v>85,43</v>
          </cell>
        </row>
        <row r="42667">
          <cell r="A42667" t="str">
            <v>MU.06.220.0020.d</v>
          </cell>
          <cell r="B42667" t="str">
            <v>- 351 ÷ 400 cm</v>
          </cell>
          <cell r="C42667" t="str">
            <v>cad</v>
          </cell>
          <cell r="D42667" t="str">
            <v>110,23</v>
          </cell>
        </row>
        <row r="42668">
          <cell r="A42668" t="str">
            <v>MU.06.220.0030</v>
          </cell>
          <cell r="B42668" t="str">
            <v>Conifere con zolla della specie Abies Alba in varietà, Cedrus Deodara in varietà, Picea Abies in varietà, Sequoia Sempervirens in varietà, Taxodium Distichum in varietà, con garanzia d'uso, di pronto effetto, prive di malattie, ben formate, senza capitozzature, lesioni al tronco e pane di terra con apparato radicale ben sviluppato, franco cantiere; di altezza:</v>
          </cell>
          <cell r="C42668"/>
          <cell r="D42668"/>
        </row>
        <row r="42669">
          <cell r="A42669" t="str">
            <v>MU.06.220.0030.a</v>
          </cell>
          <cell r="B42669" t="str">
            <v>- 201 ÷ 250 cm</v>
          </cell>
          <cell r="C42669" t="str">
            <v>cad</v>
          </cell>
          <cell r="D42669" t="str">
            <v>49,60</v>
          </cell>
        </row>
        <row r="42670">
          <cell r="A42670" t="str">
            <v>MU.06.220.0030.b</v>
          </cell>
          <cell r="B42670" t="str">
            <v>- 251 ÷ 300 cm</v>
          </cell>
          <cell r="C42670" t="str">
            <v>cad</v>
          </cell>
          <cell r="D42670" t="str">
            <v>66,20</v>
          </cell>
        </row>
        <row r="42671">
          <cell r="A42671" t="str">
            <v>MU.06.220.0030.c</v>
          </cell>
          <cell r="B42671" t="str">
            <v>- 301 ÷ 350 cm</v>
          </cell>
          <cell r="C42671" t="str">
            <v>cad</v>
          </cell>
          <cell r="D42671" t="str">
            <v>126,68</v>
          </cell>
        </row>
        <row r="42672">
          <cell r="A42672" t="str">
            <v>MU.06.220.0030.d</v>
          </cell>
          <cell r="B42672" t="str">
            <v>- 351 ÷ 400 cm</v>
          </cell>
          <cell r="C42672" t="str">
            <v>cad</v>
          </cell>
          <cell r="D42672" t="str">
            <v>165,28</v>
          </cell>
        </row>
        <row r="42673">
          <cell r="A42673" t="str">
            <v>MU.06.220.0040</v>
          </cell>
          <cell r="B42673" t="str">
            <v>Conifere con zolla della specie Cedrus Atlantica in varietà, Cedrus Libani in varietà, Cedrus Deodara in varietà, con garanzia d'uso, di pronto effetto, prive di malattie, ben formate, senza capitozzature, lesioni al tronco e pane di terra con apparato radicale ben sviluppato, franco cantiere; di altezza:</v>
          </cell>
          <cell r="C42673"/>
          <cell r="D42673"/>
        </row>
        <row r="42674">
          <cell r="A42674" t="str">
            <v>MU.06.220.0040.a</v>
          </cell>
          <cell r="B42674" t="str">
            <v>- 201 ÷ 250 cm</v>
          </cell>
          <cell r="C42674" t="str">
            <v>cad</v>
          </cell>
          <cell r="D42674" t="str">
            <v>79,85</v>
          </cell>
        </row>
        <row r="42675">
          <cell r="A42675" t="str">
            <v>MU.06.220.0040.b</v>
          </cell>
          <cell r="B42675" t="str">
            <v>- 251 ÷ 300 cm</v>
          </cell>
          <cell r="C42675" t="str">
            <v>cad</v>
          </cell>
          <cell r="D42675" t="str">
            <v>110,23</v>
          </cell>
        </row>
        <row r="42676">
          <cell r="A42676" t="str">
            <v>MU.06.220.0040.c</v>
          </cell>
          <cell r="B42676" t="str">
            <v>- 301 ÷ 350 cm</v>
          </cell>
          <cell r="C42676" t="str">
            <v>cad</v>
          </cell>
          <cell r="D42676" t="str">
            <v>148,83</v>
          </cell>
        </row>
        <row r="42677">
          <cell r="A42677" t="str">
            <v>MU.06.220.0040.d</v>
          </cell>
          <cell r="B42677" t="str">
            <v>- 351 ÷ 400 cm</v>
          </cell>
          <cell r="C42677" t="str">
            <v>cad</v>
          </cell>
          <cell r="D42677" t="str">
            <v>198,44</v>
          </cell>
        </row>
        <row r="42678">
          <cell r="A42678" t="str">
            <v>MU.06.220.0050</v>
          </cell>
          <cell r="B42678" t="str">
            <v>Conifere con zolla della specie Cedrus Atlantica Glauca, Thuya Occidentalis in varietà, Thuya Orientalis in varietà, Cedrus Deodara Aurea, Pinus Nigra Austriaca, con garanzia d'uso, di pronto effetto, prive di malattie, ben formate, senza capitozzature, lesioni al tronco e pane di terra con apparato radicale ben sviluppato, franco cantiere; di altezza:</v>
          </cell>
          <cell r="C42678"/>
          <cell r="D42678"/>
        </row>
        <row r="42679">
          <cell r="A42679" t="str">
            <v>MU.06.220.0050.a</v>
          </cell>
          <cell r="B42679" t="str">
            <v>- 201 ÷ 250 cm</v>
          </cell>
          <cell r="C42679" t="str">
            <v>cad</v>
          </cell>
          <cell r="D42679" t="str">
            <v>93,64</v>
          </cell>
        </row>
        <row r="42680">
          <cell r="A42680" t="str">
            <v>MU.06.220.0050.b</v>
          </cell>
          <cell r="B42680" t="str">
            <v>- 251 ÷ 300 cm</v>
          </cell>
          <cell r="C42680" t="str">
            <v>cad</v>
          </cell>
          <cell r="D42680" t="str">
            <v>126,81</v>
          </cell>
        </row>
        <row r="42681">
          <cell r="A42681" t="str">
            <v>MU.06.220.0050.c</v>
          </cell>
          <cell r="B42681" t="str">
            <v>- 301 ÷ 350 cm</v>
          </cell>
          <cell r="C42681" t="str">
            <v>cad</v>
          </cell>
          <cell r="D42681" t="str">
            <v>170,84</v>
          </cell>
        </row>
        <row r="42682">
          <cell r="A42682" t="str">
            <v>MU.06.220.0050.d</v>
          </cell>
          <cell r="B42682" t="str">
            <v>- 351 ÷ 400 cm</v>
          </cell>
          <cell r="C42682" t="str">
            <v>cad</v>
          </cell>
          <cell r="D42682" t="str">
            <v>226,03</v>
          </cell>
        </row>
        <row r="42683">
          <cell r="A42683" t="str">
            <v>MU.06.220.0060</v>
          </cell>
          <cell r="B42683" t="str">
            <v>Conifere con zolla della specie Abies Concolor in varietà, Abies Cephalonica in varietà, Abies Nordmanniana in varietà, con garanzia d'uso, di pronto effetto, prive di malattie, ben formate, senza capitozzature, lesioni al tronco e pane di terra con apparato radicale ben sviluppato, franco cantiere; di altezza:</v>
          </cell>
          <cell r="C42683"/>
          <cell r="D42683"/>
        </row>
        <row r="42684">
          <cell r="A42684" t="str">
            <v>MU.06.220.0060.a</v>
          </cell>
          <cell r="B42684" t="str">
            <v>- 201 ÷ 250 cm</v>
          </cell>
          <cell r="C42684" t="str">
            <v>cad</v>
          </cell>
          <cell r="D42684" t="str">
            <v>303,09</v>
          </cell>
        </row>
        <row r="42685">
          <cell r="A42685" t="str">
            <v>MU.06.220.0060.b</v>
          </cell>
          <cell r="B42685" t="str">
            <v>- 251 ÷ 300 cm</v>
          </cell>
          <cell r="C42685" t="str">
            <v>cad</v>
          </cell>
          <cell r="D42685" t="str">
            <v>363,72</v>
          </cell>
        </row>
        <row r="42686">
          <cell r="A42686" t="str">
            <v>MU.06.220.0060.c</v>
          </cell>
          <cell r="B42686" t="str">
            <v>- 301 ÷ 350 cm</v>
          </cell>
          <cell r="C42686" t="str">
            <v>cad</v>
          </cell>
          <cell r="D42686" t="str">
            <v>451,92</v>
          </cell>
        </row>
        <row r="42687">
          <cell r="A42687" t="str">
            <v>MU.06.220.0060.d</v>
          </cell>
          <cell r="B42687" t="str">
            <v>- 351 ÷ 400 cm</v>
          </cell>
          <cell r="C42687" t="str">
            <v>cad</v>
          </cell>
          <cell r="D42687" t="str">
            <v>551,13</v>
          </cell>
        </row>
        <row r="42688">
          <cell r="A42688" t="str">
            <v>MU.06.220.0070</v>
          </cell>
          <cell r="B42688" t="str">
            <v>Conifere con zolla della specie Taxus Baccata in varietà, di altezza 221 ÷ 240 cm, con garanzia d'uso, di pronto effetto, prive di malattie, ben formate, senza capitozzature, lesioni al tronco e pane di terra con apparato radicale ben sviluppato, franco cantiere.</v>
          </cell>
          <cell r="C42688" t="str">
            <v>cad</v>
          </cell>
          <cell r="D42688" t="str">
            <v>363,72</v>
          </cell>
        </row>
        <row r="42689">
          <cell r="A42689" t="str">
            <v>MU.06.230</v>
          </cell>
          <cell r="B42689" t="str">
            <v>PIANTE CONIFERE NANE</v>
          </cell>
          <cell r="C42689"/>
          <cell r="D42689"/>
        </row>
        <row r="42690">
          <cell r="A42690" t="str">
            <v>MU.06.230.0010</v>
          </cell>
          <cell r="B42690" t="str">
            <v>Conifere nane della specie Juniperus spp, con garanzia d'uso, di pronto effetto, prive di malattie, ben accestite e con apparato radicale ben sviluppato, franco cantiere; diametro vaso:</v>
          </cell>
          <cell r="C42690"/>
          <cell r="D42690"/>
        </row>
        <row r="42691">
          <cell r="A42691" t="str">
            <v>MU.06.230.0010.a</v>
          </cell>
          <cell r="B42691" t="str">
            <v>- 15 cm</v>
          </cell>
          <cell r="C42691" t="str">
            <v>cad</v>
          </cell>
          <cell r="D42691" t="str">
            <v>3,45</v>
          </cell>
        </row>
        <row r="42692">
          <cell r="A42692" t="str">
            <v>MU.06.230.0010.b</v>
          </cell>
          <cell r="B42692" t="str">
            <v>- 18 cm</v>
          </cell>
          <cell r="C42692" t="str">
            <v>cad</v>
          </cell>
          <cell r="D42692" t="str">
            <v>4,15</v>
          </cell>
        </row>
        <row r="42693">
          <cell r="A42693" t="str">
            <v>MU.06.230.0010.c</v>
          </cell>
          <cell r="B42693" t="str">
            <v>- 24 cm</v>
          </cell>
          <cell r="C42693" t="str">
            <v>cad</v>
          </cell>
          <cell r="D42693" t="str">
            <v>7,16</v>
          </cell>
        </row>
        <row r="42694">
          <cell r="A42694" t="str">
            <v>MU.06.230.0020</v>
          </cell>
          <cell r="B42694" t="str">
            <v>Conifere nane della specie Juniperus Chinensis Blue Point, Chamaecyparis Pisifera Filifera Aurea, Juniperus Communis Green Carpet, Thuja spp, Pinus Mugo in varietà, con garanzia d'uso, di pronto effetto, prive di malattie, ben accestite e con apparato radicale ben sviluppato, franco cantiere; diametro vaso:</v>
          </cell>
          <cell r="C42694"/>
          <cell r="D42694"/>
        </row>
        <row r="42695">
          <cell r="A42695" t="str">
            <v>MU.06.230.0020.a</v>
          </cell>
          <cell r="B42695" t="str">
            <v>- 15 cm</v>
          </cell>
          <cell r="C42695" t="str">
            <v>cad</v>
          </cell>
          <cell r="D42695" t="str">
            <v>4,15</v>
          </cell>
        </row>
        <row r="42696">
          <cell r="A42696" t="str">
            <v>MU.06.230.0020.b</v>
          </cell>
          <cell r="B42696" t="str">
            <v>- 18 cm</v>
          </cell>
          <cell r="C42696" t="str">
            <v>cad</v>
          </cell>
          <cell r="D42696" t="str">
            <v>5,47</v>
          </cell>
        </row>
        <row r="42697">
          <cell r="A42697" t="str">
            <v>MU.06.230.0020.c</v>
          </cell>
          <cell r="B42697" t="str">
            <v>- 24 cm</v>
          </cell>
          <cell r="C42697" t="str">
            <v>cad</v>
          </cell>
          <cell r="D42697" t="str">
            <v>9,60</v>
          </cell>
        </row>
        <row r="42698">
          <cell r="A42698" t="str">
            <v>MU.06.230.0030</v>
          </cell>
          <cell r="B42698" t="str">
            <v>Conifere nane della specie Taxus Media Hicksii, diametro vaso 35 cm, con garanzia d'uso, di pronto effetto, prive di malattie, ben accestite e con apparato radicale ben sviluppato, franco cantiere.</v>
          </cell>
          <cell r="C42698" t="str">
            <v>cad</v>
          </cell>
          <cell r="D42698" t="str">
            <v>16,45</v>
          </cell>
        </row>
        <row r="42699">
          <cell r="A42699" t="str">
            <v>MU.06.240</v>
          </cell>
          <cell r="B42699" t="str">
            <v>ARBUSTI</v>
          </cell>
          <cell r="C42699"/>
          <cell r="D42699"/>
        </row>
        <row r="42700">
          <cell r="A42700" t="str">
            <v>MU.06.240.0010</v>
          </cell>
          <cell r="B42700" t="str">
            <v>Arbusti della specie Abelia spp, Buddleia spp, Callicarpa Bodineri in varietà, Chaenomeles spp, Caryopteris Clandenensis in varietà, Ceanothus spp, Cornus Alba Elegantissima, Cornus Stolonifera in varietà, Hidrangea spp, Ilex Crenata Convexa, Kolkwitzia Amabilis in varietà, Mahonia Aquifolium in varietà, Perowskya Atriplicifolia in varietà; le piante dovranno essere con garanzia d'uso, di pronto effetto, prive di malattie, ben accestite e con apparato radicale ben sviluppato, franco cantiere; diametro vaso:</v>
          </cell>
          <cell r="C42700"/>
          <cell r="D42700"/>
        </row>
        <row r="42701">
          <cell r="A42701" t="str">
            <v>MU.06.240.0010.a</v>
          </cell>
          <cell r="B42701" t="str">
            <v>- 15 cm</v>
          </cell>
          <cell r="C42701" t="str">
            <v>cad</v>
          </cell>
          <cell r="D42701" t="str">
            <v>2,88</v>
          </cell>
        </row>
        <row r="42702">
          <cell r="A42702" t="str">
            <v>MU.06.240.0010.b</v>
          </cell>
          <cell r="B42702" t="str">
            <v>- 18 cm</v>
          </cell>
          <cell r="C42702" t="str">
            <v>cad</v>
          </cell>
          <cell r="D42702" t="str">
            <v>4,15</v>
          </cell>
        </row>
        <row r="42703">
          <cell r="A42703" t="str">
            <v>MU.06.240.0010.c</v>
          </cell>
          <cell r="B42703" t="str">
            <v>- 24 cm</v>
          </cell>
          <cell r="C42703" t="str">
            <v>cad</v>
          </cell>
          <cell r="D42703" t="str">
            <v>7,16</v>
          </cell>
        </row>
        <row r="42704">
          <cell r="A42704" t="str">
            <v>MU.06.240.0020</v>
          </cell>
          <cell r="B42704" t="str">
            <v>Arbusti della specie Aronia Arbutifolia in varietà, Corylus Avellana in varietà, Cornus Mas in varietà, Cornus Sanguinea in varietà, Cotoneaster spp, Crataegus Monogyna in varietà, Deutzia spp, Escallonia spp, Forsythia spp, Kerria Japonica in varietà, Lespedeza Thunbergii in varietà, Ligustrum spp, Lonicera spp, Philadelphus Coronarius in varietà, Potentilla Fruticosa in varietà, Pyracantha spp, Rhamnus Frangula in varietà, Salix spp, Sambucus Nigra in varietà, Spartium Junceum in varietà, Spiraea spp, Symphoricarpos spp, Weigela spp; le piante dovranno essere con garanzia d'uso, di pronto effetto, prive di malattie, ben accestite e con apparato radicale ben sviluppato, franco cantiere; diametro vaso:</v>
          </cell>
          <cell r="C42704"/>
          <cell r="D42704"/>
        </row>
        <row r="42705">
          <cell r="A42705" t="str">
            <v>MU.06.240.0020.a</v>
          </cell>
          <cell r="B42705" t="str">
            <v>- 15 cm</v>
          </cell>
          <cell r="C42705" t="str">
            <v>cad</v>
          </cell>
          <cell r="D42705" t="str">
            <v>2,05</v>
          </cell>
        </row>
        <row r="42706">
          <cell r="A42706" t="str">
            <v>MU.06.240.0020.b</v>
          </cell>
          <cell r="B42706" t="str">
            <v>- 18 cm</v>
          </cell>
          <cell r="C42706" t="str">
            <v>cad</v>
          </cell>
          <cell r="D42706" t="str">
            <v>3,58</v>
          </cell>
        </row>
        <row r="42707">
          <cell r="A42707" t="str">
            <v>MU.06.240.0020.c</v>
          </cell>
          <cell r="B42707" t="str">
            <v>- 24 cm</v>
          </cell>
          <cell r="C42707" t="str">
            <v>cad</v>
          </cell>
          <cell r="D42707" t="str">
            <v>6,50</v>
          </cell>
        </row>
        <row r="42708">
          <cell r="A42708" t="str">
            <v>MU.06.240.0030</v>
          </cell>
          <cell r="B42708" t="str">
            <v>Arbusti della specie Artemisia spp, Aucuba Japonica in varietà, Berberis spp, Calicanthus spp, Cornus Alba Ivory Halo, Cotinus Coggyria in varietà, Cytisus spp, Euphorbia spp, Eleagnus spp, Genista Lydia in varietà, Lagestroemia Indica in varietà, Nandina Domestica in varietà, Prunus Lusitanica Angustifolia, Punica Granatum in varietà, Syringa Vulgaris in varietà, Tamarix spp; le piante dovranno essere con garanzia d'uso, di pronto effetto, prive di malattie, ben accestite e con apparato radicale ben sviluppato, franco cantiere; diametro vaso:</v>
          </cell>
          <cell r="C42708"/>
          <cell r="D42708"/>
        </row>
        <row r="42709">
          <cell r="A42709" t="str">
            <v>MU.06.240.0030.a</v>
          </cell>
          <cell r="B42709" t="str">
            <v>- 15 cm</v>
          </cell>
          <cell r="C42709" t="str">
            <v>cad</v>
          </cell>
          <cell r="D42709" t="str">
            <v>3,43</v>
          </cell>
        </row>
        <row r="42710">
          <cell r="A42710" t="str">
            <v>MU.06.240.0030.b</v>
          </cell>
          <cell r="B42710" t="str">
            <v>- 18 cm</v>
          </cell>
          <cell r="C42710" t="str">
            <v>cad</v>
          </cell>
          <cell r="D42710" t="str">
            <v>4,47</v>
          </cell>
        </row>
        <row r="42711">
          <cell r="A42711" t="str">
            <v>MU.06.240.0030.c</v>
          </cell>
          <cell r="B42711" t="str">
            <v>- 24 cm</v>
          </cell>
          <cell r="C42711" t="str">
            <v>cad</v>
          </cell>
          <cell r="D42711" t="str">
            <v>9,93</v>
          </cell>
        </row>
        <row r="42712">
          <cell r="A42712" t="str">
            <v>MU.06.240.0040</v>
          </cell>
          <cell r="B42712" t="str">
            <v>Arbusti della specie Ceanothus Thyrsipholia Repens, Cornus Canadensis in varietà, Exocorda spp, Genista Hyspanica in varietà, Ilex Golden Ceum, Laurus Nobilis in varietà, Malus spp, Osmanthus spp, Photinia Fraseri in varietà, Pittosporum Tobira in varietà, Prunus a fiore in varietà, Rhus Typhina in varietà, Ruscus Aculeatus in varietà, Teucrium Fruticans in varietà, Viburnum spp; le piante dovranno essere con garanzia d'uso, di pronto effetto, prive di malattie, ben accestite e con apparato radicale ben sviluppato, franco cantiere; diametro vaso:</v>
          </cell>
          <cell r="C42712"/>
          <cell r="D42712"/>
        </row>
        <row r="42713">
          <cell r="A42713" t="str">
            <v>MU.06.240.0040.a</v>
          </cell>
          <cell r="B42713" t="str">
            <v>- 15 cm</v>
          </cell>
          <cell r="C42713" t="str">
            <v>cad</v>
          </cell>
          <cell r="D42713" t="str">
            <v>4,47</v>
          </cell>
        </row>
        <row r="42714">
          <cell r="A42714" t="str">
            <v>MU.06.240.0040.b</v>
          </cell>
          <cell r="B42714" t="str">
            <v>- 18 cm</v>
          </cell>
          <cell r="C42714" t="str">
            <v>cad</v>
          </cell>
          <cell r="D42714" t="str">
            <v>5,84</v>
          </cell>
        </row>
        <row r="42715">
          <cell r="A42715" t="str">
            <v>MU.06.240.0040.c</v>
          </cell>
          <cell r="B42715" t="str">
            <v>- 24 cm</v>
          </cell>
          <cell r="C42715" t="str">
            <v>cad</v>
          </cell>
          <cell r="D42715" t="str">
            <v>12,38</v>
          </cell>
        </row>
        <row r="42716">
          <cell r="A42716" t="str">
            <v>MU.06.240.0040.d</v>
          </cell>
          <cell r="B42716" t="str">
            <v>- 28 cm</v>
          </cell>
          <cell r="C42716" t="str">
            <v>cad</v>
          </cell>
          <cell r="D42716" t="str">
            <v>18,48</v>
          </cell>
        </row>
        <row r="42717">
          <cell r="A42717" t="str">
            <v>MU.06.240.0040.e</v>
          </cell>
          <cell r="B42717" t="str">
            <v>- 32 cm</v>
          </cell>
          <cell r="C42717" t="str">
            <v>cad</v>
          </cell>
          <cell r="D42717" t="str">
            <v>25,38</v>
          </cell>
        </row>
        <row r="42718">
          <cell r="A42718" t="str">
            <v>MU.06.240.0050</v>
          </cell>
          <cell r="B42718" t="str">
            <v>Arbusti della specie Amelanchier spp, Choisya Ternata in varietà, Corylopsis Pauciflora in varietà, Daphne spp, Crataegus Laevigata in varietà, Feijoa Sellowiana in varietà, Hibiscus Syriacus varietà selezionate, Ilex Aquifolium in varietà, Magnolia spp, Olearia spp, Osmarea spp, Prunus Laurocerarus in varietà; le piante dovranno essere con garanzia d'uso, di pronto effetto, prive di malattie, ben accestite e con apparato radicale ben sviluppato, franco cantiere; diametro vaso:</v>
          </cell>
          <cell r="C42718"/>
          <cell r="D42718"/>
        </row>
        <row r="42719">
          <cell r="A42719" t="str">
            <v>MU.06.240.0050.a</v>
          </cell>
          <cell r="B42719" t="str">
            <v>- 15 cm</v>
          </cell>
          <cell r="C42719" t="str">
            <v>cad</v>
          </cell>
          <cell r="D42719" t="str">
            <v>5,84</v>
          </cell>
        </row>
        <row r="42720">
          <cell r="A42720" t="str">
            <v>MU.06.240.0050.b</v>
          </cell>
          <cell r="B42720" t="str">
            <v>- 18 cm</v>
          </cell>
          <cell r="C42720" t="str">
            <v>cad</v>
          </cell>
          <cell r="D42720" t="str">
            <v>8,23</v>
          </cell>
        </row>
        <row r="42721">
          <cell r="A42721" t="str">
            <v>MU.06.240.0050.c</v>
          </cell>
          <cell r="B42721" t="str">
            <v>- 24 cm</v>
          </cell>
          <cell r="C42721" t="str">
            <v>cad</v>
          </cell>
          <cell r="D42721" t="str">
            <v>16,45</v>
          </cell>
        </row>
        <row r="42722">
          <cell r="A42722" t="str">
            <v>MU.06.240.0050.d</v>
          </cell>
          <cell r="B42722" t="str">
            <v>- 28 cm</v>
          </cell>
          <cell r="C42722" t="str">
            <v>cad</v>
          </cell>
          <cell r="D42722" t="str">
            <v>20,56</v>
          </cell>
        </row>
        <row r="42723">
          <cell r="A42723" t="str">
            <v>MU.06.240.0050.e</v>
          </cell>
          <cell r="B42723" t="str">
            <v>- 32 cm</v>
          </cell>
          <cell r="C42723" t="str">
            <v>cad</v>
          </cell>
          <cell r="D42723" t="str">
            <v>30,84</v>
          </cell>
        </row>
        <row r="42724">
          <cell r="A42724" t="str">
            <v>MU.06.240.0060</v>
          </cell>
          <cell r="B42724" t="str">
            <v>Arbusti della specie Cornus Nuttali in varietà, Cornus Florida Rubra, Cornus Kousa in varietà, Edgeworthia spp, Euonymus Alatus in varietà, Hamamelis Mollis in varietà, Pernettya spp; le piante dovranno essere con garanzia d'uso, di pronto effetto, prive di malattie, ben accestite e con apparato radicale ben sviluppato, franco cantiere; diametro vaso:</v>
          </cell>
          <cell r="C42724"/>
          <cell r="D42724"/>
        </row>
        <row r="42725">
          <cell r="A42725" t="str">
            <v>MU.06.240.0060.a</v>
          </cell>
          <cell r="B42725" t="str">
            <v>- 24 cm</v>
          </cell>
          <cell r="C42725" t="str">
            <v>cad</v>
          </cell>
          <cell r="D42725" t="str">
            <v>28,79</v>
          </cell>
        </row>
        <row r="42726">
          <cell r="A42726" t="str">
            <v>MU.06.240.0060.b</v>
          </cell>
          <cell r="B42726" t="str">
            <v>- 28 cm</v>
          </cell>
          <cell r="C42726" t="str">
            <v>cad</v>
          </cell>
          <cell r="D42726" t="str">
            <v>41,12</v>
          </cell>
        </row>
        <row r="42727">
          <cell r="A42727" t="str">
            <v>MU.06.240.0060.c</v>
          </cell>
          <cell r="B42727" t="str">
            <v>- 32 cm</v>
          </cell>
          <cell r="C42727" t="str">
            <v>cad</v>
          </cell>
          <cell r="D42727" t="str">
            <v>68,31</v>
          </cell>
        </row>
        <row r="42728">
          <cell r="A42728" t="str">
            <v>MU.06.240.0070</v>
          </cell>
          <cell r="B42728" t="str">
            <v>Arbusti della specie Buxus Sempervirens in varietà, Buxus Piramidalis in varietà, Buxus a palla spp; le piante dovranno essere con garanzia d'uso, di pronto effetto, prive di malattie, ben accestite e con apparato radicale ben sviluppato, franco cantiere; diametro vaso:</v>
          </cell>
          <cell r="C42728"/>
          <cell r="D42728"/>
        </row>
        <row r="42729">
          <cell r="A42729" t="str">
            <v>MU.06.240.0070.a</v>
          </cell>
          <cell r="B42729" t="str">
            <v>- 12 cm</v>
          </cell>
          <cell r="C42729" t="str">
            <v>cad</v>
          </cell>
          <cell r="D42729" t="str">
            <v>6,63</v>
          </cell>
        </row>
        <row r="42730">
          <cell r="A42730" t="str">
            <v>MU.06.240.0070.b</v>
          </cell>
          <cell r="B42730" t="str">
            <v>- 28 cm</v>
          </cell>
          <cell r="C42730" t="str">
            <v>cad</v>
          </cell>
          <cell r="D42730" t="str">
            <v>29,17</v>
          </cell>
        </row>
        <row r="42731">
          <cell r="A42731" t="str">
            <v>MU.06.240.0070.c</v>
          </cell>
          <cell r="B42731" t="str">
            <v>- 35 cm</v>
          </cell>
          <cell r="C42731" t="str">
            <v>cad</v>
          </cell>
          <cell r="D42731" t="str">
            <v>39,80</v>
          </cell>
        </row>
        <row r="42732">
          <cell r="A42732" t="str">
            <v>MU.06.240.0080</v>
          </cell>
          <cell r="B42732" t="str">
            <v>Arbusti rampicanti della specie Clematis spp, Hedera Colchica Arborescens, Hedera spp, Hydrangea Petiolaris in varietà, Jasminum Nudiflorum in varietà, Parthenocissus Veichii in varietà; le piante dovranno essere con garanzia d'uso, di pronto effetto, prive di malattie, ben accestite e con apparato radicale ben sviluppato, franco cantiere; diametro vaso:</v>
          </cell>
          <cell r="C42732"/>
          <cell r="D42732"/>
        </row>
        <row r="42733">
          <cell r="A42733" t="str">
            <v>MU.06.240.0080.a</v>
          </cell>
          <cell r="B42733" t="str">
            <v>- 18 cm</v>
          </cell>
          <cell r="C42733" t="str">
            <v>cad</v>
          </cell>
          <cell r="D42733" t="str">
            <v>6,50</v>
          </cell>
        </row>
        <row r="42734">
          <cell r="A42734" t="str">
            <v>MU.06.240.0080.b</v>
          </cell>
          <cell r="B42734" t="str">
            <v>- 24 cm</v>
          </cell>
          <cell r="C42734" t="str">
            <v>cad</v>
          </cell>
          <cell r="D42734" t="str">
            <v>15,46</v>
          </cell>
        </row>
        <row r="42735">
          <cell r="A42735" t="str">
            <v>MU.06.240.0080.c</v>
          </cell>
          <cell r="B42735" t="str">
            <v>- 28 cm</v>
          </cell>
          <cell r="C42735" t="str">
            <v>cad</v>
          </cell>
          <cell r="D42735" t="str">
            <v>20,56</v>
          </cell>
        </row>
        <row r="42736">
          <cell r="A42736" t="str">
            <v>MU.06.240.0090</v>
          </cell>
          <cell r="B42736" t="str">
            <v>Arbusti rampicanti della specie Ampelopsis Quinquefolia in varietà, Campsis Radicans in varietà, Bignonia spp, Trachelospermum Jasminoides in varietà, Wisteria Sinensis in varietà, Wisteria Floribunda in varietà; le piante dovranno essere con garanzia d'uso, di pronto effetto, prive di malattie, ben accestite e con apparato radicale ben sviluppato, franco cantiere; diametro vaso:</v>
          </cell>
          <cell r="C42736"/>
          <cell r="D42736"/>
        </row>
        <row r="42737">
          <cell r="A42737" t="str">
            <v>MU.06.240.0090.a</v>
          </cell>
          <cell r="B42737" t="str">
            <v>- 18 cm</v>
          </cell>
          <cell r="C42737" t="str">
            <v>cad</v>
          </cell>
          <cell r="D42737" t="str">
            <v>9,96</v>
          </cell>
        </row>
        <row r="42738">
          <cell r="A42738" t="str">
            <v>MU.06.240.0090.b</v>
          </cell>
          <cell r="B42738" t="str">
            <v>- 24 cm</v>
          </cell>
          <cell r="C42738" t="str">
            <v>cad</v>
          </cell>
          <cell r="D42738" t="str">
            <v>21,62</v>
          </cell>
        </row>
        <row r="42739">
          <cell r="A42739" t="str">
            <v>MU.06.240.0090.c</v>
          </cell>
          <cell r="B42739" t="str">
            <v>- 28 cm</v>
          </cell>
          <cell r="C42739" t="str">
            <v>cad</v>
          </cell>
          <cell r="D42739" t="str">
            <v>26,99</v>
          </cell>
        </row>
        <row r="42740">
          <cell r="A42740" t="str">
            <v>MU.06.250</v>
          </cell>
          <cell r="B42740" t="str">
            <v>SPECIE ERBACEE ANNUALI E PERENNI</v>
          </cell>
          <cell r="C42740"/>
          <cell r="D42740"/>
        </row>
        <row r="42741">
          <cell r="A42741" t="str">
            <v>MU.06.250.0010</v>
          </cell>
          <cell r="B42741" t="str">
            <v>Specie erbacee della specie Achillea spp, Aegopodium Podograria in varietà, Ajuga Reptans in varietà, Alchemilla Mollis spp, Alyssum Saxatile in varietà, Anemone spp, Aquilegia spp, Arabis Caucasica in varietà, Armeria Marittima in varietà, Arum Italicum in varietà, Aster spp, Astilbe spp, Aubrietia spp, Bergenia spp, Campanula spp, Cerastium Tomentosum in varietà, Chrysanthemum Crimson Robinson, Coreopsis spp, Delphinium spp, Dianthus spp, Digitalis spp, Echinacea spp, Gaillardia spp, Festuca Glauca in varietà, Geranium spp, Geum spp, Gypsophila spp, Helicrysum Petiolanum in varietà, Hepatica Triloba in varietà, Herniaria Glabra in varietà, Heuchera spp, Hypericum spp, Iberis spp, Kniphofia spp, Lamium spp, Leontopodium spp, Lobelia spp, Lupinus spp, Lychnis Viscaria in varietà, Lythrum Salicaria in varietà, Lysimachia Nummularia in varietà, Mesembryanthemum spp, Mombretia Crocosmiflora in varietà, Nepeta Faassenii in varietà, Oenothera spp, Oxalis spp, Papaver spp, Phlox spp, Plumbago spp, Potentilla spp, Primula spp, Polypodium Vulgare in varietà, Rudbeckia spp, Saponaria spp, Sedum spp, Silene Marittima in varietà, Solidago spp, Stachys spp, Leontopodium spp, Verbena spp, Vinca Minor in varietà, Vinca Major in varietà, Centranthus Ruber in varietà, diametro vaso 9 ÷ 12 cm; le piante dovranno essere con garanzia d'uso, di pronto effetto, prive di malattie, ben accestite e con apparato radicale ben sviluppato, franco cantiere.</v>
          </cell>
          <cell r="C42741" t="str">
            <v>cad</v>
          </cell>
          <cell r="D42741" t="str">
            <v>0,83</v>
          </cell>
        </row>
        <row r="42742">
          <cell r="A42742" t="str">
            <v>MU.06.250.0020</v>
          </cell>
          <cell r="B42742" t="str">
            <v>Specie erbacee della specie Agapanthus spp, Aruncus Dioicus in varietà, Caltha Palustris in varietà, Eichhornia Crassipes in varietà, Gentiana Asclepiadea in varietà, Gunnera spp, Helleborus Niger in varietà, Helleborus Orientalis in varietà, Hemerocallis spp, Hosta spp, Lippia Citriodora in varietà, Smilacinia spp, Thalictrum spp, diametro vaso 9 ÷ 12 cm; le piante dovranno essere con garanzia d'uso, di pronto effetto, prive di malattie, ben accestite e con apparato radicale ben sviluppato; franco cantiere.</v>
          </cell>
          <cell r="C42742" t="str">
            <v>cad</v>
          </cell>
          <cell r="D42742" t="str">
            <v>2,88</v>
          </cell>
        </row>
        <row r="42743">
          <cell r="A42743" t="str">
            <v>MU.06.250.0030</v>
          </cell>
          <cell r="B42743" t="str">
            <v>Specie erbacee della specie Ageratum spp, Begonia spp, Bellis spp, Cosmos spp, Impatiens spp, Petunia spp, Portulaca spp, Tagetes spp, Viola spp, diametro vaso 9 ÷ 12 cm; le piante dovranno essere con garanzia d'uso, di pronto effetto, prive di malattie, ben accestite e con apparato radicale ben sviluppato; franco cantiere.</v>
          </cell>
          <cell r="C42743" t="str">
            <v>cad</v>
          </cell>
          <cell r="D42743" t="str">
            <v>0,44</v>
          </cell>
        </row>
        <row r="42744">
          <cell r="A42744" t="str">
            <v>MU.06.250.0040</v>
          </cell>
          <cell r="B42744" t="str">
            <v>Specie erbacee della specie Asplenium Ruta in varietà, Blechnum Spicant in varietà, Borago Officinalis in varietà, Cheiranthus Cheiri in varietà, Eunoymus Fortunei Emerald Gold, Glechoma Hederacea in varietà, Heracleum Mantegazzianum in varietà, Mimulus spp, Muscari spp, Omphalodes Verna in varietà, Osmunda Regalis in varietà, Pelagornium spp, Polygonatum spp, Tradescantia spp, diametro vaso 9 ÷ 12 cm; le piante dovranno essere con garanzia d'uso, di pronto effetto, prive di malattie, ben accestite e con apparato radicale ben sviluppato; franco cantiere.</v>
          </cell>
          <cell r="C42744" t="str">
            <v>cad</v>
          </cell>
          <cell r="D42744" t="str">
            <v>2,05</v>
          </cell>
        </row>
        <row r="42745">
          <cell r="A42745" t="str">
            <v>MU.06.250.0050</v>
          </cell>
          <cell r="B42745" t="str">
            <v>Specie erbacee della specie Paeonia spp, diametro vaso 22 cm; le piante dovranno essere con garanzia d'uso, di pronto effetto, prive di malattie, ben accestite e con apparato radicale ben sviluppato; franco cantiere.</v>
          </cell>
          <cell r="C42745" t="str">
            <v>cad</v>
          </cell>
          <cell r="D42745" t="str">
            <v>15,06</v>
          </cell>
        </row>
        <row r="42746">
          <cell r="A42746" t="str">
            <v>MU.06.260</v>
          </cell>
          <cell r="B42746" t="str">
            <v>PIANTE FRUTTIFERE ARBUSTIVE E SARMENTOSE</v>
          </cell>
          <cell r="C42746"/>
          <cell r="D42746"/>
        </row>
        <row r="42747">
          <cell r="A42747" t="str">
            <v>MU.06.260.0010</v>
          </cell>
          <cell r="B42747" t="str">
            <v>Piante fruttifere della specie Actinidia Chinensis in varietà, Arbutus Unedo in varietà, Humulus Lulupus in varietà, Ribes spp, Ribes Uva-crispa in varietà, Rubus spp, Vaccinium Corymbosum in varietà, Vitis Vinifera in varietà; le piante dovranno essere con garanzia d'uso, di pronto effetto, prive di malattie, ben accestite e con apparato radicale ben sviluppato; franco cantiere; diametro vaso:</v>
          </cell>
          <cell r="C42747"/>
          <cell r="D42747"/>
        </row>
        <row r="42748">
          <cell r="A42748" t="str">
            <v>MU.06.260.0010.a</v>
          </cell>
          <cell r="B42748" t="str">
            <v>- 15 cm</v>
          </cell>
          <cell r="C42748" t="str">
            <v>cad</v>
          </cell>
          <cell r="D42748" t="str">
            <v>5,84</v>
          </cell>
        </row>
        <row r="42749">
          <cell r="A42749" t="str">
            <v>MU.06.260.0010.b</v>
          </cell>
          <cell r="B42749" t="str">
            <v>- 18 cm</v>
          </cell>
          <cell r="C42749" t="str">
            <v>cad</v>
          </cell>
          <cell r="D42749" t="str">
            <v>7,16</v>
          </cell>
        </row>
        <row r="42750">
          <cell r="A42750" t="str">
            <v>MU.06.260.0010.c</v>
          </cell>
          <cell r="B42750" t="str">
            <v>- 24 cm</v>
          </cell>
          <cell r="C42750" t="str">
            <v>cad</v>
          </cell>
          <cell r="D42750" t="str">
            <v>13,40</v>
          </cell>
        </row>
        <row r="42751">
          <cell r="A42751" t="str">
            <v>MU.06.260.0020</v>
          </cell>
          <cell r="B42751" t="str">
            <v>Alberi da frutto con zolla della specie Mespilus Germanica in varietà, Cydonia Oblonga in varietà, Ficus Carica in varietà, con garanzia d'uso, di pronto effetto, prive di malattie, ben formate, senza capitozzature, lesioni al tronco e pane di terra con apparato radicale ben sviluppato, franco cantiere; di circonferenza:</v>
          </cell>
          <cell r="C42751"/>
          <cell r="D42751"/>
        </row>
        <row r="42752">
          <cell r="A42752" t="str">
            <v>MU.06.260.0020.a</v>
          </cell>
          <cell r="B42752" t="str">
            <v>- 11 ÷ 12 cm</v>
          </cell>
          <cell r="C42752" t="str">
            <v>cad</v>
          </cell>
          <cell r="D42752" t="str">
            <v>24,28</v>
          </cell>
        </row>
        <row r="42753">
          <cell r="A42753" t="str">
            <v>MU.06.260.0020.b</v>
          </cell>
          <cell r="B42753" t="str">
            <v>- 13 ÷ 14 cm</v>
          </cell>
          <cell r="C42753" t="str">
            <v>cad</v>
          </cell>
          <cell r="D42753" t="str">
            <v>30,31</v>
          </cell>
        </row>
        <row r="42754">
          <cell r="A42754" t="str">
            <v>MU.06.260.0020.c</v>
          </cell>
          <cell r="B42754" t="str">
            <v>- 15 ÷ 16 cm</v>
          </cell>
          <cell r="C42754" t="str">
            <v>cad</v>
          </cell>
          <cell r="D42754" t="str">
            <v>46,83</v>
          </cell>
        </row>
        <row r="42755">
          <cell r="A42755" t="str">
            <v>MU.06.260.0030</v>
          </cell>
          <cell r="B42755" t="str">
            <v>Alberi da frutto con zolla della specie Malus Communis in varietà, Prunus Domestica in varietà, Prunus Avium in varietà, Pyrus Communis in varietà, Prunus Persica in varietà, Prunus Armeniaca in varietà, Diospyros Kaki in varietà, Prunus Amygdalus in varietà, Juglans Regia in varietà, Cornus Mas in varietà, Arbutus Unedo in varietà, Eriobotrya Japonica in varietà, Punica Granatum in varietà, Ziziphus Sativa in varietà, con garanzia d'uso, di pronto effetto, prive di malattie, ben formate, senza capitozzature, lesioni al tronco e pane di terra con apparato radicale ben sviluppato, franco cantiere; di circonferenza:</v>
          </cell>
          <cell r="C42755"/>
          <cell r="D42755"/>
        </row>
        <row r="42756">
          <cell r="A42756" t="str">
            <v>MU.06.260.0030.a</v>
          </cell>
          <cell r="B42756" t="str">
            <v>- 11 ÷ 12 cm</v>
          </cell>
          <cell r="C42756" t="str">
            <v>cad</v>
          </cell>
          <cell r="D42756" t="str">
            <v>29,17</v>
          </cell>
        </row>
        <row r="42757">
          <cell r="A42757" t="str">
            <v>MU.06.260.0030.b</v>
          </cell>
          <cell r="B42757" t="str">
            <v>- 13 ÷ 14 cm</v>
          </cell>
          <cell r="C42757" t="str">
            <v>cad</v>
          </cell>
          <cell r="D42757" t="str">
            <v>44,10</v>
          </cell>
        </row>
        <row r="42758">
          <cell r="A42758" t="str">
            <v>MU.06.260.0030.c</v>
          </cell>
          <cell r="B42758" t="str">
            <v>- 15 ÷ 16 cm</v>
          </cell>
          <cell r="C42758" t="str">
            <v>cad</v>
          </cell>
          <cell r="D42758" t="str">
            <v>82,64</v>
          </cell>
        </row>
        <row r="42759">
          <cell r="A42759" t="str">
            <v>MU.06.270</v>
          </cell>
          <cell r="B42759" t="str">
            <v>PIANTE DI BRUGHIERA</v>
          </cell>
          <cell r="C42759"/>
          <cell r="D42759"/>
        </row>
        <row r="42760">
          <cell r="A42760" t="str">
            <v>MU.06.270.0010</v>
          </cell>
          <cell r="B42760" t="str">
            <v>Piante di brughiera della specie Azalea spp, Leucothoe spp, Pieris spp, Skimmia Japonica in varietà; le piante dovranno essere con garanzia d'uso, di pronto effetto, prive di malattie, ben accestite e con apparato radicale ben sviluppato, franco cantiere; diametro vaso:</v>
          </cell>
          <cell r="C42760"/>
          <cell r="D42760"/>
        </row>
        <row r="42761">
          <cell r="A42761" t="str">
            <v>MU.06.270.0010.a</v>
          </cell>
          <cell r="B42761" t="str">
            <v>- 15 cm</v>
          </cell>
          <cell r="C42761" t="str">
            <v>cad</v>
          </cell>
          <cell r="D42761" t="str">
            <v>4,47</v>
          </cell>
        </row>
        <row r="42762">
          <cell r="A42762" t="str">
            <v>MU.06.270.0010.b</v>
          </cell>
          <cell r="B42762" t="str">
            <v>- 18 cm</v>
          </cell>
          <cell r="C42762" t="str">
            <v>cad</v>
          </cell>
          <cell r="D42762" t="str">
            <v>5,84</v>
          </cell>
        </row>
        <row r="42763">
          <cell r="A42763" t="str">
            <v>MU.06.270.0010.c</v>
          </cell>
          <cell r="B42763" t="str">
            <v>- 24 cm</v>
          </cell>
          <cell r="C42763" t="str">
            <v>cad</v>
          </cell>
          <cell r="D42763" t="str">
            <v>12,38</v>
          </cell>
        </row>
        <row r="42764">
          <cell r="A42764" t="str">
            <v>MU.06.270.0020</v>
          </cell>
          <cell r="B42764" t="str">
            <v>Piante di brughiera della specie Calluna spp, Erica spp; le piante dovranno essere con garanzia d'uso, di pronto effetto, prive di malattie, ben accestite e con apparato radicale ben sviluppato, franco cantiere; diametro vaso:</v>
          </cell>
          <cell r="C42764"/>
          <cell r="D42764"/>
        </row>
        <row r="42765">
          <cell r="A42765" t="str">
            <v>MU.06.270.0020.a</v>
          </cell>
          <cell r="B42765" t="str">
            <v>- 15 cm</v>
          </cell>
          <cell r="C42765" t="str">
            <v>cad</v>
          </cell>
          <cell r="D42765" t="str">
            <v>2,05</v>
          </cell>
        </row>
        <row r="42766">
          <cell r="A42766" t="str">
            <v>MU.06.270.0020.b</v>
          </cell>
          <cell r="B42766" t="str">
            <v>- 18 cm</v>
          </cell>
          <cell r="C42766" t="str">
            <v>cad</v>
          </cell>
          <cell r="D42766" t="str">
            <v>3,58</v>
          </cell>
        </row>
        <row r="42767">
          <cell r="A42767" t="str">
            <v>MU.06.270.0020.c</v>
          </cell>
          <cell r="B42767" t="str">
            <v>- 24 cm</v>
          </cell>
          <cell r="C42767" t="str">
            <v>cad</v>
          </cell>
          <cell r="D42767" t="str">
            <v>6,50</v>
          </cell>
        </row>
        <row r="42768">
          <cell r="A42768" t="str">
            <v>MU.06.270.0030</v>
          </cell>
          <cell r="B42768" t="str">
            <v>Piante di brughiera della specie Sarcococca Humilis in varietà, Sarcococca Ruscifolia in varietà; le piante dovranno essere con garanzia d'uso, di pronto effetto, prive di malattie, ben accestite e con apparato radicale ben sviluppato, franco cantiere; diametro vaso:</v>
          </cell>
          <cell r="C42768"/>
          <cell r="D42768"/>
        </row>
        <row r="42769">
          <cell r="A42769" t="str">
            <v>MU.06.270.0030.a</v>
          </cell>
          <cell r="B42769" t="str">
            <v>- 15 cm</v>
          </cell>
          <cell r="C42769" t="str">
            <v>cad</v>
          </cell>
          <cell r="D42769" t="str">
            <v>3,43</v>
          </cell>
        </row>
        <row r="42770">
          <cell r="A42770" t="str">
            <v>MU.06.270.0030.b</v>
          </cell>
          <cell r="B42770" t="str">
            <v>- 18 cm</v>
          </cell>
          <cell r="C42770" t="str">
            <v>cad</v>
          </cell>
          <cell r="D42770" t="str">
            <v>4,47</v>
          </cell>
        </row>
        <row r="42771">
          <cell r="A42771" t="str">
            <v>MU.06.270.0030.c</v>
          </cell>
          <cell r="B42771" t="str">
            <v>- 24 cm</v>
          </cell>
          <cell r="C42771" t="str">
            <v>cad</v>
          </cell>
          <cell r="D42771" t="str">
            <v>9,92</v>
          </cell>
        </row>
        <row r="42772">
          <cell r="A42772" t="str">
            <v>MU.06.270.0040</v>
          </cell>
          <cell r="B42772" t="str">
            <v>Piante di brughiera della specie Enkianthus Campanulatus in varietà; le piante dovranno essere con garanzia d'uso, di pronto effetto, prive di malattie, ben accestite e con apparato radicale ben sviluppato, franco cantiere; diametro vaso:</v>
          </cell>
          <cell r="C42772"/>
          <cell r="D42772"/>
        </row>
        <row r="42773">
          <cell r="A42773" t="str">
            <v>MU.06.270.0040.a</v>
          </cell>
          <cell r="B42773" t="str">
            <v>- 15 cm</v>
          </cell>
          <cell r="C42773" t="str">
            <v>cad</v>
          </cell>
          <cell r="D42773" t="str">
            <v>5,84</v>
          </cell>
        </row>
        <row r="42774">
          <cell r="A42774" t="str">
            <v>MU.06.270.0040.b</v>
          </cell>
          <cell r="B42774" t="str">
            <v>- 18 cm</v>
          </cell>
          <cell r="C42774" t="str">
            <v>cad</v>
          </cell>
          <cell r="D42774" t="str">
            <v>8,23</v>
          </cell>
        </row>
        <row r="42775">
          <cell r="A42775" t="str">
            <v>MU.06.270.0040.c</v>
          </cell>
          <cell r="B42775" t="str">
            <v>- 24 cm</v>
          </cell>
          <cell r="C42775" t="str">
            <v>cad</v>
          </cell>
          <cell r="D42775" t="str">
            <v>16,45</v>
          </cell>
        </row>
        <row r="42776">
          <cell r="A42776" t="str">
            <v>MU.06.270.0050</v>
          </cell>
          <cell r="B42776" t="str">
            <v>Piante di brughiera della specie Camelia Japonica in varietà, Rhododendron spp; le piante dovranno essere con garanzia d'uso, di pronto effetto, prive di malattie, ben accestite e con apparato radicale ben sviluppato, franco cantiere; diametro vaso:</v>
          </cell>
          <cell r="C42776"/>
          <cell r="D42776"/>
        </row>
        <row r="42777">
          <cell r="A42777" t="str">
            <v>MU.06.270.0050.a</v>
          </cell>
          <cell r="B42777" t="str">
            <v>- 28 cm</v>
          </cell>
          <cell r="C42777" t="str">
            <v>cad</v>
          </cell>
          <cell r="D42777" t="str">
            <v>39,73</v>
          </cell>
        </row>
        <row r="42778">
          <cell r="A42778" t="str">
            <v>MU.06.270.0050.b</v>
          </cell>
          <cell r="B42778" t="str">
            <v>- 33 cm</v>
          </cell>
          <cell r="C42778" t="str">
            <v>cad</v>
          </cell>
          <cell r="D42778" t="str">
            <v>89,28</v>
          </cell>
        </row>
        <row r="42779">
          <cell r="A42779" t="str">
            <v>MU.06.280</v>
          </cell>
          <cell r="B42779" t="str">
            <v>ROSAI</v>
          </cell>
          <cell r="C42779"/>
          <cell r="D42779"/>
        </row>
        <row r="42780">
          <cell r="A42780" t="str">
            <v>MU.06.280.0010</v>
          </cell>
          <cell r="B42780" t="str">
            <v>Rosai ornamentali a cespuglio, diametro vaso 24 cm; le piante dovranno essere con garanzia d'uso, di pronto effetto, prive di malattie, ben accestite e con apparato radicale ben sviluppato, franco cantiere.</v>
          </cell>
          <cell r="C42780" t="str">
            <v>cad</v>
          </cell>
          <cell r="D42780" t="str">
            <v>8,95</v>
          </cell>
        </row>
        <row r="42781">
          <cell r="A42781" t="str">
            <v>MU.06.280.0020</v>
          </cell>
          <cell r="B42781" t="str">
            <v>Rosai ornamentali ad alberello, diametro vaso 24 cm; le piante dovranno essere con garanzia d'uso, di pronto effetto, prive di malattie, ben accestite e con apparato radicale ben sviluppato, franco cantiere.</v>
          </cell>
          <cell r="C42781" t="str">
            <v>cad</v>
          </cell>
          <cell r="D42781" t="str">
            <v>13,40</v>
          </cell>
        </row>
        <row r="42782">
          <cell r="A42782" t="str">
            <v>MU.06.280.0030</v>
          </cell>
          <cell r="B42782" t="str">
            <v>Rosai ornamentali rampicanti; le piante dovranno essere con garanzia d'uso, di pronto effetto, prive di malattie, ben accestite e con apparato radicale ben sviluppato, franco cantiere; diametro vaso:</v>
          </cell>
          <cell r="C42782"/>
          <cell r="D42782"/>
        </row>
        <row r="42783">
          <cell r="A42783" t="str">
            <v>MU.06.280.0030.a</v>
          </cell>
          <cell r="B42783" t="str">
            <v>- 24 cm</v>
          </cell>
          <cell r="C42783" t="str">
            <v>cad</v>
          </cell>
          <cell r="D42783" t="str">
            <v>12,67</v>
          </cell>
        </row>
        <row r="42784">
          <cell r="A42784" t="str">
            <v>MU.06.280.0030.b</v>
          </cell>
          <cell r="B42784" t="str">
            <v>- 28 cm</v>
          </cell>
          <cell r="C42784" t="str">
            <v>cad</v>
          </cell>
          <cell r="D42784" t="str">
            <v>26,47</v>
          </cell>
        </row>
        <row r="42785">
          <cell r="A42785" t="str">
            <v>MU.06.280.0040</v>
          </cell>
          <cell r="B42785" t="str">
            <v>Rosa Canina in varietà, diametro vaso 9 cm; le piante dovranno essere con garanzia d'uso, di pronto effetto, prive di malattie, ben accestite e con apparato radicale ben sviluppato, franco cantiere.</v>
          </cell>
          <cell r="C42785" t="str">
            <v>cad</v>
          </cell>
          <cell r="D42785" t="str">
            <v>1,40</v>
          </cell>
        </row>
        <row r="42786">
          <cell r="A42786" t="str">
            <v>MU.06.280.0050</v>
          </cell>
          <cell r="B42786" t="str">
            <v>Rosa Rugosa in varietà, diametro vaso 12 cm; le piante dovranno essere con garanzia d'uso, di pronto effetto, prive di malattie, ben accestite e con apparato radicale ben sviluppato, franco cantiere;</v>
          </cell>
          <cell r="C42786" t="str">
            <v>cad</v>
          </cell>
          <cell r="D42786" t="str">
            <v>2,12</v>
          </cell>
        </row>
        <row r="42787">
          <cell r="A42787" t="str">
            <v>MU.06.280.0060</v>
          </cell>
          <cell r="B42787" t="str">
            <v>Rose inglesi a radice nuda; le piante dovranno essere con garanzia d'uso, di pronto effetto, prive di malattie, ben accestite e con apparato radicale ben sviluppato, franco cantiere;</v>
          </cell>
          <cell r="C42787" t="str">
            <v>cad</v>
          </cell>
          <cell r="D42787" t="str">
            <v>12,66</v>
          </cell>
        </row>
        <row r="42788">
          <cell r="A42788" t="str">
            <v>MU.06.280.0070</v>
          </cell>
          <cell r="B42788" t="str">
            <v>Rosai ornamentali tappezzanti, diametro del vaso 15 cm; le piante dovranno essere con garanzia d'uso, di pronto effetto, prive di malattie, ben accestite e con apparato radicale ben sviluppato, franco cantiere. Altezza dai 20 ai 60 cm.</v>
          </cell>
          <cell r="C42788" t="str">
            <v>cad</v>
          </cell>
          <cell r="D42788" t="str">
            <v>4,62</v>
          </cell>
        </row>
        <row r="42789">
          <cell r="A42789" t="str">
            <v>MU.06.280.0080</v>
          </cell>
          <cell r="B42789" t="str">
            <v>Rosai ornamentali a cespuglio, diametro vaso 15 cm; equivalente al vaso quadro 14 x 14 cm; le piante dovranno essere con garanzia d'uso, di pronto effetto, prive di malattie, ben accestite e con apparato radicale ben sviluppato, franco cantiere. Altezza dai 20 ai 60 cm.</v>
          </cell>
          <cell r="C42789" t="str">
            <v>cad</v>
          </cell>
          <cell r="D42789" t="str">
            <v>4,30</v>
          </cell>
        </row>
        <row r="42790">
          <cell r="A42790" t="str">
            <v>MU.06.280.0100</v>
          </cell>
          <cell r="B42790" t="str">
            <v>Rosai ornamentali a cespuglio, diametro vaso 18 cm; equivalente al vaso quadro 14 x 14 cm; le piante dovranno essere con garanzia d'uso, di pronto effetto, prive di malattie, ben accestite e con apparato radicale ben sviluppato, franco cantiere. Altezza dai 40 ai 60 cm circa.</v>
          </cell>
          <cell r="C42790" t="str">
            <v>cad</v>
          </cell>
          <cell r="D42790" t="str">
            <v>7,50</v>
          </cell>
        </row>
        <row r="42791">
          <cell r="A42791" t="str">
            <v>MU.06.280.0110</v>
          </cell>
          <cell r="B42791" t="str">
            <v>Rosai ornamentali a cespuglio rugose , diametro vaso 15 cm; le piante dovranno essere con garanzia d'uso, di pronto effetto, prive di malattie, ben accestite e con apparato radicale ben sviluppato, franco cantiere. Altezza dai 50 ai 60 cm circa.</v>
          </cell>
          <cell r="C42791" t="str">
            <v>cad</v>
          </cell>
          <cell r="D42791" t="str">
            <v>3,37</v>
          </cell>
        </row>
        <row r="42792">
          <cell r="A42792" t="str">
            <v>MU.06.290</v>
          </cell>
          <cell r="B42792" t="str">
            <v>GRAMINACEE - BAMBU'</v>
          </cell>
          <cell r="C42792"/>
          <cell r="D42792"/>
        </row>
        <row r="42793">
          <cell r="A42793" t="str">
            <v>MU.06.290.0010</v>
          </cell>
          <cell r="B42793" t="str">
            <v>Graminacee della specie Carex Buchananii in varietà, Hakonechloa Macra in varietà, Miscanthus Sinensis in varietà, Phalaris Arundinacea in varietà; le piante dovranno essere con garanzia d'uso, di pronto effetto, prive di malattie, ben accestite e con apparato radicale ben sviluppato, franco cantiere; diametro vaso:</v>
          </cell>
          <cell r="C42793"/>
          <cell r="D42793"/>
        </row>
        <row r="42794">
          <cell r="A42794" t="str">
            <v>MU.06.290.0010.a</v>
          </cell>
          <cell r="B42794" t="str">
            <v>- 15 cm</v>
          </cell>
          <cell r="C42794" t="str">
            <v>cad</v>
          </cell>
          <cell r="D42794" t="str">
            <v>4,47</v>
          </cell>
        </row>
        <row r="42795">
          <cell r="A42795" t="str">
            <v>MU.06.290.0010.b</v>
          </cell>
          <cell r="B42795" t="str">
            <v>- 18 cm</v>
          </cell>
          <cell r="C42795" t="str">
            <v>cad</v>
          </cell>
          <cell r="D42795" t="str">
            <v>5,84</v>
          </cell>
        </row>
        <row r="42796">
          <cell r="A42796" t="str">
            <v>MU.06.290.0010.c</v>
          </cell>
          <cell r="B42796" t="str">
            <v>- 24 cm</v>
          </cell>
          <cell r="C42796" t="str">
            <v>cad</v>
          </cell>
          <cell r="D42796" t="str">
            <v>12,38</v>
          </cell>
        </row>
        <row r="42797">
          <cell r="A42797" t="str">
            <v>MU.06.290.0020</v>
          </cell>
          <cell r="B42797" t="str">
            <v>Graminacee della specie Carex Siderostica Variegata; le piante dovranno essere con garanzia d'uso, di pronto effetto, prive di malattie, ben accestite e con apparato radicale ben sviluppato, franco cantiere; diametro vaso:</v>
          </cell>
          <cell r="C42797"/>
          <cell r="D42797"/>
        </row>
        <row r="42798">
          <cell r="A42798" t="str">
            <v>MU.06.290.0020.a</v>
          </cell>
          <cell r="B42798" t="str">
            <v>- 15 cm</v>
          </cell>
          <cell r="C42798" t="str">
            <v>cad</v>
          </cell>
          <cell r="D42798" t="str">
            <v>5,84</v>
          </cell>
        </row>
        <row r="42799">
          <cell r="A42799" t="str">
            <v>MU.06.290.0020.b</v>
          </cell>
          <cell r="B42799" t="str">
            <v>- 18 cm</v>
          </cell>
          <cell r="C42799" t="str">
            <v>cad</v>
          </cell>
          <cell r="D42799" t="str">
            <v>8,23</v>
          </cell>
        </row>
        <row r="42800">
          <cell r="A42800" t="str">
            <v>MU.06.290.0020.c</v>
          </cell>
          <cell r="B42800" t="str">
            <v>- 24 cm</v>
          </cell>
          <cell r="C42800" t="str">
            <v>cad</v>
          </cell>
          <cell r="D42800" t="str">
            <v>16,45</v>
          </cell>
        </row>
        <row r="42801">
          <cell r="A42801" t="str">
            <v>MU.06.290.0030</v>
          </cell>
          <cell r="B42801" t="str">
            <v>Graminacee della specie Cortaderia Selloana in varietà; le piante dovranno essere con garanzia d'uso, di pronto effetto, prive di malattie, ben accestite e con apparato radicale ben sviluppato, franco cantiere; diametro vaso:</v>
          </cell>
          <cell r="C42801"/>
          <cell r="D42801"/>
        </row>
        <row r="42802">
          <cell r="A42802" t="str">
            <v>MU.06.290.0030.a</v>
          </cell>
          <cell r="B42802" t="str">
            <v>- 15 cm</v>
          </cell>
          <cell r="C42802" t="str">
            <v>cad</v>
          </cell>
          <cell r="D42802" t="str">
            <v>3,43</v>
          </cell>
        </row>
        <row r="42803">
          <cell r="A42803" t="str">
            <v>MU.06.290.0030.b</v>
          </cell>
          <cell r="B42803" t="str">
            <v>- 18 cm</v>
          </cell>
          <cell r="C42803" t="str">
            <v>cad</v>
          </cell>
          <cell r="D42803" t="str">
            <v>5,84</v>
          </cell>
        </row>
        <row r="42804">
          <cell r="A42804" t="str">
            <v>MU.06.290.0030.c</v>
          </cell>
          <cell r="B42804" t="str">
            <v>- 24 cm</v>
          </cell>
          <cell r="C42804" t="str">
            <v>cad</v>
          </cell>
          <cell r="D42804" t="str">
            <v>9,96</v>
          </cell>
        </row>
        <row r="42805">
          <cell r="A42805" t="str">
            <v>MU.06.290.0040</v>
          </cell>
          <cell r="B42805" t="str">
            <v>Bambù della specie Phyllostachis Aurea in varietà, Phyllostachis Nigra in varietà, Pleiobatus Viridi Seriatus, Pseudosasa Japonica in varietà, Sasa Palmata in varietà, Shibatea Kumasasa in varietà; le piante dovranno essere con garanzia d'uso, di pronto effetto, prive di malattie, ben accestite e con apparato radicale ben sviluppato, franco cantiere; diametro vaso:</v>
          </cell>
          <cell r="C42805"/>
          <cell r="D42805"/>
        </row>
        <row r="42806">
          <cell r="A42806" t="str">
            <v>MU.06.290.0040.a</v>
          </cell>
          <cell r="B42806" t="str">
            <v>- 24 cm</v>
          </cell>
          <cell r="C42806" t="str">
            <v>cad</v>
          </cell>
          <cell r="D42806" t="str">
            <v>12,07</v>
          </cell>
        </row>
        <row r="42807">
          <cell r="A42807" t="str">
            <v>MU.06.290.0040.b</v>
          </cell>
          <cell r="B42807" t="str">
            <v>- 28 cm</v>
          </cell>
          <cell r="C42807" t="str">
            <v>cad</v>
          </cell>
          <cell r="D42807" t="str">
            <v>28,79</v>
          </cell>
        </row>
        <row r="42808">
          <cell r="A42808" t="str">
            <v>MU.06.290.0040.c</v>
          </cell>
          <cell r="B42808" t="str">
            <v>- 32 cm</v>
          </cell>
          <cell r="C42808" t="str">
            <v>cad</v>
          </cell>
          <cell r="D42808" t="str">
            <v>39,80</v>
          </cell>
        </row>
        <row r="42809">
          <cell r="A42809" t="str">
            <v>MU.06.300</v>
          </cell>
          <cell r="B42809" t="str">
            <v>PIANTE ACQUATICHE</v>
          </cell>
          <cell r="C42809"/>
          <cell r="D42809"/>
        </row>
        <row r="42810">
          <cell r="A42810" t="str">
            <v>MU.06.300.0010</v>
          </cell>
          <cell r="B42810" t="str">
            <v>Piante acquatiche della specie Butomus Umbellatus in varietà, Calla Palustris in varietà, Caltha Palustris in varietà, Eichornia Crassipes in varietà, Iris Pseudacorus in varietà, Potamogeton Amphibium in varietà, Ranunculus spp, diametro vaso 9 ÷ 12 cm; le piante dovranno essere con garanzia d'uso, di pronto effetto, prive di malattie, ben accestite e con apparato radicale ben sviluppato, franco cantiere.</v>
          </cell>
          <cell r="C42810" t="str">
            <v>cad</v>
          </cell>
          <cell r="D42810" t="str">
            <v>2,42</v>
          </cell>
        </row>
        <row r="42811">
          <cell r="A42811" t="str">
            <v>MU.06.300.0020</v>
          </cell>
          <cell r="B42811" t="str">
            <v>Piante acquatiche della specie Cimicifuga Simplex in varietà, Acorus Calamus in varietà, Phragmites spp, Pistia Straiotes in varietà, Sagittaria spp, diametro vaso 9 ÷ 12 cm; le piante dovranno essere con garanzia d'uso, di pronto effetto, prive di malattie, ben accestite e con apparato radicale ben sviluppato, franco cantiere.</v>
          </cell>
          <cell r="C42811" t="str">
            <v>cad</v>
          </cell>
          <cell r="D42811" t="str">
            <v>3,43</v>
          </cell>
        </row>
        <row r="42812">
          <cell r="A42812" t="str">
            <v>MU.06.300.0030</v>
          </cell>
          <cell r="B42812" t="str">
            <v>Piante acquatiche della specie Nymphea in varietà, diametro vaso 9 ÷ 12 cm; le piante dovranno essere con garanzia d'uso, di pronto effetto, prive di malattie, ben accestite e con apparato radicale ben sviluppato, franco cantiere.</v>
          </cell>
          <cell r="C42812" t="str">
            <v>cad</v>
          </cell>
          <cell r="D42812" t="str">
            <v>13,40</v>
          </cell>
        </row>
        <row r="42813">
          <cell r="A42813" t="str">
            <v>MU.06.310</v>
          </cell>
          <cell r="B42813" t="str">
            <v>FELCI</v>
          </cell>
          <cell r="C42813"/>
          <cell r="D42813"/>
        </row>
        <row r="42814">
          <cell r="A42814" t="str">
            <v>MU.06.310.0010</v>
          </cell>
          <cell r="B42814" t="str">
            <v>Felci della specie Atyrium spp, Cyrtorium Fortunei in varietà, Dryopteris ssp, Pteridium Aquilinum in varietà, Onocles Sensibilis in varietà, Polystichum spp; le piante dovranno essere con garanzia d'uso, di pronto effetto, prive di malattie, ben accestite e con apparato radicale ben sviluppato, franco cantiere; diametro vaso:</v>
          </cell>
          <cell r="C42814"/>
          <cell r="D42814"/>
        </row>
        <row r="42815">
          <cell r="A42815" t="str">
            <v>MU.06.310.0010.a</v>
          </cell>
          <cell r="B42815" t="str">
            <v>- 9 cm</v>
          </cell>
          <cell r="C42815" t="str">
            <v>cad</v>
          </cell>
          <cell r="D42815" t="str">
            <v>1,40</v>
          </cell>
        </row>
        <row r="42816">
          <cell r="A42816" t="str">
            <v>MU.06.310.0010.b</v>
          </cell>
          <cell r="B42816" t="str">
            <v>- 15 cm</v>
          </cell>
          <cell r="C42816" t="str">
            <v>cad</v>
          </cell>
          <cell r="D42816" t="str">
            <v>2,93</v>
          </cell>
        </row>
        <row r="42817">
          <cell r="A42817" t="str">
            <v>MU.06.310.0020</v>
          </cell>
          <cell r="B42817" t="str">
            <v>Piante aromatiche della specie Lavandula spp, Lippia Citriodora in varietà, Matricaria Camomilla in varietà, Melissa Officinalis in varietà, Menta Glaciale in varietà, Myrtus Tarentina in varietà, Origanum Majorana in varietà, Origanum Vulgare in varietà, Rhem Rhabarbarum in varietà, Rosmarinus Officinalis in varietà, Ruta Graveolens in varietà, Salvia Officinalis in varietà, Santolina Camaecyparissus in varietà,Thymus spp, Valeriana Officinalis in varietà; le piante dovranno essere con garanzia d'uso, di pronto effetto, prive di malattie, ben accestite e con apparato radicale ben sviluppato, franco cantiere; diametro vaso:</v>
          </cell>
          <cell r="C42817"/>
          <cell r="D42817"/>
        </row>
        <row r="42818">
          <cell r="A42818" t="str">
            <v>MU.06.310.0020.a</v>
          </cell>
          <cell r="B42818" t="str">
            <v>- 14 cm</v>
          </cell>
          <cell r="C42818" t="str">
            <v>cad</v>
          </cell>
          <cell r="D42818" t="str">
            <v>1,95</v>
          </cell>
        </row>
        <row r="42819">
          <cell r="A42819" t="str">
            <v>MU.06.310.0020.b</v>
          </cell>
          <cell r="B42819" t="str">
            <v>- 18 cm</v>
          </cell>
          <cell r="C42819" t="str">
            <v>cad</v>
          </cell>
          <cell r="D42819" t="str">
            <v>5,84</v>
          </cell>
        </row>
        <row r="42820">
          <cell r="A42820" t="str">
            <v>MU.06.320</v>
          </cell>
          <cell r="B42820" t="str">
            <v>SPECIE BULBOSE</v>
          </cell>
          <cell r="C42820"/>
          <cell r="D42820"/>
        </row>
        <row r="42821">
          <cell r="A42821" t="str">
            <v>MU.06.320.0010</v>
          </cell>
          <cell r="B42821" t="str">
            <v>Bulbi della specie Convallaria Majalis in varietà, Convallaria Japonica in varietà, diametro vaso 9 cm; franco cantiere.</v>
          </cell>
          <cell r="C42821" t="str">
            <v>cad</v>
          </cell>
          <cell r="D42821" t="str">
            <v>0,83</v>
          </cell>
        </row>
        <row r="42822">
          <cell r="A42822" t="str">
            <v>MU.06.320.0020</v>
          </cell>
          <cell r="B42822" t="str">
            <v>Bulbi della specie Muscari spp, Hyacinthus spp, Iris spp, diametro vaso 9 cm; franco cantiere.</v>
          </cell>
          <cell r="C42822" t="str">
            <v>cad</v>
          </cell>
          <cell r="D42822" t="str">
            <v>2,05</v>
          </cell>
        </row>
        <row r="42823">
          <cell r="A42823" t="str">
            <v>MU.06.320.0030</v>
          </cell>
          <cell r="B42823" t="str">
            <v>Bulbi della specie Eranthis Hyemalis in varietà, Galanthus Nivalis in varietà, Leucojum Vernum in varietà, Narcissus spp, Ornithogalum Ombellatum in varietà, Scilla spp, Allium spp, Tulipa spp, Crocus spp, Fritillaria spp, diametro vaso 9 cm; franco cantiere.</v>
          </cell>
          <cell r="C42823" t="str">
            <v>cad</v>
          </cell>
          <cell r="D42823" t="str">
            <v>0,39</v>
          </cell>
        </row>
        <row r="42824">
          <cell r="A42824" t="str">
            <v>MU.06.360</v>
          </cell>
          <cell r="B42824" t="str">
            <v>RECINZIONI</v>
          </cell>
          <cell r="C42824"/>
          <cell r="D42824"/>
        </row>
        <row r="42825">
          <cell r="A42825" t="str">
            <v>MU.06.360.0010</v>
          </cell>
          <cell r="B42825" t="str">
            <v>Recinzione con grigliato romboidale, in legno stagionato impregnata in autoclave con WOLMANI CX 10 senza cromo, completo di verniciature per legno in due mani colore verdone RAL 6005. Strutture omologate DIN 7926, marchio GS di sicurezza testata, certificata da TUV e con garanzia 10 (dieci) anni e da assicurazioni RC prodotti. Recinzione a moduli di grigliato diagonale di dimensioni 75x150 cm; cornice grigliato 7x12 cm; listelli grigliato 3x3 cm; passo 10 cm; montante sez. 10x12 cm h 100/120 cm.</v>
          </cell>
          <cell r="C42825" t="str">
            <v>m²</v>
          </cell>
          <cell r="D42825" t="str">
            <v>137,82</v>
          </cell>
        </row>
        <row r="42826">
          <cell r="A42826" t="str">
            <v>MU.06.360.0020</v>
          </cell>
          <cell r="B42826" t="str">
            <v>Cancello a una o due ante per recinzione con grigliato romboidale, in legno stagionato, con ferramenta zincata, cerniere, fermo di comando chiusura a scatto e maniglia per l'apertura, trattato in autoclave con WOLMANI CX 10 senza cromo, completo di verniciature per legno in due mani, colore verdone RAL 6005. Strutture omologate DIN 7926, marchio GS di sicurezza testata, certificati TUV e con garanzia 10 (dieci) anni e da assicurazioni RC prodotti. Le ante a moduli di grigliato diagonale di lunghezza 135 cm e altezza 75 cm, cornice grigliata 7x12 cm, listelli grigliati sez. 3x3 cm, passo 10 cm, montante sezione 10x12 cm h 100/120 cm.</v>
          </cell>
          <cell r="C42826" t="str">
            <v>m²</v>
          </cell>
          <cell r="D42826" t="str">
            <v>248,58</v>
          </cell>
        </row>
        <row r="42827">
          <cell r="A42827" t="str">
            <v>MU.06.360.0030</v>
          </cell>
          <cell r="B42827" t="str">
            <v>Staccionata a Croce di Sant'Andrea in pali di pino torniti diametro 10 ÷ 12 cm impregnati in autoclave, costituita da corrimano e diagonali, interasse di 2 m, montanti verticali di sezione circolare, altezza fuori terra di 1,10 m, ferramenta di assemblaggio in acciaio zincato.</v>
          </cell>
          <cell r="C42827" t="str">
            <v>m</v>
          </cell>
          <cell r="D42827" t="str">
            <v>22,54</v>
          </cell>
        </row>
        <row r="42828">
          <cell r="A42828" t="str">
            <v>MU.06.360.0040</v>
          </cell>
          <cell r="B42828" t="str">
            <v>Staccionata a doghe, dimensione modulo passo 198 cm, altezza 95 cm. Struttura in legno impregnato costituita da tavole a sezione 14 x 2 cm, altezza 5 x 80 cm, fissate su due travi portanti a sezione 11 x 3 cm, 5 x 198 cm, formanti un pannello premontato.</v>
          </cell>
          <cell r="C42828" t="str">
            <v>m</v>
          </cell>
          <cell r="D42828" t="str">
            <v>78,27</v>
          </cell>
        </row>
        <row r="42829">
          <cell r="A42829" t="str">
            <v>MU.06.360.0050</v>
          </cell>
          <cell r="B42829" t="str">
            <v>Cancello pedonale per staccionata a doghe, dimensione 80/100 cm. Struttura in legno impregnato costituita da tavole formanti un pannello premontato, che viene fissato agli appositi pali portanti a sezione 9 x 9 x 120 cm di altezza, di cui 40 cm da interrare, corredato di cerniere, chiavistelli, bulloni.</v>
          </cell>
          <cell r="C42829" t="str">
            <v>cad</v>
          </cell>
          <cell r="D42829" t="str">
            <v>137,82</v>
          </cell>
        </row>
        <row r="42830">
          <cell r="A42830" t="str">
            <v>MU.06.360.0060</v>
          </cell>
          <cell r="B42830" t="str">
            <v>Cancello doppio per accesso mezzi manutenzione in opera per staccionata a doghe, dimensione 200/250 cm. Struttura in legno impregnato costituita da tavole formanti un pannello premontato, che viene fissato agli appositi pali portanti a sezione 9 x 9 x 120 cm di altezza, di cui 40 cm da interrare, corredato di cerniere, chiavistelli, bulloni.</v>
          </cell>
          <cell r="C42830" t="str">
            <v>cad</v>
          </cell>
          <cell r="D42830" t="str">
            <v>359,93</v>
          </cell>
        </row>
        <row r="42831">
          <cell r="A42831" t="str">
            <v>MU.06.360.0070</v>
          </cell>
          <cell r="B42831" t="str">
            <v>Recizione modulare in grigliato elettrofuso, con pannelli monolitici non giuntati; compresa la zincatura a caldo e la verniciatura plastificante per immersione di colore RAL 6005. Dimensioni dei pannelli a scelta, cornice di testa con bugne, completa di piantane e bulloni.</v>
          </cell>
          <cell r="C42831" t="str">
            <v>m²</v>
          </cell>
          <cell r="D42831" t="str">
            <v>76,93</v>
          </cell>
        </row>
        <row r="42832">
          <cell r="A42832" t="str">
            <v>MU.06.360.0090</v>
          </cell>
          <cell r="B42832" t="str">
            <v>Recinzione h cm 100, realizzata secondo sistema di gestione qualità certificato ISO 9001 ed. 2000 (Vision) con certificazione ambiente ISO 14001, in pino nordico impregnato in autoclave (sottovuoto e in pressione) con sali antimuffa e antimarciume senza cromo classe A in conformità alle normative EN 351-1 (DIN 68800), di colore naturale.</v>
          </cell>
          <cell r="C42832" t="str">
            <v>m²</v>
          </cell>
          <cell r="D42832" t="str">
            <v>556,33</v>
          </cell>
        </row>
        <row r="42833">
          <cell r="A42833" t="str">
            <v>MU.06.360.0100</v>
          </cell>
          <cell r="B42833" t="str">
            <v>Cancelli per recinzione, h 100 cm, a due ante con luce netta cm 300 realizzato secondo sistema di gestione qualità certificato ISO 9001 ed. 2000 (Vision) con certificazione ambiente ISO 14001, in pino nordico impregnato in autoclave (sottovuoto e in pressione) con sali antimuffa e antimarciume senza cromo classe A in conformità alle normative EN 351-1 (DIN 68800), di colore naturale, con n.2 pannelli di tamponamento da cm 150x100 con cornice perimetrale rinforzata da cm 11,5x7 e listelli da cm 3x3, sovrapposti in modo da realizzare una maglia romboidale da cm 10x10, con cerniere zincate a caldo, chiavistello centrale, fermo di fondo; luce netta (cm150 + 150 altezza cm 100).</v>
          </cell>
          <cell r="C42833" t="str">
            <v>m²</v>
          </cell>
          <cell r="D42833" t="str">
            <v>336,02</v>
          </cell>
        </row>
        <row r="42834">
          <cell r="A42834" t="str">
            <v>MU.06.360.0150</v>
          </cell>
          <cell r="B42834" t="str">
            <v>Graticcio in legno da posare a ridosso di muratura; realizzato in legno stagionato impregnato in autoclave con Wolmani CX 10 senza cromo, completo di verniciature per legno due mani colore RAL 6005. Strutture omologate DIN 7926, marchio GS di sicurezza testata, certificata da TUV con garanzia di 10 (dieci) anni e da assicurazione RC prodotti. Pannelli di dimensioni a scelta, cornice grigliato in lamellare completo di squadrette di rinforzo agli angoli ed eventuali traversi orizzontali ad altezza intermedia. Listelli grigliato sezione 3x3 cm; passo 10 cm.</v>
          </cell>
          <cell r="C42834" t="str">
            <v>m²</v>
          </cell>
          <cell r="D42834" t="str">
            <v>137,82</v>
          </cell>
        </row>
        <row r="42835">
          <cell r="A42835" t="str">
            <v>MU.06.360.0160</v>
          </cell>
          <cell r="B42835" t="str">
            <v>Pergola autoportante, dimensioni alla base cm 600 x 900, dimensione copertura cm 635 x 940 realizzata secondo sistema di gestione qualità certificato ISO 9001 ed. 2000 (Vision) con certificazione ambiente ISO 14001, in pino nordico impregnato in autoclave (sottovuoto e pressione) con sali antimuffa e antimarciume senza cromo classe A in conformità alle normative (EN 351-1 (DIN 68800), di colore naturale.</v>
          </cell>
          <cell r="C42835" t="str">
            <v>cad</v>
          </cell>
          <cell r="D42835" t="str">
            <v>2.671,85</v>
          </cell>
        </row>
        <row r="42836">
          <cell r="A42836" t="str">
            <v>MU.06.360.0170</v>
          </cell>
          <cell r="B42836" t="str">
            <v>Tamponamento pergola realizzato con due montanti bilamellari da cm 11,5 x 11,5 x 260 h che dividono un lato della pergola in tre parti e sostengono tre grigliati da cm 181,30 x 200 a maglia romboidale da cm 10 x 10;</v>
          </cell>
          <cell r="C42836" t="str">
            <v>cad</v>
          </cell>
          <cell r="D42836" t="str">
            <v>1.428,58</v>
          </cell>
        </row>
        <row r="42837">
          <cell r="A42837" t="str">
            <v>MU.06.380</v>
          </cell>
          <cell r="B42837" t="str">
            <v>PANCHINE - TAVOLI</v>
          </cell>
          <cell r="C42837"/>
          <cell r="D42837"/>
        </row>
        <row r="42838">
          <cell r="A42838" t="str">
            <v>MU.06.380.0010</v>
          </cell>
          <cell r="B42838" t="str">
            <v>Panchina in legno su armatura di ferro profilato, a schienale ricurvo; del tipo:</v>
          </cell>
          <cell r="C42838"/>
          <cell r="D42838"/>
        </row>
        <row r="42839">
          <cell r="A42839" t="str">
            <v>MU.06.380.0010.a</v>
          </cell>
          <cell r="B42839" t="str">
            <v>- a 4 listoni in Pino Nordico, dim. 190 x 14,5/15 x 4,5 cm, verniciato con colore RAL a scelta o impregnato a pressione in autoclave con sali ecologici in assenza di cromo, contro la marcescenza da agenti atmosferici.</v>
          </cell>
          <cell r="C42839" t="str">
            <v>cad</v>
          </cell>
          <cell r="D42839" t="str">
            <v>137,82</v>
          </cell>
        </row>
        <row r="42840">
          <cell r="A42840" t="str">
            <v>MU.06.380.0010.b</v>
          </cell>
          <cell r="B42840" t="str">
            <v>- a 4 listoni in rovere, dim. 190 x 14,5/15 x 4,5 cm, colore naturale con finitura impregnante atossica a base cerosa (2 mani) con pigmentati anti UV.</v>
          </cell>
          <cell r="C42840" t="str">
            <v>cad</v>
          </cell>
          <cell r="D42840" t="str">
            <v>179,16</v>
          </cell>
        </row>
        <row r="42841">
          <cell r="A42841" t="str">
            <v>MU.06.380.0010.c</v>
          </cell>
          <cell r="B42841" t="str">
            <v>- a 16 listelli in Pino Nordico, dim. 195 x 4,6 x 2,9 cm, verniciato con colore RAL a scelta o impregnato a pressione in autoclave con sali ecologici in assenza di cromo, contro la marcescenza da agenti atmosferici.</v>
          </cell>
          <cell r="C42841" t="str">
            <v>cad</v>
          </cell>
          <cell r="D42841" t="str">
            <v>148,83</v>
          </cell>
        </row>
        <row r="42842">
          <cell r="A42842" t="str">
            <v>MU.06.380.0010.d</v>
          </cell>
          <cell r="B42842" t="str">
            <v>- a 16 listelli in rovere, dim. 195 x 4,6 x 2,9 cm, colore naturale con finitura impregnante atossica a base cerosa (2 mani) con pigmentati anti UV.</v>
          </cell>
          <cell r="C42842" t="str">
            <v>cad</v>
          </cell>
          <cell r="D42842" t="str">
            <v>193,48</v>
          </cell>
        </row>
        <row r="42843">
          <cell r="A42843" t="str">
            <v>MU.06.380.0015</v>
          </cell>
          <cell r="B42843" t="str">
            <v>Panchina in legno senza schienale, a 10 listelli di dimensioni minime 195 x 4,6 x 2,9 cm, levigati e smussati antischeggia. Armatura in acciaio zincato profilato spessore 6 mm, predisposta per ancoraggio al suolo, bulloneria in acciaio zincato con dadi autobloccanti, conforme alla norma UNI EN ISO 1461. Nei tipi:</v>
          </cell>
          <cell r="C42843"/>
          <cell r="D42843"/>
        </row>
        <row r="42844">
          <cell r="A42844" t="str">
            <v>MU.06.380.0015.a</v>
          </cell>
          <cell r="B42844" t="str">
            <v>- in Pino Nordico verniciato con colore RAL a scelta o impregnato a pressione in autoclave con sali ecologici in assenza di cromo, contro la marcescenza da agenti atmosferici.</v>
          </cell>
          <cell r="C42844" t="str">
            <v>cad</v>
          </cell>
          <cell r="D42844" t="str">
            <v>102,53</v>
          </cell>
        </row>
        <row r="42845">
          <cell r="A42845" t="str">
            <v>MU.06.380.0015.b</v>
          </cell>
          <cell r="B42845" t="str">
            <v>- in legno di Rovere colore naturale con finitura impregnante atossica a base cerosa (2 mani) con pigmentati anti UV.</v>
          </cell>
          <cell r="C42845" t="str">
            <v>cad</v>
          </cell>
          <cell r="D42845" t="str">
            <v>123,81</v>
          </cell>
        </row>
        <row r="42846">
          <cell r="A42846" t="str">
            <v>MU.06.380.0020</v>
          </cell>
          <cell r="B42846" t="str">
            <v>Panchina in grigliato elettrofuso in profilati a C, piatti di irrigidimento, bulloneria antifurto, trattamento di protezione con zincatura a caldo e rivestimento in resina poliestere termoindurente applicata a polvere con procedimento elettrostatico. Dimensioni: lunghezza 180 cm, altezza 86 cm:</v>
          </cell>
          <cell r="C42846"/>
          <cell r="D42846"/>
        </row>
        <row r="42847">
          <cell r="A42847" t="str">
            <v>MU.06.380.0020.a</v>
          </cell>
          <cell r="B42847" t="str">
            <v>- con gambe in lega di alluminio e tirante di collegamento</v>
          </cell>
          <cell r="C42847" t="str">
            <v>cad</v>
          </cell>
          <cell r="D42847" t="str">
            <v>610,16</v>
          </cell>
        </row>
        <row r="42848">
          <cell r="A42848" t="str">
            <v>MU.06.380.0020.b</v>
          </cell>
          <cell r="B42848" t="str">
            <v>- con basi prefabbricate in calcestruzzo sabbiato 50 x 20 x 32 cm</v>
          </cell>
          <cell r="C42848" t="str">
            <v>cad</v>
          </cell>
          <cell r="D42848" t="str">
            <v>570,37</v>
          </cell>
        </row>
        <row r="42849">
          <cell r="A42849" t="str">
            <v>MU.06.380.0030</v>
          </cell>
          <cell r="B42849" t="str">
            <v>Panca in grigliato elettrofuso in profilati a C, con bulloneria antifurto, trattamento di protezione con zincatura a caldo e rivestimento in resina poliestere termoindurente applicata a polvere con procedimento elettrostatico. Dimensioni: lunghezza 180 cm, larghezza 58 cm</v>
          </cell>
          <cell r="C42849"/>
          <cell r="D42849"/>
        </row>
        <row r="42850">
          <cell r="A42850" t="str">
            <v>MU.06.380.0030.a</v>
          </cell>
          <cell r="B42850" t="str">
            <v>- con gambe in lega di alluminio e tirante di collegamento</v>
          </cell>
          <cell r="C42850" t="str">
            <v>cad</v>
          </cell>
          <cell r="D42850" t="str">
            <v>450,99</v>
          </cell>
        </row>
        <row r="42851">
          <cell r="A42851" t="str">
            <v>MU.06.380.0030.b</v>
          </cell>
          <cell r="B42851" t="str">
            <v>- con basi prefabbricate in calcestruzzo sabbiato da 50 x 20 x 32 cm</v>
          </cell>
          <cell r="C42851" t="str">
            <v>cad</v>
          </cell>
          <cell r="D42851" t="str">
            <v>397,94</v>
          </cell>
        </row>
        <row r="42852">
          <cell r="A42852" t="str">
            <v>MU.06.380.0040</v>
          </cell>
          <cell r="B42852" t="str">
            <v>Panchina con schienale, costituita da 3 spalle sagomate di supporto in acciaio s=6 mm, collegate da tubo orizzontale in acciaio Ø 60x2 mm. Supporti panca in fusione di ghisa sabbiata. Seduta e schienale formati con 29 profilati in tubo di acciaio Ø 16x2 mm. Tutte le parti metalliche sono zincate a caldo e verniciate con resina poliestere termoindurente applicata a polvere con procedimento elettrostatico. Dimensioni: lunghezza 2000 mm, altezza seduta 440 mm, peso 80 kg. circa. Nei tipi:</v>
          </cell>
          <cell r="C42852"/>
          <cell r="D42852"/>
        </row>
        <row r="42853">
          <cell r="A42853" t="str">
            <v>MU.06.380.0040.a</v>
          </cell>
          <cell r="B42853" t="str">
            <v>- in acciaio zincato e verniciato, con supporti in ghisa</v>
          </cell>
          <cell r="C42853" t="str">
            <v>cad</v>
          </cell>
          <cell r="D42853" t="str">
            <v>600,89</v>
          </cell>
        </row>
        <row r="42854">
          <cell r="A42854" t="str">
            <v>MU.06.380.0040.b</v>
          </cell>
          <cell r="B42854" t="str">
            <v>- in acciaio inox Aisi 304 L elettrolucidato, con supporti in ghisa</v>
          </cell>
          <cell r="C42854" t="str">
            <v>cad</v>
          </cell>
          <cell r="D42854" t="str">
            <v>1.709,79</v>
          </cell>
        </row>
        <row r="42855">
          <cell r="A42855" t="str">
            <v>MU.06.380.0100</v>
          </cell>
          <cell r="B42855" t="str">
            <v>Panca in calcestruzzo, con sezione lenticolare, realizzata con inerti color grigio chiaro e bianco, finitura con sabbiatura e per la parte di seduta con levigatura; trattamento superficiale di protezione. Dimensioni: lunghezza 200 cm, larghezza 50 cm, spessore 20 cm, su basamenti da cm 50x40x13.</v>
          </cell>
          <cell r="C42855" t="str">
            <v>cad</v>
          </cell>
          <cell r="D42855" t="str">
            <v>649,96</v>
          </cell>
        </row>
        <row r="42856">
          <cell r="A42856" t="str">
            <v>MU.06.380.0110</v>
          </cell>
          <cell r="B42856" t="str">
            <v>Tavolo in calcestruzzo, realizzato con inerti color grigio chiaro e bianco, finitura con sabbiatura e per la parte superiore con levigatura; trattamento superficiale di protezione. Dimensioni: lunghezza 200 cm, larghezza 90 cm, spessore 8 cm, su due basamenti da cm 40x15.</v>
          </cell>
          <cell r="C42856" t="str">
            <v>cad</v>
          </cell>
          <cell r="D42856" t="str">
            <v>616,80</v>
          </cell>
        </row>
        <row r="42857">
          <cell r="A42857" t="str">
            <v>MU.06.380.0140</v>
          </cell>
          <cell r="B42857" t="str">
            <v>Tavolo in legno modello Milano, a 7 doghe di dimensioni minime cm 253x10x4, levigate e smussate antischeggia. Altezza minima del tavolo cm 72. Armatura a tre supporti in acciaio S235JR zincato a fuoco, conforme alla norma UNI EN ISO 1461, con profilato a U 25x60x6 mm, predisposto con fori per ancoraggio al suolo, bulloneria di fissaggio doghe “a scomparsa” in acciaio zincato. Del tipo:</v>
          </cell>
          <cell r="C42857"/>
          <cell r="D42857"/>
        </row>
        <row r="42858">
          <cell r="A42858" t="str">
            <v>MU.06.380.0140.a</v>
          </cell>
          <cell r="B42858" t="str">
            <v>- in Pino Nordico con colore RAL a scelta o impregnato a pressione in autoclave con Sali ecologici in assenza di cromo, contro la marcescenza da agenti atmosferici.</v>
          </cell>
          <cell r="C42858" t="str">
            <v>cad</v>
          </cell>
          <cell r="D42858" t="str">
            <v>347,51</v>
          </cell>
        </row>
        <row r="42859">
          <cell r="A42859" t="str">
            <v>MU.06.380.0140.b</v>
          </cell>
          <cell r="B42859" t="str">
            <v>- in legno di Rovere colore naturale con finitura atossica a base cerosa (due mani) con pigmentati anti UV.</v>
          </cell>
          <cell r="C42859" t="str">
            <v>cad</v>
          </cell>
          <cell r="D42859" t="str">
            <v>457,83</v>
          </cell>
        </row>
        <row r="42860">
          <cell r="A42860" t="str">
            <v>MU.06.380.0150</v>
          </cell>
          <cell r="B42860" t="str">
            <v>Tavolo da picnic con prolungamento su un lato per permettere lo stazionamento di una o due carrozzine per disabili, con due panche incorporate senza schienale, in legno di pino nordico, monoblocco, formato da tavole piallate con angolo smussato (misure minime 234 x 144 x h74; misure massime cm. 271x201x h 82). Il legno sarà impregnato in autoclave sottovuoto a pressione in assenza di cromo, a norma DIN 68800 contro la marcescenza da raggi UV, agenti atmosferici o patogeni del legno. Le assi saranno assemblate con bulloneria a testa tonda in acciaio zincato a fuoco completi di dadi e rondelle a completo incasso nel legno.</v>
          </cell>
          <cell r="C42860" t="str">
            <v>cad</v>
          </cell>
          <cell r="D42860" t="str">
            <v>602,84</v>
          </cell>
        </row>
        <row r="42861">
          <cell r="A42861" t="str">
            <v>MU.06.400</v>
          </cell>
          <cell r="B42861" t="str">
            <v>ARREDI E ACCESSORI</v>
          </cell>
          <cell r="C42861"/>
          <cell r="D42861"/>
        </row>
        <row r="42862">
          <cell r="A42862" t="str">
            <v>MU.06.400.0005</v>
          </cell>
          <cell r="B42862" t="str">
            <v>Cestino porta-rifiuti 100 l. (coperchio, fusto e basamento quadrato) in lamiera di acciaio elettro-zincato DC 01/04 - 2,5 micron su due lati a secco (UNI EN 10152) di mm. 2 di spessore, verniciato per intero (coperchio, fusto e basamento) in colore verde RAL 6009. Peso del cestino non inferiore a kg 31,5.</v>
          </cell>
          <cell r="C42862" t="str">
            <v>cad</v>
          </cell>
          <cell r="D42862" t="str">
            <v>331,61</v>
          </cell>
        </row>
        <row r="42863">
          <cell r="A42863" t="str">
            <v>MU.06.400.0010</v>
          </cell>
          <cell r="B42863" t="str">
            <v>Cestino porta-rifiuti 100 l. in lamiera di acciaio S235JR (UNI EN 10152), con trattamento di zincatura a caldo, peso del cestino (escluso contenitore interno) non inferiore a kg 36,00. Fusto a forma tronco conica costituito da doghe verticali sagomate di sezione rettangolare saldate su tubolari calandrati di forma circolare posizionati nella parte inferiore e superiore delle stesse. Le doghe sono posizionate tra loro ad intervalli regolari con interdistanza pari a 11° 25' e realizzano una superficie su base circolare. Nella parte superiore le doghe sono cinturate da piatto calandrato che conferisce rigidità alla struttura. Il basamento di forma tronco conico con profilo ad ampio raccordo e superficie esterna concava verso l'interno è realizzato collegando il piatto di base con il tubolare calandrato mediante la saldatura di doghe verticali sagomate di sezione rettangolare posizionate tra loro ad intervelli regolari con interdistanza paria 11° 25'. All'interno del basamento così composto per chiudere visivamente lo spazio esistente tra ciascun doga è inserito un elemento realizzato con lamiera calandrata e curvata. L'asse delle doghe componenti il basamento sarà perfettamente allineata con l'asse delle doghe componenti il fusto, per dare l'impressione che le stesse siano costituite da un unico elemento. Il cestone è dotato di coperchio incernierato con foro centrale per il conferimento dei rifiuti. La cerniera è realizzata da un elemento curvato, che ruota verso l'esterno del cestino e fissata al coperchio tramite ribattini. Il contenitore interno asportabile dedicato al conferimento dei rifiuti è realizzato in lamiera di acciaio S235JR (UNI EN 10152) di forma tronco conica e dotato di n. 4 asole utilizzabile come "maniglie" con bordi perfettamente ribattuti (da evitare che la superficie risulti tagliente). Inoltre sarà dotato di n. 4 lamelle reggi sacco. Peso del contenitore interno non inferiore a kg. 4,50. I manufatti, contenitore esterno e contenitore interno asportabile, saranno sottoposti a trattamento di zincatura a caldo secondo la norma UNI EN ISO 1461 (spessore minimo pari a 55 micron per il contenitore esterno e di 35 micron per il contenitore interno). Prima della verniciatura, si provvederà quindi alla pulizia delle superfici interne ed esterne per eliminare i residui di lavorazioni in eccedenza quali bave ed impurità:</v>
          </cell>
          <cell r="C42863"/>
          <cell r="D42863"/>
        </row>
        <row r="42864">
          <cell r="A42864" t="str">
            <v>MU.06.400.0010.a</v>
          </cell>
          <cell r="B42864" t="str">
            <v>- cestino senza posacenere</v>
          </cell>
          <cell r="C42864" t="str">
            <v>cad</v>
          </cell>
          <cell r="D42864" t="str">
            <v>636,69</v>
          </cell>
        </row>
        <row r="42865">
          <cell r="A42865" t="str">
            <v>MU.06.400.0010.b</v>
          </cell>
          <cell r="B42865" t="str">
            <v>- cestino con posacenere</v>
          </cell>
          <cell r="C42865" t="str">
            <v>cad</v>
          </cell>
          <cell r="D42865" t="str">
            <v>709,65</v>
          </cell>
        </row>
        <row r="42866">
          <cell r="A42866" t="str">
            <v>MU.06.400.0015</v>
          </cell>
          <cell r="B42866" t="str">
            <v>Cestino porta-rifiuti capacità 100 lt, corpo cilindrico in lamiera di acciaio, basamento d'appoggio in piatto in acciaio pieno;piedini di drenaggio saldati al basamento montanti verticali di struttura e cerchio di collegamento al basamento in profilato da mm 6x50; elemento superiore di copertura in piatto in acciaio pieno da mm 10 di spessore, cm 48 Ø e foro interno da mm 320 Ø. Anta di apertura laterale con serratura a tavellino; anello porta-sacco interno provvisto di dispositivo di bloccaggio, fissato all'anta laterale (estrazione automatica del sacco). Dimensioni: mm 480 diam, mm 980 h, capacità 100 lt Compreso trattamento di zincatura a caldo secondo norme UNI E 14.07.000.0. Finitura con vernice Ferro-Micacea bi-componente, colore a scelta della D.L. Trattamento protettivo trasparente anti spray, repellente ai componenti delle vernici</v>
          </cell>
          <cell r="C42866" t="str">
            <v>cad</v>
          </cell>
          <cell r="D42866" t="str">
            <v>689,76</v>
          </cell>
        </row>
        <row r="42867">
          <cell r="A42867" t="str">
            <v>MU.06.400.0020</v>
          </cell>
          <cell r="B42867" t="str">
            <v>Cestino portarifiuti cilindrico da 35 l, interamente realizzato in lamiera di acciaio sagomata, zincata e verniciata (RAL 6005). Le principali caratteristiche morfologiche e dimensionali del cestino sono:</v>
          </cell>
          <cell r="C42867" t="str">
            <v>cad</v>
          </cell>
          <cell r="D42867" t="str">
            <v>54,85</v>
          </cell>
        </row>
        <row r="42868">
          <cell r="A42868" t="str">
            <v>MU.06.400.0030</v>
          </cell>
          <cell r="B42868" t="str">
            <v>Struttura per cartello informativo per aree verdi, in opera, costituito da:</v>
          </cell>
          <cell r="C42868"/>
          <cell r="D42868"/>
        </row>
        <row r="42869">
          <cell r="A42869" t="str">
            <v>MU.06.400.0030.a</v>
          </cell>
          <cell r="B42869" t="str">
            <v>- struttura grande - 162 x 255 cm (per cartello con planimetria, ecc. 120 x 80 cm); da collocare agli ingressi;</v>
          </cell>
          <cell r="C42869" t="str">
            <v>cad</v>
          </cell>
          <cell r="D42869" t="str">
            <v>1.346,35</v>
          </cell>
        </row>
        <row r="42870">
          <cell r="A42870" t="str">
            <v>MU.06.400.0030.b</v>
          </cell>
          <cell r="B42870" t="str">
            <v>- struttura piccola - 92 x 255 cm (per cartello aggiuntivo per particolari necessità come dediche ecc. 50 x 80 cm); da collocare accanto a quelli grandi o isolati all'interno dell'area;</v>
          </cell>
          <cell r="C42870" t="str">
            <v>cad</v>
          </cell>
          <cell r="D42870" t="str">
            <v>1.262,78</v>
          </cell>
        </row>
        <row r="42871">
          <cell r="A42871" t="str">
            <v>MU.06.400.0040</v>
          </cell>
          <cell r="B42871" t="str">
            <v>Distributore automatico di palette per cani completo di portarifiuti di dimensioni 49 x 44 x h 85 cm realizzato in calcestruzzo colore a scelta; in opera. La gettoniera per l'uso di moneta e l'apparato di distribuzione delle palette sarà in acciaio inox, protetti superiormente da un apposito coperchio inox completamente indipendente, provvisto di serrature tubolari a cifratura unica e di massima sicurezza, impermeabili e autopulenti dal quale dovrà essere facile accedere per il caricamento delle palette e il recupero delle monete. Il cestello per il recupero degli escrementi dovrà essere alloggiato nel vano retrostante e completamente separato dall'apparato di distribuzione, sarà realizzato in vetroresina autoestinguente, di facile estrazione e adatto ad ospitare un sacchetto nero tipo AMSA. Dovrà essere previsto nello stesso vano un meccanismo a pedale per l'apertura del coperchio di protezione del cestello.</v>
          </cell>
          <cell r="C42871" t="str">
            <v>cad</v>
          </cell>
          <cell r="D42871" t="str">
            <v>882,09</v>
          </cell>
        </row>
        <row r="42872">
          <cell r="A42872" t="str">
            <v>MU.06.400.0060</v>
          </cell>
          <cell r="B42872" t="str">
            <v>Portabiciclette costituito da telaio in di acciaio inox sagomato Ø 40x2 mm, con supporti semicircolari in acciaio inox Ø 60x2 mm ed elementi reggiruota formati da spirale circolare in tubo di acciaio inox Ø 15x2 mm. Piastre in acciaio inox spessore 6 mm per il fissaggio al suolo con tasselli. Larghezza 550 mm, altezza 470 mm, lunghezza 3150 mm</v>
          </cell>
          <cell r="C42872" t="str">
            <v>cad</v>
          </cell>
          <cell r="D42872" t="str">
            <v>1.041,26</v>
          </cell>
        </row>
        <row r="42873">
          <cell r="A42873" t="str">
            <v>MU.06.400.0070</v>
          </cell>
          <cell r="B42873" t="str">
            <v>Portabiciclette realizzato in tubolare di acciaio Ø 50x2 mm, calandrato con raggio 475 mm, con elemento in lamiera di acciaio s 5 mm per il fissaggio di biciclette o apposizione di targhe. Tutte le parti metalliche sono zincate a caldo e verniciate con polveri termoindurenti. Fissaggio con tasselli o innesti in acciaio.</v>
          </cell>
          <cell r="C42873" t="str">
            <v>cad</v>
          </cell>
          <cell r="D42873" t="str">
            <v>140,60</v>
          </cell>
        </row>
        <row r="42874">
          <cell r="A42874" t="str">
            <v>MU.06.400.0080</v>
          </cell>
          <cell r="B42874" t="str">
            <v>Rastrelliera modulare portabiciclette, universale, in acciaio zincato e verniciato a forno con polveri a base di resine sintetiche. La struttura portante è costituita da supporti laterali o eventualmente intermedi (nel caso di impianti multipli) con tubolari sagomati e saldati, nella parte bassa, ad una piastra preforata per il fissaggio a pavimento (base). I tubi orizzontali, ai quali saranno applicati i supporti per le biciclette, sono sostenuti da supporti laterali. Ai supporti porta biciclette sono saldati i supporti delle ruote e del telaio. Tutti questi ultimi supporti saranno infilati nei tubi di sostegno, orizzontalmente, e saranno posizionati secondo una distanza variabile tra le biciclette:</v>
          </cell>
          <cell r="C42874"/>
          <cell r="D42874"/>
        </row>
        <row r="42875">
          <cell r="A42875" t="str">
            <v>MU.06.400.0080.a</v>
          </cell>
          <cell r="B42875" t="str">
            <v>- rastrelliera modulare per n. 6 posti biciclette con angolazione a 90° o 45° dx/sx</v>
          </cell>
          <cell r="C42875" t="str">
            <v>cad</v>
          </cell>
          <cell r="D42875" t="str">
            <v>867,50</v>
          </cell>
        </row>
        <row r="42876">
          <cell r="A42876" t="str">
            <v>MU.06.400.0080.b</v>
          </cell>
          <cell r="B42876" t="str">
            <v>- per n. 1 posto bicicletta in più o meno</v>
          </cell>
          <cell r="C42876" t="str">
            <v>cad</v>
          </cell>
          <cell r="D42876" t="str">
            <v>96,83</v>
          </cell>
        </row>
        <row r="42877">
          <cell r="A42877" t="str">
            <v>MU.06.400.0080.c</v>
          </cell>
          <cell r="B42877" t="str">
            <v>- per n. 1 struttura portante in più o meno</v>
          </cell>
          <cell r="C42877" t="str">
            <v>cad</v>
          </cell>
          <cell r="D42877" t="str">
            <v>220,19</v>
          </cell>
        </row>
        <row r="42878">
          <cell r="A42878" t="str">
            <v>MU.06.400.0100</v>
          </cell>
          <cell r="B42878" t="str">
            <v>Casetta per orti, da cm 150x150x220 h. Costituita da montanti da 70x70 mm, travi tetto da 45x120/70 mm, tamponamenti laterali in tavole maschiate da 25 mm fissate al telaio in listelli da 45x45 mm. Copertura tetto in guaina bituminosa su assito in pannelli OSB spessore 20 mm. Completa di mensola a parete da 140x40x4,5 cm, attaccapanni, pedana, porta con chiavistello e spioncino in plexiglass. Trattamento protettivo eseguito a lavorazioni ultimate con impregnatura a pressione, in assenza di cromati a norma DIN 68800, contro la marcescenza da agenti patogeni ed atmosferici, con grado 4° di ritenzione previsto per il permanente contatto con il terriccio; tempo minimo di fissazione degli impregnanti pari a 15 giorni, prima dell'utilizzo. Compreso il trasporto sul luogo di utilizzo.</v>
          </cell>
          <cell r="C42878" t="str">
            <v>cad</v>
          </cell>
          <cell r="D42878" t="str">
            <v>819,74</v>
          </cell>
        </row>
        <row r="42879">
          <cell r="A42879" t="str">
            <v>MU.06.400.0200</v>
          </cell>
          <cell r="B42879" t="str">
            <v>Cordolo in plastica da giardinaggio per la separazione delle aiuole, in polietilene puro con 31-32% di concentrato di nerofumo aggiunto per la stabilizzazione ultravioletti, densità media con un fattore di fusione sotto il 2.</v>
          </cell>
          <cell r="C42879" t="str">
            <v>m</v>
          </cell>
          <cell r="D42879" t="str">
            <v>6,50</v>
          </cell>
        </row>
        <row r="42880">
          <cell r="A42880" t="str">
            <v>MU.06.400.0400</v>
          </cell>
          <cell r="B42880" t="str">
            <v>Griglie carrabili Classe B 125 ( carico di rottura KN 125 per zone pedonali aperte occasionalmente al traffico ), in fusione di ghisa grigia, complete di telaio in ferro zincato per fontanella tipo Milano.</v>
          </cell>
          <cell r="C42880"/>
          <cell r="D42880"/>
        </row>
        <row r="42881">
          <cell r="A42881" t="str">
            <v>MU.06.400.0400.a</v>
          </cell>
          <cell r="B42881" t="str">
            <v>- circolare per uno sviluppo medio di mm 200 x 690,80 a pezzo; mm. 4.144,80 in sei pezzi</v>
          </cell>
          <cell r="C42881" t="str">
            <v>cad</v>
          </cell>
          <cell r="D42881" t="str">
            <v>1.493,99</v>
          </cell>
        </row>
        <row r="42882">
          <cell r="A42882" t="str">
            <v>MU.06.400.0400.b</v>
          </cell>
          <cell r="B42882" t="str">
            <v>- semicircolare per uno sviluppo medio di mm 200 x 690,80 a pezzo; mm. 2.072,40 in tre pezzi</v>
          </cell>
          <cell r="C42882" t="str">
            <v>cad</v>
          </cell>
          <cell r="D42882" t="str">
            <v>746,99</v>
          </cell>
        </row>
        <row r="42883">
          <cell r="A42883" t="str">
            <v>MU.06.450</v>
          </cell>
          <cell r="B42883" t="str">
            <v>GIOCHI</v>
          </cell>
          <cell r="C42883"/>
          <cell r="D42883"/>
        </row>
        <row r="42884">
          <cell r="A42884" t="str">
            <v>MU.06.450.0010</v>
          </cell>
          <cell r="B42884" t="str">
            <v>Altalena ruotante, composta da:</v>
          </cell>
          <cell r="C42884" t="str">
            <v>cad</v>
          </cell>
          <cell r="D42884" t="str">
            <v>2.819,86</v>
          </cell>
        </row>
        <row r="42885">
          <cell r="A42885" t="str">
            <v>MU.06.450.0015</v>
          </cell>
          <cell r="B42885" t="str">
            <v>Altalena con cestone, struttura conforme alla normativa UNI EN 1176 certificata TUV.</v>
          </cell>
          <cell r="C42885"/>
          <cell r="D42885"/>
        </row>
        <row r="42886">
          <cell r="A42886" t="str">
            <v>MU.06.450.0015.a</v>
          </cell>
          <cell r="B42886" t="str">
            <v>-con montanti in alluminio EN AW 6060 verniciati con polveri epossidiche termoindurenti e cestone realizzato in polietilene a stampo rotazionale</v>
          </cell>
          <cell r="C42886" t="str">
            <v>cad</v>
          </cell>
          <cell r="D42886" t="str">
            <v>2.001,36</v>
          </cell>
        </row>
        <row r="42887">
          <cell r="A42887" t="str">
            <v>MU.06.450.0015.b</v>
          </cell>
          <cell r="B42887" t="str">
            <v>-con montanti in alluminio EN AW 6060 verniciati con polveri epossidiche termoindurenti e cestone realizzato con una rete a maglia fitta in trefoli di acciaio rivestito in nylon/polipropilene</v>
          </cell>
          <cell r="C42887" t="str">
            <v>cad</v>
          </cell>
          <cell r="D42887" t="str">
            <v>2.042,49</v>
          </cell>
        </row>
        <row r="42888">
          <cell r="A42888" t="str">
            <v>MU.06.450.0015.c</v>
          </cell>
          <cell r="B42888" t="str">
            <v>-con montanti in legno lamellare di pino nordico, impregnato in autoclave con sali atossici secondo la normativa vigente e cestone realizzato in polietilene a stampo rotazionale</v>
          </cell>
          <cell r="C42888" t="str">
            <v>cad</v>
          </cell>
          <cell r="D42888" t="str">
            <v>1.714,93</v>
          </cell>
        </row>
        <row r="42889">
          <cell r="A42889" t="str">
            <v>MU.06.450.0015.d</v>
          </cell>
          <cell r="B42889" t="str">
            <v>-con montanti in legno lamellare di pino nordico, impregnato in autoclave con sali atossici secondo la normativa vigente e cestone realizzato con una rete a maglia fitta in trefoli di acciaio rivestito in nylon/polipropilene</v>
          </cell>
          <cell r="C42889" t="str">
            <v>cad</v>
          </cell>
          <cell r="D42889" t="str">
            <v>1.776,29</v>
          </cell>
        </row>
        <row r="42890">
          <cell r="A42890" t="str">
            <v>MU.06.450.0020</v>
          </cell>
          <cell r="B42890" t="str">
            <v>Altalena doppia con due seggiolini a tavoletta, a gabbia o promiscui struttura conforme alla normativa UNI EN 1176:2008 (da parte 1 a parte 7) e ai successivi aggiornamenti nonché ai riferimenti normativi in essa contenuti e per la quale sia stato emesso, da parte di Ente terzo, un certificato di collaudo.</v>
          </cell>
          <cell r="C42890"/>
          <cell r="D42890"/>
        </row>
        <row r="42891">
          <cell r="A42891" t="str">
            <v>MU.06.450.0020.a</v>
          </cell>
          <cell r="B42891" t="str">
            <v>- altalena con struttura portante in legno (pino, larice, robinia, castagno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v>
          </cell>
          <cell r="C42891" t="str">
            <v>cad</v>
          </cell>
          <cell r="D42891" t="str">
            <v>1.279,00</v>
          </cell>
        </row>
        <row r="42892">
          <cell r="A42892" t="str">
            <v>MU.06.450.0020.b</v>
          </cell>
          <cell r="B42892" t="str">
            <v>- altalena con montanti in acciaio zincato a caldo e verniciato con polveri epossidiche termoindurenti.</v>
          </cell>
          <cell r="C42892" t="str">
            <v>cad</v>
          </cell>
          <cell r="D42892" t="str">
            <v>1.319,18</v>
          </cell>
        </row>
        <row r="42893">
          <cell r="A42893" t="str">
            <v>MU.06.450.0020.c</v>
          </cell>
          <cell r="B42893" t="str">
            <v>- altalena con montanti in alluminio/lega di alluminio verniciati con polveri epossidiche termoindurenti.</v>
          </cell>
          <cell r="C42893" t="str">
            <v>cad</v>
          </cell>
          <cell r="D42893" t="str">
            <v>1.856,65</v>
          </cell>
        </row>
        <row r="42894">
          <cell r="A42894" t="str">
            <v>MU.06.450.0020.d</v>
          </cell>
          <cell r="B42894" t="str">
            <v>- ricambi per altalena: montante in legno</v>
          </cell>
          <cell r="C42894" t="str">
            <v>cad</v>
          </cell>
          <cell r="D42894" t="str">
            <v>111,96</v>
          </cell>
        </row>
        <row r="42895">
          <cell r="A42895" t="str">
            <v>MU.06.450.0020.e</v>
          </cell>
          <cell r="B42895" t="str">
            <v>- ricambi per altalena: montante in acciao</v>
          </cell>
          <cell r="C42895" t="str">
            <v>cad</v>
          </cell>
          <cell r="D42895" t="str">
            <v>157,40</v>
          </cell>
        </row>
        <row r="42896">
          <cell r="A42896" t="str">
            <v>MU.06.450.0020.f</v>
          </cell>
          <cell r="B42896" t="str">
            <v>- ricambi per altalena: montante in alluminio</v>
          </cell>
          <cell r="C42896" t="str">
            <v>cad</v>
          </cell>
          <cell r="D42896" t="str">
            <v>250,79</v>
          </cell>
        </row>
        <row r="42897">
          <cell r="A42897" t="str">
            <v>MU.06.450.0020.g</v>
          </cell>
          <cell r="B42897" t="str">
            <v>- ricambi per altalena: seggiolino a tavoletta</v>
          </cell>
          <cell r="C42897" t="str">
            <v>cad</v>
          </cell>
          <cell r="D42897" t="str">
            <v>143,26</v>
          </cell>
        </row>
        <row r="42898">
          <cell r="A42898" t="str">
            <v>MU.06.450.0020.h</v>
          </cell>
          <cell r="B42898" t="str">
            <v>- ricambi per altalena: seggiolino a gabbia</v>
          </cell>
          <cell r="C42898" t="str">
            <v>cad</v>
          </cell>
          <cell r="D42898" t="str">
            <v>250,57</v>
          </cell>
        </row>
        <row r="42899">
          <cell r="A42899" t="str">
            <v>MU.06.450.0020.i</v>
          </cell>
          <cell r="B42899" t="str">
            <v>- ricambi per altalena: coppia catene</v>
          </cell>
          <cell r="C42899" t="str">
            <v>cad</v>
          </cell>
          <cell r="D42899" t="str">
            <v>59,43</v>
          </cell>
        </row>
        <row r="42900">
          <cell r="A42900" t="str">
            <v>MU.06.450.0020.l</v>
          </cell>
          <cell r="B42900" t="str">
            <v>- ricambi per altalena: traversa in legno</v>
          </cell>
          <cell r="C42900" t="str">
            <v>cad</v>
          </cell>
          <cell r="D42900" t="str">
            <v>207,46</v>
          </cell>
        </row>
        <row r="42901">
          <cell r="A42901" t="str">
            <v>MU.06.450.0020.m</v>
          </cell>
          <cell r="B42901" t="str">
            <v>- ricambi per altalena: traversa in acciaio</v>
          </cell>
          <cell r="C42901" t="str">
            <v>cad</v>
          </cell>
          <cell r="D42901" t="str">
            <v>289,17</v>
          </cell>
        </row>
        <row r="42902">
          <cell r="A42902" t="str">
            <v>MU.06.450.0020.n</v>
          </cell>
          <cell r="B42902" t="str">
            <v>- ricambi per altalena: giunto di movimento</v>
          </cell>
          <cell r="C42902" t="str">
            <v>cad</v>
          </cell>
          <cell r="D42902" t="str">
            <v>51,85</v>
          </cell>
        </row>
        <row r="42903">
          <cell r="A42903" t="str">
            <v>MU.06.450.0030</v>
          </cell>
          <cell r="B42903" t="str">
            <v>Gioco bilico/dondolo utilizzo per due, tre o quattro persone</v>
          </cell>
          <cell r="C42903"/>
          <cell r="D42903"/>
        </row>
        <row r="42904">
          <cell r="A42904" t="str">
            <v>MU.06.450.0030.a</v>
          </cell>
          <cell r="B42904" t="str">
            <v>- bilico/dondolo, con trave/piano di bilancia in legno massello o lamellare</v>
          </cell>
          <cell r="C42904" t="str">
            <v>cad</v>
          </cell>
          <cell r="D42904" t="str">
            <v>1.182,59</v>
          </cell>
        </row>
        <row r="42905">
          <cell r="A42905" t="str">
            <v>MU.06.450.0030.b</v>
          </cell>
          <cell r="B42905" t="str">
            <v>- bilico/dondolo, con trave/piano di bilancia in acciaio</v>
          </cell>
          <cell r="C42905" t="str">
            <v>cad</v>
          </cell>
          <cell r="D42905" t="str">
            <v>1.737,19</v>
          </cell>
        </row>
        <row r="42906">
          <cell r="A42906" t="str">
            <v>MU.06.450.0030.c</v>
          </cell>
          <cell r="B42906" t="str">
            <v>- ricambi per bilico/dondolo: trave/piano di bilancia in legno massello o lamellare</v>
          </cell>
          <cell r="C42906" t="str">
            <v>cad</v>
          </cell>
          <cell r="D42906" t="str">
            <v>364,58</v>
          </cell>
        </row>
        <row r="42907">
          <cell r="A42907" t="str">
            <v>MU.06.450.0030.d</v>
          </cell>
          <cell r="B42907" t="str">
            <v>- ricambi per bilico/dondolo: trave/piano di bilancia in acciaio</v>
          </cell>
          <cell r="C42907" t="str">
            <v>cad</v>
          </cell>
          <cell r="D42907" t="str">
            <v>564,53</v>
          </cell>
        </row>
        <row r="42908">
          <cell r="A42908" t="str">
            <v>MU.06.450.0030.e</v>
          </cell>
          <cell r="B42908" t="str">
            <v>- ricambi per bilico/dondolo: maniglia con o senza sagoma</v>
          </cell>
          <cell r="C42908" t="str">
            <v>cad</v>
          </cell>
          <cell r="D42908" t="str">
            <v>79,59</v>
          </cell>
        </row>
        <row r="42909">
          <cell r="A42909" t="str">
            <v>MU.06.450.0030.f</v>
          </cell>
          <cell r="B42909" t="str">
            <v>- ricambi per bilico/dondolo: seduta con o senza sagoma</v>
          </cell>
          <cell r="C42909" t="str">
            <v>cad</v>
          </cell>
          <cell r="D42909" t="str">
            <v>27,94</v>
          </cell>
        </row>
        <row r="42910">
          <cell r="A42910" t="str">
            <v>MU.06.450.0030.g</v>
          </cell>
          <cell r="B42910" t="str">
            <v>- ricambi per bilico/dondolo: giunto/sistema di movimento con cuscinetti a sfera</v>
          </cell>
          <cell r="C42910" t="str">
            <v>cad</v>
          </cell>
          <cell r="D42910" t="str">
            <v>274,20</v>
          </cell>
        </row>
        <row r="42911">
          <cell r="A42911" t="str">
            <v>MU.06.450.0030.h</v>
          </cell>
          <cell r="B42911" t="str">
            <v>- ricambi per bilico/dondolo: giunto/sistema di movimento a molle</v>
          </cell>
          <cell r="C42911" t="str">
            <v>cad</v>
          </cell>
          <cell r="D42911" t="str">
            <v>579,76</v>
          </cell>
        </row>
        <row r="42912">
          <cell r="A42912" t="str">
            <v>MU.06.450.0030.i</v>
          </cell>
          <cell r="B42912" t="str">
            <v>- ricambi per bilico/dondolo: basamento</v>
          </cell>
          <cell r="C42912" t="str">
            <v>cad</v>
          </cell>
          <cell r="D42912" t="str">
            <v>131,58</v>
          </cell>
        </row>
        <row r="42913">
          <cell r="A42913" t="str">
            <v>MU.06.450.0040</v>
          </cell>
          <cell r="B42913" t="str">
            <v>Gioco a molla utilizzo per una, due o quattro persone</v>
          </cell>
          <cell r="C42913"/>
          <cell r="D42913"/>
        </row>
        <row r="42914">
          <cell r="A42914" t="str">
            <v>MU.06.450.0040.a</v>
          </cell>
          <cell r="B42914" t="str">
            <v>- versione mono sagoma in legno lamellare per una persona</v>
          </cell>
          <cell r="C42914" t="str">
            <v>cad</v>
          </cell>
          <cell r="D42914" t="str">
            <v>1.302,70</v>
          </cell>
        </row>
        <row r="42915">
          <cell r="A42915" t="str">
            <v>MU.06.450.0040.b</v>
          </cell>
          <cell r="B42915" t="str">
            <v>- versione mono/pluri sagoma in materiale plastico per una persona</v>
          </cell>
          <cell r="C42915" t="str">
            <v>cad</v>
          </cell>
          <cell r="D42915" t="str">
            <v>636,88</v>
          </cell>
        </row>
        <row r="42916">
          <cell r="A42916" t="str">
            <v>MU.06.450.0040.c</v>
          </cell>
          <cell r="B42916" t="str">
            <v>- versione mono/pluri sagoma in materiale plastico per due/quattro persone</v>
          </cell>
          <cell r="C42916" t="str">
            <v>cad</v>
          </cell>
          <cell r="D42916" t="str">
            <v>1.025,27</v>
          </cell>
        </row>
        <row r="42917">
          <cell r="A42917" t="str">
            <v>MU.06.450.0040.d</v>
          </cell>
          <cell r="B42917" t="str">
            <v>- versione mono/pluri sagoma in HPL per una persona</v>
          </cell>
          <cell r="C42917" t="str">
            <v>cad</v>
          </cell>
          <cell r="D42917" t="str">
            <v>532,54</v>
          </cell>
        </row>
        <row r="42918">
          <cell r="A42918" t="str">
            <v>MU.06.450.0040.e</v>
          </cell>
          <cell r="B42918" t="str">
            <v>- versione mono/pluri sagoma in HPL per due persone</v>
          </cell>
          <cell r="C42918" t="str">
            <v>cad</v>
          </cell>
          <cell r="D42918" t="str">
            <v>783,64</v>
          </cell>
        </row>
        <row r="42919">
          <cell r="A42919" t="str">
            <v>MU.06.450.0040.f</v>
          </cell>
          <cell r="B42919" t="str">
            <v>- versione mono/pluri sagoma in HPL per quattro persone</v>
          </cell>
          <cell r="C42919" t="str">
            <v>cad</v>
          </cell>
          <cell r="D42919" t="str">
            <v>1.644,30</v>
          </cell>
        </row>
        <row r="42920">
          <cell r="A42920" t="str">
            <v>MU.06.450.0040.g</v>
          </cell>
          <cell r="B42920" t="str">
            <v>- versione mono/pluri sagoma in multistrato per una persona</v>
          </cell>
          <cell r="C42920" t="str">
            <v>cad</v>
          </cell>
          <cell r="D42920" t="str">
            <v>702,99</v>
          </cell>
        </row>
        <row r="42921">
          <cell r="A42921" t="str">
            <v>MU.06.450.0040.h</v>
          </cell>
          <cell r="B42921" t="str">
            <v>- versione mono/pluri sagoma in multistrato per due persone</v>
          </cell>
          <cell r="C42921" t="str">
            <v>cad</v>
          </cell>
          <cell r="D42921" t="str">
            <v>759,77</v>
          </cell>
        </row>
        <row r="42922">
          <cell r="A42922" t="str">
            <v>MU.06.450.0040.i</v>
          </cell>
          <cell r="B42922" t="str">
            <v>- versione mono/pluri sagoma in multistrato per quattro persone</v>
          </cell>
          <cell r="C42922" t="str">
            <v>cad</v>
          </cell>
          <cell r="D42922" t="str">
            <v>1.172,25</v>
          </cell>
        </row>
        <row r="42923">
          <cell r="A42923" t="str">
            <v>MU.06.450.0040.l</v>
          </cell>
          <cell r="B42923" t="str">
            <v>- ricambi per gioco a molla:mono sagoma in legno lamellare</v>
          </cell>
          <cell r="C42923" t="str">
            <v>cad</v>
          </cell>
          <cell r="D42923" t="str">
            <v>644,64</v>
          </cell>
        </row>
        <row r="42924">
          <cell r="A42924" t="str">
            <v>MU.06.450.0040.m</v>
          </cell>
          <cell r="B42924" t="str">
            <v>- ricambi per gioco a molla:mono/pluri sagoma in materiale plastico</v>
          </cell>
          <cell r="C42924" t="str">
            <v>cad</v>
          </cell>
          <cell r="D42924" t="str">
            <v>462,26</v>
          </cell>
        </row>
        <row r="42925">
          <cell r="A42925" t="str">
            <v>MU.06.450.0040.n</v>
          </cell>
          <cell r="B42925" t="str">
            <v>- ricambi per gioco a molla:mono/pluri sagoma in HPL</v>
          </cell>
          <cell r="C42925" t="str">
            <v>cad</v>
          </cell>
          <cell r="D42925" t="str">
            <v>492,91</v>
          </cell>
        </row>
        <row r="42926">
          <cell r="A42926" t="str">
            <v>MU.06.450.0040.o</v>
          </cell>
          <cell r="B42926" t="str">
            <v>- ricambi per gioco a molla:mono/pluri sagoma in multistrato</v>
          </cell>
          <cell r="C42926" t="str">
            <v>cad</v>
          </cell>
          <cell r="D42926" t="str">
            <v>537,47</v>
          </cell>
        </row>
        <row r="42927">
          <cell r="A42927" t="str">
            <v>MU.06.450.0040.p</v>
          </cell>
          <cell r="B42927" t="str">
            <v>- ricambi per gioco a molla:molla</v>
          </cell>
          <cell r="C42927" t="str">
            <v>cad</v>
          </cell>
          <cell r="D42927" t="str">
            <v>320,99</v>
          </cell>
        </row>
        <row r="42928">
          <cell r="A42928" t="str">
            <v>MU.06.450.0050</v>
          </cell>
          <cell r="B42928" t="str">
            <v>Scivolo semplice - età di utilizzo: minimo 6 mesi</v>
          </cell>
          <cell r="C42928"/>
          <cell r="D42928"/>
        </row>
        <row r="42929">
          <cell r="A42929" t="str">
            <v>MU.06.450.0050.a</v>
          </cell>
          <cell r="B42929" t="str">
            <v>- struttura portante in legno (pino, larice, robinia, castagno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versione con uno scivolo lineare in materiale plastico</v>
          </cell>
          <cell r="C42929" t="str">
            <v>cad</v>
          </cell>
          <cell r="D42929" t="str">
            <v>2.261,62</v>
          </cell>
        </row>
        <row r="42930">
          <cell r="A42930" t="str">
            <v>MU.06.450.0050.b</v>
          </cell>
          <cell r="B42930" t="str">
            <v>- struttura portante in legno (pino, larice, robinia, castagno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versione con uno scivolo lineare in acciaio</v>
          </cell>
          <cell r="C42930" t="str">
            <v>cad</v>
          </cell>
          <cell r="D42930" t="str">
            <v>2.780,65</v>
          </cell>
        </row>
        <row r="42931">
          <cell r="A42931" t="str">
            <v>MU.06.450.0050.c</v>
          </cell>
          <cell r="B42931" t="str">
            <v>- struttura portante in alluminio/lega di alluminio verniciati con polveri epossidiche termoindurenti, versione con uno scivolo lineare in materiale plastico</v>
          </cell>
          <cell r="C42931" t="str">
            <v>cad</v>
          </cell>
          <cell r="D42931" t="str">
            <v>2.909,86</v>
          </cell>
        </row>
        <row r="42932">
          <cell r="A42932" t="str">
            <v>MU.06.450.0050.d</v>
          </cell>
          <cell r="B42932" t="str">
            <v>- struttura portante in alluminio/lega di alluminio verniciati con polveri epossidiche termoindurenti, versione con uno scivolo lineare in acciaio</v>
          </cell>
          <cell r="C42932" t="str">
            <v>cad</v>
          </cell>
          <cell r="D42932" t="str">
            <v>3.551,03</v>
          </cell>
        </row>
        <row r="42933">
          <cell r="A42933" t="str">
            <v>MU.06.450.0060</v>
          </cell>
          <cell r="B42933" t="str">
            <v>Scivolo semplice - età di utilizzo minimo 3 anni</v>
          </cell>
          <cell r="C42933"/>
          <cell r="D42933"/>
        </row>
        <row r="42934">
          <cell r="A42934" t="str">
            <v>MU.06.450.0060.a</v>
          </cell>
          <cell r="B42934" t="str">
            <v>- struttura portante in legno (pino, larice, robinia, castagno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con scivolo lineare in materiale plastico</v>
          </cell>
          <cell r="C42934" t="str">
            <v>cad</v>
          </cell>
          <cell r="D42934" t="str">
            <v>2.794,23</v>
          </cell>
        </row>
        <row r="42935">
          <cell r="A42935" t="str">
            <v>MU.06.450.0060.b</v>
          </cell>
          <cell r="B42935" t="str">
            <v>- struttura portante in legno (pino, larice, robinia, castagno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con scivolo lineare in acciaio</v>
          </cell>
          <cell r="C42935" t="str">
            <v>cad</v>
          </cell>
          <cell r="D42935" t="str">
            <v>4.051,71</v>
          </cell>
        </row>
        <row r="42936">
          <cell r="A42936" t="str">
            <v>MU.06.450.0060.c</v>
          </cell>
          <cell r="B42936" t="str">
            <v>- struttura portante in acciaio zincato a caldo e verniciato con polveri epossidiche termoindurenti, con scivolo lineare in materiale plastico</v>
          </cell>
          <cell r="C42936" t="str">
            <v>cad</v>
          </cell>
          <cell r="D42936" t="str">
            <v>2.085,58</v>
          </cell>
        </row>
        <row r="42937">
          <cell r="A42937" t="str">
            <v>MU.06.450.0060.d</v>
          </cell>
          <cell r="B42937" t="str">
            <v>- struttura portante in acciaio zincato a caldo e verniciato con polveri epossidiche termoindurenti, con scivolo lineare in acciaio</v>
          </cell>
          <cell r="C42937" t="str">
            <v>cad</v>
          </cell>
          <cell r="D42937" t="str">
            <v>2.529,40</v>
          </cell>
        </row>
        <row r="42938">
          <cell r="A42938" t="str">
            <v>MU.06.450.0060.e</v>
          </cell>
          <cell r="B42938" t="str">
            <v>- ricambi per scivolo semplice età utilizzo minimo 3 anni: montante in legno/acciaio</v>
          </cell>
          <cell r="C42938" t="str">
            <v>cad</v>
          </cell>
          <cell r="D42938" t="str">
            <v>106,76</v>
          </cell>
        </row>
        <row r="42939">
          <cell r="A42939" t="str">
            <v>MU.06.450.0060.f</v>
          </cell>
          <cell r="B42939" t="str">
            <v>- ricambi per scivolo semplice età utilizzo minimo 3 anni: scivolo lineare in materiale plastico</v>
          </cell>
          <cell r="C42939" t="str">
            <v>cad</v>
          </cell>
          <cell r="D42939" t="str">
            <v>1.157,19</v>
          </cell>
        </row>
        <row r="42940">
          <cell r="A42940" t="str">
            <v>MU.06.450.0060.g</v>
          </cell>
          <cell r="B42940" t="str">
            <v>- ricambi per scivolo semplice età utilizzo minimo 3 anni: scivolo lineare in acciaio</v>
          </cell>
          <cell r="C42940" t="str">
            <v>cad</v>
          </cell>
          <cell r="D42940" t="str">
            <v>1.896,92</v>
          </cell>
        </row>
        <row r="42941">
          <cell r="A42941" t="str">
            <v>MU.06.450.0060.h</v>
          </cell>
          <cell r="B42941" t="str">
            <v>- ricambi per scivolo semplice età utilizzo minimo 3 anni: accesso/salita tipo scala a gradini, a pedane, a pioli, a doghe</v>
          </cell>
          <cell r="C42941" t="str">
            <v>cad</v>
          </cell>
          <cell r="D42941" t="str">
            <v>659,99</v>
          </cell>
        </row>
        <row r="42942">
          <cell r="A42942" t="str">
            <v>MU.06.450.0070</v>
          </cell>
          <cell r="B42942" t="str">
            <v>Scivolo semplice - età di utilizzo minimo 6 anni</v>
          </cell>
          <cell r="C42942"/>
          <cell r="D42942"/>
        </row>
        <row r="42943">
          <cell r="A42943" t="str">
            <v>MU.06.450.0070.a</v>
          </cell>
          <cell r="B42943" t="str">
            <v>- struttura portante in legno (pino, larice, robinia, castagno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con scivolo lineare in materiale plastico</v>
          </cell>
          <cell r="C42943" t="str">
            <v>cad</v>
          </cell>
          <cell r="D42943" t="str">
            <v>3.469,79</v>
          </cell>
        </row>
        <row r="42944">
          <cell r="A42944" t="str">
            <v>MU.06.450.0070.b</v>
          </cell>
          <cell r="B42944" t="str">
            <v>- struttura portante in legno (pino, larice, robinia, castagno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con scivolo lineare in acciaio</v>
          </cell>
          <cell r="C42944" t="str">
            <v>cad</v>
          </cell>
          <cell r="D42944" t="str">
            <v>4.369,89</v>
          </cell>
        </row>
        <row r="42945">
          <cell r="A42945" t="str">
            <v>MU.06.450.0070.c</v>
          </cell>
          <cell r="B42945" t="str">
            <v>- ricambi per scivolo semplice età utilizzo minimo 6 anni: montante in legno</v>
          </cell>
          <cell r="C42945" t="str">
            <v>cad</v>
          </cell>
          <cell r="D42945" t="str">
            <v>104,35</v>
          </cell>
        </row>
        <row r="42946">
          <cell r="A42946" t="str">
            <v>MU.06.450.0070.d</v>
          </cell>
          <cell r="B42946" t="str">
            <v>- ricambi per scivolo semplice età utilizzo minimo 6 anni: scivolo lineare in materiale plastico</v>
          </cell>
          <cell r="C42946" t="str">
            <v>cad</v>
          </cell>
          <cell r="D42946" t="str">
            <v>1.379,50</v>
          </cell>
        </row>
        <row r="42947">
          <cell r="A42947" t="str">
            <v>MU.06.450.0070.e</v>
          </cell>
          <cell r="B42947" t="str">
            <v>- ricambi per scivolo semplice età utilizzo minimo 6 anni: scivolo lineare in acciaio</v>
          </cell>
          <cell r="C42947" t="str">
            <v>cad</v>
          </cell>
          <cell r="D42947" t="str">
            <v>1.733,23</v>
          </cell>
        </row>
        <row r="42948">
          <cell r="A42948" t="str">
            <v>MU.06.450.0070.f</v>
          </cell>
          <cell r="B42948" t="str">
            <v>- ricambi per scivolo semplice età utilizzo minimo 6 anni: accesso/salita tipo scala a gradini, a pedane, a pioli, a doghe, arrampicata in rete</v>
          </cell>
          <cell r="C42948" t="str">
            <v>cad</v>
          </cell>
          <cell r="D42948" t="str">
            <v>748,12</v>
          </cell>
        </row>
        <row r="42949">
          <cell r="A42949" t="str">
            <v>MU.06.450.0080</v>
          </cell>
          <cell r="B42949" t="str">
            <v>Piramide con pilone centrale metallico e struttura tridimensionale di funi intrecciate, completa di tenditori a vite di sicurezza, raccordo pressofuso speciale, puntale.</v>
          </cell>
          <cell r="C42949"/>
          <cell r="D42949"/>
        </row>
        <row r="42950">
          <cell r="A42950" t="str">
            <v>MU.06.450.0080.a</v>
          </cell>
          <cell r="B42950" t="str">
            <v>- 6,00 x 6,00 m; h 3,80 m</v>
          </cell>
          <cell r="C42950" t="str">
            <v>cad</v>
          </cell>
          <cell r="D42950" t="str">
            <v>12.453,25</v>
          </cell>
        </row>
        <row r="42951">
          <cell r="A42951" t="str">
            <v>MU.06.450.0080.b</v>
          </cell>
          <cell r="B42951" t="str">
            <v>- 9,00 x 9,00 m; h 5,80 m</v>
          </cell>
          <cell r="C42951" t="str">
            <v>cad</v>
          </cell>
          <cell r="D42951" t="str">
            <v>23.426,92</v>
          </cell>
        </row>
        <row r="42952">
          <cell r="A42952" t="str">
            <v>MU.06.450.0080.c</v>
          </cell>
          <cell r="B42952" t="str">
            <v>- 11,00 x 11,00 m; h 7,40 m</v>
          </cell>
          <cell r="C42952" t="str">
            <v>cad</v>
          </cell>
          <cell r="D42952" t="str">
            <v>31.441,39</v>
          </cell>
        </row>
        <row r="42953">
          <cell r="A42953" t="str">
            <v>MU.06.450.0090</v>
          </cell>
          <cell r="B42953" t="str">
            <v>Gioco complesso a una torre/modulo - età di utilizzo minimo 6 mesi</v>
          </cell>
          <cell r="C42953"/>
          <cell r="D42953"/>
        </row>
        <row r="42954">
          <cell r="A42954" t="str">
            <v>MU.06.450.0090.a</v>
          </cell>
          <cell r="B42954"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v>
          </cell>
          <cell r="C42954" t="str">
            <v>cad</v>
          </cell>
          <cell r="D42954" t="str">
            <v>2.760,54</v>
          </cell>
        </row>
        <row r="42955">
          <cell r="A42955" t="str">
            <v>MU.06.450.0090.b</v>
          </cell>
          <cell r="B42955" t="str">
            <v>- struttura portante in acciaio zincato a caldo o in alluminio/lega di alluminio, verniciata con polveri epossidiche termoindurenti</v>
          </cell>
          <cell r="C42955" t="str">
            <v>cad</v>
          </cell>
          <cell r="D42955" t="str">
            <v>5.424,55</v>
          </cell>
        </row>
        <row r="42956">
          <cell r="A42956" t="str">
            <v>MU.06.450.0100</v>
          </cell>
          <cell r="B42956" t="str">
            <v>Gioco complesso a due torri/moduli - età di utilizzo minimo 6 mesi</v>
          </cell>
          <cell r="C42956"/>
          <cell r="D42956"/>
        </row>
        <row r="42957">
          <cell r="A42957" t="str">
            <v>MU.06.450.0100.a</v>
          </cell>
          <cell r="B42957"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v>
          </cell>
          <cell r="C42957" t="str">
            <v>cad</v>
          </cell>
          <cell r="D42957" t="str">
            <v>5.901,46</v>
          </cell>
        </row>
        <row r="42958">
          <cell r="A42958" t="str">
            <v>MU.06.450.0100.b</v>
          </cell>
          <cell r="B42958" t="str">
            <v>- struttura portante in acciaio zincato a caldo o in alluminio/lega di alluminio, verniciata con polveri epossidiche termoindurenti</v>
          </cell>
          <cell r="C42958" t="str">
            <v>cad</v>
          </cell>
          <cell r="D42958" t="str">
            <v>12.034,03</v>
          </cell>
        </row>
        <row r="42959">
          <cell r="A42959" t="str">
            <v>MU.06.450.0110</v>
          </cell>
          <cell r="B42959" t="str">
            <v>Gioco complesso a tre torri/moduli - età di utilizzo minimo 6 mesi</v>
          </cell>
          <cell r="C42959"/>
          <cell r="D42959"/>
        </row>
        <row r="42960">
          <cell r="A42960" t="str">
            <v>MU.06.450.0110.a</v>
          </cell>
          <cell r="B42960"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v>
          </cell>
          <cell r="C42960" t="str">
            <v>cad</v>
          </cell>
          <cell r="D42960" t="str">
            <v>10.326,59</v>
          </cell>
        </row>
        <row r="42961">
          <cell r="A42961" t="str">
            <v>MU.06.450.0110.b</v>
          </cell>
          <cell r="B42961" t="str">
            <v>- struttura portante in acciaio zincato a caldo o in alluminio/lega di alluminio, verniciata con polveri epossidiche termoindurenti</v>
          </cell>
          <cell r="C42961" t="str">
            <v>cad</v>
          </cell>
          <cell r="D42961" t="str">
            <v>14.387,82</v>
          </cell>
        </row>
        <row r="42962">
          <cell r="A42962" t="str">
            <v>MU.06.450.0130</v>
          </cell>
          <cell r="B42962" t="str">
            <v>Gioco complesso a una torre/modulo - età di utilizzo minimo 3 anni</v>
          </cell>
          <cell r="C42962"/>
          <cell r="D42962"/>
        </row>
        <row r="42963">
          <cell r="A42963" t="str">
            <v>MU.06.450.0130.a</v>
          </cell>
          <cell r="B42963"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lineare in materiale plastico.</v>
          </cell>
          <cell r="C42963" t="str">
            <v>cad</v>
          </cell>
          <cell r="D42963" t="str">
            <v>3.098,74</v>
          </cell>
        </row>
        <row r="42964">
          <cell r="A42964" t="str">
            <v>MU.06.450.0130.b</v>
          </cell>
          <cell r="B42964"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lineare in acciaio.</v>
          </cell>
          <cell r="C42964" t="str">
            <v>cad</v>
          </cell>
          <cell r="D42964" t="str">
            <v>4.252,23</v>
          </cell>
        </row>
        <row r="42965">
          <cell r="A42965" t="str">
            <v>MU.06.450.0130.c</v>
          </cell>
          <cell r="B42965"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a chiocciola/curvilineo in materiale plastico.</v>
          </cell>
          <cell r="C42965" t="str">
            <v>cad</v>
          </cell>
          <cell r="D42965" t="str">
            <v>7.289,96</v>
          </cell>
        </row>
        <row r="42966">
          <cell r="A42966" t="str">
            <v>MU.06.450.0130.d</v>
          </cell>
          <cell r="B42966"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a chiocciola/curvilineo in acciaio.</v>
          </cell>
          <cell r="C42966" t="str">
            <v>cad</v>
          </cell>
          <cell r="D42966" t="str">
            <v>8.473,15</v>
          </cell>
        </row>
        <row r="42967">
          <cell r="A42967" t="str">
            <v>MU.06.450.0130.e</v>
          </cell>
          <cell r="B42967" t="str">
            <v>- struttura portante in acciaio zincato a caldo e verniciata con polveri epossidiche termoindurenti e scivolo lineare in materiale plastico.</v>
          </cell>
          <cell r="C42967" t="str">
            <v>cad</v>
          </cell>
          <cell r="D42967" t="str">
            <v>5.865,83</v>
          </cell>
        </row>
        <row r="42968">
          <cell r="A42968" t="str">
            <v>MU.06.450.0130.f</v>
          </cell>
          <cell r="B42968" t="str">
            <v>- struttura portante in acciaio zincato a caldo e verniciata con polveri epossidiche termoindurenti e scivolo lineare in acciaio.</v>
          </cell>
          <cell r="C42968" t="str">
            <v>cad</v>
          </cell>
          <cell r="D42968" t="str">
            <v>6.452,33</v>
          </cell>
        </row>
        <row r="42969">
          <cell r="A42969" t="str">
            <v>MU.06.450.0130.g</v>
          </cell>
          <cell r="B42969" t="str">
            <v>- struttura portante in acciaio zincato a caldo e verniciata con polveri epossidiche termoindurenti e scivolo a chiocciola/curvilineo in materiale plastico.</v>
          </cell>
          <cell r="C42969" t="str">
            <v>cad</v>
          </cell>
          <cell r="D42969" t="str">
            <v>8.100,94</v>
          </cell>
        </row>
        <row r="42970">
          <cell r="A42970" t="str">
            <v>MU.06.450.0130.h</v>
          </cell>
          <cell r="B42970" t="str">
            <v>- struttura portante in acciaio zincato a caldo e verniciata con polveri epossidiche termoindurenti e scivolo a chiocciola/curvilineo in acciaio.</v>
          </cell>
          <cell r="C42970" t="str">
            <v>cad</v>
          </cell>
          <cell r="D42970" t="str">
            <v>9.624,27</v>
          </cell>
        </row>
        <row r="42971">
          <cell r="A42971" t="str">
            <v>MU.06.450.0130.i</v>
          </cell>
          <cell r="B42971" t="str">
            <v>- struttura portante in alluminio/lega di alluminio verniciata con polveri epossidiche termoindurenti e scivolo lineare in materiale plastico.</v>
          </cell>
          <cell r="C42971" t="str">
            <v>cad</v>
          </cell>
          <cell r="D42971" t="str">
            <v>6.778,46</v>
          </cell>
        </row>
        <row r="42972">
          <cell r="A42972" t="str">
            <v>MU.06.450.0130.l</v>
          </cell>
          <cell r="B42972" t="str">
            <v>- struttura portante in alluminio/lega di alluminio verniciata con polveri epossidiche termoindurenti e scivolo lineare in acciaio.</v>
          </cell>
          <cell r="C42972" t="str">
            <v>cad</v>
          </cell>
          <cell r="D42972" t="str">
            <v>8.536,72</v>
          </cell>
        </row>
        <row r="42973">
          <cell r="A42973" t="str">
            <v>MU.06.450.0140</v>
          </cell>
          <cell r="B42973" t="str">
            <v>Gioco complesso a due torri/moduli - età di utilizzo minimo 3 anni</v>
          </cell>
          <cell r="C42973"/>
          <cell r="D42973"/>
        </row>
        <row r="42974">
          <cell r="A42974" t="str">
            <v>MU.06.450.0140.a</v>
          </cell>
          <cell r="B42974"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due scivoli lineari in materiale plastico o acciaio.</v>
          </cell>
          <cell r="C42974" t="str">
            <v>cad</v>
          </cell>
          <cell r="D42974" t="str">
            <v>7.218,99</v>
          </cell>
        </row>
        <row r="42975">
          <cell r="A42975" t="str">
            <v>MU.06.450.0140.b</v>
          </cell>
          <cell r="B42975"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mobile/oscillante e due scivoli lineari in materiale plastico o acciaio.</v>
          </cell>
          <cell r="C42975" t="str">
            <v>cad</v>
          </cell>
          <cell r="D42975" t="str">
            <v>8.735,66</v>
          </cell>
        </row>
        <row r="42976">
          <cell r="A42976" t="str">
            <v>MU.06.450.0140.c</v>
          </cell>
          <cell r="B42976"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uno scivolo a chiocciola/curvilineo e uno scivolo lineare in materiale plastico o acciaio.</v>
          </cell>
          <cell r="C42976" t="str">
            <v>cad</v>
          </cell>
          <cell r="D42976" t="str">
            <v>12.829,07</v>
          </cell>
        </row>
        <row r="42977">
          <cell r="A42977" t="str">
            <v>MU.06.450.0140.d</v>
          </cell>
          <cell r="B42977"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mobile/oscillante uno scivolo a chiocciola/curvilineo e uno scivolo lineare in materiale plastico o acciaio.</v>
          </cell>
          <cell r="C42977" t="str">
            <v>cad</v>
          </cell>
          <cell r="D42977" t="str">
            <v>13.946,01</v>
          </cell>
        </row>
        <row r="42978">
          <cell r="A42978" t="str">
            <v>MU.06.450.0140.e</v>
          </cell>
          <cell r="B42978" t="str">
            <v>- struttura portante in acciaio zincato a caldo o in alluminio/lega di alluminio, e verniciata con polveri epossidiche termoindurenti; con un ponte fisso e due scivoli lineari in materiale plastico o acciaio.</v>
          </cell>
          <cell r="C42978" t="str">
            <v>cad</v>
          </cell>
          <cell r="D42978" t="str">
            <v>10.497,23</v>
          </cell>
        </row>
        <row r="42979">
          <cell r="A42979" t="str">
            <v>MU.06.450.0140.f</v>
          </cell>
          <cell r="B42979" t="str">
            <v>- struttura portante in acciaio zincato a caldo o in alluminio/lega di alluminio, e verniciata con polveri epossidiche termoindurenti; con un ponte mobile/oscillante e due scivoli lineari in materiale plastico o acciaio.</v>
          </cell>
          <cell r="C42979" t="str">
            <v>cad</v>
          </cell>
          <cell r="D42979" t="str">
            <v>12.430,57</v>
          </cell>
        </row>
        <row r="42980">
          <cell r="A42980" t="str">
            <v>MU.06.450.0140.g</v>
          </cell>
          <cell r="B42980" t="str">
            <v>- struttura portante in acciaio zincato a caldo o in alluminio/lega di alluminio, e verniciata con polveri epossidiche termoindurenti; con un ponte fisso, uno scivolo a chiocciola/curvilineo e uno scivolo lineare in materiale plastico o acciaio.</v>
          </cell>
          <cell r="C42980" t="str">
            <v>cad</v>
          </cell>
          <cell r="D42980" t="str">
            <v>10.607,71</v>
          </cell>
        </row>
        <row r="42981">
          <cell r="A42981" t="str">
            <v>MU.06.450.0140.h</v>
          </cell>
          <cell r="B42981" t="str">
            <v>- struttura portante in acciaio zincato a caldo o in alluminio/lega di alluminio, e verniciata con polveri epossidiche termoindurenti; con un ponte mobile/oscillante uno scivolo a chiocciola/curvilineo e uno scivolo lineare in materiale plastico o acciaio.</v>
          </cell>
          <cell r="C42981" t="str">
            <v>cad</v>
          </cell>
          <cell r="D42981" t="str">
            <v>14.592,75</v>
          </cell>
        </row>
        <row r="42982">
          <cell r="A42982" t="str">
            <v>MU.06.450.0150</v>
          </cell>
          <cell r="B42982" t="str">
            <v>Gioco complesso a tre torri/moduli - età di utilizzo minimo 3 anni</v>
          </cell>
          <cell r="C42982"/>
          <cell r="D42982"/>
        </row>
        <row r="42983">
          <cell r="A42983" t="str">
            <v>MU.06.450.0150.a</v>
          </cell>
          <cell r="B42983"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fissi e due scivoli lineari in materiale plastico o acciaio.</v>
          </cell>
          <cell r="C42983" t="str">
            <v>cad</v>
          </cell>
          <cell r="D42983" t="str">
            <v>11.159,47</v>
          </cell>
        </row>
        <row r="42984">
          <cell r="A42984" t="str">
            <v>MU.06.450.0150.b</v>
          </cell>
          <cell r="B42984"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mobili/oscillanti e due scivoli lineari in materiale plastico o acciaio.</v>
          </cell>
          <cell r="C42984" t="str">
            <v>cad</v>
          </cell>
          <cell r="D42984" t="str">
            <v>13.391,44</v>
          </cell>
        </row>
        <row r="42985">
          <cell r="A42985" t="str">
            <v>MU.06.450.0150.c</v>
          </cell>
          <cell r="B42985"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fissi, uno scivolo a chiocciola/curvilineo e uno scivolo lineare in materiale plastico o acciaio.</v>
          </cell>
          <cell r="C42985" t="str">
            <v>cad</v>
          </cell>
          <cell r="D42985" t="str">
            <v>20.156,27</v>
          </cell>
        </row>
        <row r="42986">
          <cell r="A42986" t="str">
            <v>MU.06.450.0150.d</v>
          </cell>
          <cell r="B42986"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mobili/oscillanti, uno scivolo a chiocciola/curvilineo e uno scivolo lineare in materiale plastico o acciaio.</v>
          </cell>
          <cell r="C42986" t="str">
            <v>cad</v>
          </cell>
          <cell r="D42986" t="str">
            <v>19.485,77</v>
          </cell>
        </row>
        <row r="42987">
          <cell r="A42987" t="str">
            <v>MU.06.450.0150.e</v>
          </cell>
          <cell r="B42987"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uno mobile/oscillante, due scivoli lineari in materiale plastico o acciaio.</v>
          </cell>
          <cell r="C42987" t="str">
            <v>cad</v>
          </cell>
          <cell r="D42987" t="str">
            <v>14.223,42</v>
          </cell>
        </row>
        <row r="42988">
          <cell r="A42988" t="str">
            <v>MU.06.450.0150.f</v>
          </cell>
          <cell r="B42988"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uno mobile/oscillante, uno scivolo a chiocciola/curvilineo e uno scivolo lineare in materiale plastico o acciaio.</v>
          </cell>
          <cell r="C42988" t="str">
            <v>cad</v>
          </cell>
          <cell r="D42988" t="str">
            <v>19.887,73</v>
          </cell>
        </row>
        <row r="42989">
          <cell r="A42989" t="str">
            <v>MU.06.450.0150.g</v>
          </cell>
          <cell r="B42989" t="str">
            <v>- struttura portante in acciaio zincato a caldo o in alluminio/lega di alluminio, e verniciata con polveri epossidiche termoindurenti; con due ponti fissi o mobile/oscillante e due scivoli lineari in materiale plastico o acciaio.</v>
          </cell>
          <cell r="C42989" t="str">
            <v>cad</v>
          </cell>
          <cell r="D42989" t="str">
            <v>22.593,41</v>
          </cell>
        </row>
        <row r="42990">
          <cell r="A42990" t="str">
            <v>MU.06.450.0150.h</v>
          </cell>
          <cell r="B42990" t="str">
            <v>- struttura portante in acciaio zincato a caldo o in alluminio/lega di alluminio, e verniciata con polveri epossidiche termoindurenti; con due ponti fissi o mobile/oscillante, uno scivolo a chiocciola/curvilineo e uno scivolo lineare in materiale plastico o acciaio.</v>
          </cell>
          <cell r="C42990" t="str">
            <v>cad</v>
          </cell>
          <cell r="D42990" t="str">
            <v>24.073,01</v>
          </cell>
        </row>
        <row r="42991">
          <cell r="A42991" t="str">
            <v>MU.06.450.0150.i</v>
          </cell>
          <cell r="B42991" t="str">
            <v>- struttura portante in acciaio zincato a caldo o in alluminio/lega di alluminio, e verniciata con polveri epossidiche termoindurenti; con un ponte fisso e uno mobile/oscillante, uno scivolo a chiocciola/curvilineo e uno scivolo lineare in materiale plastico o acciaio.</v>
          </cell>
          <cell r="C42991" t="str">
            <v>cad</v>
          </cell>
          <cell r="D42991" t="str">
            <v>22.509,07</v>
          </cell>
        </row>
        <row r="42992">
          <cell r="A42992" t="str">
            <v>MU.06.450.0170</v>
          </cell>
          <cell r="B42992" t="str">
            <v>Gioco complesso a una torre/modulo - età di utilizzo minimo 6 anni</v>
          </cell>
          <cell r="C42992"/>
          <cell r="D42992"/>
        </row>
        <row r="42993">
          <cell r="A42993" t="str">
            <v>MU.06.450.0170.a</v>
          </cell>
          <cell r="B42993"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lineare in materiale plastico.</v>
          </cell>
          <cell r="C42993" t="str">
            <v>cad</v>
          </cell>
          <cell r="D42993" t="str">
            <v>4.461,08</v>
          </cell>
        </row>
        <row r="42994">
          <cell r="A42994" t="str">
            <v>MU.06.450.0170.b</v>
          </cell>
          <cell r="B42994"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lineare in acciaio.</v>
          </cell>
          <cell r="C42994" t="str">
            <v>cad</v>
          </cell>
          <cell r="D42994" t="str">
            <v>5.672,19</v>
          </cell>
        </row>
        <row r="42995">
          <cell r="A42995" t="str">
            <v>MU.06.450.0170.c</v>
          </cell>
          <cell r="B42995"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scivolo a chiocciola/curvilineo in materiale plastico.</v>
          </cell>
          <cell r="C42995" t="str">
            <v>cad</v>
          </cell>
          <cell r="D42995" t="str">
            <v>8.229,17</v>
          </cell>
        </row>
        <row r="42996">
          <cell r="A42996" t="str">
            <v>MU.06.450.0170.d</v>
          </cell>
          <cell r="B42996"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e scivolo a chiocciola/curvilineo in acciaio.</v>
          </cell>
          <cell r="C42996" t="str">
            <v>cad</v>
          </cell>
          <cell r="D42996" t="str">
            <v>8.959,78</v>
          </cell>
        </row>
        <row r="42997">
          <cell r="A42997" t="str">
            <v>MU.06.450.0170.e</v>
          </cell>
          <cell r="B42997" t="str">
            <v>- struttura portante in acciaio zincato a caldo e verniciata con polveri epossidiche termoindurenti e scivolo lineare in materiale plastico.</v>
          </cell>
          <cell r="C42997" t="str">
            <v>cad</v>
          </cell>
          <cell r="D42997" t="str">
            <v>8.233,29</v>
          </cell>
        </row>
        <row r="42998">
          <cell r="A42998" t="str">
            <v>MU.06.450.0170.f</v>
          </cell>
          <cell r="B42998" t="str">
            <v>- struttura portante in acciaio zincato a caldo e verniciata con polveri epossidiche termoindurenti e scivolo lineare in acciaio.</v>
          </cell>
          <cell r="C42998" t="str">
            <v>cad</v>
          </cell>
          <cell r="D42998" t="str">
            <v>8.351,97</v>
          </cell>
        </row>
        <row r="42999">
          <cell r="A42999" t="str">
            <v>MU.06.450.0170.g</v>
          </cell>
          <cell r="B42999" t="str">
            <v>- struttura portante in acciaio zincato a caldo e verniciata con polveri epossidiche termoindurenti e scivolo a chiocciola/curvilineo in materiale plastico.</v>
          </cell>
          <cell r="C42999" t="str">
            <v>cad</v>
          </cell>
          <cell r="D42999" t="str">
            <v>9.589,75</v>
          </cell>
        </row>
        <row r="43000">
          <cell r="A43000" t="str">
            <v>MU.06.450.0170.h</v>
          </cell>
          <cell r="B43000" t="str">
            <v>- struttura portante in acciaio zincato a caldo e verniciata con polveri epossidiche termoindurenti e scivolo a chiocciola/curvilineo in acciaio.</v>
          </cell>
          <cell r="C43000" t="str">
            <v>cad</v>
          </cell>
          <cell r="D43000" t="str">
            <v>11.019,38</v>
          </cell>
        </row>
        <row r="43001">
          <cell r="A43001" t="str">
            <v>MU.06.450.0170.i</v>
          </cell>
          <cell r="B43001" t="str">
            <v>- struttura portante in alluminio/lega di alluminio verniciata con polveri epossidiche termoindurenti e scivolo lineare in materiale plastico.</v>
          </cell>
          <cell r="C43001" t="str">
            <v>cad</v>
          </cell>
          <cell r="D43001" t="str">
            <v>7.545,92</v>
          </cell>
        </row>
        <row r="43002">
          <cell r="A43002" t="str">
            <v>MU.06.450.0170.l</v>
          </cell>
          <cell r="B43002" t="str">
            <v>- struttura portante in alluminio/lega di alluminio verniciata con polveri epossidiche termoindurenti e scivolo lineare in acciaio.</v>
          </cell>
          <cell r="C43002" t="str">
            <v>cad</v>
          </cell>
          <cell r="D43002" t="str">
            <v>8.466,58</v>
          </cell>
        </row>
        <row r="43003">
          <cell r="A43003" t="str">
            <v>MU.06.450.0170.m</v>
          </cell>
          <cell r="B43003" t="str">
            <v>- struttura portante in alluminio/lega di alluminio verniciata con polveri epossidiche termoindurenti e scivolo a chiocciola/curvilineo in materiale plastico.</v>
          </cell>
          <cell r="C43003" t="str">
            <v>cad</v>
          </cell>
          <cell r="D43003" t="str">
            <v>13.809,55</v>
          </cell>
        </row>
        <row r="43004">
          <cell r="A43004" t="str">
            <v>MU.06.450.0170.n</v>
          </cell>
          <cell r="B43004" t="str">
            <v>- struttura portante in alluminio/lega di alluminio verniciata con polveri epossidiche termoindurenti e scivolo a chiocciola/curvilineo in acciaio.</v>
          </cell>
          <cell r="C43004" t="str">
            <v>cad</v>
          </cell>
          <cell r="D43004" t="str">
            <v>15.289,14</v>
          </cell>
        </row>
        <row r="43005">
          <cell r="A43005" t="str">
            <v>MU.06.450.0180</v>
          </cell>
          <cell r="B43005" t="str">
            <v>Gioco complesso a due torri/moduli - età di utilizzo minimo 6 anni</v>
          </cell>
          <cell r="C43005"/>
          <cell r="D43005"/>
        </row>
        <row r="43006">
          <cell r="A43006" t="str">
            <v>MU.06.450.0180.a</v>
          </cell>
          <cell r="B43006"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due scivoli lineari in materiale plastico o acciaio.</v>
          </cell>
          <cell r="C43006" t="str">
            <v>cad</v>
          </cell>
          <cell r="D43006" t="str">
            <v>7.887,08</v>
          </cell>
        </row>
        <row r="43007">
          <cell r="A43007" t="str">
            <v>MU.06.450.0180.b</v>
          </cell>
          <cell r="B43007"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mobile/oscillante e due scivoli lineari in materiale plastico o acciaio.</v>
          </cell>
          <cell r="C43007" t="str">
            <v>cad</v>
          </cell>
          <cell r="D43007" t="str">
            <v>8.290,66</v>
          </cell>
        </row>
        <row r="43008">
          <cell r="A43008" t="str">
            <v>MU.06.450.0180.c</v>
          </cell>
          <cell r="B43008"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uno scivolo a chiocciola/curvilineo e uno scivolo lineare in materiale plastico o acciaio.</v>
          </cell>
          <cell r="C43008" t="str">
            <v>cad</v>
          </cell>
          <cell r="D43008" t="str">
            <v>11.171,28</v>
          </cell>
        </row>
        <row r="43009">
          <cell r="A43009" t="str">
            <v>MU.06.450.0180.d</v>
          </cell>
          <cell r="B43009"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mobile/oscillante uno scivolo a chiocciola/curvilineo e uno scivolo lineare in materiale plastico o acciaio.</v>
          </cell>
          <cell r="C43009" t="str">
            <v>cad</v>
          </cell>
          <cell r="D43009" t="str">
            <v>13.638,25</v>
          </cell>
        </row>
        <row r="43010">
          <cell r="A43010" t="str">
            <v>MU.06.450.0180.e</v>
          </cell>
          <cell r="B43010" t="str">
            <v>- struttura portante in acciaio zincato a caldo o in alluminio/lega di alluminio, e verniciata con polveri epossidiche termoindurenti; con un ponte fisso e due scivoli lineari in materiale plastico o acciaio.</v>
          </cell>
          <cell r="C43010" t="str">
            <v>cad</v>
          </cell>
          <cell r="D43010" t="str">
            <v>13.965,89</v>
          </cell>
        </row>
        <row r="43011">
          <cell r="A43011" t="str">
            <v>MU.06.450.0180.f</v>
          </cell>
          <cell r="B43011" t="str">
            <v>- struttura portante in acciaio zincato a caldo o in alluminio/lega di alluminio, e verniciata con polveri epossidiche termoindurenti; con un ponte mobile/oscillante e due scivoli lineari in materiale plastico o acciaio.</v>
          </cell>
          <cell r="C43011" t="str">
            <v>cad</v>
          </cell>
          <cell r="D43011" t="str">
            <v>15.224,04</v>
          </cell>
        </row>
        <row r="43012">
          <cell r="A43012" t="str">
            <v>MU.06.450.0180.g</v>
          </cell>
          <cell r="B43012" t="str">
            <v>- struttura portante in acciaio zincato a caldo o in alluminio/lega di alluminio, e verniciata con polveri epossidiche termoindurenti; con un ponte fisso, uno scivolo a chiocciola/curvilineo e uno scivolo lineare in materiale plastico o acciaio.</v>
          </cell>
          <cell r="C43012" t="str">
            <v>cad</v>
          </cell>
          <cell r="D43012" t="str">
            <v>17.158,87</v>
          </cell>
        </row>
        <row r="43013">
          <cell r="A43013" t="str">
            <v>MU.06.450.0180.h</v>
          </cell>
          <cell r="B43013" t="str">
            <v>- struttura portante in acciaio zincato a caldo o in alluminio/lega di alluminio, e verniciata con polveri epossidiche termoindurenti; con un ponte mobile/oscillante uno scivolo a chiocciola/curvilineo e uno scivolo lineare in materiale plastico o acciaio.</v>
          </cell>
          <cell r="C43013" t="str">
            <v>cad</v>
          </cell>
          <cell r="D43013" t="str">
            <v>19.045,35</v>
          </cell>
        </row>
        <row r="43014">
          <cell r="A43014" t="str">
            <v>MU.06.450.0190</v>
          </cell>
          <cell r="B43014" t="str">
            <v>Gioco complesso a tre torri/moduli - età di utilizzo minimo 6 anni</v>
          </cell>
          <cell r="C43014"/>
          <cell r="D43014"/>
        </row>
        <row r="43015">
          <cell r="A43015" t="str">
            <v>MU.06.450.0190.a</v>
          </cell>
          <cell r="B43015"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fissi e due scivoli lineari in materiale plastico o acciaio.</v>
          </cell>
          <cell r="C43015" t="str">
            <v>cad</v>
          </cell>
          <cell r="D43015" t="str">
            <v>16.670,09</v>
          </cell>
        </row>
        <row r="43016">
          <cell r="A43016" t="str">
            <v>MU.06.450.0190.b</v>
          </cell>
          <cell r="B43016"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mobili/oscillanti e due scivoli lineari in materiale plastico o acciaio.</v>
          </cell>
          <cell r="C43016" t="str">
            <v>cad</v>
          </cell>
          <cell r="D43016" t="str">
            <v>20.944,64</v>
          </cell>
        </row>
        <row r="43017">
          <cell r="A43017" t="str">
            <v>MU.06.450.0190.c</v>
          </cell>
          <cell r="B43017"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fissi, uno scivolo a chiocciola/curvilineo e uno scivolo lineare in materiale plastico o acciaio.</v>
          </cell>
          <cell r="C43017" t="str">
            <v>cad</v>
          </cell>
          <cell r="D43017" t="str">
            <v>22.081,48</v>
          </cell>
        </row>
        <row r="43018">
          <cell r="A43018" t="str">
            <v>MU.06.450.0190.d</v>
          </cell>
          <cell r="B43018"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due ponti mobili/oscillanti, uno scivolo a chiocciola/curvilineo e uno scivolo lineare in materiale plastico o acciaio.</v>
          </cell>
          <cell r="C43018" t="str">
            <v>cad</v>
          </cell>
          <cell r="D43018" t="str">
            <v>23.673,52</v>
          </cell>
        </row>
        <row r="43019">
          <cell r="A43019" t="str">
            <v>MU.06.450.0190.e</v>
          </cell>
          <cell r="B43019"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uno mobile/oscillante, due scivoli lineari in materiale plastico o acciaio.</v>
          </cell>
          <cell r="C43019" t="str">
            <v>cad</v>
          </cell>
          <cell r="D43019" t="str">
            <v>18.955,24</v>
          </cell>
        </row>
        <row r="43020">
          <cell r="A43020" t="str">
            <v>MU.06.450.0190.f</v>
          </cell>
          <cell r="B43020" t="str">
            <v>- struttura portante in legno (pino, larice, robinia o quercia - classe 1, 2 e 3 della classificazione di resistenza naturale fornita dalla EN 350-2:1996) massello del tipo "a tronco intero" o lamellare/massello derivato da sezioni di tronco prive di nucleo (fuori cuore), proveniente da silvicoltura certificata (PEFC o FSC), impregnato a pressione con sali e soluzioni idrorepellenti e trattato/colorato in superficie con prodotti atossici, ancoraggio al suolo tramite staffe/supporti in acciaio zincato; con un ponte fisso e uno mobile/oscillante, uno scivolo a chiocciola/curvilineo e uno scivolo lineare in materiale plastico o acciaio.</v>
          </cell>
          <cell r="C43020" t="str">
            <v>cad</v>
          </cell>
          <cell r="D43020" t="str">
            <v>23.673,52</v>
          </cell>
        </row>
        <row r="43021">
          <cell r="A43021" t="str">
            <v>MU.06.450.0190.g</v>
          </cell>
          <cell r="B43021" t="str">
            <v>- struttura portante in acciaio zincato a caldo o in alluminio/lega di alluminio, e verniciata con polveri epossidiche termoindurenti; con due ponti fissi o mobile/oscillante e due scivoli lineari in materiale plastico o acciaio.</v>
          </cell>
          <cell r="C43021" t="str">
            <v>cad</v>
          </cell>
          <cell r="D43021" t="str">
            <v>25.217,56</v>
          </cell>
        </row>
        <row r="43022">
          <cell r="A43022" t="str">
            <v>MU.06.450.0190.h</v>
          </cell>
          <cell r="B43022" t="str">
            <v>- struttura portante in acciaio zincato a caldo o in alluminio/lega di alluminio, e verniciata con polveri epossidiche termoindurenti; con due ponti fissi o mobile/oscillante, uno scivolo a chiocciola/curvilineo e uno scivolo lineare in materiale plastico o acciaio.</v>
          </cell>
          <cell r="C43022" t="str">
            <v>cad</v>
          </cell>
          <cell r="D43022" t="str">
            <v>28.358,90</v>
          </cell>
        </row>
        <row r="43023">
          <cell r="A43023" t="str">
            <v>MU.06.450.0190.i</v>
          </cell>
          <cell r="B43023" t="str">
            <v>- struttura portante in acciaio zincato a caldo o in alluminio/lega di alluminio, e verniciata con polveri epossidiche termoindurenti; con un ponte fisso e uno mobile/oscillante, uno scivolo a chiocciola/curvilineo e uno scivolo lineare in materiale plastico o acciaio.</v>
          </cell>
          <cell r="C43023" t="str">
            <v>cad</v>
          </cell>
          <cell r="D43023" t="str">
            <v>31.564,69</v>
          </cell>
        </row>
        <row r="43024">
          <cell r="A43024" t="str">
            <v>MU.06.450.0210</v>
          </cell>
          <cell r="B43024" t="str">
            <v>Struttura di giochi motori per bambini di oltre due anni, conforme alla normativa UNI EN 1176:2008 (da parte 1 a parte 7) e ai successivi aggiornamenti nonché ai riferimenti normativi in essa contenuti e per la quale sia stato emesso, da parte di Ente terzo, un certificato di collaudo.</v>
          </cell>
          <cell r="C43024"/>
          <cell r="D43024"/>
        </row>
        <row r="43025">
          <cell r="A43025" t="str">
            <v>MU.06.450.0210.a</v>
          </cell>
          <cell r="B43025" t="str">
            <v>- struttura ski climber composta da tre pali montanti altezza 5,70 m, con tetto tematico, legati tra loro da tre pannelli colorati, tre tubi in acciaio galvanizzato altezza 4 m</v>
          </cell>
          <cell r="C43025" t="str">
            <v>cad</v>
          </cell>
          <cell r="D43025" t="str">
            <v>6.529,17</v>
          </cell>
        </row>
        <row r="43026">
          <cell r="A43026" t="str">
            <v>MU.06.450.0210.b</v>
          </cell>
          <cell r="B43026" t="str">
            <v>- parete da arrampicata composta da quattro pali montanti altezza 4,00 m, legati tra loro da un tubolare in acciaio galvanizzato, tre pareti ondulate con gli spazi sagomati per l'arrampicata</v>
          </cell>
          <cell r="C43026" t="str">
            <v>cad</v>
          </cell>
          <cell r="D43026" t="str">
            <v>4.999,80</v>
          </cell>
        </row>
        <row r="43027">
          <cell r="A43027" t="str">
            <v>MU.06.450.0210.c</v>
          </cell>
          <cell r="B43027" t="str">
            <v>- teleferica da trenta metri costituita da: struttura di partenza e arrivo costituite da quattro pali ciascuna; fune in acciaio inossidabile con sezione 10 mm, completa di terminali con molloni smorzacolpi; carrello in lamiera di acciaio inox; sedile di sicurezza rivestito in gomma</v>
          </cell>
          <cell r="C43027" t="str">
            <v>cad</v>
          </cell>
          <cell r="D43027" t="str">
            <v>8.010,16</v>
          </cell>
        </row>
        <row r="43028">
          <cell r="A43028" t="str">
            <v>MU.06.450.0220</v>
          </cell>
          <cell r="B43028" t="str">
            <v>Struttura sportiva polivalente per il gioco del calcio e del basket; dimensioni: 24 x 16 m. Conforme alla normativa europea UNI EN 15312:2010.</v>
          </cell>
          <cell r="C43028"/>
          <cell r="D43028"/>
        </row>
        <row r="43029">
          <cell r="A43029" t="str">
            <v>MU.06.450.0220.a</v>
          </cell>
          <cell r="B43029" t="str">
            <v>- struttura completamente chiusa composta da:</v>
          </cell>
          <cell r="C43029" t="str">
            <v>cad</v>
          </cell>
          <cell r="D43029" t="str">
            <v>23.408,42</v>
          </cell>
        </row>
        <row r="43030">
          <cell r="A43030" t="str">
            <v>MU.06.450.0220.b</v>
          </cell>
          <cell r="B43030" t="str">
            <v>- struttura parzialmente aperta composta da:</v>
          </cell>
          <cell r="C43030" t="str">
            <v>cad</v>
          </cell>
          <cell r="D43030" t="str">
            <v>19.314,88</v>
          </cell>
        </row>
        <row r="43031">
          <cell r="A43031" t="str">
            <v>MU.06.450.0230</v>
          </cell>
          <cell r="B43031" t="str">
            <v>Struttura per campo da gioco per il calcetto, la pallavolo ed il basket; dimensioni 25 x 16 m. Conforme alla normativa europea UNI EN 15312:2010.</v>
          </cell>
          <cell r="C43031"/>
          <cell r="D43031"/>
        </row>
        <row r="43032">
          <cell r="A43032" t="str">
            <v>MU.06.450.0230.a</v>
          </cell>
          <cell r="B43032" t="str">
            <v>- struttura completamente chiusa composta da:</v>
          </cell>
          <cell r="C43032" t="str">
            <v>cad</v>
          </cell>
          <cell r="D43032" t="str">
            <v>27.249,20</v>
          </cell>
        </row>
        <row r="43033">
          <cell r="A43033" t="str">
            <v>MU.06.450.0230.b</v>
          </cell>
          <cell r="B43033" t="str">
            <v>- struttura parzialmente aperta composta da:</v>
          </cell>
          <cell r="C43033" t="str">
            <v>cad</v>
          </cell>
          <cell r="D43033" t="str">
            <v>22.496,00</v>
          </cell>
        </row>
        <row r="43034">
          <cell r="A43034" t="str">
            <v>MU.06.450.0235</v>
          </cell>
          <cell r="B43034" t="str">
            <v>Impianto di volley da esterno composto dai seguenti elementi:</v>
          </cell>
          <cell r="C43034"/>
          <cell r="D43034"/>
        </row>
        <row r="43035">
          <cell r="A43035" t="str">
            <v>MU.06.450.0235.a</v>
          </cell>
          <cell r="B43035" t="str">
            <v>- struttura</v>
          </cell>
          <cell r="C43035" t="str">
            <v>cad</v>
          </cell>
          <cell r="D43035" t="str">
            <v>317,99</v>
          </cell>
        </row>
        <row r="43036">
          <cell r="A43036" t="str">
            <v>MU.06.450.0235.b</v>
          </cell>
          <cell r="B43036" t="str">
            <v>- rete</v>
          </cell>
          <cell r="C43036" t="str">
            <v>m²</v>
          </cell>
          <cell r="D43036" t="str">
            <v>6,50</v>
          </cell>
        </row>
        <row r="43037">
          <cell r="A43037" t="str">
            <v>MU.06.450.0235.c</v>
          </cell>
          <cell r="B43037" t="str">
            <v>- nastro segnacampo</v>
          </cell>
          <cell r="C43037" t="str">
            <v>m</v>
          </cell>
          <cell r="D43037" t="str">
            <v>1,02</v>
          </cell>
        </row>
        <row r="43038">
          <cell r="A43038" t="str">
            <v>MU.06.450.0240</v>
          </cell>
          <cell r="B43038" t="str">
            <v>Elementi per pista da skate, in opera; costituiti da struttura metallica ricoperta con foglio in vetroresina (pista) spessore 7 ÷ 9 mm, con strato superficiale in sabbia quarzosa spessore 2 mm. Tra la struttura portante e la pista sono inseriti dei fogli in feltro per attutire il rumore. Il fissaggio al pavimento è realizzato mediante una struttura tubolare in acciaio zincato a caldo, con zincatura da 100 micron e spess.30 x 30 mm. Conforme alla normativa europea UNI EN 14974:2019.</v>
          </cell>
          <cell r="C43038"/>
          <cell r="D43038"/>
        </row>
        <row r="43039">
          <cell r="A43039" t="str">
            <v>MU.06.450.0240.a</v>
          </cell>
          <cell r="B43039" t="str">
            <v>- mini rampa chiusa altezza 1,5 m, dimensioni 9,2 x 3,6 m</v>
          </cell>
          <cell r="C43039" t="str">
            <v>cad</v>
          </cell>
          <cell r="D43039" t="str">
            <v>17.668,83</v>
          </cell>
        </row>
        <row r="43040">
          <cell r="A43040" t="str">
            <v>MU.06.450.0240.b</v>
          </cell>
          <cell r="B43040" t="str">
            <v>- rampa verticale chiusa, altezza 3,3 m, dimensioni: 12,4 x 5 m</v>
          </cell>
          <cell r="C43040" t="str">
            <v>cad</v>
          </cell>
          <cell r="D43040" t="str">
            <v>36.250,07</v>
          </cell>
        </row>
        <row r="43041">
          <cell r="A43041" t="str">
            <v>MU.06.450.0240.c</v>
          </cell>
          <cell r="B43041" t="str">
            <v>- funbox altezza 0,9 m, compreso scivolo e corrimano, dim: 6,5 x 8,5</v>
          </cell>
          <cell r="C43041" t="str">
            <v>cad</v>
          </cell>
          <cell r="D43041" t="str">
            <v>15.350,80</v>
          </cell>
        </row>
        <row r="43042">
          <cell r="A43042" t="str">
            <v>MU.06.450.0240.d</v>
          </cell>
          <cell r="B43042" t="str">
            <v>- quarterpipe a due livelli, altezze 0,8 e 1,2 m; dim: 3,04 x 3,60 m</v>
          </cell>
          <cell r="C43042" t="str">
            <v>cad</v>
          </cell>
          <cell r="D43042" t="str">
            <v>11.244,92</v>
          </cell>
        </row>
        <row r="43043">
          <cell r="A43043" t="str">
            <v>MU.06.450.0240.e</v>
          </cell>
          <cell r="B43043" t="str">
            <v>- quarterpipe, altezza 1,2 m; dimensioni: 3,22 x 2,00 m</v>
          </cell>
          <cell r="C43043" t="str">
            <v>cad</v>
          </cell>
          <cell r="D43043" t="str">
            <v>6.343,76</v>
          </cell>
        </row>
        <row r="43044">
          <cell r="A43044" t="str">
            <v>MU.06.450.0240.f</v>
          </cell>
          <cell r="B43044" t="str">
            <v>- quarterpipe, altezza 1,8 m; dimensioni: 3,50 x 3,60 m</v>
          </cell>
          <cell r="C43044" t="str">
            <v>cad</v>
          </cell>
          <cell r="D43044" t="str">
            <v>11.849,09</v>
          </cell>
        </row>
        <row r="43045">
          <cell r="A43045" t="str">
            <v>MU.06.450.0240.g</v>
          </cell>
          <cell r="B43045" t="str">
            <v>- piramide, altezza 0,95; dimensioni: 5,00 x 5,00 m</v>
          </cell>
          <cell r="C43045" t="str">
            <v>cad</v>
          </cell>
          <cell r="D43045" t="str">
            <v>13.741,73</v>
          </cell>
        </row>
        <row r="43046">
          <cell r="A43046" t="str">
            <v>MU.06.450.0240.h</v>
          </cell>
          <cell r="B43046" t="str">
            <v>- 1/2 funbox altezza 0,9 m, compreso rail e curb, dim: 6,00 x 2,00 m</v>
          </cell>
          <cell r="C43046" t="str">
            <v>cad</v>
          </cell>
          <cell r="D43046" t="str">
            <v>10.221,53</v>
          </cell>
        </row>
        <row r="43047">
          <cell r="A43047" t="str">
            <v>MU.06.450.0240.i</v>
          </cell>
          <cell r="B43047" t="str">
            <v>- 3/4 funbox altezza 0,9 m, compreso rail, dimensioni: 6,00 x 3,85 m</v>
          </cell>
          <cell r="C43047" t="str">
            <v>cad</v>
          </cell>
          <cell r="D43047" t="str">
            <v>13.871,21</v>
          </cell>
        </row>
        <row r="43048">
          <cell r="A43048" t="str">
            <v>MU.06.450.0240.j</v>
          </cell>
          <cell r="B43048" t="str">
            <v>- jump-ramp altezza 0,80 m, dimensioni: 1,75 x 2,00 m</v>
          </cell>
          <cell r="C43048" t="str">
            <v>cad</v>
          </cell>
          <cell r="D43048" t="str">
            <v>2.163,91</v>
          </cell>
        </row>
        <row r="43049">
          <cell r="A43049" t="str">
            <v>MU.06.450.0240.k</v>
          </cell>
          <cell r="B43049" t="str">
            <v>- spine altezza 0,90 m, dimensioni: 3,25 x 1,60 m</v>
          </cell>
          <cell r="C43049" t="str">
            <v>cad</v>
          </cell>
          <cell r="D43049" t="str">
            <v>6.991,08</v>
          </cell>
        </row>
        <row r="43050">
          <cell r="A43050" t="str">
            <v>MU.06.450.0240.l</v>
          </cell>
          <cell r="B43050" t="str">
            <v>- slide lunghezza 6,00 m, dimensioni: diametro 0,05m, altezza 0,40 m</v>
          </cell>
          <cell r="C43050" t="str">
            <v>cad</v>
          </cell>
          <cell r="D43050" t="str">
            <v>1.128,19</v>
          </cell>
        </row>
        <row r="43051">
          <cell r="A43051" t="str">
            <v>MU.06.450.0240.m</v>
          </cell>
          <cell r="B43051" t="str">
            <v>- mini rampa chiusa altezza da 0,99 a 1,80 m, dimensioni da 3,75 a 6,00 m;</v>
          </cell>
          <cell r="C43051" t="str">
            <v>cad</v>
          </cell>
          <cell r="D43051" t="str">
            <v>30.362,93</v>
          </cell>
        </row>
        <row r="43052">
          <cell r="A43052" t="str">
            <v>MU.06.450.0240.n</v>
          </cell>
          <cell r="B43052" t="str">
            <v>- mini rampa chiusa altezza da 1,25 a 1,60 m, dimensioni da 3,75 a 5,00 m;</v>
          </cell>
          <cell r="C43052" t="str">
            <v>cad</v>
          </cell>
          <cell r="D43052" t="str">
            <v>41.446,64</v>
          </cell>
        </row>
        <row r="43053">
          <cell r="A43053" t="str">
            <v>MU.06.450.0240.o</v>
          </cell>
          <cell r="B43053" t="str">
            <v>- rampa di partenza dritta tipo bank oppure curva tipo quarter da 0,99 a 1,60 m, dimensioni da 2,50 a 3,75 x 3,75 x 3,85 m;</v>
          </cell>
          <cell r="C43053" t="str">
            <v>cad</v>
          </cell>
          <cell r="D43053" t="str">
            <v>9.592,08</v>
          </cell>
        </row>
        <row r="43054">
          <cell r="A43054" t="str">
            <v>MU.06.450.0240.p</v>
          </cell>
          <cell r="B43054" t="str">
            <v>- rampa di partenza dritta tipo bank oppure curva tipo quarter da 0,99 a 1,60 m, dimensioni da 2,50 a 3,75 x 3,75 x 3,85 m;</v>
          </cell>
          <cell r="C43054" t="str">
            <v>cad</v>
          </cell>
          <cell r="D43054" t="str">
            <v>10.825,08</v>
          </cell>
        </row>
        <row r="43055">
          <cell r="A43055" t="str">
            <v>MU.06.450.0240.q</v>
          </cell>
          <cell r="B43055" t="str">
            <v>- funbox tipo piramide da 53/97 cm x 520 x 590 cm, in legno plastica</v>
          </cell>
          <cell r="C43055" t="str">
            <v>cad</v>
          </cell>
          <cell r="D43055" t="str">
            <v>14.488,58</v>
          </cell>
        </row>
        <row r="43056">
          <cell r="A43056" t="str">
            <v>MU.06.450.0240.r</v>
          </cell>
          <cell r="B43056" t="str">
            <v>- funbox tipo piramide da 53/97 cm x 520 x 590 cm, in cemento</v>
          </cell>
          <cell r="C43056" t="str">
            <v>cad</v>
          </cell>
          <cell r="D43056" t="str">
            <v>18.496,64</v>
          </cell>
        </row>
        <row r="43057">
          <cell r="A43057" t="str">
            <v>MU.06.450.0240.s</v>
          </cell>
          <cell r="B43057" t="str">
            <v>- funbox tipo piramide con ledge e rail da 53/99 cm x 650 x 660 cm, in legno-plastica</v>
          </cell>
          <cell r="C43057" t="str">
            <v>cad</v>
          </cell>
          <cell r="D43057" t="str">
            <v>20.313,10</v>
          </cell>
        </row>
        <row r="43058">
          <cell r="A43058" t="str">
            <v>MU.06.450.0240.t</v>
          </cell>
          <cell r="B43058" t="str">
            <v>- funbox tipo piramide con ledge e rail da 53/99 cm x 650 x 660 cm, in cemento</v>
          </cell>
          <cell r="C43058" t="str">
            <v>cad</v>
          </cell>
          <cell r="D43058" t="str">
            <v>22.014,63</v>
          </cell>
        </row>
        <row r="43059">
          <cell r="A43059" t="str">
            <v>MU.06.450.0240.u</v>
          </cell>
          <cell r="B43059" t="str">
            <v>- funbox tipo curb cut da 53/99 cm x 375 x 590 cm, in legno-plastica</v>
          </cell>
          <cell r="C43059" t="str">
            <v>cad</v>
          </cell>
          <cell r="D43059" t="str">
            <v>10.449,13</v>
          </cell>
        </row>
        <row r="43060">
          <cell r="A43060" t="str">
            <v>MU.06.450.0240.v</v>
          </cell>
          <cell r="B43060" t="str">
            <v>- funbox tipo curb cut da 53/99 cm x 375 x 590 cm, in cemento</v>
          </cell>
          <cell r="C43060" t="str">
            <v>cad</v>
          </cell>
          <cell r="D43060" t="str">
            <v>12.298,62</v>
          </cell>
        </row>
        <row r="43061">
          <cell r="A43061" t="str">
            <v>MU.06.450.0250</v>
          </cell>
          <cell r="B43061" t="str">
            <v>Tavolo da gioco sabbia con vasca con coperchio h 43, costituito da:</v>
          </cell>
          <cell r="C43061" t="str">
            <v>cad</v>
          </cell>
          <cell r="D43061" t="str">
            <v>578,27</v>
          </cell>
        </row>
        <row r="43062">
          <cell r="A43062" t="str">
            <v>MU.06.450.0260</v>
          </cell>
          <cell r="B43062" t="str">
            <v>Capanna con pedana costruita interamente in legno di pino svedese impregnato a pressione con sali di rame, e ulteriormente trattato con vernici pigmentate a base acrilica, al fine di proteggere il legno anche dalle degradazioni chimico-fisiche esercitate dai raggi ultravioletti (azione fotolitica sulla lignina, causa principale dell'ingrigimento del legno esposto alle intemperie).</v>
          </cell>
          <cell r="C43062" t="str">
            <v>cad</v>
          </cell>
          <cell r="D43062" t="str">
            <v>1.025,85</v>
          </cell>
        </row>
        <row r="43063">
          <cell r="A43063" t="str">
            <v>MU.06.450.0270</v>
          </cell>
          <cell r="B43063" t="str">
            <v>Casetta gioco acqua costruita interamente in legno di pino svedese impregnato a pressione con sali di rame(come da norme DIN 68800) e ulteriormente trattato con vernici pigmentate acriliche, al fine di proteggere il legno dalle degradazioni chimico-fisiche esercitate dai raggi ultravioletti (azione fotolitica sulla lignina, causa principale dell'ingrigimento del legno esposto alle intemperie).</v>
          </cell>
          <cell r="C43063" t="str">
            <v>cad</v>
          </cell>
          <cell r="D43063" t="str">
            <v>4.576,88</v>
          </cell>
        </row>
        <row r="43064">
          <cell r="A43064" t="str">
            <v>MU.06.450.0280</v>
          </cell>
          <cell r="B43064" t="str">
            <v>Struttura gioco in acciaio inox composta da:</v>
          </cell>
          <cell r="C43064" t="str">
            <v>cad</v>
          </cell>
          <cell r="D43064" t="str">
            <v>19.178,01</v>
          </cell>
        </row>
        <row r="43065">
          <cell r="A43065" t="str">
            <v>MU.06.450.0290</v>
          </cell>
          <cell r="B43065" t="str">
            <v>Impianto per il gioco del basket per parchi e arredo di opere a verde, costituito da struttura monotubolare con sbalzo massimo di 2,20 m da inserire in bussola a pavimento in acciaio zincato a caldo, compresa, e copmpleto di tabelloni in resina poliammidica, telaio canestro e retina. Conforme alla normativa europea UNI EN 15312:2010.</v>
          </cell>
          <cell r="C43065" t="str">
            <v>cad</v>
          </cell>
          <cell r="D43065" t="str">
            <v>1.531,94</v>
          </cell>
        </row>
        <row r="43066">
          <cell r="A43066" t="str">
            <v>MU.06.450.0300</v>
          </cell>
          <cell r="B43066" t="str">
            <v>Monopalo da basket multiplo in acciaioo, con sistema di recupero palle con 3 uscite casuali, costituito da pali in tubature in acciaio ø 90 cm, altezza complesiva 2,50 m. Conforme alla normativa europea UNI EN 15312:2010.</v>
          </cell>
          <cell r="C43066" t="str">
            <v>cad</v>
          </cell>
          <cell r="D43066" t="str">
            <v>921,12</v>
          </cell>
        </row>
        <row r="43067">
          <cell r="A43067" t="str">
            <v>MU.06.450.0320</v>
          </cell>
          <cell r="B43067" t="str">
            <v>Sabbiera completa di pannelli di copertura scorrevoli, interamente realizzata in legno lamellare di pino e/o massello, impregnato a pressione con sali di rame, ulteriormente trattato con vernici pigmentate per la protezione del legno dai raggi UVA.</v>
          </cell>
          <cell r="C43067"/>
          <cell r="D43067"/>
        </row>
        <row r="43068">
          <cell r="A43068" t="str">
            <v>MU.06.450.0320.a</v>
          </cell>
          <cell r="B43068" t="str">
            <v>- 3,00 x 1,50</v>
          </cell>
          <cell r="C43068" t="str">
            <v>cad</v>
          </cell>
          <cell r="D43068" t="str">
            <v>1.664,55</v>
          </cell>
        </row>
        <row r="43069">
          <cell r="A43069" t="str">
            <v>MU.06.450.0320.b</v>
          </cell>
          <cell r="B43069" t="str">
            <v>- 4,00 x 2,00</v>
          </cell>
          <cell r="C43069" t="str">
            <v>cad</v>
          </cell>
          <cell r="D43069" t="str">
            <v>1.849,50</v>
          </cell>
        </row>
        <row r="43070">
          <cell r="A43070" t="str">
            <v>MU.06.450.0320.c</v>
          </cell>
          <cell r="B43070" t="str">
            <v>- 8,00 x 2,00</v>
          </cell>
          <cell r="C43070" t="str">
            <v>cad</v>
          </cell>
          <cell r="D43070" t="str">
            <v>3.144,14</v>
          </cell>
        </row>
        <row r="43071">
          <cell r="A43071" t="str">
            <v>MU.06.450.0330</v>
          </cell>
          <cell r="B43071" t="str">
            <v>Tavolo da ping-pong in calcestruzzo. Il piano da gioco, resistente e bordato da profili smussati mm 50 x 10 in alluminio, è costruito in calcestruzzo vibrato, opportunamente armato e levigato, di colore verde e trattamento della superficie con resina sintetica. La linea di metà campo è contrassegnata da un profilo in alluminio largo mm 10 e sarà completo di rete in alluminio. Il tavolo da ping-pong è resistente agli agenti atmosferici ed al gelo. Il tavolo è rispondente alla norma UNI EN 15312. Dimensioni regolamentari della Federazione internazionale di tennis da tavolo (ITTF) 152,50x274x76 cm. Peso indicativo Kg 750-800.</v>
          </cell>
          <cell r="C43071" t="str">
            <v>cad</v>
          </cell>
          <cell r="D43071" t="str">
            <v>2.788,03</v>
          </cell>
        </row>
        <row r="43072">
          <cell r="A43072" t="str">
            <v>MU.06.450.0350</v>
          </cell>
          <cell r="B43072" t="str">
            <v>Porta da calcio regolamentare, composta da:</v>
          </cell>
          <cell r="C43072"/>
          <cell r="D43072"/>
        </row>
        <row r="43073">
          <cell r="A43073" t="str">
            <v>MU.06.450.0350.a</v>
          </cell>
          <cell r="B43073" t="str">
            <v>- struttura in profilato di alluminio</v>
          </cell>
          <cell r="C43073" t="str">
            <v>cad</v>
          </cell>
          <cell r="D43073" t="str">
            <v>611,59</v>
          </cell>
        </row>
        <row r="43074">
          <cell r="A43074" t="str">
            <v>MU.06.450.0350.b</v>
          </cell>
          <cell r="B43074" t="str">
            <v>- rete in polietilene</v>
          </cell>
          <cell r="C43074" t="str">
            <v>cad</v>
          </cell>
          <cell r="D43074" t="str">
            <v>94,17</v>
          </cell>
        </row>
        <row r="43075">
          <cell r="A43075" t="str">
            <v>MU.06.450.0350.c</v>
          </cell>
          <cell r="B43075" t="str">
            <v>- ribaltina alza rete</v>
          </cell>
          <cell r="C43075" t="str">
            <v>cad</v>
          </cell>
          <cell r="D43075" t="str">
            <v>158,74</v>
          </cell>
        </row>
        <row r="43076">
          <cell r="A43076" t="str">
            <v>MU.06.450.0370</v>
          </cell>
          <cell r="B43076" t="str">
            <v>Porta da calcetto fissa, composta da:</v>
          </cell>
          <cell r="C43076"/>
          <cell r="D43076"/>
        </row>
        <row r="43077">
          <cell r="A43077" t="str">
            <v>MU.06.450.0370.a</v>
          </cell>
          <cell r="B43077" t="str">
            <v>- struttura in acciaio</v>
          </cell>
          <cell r="C43077" t="str">
            <v>cad</v>
          </cell>
          <cell r="D43077" t="str">
            <v>241,76</v>
          </cell>
        </row>
        <row r="43078">
          <cell r="A43078" t="str">
            <v>MU.06.450.0370.b</v>
          </cell>
          <cell r="B43078" t="str">
            <v>- rete in nylon poliammide</v>
          </cell>
          <cell r="C43078" t="str">
            <v>cad</v>
          </cell>
          <cell r="D43078" t="str">
            <v>32,53</v>
          </cell>
        </row>
        <row r="43079">
          <cell r="A43079" t="str">
            <v>MU.06.450.0370.c</v>
          </cell>
          <cell r="B43079" t="str">
            <v>- coppia di bussole da interrare complete di accessori e tappi</v>
          </cell>
          <cell r="C43079" t="str">
            <v>cad</v>
          </cell>
          <cell r="D43079" t="str">
            <v>58,11</v>
          </cell>
        </row>
        <row r="43080">
          <cell r="A43080" t="str">
            <v>MU.06.450.0400</v>
          </cell>
          <cell r="B43080" t="str">
            <v>Rete di protezione uscita palloni, usate per sopraelevare le recinzioni metaliche, in polietilene ad alta intensità stabilizzata contro i raggi ultravioletti idrorepellente, trattate per resistere all'esterno, con maglia quadrata da mm. 100 x 100 e spessore da mm. 3, con bordatura di rinforzo lungo tutto il perimetro con una treccia da mm 6 cucita alla rete, grammatura ≥ 60 gr al mq con carico di rottura ≥ 480 Kg.</v>
          </cell>
          <cell r="C43080" t="str">
            <v>m²</v>
          </cell>
          <cell r="D43080" t="str">
            <v>1,79</v>
          </cell>
        </row>
        <row r="43081">
          <cell r="A43081" t="str">
            <v>MU.06.470</v>
          </cell>
          <cell r="B43081" t="str">
            <v>ACCESSORI DI RICAMBIO PER GIOCHI</v>
          </cell>
          <cell r="C43081"/>
          <cell r="D43081"/>
        </row>
        <row r="43082">
          <cell r="A43082" t="str">
            <v>MU.06.470.0010</v>
          </cell>
          <cell r="B43082" t="str">
            <v>Ricambi per gioco complesso a una/due/tre torri/moduli - età di utilizzo minimo 6 mesi:</v>
          </cell>
          <cell r="C43082"/>
          <cell r="D43082"/>
        </row>
        <row r="43083">
          <cell r="A43083" t="str">
            <v>MU.06.470.0010.a</v>
          </cell>
          <cell r="B43083" t="str">
            <v>- montante in legno</v>
          </cell>
          <cell r="C43083" t="str">
            <v>cad</v>
          </cell>
          <cell r="D43083" t="str">
            <v>82,24</v>
          </cell>
        </row>
        <row r="43084">
          <cell r="A43084" t="str">
            <v>MU.06.470.0010.b</v>
          </cell>
          <cell r="B43084" t="str">
            <v>- montante in acciaio/alluminio</v>
          </cell>
          <cell r="C43084" t="str">
            <v>cad</v>
          </cell>
          <cell r="D43084" t="str">
            <v>220,19</v>
          </cell>
        </row>
        <row r="43085">
          <cell r="A43085" t="str">
            <v>MU.06.470.0010.c</v>
          </cell>
          <cell r="B43085" t="str">
            <v>- pianale/pavimento in legno</v>
          </cell>
          <cell r="C43085" t="str">
            <v>cad</v>
          </cell>
          <cell r="D43085" t="str">
            <v>241,42</v>
          </cell>
        </row>
        <row r="43086">
          <cell r="A43086" t="str">
            <v>MU.06.470.0010.d</v>
          </cell>
          <cell r="B43086" t="str">
            <v>- pianale/pavimento in acciaio/alluminio</v>
          </cell>
          <cell r="C43086" t="str">
            <v>cad</v>
          </cell>
          <cell r="D43086" t="str">
            <v>862,19</v>
          </cell>
        </row>
        <row r="43087">
          <cell r="A43087" t="str">
            <v>MU.06.470.0010.e</v>
          </cell>
          <cell r="B43087" t="str">
            <v>- parapetto struttura in legno</v>
          </cell>
          <cell r="C43087" t="str">
            <v>cad</v>
          </cell>
          <cell r="D43087" t="str">
            <v>177,75</v>
          </cell>
        </row>
        <row r="43088">
          <cell r="A43088" t="str">
            <v>MU.06.470.0010.f</v>
          </cell>
          <cell r="B43088" t="str">
            <v>- parapetto struttura in acciaio/alluminio</v>
          </cell>
          <cell r="C43088" t="str">
            <v>cad</v>
          </cell>
          <cell r="D43088" t="str">
            <v>222,84</v>
          </cell>
        </row>
        <row r="43089">
          <cell r="A43089" t="str">
            <v>MU.06.470.0010.g</v>
          </cell>
          <cell r="B43089" t="str">
            <v>- pannello di protezione senza gioco</v>
          </cell>
          <cell r="C43089" t="str">
            <v>cad</v>
          </cell>
          <cell r="D43089" t="str">
            <v>197,65</v>
          </cell>
        </row>
        <row r="43090">
          <cell r="A43090" t="str">
            <v>MU.06.470.0010.h</v>
          </cell>
          <cell r="B43090" t="str">
            <v>- pannello di protezione con gioco</v>
          </cell>
          <cell r="C43090" t="str">
            <v>cad</v>
          </cell>
          <cell r="D43090" t="str">
            <v>530,57</v>
          </cell>
        </row>
        <row r="43091">
          <cell r="A43091" t="str">
            <v>MU.06.470.0010.i</v>
          </cell>
          <cell r="B43091" t="str">
            <v>- scala a gradini/ a pedane, struttura in legno</v>
          </cell>
          <cell r="C43091" t="str">
            <v>cad</v>
          </cell>
          <cell r="D43091" t="str">
            <v>570,37</v>
          </cell>
        </row>
        <row r="43092">
          <cell r="A43092" t="str">
            <v>MU.06.470.0010.l</v>
          </cell>
          <cell r="B43092" t="str">
            <v>scala a gradini/ a pedane, struttura in acciaio/alluminio</v>
          </cell>
          <cell r="C43092" t="str">
            <v>cad</v>
          </cell>
          <cell r="D43092" t="str">
            <v>1.947,23</v>
          </cell>
        </row>
        <row r="43093">
          <cell r="A43093" t="str">
            <v>MU.06.470.0010.m</v>
          </cell>
          <cell r="B43093" t="str">
            <v>- scivolo lineare in materiale plastico</v>
          </cell>
          <cell r="C43093" t="str">
            <v>cad</v>
          </cell>
          <cell r="D43093" t="str">
            <v>687,09</v>
          </cell>
        </row>
        <row r="43094">
          <cell r="A43094" t="str">
            <v>MU.06.470.0010.n</v>
          </cell>
          <cell r="B43094" t="str">
            <v>- scivolo lineare in acciaio</v>
          </cell>
          <cell r="C43094" t="str">
            <v>cad</v>
          </cell>
          <cell r="D43094" t="str">
            <v>1.123,50</v>
          </cell>
        </row>
        <row r="43095">
          <cell r="A43095" t="str">
            <v>MU.06.470.0010.o</v>
          </cell>
          <cell r="B43095" t="str">
            <v>- ponte fisso struttura in legno</v>
          </cell>
          <cell r="C43095" t="str">
            <v>cad</v>
          </cell>
          <cell r="D43095" t="str">
            <v>982,89</v>
          </cell>
        </row>
        <row r="43096">
          <cell r="A43096" t="str">
            <v>MU.06.470.0010.p</v>
          </cell>
          <cell r="B43096" t="str">
            <v>- ponte fisso struttura in acciaio/alluminio</v>
          </cell>
          <cell r="C43096" t="str">
            <v>cad</v>
          </cell>
          <cell r="D43096" t="str">
            <v>2.732,48</v>
          </cell>
        </row>
        <row r="43097">
          <cell r="A43097" t="str">
            <v>MU.06.470.0050</v>
          </cell>
          <cell r="B43097" t="str">
            <v>Appiglio da arrampicata in sabbia quarzosa e resina, con diverse conformazioni e colori</v>
          </cell>
          <cell r="C43097" t="str">
            <v>cad</v>
          </cell>
          <cell r="D43097" t="str">
            <v>27,49</v>
          </cell>
        </row>
        <row r="43098">
          <cell r="A43098" t="str">
            <v>MU.06.470.0060</v>
          </cell>
          <cell r="B43098" t="str">
            <v>Tetti per copertura giochi, a:</v>
          </cell>
          <cell r="C43098"/>
          <cell r="D43098"/>
        </row>
        <row r="43099">
          <cell r="A43099" t="str">
            <v>MU.06.470.0060.a</v>
          </cell>
          <cell r="B43099" t="str">
            <v>- due falde</v>
          </cell>
          <cell r="C43099" t="str">
            <v>cad</v>
          </cell>
          <cell r="D43099" t="str">
            <v>453,64</v>
          </cell>
        </row>
        <row r="43100">
          <cell r="A43100" t="str">
            <v>MU.06.470.0060.b</v>
          </cell>
          <cell r="B43100" t="str">
            <v>- quattro falde</v>
          </cell>
          <cell r="C43100" t="str">
            <v>cad</v>
          </cell>
          <cell r="D43100" t="str">
            <v>839,64</v>
          </cell>
        </row>
        <row r="43101">
          <cell r="A43101" t="str">
            <v>MU.06.470.0070</v>
          </cell>
          <cell r="B43101" t="str">
            <v>Pavimento di forma:</v>
          </cell>
          <cell r="C43101"/>
          <cell r="D43101"/>
        </row>
        <row r="43102">
          <cell r="A43102" t="str">
            <v>MU.06.470.0070.a</v>
          </cell>
          <cell r="B43102" t="str">
            <v>- quadrata</v>
          </cell>
          <cell r="C43102" t="str">
            <v>cad</v>
          </cell>
          <cell r="D43102" t="str">
            <v>153,86</v>
          </cell>
        </row>
        <row r="43103">
          <cell r="A43103" t="str">
            <v>MU.06.470.0070.b</v>
          </cell>
          <cell r="B43103" t="str">
            <v>- triangolare</v>
          </cell>
          <cell r="C43103" t="str">
            <v>cad</v>
          </cell>
          <cell r="D43103" t="str">
            <v>131,32</v>
          </cell>
        </row>
        <row r="43104">
          <cell r="A43104" t="str">
            <v>MU.06.470.0080</v>
          </cell>
          <cell r="B43104" t="str">
            <v>Pannello di protezione, del tipo:</v>
          </cell>
          <cell r="C43104"/>
          <cell r="D43104"/>
        </row>
        <row r="43105">
          <cell r="A43105" t="str">
            <v>MU.06.470.0080.a</v>
          </cell>
          <cell r="B43105" t="str">
            <v>- con gioco</v>
          </cell>
          <cell r="C43105" t="str">
            <v>cad</v>
          </cell>
          <cell r="D43105" t="str">
            <v>368,76</v>
          </cell>
        </row>
        <row r="43106">
          <cell r="A43106" t="str">
            <v>MU.06.470.0080.b</v>
          </cell>
          <cell r="B43106" t="str">
            <v>- senza gioco</v>
          </cell>
          <cell r="C43106" t="str">
            <v>cad</v>
          </cell>
          <cell r="D43106" t="str">
            <v>187,03</v>
          </cell>
        </row>
        <row r="43107">
          <cell r="A43107" t="str">
            <v>MU.06.600</v>
          </cell>
          <cell r="B43107" t="str">
            <v>RICAMBI PER MANUTENZIONE</v>
          </cell>
          <cell r="C43107"/>
          <cell r="D43107"/>
        </row>
        <row r="43108">
          <cell r="A43108" t="str">
            <v>MU.06.600.0030</v>
          </cell>
          <cell r="B43108" t="str">
            <v>Doghe per panchine in legno tipo Milano:</v>
          </cell>
          <cell r="C43108"/>
          <cell r="D43108"/>
        </row>
        <row r="43109">
          <cell r="A43109" t="str">
            <v>MU.06.600.0030.a</v>
          </cell>
          <cell r="B43109" t="str">
            <v>- listelli in pino nordico colore RAL 6005</v>
          </cell>
          <cell r="C43109" t="str">
            <v>cad</v>
          </cell>
          <cell r="D43109" t="str">
            <v>7,72</v>
          </cell>
        </row>
        <row r="43110">
          <cell r="A43110" t="str">
            <v>MU.06.600.0030.b</v>
          </cell>
          <cell r="B43110" t="str">
            <v>- listelli in rovere trattato con fondo trasparente per esterni</v>
          </cell>
          <cell r="C43110" t="str">
            <v>cad</v>
          </cell>
          <cell r="D43110" t="str">
            <v>11,62</v>
          </cell>
        </row>
        <row r="43111">
          <cell r="A43111" t="str">
            <v>MU.06.600.0030.c</v>
          </cell>
          <cell r="B43111" t="str">
            <v>- listoni da 195 x 12,5 x 4,5 cm in pino nordico colore RAL 6005</v>
          </cell>
          <cell r="C43111" t="str">
            <v>cad</v>
          </cell>
          <cell r="D43111" t="str">
            <v>22,62</v>
          </cell>
        </row>
        <row r="43112">
          <cell r="A43112" t="str">
            <v>MU.06.600.0030.d</v>
          </cell>
          <cell r="B43112" t="str">
            <v>- listoni da 195 x 14,5/15 x 4,5 cm in pino nordico colore RAL 6005</v>
          </cell>
          <cell r="C43112" t="str">
            <v>cad</v>
          </cell>
          <cell r="D43112" t="str">
            <v>26,47</v>
          </cell>
        </row>
        <row r="43113">
          <cell r="A43113" t="str">
            <v>MU.06.600.0030.e</v>
          </cell>
          <cell r="B43113" t="str">
            <v>- listoni da 195 x 12,5 x 4,5 cm in rovere trattato con fondo trasparente per esterni</v>
          </cell>
          <cell r="C43113" t="str">
            <v>cad</v>
          </cell>
          <cell r="D43113" t="str">
            <v>33,92</v>
          </cell>
        </row>
        <row r="43114">
          <cell r="A43114" t="str">
            <v>MU.06.600.0030.f</v>
          </cell>
          <cell r="B43114" t="str">
            <v>- listoni da 195 x 14,5/15 x 4,5 cm in rovere trattato con fondo trasparente per esterni</v>
          </cell>
          <cell r="C43114" t="str">
            <v>cad</v>
          </cell>
          <cell r="D43114" t="str">
            <v>39,71</v>
          </cell>
        </row>
        <row r="43115">
          <cell r="A43115" t="str">
            <v>MU.06.600.0050</v>
          </cell>
          <cell r="B43115" t="str">
            <v>Confezioni di n° 1040 palette in cartone ecologico corredate di sacchettini in polietilene scuro biodegradabile; in opera.</v>
          </cell>
          <cell r="C43115" t="str">
            <v>cad</v>
          </cell>
          <cell r="D43115" t="str">
            <v>252,02</v>
          </cell>
        </row>
        <row r="43116">
          <cell r="A43116" t="str">
            <v>MU.06.700</v>
          </cell>
          <cell r="B43116" t="str">
            <v>IMPIANTI DI IRRIGAZIONE</v>
          </cell>
          <cell r="C43116"/>
          <cell r="D43116"/>
        </row>
        <row r="43117">
          <cell r="A43117" t="str">
            <v>MU.06.700.0100</v>
          </cell>
          <cell r="B43117" t="str">
            <v>UNITA' DI PROGRAMMAZIONE BATTERIA E CONTROLLO REMOTO</v>
          </cell>
          <cell r="C43117"/>
          <cell r="D43117"/>
        </row>
        <row r="43118">
          <cell r="A43118" t="str">
            <v>MU.06.700.0110</v>
          </cell>
          <cell r="B43118" t="str">
            <v>Unità di controllo a batteria con le seguenti caratteristiche tecniche: apertura e chiusura automatica delle elettrovalvole equipaggiate di “Solenoide Bistabile”, involucro completamente stagno all’immersione, alimentazione con batteria alcalina da 9 V tipo 6AM6 (norme internazionali) o 6LR61 (norme Europee) , compartimento batteria stagno, connettore a raggi infrarossi esterno, trasmissione del programma anche con unità di controllo completamente immersa nell’acqua, fori per il fissaggio, un cavo pilota per ciascuna stazione ed 1 cavo comune, oppure un cavo pilota per ciascuna stazione e 2 cavi comuni, cavo per collegamento al sensore per l’umidità, mantenimento per 5 minuti del programma impostato durante il cambio della batteria. Specifiche funzionali: Sistema anti-vandalo perché programmabile solamente a mezzo comando portatile, triplo programma A-B-C, funzionamento sequenziale delle stazioni all’interno di un programma possibilità di distanziare le elettrovalvole dall’unità di controllo pertinente fino ad un massimo di 14 mt. Con un cavo di mm² 1,5 di sezione, sincronizzazione dell’orologio interno automatica ad ogni collegamento con il programmatore.</v>
          </cell>
          <cell r="C43118"/>
          <cell r="D43118"/>
        </row>
        <row r="43119">
          <cell r="A43119" t="str">
            <v>MU.06.700.0110.a</v>
          </cell>
          <cell r="B43119" t="str">
            <v>- 1 stazione</v>
          </cell>
          <cell r="C43119" t="str">
            <v>cad</v>
          </cell>
          <cell r="D43119" t="str">
            <v>169,92</v>
          </cell>
        </row>
        <row r="43120">
          <cell r="A43120" t="str">
            <v>MU.06.700.0110.b</v>
          </cell>
          <cell r="B43120" t="str">
            <v>- 2 stazioni</v>
          </cell>
          <cell r="C43120" t="str">
            <v>cad</v>
          </cell>
          <cell r="D43120" t="str">
            <v>228,26</v>
          </cell>
        </row>
        <row r="43121">
          <cell r="A43121" t="str">
            <v>MU.06.700.0110.c</v>
          </cell>
          <cell r="B43121" t="str">
            <v>- 4 stazioni</v>
          </cell>
          <cell r="C43121" t="str">
            <v>cad</v>
          </cell>
          <cell r="D43121" t="str">
            <v>267,53</v>
          </cell>
        </row>
        <row r="43122">
          <cell r="A43122" t="str">
            <v>MU.06.700.0110.d</v>
          </cell>
          <cell r="B43122" t="str">
            <v>- 6 stazioni</v>
          </cell>
          <cell r="C43122" t="str">
            <v>cad</v>
          </cell>
          <cell r="D43122" t="str">
            <v>335,26</v>
          </cell>
        </row>
        <row r="43123">
          <cell r="A43123" t="str">
            <v>MU.06.700.0120</v>
          </cell>
          <cell r="B43123" t="str">
            <v>Solenoide bi-stabile idoneo per il montaggio sulle elettrovalvole con bobina alimentata da corrente continua in bassa tensione. Caratteristiche tecniche: Filtro antisporco incluso, fornitura con 2 cavi elettrici di 60 cm di lunghezza e 0,75 mm². Di sezione apertura manuale dell’elettrovalvola con rotazione del solenoide di ¼ di giro.</v>
          </cell>
          <cell r="C43123" t="str">
            <v>cad</v>
          </cell>
          <cell r="D43123" t="str">
            <v>28,45</v>
          </cell>
        </row>
        <row r="43124">
          <cell r="A43124" t="str">
            <v>MU.06.700.0130</v>
          </cell>
          <cell r="B43124" t="str">
            <v>KIT di collegamento telefonico tramite GPRS, GSM - MODULE.</v>
          </cell>
          <cell r="C43124" t="str">
            <v>cad</v>
          </cell>
          <cell r="D43124" t="str">
            <v>1.143,66</v>
          </cell>
        </row>
        <row r="43125">
          <cell r="A43125" t="str">
            <v>MU.06.700.0140</v>
          </cell>
          <cell r="B43125" t="str">
            <v>Interfaccia dotata di microprocessore, collegabile all’unità centrale tramite la rete di telefonia fissa, rete GSM abilitata trasmissione dati oppure cavo seriale. L’interfaccia deve essere in grado di ricevere, memorizzare e trasmettere i dati ricevuti dai programmatori satelliti e dall’unità centrale ma anche di reagire autonomamente al verificarsi di avvenimenti codificati.</v>
          </cell>
          <cell r="C43125"/>
          <cell r="D43125"/>
        </row>
        <row r="43126">
          <cell r="A43126" t="str">
            <v>MU.06.700.0140.a</v>
          </cell>
          <cell r="B43126" t="str">
            <v>- a 6 canali</v>
          </cell>
          <cell r="C43126" t="str">
            <v>cad</v>
          </cell>
          <cell r="D43126" t="str">
            <v>7.067,30</v>
          </cell>
        </row>
        <row r="43127">
          <cell r="A43127" t="str">
            <v>MU.06.700.0140.b</v>
          </cell>
          <cell r="B43127" t="str">
            <v>- a 28 canali</v>
          </cell>
          <cell r="C43127" t="str">
            <v>cad</v>
          </cell>
          <cell r="D43127" t="str">
            <v>17.090,43</v>
          </cell>
        </row>
        <row r="43128">
          <cell r="A43128" t="str">
            <v>MU.06.700.0150</v>
          </cell>
          <cell r="B43128" t="str">
            <v>Decodificatore PULSE DECODER in grado di rilevare e comunicare ad una interfaccia lo stato di un contatto secco non in tensione. Caratteristiche tecniche: - Realizzato in materiale resistente agli agenti atmosferici ed ai raggi UV - cavi identificati con colori diversi per un facile cablaggio - Codice di indirizzo programmabile; Caratteristiche funzionali: - Lettura e trasmissione all’ interfaccia dello stato dei contatti secchi, non in tensione, oppure conteggio e trasmissione del numero di contatti secchi determinati da apparecchiature di misura quali flussometri o altro. Reso in opera completo dei collegamenti elettrici e quanto altro necessario per il suo funzionamento il tutto a perfetta regola d’arte e nel rispetto delle normative vigenti. Il decodificatore dovrà essere compatibile con il sistema di gestione adottato dal Settore Arredo Urbano e Verde.</v>
          </cell>
          <cell r="C43128" t="str">
            <v>cad</v>
          </cell>
          <cell r="D43128" t="str">
            <v>1.283,73</v>
          </cell>
        </row>
        <row r="43129">
          <cell r="A43129" t="str">
            <v>MU.06.700.0160</v>
          </cell>
          <cell r="B43129" t="str">
            <v>Decodificatore SENSOR DECODER in grado di rilevare e comunicare ad una interfaccia lo stato di un contatto secco non in tensione. Caratteristiche tecniche: - Realizzato in materiale resistente agli agenti atmosferici ed ai raggi UV - cavi identificati con colori diversi per un facile cablaggio - Codice di indirizzo programmabile; Caratteristiche funzionali: - Lettura e trasmissione all’ interfaccia dello stato dei contatti “secchi”, non in tensione, oppure conteggio e trasmissione del numero di contatti secchi determinati da apparecchiature di misura quali flussometri o altro. Reso in opera completo dei collegamenti elettrici e quanto altro necessario per il suo funzionamento il tutto a perfetta regola d’arte e nel rispetto delle normative vigenti. Il decodificatore dovrà essere compatibile con il sistema di gestione adottato dal Settore Arredo Urbano e Verde.</v>
          </cell>
          <cell r="C43129" t="str">
            <v>cad</v>
          </cell>
          <cell r="D43129" t="str">
            <v>1.283,73</v>
          </cell>
        </row>
        <row r="43130">
          <cell r="A43130" t="str">
            <v>MU.06.700.0170</v>
          </cell>
          <cell r="B43130" t="str">
            <v>Sensore per la pioggia in grado di interrompere, in modo del tutto automatico, il ciclo irriguo (anche se in corso). Ripresa automatica del programma irriguo con possibilità di variare la soglia minima di intervento mediante lo spostamento di un cursore mobile.</v>
          </cell>
          <cell r="C43130" t="str">
            <v>cad</v>
          </cell>
          <cell r="D43130" t="str">
            <v>42,10</v>
          </cell>
        </row>
        <row r="43131">
          <cell r="A43131" t="str">
            <v>MU.06.700.0200</v>
          </cell>
          <cell r="B43131" t="str">
            <v>UNITA' DI PROGRAMMAZIONE STANDARD</v>
          </cell>
          <cell r="C43131"/>
          <cell r="D43131"/>
        </row>
        <row r="43132">
          <cell r="A43132" t="str">
            <v>MU.06.700.0210</v>
          </cell>
          <cell r="B43132" t="str">
            <v>Programmatore elettronico satellite collegabile ad un’ interfaccia di comunicazione per la connessione all’unità centrale oppure funzionante autonomamente in caso di sconnessione.</v>
          </cell>
          <cell r="C43132"/>
          <cell r="D43132"/>
        </row>
        <row r="43133">
          <cell r="A43133" t="str">
            <v>MU.06.700.0210.a</v>
          </cell>
          <cell r="B43133" t="str">
            <v>- 24 stazioni</v>
          </cell>
          <cell r="C43133" t="str">
            <v>cad</v>
          </cell>
          <cell r="D43133" t="str">
            <v>3.087,16</v>
          </cell>
        </row>
        <row r="43134">
          <cell r="A43134" t="str">
            <v>MU.06.700.0210.b</v>
          </cell>
          <cell r="B43134" t="str">
            <v>- 40 stazioni</v>
          </cell>
          <cell r="C43134" t="str">
            <v>cad</v>
          </cell>
          <cell r="D43134" t="str">
            <v>5.272,61</v>
          </cell>
        </row>
        <row r="43135">
          <cell r="A43135" t="str">
            <v>MU.06.700.0220</v>
          </cell>
          <cell r="B43135" t="str">
            <v>Programmatore elettronico indipendente dotato di interfaccia di comunicazione con l’unità centrale tramite linea telefonica fissa ma funzionante anche autonomamente in caso di sconnessione.</v>
          </cell>
          <cell r="C43135"/>
          <cell r="D43135"/>
        </row>
        <row r="43136">
          <cell r="A43136" t="str">
            <v>MU.06.700.0220.a</v>
          </cell>
          <cell r="B43136" t="str">
            <v>- 24 stazioni</v>
          </cell>
          <cell r="C43136" t="str">
            <v>cad</v>
          </cell>
          <cell r="D43136" t="str">
            <v>4.328,71</v>
          </cell>
        </row>
        <row r="43137">
          <cell r="A43137" t="str">
            <v>MU.06.700.0220.b</v>
          </cell>
          <cell r="B43137" t="str">
            <v>- 40 stazioni</v>
          </cell>
          <cell r="C43137" t="str">
            <v>cad</v>
          </cell>
          <cell r="D43137" t="str">
            <v>5.941,14</v>
          </cell>
        </row>
        <row r="43138">
          <cell r="A43138" t="str">
            <v>MU.06.700.0230</v>
          </cell>
          <cell r="B43138" t="str">
            <v>Programmatore da 4 a 12 settori; modello base 4 stazioni espandibile di 2 settori in due settori sino a 12. Tre programmi di irrigazione completamente indipendenti: ogni stazione può essere assegnata a qualsiasi programma tempi d’intervento delle stazioni da 1 minuto a 4 ore con incrementi di 1 minuto, frequenza irrigua fino a 4 partenze al giorno per ogni programma su base settimanale o ad intervalli, calendario di 365 giorni con ciclo irriguo giorni pari o dispari, regolazione stagionale indipendente per ogni programma con variazioni dal 10 al 200% con incrementi del 10% - sospensione pioggia programmabile da 1 a 7 giorni per prevenire sprechi di acqua, Selezionabile un ritardo di 15 secondi all’attivazione delle stazioni per favorire la chiusura delle valvole - Circuito di comando pompa/valvola generale - Porta per collegare direttamente un sensore pioggia - Alimentazione elettrica 117 o 220 V c.a., 50/60Hz.</v>
          </cell>
          <cell r="C43138" t="str">
            <v>cad</v>
          </cell>
          <cell r="D43138" t="str">
            <v>265,18</v>
          </cell>
        </row>
        <row r="43139">
          <cell r="A43139" t="str">
            <v>MU.06.700.0240</v>
          </cell>
          <cell r="B43139" t="str">
            <v>Derivazione dalle elettrovalvole di segnale in onda quadra di tipo stagno e precodificato in fase di assemblaggio. Inserito nello stesso pozzetto delle elettrovalvole e cablato a monocavo bipolare per mezzo di connettori preisolati</v>
          </cell>
          <cell r="C43139"/>
          <cell r="D43139"/>
        </row>
        <row r="43140">
          <cell r="A43140" t="str">
            <v>MU.06.700.0240.a</v>
          </cell>
          <cell r="B43140" t="str">
            <v>- 1 uscita per 2 solenoidi</v>
          </cell>
          <cell r="C43140" t="str">
            <v>cad</v>
          </cell>
          <cell r="D43140" t="str">
            <v>132,12</v>
          </cell>
        </row>
        <row r="43141">
          <cell r="A43141" t="str">
            <v>MU.06.700.0240.b</v>
          </cell>
          <cell r="B43141" t="str">
            <v>- 2 uscite per 4 solenoidi</v>
          </cell>
          <cell r="C43141" t="str">
            <v>cad</v>
          </cell>
          <cell r="D43141" t="str">
            <v>202,15</v>
          </cell>
        </row>
        <row r="43142">
          <cell r="A43142" t="str">
            <v>MU.06.700.0240.c</v>
          </cell>
          <cell r="B43142" t="str">
            <v>- 4 uscite per 4 solenoidi</v>
          </cell>
          <cell r="C43142" t="str">
            <v>cad</v>
          </cell>
          <cell r="D43142" t="str">
            <v>238,35</v>
          </cell>
        </row>
        <row r="43143">
          <cell r="A43143" t="str">
            <v>MU.06.700.0250</v>
          </cell>
          <cell r="B43143" t="str">
            <v>Interfaccia per sistemi monocavo in grado di interfacciare qualsiasi programmatore standard a 24V con un sistema monacavo a decodificatori. L’interfaccia avrà le seguenti caratteristiche: compatibilità con elettrovalvole 24 VAC; compatibilità con decodificatori tipo FD-102, 202, 401e 601; compatibilità con sistema di gestione adottato dal Settore Arredo Urbano e Verde. Massima garanzia con trasmissione di segnale ad onda quadra; massimo numero ingressi: 48 più Master Valve; capacità massima 50 decodificatori; numero massimo di solenoidi attivabili contemporaneamente: 8; trasformatore di sicurezza interno; cavo di collegamento: biconduttore 2x2,5 mm² con doppio isolamento e rivestimento;</v>
          </cell>
          <cell r="C43143" t="str">
            <v>cad</v>
          </cell>
          <cell r="D43143" t="str">
            <v>1.520,18</v>
          </cell>
        </row>
        <row r="43144">
          <cell r="A43144" t="str">
            <v>MU.06.700.0300</v>
          </cell>
          <cell r="B43144" t="str">
            <v>UNITA' DI PROGRAMMAZIONE E DI CONTROLLO A PANNELLI SOLARI</v>
          </cell>
          <cell r="C43144"/>
          <cell r="D43144"/>
        </row>
        <row r="43145">
          <cell r="A43145" t="str">
            <v>MU.06.700.0310</v>
          </cell>
          <cell r="B43145" t="str">
            <v>Programmatore a pannelli solari avente le seguenti caratteristiche:</v>
          </cell>
          <cell r="C43145"/>
          <cell r="D43145"/>
        </row>
        <row r="43146">
          <cell r="A43146" t="str">
            <v>MU.06.700.0310.a</v>
          </cell>
          <cell r="B43146" t="str">
            <v>- 6 stazioni</v>
          </cell>
          <cell r="C43146" t="str">
            <v>cad</v>
          </cell>
          <cell r="D43146" t="str">
            <v>1.206,54</v>
          </cell>
        </row>
        <row r="43147">
          <cell r="A43147" t="str">
            <v>MU.06.700.0310.b</v>
          </cell>
          <cell r="B43147" t="str">
            <v>- 8 stazioni</v>
          </cell>
          <cell r="C43147" t="str">
            <v>cad</v>
          </cell>
          <cell r="D43147" t="str">
            <v>1.447,68</v>
          </cell>
        </row>
        <row r="43148">
          <cell r="A43148" t="str">
            <v>MU.06.700.0310.c</v>
          </cell>
          <cell r="B43148" t="str">
            <v>- 10 stazioni</v>
          </cell>
          <cell r="C43148" t="str">
            <v>cad</v>
          </cell>
          <cell r="D43148" t="str">
            <v>1.547,95</v>
          </cell>
        </row>
        <row r="43149">
          <cell r="A43149" t="str">
            <v>MU.06.700.0310.d</v>
          </cell>
          <cell r="B43149" t="str">
            <v>- 12 stazioni</v>
          </cell>
          <cell r="C43149" t="str">
            <v>cad</v>
          </cell>
          <cell r="D43149" t="str">
            <v>1.703,94</v>
          </cell>
        </row>
        <row r="43150">
          <cell r="A43150" t="str">
            <v>MU.06.700.0320</v>
          </cell>
          <cell r="B43150" t="str">
            <v>Unità di Controllo a pannelli solari per il comando di n.2 elettrovalvole avente le seguenti caratteristiche tecniche:</v>
          </cell>
          <cell r="C43150" t="str">
            <v>cad</v>
          </cell>
          <cell r="D43150" t="str">
            <v>207,72</v>
          </cell>
        </row>
        <row r="43151">
          <cell r="A43151" t="str">
            <v>MU.06.700.0330</v>
          </cell>
          <cell r="B43151" t="str">
            <v>Sistema di telecomando portatile per irrigazione senza fili per la programmazione delle Unità di Controllo a pannelli solari</v>
          </cell>
          <cell r="C43151" t="str">
            <v>cad</v>
          </cell>
          <cell r="D43151" t="str">
            <v>262,64</v>
          </cell>
        </row>
        <row r="43152">
          <cell r="A43152" t="str">
            <v>MU.06.700.0340</v>
          </cell>
          <cell r="B43152" t="str">
            <v>Solenoide bi-stabile microalimentato per programmatori a pannelli solari, per sistema di controllo idoneo per il montaggio su tutte le elettrovalvole con bobina alimentata da corrente continua in bassa tensione.</v>
          </cell>
          <cell r="C43152" t="str">
            <v>cad</v>
          </cell>
          <cell r="D43152" t="str">
            <v>104,26</v>
          </cell>
        </row>
        <row r="43153">
          <cell r="A43153" t="str">
            <v>MU.06.700.0350</v>
          </cell>
          <cell r="B43153" t="str">
            <v>Interfaccia per comandare l'accensione e lo spegnimento di una pompa tramite programmatori ad energia solare.</v>
          </cell>
          <cell r="C43153" t="str">
            <v>cad</v>
          </cell>
          <cell r="D43153" t="str">
            <v>121,77</v>
          </cell>
        </row>
        <row r="43154">
          <cell r="A43154" t="str">
            <v>MU.06.700.0360</v>
          </cell>
          <cell r="B43154" t="str">
            <v>Solenoide bistabile 9V a bassissimo consumo, per programmatori a pannelli solari a 2 stazioni, in grado di ricevere alimentazione e comando fino ad una distanza di 45 metri con cavo di sezione 1,5 m², dotato di opportuno adattatore per valvole di diverse marche presenti sul mercato.</v>
          </cell>
          <cell r="C43154" t="str">
            <v>cad</v>
          </cell>
          <cell r="D43154" t="str">
            <v>25,88</v>
          </cell>
        </row>
        <row r="43155">
          <cell r="A43155" t="str">
            <v>MU.06.700.0400</v>
          </cell>
          <cell r="B43155" t="str">
            <v>ELETTROVALVOLE</v>
          </cell>
          <cell r="C43155"/>
          <cell r="D43155"/>
        </row>
        <row r="43156">
          <cell r="A43156" t="str">
            <v>MU.06.700.0410</v>
          </cell>
          <cell r="B43156" t="str">
            <v>Elettrovalvola in bronzo e acciaio ff bsp a due vie con regolatore di flusso, comando per apertura anche manuale con spurgo interno, membrana in gomma rinforzata in buna-n chiusura lenta pressione di esercizio da 1,4 a 10,5 kg/cm² con solenoide a 24V.</v>
          </cell>
          <cell r="C43156"/>
          <cell r="D43156"/>
        </row>
        <row r="43157">
          <cell r="A43157" t="str">
            <v>MU.06.700.0410.a</v>
          </cell>
          <cell r="B43157" t="str">
            <v>- ø 1"</v>
          </cell>
          <cell r="C43157" t="str">
            <v>cad</v>
          </cell>
          <cell r="D43157" t="str">
            <v>436,88</v>
          </cell>
        </row>
        <row r="43158">
          <cell r="A43158" t="str">
            <v>MU.06.700.0410.b</v>
          </cell>
          <cell r="B43158" t="str">
            <v>- ø 1½"</v>
          </cell>
          <cell r="C43158" t="str">
            <v>cad</v>
          </cell>
          <cell r="D43158" t="str">
            <v>585,63</v>
          </cell>
        </row>
        <row r="43159">
          <cell r="A43159" t="str">
            <v>MU.06.700.0410.c</v>
          </cell>
          <cell r="B43159" t="str">
            <v>- ø 2"</v>
          </cell>
          <cell r="C43159" t="str">
            <v>cad</v>
          </cell>
          <cell r="D43159" t="str">
            <v>714,15</v>
          </cell>
        </row>
        <row r="43160">
          <cell r="A43160" t="str">
            <v>MU.06.700.0410.d</v>
          </cell>
          <cell r="B43160" t="str">
            <v>- ø 3"</v>
          </cell>
          <cell r="C43160" t="str">
            <v>cad</v>
          </cell>
          <cell r="D43160" t="str">
            <v>1.062,23</v>
          </cell>
        </row>
        <row r="43161">
          <cell r="A43161" t="str">
            <v>MU.06.700.0420</v>
          </cell>
          <cell r="B43161" t="str">
            <v>Elettrovalvola a membrana in nylon fibra di vetro antiurto in opera avente le seguenti caratteristiche: solenoide monoblocco a bassa potenza ed a bassa tensione (24V) con posizione di spurgo; installazione in linea o ad angolo; pressione massima di esercizio 10 ATM; filtro sulla membrana; regolatore di flusso; comando di apertura manuale direttamente sul solenoide senza fuoriuscita di acqua all'esterno; dispositivo di apertura e chiusura lenta contro il colpo d'ariete.</v>
          </cell>
          <cell r="C43161"/>
          <cell r="D43161"/>
        </row>
        <row r="43162">
          <cell r="A43162" t="str">
            <v>MU.06.700.0420.a</v>
          </cell>
          <cell r="B43162" t="str">
            <v>- ø 1"</v>
          </cell>
          <cell r="C43162" t="str">
            <v>cad</v>
          </cell>
          <cell r="D43162" t="str">
            <v>91,19</v>
          </cell>
        </row>
        <row r="43163">
          <cell r="A43163" t="str">
            <v>MU.06.700.0420.b</v>
          </cell>
          <cell r="B43163" t="str">
            <v>- ø 1½"</v>
          </cell>
          <cell r="C43163" t="str">
            <v>cad</v>
          </cell>
          <cell r="D43163" t="str">
            <v>156,10</v>
          </cell>
        </row>
        <row r="43164">
          <cell r="A43164" t="str">
            <v>MU.06.700.0420.c</v>
          </cell>
          <cell r="B43164" t="str">
            <v>- ø 2"</v>
          </cell>
          <cell r="C43164" t="str">
            <v>cad</v>
          </cell>
          <cell r="D43164" t="str">
            <v>220,68</v>
          </cell>
        </row>
        <row r="43165">
          <cell r="A43165" t="str">
            <v>MU.06.700.0420.d</v>
          </cell>
          <cell r="B43165" t="str">
            <v>- ø 3"</v>
          </cell>
          <cell r="C43165" t="str">
            <v>cad</v>
          </cell>
          <cell r="D43165" t="str">
            <v>382,16</v>
          </cell>
        </row>
        <row r="43166">
          <cell r="A43166" t="str">
            <v>MU.06.700.0500</v>
          </cell>
          <cell r="B43166" t="str">
            <v>IRRIGATORI E SISTEMI DI IRRIGAZIONE</v>
          </cell>
          <cell r="C43166"/>
          <cell r="D43166"/>
        </row>
        <row r="43167">
          <cell r="A43167" t="str">
            <v>MU.06.700.0510</v>
          </cell>
          <cell r="B43167" t="str">
            <v>Irrigatore da sottosuolo di tipo statico con gittata da 1,8 a 5 m con altezze di sollevamento di 10 cm, aventi le seguenti caratteristiche: corpo in ABS; molla di richiamo in acciaio inox; testine in ABS intercambiabili con portata proporzionale ad angolo variabile; filtro estraibile dall'alto; guarnizione autopulente incorporata nel coperchio per la pulizia del canotto e per evitare la fuoriuscita di acqua e cadute di pressione durante il sollevamento ed il rientro della testina; frizione per l'orientamento del getto anche ad irrigatore già installato; valvola di ritegno antiruscellamento incorporata per il mantenimento di una colonna d'acqua pari a 1,8 mt; regolatore di pressione.</v>
          </cell>
          <cell r="C43167" t="str">
            <v>cad</v>
          </cell>
          <cell r="D43167" t="str">
            <v>6,33</v>
          </cell>
        </row>
        <row r="43168">
          <cell r="A43168" t="str">
            <v>MU.06.700.0515</v>
          </cell>
          <cell r="B43168" t="str">
            <v>Irrigatore da sottosuolo di tipo rotante con gittata da 2,5 a 7 m con altezze di sollevamento di 10 cm, aventi le seguenti caratteristiche: corpo in ABS; molla di richiamo in acciaio inox; testine in ABS intercambiabili con portata proporzionale ad angolo variabile; filtro estraibile dall'alto; guarnizione autopulente incorporata nel coperchio per la pulizia del canotto e per evitare la fuoriuscita di acqua e cadute di pressione durante il sollevamento ed il rientro della testina; frizione per l'orientamento del getto anche ad irrigatore già installato; valvola di ritegno antiruscellamento incorporata per il mantenimento di una colonna d'acqua pari a 1,8 mt; regolatore di pressione.</v>
          </cell>
          <cell r="C43168" t="str">
            <v>cad</v>
          </cell>
          <cell r="D43168" t="str">
            <v>10,36</v>
          </cell>
        </row>
        <row r="43169">
          <cell r="A43169" t="str">
            <v>MU.06.700.0520</v>
          </cell>
          <cell r="B43169" t="str">
            <v>Irrigatore da sottosuolo a turbina lubrificata ad acqua a settori variabili e cerchio intero avente le seguenti caratteritiche: velocità di rotazione regolabile; carter ed interno in ABS; turbina interna in nylon e lubrificata ad acqua (non inquinante); possibilità di funzionamento sia a cerchio intero che a settori variabili; guarnizione autopulente incorporata nel coperchio per la pulizia del canotto e per evitare la fuoriuscita di acqua e cadute di pressione durante il sollevamento ed il rientro della testina; altezza di sollevamento minimo 9 cm; dispositivo antivandalo di memorizzazione del settore per evitare modifiche indesiderate dell'arco; regolazione del settore senza alcun attrezzo; anello di sicurezza antivandalo; vite rompigetto regolabile dall'alto; boccagli intercambiabili; con gittata:</v>
          </cell>
          <cell r="C43169"/>
          <cell r="D43169"/>
        </row>
        <row r="43170">
          <cell r="A43170" t="str">
            <v>MU.06.700.0520.a</v>
          </cell>
          <cell r="B43170" t="str">
            <v>- da 5,1 a 12 m</v>
          </cell>
          <cell r="C43170" t="str">
            <v>cad</v>
          </cell>
          <cell r="D43170" t="str">
            <v>20,63</v>
          </cell>
        </row>
        <row r="43171">
          <cell r="A43171" t="str">
            <v>MU.06.700.0520.b</v>
          </cell>
          <cell r="B43171" t="str">
            <v>- da 12,1 a 18 m</v>
          </cell>
          <cell r="C43171" t="str">
            <v>cad</v>
          </cell>
          <cell r="D43171" t="str">
            <v>49,21</v>
          </cell>
        </row>
        <row r="43172">
          <cell r="A43172" t="str">
            <v>MU.06.700.0520.c</v>
          </cell>
          <cell r="B43172" t="str">
            <v>- da 18,1 a 24 m</v>
          </cell>
          <cell r="C43172" t="str">
            <v>cad</v>
          </cell>
          <cell r="D43172" t="str">
            <v>106,85</v>
          </cell>
        </row>
        <row r="43173">
          <cell r="A43173" t="str">
            <v>MU.06.700.0520.d</v>
          </cell>
          <cell r="B43173" t="str">
            <v>- da 24,1 a 30 m</v>
          </cell>
          <cell r="C43173" t="str">
            <v>cad</v>
          </cell>
          <cell r="D43173" t="str">
            <v>240,71</v>
          </cell>
        </row>
        <row r="43174">
          <cell r="A43174" t="str">
            <v>MU.06.700.0530</v>
          </cell>
          <cell r="B43174" t="str">
            <v>Irrigatore sotterraneo per filari alberati: altezza 91,4, diametro 10,2, tubo preinstallato flessibile lungo 45 cm per il raccordo alla rete di distribuzione. Rete con 5 fori di 5 mm² x cm², chiusura con griglia ø 10,2 in materiale espanso, resistente agli UV. Range di compensazione della pressione tra 1,5 e 5,5 bar. Boccaglio preinstallato ad allagamento autocompensante, portata 1 lit/min. Griglia – dispositivo antivandalo.</v>
          </cell>
          <cell r="C43174" t="str">
            <v>cad</v>
          </cell>
          <cell r="D43174" t="str">
            <v>42,49</v>
          </cell>
        </row>
        <row r="43175">
          <cell r="A43175" t="str">
            <v>MU.06.700.0550</v>
          </cell>
          <cell r="B43175" t="str">
            <v>Irrigazione per aree cespugliate formato da ugello micro-spray con testina a getti separati 15° a cerchio completo, n° 2 prolunghe da 20 cm per irrigatori statici, adattatore in plastica antiurto per applicazioni fuori terra di testine per irrigatori statici, attacco inferiore 1/2" F completo di presa a staffa per il collegamento alla tubazione.</v>
          </cell>
          <cell r="C43175" t="str">
            <v>cad</v>
          </cell>
          <cell r="D43175" t="str">
            <v>11,70</v>
          </cell>
        </row>
        <row r="43176">
          <cell r="A43176" t="str">
            <v>MU.06.700.0560</v>
          </cell>
          <cell r="B43176" t="str">
            <v>Sistema di irrigazione localizzata per albero, avente le seguenti caratteristiche: irrigatore ad allagamento autocompensante, che mantiene la portata costante al variare della pressione, corpo in materiale plastico, attacco di diametro 1/2", portata costante 4 l/m</v>
          </cell>
          <cell r="C43176" t="str">
            <v>cad</v>
          </cell>
          <cell r="D43176" t="str">
            <v>4,70</v>
          </cell>
        </row>
        <row r="43177">
          <cell r="A43177" t="str">
            <v>MU.06.700.0570</v>
          </cell>
          <cell r="B43177" t="str">
            <v>Sistema di irrigazione localizzata per filari alberati; avente le seguenti caratteristiche: ala gocciolante autocompensante, punti goccia 1 ogni 30 cm; gocciolatori autocompensanti a menbrana verticale da 2 l/h cadauno; filtraggio richiesto 150 mesh.</v>
          </cell>
          <cell r="C43177" t="str">
            <v>m</v>
          </cell>
          <cell r="D43177" t="str">
            <v>0,79</v>
          </cell>
        </row>
        <row r="43178">
          <cell r="A43178" t="str">
            <v>MU.06.700.0590</v>
          </cell>
          <cell r="B43178" t="str">
            <v>Ala gocciolante autocompensante , punti goccia 1 ogni 30 cm; gocciolatori autocompensanti a menbrana verticale da 2 l/h cadauno; filtraggio richiesto 150 mesh.</v>
          </cell>
          <cell r="C43178" t="str">
            <v>m</v>
          </cell>
          <cell r="D43178" t="str">
            <v>0,79</v>
          </cell>
        </row>
        <row r="43179">
          <cell r="A43179" t="str">
            <v>MU.06.700.0600</v>
          </cell>
          <cell r="B43179" t="str">
            <v>ACCESSORI VARI PER L'IRRIGAZIONE</v>
          </cell>
          <cell r="C43179"/>
          <cell r="D43179"/>
        </row>
        <row r="43180">
          <cell r="A43180" t="str">
            <v>MU.06.700.0610</v>
          </cell>
          <cell r="B43180" t="str">
            <v>Filtro a cartuccia a ‘Y’, da installare sulla testa della tubazione, avente le seguenti caratteristiche: corpo in polipropilene; cartuccia filtrante smontabile; pressione massima di esercizio 8 ATM. Completo di saracinesca di parzializzazione e raccorderia per il collegamento alla tubazione di alimentazione, diametro:</v>
          </cell>
          <cell r="C43180"/>
          <cell r="D43180"/>
        </row>
        <row r="43181">
          <cell r="A43181" t="str">
            <v>MU.06.700.0610.a</v>
          </cell>
          <cell r="B43181" t="str">
            <v>- Ø 1½"</v>
          </cell>
          <cell r="C43181" t="str">
            <v>cad</v>
          </cell>
          <cell r="D43181" t="str">
            <v>47,49</v>
          </cell>
        </row>
        <row r="43182">
          <cell r="A43182" t="str">
            <v>MU.06.700.0610.b</v>
          </cell>
          <cell r="B43182" t="str">
            <v>- Ø 2"</v>
          </cell>
          <cell r="C43182" t="str">
            <v>cad</v>
          </cell>
          <cell r="D43182" t="str">
            <v>87,01</v>
          </cell>
        </row>
        <row r="43183">
          <cell r="A43183" t="str">
            <v>MU.06.700.0610.c</v>
          </cell>
          <cell r="B43183" t="str">
            <v>- Ø 3"</v>
          </cell>
          <cell r="C43183" t="str">
            <v>cad</v>
          </cell>
          <cell r="D43183" t="str">
            <v>139,68</v>
          </cell>
        </row>
        <row r="43184">
          <cell r="A43184" t="str">
            <v>MU.06.700.0615</v>
          </cell>
          <cell r="B43184" t="str">
            <v>Filtro in acciaio con attacchi in linea pari diametro F cestellato a rete in acciaio inox da 120 mesh chiusura a vite con rubinetto per spurgo, attacchi per manometri, nei diametri e portata:</v>
          </cell>
          <cell r="C43184"/>
          <cell r="D43184"/>
        </row>
        <row r="43185">
          <cell r="A43185" t="str">
            <v>MU.06.700.0615.a</v>
          </cell>
          <cell r="B43185" t="str">
            <v>- Ø 1½"</v>
          </cell>
          <cell r="C43185" t="str">
            <v>cad</v>
          </cell>
          <cell r="D43185" t="str">
            <v>409,16</v>
          </cell>
        </row>
        <row r="43186">
          <cell r="A43186" t="str">
            <v>MU.06.700.0615.b</v>
          </cell>
          <cell r="B43186" t="str">
            <v>- Ø 2"</v>
          </cell>
          <cell r="C43186" t="str">
            <v>cad</v>
          </cell>
          <cell r="D43186" t="str">
            <v>522,84</v>
          </cell>
        </row>
        <row r="43187">
          <cell r="A43187" t="str">
            <v>MU.06.700.0615.c</v>
          </cell>
          <cell r="B43187" t="str">
            <v>- Ø 3"</v>
          </cell>
          <cell r="C43187" t="str">
            <v>cad</v>
          </cell>
          <cell r="D43187" t="str">
            <v>673,89</v>
          </cell>
        </row>
        <row r="43188">
          <cell r="A43188" t="str">
            <v>MU.06.700.0620</v>
          </cell>
          <cell r="B43188" t="str">
            <v>Riduttore di pressione con corpo in ottone F a 4 elementi azione diretta con pressione in uscita fissa, range di portata 3,2- 20 mc/ora.</v>
          </cell>
          <cell r="C43188"/>
          <cell r="D43188"/>
        </row>
        <row r="43189">
          <cell r="A43189" t="str">
            <v>MU.06.700.0620.a</v>
          </cell>
          <cell r="B43189" t="str">
            <v>- ø 2"</v>
          </cell>
          <cell r="C43189" t="str">
            <v>cad</v>
          </cell>
          <cell r="D43189" t="str">
            <v>363,40</v>
          </cell>
        </row>
        <row r="43190">
          <cell r="A43190" t="str">
            <v>MU.06.700.0620.b</v>
          </cell>
          <cell r="B43190" t="str">
            <v>- ø 3"</v>
          </cell>
          <cell r="C43190" t="str">
            <v>cad</v>
          </cell>
          <cell r="D43190" t="str">
            <v>927,86</v>
          </cell>
        </row>
        <row r="43191">
          <cell r="A43191" t="str">
            <v>MU.06.700.0630</v>
          </cell>
          <cell r="B43191" t="str">
            <v>Valvola volumetrica flangiata avente le seguenti caratteristiche: trasmettitore ad impulsi elettrico a 24V 100 mA con segnale ogni 10 litri; corpo in ghisa plastificata; orologeria di tipo 'asciutto' e gruppo di misura estraibile; attacco flangiato. da:</v>
          </cell>
          <cell r="C43191"/>
          <cell r="D43191"/>
        </row>
        <row r="43192">
          <cell r="A43192" t="str">
            <v>MU.06.700.0630.a</v>
          </cell>
          <cell r="B43192" t="str">
            <v>- DN 50</v>
          </cell>
          <cell r="C43192" t="str">
            <v>cad</v>
          </cell>
          <cell r="D43192" t="str">
            <v>376,83</v>
          </cell>
        </row>
        <row r="43193">
          <cell r="A43193" t="str">
            <v>MU.06.700.0630.b</v>
          </cell>
          <cell r="B43193" t="str">
            <v>- DN 65</v>
          </cell>
          <cell r="C43193" t="str">
            <v>cad</v>
          </cell>
          <cell r="D43193" t="str">
            <v>405,23</v>
          </cell>
        </row>
        <row r="43194">
          <cell r="A43194" t="str">
            <v>MU.06.700.0630.c</v>
          </cell>
          <cell r="B43194" t="str">
            <v>- DN 80</v>
          </cell>
          <cell r="C43194" t="str">
            <v>cad</v>
          </cell>
          <cell r="D43194" t="str">
            <v>443,87</v>
          </cell>
        </row>
        <row r="43195">
          <cell r="A43195" t="str">
            <v>MU.06.700.0635</v>
          </cell>
          <cell r="B43195" t="str">
            <v>Valvola di drenaggio in ottone con attacco filettato da 1/2", completa di presa a staffa e riduttori M-F 3/4 -1/2.</v>
          </cell>
          <cell r="C43195" t="str">
            <v>cad</v>
          </cell>
          <cell r="D43195" t="str">
            <v>11,28</v>
          </cell>
        </row>
        <row r="43196">
          <cell r="A43196" t="str">
            <v>MU.06.700.0640</v>
          </cell>
          <cell r="B43196" t="str">
            <v>Idrante in bronzo automatico da 1", per prelievo dell’acqua, avente le seguenti caratteristiche: molla in acciaio inox; disco di tenuta in neoprene; coperchio ribaltabile;</v>
          </cell>
          <cell r="C43196" t="str">
            <v>cad</v>
          </cell>
          <cell r="D43196" t="str">
            <v>42,47</v>
          </cell>
        </row>
        <row r="43197">
          <cell r="A43197" t="str">
            <v>MU.06.700.0645</v>
          </cell>
          <cell r="B43197" t="str">
            <v>Chiave di sicurezza ad attacco rapido e curva per idrante in bronzo da 1"</v>
          </cell>
          <cell r="C43197" t="str">
            <v>cad</v>
          </cell>
          <cell r="D43197" t="str">
            <v>116,71</v>
          </cell>
        </row>
        <row r="43198">
          <cell r="A43198" t="str">
            <v>MU.06.700.0650</v>
          </cell>
          <cell r="B43198" t="str">
            <v>Pozzetto in resina circolare</v>
          </cell>
          <cell r="C43198"/>
          <cell r="D43198"/>
        </row>
        <row r="43199">
          <cell r="A43199" t="str">
            <v>MU.06.700.0650.a</v>
          </cell>
          <cell r="B43199" t="str">
            <v>- dimensioni utili Ø 200 mm</v>
          </cell>
          <cell r="C43199" t="str">
            <v>cad</v>
          </cell>
          <cell r="D43199" t="str">
            <v>6,84</v>
          </cell>
        </row>
        <row r="43200">
          <cell r="A43200" t="str">
            <v>MU.06.700.0650.b</v>
          </cell>
          <cell r="B43200" t="str">
            <v>- dimensioni utili Ø 300 mm</v>
          </cell>
          <cell r="C43200" t="str">
            <v>cad</v>
          </cell>
          <cell r="D43200" t="str">
            <v>17,12</v>
          </cell>
        </row>
        <row r="43201">
          <cell r="A43201" t="str">
            <v>MU.06.700.0655</v>
          </cell>
          <cell r="B43201" t="str">
            <v>Pozzetto in resina rettangolare</v>
          </cell>
          <cell r="C43201"/>
          <cell r="D43201"/>
        </row>
        <row r="43202">
          <cell r="A43202" t="str">
            <v>MU.06.700.0655.a</v>
          </cell>
          <cell r="B43202" t="str">
            <v>-dimensioni utili 500x400 mm</v>
          </cell>
          <cell r="C43202" t="str">
            <v>cad</v>
          </cell>
          <cell r="D43202" t="str">
            <v>32,42</v>
          </cell>
        </row>
        <row r="43203">
          <cell r="A43203" t="str">
            <v>MU.06.700.0655.b</v>
          </cell>
          <cell r="B43203" t="str">
            <v>-dimensioni utili 500x600 mm</v>
          </cell>
          <cell r="C43203" t="str">
            <v>cad</v>
          </cell>
          <cell r="D43203" t="str">
            <v>58,96</v>
          </cell>
        </row>
        <row r="43204">
          <cell r="A43204" t="str">
            <v>MU.06.700.0660</v>
          </cell>
          <cell r="B43204" t="str">
            <v>Armadietto base in vetroresina con serratura, di dimensioni utili 687x630x238 mm, completo di piastra di fondo in bakelite e telaio di ancoraggio al pavimento.</v>
          </cell>
          <cell r="C43204" t="str">
            <v>cad</v>
          </cell>
          <cell r="D43204" t="str">
            <v>324,52</v>
          </cell>
        </row>
        <row r="43205">
          <cell r="A43205" t="str">
            <v>MU.06.700.0670</v>
          </cell>
          <cell r="B43205" t="str">
            <v>Contenitore in acciaio inox AISI 304, spessore 2,5 mm, di protezione per centraline di programmazione, resistente all'acqua, con parte superiore e inferiore grigliata per permetterre l'ingresso della luce per il modulo fotovoltaico e la riduzione del surriscaldamento interno, completo di chiave di sicurezza, per programmatore da:</v>
          </cell>
          <cell r="C43205"/>
          <cell r="D43205"/>
        </row>
        <row r="43206">
          <cell r="A43206" t="str">
            <v>MU.06.700.0670.a</v>
          </cell>
          <cell r="B43206" t="str">
            <v>- 6/8 stazioni</v>
          </cell>
          <cell r="C43206" t="str">
            <v>cad</v>
          </cell>
          <cell r="D43206" t="str">
            <v>701,16</v>
          </cell>
        </row>
        <row r="43207">
          <cell r="A43207" t="str">
            <v>MU.06.700.0670.b</v>
          </cell>
          <cell r="B43207" t="str">
            <v>- 10/12 stazioni</v>
          </cell>
          <cell r="C43207" t="str">
            <v>cad</v>
          </cell>
          <cell r="D43207" t="str">
            <v>830,87</v>
          </cell>
        </row>
        <row r="43208">
          <cell r="A43208" t="str">
            <v>MU.06.700.0680</v>
          </cell>
          <cell r="B43208" t="str">
            <v>Colonna tubolare in acciaio galvanizzato per l'installazione di contenitori in acciaio per programmatori, altezza 120÷140 cm, completa di kit di montaggio, per programmatore da:</v>
          </cell>
          <cell r="C43208"/>
          <cell r="D43208"/>
        </row>
        <row r="43209">
          <cell r="A43209" t="str">
            <v>MU.06.700.0680.a</v>
          </cell>
          <cell r="B43209" t="str">
            <v>- 6/8 stazioni</v>
          </cell>
          <cell r="C43209" t="str">
            <v>cad</v>
          </cell>
          <cell r="D43209" t="str">
            <v>196,58</v>
          </cell>
        </row>
        <row r="43210">
          <cell r="A43210" t="str">
            <v>MU.06.700.0680.b</v>
          </cell>
          <cell r="B43210" t="str">
            <v>- 10/12 stazioni</v>
          </cell>
          <cell r="C43210" t="str">
            <v>cad</v>
          </cell>
          <cell r="D43210" t="str">
            <v>261,70</v>
          </cell>
        </row>
        <row r="43211">
          <cell r="A43211" t="str">
            <v>MU.06.700.0700</v>
          </cell>
          <cell r="B43211" t="str">
            <v>RACCORDI VARI PER L'IRRIGAZIONE IN PVC O POLIPROPILENE</v>
          </cell>
          <cell r="C43211"/>
          <cell r="D43211"/>
        </row>
        <row r="43212">
          <cell r="A43212" t="str">
            <v>MU.06.700.0710</v>
          </cell>
          <cell r="B43212" t="str">
            <v>tee filettati a 90° con O-RING da:</v>
          </cell>
          <cell r="C43212"/>
          <cell r="D43212"/>
        </row>
        <row r="43213">
          <cell r="A43213" t="str">
            <v>MU.06.700.0710.a</v>
          </cell>
          <cell r="B43213" t="str">
            <v>- 1 ¼"</v>
          </cell>
          <cell r="C43213" t="str">
            <v>cad</v>
          </cell>
          <cell r="D43213" t="str">
            <v>4,58</v>
          </cell>
        </row>
        <row r="43214">
          <cell r="A43214" t="str">
            <v>MU.06.700.0710.b</v>
          </cell>
          <cell r="B43214" t="str">
            <v>- 1 ½"</v>
          </cell>
          <cell r="C43214" t="str">
            <v>cad</v>
          </cell>
          <cell r="D43214" t="str">
            <v>4,72</v>
          </cell>
        </row>
        <row r="43215">
          <cell r="A43215" t="str">
            <v>MU.06.700.0710.c</v>
          </cell>
          <cell r="B43215" t="str">
            <v>- 2"</v>
          </cell>
          <cell r="C43215" t="str">
            <v>cad</v>
          </cell>
          <cell r="D43215" t="str">
            <v>7,94</v>
          </cell>
        </row>
        <row r="43216">
          <cell r="A43216" t="str">
            <v>MU.06.700.0710.d</v>
          </cell>
          <cell r="B43216" t="str">
            <v>- 3"</v>
          </cell>
          <cell r="C43216" t="str">
            <v>cad</v>
          </cell>
          <cell r="D43216" t="str">
            <v>11,04</v>
          </cell>
        </row>
        <row r="43217">
          <cell r="A43217" t="str">
            <v>MU.06.700.0720</v>
          </cell>
          <cell r="B43217" t="str">
            <v>nipplo filettato con O-RING da:</v>
          </cell>
          <cell r="C43217"/>
          <cell r="D43217"/>
        </row>
        <row r="43218">
          <cell r="A43218" t="str">
            <v>MU.06.700.0720.a</v>
          </cell>
          <cell r="B43218" t="str">
            <v>- 1 ¼"</v>
          </cell>
          <cell r="C43218" t="str">
            <v>cad</v>
          </cell>
          <cell r="D43218" t="str">
            <v>1,08</v>
          </cell>
        </row>
        <row r="43219">
          <cell r="A43219" t="str">
            <v>MU.06.700.0720.b</v>
          </cell>
          <cell r="B43219" t="str">
            <v>- 1 ½"</v>
          </cell>
          <cell r="C43219" t="str">
            <v>cad</v>
          </cell>
          <cell r="D43219" t="str">
            <v>1,08</v>
          </cell>
        </row>
        <row r="43220">
          <cell r="A43220" t="str">
            <v>MU.06.700.0720.c</v>
          </cell>
          <cell r="B43220" t="str">
            <v>- 2"</v>
          </cell>
          <cell r="C43220" t="str">
            <v>cad</v>
          </cell>
          <cell r="D43220" t="str">
            <v>1,55</v>
          </cell>
        </row>
        <row r="43221">
          <cell r="A43221" t="str">
            <v>MU.06.700.0720.d</v>
          </cell>
          <cell r="B43221" t="str">
            <v>- 3"</v>
          </cell>
          <cell r="C43221" t="str">
            <v>cad</v>
          </cell>
          <cell r="D43221" t="str">
            <v>4,36</v>
          </cell>
        </row>
        <row r="43222">
          <cell r="A43222" t="str">
            <v>MU.06.700.0730</v>
          </cell>
          <cell r="B43222" t="str">
            <v>valvola a sfera monoghiera da:</v>
          </cell>
          <cell r="C43222"/>
          <cell r="D43222"/>
        </row>
        <row r="43223">
          <cell r="A43223" t="str">
            <v>MU.06.700.0730.a</v>
          </cell>
          <cell r="B43223" t="str">
            <v>- 1 ¼"</v>
          </cell>
          <cell r="C43223" t="str">
            <v>cad</v>
          </cell>
          <cell r="D43223" t="str">
            <v>13,59</v>
          </cell>
        </row>
        <row r="43224">
          <cell r="A43224" t="str">
            <v>MU.06.700.0730.b</v>
          </cell>
          <cell r="B43224" t="str">
            <v>- 1 ½"</v>
          </cell>
          <cell r="C43224" t="str">
            <v>cad</v>
          </cell>
          <cell r="D43224" t="str">
            <v>17,46</v>
          </cell>
        </row>
        <row r="43225">
          <cell r="A43225" t="str">
            <v>MU.06.700.0730.c</v>
          </cell>
          <cell r="B43225" t="str">
            <v>- 2"</v>
          </cell>
          <cell r="C43225" t="str">
            <v>cad</v>
          </cell>
          <cell r="D43225" t="str">
            <v>27,73</v>
          </cell>
        </row>
        <row r="43226">
          <cell r="A43226" t="str">
            <v>MU.06.700.0730.d</v>
          </cell>
          <cell r="B43226" t="str">
            <v>- 3"</v>
          </cell>
          <cell r="C43226" t="str">
            <v>cad</v>
          </cell>
          <cell r="D43226" t="str">
            <v>76,85</v>
          </cell>
        </row>
        <row r="43227">
          <cell r="A43227" t="str">
            <v>MU.06.700.0740</v>
          </cell>
          <cell r="B43227" t="str">
            <v>bocchettone a tre pezzi con O-RING da:</v>
          </cell>
          <cell r="C43227"/>
          <cell r="D43227"/>
        </row>
        <row r="43228">
          <cell r="A43228" t="str">
            <v>MU.06.700.0740.a</v>
          </cell>
          <cell r="B43228" t="str">
            <v>- 1 ¼"</v>
          </cell>
          <cell r="C43228" t="str">
            <v>cad</v>
          </cell>
          <cell r="D43228" t="str">
            <v>7,73</v>
          </cell>
        </row>
        <row r="43229">
          <cell r="A43229" t="str">
            <v>MU.06.700.0740.b</v>
          </cell>
          <cell r="B43229" t="str">
            <v>- 1 ½"</v>
          </cell>
          <cell r="C43229" t="str">
            <v>cad</v>
          </cell>
          <cell r="D43229" t="str">
            <v>10,71</v>
          </cell>
        </row>
        <row r="43230">
          <cell r="A43230" t="str">
            <v>MU.06.700.0740.c</v>
          </cell>
          <cell r="B43230" t="str">
            <v>- 2"</v>
          </cell>
          <cell r="C43230" t="str">
            <v>cad</v>
          </cell>
          <cell r="D43230" t="str">
            <v>14,56</v>
          </cell>
        </row>
        <row r="43231">
          <cell r="A43231" t="str">
            <v>MU.06.700.0740.d</v>
          </cell>
          <cell r="B43231" t="str">
            <v>- 3"</v>
          </cell>
          <cell r="C43231" t="str">
            <v>cad</v>
          </cell>
          <cell r="D43231" t="str">
            <v>29,33</v>
          </cell>
        </row>
        <row r="43232">
          <cell r="A43232" t="str">
            <v>MU.06.800</v>
          </cell>
          <cell r="B43232" t="str">
            <v>MANUTENZIONE E TRATTAMENTO ACQUE FONTANE</v>
          </cell>
          <cell r="C43232"/>
          <cell r="D43232"/>
        </row>
        <row r="43233">
          <cell r="A43233" t="str">
            <v>MU.06.800.0030</v>
          </cell>
          <cell r="B43233" t="str">
            <v>Sostanze chimiche in polvere e/o confetti per il trattamento delle acque. Tipo:</v>
          </cell>
          <cell r="C43233"/>
          <cell r="D43233"/>
        </row>
        <row r="43234">
          <cell r="A43234" t="str">
            <v>MU.06.800.0030.a</v>
          </cell>
          <cell r="B43234" t="str">
            <v>- Ipoclorito di calcio</v>
          </cell>
          <cell r="C43234" t="str">
            <v>kg</v>
          </cell>
          <cell r="D43234" t="str">
            <v>7,35</v>
          </cell>
        </row>
        <row r="43235">
          <cell r="A43235" t="str">
            <v>MU.06.800.0030.b</v>
          </cell>
          <cell r="B43235" t="str">
            <v>- Cloro</v>
          </cell>
          <cell r="C43235" t="str">
            <v>kg</v>
          </cell>
          <cell r="D43235" t="str">
            <v>7,77</v>
          </cell>
        </row>
        <row r="43236">
          <cell r="A43236" t="str">
            <v>MU.06.800.0030.c</v>
          </cell>
          <cell r="B43236" t="str">
            <v>- Tricloro</v>
          </cell>
          <cell r="C43236" t="str">
            <v>kg</v>
          </cell>
          <cell r="D43236" t="str">
            <v>8,36</v>
          </cell>
        </row>
        <row r="43237">
          <cell r="A43237" t="str">
            <v>MU.06.800.0040</v>
          </cell>
          <cell r="B43237" t="str">
            <v>Alghicida liquido incolore per il trattamento delle acque.</v>
          </cell>
          <cell r="C43237" t="str">
            <v>l</v>
          </cell>
          <cell r="D43237" t="str">
            <v>5,95</v>
          </cell>
        </row>
        <row r="43238">
          <cell r="A43238" t="str">
            <v>MU.07 - MATERIALI IMPIANTI SPORTIVI</v>
          </cell>
          <cell r="B43238"/>
          <cell r="C43238"/>
          <cell r="D43238"/>
        </row>
        <row r="43239">
          <cell r="A43239" t="str">
            <v>MU</v>
          </cell>
          <cell r="B43239" t="str">
            <v>MATERIALI PER URBANIZZAZIONE</v>
          </cell>
          <cell r="C43239"/>
          <cell r="D43239"/>
        </row>
        <row r="43240">
          <cell r="A43240" t="str">
            <v>MU.07</v>
          </cell>
          <cell r="B43240" t="str">
            <v>MATERIALI IMPIANTI SPORTIVI</v>
          </cell>
          <cell r="C43240"/>
          <cell r="D43240"/>
        </row>
        <row r="43241">
          <cell r="A43241" t="str">
            <v>MU.07.010</v>
          </cell>
          <cell r="B43241" t="str">
            <v>TELI IN GOMMA PER PAVIMENTI SPORTIVI</v>
          </cell>
          <cell r="C43241"/>
          <cell r="D43241"/>
        </row>
        <row r="43242">
          <cell r="A43242" t="str">
            <v>MU.07.010.0010</v>
          </cell>
          <cell r="B43242" t="str">
            <v>Pannello per pavimento elastico anticaduta di dimensione 100 x 100 cm e di spessore 60 mm, realizzato in granulato di gomma e riciclati di gomma miscelati con legante poliuretanico.</v>
          </cell>
          <cell r="C43242" t="str">
            <v>m²</v>
          </cell>
          <cell r="D43242" t="str">
            <v>81,57</v>
          </cell>
        </row>
        <row r="43243">
          <cell r="A43243" t="str">
            <v>MU.07.010.0020</v>
          </cell>
          <cell r="B43243" t="str">
            <v>Pavimentazione sportiva indoor in gomma, ideale per aree polivalenti ed utilizzabile a livello scolastico ed amatoriale, adatto per competizioni di pallavolo, calcetto, pallamano e badminton.</v>
          </cell>
          <cell r="C43243" t="str">
            <v>m²</v>
          </cell>
          <cell r="D43243" t="str">
            <v>37,71</v>
          </cell>
        </row>
        <row r="43244">
          <cell r="A43244" t="str">
            <v>MU.07.010.0030</v>
          </cell>
          <cell r="B43244" t="str">
            <v>Pavimentazione sportiva indoor in gomma pointelastic, ideale per aree polivalenti ed utilizzabile ad ogni livello (amatoriale e professionistico), particolarmente adatto per competizioni nazionali ed internazionali di pallavolo, calcetto, pallamano e badminton.</v>
          </cell>
          <cell r="C43244" t="str">
            <v>m²</v>
          </cell>
          <cell r="D43244" t="str">
            <v>45,96</v>
          </cell>
        </row>
        <row r="43245">
          <cell r="A43245" t="str">
            <v>MU.07.010.0040</v>
          </cell>
          <cell r="B43245" t="str">
            <v>Pavimento sportivo prefabbricato in gomma ecocompatibile conforme alla normativa EN14877. Il manto, a base di gomma naturale e sintetica e cariche minerali, vulcanizzato e calandrato, si presenterà in formato teli aventi lunghezza (max 25 ml.) e larghezza variabile (1,70-1,83 ml.) e sarà formato da uno strato superiore impermeabile di colorea scelta (secondo gamma disponibile) con spessore non inferiore a mm. 3,0 connotato da una impronta denominata “foca” oppure in alternativa con impronta denominata "pista" esclusivamente negli spessori mm. 6,0 /8,0, di opportuna durezza, antisdrucciolo, antiriflesso, ottima polivalenza e da uno strato inferiore di colore grigio o marrone. spessore:</v>
          </cell>
          <cell r="C43245"/>
          <cell r="D43245"/>
        </row>
        <row r="43246">
          <cell r="A43246" t="str">
            <v>MU.07.010.0040.a</v>
          </cell>
          <cell r="B43246" t="str">
            <v>- Spessore 4,50 mm- peso 5,20 Kg/m²</v>
          </cell>
          <cell r="C43246" t="str">
            <v>m²</v>
          </cell>
          <cell r="D43246" t="str">
            <v>37,80</v>
          </cell>
        </row>
        <row r="43247">
          <cell r="A43247" t="str">
            <v>MU.07.010.0040.b</v>
          </cell>
          <cell r="B43247" t="str">
            <v>- Spessore 5,00 mm- peso 5,80 Kg/m²</v>
          </cell>
          <cell r="C43247" t="str">
            <v>m²</v>
          </cell>
          <cell r="D43247" t="str">
            <v>41,50</v>
          </cell>
        </row>
        <row r="43248">
          <cell r="A43248" t="str">
            <v>MU.07.010.0040.c</v>
          </cell>
          <cell r="B43248" t="str">
            <v>- Spessore 6,00 mm- peso 6,50 Kg/m²</v>
          </cell>
          <cell r="C43248" t="str">
            <v>m²</v>
          </cell>
          <cell r="D43248" t="str">
            <v>48,29</v>
          </cell>
        </row>
        <row r="43249">
          <cell r="A43249" t="str">
            <v>MU.07.010.0040.d</v>
          </cell>
          <cell r="B43249" t="str">
            <v>- Spessore 8,00 mm- peso 8,70 Kg/m²</v>
          </cell>
          <cell r="C43249" t="str">
            <v>m²</v>
          </cell>
          <cell r="D43249" t="str">
            <v>59,43</v>
          </cell>
        </row>
        <row r="43250">
          <cell r="A43250" t="str">
            <v>MU.07.010.0050</v>
          </cell>
          <cell r="B43250" t="str">
            <v>Pavimento sportivo prefabbricato in gomma ecocompatibile conforme alla normativa EN 14877. Il manto, a base di gomma naturale e sintetica e cariche minerali, vulcanizzato e calandrato, si presenta in formato teli aventi lunghezza (max 15 ml.) e larghezza variabile (1,22-1,60 ml.) ed è formato da uno strato superiore impermeabile di colore con spessore non inferiore a mm. 6.0 connotato da una tassellatura regolare e direzionale, di opportuna durezza, antisdrucciolo, antiriflesso, ottima resistenza alle scarpe chiodate e da uno strato inferiore di colore nero avente una particolare struttura inclinata nella direzione di corsa che permette un ottimo livello di comfort all’atleta. inoltre, possiede una certificazione quale “Rifiuto non pericoloso”. Gli spessori mm. 10 e mm. 13 risultano conformi alla normativa EN14877. Inoltre il mm. 13 avrà un assorbimento di energia (Ka): ≥ 35% e una Deformazione verticale: ≥ 1,8 mm. rispondenti alle normative I.A.A.F. e F.I.D.A.L.. spessore:</v>
          </cell>
          <cell r="C43250"/>
          <cell r="D43250"/>
        </row>
        <row r="43251">
          <cell r="A43251" t="str">
            <v>MU.07.010.0050.a</v>
          </cell>
          <cell r="B43251" t="str">
            <v>- Spessore 8,00 mm- peso 8,60 Kg/m²</v>
          </cell>
          <cell r="C43251" t="str">
            <v>m²</v>
          </cell>
          <cell r="D43251" t="str">
            <v>59,43</v>
          </cell>
        </row>
        <row r="43252">
          <cell r="A43252" t="str">
            <v>MU.07.010.0050.b</v>
          </cell>
          <cell r="B43252" t="str">
            <v>- Spessore 10,00 mm- peso 10,00 Kg/m²</v>
          </cell>
          <cell r="C43252" t="str">
            <v>m²</v>
          </cell>
          <cell r="D43252" t="str">
            <v>64,80</v>
          </cell>
        </row>
        <row r="43253">
          <cell r="A43253" t="str">
            <v>MU.07.010.0050.c</v>
          </cell>
          <cell r="B43253" t="str">
            <v>- Spessore 13,00 mm- peso 12,10 Kg/m²</v>
          </cell>
          <cell r="C43253" t="str">
            <v>m²</v>
          </cell>
          <cell r="D43253" t="str">
            <v>84,58</v>
          </cell>
        </row>
        <row r="43254">
          <cell r="A43254" t="str">
            <v>MU.07.020</v>
          </cell>
          <cell r="B43254" t="str">
            <v>SOTTOSTRATI CON ARMATURA IN FIBRA DI VETRO</v>
          </cell>
          <cell r="C43254"/>
          <cell r="D43254"/>
        </row>
        <row r="43255">
          <cell r="A43255" t="str">
            <v>MU.07.020.0010</v>
          </cell>
          <cell r="B43255" t="str">
            <v>Lamina stabilizzante, impermeabilizzante, ed isolante costituita da speciali resine viniliche e fibra di vetro stabilizzante con una serie di peduncoli in resina espansa nella parte sottostante. Tale lamina stabilizzante viene solo appoggiata al sottofondo ed i teli dovranno essere posati a giunzioni avvicinate; su di essi, ma con giunzioni non corrispondenti, verranno successivamente incollati con collanti a base di resine poliuretaniche bicomponenti, (consumo di c.a. 500 gr/mq) i teli della pavimentazione sportiva; le pavimentazioni sportive utilizzabili sono in gomma (spessore 3,0 mm.), oppure di uno spessore più elevato (7,5 mm) grazie al quale si raggiungono i valori tecnico/prestazionali richiesti dalla norma EN14904. L’accoppiamento in opera, che rende il pavimento autoposante, ne permette il suo isolamento dal sottofondo e ne facilita la sostituzione alla fine del ciclo di vita.</v>
          </cell>
          <cell r="C43255"/>
          <cell r="D43255"/>
        </row>
        <row r="43256">
          <cell r="A43256" t="str">
            <v>MU.07.020.0010.a</v>
          </cell>
          <cell r="B43256" t="str">
            <v>- EN 14904 (tipo P1) - Spessore 1,20 mm - peso 1,05 kg/m²</v>
          </cell>
          <cell r="C43256" t="str">
            <v>m²</v>
          </cell>
          <cell r="D43256" t="str">
            <v>16,12</v>
          </cell>
        </row>
        <row r="43257">
          <cell r="A43257" t="str">
            <v>MU.07.020.0010.b</v>
          </cell>
          <cell r="B43257" t="str">
            <v>- EN 14904 (tipo P2) - Spessore 4,00 mm - peso 2,10 kg/m²</v>
          </cell>
          <cell r="C43257" t="str">
            <v>m²</v>
          </cell>
          <cell r="D43257" t="str">
            <v>26,87</v>
          </cell>
        </row>
        <row r="43258">
          <cell r="A43258" t="str">
            <v>MU.07.020.0010.c</v>
          </cell>
          <cell r="B43258" t="str">
            <v>- EN 14904 (tipo P1) - Spessore 6,00 mm - peso 3,00 kg/m²</v>
          </cell>
          <cell r="C43258" t="str">
            <v>m²</v>
          </cell>
          <cell r="D43258" t="str">
            <v>32,23</v>
          </cell>
        </row>
        <row r="43259">
          <cell r="A43259" t="str">
            <v>MU.07.030</v>
          </cell>
          <cell r="B43259" t="str">
            <v>TELI VINILICI PER PAVIMENTI SPORTIVI</v>
          </cell>
          <cell r="C43259"/>
          <cell r="D43259"/>
        </row>
        <row r="43260">
          <cell r="A43260" t="str">
            <v>MU.07.030.0010</v>
          </cell>
          <cell r="B43260" t="str">
            <v>Pavimentazione sportiva indoor in pvc, ideale per aree polivalenti ed utilizzabile a livello scolastico ed amatoriale, adatto per competizioni di pallavolo, calcetto, pallamano e badminton.</v>
          </cell>
          <cell r="C43260" t="str">
            <v>m²</v>
          </cell>
          <cell r="D43260" t="str">
            <v>29,91</v>
          </cell>
        </row>
        <row r="43261">
          <cell r="A43261" t="str">
            <v>MU.07.030.0020</v>
          </cell>
          <cell r="B43261" t="str">
            <v>Pavimentazione sportiva indoor in pvc pointelastic, ideale per aree polivalenti ed utilizzabile ad ogni livello (amatoriale e professionistico), particolarmente adatto per competizioni nazionali ed internazionali di pallavolo, calcetto, pallamano e badminton. Pavimento sportivo vinilico composto da uno strato di usura in PVC omogeneo calandrato e pressato, opaco ed antisdrucciolevole, con finitura poliuretanica superficiale trasparente foto reticolata, di spessore mm. 2,0, accoppiato ad un sottofondo elastico espanso costituito da schiuma poliuretanica a celle aperte di mm. 6,0 con densità e durezza appositamente modulate per garantire determinati valori di assorbimento degli urti, ritorno di energia, elasticità, isolamento acustico e capacità portante. La pavimentazione è provvista di marcatura CE, ed è conforme alla normativa EN 14904 (tipo P1) e alla normativa EN13501-1 (classe al fuoco Cfl-S1); Spessore 8,00 mm - peso 4,80 kg/m²</v>
          </cell>
          <cell r="C43261" t="str">
            <v>m²</v>
          </cell>
          <cell r="D43261" t="str">
            <v>44,10</v>
          </cell>
        </row>
        <row r="43262">
          <cell r="A43262" t="str">
            <v>MU.07.040</v>
          </cell>
          <cell r="B43262" t="str">
            <v>PAVIMENTI SPORTIVI IN LEGNO</v>
          </cell>
          <cell r="C43262"/>
          <cell r="D43262"/>
        </row>
        <row r="43263">
          <cell r="A43263" t="str">
            <v>MU.07.040.0010</v>
          </cell>
          <cell r="B43263" t="str">
            <v>Fornitura e posa in opera di pavimentazione sportiva in legno omologata FIBA LEVEL 1 composta da due strati di compensato fenolico spessore 9 mm incrociati, avvitati ed incollati tra loro; pavimento di finitura in faggio prefinito e preverniciato con sei mani di vernice ad alta resistenza dello spessore nominale di 14 mm, fissato alla struttura di compensato. Il sistema è caratterizzato nella parte inferiore da speciali supporti elastici di disegno troncoconico altezza 30 mm, compresi nella fornitura; tali supporti hanno la capacità di assorbire gli urti e di tornare in posizione originale grazie a una camera d’aria interna. I supporti elastici sono fissati secondo uno schema appositamente studiato per garantire una perfetta uniformità di risposta elastica in ogni punto della superficie finale. Il sistema dovrà avere la marchiatura CE ed essere conforme ai requisiti previsti dalla normativa europea EN 14904, della normativa DIN18032, della normativa FIBA (Official Basketball Rules 2006 – Basketball Equipment – October 2006) e alle prescrizioni delle federazioni sportive internazionali. Inoltre dovrà essere certificata la reazione al fuoco EN 13501-1 secondo la nuova normativa europea.</v>
          </cell>
          <cell r="C43263" t="str">
            <v>m²</v>
          </cell>
          <cell r="D43263" t="str">
            <v>102,66</v>
          </cell>
        </row>
        <row r="43264">
          <cell r="A43264" t="str">
            <v>MU.07.040.0020</v>
          </cell>
          <cell r="B43264" t="str">
            <v>Pavimentazione sportiva in legno omologata FIBA LEVEL 1 composta da uno strato di compensato fenolico spessore 12 mm tagliato a liste disposte a 45° rispetto al lato lungo del campo di gioco; pavimento di finitura in faggio preverniciato con sei mani di vernice ad alta resistenza dello spessore nominale di 14 mm (4 mm ca. di strato nobile d’usura + 10 mm ca. di strato bilanciante), fissato allo strato di compensato. Il tutto viene ammortizzato da un materassino di poliuretano espanso flessibile dello spessore di 15 mm fornito in lastre, compreso nel sistema; tale materassino fornisce al sistema una perfetta uniformità di risposta elastica in ogni punto della superficie finale. Il sistema dovrà avere la marchiatura CE ed essere conforme ai requisiti della normativa europea EN 14904 e alle prescrizioni delle federazioni sportive internazionali. Inoltre dovrà essere certificata la reazione al fuoco EN 13501-1 secondo la nuova normativa europea. - Spessore 41,00 mm - 14,20 kg/m²</v>
          </cell>
          <cell r="C43264" t="str">
            <v>m²</v>
          </cell>
          <cell r="D43264" t="str">
            <v>86,20</v>
          </cell>
        </row>
        <row r="43265">
          <cell r="A43265" t="str">
            <v>MU.07.040.0030</v>
          </cell>
          <cell r="B43265" t="str">
            <v>Pavimentazione sportiva in legno omologata FIBA LEVEL 1 (specifica in caso di sistemi riscaldamento a pavimento nel massetto per la sua bassa resistenza termica (pari a m²K/W 0,38) composta da uno strato di compensato fenolico spessore 12 mm tagliato a liste disposte a 45° rispetto al lato lungo del campo di gioco, pavimento di finitura in faggio preverniciato con sei mani di vernice ad alta resistenza dello spessore nominale di 14 mm, fissato allo strato di compensato. Il tutto viene ammortizzato da un materassino ammortizzante e conduttivo FTS spessore 12 mm prefabbricato in teli composto da granuli di gomma rivestiti (compreso nella fornitura); tale materassino fornisce al sistema una perfetta uniformità di risposta elastica in ogni punto della superficie finale. Il sistema dovrà avere la marchiatura CE ed essere conforme ai requisiti della normativa europea EN14904, della normativa FIBA e alle prescrizioni delle federazioni sportive internazionali. Inoltre dovrà essere certificata la reazione al fuoco EN 13501-1 secondo la nuova normativa europea. Spessore 38,00 mm - 19,80 kg/m²</v>
          </cell>
          <cell r="C43265" t="str">
            <v>m²</v>
          </cell>
          <cell r="D43265" t="str">
            <v>90,73</v>
          </cell>
        </row>
        <row r="43266">
          <cell r="A43266" t="str">
            <v>MU.07.040.0040</v>
          </cell>
          <cell r="B43266" t="str">
            <v>Pavimentazione sportiva in legno composta da due strati di compensato fenolico incrociati dello spessore di 12 mm, avvitati ed incollati tra loro sui quali viene fissato il pavimento di finitura. Il sistema è caratterizzato nella parte inferiore da speciali supporti elastici di disegno troncoconico di altezza 30 mm; tali supporti hanno la capacità di assorbire gli urti e di tornare in posizione originale grazie a una camera d’aria interna. I supporti elastici sono fissati secondo uno schema appositamente studiato per garantire una perfetta uniformità di risposta elastica in ogni punto della superficie finale. Su tale sub-base si possono incollare sia pavimentazioni in gomma che pavimentazioni in pvc ottenendo una pavimentazione combielastic conforme alla normativa EN 14904. Spessore 56,50 mm. - peso 14,70 Kg/m²</v>
          </cell>
          <cell r="C43266" t="str">
            <v>m²</v>
          </cell>
          <cell r="D43266" t="str">
            <v>55,88</v>
          </cell>
        </row>
        <row r="43267">
          <cell r="A43267" t="str">
            <v>MU.07.040.0050</v>
          </cell>
          <cell r="B43267" t="str">
            <v>Pavimentazione sportiva in legno composta da due strati di compensato fenolico incrociati dello spessore di 9 mm, avvitati ed incollati tra loro sui quali viene fissato il pavimento di finitura. Il tutto viene ammortizzato da un materassino di poliuretano espanso flessibile dello spessore di 15 mm fornito in lastre, compreso nella fornitura; tale materassino fornisce al sistema una perfetta uniformità di risposta elastica in ogni punto della superficie finale. Su tale sub-base si possono incollare sia pavimentazioni in gomma che pavimentazioni in pvc ottenendo una pavimentazione combielastic conforme alla normativa EN 14904. Spessore 37,00 mm. - peso 16,00 Kg/m²</v>
          </cell>
          <cell r="C43267" t="str">
            <v>m²</v>
          </cell>
          <cell r="D43267" t="str">
            <v>50,01</v>
          </cell>
        </row>
        <row r="43268">
          <cell r="A43268" t="str">
            <v>MU.07.050</v>
          </cell>
          <cell r="B43268" t="str">
            <v>ELEMENTI IN LEGNO PER PAVIMENTI SPORTIVI CON SOTTOCOSTRUZIONE</v>
          </cell>
          <cell r="C43268"/>
          <cell r="D43268"/>
        </row>
        <row r="43269">
          <cell r="A43269" t="str">
            <v>MU.07.050.0010</v>
          </cell>
          <cell r="B43269" t="str">
            <v>Listoni prefiniti di faggio massiccio evaporato sotto pressione, intestati a maschio e femmina sia sulle coste lunghe che sulle teste, protetti da un foglio di polietilene incollati sul retro e preverniciati a caldo con due mani successive di vernice poliuretanica, bicomponente, trasparente e semilucida, per pavimenti tipo: pallacanestro, pallavolo, pallamano, hockey e pattinaggio.</v>
          </cell>
          <cell r="C43269" t="str">
            <v>m²</v>
          </cell>
          <cell r="D43269" t="str">
            <v>89,14</v>
          </cell>
        </row>
        <row r="43270">
          <cell r="A43270" t="str">
            <v>MU.07.050.0020</v>
          </cell>
          <cell r="B43270" t="str">
            <v>Pannelli prefiniti di faggio massiccio evaporato sotto pressione, spessore 22 mm. I pannelli sono intestati a maschio su uno dei lati maggiori, mentre gli altri tre lati sono intestati a femmina; sono verniciati su tutti i lati e le coste con due mani successive di vernice poliuretanica, bicomponente, trasparente e semilucida, oltre ad essere numerati progressivamente sul retro. Hanno inoltre un profilato metallico ad incastro situato al centro del pannello,sporgente nella direzione del maschio; per pavimenti tipo: pallacanestro, pallavolo, pallamano, hockey e pattinaggio.</v>
          </cell>
          <cell r="C43270" t="str">
            <v>m²</v>
          </cell>
          <cell r="D43270" t="str">
            <v>165,14</v>
          </cell>
        </row>
        <row r="43271">
          <cell r="A43271" t="str">
            <v>MU.07.050.0030</v>
          </cell>
          <cell r="B43271" t="str">
            <v>Vernice a base di resine poliuretaniche pigmentate per segnatura dei campi di gioco, con la stessa composizione di base della vernice dei listoni o dei pannelli, al fine di assicurare la perfetta adesione tra la superficie degli stessi e le linee di segnatura; fornitura per segnatura completa di campi da:</v>
          </cell>
          <cell r="C43271"/>
          <cell r="D43271"/>
        </row>
        <row r="43272">
          <cell r="A43272" t="str">
            <v>MU.07.050.0030.a</v>
          </cell>
          <cell r="B43272" t="str">
            <v>- pallacanestro</v>
          </cell>
          <cell r="C43272" t="str">
            <v>cad</v>
          </cell>
          <cell r="D43272" t="str">
            <v>214,94</v>
          </cell>
        </row>
        <row r="43273">
          <cell r="A43273" t="str">
            <v>MU.07.050.0030.b</v>
          </cell>
          <cell r="B43273" t="str">
            <v>- pallavolo</v>
          </cell>
          <cell r="C43273" t="str">
            <v>cad</v>
          </cell>
          <cell r="D43273" t="str">
            <v>121,25</v>
          </cell>
        </row>
        <row r="43274">
          <cell r="A43274" t="str">
            <v>MU.07.050.0030.c</v>
          </cell>
          <cell r="B43274" t="str">
            <v>- pallamano</v>
          </cell>
          <cell r="C43274" t="str">
            <v>cad</v>
          </cell>
          <cell r="D43274" t="str">
            <v>267,30</v>
          </cell>
        </row>
        <row r="43275">
          <cell r="A43275" t="str">
            <v>MU.07.050.0030.d</v>
          </cell>
          <cell r="B43275" t="str">
            <v>- hockey</v>
          </cell>
          <cell r="C43275" t="str">
            <v>cad</v>
          </cell>
          <cell r="D43275" t="str">
            <v>286,58</v>
          </cell>
        </row>
        <row r="43276">
          <cell r="A43276" t="str">
            <v>MU.07.050.0030.e</v>
          </cell>
          <cell r="B43276" t="str">
            <v>- pattinaggio</v>
          </cell>
          <cell r="C43276" t="str">
            <v>cad</v>
          </cell>
          <cell r="D43276" t="str">
            <v>314,14</v>
          </cell>
        </row>
        <row r="43277">
          <cell r="A43277" t="str">
            <v>MU.07.050.0040</v>
          </cell>
          <cell r="B43277" t="str">
            <v>Sottocostruzione singola per pavimenti in legno, composta da travetti di abete essiccato e piallato di sezione 80 x 45 mm, disposti ad un interasse di 40 cm circa. Sulla superficie inferiore dei travetti saranno fissati per mezzo di graffe degli elementi elastici in neoprene granulare ad alta resistenza, dello spessore di 8 mm e posti ad un interasse di 60 cm. Compreso strato di polietilene da 0,20 mm per barriera al vapore.</v>
          </cell>
          <cell r="C43277" t="str">
            <v>m²</v>
          </cell>
          <cell r="D43277" t="str">
            <v>9,81</v>
          </cell>
        </row>
        <row r="43278">
          <cell r="A43278" t="str">
            <v>MU.07.050.0050</v>
          </cell>
          <cell r="B43278" t="str">
            <v>Sottocostruzione singola per pavimenti in legno, composta da travetti di abete essiccato e piallato di sezione 70 x 35 mm, disposti ad un interasse di 40 cm circa. Sulla superficie inferiore dei travetti saranno fissati per mezzo di graffe degli elementi elastici in neoprene granulare ad alta resistenza, dello spessore di 8 mm e posti ad un interasse di 60 cm. Sui travetti verrà inchiodato un doppio strato di compensato fenolico con spessore totale di 15 mm. Compreso strato di polietilene da 0,20 mm per barriera al vapore.</v>
          </cell>
          <cell r="C43278" t="str">
            <v>m²</v>
          </cell>
          <cell r="D43278" t="str">
            <v>15,11</v>
          </cell>
        </row>
        <row r="43279">
          <cell r="A43279" t="str">
            <v>MU.07.050.0060</v>
          </cell>
          <cell r="B43279" t="str">
            <v>Sottocostruzione singola per pavimenti in legno, composta da travetti di abete essiccato e piallato di sezione 80 x 45 mm, disposti ad un interasse di 40 cm circa, livellati con cunei di polietilene e fissati con graffe su supporti in legno di abete. Questi ultimi saranno appoggiati su elementi elastici in gomma, dello spessore di 12 mm, indipendenti dal sottofondo e posti ad un interasse di 60 cm. Compreso strato di polietilene da 0,20 mm per barriera al vapore.</v>
          </cell>
          <cell r="C43279" t="str">
            <v>m²</v>
          </cell>
          <cell r="D43279" t="str">
            <v>23,08</v>
          </cell>
        </row>
        <row r="43280">
          <cell r="A43280" t="str">
            <v>MU.07.050.0070</v>
          </cell>
          <cell r="B43280" t="str">
            <v>Sottocostruzione doppia per pavimenti in legno, composta da un primo strato di travetti di abete essiccato e piallato di sezione 80 x 45 mm, disposti ad un interasse di 63 cm circa, livellati con cunei di polietilene e fissati con graffe su supporti in legno di abete. Su questo primo strato sarà fissata la seconda fila di travetti, posti ad interasse cm 40 circa, interponendo nelle giunzioni tra le orditure un elemento elastico in granuli di gomma spessore mm 8. Compreso strato di polietilene da 0,20 mm per barriera al vapore.</v>
          </cell>
          <cell r="C43280" t="str">
            <v>m²</v>
          </cell>
          <cell r="D43280" t="str">
            <v>27,59</v>
          </cell>
        </row>
        <row r="43281">
          <cell r="A43281" t="str">
            <v>MU.07.050.0080</v>
          </cell>
          <cell r="B43281" t="str">
            <v>Sottocostruzione doppia per pavimenti in legno, composta da un primo strato di travetti di abete essiccato e piallato di sezione 45 x 45 mm, disposti ad un interasse di 40 cm circa, livellati con cunei di polietilene e fissati con graffe su supporti in legno di abete ad interasse cm 67 circa. Su questo primo strato saranno fissati gli elementi resilienti in gomma spessore 22 mm, sui quali verrà realizzata la seconda orditura con travetti di abete di sez. mm 35x70, posti ad interasse cm 33 circa. Compreso strato di polietilene da 0,20 mm per barriera al vapore.</v>
          </cell>
          <cell r="C43281" t="str">
            <v>m²</v>
          </cell>
          <cell r="D43281" t="str">
            <v>37,66</v>
          </cell>
        </row>
        <row r="43282">
          <cell r="A43282" t="str">
            <v>MU.07.050.0090</v>
          </cell>
          <cell r="B43282" t="str">
            <v>Fornitura di clips in acciaio armonico per la posa con clips (n° 17 al m²)</v>
          </cell>
          <cell r="C43282" t="str">
            <v>m²</v>
          </cell>
          <cell r="D43282" t="str">
            <v>10,47</v>
          </cell>
        </row>
        <row r="43283">
          <cell r="A43283" t="str">
            <v>MU.07.050.0100</v>
          </cell>
          <cell r="B43283" t="str">
            <v>Fornitura di zoccolino battiscopa in legno da mm 40x22</v>
          </cell>
          <cell r="C43283" t="str">
            <v>m²</v>
          </cell>
          <cell r="D43283" t="str">
            <v>6,50</v>
          </cell>
        </row>
        <row r="43284">
          <cell r="A43284" t="str">
            <v>MU.07.070</v>
          </cell>
          <cell r="B43284" t="str">
            <v>MANTI SINTETICI COLATI IN OPERA</v>
          </cell>
          <cell r="C43284"/>
          <cell r="D43284"/>
        </row>
        <row r="43285">
          <cell r="A43285" t="str">
            <v>MU.07.070.0010</v>
          </cell>
          <cell r="B43285" t="str">
            <v>Manto sintetico elastico impermeabile da colare in opera, composto da resine acriliche miscelate con sabbia quarzifera. L'impasto colorato e le cariche sono mescolate in cantiere con l'aiuto di una piccola betoniera. Consumo impasto circa 3 kg al m². E' steso a freddo senza giunte, in strati incrociati, su sottofondo predisposto in asfalto impermeabile, dotato di adeguate pendenze. Può essere applicato nei colori rosso e verde abbinati. Adatto ad attività sportive quali tennis, pallacanestro, pallavolo, pallamano e attività polivalenti, sia all'esterno che all'interno.</v>
          </cell>
          <cell r="C43285" t="str">
            <v>m²</v>
          </cell>
          <cell r="D43285" t="str">
            <v>20,24</v>
          </cell>
        </row>
        <row r="43286">
          <cell r="A43286" t="str">
            <v>MU.07.070.0020</v>
          </cell>
          <cell r="B43286" t="str">
            <v>Manto sintetico elastico impermeabile da colare in opera, composto da resine acriliche miscelate con cariche minerali e granuli di gomma, con additivi ad altissima resistenza all'usura ed agli agenti atmosferici. Viene steso a freddo senza giunte, su sottofondo predisposto in asfalto impermeabile, dotato di adeguate pendenze. E' composto da un primo strato di intasamento con legante acrilico, sabbia silicea e fibretta di gomma; segue uno strato composto da due mani di resina con pigmenti colorati, sabbia, fibretta di gomma e collanti acrilici; segue la rifinitura con due mani incrociate di vernice acrilica elastica. Consumo impasto circa 4,5 kg al m². Può essere applicato nei colori rosso e verde abbinati. Adatto ad attività sportive quali tennis, pallacanestro, pallavolo, pallamano e attività polivalenti, sia all'esterno che all'interno.</v>
          </cell>
          <cell r="C43286" t="str">
            <v>m²</v>
          </cell>
          <cell r="D43286" t="str">
            <v>28,28</v>
          </cell>
        </row>
        <row r="43287">
          <cell r="A43287" t="str">
            <v>MU.07.070.0030</v>
          </cell>
          <cell r="B43287" t="str">
            <v>Manto elastico impermeabile da colare in opera, in gomma sintetica. Viene steso a freddo per colata di resine poliuretaniche in due strati, con impasto bicomponente integrato con granuli di gomma. Nel secondo strato vengono inseriti granuli di terpolimero per assicurare adeguata elasticità e la colorazione rossa viene incorporata nella parte superficiale; segue il tracciamento delle linee di gioco, con vernice poliuretanica, la stesa di un velo di sabbia finissima ed ogni altro onere per dare il manto finito ed omologabile. Spessore totale 8 mm. Su sottofondo predisposto in asfalto impermeabile, dotato di adeguate pendenze. Specifico per il gioco delle bocce, sia all'esterno che all'interno.</v>
          </cell>
          <cell r="C43287" t="str">
            <v>m²</v>
          </cell>
          <cell r="D43287" t="str">
            <v>84,56</v>
          </cell>
        </row>
        <row r="43288">
          <cell r="A43288" t="str">
            <v>MU.07.070.0040</v>
          </cell>
          <cell r="B43288" t="str">
            <v>Manto sportivo omogeneo ottenuto con applicazione di turapori ancorante e stuccante; formazione strato intermedio con mescola poliuretanica bicomponente autolivellante e polvere di gomma nera, spessore 2 mm; strato finale di gioco con colata a freddo di resina poliuretanica pigmentata autolivellante, 1,5 kg/m² e semina di EPDM. Spessore totale 8 mm. Su sottofondo predisposto in asfalto impermeabile. Adatto ad attività sportive quali tennis, pallacanestro, pallavolo, pallamano e attività polivalenti, solo all'interno.</v>
          </cell>
          <cell r="C43288" t="str">
            <v>m²</v>
          </cell>
          <cell r="D43288" t="str">
            <v>45,01</v>
          </cell>
        </row>
        <row r="43289">
          <cell r="A43289" t="str">
            <v>MU.07.070.0050</v>
          </cell>
          <cell r="B43289" t="str">
            <v>Rivestimento elastico fonoassorbente da colare in opera, di aspetto gradevole e con superficie satinata; impregnazione del sottofondo con primer trasparente epossidico, bicomponente, esente da solventi, consumo 0,3 - 0,5 kg/m²; prima mano di sabbia di quarzo a granulometria 0,1 - 0,3 mm, consumo 2 kg/m²; stuccatura della porosità con stucco pigmentato, consumo 0,3 - 0,6 kg/m²; rivestimento autolivellante con stucco pigmentato bicomponente poliuretanico, esente da solventi, fonoassorbente, consumo 2,5 - 3,5 kg/m²; verniciatura protettiva con vernice pigmentata bicomponente, poliuretanica, resistente agli UV, minimo contenuto di solvente, antiabrasiva, satinata, consumo 0,15 - 0,25 kg/m²; spessore finale 2,5 - 4 mm; particolarmente adatto per spogliatoi e posabile anche su piastrelle.</v>
          </cell>
          <cell r="C43289" t="str">
            <v>m²</v>
          </cell>
          <cell r="D43289" t="str">
            <v>47,75</v>
          </cell>
        </row>
        <row r="43290">
          <cell r="A43290" t="str">
            <v>MU.07.070.0060</v>
          </cell>
          <cell r="B43290" t="str">
            <v>Pavimento elastico da colare in opera, di alto livello con formazione di manto mediante l'incollaggio con adesivi poliuretanici bicomponenti su una base livellata di teli prefabbricati continui, costituiti da conglomerato in gomma legato con resine poliuretaniche, spessore 4/6/8/10 mm.</v>
          </cell>
          <cell r="C43290"/>
          <cell r="D43290"/>
        </row>
        <row r="43291">
          <cell r="A43291" t="str">
            <v>MU.07.070.0060.a</v>
          </cell>
          <cell r="B43291" t="str">
            <v>- 6 mm</v>
          </cell>
          <cell r="C43291" t="str">
            <v>m²</v>
          </cell>
          <cell r="D43291" t="str">
            <v>50,41</v>
          </cell>
        </row>
        <row r="43292">
          <cell r="A43292" t="str">
            <v>MU.07.070.0060.b</v>
          </cell>
          <cell r="B43292" t="str">
            <v>- 8 mm</v>
          </cell>
          <cell r="C43292" t="str">
            <v>m²</v>
          </cell>
          <cell r="D43292" t="str">
            <v>57,43</v>
          </cell>
        </row>
        <row r="43293">
          <cell r="A43293" t="str">
            <v>MU.07.070.0060.c</v>
          </cell>
          <cell r="B43293" t="str">
            <v>- 10 mm</v>
          </cell>
          <cell r="C43293" t="str">
            <v>m²</v>
          </cell>
          <cell r="D43293" t="str">
            <v>65,00</v>
          </cell>
        </row>
        <row r="43294">
          <cell r="A43294" t="str">
            <v>MU.07.070.0060.d</v>
          </cell>
          <cell r="B43294" t="str">
            <v>- 12 mm</v>
          </cell>
          <cell r="C43294" t="str">
            <v>m²</v>
          </cell>
          <cell r="D43294" t="str">
            <v>70,31</v>
          </cell>
        </row>
        <row r="43295">
          <cell r="A43295" t="str">
            <v>MU.07.070.0080</v>
          </cell>
          <cell r="B43295" t="str">
            <v>Manto superiore sintetico drenante per pista e pedane di atletica leggera, realizzato a freddo per colata di granuli di terpolimero (EPDM) di colore nero, a curva granulometrica predeterminata, e prepolimero poliuretanico monocomponente come legante, con posa in opera effettuata con macchina vibrofinitrice-lisciatrice speciale, compresa la mano di primer poliuretanico per l'ancoraggio al sottofondo bituminoso, data a spruzzo od a rullo, in ragione di 0,200 kg/m²; esecuzione dello strato superficiale di usura di colore rosso, eseguito mediante spruzzatura con speciale macchina spruzzatrice, di una mescola di resina poliuretanica colorata nella massa, e granuli di terpolimero (EPDM) di colore rosso, di adeguata granulometria, entrambi ad alta resistenza agli agenti atmosferici, ai raggi u.v. e all'azione meccanica delle scarpe chiodate, antisdrucciolo, antiriflesso, in ragione di 2,20 kg/m²; spessore totale:</v>
          </cell>
          <cell r="C43295"/>
          <cell r="D43295"/>
        </row>
        <row r="43296">
          <cell r="A43296" t="str">
            <v>MU.07.070.0080.a</v>
          </cell>
          <cell r="B43296" t="str">
            <v>- 12 mm</v>
          </cell>
          <cell r="C43296" t="str">
            <v>m²</v>
          </cell>
          <cell r="D43296" t="str">
            <v>48,02</v>
          </cell>
        </row>
        <row r="43297">
          <cell r="A43297" t="str">
            <v>MU.07.070.0080.b</v>
          </cell>
          <cell r="B43297" t="str">
            <v>- 14 mm</v>
          </cell>
          <cell r="C43297" t="str">
            <v>m²</v>
          </cell>
          <cell r="D43297" t="str">
            <v>55,04</v>
          </cell>
        </row>
        <row r="43298">
          <cell r="A43298" t="str">
            <v>MU.07.070.0090</v>
          </cell>
          <cell r="B43298" t="str">
            <v>Manto superiore sintetico drenante per pista e pedane di atletica leggera, realizzato a freddo per colata di granuli di terpolimero (EPDM) di colore rosso, a curva granulometrica predeterminata, e prepolimero poliuretanico monocomponente come legante, con posa in opera effettuata con macchina vibrofinitrice-lisciatrice speciale, compresa la mano di primer poliuretanico per l'ancoraggio al sottofondo bituminoso, data a spruzzo od a rullo, in ragione di 0,200 kg/m²; esecuzione dello strato superficiale di usura di colore rosso, eseguito mediante spruzzatura con speciale macchina spruzzatrice, di una mescola di resina poliuretanica colorata nella massa, e granuli di terpolimero (EPDM) di colore rosso, di adeguata granulometria, entrambi ad alta resistenza agli agenti atmosferici, ai raggi u.v. e all'azione meccanica delle scarpe chiodate, antisdrucciolo, antiriflesso, in ragione di 2,20 kg/m²; spessore totale:</v>
          </cell>
          <cell r="C43298"/>
          <cell r="D43298"/>
        </row>
        <row r="43299">
          <cell r="A43299" t="str">
            <v>MU.07.070.0090.a</v>
          </cell>
          <cell r="B43299" t="str">
            <v>- 12 mm</v>
          </cell>
          <cell r="C43299" t="str">
            <v>m²</v>
          </cell>
          <cell r="D43299" t="str">
            <v>62,34</v>
          </cell>
        </row>
        <row r="43300">
          <cell r="A43300" t="str">
            <v>MU.07.070.0090.b</v>
          </cell>
          <cell r="B43300" t="str">
            <v>- 14 mm</v>
          </cell>
          <cell r="C43300" t="str">
            <v>m²</v>
          </cell>
          <cell r="D43300" t="str">
            <v>72,29</v>
          </cell>
        </row>
        <row r="43301">
          <cell r="A43301" t="str">
            <v>MU.07.070.0250</v>
          </cell>
          <cell r="B43301" t="str">
            <v>Resina poliuretanica per pavimentazioni elastiche, antitrauma per aree giochi.</v>
          </cell>
          <cell r="C43301" t="str">
            <v>kg</v>
          </cell>
          <cell r="D43301" t="str">
            <v>7,72</v>
          </cell>
        </row>
        <row r="43302">
          <cell r="A43302" t="str">
            <v>MU.07.080</v>
          </cell>
          <cell r="B43302" t="str">
            <v>PAVIMENTI SPORTIVI IN ERBA SINTETICA</v>
          </cell>
          <cell r="C43302"/>
          <cell r="D43302"/>
        </row>
        <row r="43303">
          <cell r="A43303" t="str">
            <v>MU.07.080.0010</v>
          </cell>
          <cell r="B43303" t="str">
            <v>Pavimento in erba sintetica realizzato con rotoli di fibra verde fibrillata in polipropilene, ottenuti con tessitura tufted su primario in polipropilene dimensionalmente stabile. Da posare su uno strato di asfalto o cemento, planare e con le dovute pendenze. Spessore minimo 22 mm, minimo 20.000 punti al m², fori drenaggio minimo 750/m², peso totale circa 1.700 gr/m². Intasamento con sabbia quarzifera a spigolo arrotondato circa 23 kg/m². Fissaggio dei teli con bande larghezza cm 30 circa e collanti poliuretanici per esterni.</v>
          </cell>
          <cell r="C43303" t="str">
            <v>m²</v>
          </cell>
          <cell r="D43303" t="str">
            <v>31,03</v>
          </cell>
        </row>
        <row r="43304">
          <cell r="A43304" t="str">
            <v>MU.07.080.0020</v>
          </cell>
          <cell r="B43304" t="str">
            <v>Pavimento in erba sintetica realizzato con rotoli di fibra verde fibrillata in polipropilene, ottenuti con tessitura tufted su primario in polipropilene dimensionalmente stabile. Da posare su uno strato di asfalto o cemento, planare e con le dovute pendenze. Spessore minimo 27 mm, minimo 20.000 punti al m², fori drenaggio minimo 750/m², peso totale circa 1.700 gr/m². Intasamento con sabbia quarzifera a spigolo arrotondato circa 27 kg/m². Fissaggio dei teli con bande larghezza cm 30 circa e collanti poliuretanici per esterni.</v>
          </cell>
          <cell r="C43304" t="str">
            <v>m²</v>
          </cell>
          <cell r="D43304" t="str">
            <v>32,37</v>
          </cell>
        </row>
        <row r="43305">
          <cell r="A43305" t="str">
            <v>MU.07.080.0030</v>
          </cell>
          <cell r="B43305" t="str">
            <v>Pavimento in erba sintetica realizzato con rotoli di fibra verde fibrillata polielifinica antiabrasiva, ottenuti con tessitura tufted su primario in polipropilene accorpato geotessile dimensionalmente stabile, da posare su uno strato di asfalto o cemento, planare e con le dovute pendenze. Spessore minimo 17 mm, minimo 60.000 punti al m², fori drenaggio minimo 750/m², peso totale circa 2.600 gr/m². Intasamento con sabbia quarzifera a spigolo arrotondato circa 8/10 kg/m². Fissaggio dei teli con bande larghezza cm 30 circa e collanti poliuretanici per esterni.</v>
          </cell>
          <cell r="C43305" t="str">
            <v>m²</v>
          </cell>
          <cell r="D43305" t="str">
            <v>36,34</v>
          </cell>
        </row>
        <row r="43306">
          <cell r="A43306" t="str">
            <v>MU.07.080.0040</v>
          </cell>
          <cell r="B43306" t="str">
            <v>Pavimento in erba sabbiata sintetica autolubrificata antiabrasiva, realizzato con rotoli di fibra verde fibrillata in polipropilene ottenuti con tessitura tufted su primario in polipropilene dimensionalmente stabile. Da posare su una base elastica di tessuto non tessuto in fibra 100% poliestere, esclusa. Spessore minimo 52 mm, minimo 15500 punti al m², minimo 8800 dtex. Intasamento con sabbia quarzifera a spigolo arrotondato per il 70% e di elastomeri di gomma per il 30 %, per totali 37÷40 kg/m². Fissaggio dei teli con bande e collanti poliuretanici per esterni. Rigatura di colore giallo o bianco, realizzata mediante intaglio, valutata a parte. Idoneo per i campi da calcio a 7 e a 11.</v>
          </cell>
          <cell r="C43306" t="str">
            <v>m²</v>
          </cell>
          <cell r="D43306" t="str">
            <v>41,51</v>
          </cell>
        </row>
        <row r="43307">
          <cell r="A43307" t="str">
            <v>MU.07.080.0050</v>
          </cell>
          <cell r="B43307" t="str">
            <v>Pavimento in erba poco sabbiata sintetica autolubrificata antiabrasiva, realizzato con rotoli di fibra verde fibrillata in polipropilene ottenuti con tessitura tufted su primario in polipropilene dimensionalmente stabile. Da posare su una base elastica o su uno strato di asfalto, esclusi. Spessore minimo 17 mm, minimo 63000 punti al m², minimo 5000 dtex. Intasamento con sabbia quarzifera a spigolo arrotondato 10 kg/m². Fissaggio dei teli con bande e collanti poliuretanici per esterni. Rigatura di colore giallo o bianco, realizzata mediante intaglio o spruzzatura di vernice poliuretanica, valutata a parte. Idoneo per i campi da calcetto.</v>
          </cell>
          <cell r="C43307" t="str">
            <v>m²</v>
          </cell>
          <cell r="D43307" t="str">
            <v>30,51</v>
          </cell>
        </row>
        <row r="43308">
          <cell r="A43308" t="str">
            <v>MU.07.080.0060</v>
          </cell>
          <cell r="B43308" t="str">
            <v>Pavimento in erba non sabbiata sintetica autolubrificata antiabrasiva, realizzato con rotoli di fibra verde fibrillata in polipropilene ottenuti con tessitura tufted su primario in polipropilene dimensionalmente stabile, da posare su una base elastica in elastomeri riciclati e legante poliuretanico, esclusa. Spessore minimo 17 mm, minimo 63000 punti al m², minimo 5000 dtex. Intasamento con sabbia quarzifera a spigolo arrotondato 10 kg/m². Fissaggio dei teli con bande e collanti poliuretanici per esterni. Rigatura di colore giallo o bianco, realizzata mediante intaglio o spruzzatura di vernice poliuretanica, valutata a parte. Idoneo per i campi da calcetto.</v>
          </cell>
          <cell r="C43308" t="str">
            <v>m²</v>
          </cell>
          <cell r="D43308" t="str">
            <v>49,75</v>
          </cell>
        </row>
        <row r="43309">
          <cell r="A43309" t="str">
            <v>MU.07.080.0070</v>
          </cell>
          <cell r="B43309" t="str">
            <v>Speciale supporto soffice (base elastica) da posare tra il sottofondo e l'erba sintetica , realizzata in tessuto non tessuto in fibra 100% poliestere, fornito in rotoli, peso:</v>
          </cell>
          <cell r="C43309"/>
          <cell r="D43309"/>
        </row>
        <row r="43310">
          <cell r="A43310" t="str">
            <v>MU.07.080.0070.a</v>
          </cell>
          <cell r="B43310" t="str">
            <v>- 600 gr/m²</v>
          </cell>
          <cell r="C43310" t="str">
            <v>m²</v>
          </cell>
          <cell r="D43310" t="str">
            <v>2,39</v>
          </cell>
        </row>
        <row r="43311">
          <cell r="A43311" t="str">
            <v>MU.07.080.0070.b</v>
          </cell>
          <cell r="B43311" t="str">
            <v>- 800 gr/m²</v>
          </cell>
          <cell r="C43311" t="str">
            <v>m²</v>
          </cell>
          <cell r="D43311" t="str">
            <v>3,32</v>
          </cell>
        </row>
        <row r="43312">
          <cell r="A43312" t="str">
            <v>MU.07.080.0080</v>
          </cell>
          <cell r="B43312" t="str">
            <v>Sottomanto elastico (base elastica) da posare tra il sottofondo e l'erba sintetica , costituito da elastomeri riciclati, puliti e legante poliuretanico, drenante, stabile, imputrescibile e riutilizzabile; spessore:</v>
          </cell>
          <cell r="C43312"/>
          <cell r="D43312"/>
        </row>
        <row r="43313">
          <cell r="A43313" t="str">
            <v>MU.07.080.0080.a</v>
          </cell>
          <cell r="B43313" t="str">
            <v>- 8 mm; peso 5,5 kg/m²</v>
          </cell>
          <cell r="C43313" t="str">
            <v>m²</v>
          </cell>
          <cell r="D43313" t="str">
            <v>9,28</v>
          </cell>
        </row>
        <row r="43314">
          <cell r="A43314" t="str">
            <v>MU.07.080.0080.b</v>
          </cell>
          <cell r="B43314" t="str">
            <v>- 10 mm; peso 7 kg/m²</v>
          </cell>
          <cell r="C43314" t="str">
            <v>m²</v>
          </cell>
          <cell r="D43314" t="str">
            <v>11,81</v>
          </cell>
        </row>
        <row r="43315">
          <cell r="A43315" t="str">
            <v>MU.07.150</v>
          </cell>
          <cell r="B43315" t="str">
            <v>PIASTRELLE PER PISCINE</v>
          </cell>
          <cell r="C43315"/>
          <cell r="D43315"/>
        </row>
        <row r="43316">
          <cell r="A43316" t="str">
            <v>MU.07.150.0010</v>
          </cell>
          <cell r="B43316" t="str">
            <v>Piastrelle in gres ceramico atomizzato pressato, superficie liscia smaltata in tinta unita lucida, spessore 7,4 mm, per rivestimenti interno vasca di pareti e fondo:</v>
          </cell>
          <cell r="C43316"/>
          <cell r="D43316"/>
        </row>
        <row r="43317">
          <cell r="A43317" t="str">
            <v>MU.07.150.0010.a</v>
          </cell>
          <cell r="B43317" t="str">
            <v>- 12,5 x 25 cm, colori chiari</v>
          </cell>
          <cell r="C43317" t="str">
            <v>m²</v>
          </cell>
          <cell r="D43317" t="str">
            <v>13,50</v>
          </cell>
        </row>
        <row r="43318">
          <cell r="A43318" t="str">
            <v>MU.07.150.0010.b</v>
          </cell>
          <cell r="B43318" t="str">
            <v>- 12,5 x 25 cm, colori forti</v>
          </cell>
          <cell r="C43318" t="str">
            <v>m²</v>
          </cell>
          <cell r="D43318" t="str">
            <v>18,18</v>
          </cell>
        </row>
        <row r="43319">
          <cell r="A43319" t="str">
            <v>MU.07.150.0010.c</v>
          </cell>
          <cell r="B43319" t="str">
            <v>- 15 x 15 cm, colori chiari</v>
          </cell>
          <cell r="C43319" t="str">
            <v>m²</v>
          </cell>
          <cell r="D43319" t="str">
            <v>14,30</v>
          </cell>
        </row>
        <row r="43320">
          <cell r="A43320" t="str">
            <v>MU.07.150.0010.d</v>
          </cell>
          <cell r="B43320" t="str">
            <v>- 15 x 15 cm, colori forti</v>
          </cell>
          <cell r="C43320" t="str">
            <v>m²</v>
          </cell>
          <cell r="D43320" t="str">
            <v>18,13</v>
          </cell>
        </row>
        <row r="43321">
          <cell r="A43321" t="str">
            <v>MU.07.150.0020</v>
          </cell>
          <cell r="B43321" t="str">
            <v>Piastrelle in gres ceramico atomizzato pressato, superficie ruvida smaltata in tinta unita opaca, spessore 7,4 mm, per rivestimenti antisdrucciolo interno vasca:</v>
          </cell>
          <cell r="C43321"/>
          <cell r="D43321"/>
        </row>
        <row r="43322">
          <cell r="A43322" t="str">
            <v>MU.07.150.0020.a</v>
          </cell>
          <cell r="B43322" t="str">
            <v>- 12,5 x 25 cm, colori chiari</v>
          </cell>
          <cell r="C43322" t="str">
            <v>m²</v>
          </cell>
          <cell r="D43322" t="str">
            <v>16,53</v>
          </cell>
        </row>
        <row r="43323">
          <cell r="A43323" t="str">
            <v>MU.07.150.0020.b</v>
          </cell>
          <cell r="B43323" t="str">
            <v>- 12,5 x 25 cm, colori forti</v>
          </cell>
          <cell r="C43323" t="str">
            <v>m²</v>
          </cell>
          <cell r="D43323" t="str">
            <v>19,87</v>
          </cell>
        </row>
        <row r="43324">
          <cell r="A43324" t="str">
            <v>MU.07.150.0020.c</v>
          </cell>
          <cell r="B43324" t="str">
            <v>- 15 x 15 cm, colori chiari</v>
          </cell>
          <cell r="C43324" t="str">
            <v>m²</v>
          </cell>
          <cell r="D43324" t="str">
            <v>16,53</v>
          </cell>
        </row>
        <row r="43325">
          <cell r="A43325" t="str">
            <v>MU.07.150.0020.d</v>
          </cell>
          <cell r="B43325" t="str">
            <v>- 15 x 15 cm, colori forti</v>
          </cell>
          <cell r="C43325" t="str">
            <v>m²</v>
          </cell>
          <cell r="D43325" t="str">
            <v>19,87</v>
          </cell>
        </row>
        <row r="43326">
          <cell r="A43326" t="str">
            <v>MU.07.150.0030</v>
          </cell>
          <cell r="B43326" t="str">
            <v>Piastrelle in gres ceramico atomizzato pressato, superficie con rilievi lineari interrotti simmetrici, smaltata, in tinta unita lucida, spessore 7,4 mm, per rivestimenti della faccia di virata nelle piscine agonistiche:</v>
          </cell>
          <cell r="C43326"/>
          <cell r="D43326"/>
        </row>
        <row r="43327">
          <cell r="A43327" t="str">
            <v>MU.07.150.0030.a</v>
          </cell>
          <cell r="B43327" t="str">
            <v>- 12,5 x 25 cm, colori chiari</v>
          </cell>
          <cell r="C43327" t="str">
            <v>m²</v>
          </cell>
          <cell r="D43327" t="str">
            <v>16,47</v>
          </cell>
        </row>
        <row r="43328">
          <cell r="A43328" t="str">
            <v>MU.07.150.0030.b</v>
          </cell>
          <cell r="B43328" t="str">
            <v>- 12,5 x 25 cm, colori forti</v>
          </cell>
          <cell r="C43328" t="str">
            <v>m²</v>
          </cell>
          <cell r="D43328" t="str">
            <v>20,24</v>
          </cell>
        </row>
        <row r="43329">
          <cell r="A43329" t="str">
            <v>MU.07.150.0040</v>
          </cell>
          <cell r="B43329" t="str">
            <v>Piastrelle in gres fine porcellanato non smaltato in tinta unita con rilievi geometrici, superficie lavorata con disegni a rombi/triangoli simmetrici, spessore 7,8 mm, per pavimenti antisdrucciolo di camminamenti sia a piedi calzati che a piedi nudi:</v>
          </cell>
          <cell r="C43329"/>
          <cell r="D43329"/>
        </row>
        <row r="43330">
          <cell r="A43330" t="str">
            <v>MU.07.150.0040.a</v>
          </cell>
          <cell r="B43330" t="str">
            <v>- 12,5 x 25 cm, colori chiari</v>
          </cell>
          <cell r="C43330" t="str">
            <v>m²</v>
          </cell>
          <cell r="D43330" t="str">
            <v>14,00</v>
          </cell>
        </row>
        <row r="43331">
          <cell r="A43331" t="str">
            <v>MU.07.150.0040.b</v>
          </cell>
          <cell r="B43331" t="str">
            <v>- 12,5 x 25 cm, colori forti</v>
          </cell>
          <cell r="C43331" t="str">
            <v>m²</v>
          </cell>
          <cell r="D43331" t="str">
            <v>18,63</v>
          </cell>
        </row>
        <row r="43332">
          <cell r="A43332" t="str">
            <v>MU.07.150.0050</v>
          </cell>
          <cell r="B43332" t="str">
            <v>Piastrelle in gres fine porcellanato non smaltato in tinta unita con rilievi geometrici, superficie lavorata con disegni a linee interrotte simmetriche, spessore 7,8 mm, per pavimenti antisdrucciolo di camminamenti sia a piedi calzati che a piedi nudi:</v>
          </cell>
          <cell r="C43332"/>
          <cell r="D43332"/>
        </row>
        <row r="43333">
          <cell r="A43333" t="str">
            <v>MU.07.150.0050.a</v>
          </cell>
          <cell r="B43333" t="str">
            <v>- 12,5 x 25 cm, colori chiari</v>
          </cell>
          <cell r="C43333" t="str">
            <v>m²</v>
          </cell>
          <cell r="D43333" t="str">
            <v>16,28</v>
          </cell>
        </row>
        <row r="43334">
          <cell r="A43334" t="str">
            <v>MU.07.150.0050.b</v>
          </cell>
          <cell r="B43334" t="str">
            <v>- 12,5 x 25 cm, colori forti</v>
          </cell>
          <cell r="C43334" t="str">
            <v>m²</v>
          </cell>
          <cell r="D43334" t="str">
            <v>19,87</v>
          </cell>
        </row>
        <row r="43335">
          <cell r="A43335" t="str">
            <v>MU.07.160</v>
          </cell>
          <cell r="B43335" t="str">
            <v>PEZZI SPECIALI PER PISCINE</v>
          </cell>
          <cell r="C43335"/>
          <cell r="D43335"/>
        </row>
        <row r="43336">
          <cell r="A43336" t="str">
            <v>MU.07.160.0010</v>
          </cell>
          <cell r="B43336" t="str">
            <v>Raccordi per angoli e spigoli di piscine in gres ceramico pressato, superficie liscia smaltata in tinta unita lucida:</v>
          </cell>
          <cell r="C43336"/>
          <cell r="D43336"/>
        </row>
        <row r="43337">
          <cell r="A43337" t="str">
            <v>MU.07.160.0010.a</v>
          </cell>
          <cell r="B43337" t="str">
            <v>- lunghezza 25 cm, raggio di curvatura interno 2 cm, colori chiari</v>
          </cell>
          <cell r="C43337" t="str">
            <v>cad</v>
          </cell>
          <cell r="D43337" t="str">
            <v>2,28</v>
          </cell>
        </row>
        <row r="43338">
          <cell r="A43338" t="str">
            <v>MU.07.160.0010.b</v>
          </cell>
          <cell r="B43338" t="str">
            <v>- lunghezza 25 cm, raggio di curvatura interno 2 cm, colori forti</v>
          </cell>
          <cell r="C43338" t="str">
            <v>cad</v>
          </cell>
          <cell r="D43338" t="str">
            <v>2,64</v>
          </cell>
        </row>
        <row r="43339">
          <cell r="A43339" t="str">
            <v>MU.07.160.0010.c</v>
          </cell>
          <cell r="B43339" t="str">
            <v>- lunghezza 25 cm, raggio di curvatura interno 5,6 cm, colori chiari</v>
          </cell>
          <cell r="C43339" t="str">
            <v>cad</v>
          </cell>
          <cell r="D43339" t="str">
            <v>5,63</v>
          </cell>
        </row>
        <row r="43340">
          <cell r="A43340" t="str">
            <v>MU.07.160.0010.d</v>
          </cell>
          <cell r="B43340" t="str">
            <v>- lunghezza 25 cm, raggio di curvatura interno 5,6 cm, colori forti</v>
          </cell>
          <cell r="C43340" t="str">
            <v>cad</v>
          </cell>
          <cell r="D43340" t="str">
            <v>8,95</v>
          </cell>
        </row>
        <row r="43341">
          <cell r="A43341" t="str">
            <v>MU.07.160.0020</v>
          </cell>
          <cell r="B43341" t="str">
            <v>Pezzi speciali in porcellana vitreous china superficie in parte con rilievi smaltata lucida, in parte con rilievi geometrici non smaltata, con canalina per aggrappo, spessore 2 cm; per formazione di bordi vasca per piscine:</v>
          </cell>
          <cell r="C43341"/>
          <cell r="D43341"/>
        </row>
        <row r="43342">
          <cell r="A43342" t="str">
            <v>MU.07.160.0020.a</v>
          </cell>
          <cell r="B43342" t="str">
            <v>- angolo interno o esterno, semplice o raccordato, 12,5 x 12,5 cm</v>
          </cell>
          <cell r="C43342" t="str">
            <v>cad</v>
          </cell>
          <cell r="D43342" t="str">
            <v>7,62</v>
          </cell>
        </row>
        <row r="43343">
          <cell r="A43343" t="str">
            <v>MU.07.160.0020.b</v>
          </cell>
          <cell r="B43343" t="str">
            <v>- bordo da 12,5 x 25 cm</v>
          </cell>
          <cell r="C43343" t="str">
            <v>cad</v>
          </cell>
          <cell r="D43343" t="str">
            <v>6,73</v>
          </cell>
        </row>
        <row r="43344">
          <cell r="A43344" t="str">
            <v>MU.07.160.0020.c</v>
          </cell>
          <cell r="B43344" t="str">
            <v>- bordo da 15 x 15 cm</v>
          </cell>
          <cell r="C43344" t="str">
            <v>cad</v>
          </cell>
          <cell r="D43344" t="str">
            <v>5,75</v>
          </cell>
        </row>
        <row r="43345">
          <cell r="A43345" t="str">
            <v>MU.07.160.0020.d</v>
          </cell>
          <cell r="B43345" t="str">
            <v>- angolo interno o esterno, 15 x 15 cm</v>
          </cell>
          <cell r="C43345" t="str">
            <v>cad</v>
          </cell>
          <cell r="D43345" t="str">
            <v>7,62</v>
          </cell>
        </row>
        <row r="43346">
          <cell r="A43346" t="str">
            <v>MU.07.160.0030</v>
          </cell>
          <cell r="B43346" t="str">
            <v>Pezzi speciali in porcellana vitreous china con la parte verticale liscia smaltata lucida, la rimanente parte con rilievi geometrici non smaltata, con aggrappo rialzato; per formazione di bordi vasca per piscine:</v>
          </cell>
          <cell r="C43346"/>
          <cell r="D43346"/>
        </row>
        <row r="43347">
          <cell r="A43347" t="str">
            <v>MU.07.160.0030.a</v>
          </cell>
          <cell r="B43347" t="str">
            <v>- angolo esterno, 10,5 x 10,5 cm, spessore 7,5/16 cm; colori chiari</v>
          </cell>
          <cell r="C43347" t="str">
            <v>cad</v>
          </cell>
          <cell r="D43347" t="str">
            <v>22,11</v>
          </cell>
        </row>
        <row r="43348">
          <cell r="A43348" t="str">
            <v>MU.07.160.0030.b</v>
          </cell>
          <cell r="B43348" t="str">
            <v>- angolo esterno, 10,5 x 10,5 cm, spessore 7,5/16 cm; colori forti</v>
          </cell>
          <cell r="C43348" t="str">
            <v>cad</v>
          </cell>
          <cell r="D43348" t="str">
            <v>26,70</v>
          </cell>
        </row>
        <row r="43349">
          <cell r="A43349" t="str">
            <v>MU.07.160.0030.c</v>
          </cell>
          <cell r="B43349" t="str">
            <v>- bordo da 8,5 x 25 cm, spessore 7,5 cm; colori chiari</v>
          </cell>
          <cell r="C43349" t="str">
            <v>cad</v>
          </cell>
          <cell r="D43349" t="str">
            <v>10,31</v>
          </cell>
        </row>
        <row r="43350">
          <cell r="A43350" t="str">
            <v>MU.07.160.0030.d</v>
          </cell>
          <cell r="B43350" t="str">
            <v>- bordo da 8,5 x 25 cm, spessore 7,5 cm; colori forti</v>
          </cell>
          <cell r="C43350" t="str">
            <v>cad</v>
          </cell>
          <cell r="D43350" t="str">
            <v>13,52</v>
          </cell>
        </row>
        <row r="43351">
          <cell r="A43351" t="str">
            <v>MU.07.160.0030.e</v>
          </cell>
          <cell r="B43351" t="str">
            <v>- bordo da 8,5 x 15 cm, spessore 16 cm; colori chiari</v>
          </cell>
          <cell r="C43351" t="str">
            <v>cad</v>
          </cell>
          <cell r="D43351" t="str">
            <v>10,04</v>
          </cell>
        </row>
        <row r="43352">
          <cell r="A43352" t="str">
            <v>MU.07.160.0030.f</v>
          </cell>
          <cell r="B43352" t="str">
            <v>- bordo da 8,5 x 15 cm, spessore 16 cm; colori forti</v>
          </cell>
          <cell r="C43352" t="str">
            <v>cad</v>
          </cell>
          <cell r="D43352" t="str">
            <v>12,07</v>
          </cell>
        </row>
        <row r="43353">
          <cell r="A43353" t="str">
            <v>MU.07.160.0040</v>
          </cell>
          <cell r="B43353" t="str">
            <v>Pezzi speciali in porcellana vitreous china superficie a rilievi geometrici non smaltata, con aggrappo rialzato smaltato antisdrucciolo; spessore 4,5 cm; per formazione di bordi vasca per piscine:</v>
          </cell>
          <cell r="C43353"/>
          <cell r="D43353"/>
        </row>
        <row r="43354">
          <cell r="A43354" t="str">
            <v>MU.07.160.0040.a</v>
          </cell>
          <cell r="B43354" t="str">
            <v>- angolo interno o esterno, 12,5 x 12,5 cm</v>
          </cell>
          <cell r="C43354" t="str">
            <v>cad</v>
          </cell>
          <cell r="D43354" t="str">
            <v>12,13</v>
          </cell>
        </row>
        <row r="43355">
          <cell r="A43355" t="str">
            <v>MU.07.160.0040.b</v>
          </cell>
          <cell r="B43355" t="str">
            <v>- bordo da 12,5 x 25 cm</v>
          </cell>
          <cell r="C43355" t="str">
            <v>cad</v>
          </cell>
          <cell r="D43355" t="str">
            <v>9,38</v>
          </cell>
        </row>
        <row r="43356">
          <cell r="A43356" t="str">
            <v>MU.07.160.0050</v>
          </cell>
          <cell r="B43356" t="str">
            <v>Pezzi speciali in porcellana vitreous china superficie smaltata lucida, con aggrappo rialzato; spessore 15 cm; per formazione di bordi vasca con sfioro interno per piscine:</v>
          </cell>
          <cell r="C43356"/>
          <cell r="D43356"/>
        </row>
        <row r="43357">
          <cell r="A43357" t="str">
            <v>MU.07.160.0050.a</v>
          </cell>
          <cell r="B43357" t="str">
            <v>- angolo interno o esterno, 23 x 23 cm; colori chiari</v>
          </cell>
          <cell r="C43357" t="str">
            <v>cad</v>
          </cell>
          <cell r="D43357" t="str">
            <v>31,63</v>
          </cell>
        </row>
        <row r="43358">
          <cell r="A43358" t="str">
            <v>MU.07.160.0050.b</v>
          </cell>
          <cell r="B43358" t="str">
            <v>- angolo interno o esterno, 23 x 23 cm; colori forti</v>
          </cell>
          <cell r="C43358" t="str">
            <v>cad</v>
          </cell>
          <cell r="D43358" t="str">
            <v>37,94</v>
          </cell>
        </row>
        <row r="43359">
          <cell r="A43359" t="str">
            <v>MU.07.160.0050.c</v>
          </cell>
          <cell r="B43359" t="str">
            <v>- bordo semplice o con foro di scarico da 2" 1/2, 23 x 25 cm; colori chiari</v>
          </cell>
          <cell r="C43359" t="str">
            <v>cad</v>
          </cell>
          <cell r="D43359" t="str">
            <v>23,88</v>
          </cell>
        </row>
        <row r="43360">
          <cell r="A43360" t="str">
            <v>MU.07.160.0050.d</v>
          </cell>
          <cell r="B43360" t="str">
            <v>- bordo semplice o con foro di scarico da 2"1/2, 23 x 25 cm; colori forti</v>
          </cell>
          <cell r="C43360" t="str">
            <v>cad</v>
          </cell>
          <cell r="D43360" t="str">
            <v>28,68</v>
          </cell>
        </row>
        <row r="43361">
          <cell r="A43361" t="str">
            <v>MU.07.160.0060</v>
          </cell>
          <cell r="B43361" t="str">
            <v>Pezzi speciali in porcellana vitreous china superficie smaltata lucida, con aggrappo rialzato; spessore 10 cm; per formazione di bordi vasca con sfioro interno per piscine:</v>
          </cell>
          <cell r="C43361"/>
          <cell r="D43361"/>
        </row>
        <row r="43362">
          <cell r="A43362" t="str">
            <v>MU.07.160.0060.a</v>
          </cell>
          <cell r="B43362" t="str">
            <v>- angolo interno o esterno, 16 x 15,5 cm/15 x 15 cm; colori chiari</v>
          </cell>
          <cell r="C43362" t="str">
            <v>cad</v>
          </cell>
          <cell r="D43362" t="str">
            <v>25,47</v>
          </cell>
        </row>
        <row r="43363">
          <cell r="A43363" t="str">
            <v>MU.07.160.0060.b</v>
          </cell>
          <cell r="B43363" t="str">
            <v>- angolo interno o esterno, 16 x 15,5 cm/15 x 15 cm; colori forti</v>
          </cell>
          <cell r="C43363" t="str">
            <v>cad</v>
          </cell>
          <cell r="D43363" t="str">
            <v>30,44</v>
          </cell>
        </row>
        <row r="43364">
          <cell r="A43364" t="str">
            <v>MU.07.160.0060.c</v>
          </cell>
          <cell r="B43364" t="str">
            <v>- bordo semplice o con foro di scarico da 1"1/2, 15,5 x 25 cm; colori chiari</v>
          </cell>
          <cell r="C43364" t="str">
            <v>cad</v>
          </cell>
          <cell r="D43364" t="str">
            <v>17,63</v>
          </cell>
        </row>
        <row r="43365">
          <cell r="A43365" t="str">
            <v>MU.07.160.0060.d</v>
          </cell>
          <cell r="B43365" t="str">
            <v>- bordo semplice o con foro di scarico da 1"1/2, 15,5 x 25 cm; colori forti</v>
          </cell>
          <cell r="C43365" t="str">
            <v>cad</v>
          </cell>
          <cell r="D43365" t="str">
            <v>21,07</v>
          </cell>
        </row>
        <row r="43366">
          <cell r="A43366" t="str">
            <v>MU.07.160.0060.e</v>
          </cell>
          <cell r="B43366" t="str">
            <v>- bordo semplice o con foro di scarico da 1"1/2, 15 x 15 cm; colori chiari</v>
          </cell>
          <cell r="C43366" t="str">
            <v>cad</v>
          </cell>
          <cell r="D43366" t="str">
            <v>12,41</v>
          </cell>
        </row>
        <row r="43367">
          <cell r="A43367" t="str">
            <v>MU.07.160.0060.f</v>
          </cell>
          <cell r="B43367" t="str">
            <v>- bordo semplice o con foro di scarico da 1"1/2, 15 x 15 cm; colori forti</v>
          </cell>
          <cell r="C43367" t="str">
            <v>cad</v>
          </cell>
          <cell r="D43367" t="str">
            <v>14,89</v>
          </cell>
        </row>
        <row r="43368">
          <cell r="A43368" t="str">
            <v>MU.07.160.0070</v>
          </cell>
          <cell r="B43368" t="str">
            <v>Pezzi speciali in porcellana vitreous china superficie in parte liscia smaltata lucida, in parte con rilievi non smaltata, con aggrappo predisposto per alloggiamento griglia da 18,2 cm, con o senza apertura frontale; spessore 15,5 cm; per formazione di bordi vasca con sfioro traboccante per piscine:</v>
          </cell>
          <cell r="C43368"/>
          <cell r="D43368"/>
        </row>
        <row r="43369">
          <cell r="A43369" t="str">
            <v>MU.07.160.0070.a</v>
          </cell>
          <cell r="B43369" t="str">
            <v>- angolo interno o esterno, 23 x 23 cm; colori chiari</v>
          </cell>
          <cell r="C43369" t="str">
            <v>cad</v>
          </cell>
          <cell r="D43369" t="str">
            <v>31,64</v>
          </cell>
        </row>
        <row r="43370">
          <cell r="A43370" t="str">
            <v>MU.07.160.0070.b</v>
          </cell>
          <cell r="B43370" t="str">
            <v>- angolo interno o esterno, 23 x 23 cm; colori forti</v>
          </cell>
          <cell r="C43370" t="str">
            <v>cad</v>
          </cell>
          <cell r="D43370" t="str">
            <v>37,94</v>
          </cell>
        </row>
        <row r="43371">
          <cell r="A43371" t="str">
            <v>MU.07.160.0070.c</v>
          </cell>
          <cell r="B43371" t="str">
            <v>- bordo semplice o con foro di scarico da 2"1/2, 23 x 25 cm; colori chiari</v>
          </cell>
          <cell r="C43371" t="str">
            <v>cad</v>
          </cell>
          <cell r="D43371" t="str">
            <v>23,94</v>
          </cell>
        </row>
        <row r="43372">
          <cell r="A43372" t="str">
            <v>MU.07.160.0070.d</v>
          </cell>
          <cell r="B43372" t="str">
            <v>- bordo semplice o con foro di scarico da 2"1/2, 23 x 25 cm; colori forti</v>
          </cell>
          <cell r="C43372" t="str">
            <v>cad</v>
          </cell>
          <cell r="D43372" t="str">
            <v>28,68</v>
          </cell>
        </row>
        <row r="43373">
          <cell r="A43373" t="str">
            <v>MU.07.160.0070.e</v>
          </cell>
          <cell r="B43373" t="str">
            <v>- bordo semplice o con foro di scarico da 2"1/2, 23 x 15 cm; colori chiari;</v>
          </cell>
          <cell r="C43373" t="str">
            <v>cad</v>
          </cell>
          <cell r="D43373" t="str">
            <v>15,79</v>
          </cell>
        </row>
        <row r="43374">
          <cell r="A43374" t="str">
            <v>MU.07.160.0070.f</v>
          </cell>
          <cell r="B43374" t="str">
            <v>- bordo semplice o con foro di scarico da 2"1/2, 23 x 15 cm; colori forti</v>
          </cell>
          <cell r="C43374" t="str">
            <v>cad</v>
          </cell>
          <cell r="D43374" t="str">
            <v>18,90</v>
          </cell>
        </row>
        <row r="43375">
          <cell r="A43375" t="str">
            <v>MU.07.160.0080</v>
          </cell>
          <cell r="B43375" t="str">
            <v>Pezzi speciali in porcellana vitreous china superficie in parte liscia smaltata lucida, in parte con rilievi non smaltata, con aggrappo predisposto per alloggiamento griglia da 24,7 cm; spessore 15,5 cm; per formazione di bordi vasca con sfioro traboccante:</v>
          </cell>
          <cell r="C43375"/>
          <cell r="D43375"/>
        </row>
        <row r="43376">
          <cell r="A43376" t="str">
            <v>MU.07.160.0080.a</v>
          </cell>
          <cell r="B43376" t="str">
            <v>- angolo interno o esterno, 30 x 30 cm; colori chiari</v>
          </cell>
          <cell r="C43376" t="str">
            <v>cad</v>
          </cell>
          <cell r="D43376" t="str">
            <v>41,12</v>
          </cell>
        </row>
        <row r="43377">
          <cell r="A43377" t="str">
            <v>MU.07.160.0080.b</v>
          </cell>
          <cell r="B43377" t="str">
            <v>- angolo interno o esterno, 30 x 30 cm; colori forti</v>
          </cell>
          <cell r="C43377" t="str">
            <v>cad</v>
          </cell>
          <cell r="D43377" t="str">
            <v>49,28</v>
          </cell>
        </row>
        <row r="43378">
          <cell r="A43378" t="str">
            <v>MU.07.160.0080.c</v>
          </cell>
          <cell r="B43378" t="str">
            <v>- bordo semplice o con foro di scarico da 2"1/2, 30 x 25 cm; colori chiari</v>
          </cell>
          <cell r="C43378" t="str">
            <v>cad</v>
          </cell>
          <cell r="D43378" t="str">
            <v>30,83</v>
          </cell>
        </row>
        <row r="43379">
          <cell r="A43379" t="str">
            <v>MU.07.160.0080.d</v>
          </cell>
          <cell r="B43379" t="str">
            <v>- bordo semplice o con foro di scarico da 2"1/2, 30 x 25 cm; colori forti</v>
          </cell>
          <cell r="C43379" t="str">
            <v>cad</v>
          </cell>
          <cell r="D43379" t="str">
            <v>36,94</v>
          </cell>
        </row>
        <row r="43380">
          <cell r="A43380" t="str">
            <v>MU.07.160.0090</v>
          </cell>
          <cell r="B43380" t="str">
            <v>Canaline in porcellana vitreous china, superficie bianca liscia non smaltata, con scanalatura per la raccolta acque dal pavimento, 12 x 25 cm, spessore 2 cm; per formazione di canalette per la raccolta delle acque:</v>
          </cell>
          <cell r="C43380"/>
          <cell r="D43380"/>
        </row>
        <row r="43381">
          <cell r="A43381" t="str">
            <v>MU.07.160.0090.a</v>
          </cell>
          <cell r="B43381" t="str">
            <v>- semplice</v>
          </cell>
          <cell r="C43381" t="str">
            <v>cad</v>
          </cell>
          <cell r="D43381" t="str">
            <v>5,81</v>
          </cell>
        </row>
        <row r="43382">
          <cell r="A43382" t="str">
            <v>MU.07.160.0090.b</v>
          </cell>
          <cell r="B43382" t="str">
            <v>- terminale</v>
          </cell>
          <cell r="C43382" t="str">
            <v>cad</v>
          </cell>
          <cell r="D43382" t="str">
            <v>6,90</v>
          </cell>
        </row>
        <row r="43383">
          <cell r="A43383" t="str">
            <v>MU.07.160.0100</v>
          </cell>
          <cell r="B43383" t="str">
            <v>Fondo canaletta in gres ceramico, superficie liscia smaltata, sezione a semicerchio con interno smaltato lucido colore testa di moro, lunghezza 100 cm, spessore 2 cm; per formazione di canalette a pavimento per la raccolta delle acque:</v>
          </cell>
          <cell r="C43383"/>
          <cell r="D43383"/>
        </row>
        <row r="43384">
          <cell r="A43384" t="str">
            <v>MU.07.160.0100.a</v>
          </cell>
          <cell r="B43384" t="str">
            <v>- semplice, sezione a raggio, Ø 15 ÷ 20 cm</v>
          </cell>
          <cell r="C43384" t="str">
            <v>cad</v>
          </cell>
          <cell r="D43384" t="str">
            <v>18,19</v>
          </cell>
        </row>
        <row r="43385">
          <cell r="A43385" t="str">
            <v>MU.07.160.0100.b</v>
          </cell>
          <cell r="B43385" t="str">
            <v>- con foro di scarico, sezione a raggio Ø 15 ÷ 20 cm</v>
          </cell>
          <cell r="C43385" t="str">
            <v>cad</v>
          </cell>
          <cell r="D43385" t="str">
            <v>33,36</v>
          </cell>
        </row>
        <row r="43386">
          <cell r="A43386" t="str">
            <v>MU.07.180</v>
          </cell>
          <cell r="B43386" t="str">
            <v>ACCESSORI PER PISCINE</v>
          </cell>
          <cell r="C43386"/>
          <cell r="D43386"/>
        </row>
        <row r="43387">
          <cell r="A43387" t="str">
            <v>MU.07.180.0010</v>
          </cell>
          <cell r="B43387" t="str">
            <v>Piletta di scarico:</v>
          </cell>
          <cell r="C43387"/>
          <cell r="D43387"/>
        </row>
        <row r="43388">
          <cell r="A43388" t="str">
            <v>MU.07.180.0010.a</v>
          </cell>
          <cell r="B43388" t="str">
            <v>- Ø 75 mm</v>
          </cell>
          <cell r="C43388" t="str">
            <v>cad</v>
          </cell>
          <cell r="D43388" t="str">
            <v>36,10</v>
          </cell>
        </row>
        <row r="43389">
          <cell r="A43389" t="str">
            <v>MU.07.180.0010.b</v>
          </cell>
          <cell r="B43389" t="str">
            <v>- Ø 47 mm</v>
          </cell>
          <cell r="C43389" t="str">
            <v>cad</v>
          </cell>
          <cell r="D43389" t="str">
            <v>16,53</v>
          </cell>
        </row>
        <row r="43390">
          <cell r="A43390" t="str">
            <v>MU.07.180.0020</v>
          </cell>
          <cell r="B43390" t="str">
            <v>Griglia rigida longitudinale in PVC superficie zigrinata antisdrucciolo, spessore 2,5 cm; per copertura di canalette pedonabili per piscine o impianti sportivi; larghezza:</v>
          </cell>
          <cell r="C43390"/>
          <cell r="D43390"/>
        </row>
        <row r="43391">
          <cell r="A43391" t="str">
            <v>MU.07.180.0020.a</v>
          </cell>
          <cell r="B43391" t="str">
            <v>- 18,2 cm</v>
          </cell>
          <cell r="C43391" t="str">
            <v>m</v>
          </cell>
          <cell r="D43391" t="str">
            <v>44,21</v>
          </cell>
        </row>
        <row r="43392">
          <cell r="A43392" t="str">
            <v>MU.07.180.0020.b</v>
          </cell>
          <cell r="B43392" t="str">
            <v>- 18,2 cm, angolo</v>
          </cell>
          <cell r="C43392" t="str">
            <v>cad</v>
          </cell>
          <cell r="D43392" t="str">
            <v>47,12</v>
          </cell>
        </row>
        <row r="43393">
          <cell r="A43393" t="str">
            <v>MU.07.180.0020.c</v>
          </cell>
          <cell r="B43393" t="str">
            <v>- 24,7 cm</v>
          </cell>
          <cell r="C43393" t="str">
            <v>m</v>
          </cell>
          <cell r="D43393" t="str">
            <v>58,97</v>
          </cell>
        </row>
        <row r="43394">
          <cell r="A43394" t="str">
            <v>MU.07.180.0020.d</v>
          </cell>
          <cell r="B43394" t="str">
            <v>- 24,7 cm, angolo</v>
          </cell>
          <cell r="C43394" t="str">
            <v>cad</v>
          </cell>
          <cell r="D43394" t="str">
            <v>62,44</v>
          </cell>
        </row>
        <row r="43395">
          <cell r="A43395" t="str">
            <v>MU.07.180.0020.e</v>
          </cell>
          <cell r="B43395" t="str">
            <v>- 33 cm</v>
          </cell>
          <cell r="C43395" t="str">
            <v>m</v>
          </cell>
          <cell r="D43395" t="str">
            <v>78,66</v>
          </cell>
        </row>
        <row r="43396">
          <cell r="A43396" t="str">
            <v>MU.07.180.0020.f</v>
          </cell>
          <cell r="B43396" t="str">
            <v>- 33 cm, angolo</v>
          </cell>
          <cell r="C43396" t="str">
            <v>cad</v>
          </cell>
          <cell r="D43396" t="str">
            <v>82,17</v>
          </cell>
        </row>
        <row r="43397">
          <cell r="A43397" t="str">
            <v>MU.07.180.0030</v>
          </cell>
          <cell r="B43397" t="str">
            <v>Griglia arrotolabile trasversale in PVC, superficie zigrinata antisdrucciolo, spessore 2,5 cm; per copertura di canalette pedonabili per piscine o impianti sportivi; larghezza:</v>
          </cell>
          <cell r="C43397"/>
          <cell r="D43397"/>
        </row>
        <row r="43398">
          <cell r="A43398" t="str">
            <v>MU.07.180.0030.a</v>
          </cell>
          <cell r="B43398" t="str">
            <v>- 18,2 cm</v>
          </cell>
          <cell r="C43398" t="str">
            <v>m</v>
          </cell>
          <cell r="D43398" t="str">
            <v>32,63</v>
          </cell>
        </row>
        <row r="43399">
          <cell r="A43399" t="str">
            <v>MU.07.180.0030.b</v>
          </cell>
          <cell r="B43399" t="str">
            <v>- 18,2 cm, angolo</v>
          </cell>
          <cell r="C43399" t="str">
            <v>cad</v>
          </cell>
          <cell r="D43399" t="str">
            <v>45,96</v>
          </cell>
        </row>
        <row r="43400">
          <cell r="A43400" t="str">
            <v>MU.07.180.0030.c</v>
          </cell>
          <cell r="B43400" t="str">
            <v>- 24,7 cm</v>
          </cell>
          <cell r="C43400" t="str">
            <v>m</v>
          </cell>
          <cell r="D43400" t="str">
            <v>41,51</v>
          </cell>
        </row>
        <row r="43401">
          <cell r="A43401" t="str">
            <v>MU.07.180.0030.d</v>
          </cell>
          <cell r="B43401" t="str">
            <v>- 24,7 cm, angolo</v>
          </cell>
          <cell r="C43401" t="str">
            <v>cad</v>
          </cell>
          <cell r="D43401" t="str">
            <v>57,33</v>
          </cell>
        </row>
        <row r="43402">
          <cell r="A43402" t="str">
            <v>MU.07.180.0030.e</v>
          </cell>
          <cell r="B43402" t="str">
            <v>- 33 cm</v>
          </cell>
          <cell r="C43402" t="str">
            <v>m</v>
          </cell>
          <cell r="D43402" t="str">
            <v>49,12</v>
          </cell>
        </row>
        <row r="43403">
          <cell r="A43403" t="str">
            <v>MU.07.180.0030.f</v>
          </cell>
          <cell r="B43403" t="str">
            <v>- 33 cm, angolo</v>
          </cell>
          <cell r="C43403" t="str">
            <v>cad</v>
          </cell>
          <cell r="D43403" t="str">
            <v>70,50</v>
          </cell>
        </row>
        <row r="43404">
          <cell r="A43404" t="str">
            <v>MU.07.180.0040</v>
          </cell>
          <cell r="B43404" t="str">
            <v>Angolare portagriglie in PVC superficie liscia per l'appoggio e contenimento della griglia, zigrinata nel risvolto esterno in vista, dimensioni 2,5 cm di appoggio, 2,5 cm di altezza e 1,5 cm di risvolto esterno superiore.</v>
          </cell>
          <cell r="C43404" t="str">
            <v>m</v>
          </cell>
          <cell r="D43404" t="str">
            <v>3,94</v>
          </cell>
        </row>
        <row r="43405">
          <cell r="A43405" t="str">
            <v>MU.07.180.0050</v>
          </cell>
          <cell r="B43405" t="str">
            <v>Scaletta di risalita in acciaio inox AISI 304, completa di ancoraggi, per bordi vasca:</v>
          </cell>
          <cell r="C43405"/>
          <cell r="D43405"/>
        </row>
        <row r="43406">
          <cell r="A43406" t="str">
            <v>MU.07.180.0050.a</v>
          </cell>
          <cell r="B43406" t="str">
            <v>- 2 gradini</v>
          </cell>
          <cell r="C43406" t="str">
            <v>cad</v>
          </cell>
          <cell r="D43406" t="str">
            <v>190,15</v>
          </cell>
        </row>
        <row r="43407">
          <cell r="A43407" t="str">
            <v>MU.07.180.0050.b</v>
          </cell>
          <cell r="B43407" t="str">
            <v>- 3 gradini</v>
          </cell>
          <cell r="C43407" t="str">
            <v>cad</v>
          </cell>
          <cell r="D43407" t="str">
            <v>219,36</v>
          </cell>
        </row>
        <row r="43408">
          <cell r="A43408" t="str">
            <v>MU.07.180.0050.c</v>
          </cell>
          <cell r="B43408" t="str">
            <v>- 4 gradini</v>
          </cell>
          <cell r="C43408" t="str">
            <v>cad</v>
          </cell>
          <cell r="D43408" t="str">
            <v>251,37</v>
          </cell>
        </row>
        <row r="43409">
          <cell r="A43409" t="str">
            <v>MU.07.180.0050.d</v>
          </cell>
          <cell r="B43409" t="str">
            <v>- 5 gradini</v>
          </cell>
          <cell r="C43409" t="str">
            <v>cad</v>
          </cell>
          <cell r="D43409" t="str">
            <v>280,54</v>
          </cell>
        </row>
        <row r="43410">
          <cell r="A43410" t="str">
            <v>MU.07.180.0060</v>
          </cell>
          <cell r="B43410" t="str">
            <v>Maniglioni di risalita dalla vasca in acciaio AISI 304, in coppia completi di ancoraggio.</v>
          </cell>
          <cell r="C43410" t="str">
            <v>cad</v>
          </cell>
          <cell r="D43410" t="str">
            <v>275,63</v>
          </cell>
        </row>
        <row r="43411">
          <cell r="A43411" t="str">
            <v>MU.07.180.0070</v>
          </cell>
          <cell r="B43411" t="str">
            <v>Blocco di partenza in acciaio AISI 316, con piattaforma antiscivolo; i numeri di corsia sono posizionati sui quattro lati; completo di ancoraggio; utilizzato in piscine agonistiche; tipo:</v>
          </cell>
          <cell r="C43411"/>
          <cell r="D43411"/>
        </row>
        <row r="43412">
          <cell r="A43412" t="str">
            <v>MU.07.180.0070.a</v>
          </cell>
          <cell r="B43412" t="str">
            <v>- fisso, per vasche con muretto di testata</v>
          </cell>
          <cell r="C43412" t="str">
            <v>cad</v>
          </cell>
          <cell r="D43412" t="str">
            <v>936,94</v>
          </cell>
        </row>
        <row r="43413">
          <cell r="A43413" t="str">
            <v>MU.07.180.0070.b</v>
          </cell>
          <cell r="B43413" t="str">
            <v>- regolabile, per vasche senza muretto di testata</v>
          </cell>
          <cell r="C43413" t="str">
            <v>cad</v>
          </cell>
          <cell r="D43413" t="str">
            <v>1.764,17</v>
          </cell>
        </row>
        <row r="43414">
          <cell r="A43414" t="str">
            <v>MU.07.180.0080</v>
          </cell>
          <cell r="B43414" t="str">
            <v>Trampolino in acciaio AISI 304, con tavola elastica antiscivolo, completo di ancoraggio; utilizzato per le vasche a sfioro interno in piscine residenziali; altezza:</v>
          </cell>
          <cell r="C43414"/>
          <cell r="D43414"/>
        </row>
        <row r="43415">
          <cell r="A43415" t="str">
            <v>MU.07.180.0080.a</v>
          </cell>
          <cell r="B43415" t="str">
            <v>- 40 cm</v>
          </cell>
          <cell r="C43415" t="str">
            <v>cad</v>
          </cell>
          <cell r="D43415" t="str">
            <v>606,18</v>
          </cell>
        </row>
        <row r="43416">
          <cell r="A43416" t="str">
            <v>MU.07.180.0080.b</v>
          </cell>
          <cell r="B43416" t="str">
            <v>- 60 cm</v>
          </cell>
          <cell r="C43416" t="str">
            <v>cad</v>
          </cell>
          <cell r="D43416" t="str">
            <v>1.488,26</v>
          </cell>
        </row>
        <row r="43417">
          <cell r="A43417" t="str">
            <v>MU.07.180.0090</v>
          </cell>
          <cell r="B43417" t="str">
            <v>Trampolino in acciaio AISI 304, con piattaforma realizzata in legno lamellare antiscivolo; è realizzato con fulcro mobile per consentire una regolazione dello sbalzo; completo di passamano, scaletta in acciaio e fissaggio a pavimento; utilizzato in piscine agonistiche; altezza:</v>
          </cell>
          <cell r="C43417"/>
          <cell r="D43417"/>
        </row>
        <row r="43418">
          <cell r="A43418" t="str">
            <v>MU.07.180.0090.a</v>
          </cell>
          <cell r="B43418" t="str">
            <v>- 100 cm</v>
          </cell>
          <cell r="C43418" t="str">
            <v>cad</v>
          </cell>
          <cell r="D43418" t="str">
            <v>11.298,65</v>
          </cell>
        </row>
        <row r="43419">
          <cell r="A43419" t="str">
            <v>MU.07.180.0090.b</v>
          </cell>
          <cell r="B43419" t="str">
            <v>- 300 cm</v>
          </cell>
          <cell r="C43419" t="str">
            <v>cad</v>
          </cell>
          <cell r="D43419" t="str">
            <v>12.675,49</v>
          </cell>
        </row>
        <row r="43420">
          <cell r="A43420" t="str">
            <v>MU.07.180.0100</v>
          </cell>
          <cell r="B43420" t="str">
            <v>Doccia in acciaio inox di ingresso ad impianti pubblici o privati , con rubinetto basso per i piedi; tipo:</v>
          </cell>
          <cell r="C43420"/>
          <cell r="D43420"/>
        </row>
        <row r="43421">
          <cell r="A43421" t="str">
            <v>MU.07.180.0100.a</v>
          </cell>
          <cell r="B43421" t="str">
            <v>- singola</v>
          </cell>
          <cell r="C43421" t="str">
            <v>cad</v>
          </cell>
          <cell r="D43421" t="str">
            <v>545,63</v>
          </cell>
        </row>
        <row r="43422">
          <cell r="A43422" t="str">
            <v>MU.07.180.0100.b</v>
          </cell>
          <cell r="B43422" t="str">
            <v>- doppia</v>
          </cell>
          <cell r="C43422" t="str">
            <v>cad</v>
          </cell>
          <cell r="D43422" t="str">
            <v>2.402,99</v>
          </cell>
        </row>
        <row r="43423">
          <cell r="A43423" t="str">
            <v>MU.10 - MATERIALI ACQUEDOTTO</v>
          </cell>
          <cell r="B43423"/>
          <cell r="C43423"/>
          <cell r="D43423"/>
        </row>
        <row r="43424">
          <cell r="A43424" t="str">
            <v>MU</v>
          </cell>
          <cell r="B43424" t="str">
            <v>MATERIALI PER URBANIZZAZIONE</v>
          </cell>
          <cell r="C43424"/>
          <cell r="D43424"/>
        </row>
        <row r="43425">
          <cell r="A43425" t="str">
            <v>MU.10</v>
          </cell>
          <cell r="B43425" t="str">
            <v>MATERIALI ACQUEDOTTO</v>
          </cell>
          <cell r="C43425"/>
          <cell r="D43425"/>
        </row>
        <row r="43426">
          <cell r="A43426" t="str">
            <v>MU.10.010</v>
          </cell>
          <cell r="B43426" t="str">
            <v>TUBAZIONI</v>
          </cell>
          <cell r="C43426"/>
          <cell r="D43426"/>
        </row>
        <row r="43427">
          <cell r="A43427" t="str">
            <v>MU.10.010.0010</v>
          </cell>
          <cell r="B43427" t="str">
            <v>Tubazioni in ghisa sferoidale, per condotte acquedottistiche, a norma UNI EN 545/2010 con giunto elastico automatico, rivestimento interno in malta di cemento d’altoforno conforme alla norma EN 197-1 applicata per centrifugazione a norma ISO 4179; rivestimento esterno con 400g/m² di lega di zinco alluminio. Tutte le parti a contatto con le acque destinate al consumo umano conformi a quanto disposto dal D.M. 174/2004. Sistema di giunzione elastico automatico. compreso incidenza dei pezzi speciali. Lunghezza utile della tubazione minimo 6,00 m. Diametro interno nominale (DN) - Classe:</v>
          </cell>
          <cell r="C43427"/>
          <cell r="D43427"/>
        </row>
        <row r="43428">
          <cell r="A43428" t="str">
            <v>MU.10.010.0010.a</v>
          </cell>
          <cell r="B43428" t="str">
            <v>- DN 100 - Classe 40</v>
          </cell>
          <cell r="C43428" t="str">
            <v>m</v>
          </cell>
          <cell r="D43428" t="str">
            <v>32,49</v>
          </cell>
        </row>
        <row r="43429">
          <cell r="A43429" t="str">
            <v>MU.10.010.0010.b</v>
          </cell>
          <cell r="B43429" t="str">
            <v>- DN 150- Classe 40</v>
          </cell>
          <cell r="C43429" t="str">
            <v>m</v>
          </cell>
          <cell r="D43429" t="str">
            <v>48,25</v>
          </cell>
        </row>
        <row r="43430">
          <cell r="A43430" t="str">
            <v>MU.10.010.0010.c</v>
          </cell>
          <cell r="B43430" t="str">
            <v>- DN 200- Classe 40</v>
          </cell>
          <cell r="C43430" t="str">
            <v>m</v>
          </cell>
          <cell r="D43430" t="str">
            <v>68,56</v>
          </cell>
        </row>
        <row r="43431">
          <cell r="A43431" t="str">
            <v>MU.10.010.0010.d</v>
          </cell>
          <cell r="B43431" t="str">
            <v>- DN 250 - Classe 40</v>
          </cell>
          <cell r="C43431" t="str">
            <v>m</v>
          </cell>
          <cell r="D43431" t="str">
            <v>95,46</v>
          </cell>
        </row>
        <row r="43432">
          <cell r="A43432" t="str">
            <v>MU.10.010.0010.e</v>
          </cell>
          <cell r="B43432" t="str">
            <v>- DN 300 - Classe 40</v>
          </cell>
          <cell r="C43432" t="str">
            <v>m</v>
          </cell>
          <cell r="D43432" t="str">
            <v>103,70</v>
          </cell>
        </row>
        <row r="43433">
          <cell r="A43433" t="str">
            <v>MU.10.010.0010.f</v>
          </cell>
          <cell r="B43433" t="str">
            <v>- DN 400 - Classe 30</v>
          </cell>
          <cell r="C43433" t="str">
            <v>m</v>
          </cell>
          <cell r="D43433" t="str">
            <v>159,63</v>
          </cell>
        </row>
        <row r="43434">
          <cell r="A43434" t="str">
            <v>MU.10.010.0010.g</v>
          </cell>
          <cell r="B43434" t="str">
            <v>- DN 500 - Classe 30</v>
          </cell>
          <cell r="C43434" t="str">
            <v>m</v>
          </cell>
          <cell r="D43434" t="str">
            <v>225,25</v>
          </cell>
        </row>
        <row r="43435">
          <cell r="A43435" t="str">
            <v>MU.10.010.0010.h</v>
          </cell>
          <cell r="B43435" t="str">
            <v>- DN 600 - Classe 30</v>
          </cell>
          <cell r="C43435" t="str">
            <v>m</v>
          </cell>
          <cell r="D43435" t="str">
            <v>275,83</v>
          </cell>
        </row>
        <row r="43436">
          <cell r="A43436" t="str">
            <v>MU.10.010.0020</v>
          </cell>
          <cell r="B43436" t="str">
            <v>Tubazioni in ghisa sferoidale, per condotte acquedottistiche, a norma UNI EN 545/2010 con giunto elastico automatico antisfilamento, rivestimento interno in malta di cemento d’altoforno conforme alla norma EN 197-1 applicata per centrifugazione a norma ISO 4179; rivestimento esterno con 400g/m² di lega di zinco alluminio. Tutte le parti a contatto con le acque destinate al consumo umano conformi a quanto disposto dal D.M. 174/2004. Sistema di giunzione elastico automatico antisfilamento. compreso incidenza dei pezzi speciali. Lunghezza utile della tubazione minimo 6,00 m. Diametro interno nominale (DN) - Classe:</v>
          </cell>
          <cell r="C43436"/>
          <cell r="D43436"/>
        </row>
        <row r="43437">
          <cell r="A43437" t="str">
            <v>MU.10.010.0020.a</v>
          </cell>
          <cell r="B43437" t="str">
            <v>- DN 100 - Classe 40</v>
          </cell>
          <cell r="C43437" t="str">
            <v>m</v>
          </cell>
          <cell r="D43437" t="str">
            <v>39,35</v>
          </cell>
        </row>
        <row r="43438">
          <cell r="A43438" t="str">
            <v>MU.10.010.0020.b</v>
          </cell>
          <cell r="B43438" t="str">
            <v>- DN 150 - Classe 40</v>
          </cell>
          <cell r="C43438" t="str">
            <v>m</v>
          </cell>
          <cell r="D43438" t="str">
            <v>58,39</v>
          </cell>
        </row>
        <row r="43439">
          <cell r="A43439" t="str">
            <v>MU.10.010.0020.c</v>
          </cell>
          <cell r="B43439" t="str">
            <v>- DN 200 - Classe 40</v>
          </cell>
          <cell r="C43439" t="str">
            <v>m</v>
          </cell>
          <cell r="D43439" t="str">
            <v>77,75</v>
          </cell>
        </row>
        <row r="43440">
          <cell r="A43440" t="str">
            <v>MU.10.010.0020.d</v>
          </cell>
          <cell r="B43440" t="str">
            <v>- DN 250 - Classe 40</v>
          </cell>
          <cell r="C43440" t="str">
            <v>m</v>
          </cell>
          <cell r="D43440" t="str">
            <v>111,56</v>
          </cell>
        </row>
        <row r="43441">
          <cell r="A43441" t="str">
            <v>MU.10.010.0020.e</v>
          </cell>
          <cell r="B43441" t="str">
            <v>- DN 300 - Classe 40</v>
          </cell>
          <cell r="C43441" t="str">
            <v>m</v>
          </cell>
          <cell r="D43441" t="str">
            <v>124,75</v>
          </cell>
        </row>
        <row r="43442">
          <cell r="A43442" t="str">
            <v>MU.10.010.0020.f</v>
          </cell>
          <cell r="B43442" t="str">
            <v>- DN 400 - Classe 30</v>
          </cell>
          <cell r="C43442" t="str">
            <v>m</v>
          </cell>
          <cell r="D43442" t="str">
            <v>213,92</v>
          </cell>
        </row>
        <row r="43443">
          <cell r="A43443" t="str">
            <v>MU.10.010.0020.g</v>
          </cell>
          <cell r="B43443" t="str">
            <v>- DN 500 - Classe 30</v>
          </cell>
          <cell r="C43443" t="str">
            <v>m</v>
          </cell>
          <cell r="D43443" t="str">
            <v>307,47</v>
          </cell>
        </row>
        <row r="43444">
          <cell r="A43444" t="str">
            <v>MU.10.010.0020.h</v>
          </cell>
          <cell r="B43444" t="str">
            <v>- DN 600 - Classe 30</v>
          </cell>
          <cell r="C43444" t="str">
            <v>m</v>
          </cell>
          <cell r="D43444" t="str">
            <v>380,52</v>
          </cell>
        </row>
        <row r="43445">
          <cell r="A43445" t="str">
            <v>MU.10.020</v>
          </cell>
          <cell r="B43445" t="str">
            <v>SARACINESCHE</v>
          </cell>
          <cell r="C43445"/>
          <cell r="D43445"/>
        </row>
        <row r="43446">
          <cell r="A43446" t="str">
            <v>MU.10.020.0010</v>
          </cell>
          <cell r="B43446" t="str">
            <v>Saracinesca a cuneo gommato flangiata , per condotte acquedottistiche, a perfetta tenuta di classe PN 16 corrispondente alla norma UNI EN 1074/2001 e UNI EN 1171/2015, compreso asta di manovra e accessori.</v>
          </cell>
          <cell r="C43446"/>
          <cell r="D43446"/>
        </row>
        <row r="43447">
          <cell r="A43447" t="str">
            <v>MU.10.020.0010.a</v>
          </cell>
          <cell r="B43447" t="str">
            <v>- DN 80</v>
          </cell>
          <cell r="C43447" t="str">
            <v>cad</v>
          </cell>
          <cell r="D43447" t="str">
            <v>110,63</v>
          </cell>
        </row>
        <row r="43448">
          <cell r="A43448" t="str">
            <v>MU.10.020.0010.b</v>
          </cell>
          <cell r="B43448" t="str">
            <v>- DN 100</v>
          </cell>
          <cell r="C43448" t="str">
            <v>cad</v>
          </cell>
          <cell r="D43448" t="str">
            <v>128,93</v>
          </cell>
        </row>
        <row r="43449">
          <cell r="A43449" t="str">
            <v>MU.10.020.0010.c</v>
          </cell>
          <cell r="B43449" t="str">
            <v>- DN 150</v>
          </cell>
          <cell r="C43449" t="str">
            <v>cad</v>
          </cell>
          <cell r="D43449" t="str">
            <v>195,79</v>
          </cell>
        </row>
        <row r="43450">
          <cell r="A43450" t="str">
            <v>MU.10.020.0010.d</v>
          </cell>
          <cell r="B43450" t="str">
            <v>- DN 200</v>
          </cell>
          <cell r="C43450" t="str">
            <v>cad</v>
          </cell>
          <cell r="D43450" t="str">
            <v>468,75</v>
          </cell>
        </row>
        <row r="43451">
          <cell r="A43451" t="str">
            <v>MU.10.020.0010.e</v>
          </cell>
          <cell r="B43451" t="str">
            <v>- DN 250</v>
          </cell>
          <cell r="C43451" t="str">
            <v>cad</v>
          </cell>
          <cell r="D43451" t="str">
            <v>641,47</v>
          </cell>
        </row>
        <row r="43452">
          <cell r="A43452" t="str">
            <v>MU.10.020.0010.f</v>
          </cell>
          <cell r="B43452" t="str">
            <v>- DN 300</v>
          </cell>
          <cell r="C43452" t="str">
            <v>cad</v>
          </cell>
          <cell r="D43452" t="str">
            <v>896,95</v>
          </cell>
        </row>
        <row r="43453">
          <cell r="A43453" t="str">
            <v>MU.10.020.0010.g</v>
          </cell>
          <cell r="B43453" t="str">
            <v>- DN 400</v>
          </cell>
          <cell r="C43453" t="str">
            <v>cad</v>
          </cell>
          <cell r="D43453" t="str">
            <v>2.288,90</v>
          </cell>
        </row>
        <row r="43454">
          <cell r="A43454" t="str">
            <v>MU.10.030</v>
          </cell>
          <cell r="B43454" t="str">
            <v>VALVOLE</v>
          </cell>
          <cell r="C43454"/>
          <cell r="D43454"/>
        </row>
        <row r="43455">
          <cell r="A43455" t="str">
            <v>MU.10.030.0010</v>
          </cell>
          <cell r="B43455" t="str">
            <v>Valvola a farfalla, per condotte acquedottistiche, a perfetta tenuta di classe PN 10 corrispondente alla norma UNI EN 1074/2001, compreso asta di manovra e accessori.</v>
          </cell>
          <cell r="C43455"/>
          <cell r="D43455"/>
        </row>
        <row r="43456">
          <cell r="A43456" t="str">
            <v>MU.10.030.0010.a</v>
          </cell>
          <cell r="B43456" t="str">
            <v>- DN 400</v>
          </cell>
          <cell r="C43456" t="str">
            <v>cad</v>
          </cell>
          <cell r="D43456" t="str">
            <v>1.451,13</v>
          </cell>
        </row>
        <row r="43457">
          <cell r="A43457" t="str">
            <v>MU.10.030.0010.b</v>
          </cell>
          <cell r="B43457" t="str">
            <v>- DN 500</v>
          </cell>
          <cell r="C43457" t="str">
            <v>cad</v>
          </cell>
          <cell r="D43457" t="str">
            <v>2.623,37</v>
          </cell>
        </row>
        <row r="43458">
          <cell r="A43458" t="str">
            <v>MU.10.030.0010.c</v>
          </cell>
          <cell r="B43458" t="str">
            <v>- DN 600</v>
          </cell>
          <cell r="C43458" t="str">
            <v>cad</v>
          </cell>
          <cell r="D43458" t="str">
            <v>3.255,76</v>
          </cell>
        </row>
        <row r="43459">
          <cell r="A43459" t="str">
            <v>MU.10.030.0010.d</v>
          </cell>
          <cell r="B43459" t="str">
            <v>- DN 700</v>
          </cell>
          <cell r="C43459" t="str">
            <v>cad</v>
          </cell>
          <cell r="D43459" t="str">
            <v>5.037,84</v>
          </cell>
        </row>
        <row r="43460">
          <cell r="A43460" t="str">
            <v>MU.10.030.0010.e</v>
          </cell>
          <cell r="B43460" t="str">
            <v>- DN 800</v>
          </cell>
          <cell r="C43460" t="str">
            <v>cad</v>
          </cell>
          <cell r="D43460" t="str">
            <v>6.761,88</v>
          </cell>
        </row>
        <row r="43461">
          <cell r="A43461" t="str">
            <v>MU.10.030.0020</v>
          </cell>
          <cell r="B43461" t="str">
            <v>Valvola a farfalla a perfetta tenuta di classe PN 16 corrispondente alla norma UNI EN 1074/2001.</v>
          </cell>
          <cell r="C43461"/>
          <cell r="D43461"/>
        </row>
        <row r="43462">
          <cell r="A43462" t="str">
            <v>MU.10.030.0020.a</v>
          </cell>
          <cell r="B43462" t="str">
            <v>- DN 400</v>
          </cell>
          <cell r="C43462" t="str">
            <v>cad</v>
          </cell>
          <cell r="D43462" t="str">
            <v>1.561,88</v>
          </cell>
        </row>
        <row r="43463">
          <cell r="A43463" t="str">
            <v>MU.10.030.0020.b</v>
          </cell>
          <cell r="B43463" t="str">
            <v>- DN 500</v>
          </cell>
          <cell r="C43463" t="str">
            <v>cad</v>
          </cell>
          <cell r="D43463" t="str">
            <v>2.823,59</v>
          </cell>
        </row>
        <row r="43464">
          <cell r="A43464" t="str">
            <v>MU.10.030.0020.c</v>
          </cell>
          <cell r="B43464" t="str">
            <v>- DN 600</v>
          </cell>
          <cell r="C43464" t="str">
            <v>cad</v>
          </cell>
          <cell r="D43464" t="str">
            <v>3.504,24</v>
          </cell>
        </row>
        <row r="43465">
          <cell r="A43465" t="str">
            <v>MU.10.030.0020.d</v>
          </cell>
          <cell r="B43465" t="str">
            <v>- DN 700</v>
          </cell>
          <cell r="C43465" t="str">
            <v>cad</v>
          </cell>
          <cell r="D43465" t="str">
            <v>5.422,32</v>
          </cell>
        </row>
        <row r="43466">
          <cell r="A43466" t="str">
            <v>MU.10.030.0020.e</v>
          </cell>
          <cell r="B43466" t="str">
            <v>- DN 800</v>
          </cell>
          <cell r="C43466" t="str">
            <v>cad</v>
          </cell>
          <cell r="D43466" t="str">
            <v>7.277,96</v>
          </cell>
        </row>
        <row r="43467">
          <cell r="A43467" t="str">
            <v>MU.10.040</v>
          </cell>
          <cell r="B43467" t="str">
            <v>IDRANTI SOTTOSUOLO</v>
          </cell>
          <cell r="C43467"/>
          <cell r="D43467"/>
        </row>
        <row r="43468">
          <cell r="A43468" t="str">
            <v>MU.10.040.0010</v>
          </cell>
          <cell r="B43468" t="str">
            <v>Idrante sottosuolo completo tipo Milano, comprensivo di valvola DN 80 , asta di manovra e accessori</v>
          </cell>
          <cell r="C43468" t="str">
            <v>cad</v>
          </cell>
          <cell r="D43468" t="str">
            <v>473,90</v>
          </cell>
        </row>
        <row r="43469">
          <cell r="A43469" t="str">
            <v>MU.10.050</v>
          </cell>
          <cell r="B43469" t="str">
            <v>CAMERETTE PREFABBRICATE</v>
          </cell>
          <cell r="C43469"/>
          <cell r="D43469"/>
        </row>
        <row r="43470">
          <cell r="A43470" t="str">
            <v>MU.10.050.0010</v>
          </cell>
          <cell r="B43470" t="str">
            <v>CAMERETTA PREFABBRICATA DI ISPEZIONE DIAMETRO INTERNO 1500 mm PER INNESTO TUBAZIONI CON DIAMETRO SINO A 500 mm ( sino a altezza massima quota fondo tubazione 2,00 m ) Cameretta d'ispezione circolare in C.A.V. DN 1500 interno DIN 4034-1/UNI EN 1917, elemento di fondo con vasca in polipropilene o PRFV resistente alle acque reflue secondo norme " DIN " e " O-NORM " inserita sin dalla fase di produzione. Sagomatura idraulica interna sin sopra l'estradosso del tubo innestato. Compreso: Prolunga e Soletta DN 1500, Anello raggiungi quota DN 800, Gradini in acciaio inox ricoperti in polietilene e conseguente Chiusino in G.S. diametro 800 peso non inferiore a 131 kg . Tutte le guarnizioni a norma DIN 4060/UNI EN 681-1</v>
          </cell>
          <cell r="C43470" t="str">
            <v>cad</v>
          </cell>
          <cell r="D43470" t="str">
            <v>1.903,45</v>
          </cell>
        </row>
        <row r="43471">
          <cell r="A43471" t="str">
            <v>MU.10.050.0020</v>
          </cell>
          <cell r="B43471" t="str">
            <v>CAMERETTA PREFABBRICATA DI ISPEZIONE DIAMETRO INTERNO 1500 mm PER INNESTO TUBAZIONI CON DIAMETRO dal 600 al 800 mm ( sino a altezza massima quota fondo tubazione 2,10 m ) Cameretta d'ispezione circolare in C.A.V. DN 1500 interno DIN 4034-1/UNI EN 1917, elemento di fondo con vasca in polipropilene o PRFV resistente alle acque reflue secondo norme " DIN " e " O-NORM " inserita sin dalla fase di produzione. Sagomatura idraulica interna sin sopra l'estradosso del tubo innestato. Compreso: Prolunga e Soletta DN 1500, Anello raggiungi quota DN 800, Gradini in acciaio inox ricoperti in polietilene e conseguente Chiusino in G.S. diametro 800 peso non inferiore a 131 kg. Tutte le guarnizioni a norma DIN 4060/UNI EN 681-1</v>
          </cell>
          <cell r="C43471" t="str">
            <v>cad</v>
          </cell>
          <cell r="D43471" t="str">
            <v>2.358,43</v>
          </cell>
        </row>
        <row r="43472">
          <cell r="A43472" t="str">
            <v>NC - NOLEGGI - TRASPORTI - MOVIMENTAZIONI</v>
          </cell>
          <cell r="B43472"/>
          <cell r="C43472"/>
          <cell r="D43472"/>
        </row>
        <row r="43473">
          <cell r="A43473" t="str">
            <v>NC</v>
          </cell>
          <cell r="B43473" t="str">
            <v>NOLEGGI - TRASPORTI - MOVIMENTAZIONI</v>
          </cell>
          <cell r="C43473"/>
          <cell r="D43473"/>
        </row>
        <row r="43474">
          <cell r="A43474" t="str">
            <v>NC.00</v>
          </cell>
          <cell r="B43474" t="str">
            <v>NOTA DI CONSULTAZIONE \</v>
          </cell>
          <cell r="C43474"/>
          <cell r="D43474"/>
        </row>
        <row r="43475">
          <cell r="A43475" t="str">
            <v>NC.10 - NOLO MEZZI, MACCHINARI E ATTREZZATURE DA CANTIERE</v>
          </cell>
          <cell r="B43475"/>
          <cell r="C43475"/>
          <cell r="D43475"/>
        </row>
        <row r="43476">
          <cell r="A43476" t="str">
            <v>NC</v>
          </cell>
          <cell r="B43476" t="str">
            <v>NOLEGGI - TRASPORTI - MOVIMENTAZIONI</v>
          </cell>
          <cell r="C43476"/>
          <cell r="D43476"/>
        </row>
        <row r="43477">
          <cell r="A43477" t="str">
            <v>NC.10</v>
          </cell>
          <cell r="B43477" t="str">
            <v>NOLO MEZZI, MACCHINARI E ATTREZZATURE DA CANTIERE</v>
          </cell>
          <cell r="C43477"/>
          <cell r="D43477"/>
        </row>
        <row r="43478">
          <cell r="A43478" t="str">
            <v>NC.10.050</v>
          </cell>
          <cell r="B43478" t="str">
            <v>MEZZI DI TRASPORTO</v>
          </cell>
          <cell r="C43478"/>
          <cell r="D43478"/>
        </row>
        <row r="43479">
          <cell r="A43479" t="str">
            <v>NC.10.050.0010</v>
          </cell>
          <cell r="B43479" t="str">
            <v>Nolo automezzo compreso autista, carburante e lubrificanti, anche ribaltabile:</v>
          </cell>
          <cell r="C43479"/>
          <cell r="D43479"/>
        </row>
        <row r="43480">
          <cell r="A43480" t="str">
            <v>NC.10.050.0010.a</v>
          </cell>
          <cell r="B43480" t="str">
            <v>- portata utile 1,5 t</v>
          </cell>
          <cell r="C43480" t="str">
            <v>ora</v>
          </cell>
          <cell r="D43480" t="str">
            <v>56,77</v>
          </cell>
        </row>
        <row r="43481">
          <cell r="A43481" t="str">
            <v>NC.10.050.0010.b</v>
          </cell>
          <cell r="B43481" t="str">
            <v>- portata utile 3.0 t</v>
          </cell>
          <cell r="C43481" t="str">
            <v>ora</v>
          </cell>
          <cell r="D43481" t="str">
            <v>57,49</v>
          </cell>
        </row>
        <row r="43482">
          <cell r="A43482" t="str">
            <v>NC.10.050.0010.c</v>
          </cell>
          <cell r="B43482" t="str">
            <v>- portata utile 5.0 t</v>
          </cell>
          <cell r="C43482" t="str">
            <v>ora</v>
          </cell>
          <cell r="D43482" t="str">
            <v>58,18</v>
          </cell>
        </row>
        <row r="43483">
          <cell r="A43483" t="str">
            <v>NC.10.050.0010.d</v>
          </cell>
          <cell r="B43483" t="str">
            <v>- portata utile da 7,0 a 13,5 t</v>
          </cell>
          <cell r="C43483" t="str">
            <v>ora</v>
          </cell>
          <cell r="D43483" t="str">
            <v>74,89</v>
          </cell>
        </row>
        <row r="43484">
          <cell r="A43484" t="str">
            <v>NC.10.050.0010.e</v>
          </cell>
          <cell r="B43484" t="str">
            <v>- portata utile da 13,5 a 21 t</v>
          </cell>
          <cell r="C43484" t="str">
            <v>ora</v>
          </cell>
          <cell r="D43484" t="str">
            <v>87,10</v>
          </cell>
        </row>
        <row r="43485">
          <cell r="A43485" t="str">
            <v>NC.10.050.0020</v>
          </cell>
          <cell r="B43485" t="str">
            <v>Nolo automezzo con gru, compreso autista, carburante e lubrificante:</v>
          </cell>
          <cell r="C43485"/>
          <cell r="D43485"/>
        </row>
        <row r="43486">
          <cell r="A43486" t="str">
            <v>NC.10.050.0020.a</v>
          </cell>
          <cell r="B43486" t="str">
            <v>- portata utile 3,0 t</v>
          </cell>
          <cell r="C43486" t="str">
            <v>ora</v>
          </cell>
          <cell r="D43486" t="str">
            <v>60,09</v>
          </cell>
        </row>
        <row r="43487">
          <cell r="A43487" t="str">
            <v>NC.10.050.0020.b</v>
          </cell>
          <cell r="B43487" t="str">
            <v>-portata utile 5,0 t</v>
          </cell>
          <cell r="C43487" t="str">
            <v>ora</v>
          </cell>
          <cell r="D43487" t="str">
            <v>60,87</v>
          </cell>
        </row>
        <row r="43488">
          <cell r="A43488" t="str">
            <v>NC.10.050.0020.c</v>
          </cell>
          <cell r="B43488" t="str">
            <v>- portata utile da 7,0 a 13,0 t</v>
          </cell>
          <cell r="C43488" t="str">
            <v>ora</v>
          </cell>
          <cell r="D43488" t="str">
            <v>79,10</v>
          </cell>
        </row>
        <row r="43489">
          <cell r="A43489" t="str">
            <v>NC.10.050.0020.d</v>
          </cell>
          <cell r="B43489" t="str">
            <v>- portata utile da 13,5 a 21,0 t</v>
          </cell>
          <cell r="C43489" t="str">
            <v>ora</v>
          </cell>
          <cell r="D43489" t="str">
            <v>92,31</v>
          </cell>
        </row>
        <row r="43490">
          <cell r="A43490" t="str">
            <v>NC.10.050.0030</v>
          </cell>
          <cell r="B43490" t="str">
            <v>Nolo di autobetoniera, compreso autista, carburante, lubrificante:</v>
          </cell>
          <cell r="C43490"/>
          <cell r="D43490"/>
        </row>
        <row r="43491">
          <cell r="A43491" t="str">
            <v>NC.10.050.0030.a</v>
          </cell>
          <cell r="B43491" t="str">
            <v>- fino a 8 m³</v>
          </cell>
          <cell r="C43491" t="str">
            <v>ora</v>
          </cell>
          <cell r="D43491" t="str">
            <v>83,31</v>
          </cell>
        </row>
        <row r="43492">
          <cell r="A43492" t="str">
            <v>NC.10.050.0030.b</v>
          </cell>
          <cell r="B43492" t="str">
            <v>- da 9 a 12 m³</v>
          </cell>
          <cell r="C43492" t="str">
            <v>ora</v>
          </cell>
          <cell r="D43492" t="str">
            <v>104,60</v>
          </cell>
        </row>
        <row r="43493">
          <cell r="A43493" t="str">
            <v>NC.10.100</v>
          </cell>
          <cell r="B43493" t="str">
            <v>MEZZI DI SOLLEVAMENTO</v>
          </cell>
          <cell r="C43493"/>
          <cell r="D43493"/>
        </row>
        <row r="43494">
          <cell r="A43494" t="str">
            <v>NC.10.100.0010</v>
          </cell>
          <cell r="B43494" t="str">
            <v>Nolo di gru a torre ad azionamento elettrico, compreso gruista, consumo di energia elettrica:</v>
          </cell>
          <cell r="C43494"/>
          <cell r="D43494"/>
        </row>
        <row r="43495">
          <cell r="A43495" t="str">
            <v>NC.10.100.0010.a</v>
          </cell>
          <cell r="B43495" t="str">
            <v>- altezza fino a 20 m - sbraccio fino a 20 m- portata 600/800 Kg</v>
          </cell>
          <cell r="C43495" t="str">
            <v>ora</v>
          </cell>
          <cell r="D43495" t="str">
            <v>52,37</v>
          </cell>
        </row>
        <row r="43496">
          <cell r="A43496" t="str">
            <v>NC.10.100.0010.b</v>
          </cell>
          <cell r="B43496" t="str">
            <v>- altezza fino a 34 m - sbraccio fino a 31 m - portata 800/1000 Kg</v>
          </cell>
          <cell r="C43496" t="str">
            <v>ora</v>
          </cell>
          <cell r="D43496" t="str">
            <v>67,89</v>
          </cell>
        </row>
        <row r="43497">
          <cell r="A43497" t="str">
            <v>NC.10.100.0010.c</v>
          </cell>
          <cell r="B43497" t="str">
            <v>- altezza fino a 43 m - sbraccio fino a 40 m - portata 1000 Kg</v>
          </cell>
          <cell r="C43497" t="str">
            <v>ora</v>
          </cell>
          <cell r="D43497" t="str">
            <v>77,84</v>
          </cell>
        </row>
        <row r="43498">
          <cell r="A43498" t="str">
            <v>NC.10.100.0020</v>
          </cell>
          <cell r="B43498" t="str">
            <v>Nolo di argano ad azionamento elettrico, compreso operatore e consumo di energia elettrica:</v>
          </cell>
          <cell r="C43498"/>
          <cell r="D43498"/>
        </row>
        <row r="43499">
          <cell r="A43499" t="str">
            <v>NC.10.100.0020.a</v>
          </cell>
          <cell r="B43499" t="str">
            <v>- motore 2 HP</v>
          </cell>
          <cell r="C43499" t="str">
            <v>ora</v>
          </cell>
          <cell r="D43499" t="str">
            <v>35,89</v>
          </cell>
        </row>
        <row r="43500">
          <cell r="A43500" t="str">
            <v>NC.10.100.0020.b</v>
          </cell>
          <cell r="B43500" t="str">
            <v>- motore 3 HP</v>
          </cell>
          <cell r="C43500" t="str">
            <v>ora</v>
          </cell>
          <cell r="D43500" t="str">
            <v>37,93</v>
          </cell>
        </row>
        <row r="43501">
          <cell r="A43501" t="str">
            <v>NC.10.100.0020.c</v>
          </cell>
          <cell r="B43501" t="str">
            <v>- motore 4 HP</v>
          </cell>
          <cell r="C43501" t="str">
            <v>ora</v>
          </cell>
          <cell r="D43501" t="str">
            <v>41,81</v>
          </cell>
        </row>
        <row r="43502">
          <cell r="A43502" t="str">
            <v>NC.10.150</v>
          </cell>
          <cell r="B43502" t="str">
            <v>MEZZI PER MOVIMENTI E SISTEMAZIONE TERRE</v>
          </cell>
          <cell r="C43502"/>
          <cell r="D43502"/>
        </row>
        <row r="43503">
          <cell r="A43503" t="str">
            <v>NC.10.150.0010</v>
          </cell>
          <cell r="B43503" t="str">
            <v>Nolo di escavatore munito di qualsiasi equipaggiamento di lavoro, compreso carburante e lubrificante:</v>
          </cell>
          <cell r="C43503"/>
          <cell r="D43503"/>
        </row>
        <row r="43504">
          <cell r="A43504" t="str">
            <v>NC.10.150.0010.a</v>
          </cell>
          <cell r="B43504" t="str">
            <v>- fino a 70 HP - con operatore</v>
          </cell>
          <cell r="C43504" t="str">
            <v>ora</v>
          </cell>
          <cell r="D43504" t="str">
            <v>64,36</v>
          </cell>
        </row>
        <row r="43505">
          <cell r="A43505" t="str">
            <v>NC.10.150.0010.b</v>
          </cell>
          <cell r="B43505" t="str">
            <v>- da 70 a 120 HP - con operatore</v>
          </cell>
          <cell r="C43505" t="str">
            <v>ora</v>
          </cell>
          <cell r="D43505" t="str">
            <v>74,77</v>
          </cell>
        </row>
        <row r="43506">
          <cell r="A43506" t="str">
            <v>NC.10.150.0010.c</v>
          </cell>
          <cell r="B43506" t="str">
            <v>- oltre 120 HP - con operatore</v>
          </cell>
          <cell r="C43506" t="str">
            <v>ora</v>
          </cell>
          <cell r="D43506" t="str">
            <v>81,09</v>
          </cell>
        </row>
        <row r="43507">
          <cell r="A43507" t="str">
            <v>NC.10.150.0010.d</v>
          </cell>
          <cell r="B43507" t="str">
            <v>- fino a 70 HP - senza operatore</v>
          </cell>
          <cell r="C43507" t="str">
            <v>ora</v>
          </cell>
          <cell r="D43507" t="str">
            <v>27,94</v>
          </cell>
        </row>
        <row r="43508">
          <cell r="A43508" t="str">
            <v>NC.10.150.0010.e</v>
          </cell>
          <cell r="B43508" t="str">
            <v>- da 70 a 120 HP - senza operatore</v>
          </cell>
          <cell r="C43508" t="str">
            <v>ora</v>
          </cell>
          <cell r="D43508" t="str">
            <v>38,35</v>
          </cell>
        </row>
        <row r="43509">
          <cell r="A43509" t="str">
            <v>NC.10.150.0010.f</v>
          </cell>
          <cell r="B43509" t="str">
            <v>- oltre 120 HP - senza operatore</v>
          </cell>
          <cell r="C43509" t="str">
            <v>ora</v>
          </cell>
          <cell r="D43509" t="str">
            <v>44,67</v>
          </cell>
        </row>
        <row r="43510">
          <cell r="A43510" t="str">
            <v>NC.10.150.0020</v>
          </cell>
          <cell r="B43510" t="str">
            <v>Nolo di mini-escavatore, potenza 25/40 HP, compreso carburante, lubrificante:</v>
          </cell>
          <cell r="C43510"/>
          <cell r="D43510"/>
        </row>
        <row r="43511">
          <cell r="A43511" t="str">
            <v>NC.10.150.0020.a</v>
          </cell>
          <cell r="B43511" t="str">
            <v>- compreso operatore</v>
          </cell>
          <cell r="C43511" t="str">
            <v>ora</v>
          </cell>
          <cell r="D43511" t="str">
            <v>62,33</v>
          </cell>
        </row>
        <row r="43512">
          <cell r="A43512" t="str">
            <v>NC.10.150.0020.b</v>
          </cell>
          <cell r="B43512" t="str">
            <v>- senza operatore</v>
          </cell>
          <cell r="C43512" t="str">
            <v>ora</v>
          </cell>
          <cell r="D43512" t="str">
            <v>25,91</v>
          </cell>
        </row>
        <row r="43513">
          <cell r="A43513" t="str">
            <v>NC.10.150.0030</v>
          </cell>
          <cell r="B43513" t="str">
            <v>Nolo di pala meccanica, compreso autista, carburante, lubrificante</v>
          </cell>
          <cell r="C43513"/>
          <cell r="D43513"/>
        </row>
        <row r="43514">
          <cell r="A43514" t="str">
            <v>NC.10.150.0030.a</v>
          </cell>
          <cell r="B43514" t="str">
            <v>- su ruote gommate fino a 70 HP</v>
          </cell>
          <cell r="C43514" t="str">
            <v>ora</v>
          </cell>
          <cell r="D43514" t="str">
            <v>62,67</v>
          </cell>
        </row>
        <row r="43515">
          <cell r="A43515" t="str">
            <v>NC.10.150.0030.b</v>
          </cell>
          <cell r="B43515" t="str">
            <v>- su ruote gommate oltre 70 e fino 120 HP</v>
          </cell>
          <cell r="C43515" t="str">
            <v>ora</v>
          </cell>
          <cell r="D43515" t="str">
            <v>72,38</v>
          </cell>
        </row>
        <row r="43516">
          <cell r="A43516" t="str">
            <v>NC.10.150.0030.c</v>
          </cell>
          <cell r="B43516" t="str">
            <v>- su ruote gommate oltre 120 e fino a 160 HP</v>
          </cell>
          <cell r="C43516" t="str">
            <v>ora</v>
          </cell>
          <cell r="D43516" t="str">
            <v>82,95</v>
          </cell>
        </row>
        <row r="43517">
          <cell r="A43517" t="str">
            <v>NC.10.150.0030.d</v>
          </cell>
          <cell r="B43517" t="str">
            <v>- cingolata fino a 70 HP</v>
          </cell>
          <cell r="C43517" t="str">
            <v>ora</v>
          </cell>
          <cell r="D43517" t="str">
            <v>61,97</v>
          </cell>
        </row>
        <row r="43518">
          <cell r="A43518" t="str">
            <v>NC.10.150.0030.e</v>
          </cell>
          <cell r="B43518" t="str">
            <v>- cingolata oltre 70 e fino a 120 HP</v>
          </cell>
          <cell r="C43518" t="str">
            <v>ora</v>
          </cell>
          <cell r="D43518" t="str">
            <v>73,59</v>
          </cell>
        </row>
        <row r="43519">
          <cell r="A43519" t="str">
            <v>NC.10.150.0030.f</v>
          </cell>
          <cell r="B43519" t="str">
            <v>- oltre 120 e fino a 160 HP</v>
          </cell>
          <cell r="C43519" t="str">
            <v>ora</v>
          </cell>
          <cell r="D43519" t="str">
            <v>85,61</v>
          </cell>
        </row>
        <row r="43520">
          <cell r="A43520" t="str">
            <v>NC.10.200</v>
          </cell>
          <cell r="B43520" t="str">
            <v>SCALE AEREE, AUTOSCALE, AUTOGRU</v>
          </cell>
          <cell r="C43520"/>
          <cell r="D43520"/>
        </row>
        <row r="43521">
          <cell r="A43521" t="str">
            <v>NC.10.200.0010</v>
          </cell>
          <cell r="B43521" t="str">
            <v>Nolo di scala aerea, tipo a sfilo manuale, altezza 24 m, compreso operatore (nolo giornaliero-durata minima del nolo 8 ore):</v>
          </cell>
          <cell r="C43521"/>
          <cell r="D43521"/>
        </row>
        <row r="43522">
          <cell r="A43522" t="str">
            <v>NC.10.200.0010.a</v>
          </cell>
          <cell r="B43522" t="str">
            <v>- per il primo giorno, compresi: trasporto, montaggio, smontaggio ecc.</v>
          </cell>
          <cell r="C43522" t="str">
            <v>giorno</v>
          </cell>
          <cell r="D43522" t="str">
            <v>410,55</v>
          </cell>
        </row>
        <row r="43523">
          <cell r="A43523" t="str">
            <v>NC.10.200.0010.b</v>
          </cell>
          <cell r="B43523" t="str">
            <v>- per i giorni successivi</v>
          </cell>
          <cell r="C43523" t="str">
            <v>giorno</v>
          </cell>
          <cell r="D43523" t="str">
            <v>352,37</v>
          </cell>
        </row>
        <row r="43524">
          <cell r="A43524" t="str">
            <v>NC.10.200.0020</v>
          </cell>
          <cell r="B43524" t="str">
            <v>Nolo di torre telescopica oleodinamica, altezza fino a 30 m, portata due persone, compreso operatore (durata minima del nolo 8 ore)</v>
          </cell>
          <cell r="C43524" t="str">
            <v>giorno</v>
          </cell>
          <cell r="D43524" t="str">
            <v>644,55</v>
          </cell>
        </row>
        <row r="43525">
          <cell r="A43525" t="str">
            <v>NC.10.200.0030</v>
          </cell>
          <cell r="B43525" t="str">
            <v>Nolo autoscala, altezza fino a 28 m, compreso autista addetto alla manovra (durata minima del nolo 8 ore)</v>
          </cell>
          <cell r="C43525" t="str">
            <v>ora</v>
          </cell>
          <cell r="D43525" t="str">
            <v>64,54</v>
          </cell>
        </row>
        <row r="43526">
          <cell r="A43526" t="str">
            <v>NC.10.200.0040</v>
          </cell>
          <cell r="B43526" t="str">
            <v>Nolo autogrù telescopica, compreso l'addetto alla manovra, carburante e lubrificante (durata minima del nolo 4 ore):</v>
          </cell>
          <cell r="C43526"/>
          <cell r="D43526"/>
        </row>
        <row r="43527">
          <cell r="A43527" t="str">
            <v>NC.10.200.0040.a</v>
          </cell>
          <cell r="B43527" t="str">
            <v>- portata 15 t, braccio telescopico 16 m</v>
          </cell>
          <cell r="C43527" t="str">
            <v>ora</v>
          </cell>
          <cell r="D43527" t="str">
            <v>99,00</v>
          </cell>
        </row>
        <row r="43528">
          <cell r="A43528" t="str">
            <v>NC.10.200.0040.b</v>
          </cell>
          <cell r="B43528" t="str">
            <v>- portata 25 t, braccio telescopico 22 m</v>
          </cell>
          <cell r="C43528" t="str">
            <v>ora</v>
          </cell>
          <cell r="D43528" t="str">
            <v>104,80</v>
          </cell>
        </row>
        <row r="43529">
          <cell r="A43529" t="str">
            <v>NC.10.200.0050</v>
          </cell>
          <cell r="B43529" t="str">
            <v>Nolo piattaforma aerea autocarrata compreso operatore, con navicella rotante di portata kg 250/300 (durata minima del nolo 8 ore):</v>
          </cell>
          <cell r="C43529"/>
          <cell r="D43529"/>
        </row>
        <row r="43530">
          <cell r="A43530" t="str">
            <v>NC.10.200.0050.a</v>
          </cell>
          <cell r="B43530" t="str">
            <v>- altezza fino a 25 m</v>
          </cell>
          <cell r="C43530" t="str">
            <v>giorno</v>
          </cell>
          <cell r="D43530" t="str">
            <v>783,39</v>
          </cell>
        </row>
        <row r="43531">
          <cell r="A43531" t="str">
            <v>NC.10.200.0050.b</v>
          </cell>
          <cell r="B43531" t="str">
            <v>- altezza fino a 35 m</v>
          </cell>
          <cell r="C43531" t="str">
            <v>giorno</v>
          </cell>
          <cell r="D43531" t="str">
            <v>890,15</v>
          </cell>
        </row>
        <row r="43532">
          <cell r="A43532" t="str">
            <v>NC.10.200.0050.c</v>
          </cell>
          <cell r="B43532" t="str">
            <v>- altezza fino a 45 m</v>
          </cell>
          <cell r="C43532" t="str">
            <v>giorno</v>
          </cell>
          <cell r="D43532" t="str">
            <v>1.002,29</v>
          </cell>
        </row>
        <row r="43533">
          <cell r="A43533" t="str">
            <v>NC.10.250</v>
          </cell>
          <cell r="B43533" t="str">
            <v>MACCHINARI DI CANTIERE</v>
          </cell>
          <cell r="C43533"/>
          <cell r="D43533"/>
        </row>
        <row r="43534">
          <cell r="A43534" t="str">
            <v>NC.10.250.0010</v>
          </cell>
          <cell r="B43534" t="str">
            <v>Nolo di impianto di betonaggio, compreso operatore, consumo di f.e.m., accessori.</v>
          </cell>
          <cell r="C43534" t="str">
            <v>ora</v>
          </cell>
          <cell r="D43534" t="str">
            <v>164,81</v>
          </cell>
        </row>
        <row r="43535">
          <cell r="A43535" t="str">
            <v>NC.10.250.0020</v>
          </cell>
          <cell r="B43535" t="str">
            <v>Nolo di betoniera ad azionamento elettrico, compreso operatore, consumo di f.e.m.:</v>
          </cell>
          <cell r="C43535"/>
          <cell r="D43535"/>
        </row>
        <row r="43536">
          <cell r="A43536" t="str">
            <v>NC.10.250.0020.a</v>
          </cell>
          <cell r="B43536" t="str">
            <v>- capacità 250 l</v>
          </cell>
          <cell r="C43536" t="str">
            <v>ora</v>
          </cell>
          <cell r="D43536" t="str">
            <v>33,37</v>
          </cell>
        </row>
        <row r="43537">
          <cell r="A43537" t="str">
            <v>NC.10.250.0020.b</v>
          </cell>
          <cell r="B43537" t="str">
            <v>- capacità 350 l</v>
          </cell>
          <cell r="C43537" t="str">
            <v>ora</v>
          </cell>
          <cell r="D43537" t="str">
            <v>33,53</v>
          </cell>
        </row>
        <row r="43538">
          <cell r="A43538" t="str">
            <v>NC.10.250.0020.c</v>
          </cell>
          <cell r="B43538" t="str">
            <v>- capacità 500 l</v>
          </cell>
          <cell r="C43538" t="str">
            <v>ora</v>
          </cell>
          <cell r="D43538" t="str">
            <v>33,89</v>
          </cell>
        </row>
        <row r="43539">
          <cell r="A43539" t="str">
            <v>NC.10.250.0030</v>
          </cell>
          <cell r="B43539" t="str">
            <v>Nolo di impastatrice per malte con materiali speciali, quali granuli di gomma, resine poliuretaniche e simili:</v>
          </cell>
          <cell r="C43539"/>
          <cell r="D43539"/>
        </row>
        <row r="43540">
          <cell r="A43540" t="str">
            <v>NC.10.250.0030.a</v>
          </cell>
          <cell r="B43540" t="str">
            <v>- funzionante, con operatore</v>
          </cell>
          <cell r="C43540" t="str">
            <v>ora</v>
          </cell>
          <cell r="D43540" t="str">
            <v>52,31</v>
          </cell>
        </row>
        <row r="43541">
          <cell r="A43541" t="str">
            <v>NC.10.250.0030.b</v>
          </cell>
          <cell r="B43541" t="str">
            <v>- funzionante, senza operatore</v>
          </cell>
          <cell r="C43541" t="str">
            <v>ora</v>
          </cell>
          <cell r="D43541" t="str">
            <v>19,49</v>
          </cell>
        </row>
        <row r="43542">
          <cell r="A43542" t="str">
            <v>NC.10.250.0040</v>
          </cell>
          <cell r="B43542" t="str">
            <v>Nolo di pompa per calcestruzzo, comprese la mano d'opera occorrente per il funzionamento, per ogni installazione:</v>
          </cell>
          <cell r="C43542"/>
          <cell r="D43542"/>
        </row>
        <row r="43543">
          <cell r="A43543" t="str">
            <v>NC.10.250.0040.a</v>
          </cell>
          <cell r="B43543" t="str">
            <v>- con braccio fino a 31 m</v>
          </cell>
          <cell r="C43543" t="str">
            <v>cad</v>
          </cell>
          <cell r="D43543" t="str">
            <v>157,53</v>
          </cell>
        </row>
        <row r="43544">
          <cell r="A43544" t="str">
            <v>NC.10.250.0040.b</v>
          </cell>
          <cell r="B43544" t="str">
            <v>- con braccio oltre 31 fino a 50 m</v>
          </cell>
          <cell r="C43544" t="str">
            <v>cad</v>
          </cell>
          <cell r="D43544" t="str">
            <v>173,06</v>
          </cell>
        </row>
        <row r="43545">
          <cell r="A43545" t="str">
            <v>NC.10.250.0040.c</v>
          </cell>
          <cell r="B43545" t="str">
            <v>- per ogni m³ pompato (in aggiunta al fisso di installazione)</v>
          </cell>
          <cell r="C43545" t="str">
            <v>m³</v>
          </cell>
          <cell r="D43545" t="str">
            <v>9,70</v>
          </cell>
        </row>
        <row r="43546">
          <cell r="A43546" t="str">
            <v>NC.10.250.0050</v>
          </cell>
          <cell r="B43546" t="str">
            <v>Nolo di compressore con motore elettrico o a scoppio, compreso operatore addetto saltuariamente alla conduzione, consumo di f.e.m. o carburante, un martello o altro attrezzo:</v>
          </cell>
          <cell r="C43546"/>
          <cell r="D43546"/>
        </row>
        <row r="43547">
          <cell r="A43547" t="str">
            <v>NC.10.250.0050.a</v>
          </cell>
          <cell r="B43547" t="str">
            <v>- compressore, escluso operatore martello</v>
          </cell>
          <cell r="C43547" t="str">
            <v>ora</v>
          </cell>
          <cell r="D43547" t="str">
            <v>6,57</v>
          </cell>
        </row>
        <row r="43548">
          <cell r="A43548" t="str">
            <v>NC.10.250.0050.b</v>
          </cell>
          <cell r="B43548" t="str">
            <v>- compressore, compreso operatore martello</v>
          </cell>
          <cell r="C43548" t="str">
            <v>ora</v>
          </cell>
          <cell r="D43548" t="str">
            <v>42,99</v>
          </cell>
        </row>
        <row r="43549">
          <cell r="A43549" t="str">
            <v>NC.10.250.0060</v>
          </cell>
          <cell r="B43549" t="str">
            <v>Nolo compressore per erogazione aria compressa con pressione fino a 8 - 10 bar, compreso operatore addetto saltuariamente alla conduzione, per perforazione a percussione, rotopercussione ed altri impieghi:</v>
          </cell>
          <cell r="C43549"/>
          <cell r="D43549"/>
        </row>
        <row r="43550">
          <cell r="A43550" t="str">
            <v>NC.10.250.0060.a</v>
          </cell>
          <cell r="B43550" t="str">
            <v>- portata fino a 7000 l/min funzionante</v>
          </cell>
          <cell r="C43550" t="str">
            <v>ora</v>
          </cell>
          <cell r="D43550" t="str">
            <v>21,91</v>
          </cell>
        </row>
        <row r="43551">
          <cell r="A43551" t="str">
            <v>NC.10.250.0060.b</v>
          </cell>
          <cell r="B43551" t="str">
            <v>- portata fino a 7000 l/min fermo</v>
          </cell>
          <cell r="C43551" t="str">
            <v>ora</v>
          </cell>
          <cell r="D43551" t="str">
            <v>3,29</v>
          </cell>
        </row>
        <row r="43552">
          <cell r="A43552" t="str">
            <v>NC.10.250.0060.c</v>
          </cell>
          <cell r="B43552" t="str">
            <v>- portata da 7001 a 13000 l/min funzionante</v>
          </cell>
          <cell r="C43552" t="str">
            <v>ora</v>
          </cell>
          <cell r="D43552" t="str">
            <v>30,83</v>
          </cell>
        </row>
        <row r="43553">
          <cell r="A43553" t="str">
            <v>NC.10.250.0060.d</v>
          </cell>
          <cell r="B43553" t="str">
            <v>- portata da 7001 a 13000 l/min fermo</v>
          </cell>
          <cell r="C43553" t="str">
            <v>ora</v>
          </cell>
          <cell r="D43553" t="str">
            <v>4,05</v>
          </cell>
        </row>
        <row r="43554">
          <cell r="A43554" t="str">
            <v>NC.10.250.0060.e</v>
          </cell>
          <cell r="B43554" t="str">
            <v>- portata da 13001 a 21000 l/min funzionante</v>
          </cell>
          <cell r="C43554" t="str">
            <v>ora</v>
          </cell>
          <cell r="D43554" t="str">
            <v>39,73</v>
          </cell>
        </row>
        <row r="43555">
          <cell r="A43555" t="str">
            <v>NC.10.250.0060.f</v>
          </cell>
          <cell r="B43555" t="str">
            <v>- portata da 13001 a 21000 l/min fermo</v>
          </cell>
          <cell r="C43555" t="str">
            <v>ora</v>
          </cell>
          <cell r="D43555" t="str">
            <v>5,31</v>
          </cell>
        </row>
        <row r="43556">
          <cell r="A43556" t="str">
            <v>NC.10.250.0070</v>
          </cell>
          <cell r="B43556" t="str">
            <v>Nolo gruppo elettrogeno silenziato, dato funzionante, compreso consumo combustibile ed assistenza al funzionamento:</v>
          </cell>
          <cell r="C43556"/>
          <cell r="D43556"/>
        </row>
        <row r="43557">
          <cell r="A43557" t="str">
            <v>NC.10.250.0070.a</v>
          </cell>
          <cell r="B43557" t="str">
            <v>- 10 KVa</v>
          </cell>
          <cell r="C43557" t="str">
            <v>ora</v>
          </cell>
          <cell r="D43557" t="str">
            <v>9,50</v>
          </cell>
        </row>
        <row r="43558">
          <cell r="A43558" t="str">
            <v>NC.10.250.0070.b</v>
          </cell>
          <cell r="B43558" t="str">
            <v>- da 11 a 30 KVa</v>
          </cell>
          <cell r="C43558" t="str">
            <v>ora</v>
          </cell>
          <cell r="D43558" t="str">
            <v>16,68</v>
          </cell>
        </row>
        <row r="43559">
          <cell r="A43559" t="str">
            <v>NC.10.250.0070.c</v>
          </cell>
          <cell r="B43559" t="str">
            <v>- da 31 a 60 KVa</v>
          </cell>
          <cell r="C43559" t="str">
            <v>ora</v>
          </cell>
          <cell r="D43559" t="str">
            <v>24,52</v>
          </cell>
        </row>
        <row r="43560">
          <cell r="A43560" t="str">
            <v>NC.10.250.0080</v>
          </cell>
          <cell r="B43560" t="str">
            <v>Nolo di elettropompa, completa di tubazioni ed accessori, compreso consumo di f.e.m. ed operatore addetto saltuariamente alla conduzione:</v>
          </cell>
          <cell r="C43560"/>
          <cell r="D43560"/>
        </row>
        <row r="43561">
          <cell r="A43561" t="str">
            <v>NC.10.250.0080.a</v>
          </cell>
          <cell r="B43561" t="str">
            <v>- con bocca aspirante d= 50 mm</v>
          </cell>
          <cell r="C43561" t="str">
            <v>ora</v>
          </cell>
          <cell r="D43561" t="str">
            <v>8,76</v>
          </cell>
        </row>
        <row r="43562">
          <cell r="A43562" t="str">
            <v>NC.10.250.0080.b</v>
          </cell>
          <cell r="B43562" t="str">
            <v>- con bocca aspirante d= 100 mm</v>
          </cell>
          <cell r="C43562" t="str">
            <v>ora</v>
          </cell>
          <cell r="D43562" t="str">
            <v>10,34</v>
          </cell>
        </row>
        <row r="43563">
          <cell r="A43563" t="str">
            <v>NC.10.250.0080.c</v>
          </cell>
          <cell r="B43563" t="str">
            <v>- con bocca aspirante d= 150 mm</v>
          </cell>
          <cell r="C43563" t="str">
            <v>ora</v>
          </cell>
          <cell r="D43563" t="str">
            <v>12,36</v>
          </cell>
        </row>
        <row r="43564">
          <cell r="A43564" t="str">
            <v>NC.10.250.0080.d</v>
          </cell>
          <cell r="B43564" t="str">
            <v>- con bocca aspirante d= 200 mm</v>
          </cell>
          <cell r="C43564" t="str">
            <v>ora</v>
          </cell>
          <cell r="D43564" t="str">
            <v>14,48</v>
          </cell>
        </row>
        <row r="43565">
          <cell r="A43565" t="str">
            <v>NC.10.250.0090</v>
          </cell>
          <cell r="B43565" t="str">
            <v>Nolo impianto di sabbiatura costituito da compressore, sabbiatrice e relativi tubi per aria e sabbia, compreso consumo di f.e.m. o carburante, con operatore addetto saltuariamente al compressore:</v>
          </cell>
          <cell r="C43565" t="str">
            <v>ora</v>
          </cell>
          <cell r="D43565" t="str">
            <v>21,54</v>
          </cell>
        </row>
        <row r="43566">
          <cell r="A43566" t="str">
            <v>NC.10.250.0100</v>
          </cell>
          <cell r="B43566" t="str">
            <v>Nolo di attrezzatura per pallinatura, compreso consumo di f.e.m. o carburante, dei materiali di consumo, con operatore.</v>
          </cell>
          <cell r="C43566" t="str">
            <v>ora</v>
          </cell>
          <cell r="D43566" t="str">
            <v>68,84</v>
          </cell>
        </row>
        <row r="43567">
          <cell r="A43567" t="str">
            <v>NC.10.250.0110</v>
          </cell>
          <cell r="B43567" t="str">
            <v>Noleggio di unità di decontaminazione regolamentare costituita da locale equipaggiamento, locale doccia, chiusa d'aria, compresa incidenza montaggio e smontaggio.</v>
          </cell>
          <cell r="C43567" t="str">
            <v>giorno</v>
          </cell>
          <cell r="D43567" t="str">
            <v>77,96</v>
          </cell>
        </row>
        <row r="43568">
          <cell r="A43568" t="str">
            <v>NC.10.250.0120</v>
          </cell>
          <cell r="B43568" t="str">
            <v>Nolo di pompa per iniezione di miscele in murature, comprese attrezzature per la miscelazione e la mano d'opera occorrente per il funzionamento</v>
          </cell>
          <cell r="C43568" t="str">
            <v>ora</v>
          </cell>
          <cell r="D43568" t="str">
            <v>23,80</v>
          </cell>
        </row>
        <row r="43569">
          <cell r="A43569" t="str">
            <v>NC.10.250.0130</v>
          </cell>
          <cell r="B43569" t="str">
            <v>Nolo di impianto di spruzzatura, completo di:</v>
          </cell>
          <cell r="C43569" t="str">
            <v>ora</v>
          </cell>
          <cell r="D43569" t="str">
            <v>8,94</v>
          </cell>
        </row>
        <row r="43570">
          <cell r="A43570" t="str">
            <v>NC.10.250.0140</v>
          </cell>
          <cell r="B43570" t="str">
            <v>Nolo di idroscarificatrice ad alta pressione, compreso consumo di f.e.m. o carburante, senza operatore.</v>
          </cell>
          <cell r="C43570" t="str">
            <v>ora</v>
          </cell>
          <cell r="D43570" t="str">
            <v>182,86</v>
          </cell>
        </row>
        <row r="43571">
          <cell r="A43571" t="str">
            <v>NC.10.250.0150</v>
          </cell>
          <cell r="B43571" t="str">
            <v>Nolo di attrezzatura elettropneumatica robotizzata, compreso consumo di f.e.m. o carburante, con operatore.</v>
          </cell>
          <cell r="C43571" t="str">
            <v>ora</v>
          </cell>
          <cell r="D43571" t="str">
            <v>50,11</v>
          </cell>
        </row>
        <row r="43572">
          <cell r="A43572" t="str">
            <v>NC.10.250.0200</v>
          </cell>
          <cell r="B43572" t="str">
            <v>Nolo di macchina rincalzatrice livellatrice ferroviaria, compreso operatore, consumi di carburante e lubrificante.</v>
          </cell>
          <cell r="C43572" t="str">
            <v>ora</v>
          </cell>
          <cell r="D43572" t="str">
            <v>217,84</v>
          </cell>
        </row>
        <row r="43573">
          <cell r="A43573" t="str">
            <v>NC.10.300</v>
          </cell>
          <cell r="B43573" t="str">
            <v>ATTREZZATURE DA CANTIERE</v>
          </cell>
          <cell r="C43573"/>
          <cell r="D43573"/>
        </row>
        <row r="43574">
          <cell r="A43574" t="str">
            <v>NC.10.300.0010</v>
          </cell>
          <cell r="B43574" t="str">
            <v>Nolo di martello demolitore:</v>
          </cell>
          <cell r="C43574"/>
          <cell r="D43574"/>
        </row>
        <row r="43575">
          <cell r="A43575" t="str">
            <v>NC.10.300.0010.a</v>
          </cell>
          <cell r="B43575" t="str">
            <v>- pesante, ad aria compressa, con operatore, escluso compressore (compreso carburante se a scoppio)</v>
          </cell>
          <cell r="C43575" t="str">
            <v>ora</v>
          </cell>
          <cell r="D43575" t="str">
            <v>39,30</v>
          </cell>
        </row>
        <row r="43576">
          <cell r="A43576" t="str">
            <v>NC.10.300.0010.b</v>
          </cell>
          <cell r="B43576" t="str">
            <v>- pesante, ad aria compressa o a scoppio, senza operatore</v>
          </cell>
          <cell r="C43576" t="str">
            <v>ora</v>
          </cell>
          <cell r="D43576" t="str">
            <v>6,49</v>
          </cell>
        </row>
        <row r="43577">
          <cell r="A43577" t="str">
            <v>NC.10.300.0090</v>
          </cell>
          <cell r="B43577" t="str">
            <v>Nolo di attrezzatura con disco diamantato per taglio calcestruzzo, compreso consumo di f.e.m. o carburante, e disco</v>
          </cell>
          <cell r="C43577" t="str">
            <v>ora</v>
          </cell>
          <cell r="D43577" t="str">
            <v>45,10</v>
          </cell>
        </row>
        <row r="43578">
          <cell r="A43578" t="str">
            <v>NC.10.300.0100</v>
          </cell>
          <cell r="B43578" t="str">
            <v>Nolo di attrezzatura per levigatura e lucidatura di marmi e pietre, compreso il consumo di f.e.m., abrasivi e materiali per lucidatuta, escluso operatore</v>
          </cell>
          <cell r="C43578" t="str">
            <v>ora</v>
          </cell>
          <cell r="D43578" t="str">
            <v>11,11</v>
          </cell>
        </row>
        <row r="43579">
          <cell r="A43579" t="str">
            <v>NC.10.300.0110</v>
          </cell>
          <cell r="B43579" t="str">
            <v>Nolo di attrezzatura per levigatura di pavimenti in legno, compreso il consumo di f.e.m. ed abrasivi, escluso operatore</v>
          </cell>
          <cell r="C43579" t="str">
            <v>ora</v>
          </cell>
          <cell r="D43579" t="str">
            <v>9,14</v>
          </cell>
        </row>
        <row r="43580">
          <cell r="A43580" t="str">
            <v>NC.10.300.0120</v>
          </cell>
          <cell r="B43580" t="str">
            <v>Nolo impianto di spruzzatura airless, costituito da compressore, sabbiatrice e relativi tubi per aria e sabbia, compreso consumo di f.e.m. o carburante, escluso operatore</v>
          </cell>
          <cell r="C43580" t="str">
            <v>ora</v>
          </cell>
          <cell r="D43580" t="str">
            <v>8,79</v>
          </cell>
        </row>
        <row r="43581">
          <cell r="A43581" t="str">
            <v>NC.10.300.0130</v>
          </cell>
          <cell r="B43581" t="str">
            <v>Noleggio estrattori d'aria per confinamento dinamico di ambienti da bonificare e da mantenere in depressione. Il prezzo comprende e compensa il ricambio periodico dei filtri ed il loro smaltimento. Valutazione: per ogni estrattore e per ogni giorno di funzionamento</v>
          </cell>
          <cell r="C43581" t="str">
            <v>giorno</v>
          </cell>
          <cell r="D43581" t="str">
            <v>1,78</v>
          </cell>
        </row>
        <row r="43582">
          <cell r="A43582" t="str">
            <v>NC.10.300.0140</v>
          </cell>
          <cell r="B43582" t="str">
            <v>Noleggio apparecchiatura rilevazione superficiale di ordigni bellici, con operatore</v>
          </cell>
          <cell r="C43582" t="str">
            <v>ora</v>
          </cell>
          <cell r="D43582" t="str">
            <v>35,44</v>
          </cell>
        </row>
        <row r="43583">
          <cell r="A43583" t="str">
            <v>NC.10.300.0150</v>
          </cell>
          <cell r="B43583" t="str">
            <v>Noleggio di elicottero liscia calcestruzo ad alte prestazioni, diametro cm 90, con operatore, compreso consumo di f.e.m. o carburante</v>
          </cell>
          <cell r="C43583" t="str">
            <v>ora</v>
          </cell>
          <cell r="D43583" t="str">
            <v>40,00</v>
          </cell>
        </row>
        <row r="43584">
          <cell r="A43584" t="str">
            <v>NC.10.300.0160</v>
          </cell>
          <cell r="B43584" t="str">
            <v>Noleggio di piastra vibrante dotata di timone pieghevole ed ammortizzato, dimensioni piastra cm 40x50, forza centrifuga 11-18 kN, con operatore, compreso consumo di f.e.m. o carburante</v>
          </cell>
          <cell r="C43584" t="str">
            <v>ora</v>
          </cell>
          <cell r="D43584" t="str">
            <v>39,88</v>
          </cell>
        </row>
        <row r="43585">
          <cell r="A43585" t="str">
            <v>NC.10.300.0170</v>
          </cell>
          <cell r="B43585" t="str">
            <v>Noleggio di saldatrice automatica polivalente per tubi in polietilene, per diametri compresi tra 20 e 710 mm, dotata di lettore del codice a barre posto sul raccordo, con operatore, compreso consumo di f.e.m.</v>
          </cell>
          <cell r="C43585" t="str">
            <v>ora</v>
          </cell>
          <cell r="D43585" t="str">
            <v>29,08</v>
          </cell>
        </row>
        <row r="43586">
          <cell r="A43586" t="str">
            <v>NC.10.300.0180</v>
          </cell>
          <cell r="B43586" t="str">
            <v>Noleggio di saldatrice testa/testa, conforme alla norma UNI 11732, completa di tutti gli accesori quali fresa spianatrice, termoelemento, centralina, termostato, anelli di riduzione, ecc., con operatore, compreso consumo di f.e.m., per diametri compresi:</v>
          </cell>
          <cell r="C43586"/>
          <cell r="D43586"/>
        </row>
        <row r="43587">
          <cell r="A43587" t="str">
            <v>NC.10.300.0180.a</v>
          </cell>
          <cell r="B43587" t="str">
            <v>- tra 40 e 160 mm</v>
          </cell>
          <cell r="C43587" t="str">
            <v>ora</v>
          </cell>
          <cell r="D43587" t="str">
            <v>34,89</v>
          </cell>
        </row>
        <row r="43588">
          <cell r="A43588" t="str">
            <v>NC.10.300.0180.b</v>
          </cell>
          <cell r="B43588" t="str">
            <v>- tra 75 e 250 mm</v>
          </cell>
          <cell r="C43588" t="str">
            <v>ora</v>
          </cell>
          <cell r="D43588" t="str">
            <v>35,13</v>
          </cell>
        </row>
        <row r="43589">
          <cell r="A43589" t="str">
            <v>NC.10.300.0180.c</v>
          </cell>
          <cell r="B43589" t="str">
            <v>- tra 250 e 630 mm</v>
          </cell>
          <cell r="C43589" t="str">
            <v>ora</v>
          </cell>
          <cell r="D43589" t="str">
            <v>51,60</v>
          </cell>
        </row>
        <row r="43590">
          <cell r="A43590" t="str">
            <v>NC.10.300.0180.d</v>
          </cell>
          <cell r="B43590" t="str">
            <v>- tra 630 e 1000 mm</v>
          </cell>
          <cell r="C43590" t="str">
            <v>ora</v>
          </cell>
          <cell r="D43590" t="str">
            <v>68,78</v>
          </cell>
        </row>
        <row r="43591">
          <cell r="A43591" t="str">
            <v>NC.10.350</v>
          </cell>
          <cell r="B43591" t="str">
            <v>PONTEGGI</v>
          </cell>
          <cell r="C43591"/>
          <cell r="D43591"/>
        </row>
        <row r="43592">
          <cell r="A43592" t="str">
            <v>NC.10.350.0000</v>
          </cell>
          <cell r="B43592" t="str">
            <v>NOTA DI CONSULTAZIONE</v>
          </cell>
          <cell r="C43592"/>
          <cell r="D43592"/>
        </row>
        <row r="43593">
          <cell r="A43593" t="str">
            <v>NC.10.350.0010</v>
          </cell>
          <cell r="B43593" t="str">
            <v>Nolo ponteggio in struttura metallica tubolare. Compresi: il trasporto, il montaggio, lo smontaggio, la messa a terra, i parapetti, i fermapiedi, gli ancoraggi, le segnalazioni e tutte le misure ed accorgimenti atti a garantire la sicurezza degli operai e pubblica. Esclusi i piani di lavoro e i paraschegge:</v>
          </cell>
          <cell r="C43593"/>
          <cell r="D43593"/>
        </row>
        <row r="43594">
          <cell r="A43594" t="str">
            <v>NC.10.350.0010.a</v>
          </cell>
          <cell r="B43594" t="str">
            <v>- per i primi 30 giorni consecutivi o frazione, compreso montaggio e smontaggio</v>
          </cell>
          <cell r="C43594" t="str">
            <v>m²</v>
          </cell>
          <cell r="D43594" t="str">
            <v>11,35</v>
          </cell>
        </row>
        <row r="43595">
          <cell r="A43595" t="str">
            <v>NC.10.350.0010.b</v>
          </cell>
          <cell r="B43595" t="str">
            <v>- per ogni successivo periodo di 30 giorni consecutivi o frazione</v>
          </cell>
          <cell r="C43595" t="str">
            <v>m²</v>
          </cell>
          <cell r="D43595" t="str">
            <v>2,45</v>
          </cell>
        </row>
        <row r="43596">
          <cell r="A43596" t="str">
            <v>NC.10.350.0015</v>
          </cell>
          <cell r="B43596" t="str">
            <v>Nolo ponteggio in struttura metallica tubolare multidirezionale, costituito da montanti modulari con rosette a più fori. Compresi: il trasporto, il montaggio, lo smontaggio, la messa a terra, i parapetti, i fermapiedi, gli ancoraggi, le segnalazioni e tutte le misure ed accorgimenti atti a garantire la sicurezza degli operai e pubblica. Esclusi i piani di lavoro e i paraschegge:</v>
          </cell>
          <cell r="C43596"/>
          <cell r="D43596"/>
        </row>
        <row r="43597">
          <cell r="A43597" t="str">
            <v>NC.10.350.0015.a</v>
          </cell>
          <cell r="B43597" t="str">
            <v>- per i primi 30 giorni consecutivi o frazione, compreso montaggio e smontaggio</v>
          </cell>
          <cell r="C43597" t="str">
            <v>m²</v>
          </cell>
          <cell r="D43597" t="str">
            <v>12,67</v>
          </cell>
        </row>
        <row r="43598">
          <cell r="A43598" t="str">
            <v>NC.10.350.0015.b</v>
          </cell>
          <cell r="B43598" t="str">
            <v>- per ogni successivo periodo di 30 giorni consecutivi o frazione</v>
          </cell>
          <cell r="C43598" t="str">
            <v>m²</v>
          </cell>
          <cell r="D43598" t="str">
            <v>2,54</v>
          </cell>
        </row>
        <row r="43599">
          <cell r="A43599" t="str">
            <v>NC.10.350.0020</v>
          </cell>
          <cell r="B43599" t="str">
            <v>Nolo di ponteggio in struttura metallica tubolare con montaggio particolare. Compresi: il trasporto, il montaggio, lo smontaggio, la messa a terra, i parapetti, i fermapiedi, gli ancoraggi, le segnalazioni e tutte le misure ed accorgimenti atti a garantire la sicurezza degli operai e pubblica. Esclusi i piani di lavoro e i paraschegge. Valutazione: per giunto compresa la quota parte di tubi, basette, ruote, spinotti ecc.:</v>
          </cell>
          <cell r="C43599"/>
          <cell r="D43599"/>
        </row>
        <row r="43600">
          <cell r="A43600" t="str">
            <v>NC.10.350.0020.a</v>
          </cell>
          <cell r="B43600" t="str">
            <v>- a giunto, per i primi 30 giorni consecutivi o frazione, compreso montaggio e smontaggio</v>
          </cell>
          <cell r="C43600" t="str">
            <v>cad</v>
          </cell>
          <cell r="D43600" t="str">
            <v>15,58</v>
          </cell>
        </row>
        <row r="43601">
          <cell r="A43601" t="str">
            <v>NC.10.350.0020.b</v>
          </cell>
          <cell r="B43601" t="str">
            <v>- a giunto, per ogni successivo periodo di 30 giorni consecutivi o frazione</v>
          </cell>
          <cell r="C43601" t="str">
            <v>cad</v>
          </cell>
          <cell r="D43601" t="str">
            <v>2,19</v>
          </cell>
        </row>
        <row r="43602">
          <cell r="A43602" t="str">
            <v>NC.10.350.0030</v>
          </cell>
          <cell r="B43602" t="str">
            <v>Nolo ponteggio tubolare in piano, realizzato con incastellature, travature, elementi di ripartizione. Compresi: i trasporti, il montaggio e lo smontaggio; i parapetti, le tavole fermapiede, tutti gi accorgimenti idonei a garantire la sicurezza dei lavoratori e pubblica. Per le incastellature superiori a 4,00 m di altezza, fermo restando il prezzo del nolo del ponteggio tubolare in piano, la parte eccedente andrà valutata con i relativi articoli del prezzario. Esclusi i piani di lavoro e i paraschegge. Misurazione in pianta:</v>
          </cell>
          <cell r="C43602"/>
          <cell r="D43602"/>
        </row>
        <row r="43603">
          <cell r="A43603" t="str">
            <v>NC.10.350.0030.a</v>
          </cell>
          <cell r="B43603" t="str">
            <v>- per i primi 30 giorni consecutivi o frazione, compreso montaggio e smontaggio</v>
          </cell>
          <cell r="C43603" t="str">
            <v>m²</v>
          </cell>
          <cell r="D43603" t="str">
            <v>15,60</v>
          </cell>
        </row>
        <row r="43604">
          <cell r="A43604" t="str">
            <v>NC.10.350.0030.b</v>
          </cell>
          <cell r="B43604" t="str">
            <v>- per ogni successivo periodo di 30 giorni consecutivi o frazione</v>
          </cell>
          <cell r="C43604" t="str">
            <v>m²</v>
          </cell>
          <cell r="D43604" t="str">
            <v>0,69</v>
          </cell>
        </row>
        <row r="43605">
          <cell r="A43605" t="str">
            <v>NC.10.350.0035</v>
          </cell>
          <cell r="B43605" t="str">
            <v>Nolo di parapetto in struttura metallica corredato da fermapiede, da montare sulla sommita dei ponteggi. Compresi: il trasporto, il montaggio, lo smontaggio, la segnaletica e tutti gli accorgimenti atti a garantire la sicurezza dei lavoratori e pubblica:</v>
          </cell>
          <cell r="C43605"/>
          <cell r="D43605"/>
        </row>
        <row r="43606">
          <cell r="A43606" t="str">
            <v>NC.10.350.0035.a</v>
          </cell>
          <cell r="B43606" t="str">
            <v>- altezza fino a cm. 120, per i primi 30 giorni consecutivi o frazione, compreso montaggio e smontaggio</v>
          </cell>
          <cell r="C43606" t="str">
            <v>m</v>
          </cell>
          <cell r="D43606" t="str">
            <v>7,03</v>
          </cell>
        </row>
        <row r="43607">
          <cell r="A43607" t="str">
            <v>NC.10.350.0035.b</v>
          </cell>
          <cell r="B43607" t="str">
            <v>- altezza fino a cm. 120, per ogni successivo periodo di 30 giorni consecutivi o frazione</v>
          </cell>
          <cell r="C43607" t="str">
            <v>m</v>
          </cell>
          <cell r="D43607" t="str">
            <v>2,31</v>
          </cell>
        </row>
        <row r="43608">
          <cell r="A43608" t="str">
            <v>NC.10.350.0035.c</v>
          </cell>
          <cell r="B43608" t="str">
            <v>- altezza fino a cm. 180, per i primi 30 giorni consecutivi o frazione, compreso montaggio e smontaggio</v>
          </cell>
          <cell r="C43608" t="str">
            <v>m</v>
          </cell>
          <cell r="D43608" t="str">
            <v>8,79</v>
          </cell>
        </row>
        <row r="43609">
          <cell r="A43609" t="str">
            <v>NC.10.350.0035.d</v>
          </cell>
          <cell r="B43609" t="str">
            <v>- altezza fino a cm. 180, per ogni successivo periodo di 30 giorni consecutivi o frazione</v>
          </cell>
          <cell r="C43609" t="str">
            <v>m</v>
          </cell>
          <cell r="D43609" t="str">
            <v>2,88</v>
          </cell>
        </row>
        <row r="43610">
          <cell r="A43610" t="str">
            <v>NC.10.350.0040</v>
          </cell>
          <cell r="B43610" t="str">
            <v>Nolo piani di lavoro o di sottoponte in tavole di abete da 50 mm di spessore o in pianali metallici, corredati di fermapiede e parapetto regolamentari, compreso approntamento e smontaggio:</v>
          </cell>
          <cell r="C43610"/>
          <cell r="D43610"/>
        </row>
        <row r="43611">
          <cell r="A43611" t="str">
            <v>NC.10.350.0040.a</v>
          </cell>
          <cell r="B43611" t="str">
            <v>- per i primi 30 giorni consecutivi o frazione, compreso montaggio e smontaggio</v>
          </cell>
          <cell r="C43611" t="str">
            <v>m²</v>
          </cell>
          <cell r="D43611" t="str">
            <v>5,72</v>
          </cell>
        </row>
        <row r="43612">
          <cell r="A43612" t="str">
            <v>NC.10.350.0040.b</v>
          </cell>
          <cell r="B43612" t="str">
            <v>- per ogni successivo periodo di 30 giorni consecutivi o frazione</v>
          </cell>
          <cell r="C43612" t="str">
            <v>m²</v>
          </cell>
          <cell r="D43612" t="str">
            <v>0,59</v>
          </cell>
        </row>
        <row r="43613">
          <cell r="A43613" t="str">
            <v>NC.10.350.0050</v>
          </cell>
          <cell r="B43613" t="str">
            <v>Nolo di paraschegge (mantovana), realizzato con tavole di abete oppure con adatti elementi in lamiera zincata, compresa la struttura di sostegno e quanto altro necessario, l'approntamento ed il disarmo a fine utilizzo:</v>
          </cell>
          <cell r="C43613"/>
          <cell r="D43613"/>
        </row>
        <row r="43614">
          <cell r="A43614" t="str">
            <v>NC.10.350.0050.a</v>
          </cell>
          <cell r="B43614" t="str">
            <v>- per i primi 30 giorni consecutivi o frazione, compreso montaggio e smontaggio</v>
          </cell>
          <cell r="C43614" t="str">
            <v>m²</v>
          </cell>
          <cell r="D43614" t="str">
            <v>8,00</v>
          </cell>
        </row>
        <row r="43615">
          <cell r="A43615" t="str">
            <v>NC.10.350.0050.b</v>
          </cell>
          <cell r="B43615" t="str">
            <v>- per ogni successivo periodo di 30 giorni consecutivi o frazione</v>
          </cell>
          <cell r="C43615" t="str">
            <v>m²</v>
          </cell>
          <cell r="D43615" t="str">
            <v>1,21</v>
          </cell>
        </row>
        <row r="43616">
          <cell r="A43616" t="str">
            <v>NC.10.350.0060</v>
          </cell>
          <cell r="B43616" t="str">
            <v>Schermatura dei ponteggi di facciata con teli in fibra sintetica, compresi accessori di fissaggio, montaggio, manutenzione e smontaggio, per l'intero periodo di utilizzo.</v>
          </cell>
          <cell r="C43616" t="str">
            <v>m²</v>
          </cell>
          <cell r="D43616" t="str">
            <v>2,54</v>
          </cell>
        </row>
        <row r="43617">
          <cell r="A43617" t="str">
            <v>NC.10.350.0070</v>
          </cell>
          <cell r="B43617" t="str">
            <v>Nolo di travi reticolari prefabbricate metalliche, altezza fino a cm. 50, per l'esecuzione di parti speciali di ponteggio di facciata, di tenuta strutturale, in piano; quali apertura di varchi, realizzazione coperture, collegamenti, rinforzi, ecc., compreso il trasporto, il montaggio, lo smontaggio:</v>
          </cell>
          <cell r="C43617"/>
          <cell r="D43617"/>
        </row>
        <row r="43618">
          <cell r="A43618" t="str">
            <v>NC.10.350.0070.a</v>
          </cell>
          <cell r="B43618" t="str">
            <v>- per i primi 30 giorni consecutivi o frazione, compreso montaggio e smontaggio</v>
          </cell>
          <cell r="C43618" t="str">
            <v>m</v>
          </cell>
          <cell r="D43618" t="str">
            <v>24,10</v>
          </cell>
        </row>
        <row r="43619">
          <cell r="A43619" t="str">
            <v>NC.10.350.0070.b</v>
          </cell>
          <cell r="B43619" t="str">
            <v>- per ogni successivo periodo di 30 giorni consecutivi o frazione</v>
          </cell>
          <cell r="C43619" t="str">
            <v>m</v>
          </cell>
          <cell r="D43619" t="str">
            <v>3,89</v>
          </cell>
        </row>
        <row r="43620">
          <cell r="A43620" t="str">
            <v>NC.10.350.0080</v>
          </cell>
          <cell r="B43620" t="str">
            <v>Nolo di Torre scala da cantiere per ponteggi, monodirezionale, in acciaio zincato a caldo o in alluminio, costituita da elemeti montanti tubolari, rampe scala di larghezza utile non inferiore a cm. 66, pianerottoli, fermapiedi e parapetti. Altezza raggiungibile 80,00/100,00 m.. Carico utile totale minimo 20 kN. Ancoraggi e dimensionamento come da progetto e relazione tecnica, redatti da tecnico abilitato, a carico dell'installatore. Valutazione a metro lineare di altezza per ogni mese di noleggio, compreso il trasporto, il montaggio, lo smontaggio:</v>
          </cell>
          <cell r="C43620"/>
          <cell r="D43620"/>
        </row>
        <row r="43621">
          <cell r="A43621" t="str">
            <v>NC.10.350.0080.a</v>
          </cell>
          <cell r="B43621" t="str">
            <v>- per i primi 30 giorni consecutivi o frazione, compreso montaggio e smontaggio</v>
          </cell>
          <cell r="C43621" t="str">
            <v>m</v>
          </cell>
          <cell r="D43621" t="str">
            <v>113,66</v>
          </cell>
        </row>
        <row r="43622">
          <cell r="A43622" t="str">
            <v>NC.10.350.0080.b</v>
          </cell>
          <cell r="B43622" t="str">
            <v>- per ogni successivo periodo di 30 giorni consecutivi o frazione</v>
          </cell>
          <cell r="C43622" t="str">
            <v>m</v>
          </cell>
          <cell r="D43622" t="str">
            <v>34,58</v>
          </cell>
        </row>
        <row r="43623">
          <cell r="A43623" t="str">
            <v>NC.10.350.0090</v>
          </cell>
          <cell r="B43623" t="str">
            <v>Nolo di Torre scala da cantiere per ponteggi, bidirezionale, in acciaio zincato a caldo o in alluminio, costituita da elemeti montanti tubolari, rampe scala di larghezza utile non inferiore a cm. 66, pianerottoli, fermapiedi e parapetti. Altezza raggiungibile 80,00/100,00 m.. Carico utile totale minimo 20 kN. Ancoraggi e dimensionamento come da progetto e relazione tecnica, redatti da tecnico abilitato, a carico dell'installatore. Valutazione a metro lineare di altezza per ogni mese di noleggio, compreso il trasporto, il montaggio, lo smontaggio:</v>
          </cell>
          <cell r="C43623"/>
          <cell r="D43623"/>
        </row>
        <row r="43624">
          <cell r="A43624" t="str">
            <v>NC.10.350.0090.a</v>
          </cell>
          <cell r="B43624" t="str">
            <v>- per i primi 30 giorni consecutivi o frazione, compreso montaggio e smontaggio</v>
          </cell>
          <cell r="C43624" t="str">
            <v>m</v>
          </cell>
          <cell r="D43624" t="str">
            <v>110,83</v>
          </cell>
        </row>
        <row r="43625">
          <cell r="A43625" t="str">
            <v>NC.10.350.0090.b</v>
          </cell>
          <cell r="B43625" t="str">
            <v>- per ogni successivo periodo di 30 giorni consecutivi o frazione</v>
          </cell>
          <cell r="C43625" t="str">
            <v>m</v>
          </cell>
          <cell r="D43625" t="str">
            <v>34,30</v>
          </cell>
        </row>
        <row r="43626">
          <cell r="A43626" t="str">
            <v>NC.10.350.0150</v>
          </cell>
          <cell r="B43626" t="str">
            <v>Nolo di parapetto provvisorio composto da montanti in acciaio zincato, correnti e fermapiede in alluminio, contro le cadute in cantieri edili, scale, balconi, terrazze, coperture ecc., in Classe A secondo la norma UNI EN 13374, completo di accessori per il montaggio. Compresi il trasporto, il montaggio, lo smontaggio, la segnaletica e tutti gli accorgimenti atti a garantire la sicurezza dei lavoratori e pubblica:</v>
          </cell>
          <cell r="C43626"/>
          <cell r="D43626"/>
        </row>
        <row r="43627">
          <cell r="A43627" t="str">
            <v>NC.10.350.0150.a</v>
          </cell>
          <cell r="B43627" t="str">
            <v>- per i primi 30 giorni consecutivi o frazione, compreso montaggio e smontaggio</v>
          </cell>
          <cell r="C43627" t="str">
            <v>m</v>
          </cell>
          <cell r="D43627" t="str">
            <v>10,99</v>
          </cell>
        </row>
        <row r="43628">
          <cell r="A43628" t="str">
            <v>NC.10.350.0150.b</v>
          </cell>
          <cell r="B43628" t="str">
            <v>- per ogni successivo periodo di 30 giorni consecutivi o frazione</v>
          </cell>
          <cell r="C43628" t="str">
            <v>m</v>
          </cell>
          <cell r="D43628" t="str">
            <v>3,58</v>
          </cell>
        </row>
        <row r="43629">
          <cell r="A43629" t="str">
            <v>NC.10.350.0160</v>
          </cell>
          <cell r="B43629" t="str">
            <v>Nolo di parapetto provvisorio composto da montanti in acciaio zincato, correnti e fermapiede in alluminio, contro le cadute in cantieri edili, scale, balconi, terrazze, coperture ecc., in Classe B secondo la norma UNI EN 13374, completo di accessori per il montaggio. Compresi il trasporto, il montaggio, lo smontaggio, la segnaletica e tutti gli accorgimenti atti a garantire la sicurezza dei lavoratori e pubblica:</v>
          </cell>
          <cell r="C43629"/>
          <cell r="D43629"/>
        </row>
        <row r="43630">
          <cell r="A43630" t="str">
            <v>NC.10.350.0160.a</v>
          </cell>
          <cell r="B43630" t="str">
            <v>- per i primi 30 giorni consecutivi o frazione, compreso montaggio e smontaggio</v>
          </cell>
          <cell r="C43630" t="str">
            <v>m</v>
          </cell>
          <cell r="D43630" t="str">
            <v>12,97</v>
          </cell>
        </row>
        <row r="43631">
          <cell r="A43631" t="str">
            <v>NC.10.350.0160.b</v>
          </cell>
          <cell r="B43631" t="str">
            <v>- per ogni successivo periodo di 30 giorni consecutivi o frazione</v>
          </cell>
          <cell r="C43631" t="str">
            <v>m</v>
          </cell>
          <cell r="D43631" t="str">
            <v>4,29</v>
          </cell>
        </row>
        <row r="43632">
          <cell r="A43632" t="str">
            <v>NC.10.360</v>
          </cell>
          <cell r="B43632" t="str">
            <v>PONTEGGI AUTOSOLLEVANTI</v>
          </cell>
          <cell r="C43632"/>
          <cell r="D43632"/>
        </row>
        <row r="43633">
          <cell r="A43633" t="str">
            <v>NC.10.360.0010</v>
          </cell>
          <cell r="B43633" t="str">
            <v>Ponteggio autosollevante bicolonna con motorizzazione elettrica di adeguata potenza per la movimentazione verticale, di portata adeguata, regolarmente omologato e collaudato dagli Enti competenti a norma della vigente normativa. Dimensioni: lunghezza da mt. 10,00 a max mt. 30, larghezza da mt. 0,80 a max mt. 1,60, altezza fino a mt. 50. Costituito da pianale con parapetto e fermapiedi, due doppi tralicci verticali in acciaio con cremagliere, ampie basi di appoggio con stabilizzatori livellanti, motorizzazioni, argani di manovra e presidi di sicurezza, eventuali sbalzi telescopici. Compreso: le prestazioni di manodopera per la manovra, il consumo di f.e.m., il trasporto. Sono esclusi il montaggio e lo smontaggio.</v>
          </cell>
          <cell r="C43633"/>
          <cell r="D43633"/>
        </row>
        <row r="43634">
          <cell r="A43634" t="str">
            <v>NC.10.360.0010.a</v>
          </cell>
          <cell r="B43634" t="str">
            <v>- per i primi 30 giorni consecutivi o frazione</v>
          </cell>
          <cell r="C43634" t="str">
            <v>cad</v>
          </cell>
          <cell r="D43634" t="str">
            <v>3.142,80</v>
          </cell>
        </row>
        <row r="43635">
          <cell r="A43635" t="str">
            <v>NC.10.360.0010.b</v>
          </cell>
          <cell r="B43635" t="str">
            <v>- per ogni giorno successivo ai 30 giorni di cui all'art. NC.10.360.0010.a</v>
          </cell>
          <cell r="C43635" t="str">
            <v>giorno</v>
          </cell>
          <cell r="D43635" t="str">
            <v>86,17</v>
          </cell>
        </row>
        <row r="43636">
          <cell r="A43636" t="str">
            <v>NC.10.360.0020</v>
          </cell>
          <cell r="B43636" t="str">
            <v>Montaggio di ponteggio autosollevante bicolonna con motorizzazione elettrica di adeguata potenza per la movimentazione verticale., compreso l'avvicinamento e il tiro in alto dei materiali, con esclusione del trasporto degli stessi in cantiere, già compreso nella voce del noleggio.</v>
          </cell>
          <cell r="C43636" t="str">
            <v>cad</v>
          </cell>
          <cell r="D43636" t="str">
            <v>2.449,49</v>
          </cell>
        </row>
        <row r="43637">
          <cell r="A43637" t="str">
            <v>NC.10.360.0030</v>
          </cell>
          <cell r="B43637" t="str">
            <v>Smontaggio a fine lavoro di ponteggio autosollevante bicolonna con motorizzazione elettrica di adeguata potenza per la movimentazione verticale, compreso calo in basso e accantonamento provvisorio e successivo allontanamento dal cantiere con esclusione del trasporto degli stessi in cantiere, già compreso nella voce del noleggio.</v>
          </cell>
          <cell r="C43637" t="str">
            <v>cad</v>
          </cell>
          <cell r="D43637" t="str">
            <v>1.333,15</v>
          </cell>
        </row>
        <row r="43638">
          <cell r="A43638" t="str">
            <v>NC.10.370</v>
          </cell>
          <cell r="B43638" t="str">
            <v>PIATTAFORME SEMOVENTI AUTOSOLLEVANTI</v>
          </cell>
          <cell r="C43638"/>
          <cell r="D43638"/>
        </row>
        <row r="43639">
          <cell r="A43639" t="str">
            <v>NC.10.370.0010</v>
          </cell>
          <cell r="B43639" t="str">
            <v>Nolo di piattaforma in acciaio di tipo semovente elettrica a pantografo, pavimento estensibile in lamiera antisdrucciolevole, ringhiera di protezione in acciaio resistente con cancello apribile, verniciatura a polvere, dotata di tutti gli accessori di sicurezza, elettrici e meccanici per il corretto funzionamento. Compreso consumo di f.e.m. e trasporti. Del tipo (Altezza di lavoro in m - dimensione piattaforma in cm - capacità max di sollevamento in kg):</v>
          </cell>
          <cell r="C43639"/>
          <cell r="D43639"/>
        </row>
        <row r="43640">
          <cell r="A43640" t="str">
            <v>NC.10.370.0010.a</v>
          </cell>
          <cell r="B43640" t="str">
            <v>- 5,80 m - 70x130+60 cm - 240 kg</v>
          </cell>
          <cell r="C43640" t="str">
            <v>giorno</v>
          </cell>
          <cell r="D43640" t="str">
            <v>20,50</v>
          </cell>
        </row>
        <row r="43641">
          <cell r="A43641" t="str">
            <v>NC.10.370.0010.b</v>
          </cell>
          <cell r="B43641" t="str">
            <v>- 6,60 m - 75x180+90 cm - 280 kg</v>
          </cell>
          <cell r="C43641" t="str">
            <v>giorno</v>
          </cell>
          <cell r="D43641" t="str">
            <v>22,69</v>
          </cell>
        </row>
        <row r="43642">
          <cell r="A43642" t="str">
            <v>NC.10.370.0010.c</v>
          </cell>
          <cell r="B43642" t="str">
            <v>- 7,80 m - 75x165+105 cm - 230 kg</v>
          </cell>
          <cell r="C43642" t="str">
            <v>giorno</v>
          </cell>
          <cell r="D43642" t="str">
            <v>22,97</v>
          </cell>
        </row>
        <row r="43643">
          <cell r="A43643" t="str">
            <v>NC.10.370.0010.d</v>
          </cell>
          <cell r="B43643" t="str">
            <v>- 8,30 m - 80x225+90 cm - 380 kg</v>
          </cell>
          <cell r="C43643" t="str">
            <v>giorno</v>
          </cell>
          <cell r="D43643" t="str">
            <v>26,53</v>
          </cell>
        </row>
        <row r="43644">
          <cell r="A43644" t="str">
            <v>NC.10.370.0010.e</v>
          </cell>
          <cell r="B43644" t="str">
            <v>- 10,10 m - 80x225+90 cm - 250 kg</v>
          </cell>
          <cell r="C43644" t="str">
            <v>giorno</v>
          </cell>
          <cell r="D43644" t="str">
            <v>30,62</v>
          </cell>
        </row>
        <row r="43645">
          <cell r="A43645" t="str">
            <v>NC.10.370.0010.f</v>
          </cell>
          <cell r="B43645" t="str">
            <v>- 12,00 m - 115x225+90 cm - 320 kg</v>
          </cell>
          <cell r="C43645" t="str">
            <v>giorno</v>
          </cell>
          <cell r="D43645" t="str">
            <v>36,92</v>
          </cell>
        </row>
        <row r="43646">
          <cell r="A43646" t="str">
            <v>NC.10.370.0010.g</v>
          </cell>
          <cell r="B43646" t="str">
            <v>- 13,90 m - 115x225+90 cm - 320 kg</v>
          </cell>
          <cell r="C43646" t="str">
            <v>giorno</v>
          </cell>
          <cell r="D43646" t="str">
            <v>43,75</v>
          </cell>
        </row>
        <row r="43647">
          <cell r="A43647" t="str">
            <v>NC.10.370.0010.h</v>
          </cell>
          <cell r="B43647" t="str">
            <v>- 15,80 m - 130x265+90 cm - 230 kg</v>
          </cell>
          <cell r="C43647" t="str">
            <v>giorno</v>
          </cell>
          <cell r="D43647" t="str">
            <v>58,78</v>
          </cell>
        </row>
        <row r="43648">
          <cell r="A43648" t="str">
            <v>NC.10.370.0010.i</v>
          </cell>
          <cell r="B43648" t="str">
            <v>- sovrapprezzo per limitata durata del nolo, da calcolare una sola volta, se inferiore a 10 giorni.</v>
          </cell>
          <cell r="C43648" t="str">
            <v>cad</v>
          </cell>
          <cell r="D43648" t="str">
            <v>115,86</v>
          </cell>
        </row>
        <row r="43649">
          <cell r="A43649" t="str">
            <v>NC.10.400</v>
          </cell>
          <cell r="B43649" t="str">
            <v>PONTEGGI INTERNI AI PIANI</v>
          </cell>
          <cell r="C43649"/>
          <cell r="D43649"/>
        </row>
        <row r="43650">
          <cell r="A43650" t="str">
            <v>NC.10.400.0000</v>
          </cell>
          <cell r="B43650" t="str">
            <v>NOTA DI CONSULTAZIONE</v>
          </cell>
          <cell r="C43650"/>
          <cell r="D43650"/>
        </row>
        <row r="43651">
          <cell r="A43651" t="str">
            <v>NC.10.400.0010</v>
          </cell>
          <cell r="B43651" t="str">
            <v>Nolo di ponteggi o piani di lavoro interni approntati con cavalletti e tavole in legno o metallo, per altezze fino a 4 m, compresi montaggio, smontaggio, chioderia, sfridi legnami, movimentazione nel cantiere, ecc., perfettamente rispondenti a tutte le norme di sicurezza vigenti. Misurazione: in pianta.</v>
          </cell>
          <cell r="C43651" t="str">
            <v>m²</v>
          </cell>
          <cell r="D43651" t="str">
            <v>7,77</v>
          </cell>
        </row>
        <row r="43652">
          <cell r="A43652" t="str">
            <v>NC.10.400.0020</v>
          </cell>
          <cell r="B43652" t="str">
            <v>Nolo di trabattello metallico completo in opera di tutti gli accessori, secondo la norma UNI EN 1004, altezza fino a 4 m, per uso interno ed esterno, compreso montaggio e smontaggio:</v>
          </cell>
          <cell r="C43652"/>
          <cell r="D43652"/>
        </row>
        <row r="43653">
          <cell r="A43653" t="str">
            <v>NC.10.400.0020.a</v>
          </cell>
          <cell r="B43653" t="str">
            <v>- per il primo giorno</v>
          </cell>
          <cell r="C43653" t="str">
            <v>giorno</v>
          </cell>
          <cell r="D43653" t="str">
            <v>53,72</v>
          </cell>
        </row>
        <row r="43654">
          <cell r="A43654" t="str">
            <v>NC.10.400.0020.b</v>
          </cell>
          <cell r="B43654" t="str">
            <v>- per ogni giorno successivo</v>
          </cell>
          <cell r="C43654" t="str">
            <v>giorno</v>
          </cell>
          <cell r="D43654" t="str">
            <v>2,70</v>
          </cell>
        </row>
        <row r="43655">
          <cell r="A43655" t="str">
            <v>NC.10.400.0020.c</v>
          </cell>
          <cell r="B43655" t="str">
            <v>- per ogni smontaggio e rimontaggio ordinato dalla D.L.</v>
          </cell>
          <cell r="C43655" t="str">
            <v>cad</v>
          </cell>
          <cell r="D43655" t="str">
            <v>51,03</v>
          </cell>
        </row>
        <row r="43656">
          <cell r="A43656" t="str">
            <v>NC.10.400.0030</v>
          </cell>
          <cell r="B43656" t="str">
            <v>Nolo di trabattello metallico, completo in opera di tutti gli accessori, secondo la norma UNI EN 1004, altezza da 4 a 8 m, per uso interno ed esterno, compreso montaggio e smontaggio:</v>
          </cell>
          <cell r="C43656"/>
          <cell r="D43656"/>
        </row>
        <row r="43657">
          <cell r="A43657" t="str">
            <v>NC.10.400.0030.a</v>
          </cell>
          <cell r="B43657" t="str">
            <v>- per il primo giorno</v>
          </cell>
          <cell r="C43657" t="str">
            <v>giorno</v>
          </cell>
          <cell r="D43657" t="str">
            <v>94,53</v>
          </cell>
        </row>
        <row r="43658">
          <cell r="A43658" t="str">
            <v>NC.10.400.0030.b</v>
          </cell>
          <cell r="B43658" t="str">
            <v>- per ogni giorno successivo</v>
          </cell>
          <cell r="C43658" t="str">
            <v>giorno</v>
          </cell>
          <cell r="D43658" t="str">
            <v>12,90</v>
          </cell>
        </row>
        <row r="43659">
          <cell r="A43659" t="str">
            <v>NC.10.400.0030.c</v>
          </cell>
          <cell r="B43659" t="str">
            <v>- per ogni smontaggio e rimontaggio ordinato dalla D.L.</v>
          </cell>
          <cell r="C43659" t="str">
            <v>cad</v>
          </cell>
          <cell r="D43659" t="str">
            <v>81,63</v>
          </cell>
        </row>
        <row r="43660">
          <cell r="A43660" t="str">
            <v>NC.10.450</v>
          </cell>
          <cell r="B43660" t="str">
            <v>CESATE E RECINZIONI</v>
          </cell>
          <cell r="C43660"/>
          <cell r="D43660"/>
        </row>
        <row r="43661">
          <cell r="A43661" t="str">
            <v>NC.10.450.0000</v>
          </cell>
          <cell r="B43661" t="str">
            <v>NOTE DI CONSULTAZIONE</v>
          </cell>
          <cell r="C43661"/>
          <cell r="D43661"/>
        </row>
        <row r="43662">
          <cell r="A43662" t="str">
            <v>NC.10.450.0010</v>
          </cell>
          <cell r="B43662" t="str">
            <v>Cesata realizzata in tavole di abete, compreso il montaggio, lo sfrido, il noleggio per tutta la durata dei lavori, la manutenzione, la segnaletica, lo smontaggio.</v>
          </cell>
          <cell r="C43662" t="str">
            <v>m²</v>
          </cell>
          <cell r="D43662" t="str">
            <v>27,92</v>
          </cell>
        </row>
        <row r="43663">
          <cell r="A43663" t="str">
            <v>NC.10.450.0020</v>
          </cell>
          <cell r="B43663" t="str">
            <v>Cesata in pannelli di lamiera fissati a struttura metallica, compreso il montaggio, il noleggio per tutta la durata dei lavori, la segnaletica, lo smontaggio.</v>
          </cell>
          <cell r="C43663" t="str">
            <v>m²</v>
          </cell>
          <cell r="D43663" t="str">
            <v>23,45</v>
          </cell>
        </row>
        <row r="43664">
          <cell r="A43664" t="str">
            <v>NC.10.450.0030</v>
          </cell>
          <cell r="B43664" t="str">
            <v>Oblò circolare in lastre di policarbonato (sp. 10 mm) del diametro di 80 cm da inserire in cesata realizzata in pannelli. E' compreso e compensato nel prezzo l'inserimento, la sigillatura ed ogni altro onere e magistero per dare l'opera finita a perfetta regola d'arte.</v>
          </cell>
          <cell r="C43664" t="str">
            <v>cad</v>
          </cell>
          <cell r="D43664" t="str">
            <v>37,84</v>
          </cell>
        </row>
        <row r="43665">
          <cell r="A43665" t="str">
            <v>NC.10.450.0040</v>
          </cell>
          <cell r="B43665" t="str">
            <v>Recinzione realizzata con rete metallica in filo di ferro zincato, ancorata a pali di sostegno in profilati metallici a T, oppure a pali di legno, con blocchetti di fondazione in calcestruzzo; compreso il montaggio, lo sfrido, il noleggio per tutta la durata dei lavori, la manutenzione, la segnaletica, lo smontaggio.</v>
          </cell>
          <cell r="C43665" t="str">
            <v>m²</v>
          </cell>
          <cell r="D43665" t="str">
            <v>10,14</v>
          </cell>
        </row>
        <row r="43666">
          <cell r="A43666" t="str">
            <v>NC.10.450.0050</v>
          </cell>
          <cell r="B43666" t="str">
            <v>Recinzione con rete in polietilene alta densità, peso 240 g/m², colore arancio, ancorata ad appositi paletti di sostegno in ferro zincato, infissi nel terreno ad interasse di 1 m; compreso il montaggio, lo sfrido, il noleggio per tutta la durata dei lavori, la manutenzione, la segnaletica, lo smontaggio. Per le seguenti altezze:</v>
          </cell>
          <cell r="C43666"/>
          <cell r="D43666"/>
        </row>
        <row r="43667">
          <cell r="A43667" t="str">
            <v>NC.10.450.0050.a</v>
          </cell>
          <cell r="B43667" t="str">
            <v>- altezza m 1,00</v>
          </cell>
          <cell r="C43667" t="str">
            <v>m</v>
          </cell>
          <cell r="D43667" t="str">
            <v>7,60</v>
          </cell>
        </row>
        <row r="43668">
          <cell r="A43668" t="str">
            <v>NC.10.450.0050.b</v>
          </cell>
          <cell r="B43668" t="str">
            <v>- altezza m 1,20</v>
          </cell>
          <cell r="C43668" t="str">
            <v>m</v>
          </cell>
          <cell r="D43668" t="str">
            <v>7,90</v>
          </cell>
        </row>
        <row r="43669">
          <cell r="A43669" t="str">
            <v>NC.10.450.0050.c</v>
          </cell>
          <cell r="B43669" t="str">
            <v>- altezza m 1,80</v>
          </cell>
          <cell r="C43669" t="str">
            <v>m</v>
          </cell>
          <cell r="D43669" t="str">
            <v>8,79</v>
          </cell>
        </row>
        <row r="43670">
          <cell r="A43670" t="str">
            <v>NC.10.450.0050.d</v>
          </cell>
          <cell r="B43670" t="str">
            <v>- altezza m 2,00</v>
          </cell>
          <cell r="C43670" t="str">
            <v>m</v>
          </cell>
          <cell r="D43670" t="str">
            <v>9,09</v>
          </cell>
        </row>
        <row r="43671">
          <cell r="A43671" t="str">
            <v>NC.10.450.0060</v>
          </cell>
          <cell r="B43671" t="str">
            <v>Recinzione realizzata con pannelli modulari prefabbricati, composti da telaio zincato e tamponatura con rete elettrosaldata, avente altezza minima di cm 200, posati su idonee basi zavorrate; compreso il montaggio, eventuali giunti di sicurezza, il noleggio per tutta la durata dei lavori, la manutenzione, la segnaletica, lo smontaggio:</v>
          </cell>
          <cell r="C43671"/>
          <cell r="D43671"/>
        </row>
        <row r="43672">
          <cell r="A43672" t="str">
            <v>NC.10.450.0060.a</v>
          </cell>
          <cell r="B43672" t="str">
            <v>- per i primi 30 giorni consecutivi o frazione, compreso eventuali spostamenti nell'ambito dell'area di cantiere</v>
          </cell>
          <cell r="C43672" t="str">
            <v>m</v>
          </cell>
          <cell r="D43672" t="str">
            <v>3,15</v>
          </cell>
        </row>
        <row r="43673">
          <cell r="A43673" t="str">
            <v>NC.10.450.0060.b</v>
          </cell>
          <cell r="B43673" t="str">
            <v>- per ogni successivo periodo di 30 giorni consecutivi o frazione</v>
          </cell>
          <cell r="C43673" t="str">
            <v>m</v>
          </cell>
          <cell r="D43673" t="str">
            <v>0,45</v>
          </cell>
        </row>
        <row r="43674">
          <cell r="A43674" t="str">
            <v>NC.10.500</v>
          </cell>
          <cell r="B43674" t="str">
            <v>OPERE PROVVISIONALI E VARIE</v>
          </cell>
          <cell r="C43674"/>
          <cell r="D43674"/>
        </row>
        <row r="43675">
          <cell r="A43675" t="str">
            <v>NC.10.500.0000</v>
          </cell>
          <cell r="B43675" t="str">
            <v>NOTE DI CONSULTAZIONE</v>
          </cell>
          <cell r="C43675"/>
          <cell r="D43675"/>
        </row>
        <row r="43676">
          <cell r="A43676" t="str">
            <v>NC.10.500.0010</v>
          </cell>
          <cell r="B43676" t="str">
            <v>Puntellatura di strutture realizzata con travi e tavolame di abete, compreso montaggio, nolo dei materiali per tutta la durata dei lavori, manutenzione e smontaggio:</v>
          </cell>
          <cell r="C43676"/>
          <cell r="D43676"/>
        </row>
        <row r="43677">
          <cell r="A43677" t="str">
            <v>NC.10.500.0010.a</v>
          </cell>
          <cell r="B43677" t="str">
            <v>- con recupero materiale</v>
          </cell>
          <cell r="C43677" t="str">
            <v>m³</v>
          </cell>
          <cell r="D43677" t="str">
            <v>440,02</v>
          </cell>
        </row>
        <row r="43678">
          <cell r="A43678" t="str">
            <v>NC.10.500.0010.b</v>
          </cell>
          <cell r="B43678" t="str">
            <v>- senza recupero materiale</v>
          </cell>
          <cell r="C43678" t="str">
            <v>m³</v>
          </cell>
          <cell r="D43678" t="str">
            <v>848,67</v>
          </cell>
        </row>
        <row r="43679">
          <cell r="A43679" t="str">
            <v>NC.10.500.0020</v>
          </cell>
          <cell r="B43679" t="str">
            <v>Puntellatura di solai, archi, volte, di qualsiasi luce, realizzata con puntelli metallici o in legno, travi in legno, compreso il montaggio, lo sfrido, il nolo per tutta la durata dei lavori, la manutenzione, lo smontaggio.</v>
          </cell>
          <cell r="C43679" t="str">
            <v>m²</v>
          </cell>
          <cell r="D43679" t="str">
            <v>53,49</v>
          </cell>
        </row>
        <row r="43680">
          <cell r="A43680" t="str">
            <v>NC.10.500.0030</v>
          </cell>
          <cell r="B43680" t="str">
            <v>Centinatura di archi e volte realizzata con legname abete, compreso il montaggio, lo sfrido, il nolo per tutta la durata dei lavori, lo smontaggio. Valutazione in proiezione della zona puntellata.</v>
          </cell>
          <cell r="C43680" t="str">
            <v>m²</v>
          </cell>
          <cell r="D43680" t="str">
            <v>73,61</v>
          </cell>
        </row>
        <row r="43681">
          <cell r="A43681" t="str">
            <v>NC.10.500.0040</v>
          </cell>
          <cell r="B43681" t="str">
            <v>Sbadacchiatura di vani di porte e finestre con tavole di abete, compreso il montaggio, lo sfrido, il noleggio per tutta la durata dei lavori, lo smontaggio.</v>
          </cell>
          <cell r="C43681" t="str">
            <v>m²</v>
          </cell>
          <cell r="D43681" t="str">
            <v>32,32</v>
          </cell>
        </row>
        <row r="43682">
          <cell r="A43682" t="str">
            <v>NC.10.500.0050</v>
          </cell>
          <cell r="B43682" t="str">
            <v>Protezioni, ingabbiature, sbarramenti provvisori in tavole di abete, compreso il montaggio, lo sfrido e il noleggio per tutta la durata dei lavori, lo smontaggio.</v>
          </cell>
          <cell r="C43682" t="str">
            <v>m²</v>
          </cell>
          <cell r="D43682" t="str">
            <v>10,55</v>
          </cell>
        </row>
        <row r="43683">
          <cell r="A43683" t="str">
            <v>NC.10.500.0060</v>
          </cell>
          <cell r="B43683" t="str">
            <v>Partizioni, sbarramenti provvisori realizzati con teli di polietilene su telai in tavole di abete o similari, compreso il montaggio, lo sfrido, il noleggio per tutta la durata dei lavori, lo smontaggio.</v>
          </cell>
          <cell r="C43683" t="str">
            <v>m²</v>
          </cell>
          <cell r="D43683" t="str">
            <v>7,08</v>
          </cell>
        </row>
        <row r="43684">
          <cell r="A43684" t="str">
            <v>NC.10.500.0100</v>
          </cell>
          <cell r="B43684" t="str">
            <v>Nolo di servizio igienico dedicato, in materiale plastico, con superfici interne ed esterne facilmente lavabili, dotato di un WC alla turca ed un lavabo, completo di serbatoio di raccolta delle acque nere della capacità di almeno 200 l, di serbatoio di accumulo dell'acqua per il lavabo e per lo scarico della capacità di almeno 50 l, e di connessioni idrauliche acque chiare e scure, impianto elettrico e illuminazione. Compreso trasporto, montaggio, smontaggio, preparazione della base, manutenzione. Compreso altresì servizio di adeguata pulizia giornaliera, lo scarico dei rifiuti presso i siti autorizzati, esclusi gli oneri di conferimento a discarica (minimo 4 scarichi/mese):</v>
          </cell>
          <cell r="C43684"/>
          <cell r="D43684"/>
        </row>
        <row r="43685">
          <cell r="A43685" t="str">
            <v>NC.10.500.0100.a</v>
          </cell>
          <cell r="B43685" t="str">
            <v>- per i primi 30 giorni consecutivi o frazione, compreso trasporto montaggio e smontaggio</v>
          </cell>
          <cell r="C43685" t="str">
            <v>cad</v>
          </cell>
          <cell r="D43685" t="str">
            <v>164,38</v>
          </cell>
        </row>
        <row r="43686">
          <cell r="A43686" t="str">
            <v>NC.10.500.0100.b</v>
          </cell>
          <cell r="B43686" t="str">
            <v>- per ogni successivo periodo di 30 giorni consecutivi o frazione</v>
          </cell>
          <cell r="C43686" t="str">
            <v>cad</v>
          </cell>
          <cell r="D43686" t="str">
            <v>113,40</v>
          </cell>
        </row>
        <row r="43687">
          <cell r="A43687" t="str">
            <v>NC.10.500.0200</v>
          </cell>
          <cell r="B43687" t="str">
            <v>Nolo di box di cantiere ad uso mensa/spogliatoio, realizzato con struttura in profilati di acciaio zincato presso piegati, sollevata da terra, tamponatura e copertura con pannello sandwich costituito da lamiera interna ed esterna e coibente centrale (minimo 40 mm) divisori interni a pannello sandwich, infissi in alluminio/PVC, pavimento di legno idrofugo rivestito in pvc, completo di impianti elettrico, idrico e fognario, arredamenti e servizi in funzione dell'uso. Dimensioni indicative 2,40 x 6,40. Compreso trasporto, montaggio e smontaggio e preparazione della base in cls armata di appoggio. Nolo mensile:</v>
          </cell>
          <cell r="C43687"/>
          <cell r="D43687"/>
        </row>
        <row r="43688">
          <cell r="A43688" t="str">
            <v>NC.10.500.0200.a</v>
          </cell>
          <cell r="B43688" t="str">
            <v>- per i primi 30 giorni consecutivi o frazione, compreso trasporto montaggio e smontaggio</v>
          </cell>
          <cell r="C43688" t="str">
            <v>cad</v>
          </cell>
          <cell r="D43688" t="str">
            <v>386,40</v>
          </cell>
        </row>
        <row r="43689">
          <cell r="A43689" t="str">
            <v>NC.10.500.0200.b</v>
          </cell>
          <cell r="B43689" t="str">
            <v>- per ogni successivo periodo di 30 giorni consecutivi o frazione</v>
          </cell>
          <cell r="C43689" t="str">
            <v>cad</v>
          </cell>
          <cell r="D43689" t="str">
            <v>100,12</v>
          </cell>
        </row>
        <row r="43690">
          <cell r="A43690" t="str">
            <v>NC.10.500.0210</v>
          </cell>
          <cell r="B43690" t="str">
            <v>Nolo di box di cantiere ad uso mensa/spogliatoio, realizzato con struttura in profilati di acciaio zincato presso piegati, sollevata da terra, tamponatura e copertura con pannello sandwich costituito da lamiera interna ed esterna e coibente centrale (minimo 40 mm) divisori interni a pannello sandwich, infissi in alluminio/PVC, pavimento di legno idrofugo rivestito in pvc, completo di impianti elettrico, idrico e fognario, arredamenti e servizi in funzione dell'uso. Compreso trasporto, montaggio e smontaggio e preparazione della base in cls armata di appoggio. Nolo mensile valutato per la superficie:</v>
          </cell>
          <cell r="C43690"/>
          <cell r="D43690"/>
        </row>
        <row r="43691">
          <cell r="A43691" t="str">
            <v>NC.10.500.0210.a</v>
          </cell>
          <cell r="B43691" t="str">
            <v>- per i primi 30 giorni consecutivi o frazione, compreso trasporto montaggio e smontaggio</v>
          </cell>
          <cell r="C43691" t="str">
            <v>m²</v>
          </cell>
          <cell r="D43691" t="str">
            <v>20,75</v>
          </cell>
        </row>
        <row r="43692">
          <cell r="A43692" t="str">
            <v>NC.10.500.0210.b</v>
          </cell>
          <cell r="B43692" t="str">
            <v>- per ogni successivo periodo di 30 giorni consecutivi o frazione</v>
          </cell>
          <cell r="C43692" t="str">
            <v>m²</v>
          </cell>
          <cell r="D43692" t="str">
            <v>5,92</v>
          </cell>
        </row>
        <row r="43693">
          <cell r="A43693" t="str">
            <v>NC.10.500.0500</v>
          </cell>
          <cell r="B43693" t="str">
            <v>Nolo di cartelli in alluminio verniciato, tipo monofacciale per segnaletica di vario tipo, compresa la posa e la rimozione a fine lavori:</v>
          </cell>
          <cell r="C43693"/>
          <cell r="D43693"/>
        </row>
        <row r="43694">
          <cell r="A43694" t="str">
            <v>NC.10.500.0500.a</v>
          </cell>
          <cell r="B43694" t="str">
            <v>- superficie fino a 5 dm² - per i primi 30 giorni consecutivi o frazione</v>
          </cell>
          <cell r="C43694" t="str">
            <v>cad</v>
          </cell>
          <cell r="D43694" t="str">
            <v>7,37</v>
          </cell>
        </row>
        <row r="43695">
          <cell r="A43695" t="str">
            <v>NC.10.500.0500.b</v>
          </cell>
          <cell r="B43695" t="str">
            <v>- superficie fino a 5 dm² - per ogni successivo periodo di 30 giorni consecutivi o frazione</v>
          </cell>
          <cell r="C43695" t="str">
            <v>cad</v>
          </cell>
          <cell r="D43695" t="str">
            <v>0,18</v>
          </cell>
        </row>
        <row r="43696">
          <cell r="A43696" t="str">
            <v>NC.10.500.0500.c</v>
          </cell>
          <cell r="B43696" t="str">
            <v>- superficie da 5,01 fino a 9 dm² - per i primi 30 giorni consecutivi o frazione</v>
          </cell>
          <cell r="C43696" t="str">
            <v>cad</v>
          </cell>
          <cell r="D43696" t="str">
            <v>7,43</v>
          </cell>
        </row>
        <row r="43697">
          <cell r="A43697" t="str">
            <v>NC.10.500.0500.d</v>
          </cell>
          <cell r="B43697" t="str">
            <v>- superficie da 5,01 fino a 9 dm² - per ogni successivo periodo di 30 giorni consecutivi o frazione</v>
          </cell>
          <cell r="C43697" t="str">
            <v>cad</v>
          </cell>
          <cell r="D43697" t="str">
            <v>0,23</v>
          </cell>
        </row>
        <row r="43698">
          <cell r="A43698" t="str">
            <v>NC.10.500.0500.e</v>
          </cell>
          <cell r="B43698" t="str">
            <v>- superficie da 9,01 fino a 19 dm² - per i primi 30 giorni consecutivi o frazione</v>
          </cell>
          <cell r="C43698" t="str">
            <v>cad</v>
          </cell>
          <cell r="D43698" t="str">
            <v>7,74</v>
          </cell>
        </row>
        <row r="43699">
          <cell r="A43699" t="str">
            <v>NC.10.500.0500.f</v>
          </cell>
          <cell r="B43699" t="str">
            <v>- superficie da 9,01 fino a 19 dm² - per ogni successivo periodo di 30 giorni consecutivi o frazione</v>
          </cell>
          <cell r="C43699" t="str">
            <v>cad</v>
          </cell>
          <cell r="D43699" t="str">
            <v>0,54</v>
          </cell>
        </row>
        <row r="43700">
          <cell r="A43700" t="str">
            <v>NC.10.500.0500.g</v>
          </cell>
          <cell r="B43700" t="str">
            <v>- superficie da 19,01 fino a 28 dm² - per i primi 30 giorni consecutivi o frazione</v>
          </cell>
          <cell r="C43700" t="str">
            <v>cad</v>
          </cell>
          <cell r="D43700" t="str">
            <v>8,25</v>
          </cell>
        </row>
        <row r="43701">
          <cell r="A43701" t="str">
            <v>NC.10.500.0500.h</v>
          </cell>
          <cell r="B43701" t="str">
            <v>- superficie da 19,01 fino a 28 dm² - per ogni successivo periodo di 30 giorni consecutivi o frazione</v>
          </cell>
          <cell r="C43701" t="str">
            <v>cad</v>
          </cell>
          <cell r="D43701" t="str">
            <v>1,05</v>
          </cell>
        </row>
        <row r="43702">
          <cell r="A43702" t="str">
            <v>NC.10.500.0500.i</v>
          </cell>
          <cell r="B43702" t="str">
            <v>- superficie da 28,01 fino a 36 dm² - per i primi 30 giorni consecutivi o frazione</v>
          </cell>
          <cell r="C43702" t="str">
            <v>cad</v>
          </cell>
          <cell r="D43702" t="str">
            <v>8,44</v>
          </cell>
        </row>
        <row r="43703">
          <cell r="A43703" t="str">
            <v>NC.10.500.0500.j</v>
          </cell>
          <cell r="B43703" t="str">
            <v>- superficie da 28,01 fino a 36 dm² - per ogni successivo periodo di 30 giorni consecutivi o frazione</v>
          </cell>
          <cell r="C43703" t="str">
            <v>cad</v>
          </cell>
          <cell r="D43703" t="str">
            <v>1,24</v>
          </cell>
        </row>
        <row r="43704">
          <cell r="A43704" t="str">
            <v>NC.10.500.0510</v>
          </cell>
          <cell r="B43704" t="str">
            <v>Nolo di cartelli in alluminio verniciato, tipo bifacciale per segnaletica di vario tipo,compresa la posa e la rimozione a fine lavori:</v>
          </cell>
          <cell r="C43704"/>
          <cell r="D43704"/>
        </row>
        <row r="43705">
          <cell r="A43705" t="str">
            <v>NC.10.500.0510.a</v>
          </cell>
          <cell r="B43705" t="str">
            <v>- superficie fino a 3 dm² - per i primi 30 giorni consecutivi o frazione</v>
          </cell>
          <cell r="C43705" t="str">
            <v>cad</v>
          </cell>
          <cell r="D43705" t="str">
            <v>9,96</v>
          </cell>
        </row>
        <row r="43706">
          <cell r="A43706" t="str">
            <v>NC.10.500.0510.b</v>
          </cell>
          <cell r="B43706" t="str">
            <v>- superficie fino a 3 dm² - per ogni successivo periodo di 30 giorni consecutivi o frazione</v>
          </cell>
          <cell r="C43706" t="str">
            <v>cad</v>
          </cell>
          <cell r="D43706" t="str">
            <v>0,61</v>
          </cell>
        </row>
        <row r="43707">
          <cell r="A43707" t="str">
            <v>NC.10.500.0510.c</v>
          </cell>
          <cell r="B43707" t="str">
            <v>- superficie da 3,01 fino a 6 dm² - per i primi 30 giorni consecutivi o frazione</v>
          </cell>
          <cell r="C43707" t="str">
            <v>cad</v>
          </cell>
          <cell r="D43707" t="str">
            <v>10,03</v>
          </cell>
        </row>
        <row r="43708">
          <cell r="A43708" t="str">
            <v>NC.10.500.0510.d</v>
          </cell>
          <cell r="B43708" t="str">
            <v>- superficie da 3,01 fino a 6 dm² - per ogni successivo periodo di 30 giorni consecutivi o frazione</v>
          </cell>
          <cell r="C43708" t="str">
            <v>cad</v>
          </cell>
          <cell r="D43708" t="str">
            <v>0,68</v>
          </cell>
        </row>
        <row r="43709">
          <cell r="A43709" t="str">
            <v>NC.10.500.0510.e</v>
          </cell>
          <cell r="B43709" t="str">
            <v>- superficie da 6,01 fino a 10 dm² - per i primi 30 giorni consecutivi o frazione</v>
          </cell>
          <cell r="C43709" t="str">
            <v>cad</v>
          </cell>
          <cell r="D43709" t="str">
            <v>10,14</v>
          </cell>
        </row>
        <row r="43710">
          <cell r="A43710" t="str">
            <v>NC.10.500.0510.f</v>
          </cell>
          <cell r="B43710" t="str">
            <v>- superficie da 6,01 fino a 10 dm² - per ogni successivo periodo di 30 giorni consecutivi o frazione</v>
          </cell>
          <cell r="C43710" t="str">
            <v>cad</v>
          </cell>
          <cell r="D43710" t="str">
            <v>0,79</v>
          </cell>
        </row>
        <row r="43711">
          <cell r="A43711" t="str">
            <v>NC.10.500.0510.g</v>
          </cell>
          <cell r="B43711" t="str">
            <v>- superficie da 10,01 fino a 20 dm² - per i primi 30 giorni consecutivi o frazione</v>
          </cell>
          <cell r="C43711" t="str">
            <v>cad</v>
          </cell>
          <cell r="D43711" t="str">
            <v>10,74</v>
          </cell>
        </row>
        <row r="43712">
          <cell r="A43712" t="str">
            <v>NC.10.500.0510.h</v>
          </cell>
          <cell r="B43712" t="str">
            <v>- superficie da 10,01 fino a 20 dm² - per ogni successivo periodo di 30 giorni consecutivi o frazione</v>
          </cell>
          <cell r="C43712" t="str">
            <v>cad</v>
          </cell>
          <cell r="D43712" t="str">
            <v>1,40</v>
          </cell>
        </row>
        <row r="43713">
          <cell r="A43713" t="str">
            <v>NC.10.500.0520</v>
          </cell>
          <cell r="B43713" t="str">
            <v>Nolo di cartelli in alluminio verniciato, tipo monofacciale fotolumiscente per segnaletica di vario tipo, compresa la posa e la rimozione a fine lavori:</v>
          </cell>
          <cell r="C43713"/>
          <cell r="D43713"/>
        </row>
        <row r="43714">
          <cell r="A43714" t="str">
            <v>NC.10.500.0520.a</v>
          </cell>
          <cell r="B43714" t="str">
            <v>- superficie fino a 4 dm² - per i primi 30 giorni consecutivi o frazione</v>
          </cell>
          <cell r="C43714" t="str">
            <v>cad</v>
          </cell>
          <cell r="D43714" t="str">
            <v>7,74</v>
          </cell>
        </row>
        <row r="43715">
          <cell r="A43715" t="str">
            <v>NC.10.500.0520.b</v>
          </cell>
          <cell r="B43715" t="str">
            <v>- superficie fino a 4 dm² - per ogni successivo periodo di 30 giorni consecutivi o frazione</v>
          </cell>
          <cell r="C43715" t="str">
            <v>cad</v>
          </cell>
          <cell r="D43715" t="str">
            <v>0,54</v>
          </cell>
        </row>
        <row r="43716">
          <cell r="A43716" t="str">
            <v>NC.10.500.0520.c</v>
          </cell>
          <cell r="B43716" t="str">
            <v>- superficie da 4,01 fino a 7 dm² - per i primi 30 giorni consecutivi o frazione</v>
          </cell>
          <cell r="C43716" t="str">
            <v>cad</v>
          </cell>
          <cell r="D43716" t="str">
            <v>8,07</v>
          </cell>
        </row>
        <row r="43717">
          <cell r="A43717" t="str">
            <v>NC.10.500.0520.d</v>
          </cell>
          <cell r="B43717" t="str">
            <v>- superficie da 4,01 fino a 7 dm² - per ogni successivo periodo di 30 giorni consecutivi o frazione</v>
          </cell>
          <cell r="C43717" t="str">
            <v>cad</v>
          </cell>
          <cell r="D43717" t="str">
            <v>0,87</v>
          </cell>
        </row>
        <row r="43718">
          <cell r="A43718" t="str">
            <v>NC.10.500.0520.e</v>
          </cell>
          <cell r="B43718" t="str">
            <v>- superficie da 7,01 fino a 10 dm² - per i primi 30 giorni consecutivi o frazione</v>
          </cell>
          <cell r="C43718" t="str">
            <v>cad</v>
          </cell>
          <cell r="D43718" t="str">
            <v>8,24</v>
          </cell>
        </row>
        <row r="43719">
          <cell r="A43719" t="str">
            <v>NC.10.500.0520.f</v>
          </cell>
          <cell r="B43719" t="str">
            <v>- superficie da 7,01 fino a 10 dm² - per ogni successivo periodo di 30 giorni consecutivi o frazione</v>
          </cell>
          <cell r="C43719" t="str">
            <v>cad</v>
          </cell>
          <cell r="D43719" t="str">
            <v>1,03</v>
          </cell>
        </row>
        <row r="43720">
          <cell r="A43720" t="str">
            <v>NC.20 - NOLO MEZZI PER FONDAZIONI SPECIALI E INIEZIONI</v>
          </cell>
          <cell r="B43720"/>
          <cell r="C43720"/>
          <cell r="D43720"/>
        </row>
        <row r="43721">
          <cell r="A43721" t="str">
            <v>NC</v>
          </cell>
          <cell r="B43721" t="str">
            <v>NOLEGGI - TRASPORTI - MOVIMENTAZIONI</v>
          </cell>
          <cell r="C43721"/>
          <cell r="D43721"/>
        </row>
        <row r="43722">
          <cell r="A43722" t="str">
            <v>NC.20</v>
          </cell>
          <cell r="B43722" t="str">
            <v>NOLO MEZZI PER FONDAZIONI SPECIALI E INIEZIONI</v>
          </cell>
          <cell r="C43722"/>
          <cell r="D43722"/>
        </row>
        <row r="43723">
          <cell r="A43723" t="str">
            <v>NC.20.010</v>
          </cell>
          <cell r="B43723" t="str">
            <v>MEZZI PER PALI TRIVELLATI</v>
          </cell>
          <cell r="C43723"/>
          <cell r="D43723"/>
        </row>
        <row r="43724">
          <cell r="A43724" t="str">
            <v>NC.20.010.0010</v>
          </cell>
          <cell r="B43724" t="str">
            <v>Nolo gruppo di perforazione per pali trivellati con impiego di tubo forma, composto da un escavatore semovente cingolato o gommato, potenza fino a 120 hp e da morsa giracolonna idraulica completa di attrezzi di scavo:</v>
          </cell>
          <cell r="C43724"/>
          <cell r="D43724"/>
        </row>
        <row r="43725">
          <cell r="A43725" t="str">
            <v>NC.20.010.0010.a</v>
          </cell>
          <cell r="B43725" t="str">
            <v>- funzionante</v>
          </cell>
          <cell r="C43725" t="str">
            <v>ora</v>
          </cell>
          <cell r="D43725" t="str">
            <v>240,09</v>
          </cell>
        </row>
        <row r="43726">
          <cell r="A43726" t="str">
            <v>NC.20.010.0010.b</v>
          </cell>
          <cell r="B43726" t="str">
            <v>- fermo, senza operatore</v>
          </cell>
          <cell r="C43726" t="str">
            <v>ora</v>
          </cell>
          <cell r="D43726" t="str">
            <v>123,31</v>
          </cell>
        </row>
        <row r="43727">
          <cell r="A43727" t="str">
            <v>NC.20.010.0020</v>
          </cell>
          <cell r="B43727" t="str">
            <v>Nolo gruppo di perforazione per pali trivellati a rotazione, composto da un escavatore semovente cingolato o gommato, da trivella completa di utensili di scavo e da impianto di preparazione e pompaggio di fanghi bentonitici:</v>
          </cell>
          <cell r="C43727"/>
          <cell r="D43727"/>
        </row>
        <row r="43728">
          <cell r="A43728" t="str">
            <v>NC.20.010.0020.a</v>
          </cell>
          <cell r="B43728" t="str">
            <v>- con trivella da 12.000 kg/m, funzionante con operatore</v>
          </cell>
          <cell r="C43728" t="str">
            <v>ora</v>
          </cell>
          <cell r="D43728" t="str">
            <v>214,49</v>
          </cell>
        </row>
        <row r="43729">
          <cell r="A43729" t="str">
            <v>NC.20.010.0020.b</v>
          </cell>
          <cell r="B43729" t="str">
            <v>- con trivella da 12.000 kg/m, fermo senza operatore</v>
          </cell>
          <cell r="C43729" t="str">
            <v>ora</v>
          </cell>
          <cell r="D43729" t="str">
            <v>99,68</v>
          </cell>
        </row>
        <row r="43730">
          <cell r="A43730" t="str">
            <v>NC.20.010.0020.c</v>
          </cell>
          <cell r="B43730" t="str">
            <v>- con trivella da 18.000 kg/m funzionante, con operatore</v>
          </cell>
          <cell r="C43730" t="str">
            <v>ora</v>
          </cell>
          <cell r="D43730" t="str">
            <v>222,70</v>
          </cell>
        </row>
        <row r="43731">
          <cell r="A43731" t="str">
            <v>NC.20.010.0020.d</v>
          </cell>
          <cell r="B43731" t="str">
            <v>- con trivella da 18.000 kg/m, fermo senza operatore</v>
          </cell>
          <cell r="C43731" t="str">
            <v>ora</v>
          </cell>
          <cell r="D43731" t="str">
            <v>110,81</v>
          </cell>
        </row>
        <row r="43732">
          <cell r="A43732" t="str">
            <v>NC.20.010.0050</v>
          </cell>
          <cell r="B43732" t="str">
            <v>Nolo escavatore cingolato o gommato. per posa gabbie ed esecuzione getti in pali o diaframmi:</v>
          </cell>
          <cell r="C43732"/>
          <cell r="D43732"/>
        </row>
        <row r="43733">
          <cell r="A43733" t="str">
            <v>NC.20.010.0050.a</v>
          </cell>
          <cell r="B43733" t="str">
            <v>- con potenza fino a 80 hp, funzionante, con operatore</v>
          </cell>
          <cell r="C43733" t="str">
            <v>ora</v>
          </cell>
          <cell r="D43733" t="str">
            <v>119,35</v>
          </cell>
        </row>
        <row r="43734">
          <cell r="A43734" t="str">
            <v>NC.20.010.0050.b</v>
          </cell>
          <cell r="B43734" t="str">
            <v>- con potenza fino a 80 hp, fermo senza operatore</v>
          </cell>
          <cell r="C43734" t="str">
            <v>ora</v>
          </cell>
          <cell r="D43734" t="str">
            <v>53,54</v>
          </cell>
        </row>
        <row r="43735">
          <cell r="A43735" t="str">
            <v>NC.20.010.0050.c</v>
          </cell>
          <cell r="B43735" t="str">
            <v>- con potenza da 81 a 120 hp, funzionante, con operatore</v>
          </cell>
          <cell r="C43735" t="str">
            <v>ora</v>
          </cell>
          <cell r="D43735" t="str">
            <v>135,88</v>
          </cell>
        </row>
        <row r="43736">
          <cell r="A43736" t="str">
            <v>NC.20.010.0050.d</v>
          </cell>
          <cell r="B43736" t="str">
            <v>- con potenza da 81 a 120 hp, fermo senza operatore</v>
          </cell>
          <cell r="C43736" t="str">
            <v>ora</v>
          </cell>
          <cell r="D43736" t="str">
            <v>64,20</v>
          </cell>
        </row>
        <row r="43737">
          <cell r="A43737" t="str">
            <v>NC.20.050</v>
          </cell>
          <cell r="B43737" t="str">
            <v>MEZZI PER PALI INFISSI</v>
          </cell>
          <cell r="C43737"/>
          <cell r="D43737"/>
        </row>
        <row r="43738">
          <cell r="A43738" t="str">
            <v>NC.20.050.0010</v>
          </cell>
          <cell r="B43738" t="str">
            <v>Nolo gruppo di infissione pali prefabbricati costituito da un escavatore cingolato, completo di traliccio e maglio:</v>
          </cell>
          <cell r="C43738"/>
          <cell r="D43738"/>
        </row>
        <row r="43739">
          <cell r="A43739" t="str">
            <v>NC.20.050.0010.a</v>
          </cell>
          <cell r="B43739" t="str">
            <v>- funzionante, con operatore</v>
          </cell>
          <cell r="C43739" t="str">
            <v>ora</v>
          </cell>
          <cell r="D43739" t="str">
            <v>244,96</v>
          </cell>
        </row>
        <row r="43740">
          <cell r="A43740" t="str">
            <v>NC.20.050.0010.b</v>
          </cell>
          <cell r="B43740" t="str">
            <v>- fermo, senza operatore</v>
          </cell>
          <cell r="C43740" t="str">
            <v>ora</v>
          </cell>
          <cell r="D43740" t="str">
            <v>134,08</v>
          </cell>
        </row>
        <row r="43741">
          <cell r="A43741" t="str">
            <v>NC.20.050.0050</v>
          </cell>
          <cell r="B43741" t="str">
            <v>Nolo gruppo infissione a vibrazione o battitura per esecuzione di pali con tubo forma recuperabile, costituito da un escavatore cingolato completo di traliccio e maglio o vibratore:</v>
          </cell>
          <cell r="C43741"/>
          <cell r="D43741"/>
        </row>
        <row r="43742">
          <cell r="A43742" t="str">
            <v>NC.20.050.0050.a</v>
          </cell>
          <cell r="B43742" t="str">
            <v>- funzionante, con operatore</v>
          </cell>
          <cell r="C43742" t="str">
            <v>ora</v>
          </cell>
          <cell r="D43742" t="str">
            <v>251,38</v>
          </cell>
        </row>
        <row r="43743">
          <cell r="A43743" t="str">
            <v>NC.20.050.0050.b</v>
          </cell>
          <cell r="B43743" t="str">
            <v>- fermo, senza operatore</v>
          </cell>
          <cell r="C43743" t="str">
            <v>ora</v>
          </cell>
          <cell r="D43743" t="str">
            <v>122,86</v>
          </cell>
        </row>
        <row r="43744">
          <cell r="A43744" t="str">
            <v>NC.20.100</v>
          </cell>
          <cell r="B43744" t="str">
            <v>MEZZI PER SCAVO DIAFRAMMI</v>
          </cell>
          <cell r="C43744"/>
          <cell r="D43744"/>
        </row>
        <row r="43745">
          <cell r="A43745" t="str">
            <v>NC.20.100.0010</v>
          </cell>
          <cell r="B43745" t="str">
            <v>Nolo gruppo di scavo per diaframmi composto da un escavatore semovente dotato di benna mordente e dall'impianto di preparazione e pompaggio dei fanghi bentonitici:</v>
          </cell>
          <cell r="C43745"/>
          <cell r="D43745"/>
        </row>
        <row r="43746">
          <cell r="A43746" t="str">
            <v>NC.20.100.0010.a</v>
          </cell>
          <cell r="B43746" t="str">
            <v>- potenza fino a 110 hp, funzionante con operatore</v>
          </cell>
          <cell r="C43746" t="str">
            <v>ora</v>
          </cell>
          <cell r="D43746" t="str">
            <v>203,86</v>
          </cell>
        </row>
        <row r="43747">
          <cell r="A43747" t="str">
            <v>NC.20.100.0010.b</v>
          </cell>
          <cell r="B43747" t="str">
            <v>- potenza fino a 110 hp, fermo senza operatore</v>
          </cell>
          <cell r="C43747" t="str">
            <v>ora</v>
          </cell>
          <cell r="D43747" t="str">
            <v>51,83</v>
          </cell>
        </row>
        <row r="43748">
          <cell r="A43748" t="str">
            <v>NC.20.100.0010.c</v>
          </cell>
          <cell r="B43748" t="str">
            <v>- potenza da 111 a 180 hp, funzionante con operatore</v>
          </cell>
          <cell r="C43748" t="str">
            <v>ora</v>
          </cell>
          <cell r="D43748" t="str">
            <v>233,20</v>
          </cell>
        </row>
        <row r="43749">
          <cell r="A43749" t="str">
            <v>NC.20.100.0010.d</v>
          </cell>
          <cell r="B43749" t="str">
            <v>- potenza da 111 a 180 hp, fermo senza operatore</v>
          </cell>
          <cell r="C43749" t="str">
            <v>ora</v>
          </cell>
          <cell r="D43749" t="str">
            <v>57,65</v>
          </cell>
        </row>
        <row r="43750">
          <cell r="A43750" t="str">
            <v>NC.20.150</v>
          </cell>
          <cell r="B43750" t="str">
            <v>MEZZI PER ESECUZIONE MICROPALI</v>
          </cell>
          <cell r="C43750"/>
          <cell r="D43750"/>
        </row>
        <row r="43751">
          <cell r="A43751" t="str">
            <v>NC.20.150.0010</v>
          </cell>
          <cell r="B43751" t="str">
            <v>Nolo attrezzatura di perforazione semovente per esecuzione di micropali, pali, tiranti e fori per iniezioni, completa di aste ed utensili di perforazione:</v>
          </cell>
          <cell r="C43751"/>
          <cell r="D43751"/>
        </row>
        <row r="43752">
          <cell r="A43752" t="str">
            <v>NC.20.150.0010.a</v>
          </cell>
          <cell r="B43752" t="str">
            <v>- fino a 130 mm, funzionante con operatore</v>
          </cell>
          <cell r="C43752" t="str">
            <v>ora</v>
          </cell>
          <cell r="D43752" t="str">
            <v>147,30</v>
          </cell>
        </row>
        <row r="43753">
          <cell r="A43753" t="str">
            <v>NC.20.150.0010.b</v>
          </cell>
          <cell r="B43753" t="str">
            <v>- fino a 130 mm, ferma senza operatore</v>
          </cell>
          <cell r="C43753" t="str">
            <v>ora</v>
          </cell>
          <cell r="D43753" t="str">
            <v>16,81</v>
          </cell>
        </row>
        <row r="43754">
          <cell r="A43754" t="str">
            <v>NC.20.150.0010.c</v>
          </cell>
          <cell r="B43754" t="str">
            <v>- da 131 fino a 220 mm, funzionante con operatore</v>
          </cell>
          <cell r="C43754" t="str">
            <v>ora</v>
          </cell>
          <cell r="D43754" t="str">
            <v>115,97</v>
          </cell>
        </row>
        <row r="43755">
          <cell r="A43755" t="str">
            <v>NC.20.150.0010.d</v>
          </cell>
          <cell r="B43755" t="str">
            <v>- da 131 fino a 220 mm, ferma senza operatore</v>
          </cell>
          <cell r="C43755" t="str">
            <v>ora</v>
          </cell>
          <cell r="D43755" t="str">
            <v>18,80</v>
          </cell>
        </row>
        <row r="43756">
          <cell r="A43756" t="str">
            <v>NC.20.200</v>
          </cell>
          <cell r="B43756" t="str">
            <v>IMPIANTO PER INIEZIONI</v>
          </cell>
          <cell r="C43756"/>
          <cell r="D43756"/>
        </row>
        <row r="43757">
          <cell r="A43757" t="str">
            <v>NC.20.200.0010</v>
          </cell>
          <cell r="B43757" t="str">
            <v>Nolo impianto per confezionamento, stoccaggio ed iniezione di miscele cementizie a bassa e media pressione per esecuzione di micropali, tiranti, iniezioni del terreno, completo di miscelatori ad alta turbolenza, iniettori, tubazioni, collegamenti e quadri elettrici capacità fino a 10 t di cemento al giorno:</v>
          </cell>
          <cell r="C43757"/>
          <cell r="D43757"/>
        </row>
        <row r="43758">
          <cell r="A43758" t="str">
            <v>NC.20.200.0010.a</v>
          </cell>
          <cell r="B43758" t="str">
            <v>- funzionante con operatore</v>
          </cell>
          <cell r="C43758" t="str">
            <v>ora</v>
          </cell>
          <cell r="D43758" t="str">
            <v>83,29</v>
          </cell>
        </row>
        <row r="43759">
          <cell r="A43759" t="str">
            <v>NC.20.200.0010.b</v>
          </cell>
          <cell r="B43759" t="str">
            <v>- fermo senza operatore</v>
          </cell>
          <cell r="C43759" t="str">
            <v>ora</v>
          </cell>
          <cell r="D43759" t="str">
            <v>26,96</v>
          </cell>
        </row>
        <row r="43760">
          <cell r="A43760" t="str">
            <v>NC.30 - NOLO MEZZI PER LAVORI STRADALI E FOGNATURE</v>
          </cell>
          <cell r="B43760"/>
          <cell r="C43760"/>
          <cell r="D43760"/>
        </row>
        <row r="43761">
          <cell r="A43761" t="str">
            <v>NC</v>
          </cell>
          <cell r="B43761" t="str">
            <v>NOLEGGI - TRASPORTI - MOVIMENTAZIONI</v>
          </cell>
          <cell r="C43761"/>
          <cell r="D43761"/>
        </row>
        <row r="43762">
          <cell r="A43762" t="str">
            <v>NC.30</v>
          </cell>
          <cell r="B43762" t="str">
            <v>NOLO MEZZI PER LAVORI STRADALI E FOGNATURE</v>
          </cell>
          <cell r="C43762"/>
          <cell r="D43762"/>
        </row>
        <row r="43763">
          <cell r="A43763" t="str">
            <v>NC.30.050</v>
          </cell>
          <cell r="B43763" t="str">
            <v>MEZZI PER MOVIMENTO TERRA</v>
          </cell>
          <cell r="C43763"/>
          <cell r="D43763"/>
        </row>
        <row r="43764">
          <cell r="A43764" t="str">
            <v>NC.30.050.0010</v>
          </cell>
          <cell r="B43764" t="str">
            <v>Nolo di apripista, funzionante, con personale di guida:</v>
          </cell>
          <cell r="C43764"/>
          <cell r="D43764"/>
        </row>
        <row r="43765">
          <cell r="A43765" t="str">
            <v>NC.30.050.0010.a</v>
          </cell>
          <cell r="B43765" t="str">
            <v>- fino a 100 HP</v>
          </cell>
          <cell r="C43765" t="str">
            <v>ora</v>
          </cell>
          <cell r="D43765" t="str">
            <v>71,54</v>
          </cell>
        </row>
        <row r="43766">
          <cell r="A43766" t="str">
            <v>NC.30.050.0010.b</v>
          </cell>
          <cell r="B43766" t="str">
            <v>- da 101 a 180 HP</v>
          </cell>
          <cell r="C43766" t="str">
            <v>ora</v>
          </cell>
          <cell r="D43766" t="str">
            <v>94,64</v>
          </cell>
        </row>
        <row r="43767">
          <cell r="A43767" t="str">
            <v>NC.30.050.0020</v>
          </cell>
          <cell r="B43767" t="str">
            <v>Nolo di moto livellatrice (graeder) funzionante, con personale di manovra:</v>
          </cell>
          <cell r="C43767"/>
          <cell r="D43767"/>
        </row>
        <row r="43768">
          <cell r="A43768" t="str">
            <v>NC.30.050.0020.a</v>
          </cell>
          <cell r="B43768" t="str">
            <v>- fino a 70 HP</v>
          </cell>
          <cell r="C43768" t="str">
            <v>ora</v>
          </cell>
          <cell r="D43768" t="str">
            <v>65,79</v>
          </cell>
        </row>
        <row r="43769">
          <cell r="A43769" t="str">
            <v>NC.30.050.0020.b</v>
          </cell>
          <cell r="B43769" t="str">
            <v>- oltre 70 HP</v>
          </cell>
          <cell r="C43769" t="str">
            <v>ora</v>
          </cell>
          <cell r="D43769" t="str">
            <v>85,59</v>
          </cell>
        </row>
        <row r="43770">
          <cell r="A43770" t="str">
            <v>NC.30.050.0030</v>
          </cell>
          <cell r="B43770" t="str">
            <v>Nolo di dumper con cassone da 6 m³, funzionante, con personale di manovra</v>
          </cell>
          <cell r="C43770" t="str">
            <v>ora</v>
          </cell>
          <cell r="D43770" t="str">
            <v>80,80</v>
          </cell>
        </row>
        <row r="43771">
          <cell r="A43771" t="str">
            <v>NC.30.100</v>
          </cell>
          <cell r="B43771" t="str">
            <v>MEZZI PER COMPATTAZIONE TERRA</v>
          </cell>
          <cell r="C43771"/>
          <cell r="D43771"/>
        </row>
        <row r="43772">
          <cell r="A43772" t="str">
            <v>NC.30.100.0010</v>
          </cell>
          <cell r="B43772" t="str">
            <v>Nolo di rullo compressore, funzionante, con personale di manovra:</v>
          </cell>
          <cell r="C43772"/>
          <cell r="D43772"/>
        </row>
        <row r="43773">
          <cell r="A43773" t="str">
            <v>NC.30.100.0010.a</v>
          </cell>
          <cell r="B43773" t="str">
            <v>- da 1 a 5 t o vibrante di pari effetto</v>
          </cell>
          <cell r="C43773" t="str">
            <v>ora</v>
          </cell>
          <cell r="D43773" t="str">
            <v>51,26</v>
          </cell>
        </row>
        <row r="43774">
          <cell r="A43774" t="str">
            <v>NC.30.100.0010.b</v>
          </cell>
          <cell r="B43774" t="str">
            <v>- da 6 a 11 t o vibrante di pari effetto</v>
          </cell>
          <cell r="C43774" t="str">
            <v>ora</v>
          </cell>
          <cell r="D43774" t="str">
            <v>55,50</v>
          </cell>
        </row>
        <row r="43775">
          <cell r="A43775" t="str">
            <v>NC.30.100.0010.c</v>
          </cell>
          <cell r="B43775" t="str">
            <v>- da 12 a 18 t o vibrante di pari effetto</v>
          </cell>
          <cell r="C43775" t="str">
            <v>ora</v>
          </cell>
          <cell r="D43775" t="str">
            <v>65,09</v>
          </cell>
        </row>
        <row r="43776">
          <cell r="A43776" t="str">
            <v>NC.30.100.0010.d</v>
          </cell>
          <cell r="B43776" t="str">
            <v>- da 25 t, tandem vibrante a compattazione computerizzata</v>
          </cell>
          <cell r="C43776" t="str">
            <v>ora</v>
          </cell>
          <cell r="D43776" t="str">
            <v>77,91</v>
          </cell>
        </row>
        <row r="43777">
          <cell r="A43777" t="str">
            <v>NC.30.100.0020</v>
          </cell>
          <cell r="B43777" t="str">
            <v>Nolo di rullo pigiatore a ruote gommate (escluso il trattore)</v>
          </cell>
          <cell r="C43777" t="str">
            <v>ora</v>
          </cell>
          <cell r="D43777" t="str">
            <v>16,79</v>
          </cell>
        </row>
        <row r="43778">
          <cell r="A43778" t="str">
            <v>NC.30.150</v>
          </cell>
          <cell r="B43778" t="str">
            <v>MEZZI PER LAVORAZIONE BITUMI</v>
          </cell>
          <cell r="C43778"/>
          <cell r="D43778"/>
        </row>
        <row r="43779">
          <cell r="A43779" t="str">
            <v>NC.30.150.0010</v>
          </cell>
          <cell r="B43779" t="str">
            <v>Macchina fresatrice, data a nolo funzionante, con personale di guida. Larghezza di fresatura:</v>
          </cell>
          <cell r="C43779"/>
          <cell r="D43779"/>
        </row>
        <row r="43780">
          <cell r="A43780" t="str">
            <v>NC.30.150.0010.a</v>
          </cell>
          <cell r="B43780" t="str">
            <v>- 1,00 m</v>
          </cell>
          <cell r="C43780" t="str">
            <v>ora</v>
          </cell>
          <cell r="D43780" t="str">
            <v>136,38</v>
          </cell>
        </row>
        <row r="43781">
          <cell r="A43781" t="str">
            <v>NC.30.150.0010.b</v>
          </cell>
          <cell r="B43781" t="str">
            <v>- 2,00 m</v>
          </cell>
          <cell r="C43781" t="str">
            <v>ora</v>
          </cell>
          <cell r="D43781" t="str">
            <v>256,26</v>
          </cell>
        </row>
        <row r="43782">
          <cell r="A43782" t="str">
            <v>NC.30.150.0020</v>
          </cell>
          <cell r="B43782" t="str">
            <v>Macchina scopatrice, funzionante, con personale di guida</v>
          </cell>
          <cell r="C43782" t="str">
            <v>ora</v>
          </cell>
          <cell r="D43782" t="str">
            <v>69,48</v>
          </cell>
        </row>
        <row r="43783">
          <cell r="A43783" t="str">
            <v>NC.30.150.0030</v>
          </cell>
          <cell r="B43783" t="str">
            <v>Nolo di autobotte, funzionante, con personale di guida</v>
          </cell>
          <cell r="C43783" t="str">
            <v>ora</v>
          </cell>
          <cell r="D43783" t="str">
            <v>63,49</v>
          </cell>
        </row>
        <row r="43784">
          <cell r="A43784" t="str">
            <v>NC.30.150.0040</v>
          </cell>
          <cell r="B43784" t="str">
            <v>Nolo di macchina semovente con miscelatori di sospensione a dosaggio controllato, con personale di guida e manovra</v>
          </cell>
          <cell r="C43784" t="str">
            <v>ora</v>
          </cell>
          <cell r="D43784" t="str">
            <v>318,13</v>
          </cell>
        </row>
        <row r="43785">
          <cell r="A43785" t="str">
            <v>NC.30.150.0050</v>
          </cell>
          <cell r="B43785" t="str">
            <v>Nolo di macchina stabilizzatrice e riciclatrice, con personale di manovra</v>
          </cell>
          <cell r="C43785" t="str">
            <v>ora</v>
          </cell>
          <cell r="D43785" t="str">
            <v>488,63</v>
          </cell>
        </row>
        <row r="43786">
          <cell r="A43786" t="str">
            <v>NC.30.150.0060</v>
          </cell>
          <cell r="B43786" t="str">
            <v>Nolo di macchina vibrofinitrice, funzionante, con personale di guida. Per:</v>
          </cell>
          <cell r="C43786"/>
          <cell r="D43786"/>
        </row>
        <row r="43787">
          <cell r="A43787" t="str">
            <v>NC.30.150.0060.a</v>
          </cell>
          <cell r="B43787" t="str">
            <v>- sede stradale</v>
          </cell>
          <cell r="C43787" t="str">
            <v>ora</v>
          </cell>
          <cell r="D43787" t="str">
            <v>101,95</v>
          </cell>
        </row>
        <row r="43788">
          <cell r="A43788" t="str">
            <v>NC.30.150.0060.b</v>
          </cell>
          <cell r="B43788" t="str">
            <v>- sede tram</v>
          </cell>
          <cell r="C43788" t="str">
            <v>ora</v>
          </cell>
          <cell r="D43788" t="str">
            <v>80,33</v>
          </cell>
        </row>
        <row r="43789">
          <cell r="A43789" t="str">
            <v>NC.30.150.0070</v>
          </cell>
          <cell r="B43789" t="str">
            <v>Nolo di macchina tagliasfalto, funzionante, compreso carburante, lubrificante, ecc. con personale di guida. Equipaggiato con disco o scalpello.</v>
          </cell>
          <cell r="C43789" t="str">
            <v>ora</v>
          </cell>
          <cell r="D43789" t="str">
            <v>43,14</v>
          </cell>
        </row>
        <row r="43790">
          <cell r="A43790" t="str">
            <v>NC.30.150.0080</v>
          </cell>
          <cell r="B43790" t="str">
            <v>Nolo di impianto mobile di produzione e stesa microtappeto, costituito da macchina montata su autocarro o semirimorchio, dotata di silo per inerte, serbatoi per l’acqua e per il legante bituminoso, silo per il cemento, nastro di estrazione, mescolatore a doppio albero con palette e sistema di pompaggio e dosaggio dei componenti. L'impianto mobile sarà dotato di banco abbinabile con doppio albero di distribuzione e miscelazione, oltre che di sistema di regolarizzazione della stesa della malta.Funzionante, compreso carburante, lubrificante, gli operatori addetti alla guida ed al miscelatore, ecc.</v>
          </cell>
          <cell r="C43790" t="str">
            <v>ora</v>
          </cell>
          <cell r="D43790" t="str">
            <v>218,50</v>
          </cell>
        </row>
        <row r="43791">
          <cell r="A43791" t="str">
            <v>NC.30.160</v>
          </cell>
          <cell r="B43791" t="str">
            <v>LABORATORIO MOBILE</v>
          </cell>
          <cell r="C43791"/>
          <cell r="D43791"/>
        </row>
        <row r="43792">
          <cell r="A43792" t="str">
            <v>NC.30.160.0010</v>
          </cell>
          <cell r="B43792" t="str">
            <v>Intervento (per circa 8 ore lavorative), di laboratorio mobile attrezzato per prove in situ e/o presso impianto di produzione (ove dislocato), compreso il personale tecnico qualificato il carburante, il lubrificante, il consumo energetico. Dotazione minima: attrezzatura completa per prove su bitumi, pressa per confezionamento campioni per prove Marshal, costipatore meccanico Proctor, centrifuga per filler, forno.</v>
          </cell>
          <cell r="C43792" t="str">
            <v>cad</v>
          </cell>
          <cell r="D43792" t="str">
            <v>526,78</v>
          </cell>
        </row>
        <row r="43793">
          <cell r="A43793" t="str">
            <v>NC.30.200</v>
          </cell>
          <cell r="B43793" t="str">
            <v>MEZZI PER SPURGHI</v>
          </cell>
          <cell r="C43793"/>
          <cell r="D43793"/>
        </row>
        <row r="43794">
          <cell r="A43794" t="str">
            <v>NC.30.200.0010</v>
          </cell>
          <cell r="B43794" t="str">
            <v>Nolo autobotte a depressione per aspirazione fanghi e liquami, con serbatoio da 10 a 15 m³, funzionante e con personale di guida</v>
          </cell>
          <cell r="C43794" t="str">
            <v>ora</v>
          </cell>
          <cell r="D43794" t="str">
            <v>105,82</v>
          </cell>
        </row>
        <row r="43795">
          <cell r="A43795" t="str">
            <v>NC.30.200.0020</v>
          </cell>
          <cell r="B43795" t="str">
            <v>Nolo di macchina automatica autocarrata, ad alta pressione idraulica, capacità serbatoio da 6 a 8 m³ per spurghi e lavaggi, funzionante e con personale di guida</v>
          </cell>
          <cell r="C43795" t="str">
            <v>ora</v>
          </cell>
          <cell r="D43795" t="str">
            <v>88,69</v>
          </cell>
        </row>
        <row r="43796">
          <cell r="A43796" t="str">
            <v>NC.30.200.0030</v>
          </cell>
          <cell r="B43796" t="str">
            <v>Nolo macchina automatica autocarrata, tipo combinata, capacità serbatoio da 16 a 20 m³, funzionante e con personale di guida, per spurghi</v>
          </cell>
          <cell r="C43796" t="str">
            <v>ora</v>
          </cell>
          <cell r="D43796" t="str">
            <v>139,79</v>
          </cell>
        </row>
        <row r="43797">
          <cell r="A43797" t="str">
            <v>NC.30.250</v>
          </cell>
          <cell r="B43797" t="str">
            <v>ATTREZZATURE VARIE</v>
          </cell>
          <cell r="C43797"/>
          <cell r="D43797"/>
        </row>
        <row r="43798">
          <cell r="A43798" t="str">
            <v>NC.30.250.0010</v>
          </cell>
          <cell r="B43798" t="str">
            <v>Nolo di battipalo con treppiede, con maglio ed argano azionato da motore a scoppio, compreso consumo di carburante:</v>
          </cell>
          <cell r="C43798"/>
          <cell r="D43798"/>
        </row>
        <row r="43799">
          <cell r="A43799" t="str">
            <v>NC.30.250.0010.a</v>
          </cell>
          <cell r="B43799" t="str">
            <v>- con operatore</v>
          </cell>
          <cell r="C43799" t="str">
            <v>ora</v>
          </cell>
          <cell r="D43799" t="str">
            <v>59,39</v>
          </cell>
        </row>
        <row r="43800">
          <cell r="A43800" t="str">
            <v>NC.30.250.0010.b</v>
          </cell>
          <cell r="B43800" t="str">
            <v>- senza operatore</v>
          </cell>
          <cell r="C43800" t="str">
            <v>ora</v>
          </cell>
          <cell r="D43800" t="str">
            <v>26,58</v>
          </cell>
        </row>
        <row r="43801">
          <cell r="A43801" t="str">
            <v>NC.30.250.0020</v>
          </cell>
          <cell r="B43801" t="str">
            <v>Nolo di macchina traccialinee a caldo, compreso operatore</v>
          </cell>
          <cell r="C43801" t="str">
            <v>ora</v>
          </cell>
          <cell r="D43801" t="str">
            <v>49,34</v>
          </cell>
        </row>
        <row r="43802">
          <cell r="A43802" t="str">
            <v>NC.30.250.0030</v>
          </cell>
          <cell r="B43802" t="str">
            <v>Nolo di impianto di ventilazione per ricambio d'aria all'interno di tombinature o condotti di fognatura in esercizio, anche in presenza d'acqua, costituito da: motocompressore, ventilatore, tubi di aspirazione e/o di mandata d'aria e quanto altro occorre per il buon funzionamento dell'impianto stesso, comprese le opere occorrenti per eliminare le esalazioni di odori nocivi e molesti in superficie.</v>
          </cell>
          <cell r="C43802" t="str">
            <v>ora</v>
          </cell>
          <cell r="D43802" t="str">
            <v>14,64</v>
          </cell>
        </row>
        <row r="43803">
          <cell r="A43803" t="str">
            <v>NC.30.250.0040</v>
          </cell>
          <cell r="B43803" t="str">
            <v>Nolo di impianto di illuminazione all'interno di tombinature o condotti di fognatura in esercizio, anche in presenza d'acqua, costituito da:</v>
          </cell>
          <cell r="C43803" t="str">
            <v>ora</v>
          </cell>
          <cell r="D43803" t="str">
            <v>6,49</v>
          </cell>
        </row>
        <row r="43804">
          <cell r="A43804" t="str">
            <v>NC.30.250.0050</v>
          </cell>
          <cell r="B43804" t="str">
            <v>Nolo di apparecchiatura per videoispezione all'interno di condotti fognari;</v>
          </cell>
          <cell r="C43804" t="str">
            <v>ora</v>
          </cell>
          <cell r="D43804" t="str">
            <v>79,24</v>
          </cell>
        </row>
        <row r="43805">
          <cell r="A43805" t="str">
            <v>NC.30.250.0060</v>
          </cell>
          <cell r="B43805" t="str">
            <v>Nolo di unità idrodinamica manuale per scarifica superfici in cls per spessori da 0,5 a 10 cm.</v>
          </cell>
          <cell r="C43805" t="str">
            <v>ora</v>
          </cell>
          <cell r="D43805" t="str">
            <v>25,52</v>
          </cell>
        </row>
        <row r="43806">
          <cell r="A43806" t="str">
            <v>NC.30.300</v>
          </cell>
          <cell r="B43806" t="str">
            <v>DELIMITAZIONI DI CANTIERI</v>
          </cell>
          <cell r="C43806"/>
          <cell r="D43806"/>
        </row>
        <row r="43807">
          <cell r="A43807" t="str">
            <v>NC.30.300.0020</v>
          </cell>
          <cell r="B43807" t="str">
            <v>Posa e successiva rimozione di segnali mobili su supporto zavorrato di qualsiasi tipo e dimensione, da mantenere per tutto il periodo necessario, indipendentemente dalla durata delle operazioni e da rimuovere a fine dell’utilizzo in aree adiacenti a quelle di cantiere (al di fuori di dette aree) sulla base di specifiche necessità, quando non siano già compresi nel Capitolato Speciale, individuate e ordinate per iscritto dalla Direzione dei Lavori o dal Coordinatore della Sicurezza:</v>
          </cell>
          <cell r="C43807"/>
          <cell r="D43807"/>
        </row>
        <row r="43808">
          <cell r="A43808" t="str">
            <v>NC.30.300.0020.a</v>
          </cell>
          <cell r="B43808" t="str">
            <v>- per il primo segnale mobile</v>
          </cell>
          <cell r="C43808" t="str">
            <v>cad</v>
          </cell>
          <cell r="D43808" t="str">
            <v>28,02</v>
          </cell>
        </row>
        <row r="43809">
          <cell r="A43809" t="str">
            <v>NC.30.300.0020.b</v>
          </cell>
          <cell r="B43809" t="str">
            <v>- per ogni segnale mobile oltre il primo posizionato nella stessa area</v>
          </cell>
          <cell r="C43809" t="str">
            <v>cad</v>
          </cell>
          <cell r="D43809" t="str">
            <v>14,49</v>
          </cell>
        </row>
        <row r="43810">
          <cell r="A43810" t="str">
            <v>NC.30.300.0030</v>
          </cell>
          <cell r="B43810" t="str">
            <v>Formazione di delimitazione lineare, idonea a segnalare aree di lavoro, costituita da coni segnaletici o delineatori flessibili omologati ai sensi dell’art.192 del D.P.R.16 dicembre 1992, n. 495 - Regolamento di esecuzione e di attuazione del Nuovo Codice della Strada, di colore rosso con fasce di colore bianco retroriflettente. Nel prezzo si intendono compresi e compensati gli oneri per il nolo, il carico, lo scarico ed ogni genere di trasporto, la manutenzione periodica, il ritiro a fine lavori, il puntuale e scrupoloso rispetto delle normative vigenti in materia antinfortunistica nei cantieri e quanto altro necessario per dare la segnaletica in efficienza per tutta la durata del cantiere, come previsto dal Disciplinare tecnico relativo agli schemi segnaletici (D.M. 10 luglio 2002).Sarà misurato lo sviluppo in metri della segnalazione:</v>
          </cell>
          <cell r="C43810"/>
          <cell r="D43810"/>
        </row>
        <row r="43811">
          <cell r="A43811" t="str">
            <v>NC.30.300.0030.a</v>
          </cell>
          <cell r="B43811" t="str">
            <v>- coni in PVC di altezza minima pari 32,6 cm.</v>
          </cell>
          <cell r="C43811" t="str">
            <v>m</v>
          </cell>
          <cell r="D43811" t="str">
            <v>0,51</v>
          </cell>
        </row>
        <row r="43812">
          <cell r="A43812" t="str">
            <v>NC.30.300.0030.b</v>
          </cell>
          <cell r="B43812" t="str">
            <v>- coni in PVC di altezza minima pari a 51 cm.</v>
          </cell>
          <cell r="C43812" t="str">
            <v>m</v>
          </cell>
          <cell r="D43812" t="str">
            <v>0,52</v>
          </cell>
        </row>
        <row r="43813">
          <cell r="A43813" t="str">
            <v>NC.30.300.0030.c</v>
          </cell>
          <cell r="B43813" t="str">
            <v>- coni in gomma di altezza minima pari a 51 cm.</v>
          </cell>
          <cell r="C43813" t="str">
            <v>m</v>
          </cell>
          <cell r="D43813" t="str">
            <v>0,56</v>
          </cell>
        </row>
        <row r="43814">
          <cell r="A43814" t="str">
            <v>NC.30.300.0030.d</v>
          </cell>
          <cell r="B43814" t="str">
            <v>- delineatori flessibili in gomma di altezza minima pari a 33 cm.</v>
          </cell>
          <cell r="C43814" t="str">
            <v>m</v>
          </cell>
          <cell r="D43814" t="str">
            <v>1,17</v>
          </cell>
        </row>
        <row r="43815">
          <cell r="A43815" t="str">
            <v>NC.30.300.0060</v>
          </cell>
          <cell r="B43815" t="str">
            <v>Delimitazione di cantieri temporanei costituito da cartelli e barriere (striscie bianche e rosse) conformi alle norme stabilite dal codice della strada e dal regolamento di attuazione, in lamiera di acciaio spessore 10/10 mm con scatolatura perimetrale di rinforzo e attacchi universali saldati sul retro: barriera normale di delimitazione per cantieri stradali (in osservanza del regolamento di attuazione del codice della strada), costituita da due</v>
          </cell>
          <cell r="C43815" t="str">
            <v>cad/mese</v>
          </cell>
          <cell r="D43815" t="str">
            <v>3,87</v>
          </cell>
        </row>
        <row r="43816">
          <cell r="A43816" t="str">
            <v>NC.30.300.0070</v>
          </cell>
          <cell r="B43816" t="str">
            <v>Delimitazione di cantieri temporanei costituito da cartelli e barriere (striscie bianche e rosse) conformi alle norme stabilite dal codice della strada e dal regolamento di attuazione, in lamiera di acciaio spessore 10/10 mm con scatolatura perimetrale di rinforzo e attacchi universali saldati sul retro: barriera normale di delimitazione per cantieri stradali (in osservanza del regolamento di attuazione del codice della strada), costituita da due cavalletti metallici corredati da una fascia metallica, altezza 200 mm, con striscie alternate obblique, rifrangenti in classe I; costo di utilizzo della barriera per un mese. Lunghezza 1500 mm</v>
          </cell>
          <cell r="C43816" t="str">
            <v>cad/mese</v>
          </cell>
          <cell r="D43816" t="str">
            <v>4,39</v>
          </cell>
        </row>
        <row r="43817">
          <cell r="A43817" t="str">
            <v>NC.30.300.0080</v>
          </cell>
          <cell r="B43817" t="str">
            <v>Delimitazione di cantieri temporanei costituito da cartelli e barriere (striscie bianche e rosse) conformi alle norme stabilite dal codice della strada e dal regolamento di attuazione, in lamiera di acciaio spessore 10/10 mm con scatolatura perimetrale di rinforzo e attacchi universali saldati sul retro: barriera normale di delimitazione per cantieri stradali (in osservanza del regolamento di attuazione del codice della strada), costituita da due cavalletti metallici corredati da una fascia metallica, altezza 200 mm, con striscie alternate obblique, rifrangenti in classe I; costo di utilizzo della barriera per un mese. Lunghezza 1800 mm</v>
          </cell>
          <cell r="C43817" t="str">
            <v>cad/mese</v>
          </cell>
          <cell r="D43817" t="str">
            <v>5,17</v>
          </cell>
        </row>
        <row r="43818">
          <cell r="A43818" t="str">
            <v>NC.30.300.0090</v>
          </cell>
          <cell r="B43818" t="str">
            <v>Trasporto, posa in opera, uso e successivo smontaggio ed allontanamento di andatoie e passerelle costituite da piano di calpestio e/o lavoro, normale parapetto di protezione su ambo i lati e struttura portante. Larghezza di passaggio pari a 60 cm</v>
          </cell>
          <cell r="C43818"/>
          <cell r="D43818"/>
        </row>
        <row r="43819">
          <cell r="A43819" t="str">
            <v>NC.30.300.0090.a</v>
          </cell>
          <cell r="B43819" t="str">
            <v>- per il primo mese</v>
          </cell>
          <cell r="C43819" t="str">
            <v>m</v>
          </cell>
          <cell r="D43819" t="str">
            <v>81,90</v>
          </cell>
        </row>
        <row r="43820">
          <cell r="A43820" t="str">
            <v>NC.30.300.0090.b</v>
          </cell>
          <cell r="B43820" t="str">
            <v>- per ogni mese successivo</v>
          </cell>
          <cell r="C43820" t="str">
            <v>m</v>
          </cell>
          <cell r="D43820" t="str">
            <v>8,06</v>
          </cell>
        </row>
        <row r="43821">
          <cell r="A43821" t="str">
            <v>NC.30.300.0100</v>
          </cell>
          <cell r="B43821" t="str">
            <v>Trasporto, posa in opera, uso e successivo smontaggio ed allontanamento di andatoie e passerelle costituite da piano di calpestio e/o lavoro, normale parapetto di protezione su ambo i lati e struttura portante. Larghezza di passaggio pari a 120 cm</v>
          </cell>
          <cell r="C43821"/>
          <cell r="D43821"/>
        </row>
        <row r="43822">
          <cell r="A43822" t="str">
            <v>NC.30.300.0100.a</v>
          </cell>
          <cell r="B43822" t="str">
            <v>- per il primo mese</v>
          </cell>
          <cell r="C43822" t="str">
            <v>m</v>
          </cell>
          <cell r="D43822" t="str">
            <v>109,23</v>
          </cell>
        </row>
        <row r="43823">
          <cell r="A43823" t="str">
            <v>NC.30.300.0100.b</v>
          </cell>
          <cell r="B43823" t="str">
            <v>- per ogni mese successivo</v>
          </cell>
          <cell r="C43823" t="str">
            <v>m</v>
          </cell>
          <cell r="D43823" t="str">
            <v>11,54</v>
          </cell>
        </row>
        <row r="43824">
          <cell r="A43824" t="str">
            <v>NC.30.300.0110</v>
          </cell>
          <cell r="B43824" t="str">
            <v>Nolo di coppia semafori mobili da cantiere per interruzioni temporanee (senso unico alternato, ecc.), funzionamento continuo 24 ore su 24, compreso il noleggio di batteria da 12V, alimentatore da 220V=&gt;12V e n. 2 cartelli triangolari di preavviso semaforico con cavalletto. Nel prezzo sono compresi i costi per la consegna e il ritiro franco cantiere, per la manutenzione sia ordinaria (cambio batterie) che straordinaria (riparazioni da danneggiamenti o malfunzionamenti), della manutenzione per la conservazione in efficienza, di ogni equipaggiamento di corredo e /o di ricambio, nonchè la remunerazione del personale addetto al funzionamento e/o alla sorveglianza, necessari per garantire continua piena efficienza e funzionalità.</v>
          </cell>
          <cell r="C43824" t="str">
            <v>giorno</v>
          </cell>
          <cell r="D43824" t="str">
            <v>16,18</v>
          </cell>
        </row>
        <row r="43825">
          <cell r="A43825" t="str">
            <v>NC.30.300.0120</v>
          </cell>
          <cell r="B43825" t="str">
            <v>Nolo di segnale mobile di protezione luminoso, costituito da un pannello a strisce bianche e rosse contenente un segnale di passaggio obbligatorio con freccia orientabile verso il lato dove può essere superata la zona del cantiere ed integrato da luci gialle lampeggianti alcune delle quali a forma di freccia orientata come il segnale di passaggio obbligatorio. Nel prezzo sono compresi i costi per la consegna e il ritiro franco cantiere, per la manutenzione sia ordinaria che straordinaria per la conservazione in efficienza, di ogni equipaggiamento di corredo e /o di ricambio, nonchè la remunerazione del personale addetto al funzionamento e/o alla sorveglianza, necessari per garantire continua piena efficienza e funzionalità. Da computare per le ore di effettivo utilizzo.</v>
          </cell>
          <cell r="C43825"/>
          <cell r="D43825"/>
        </row>
        <row r="43826">
          <cell r="A43826" t="str">
            <v>NC.30.300.0120.a</v>
          </cell>
          <cell r="B43826" t="str">
            <v>- posto a terra o su veicolo operante di lavoro</v>
          </cell>
          <cell r="C43826" t="str">
            <v>ora</v>
          </cell>
          <cell r="D43826" t="str">
            <v>2,98</v>
          </cell>
        </row>
        <row r="43827">
          <cell r="A43827" t="str">
            <v>NC.30.300.0120.b</v>
          </cell>
          <cell r="B43827" t="str">
            <v>- sovrapprezzo per installazione su carrello omologato a norma del C.S.</v>
          </cell>
          <cell r="C43827" t="str">
            <v>ora</v>
          </cell>
          <cell r="D43827" t="str">
            <v>2,55</v>
          </cell>
        </row>
        <row r="43828">
          <cell r="A43828" t="str">
            <v>NC.30.300.0130</v>
          </cell>
          <cell r="B43828" t="str">
            <v>Nolo di impianto sequenziale composto da:</v>
          </cell>
          <cell r="C43828"/>
          <cell r="D43828"/>
        </row>
        <row r="43829">
          <cell r="A43829" t="str">
            <v>NC.30.300.0130.a</v>
          </cell>
          <cell r="B43829" t="str">
            <v>- per il primo giorno (24 ore), compreso i costi per la consegna, la disposizione e messa in funzione, il ritiro a fine noleggio, trasporti da e per magazzino</v>
          </cell>
          <cell r="C43829" t="str">
            <v>cad</v>
          </cell>
          <cell r="D43829" t="str">
            <v>40,68</v>
          </cell>
        </row>
        <row r="43830">
          <cell r="A43830" t="str">
            <v>NC.30.300.0130.b</v>
          </cell>
          <cell r="B43830" t="str">
            <v>- per ogni giorno (24 ore) successivo al primo</v>
          </cell>
          <cell r="C43830" t="str">
            <v>g</v>
          </cell>
          <cell r="D43830" t="str">
            <v>7,16</v>
          </cell>
        </row>
        <row r="43831">
          <cell r="A43831" t="str">
            <v>NC.30.300.0130.c</v>
          </cell>
          <cell r="B43831" t="str">
            <v>- per ogni proiettore in più/meno oltre ai 5</v>
          </cell>
          <cell r="C43831" t="str">
            <v>cad</v>
          </cell>
          <cell r="D43831" t="str">
            <v>0,95</v>
          </cell>
        </row>
        <row r="43832">
          <cell r="A43832" t="str">
            <v>NC.30.400</v>
          </cell>
          <cell r="B43832" t="str">
            <v>NOLEGGIO BARRIERE</v>
          </cell>
          <cell r="C43832"/>
          <cell r="D43832"/>
        </row>
        <row r="43833">
          <cell r="A43833" t="str">
            <v>NC.30.400.0010</v>
          </cell>
          <cell r="B43833" t="str">
            <v>Nolo di barriere prefabbricate tipo New-Jersey, per la delimitazione e protezione provvisoria delle zone di lavoro di cantieri stradali. Dimensione indicativa base cm 62 e altezza cm 100, realizzate in calcestruzzo ad alta resistenza con idonea armatura:</v>
          </cell>
          <cell r="C43833"/>
          <cell r="D43833"/>
        </row>
        <row r="43834">
          <cell r="A43834" t="str">
            <v>NC.30.400.0010.a</v>
          </cell>
          <cell r="B43834" t="str">
            <v>- primo mese (o frazione) di utilizzo, compresa la posa in opera e la rimozione a fine lavori, con l'ausilio di mezzi meccanici</v>
          </cell>
          <cell r="C43834" t="str">
            <v>m</v>
          </cell>
          <cell r="D43834" t="str">
            <v>29,76</v>
          </cell>
        </row>
        <row r="43835">
          <cell r="A43835" t="str">
            <v>NC.30.400.0010.b</v>
          </cell>
          <cell r="B43835" t="str">
            <v>- per ogni mese o frazione successivo</v>
          </cell>
          <cell r="C43835" t="str">
            <v>m</v>
          </cell>
          <cell r="D43835" t="str">
            <v>3,14</v>
          </cell>
        </row>
        <row r="43836">
          <cell r="A43836" t="str">
            <v>NC.30.400.0020</v>
          </cell>
          <cell r="B43836" t="str">
            <v>Nolo di barriere in polietilene tipo New-Jersey, per la canalizzazione del traffico o separazione provvisoria carreggiate nelle zone di lavoro di cantieri stradali. Da riempire con acqua o sabbia, peso a vuoto circa 8 kg/m, e peso circa 100 kg/m se zavorrata con acqua:</v>
          </cell>
          <cell r="C43836"/>
          <cell r="D43836"/>
        </row>
        <row r="43837">
          <cell r="A43837" t="str">
            <v>NC.30.400.0020.a</v>
          </cell>
          <cell r="B43837" t="str">
            <v>- primo mese (o frazione) di utilizzo, compresa la posa in opera e la rimozione a fine lavori, con l'ausilio di mezzi meccanici</v>
          </cell>
          <cell r="C43837" t="str">
            <v>m</v>
          </cell>
          <cell r="D43837" t="str">
            <v>3,86</v>
          </cell>
        </row>
        <row r="43838">
          <cell r="A43838" t="str">
            <v>NC.30.400.0020.b</v>
          </cell>
          <cell r="B43838" t="str">
            <v>- per ogni mese o frazione successivo</v>
          </cell>
          <cell r="C43838" t="str">
            <v>m</v>
          </cell>
          <cell r="D43838" t="str">
            <v>1,34</v>
          </cell>
        </row>
        <row r="43839">
          <cell r="A43839" t="str">
            <v>NC.30.400.0030</v>
          </cell>
          <cell r="B43839" t="str">
            <v>Nolo Transenne mobili costituite da cavalletti di sostegno in ferro altezza minima cm. 100 e n. 2 correnti longitudinali in ferro diametro mm. 33/48 e lunghezza variabile collegati ai cavalletti mediante innesti, i correnti saranno verniciati colore bianco/rosso; per la delimitazione e protezione provvisoria delle zone di lavoro di cantieri stradali. Compresi trasporti da e per magazzino, montaggio e smontaggio a fine lavori:</v>
          </cell>
          <cell r="C43839"/>
          <cell r="D43839"/>
        </row>
        <row r="43840">
          <cell r="A43840" t="str">
            <v>NC.30.400.0030.a</v>
          </cell>
          <cell r="B43840" t="str">
            <v>- per il primo mese o frazione di utilizzo</v>
          </cell>
          <cell r="C43840" t="str">
            <v>m</v>
          </cell>
          <cell r="D43840" t="str">
            <v>2,62</v>
          </cell>
        </row>
        <row r="43841">
          <cell r="A43841" t="str">
            <v>NC.30.400.0030.b</v>
          </cell>
          <cell r="B43841" t="str">
            <v>- per ogni mese o frazione successivo</v>
          </cell>
          <cell r="C43841" t="str">
            <v>m</v>
          </cell>
          <cell r="D43841" t="str">
            <v>1,80</v>
          </cell>
        </row>
        <row r="43842">
          <cell r="A43842" t="str">
            <v>NC.30.400.0030.c</v>
          </cell>
          <cell r="B43842" t="str">
            <v>- sovrapprezzo per posa di rete estrusa in polietilene ad alta densità, colore arancio, resistente ai raggi ultravioletti e indeformabile, peso 240 g/m², per il primo mese o frazione di utilizzo</v>
          </cell>
          <cell r="C43842" t="str">
            <v>m</v>
          </cell>
          <cell r="D43842" t="str">
            <v>1,91</v>
          </cell>
        </row>
        <row r="43843">
          <cell r="A43843" t="str">
            <v>NC.30.400.0030.d</v>
          </cell>
          <cell r="B43843" t="str">
            <v>- sovrapprezzo per posa di rete estrusa in polietilene ad alta densità, colore arancio, resistente ai raggi ultravioletti e indeformabile, peso 240 g/m², per ogni mese o frazione successivo</v>
          </cell>
          <cell r="C43843" t="str">
            <v>m</v>
          </cell>
          <cell r="D43843" t="str">
            <v>1,14</v>
          </cell>
        </row>
        <row r="43844">
          <cell r="A43844" t="str">
            <v>NC.40 - NOLO MEZZI PER VERDE</v>
          </cell>
          <cell r="B43844"/>
          <cell r="C43844"/>
          <cell r="D43844"/>
        </row>
        <row r="43845">
          <cell r="A43845" t="str">
            <v>NC</v>
          </cell>
          <cell r="B43845" t="str">
            <v>NOLEGGI - TRASPORTI - MOVIMENTAZIONI</v>
          </cell>
          <cell r="C43845"/>
          <cell r="D43845"/>
        </row>
        <row r="43846">
          <cell r="A43846" t="str">
            <v>NC.40</v>
          </cell>
          <cell r="B43846" t="str">
            <v>NOLO MEZZI PER VERDE</v>
          </cell>
          <cell r="C43846"/>
          <cell r="D43846"/>
        </row>
        <row r="43847">
          <cell r="A43847" t="str">
            <v>NC.40.010</v>
          </cell>
          <cell r="B43847" t="str">
            <v>MACCHINE OPERATRICI</v>
          </cell>
          <cell r="C43847"/>
          <cell r="D43847"/>
        </row>
        <row r="43848">
          <cell r="A43848" t="str">
            <v>NC.40.010.0010</v>
          </cell>
          <cell r="B43848" t="str">
            <v>Nolo di trattici e macchine operatrici gommate; con operatore:</v>
          </cell>
          <cell r="C43848"/>
          <cell r="D43848"/>
        </row>
        <row r="43849">
          <cell r="A43849" t="str">
            <v>NC.40.010.0010.a</v>
          </cell>
          <cell r="B43849" t="str">
            <v>- da 20 HP a 40 HP</v>
          </cell>
          <cell r="C43849" t="str">
            <v>ora</v>
          </cell>
          <cell r="D43849" t="str">
            <v>39,47</v>
          </cell>
        </row>
        <row r="43850">
          <cell r="A43850" t="str">
            <v>NC.40.010.0010.b</v>
          </cell>
          <cell r="B43850" t="str">
            <v>- da 41 HP a 70 HP</v>
          </cell>
          <cell r="C43850" t="str">
            <v>ora</v>
          </cell>
          <cell r="D43850" t="str">
            <v>49,76</v>
          </cell>
        </row>
        <row r="43851">
          <cell r="A43851" t="str">
            <v>NC.40.010.0010.c</v>
          </cell>
          <cell r="B43851" t="str">
            <v>- da 71 HP a 100 HP</v>
          </cell>
          <cell r="C43851" t="str">
            <v>ora</v>
          </cell>
          <cell r="D43851" t="str">
            <v>50,88</v>
          </cell>
        </row>
        <row r="43852">
          <cell r="A43852" t="str">
            <v>NC.40.010.0010.d</v>
          </cell>
          <cell r="B43852" t="str">
            <v>- da 101 HP a 140 HP</v>
          </cell>
          <cell r="C43852" t="str">
            <v>ora</v>
          </cell>
          <cell r="D43852" t="str">
            <v>56,44</v>
          </cell>
        </row>
        <row r="43853">
          <cell r="A43853" t="str">
            <v>NC.40.010.0020</v>
          </cell>
          <cell r="B43853" t="str">
            <v>Nolo di trattrice da 40 HP a 70 HP, con operatore, munita di cippatrice, trituratrice, raccoglierba, cestello o piattaforma, vangatrice, trivella, pompa irroratrice, verticulizzatrice, raccoglisassi, aerificatori o carotatrice, estirpatrice.</v>
          </cell>
          <cell r="C43853" t="str">
            <v>ora</v>
          </cell>
          <cell r="D43853" t="str">
            <v>57,66</v>
          </cell>
        </row>
        <row r="43854">
          <cell r="A43854" t="str">
            <v>NC.40.010.0030</v>
          </cell>
          <cell r="B43854" t="str">
            <v>Nolo di trattrice da 71 HP a 100 HP, con operatore, munita di cippatrice, trituratrice, raccoglierba, cestello o piattaforma, vangatrice, trivella, estirpatrice.</v>
          </cell>
          <cell r="C43854" t="str">
            <v>ora</v>
          </cell>
          <cell r="D43854" t="str">
            <v>85,71</v>
          </cell>
        </row>
        <row r="43855">
          <cell r="A43855" t="str">
            <v>NC.40.010.0040</v>
          </cell>
          <cell r="B43855" t="str">
            <v>Nolo di trattrice da 101 HP a 140 HP, con operatore, munita di cippatrice, trituratrice, raccoglierba, cestello o piattaforma, vangatrice, trivella, estirpatrice.</v>
          </cell>
          <cell r="C43855" t="str">
            <v>ora</v>
          </cell>
          <cell r="D43855" t="str">
            <v>93,95</v>
          </cell>
        </row>
        <row r="43856">
          <cell r="A43856" t="str">
            <v>NC.40.020</v>
          </cell>
          <cell r="B43856" t="str">
            <v>TOSAERBA - MOTOCOLTIVATORI</v>
          </cell>
          <cell r="C43856"/>
          <cell r="D43856"/>
        </row>
        <row r="43857">
          <cell r="A43857" t="str">
            <v>NC.40.020.0010</v>
          </cell>
          <cell r="B43857" t="str">
            <v>Nolo di motocoltivatori, tosatrici, motofalciatrici e motoirroratrici da 5HP a 10 HP; con operatore.</v>
          </cell>
          <cell r="C43857" t="str">
            <v>ora</v>
          </cell>
          <cell r="D43857" t="str">
            <v>36,26</v>
          </cell>
        </row>
        <row r="43858">
          <cell r="A43858" t="str">
            <v>NC.40.020.0020</v>
          </cell>
          <cell r="B43858" t="str">
            <v>Nolo di motocoltivatori, tosatrici, motofalciatrici e motoirroratrici da 10 HP a 20 HP; con operatore.</v>
          </cell>
          <cell r="C43858" t="str">
            <v>ora</v>
          </cell>
          <cell r="D43858" t="str">
            <v>35,70</v>
          </cell>
        </row>
        <row r="43859">
          <cell r="A43859" t="str">
            <v>NC.40.020.0030</v>
          </cell>
          <cell r="B43859" t="str">
            <v>Nolo di mototosatrici; con operatore.</v>
          </cell>
          <cell r="C43859" t="str">
            <v>ora</v>
          </cell>
          <cell r="D43859" t="str">
            <v>41,82</v>
          </cell>
        </row>
        <row r="43860">
          <cell r="A43860" t="str">
            <v>NC.40.030</v>
          </cell>
          <cell r="B43860" t="str">
            <v>ATTREZZATURE VARIE</v>
          </cell>
          <cell r="C43860"/>
          <cell r="D43860"/>
        </row>
        <row r="43861">
          <cell r="A43861" t="str">
            <v>NC.40.030.0010</v>
          </cell>
          <cell r="B43861" t="str">
            <v>Nolo di tosaerba, tosasiepi, motozappe sino a 5 HP operante e pompe per diserbo a pila; con operatore.</v>
          </cell>
          <cell r="C43861" t="str">
            <v>ora</v>
          </cell>
          <cell r="D43861" t="str">
            <v>34,46</v>
          </cell>
        </row>
        <row r="43862">
          <cell r="A43862" t="str">
            <v>NC.40.030.0020</v>
          </cell>
          <cell r="B43862" t="str">
            <v>Nolo di idroseminatrice, con operatore.</v>
          </cell>
          <cell r="C43862" t="str">
            <v>ora</v>
          </cell>
          <cell r="D43862" t="str">
            <v>31,99</v>
          </cell>
        </row>
        <row r="43863">
          <cell r="A43863" t="str">
            <v>NC.40.030.0030</v>
          </cell>
          <cell r="B43863" t="str">
            <v>Nolo di nebulizzatore/atomizzatore, portato o trainato (prodotto escluso), con operatore</v>
          </cell>
          <cell r="C43863" t="str">
            <v>ora</v>
          </cell>
          <cell r="D43863" t="str">
            <v>32,26</v>
          </cell>
        </row>
        <row r="43864">
          <cell r="A43864" t="str">
            <v>NC.40.030.0040</v>
          </cell>
          <cell r="B43864" t="str">
            <v>Nolo di biotrituratore portato o trainato da trattrice, alimentazione a tramoggia, con operatore, capacità oraria di lavoro:</v>
          </cell>
          <cell r="C43864"/>
          <cell r="D43864"/>
        </row>
        <row r="43865">
          <cell r="A43865" t="str">
            <v>NC.40.030.0040.a</v>
          </cell>
          <cell r="B43865" t="str">
            <v>- fino a 15 m³</v>
          </cell>
          <cell r="C43865" t="str">
            <v>ora</v>
          </cell>
          <cell r="D43865" t="str">
            <v>35,15</v>
          </cell>
        </row>
        <row r="43866">
          <cell r="A43866" t="str">
            <v>NC.40.030.0040.b</v>
          </cell>
          <cell r="B43866" t="str">
            <v>- oltre 15 m³ fino a 30 m³</v>
          </cell>
          <cell r="C43866" t="str">
            <v>ora</v>
          </cell>
          <cell r="D43866" t="str">
            <v>37,28</v>
          </cell>
        </row>
        <row r="43867">
          <cell r="A43867" t="str">
            <v>NC.40.030.0040.c</v>
          </cell>
          <cell r="B43867" t="str">
            <v>- oltre 30 m³ fino a 50 m³</v>
          </cell>
          <cell r="C43867" t="str">
            <v>ora</v>
          </cell>
          <cell r="D43867" t="str">
            <v>39,40</v>
          </cell>
        </row>
        <row r="43868">
          <cell r="A43868" t="str">
            <v>NC.40.040</v>
          </cell>
          <cell r="B43868" t="str">
            <v>ATTREZZATURE LEGGERE</v>
          </cell>
          <cell r="C43868"/>
          <cell r="D43868"/>
        </row>
        <row r="43869">
          <cell r="A43869" t="str">
            <v>NC.40.040.0010</v>
          </cell>
          <cell r="B43869" t="str">
            <v>Nolo di motosega con operatore della potenza di:</v>
          </cell>
          <cell r="C43869"/>
          <cell r="D43869"/>
        </row>
        <row r="43870">
          <cell r="A43870" t="str">
            <v>NC.40.040.0010.a</v>
          </cell>
          <cell r="B43870" t="str">
            <v>- 6÷8 hp (lama 40÷60 cm)</v>
          </cell>
          <cell r="C43870" t="str">
            <v>ora</v>
          </cell>
          <cell r="D43870" t="str">
            <v>29,46</v>
          </cell>
        </row>
        <row r="43871">
          <cell r="A43871" t="str">
            <v>NC.40.040.0010.b</v>
          </cell>
          <cell r="B43871" t="str">
            <v>- oltre 8 hp (lama 65÷80 cm)</v>
          </cell>
          <cell r="C43871" t="str">
            <v>ora</v>
          </cell>
          <cell r="D43871" t="str">
            <v>29,55</v>
          </cell>
        </row>
        <row r="43872">
          <cell r="A43872" t="str">
            <v>NC.40.040.0020</v>
          </cell>
          <cell r="B43872" t="str">
            <v>Nolo di motosega senza operatore della potenza di:</v>
          </cell>
          <cell r="C43872"/>
          <cell r="D43872"/>
        </row>
        <row r="43873">
          <cell r="A43873" t="str">
            <v>NC.40.040.0020.a</v>
          </cell>
          <cell r="B43873" t="str">
            <v>- fino a 5 hp</v>
          </cell>
          <cell r="C43873" t="str">
            <v>ora</v>
          </cell>
          <cell r="D43873" t="str">
            <v>3,26</v>
          </cell>
        </row>
        <row r="43874">
          <cell r="A43874" t="str">
            <v>NC.40.040.0020.b</v>
          </cell>
          <cell r="B43874" t="str">
            <v>- 6÷8 hp (lama 40÷60 cm)</v>
          </cell>
          <cell r="C43874" t="str">
            <v>ora</v>
          </cell>
          <cell r="D43874" t="str">
            <v>3,34</v>
          </cell>
        </row>
        <row r="43875">
          <cell r="A43875" t="str">
            <v>NC.40.040.0030</v>
          </cell>
          <cell r="B43875" t="str">
            <v>Nolo di decespugliatore a spalla con disco rotante o filo di nylon, con operatore.</v>
          </cell>
          <cell r="C43875" t="str">
            <v>ora</v>
          </cell>
          <cell r="D43875" t="str">
            <v>32,70</v>
          </cell>
        </row>
        <row r="43876">
          <cell r="A43876" t="str">
            <v>NC.40.050</v>
          </cell>
          <cell r="B43876" t="str">
            <v>MEZZI PER TRAPIANTO ALBERATURE</v>
          </cell>
          <cell r="C43876"/>
          <cell r="D43876"/>
        </row>
        <row r="43877">
          <cell r="A43877" t="str">
            <v>NC.40.050.0010</v>
          </cell>
          <cell r="B43877" t="str">
            <v>Nolo di macchina operatrice per trapianto alberature e/o essenze pregiate.</v>
          </cell>
          <cell r="C43877" t="str">
            <v>ora</v>
          </cell>
          <cell r="D43877" t="str">
            <v>676,09</v>
          </cell>
        </row>
        <row r="43878">
          <cell r="A43878" t="str">
            <v>NC.50 - NOLI CIMITERIALE</v>
          </cell>
          <cell r="B43878"/>
          <cell r="C43878"/>
          <cell r="D43878"/>
        </row>
        <row r="43879">
          <cell r="A43879" t="str">
            <v>NC</v>
          </cell>
          <cell r="B43879" t="str">
            <v>NOLEGGI - TRASPORTI - MOVIMENTAZIONI</v>
          </cell>
          <cell r="C43879"/>
          <cell r="D43879"/>
        </row>
        <row r="43880">
          <cell r="A43880" t="str">
            <v>NC.50</v>
          </cell>
          <cell r="B43880" t="str">
            <v>NOLI CIMITERIALE</v>
          </cell>
          <cell r="C43880"/>
          <cell r="D43880"/>
        </row>
        <row r="43881">
          <cell r="A43881" t="str">
            <v>NC.50.050</v>
          </cell>
          <cell r="B43881" t="str">
            <v>Noleggio di container a chiusura ermetica, per un mese.</v>
          </cell>
          <cell r="C43881" t="str">
            <v>cad</v>
          </cell>
          <cell r="D43881" t="str">
            <v>105,13</v>
          </cell>
        </row>
        <row r="43882">
          <cell r="A43882" t="str">
            <v>NC.70 - MOVIMENTAZIONE MATERIALI E MANUFATTI</v>
          </cell>
          <cell r="B43882"/>
          <cell r="C43882"/>
          <cell r="D43882"/>
        </row>
        <row r="43883">
          <cell r="A43883" t="str">
            <v>NC</v>
          </cell>
          <cell r="B43883" t="str">
            <v>NOLEGGI - TRASPORTI - MOVIMENTAZIONI</v>
          </cell>
          <cell r="C43883"/>
          <cell r="D43883"/>
        </row>
        <row r="43884">
          <cell r="A43884" t="str">
            <v>NC.70</v>
          </cell>
          <cell r="B43884" t="str">
            <v>MOVIMENTAZIONE MATERIALI E MANUFATTI</v>
          </cell>
          <cell r="C43884"/>
          <cell r="D43884"/>
        </row>
        <row r="43885">
          <cell r="A43885" t="str">
            <v>NC.70.000</v>
          </cell>
          <cell r="B43885" t="str">
            <v>NOTE DI CONSULTAZIONE</v>
          </cell>
          <cell r="C43885"/>
          <cell r="D43885"/>
        </row>
        <row r="43886">
          <cell r="A43886" t="str">
            <v>NC.70.010</v>
          </cell>
          <cell r="B43886" t="str">
            <v>SOLO CARICO E/O SCARICO O MOVIMENTAZIONE DI MANUFATTI IN PIETRA O CEMENTO</v>
          </cell>
          <cell r="C43886"/>
          <cell r="D43886"/>
        </row>
        <row r="43887">
          <cell r="A43887" t="str">
            <v>NC.70.010.0010</v>
          </cell>
          <cell r="B43887" t="str">
            <v>Carico con mezzi meccanici e/o manuale, scarico e accatastamento, anche su bancali, nei centri di deposito indicati dalla D.L. di blocchi, cordoni, lastre, paracarri ecc. in pietra naturale o cemento, ed altri materiali similari pesanti, escluso il trasporto</v>
          </cell>
          <cell r="C43887" t="str">
            <v>m³</v>
          </cell>
          <cell r="D43887" t="str">
            <v>47,14</v>
          </cell>
        </row>
        <row r="43888">
          <cell r="A43888" t="str">
            <v>NC.70.010.0020</v>
          </cell>
          <cell r="B43888" t="str">
            <v>Carico con mezzi meccanici e/o manuale, scarico e accatastamento, anche su bancali, nei siti indicati dalla D.L. di cordoni in pietra naturale o cemento, ed altri materiali similari pesanti, escluso il trasporto:</v>
          </cell>
          <cell r="C43888"/>
          <cell r="D43888"/>
        </row>
        <row r="43889">
          <cell r="A43889" t="str">
            <v>NC.70.010.0020.a</v>
          </cell>
          <cell r="B43889" t="str">
            <v>- tipo A (sez. 40 x 25 cm circa)</v>
          </cell>
          <cell r="C43889" t="str">
            <v>m</v>
          </cell>
          <cell r="D43889" t="str">
            <v>5,80</v>
          </cell>
        </row>
        <row r="43890">
          <cell r="A43890" t="str">
            <v>NC.70.010.0020.b</v>
          </cell>
          <cell r="B43890" t="str">
            <v>- tipi B e C (sez. 30 x 25 cm circa)</v>
          </cell>
          <cell r="C43890" t="str">
            <v>m</v>
          </cell>
          <cell r="D43890" t="str">
            <v>4,33</v>
          </cell>
        </row>
        <row r="43891">
          <cell r="A43891" t="str">
            <v>NC.70.010.0020.c</v>
          </cell>
          <cell r="B43891" t="str">
            <v>- tipi D ed E (sez. 27 x 15 cm circa)</v>
          </cell>
          <cell r="C43891" t="str">
            <v>m</v>
          </cell>
          <cell r="D43891" t="str">
            <v>2,54</v>
          </cell>
        </row>
        <row r="43892">
          <cell r="A43892" t="str">
            <v>NC.70.010.0020.d</v>
          </cell>
          <cell r="B43892" t="str">
            <v>- tipi F e G (sez. 25 x 12 cm)</v>
          </cell>
          <cell r="C43892" t="str">
            <v>m</v>
          </cell>
          <cell r="D43892" t="str">
            <v>1,97</v>
          </cell>
        </row>
        <row r="43893">
          <cell r="A43893" t="str">
            <v>NC.70.010.0020.e</v>
          </cell>
          <cell r="B43893" t="str">
            <v>- sezione 15 x 15 cm</v>
          </cell>
          <cell r="C43893" t="str">
            <v>m</v>
          </cell>
          <cell r="D43893" t="str">
            <v>1,36</v>
          </cell>
        </row>
        <row r="43894">
          <cell r="A43894" t="str">
            <v>NC.70.010.0020.f</v>
          </cell>
          <cell r="B43894" t="str">
            <v>- paracarri lunghezza di cm 120 circa</v>
          </cell>
          <cell r="C43894" t="str">
            <v>cad</v>
          </cell>
          <cell r="D43894" t="str">
            <v>5,28</v>
          </cell>
        </row>
        <row r="43895">
          <cell r="A43895" t="str">
            <v>NC.70.010.0020.g</v>
          </cell>
          <cell r="B43895" t="str">
            <v>- masselli spessore da 13,1 a 18 cm circa</v>
          </cell>
          <cell r="C43895" t="str">
            <v>m</v>
          </cell>
          <cell r="D43895" t="str">
            <v>9,43</v>
          </cell>
        </row>
        <row r="43896">
          <cell r="A43896" t="str">
            <v>NC.70.010.0020.h</v>
          </cell>
          <cell r="B43896" t="str">
            <v>- lastre spessore da 9 a 13 cm circa</v>
          </cell>
          <cell r="C43896" t="str">
            <v>m</v>
          </cell>
          <cell r="D43896" t="str">
            <v>7,07</v>
          </cell>
        </row>
        <row r="43897">
          <cell r="A43897" t="str">
            <v>NC.70.010.0040</v>
          </cell>
          <cell r="B43897" t="str">
            <v>Carico con mezzi meccanici e/o manuale, scarico - escluso accatastamento - nei centri di deposito indicati dalla D.L. di blocchi, cordoni, lastre, paracarri ecc. in pietra naturale o cemento, ed altri materiali similari pesanti, escluso il trasporto</v>
          </cell>
          <cell r="C43897" t="str">
            <v>m³</v>
          </cell>
          <cell r="D43897" t="str">
            <v>31,69</v>
          </cell>
        </row>
        <row r="43898">
          <cell r="A43898" t="str">
            <v>NC.70.010.0050</v>
          </cell>
          <cell r="B43898" t="str">
            <v>Carico con mezzi meccanici e/o manuale e scarico (escluso accatastamento), nei siti indicati dalla D.L. di cordoni in pietra naturale o cemento, ed altri materiali similari pesanti, escluso il trasporto:</v>
          </cell>
          <cell r="C43898"/>
          <cell r="D43898"/>
        </row>
        <row r="43899">
          <cell r="A43899" t="str">
            <v>NC.70.010.0050.a</v>
          </cell>
          <cell r="B43899" t="str">
            <v>- tipo A (sez. 40 x 25 cm circa)</v>
          </cell>
          <cell r="C43899" t="str">
            <v>m</v>
          </cell>
          <cell r="D43899" t="str">
            <v>3,89</v>
          </cell>
        </row>
        <row r="43900">
          <cell r="A43900" t="str">
            <v>NC.70.010.0050.b</v>
          </cell>
          <cell r="B43900" t="str">
            <v>- tipi B e C (sez. 30 x 25 cm circa)</v>
          </cell>
          <cell r="C43900" t="str">
            <v>m</v>
          </cell>
          <cell r="D43900" t="str">
            <v>2,92</v>
          </cell>
        </row>
        <row r="43901">
          <cell r="A43901" t="str">
            <v>NC.70.010.0050.c</v>
          </cell>
          <cell r="B43901" t="str">
            <v>- tipi D ed E (sez. 27 x 15 cm circa)</v>
          </cell>
          <cell r="C43901" t="str">
            <v>m</v>
          </cell>
          <cell r="D43901" t="str">
            <v>1,71</v>
          </cell>
        </row>
        <row r="43902">
          <cell r="A43902" t="str">
            <v>NC.70.010.0050.d</v>
          </cell>
          <cell r="B43902" t="str">
            <v>- tipi F e G (sez. 25 x 12 cm)</v>
          </cell>
          <cell r="C43902" t="str">
            <v>m</v>
          </cell>
          <cell r="D43902" t="str">
            <v>1,33</v>
          </cell>
        </row>
        <row r="43903">
          <cell r="A43903" t="str">
            <v>NC.70.010.0050.e</v>
          </cell>
          <cell r="B43903" t="str">
            <v>- sezione 15 x 15 cm</v>
          </cell>
          <cell r="C43903" t="str">
            <v>m</v>
          </cell>
          <cell r="D43903" t="str">
            <v>0,92</v>
          </cell>
        </row>
        <row r="43904">
          <cell r="A43904" t="str">
            <v>NC.70.010.0050.f</v>
          </cell>
          <cell r="B43904" t="str">
            <v>- paracarri lunghezza di cm 120 circa</v>
          </cell>
          <cell r="C43904" t="str">
            <v>cad</v>
          </cell>
          <cell r="D43904" t="str">
            <v>5,28</v>
          </cell>
        </row>
        <row r="43905">
          <cell r="A43905" t="str">
            <v>NC.70.010.0050.g</v>
          </cell>
          <cell r="B43905" t="str">
            <v>- masselli spessore da 13,1 a 18 cm circa</v>
          </cell>
          <cell r="C43905" t="str">
            <v>m²</v>
          </cell>
          <cell r="D43905" t="str">
            <v>9,43</v>
          </cell>
        </row>
        <row r="43906">
          <cell r="A43906" t="str">
            <v>NC.70.010.0050.h</v>
          </cell>
          <cell r="B43906" t="str">
            <v>- lastre spessore da 9 a 13 cm circa</v>
          </cell>
          <cell r="C43906" t="str">
            <v>m²</v>
          </cell>
          <cell r="D43906" t="str">
            <v>7,07</v>
          </cell>
        </row>
        <row r="43907">
          <cell r="A43907" t="str">
            <v>NC.70.010.0100</v>
          </cell>
          <cell r="B43907" t="str">
            <v>Carico con mezzi meccanici e/o manuale, scarico e accatastamento nel sito indicato dalla D.L. di barriere tipo New Jersey, in calcestruzzo o in materiale plastico; escluso il trasporto:</v>
          </cell>
          <cell r="C43907"/>
          <cell r="D43907"/>
        </row>
        <row r="43908">
          <cell r="A43908" t="str">
            <v>NC.70.010.0100.a</v>
          </cell>
          <cell r="B43908" t="str">
            <v>- in calcestruzzo</v>
          </cell>
          <cell r="C43908" t="str">
            <v>m</v>
          </cell>
          <cell r="D43908" t="str">
            <v>6,86</v>
          </cell>
        </row>
        <row r="43909">
          <cell r="A43909" t="str">
            <v>NC.70.010.0100.b</v>
          </cell>
          <cell r="B43909" t="str">
            <v>- in plastica</v>
          </cell>
          <cell r="C43909" t="str">
            <v>m</v>
          </cell>
          <cell r="D43909" t="str">
            <v>2,52</v>
          </cell>
        </row>
        <row r="43910">
          <cell r="A43910" t="str">
            <v>NC.70.010.0150</v>
          </cell>
          <cell r="B43910" t="str">
            <v>Cernita masselli e lastre, provenienti dal disfacimento di pavimentazioni, eseguita in sede di magazzino, con accatastamento in sito</v>
          </cell>
          <cell r="C43910" t="str">
            <v>m³</v>
          </cell>
          <cell r="D43910" t="str">
            <v>27,60</v>
          </cell>
        </row>
        <row r="43911">
          <cell r="A43911" t="str">
            <v>NC.70.020</v>
          </cell>
          <cell r="B43911" t="str">
            <v>SOLO CARICO E/O SCARICO O MOVIMENTAZIONE DI MATERIALI SCIOLTI</v>
          </cell>
          <cell r="C43911"/>
          <cell r="D43911"/>
        </row>
        <row r="43912">
          <cell r="A43912" t="str">
            <v>NC.70.020.0010</v>
          </cell>
          <cell r="B43912" t="str">
            <v>Carico con mezzi meccanici di materiali sfusi (terre di scavo, macerie, inerti, ecc.) e scarico, escluso trasporto</v>
          </cell>
          <cell r="C43912" t="str">
            <v>m³</v>
          </cell>
          <cell r="D43912" t="str">
            <v>2,67</v>
          </cell>
        </row>
        <row r="43913">
          <cell r="A43913" t="str">
            <v>NC.70.020.0020</v>
          </cell>
          <cell r="B43913" t="str">
            <v>Carico esclusivamente manuale di materiali sfusi (terre di scavo, macerie, inerti, ecc.) e scarico, escluso trasporto</v>
          </cell>
          <cell r="C43913" t="str">
            <v>m³</v>
          </cell>
          <cell r="D43913" t="str">
            <v>16,41</v>
          </cell>
        </row>
        <row r="43914">
          <cell r="A43914" t="str">
            <v>NC.70.020.0050</v>
          </cell>
          <cell r="B43914" t="str">
            <v>Accatastamento con mezzi meccanici di materiali sciolti diversi: terre di scavo, macerie, sabbia, ghiaia, ciotoli e similari, compresa la formazione di cumuli di forma geometrica regolare secondo le disposizioni espressamente impartite dalla Direzione Lavori, compresa la movimentazione in un raggio di 50 m</v>
          </cell>
          <cell r="C43914" t="str">
            <v>m³</v>
          </cell>
          <cell r="D43914" t="str">
            <v>3,17</v>
          </cell>
        </row>
        <row r="43915">
          <cell r="A43915" t="str">
            <v>NC.70.020.0100</v>
          </cell>
          <cell r="B43915" t="str">
            <v>Movimentazione esclusivamente manuale di materiali sciolti, terra, inerti, macerie di qualsiasi natura, compreso carico, scarico e trasporto fino a 50 m:</v>
          </cell>
          <cell r="C43915"/>
          <cell r="D43915"/>
        </row>
        <row r="43916">
          <cell r="A43916" t="str">
            <v>NC.70.020.0100.a</v>
          </cell>
          <cell r="B43916" t="str">
            <v>- movimentazione con carriole</v>
          </cell>
          <cell r="C43916" t="str">
            <v>m³</v>
          </cell>
          <cell r="D43916" t="str">
            <v>32,81</v>
          </cell>
        </row>
        <row r="43917">
          <cell r="A43917" t="str">
            <v>NC.70.020.0100.b</v>
          </cell>
          <cell r="B43917" t="str">
            <v>- movimentazione con secchi a spalla o similare</v>
          </cell>
          <cell r="C43917" t="str">
            <v>m³</v>
          </cell>
          <cell r="D43917" t="str">
            <v>45,95</v>
          </cell>
        </row>
        <row r="43918">
          <cell r="A43918" t="str">
            <v>NC.70.020.0150</v>
          </cell>
          <cell r="B43918" t="str">
            <v>Movimentazione esclusivamente manuale di materiali sciolti, terra, inerti, macerie di qualsiasi natura, compreso carico, scarico e trasporto fino a 50 m anche su rampe scale, escluso il carico sull'automezzo:</v>
          </cell>
          <cell r="C43918"/>
          <cell r="D43918"/>
        </row>
        <row r="43919">
          <cell r="A43919" t="str">
            <v>NC.70.020.0150.a</v>
          </cell>
          <cell r="B43919" t="str">
            <v>- da piano cantinato</v>
          </cell>
          <cell r="C43919" t="str">
            <v>m³</v>
          </cell>
          <cell r="D43919" t="str">
            <v>66,95</v>
          </cell>
        </row>
        <row r="43920">
          <cell r="A43920" t="str">
            <v>NC.70.020.0150.b</v>
          </cell>
          <cell r="B43920" t="str">
            <v>- da piano terra o rialzato</v>
          </cell>
          <cell r="C43920" t="str">
            <v>m³</v>
          </cell>
          <cell r="D43920" t="str">
            <v>53,81</v>
          </cell>
        </row>
        <row r="43921">
          <cell r="A43921" t="str">
            <v>NC.70.020.0150.c</v>
          </cell>
          <cell r="B43921" t="str">
            <v>- da piano primo</v>
          </cell>
          <cell r="C43921" t="str">
            <v>m³</v>
          </cell>
          <cell r="D43921" t="str">
            <v>59,06</v>
          </cell>
        </row>
        <row r="43922">
          <cell r="A43922" t="str">
            <v>NC.70.020.0150.d</v>
          </cell>
          <cell r="B43922" t="str">
            <v>- da piano secondo</v>
          </cell>
          <cell r="C43922" t="str">
            <v>m³</v>
          </cell>
          <cell r="D43922" t="str">
            <v>73,84</v>
          </cell>
        </row>
        <row r="43923">
          <cell r="A43923" t="str">
            <v>NC.70.020.0150.e</v>
          </cell>
          <cell r="B43923" t="str">
            <v>- da piano terzo</v>
          </cell>
          <cell r="C43923" t="str">
            <v>m³</v>
          </cell>
          <cell r="D43923" t="str">
            <v>90,56</v>
          </cell>
        </row>
        <row r="43924">
          <cell r="A43924" t="str">
            <v>NC.70.020.0200</v>
          </cell>
          <cell r="B43924" t="str">
            <v>Movimentazione esclusivamente manuale di manufatti prefabbricati in calcestruzzo, tipo cellette ossario ed elementi similari pesanti, compreso scarico e trasporto fino a 50 m anche su rampe scale:</v>
          </cell>
          <cell r="C43924"/>
          <cell r="D43924"/>
        </row>
        <row r="43925">
          <cell r="A43925" t="str">
            <v>NC.70.020.0200.a</v>
          </cell>
          <cell r="B43925" t="str">
            <v>- al piano cantinato</v>
          </cell>
          <cell r="C43925" t="str">
            <v>m³</v>
          </cell>
          <cell r="D43925" t="str">
            <v>131,25</v>
          </cell>
        </row>
        <row r="43926">
          <cell r="A43926" t="str">
            <v>NC.70.020.0200.b</v>
          </cell>
          <cell r="B43926" t="str">
            <v>- al piano terra o rialzato</v>
          </cell>
          <cell r="C43926" t="str">
            <v>m³</v>
          </cell>
          <cell r="D43926" t="str">
            <v>105,01</v>
          </cell>
        </row>
        <row r="43927">
          <cell r="A43927" t="str">
            <v>NC.70.020.0200.c</v>
          </cell>
          <cell r="B43927" t="str">
            <v>- al piano primo</v>
          </cell>
          <cell r="C43927" t="str">
            <v>m³</v>
          </cell>
          <cell r="D43927" t="str">
            <v>144,39</v>
          </cell>
        </row>
        <row r="43928">
          <cell r="A43928" t="str">
            <v>NC.70.020.0200.d</v>
          </cell>
          <cell r="B43928" t="str">
            <v>- al piano secondo</v>
          </cell>
          <cell r="C43928" t="str">
            <v>m³</v>
          </cell>
          <cell r="D43928" t="str">
            <v>164,08</v>
          </cell>
        </row>
        <row r="43929">
          <cell r="A43929" t="str">
            <v>NC.70.030</v>
          </cell>
          <cell r="B43929" t="str">
            <v>SOLO CARICO E/O SCARICO O MOVIMENTAZIONE DI ARREDI O MATERIALI VARI</v>
          </cell>
          <cell r="C43929"/>
          <cell r="D43929"/>
        </row>
        <row r="43930">
          <cell r="A43930" t="str">
            <v>NC.70.030.0010</v>
          </cell>
          <cell r="B43930" t="str">
            <v>Movimentazione di arredi o elementi similari da smaltire, con abbassamento al piano di carico effettuato manualmente attraverso le scale, carico su automezzo e trasporto alle discariche autorizzate o depositi:</v>
          </cell>
          <cell r="C43930"/>
          <cell r="D43930"/>
        </row>
        <row r="43931">
          <cell r="A43931" t="str">
            <v>NC.70.030.0010.a</v>
          </cell>
          <cell r="B43931" t="str">
            <v>- da piano cantinato, terra, rialzato e 1° piano</v>
          </cell>
          <cell r="C43931" t="str">
            <v>m³</v>
          </cell>
          <cell r="D43931" t="str">
            <v>43,63</v>
          </cell>
        </row>
        <row r="43932">
          <cell r="A43932" t="str">
            <v>NC.70.030.0010.b</v>
          </cell>
          <cell r="B43932" t="str">
            <v>- dai piani 2° e 3°</v>
          </cell>
          <cell r="C43932" t="str">
            <v>m³</v>
          </cell>
          <cell r="D43932" t="str">
            <v>49,86</v>
          </cell>
        </row>
        <row r="43933">
          <cell r="A43933" t="str">
            <v>NC.70.030.0010.c</v>
          </cell>
          <cell r="B43933" t="str">
            <v>- per ogni piano dal 4° fino al 7°</v>
          </cell>
          <cell r="C43933" t="str">
            <v>m³</v>
          </cell>
          <cell r="D43933" t="str">
            <v>6,49</v>
          </cell>
        </row>
        <row r="43934">
          <cell r="A43934" t="str">
            <v>NC.70.030.0020</v>
          </cell>
          <cell r="B43934" t="str">
            <v>Movimentazione di arredi o elementi similari da consegnare, con innalzamento dal piano di scarico effettuato manualmente attraverso le scale, e sistemazione del materiale nei locali di destinazione:</v>
          </cell>
          <cell r="C43934"/>
          <cell r="D43934"/>
        </row>
        <row r="43935">
          <cell r="A43935" t="str">
            <v>NC.70.030.0020.a</v>
          </cell>
          <cell r="B43935" t="str">
            <v>- al piano cantinato, terra, rialzato e 1° piano</v>
          </cell>
          <cell r="C43935" t="str">
            <v>m³</v>
          </cell>
          <cell r="D43935" t="str">
            <v>19,68</v>
          </cell>
        </row>
        <row r="43936">
          <cell r="A43936" t="str">
            <v>NC.70.030.0020.b</v>
          </cell>
          <cell r="B43936" t="str">
            <v>- ai piani 2° e 3°</v>
          </cell>
          <cell r="C43936" t="str">
            <v>m³</v>
          </cell>
          <cell r="D43936" t="str">
            <v>24,62</v>
          </cell>
        </row>
        <row r="43937">
          <cell r="A43937" t="str">
            <v>NC.70.030.0020.c</v>
          </cell>
          <cell r="B43937" t="str">
            <v>- per ogni piano dal 4° fino al 7°</v>
          </cell>
          <cell r="C43937" t="str">
            <v>m³</v>
          </cell>
          <cell r="D43937" t="str">
            <v>7,68</v>
          </cell>
        </row>
        <row r="43938">
          <cell r="A43938" t="str">
            <v>NC.70.030.0030</v>
          </cell>
          <cell r="B43938" t="str">
            <v>Spostamento di arredi da locali nei quali devono essere eseguiti interventi, deposito al piano nell'ambito di 50 m, e successivo riposizionamento nei locali di origine</v>
          </cell>
          <cell r="C43938" t="str">
            <v>m³</v>
          </cell>
          <cell r="D43938" t="str">
            <v>11,81</v>
          </cell>
        </row>
        <row r="43939">
          <cell r="A43939" t="str">
            <v>NC.70.030.0060</v>
          </cell>
          <cell r="B43939" t="str">
            <v>Carico con mezzi meccanici e/o manuale, scarico e accatastamento nel sito indicato dalla D.L. di materiali vari in scatole, sacchi, fusti e imballaggi vari, barriere metalliche, blocchetti di porfido ecc.; escluso il trasporto</v>
          </cell>
          <cell r="C43939" t="str">
            <v>100 kg</v>
          </cell>
          <cell r="D43939" t="str">
            <v>1,96</v>
          </cell>
        </row>
        <row r="43940">
          <cell r="A43940" t="str">
            <v>NC.80 - SOLO TRASPORTO</v>
          </cell>
          <cell r="B43940"/>
          <cell r="C43940"/>
          <cell r="D43940"/>
        </row>
        <row r="43941">
          <cell r="A43941" t="str">
            <v>NC</v>
          </cell>
          <cell r="B43941" t="str">
            <v>NOLEGGI - TRASPORTI - MOVIMENTAZIONI</v>
          </cell>
          <cell r="C43941"/>
          <cell r="D43941"/>
        </row>
        <row r="43942">
          <cell r="A43942" t="str">
            <v>NC.80</v>
          </cell>
          <cell r="B43942" t="str">
            <v>SOLO TRASPORTO</v>
          </cell>
          <cell r="C43942"/>
          <cell r="D43942"/>
        </row>
        <row r="43943">
          <cell r="A43943" t="str">
            <v>NC.80.000</v>
          </cell>
          <cell r="B43943" t="str">
            <v>NOTE DI CONSULTAZIONE:</v>
          </cell>
          <cell r="C43943"/>
          <cell r="D43943"/>
        </row>
        <row r="43944">
          <cell r="A43944" t="str">
            <v>NC.80.050</v>
          </cell>
          <cell r="B43944" t="str">
            <v>SOLO TRASPORTO DI MATERIALI SCIOLTI</v>
          </cell>
          <cell r="C43944"/>
          <cell r="D43944"/>
        </row>
        <row r="43945">
          <cell r="A43945" t="str">
            <v>NC.80.050.0010</v>
          </cell>
          <cell r="B43945" t="str">
            <v>Solo trasporto generico di materiali sciolti, alle discariche o impianti di riciclaggio, oppure dalle cave, a qualsiasi distanza, di materiale già caricato sul mezzo, e scarico</v>
          </cell>
          <cell r="C43945" t="str">
            <v>m³</v>
          </cell>
          <cell r="D43945" t="str">
            <v>15,57</v>
          </cell>
        </row>
        <row r="43946">
          <cell r="A43946" t="str">
            <v>NC.80.100</v>
          </cell>
          <cell r="B43946" t="str">
            <v>SOLO TRASPORTO DI MATERIALI E MANUFATTI - VALUTAZIONE A VOLUME</v>
          </cell>
          <cell r="C43946"/>
          <cell r="D43946"/>
        </row>
        <row r="43947">
          <cell r="A43947" t="str">
            <v>NC.80.100.0010</v>
          </cell>
          <cell r="B43947" t="str">
            <v>Solo trasporto generico, escluso il tempo di carico e scarico, per ogni km e per le seguenti condizioni di carico:</v>
          </cell>
          <cell r="C43947"/>
          <cell r="D43947"/>
        </row>
        <row r="43948">
          <cell r="A43948" t="str">
            <v>NC.80.100.0010.a</v>
          </cell>
          <cell r="B43948" t="str">
            <v>- carico oltre 3 mc</v>
          </cell>
          <cell r="C43948" t="str">
            <v>m³/km</v>
          </cell>
          <cell r="D43948" t="str">
            <v>0,35</v>
          </cell>
        </row>
        <row r="43949">
          <cell r="A43949" t="str">
            <v>NC.80.100.0010.b</v>
          </cell>
          <cell r="B43949" t="str">
            <v>- carico da 2,26 a 3 mc</v>
          </cell>
          <cell r="C43949" t="str">
            <v>m³/km</v>
          </cell>
          <cell r="D43949" t="str">
            <v>1,62</v>
          </cell>
        </row>
        <row r="43950">
          <cell r="A43950" t="str">
            <v>NC.80.100.0010.c</v>
          </cell>
          <cell r="B43950" t="str">
            <v>- carico da 1,26 a 2,25 mc</v>
          </cell>
          <cell r="C43950" t="str">
            <v>m³/km</v>
          </cell>
          <cell r="D43950" t="str">
            <v>2,16</v>
          </cell>
        </row>
        <row r="43951">
          <cell r="A43951" t="str">
            <v>NC.80.100.0010.d</v>
          </cell>
          <cell r="B43951" t="str">
            <v>- carico fino a 1,25 mc (minimo 1 mc)</v>
          </cell>
          <cell r="C43951" t="str">
            <v>m³/km</v>
          </cell>
          <cell r="D43951" t="str">
            <v>3,17</v>
          </cell>
        </row>
        <row r="43952">
          <cell r="A43952" t="str">
            <v>NC.80.150</v>
          </cell>
          <cell r="B43952" t="str">
            <v>SOLO TRASPORTO DI MATERIALI E MANUFATTI - VALUTAZIONE A PESO</v>
          </cell>
          <cell r="C43952"/>
          <cell r="D43952"/>
        </row>
        <row r="43953">
          <cell r="A43953" t="str">
            <v>NC.80.150.0010</v>
          </cell>
          <cell r="B43953" t="str">
            <v>Solo trasporto generico, escluso il tempo di carico e scarico, per ogni km e per le seguenti condizioni di carico:</v>
          </cell>
          <cell r="C43953"/>
          <cell r="D43953"/>
        </row>
        <row r="43954">
          <cell r="A43954" t="str">
            <v>NC.80.150.0010.a</v>
          </cell>
          <cell r="B43954" t="str">
            <v>- carico oltre 6.000 kg</v>
          </cell>
          <cell r="C43954" t="str">
            <v>t/km</v>
          </cell>
          <cell r="D43954" t="str">
            <v>0,23</v>
          </cell>
        </row>
        <row r="43955">
          <cell r="A43955" t="str">
            <v>NC.80.150.0010.b</v>
          </cell>
          <cell r="B43955" t="str">
            <v>- carico da 4.000 a 6.000 kg</v>
          </cell>
          <cell r="C43955" t="str">
            <v>t/km</v>
          </cell>
          <cell r="D43955" t="str">
            <v>0,69</v>
          </cell>
        </row>
        <row r="43956">
          <cell r="A43956" t="str">
            <v>NC.80.150.0010.c</v>
          </cell>
          <cell r="B43956" t="str">
            <v>- carico da 2.000 a 4.000 kg</v>
          </cell>
          <cell r="C43956" t="str">
            <v>t/km</v>
          </cell>
          <cell r="D43956" t="str">
            <v>0,81</v>
          </cell>
        </row>
        <row r="43957">
          <cell r="A43957" t="str">
            <v>NC.80.150.0010.d</v>
          </cell>
          <cell r="B43957" t="str">
            <v>- carico fino a 2.000 kg (minimo 1.000 kg)</v>
          </cell>
          <cell r="C43957" t="str">
            <v>t/km</v>
          </cell>
          <cell r="D43957" t="str">
            <v>1,60</v>
          </cell>
        </row>
        <row r="43958">
          <cell r="A43958" t="str">
            <v>NC.90 - CARICO, TRASPORTO E SCARICO DI MATERIALI E MANUFATTI</v>
          </cell>
          <cell r="B43958"/>
          <cell r="C43958"/>
          <cell r="D43958"/>
        </row>
        <row r="43959">
          <cell r="A43959" t="str">
            <v>NC</v>
          </cell>
          <cell r="B43959" t="str">
            <v>NOLEGGI - TRASPORTI - MOVIMENTAZIONI</v>
          </cell>
          <cell r="C43959"/>
          <cell r="D43959"/>
        </row>
        <row r="43960">
          <cell r="A43960" t="str">
            <v>NC.90</v>
          </cell>
          <cell r="B43960" t="str">
            <v>CARICO, TRASPORTO E SCARICO DI MATERIALI E MANUFATTI</v>
          </cell>
          <cell r="C43960"/>
          <cell r="D43960"/>
        </row>
        <row r="43961">
          <cell r="A43961" t="str">
            <v>NC.90.010</v>
          </cell>
          <cell r="B43961" t="str">
            <v>CARICO, TRASPORTO E SCARICO ACCURATO DI MANUFATTI - A VOLUME PER DIVERSE DISTANZE</v>
          </cell>
          <cell r="C43961"/>
          <cell r="D43961"/>
        </row>
        <row r="43962">
          <cell r="A43962" t="str">
            <v>NC.90.010.0010</v>
          </cell>
          <cell r="B43962" t="str">
            <v>Carico con mezzi meccanici e/o manuale, trasporto fino a 1 km, scarico e accatastamento accurato su bancali, nei siti indicati dalla D.L. di blocchi, cordoni, lastre, paracarri ecc, in pietra naturale o cemento, ed altri materiali similari pesanti, per i seguenti quantitativi riferiti ad ogni singolo viaggio:</v>
          </cell>
          <cell r="C43962"/>
          <cell r="D43962"/>
        </row>
        <row r="43963">
          <cell r="A43963" t="str">
            <v>NC.90.010.0010.a</v>
          </cell>
          <cell r="B43963" t="str">
            <v>- carico oltre 3 mc</v>
          </cell>
          <cell r="C43963" t="str">
            <v>m³</v>
          </cell>
          <cell r="D43963" t="str">
            <v>47,84</v>
          </cell>
        </row>
        <row r="43964">
          <cell r="A43964" t="str">
            <v>NC.90.010.0010.b</v>
          </cell>
          <cell r="B43964" t="str">
            <v>- carico da 2,26 a 3 mc</v>
          </cell>
          <cell r="C43964" t="str">
            <v>m³</v>
          </cell>
          <cell r="D43964" t="str">
            <v>50,37</v>
          </cell>
        </row>
        <row r="43965">
          <cell r="A43965" t="str">
            <v>NC.90.010.0010.c</v>
          </cell>
          <cell r="B43965" t="str">
            <v>- carico da 1,26 a 2,25 mc</v>
          </cell>
          <cell r="C43965" t="str">
            <v>m³</v>
          </cell>
          <cell r="D43965" t="str">
            <v>51,44</v>
          </cell>
        </row>
        <row r="43966">
          <cell r="A43966" t="str">
            <v>NC.90.010.0010.d</v>
          </cell>
          <cell r="B43966" t="str">
            <v>- carico fino a 1,25 mc (minimo da contabilizzare 1 mc)</v>
          </cell>
          <cell r="C43966" t="str">
            <v>m³</v>
          </cell>
          <cell r="D43966" t="str">
            <v>53,46</v>
          </cell>
        </row>
        <row r="43967">
          <cell r="A43967" t="str">
            <v>NC.90.010.0020</v>
          </cell>
          <cell r="B43967" t="str">
            <v>Carico con mezzi meccanici e/o manuale, trasporto da 1,1 fino a 5 km, scarico e accatastamento, anche su bancali, nei siti indicati dalla D.L. di blocchi, cordoni, lastre, paracarri ecc, in pietra naturale o cemento, ed altri materiali similari pesanti, per i seguenti quantitativi riferiti ad ogni singolo viaggio:</v>
          </cell>
          <cell r="C43967"/>
          <cell r="D43967"/>
        </row>
        <row r="43968">
          <cell r="A43968" t="str">
            <v>NC.90.010.0020.a</v>
          </cell>
          <cell r="B43968" t="str">
            <v>- carico oltre 3 mc</v>
          </cell>
          <cell r="C43968" t="str">
            <v>m³</v>
          </cell>
          <cell r="D43968" t="str">
            <v>50,68</v>
          </cell>
        </row>
        <row r="43969">
          <cell r="A43969" t="str">
            <v>NC.90.010.0020.b</v>
          </cell>
          <cell r="B43969" t="str">
            <v>- carico da 2,26 a 3 mc</v>
          </cell>
          <cell r="C43969" t="str">
            <v>m³</v>
          </cell>
          <cell r="D43969" t="str">
            <v>63,33</v>
          </cell>
        </row>
        <row r="43970">
          <cell r="A43970" t="str">
            <v>NC.90.010.0020.c</v>
          </cell>
          <cell r="B43970" t="str">
            <v>- carico da 1,26 a 2,25 mc</v>
          </cell>
          <cell r="C43970" t="str">
            <v>m³</v>
          </cell>
          <cell r="D43970" t="str">
            <v>68,64</v>
          </cell>
        </row>
        <row r="43971">
          <cell r="A43971" t="str">
            <v>NC.90.010.0020.d</v>
          </cell>
          <cell r="B43971" t="str">
            <v>- carico fino a 1,25 mc (minimo 1 mc)</v>
          </cell>
          <cell r="C43971" t="str">
            <v>m³</v>
          </cell>
          <cell r="D43971" t="str">
            <v>78,76</v>
          </cell>
        </row>
        <row r="43972">
          <cell r="A43972" t="str">
            <v>NC.90.010.0030</v>
          </cell>
          <cell r="B43972" t="str">
            <v>Carico con mezzi meccanici e/o manuale, trasporto da 5,1 km a qualsiasi distanza, scarico e accatastamento, anche su bancali, nei siti indicati dalla D.L. di blocchi, cordoni, lastre, paracarri ecc, in pietra naturale o cemento, ed altri materiali similari pesanti, per i seguenti quantitativi riferiti ad ogni singolo viaggio:</v>
          </cell>
          <cell r="C43972"/>
          <cell r="D43972"/>
        </row>
        <row r="43973">
          <cell r="A43973" t="str">
            <v>NC.90.010.0030.a</v>
          </cell>
          <cell r="B43973" t="str">
            <v>- carico oltre 3 mc</v>
          </cell>
          <cell r="C43973" t="str">
            <v>m³</v>
          </cell>
          <cell r="D43973" t="str">
            <v>53,52</v>
          </cell>
        </row>
        <row r="43974">
          <cell r="A43974" t="str">
            <v>NC.90.010.0030.b</v>
          </cell>
          <cell r="B43974" t="str">
            <v>- carico da 2,26 a 3 mc</v>
          </cell>
          <cell r="C43974" t="str">
            <v>m³</v>
          </cell>
          <cell r="D43974" t="str">
            <v>76,29</v>
          </cell>
        </row>
        <row r="43975">
          <cell r="A43975" t="str">
            <v>NC.90.010.0030.c</v>
          </cell>
          <cell r="B43975" t="str">
            <v>- carico da 1,26 a 2,25 mc</v>
          </cell>
          <cell r="C43975" t="str">
            <v>m³</v>
          </cell>
          <cell r="D43975" t="str">
            <v>85,84</v>
          </cell>
        </row>
        <row r="43976">
          <cell r="A43976" t="str">
            <v>NC.90.010.0030.d</v>
          </cell>
          <cell r="B43976" t="str">
            <v>- carico fino a 1,25 mc (minimo 1 mc)</v>
          </cell>
          <cell r="C43976" t="str">
            <v>m³</v>
          </cell>
          <cell r="D43976" t="str">
            <v>104,06</v>
          </cell>
        </row>
        <row r="43977">
          <cell r="A43977" t="str">
            <v>NC.90.020</v>
          </cell>
          <cell r="B43977" t="str">
            <v>CARICO, TRASPORTO E SCARICO ALLA RINFUSA DI MANUFATTI - A VOLUME PER DIVERSE DISTANZE</v>
          </cell>
          <cell r="C43977"/>
          <cell r="D43977"/>
        </row>
        <row r="43978">
          <cell r="A43978" t="str">
            <v>NC.90.020.0010</v>
          </cell>
          <cell r="B43978" t="str">
            <v>Carico con mezzi meccanici e/o manuale, trasporto fino a 1 km, scarico, escluso accatastamento accurato, nei siti indicati dalla D.L. di blocchi, cordoni, lastre, paracarri ecc, in pietra naturale o cemento, ed altri materiali similari pesanti, per i seguenti quantitativi riferiti ad ogni singolo viaggio:</v>
          </cell>
          <cell r="C43978"/>
          <cell r="D43978"/>
        </row>
        <row r="43979">
          <cell r="A43979" t="str">
            <v>NC.90.020.0010.a</v>
          </cell>
          <cell r="B43979" t="str">
            <v>- carico oltre 3 mc</v>
          </cell>
          <cell r="C43979" t="str">
            <v>m³</v>
          </cell>
          <cell r="D43979" t="str">
            <v>32,40</v>
          </cell>
        </row>
        <row r="43980">
          <cell r="A43980" t="str">
            <v>NC.90.020.0010.b</v>
          </cell>
          <cell r="B43980" t="str">
            <v>- carico da 2,26 a 3 mc</v>
          </cell>
          <cell r="C43980" t="str">
            <v>m³</v>
          </cell>
          <cell r="D43980" t="str">
            <v>34,93</v>
          </cell>
        </row>
        <row r="43981">
          <cell r="A43981" t="str">
            <v>NC.90.020.0010.c</v>
          </cell>
          <cell r="B43981" t="str">
            <v>- carico da 1,26 a 2,25 mc</v>
          </cell>
          <cell r="C43981" t="str">
            <v>m³</v>
          </cell>
          <cell r="D43981" t="str">
            <v>35,99</v>
          </cell>
        </row>
        <row r="43982">
          <cell r="A43982" t="str">
            <v>NC.90.020.0010.d</v>
          </cell>
          <cell r="B43982" t="str">
            <v>- carico fino a 1,25 mc (minimo da contabilizzare 1 mc)</v>
          </cell>
          <cell r="C43982" t="str">
            <v>m³</v>
          </cell>
          <cell r="D43982" t="str">
            <v>38,02</v>
          </cell>
        </row>
        <row r="43983">
          <cell r="A43983" t="str">
            <v>NC.90.020.0020</v>
          </cell>
          <cell r="B43983" t="str">
            <v>Carico con mezzi meccanici e/o manuale, trasporto da 1,1 fino a 5 km, scarico, escluso accatastamento accurato, nei siti indicati dalla D.L. di blocchi, cordoni, lastre, paracarri ecc, in pietra naturale o cemento, ed altri materiali similari pesanti, per i seguenti quantitativi riferiti ad ogni singolo viaggio:</v>
          </cell>
          <cell r="C43983"/>
          <cell r="D43983"/>
        </row>
        <row r="43984">
          <cell r="A43984" t="str">
            <v>NC.90.020.0020.a</v>
          </cell>
          <cell r="B43984" t="str">
            <v>- carico oltre 3 mc</v>
          </cell>
          <cell r="C43984" t="str">
            <v>m³</v>
          </cell>
          <cell r="D43984" t="str">
            <v>35,23</v>
          </cell>
        </row>
        <row r="43985">
          <cell r="A43985" t="str">
            <v>NC.90.020.0020.b</v>
          </cell>
          <cell r="B43985" t="str">
            <v>- carico da 2,26 a 3 mc</v>
          </cell>
          <cell r="C43985" t="str">
            <v>m³</v>
          </cell>
          <cell r="D43985" t="str">
            <v>47,88</v>
          </cell>
        </row>
        <row r="43986">
          <cell r="A43986" t="str">
            <v>NC.90.020.0020.c</v>
          </cell>
          <cell r="B43986" t="str">
            <v>- carico da 1,26 a 2,25 mc</v>
          </cell>
          <cell r="C43986" t="str">
            <v>m³</v>
          </cell>
          <cell r="D43986" t="str">
            <v>53,20</v>
          </cell>
        </row>
        <row r="43987">
          <cell r="A43987" t="str">
            <v>NC.90.020.0020.d</v>
          </cell>
          <cell r="B43987" t="str">
            <v>- carico fino a 1,25 mc (minimo 1 mc)</v>
          </cell>
          <cell r="C43987" t="str">
            <v>m³</v>
          </cell>
          <cell r="D43987" t="str">
            <v>63,32</v>
          </cell>
        </row>
        <row r="43988">
          <cell r="A43988" t="str">
            <v>NC.90.020.0030</v>
          </cell>
          <cell r="B43988" t="str">
            <v>Carico con mezzi meccanici e/o manuale, trasporto da 5,1 km a qualsiasi distanza, scarico, escluso accatastamento accurato, nei siti indicati dalla D.L. di blocchi, cordoni, lastre, paracarri ecc, in pietra naturale o cemento, ed altri materiali similari pesanti, per i seguenti quantitativi riferiti ad ogni singolo viaggio:</v>
          </cell>
          <cell r="C43988"/>
          <cell r="D43988"/>
        </row>
        <row r="43989">
          <cell r="A43989" t="str">
            <v>NC.90.020.0030.a</v>
          </cell>
          <cell r="B43989" t="str">
            <v>- carico oltre 3 mc</v>
          </cell>
          <cell r="C43989" t="str">
            <v>m³</v>
          </cell>
          <cell r="D43989" t="str">
            <v>38,06</v>
          </cell>
        </row>
        <row r="43990">
          <cell r="A43990" t="str">
            <v>NC.90.020.0030.b</v>
          </cell>
          <cell r="B43990" t="str">
            <v>- carico da 2,26 a 3 mc</v>
          </cell>
          <cell r="C43990" t="str">
            <v>m³</v>
          </cell>
          <cell r="D43990" t="str">
            <v>60,83</v>
          </cell>
        </row>
        <row r="43991">
          <cell r="A43991" t="str">
            <v>NC.90.020.0030.c</v>
          </cell>
          <cell r="B43991" t="str">
            <v>- carico da 1,26 a 2,25 mc</v>
          </cell>
          <cell r="C43991" t="str">
            <v>m³</v>
          </cell>
          <cell r="D43991" t="str">
            <v>70,40</v>
          </cell>
        </row>
        <row r="43992">
          <cell r="A43992" t="str">
            <v>NC.90.020.0030.d</v>
          </cell>
          <cell r="B43992" t="str">
            <v>- carico fino a 1,25 mc (minimo 1 mc)</v>
          </cell>
          <cell r="C43992" t="str">
            <v>m³</v>
          </cell>
          <cell r="D43992" t="str">
            <v>88,62</v>
          </cell>
        </row>
        <row r="43993">
          <cell r="A43993" t="str">
            <v>NC.90.030</v>
          </cell>
          <cell r="B43993" t="str">
            <v>CARICO, TRASPORTO E SCARICO DI CORDONI, PARACARRI, MASSELLI E LASTRE</v>
          </cell>
          <cell r="C43993"/>
          <cell r="D43993"/>
        </row>
        <row r="43994">
          <cell r="A43994" t="str">
            <v>NC.90.030.0010</v>
          </cell>
          <cell r="B43994" t="str">
            <v>Carico con mezzi meccanici e/o manuale, trasporto da 1,1 a 5 km, scarico e accatastamento, anche su bancali, nei siti indicati dalla D.L. di cordoni del tipo A (da cm 40x25 circa), in pietra naturale o cemento, ed altri materiali similari pesanti, per i seguenti quantitativi riferiti ad ogni singolo viaggio:</v>
          </cell>
          <cell r="C43994"/>
          <cell r="D43994"/>
        </row>
        <row r="43995">
          <cell r="A43995" t="str">
            <v>NC.90.030.0010.a</v>
          </cell>
          <cell r="B43995" t="str">
            <v>- carico oltre 31 m</v>
          </cell>
          <cell r="C43995" t="str">
            <v>m</v>
          </cell>
          <cell r="D43995" t="str">
            <v>6,24</v>
          </cell>
        </row>
        <row r="43996">
          <cell r="A43996" t="str">
            <v>NC.90.030.0010.b</v>
          </cell>
          <cell r="B43996" t="str">
            <v>- carico da 21 a 30 m</v>
          </cell>
          <cell r="C43996" t="str">
            <v>m</v>
          </cell>
          <cell r="D43996" t="str">
            <v>7,79</v>
          </cell>
        </row>
        <row r="43997">
          <cell r="A43997" t="str">
            <v>NC.90.030.0010.c</v>
          </cell>
          <cell r="B43997" t="str">
            <v>- carico da 12 a 20 m</v>
          </cell>
          <cell r="C43997" t="str">
            <v>m</v>
          </cell>
          <cell r="D43997" t="str">
            <v>8,44</v>
          </cell>
        </row>
        <row r="43998">
          <cell r="A43998" t="str">
            <v>NC.90.030.0010.d</v>
          </cell>
          <cell r="B43998" t="str">
            <v>- carico fino a 11 m (minimo da contabilizzare 8 m)</v>
          </cell>
          <cell r="C43998" t="str">
            <v>m</v>
          </cell>
          <cell r="D43998" t="str">
            <v>9,69</v>
          </cell>
        </row>
        <row r="43999">
          <cell r="A43999" t="str">
            <v>NC.90.030.0020</v>
          </cell>
          <cell r="B43999" t="str">
            <v>Carico con mezzi meccanici e/o manuale, trasporto da 1,1 a 5 km, scarico e accatastamento, anche su bancali, nei siti indicati dalla D.L. di cordoni del tipo B e C (da cm 30x25 circa), in pietra naturale o cemento, ed altri materiali similari pesanti, per i seguenti quantitativi riferiti ad ogni singolo viaggio:</v>
          </cell>
          <cell r="C43999"/>
          <cell r="D43999"/>
        </row>
        <row r="44000">
          <cell r="A44000" t="str">
            <v>NC.90.030.0020.a</v>
          </cell>
          <cell r="B44000" t="str">
            <v>- carico oltre 41 m</v>
          </cell>
          <cell r="C44000" t="str">
            <v>m</v>
          </cell>
          <cell r="D44000" t="str">
            <v>4,66</v>
          </cell>
        </row>
        <row r="44001">
          <cell r="A44001" t="str">
            <v>NC.90.030.0020.b</v>
          </cell>
          <cell r="B44001" t="str">
            <v>- carico da 31 a 40 m</v>
          </cell>
          <cell r="C44001" t="str">
            <v>m</v>
          </cell>
          <cell r="D44001" t="str">
            <v>5,83</v>
          </cell>
        </row>
        <row r="44002">
          <cell r="A44002" t="str">
            <v>NC.90.030.0020.c</v>
          </cell>
          <cell r="B44002" t="str">
            <v>- carico da 16 a 30 m</v>
          </cell>
          <cell r="C44002" t="str">
            <v>m</v>
          </cell>
          <cell r="D44002" t="str">
            <v>6,31</v>
          </cell>
        </row>
        <row r="44003">
          <cell r="A44003" t="str">
            <v>NC.90.030.0020.d</v>
          </cell>
          <cell r="B44003" t="str">
            <v>- carico fino a 15 m (minimo da contabilizzare 10 m)</v>
          </cell>
          <cell r="C44003" t="str">
            <v>m</v>
          </cell>
          <cell r="D44003" t="str">
            <v>7,25</v>
          </cell>
        </row>
        <row r="44004">
          <cell r="A44004" t="str">
            <v>NC.90.030.0030</v>
          </cell>
          <cell r="B44004" t="str">
            <v>Carico con mezzi meccanici e/o manuale, trasporto da 1,1 a 5 km, scarico e accatastamento, anche su bancali, nei siti indicati dalla D.L. di cordoni del tipo D-E (da cm 27x15 circa) ed F-G (da cm 25x12 circa), in pietra naturale o cemento, ed altri materiali similari pesanti, per i seguenti quantitativi riferiti ad ogni singolo viaggio:</v>
          </cell>
          <cell r="C44004"/>
          <cell r="D44004"/>
        </row>
        <row r="44005">
          <cell r="A44005" t="str">
            <v>NC.90.030.0030.a</v>
          </cell>
          <cell r="B44005" t="str">
            <v>- carico oltre 71 m</v>
          </cell>
          <cell r="C44005" t="str">
            <v>m</v>
          </cell>
          <cell r="D44005" t="str">
            <v>2,73</v>
          </cell>
        </row>
        <row r="44006">
          <cell r="A44006" t="str">
            <v>NC.90.030.0030.b</v>
          </cell>
          <cell r="B44006" t="str">
            <v>- carico da 51 a 70 m</v>
          </cell>
          <cell r="C44006" t="str">
            <v>m</v>
          </cell>
          <cell r="D44006" t="str">
            <v>3,42</v>
          </cell>
        </row>
        <row r="44007">
          <cell r="A44007" t="str">
            <v>NC.90.030.0030.c</v>
          </cell>
          <cell r="B44007" t="str">
            <v>- carico da 26 a 50 m</v>
          </cell>
          <cell r="C44007" t="str">
            <v>m</v>
          </cell>
          <cell r="D44007" t="str">
            <v>3,71</v>
          </cell>
        </row>
        <row r="44008">
          <cell r="A44008" t="str">
            <v>NC.90.030.0030.d</v>
          </cell>
          <cell r="B44008" t="str">
            <v>- carico fino a 25 m (minimo da contabilizzare 18 m)</v>
          </cell>
          <cell r="C44008" t="str">
            <v>m</v>
          </cell>
          <cell r="D44008" t="str">
            <v>4,25</v>
          </cell>
        </row>
        <row r="44009">
          <cell r="A44009" t="str">
            <v>NC.90.030.0040</v>
          </cell>
          <cell r="B44009" t="str">
            <v>Carico con mezzi meccanici e/o manuale, trasporto da 1,1 a 5 km, scarico e accatastamento, anche su bancali, nei siti indicati dalla D.L. di cordoni da cm 15x15 circa, in pietra naturale o cemento, ed altri materiali similari pesanti, per i seguenti quantitativi riferiti ad ogni singolo viaggio:</v>
          </cell>
          <cell r="C44009"/>
          <cell r="D44009"/>
        </row>
        <row r="44010">
          <cell r="A44010" t="str">
            <v>NC.90.030.0040.a</v>
          </cell>
          <cell r="B44010" t="str">
            <v>- carico oltre 121 m</v>
          </cell>
          <cell r="C44010" t="str">
            <v>m</v>
          </cell>
          <cell r="D44010" t="str">
            <v>1,62</v>
          </cell>
        </row>
        <row r="44011">
          <cell r="A44011" t="str">
            <v>NC.90.030.0040.b</v>
          </cell>
          <cell r="B44011" t="str">
            <v>- carico da 81 a 120 m</v>
          </cell>
          <cell r="C44011" t="str">
            <v>m</v>
          </cell>
          <cell r="D44011" t="str">
            <v>2,02</v>
          </cell>
        </row>
        <row r="44012">
          <cell r="A44012" t="str">
            <v>NC.90.030.0040.c</v>
          </cell>
          <cell r="B44012" t="str">
            <v>- carico da 46 a 80 m</v>
          </cell>
          <cell r="C44012" t="str">
            <v>m</v>
          </cell>
          <cell r="D44012" t="str">
            <v>2,20</v>
          </cell>
        </row>
        <row r="44013">
          <cell r="A44013" t="str">
            <v>NC.90.030.0040.d</v>
          </cell>
          <cell r="B44013" t="str">
            <v>- carico fino a 45 m (minimo da contabilizzare 30 m)</v>
          </cell>
          <cell r="C44013" t="str">
            <v>m</v>
          </cell>
          <cell r="D44013" t="str">
            <v>2,52</v>
          </cell>
        </row>
        <row r="44014">
          <cell r="A44014" t="str">
            <v>NC.90.030.0050</v>
          </cell>
          <cell r="B44014" t="str">
            <v>Carico con mezzi meccanici e/o manuale, trasporto da 1,1 a 5 km, scarico e accatastamento, anche su bancali, nei siti indicati dalla D.L. di paracarri, in pietra naturale o cemento, (dimensione indicativa diametro cm 25, lunghezza cm 120, con ingombro volumico corrispondente a circa 9 paracarri/m³), per i seguenti quantitativi riferiti ad ogni singolo viaggio:</v>
          </cell>
          <cell r="C44014"/>
          <cell r="D44014"/>
        </row>
        <row r="44015">
          <cell r="A44015" t="str">
            <v>NC.90.030.0050.a</v>
          </cell>
          <cell r="B44015" t="str">
            <v>- carico oltre n 31 paracarri</v>
          </cell>
          <cell r="C44015" t="str">
            <v>cad</v>
          </cell>
          <cell r="D44015" t="str">
            <v>5,68</v>
          </cell>
        </row>
        <row r="44016">
          <cell r="A44016" t="str">
            <v>NC.90.030.0050.b</v>
          </cell>
          <cell r="B44016" t="str">
            <v>- carico da n 21 a n 30 paracarri</v>
          </cell>
          <cell r="C44016" t="str">
            <v>cad</v>
          </cell>
          <cell r="D44016" t="str">
            <v>7,10</v>
          </cell>
        </row>
        <row r="44017">
          <cell r="A44017" t="str">
            <v>NC.90.030.0050.c</v>
          </cell>
          <cell r="B44017" t="str">
            <v>- carico da n 12 a n 20 paracarri</v>
          </cell>
          <cell r="C44017" t="str">
            <v>cad</v>
          </cell>
          <cell r="D44017" t="str">
            <v>7,69</v>
          </cell>
        </row>
        <row r="44018">
          <cell r="A44018" t="str">
            <v>NC.90.030.0050.d</v>
          </cell>
          <cell r="B44018" t="str">
            <v>- carico fino a n 11 paracarri (minimo da contabilizzare n. 9)</v>
          </cell>
          <cell r="C44018" t="str">
            <v>cad</v>
          </cell>
          <cell r="D44018" t="str">
            <v>8,82</v>
          </cell>
        </row>
        <row r="44019">
          <cell r="A44019" t="str">
            <v>NC.90.030.0060</v>
          </cell>
          <cell r="B44019" t="str">
            <v>Carico con mezzi meccanici e/o manuale, trasporto da 1,1 a 5 km, scarico e accatastamento, anche su bancali, nei siti indicati dalla D.L. di masselli per pavimentazione stradale, in pietra naturale o cemento, (spessore indicativo variabile da 14 a 17 cm), per i seguenti quantitativi riferiti ad ogni singolo viaggio:</v>
          </cell>
          <cell r="C44019"/>
          <cell r="D44019"/>
        </row>
        <row r="44020">
          <cell r="A44020" t="str">
            <v>NC.90.030.0060.a</v>
          </cell>
          <cell r="B44020" t="str">
            <v>- carico oltre mq.15,1 di masselli</v>
          </cell>
          <cell r="C44020" t="str">
            <v>m²</v>
          </cell>
          <cell r="D44020" t="str">
            <v>10,13</v>
          </cell>
        </row>
        <row r="44021">
          <cell r="A44021" t="str">
            <v>NC.90.030.0060.b</v>
          </cell>
          <cell r="B44021" t="str">
            <v>- carico da 11,1 a 15 mq di masselli</v>
          </cell>
          <cell r="C44021" t="str">
            <v>m²</v>
          </cell>
          <cell r="D44021" t="str">
            <v>12,66</v>
          </cell>
        </row>
        <row r="44022">
          <cell r="A44022" t="str">
            <v>NC.90.030.0060.c</v>
          </cell>
          <cell r="B44022" t="str">
            <v>- carico da 9,1 a 11 mq di masselli</v>
          </cell>
          <cell r="C44022" t="str">
            <v>m²</v>
          </cell>
          <cell r="D44022" t="str">
            <v>13,73</v>
          </cell>
        </row>
        <row r="44023">
          <cell r="A44023" t="str">
            <v>NC.90.030.0060.d</v>
          </cell>
          <cell r="B44023" t="str">
            <v>- carico fino a 9 mq di masselli (minimo da contabilizzare 5 mq)</v>
          </cell>
          <cell r="C44023" t="str">
            <v>m²</v>
          </cell>
          <cell r="D44023" t="str">
            <v>15,75</v>
          </cell>
        </row>
        <row r="44024">
          <cell r="A44024" t="str">
            <v>NC.90.030.0070</v>
          </cell>
          <cell r="B44024" t="str">
            <v>Carico con mezzi meccanici e/o manuale, trasporto da 1,1 a 5 km, scarico e accatastamento, anche su bancali, nei siti indicati dalla D.L. di lastre per pavimentazione marciapiedi e simili, in pietra naturale o cemento, (spessore indicativo variabile da 10 a 13 cm), per i seguenti quantitativi riferiti ad ogni singolo viaggio:</v>
          </cell>
          <cell r="C44024"/>
          <cell r="D44024"/>
        </row>
        <row r="44025">
          <cell r="A44025" t="str">
            <v>NC.90.030.0070.a</v>
          </cell>
          <cell r="B44025" t="str">
            <v>- carico oltre mq 20,1 di lastre di pietra</v>
          </cell>
          <cell r="C44025" t="str">
            <v>m²</v>
          </cell>
          <cell r="D44025" t="str">
            <v>7,60</v>
          </cell>
        </row>
        <row r="44026">
          <cell r="A44026" t="str">
            <v>NC.90.030.0070.b</v>
          </cell>
          <cell r="B44026" t="str">
            <v>- carico da 15,1 a 20 mq di lastre</v>
          </cell>
          <cell r="C44026" t="str">
            <v>m²</v>
          </cell>
          <cell r="D44026" t="str">
            <v>7,60</v>
          </cell>
        </row>
        <row r="44027">
          <cell r="A44027" t="str">
            <v>NC.90.030.0070.c</v>
          </cell>
          <cell r="B44027" t="str">
            <v>- carico da 10,1 a 15 mq di lastre</v>
          </cell>
          <cell r="C44027" t="str">
            <v>m²</v>
          </cell>
          <cell r="D44027" t="str">
            <v>10,30</v>
          </cell>
        </row>
        <row r="44028">
          <cell r="A44028" t="str">
            <v>NC.90.030.0070.d</v>
          </cell>
          <cell r="B44028" t="str">
            <v>- carico fino a 10 mq di lastre (minimo da contabilizzare mq 7)</v>
          </cell>
          <cell r="C44028" t="str">
            <v>m²</v>
          </cell>
          <cell r="D44028" t="str">
            <v>11,81</v>
          </cell>
        </row>
        <row r="44029">
          <cell r="A44029" t="str">
            <v>NC.90.030.0100</v>
          </cell>
          <cell r="B44029" t="str">
            <v>Maggiore costo del solo trasporto per distanze eccedenti i 5 km, per unità di misura e per ogni km (già considerata andata e ritorno), per una condizione di carico media:</v>
          </cell>
          <cell r="C44029"/>
          <cell r="D44029"/>
        </row>
        <row r="44030">
          <cell r="A44030" t="str">
            <v>NC.90.030.0100.a</v>
          </cell>
          <cell r="B44030" t="str">
            <v>- cordoni da cm 40x25 circa</v>
          </cell>
          <cell r="C44030" t="str">
            <v>m</v>
          </cell>
          <cell r="D44030" t="str">
            <v>0,53</v>
          </cell>
        </row>
        <row r="44031">
          <cell r="A44031" t="str">
            <v>NC.90.030.0100.b</v>
          </cell>
          <cell r="B44031" t="str">
            <v>- cordoni da cm 30x25 circa</v>
          </cell>
          <cell r="C44031" t="str">
            <v>m</v>
          </cell>
          <cell r="D44031" t="str">
            <v>0,41</v>
          </cell>
        </row>
        <row r="44032">
          <cell r="A44032" t="str">
            <v>NC.90.030.0100.c</v>
          </cell>
          <cell r="B44032" t="str">
            <v>- cordoni da cm 27x15 circa</v>
          </cell>
          <cell r="C44032" t="str">
            <v>m</v>
          </cell>
          <cell r="D44032" t="str">
            <v>0,23</v>
          </cell>
        </row>
        <row r="44033">
          <cell r="A44033" t="str">
            <v>NC.90.030.0100.d</v>
          </cell>
          <cell r="B44033" t="str">
            <v>- cordoni da cm 15x15 circa</v>
          </cell>
          <cell r="C44033" t="str">
            <v>m</v>
          </cell>
          <cell r="D44033" t="str">
            <v>0,14</v>
          </cell>
        </row>
        <row r="44034">
          <cell r="A44034" t="str">
            <v>NC.90.030.0100.e</v>
          </cell>
          <cell r="B44034" t="str">
            <v>- cordoni da cm 15x15 circa</v>
          </cell>
          <cell r="C44034" t="str">
            <v>cad</v>
          </cell>
          <cell r="D44034" t="str">
            <v>0,47</v>
          </cell>
        </row>
        <row r="44035">
          <cell r="A44035" t="str">
            <v>NC.90.030.0100.f</v>
          </cell>
          <cell r="B44035" t="str">
            <v>- masselli spessore da cm 13 a 17 circa</v>
          </cell>
          <cell r="C44035" t="str">
            <v>m²</v>
          </cell>
          <cell r="D44035" t="str">
            <v>0,86</v>
          </cell>
        </row>
        <row r="44036">
          <cell r="A44036" t="str">
            <v>NC.90.030.0100.g</v>
          </cell>
          <cell r="B44036" t="str">
            <v>- lastre spessore da cm 9 a 13 circa</v>
          </cell>
          <cell r="C44036" t="str">
            <v>m²</v>
          </cell>
          <cell r="D44036" t="str">
            <v>0,65</v>
          </cell>
        </row>
        <row r="44037">
          <cell r="A44037" t="str">
            <v>NC.90.050</v>
          </cell>
          <cell r="B44037" t="str">
            <v>CARICO, TRASPORTO E SCARICO DI MATERIALI VARI</v>
          </cell>
          <cell r="C44037"/>
          <cell r="D44037"/>
        </row>
        <row r="44038">
          <cell r="A44038" t="str">
            <v>NC.90.050.0010</v>
          </cell>
          <cell r="B44038" t="str">
            <v>Carico con mezzi meccanici e/o manuale, trasporto da quasiasi distanza, scarico e accatastamento, nei siti indicati dalla D.L. di barriere tipo New Jersey di qualsiasi tipo, in calcestruzzo o in materiale plastico:</v>
          </cell>
          <cell r="C44038"/>
          <cell r="D44038"/>
        </row>
        <row r="44039">
          <cell r="A44039" t="str">
            <v>NC.90.050.0010.a</v>
          </cell>
          <cell r="B44039" t="str">
            <v>- prefabbricata in calcestruzzo</v>
          </cell>
          <cell r="C44039" t="str">
            <v>m</v>
          </cell>
          <cell r="D44039" t="str">
            <v>11,12</v>
          </cell>
        </row>
        <row r="44040">
          <cell r="A44040" t="str">
            <v>NC.90.050.0010.b</v>
          </cell>
          <cell r="B44040" t="str">
            <v>- cava in plastica</v>
          </cell>
          <cell r="C44040" t="str">
            <v>m</v>
          </cell>
          <cell r="D44040" t="str">
            <v>3,63</v>
          </cell>
        </row>
        <row r="44041">
          <cell r="A44041" t="str">
            <v>NC.90.050.0050</v>
          </cell>
          <cell r="B44041" t="str">
            <v>Carico esclusivamente manuale di materiali sfusi (terre di scavo, macerie, ecc.), trasporto a discarica autorizzata a qualsiasi distanza e scarico</v>
          </cell>
          <cell r="C44041" t="str">
            <v>m³</v>
          </cell>
          <cell r="D44041" t="str">
            <v>30,04</v>
          </cell>
        </row>
        <row r="44042">
          <cell r="A44042" t="str">
            <v>NC.90.050.0060</v>
          </cell>
          <cell r="B44042" t="str">
            <v>Carico esclusivamente manuale, di guaine bituminose rimosse, trasporto a discarica autorizzata a qualsiasi distanza e scarico. Esclusa la movimentazione dal piano di provenienza.</v>
          </cell>
          <cell r="C44042" t="str">
            <v>m²</v>
          </cell>
          <cell r="D44042" t="str">
            <v>1,35</v>
          </cell>
        </row>
        <row r="44043">
          <cell r="A44043" t="str">
            <v>NC.90.050.0070</v>
          </cell>
          <cell r="B44043" t="str">
            <v>Carico esclusivamente manuale, di serramenti in legno o metallo di qualsiasi natura, trasporto a discarica autorizzata a qualsiasi distanza e scarico. Esclusa la movimentazione dal piano di provenienza.</v>
          </cell>
          <cell r="C44043" t="str">
            <v>m²</v>
          </cell>
          <cell r="D44043" t="str">
            <v>2,73</v>
          </cell>
        </row>
        <row r="44044">
          <cell r="A44044" t="str">
            <v>NC.90.050.0100</v>
          </cell>
          <cell r="B44044" t="str">
            <v>Carico con mezzo meccanico di materiali sfusi (terre di scavo, macerie, inerti ecc.), trasporto e scarico, alle seguenti distanze dal cantiere:</v>
          </cell>
          <cell r="C44044"/>
          <cell r="D44044"/>
        </row>
        <row r="44045">
          <cell r="A44045" t="str">
            <v>NC.90.050.0100.a</v>
          </cell>
          <cell r="B44045" t="str">
            <v>- fino a 300 m.</v>
          </cell>
          <cell r="C44045" t="str">
            <v>m³</v>
          </cell>
          <cell r="D44045" t="str">
            <v>1,61</v>
          </cell>
        </row>
        <row r="44046">
          <cell r="A44046" t="str">
            <v>NC.90.050.0100.b</v>
          </cell>
          <cell r="B44046" t="str">
            <v>- da 301 a 1.100 m</v>
          </cell>
          <cell r="C44046" t="str">
            <v>m³</v>
          </cell>
          <cell r="D44046" t="str">
            <v>1,90</v>
          </cell>
        </row>
        <row r="44047">
          <cell r="A44047" t="str">
            <v>NC.90.050.0100.c</v>
          </cell>
          <cell r="B44047" t="str">
            <v>- da 1,1 fino a 5 km.</v>
          </cell>
          <cell r="C44047" t="str">
            <v>m³</v>
          </cell>
          <cell r="D44047" t="str">
            <v>3,28</v>
          </cell>
        </row>
        <row r="44048">
          <cell r="A44048" t="str">
            <v>NC.90.050.0100.d</v>
          </cell>
          <cell r="B44048" t="str">
            <v>- da 5,1 km fino a 45 km</v>
          </cell>
          <cell r="C44048" t="str">
            <v>m³</v>
          </cell>
          <cell r="D44048" t="str">
            <v>17,45</v>
          </cell>
        </row>
        <row r="44050">
          <cell r="A44050" t="str">
            <v>1F.ED.01.02.00.00.0005._</v>
          </cell>
          <cell r="B44050" t="str">
            <v>Trincea a sezione trapezoidale per fossati, di dimensioni 40 cm di base minore e 70 cm di base maggiore, di altezza media di 100 cm
Scavo a sezione ristretta/obbligata con mezzo meccanico (miniescavatore)</v>
          </cell>
          <cell r="C44050" t="str">
            <v>m</v>
          </cell>
          <cell r="D44050">
            <v>44.273000000000003</v>
          </cell>
        </row>
        <row r="44051">
          <cell r="A44051" t="str">
            <v>1F.ED.01.02.00.00.0010._</v>
          </cell>
          <cell r="B44051" t="str">
            <v>Trincea per formazione di vallo paramassi 
Scavo a sezione ristretta/obbligata con mezzo meccanico (escavatore). Compreso accatastamento del materiale di risulta a valle trincea</v>
          </cell>
          <cell r="C44051" t="str">
            <v>mc</v>
          </cell>
          <cell r="D44051">
            <v>15.755000000000001</v>
          </cell>
        </row>
        <row r="44052">
          <cell r="A44052" t="str">
            <v>1F.ED.01.02.01.00.0005._</v>
          </cell>
          <cell r="B44052" t="str">
            <v>Scoticamento in terreno generico per spessori oltre 20 cm
Scavo a sezione aperta con mezzo meccanico (escavatore). Compreso estirpazione di erba/arbusti/alberi di piccole dimensioni (eliminabili facilmente con i normali mezzi d'opera), demolizione e rimozione recinzioni e simili, deposito delle terre nell'ambito del cantiere</v>
          </cell>
          <cell r="C44052" t="str">
            <v>mc</v>
          </cell>
          <cell r="D44052">
            <v>4.8620000000000001</v>
          </cell>
        </row>
        <row r="44053">
          <cell r="A44053" t="str">
            <v>1F.ED.01.02.02.00.0005._</v>
          </cell>
          <cell r="B44053" t="str">
            <v>Sbancamento, a qualunque profondità, in terreno generico esclusa la roccia ma inclusi i trovanti o i relitti di murature fino a 0.750 m³
Scavo a sezione aperta controllata con mezzo meccanico (escavatore). Compreso taglio di cespugli, asportazione di ceppaie, sgombero di materiali provenienti da scavi, sbadacchiature, carico e trasporto, a qualsiasi distanza, di materiale a discariche</v>
          </cell>
          <cell r="C44053" t="str">
            <v>mc</v>
          </cell>
          <cell r="D44053">
            <v>172.399</v>
          </cell>
        </row>
        <row r="44054">
          <cell r="A44054" t="str">
            <v>1F.ED.01.02.02.01.0005._</v>
          </cell>
          <cell r="B44054" t="str">
            <v>Sbancamento, a qualunque profondità, di terreno in roccia
Scavo a sezione aperta controllata con attrezzatura manuale. Compreso accatastamento in sito di materiale di risulta, impiegato per ricariche e/o per realizzazione di manufatti in pietrame</v>
          </cell>
          <cell r="C44054" t="str">
            <v>mc</v>
          </cell>
          <cell r="D44054">
            <v>342.33</v>
          </cell>
        </row>
        <row r="44055">
          <cell r="A44055" t="str">
            <v>1F.ED.01.02.02.01.0010._</v>
          </cell>
          <cell r="B44055" t="str">
            <v>Sbancamento di terreno generico per alveo di deflusso
Scavo a sezione aperta controllata con pontone o natante equipaggiato e mezzi meccanici</v>
          </cell>
          <cell r="C44055" t="str">
            <v>mc</v>
          </cell>
          <cell r="D44055">
            <v>5.0650000000000004</v>
          </cell>
        </row>
        <row r="44056">
          <cell r="A44056" t="str">
            <v>1F.ED.01.02.03.00.0005.a</v>
          </cell>
          <cell r="B44056" t="str">
            <v>Pozzo rettangolare per esecuzione di diaframma a parete continua:
- spessore 60 cm
Scavo in profondità (a vuoto) a sezione ristretta/obbligata con mezzo meccanico (escavatore)</v>
          </cell>
          <cell r="C44056" t="str">
            <v>mq</v>
          </cell>
          <cell r="D44056">
            <v>20.562999999999999</v>
          </cell>
        </row>
        <row r="44057">
          <cell r="A44057" t="str">
            <v>1F.ED.01.02.03.00.0005.b</v>
          </cell>
          <cell r="B44057" t="str">
            <v>Pozzo rettangolare per esecuzione di diaframma a parete continua:
- spessore 80 cm
Scavo in profondità (a vuoto) a sezione ristretta/obbligata con mezzo meccanico (escavatore)</v>
          </cell>
          <cell r="C44057" t="str">
            <v>mq</v>
          </cell>
          <cell r="D44057">
            <v>27.736000000000001</v>
          </cell>
        </row>
        <row r="44058">
          <cell r="A44058" t="str">
            <v>1F.ED.01.02.03.00.0005.c</v>
          </cell>
          <cell r="B44058" t="str">
            <v>Pozzo rettangolare per esecuzione di diaframma a parete continua:
- spessore 100 cm
Scavo in profondità (a vuoto) a sezione ristretta/obbligata con mezzo meccanico (escavatore)</v>
          </cell>
          <cell r="C44058" t="str">
            <v>mq</v>
          </cell>
          <cell r="D44058">
            <v>35.936</v>
          </cell>
        </row>
        <row r="44059">
          <cell r="A44059" t="str">
            <v>1F.ED.01.02.03.00.0005.d</v>
          </cell>
          <cell r="B44059" t="str">
            <v>Pozzo circolare per esecuzione di colonne di terreno consolidato, di qualsiasi diametro, compreso anche i diaframmi sottili (o lamellari).
Scavo di perforazione a rotazione tramite jet-grouting (pompa ad alta pressione).</v>
          </cell>
          <cell r="C44059" t="str">
            <v>m</v>
          </cell>
          <cell r="D44059">
            <v>17.698</v>
          </cell>
        </row>
        <row r="44060">
          <cell r="A44060" t="str">
            <v>1F.ED.04.00.01.00.0005._</v>
          </cell>
          <cell r="B44060" t="str">
            <v>Parete verticale in roccia ripulita e messa in sicurezza
Disgaggio manuale. Compreso asportazione di pietrame e materiale terroso instabile, smaltimento del materiale di risulta entro l'area di cantiere.</v>
          </cell>
          <cell r="C44060" t="str">
            <v>mq</v>
          </cell>
          <cell r="D44060">
            <v>24.370999999999999</v>
          </cell>
        </row>
        <row r="44061">
          <cell r="A44061" t="str">
            <v>1F.ED.04.00.01.00.0010._</v>
          </cell>
          <cell r="B44061" t="str">
            <v>Parete verticale in roccia ripulita e messa in sicurezza
Disgaggio manuale. Compreso asportazione di pietrame e materiale terroso instabile, ponteggi con altezza fino a 3 m, smaltimento del materiale di risulta entro l'area di cantiere o immediate vicinanze</v>
          </cell>
          <cell r="C44061" t="str">
            <v>mq</v>
          </cell>
          <cell r="D44061">
            <v>247.50899999999999</v>
          </cell>
        </row>
        <row r="44062">
          <cell r="A44062" t="str">
            <v>1F.ED.04.00.01.00.0015._</v>
          </cell>
          <cell r="B44062" t="str">
            <v>Parete verticale in roccia ripulita e messa in sicurezza
Disgaggio con mezzo meccanico (escavatore). Compreso asportazione di pietrame e materiale terroso instabile fino ad un altezza pari all'operatività del braccio meccanico, smaltimento del materiale di risulta entro l'area di cantiere</v>
          </cell>
          <cell r="C44062" t="str">
            <v>mq</v>
          </cell>
          <cell r="D44062">
            <v>6.923</v>
          </cell>
        </row>
        <row r="44063">
          <cell r="A44063" t="str">
            <v>1F.ED.04.02.00.00.0005._</v>
          </cell>
          <cell r="B44063" t="str">
            <v>Briglia a struttura mista in cls e pietra
Demolizione completa o parziale, con mezzo meccanico (miniescavatore), fino alla quota di imposta della fondazione. Compreso accatastamento in loco del materiale di risulta</v>
          </cell>
          <cell r="C44063" t="str">
            <v>mc</v>
          </cell>
          <cell r="D44063">
            <v>81.260000000000005</v>
          </cell>
        </row>
        <row r="44064">
          <cell r="A44064" t="str">
            <v>1F.ED.04.02.01.00.0005._</v>
          </cell>
          <cell r="B44064" t="str">
            <v>Difesa in pietrame
Rimozione con mezzo meccanico (escavatore) per rimaneggiamento e riutilizzo per variazione della conformazione del paraggio idraulico. Compreso ricollocazione nelle immediate vicinanze in posizione utile per l'assetto idraulico esistente</v>
          </cell>
          <cell r="C44064" t="str">
            <v>mc</v>
          </cell>
          <cell r="D44064">
            <v>13.145</v>
          </cell>
        </row>
        <row r="44065">
          <cell r="A44065" t="str">
            <v>1F.ED.10.00.00.00.0005._</v>
          </cell>
          <cell r="B44065" t="str">
            <v>Canalette di smaltimento acque. Andamento trasversali alla sede stradale
Demolizione con mezzo meccanico (escavatore). Compreso carico e scarico, a qualsiasi distanza, raccolta differenziata del materiale di risulta e indennità di discarica</v>
          </cell>
          <cell r="C44065" t="str">
            <v>m</v>
          </cell>
          <cell r="D44065">
            <v>4.29</v>
          </cell>
        </row>
        <row r="44066">
          <cell r="A44066" t="str">
            <v>1F.EM.01.01.00.00.0005._</v>
          </cell>
          <cell r="B44066" t="str">
            <v>Sponde e scarpate di alveo
Risagomatura e consolidamento con mezzo meccanico (escavatore) per prevenzione di movimenti franosi</v>
          </cell>
          <cell r="C44066" t="str">
            <v>mq</v>
          </cell>
          <cell r="D44066">
            <v>9.6489999999999991</v>
          </cell>
        </row>
        <row r="44067">
          <cell r="A44067" t="str">
            <v>1F.EM.01.01.00.00.0010._</v>
          </cell>
          <cell r="B44067" t="str">
            <v>Scarpata a monte di sede stradale fino ad uno sviluppo massimo di 5 m dal piano strada
Riprofilatura e sistemazione con mezzi meccanici (escavatore) a seguito di frana. Compreso scoronamento ed esportazione del cotico erboso, asportazione del pietrame e del materiale esuberante, rimozione del terreno vegetale, accumulo e successivo utilizzo per la copertura della scarpata, estirpazione delle ceppaie, rifinitura a mano mediante taglio delle radici sporgenti ed eliminazione del pietrame più minuto per preparare il piano per la successiva semina.</v>
          </cell>
          <cell r="C44067" t="str">
            <v>mq</v>
          </cell>
          <cell r="D44067">
            <v>3.843</v>
          </cell>
        </row>
        <row r="44068">
          <cell r="A44068" t="str">
            <v>1F.EM.01.01.00.00.0015._</v>
          </cell>
          <cell r="B44068" t="str">
            <v>Scarpata a valle di sede stradale fino ad uno sviluppo massimo di 5 m dal piano strada
Riprofilatura e sistemazione con mezzi meccanici (escavatore) a seguito di frana. Compreso scoronamento ed esportazione del cotico erboso, asportazione del pietrame e del materiale esuberante, rimozione del terreno vegetale, accumulo e successivo utilizzo per la copertura della scarpata, estirpazione delle ceppaie, rifinitura a mano mediante taglio delle radici sporgenti ed eliminazione del pietrame più minuto per preparare il piano per la successiva semina.</v>
          </cell>
          <cell r="C44068" t="str">
            <v>mq</v>
          </cell>
          <cell r="D44068">
            <v>3.843</v>
          </cell>
        </row>
        <row r="44069">
          <cell r="A44069" t="str">
            <v>1F.EM.01.01.00.00.0020._</v>
          </cell>
          <cell r="B44069" t="str">
            <v>Alveo di deflusso delle acque
Ripristino con mezzo meccanico (escavatore). Compreso risagomatura del tracciato</v>
          </cell>
          <cell r="C44069" t="str">
            <v>m</v>
          </cell>
          <cell r="D44069">
            <v>17.806999999999999</v>
          </cell>
        </row>
        <row r="44070">
          <cell r="A44070" t="str">
            <v>1F.EM.01.01.01.00.0005.a</v>
          </cell>
          <cell r="B44070" t="str">
            <v>Livellamento di terreno generico
Movimentazione con mezzo meccanico (trattrice), su volumi limitati fino a 10 cm</v>
          </cell>
          <cell r="C44070" t="str">
            <v>ha</v>
          </cell>
          <cell r="D44070">
            <v>493.077</v>
          </cell>
        </row>
        <row r="44071">
          <cell r="A44071" t="str">
            <v>1F.EM.01.01.01.00.0005.b</v>
          </cell>
          <cell r="B44071" t="str">
            <v>Livellamento di terreno generico
Movimentazione con mezzo meccanico (trattrice), su volumi tra i 10 cm e 40 cm</v>
          </cell>
          <cell r="C44071" t="str">
            <v>ha</v>
          </cell>
          <cell r="D44071">
            <v>958.13499999999999</v>
          </cell>
        </row>
        <row r="44072">
          <cell r="A44072" t="str">
            <v>1F.EM.01.03.00.00.0005._</v>
          </cell>
          <cell r="B44072" t="str">
            <v>Ringrosso e/o rialzo arginale, con terreno reperito nelle immediate vicinanze, in strati orizzontali dello spessore massimo di 30 cm
Formazione di rilevato con mezzo meccanico (escavatore). Comprese le gradonature e le immorsature, la corretta miscelatura dei componenti argilloso-sabbiosi, lo stendimento del terreno e la relativa compattazione, la spondinatura delle scarpate e dei cigli</v>
          </cell>
          <cell r="C44072" t="str">
            <v>mc</v>
          </cell>
          <cell r="D44072">
            <v>2.629</v>
          </cell>
        </row>
        <row r="44073">
          <cell r="A44073" t="str">
            <v>1F.EM.01.03.00.00.0010._</v>
          </cell>
          <cell r="B44073" t="str">
            <v>Ringrosso e/o rialzo arginale, con terreno generico demaniale o proveniente da ritagli di ciglioni, da scavo in alveo o da altre pertinenze demaniali idoneo entro 5 km, in strati orizzontali dello spessore massimo di 30 cm
Formazione di rilevato con mezzo meccanico (escavatore). Compreso carico, trasporto e scarico, profilatura e sistemazione delle area di scavo, sollevamento delle materie scavate, eliminazione delle impurità, gradonature e immorsature, corretta miscelatura dei componenti argilloso</v>
          </cell>
          <cell r="C44073" t="str">
            <v>mc</v>
          </cell>
          <cell r="D44073">
            <v>4.4279999999999999</v>
          </cell>
        </row>
        <row r="44074">
          <cell r="A44074" t="str">
            <v>1F.EM.01.03.00.00.0015._</v>
          </cell>
          <cell r="B44074" t="str">
            <v xml:space="preserve">Ringrosso e/o rialzo arginale, con terreno fornito dall'Appaltatore, in strati orizzontali dello spessore massimo di 30 cm
Formazione di rilevato con mezzo meccanico (escavatore). Comprese le gradonature e le immorsature, la corretta miscelatura dei componenti argilloso-sabbiosi, lo stendimento del terreno e la relativa compattazione, la spondinatura delle scarpate e dei cigli </v>
          </cell>
          <cell r="C44074" t="str">
            <v>mc</v>
          </cell>
          <cell r="D44074">
            <v>2.3180000000000001</v>
          </cell>
        </row>
        <row r="44075">
          <cell r="A44075" t="str">
            <v>1F.EM.01.03.00.00.0020._</v>
          </cell>
          <cell r="B44075" t="str">
            <v>Imbottimento a tergo di difese e/o risarcimento spondale, o ringrosso o rialzo di argine costituito in:
- materiali inerti prelevati dall'alveo e siti nelle immediate vicinanze dal punto d'impiego
Formazione di rilevato con mezzo meccanico (escavatore). Compreso lo scavo e la sistemazione dell'area di scavo e la compattazione e della profilatura delle scarpate.</v>
          </cell>
          <cell r="C44075" t="str">
            <v>mc</v>
          </cell>
          <cell r="D44075">
            <v>2.58</v>
          </cell>
        </row>
        <row r="44076">
          <cell r="A44076" t="str">
            <v>1F.EM.01.03.00.00.0025.a</v>
          </cell>
          <cell r="B44076" t="str">
            <v>Imbottimento a tergo di difese e/o risarcimento spondale, o ringrosso o rialzo di argine costituito in:
- materiali inerti prelevati dall'alveo in zone entro 5km dal cantiere
Formazione di rilevato con mezzo meccanico (escavatore). Compreso scavo, sistemazione dell'area di scavo, compattazione e profilatura delle scarpate, trasporto del materiale con caricamento su autocarro.</v>
          </cell>
          <cell r="C44076" t="str">
            <v>mc</v>
          </cell>
          <cell r="D44076">
            <v>4.0789999999999997</v>
          </cell>
        </row>
        <row r="44077">
          <cell r="A44077" t="str">
            <v>1F.EM.01.03.00.00.0025.b</v>
          </cell>
          <cell r="B44077" t="str">
            <v>Imbottimento a tergo di difese e/o risarcimento spondale, o ringrosso o rialzo di argine costituito in:
- materiali inerti prelevati dall'alveo in zone tra i 5 e 10 km dal cantiere
Formazione di rilevato con mezzo meccanico (escavatore). Compreso scavo, sistemazione dell'area di scavo, compattazione e profilatura delle scarpate, trasporto del materiale con caricamento su autocarro.</v>
          </cell>
          <cell r="C44077" t="str">
            <v>mc</v>
          </cell>
          <cell r="D44077">
            <v>5.5259999999999998</v>
          </cell>
        </row>
        <row r="44078">
          <cell r="A44078" t="str">
            <v>1F.EM.01.03.00.00.0025.c</v>
          </cell>
          <cell r="B44078" t="str">
            <v>Imbottimento a tergo di difese e/o risarcimento spondale, o ringrosso o rialzo di argine costituito in:
- materiali di natura ghiaiosa mista o con materiale arido fornito dall'Impresa proveniente da cave di prestito non demaniali
Formazione di rilevato con mezzo meccanico (escavatore). Compreso scavo, sistemazione dell'area di scavo, compattazione e profilatura delle scarpate, trasporto del materiale con caricamento su autocarro.</v>
          </cell>
          <cell r="C44078" t="str">
            <v>mc</v>
          </cell>
          <cell r="D44078">
            <v>33.793999999999997</v>
          </cell>
        </row>
        <row r="44079">
          <cell r="A44079" t="str">
            <v>1F.EM.04.00.02.00.0005._</v>
          </cell>
          <cell r="B44079" t="str">
            <v>Cumulo di biomassa legnosa su fondo di alveo attivo
Rimozione con mezzo meccanico  (escavatore) e attrezzatura manuale (motosega). Compreso rinvii di ancoraggio del natante se in presenza di corrente, sommaria sistemazione del fondo alveo, allontanamento del materiale di risulta e rimozione di eventuali rifiuti presenti</v>
          </cell>
          <cell r="C44079" t="str">
            <v>mq</v>
          </cell>
          <cell r="D44079">
            <v>1.1459999999999999</v>
          </cell>
        </row>
        <row r="44080">
          <cell r="A44080" t="str">
            <v>1F.EM.04.02.00.00.0005._</v>
          </cell>
          <cell r="B44080" t="str">
            <v>Scogliera dissestata o movimentata da cause naturali, a corsi regolari e/o alla rinfusa
Rimaneggio con mezzo meccanico (escavatore). Compreso regolarizzazione ed approfondimento delle fondazioni ed imposte, accatastamento dei massi esistenti, ripresa e ricollocamento dei massi, deviazione delle acque, misurazione scogliera finita</v>
          </cell>
          <cell r="C44080" t="str">
            <v>mc</v>
          </cell>
          <cell r="D44080">
            <v>17.734000000000002</v>
          </cell>
        </row>
        <row r="44081">
          <cell r="A44081" t="str">
            <v>1F.EM.04.02.01.00.0005.a</v>
          </cell>
          <cell r="B44081" t="str">
            <v>Muratura a secco, curva od obliqua, secondo le tipologie estetiche locali. Costituita da pietrame sia in fondazione sia in elevazione, di dimensioni oltre i 4-5 mq.  Le pietre di coronamento saranno scelte tra quelle di maggior dimensione e/o larghezza, con spessore non inferiore ai 20 cm e profondità di 40 cm
- altezza della muratura fino a 150 cm
Ripristino con mezzo meccanico (escavatore). Compreso sgombero, sistemazione e pulizia del crollo/materiali residui, recupero e stoccaggio in sicurezza delle pietre da riutilizzare, demolizione, riprofilatura, rimozione e accumulo del terreno vegetale, successivo riutilizzo per la sagomatura delle rampe, carico, scarico, eventuale trasbordo e/o trasporto e distribuzione ai piani. Escluso formazione degli scavi per la realizzazione del muro, fornitura e trasporto di ponteggi ed impalcature e/o opere di protezione, taglio di piante ed estirpazione delle ceppaie e radici sporgenti, riempimento progressivo.</v>
          </cell>
          <cell r="C44081" t="str">
            <v>mq</v>
          </cell>
          <cell r="D44081">
            <v>334.21300000000002</v>
          </cell>
        </row>
        <row r="44082">
          <cell r="A44082" t="str">
            <v>1F.EM.04.02.01.00.0005.b</v>
          </cell>
          <cell r="B44082" t="str">
            <v>Muratura a secco, curva od obliqua, secondo le tipologie estetiche locali. Costituita da pietrame sia in fondazione sia in elevazione, di dimensioni oltre i 4-5 mq.  Le pietre di coronamento saranno scelte tra quelle di maggior dimensione e/o larghezza, con spessore non inferiore ai 20 cm e profondità di 40 cm
- altezza della muratura tra 150 a 250 cm
Ripristino con mezzo meccanico (escavatore). Compreso sgombero, sistemazione e pulizia del crollo/materiali residui, recupero e stoccaggio in sicurezza delle pietre da riutilizzare, demolizione, riprofilatura, rimozione e accumulo del terreno vegetale, successivo riutilizzo per la sagomatura delle rampe, carico, scarico, eventuale trasbordo e/o trasporto e distribuzione ai piani. Escluso formazione degli scavi per la realizzazione del muro, fornitura e trasporto di ponteggi ed impalcature e/o opere di protezione, taglio di piante ed estirpazione delle ceppaie e radici sporgenti, riempimento progressivo.</v>
          </cell>
          <cell r="C44082" t="str">
            <v>mq</v>
          </cell>
          <cell r="D44082">
            <v>460.11799999999999</v>
          </cell>
        </row>
        <row r="44083">
          <cell r="A44083" t="str">
            <v>1F.EM.04.02.01.00.0005.c</v>
          </cell>
          <cell r="B44083" t="str">
            <v>Muratura a secco, curva od obliqua, secondo le tipologie estetiche locali. Costituita da pietrame sia in fondazione sia in elevazione, di dimensioni oltre i 4-5 mq.  Le pietre di coronamento saranno scelte tra quelle di maggior dimensione e/o larghezza, con spessore non inferiore ai 20 cm e profondità di 40 cm
- altezza della muratura tra 250 a 350 cm
Ripristino con mezzo meccanico (escavatore). Compreso sgombero, sistemazione e pulizia del crollo/materiali residui, recupero e stoccaggio in sicurezza delle pietre da riutilizzare, demolizione, riprofilatura, rimozione e accumulo del terreno vegetale, successivo riutilizzo per la sagomatura delle rampe, carico, scarico, eventuale trasbordo e/o trasporto e distribuzione ai piani. Escluso formazione degli scavi per la realizzazione del muro, fornitura e trasporto di ponteggi ed impalcature e/o opere di protezione, taglio di piante ed estirpazione delle ceppaie e radici sporgenti, riempimento progressivo.</v>
          </cell>
          <cell r="C44083" t="str">
            <v>mq</v>
          </cell>
          <cell r="D44083">
            <v>567.23199999999997</v>
          </cell>
        </row>
        <row r="44084">
          <cell r="A44084" t="str">
            <v>1F.EM.04.06.00.00.0005._</v>
          </cell>
          <cell r="B44084" t="str">
            <v>Strato di terreno (cotico erboso) con miscuglio di specie foraggiere e concimazione organica
Ricostituzione con mezzo meccanico (trattrice) mediante trasemina, su terreno generico, rado o discontinuo. Compreso concimazione</v>
          </cell>
          <cell r="C44084" t="str">
            <v>ha</v>
          </cell>
          <cell r="D44084">
            <v>2049.9969999999998</v>
          </cell>
        </row>
        <row r="44085">
          <cell r="A44085" t="str">
            <v>1F.EM.04.06.00.00.0010._</v>
          </cell>
          <cell r="B44085" t="str">
            <v>Strato di terreno (cotico erboso) con miscuglio di specie foraggiere e concimazione organica
Ricostituzione con mezzo meccanico (trattrice) mediante trasemina, su terreno rado o discontinuo. Compresa concimazione e previa eliminazione della vegetazione arbustiva invadente</v>
          </cell>
          <cell r="C44085" t="str">
            <v>ha</v>
          </cell>
          <cell r="D44085">
            <v>2194.2759999999998</v>
          </cell>
        </row>
        <row r="44086">
          <cell r="A44086" t="str">
            <v>1F.EM.04.06.00.00.0015._</v>
          </cell>
          <cell r="B44086" t="str">
            <v>Strato di terreno (cotico erboso) con miscuglio 
Ricostituzione manuale localizzata mediante spargimento del seme, su terreno rado o discontinuo.</v>
          </cell>
          <cell r="C44086" t="str">
            <v>mq</v>
          </cell>
          <cell r="D44086">
            <v>2.17</v>
          </cell>
        </row>
        <row r="44087">
          <cell r="A44087" t="str">
            <v>1F.EM.04.14.00.00.0005._</v>
          </cell>
          <cell r="B44087" t="str">
            <v>Fughe di paramenti di facciata e cordoli di gaveta di briglie. 
Scrostamento con mezzo meccanico (martello perforatore). Compreso ponteggi e opere provvisionali</v>
          </cell>
          <cell r="C44087" t="str">
            <v>mq</v>
          </cell>
          <cell r="D44087">
            <v>39.265999999999998</v>
          </cell>
        </row>
        <row r="44088">
          <cell r="A44088" t="str">
            <v>1F.EM.04.14.00.00.0010._</v>
          </cell>
          <cell r="B44088" t="str">
            <v>Giunti, di paramenti di facciata e cordoli di gaveta di briglie, in malta cementizia Rck 20. 
Saturazione e stilatura manuale. Compreso ponteggi e opere provvisionali</v>
          </cell>
          <cell r="C44088" t="str">
            <v>mq</v>
          </cell>
          <cell r="D44088">
            <v>54.555999999999997</v>
          </cell>
        </row>
        <row r="44089">
          <cell r="A44089" t="str">
            <v>1F.EM.10.00.00.00.0005._</v>
          </cell>
          <cell r="B44089" t="str">
            <v>Canalette di smaltimento acque
Pulizia manuale. Compreso riparazione del dissipatore di valle</v>
          </cell>
          <cell r="C44089" t="str">
            <v>cad</v>
          </cell>
          <cell r="D44089">
            <v>22.670999999999999</v>
          </cell>
        </row>
        <row r="44090">
          <cell r="A44090" t="str">
            <v>1F.NP.01.03.00.00.0005._</v>
          </cell>
          <cell r="B44090" t="str">
            <v>Rilevato di terreno generico/materiale di risulta proveniente dagli scavi
Riporto con mezzi meccanici (escavatore). Compreso costipamento e riprofilatura</v>
          </cell>
          <cell r="C44090" t="str">
            <v>mc</v>
          </cell>
          <cell r="D44090">
            <v>5.6210000000000004</v>
          </cell>
        </row>
        <row r="44091">
          <cell r="A44091" t="str">
            <v>1F.NP.01.03.00.00.0010._</v>
          </cell>
          <cell r="B44091" t="str">
            <v>Strato di terreno generico, tra 50 cm a 100 cm rispetto al piano di campagna, con depressione profonda media di 50cm interessante non meno del 10% della superficie dell'appezzamento
- movimentazione minima di terra: 500 mc/ha
Sterro e/o riporto con mezzo meccanico (pala meccanica), su scarpate pendenza &lt; 20%</v>
          </cell>
          <cell r="C44091" t="str">
            <v>ha</v>
          </cell>
          <cell r="D44091">
            <v>1831.3720000000001</v>
          </cell>
        </row>
        <row r="44092">
          <cell r="A44092" t="str">
            <v>1F.NP.01.03.00.00.0015._</v>
          </cell>
          <cell r="B44092" t="str">
            <v>Strato di terreno vegetale, di altezza 10-30 cm, a granulometria fine e ricco di sostanze organiche provenienti da cave di prestito
Stesa con mezzo meccanico (escavatore). Compreso cavatura, indennità di cava, carico, trasporto, scarico del materiale, stesa e regolarizzazione anche a mano</v>
          </cell>
          <cell r="C44092" t="str">
            <v>mc</v>
          </cell>
          <cell r="D44092">
            <v>38.505000000000003</v>
          </cell>
        </row>
        <row r="44093">
          <cell r="A44093" t="str">
            <v>1F.NP.04.05.00.00.0005.a</v>
          </cell>
          <cell r="B44093" t="str">
            <v>Armatura vegetale di terreno con speci erbacee in pane di terra abbinate a microrganismi del suolo, con funzione antierosiva superficiale e stabilizzazione corticale di pendii e arginature. Valori di riferimento: resistenza al taglio di 15-20 Kpa dopo 4-6 mesi e valori di 30-40 Kpa dopo 12-24 mesi dalla posa, con spostamenti orizzontali in esercizio trascurabili (inferiori a 20 mm).
- n. 1 pianta/mq
Realizzazione tramite messa a dimora manuale</v>
          </cell>
          <cell r="C44093" t="str">
            <v>mq</v>
          </cell>
          <cell r="D44093">
            <v>12.622999999999999</v>
          </cell>
        </row>
        <row r="44094">
          <cell r="A44094" t="str">
            <v>1F.NP.04.05.00.00.0005.b</v>
          </cell>
          <cell r="B44094" t="str">
            <v>Armatura vegetale di terreno con speci erbacee in pane di terra abbinate a microrganismi del suolo, con funzione antierosiva superficiale e stabilizzazione corticale di pendii e arginature. Valori di riferimento: resistenza al taglio di 15-20 Kpa dopo 4-6 mesi e valori di 30-40 Kpa dopo 12-24 mesi dalla posa, con spostamenti orizzontali in esercizio trascurabili (inferiori a 20 mm).
- n. 2 pianta/mq
Realizzazione tramite messa a dimora manuale</v>
          </cell>
          <cell r="C44094" t="str">
            <v>mq</v>
          </cell>
          <cell r="D44094">
            <v>25.245999999999999</v>
          </cell>
        </row>
        <row r="44095">
          <cell r="A44095" t="str">
            <v>1F.NP.04.05.00.00.0005.c</v>
          </cell>
          <cell r="B44095" t="str">
            <v>Armatura vegetale di terreno con speci erbacee in pane di terra abbinate a microrganismi del suolo, con funzione antierosiva superficiale e stabilizzazione corticale di pendii e arginature. Valori di riferimento: resistenza al taglio di 15-20 Kpa dopo 4-6 mesi e valori di 30-40 Kpa dopo 12-24 mesi dalla posa, con spostamenti orizzontali in esercizio trascurabili (inferiori a 20 mm).
- n. 3 pianta/mq
Realizzazione tramite messa a dimora manuale</v>
          </cell>
          <cell r="C44095" t="str">
            <v>mq</v>
          </cell>
          <cell r="D44095">
            <v>37.869</v>
          </cell>
        </row>
        <row r="44096">
          <cell r="A44096" t="str">
            <v>1F.NP.04.05.00.01.0005.a</v>
          </cell>
          <cell r="B44096" t="str">
            <v>Materasso tipo reno in rete metallica a doppia torsione con maglie esagonali 6x8 in filo di acciaio trafilato a freddo, diam. 2.2 mm, galvanizzato a caldo con rivestimento in lega Zn-Al, riempito con grossi ciottoli o pietrame di cava di opportuna pezzatura.
- Dimensioni 3X3X0.3 
Posa con mezzo meccanico (escavatore)</v>
          </cell>
          <cell r="C44096" t="str">
            <v>mq</v>
          </cell>
          <cell r="D44096">
            <v>56.151000000000003</v>
          </cell>
        </row>
        <row r="44097">
          <cell r="A44097" t="str">
            <v>1F.NP.04.05.00.01.0005.b</v>
          </cell>
          <cell r="B44097" t="str">
            <v>Materasso tipo reno in rete metallica a doppia torsione con maglie esagonali 6x8 in filo di acciaio trafilato a freddo, diam. 2.2 mm, galvanizzato a caldo con rivestimento in lega Zn-Al, riempito con grossi ciottoli o pietrame di cava di opportuna pezzatura.
- Dimensioni 4X3X0.3
Posa con mezzo meccanico (escavatore)</v>
          </cell>
          <cell r="C44097" t="str">
            <v>mq</v>
          </cell>
          <cell r="D44097">
            <v>50.5</v>
          </cell>
        </row>
        <row r="44098">
          <cell r="A44098" t="str">
            <v>1F.NP.04.05.00.01.0005.c</v>
          </cell>
          <cell r="B44098" t="str">
            <v>Materasso tipo reno in rete metallica a doppia torsione con maglie esagonali 6x8 in filo di acciaio trafilato a freddo, diam. 2.2 mm, galvanizzato a caldo con rivestimento in lega Zn-Al, riempito con grossi ciottoli o pietrame di cava di opportuna pezzatura.
- Dimensioni 3X3X0.3, rivestito con polimero plastico
Posa con mezzo meccanico (escavatore)</v>
          </cell>
          <cell r="C44098" t="str">
            <v>mq</v>
          </cell>
          <cell r="D44098">
            <v>63.756</v>
          </cell>
        </row>
        <row r="44099">
          <cell r="A44099" t="str">
            <v>1F.NP.04.05.00.01.0005.d</v>
          </cell>
          <cell r="B44099" t="str">
            <v>Materasso tipo reno in rete metallica a doppia torsione con maglie esagonali 6x8 in filo di acciaio trafilato a freddo, diam. 2.2 mm, galvanizzato a caldo con rivestimento in lega Zn-Al, riempito con grossi ciottoli o pietrame di cava di opportuna pezzatura.
- Dimensioni 4X3X0.3, rivestito con polimero plastico
Posa con mezzo meccanico (escavatore)</v>
          </cell>
          <cell r="C44099" t="str">
            <v>mq</v>
          </cell>
          <cell r="D44099">
            <v>59.415999999999997</v>
          </cell>
        </row>
        <row r="44100">
          <cell r="A44100" t="str">
            <v>1F.NP.04.05.00.02.0005._</v>
          </cell>
          <cell r="B44100" t="str">
            <v>Strato di biostuoia, con funzione antierosiva, in fibre naturali: paglia (peso minimo di 300 g/mq). Fissaggio con interro ai bordi e picchetti (o staffe) in acciaio. Previa semina con miscuglio di leguminosi e graminacee (quantità di riferimento 40 g/mq)
Posa manuale su scarpata. Compreso semina e fissaggio</v>
          </cell>
          <cell r="C44100" t="str">
            <v>mq</v>
          </cell>
          <cell r="D44100">
            <v>12.16405</v>
          </cell>
        </row>
        <row r="44101">
          <cell r="A44101" t="str">
            <v>1F.NP.04.05.00.02.0010.a</v>
          </cell>
          <cell r="B44101" t="str">
            <v>Strato di biostuoia, con funzione antierosiva, in fibre naturali: miste paglia-cocco, paglia &gt; 40% (peso minimo di 400 g/mq). Fissaggio con interro ai bordi e con picchetti (o staffe) in acciaio. Previa semina con miscuglio di leguminosi e graminacee (quantità di riferimento 40 g/mq)
Posa manuale su scarpata. Compreso semina e fissaggio</v>
          </cell>
          <cell r="C44101" t="str">
            <v>mq</v>
          </cell>
          <cell r="D44101">
            <v>13.937900000000001</v>
          </cell>
        </row>
        <row r="44102">
          <cell r="A44102" t="str">
            <v>1F.NP.04.05.00.02.0010.b</v>
          </cell>
          <cell r="B44102" t="str">
            <v>Strato di biostuoia, con funzione antierosiva, in fibre naturali: miste paglia-cocco, paglia &gt; 40% (peso minimo di 400 g/mq). Fissaggio con interro ai bordi e con picchetti (o staffe) in acciaio. Previa semina con miscuglio di leguminosi e graminacee (quantità di riferimento 40 g/mq)
Posa manuale su scarpata di elevata pendenza. Compreso semina e fissaggio</v>
          </cell>
          <cell r="C44102" t="str">
            <v>mq</v>
          </cell>
          <cell r="D44102">
            <v>17.218900000000001</v>
          </cell>
        </row>
        <row r="44103">
          <cell r="A44103" t="str">
            <v>1F.NP.04.05.00.02.0015._</v>
          </cell>
          <cell r="B44103" t="str">
            <v>Strato di biorete, con funzione antierosiva, in fibre naturali: juta, a maglia di 1x1,5 cm. Fissaggio con picchetti (o staffe) in acciaio. Previa semina con miscuglio di leguminosi e graminacee (quantità di riferimento 40 g/mq)
Posa manuale su scarpate di sponde fluviali o lacustri (bassa pendenza e bassa velocità della corrente), su substrati denudati o di neoformazione. Compreso semina e fissaggio</v>
          </cell>
          <cell r="C44103" t="str">
            <v>mq</v>
          </cell>
          <cell r="D44103">
            <v>13.4779</v>
          </cell>
        </row>
        <row r="44104">
          <cell r="A44104" t="str">
            <v>1F.NP.04.05.00.02.0020.a</v>
          </cell>
          <cell r="B44104" t="str">
            <v>Strato di biorete, con funzione antierosiva, in fibre naturali: juta, a maglia 1x1,5 cm. Fissaggio con picchetti in ferro (n° 2-4/mq). Intasamento con miscela di: miscuglio di sementi, terriccio organico, paglia, sostanze collanti e fertilizzanti
- superfici fino a 500 mq.
Posa manuale su scarpata regolarizzata. Compreso semina e fissaggio</v>
          </cell>
          <cell r="C44104" t="str">
            <v>mq</v>
          </cell>
          <cell r="D44104">
            <v>17.100100000000001</v>
          </cell>
        </row>
        <row r="44105">
          <cell r="A44105" t="str">
            <v>1F.NP.04.05.00.02.0020.b</v>
          </cell>
          <cell r="B44105" t="str">
            <v>Strato di biorete, con funzione antierosiva, in fibre naturali: juta, a maglia 1x1,5 cm. Fissaggio con picchetti in ferro (n° 2-4/mq). Intasamento con miscela di: miscuglio di sementi, terriccio organico, paglia, sostanze collanti e fertilizzanti
- superfici da 500 a 3000 mq
Posa manuale su scarpata regolarizzata. Compreso semina e fissaggio</v>
          </cell>
          <cell r="C44105" t="str">
            <v>mq</v>
          </cell>
          <cell r="D44105">
            <v>16.027999999999999</v>
          </cell>
        </row>
        <row r="44106">
          <cell r="A44106" t="str">
            <v>1F.NP.04.05.00.02.0020.c</v>
          </cell>
          <cell r="B44106" t="str">
            <v>Strato di biorete, con funzione antierosiva, in fibre naturali: juta, a maglia 1x1,5 cm. Fissaggio con picchetti in ferro (n° 2-4/mq). Intasamento con miscela di: miscuglio di sementi, terriccio organico, paglia, sostanze collanti e fertilizzanti
- oltre 3000 mq
Posa manuale su scarpata regolarizzata. Compreso semina e fissaggio</v>
          </cell>
          <cell r="C44106" t="str">
            <v>mq</v>
          </cell>
          <cell r="D44106">
            <v>14.905099999999999</v>
          </cell>
        </row>
        <row r="44107">
          <cell r="A44107" t="str">
            <v>1F.NP.04.05.00.02.0025._</v>
          </cell>
          <cell r="B44107" t="str">
            <v>Strato di biorete, con funzione antierosiva, in fibre naturali: cocco (peso minimo di 700 gr/mq). Fissaggio con picchetti.
Posa con mezzo meccanico (escavatore) e manuale, su superfici orizzontali e/o inclinate. Compreso risvolti, sovrapposizioni, fissaggi</v>
          </cell>
          <cell r="C44107" t="str">
            <v>mq</v>
          </cell>
          <cell r="D44107">
            <v>14.249000000000001</v>
          </cell>
        </row>
        <row r="44108">
          <cell r="A44108" t="str">
            <v>1F.NP.04.05.00.02.0030.a</v>
          </cell>
          <cell r="B44108" t="str">
            <v>Strato di biorete, con funzione antierosiva, in rete metallica e fibre naturali: cocco (peso minimo di 700 gr/mq) a maglia aperta. Fissaggio con picchetti
- rete metallica a doppia torsione, maglia 8x10 filo diam. 2,70mm, rivestito in lega di Zn/AL; accoppiata meccanicamente per punti metallici con un biotessile in cocco. Resistenza a trazione nominale (rete) &gt; 50 kN/m 
Posa con mezzo meccanico (escavatore) e manuale, su superfici orizzontali e/o inclinate. Compreso risvolti, sovrapposizioni, fissaggi</v>
          </cell>
          <cell r="C44108" t="str">
            <v>mq</v>
          </cell>
          <cell r="D44108">
            <v>15.52</v>
          </cell>
        </row>
        <row r="44109">
          <cell r="A44109" t="str">
            <v>1F.NP.04.05.00.02.0030.b</v>
          </cell>
          <cell r="B44109" t="str">
            <v>Strato di biorete, con funzione antierosiva, in rete metallica e fibre naturali: cocco (peso minimo di 700 gr/mq) a maglia aperta. Fissaggio con picchetti
- rete metallica a doppia torsione, maglia 6x8 filo diam. 2,20/3,20 mm, rivestito in lega di Zn/AL; accoppiata meccanicamente per punti metallici con un biotessile in cocco. Resistenza a trazione nominale (rete) &gt; 37 kN/m 
Posa con mezzo meccanico (escavatore) e manuale, su superfici orizzontali e/o inclinate. Compreso risvolti, sovrapposizioni, fissaggi</v>
          </cell>
          <cell r="C44109" t="str">
            <v>mq</v>
          </cell>
          <cell r="D44109">
            <v>17.411999999999999</v>
          </cell>
        </row>
        <row r="44110">
          <cell r="A44110" t="str">
            <v>1F.NP.04.05.00.02.0035._</v>
          </cell>
          <cell r="B44110" t="str">
            <v>Strato di biorete, con funzione antierosiva, in rete metallica e in fibre naturali: biofeltro. Fissaggio con picchetti
- rete metallica a doppia torsione, maglia 6x8 filo diam. 2,20/3,20 mm, rivestito in lega di Zn/AL; accoppiata meccanicamente per punti metallici con un biotessile in fibre cellulosiche (biofeltro), preseminato con sementi di specie erbacee. Resistenza a trazione nominale (rete) &gt; 37 kN/m 
Posa con mezzo meccanico (escavatore) e manuale su superfici orizzontali e/o inclinate. Compreso risvolti, sovrapposizioni, fissaggi, fertilizzanti granulari e ammendanti, escluso collanti, reti, fibre o film sintetici</v>
          </cell>
          <cell r="C44110" t="str">
            <v>mq</v>
          </cell>
          <cell r="D44110">
            <v>18.524999999999999</v>
          </cell>
        </row>
        <row r="44111">
          <cell r="A44111" t="str">
            <v>1F.NP.04.05.00.02.0040._</v>
          </cell>
          <cell r="B44111" t="str">
            <v>Strato di georete grimpante tridimensionale, con funzione antierosiva, in fibre naturali. Fissaggio, lungo bordo superiore ed inferiore del pendio, con interramento in trincee profonde maggiori o uguali a 20 cm. Sovrapposizione tra rotoli &gt; 10 cm, ancorati con picchetti sagomati ad U, diametro 8 e lunghezza 15-30 cm (2/mq). Intasamento con idonea miscela tamponante per l'inerbimento accelerato
Posa manuale su superficie regolarizzata, con pendenza 45-50°, libera da pietre e radici. Compreso fissaggio, interramento, sovrapposizioni e intasamento per inerbimento accelerato</v>
          </cell>
          <cell r="C44111" t="str">
            <v>mq</v>
          </cell>
          <cell r="D44111">
            <v>25.760899999999999</v>
          </cell>
        </row>
        <row r="44112">
          <cell r="A44112" t="str">
            <v>1F.NP.04.05.00.02.0045._</v>
          </cell>
          <cell r="B44112" t="str">
            <v>Strato di georete, con funzione antierosiva, in fibre naturali: juta a maglia aperta. Resistenza meccanica &gt; 5 KN/m, larghezza maglia &gt; 4-5 mm. Fissaggio con picchetti di legno o metallici
Posa manuale su scarpate e sponde fluviali. Compreso fissaggio</v>
          </cell>
          <cell r="C44112" t="str">
            <v>mq</v>
          </cell>
          <cell r="D44112">
            <v>4.2869999999999999</v>
          </cell>
        </row>
        <row r="44113">
          <cell r="A44113" t="str">
            <v>1F.NP.04.05.00.03.0005._</v>
          </cell>
          <cell r="B44113" t="str">
            <v>Strato di geocelle a nido d'ape, con funzione antierosiva, spessore 10 cm, in fibre sintetiche: polietilene. Intasamento con terreno vegetale e fissaggio in testa con picchetti in acciaio a "U" e ancoraggi  (1 ogni 2 celle)
Posa manuale su scarpata precedentemente livellate, prive di radici e sassi sporgenti. Compreso intasamento, fissaggio e semina (40 gr/mq).</v>
          </cell>
          <cell r="C44113" t="str">
            <v>mq</v>
          </cell>
          <cell r="D44113">
            <v>20.320599999999999</v>
          </cell>
        </row>
        <row r="44114">
          <cell r="A44114" t="str">
            <v>1F.NP.04.05.00.03.0010._</v>
          </cell>
          <cell r="B44114" t="str">
            <v>Strato di geogriglia tridimensionale, con funzione antierosiva, spessore &gt; 10 mm, resistenza a trazione &gt; 20 kN/m nella direzione longitudinale, allungamento &lt; 12,5%, di fibre sintetiche: poliestere (PET) ad elevato modulo, con rivestimento polimerico inerte.
Posa con mezzo meccanico (pala meccanica) e manuale.</v>
          </cell>
          <cell r="C44114" t="str">
            <v>mq</v>
          </cell>
          <cell r="D44114">
            <v>12.356</v>
          </cell>
        </row>
        <row r="44115">
          <cell r="A44115" t="str">
            <v>1F.NP.04.05.00.03.0015.a</v>
          </cell>
          <cell r="B44115" t="str">
            <v>Strato di geogriglia monodirezionale, con funzione antierosiva, struttura planare in fibre sintetiche: poliestestere ad alta tenacità, protetti con rivestimento polimerico, di tipo tessuto, estruso o a nastri. Prestazioni del rinforzo (Tb e Td) calcolate a 120 anni.
- resistenza certificati Tb ≥ 50 kN/m e Td ≥ 32,2 kN/m
Posa con mezzo meccanico (escavatore) e manuale.</v>
          </cell>
          <cell r="C44115" t="str">
            <v>mq</v>
          </cell>
          <cell r="D44115">
            <v>5.39</v>
          </cell>
        </row>
        <row r="44116">
          <cell r="A44116" t="str">
            <v>1F.NP.04.05.00.03.0015.b</v>
          </cell>
          <cell r="B44116" t="str">
            <v>Strato di geogriglia monodirezionale, con funzione antierosiva, struttura planare in fibre sintetiche: poliestestere ad alta tenacità, protetti con rivestimento polimerico, di tipo tessuto, estruso o a nastri. Prestazioni del rinforzo (Tb e Td) calcolate a 120 anni.
- resistenza certificati Tb ≥ 80 kN/m e Td ≥ 51,9 kN/m
Posa con mezzo meccanico (escavatore) e manuale.</v>
          </cell>
          <cell r="C44116" t="str">
            <v>mq</v>
          </cell>
          <cell r="D44116">
            <v>5.891</v>
          </cell>
        </row>
        <row r="44117">
          <cell r="A44117" t="str">
            <v>1F.NP.04.05.00.03.0015.c</v>
          </cell>
          <cell r="B44117" t="str">
            <v>Strato di geogriglia monodirezionale, con funzione antierosiva, struttura planare in fibre sintetiche: poliestestere ad alta tenacità, protetti con rivestimento polimerico, di tipo tessuto, estruso o a nastri. Prestazioni del rinforzo (Tb e Td) calcolate a 120 anni.
- resistenza certificati Tb ≥ 120 kN/m e Td ≥ 78,9 kN/m
Posa con mezzo meccanico (escavatore) e manuale.</v>
          </cell>
          <cell r="C44117" t="str">
            <v>mq</v>
          </cell>
          <cell r="D44117">
            <v>6.28</v>
          </cell>
        </row>
        <row r="44118">
          <cell r="A44118" t="str">
            <v>1F.NP.04.05.00.03.0020.a</v>
          </cell>
          <cell r="B44118" t="str">
            <v>Strato di geotessile non tessuto, con funzione antierosiva, in fibre sintetiche: poliestere. Fissaggio con picchetti
- Massa areica &gt; 200 gr., resistenza a trazione &gt; 15 kN/m
Posa con mezzo meccanico (escavatore) e manuale su superfici orizzontali e/o inclinate. Compreso risvolti, sovrapposizioni, fissaggio</v>
          </cell>
          <cell r="C44118" t="str">
            <v>mq</v>
          </cell>
          <cell r="D44118">
            <v>2.6480000000000001</v>
          </cell>
        </row>
        <row r="44119">
          <cell r="A44119" t="str">
            <v>1F.NP.04.05.00.03.0020.b</v>
          </cell>
          <cell r="B44119" t="str">
            <v>Strato di geotessile non tessuto, con funzione antierosiva, in fibre sintetiche: poliestere. Fissaggio con picchetti
- Massa areica &gt; 300 gr., resistenza a trazione &gt; 20 kN/m
Posa con mezzo meccanico (escavatore) e manuale su superfici orizzontali e/o inclinate. Compreso risvolti, sovrapposizioni, fissaggio</v>
          </cell>
          <cell r="C44119" t="str">
            <v>mq</v>
          </cell>
          <cell r="D44119">
            <v>3.66</v>
          </cell>
        </row>
        <row r="44120">
          <cell r="A44120" t="str">
            <v>1F.NP.04.05.00.03.0020.c</v>
          </cell>
          <cell r="B44120" t="str">
            <v>Strato di geotessile non tessuto, con funzione antierosiva, in fibre sintetiche: poliestere. Fissaggio con picchetti
- Massa areica &gt; 400 gr., resistenza a trazione &gt; 30 kN/m
Posa con mezzo meccanico (escavatore) e manuale su superfici orizzontali e/o inclinate. Compreso risvolti, sovrapposizioni, fissaggio</v>
          </cell>
          <cell r="C44120" t="str">
            <v>mq</v>
          </cell>
          <cell r="D44120">
            <v>4.2759999999999998</v>
          </cell>
        </row>
        <row r="44121">
          <cell r="A44121" t="str">
            <v>1F.NP.04.05.00.03.0025.a</v>
          </cell>
          <cell r="B44121" t="str">
            <v>Strato di geotessile non tessuto, con funzione antierosiva, in fibre sintetiche: polipropilene. Fissaggio con picchetti
- Massa areica &gt; 200 gr., resistenza a trazione &gt; 15 kN/m
Posa con mezzo meccanico (escavatore) e manuale su superfici orizzontali e/o inclinate. Compreso risvolti, sovrapposizioni, fissaggio</v>
          </cell>
          <cell r="C44121" t="str">
            <v>mq</v>
          </cell>
          <cell r="D44121">
            <v>3.0659999999999998</v>
          </cell>
        </row>
        <row r="44122">
          <cell r="A44122" t="str">
            <v>1F.NP.04.05.00.03.0025.b</v>
          </cell>
          <cell r="B44122" t="str">
            <v>Strato di geotessile non tessuto, con funzione antierosiva, in fibre sintetiche: polipropilene. Fissaggio con picchetti
- Massa areica &gt; 300 gr., resistenza a trazione&gt; 20 kN/m
Posa con mezzo meccanico (escavatore) e manuale su superfici orizzontali e/o inclinate. Compreso risvolti, sovrapposizioni, fissaggio</v>
          </cell>
          <cell r="C44122" t="str">
            <v>mq</v>
          </cell>
          <cell r="D44122">
            <v>3.66</v>
          </cell>
        </row>
        <row r="44123">
          <cell r="A44123" t="str">
            <v>1F.NP.04.05.00.03.0025.c</v>
          </cell>
          <cell r="B44123" t="str">
            <v>Strato di geotessile non tessuto, con funzione antierosiva, in fibre sintetiche: polipropilene. Fissaggio con picchetti
- Massa areica &gt; 400 gr., resistenza a trazione &gt; 30 kN/m
Posa con mezzo meccanico (escavatore) e manuale su superfici orizzontali e/o inclinate. Compreso risvolti, sovrapposizioni, fissaggio</v>
          </cell>
          <cell r="C44123" t="str">
            <v>mq</v>
          </cell>
          <cell r="D44123">
            <v>4.3319999999999999</v>
          </cell>
        </row>
        <row r="44124">
          <cell r="A44124" t="str">
            <v>1F.NP.04.05.00.03.0030.a</v>
          </cell>
          <cell r="B44124" t="str">
            <v>Strato di geotessile non tessuto, con funzione antierosiva, in fibre sintetiche: polipropilene. Fissaggio con picchetti
- resistenza a trazione longitudinale e trasversale &gt; 15 kN
Posa con mezzo meccanico (escavatore) e manuale su superfici orizzontali e/o inclinate. Compreso risvolti, sovrapposizioni, fissaggio</v>
          </cell>
          <cell r="C44124" t="str">
            <v>mq</v>
          </cell>
          <cell r="D44124">
            <v>3.7429999999999999</v>
          </cell>
        </row>
        <row r="44125">
          <cell r="A44125" t="str">
            <v>1F.NP.04.05.00.03.0030.b</v>
          </cell>
          <cell r="B44125" t="str">
            <v>Strato di geotessile non tessuto, con funzione antierosiva, in fibre sintetiche: polipropilene. Fissaggio con picchetti
- resistenza a trazione longitudinale e trasversale &gt; 40 kN
Posa con mezzo meccanico (escavatore) e manuale su superfici orizzontali e/o inclinate. Compreso risvolti, sovrapposizioni, fissaggio</v>
          </cell>
          <cell r="C44125" t="str">
            <v>mq</v>
          </cell>
          <cell r="D44125">
            <v>4.6340000000000003</v>
          </cell>
        </row>
        <row r="44126">
          <cell r="A44126" t="str">
            <v>1F.NP.04.05.00.04.0005._</v>
          </cell>
          <cell r="B44126" t="str">
            <v>Geocomposito antierosivo in rete metallica, maglia 6x8, a doppia torsione accoppiato a biorete in fibre naturali: cocco. Filo trafilato di acciaio, diametro 2,20 mm, lega eutettica Zn-Al con resistenza a trazione nominale maggiore uguale a 37 kN/m e resistenza a punzonamento nominale maggiore uguale a 43 kN. Rivestimento di filo con materiale polimerico, spessore nominale 0,5 mm. Biorete a maglia aperta con massa areica maggiore uguale a 700 g/mq, resistenza a trazione longitudinale di 20,0 kN/m, resistenza a trazione trasversale di 9kN/m e grado di copertura superiore al 60%. Legature con punti metallici (3 punti/mq).
Posa manuale.</v>
          </cell>
          <cell r="C44126" t="str">
            <v>mq</v>
          </cell>
          <cell r="D44126">
            <v>26.486999999999998</v>
          </cell>
        </row>
        <row r="44127">
          <cell r="A44127" t="str">
            <v>1F.NP.04.05.00.04.0010._</v>
          </cell>
          <cell r="B44127" t="str">
            <v>Geocomposito antierosivo in rete metallica, maglia 6x8, a doppia torsione accoppiato a biotessile in fibre naturali: cellulosiche biodegradabili. Filo trafilato di acciaio, diametro 2,20 mm, lega eutettica Zn-Al con resistenza a trazione nominale maggiore uguale a 37 kN/m e resistenza a punzonamento nominale maggiore uguale a 43 kN. Rivestimento di filo con materiale polimerico, spessore nominale 0,5 mm. Biotessile di peso minore uguale a 250 g/mq e spessore minore uguale a 4 mm, preseminato con sementi di specie erbacee, compresi fertilizzanti granulari, esclusi collanti, reti, fibre e film sintetici. Legature con punti metallici (3 punti/mq).
Posa manuale.</v>
          </cell>
          <cell r="C44127" t="str">
            <v>mq</v>
          </cell>
          <cell r="D44127">
            <v>27.536000000000001</v>
          </cell>
        </row>
        <row r="44128">
          <cell r="A44128" t="str">
            <v>1F.NP.04.05.00.04.0015._</v>
          </cell>
          <cell r="B44128" t="str">
            <v>Geocomposito antierosivo, spessore di 15 mm, in rete metallica e geostuoia tridimensionale polimerica in fibre sintetiche termosaldate: polipropilene. Rete metallica a doppia torsione con maglia esagonale tipo 8x10. Filo trafilato di acciaio, diametro pari a 2,70 mm, lega eutettica Zn-Al con resistenza a trazione nominale maggiore uguale a 50 kN/m e resistenza a punzonamento nominale maggiore uguale a 65 kN. Rivestimento di filo con materiale polimerico, spessore nominale 0,5 mm. Geostuoia con massa areica maggiore uguale a 450 g/mq in due strutture termosaldate (superiore a maglia tridimensionale con un indice alveolare &gt; 90%, inferiore a maglia piatta).
Posa con mezzo meccanico (escavatore) su sponde e/o scarpate stabilizzate. Compreso sfridi, sovrapposizioni. Escluso saturazione di geostuoia con terreno vegetale e idrosemina.</v>
          </cell>
          <cell r="C44128" t="str">
            <v>mq</v>
          </cell>
          <cell r="D44128">
            <v>25.332999999999998</v>
          </cell>
        </row>
        <row r="44129">
          <cell r="A44129" t="str">
            <v>1F.NP.04.07.00.00.0005._</v>
          </cell>
          <cell r="B44129" t="str">
            <v>Alveo di deflusso di acque a sezione semicircolare, con massi reperiti in loco posati sul letto di cls con interposta rete elettrosaldata. Spessore cls cm 30
Realizzazione con mezzo meccanico</v>
          </cell>
          <cell r="C44129" t="str">
            <v>mc</v>
          </cell>
          <cell r="D44129">
            <v>129.6119473</v>
          </cell>
        </row>
        <row r="44130">
          <cell r="A44130" t="str">
            <v>1F.NP.04.07.00.00.0010._</v>
          </cell>
          <cell r="B44130" t="str">
            <v>Selciatone in cls, Rck 20, e pietra reperita in loco per formazione piano di scorrimento acque, compreso ferro in ragione di 70 kg/mq, spezzoni di ancoraggio inghisati in roccia ove necessario. Distanza spezzoni d. 20 mm cm 50 lungo il perimetro orizzontale di aderenza
Realizzazione con mezzo meccanico e manuale</v>
          </cell>
          <cell r="C44130" t="str">
            <v>mc</v>
          </cell>
          <cell r="D44130">
            <v>337.86399999999998</v>
          </cell>
        </row>
        <row r="44131">
          <cell r="A44131" t="str">
            <v>1F.NP.04.07.00.00.0015._</v>
          </cell>
          <cell r="B44131" t="str">
            <v>Platee di dissipazione in cls, sia piane che a grezza sagoma, altezza 100cm. Il piano in CLS (Rck 300), spessore 25 cm, con rete elettrosaldata, maglia 20x20, a 5 cm dal fondo di appoggio e inserimento di pietrame, compatto e non gelivo, da cava.
Realizzazione con mezzo meccanico (escavatore idrulico e pala caricatrice). Compreso posa e sistemazione accostata del pietrame, intasamento con cls Rck 300 opportunamente vibrato fino a 2/3 dell'altezza del pietrame, gettato con ausilio di idonea pompa, compresa assistenza al getto. Escluso lo scavo</v>
          </cell>
          <cell r="C44131" t="str">
            <v>mq</v>
          </cell>
          <cell r="D44131">
            <v>238.56899999999999</v>
          </cell>
        </row>
        <row r="44132">
          <cell r="A44132" t="str">
            <v>1F.NP.04.07.00.01.0005._</v>
          </cell>
          <cell r="B44132" t="str">
            <v>Platee di dissipazione a secco, sia piane che a grezza sagoma, con pietrame compatto e non gelivo proveniente da cava, non inferiore a 0,80mc
Realizzazione con mezzo meccanico (escavatore). Compresa posa e sistemazione accostata di pietrame. Escluso compensazione del piano</v>
          </cell>
          <cell r="C44132" t="str">
            <v>mq</v>
          </cell>
          <cell r="D44132">
            <v>103.806</v>
          </cell>
        </row>
        <row r="44133">
          <cell r="A44133" t="str">
            <v>1F.NP.04.07.00.02.0005._</v>
          </cell>
          <cell r="B44133" t="str">
            <v>Terreno inerbito con miscuglio di graminacee e leguminose 
- quantità di riferimento 3 q/ha
Semina con mezzo meccanico (trattrice) su file di impianto</v>
          </cell>
          <cell r="C44133" t="str">
            <v>ha</v>
          </cell>
          <cell r="D44133">
            <v>3777.4033399999998</v>
          </cell>
        </row>
        <row r="44134">
          <cell r="A44134" t="str">
            <v>1F.NP.04.07.00.02.0010.a</v>
          </cell>
          <cell r="B44134" t="str">
            <v>Terreno inerbito con miscuglio di sementi (quantità di riferimento 30 g/mq)
- per superfici fino a mq. 2.500
Semina con mezzo meccanico (trattrice). Compreso fresatura, spietramento e asportazione dei sassi di media pezzatura, reinterro, rullatura finale e livellatura, prima concimazione e primo innaffiamento</v>
          </cell>
          <cell r="C44134" t="str">
            <v>mq</v>
          </cell>
          <cell r="D44134">
            <v>5.3689999999999998</v>
          </cell>
        </row>
        <row r="44135">
          <cell r="A44135" t="str">
            <v>1F.NP.04.07.00.02.0010.b</v>
          </cell>
          <cell r="B44135" t="str">
            <v>Terreno inerbito con miscuglio di sementi (quantità di riferimento 30 g/mq)
- per superfici oltre mq. 2.500
Semina con mezzo meccanico (trattrice). Compreso fresatura, spietramento e asportazione dei sassi di media pezzatura, reinterro, rullatura finale e livellatura, prima concimazione e primo innaffiamento</v>
          </cell>
          <cell r="C44135" t="str">
            <v>mq</v>
          </cell>
          <cell r="D44135">
            <v>3.3580000000000001</v>
          </cell>
        </row>
        <row r="44136">
          <cell r="A44136" t="str">
            <v>1F.NP.04.07.00.02.0015._</v>
          </cell>
          <cell r="B44136" t="str">
            <v>Terreno inerbito con miscuglio di sementi, sostanze organiche (torba bionda o scura), fertilizzanti, fitoregolatori in acqua e mulch (fibre di paglia o legno)
- quantità di riferimento sementi 40 g/mq 
- quantità di riferimento mulch 350 g/mq
Idrosemina con mezzo meccanico in una passata (idroseminatrice)</v>
          </cell>
          <cell r="C44136" t="str">
            <v>mq</v>
          </cell>
          <cell r="D44136">
            <v>3.5295999999999998</v>
          </cell>
        </row>
        <row r="44137">
          <cell r="A44137" t="str">
            <v>1F.NP.04.07.00.02.0020._</v>
          </cell>
          <cell r="B44137" t="str">
            <v>Terreno inerbito con miscuglio di sementi (quantità di riferimento 40 g/mq), fertilizzanti,ammendanti, fitoregolatori in acqua, collanti; 
Idrosemina con mezzo meccanico (idroseminatrice), pendenza superfici &lt; 20°. Esclusa la preparazione del piano di semina</v>
          </cell>
          <cell r="C44137" t="str">
            <v>mq</v>
          </cell>
          <cell r="D44137">
            <v>5.7836999999999996</v>
          </cell>
        </row>
        <row r="44138">
          <cell r="A44138" t="str">
            <v>1F.NP.04.07.00.02.0025._</v>
          </cell>
          <cell r="B44138" t="str">
            <v>Terreno inerbito con miscuglio di sementi di erbe prative
Idrosemina con mezzo meccanico (idroseminatrice) su scarpate e sponde interne. Compreso provvista di semi, semina, sarchiatura e innaffiamento fino all'attecchimento</v>
          </cell>
          <cell r="C44138" t="str">
            <v>mq</v>
          </cell>
          <cell r="D44138">
            <v>0.66800000000000004</v>
          </cell>
        </row>
        <row r="44139">
          <cell r="A44139" t="str">
            <v>1F.NP.04.07.00.02.0030.a</v>
          </cell>
          <cell r="B44139" t="str">
            <v>Terreno inerbito con miscela (2 litri/mq) di collante (80 g), miscuglio di sementi di specie erbacee (40 g) e fertilizzante organico (50 g)
Idrosemina con mezzo meccanico (idroseminatrice). Compreso sostanze collanti naturale</v>
          </cell>
          <cell r="C44139" t="str">
            <v>mq</v>
          </cell>
          <cell r="D44139">
            <v>3.8239999999999998</v>
          </cell>
        </row>
        <row r="44140">
          <cell r="A44140" t="str">
            <v>1F.NP.04.07.00.02.0030.b</v>
          </cell>
          <cell r="B44140" t="str">
            <v xml:space="preserve">Terreno inerbito con miscela (2 litri/mq) di collante (80 g), miscuglio di sementi di specie erbacee (40 g) e fertilizzante organico (50 g)
Idrosemina, a spessore, con mezzo meccanico (idroseminatrice). Compreso matrice a base di fibre organiche (mulch) </v>
          </cell>
          <cell r="C44140" t="str">
            <v>mq</v>
          </cell>
          <cell r="D44140">
            <v>11.039</v>
          </cell>
        </row>
        <row r="44141">
          <cell r="A44141" t="str">
            <v>1F.NP.04.07.00.02.0035._</v>
          </cell>
          <cell r="B44141" t="str">
            <v>Paramento inclinato rinverdito, tipo "terra verde", con idonea miscela di sementi di specie erbacee selezionate in funzione del contesto associativo del sito dell'opera, in quantità di 60 g/mq  da distribuire nelle due passate, "mulch" in ragione di 150 g/mq  (torba bionda, torba scura e paglia), concime organico 200 g/mq , collante 25 g/mq.
Idrosemina, a spessore, con mezzo meccanico (idroseminatrice) in due passate</v>
          </cell>
          <cell r="C44141" t="str">
            <v>mq</v>
          </cell>
          <cell r="D44141">
            <v>14.510999999999999</v>
          </cell>
        </row>
        <row r="44142">
          <cell r="A44142" t="str">
            <v>1F.NP.04.07.00.02.0040._</v>
          </cell>
          <cell r="B44142" t="str">
            <v>Terreno inerbito con miscuglio di sementi di specie erbacee
- primo rinsaldamento, quantità di riferimento 35 gr/mq
Idrosemina con mezzo meccanico (autobotte per innaffiamento) su rampe e superfici inclinate. Compreso collante naturale e irrigazione</v>
          </cell>
          <cell r="C44142" t="str">
            <v>mq</v>
          </cell>
          <cell r="D44142">
            <v>7.2039999999999997</v>
          </cell>
        </row>
        <row r="44143">
          <cell r="A44143" t="str">
            <v>1F.NP.04.07.00.02.0045._</v>
          </cell>
          <cell r="B44143" t="str">
            <v>Terreno inerbito con miscuglio di graminacee e leguminose
- quantità di riferimento 3 q/ha
Semina manuale (a spaglio) su file di impianto</v>
          </cell>
          <cell r="C44143" t="str">
            <v>ha</v>
          </cell>
          <cell r="D44143">
            <v>3904.15</v>
          </cell>
        </row>
        <row r="44144">
          <cell r="A44144" t="str">
            <v>1F.NP.04.07.00.02.0050._</v>
          </cell>
          <cell r="B44144" t="str">
            <v>Terreno inerbito con miscuglio di sementi (quantità di riferimento 40 g/mq) su letto di paglia uniforme (spessore 3cm) protetto da emulsione bituminosa (sistema Schiechteln)
Semina manuale (a spaglio) su terreno piano o poco inclinato. Compreso stesa (paglia) e spruzzo con pompa irroratrice a zaino (bitume)</v>
          </cell>
          <cell r="C44144" t="str">
            <v>mq</v>
          </cell>
          <cell r="D44144">
            <v>4.951721</v>
          </cell>
        </row>
        <row r="44145">
          <cell r="A44145" t="str">
            <v>1F.NP.04.07.00.02.0055._</v>
          </cell>
          <cell r="B44145" t="str">
            <v>Terreno inerbito con miscuglio di sementi generiche
- quantità di riferimento 50 g/mq
Semina manuale (a spargimento) su terreno piano o poco inclinato</v>
          </cell>
          <cell r="C44145" t="str">
            <v>mq</v>
          </cell>
          <cell r="D44145">
            <v>0.63370000000000004</v>
          </cell>
        </row>
        <row r="44146">
          <cell r="A44146" t="str">
            <v>1F.NP.04.07.00.02.0060.a</v>
          </cell>
          <cell r="B44146" t="str">
            <v>Terreno inerbito con miscuglio di sementi prative
Semina manuale su scarpate arginali e banche di scavo. Compreso sistemazione, adattamento del terreno, rastrellatura e innaffiamento sino a completa germinazione</v>
          </cell>
          <cell r="C44146" t="str">
            <v>mq</v>
          </cell>
          <cell r="D44146">
            <v>0.51600000000000001</v>
          </cell>
        </row>
        <row r="44147">
          <cell r="A44147" t="str">
            <v>1F.NP.04.07.00.02.0060.b</v>
          </cell>
          <cell r="B44147" t="str">
            <v>Terreno inerbito con miscuglio di sementi prative
Semina manuale su scarpate arginali e banche di scavo. Compreso sistemazione, adattamento del terreno, rastrellatura e innaffiamento sino a completa germinazione, concimazione</v>
          </cell>
          <cell r="C44147" t="str">
            <v>mq</v>
          </cell>
          <cell r="D44147">
            <v>0.67800000000000005</v>
          </cell>
        </row>
        <row r="44148">
          <cell r="A44148" t="str">
            <v>1F.NP.04.07.00.02.0065.a</v>
          </cell>
          <cell r="B44148" t="str">
            <v>Terreno inerbito con miscuglio di sementi o fiorumi
- quantità di riferimento 30 g/mq
Semina manuale. Compreso prima concimazione, primo annaffiamento, risemina in caso di fallanze &gt; 20%</v>
          </cell>
          <cell r="C44148" t="str">
            <v>mq</v>
          </cell>
          <cell r="D44148">
            <v>1.8109999999999999</v>
          </cell>
        </row>
        <row r="44149">
          <cell r="A44149" t="str">
            <v>1F.NP.04.07.00.02.0065.b</v>
          </cell>
          <cell r="B44149" t="str">
            <v>Terreno inerbito con miscuglio di sementi o fiorumi
- ecotipi nativi per praterie magre, quantità di riferimento 4 g/mq
Semina manuale. Compreso prima concimazione, primo annaffiamento, risemina in caso di fallanze &gt; 20%</v>
          </cell>
          <cell r="C44149" t="str">
            <v>mq</v>
          </cell>
          <cell r="D44149">
            <v>1.85476</v>
          </cell>
        </row>
        <row r="44150">
          <cell r="A44150" t="str">
            <v>1F.NP.04.07.00.02.0065.c</v>
          </cell>
          <cell r="B44150" t="str">
            <v>Terreno inerbito con miscuglio di sementi o fiorumi
- ecotipi nativi per praterie pingui, quatità di riferimento 4 g/mq
Semina manuale. Compreso prima concimazione, primo annaffiamento, risemina in caso di fallanze &gt; 20%</v>
          </cell>
          <cell r="C44150" t="str">
            <v>mq</v>
          </cell>
          <cell r="D44150">
            <v>1.863</v>
          </cell>
        </row>
        <row r="44151">
          <cell r="A44151" t="str">
            <v>1F.NP.04.07.00.02.0065.d</v>
          </cell>
          <cell r="B44151" t="str">
            <v>Terreno inerbito con miscuglio di sementi o fiorumi
- ecotipi nativi da praterie magre, quantità di riferimento 10 g/mq
Semina manuale. Compreso prima concimazione, primo annaffiamento, risemina in caso di fallanze &gt; 20%</v>
          </cell>
          <cell r="C44151" t="str">
            <v>mq</v>
          </cell>
          <cell r="D44151">
            <v>2.2149999999999999</v>
          </cell>
        </row>
        <row r="44152">
          <cell r="A44152" t="str">
            <v>1F.NP.04.07.00.02.0065.e</v>
          </cell>
          <cell r="B44152" t="str">
            <v>Terreno inerbito con miscuglio di sementi o fiorumi
- ecotipi nativi da praterie pingui, quantità di riferimento 10 g/mq
Semina manuale. Compreso prima concimazione, primo annaffiamento, risemina in caso di fallanze &gt; 20%</v>
          </cell>
          <cell r="C44152" t="str">
            <v>mq</v>
          </cell>
          <cell r="D44152">
            <v>1.89</v>
          </cell>
        </row>
        <row r="44153">
          <cell r="A44153" t="str">
            <v>1F.NP.04.07.00.03.00010.a</v>
          </cell>
          <cell r="B44153" t="str">
            <v>Strato di pacciamatura in fieno o erba verde di primo taglio ricco di seme, proveniente da praterie locali naturali o seminaturali, pressato al terreno con rete in nylon fotodegradabile e ancoraggio con paletti, in legno o ferro
- con fieno da praterie locali magre, 700 g/mq
Distribuzione manuale. Compreso spargimento, posa della rete in nylon, ancoraggio con picchetti</v>
          </cell>
          <cell r="C44153" t="str">
            <v>mq</v>
          </cell>
          <cell r="D44153">
            <v>14.987</v>
          </cell>
        </row>
        <row r="44154">
          <cell r="A44154" t="str">
            <v>1F.NP.04.07.00.03.00010.b</v>
          </cell>
          <cell r="B44154" t="str">
            <v>Strato di pacciamatura in fieno o erba verde di primo taglio ricco di seme, proveniente da praterie locali naturali o seminaturali, pressato al terreno con rete in nylon fotodegradabile e ancoraggio con paletti, in legno o ferro
- con fieno da praterie locali pingui, 500 g/mq
Distribuzione manuale. Compreso spargimento, posa della rete in nylon, ancoraggio con picchetti</v>
          </cell>
          <cell r="C44154" t="str">
            <v>mq</v>
          </cell>
          <cell r="D44154">
            <v>14.522</v>
          </cell>
        </row>
        <row r="44155">
          <cell r="A44155" t="str">
            <v>1F.NP.04.07.00.03.00010.c</v>
          </cell>
          <cell r="B44155" t="str">
            <v>Strato di pacciamatura in fieno o erba verde di primo taglio ricco di seme, proveniente da praterie locali naturali o seminaturali, pressato al terreno con rete in nylon fotodegradabile e ancoraggio con paletti, in legno o ferro
- con fieno da praterie locali magre, 2000 g/mq
Distribuzione manuale. Compreso spargimento, posa della rete in nylon, ancoraggio con picchetti</v>
          </cell>
          <cell r="C44155" t="str">
            <v>mq</v>
          </cell>
          <cell r="D44155">
            <v>18.010000000000002</v>
          </cell>
        </row>
        <row r="44156">
          <cell r="A44156" t="str">
            <v>1F.NP.04.07.00.03.00010.d</v>
          </cell>
          <cell r="B44156" t="str">
            <v>Strato di pacciamatura in fieno o erba verde di primo taglio ricco di seme, proveniente da praterie locali naturali o seminaturali, pressato al terreno con rete in nylon fotodegradabile e ancoraggio con paletti, in legno o ferro
- con fieno da praterie locali pingui, 1500 g/mq
Distribuzione manuale. Compreso spargimento, posa della rete in nylon, ancoraggio con picchetti</v>
          </cell>
          <cell r="C44156" t="str">
            <v>mq</v>
          </cell>
          <cell r="D44156">
            <v>16.847999999999999</v>
          </cell>
        </row>
        <row r="44157">
          <cell r="A44157" t="str">
            <v>1F.NP.04.07.00.03.00015._</v>
          </cell>
          <cell r="B44157" t="str">
            <v>Strato di pacciamatura in paglia o fieno, minimo 300 g/mq, pressata al terreno. L'utilizzo di paletti in legno delle dimensioni idonee per il fissaggio del materiale (un paletto ogni tre mq)
Stesura manuale. Compreso spargimento, fissaggio tramite paletti</v>
          </cell>
          <cell r="C44157" t="str">
            <v>mq</v>
          </cell>
          <cell r="D44157">
            <v>2.0110000000000001</v>
          </cell>
        </row>
        <row r="44158">
          <cell r="A44158" t="str">
            <v>1F.NP.04.07.00.03.00020.a</v>
          </cell>
          <cell r="B44158" t="str">
            <v>Strato di pacciamatura di origine organica, prodotta dalla triturazione di cortecce di piante resinose, spessore minimo di cm 10, esclusa la presenza di inerti o residui. 
- Per aree fino a 100 m² 
Stesura manuale. Compreso spargimento</v>
          </cell>
          <cell r="C44158" t="str">
            <v>mq</v>
          </cell>
          <cell r="D44158">
            <v>14.532</v>
          </cell>
        </row>
        <row r="44159">
          <cell r="A44159" t="str">
            <v>1F.NP.04.07.00.03.00020.b</v>
          </cell>
          <cell r="B44159" t="str">
            <v>Strato di pacciamatura di origine organica, prodotta dalla triturazione di cortecce di piante resinose, spessore minimo di cm 10, esclusa la presenza di inerti o residui. 
- Per aree oltre i 100 m² 
Stesura manuale. Compreso spargimento</v>
          </cell>
          <cell r="C44159" t="str">
            <v>mq</v>
          </cell>
          <cell r="D44159">
            <v>12.68</v>
          </cell>
        </row>
        <row r="44160">
          <cell r="A44160" t="str">
            <v>1F.NP.04.07.00.03.0005._</v>
          </cell>
          <cell r="B44160" t="str">
            <v>Bio-dischi pacciamanti, diametro 45 cm, in fibre naturali. Fissaggio con picchetti
Posa manuale. Compreso ancoraggio</v>
          </cell>
          <cell r="C44160" t="str">
            <v>cad</v>
          </cell>
          <cell r="D44160">
            <v>2.5609999999999999</v>
          </cell>
        </row>
        <row r="44161">
          <cell r="A44161" t="str">
            <v>1F.NP.04.07.00.04.0005._</v>
          </cell>
          <cell r="B44161" t="str">
            <v>Telo pacciamante in materiale plastico, spessore &gt; 0,06 mm e larghezza &gt; 1 m, ancorato al suolo con picchetti metallici
Stesura manuale. Compreso ancoraggio al suolo. Escluso messa a dimora delle piante, lavorazione del terreno</v>
          </cell>
          <cell r="C44161" t="str">
            <v>m</v>
          </cell>
          <cell r="D44161">
            <v>2.9449999999999998</v>
          </cell>
        </row>
        <row r="44162">
          <cell r="A44162" t="str">
            <v>1F.NP.04.07.01.00.0005._</v>
          </cell>
          <cell r="B44162" t="str">
            <v>Rivestimento di sponda con pietrame duro di cava in lastre, spessore minimo 30 cm, contro terra e malta
Realizzazione con mezzo meccanico (escavatore e pala caricatrice). Previa preparazione e regolarizzazione del piano di appoggio. Compreso intasamento e stuccatura delle fughe per l'intero spessore con conglomerato cementizio, lisciatura superficiale a cazzuola rovescia e malta cementizia, formazione di viabilità di servizio e successiva rimozione. Escluso scavo</v>
          </cell>
          <cell r="C44162" t="str">
            <v>mq</v>
          </cell>
          <cell r="D44162">
            <v>141.33799999999999</v>
          </cell>
        </row>
        <row r="44163">
          <cell r="A44163" t="str">
            <v>1F.NP.04.07.01.00.0010._</v>
          </cell>
          <cell r="B44163" t="str">
            <v>Rivestimento a faccia a vista in pietra naturale trachitica, (su piano di posa in malta cementizia), con la faccia in vista bocciardata.
Realizzazione con mezzo meccanico (escavatore). Compreso posa, interposizione di malta cementizia tra gli elementi in pietra, stuccatura, carico, trasporto e scarico del materiale lapideo, approntamento di superfici interessate dal rivestimento.</v>
          </cell>
          <cell r="C44163" t="str">
            <v>mc</v>
          </cell>
          <cell r="D44163">
            <v>500.97500000000002</v>
          </cell>
        </row>
        <row r="44164">
          <cell r="A44164" t="str">
            <v>1F.NP.04.07.01.01.0005._</v>
          </cell>
          <cell r="B44164" t="str">
            <v>Copertura diffusa con astoni di salice su sponda di alveo. Costituito da: fosso alla base della sponda (larghezza: 40 cm, profondità: 30 cm); 3 file di paletti di legname (diametro: 5 cm, lunghezza: 80 cm) infissi per 60 cm con interasse di 1 m per la fila inferiore, 2 m per quella intermedia e 3 m per quella superiore; strato continuo di astoni di salice in senso trasversale alla direzione della corrente, diametro maggiore nel fosso al piede della scarpata ed ancorati alla sponda con filo di ferro zincato (diametro 3 mm); strato di ciottoli; difesa in pietrame (volume &gt; 0,20 m³) per protezione al piede della scarpata; ricoprimento di astoni con terreno vegetale (spessore &lt; 3 cm).
- per altezza di sponda fino a 3 m.
Realizzazione con mezzo meccanico (escavatore) e manuale. Compreso modellamento sponda con mezzo meccanico, scavo, messa in opera, infissione, inserimento e fissaggio degli elmenti costitutivi l'opera</v>
          </cell>
          <cell r="C44164" t="str">
            <v>m</v>
          </cell>
          <cell r="D44164">
            <v>256.89699999999999</v>
          </cell>
        </row>
        <row r="44165">
          <cell r="A44165" t="str">
            <v>1F.NP.04.08.00.00.0005.a</v>
          </cell>
          <cell r="B44165" t="str">
            <v>Strato di membrana in fibre sintetiche: polietilene ad alta densità (con entrambe le superfici lisce).
- spessore 1 mm - peso 770 g/mq
Posa con mezzo meccanico (escavatore) e manuale su superfici orizzontali e/o inclinate</v>
          </cell>
          <cell r="C44165" t="str">
            <v>mq</v>
          </cell>
          <cell r="D44165">
            <v>8.9060000000000006</v>
          </cell>
        </row>
        <row r="44166">
          <cell r="A44166" t="str">
            <v>1F.NP.04.08.00.00.0005.b</v>
          </cell>
          <cell r="B44166" t="str">
            <v>Strato di membrana in fibre sintetiche: polietilene ad alta densità (con entrambe le superfici lisce).
- spessore 2 mm - peso 800 g/mq
Posa con mezzo meccanico (escavatore) e manuale</v>
          </cell>
          <cell r="C44166" t="str">
            <v>mq</v>
          </cell>
          <cell r="D44166">
            <v>10.49</v>
          </cell>
        </row>
        <row r="44167">
          <cell r="A44167" t="str">
            <v>1F.NP.04.08.00.00.0010.a</v>
          </cell>
          <cell r="B44167" t="str">
            <v>Strato di geomembrana in fibre sintetiche: polietilene rinforzato con struttura in tessuto HDPE e tripla spalmatura in LDPE
- presaldata, peso non inferiore 240 gr/mq, spessore 1 mm
Posa manuale</v>
          </cell>
          <cell r="C44167" t="str">
            <v>mq</v>
          </cell>
          <cell r="D44167">
            <v>7.0970000000000004</v>
          </cell>
        </row>
        <row r="44168">
          <cell r="A44168" t="str">
            <v>1F.NP.04.08.00.00.0010.b</v>
          </cell>
          <cell r="B44168" t="str">
            <v>Strato di geomembrana in fibre sintetiche: polietilene rinforzato con struttura in tessuto HDPE e tripla spalmatura in LDPE
- presaldata, peso non inferiore 380 gr/mq, spessore 1 mm
Posa manuale</v>
          </cell>
          <cell r="C44168" t="str">
            <v>mq</v>
          </cell>
          <cell r="D44168">
            <v>9.9499999999999993</v>
          </cell>
        </row>
        <row r="44169">
          <cell r="A44169" t="str">
            <v>1F.NP.04.10.00.00.0005.a</v>
          </cell>
          <cell r="B44169" t="str">
            <v>Strato di geocomposito, con funzione di drenaggio planare, in fibre sintetiche di monofilamenti polimerici estrusi e due strati di geotessile, con funzione di separazione, filtrazione e protezione, accoppiati per termosaldatura continua. Fissaggio con picchetti
- spessore 12 mm
Posa con mezzo meccanico (escavatore) e manuale su superfici orizzontali e/o inclinate. Compreso sovrapposizioni, fissaggi</v>
          </cell>
          <cell r="C44169" t="str">
            <v>mq</v>
          </cell>
          <cell r="D44169">
            <v>10.398999999999999</v>
          </cell>
        </row>
        <row r="44170">
          <cell r="A44170" t="str">
            <v>1F.NP.04.10.00.00.0005.b</v>
          </cell>
          <cell r="B44170" t="str">
            <v>Strato di geocomposito, con funzione di drenaggio planare, in fibre sintetiche di monofilamenti polimerici estrusi e due strati di geotessile, con funzione di separazione, filtrazione e protezione, accoppiati per termosaldatura continua. Fissaggio con picchetti
- spessore 20 mm
Posa con mezzo meccanico (escavatore) e manuale su superfici orizzontali e/o inclinate. Compreso sovrapposizioni, fissaggi</v>
          </cell>
          <cell r="C44170" t="str">
            <v>mq</v>
          </cell>
          <cell r="D44170">
            <v>10.56</v>
          </cell>
        </row>
        <row r="44171">
          <cell r="A44171" t="str">
            <v>1F.NP.04.10.01.00.0005.a</v>
          </cell>
          <cell r="B44171" t="str">
            <v>Pannello drenante prefabbricato, per trincea drenante, con involucro scatolare in rete metallica a doppia torsione rivestito con geotessile tessuto monofilamento ritentore e riempito in ciottoli di polistirolo non riciclato da utilizzare con funzione di drenaggio. Rete metallica a doppia torsione con maglia esagonale tipo 8x10. Filo trafilato di acciaio, diametro 2,70 mm in lega eutettica Zn-Al con resistenza a trazione nominale non inferiore a 50 kN/m e resistenza a punzonamento nominale non inferiore a 65 kN. Rivestimento di filo con materiale polimerico, spessore nominale 0,5 mm. Geotessile di rivestimento in polietilene alta densità, massa areica ≥ 100 g/mq, apertura di pori caratteristica O90 300 μm e permeabilità normale al piano ≥180 l/mq sec (ViH50), resistenza longitudinale a rottura ≥22 kN/m e trasversale ≥12 kN/m. Nucleo drenante in trucioli di polistirolo, di prima produzione, non riciclato imputrescibile e chimicamente inerte all’acqua. Dimensioni trucioli maggiori uguali a 10 x 20 mm. Legatura con punti metallici (ferro zincato), esternamente allo scavo, per creazione linea posata in uno scavo in sezione ristretta con sponde verticali o sub verticali.
- dimensione pannello 2 x 1 x 0.30
Posa con mezzo meccanico (escavatore). Compreso fili di legatura, fascette di sovrapposizione in geotessile, posa di guaina in HDPE da installare al fondo del pannello drenante per smaltimento acque. Escluso scavo di sbancamento, successivo reinterro con materiale in loco e smaltimento di materiale non utilizzato</v>
          </cell>
          <cell r="C44171" t="str">
            <v>m</v>
          </cell>
          <cell r="D44171">
            <v>140.6550561</v>
          </cell>
        </row>
        <row r="44172">
          <cell r="A44172" t="str">
            <v>1F.NP.04.10.01.00.0005.b</v>
          </cell>
          <cell r="B44172" t="str">
            <v>Pannello drenante prefabbricato, per trincea drenante, con involucro scatolare in rete metallica a doppia torsione rivestito con geotessile tessuto monofilamento ritentore e riempito in ciottoli di polistirolo non riciclato da utilizzare con funzione di drenaggio. Rete metallica a doppia torsione con maglia esagonale tipo 8x10. Filo trafilato di acciaio, diametro 2,70 mm in lega eutettica Zn-Al con resistenza a trazione nominale non inferiore a 50 kN/m e resistenza a punzonamento nominale non inferiore a 65 kN. Rivestimento di filo con materiale polimerico, spessore nominale 0,5 mm. Geotessile di rivestimento in polietilene alta densità, massa areica ≥ 100 g/mq, apertura di pori caratteristica O90 300 μm e permeabilità normale al piano ≥180 l/mq sec (ViH50), resistenza longitudinale a rottura ≥22 kN/m e trasversale ≥12 kN/m. Nucleo drenante in trucioli di polistirolo, di prima produzione, non riciclato imputrescibile e chimicamente inerte all’acqua. Dimensioni trucioli maggiori uguali a 10 x 20 mm. Legatura con punti metallici (ferro zincato), esternamente allo scavo, per creazione linea posata in uno scavo in sezione ristretta con sponde verticali o sub verticali.
- dimensione pannello 2 x 0.5 x 0.30
Posa con mezzo meccanico (escavatore). Compreso fili di legatura, fascette di sovrapposizione in geotessile, posa di guaina in HDPE da installare al fondo del pannello drenante per smaltimento acque. Escluso scavo di sbancamento, successivo reinterro con materiale in loco e smaltimento di materiale non utilizzato</v>
          </cell>
          <cell r="C44172" t="str">
            <v>m</v>
          </cell>
          <cell r="D44172">
            <v>97.017375639999997</v>
          </cell>
        </row>
        <row r="44173">
          <cell r="A44173" t="str">
            <v>1F.NP.04.10.01.00.0005.c</v>
          </cell>
          <cell r="B44173" t="str">
            <v>Pannello drenante prefabbricato, per trincea drenante, con involucro scatolare in rete metallica a doppia torsione rivestito con geotessile tessuto monofilamento ritentore e riempito in ciottoli di polistirolo non riciclato da utilizzare con funzione di drenaggio. Rete metallica a doppia torsione con maglia esagonale tipo 8x10. Filo trafilato di acciaio, diametro 2,70 mm in lega eutettica Zn-Al con resistenza a trazione nominale non inferiore a 50 kN/m e resistenza a punzonamento nominale non inferiore a 65 kN. Rivestimento di filo con materiale polimerico, spessore nominale 0,5 mm. Geotessile di rivestimento in polietilene alta densità, massa areica ≥ 100 g/mq, apertura di pori caratteristica O90 300 μm e permeabilità normale al piano ≥180 l/mq sec (ViH50), resistenza longitudinale a rottura ≥22 kN/m e trasversale ≥12 kN/m. Nucleo drenante in trucioli di polistirolo, di prima produzione, non riciclato imputrescibile e chimicamente inerte all’acqua. Dimensioni trucioli maggiori uguali a 10 x 20 mm. Legatura con punti metallici (ferro zincato), esternamente allo scavo, per creazione linea posata in uno scavo in sezione ristretta con sponde verticali o sub verticali.
- dimensione pannello 2 x 0.75 x 0.50
Posa con mezzo meccanico (escavatore). Compreso fili di legatura, fascette di sovrapposizione in geotessile, posa di guaina in HDPE da installare al fondo del pannello drenante per smaltimento acque. Escluso scavo di sbancamento, successivo reinterro con materiale in loco e smaltimento di materiale non utilizzato</v>
          </cell>
          <cell r="C44173" t="str">
            <v>m</v>
          </cell>
          <cell r="D44173">
            <v>145.10469359999999</v>
          </cell>
        </row>
        <row r="44174">
          <cell r="A44174" t="str">
            <v>1F.NP.04.10.01.00.0010.a</v>
          </cell>
          <cell r="B44174" t="str">
            <v>Pannello drenante prefabbricato, per trincea drenante, con involucro scatolare in rete metallica a doppia torsione rivestito con geotessile tessuto monofilamento ritentore e riempito in ciottoli di polistirolo non riciclato da utilizzare con funzione di drenaggio. Rete metallica a doppia torsione con maglia esagonale tipo 8x10. Filo trafilato di acciaio, diametro 2,70 mm in lega eutettica Zn-Al con resistenza a trazione nominale non inferiore a 50 kN/m e resistenza a punzonamento nominale non inferiore a 65 kN. Rivestimento di filo con materiale polimerico, spessore nominale 0,5 mm. Geotessile di rivestimento in polietilene alta densità, apertura di pori caratteristica O90 300 μm e permeabilità normale al piano ≥180 l/mq sec (ViH50). Nucleo drenante in trucioli di polistirolo, di prima produzione, non riciclato imputrescibile e chimicamente inerte all’acqua. Dimensioni trucioli maggiori uguali a 10 x 20 mm. Legatura con punti metallici (ferro zincato), esternamente allo scavo, per creazione linea posata in uno scavo in sezione ristretta con sponde verticali o sub verticali.
- dimensione pannello 2 x 1 x 0.30
Posa con mezzo meccanico (escavatore). Compreso fili di legatura, fascette di sovrapposizione in geotessile, posa di guaina in HDPE da installare al fondo del pannello drenante per smaltimento acque. Escluso scavo di sbancamento, successivo reinterro con materiale in loco e smaltimento di materiale non utilizzato</v>
          </cell>
          <cell r="C44174" t="str">
            <v>m</v>
          </cell>
          <cell r="D44174">
            <v>149.08944360000001</v>
          </cell>
        </row>
        <row r="44175">
          <cell r="A44175" t="str">
            <v>1F.NP.04.10.01.00.0010.b</v>
          </cell>
          <cell r="B44175" t="str">
            <v>Pannello drenante prefabbricato, per trincea drenante, con involucro scatolare in rete metallica a doppia torsione rivestito con geotessile tessuto monofilamento ritentore e riempito in ciottoli di polistirolo non riciclato da utilizzare con funzione di drenaggio. Rete metallica a doppia torsione con maglia esagonale tipo 8x10. Filo trafilato di acciaio, diametro 2,70 mm in lega eutettica Zn-Al con resistenza a trazione nominale non inferiore a 50 kN/m e resistenza a punzonamento nominale non inferiore a 65 kN. Rivestimento di filo con materiale polimerico, spessore nominale 0,5 mm. Geotessile di rivestimento in polietilene alta densità, apertura di pori caratteristica O90 300 μm e permeabilità normale al piano ≥180 l/mq sec (ViH50). Nucleo drenante in trucioli di polistirolo, di prima produzione, non riciclato imputrescibile e chimicamente inerte all’acqua. Dimensioni trucioli maggiori uguali a 10 x 20 mm. Legatura con punti metallici (ferro zincato), esternamente allo scavo, per creazione linea posata in uno scavo in sezione ristretta con sponde verticali o sub verticali.
- dimensione pannello 2 x 0.50 x 0.30
Posa con mezzo meccanico (escavatore). Compreso fili di legatura, fascette di sovrapposizione in geotessile, posa di guaina in HDPE da installare al fondo del pannello drenante per smaltimento acque. Escluso scavo di sbancamento, successivo reinterro con materiale in loco e smaltimento di materiale non utilizzato</v>
          </cell>
          <cell r="C44175" t="str">
            <v>m</v>
          </cell>
          <cell r="D44175">
            <v>105.3853506</v>
          </cell>
        </row>
        <row r="44176">
          <cell r="A44176" t="str">
            <v>1F.NP.04.11.00.00.0005.a</v>
          </cell>
          <cell r="B44176" t="str">
            <v>Strato di coronamento per gaveta di briglia (modulo di 1 mq) con malta, in pietrame porfirico o granitico squadrato, con due fori passanti di diametro 30 mm necessari a permettere l'ancoraggio del blocco alla sottostante struttura. Ancoraggio con barre d'acciaio di diametro 26 mm e lunghezza=1,00 m 
- blocchi quadrati con spessore 15 cm, larghezza e lunghezza 100 cm
Realizzazione e posa con mezzo meccanico (miniescavatore). Compreso stilatura dei giunti e fissaggio</v>
          </cell>
          <cell r="C44176" t="str">
            <v>mq</v>
          </cell>
          <cell r="D44176">
            <v>591.73199999999997</v>
          </cell>
        </row>
        <row r="44177">
          <cell r="A44177" t="str">
            <v>1F.NP.04.11.00.00.0005.b</v>
          </cell>
          <cell r="B44177" t="str">
            <v>Strato di coronamento per gaveta di briglia (modulo di 1 mq) con malta, in pietrame porfirico o granitico squadrato, con due fori passanti di diametro 30 mm necessari a permettere l'ancoraggio del blocco alla sottostante struttura. Ancoraggio con barre d'acciaio di diametro 26 mm e lunghezza=1,00 m 
- blocchi quadrati con spessore 30 cm, larghezza e lunghezza 100 cm,
Realizzazione e posa con mezzo meccanico (miniescavatore). Compreso stilatura dei giunti e fissaggio</v>
          </cell>
          <cell r="C44177" t="str">
            <v>mq</v>
          </cell>
          <cell r="D44177">
            <v>836.05899999999997</v>
          </cell>
        </row>
        <row r="44178">
          <cell r="A44178" t="str">
            <v>1F.NP.04.11.00.00.0010.a</v>
          </cell>
          <cell r="B44178" t="str">
            <v>Strato di coronamento per gaveta di briglia (modulo di 1 mq) con malta, in pietrame porfirico o granitico squadrato, con due fori passanti di diametro 30 mm necessari a permettere l'ancoraggio del blocco alla sottostante struttura. Ancoraggio con barre d'acciaio di diametro 26 mm e lunghezza=1,00 m 
- blocchi rettangolari con spessore 15 cm, larghezza minima 25 cm e lunghezza 100 cm
Realizzazione e posa con mezzo meccanico (miniescavatore). Compreso stilatura dei giunti e fissaggio con boiacca di cemento</v>
          </cell>
          <cell r="C44178" t="str">
            <v>mq</v>
          </cell>
          <cell r="D44178">
            <v>623.25800000000004</v>
          </cell>
        </row>
        <row r="44179">
          <cell r="A44179" t="str">
            <v>1F.NP.04.11.00.00.0010.b</v>
          </cell>
          <cell r="B44179" t="str">
            <v>Strato di coronamento per gaveta di briglia (modulo di 1 mq) con malta, in pietrame porfirico o granitico squadrato, con due fori passanti di diametro 30 mm necessari a permettere l'ancoraggio del blocco alla sottostante struttura. Ancoraggio con barre d'acciaio di diametro 26 mm e lunghezza=1,00 m 
- blocchi rettangolari con spessore 30 cm, larghezza minima 25 cm e lunghezza 100 cm
Realizzazione e posa con mezzo meccanico (miniescavatore). Compreso stilatura dei giunti e fissaggio con boiacca di cemento</v>
          </cell>
          <cell r="C44179" t="str">
            <v>mq</v>
          </cell>
          <cell r="D44179">
            <v>895.33600000000001</v>
          </cell>
        </row>
        <row r="44180">
          <cell r="A44180" t="str">
            <v>1F.NP.04.11.01.00.0005._</v>
          </cell>
          <cell r="B44180" t="str">
            <v>Sistema antintrusione antigambero in rete metallica a doppia torsione con maglie esagonali 6x8 filo diam. 2.20/3.20 mm; filo di acciaio rivestito in lega Zinco-Alluminio. Resistenza a trazione nominale (rete) &gt; 37 kN/m. Preaccoppiata con georete tessuta in PET con rivestimento polimerico, grado medio di apertura della maglia quadrata non superiore a 4 mm. 
Posa con mezzo meccanico (escavatore) e manuale</v>
          </cell>
          <cell r="C44180" t="str">
            <v>mq</v>
          </cell>
          <cell r="D44180">
            <v>13.999000000000001</v>
          </cell>
        </row>
        <row r="44181">
          <cell r="A44181" t="str">
            <v>1F.NP.04.11.01.00.0010._</v>
          </cell>
          <cell r="B44181" t="str">
            <v>Sistema antintrusione antinutria in rete metallica a doppia torsione, con maglie esagonali 6x8 filo diam. 2.2/3.2 mm, filo di acciaio rivestito in lega Zinco-Alluminio. Resistenza a trazione nominale (rete) &gt; 37 kN/m
Posa con mezzo meccanico (escavatore) e manuale</v>
          </cell>
          <cell r="C44181" t="str">
            <v>mq</v>
          </cell>
          <cell r="D44181">
            <v>9.5459999999999994</v>
          </cell>
        </row>
        <row r="44182">
          <cell r="A44182" t="str">
            <v>1F.NP.04.12.00.00.0005._</v>
          </cell>
          <cell r="B44182" t="str">
            <v>Recinzione (chiudenda) in rete di filo metallico, diametro fino a 2 mm, a maglia quadrata di dimensioni variabili (a crescere verso l'alto), su pali di castagno, diametro 10-12 cm e lunghezza 250 cm, distanziati tra loro di 2,5 m.
- altezza fuori terra 200 cm
Realizzazione manuale. Compreso infissione per 50 cm, controventature e scalandrini</v>
          </cell>
          <cell r="C44182" t="str">
            <v>m</v>
          </cell>
          <cell r="D44182">
            <v>115.935</v>
          </cell>
        </row>
        <row r="44183">
          <cell r="A44183" t="str">
            <v>1F.NP.04.12.00.00.0010._</v>
          </cell>
          <cell r="B44183" t="str">
            <v>Recinzione (microchiudenda) in rete di filo metallico, diametro fino a 2 mm, a maglia quadrata di dimensioni variabili (a crescere verso l'alto), su pali di castagno, diametro 8-10 cm e lunghezza 150 cm, distanziati tra loro di 2,5 m.
- altezza fuori terra 100 cm
Realizzazione manuale. Compreso infissione per 50 cm, controventature e scalandrini</v>
          </cell>
          <cell r="C44183" t="str">
            <v>m</v>
          </cell>
          <cell r="D44183">
            <v>112.96299999999999</v>
          </cell>
        </row>
        <row r="44184">
          <cell r="A44184" t="str">
            <v>1F.NP.04.12.02.00.0005._</v>
          </cell>
          <cell r="B44184" t="str">
            <v>Staccionata in pali di larice, escluso tronchi giovani (alburno). Durame di tronco, piallato e con smusso maggiore/uguale a 5 mm su ogni spigolo. 
Montanti di sezione quadra da 9-10 cm ed altezza pari a 110-115 cm; 
1 asse corrimano, posta in testa al montante, di sezione 4x14 cm della lunghezza di 500 cm; 
2 assi orizzontali intermedie di sezione 4x14 cm della lunghezza di 500 cm.
Posa manuale su terreno vegetale idoneo all'infissione di pali. Compreso ferramenta necessaria. Escluso infissione nel terreno di profili in acciaio con sezione ad U con apposito battipalo, profili in acciaio con sezione ad U, preventiva ricerca di eventuali sottoservizi</v>
          </cell>
          <cell r="C44184" t="str">
            <v>m</v>
          </cell>
          <cell r="D44184">
            <v>40.634999999999998</v>
          </cell>
        </row>
        <row r="44185">
          <cell r="A44185" t="str">
            <v>1F.NP.04.12.02.00.0010._</v>
          </cell>
          <cell r="B44185" t="str">
            <v>Staccionata in pali di larice, escluso tronchi giovani (alburno). Durame di tronco, piallato e con smusso maggiore uguale a 5 mm su ogni spigolo. 
Montanti di sezione circolare di diametro 12 cm ed altezza pari a 120 cm, posti ad un interasse di 250 cm; 
1 corrimano circolare di diametro 12 cm della lunghezza di 250 cm; 
2 correnti di sezione mezzotondo di diametro 12 cm della lunghezza di 250 cm;
Posa manuale. Compreso bulloneria, carpenteria necessaria all'assemblaggio di staccionata e collegamento di base del bicchiere. Escluso bicchiere metallico costituito da un profilo quadro, zincato a caldo e verniciato oppure in acciaio, realizzazione su manufatto orizzontale (plinto in cls, trave o muro in ca ecc.) al quale fissare il bicchiere metallico</v>
          </cell>
          <cell r="C44185" t="str">
            <v>m</v>
          </cell>
          <cell r="D44185">
            <v>63.715000000000003</v>
          </cell>
        </row>
        <row r="44186">
          <cell r="A44186" t="str">
            <v>1F.NP.04.12.02.00.0015._</v>
          </cell>
          <cell r="B44186" t="str">
            <v>Staccionata in pali di larice grezzo e scortecciato, diametro di 14-16 cm. Montanti verticali di diametro 14-16 cm ad interasse di 2,00 m, passamano orizzontale e traversi mezzo tondo, bicchieri di ancoraggio, la ferramenta, la chioderia. 
- modello con una smezzola
Posa manuale. Compreso formazione dell'incavo a semicerchio sulla testa di montanti per la posa del corrimano, posa di bicchieri di ancoraggio, ferramenta, chioderia, taglio, sfrido</v>
          </cell>
          <cell r="C44186" t="str">
            <v>m</v>
          </cell>
          <cell r="D44186">
            <v>55.057000000000002</v>
          </cell>
        </row>
        <row r="44187">
          <cell r="A44187" t="str">
            <v>1F.NP.04.12.02.00.0020._</v>
          </cell>
          <cell r="B44187" t="str">
            <v>Staccionata in pali di larice grezzo e scortecciato, diametro di 14-16 cm. Montanti verticali di diametro 14-16 cm ad interasse di 2,00 m, passamano orizzontale e traversi mezzo tondo, bicchieri di ancoraggio, la ferramenta, la chioderia. 
- modello con due smezzole
Posa manuale. Compreso formazione dell'incavo a semicerchio sulla testa di montanti per la posa del corrimano, posa di bicchieri di ancoraggio, ferramenta, chioderia, taglio, sfrido</v>
          </cell>
          <cell r="C44187" t="str">
            <v>m</v>
          </cell>
          <cell r="D44187">
            <v>56.898000000000003</v>
          </cell>
        </row>
        <row r="44188">
          <cell r="A44188" t="str">
            <v>1F.NP.04.12.02.01.0005._</v>
          </cell>
          <cell r="B44188" t="str">
            <v>Staccionata con piantoni in profilati di acciaio, HEA 120, con interasse 2 metri e due correnti in pali di larice scortecciato, diametro di 10-12 cm, posti orizzontalmente e fissati con barre filettate e bulloni. 
Posa manuale. Compreso scavo, getto di calcestruzzo per il fissaggio dei pali verticali e fissaggio dei correnti</v>
          </cell>
          <cell r="C44188" t="str">
            <v>m</v>
          </cell>
          <cell r="D44188">
            <v>88.334999999999994</v>
          </cell>
        </row>
        <row r="44189">
          <cell r="A44189" t="str">
            <v>1F.NP.04.15.01.01.0005.a</v>
          </cell>
          <cell r="B44189" t="str">
            <v>Cippato di legno di qualsiasi essenza:
- tronco con diametro massimo di 18 cm
Formazione tramite cippatura con mezzo meccanico (trituratore). Compreso carburante, manodopera per movimentazione manuale di legname, già predisposto a bordo strada, spostamenti del mezzo.</v>
          </cell>
          <cell r="C44189" t="str">
            <v>mc</v>
          </cell>
          <cell r="D44189">
            <v>39.887</v>
          </cell>
        </row>
        <row r="44190">
          <cell r="A44190" t="str">
            <v>1F.NP.04.15.01.01.0005.b</v>
          </cell>
          <cell r="B44190" t="str">
            <v>Cippato di legno di qualsiasi essenza:
- tronco con diametro massimo di 25 cm
Formazione tramite cippatura con mezzo meccanico (trituratore). Compreso carburante, manodopera per movimentazione manuale di legname, già predisposto a bordo strada, spostamenti del mezzo.</v>
          </cell>
          <cell r="C44190" t="str">
            <v>mc</v>
          </cell>
          <cell r="D44190">
            <v>52.68</v>
          </cell>
        </row>
        <row r="44191">
          <cell r="A44191" t="str">
            <v>1F.NP.04.15.01.01.0005.c</v>
          </cell>
          <cell r="B44191" t="str">
            <v>Cippato di legno di qualsiasi essenza:
- tronco con diametro massimo di 50 cm
Formazione tramite cippatura con mezzo meccanico (trituratore). Compreso carburante, manodopera per movimentazione manuale di legname, già predisposto a bordo strada, spostamenti del mezzo.</v>
          </cell>
          <cell r="C44191" t="str">
            <v>q</v>
          </cell>
          <cell r="D44191">
            <v>2.492</v>
          </cell>
        </row>
        <row r="44192">
          <cell r="A44192" t="str">
            <v>1F.NP.04.15.01.01.0010.a</v>
          </cell>
          <cell r="B44192" t="str">
            <v>Cippato da ramaglie e cimali.
Formazione tramite cippatura con mezzo meccanico (trituratore). Compreso carburante, mezzo meccanico per movimentazione di legname, già predisposto a bordo strada, spostamenti del mezzo.</v>
          </cell>
          <cell r="C44192" t="str">
            <v>q</v>
          </cell>
          <cell r="D44192">
            <v>2.492</v>
          </cell>
        </row>
        <row r="44193">
          <cell r="A44193" t="str">
            <v>1F.NP.04.15.01.01.0010.b</v>
          </cell>
          <cell r="B44193" t="str">
            <v>Cippato da ramaglie e cimali.
Formazione tramite cippatura con mezzo meccanico (trituratore). Compreso carburante, manodopera per movimentazione manuale di legname, già predisposto a bordo strada, spostamenti del mezzo.</v>
          </cell>
          <cell r="C44193" t="str">
            <v>mc</v>
          </cell>
          <cell r="D44193">
            <v>64.578999999999994</v>
          </cell>
        </row>
        <row r="44194">
          <cell r="A44194" t="str">
            <v>1F.NP.06.01.00.00.0005._</v>
          </cell>
          <cell r="B44194" t="str">
            <v>Muratura a struttura mista cls (Rck 20) pietra (reperita in loco) e ferro (40 kg/mc); spezzoni di ancoraggio inghisati in roccia e nella muratura esistente, di diametro 20 mm e distanti 50 cm lungo il perimetro verticale di aderenza
Realizzazione con mezzo meccanico.</v>
          </cell>
          <cell r="C44194" t="str">
            <v>mc</v>
          </cell>
          <cell r="D44194">
            <v>446.85480000000001</v>
          </cell>
        </row>
        <row r="44195">
          <cell r="A44195" t="str">
            <v>1F.NP.06.01.01.00.0005.a</v>
          </cell>
          <cell r="B44195" t="str">
            <v>Berma e/o scogliera per rivestimento spondale, scarpata, pennelli, briglie e soglie in pietrame di cava non gelivo in blocchi generici, compatto e fortemente resistente all'abrasione, posto sopra e sotto il pelo dell'acqua
- pietrame peso tra 300 e 1000 kg
Realizzazione con mezzo meccanico (escavatore)</v>
          </cell>
          <cell r="C44195" t="str">
            <v>t</v>
          </cell>
          <cell r="D44195">
            <v>35.328000000000003</v>
          </cell>
        </row>
        <row r="44196">
          <cell r="A44196" t="str">
            <v>1F.NP.06.01.01.00.0005.b</v>
          </cell>
          <cell r="B44196" t="str">
            <v>Berma e/o scogliera per rivestimento spondale, scarpata, pennelli, briglie e soglie in pietrame di cava non gelivo in blocchi generici, compatto e fortemente resistente all'abrasione, posto sopra e sotto il pelo dell'acqua
- pietrame peso tra 1000 e 2000 kg
Realizzazione con mezzo meccanico (escavatore)</v>
          </cell>
          <cell r="C44196" t="str">
            <v>t</v>
          </cell>
          <cell r="D44196">
            <v>36.756999999999998</v>
          </cell>
        </row>
        <row r="44197">
          <cell r="A44197" t="str">
            <v>1F.NP.06.01.01.00.0005.c</v>
          </cell>
          <cell r="B44197" t="str">
            <v>Berma e/o scogliera per rivestimento spondale, scarpata, pennelli, briglie e soglie in pietrame di cava non gelivo in blocchi generici, compatto e fortemente resistente all'abrasione, posto sopra e sotto il pelo dell'acqua
- pietrame peso oltre 2000 kg
Realizzazione con mezzo meccanico (escavatore)</v>
          </cell>
          <cell r="C44197" t="str">
            <v>t</v>
          </cell>
          <cell r="D44197">
            <v>37.732999999999997</v>
          </cell>
        </row>
        <row r="44198">
          <cell r="A44198" t="str">
            <v>1F.NP.06.01.02.00.0005._</v>
          </cell>
          <cell r="B44198" t="str">
            <v>Briglia in calcestruzzo, C20/25 (Rck 25)
Getto di calcestruzzo. Compreso paramento esterno in pietrame recuperato in loco, formazione di superficie di scarpa, spigoli e/o riseghe, ferro di armatura, casseri per la formazione del paramento interno e riempimento con adeguato materiale retrostante l'armatura, posizionamento di tubi in PVC di diametro 100 mm per drenaggio. Escluso tubi in PVC</v>
          </cell>
          <cell r="C44198" t="str">
            <v>mc</v>
          </cell>
          <cell r="D44198">
            <v>539.00699999999995</v>
          </cell>
        </row>
        <row r="44199">
          <cell r="A44199" t="str">
            <v>1F.NP.06.01.02.00.0010._</v>
          </cell>
          <cell r="B44199" t="str">
            <v xml:space="preserve">Muratura, asse rettilineo o curvilineo per realizzazione di briglia, a struttura mista cls, Rck 20, pietra reperita in loco e ferro in ragione di kg 30/mc; spezzoni di ancoraggio trivellati ai muri esistenti. Escluso il coronamento di gaveta
Realizzazione con mezzo meccanico. </v>
          </cell>
          <cell r="C44199" t="str">
            <v>mc</v>
          </cell>
          <cell r="D44199">
            <v>503.10140000000001</v>
          </cell>
        </row>
        <row r="44200">
          <cell r="A44200" t="str">
            <v>1F.NP.06.01.02.01.0005.a</v>
          </cell>
          <cell r="B44200" t="str">
            <v>Briglia (in alvei) in legname e pietrame. Intelaiatura (incastellatura) in tondame scortecciato di larice, castagno o quercia, diametro 20 cm e lunghezza 3 m, fissati tra di loro con barre ad aderenza migliorata, diametro&gt;12 mm, chiodi e graffe.
- ancorata alla base con piloti d'acciaio ad aderenza migliorata diametro&gt;24 mm e lunghezza almeno di 1,5 m, opportunamente incastrati alle spalle ed ammorsati lateralmente
Realizzazione con mezzo meccanico (escavatore). Compreso scavo, cassone di contenimento, riempimento in pietrame</v>
          </cell>
          <cell r="C44200" t="str">
            <v>mc</v>
          </cell>
          <cell r="D44200">
            <v>423.048</v>
          </cell>
        </row>
        <row r="44201">
          <cell r="A44201" t="str">
            <v>1F.NP.06.01.02.01.0005.b</v>
          </cell>
          <cell r="B44201" t="str">
            <v>Briglia (in alvei) in legname e pietrame. Intelaiatura (incastellatura) in tondame scortecciato di larice, castagno o quercia, diametro 20 cm e lunghezza 3 m, fissati tra di loro con barre ad aderenza migliorata, diametro&gt;12 mm, chiodi e graffe.
- ancorata alla base con fondazioni indirette: micropali trivellati, pali a rapida infissione, profilati infissi meccanicamente ecc
Realizzazione con mezzo meccanico (escavatore). Compreso scavo, cassone di contenimento, riempimento in pietrame. Escluso fondazioni indirette</v>
          </cell>
          <cell r="C44201" t="str">
            <v>mc</v>
          </cell>
          <cell r="D44201">
            <v>339.19799999999998</v>
          </cell>
        </row>
        <row r="44202">
          <cell r="A44202" t="str">
            <v>1F.NP.06.01.03.00.0005._</v>
          </cell>
          <cell r="B44202" t="str">
            <v>Scogliera di massi ciclopici, altezza 1,00m,  reperiti in loco al piede del vallo
Formazione con mezzo meccanico (miniescavatore). Compreso riposizionamento e profilatura del materiale di risulta a valle della trincea, per strati costipati</v>
          </cell>
          <cell r="C44202" t="str">
            <v>mq</v>
          </cell>
          <cell r="D44202">
            <v>22.515999999999998</v>
          </cell>
        </row>
        <row r="44203">
          <cell r="A44203" t="str">
            <v>1F.NP.06.01.03.00.0010._</v>
          </cell>
          <cell r="B44203" t="str">
            <v>Scogliera a corso regolare a secco, in pietrame di cava compatto e non gelivo, peso min 3 ton ciascuno, a sagoma squadrata, stabilizzati su letto di betoncino in cls (Rck 300) ed accuratamente intasati negli interspazi
Realizzazione con mezzo meccanico (escavatore). Compreso deviazione delle acque. Escluso  scavo</v>
          </cell>
          <cell r="C44203" t="str">
            <v>mc</v>
          </cell>
          <cell r="D44203">
            <v>151.50399999999999</v>
          </cell>
        </row>
        <row r="44204">
          <cell r="A44204" t="str">
            <v>1F.NP.06.02.04.00.0005.a</v>
          </cell>
          <cell r="B44204" t="str">
            <v>Condotta portante in lamiera di acciaio ondulata e zincata di qualsiasi forma e dimensione; completi di organi di giunzione (bulloni, dadi, rivetti, ganci, ecc.).
- ad elementi incastrati
Posa con mezzo meccanico (escavatore) e manuale. Compreso livellamento del piano di posa; assistenza manuale durante il reinterro. Escluso onere degli scavi</v>
          </cell>
          <cell r="C44204" t="str">
            <v>kg</v>
          </cell>
          <cell r="D44204">
            <v>3.0449999999999999</v>
          </cell>
        </row>
        <row r="44205">
          <cell r="A44205" t="str">
            <v>1F.NP.06.02.04.00.0005.b</v>
          </cell>
          <cell r="B44205" t="str">
            <v>Condotta portante in lamiera di acciaio ondulata e zincata di qualsiasi forma e dimensione; completi di organi di giunzione (bulloni, dadi, rivetti, ganci, ecc.).
- a piastre multiple bullonate
Posa con mezzo meccanico (escavatore) e manuale. Compreso livellamento del piano di posa; assistenza manuale durante il reinterro. Escluso onere degli scavi</v>
          </cell>
          <cell r="C44205" t="str">
            <v>kg</v>
          </cell>
          <cell r="D44205">
            <v>3.3730000000000002</v>
          </cell>
        </row>
        <row r="44206">
          <cell r="A44206" t="str">
            <v>1F.NP.06.03.00.01.0005.a</v>
          </cell>
          <cell r="B44206" t="str">
            <v>Barriera paramassi deformabile a dissipazione di energia con piedritti in acciaio zincato, sistema di vincolo a cerniere alla fondazione, struttura di collegamento con controventi, sistema di assorbimento energia con dissipatori o freni, giunzioni delle funi e morsetti. Le parti metalliche protette contro l’ossidazione. 
- classe di livello di energia 2 (MEL &gt;= KJ 500)
Posa con mezzo meccanico (gru autocarrata). Compreso realizzazione dei plinti in c.a. Escluso realizzazione delle fondazioni ed ancoraggi.</v>
          </cell>
          <cell r="C44206" t="str">
            <v>mq</v>
          </cell>
          <cell r="D44206">
            <v>145.3348</v>
          </cell>
        </row>
        <row r="44207">
          <cell r="A44207" t="str">
            <v>1F.NP.06.03.00.01.0005.b</v>
          </cell>
          <cell r="B44207" t="str">
            <v>Barriera paramassi deformabile a dissipazione di energia con piedritti in acciaio zincato, sistema di vincolo a cerniere alla fondazione, struttura di collegamento con controventi, sistema di assorbimento energia con dissipatori o freni, giunzioni delle funi e morsetti. Le parti metalliche protette contro l’ossidazione. 
- classe di livello di energia 4 (MEL &gt;= KJ 1500)
Posa con mezzo meccanico (gru autocarrata). Compreso realizzazione dei plinti in c.a. Escluso realizzazione delle fondazioni ed ancoraggi.</v>
          </cell>
          <cell r="C44207" t="str">
            <v>mq</v>
          </cell>
          <cell r="D44207">
            <v>170.87700000000001</v>
          </cell>
        </row>
        <row r="44208">
          <cell r="A44208" t="str">
            <v>1F.NP.06.03.00.01.0005.c</v>
          </cell>
          <cell r="B44208" t="str">
            <v>Barriera paramassi deformabile a dissipazione di energia con piedritti in acciaio zincato, sistema di vincolo a cerniere alla fondazione, struttura di collegamento con controventi, sistema di assorbimento energia con dissipatori o freni, giunzioni delle funi e morsetti. Le parti metalliche protette contro l’ossidazione. 
- classe di livello di energia 4 (MEL &gt;= KJ 2000)
Posa con mezzo meccanico (gru autocarrata). Compreso realizzazione dei plinti in c.a. Escluso realizzazione delle fondazioni ed ancoraggi.</v>
          </cell>
          <cell r="C44208" t="str">
            <v>mq</v>
          </cell>
          <cell r="D44208">
            <v>196.17699999999999</v>
          </cell>
        </row>
        <row r="44209">
          <cell r="A44209" t="str">
            <v>1F.NP.06.03.00.01.0005.d</v>
          </cell>
          <cell r="B44209" t="str">
            <v>Barriera paramassi deformabile a dissipazione di energia con piedritti in acciaio zincato, sistema di vincolo a cerniere alla fondazione, struttura di collegamento con controventi, sistema di assorbimento energia con dissipatori o freni, giunzioni delle funi e morsetti. Le parti metalliche protette contro l’ossidazione. 
- classe di livello di energia 4 (MEL &gt;= KJ 3000)
Posa con mezzo meccanico (gru autocarrata). Compreso realizzazione dei plinti in c.a. Escluso realizzazione delle fondazioni ed ancoraggi.</v>
          </cell>
          <cell r="C44209" t="str">
            <v>mq</v>
          </cell>
          <cell r="D44209">
            <v>254.28700000000001</v>
          </cell>
        </row>
        <row r="44210">
          <cell r="A44210" t="str">
            <v>1F.NP.06.07.03.00.0005.a</v>
          </cell>
          <cell r="B44210" t="str">
            <v>Diaframma a parete continua con bentonite e cls C25/30 (miscela plastica)
- spessore 60 cm e 15 m profondità
Realizzazione con mezzo meccanico (gruppo di perforazione). Compreso scavo in terreno di qualsiasi natura e consistenza, sopra falda od in falda, impiego di fanghi bentonitici, getto del conglomerato cementizio mediante apposita attrezzatura, scapitozzatura del diaframma, formazione e demolizione dei cordoli di guida, uso tuboforma previa apposizione nel cavo di apposita armatura metallica. Escluso armatura metallica</v>
          </cell>
          <cell r="C44210" t="str">
            <v>mq</v>
          </cell>
          <cell r="D44210">
            <v>160.381</v>
          </cell>
        </row>
        <row r="44211">
          <cell r="A44211" t="str">
            <v>1F.NP.06.07.03.00.0005.b</v>
          </cell>
          <cell r="B44211" t="str">
            <v>Diaframma a parete continua con bentonite e cls C25/30 (miscela plastica)
- spessore 80 cm e 15 m profondità
Realizzazione con mezzo meccanico (gruppo di perforazione). Compreso scavo in terreno di qualsiasi natura e consistenza, sopra falda od in falda, impiego di fanghi bentonitici, getto del conglomerato cementizio mediante apposita attrezzatura, scapitozzatura del diaframma, formazione e demolizione dei cordoli di guida, uso tuboforma previa apposizione nel cavo di apposita armatura metallica. Escluso armatura metallica</v>
          </cell>
          <cell r="C44211" t="str">
            <v>mq</v>
          </cell>
          <cell r="D44211">
            <v>201.90199999999999</v>
          </cell>
        </row>
        <row r="44212">
          <cell r="A44212" t="str">
            <v>1F.NP.06.07.03.00.0005.c</v>
          </cell>
          <cell r="B44212" t="str">
            <v>Diaframma a parete continua con bentonite e cls C25/30 (miscela plastica)
- spessore 100 cm e 15 m profondità
Realizzazione con mezzo meccanico (gruppo di perforazione). Compreso scavo in terreno di qualsiasi natura e consistenza, sopra falda od in falda, impiego di fanghi bentonitici, getto del conglomerato cementizio mediante apposita attrezzatura, scapitozzatura del diaframma, formazione e demolizione dei cordoli di guida, uso tuboforma previa apposizione nel cavo di apposita armatura metallica. Escluso armatura metallica</v>
          </cell>
          <cell r="C44212" t="str">
            <v>mq</v>
          </cell>
          <cell r="D44212">
            <v>236.90100000000001</v>
          </cell>
        </row>
        <row r="44213">
          <cell r="A44213" t="str">
            <v>1F.NP.06.07.03.00.0010.a</v>
          </cell>
          <cell r="B44213" t="str">
            <v>Diaframma a parete continua con bentonite e cls C25/30 (miscela plastica)
- spessore 60 cm, profondità tra i 15 e 30 m
Realizzazione con mezzo meccanico (gruppo di perforazione). Compreso scavo in terreno di qualsiasi natura e consistenza, sopra falda od in falda, impiego di fanghi bentonitici, getto del conglomerato cementizio mediante apposita attrezzatura, scapitozzatura del diaframma, formazione e demolizione dei cordoli di guida, uso tuboforma previa apposizione nel cavo di apposita armatura metallica. Escluso armatura metallica</v>
          </cell>
          <cell r="C44213" t="str">
            <v>mq</v>
          </cell>
          <cell r="D44213">
            <v>174.7</v>
          </cell>
        </row>
        <row r="44214">
          <cell r="A44214" t="str">
            <v>1F.NP.06.07.03.00.0010.b</v>
          </cell>
          <cell r="B44214" t="str">
            <v>Diaframma a parete continua con bentonite e cls C25/30 (miscela plastica)
- spessore 80 cm, profondità tra i 15 e 30 m
Realizzazione con mezzo meccanico (gruppo di perforazione). Compreso scavo in terreno di qualsiasi natura e consistenza, sopra falda od in falda, impiego di fanghi bentonitici, getto del conglomerato cementizio mediante apposita attrezzatura, scapitozzatura del diaframma, formazione e demolizione dei cordoli di guida, uso tuboforma previa apposizione nel cavo di apposita armatura metallica. Escluso armatura metallica</v>
          </cell>
          <cell r="C44214" t="str">
            <v>mq</v>
          </cell>
          <cell r="D44214">
            <v>218.54300000000001</v>
          </cell>
        </row>
        <row r="44215">
          <cell r="A44215" t="str">
            <v>1F.NP.06.07.03.00.0010.c</v>
          </cell>
          <cell r="B44215" t="str">
            <v>Diaframma a parete continua con bentonite e cls C25/30 (miscela plastica)
- spessore 100 cm, profondità tra i 15 e 30 m
Realizzazione con mezzo meccanico (gruppo di perforazione). Compreso scavo in terreno di qualsiasi natura e consistenza, sopra falda od in falda, impiego di fanghi bentonitici, getto del conglomerato cementizio mediante apposita attrezzatura, scapitozzatura del diaframma, formazione e demolizione dei cordoli di guida, uso tuboforma previa apposizione nel cavo di apposita armatura metallica. Escluso armatura metallica</v>
          </cell>
          <cell r="C44215" t="str">
            <v>mq</v>
          </cell>
          <cell r="D44215">
            <v>258.43099999999998</v>
          </cell>
        </row>
        <row r="44216">
          <cell r="A44216" t="str">
            <v>1F.NP.06.07.03.00.0015._</v>
          </cell>
          <cell r="B44216" t="str">
            <v>Diaframma a parete continua con bentonite e cls C25/30 (miscela plastica)
- spessore 50 cm e 15 m profondità
Realizzazione con mezzo meccanico (gruppo di perforazione). Compreso scavo in terreno di qualsiasi natura e consistenza, sopra falda od in falda, impiego di fanghi bentonitici, getto del conglomerato cementizio mediante apposita attrezzatura, scapitozzatura del diaframma, formazione e demolizione dei cordoli di guida, uso tuboforma previa apposizione nel cavo di apposita armatura metallica. Escluso armatura metallica</v>
          </cell>
          <cell r="C44216" t="str">
            <v>mq</v>
          </cell>
          <cell r="D44216">
            <v>197.34299999999999</v>
          </cell>
        </row>
        <row r="44217">
          <cell r="A44217" t="str">
            <v>1F.NP.06.07.03.00.0020._</v>
          </cell>
          <cell r="B44217" t="str">
            <v>Diaframma a parete continua con bentonite e cls C25/30 (miscela plastica)
- spessore 50 cm, profondità tra i 15 e 30 m
Realizzazione con mezzo meccanico (gruppo di perforazione). Compreso scavo in terreno di qualsiasi natura e consistenza, sopra falda od in falda, impiego di fanghi bentonitici, getto del conglomerato cementizio mediante apposita attrezzatura, scapitozzatura del diaframma, formazione e demolizione dei cordoli di guida, uso tuboforma previa apposizione nel cavo di apposita armatura metallica. Escluso armatura metallica</v>
          </cell>
          <cell r="C44217" t="str">
            <v>mq</v>
          </cell>
          <cell r="D44217">
            <v>202.24799999999999</v>
          </cell>
        </row>
        <row r="44218">
          <cell r="A44218" t="str">
            <v>1F.NP.06.07.03.01.0005._</v>
          </cell>
          <cell r="B44218" t="str">
            <v xml:space="preserve">Diaframma sottile o lamellare in cemento R 325 in quantità non inferiore a 600 kg/mc. 
- Spessore minore uguale a 15 cm
Realizzazione con mezzo meccanico (gruppo di perforazione) tramite gettiniezione di bifluido in miscela cementizia ed aria compressa. Compreso additivi, iniezione di bentonite, mantenimento di piani di lavoro e gestione di refluo. Escluso perforazione  </v>
          </cell>
          <cell r="C44218" t="str">
            <v>mq</v>
          </cell>
          <cell r="D44218">
            <v>71.712000000000003</v>
          </cell>
        </row>
        <row r="44219">
          <cell r="A44219" t="str">
            <v>1F.NP.06.07.05.00.0005.a</v>
          </cell>
          <cell r="B44219" t="str">
            <v>Pendio a sezione trapezoidale in terra armata con paramento esterno rivegetato inclinato di 60° rispetto all'orizzontale in strati di terreno da scavo (angolo d'attrito interno minimo di 35°) e geogriglia in poliestere rivestite in PVC.
- profondità 3 m, altezza 6 m
Ricostruzione con mezzo meccanico (escavatore). Compreso formazione, livellamento e compattazione del piano di fondazione di ampiezza adeguata alla lunghezza delle geogriglie di rinforzo, posizionamento e fissaggio di casseri, posa di geogriglie monorientate di rinforzo, posizionamento lungo la facciata interna del cassero di una rete in fibre naturali (o sintetiche) di contenimento e antidilavamento, stesa di terreno di riempimento in strati di spessore non superiori a 0,60 m, stesi e compattati in duplice tornata con spessore di circa 0,20-0,30 m, fino ad una costipazione non inferiore al 95% dello Standard Proctor, risvolto e fissaggio al terreno di porzione di geogriglia tenuta esternamente al cassero. Escluso fornitura a piè d'opera di materiale da rilevato di adeguate caratteristiche geotecniche e materiale proveniente da scavi</v>
          </cell>
          <cell r="C44219" t="str">
            <v>m</v>
          </cell>
          <cell r="D44219">
            <v>960.07500000000005</v>
          </cell>
        </row>
        <row r="44220">
          <cell r="A44220" t="str">
            <v>1F.NP.06.07.05.00.0005.b</v>
          </cell>
          <cell r="B44220" t="str">
            <v>Pendio a sezione trapezoidale in terra armata con paramento esterno rivegetato inclinato di 60° rispetto all'orizzontale in strati di terreno da scavo (angolo d'attrito interno minimo di 35°) e geogriglia in poliestere rivestite in PVC.
- profondità 3 m, altezza 4 m
Ricostruzione con mezzo meccanico (escavatore). Compreso formazione, livellamento e compattazione del piano di fondazione di ampiezza adeguata alla lunghezza delle geogriglie di rinforzo, posizionamento e fissaggio di casseri, posa di geogriglie monorientate di rinforzo, posizionamento lungo la facciata interna del cassero di una rete in fibre naturali (o sintetiche) di contenimento e antidilavamento, stesa di terreno di riempimento in strati di spessore non superiori a 0,60 m, stesi e compattati in duplice tornata con spessore di circa 0,20-0,30 m, fino ad una costipazione non inferiore al 95% dello Standard Proctor, risvolto e fissaggio al terreno di porzione di geogriglia tenuta esternamente al cassero. Escluso fornitura a piè d'opera di materiale da rilevato di adeguate caratteristiche geotecniche e materiale proveniente da scavi</v>
          </cell>
          <cell r="C44220" t="str">
            <v>m</v>
          </cell>
          <cell r="D44220">
            <v>694.39200000000005</v>
          </cell>
        </row>
        <row r="44221">
          <cell r="A44221" t="str">
            <v>1F.NP.06.07.05.00.0005.c</v>
          </cell>
          <cell r="B44221" t="str">
            <v>Pendio a sezione trapezoidale in terra armata con paramento esterno rivegetato inclinato di 60° rispetto all'orizzontale in strati di terreno da scavo (angolo d'attrito interno minimo di 35°) e geogriglia in poliestere rivestite in PVC.
- profondità 3 m, altezza 2 m
Ricostruzione con mezzo meccanico (escavatore). Compreso formazione, livellamento e compattazione del piano di fondazione di ampiezza adeguata alla lunghezza delle geogriglie di rinforzo, posizionamento e fissaggio di casseri, posa di geogriglie monorientate di rinforzo, posizionamento lungo la facciata interna del cassero di una rete in fibre naturali (o sintetiche) di contenimento e antidilavamento, stesa di terreno di riempimento in strati di spessore non superiori a 0,60 m, stesi e compattati in duplice tornata con spessore di circa 0,20-0,30 m, fino ad una costipazione non inferiore al 95% dello Standard Proctor, risvolto e fissaggio al terreno di porzione di geogriglia tenuta esternamente al cassero. Escluso fornitura a piè d'opera di materiale da rilevato di adeguate caratteristiche geotecniche e materiale proveniente da scavi</v>
          </cell>
          <cell r="C44221" t="str">
            <v>m</v>
          </cell>
          <cell r="D44221">
            <v>318.11799999999999</v>
          </cell>
        </row>
        <row r="44222">
          <cell r="A44222" t="str">
            <v>1F.NP.06.07.05.00.0005.d</v>
          </cell>
          <cell r="B44222" t="str">
            <v>Pendio a sezione trapezoidale in terra armata con paramento esterno rivegetato inclinato di 60° rispetto all'orizzontale in strati di terreno da scavo (angolo d'attrito interno minimo di 35°) e geogriglia in poliestere rivestite in PVC.
- profondità 4 m, altezza 4 m
Ricostruzione con mezzo meccanico (escavatore). Compreso formazione, livellamento e compattazione del piano di fondazione di ampiezza adeguata alla lunghezza delle geogriglie di rinforzo, posizionamento e fissaggio di casseri, posa di geogriglie monorientate di rinforzo, posizionamento lungo la facciata interna del cassero di una rete in fibre naturali (o sintetiche) di contenimento e antidilavamento, stesa di terreno di riempimento in strati di spessore non superiori a 0,60 m, stesi e compattati in duplice tornata con spessore di circa 0,20-0,30 m, fino ad una costipazione non inferiore al 95% dello Standard Proctor, risvolto e fissaggio al terreno di porzione di geogriglia tenuta esternamente al cassero. Escluso fornitura a piè d'opera di materiale da rilevato di adeguate caratteristiche geotecniche e materiale proveniente da scavi</v>
          </cell>
          <cell r="C44222" t="str">
            <v>m</v>
          </cell>
          <cell r="D44222">
            <v>756.471</v>
          </cell>
        </row>
        <row r="44223">
          <cell r="A44223" t="str">
            <v>1F.NP.06.07.05.00.0005.e</v>
          </cell>
          <cell r="B44223" t="str">
            <v>Pendio a sezione trapezoidale in terra armata con paramento esterno rivegetato inclinato di 60° rispetto all'orizzontale in strati di terreno da scavo (angolo d'attrito interno minimo di 35°) e geogriglia in poliestere rivestite in PVC.
- profondità 4 m, altezza 2 m
Ricostruzione con mezzo meccanico (escavatore). Compreso formazione, livellamento e compattazione del piano di fondazione di ampiezza adeguata alla lunghezza delle geogriglie di rinforzo, posizionamento e fissaggio di casseri, posa di geogriglie monorientate di rinforzo, posizionamento lungo la facciata interna del cassero di una rete in fibre naturali (o sintetiche) di contenimento e antidilavamento, stesa di terreno di riempimento in strati di spessore non superiori a 0,60 m, stesi e compattati in duplice tornata con spessore di circa 0,20-0,30 m, fino ad una costipazione non inferiore al 95% dello Standard Proctor, risvolto e fissaggio al terreno di porzione di geogriglia tenuta esternamente al cassero. Escluso fornitura a piè d'opera di materiale da rilevato di adeguate caratteristiche geotecniche e materiale proveniente da scavi</v>
          </cell>
          <cell r="C44223" t="str">
            <v>m</v>
          </cell>
          <cell r="D44223">
            <v>362.26</v>
          </cell>
        </row>
        <row r="44224">
          <cell r="A44224" t="str">
            <v>1F.NP.06.07.05.00.0005.f</v>
          </cell>
          <cell r="B44224" t="str">
            <v xml:space="preserve">Pendio a sezione trapezoidale in terra armata con paramento esterno rivegetato inclinato di 60° rispetto all'orizzontale in strati di terreno da scavo (angolo d'attrito interno minimo di 35°) e geogriglia in poliestere rivestite in PVC.
- profondità alla base 4 m, altezza 6 m
Ricostruzione con mezzo meccanico (escavatore). Compreso formazione, livellamento e compattazione del piano di fondazione di ampiezza adeguata alla lunghezza delle geogriglie di rinforzo, posizionamento e fissaggio di casseri, posa di geogriglie monorientate di rinforzo, posizionamento lungo la facciata interna del cassero di una rete in fibre naturali (o sintetiche) di contenimento e antidilavamento, stesa di terreno di riempimento in strati di spessore non superiori a 0,60 m, stesi e compattati in duplice tornata con spessore di circa 0,20-0,30 m, fino ad una costipazione non inferiore al 95% dello Standard Proctor, risvolto e fissaggio al terreno di porzione di geogriglia tenuta esternamente al cassero. Escluso fornitura a piè d'opera di materiale da rilevato di adeguate caratteristiche geotecniche e materiale proveniente da scavi </v>
          </cell>
          <cell r="C44224" t="str">
            <v>m</v>
          </cell>
          <cell r="D44224">
            <v>1100.2560000000001</v>
          </cell>
        </row>
        <row r="44225">
          <cell r="A44225" t="str">
            <v>1F.NP.06.07.05.01.0010.a</v>
          </cell>
          <cell r="B44225"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 maggiore uguale a 65 kN. Rivestimento di filo con materiale polimerico, spessore nominale 0,5 mm. Legatura con punti metallici. Paramento con elemento scatolare, compreso geotessile non tessuto
- per altezze del paramento, misurate sulla verticale, da 0 a 4,00 m
Posa con mezzo meccanico (escavatore). Compreso ciottolame, riempimento e sistemazione meccanica e manuale dello stesso</v>
          </cell>
          <cell r="C44225" t="str">
            <v>mq</v>
          </cell>
          <cell r="D44225">
            <v>164.03399999999999</v>
          </cell>
        </row>
        <row r="44226">
          <cell r="A44226" t="str">
            <v>1F.NP.06.07.05.01.0010.b</v>
          </cell>
          <cell r="B44226"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 maggiore uguale a 65 kN. Rivestimento di filo con materiale polimerico, spessore nominale 0,5 mm. Legature con punti metallici. Paramento con elemento scatolare, compreso geotessile non tessuto
- per altezze del paramento, misurate sulla verticale, da 4 a 6,00 m
Posa con mezzo meccanico (escavatore). Compreso ciottolame, riempimento e sistemazione meccanica e manuale dello stesso</v>
          </cell>
          <cell r="C44226" t="str">
            <v>mq</v>
          </cell>
          <cell r="D44226">
            <v>176.286</v>
          </cell>
        </row>
        <row r="44227">
          <cell r="A44227" t="str">
            <v>1F.NP.06.07.05.01.0010.c</v>
          </cell>
          <cell r="B44227"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 maggiore uguale a 65 kN. Rivestimento di filo con materiale polimerico, spessore nominale 0,5 mm. Legature con punti metallici. Paramento con elemento scatolare, compreso geotessile non tessuto
- per altezze del paramento, misurate sulla verticale, da 6 a 8,00 m
Posa con mezzo meccanico (escavatore). Compreso ciottolame, riempimento e sistemazione meccanica e manuale dello stesso</v>
          </cell>
          <cell r="C44227" t="str">
            <v>mq</v>
          </cell>
          <cell r="D44227">
            <v>189.36</v>
          </cell>
        </row>
        <row r="44228">
          <cell r="A44228" t="str">
            <v>1F.NP.06.07.05.01.0010.d</v>
          </cell>
          <cell r="B44228"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 maggiore uguale a 65 kN. Rivestimento di filo con materiale polimerico, spessore nominale 0,5 mm. Legature con punti metallici. Paramento con elemento scatolare, compreso geotessile non tessuto
- per altezze del paramento, misurate sulla verticale, da 8 a 10,00 m
Posa con mezzo meccanico (escavatore). Compreso ciottolame, riempimento e sistemazione meccanica e manuale dello stesso</v>
          </cell>
          <cell r="C44228" t="str">
            <v>mq</v>
          </cell>
          <cell r="D44228">
            <v>200.78899999999999</v>
          </cell>
        </row>
        <row r="44229">
          <cell r="A44229" t="str">
            <v>1F.NP.06.07.05.01.0015.a</v>
          </cell>
          <cell r="B44229" t="str">
            <v>Strutture di sostegno o sottoscarpa (terrapieni rinforzati) con paramento in pietrame e armatura in rete metallica a doppia torsione tipo 8x10. Filo trafilato di acciaio, diametro 2,70 mm, in lega eutettica Zn-Al con resistenza a trazione nominale non inferiore a 50 kN/m e resistenza a punzonamento nominale non inferiore a 65 kN. Rivestimento di filo con materiale plastico, spessore nominale non inferiore a 0,5 mm
Elemento di irrigidimento pre-assemblato, in pannello di rete elettrosaldata zincata, diametro 5 mm, con maglie 50x50mm. Inclinazione del paramento pari a 70°. Legature con punti metallici.
Armature in strati con distanza tra piani di posa minore uguale a 80 cm
- per altezze del paramento, misurate sulla verticale, da 0 a 4,00 m 
Formazione con mezzo meccanico (escavatore). Escluso scavi, cordoli di fondazione, formazione del rilevato strutturale, posa del terreno vegetale e rinverdimento (idrosemina)</v>
          </cell>
          <cell r="C44229" t="str">
            <v>mq</v>
          </cell>
          <cell r="D44229">
            <v>173.41300000000001</v>
          </cell>
        </row>
        <row r="44230">
          <cell r="A44230" t="str">
            <v>1F.NP.06.07.05.01.0015.b</v>
          </cell>
          <cell r="B44230" t="str">
            <v>Strutture di sostegno o sottoscarpa (terrapieni rinforzati) con paramento in pietrame e armatura in rete metallica a doppia torsione tipo 8x10. Filo trafilato di acciaio, diametro 2,70 mm, in lega eutettica Zn-Al con resistenza a trazione nominale non inferiore a 50 kN/m e resistenza a punzonamento nominale non inferiore a 65 kN. Rivestimento di filo con materiale plastico, spessore nominale non inferiore a 0,5 mm
Elemento di irrigidimento pre-assemblato, in pannello di rete elettrosaldata zincata, diametro 5 mm, con maglie 50x50mm. Inclinazione del paramento pari a 70°. Legature con punti metallici.
Armature in strati con distanza tra piani di posa minore uguale a 80 cm
- altezze paramento, misurate sulla verticale, da 4 a 6,00 m
Formazione con mezzo meccanico (escavatore). Escluso scavi, cordoli di fondazione, formazione del rilevato strutturale, posa del terreno vegetale e rinverdimento</v>
          </cell>
          <cell r="C44230" t="str">
            <v>mq</v>
          </cell>
          <cell r="D44230">
            <v>184.17599999999999</v>
          </cell>
        </row>
        <row r="44231">
          <cell r="A44231" t="str">
            <v>1F.NP.06.07.05.01.0015.c</v>
          </cell>
          <cell r="B44231" t="str">
            <v>Strutture di sostegno o sottoscarpa (terrapieni rinforzati) con paramento in pietrame e armatura in rete metallica a doppia torsione tipo 8x10. Filo trafilato di acciaio, diametro 2,70 mm, in lega eutettica Zn-Al con resistenza a trazione nominale non inferiore a 50 kN/m e resistenza a punzonamento nominale non inferiore a 65 kN. Rivestimento di filo con materiale plastico, spessore nominale non inferiore a 0,5 mm
Elemento di irrigidimento pre-assemblato, in pannello di rete elettrosaldata zincata, diametro 5 mm, con maglie 50x50mm. Inclinazione del paramento pari a 70°. Legature con punti metallici.
Armature in strati con distanza tra piani di posa minore uguale a 80 cm
- altezze paramento, misurate sulla verticale, da 6 a 8,00 m
Formazione con mezzo meccanico (escavatore). Escluso scavi, cordoli di fondazione, formazione del rilevato strutturale, posa del terreno vegetale e rinverdimento</v>
          </cell>
          <cell r="C44231" t="str">
            <v>mq</v>
          </cell>
          <cell r="D44231">
            <v>197.422</v>
          </cell>
        </row>
        <row r="44232">
          <cell r="A44232" t="str">
            <v>1F.NP.06.07.05.01.0015.d</v>
          </cell>
          <cell r="B44232" t="str">
            <v>Strutture di sostegno o sottoscarpa (terrapieni rinforzati) con paramento in pietrame e armatura in rete metallica a doppia torsione tipo 8x10. Filo trafilato di acciaio, diametro 2,70 mm, in lega eutettica Zn-Al con resistenza a trazione nominale non inferiore a 50 kN/m e resistenza a punzonamento nominale non inferiore a 65 kN. Rivestimento di filo con materiale plastico, spessore nominale non inferiore a 0,5 mm
Elemento di irrigidimento pre-assemblato, in pannello di rete elettrosaldata zincata, diametro 5 mm, con maglie 50x50mm. Inclinazione del paramento pari a 70°. Legature con punti metallici.
Armature in strati con distanza tra piani di posa minore uguale a 80 cm
- altezze paramento, misurate sulla verticale, da 8 a 10,00 m
Formazione con mezzo meccanico (escavatore). Escluso scavi, cordoli di fondazione, formazione del rilevato strutturale, posa del terreno vegetale e rinverdimento</v>
          </cell>
          <cell r="C44232" t="str">
            <v>mq</v>
          </cell>
          <cell r="D44232">
            <v>210.03</v>
          </cell>
        </row>
        <row r="44233">
          <cell r="A44233" t="str">
            <v>1F.NP.06.07.05.01.0020.a</v>
          </cell>
          <cell r="B44233"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nominalemaggiore uguale a 65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0 a 4,00 m 
Formazione con mezzo meccanico (escavatore). Escluso scavi, cordoli di fondazione, formazione del rilevato strutturale, posa del terreno vegetale e rinverdimento (idrosemina)</v>
          </cell>
          <cell r="C44233" t="str">
            <v>mq</v>
          </cell>
          <cell r="D44233">
            <v>156.01900000000001</v>
          </cell>
        </row>
        <row r="44234">
          <cell r="A44234" t="str">
            <v>1F.NP.06.07.05.01.0020.b</v>
          </cell>
          <cell r="B44234"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nominalemaggiore uguale a 65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4 a 6,00 m
Formazione con mezzo meccanico (escavatore). Escluso scavi, cordoli di fondazione, formazione del rilevato strutturale, posa del terreno vegetale e rinverdimento (idrosemina)</v>
          </cell>
          <cell r="C44234" t="str">
            <v>mq</v>
          </cell>
          <cell r="D44234">
            <v>167.404</v>
          </cell>
        </row>
        <row r="44235">
          <cell r="A44235" t="str">
            <v>1F.NP.06.07.05.01.0020.c</v>
          </cell>
          <cell r="B44235"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nominalemaggiore uguale a 65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6 a 8,00 m
Formazione con mezzo meccanico (escavatore). Escluso scavi, cordoli di fondazione, formazione del rilevato strutturale, posa del terreno vegetale e rinverdimento (idrosemina)</v>
          </cell>
          <cell r="C44235" t="str">
            <v>mq</v>
          </cell>
          <cell r="D44235">
            <v>178.78399999999999</v>
          </cell>
        </row>
        <row r="44236">
          <cell r="A44236" t="str">
            <v>1F.NP.06.07.05.01.0020.d</v>
          </cell>
          <cell r="B44236"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nominalemaggiore uguale a 65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8 a 10,00 m
Formazione con mezzo meccanico (escavatore). Escluso scavi, cordoli di fondazione, formazione del rilevato strutturale, posa del terreno vegetale e rinverdimento (idrosemina)</v>
          </cell>
          <cell r="C44236" t="str">
            <v>mq</v>
          </cell>
          <cell r="D44236">
            <v>190.83199999999999</v>
          </cell>
        </row>
        <row r="44237">
          <cell r="A44237" t="str">
            <v>1F.NP.06.07.05.01.0020.e</v>
          </cell>
          <cell r="B44237"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nominalemaggiore uguale a 65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10 a 12,00 m
Formazione con mezzo meccanico (escavatore). Escluso scavi, cordoli di fondazione, formazione del rilevato strutturale, posa del terreno vegetale e rinverdimento (idrosemina)</v>
          </cell>
          <cell r="C44237" t="str">
            <v>mq</v>
          </cell>
          <cell r="D44237">
            <v>206.88800000000001</v>
          </cell>
        </row>
        <row r="44238">
          <cell r="A44238" t="str">
            <v>1F.NP.06.07.05.01.0020.f</v>
          </cell>
          <cell r="B44238" t="str">
            <v>Struttura di sostegno (terra rinforzata) con elementi di armatura planari orizzontali e paramento in pietrame, in rete metallica a doppia torsione tipo 8x10. Filo trafilato di acciaio, diametro 2,70 mm, in lega eutettica Zn-Al con resistenza a trazione nominale maggiore uguale a 50 kN/m e resistenza a punzonamento nominalemaggiore uguale a 65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12 a 15,00 m
Formazione con mezzo meccanico (escavatore). Escluso scavi, cordoli di fondazione, formazione del rilevato strutturale, posa del terreno vegetale e rinverdimento (idrosemina)</v>
          </cell>
          <cell r="C44238" t="str">
            <v>mq</v>
          </cell>
          <cell r="D44238">
            <v>219.435</v>
          </cell>
        </row>
        <row r="44239">
          <cell r="A44239" t="str">
            <v>1F.NP.06.07.05.01.0025.a</v>
          </cell>
          <cell r="B44239" t="str">
            <v>Struttura di sostegno (terra rinforzata) con elementi di armatura planari orizzontali e paramento in pietrame, in rete metallica a doppia torsione tipo 8x10. Filo trafilato di acciaio, diametro 2,20 mm, in lega eutettica Zn-Al con resistenza a trazione nominale maggiore uguale a 35 kN/m e resistenza a punzonamento nominalemaggiore uguale a 36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0 a 4,00 m
Formazione con mezzo meccanico (escavatore). Escluso scavi, cordoli di fondazione, formazione del rilevato strutturale, posa del terreno vegetale e rinverdimento (idrosemina)</v>
          </cell>
          <cell r="C44239" t="str">
            <v>mq</v>
          </cell>
          <cell r="D44239">
            <v>141.29499999999999</v>
          </cell>
        </row>
        <row r="44240">
          <cell r="A44240" t="str">
            <v>1F.NP.06.07.05.01.0025.b</v>
          </cell>
          <cell r="B44240" t="str">
            <v>Struttura di sostegno (terra rinforzata) con elementi di armatura planari orizzontali e paramento in pietrame, in rete metallica a doppia torsione tipo 8x10. Filo trafilato di acciaio, diametro 2,20 mm, in lega eutettica Zn-Al con resistenza a trazione nominale maggiore uguale a 35 kN/m e resistenza a punzonamento nominalemaggiore uguale a 36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4 a 6,00 m
Formazione con mezzo meccanico (escavatore). Escluso scavi, cordoli di fondazione, formazione del rilevato strutturale, posa del terreno vegetale e rinverdimento (idrosemina)</v>
          </cell>
          <cell r="C44240" t="str">
            <v>mq</v>
          </cell>
          <cell r="D44240">
            <v>149.66300000000001</v>
          </cell>
        </row>
        <row r="44241">
          <cell r="A44241" t="str">
            <v>1F.NP.06.07.05.01.0025.c</v>
          </cell>
          <cell r="B44241" t="str">
            <v>Struttura di sostegno (terra rinforzata) con elementi di armatura planari orizzontali e paramento in pietrame, in rete metallica a doppia torsione tipo 8x10. Filo trafilato di acciaio, diametro 2,20 mm, in lega eutettica Zn-Al con resistenza a trazione nominale maggiore uguale a 35 kN/m e resistenza a punzonamento nominalemaggiore uguale a 36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6 a 8,00 m
Formazione con mezzo meccanico (escavatore). Escluso scavi, cordoli di fondazione, formazione del rilevato strutturale, posa del terreno vegetale e rinverdimento (idrosemina)</v>
          </cell>
          <cell r="C44241" t="str">
            <v>mq</v>
          </cell>
          <cell r="D44241">
            <v>158.03</v>
          </cell>
        </row>
        <row r="44242">
          <cell r="A44242" t="str">
            <v>1F.NP.06.07.05.01.0025.d</v>
          </cell>
          <cell r="B44242" t="str">
            <v>Struttura di sostegno (terra rinforzata) con elementi di armatura planari orizzontali e paramento in pietrame, in rete metallica a doppia torsione tipo 8x10. Filo trafilato di acciaio, diametro 2,20 mm, in lega eutettica Zn-Al con resistenza a trazione nominale maggiore uguale a 35 kN/m e resistenza a punzonamento nominalemaggiore uguale a 36 kN. Rivestimento di filo con materiale polimerico, spessore nominale 0,5 mm. Paramento in vista con pannello di rete elettrosaldata, maglia differenziata e diametro minimo 8 mm, con inclinazione tra i 45° e gli 80°. Legature con punti metallici. Armature in strati con distanza tra piani di posa minore uguale a 80 cm. Pannello corredato gestuoia in fibre vegetali e/o sintetiche per idrosemina.
- per altezze del paramento, misurate sulla verticale, da 8 a 10,00 m
Formazione con mezzo meccanico (escavatore). Escluso scavi, cordoli di fondazione, formazione del rilevato strutturale, posa del terreno vegetale e rinverdimento (idrosemina)</v>
          </cell>
          <cell r="C44242" t="str">
            <v>mq</v>
          </cell>
          <cell r="D44242">
            <v>166.066</v>
          </cell>
        </row>
        <row r="44243">
          <cell r="A44243" t="str">
            <v>1F.NP.06.07.06.00.0005.a</v>
          </cell>
          <cell r="B44243" t="str">
            <v>Gabbione cilindrico o burga, diametro 0.65 m, in rete metallica a doppia torsione con rivestimento in lega Zinco-Alluminio 
- Lunghezza 2 m, maglia tipo 8x10, filo diam. 2.7 mm
Posa con mezzo meccanico e manuale</v>
          </cell>
          <cell r="C44243" t="str">
            <v>cad</v>
          </cell>
          <cell r="D44243">
            <v>85.141000000000005</v>
          </cell>
        </row>
        <row r="44244">
          <cell r="A44244" t="str">
            <v>1F.NP.06.07.06.00.0005.b</v>
          </cell>
          <cell r="B44244" t="str">
            <v>Gabbione cilindrico o burga, diametro 0.65 m, in rete metallica a doppia torsione con rivestimento in lega Zinco-Alluminio: 
- Lunghezza 3 m, maglia tipo 8x10, filo diam. 2.7 mm
Posa con mezzo meccanico e manuale</v>
          </cell>
          <cell r="C44244" t="str">
            <v>cad</v>
          </cell>
          <cell r="D44244">
            <v>118.617</v>
          </cell>
        </row>
        <row r="44245">
          <cell r="A44245" t="str">
            <v>1F.NP.06.07.06.00.0010.a</v>
          </cell>
          <cell r="B44245" t="str">
            <v>Gabbione cilindrico o burga, diametro 0.65 m, in rete metallica a doppia torsione con rivestimento in lega Zinco-Alluminio e rivestimento polimerico di 0,5 mm: 
- Lunghezza 2 m, maglia tipo 8x10, filo diam. 2.7 mm, rivestito con polimero plastico
Posa con mezzo meccanico e manuale</v>
          </cell>
          <cell r="C44245" t="str">
            <v>cad</v>
          </cell>
          <cell r="D44245">
            <v>91.212999999999994</v>
          </cell>
        </row>
        <row r="44246">
          <cell r="A44246" t="str">
            <v>1F.NP.06.07.06.00.0010.b</v>
          </cell>
          <cell r="B44246" t="str">
            <v>Gabbione cilindrico o burga, diametro 0.65 m, in rete metallica a doppia torsione con rivestimento in lega Zinco-Alluminio e rivestimento polimerico di 0,5 mm:
- Lunghezza 3 m, maglia tipo 8x10, filo diam. 2.7 mm, rivestito con polimero plastico
Posa con mezzo meccanico e manuale</v>
          </cell>
          <cell r="C44246" t="str">
            <v>cad</v>
          </cell>
          <cell r="D44246">
            <v>128.23099999999999</v>
          </cell>
        </row>
        <row r="44247">
          <cell r="A44247" t="str">
            <v>1F.NP.06.07.06.00.0015.a</v>
          </cell>
          <cell r="B44247" t="str">
            <v>Gabbioni a scatola di forma rettangolare, h = 1.00 m, in rete metallica a doppia torsione con maglia esagonale tipo 6x8. Filo trafilato di acciaio, diametro 2,70 mm, in lega eutettica Zn-Al
- filo con resistenza a trazione nominale non inferiore a 55 kN/m e resistenza a punzonamento nominale non inferiore a 78 kN. Rivestimento di filo con materiale polimerico, spessore nominale 0,5 mm. 
Posa manuale. Compreso ciottolame, riempimento e sistemazione meccanica e manuale dello stesso</v>
          </cell>
          <cell r="C44247" t="str">
            <v>mc</v>
          </cell>
          <cell r="D44247">
            <v>141.65700000000001</v>
          </cell>
        </row>
        <row r="44248">
          <cell r="A44248" t="str">
            <v>1F.NP.06.07.06.00.0015.b</v>
          </cell>
          <cell r="B44248" t="str">
            <v>Gabbioni a scatola di forma rettangolare, h = 1.00 m, in rete metallica a doppia torsione con maglia esagonale tipo 6x8. Filo trafilato di acciaio, diametro 2,70 mm, in lega eutettica Zn-Al 
- filo con resistenza a trazione nominale non inferiore a 55 kN/m e resistenza a punzonamento nominale non inferiore a 78 kN.
Posa manuale. Compreso ciottolame, riempimento e sistemazione meccanica e manuale dello stesso</v>
          </cell>
          <cell r="C44248" t="str">
            <v>mc</v>
          </cell>
          <cell r="D44248">
            <v>121.309</v>
          </cell>
        </row>
        <row r="44249">
          <cell r="A44249" t="str">
            <v>1F.NP.06.07.06.00.0020.a</v>
          </cell>
          <cell r="B44249" t="str">
            <v>Gabbioni a scatola di forma rettangolare, h = 1.00 m, in rete metallica a doppia torsione con maglia esagonale tipo 8x10. Filo trafilato di acciaio, diametro 2,70 mm, in lega eutettica Zn-AL
- filo con resistenza a trazione nominale non inferiore a 50 kN/m e resistenza a punzonamento nominale non inferiore a 65 kN. Rivestimento di filo con materiale polimerico, spessore nominale 0,5 mm. 
Posa manuale. Compreso ciottolame, riempimento e sistemazione meccanica e manuale dello stesso</v>
          </cell>
          <cell r="C44249" t="str">
            <v>mc</v>
          </cell>
          <cell r="D44249">
            <v>115.794</v>
          </cell>
        </row>
        <row r="44250">
          <cell r="A44250" t="str">
            <v>1F.NP.06.07.06.00.0020.b</v>
          </cell>
          <cell r="B44250" t="str">
            <v>Gabbioni a scatola di forma rettangolare, h = 1.00 m, in rete metallica a doppia torsione con maglia esagonale tipo 8x10. Filo trafilato di acciaio, diametro 2,70 mm, in lega eutettica Zn-Al 
- filo con resistenza a trazione nominale non inferiore a 50 kN/m e resistenza a punzonamento nominale non inferiore a 65 kN.
Posa manuale. Compreso ciottolame, riempimento e sistemazione meccanica e manuale dello stesso</v>
          </cell>
          <cell r="C44250" t="str">
            <v>mc</v>
          </cell>
          <cell r="D44250">
            <v>103.042</v>
          </cell>
        </row>
        <row r="44251">
          <cell r="A44251" t="str">
            <v>1F.NP.06.07.06.00.0025._</v>
          </cell>
          <cell r="B44251" t="str">
            <v>Gabbioni a scatola di forma rettangolare, h = 1.00 m, in rete metallica a doppia torsione con maglia esagonale tipo 8x10. Filo trafilato di acciaio, diametro 3,00 mm, in lega eutettica Zn-Al 
- filo con resistenza a trazione nominale non inferiore a 60 kN/m e resistenza a punzonamento nominale non inferiore a 77 kN.
Posa manuale. Compreso ciottolame, riempimento e sistemazione meccanica e manuale dello stesso</v>
          </cell>
          <cell r="C44251" t="str">
            <v>mc</v>
          </cell>
          <cell r="D44251">
            <v>116.723</v>
          </cell>
        </row>
        <row r="44252">
          <cell r="A44252" t="str">
            <v>1F.NP.06.07.06.00.0030._</v>
          </cell>
          <cell r="B44252" t="str">
            <v>Gabbioni a scatola di forma rettangolare, h = 1.00 m, in rete metallica a doppia torsione con maglia esagonale tipo 8x10. Filo trafilato di acciaio, diametro 3,40 mm, in lega eutettica Zn-Al 
- filo con resistenza a trazione nominale non inferiore a 80 kN/m e resistenza a punzonamento nominale non inferiore a 93 kN.
Posa manuale. Compreso ciottolame, riempimento e sistemazione meccanica e manuale dello stesso</v>
          </cell>
          <cell r="C44252" t="str">
            <v>mc</v>
          </cell>
          <cell r="D44252">
            <v>136.21</v>
          </cell>
        </row>
        <row r="44253">
          <cell r="A44253" t="str">
            <v>1F.NP.06.09.00.00.0005._</v>
          </cell>
          <cell r="B44253" t="str">
            <v xml:space="preserve">Palificata a parete singola, con base in contropendenza, per rivestimento spondale, intelaiatura in pali scortecciati di speci arboree di essenze generiche fissati tramite tondino di ferro. Pali infissi per almeno 2/3 e riempimento della struttura con inerte terroso
- altezza dell'opera 1,80 m, in contropendenza del 10%, tondame di castagno di lunghezza 1,5 m e diametro 15 cm  (pali infissi ad intervalli di 1,5 m), tondino di ferro diametro 14 mm.
Realizzazione con mezzo meccanico (escavatore) e manuale. Compresa infissione
</v>
          </cell>
          <cell r="C44253" t="str">
            <v>m</v>
          </cell>
          <cell r="D44253">
            <v>163.86600000000001</v>
          </cell>
        </row>
        <row r="44254">
          <cell r="A44254" t="str">
            <v>1F.NP.06.09.00.00.0010._</v>
          </cell>
          <cell r="B44254" t="str">
            <v xml:space="preserve">Palificata a parete singola, mista (arcia), in pietrame e pali scortecciati di speci arboree di larice o castagno. Fissaggio con chiodi, staffe e cambre. Intasamento con talee di specie arbustive e/o arboree ad elevata capacità vegetativa e materiale arido e drenante (provenienza anche da scavi)
- dimensioni dell'opera 2 m altezza x 2m profondità, in contropendenza del 10%, traversi di castagno di lunghezza 2 m e diamentro 15 cm ( ad intervalli di 2 m), pali orizzontali di lunghezza 3 m e diametro 25 cm, tondino di ferro diametro 14 mm, piloti diametro 32 mm
Realizzazione con mezzo meccanico (escavatore) e manuale. Compreso scavo di fondazione, formazione degli incastri, messa a dimora di talee. </v>
          </cell>
          <cell r="C44254" t="str">
            <v>mc</v>
          </cell>
          <cell r="D44254">
            <v>268.23700000000002</v>
          </cell>
        </row>
        <row r="44255">
          <cell r="A44255" t="str">
            <v>1F.NP.06.09.00.00.0015._</v>
          </cell>
          <cell r="B44255" t="str">
            <v>Palificata a parete doppia, con base in contropendenza, per rivestimento/sostegno spondale (prevalenza), incastellatura (intelaiatura) in pali scortecciati di speci arboree di castagno fissati tramite tondino di ferro e cambre. Struttura infissa con piloti in acciaio ad aderenza migliorata; riempimento della struttura con inerte terroso
- dimensioni dell'opera 2 m altezza x 2m profondità, in contropendenza del 10%, traversi di castagno di lunghezza 2 m e diamentro 15 cm ( ad intervalli di 2 m), pali orizzontali di lunghezza 3 m e diametro 25 cm, tondino di ferro diametro 14 mm, piloti diametro 32 mm
Realizzazione con mezzo meccanico (escavatore) e manuale</v>
          </cell>
          <cell r="C44255" t="str">
            <v>mc</v>
          </cell>
          <cell r="D44255">
            <v>272.07499999999999</v>
          </cell>
        </row>
        <row r="44256">
          <cell r="A44256" t="str">
            <v>1F.NP.06.09.00.00.0020._</v>
          </cell>
          <cell r="B44256" t="str">
            <v>Palizzata in pali scortecciati di speci arboree, infissi verticalmente. Pertiche in pali di speci arboree di castagno disposti orizzontalmente alla base (a ridosso della parte emergente), legate con filo di ferro, per la trattenuta del materiale di risulta. Pali infissi per i 2/3 della lunghezza e distanza tronchi di 1,5 m. Intasamento con talee in salice
- tronchi di diametro 20 cm e lunghezza 150 cm, pertiche di diametro 10 cm e lunghezza 2 m, filo di ferro di diametro 3 mm, 
Realizzazione manuale. Compreso messa a dimora di talee in salice</v>
          </cell>
          <cell r="C44256" t="str">
            <v>m</v>
          </cell>
          <cell r="D44256">
            <v>153.56899999999999</v>
          </cell>
        </row>
        <row r="44257">
          <cell r="A44257" t="str">
            <v>1F.NP.06.09.01.00.0005._</v>
          </cell>
          <cell r="B44257" t="str">
            <v>Grata a maglie quadrate, su scarpate in erosione (previa creazione di sostegno al piede tramite scavo di trincea), con intelaiatura, maglia 1,5x1,5 m, in pali di castango, diametro 20 cm e lunghezza 3 m, fissaggio con picchetti in ferro, diametro 14 mm, e filo di ferro zincato ed inserimento di talee. Ricoprimento di inerte terroso e protezione della sommità con carta catramata. Inerbimento con idoneo miscuglio di specie erbacee. 
- densità talee numero di 10/mq
Realizzazione con mezzo meccanico (escavatore) e manuale. Compreso fissaggio, intasamento con materiale vegetativo, inerbimento</v>
          </cell>
          <cell r="C44257" t="str">
            <v>mq</v>
          </cell>
          <cell r="D44257">
            <v>656.38400000000001</v>
          </cell>
        </row>
        <row r="44258">
          <cell r="A44258" t="str">
            <v>1F.NP.06.09.02.00.0005._</v>
          </cell>
          <cell r="B44258" t="str">
            <v>Gradonata di profondità 50 cm e larghezza tra 30 e 50 cm; Intasamento con speci arboree/arbustive di talee, zolla erbosa e terra posate per stabilità.
Realizzazione con mezzo meccanico (escavatore) e manuale. Compreso scavo eseguito a mano e posa di terra del materiale di scavo a valle, messa a dimora di materiale vegetativo</v>
          </cell>
          <cell r="C44258" t="str">
            <v>m</v>
          </cell>
          <cell r="D44258">
            <v>180.52600000000001</v>
          </cell>
        </row>
        <row r="44259">
          <cell r="A44259" t="str">
            <v>1F.NP.06.09.03.00.0005._</v>
          </cell>
          <cell r="B44259" t="str">
            <v>Viminate vive, su versante o pendio, in pali di castagno (diametro &lt; 10 cm e lunghezza 1 m) infissi nel terreno per 2/3 della loro lunghezza, inclinazione quasi normale al piano del pendio ed intervallati di 0,50 m, collegati con intreccio di verghe vive di salice (diametro &lt; 3 cm e lunghezza 1,5 m), parzialmente o totalmente interrate, fissate ai pali con filo di ferro (diametro 3 mm). 
- altezza viminate fuori terra di 30 cm.
Realizzazione manuale. Compreso infissione e fissaggio</v>
          </cell>
          <cell r="C44259" t="str">
            <v>m</v>
          </cell>
          <cell r="D44259">
            <v>37.551000000000002</v>
          </cell>
        </row>
        <row r="44260">
          <cell r="A44260" t="str">
            <v>1F.NP.06.09.04.00.0005._</v>
          </cell>
          <cell r="B44260" t="str">
            <v>Graticciata, su versante o pendio, in pali di castagno (diametro &lt; 10 cm e lunghezza 1 m) infissi nel terreno per 2/3 della loro lunghezza, inclinazione quasi normale al piano del pendio ed intervallati di 0,50 m., collegati con intreccio di rami flessibili (castagno, nocciolo, ecc) (diametro rami &lt; 3 cm e lunghezza 1,5 m) parzialmente interrate ad opera finita e legate ai pali con filo di ferro (diametro 3 mm). 
- altezza graticciata fuori terra di 30 cm.
Realizzazione manuale. Compreso infissione e fissaggio</v>
          </cell>
          <cell r="C44260" t="str">
            <v>m</v>
          </cell>
          <cell r="D44260">
            <v>40.548999999999999</v>
          </cell>
        </row>
        <row r="44261">
          <cell r="A44261" t="str">
            <v>1F.NP.06.09.05.00.0005._</v>
          </cell>
          <cell r="B44261" t="str">
            <v>Fascinata viva spondale per consolidamento piede di sponde di corsi d'acqua con velocità moderata. Compresi: solco rinforzato con ramaglia sporgente (profondità 40 cm); fascina di diametro 50 cm e lunghezza 4 m (30 verghe di salice rosso o di ripa, fissate ogni 30 cm con filo di ferro, diametro 3 mm) fissata ogni 80 cm con pali di legno (diametro 10 cm, lunghezza &gt; diametro della fascina). Fascinata fuori da livello medio dell'acqua per almeno metà del suo diametro. 
Realizzazione manuale. Compresi: apertura di buca; posa di fascina; fissaggio</v>
          </cell>
          <cell r="C44261" t="str">
            <v>m</v>
          </cell>
          <cell r="D44261">
            <v>38.688000000000002</v>
          </cell>
        </row>
        <row r="44262">
          <cell r="A44262" t="str">
            <v>1F.NP.06.09.05.00.0010._</v>
          </cell>
          <cell r="B44262" t="str">
            <v>Fascinata drenante lungo pendio per la captazione di acque sotterranee disposta perpendicolarmente alle linee di massima pendenza. Compresi: solco rinforzato con ramaglia sporgente (profondità 40 cm); fascina di diametro 50 cm lunghezza 4 m (30 verghe, fissate ogni 30 cm con filo di ferro, diametro 3 mm) fissata ogni 80 cm con pali di legno (diametro 10 cm, lunghezza &gt; diametro della fascina) inseriti obliquamente
Realizzazione manuale. Compresi: apertura di buca; posa di fascina; fissaggio; riempimento del solco</v>
          </cell>
          <cell r="C44262" t="str">
            <v>m</v>
          </cell>
          <cell r="D44262">
            <v>85.058999999999997</v>
          </cell>
        </row>
        <row r="44263">
          <cell r="A44263" t="str">
            <v>1F.NP.06.09.06.00.0005._</v>
          </cell>
          <cell r="B44263" t="str">
            <v>Cordonata, su pendii inlinati ed instabili, con banchina a "L" parallela alle curve di livello (profondità 50 cm), contropendenza a monte di circa 10°, stanghe (diametro 8 cm e lunghezza 2 m) sul fondo come sostegno e stesura di ramaglia morta di conifere, copertura con strato di terreno e messa a dimora di talee di salice (altezza 60 cm, 10 piante/m). Ricoprimento con terreno di riporto della cordonata superiore distanziata di circa 2 m. 
Realizzazione con mezzo meccanico (escavatore) e manuale. Compreso posa di stanghe, stesura ramaglie, copertura e messa a dimora di materiale vegetativo</v>
          </cell>
          <cell r="C44263" t="str">
            <v>mq</v>
          </cell>
          <cell r="D44263">
            <v>166.095</v>
          </cell>
        </row>
        <row r="44264">
          <cell r="A44264" t="str">
            <v>1F.NP.10.02.11.00.0005._</v>
          </cell>
          <cell r="B44264" t="str">
            <v>Canale centrale di smaltimento acque a forma semicircolare in massi di dimensione medio-piccole intasati in terra battuta
- larghezza 150 cm, profondità 30 cm
Realizzazione con mezzo meccanico (escavatore)</v>
          </cell>
          <cell r="C44264" t="str">
            <v>mq</v>
          </cell>
          <cell r="D44264">
            <v>61.052</v>
          </cell>
        </row>
        <row r="44265">
          <cell r="A44265" t="str">
            <v>1F.NP.10.02.11.01.0005.a</v>
          </cell>
          <cell r="B44265" t="str">
            <v xml:space="preserve">Canale di smaltimento acque a forma semicircolare in acciaio zincato (lamiera ondulata sp 10 mm) con intelaiatura in legno di larice (tronco scortecciato diametro 10-15 cm/ 8-10 cm). 
Realizzazione manuale. </v>
          </cell>
          <cell r="C44265" t="str">
            <v>m</v>
          </cell>
          <cell r="D44265">
            <v>80.144000000000005</v>
          </cell>
        </row>
        <row r="44266">
          <cell r="A44266" t="str">
            <v>1F.NP.10.02.11.01.0005.b</v>
          </cell>
          <cell r="B44266" t="str">
            <v>Canale di smaltimento acque a forma trapezioidale (altezza cm 80, base minore cm 70, base maggiore cm 170) in legno di larice (pareti e intelaiatura ogni 7m), tronco scortecciato diametro 15-20 cm, e pietrame recuperato in loco
Realizzazione con mezzo meccanico (escavatore)</v>
          </cell>
          <cell r="C44266" t="str">
            <v>m</v>
          </cell>
          <cell r="D44266">
            <v>387.57900000000001</v>
          </cell>
        </row>
        <row r="44267">
          <cell r="A44267" t="str">
            <v>1F.NP.10.02.12.00.0005._</v>
          </cell>
          <cell r="B44267" t="str">
            <v>Canaletta di smaltimento acque in legno di larice o castagno, tronco scortecciato diametro 15-20 cm, con minimo 3 coppie di cambre in acciaio. Andamento trasversale, obliquo all'asse della strada 
Posa a secco con mezzo meccanico (miniescavatore). Compreso scavo, livellazione del piano di posa</v>
          </cell>
          <cell r="C44267" t="str">
            <v>m</v>
          </cell>
          <cell r="D44267">
            <v>62.735999999999997</v>
          </cell>
        </row>
        <row r="44268">
          <cell r="A44268" t="str">
            <v>1F.NP.10.02.12.01.0005._</v>
          </cell>
          <cell r="B44268" t="str">
            <v>Canaletta di smaltimento acque in profilati metallici tipo "guard-rail", su getto di cls e fissate con zanche di ancoraggio. Andamento trasversale, obliquo all'asse della strada
Posa a secco con mezzo meccanico (miniescavatore). Compreso scavo, raccordi stradali, realizzazione di dissipatore in pietrame</v>
          </cell>
          <cell r="C44268" t="str">
            <v>m</v>
          </cell>
          <cell r="D44268">
            <v>98.477999999999994</v>
          </cell>
        </row>
        <row r="44269">
          <cell r="A44269" t="str">
            <v>1F.NP.10.02.13.00.0005.a</v>
          </cell>
          <cell r="B44269" t="str">
            <v>Tubo di drenaggio in PVC duro (PVC U) a forma di tunnel con suola di appoggio liscia. Fessure drenanti larghezza maggiore uguale a 0.8 mm e lunghezza inferiore a 25 mm
- diametro 75 mm
Posa con mezzo meccanico (escavatore) in scavo a sezione obbligata sino alla profondità di 4m</v>
          </cell>
          <cell r="C44269" t="str">
            <v>m</v>
          </cell>
          <cell r="D44269">
            <v>6.3620000000000001</v>
          </cell>
        </row>
        <row r="44270">
          <cell r="A44270" t="str">
            <v>1F.NP.10.02.13.00.0005.b</v>
          </cell>
          <cell r="B44270" t="str">
            <v>Tubo di drenaggio in PVC duro (PVC U) a forma di tunnel con suola di appoggio liscia. Fessure drenanti larghezza maggiore uguale a 0.8 mm e lunghezza inferiore a 25 mm
- diametro 110 mm
Posa con mezzo meccanico (escavatore) in scavo a sezione obbligata sino alla profondità di 4m</v>
          </cell>
          <cell r="C44270" t="str">
            <v>m</v>
          </cell>
          <cell r="D44270">
            <v>10.141999999999999</v>
          </cell>
        </row>
        <row r="44271">
          <cell r="A44271" t="str">
            <v>1F.NP.10.02.13.00.0005.c</v>
          </cell>
          <cell r="B44271" t="str">
            <v>Tubo di drenaggio in PVC duro (PVC U) a forma di tunnel con suola di appoggio liscia. Fessure drenanti larghezza maggiore uguale a 0.8 mm e lunghezza inferiore a 25 mm
- diametro 160 mm
Posa con mezzo meccanico (escavatore) in scavo a sezione obbligata sino alla profondità di 4m</v>
          </cell>
          <cell r="C44271" t="str">
            <v>m</v>
          </cell>
          <cell r="D44271">
            <v>14.169</v>
          </cell>
        </row>
        <row r="44272">
          <cell r="A44272" t="str">
            <v>1F.NP.10.02.13.00.0005.d</v>
          </cell>
          <cell r="B44272" t="str">
            <v>Tubo di drenaggio in PVC duro (PVC U) a forma di tunnel con suola di appoggio liscia. Fessure drenanti larghezza maggiore uguale a 0.8 mm e lunghezza inferiore a 25 mm
- diametro 200 mm
Posa con mezzo meccanico (escavatore) in scavo a sezione obbligata sino alla profondità di 4m</v>
          </cell>
          <cell r="C44272" t="str">
            <v>m</v>
          </cell>
          <cell r="D44272">
            <v>20.696000000000002</v>
          </cell>
        </row>
        <row r="44273">
          <cell r="A44273" t="str">
            <v>1F.NP.10.02.13.00.0005.e</v>
          </cell>
          <cell r="B44273" t="str">
            <v>Tubo di drenaggio in PVC duro (PVC U) a forma di tunnel con suola di appoggio liscia. Fessure drenanti larghezza maggiore uguale a 0.8 mm e lunghezza inferiore a 25 mm
- diametro 250 mm
Posa con mezzo meccanico (escavatore) in scavo a sezione obbligata sino alla profondità di 4m</v>
          </cell>
          <cell r="C44273" t="str">
            <v>m</v>
          </cell>
          <cell r="D44273">
            <v>30.466000000000001</v>
          </cell>
        </row>
        <row r="44274">
          <cell r="A44274" t="str">
            <v>1F.NP.10.02.13.00.0005.f</v>
          </cell>
          <cell r="B44274" t="str">
            <v>Tubo di drenaggio in PVC duro (PVC U) a forma di tunnel con suola di appoggio liscia. Fessure drenanti larghezza maggiore uguale a 0.8 mm e lunghezza inferiore a 25 mm
- diametro 315 mm
Posa con mezzo meccanico (escavatore) in scavo a sezione obbligata sino alla profondità di 4m</v>
          </cell>
          <cell r="C44274" t="str">
            <v>m</v>
          </cell>
          <cell r="D44274">
            <v>44.929000000000002</v>
          </cell>
        </row>
        <row r="44275">
          <cell r="A44275" t="str">
            <v>1F.NP.10.02.13.01.0005.a</v>
          </cell>
          <cell r="B44275" t="str">
            <v>Tubo di drenaggio in PE duro (PEAD) con piede di posa preformato e sezione inferiore non forata pari ad 1/3 del diametro. Fessure drenanti devono avere una larghezza maggiore uguale a 0.8 mm ed una lunghezza inferiore a 25 mm
- diametro 75 mm
Posa con mezzo meccanico (escavatore). Compreso scavo a sezione obbligata oltre la profondità di 4m</v>
          </cell>
          <cell r="C44275" t="str">
            <v>m</v>
          </cell>
          <cell r="D44275">
            <v>7.8710000000000004</v>
          </cell>
        </row>
        <row r="44276">
          <cell r="A44276" t="str">
            <v>1F.NP.10.02.13.01.0005.b</v>
          </cell>
          <cell r="B44276" t="str">
            <v>Tubo di drenaggio in PE duro (PEAD) con piede di posa preformato e sezione inferiore non forata pari ad 1/3 del diametro. Fessure drenanti devono avere una larghezza maggiore uguale a 0.8 mm ed una lunghezza inferiore a 25 mm
- diametro 110 mm
Posa con mezzo meccanico (escavatore). Compreso scavo a sezione obbligata oltre la profondità di 4m</v>
          </cell>
          <cell r="C44276" t="str">
            <v>m</v>
          </cell>
          <cell r="D44276">
            <v>12.89</v>
          </cell>
        </row>
        <row r="44277">
          <cell r="A44277" t="str">
            <v>1F.NP.10.02.13.01.0005.c</v>
          </cell>
          <cell r="B44277" t="str">
            <v>Tubo di drenaggio in PE duro (PEAD) con piede di posa preformato e sezione inferiore non forata pari ad 1/3 del diametro. Fessure drenanti devono avere una larghezza maggiore uguale a 0.8 mm ed una lunghezza inferiore a 25 mm
- diametro 160 mm
Posa con mezzo meccanico (escavatore). Compreso scavo a sezione obbligata oltre la profondità di 4m</v>
          </cell>
          <cell r="C44277" t="str">
            <v>m</v>
          </cell>
          <cell r="D44277">
            <v>20.867000000000001</v>
          </cell>
        </row>
        <row r="44278">
          <cell r="A44278" t="str">
            <v>1F.NP.10.02.13.01.0005.d</v>
          </cell>
          <cell r="B44278" t="str">
            <v>Tubo di drenaggio in PE duro (PEAD) con piede di posa preformato e sezione inferiore non forata pari ad 1/3 del diametro. Fessure drenanti devono avere una larghezza maggiore uguale a 0.8 mm ed una lunghezza inferiore a 25 mm
- diametro 200 mm
Posa con mezzo meccanico (escavatore). Compreso scavo a sezione obbligata oltre la profondità di 4m</v>
          </cell>
          <cell r="C44278" t="str">
            <v>m</v>
          </cell>
          <cell r="D44278">
            <v>39.945</v>
          </cell>
        </row>
        <row r="44279">
          <cell r="A44279" t="str">
            <v>1F.NP.10.02.13.01.0005.e</v>
          </cell>
          <cell r="B44279" t="str">
            <v>Tubo di drenaggio in PE duro (PEAD) con piede di posa preformato e sezione inferiore non forata pari ad 1/3 del diametro. Fessure drenanti devono avere una larghezza maggiore uguale a 0.8 mm ed una lunghezza inferiore a 25 mm
- diametro 250 mm
Posa con mezzo meccanico (escavatore). Compreso scavo a sezione obbligata oltre la profondità di 4m</v>
          </cell>
          <cell r="C44279" t="str">
            <v>m</v>
          </cell>
          <cell r="D44279">
            <v>56.898000000000003</v>
          </cell>
        </row>
        <row r="44280">
          <cell r="A44280" t="str">
            <v>1F.NP.10.02.13.01.0005.f</v>
          </cell>
          <cell r="B44280" t="str">
            <v>Tubo di drenaggio in PE duro (PEAD) con piede di posa preformato e sezione inferiore non forata pari ad 1/3 del diametro. Fessure drenanti devono avere una larghezza maggiore uguale a 0.8 mm ed una lunghezza inferiore a 25 mm
- diametro 335 mm
Posa con mezzo meccanico (escavatore). Compreso scavo a sezione obbligata oltre la profondità di 4m</v>
          </cell>
          <cell r="C44280" t="str">
            <v>m</v>
          </cell>
          <cell r="D44280">
            <v>81.471000000000004</v>
          </cell>
        </row>
        <row r="44281">
          <cell r="A44281" t="str">
            <v>1F.NP.10.02.14.00.0005.a</v>
          </cell>
          <cell r="B44281" t="str">
            <v>Tubazioni in calcestruzzo vibrocompresso non armato (normali, senza rivestimento interno in resine), a sezione circolare, con incastro a bicchiere e base di appoggio piana, per convogliamento delle acque bianche. La tubazione rinforzata con fibre di acciaio e armature tradizionali. Sigillatura in malta cementizia Rck 30 o guarnizioni di tenuta.
- diametro di 60 cm
Posa con mezzo meccanico (escavatore). Compreso reinterro e assistenza manuale. Escluso scavo e rinfianco in conglomerato cementizio</v>
          </cell>
          <cell r="C44281" t="str">
            <v>m</v>
          </cell>
          <cell r="D44281">
            <v>42.225000000000001</v>
          </cell>
        </row>
        <row r="44282">
          <cell r="A44282" t="str">
            <v>1F.NP.10.02.14.00.0005.b</v>
          </cell>
          <cell r="B44282" t="str">
            <v>Tubazioni in calcestruzzo vibrocompresso non armato (normali, senza rivestimento interno in resine), a sezione circolare, con incastro a bicchiere e base di appoggio piana, per convogliamento delle acque bianche. La tubazione rinforzata con fibre di acciaio e armature tradizionali. Sigillatura in malta cementizia Rck 30 o guarnizioni di tenuta.
- diametro di 80 cm
Posa con mezzo meccanico (escavatore). Compreso reinterro e assistenza manuale. Escluso scavo e rinfianco in conglomerato cementizio</v>
          </cell>
          <cell r="C44282" t="str">
            <v>m</v>
          </cell>
          <cell r="D44282">
            <v>57.643000000000001</v>
          </cell>
        </row>
        <row r="44283">
          <cell r="A44283" t="str">
            <v>1F.NP.10.02.14.00.0005.c</v>
          </cell>
          <cell r="B44283" t="str">
            <v>Tubazioni in calcestruzzo vibrocompresso non armato (normali, senza rivestimento interno in resine), a sezione circolare, con incastro a bicchiere e base di appoggio piana, per convogliamento delle acque bianche. La tubazione rinforzata con fibre di acciaio e armature tradizionali. Sigillatura in malta cementizia Rck 30 o guarnizioni di tenuta.
- diametro di 100 cm
Posa con mezzo meccanico (escavatore). Compreso reinterro e assistenza manuale. Escluso scavo e rinfianco in conglomerato cementizio</v>
          </cell>
          <cell r="C44283" t="str">
            <v>m</v>
          </cell>
          <cell r="D44283">
            <v>79.674999999999997</v>
          </cell>
        </row>
        <row r="44284">
          <cell r="A44284" t="str">
            <v>1F.NP.10.02.14.00.0005.d</v>
          </cell>
          <cell r="B44284" t="str">
            <v>Tubazioni in calcestruzzo vibrocompresso non armato (normali, senza rivestimento interno in resine), a sezione circolare, con incastro a bicchiere e base di appoggio piana, per convogliamento delle acque bianche. La tubazione rinforzata con fibre di acciaio e armature tradizionali. Sigillatura in malta cementizia Rck 30 o guarnizioni di tenuta.
- diametro di 120 cm
Posa con mezzo meccanico (escavatore). Compreso reinterro e assistenza manuale. Escluso scavo e rinfianco in conglomerato cementizio</v>
          </cell>
          <cell r="C44284" t="str">
            <v>m</v>
          </cell>
          <cell r="D44284">
            <v>112.075</v>
          </cell>
        </row>
        <row r="44285">
          <cell r="A44285" t="str">
            <v>1F.NP.10.05.08.01.0005.a</v>
          </cell>
          <cell r="B44285" t="str">
            <v>Rivestimento (calza), di tubo drenante, in telo di geotessile filtrante in polipropilene a doppia cucitura (in terreni limosi, limo-sabbiosi o con riempimenti di inerte non lavato) 
- per tubo drenante diametro 80 mm
Posa manuale</v>
          </cell>
          <cell r="C44285" t="str">
            <v>m</v>
          </cell>
          <cell r="D44285">
            <v>2.9449999999999998</v>
          </cell>
        </row>
        <row r="44286">
          <cell r="A44286" t="str">
            <v>1F.NP.10.05.08.01.0005.b</v>
          </cell>
          <cell r="B44286" t="str">
            <v>Rivestimento (calza), di tubo drenante, in telo di geotessile filtrante in polipropilene a doppia cucitura (in terreni limosi, limo-sabbiosi o con riempimenti di inerte non lavato) 
- per tubo drenante diametro 100 mm
Posa manuale</v>
          </cell>
          <cell r="C44286" t="str">
            <v>m</v>
          </cell>
          <cell r="D44286">
            <v>3.2839999999999998</v>
          </cell>
        </row>
        <row r="44287">
          <cell r="A44287" t="str">
            <v>1F.NP.10.05.08.01.0005.c</v>
          </cell>
          <cell r="B44287" t="str">
            <v>Rivestimento (calza), di tubo drenante, in telo di geotessile filtrante in polipropilene a doppia cucitura (in terreni limosi, limo-sabbiosi o con riempimenti di inerte non lavato) 
- per tubo drenante diametro 150 mm
Posa manuale</v>
          </cell>
          <cell r="C44287" t="str">
            <v>m</v>
          </cell>
          <cell r="D44287">
            <v>3.9119999999999999</v>
          </cell>
        </row>
        <row r="44288">
          <cell r="A44288" t="str">
            <v>1F.NP.10.05.08.01.0005.d</v>
          </cell>
          <cell r="B44288" t="str">
            <v>Rivestimento (calza), di tubo drenante, in telo di geotessile filtrante in polipropilene a doppia cucitura (in terreni limosi, limo-sabbiosi o con riempimenti di inerte non lavato) 
- per tubo drenante diametro 200 mm
Posa manuale</v>
          </cell>
          <cell r="C44288" t="str">
            <v>m</v>
          </cell>
          <cell r="D44288">
            <v>4.9560000000000004</v>
          </cell>
        </row>
        <row r="44289">
          <cell r="A44289" t="str">
            <v>1F.NP.10.05.08.01.0005.e</v>
          </cell>
          <cell r="B44289" t="str">
            <v>Rivestimento (calza), di tubo drenante, in telo di geotessile filtrante in polipropilene a doppia cucitura (in terreni limosi, limo-sabbiosi o con riempimenti di inerte non lavato) 
- per tubo drenante diametro 250 mm
Posa manuale</v>
          </cell>
          <cell r="C44289" t="str">
            <v>m</v>
          </cell>
          <cell r="D44289">
            <v>6.008</v>
          </cell>
        </row>
        <row r="44290">
          <cell r="A44290" t="str">
            <v>1F.NP.10.05.08.01.0005.f</v>
          </cell>
          <cell r="B44290" t="str">
            <v>Rivestimento (calza), di tubo drenante, in telo di geotessile filtrante in polipropilene a doppia cucitura (in terreni limosi, limo-sabbiosi o con riempimenti di inerte non lavato) 
- per tubo drenante diametro 300 mm
Posa manuale</v>
          </cell>
          <cell r="C44290" t="str">
            <v>m</v>
          </cell>
          <cell r="D44290">
            <v>7.9889999999999999</v>
          </cell>
        </row>
        <row r="44291">
          <cell r="A44291" t="str">
            <v>1F.NP.10.05.08.01.0005.g</v>
          </cell>
          <cell r="B44291" t="str">
            <v>Rivestimento (calza), di tubo drenante, in telo di geotessile filtrante in polipropilene a doppia cucitura (in terreni limosi, limo-sabbiosi o con riempimenti di inerte non lavato) 
- per tubo drenante diametro 350 mm
Posa manuale</v>
          </cell>
          <cell r="C44291" t="str">
            <v>m</v>
          </cell>
          <cell r="D44291">
            <v>9.4019999999999992</v>
          </cell>
        </row>
        <row r="44292">
          <cell r="A44292" t="str">
            <v>1G.ED.04.00.00.00.0005._</v>
          </cell>
          <cell r="B44292" t="str">
            <v>Bosco di specie arboree di essenze generiche con tronco di diametro minore uguale 20 cm misurato ad un'altezza di 1.30 m da terra
Abbattimento selettivo con mezzo meccanico (escavatore) e attrezzatura manuale (motosega). Compreso decespugliamento, taglio alla base su piani e scarpate arginali di qualsiasi lunghezza, riduzione in cippato, allontanamento del materiale di risulta</v>
          </cell>
          <cell r="C44292" t="str">
            <v>mq</v>
          </cell>
          <cell r="D44292">
            <v>0.55400000000000005</v>
          </cell>
        </row>
        <row r="44293">
          <cell r="A44293" t="str">
            <v>1G.ED.04.00.00.00.0010._</v>
          </cell>
          <cell r="B44293" t="str">
            <v>Speci arboree di essenze generiche d'alto fusto di medie dimensioni
Abbattimento con attrezzatura manuale (motosega). Compreso taglio, sramatura e allestimento di materiale, accatastamento ordinato del materiale di risulta</v>
          </cell>
          <cell r="C44293" t="str">
            <v>mc</v>
          </cell>
          <cell r="D44293">
            <v>52.295000000000002</v>
          </cell>
        </row>
        <row r="44294">
          <cell r="A44294" t="str">
            <v>1G.ED.04.00.00.00.0015.a</v>
          </cell>
          <cell r="B44294" t="str">
            <v>Tronco di specie arborea di essenze generiche, abbattuta e sramata
Sgombero (esbosco) a strascico con mezzo meccanico (trattore)</v>
          </cell>
          <cell r="C44294" t="str">
            <v>mc</v>
          </cell>
          <cell r="D44294">
            <v>38.027000000000001</v>
          </cell>
        </row>
        <row r="44295">
          <cell r="A44295" t="str">
            <v>1G.ED.04.00.00.00.0015.b</v>
          </cell>
          <cell r="B44295" t="str">
            <v xml:space="preserve">Tronco di specie arborea di essenze generiche, abbattuta e sramata
Sgombero (esbosco) a strascico con mezzo meccanico (teleferica a cavo) </v>
          </cell>
          <cell r="C44295" t="str">
            <v>mc</v>
          </cell>
          <cell r="D44295">
            <v>83.503</v>
          </cell>
        </row>
        <row r="44296">
          <cell r="A44296" t="str">
            <v>1G.ED.04.00.00.00.0015.c</v>
          </cell>
          <cell r="B44296" t="str">
            <v>Tronco di specie arborea di essenze generiche, abbattuta e sramata
Sgombero (esbosco) a strascico con mezzo meccanico (trattore). Escluso abbattimento. Compreso sramatura e collocamento all'imposto in modo idoneo per successivo trasporto
- su pista strascico fino a 200 m di distanza</v>
          </cell>
          <cell r="C44296" t="str">
            <v>mc</v>
          </cell>
          <cell r="D44296">
            <v>34.991</v>
          </cell>
        </row>
        <row r="44297">
          <cell r="A44297" t="str">
            <v>1G.ED.04.00.00.00.0015.d</v>
          </cell>
          <cell r="B44297" t="str">
            <v>Tronco di specie arborea di essenze generiche, abbattuta e sramata
Sgombero (esbosco) a strascico con mezzo meccanico (trattore). Escluso abbattimento. Compreso sramatura e collocamento all'imposto in modo idoneo per successivo trasporto
- su pista strascico oltre i 200 m e fino a 700 m di distanza</v>
          </cell>
          <cell r="C44297" t="str">
            <v>mc</v>
          </cell>
          <cell r="D44297">
            <v>59.984000000000002</v>
          </cell>
        </row>
        <row r="44298">
          <cell r="A44298" t="str">
            <v>1G.ED.04.00.00.00.0015.e</v>
          </cell>
          <cell r="B44298" t="str">
            <v>Tronco di specie arborea di essenze generiche, abbattuta e sramata
Sgombero (esbosco) a strascico con mezzo meccanico (trattore). Escluso abbattimento. Compreso sramatura e collocamento all'imposto in modo idoneo per successivo trasporto
- su pista strascico oltre i 700 m di distanza</v>
          </cell>
          <cell r="C44298" t="str">
            <v>mc</v>
          </cell>
          <cell r="D44298">
            <v>74.98</v>
          </cell>
        </row>
        <row r="44299">
          <cell r="A44299" t="str">
            <v>1G.ED.04.00.00.00.0015.f</v>
          </cell>
          <cell r="B44299" t="str">
            <v>Tronco di specie arborea di essenze generiche, abbattuta e sramata
Sgombero (esbosco) a strascico con mezzo meccanico (trattore). Escluso abbattimento. Compreso sramatura e collocamento all'imposto in modo idoneo per successivo trasporto
- su pista strascico fino a 1000 m di distanza</v>
          </cell>
          <cell r="C44299" t="str">
            <v>mc</v>
          </cell>
          <cell r="D44299">
            <v>11.997</v>
          </cell>
        </row>
        <row r="44300">
          <cell r="A44300" t="str">
            <v>1G.ED.04.00.00.00.0015.g</v>
          </cell>
          <cell r="B44300" t="str">
            <v>Tronco di specie arborea di essenze generiche, abbattuta e sramata
Sgombero (esbosco) a strascico con mezzo meccanico (trattore). Escluso abbattimento. Compreso sramatura e collocamento all'imposto in modo idoneo per successivo trasporto
- su pista strascico oltre a 1000 m e fino a 5000 m di distanza</v>
          </cell>
          <cell r="C44300" t="str">
            <v>mc</v>
          </cell>
          <cell r="D44300">
            <v>18.526</v>
          </cell>
        </row>
        <row r="44301">
          <cell r="A44301" t="str">
            <v>1G.ED.04.00.00.00.0015.h</v>
          </cell>
          <cell r="B44301" t="str">
            <v>Tronco di specie arborea di essenze generiche, abbattuta e sramata
Sgombero (esbosco) a strascico con mezzo meccanico (trattore). Escluso abbattimento. Compreso sramatura e collocamento all'imposto in modo idoneo per successivo trasporto
- su pista strascico oltre a 5000 m di distanza</v>
          </cell>
          <cell r="C44301" t="str">
            <v>mc</v>
          </cell>
          <cell r="D44301">
            <v>31.010999999999999</v>
          </cell>
        </row>
        <row r="44302">
          <cell r="A44302" t="str">
            <v>1G.ED.04.00.00.00.0015.i</v>
          </cell>
          <cell r="B44302" t="str">
            <v>Tronco di specie arborea di essenze generiche, abbattuta e sramata
Sgombero (esbosco) a strascico con mezzo meccanico (teleferica a cavo). Escluso abbattimento. Compreso sramatura con attrezzatura manuale (motosega) e collocamento all'imposto in modo idoneo per successivo trasporto
- con impianti a fune ad argano di tipo tradizionale</v>
          </cell>
          <cell r="C44302" t="str">
            <v>mc</v>
          </cell>
          <cell r="D44302">
            <v>67.957999999999998</v>
          </cell>
        </row>
        <row r="44303">
          <cell r="A44303" t="str">
            <v>1G.ED.04.00.00.00.0015.l</v>
          </cell>
          <cell r="B44303" t="str">
            <v>Tronco di specie arborea di essenze generiche, abbattuta e sramata
Sgombero (esbosco) a strascico con mezzo meccanico (teleferica a cavo). Escluso abbattimento. Compreso sramatura con attrezzatura manuale (motosega) e collocamento all'imposto in modo idoneo per successivo trasporto
- con impianti a fune a stazione motrice mobile medio/leggeri</v>
          </cell>
          <cell r="C44303" t="str">
            <v>mc</v>
          </cell>
          <cell r="D44303">
            <v>74.566999999999993</v>
          </cell>
        </row>
        <row r="44304">
          <cell r="A44304" t="str">
            <v>1G.ED.04.00.00.00.0015.m</v>
          </cell>
          <cell r="B44304" t="str">
            <v>Tronco di specie arborea di essenze generiche, abbattuta e sramata
Sgombero (esbosco) a strascico con mezzo meccanico (teleferica a cavo). Escluso abbattimento. Compreso sramatura con attrezzatura manuale (motosega) e collocamento all'imposto in modo idoneo per successivo trasporto
- con impianti a fune a stazione motrice mobile medio/pesanti</v>
          </cell>
          <cell r="C44304" t="str">
            <v>mc</v>
          </cell>
          <cell r="D44304">
            <v>79.66</v>
          </cell>
        </row>
        <row r="44305">
          <cell r="A44305" t="str">
            <v>1G.ED.04.00.00.00.0020.a</v>
          </cell>
          <cell r="B44305"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singolo (80 metri lineari)</v>
          </cell>
          <cell r="C44305" t="str">
            <v>mc</v>
          </cell>
          <cell r="D44305">
            <v>48.197000000000003</v>
          </cell>
        </row>
        <row r="44306">
          <cell r="A44306" t="str">
            <v>1G.ED.04.00.00.00.0020.b</v>
          </cell>
          <cell r="B44306"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singolo (80 metri lineari)</v>
          </cell>
          <cell r="C44306" t="str">
            <v>mc</v>
          </cell>
          <cell r="D44306">
            <v>54.374000000000002</v>
          </cell>
        </row>
        <row r="44307">
          <cell r="A44307" t="str">
            <v>1G.ED.04.00.00.00.0020.c</v>
          </cell>
          <cell r="B44307"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singolo (80 metri lineari)</v>
          </cell>
          <cell r="C44307" t="str">
            <v>mc</v>
          </cell>
          <cell r="D44307">
            <v>66.731999999999999</v>
          </cell>
        </row>
        <row r="44308">
          <cell r="A44308" t="str">
            <v>1G.ED.04.00.00.00.0025.a</v>
          </cell>
          <cell r="B44308" t="str">
            <v>Tronco di specie arborea di essenze generiche, abbattuta e sramata su letto di caduta
- riprese tra 21 e 65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singolo (80 metri lineari)</v>
          </cell>
          <cell r="C44308" t="str">
            <v>mc</v>
          </cell>
          <cell r="D44308">
            <v>35.838999999999999</v>
          </cell>
        </row>
        <row r="44309">
          <cell r="A44309" t="str">
            <v>1G.ED.04.00.00.00.0025.b</v>
          </cell>
          <cell r="B44309" t="str">
            <v>Tronco di specie arborea di essenze generiche, abbattuta e sramata su letto di caduta
- riprese tra 21 e 65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singolo (80 metri lineari)</v>
          </cell>
          <cell r="C44309" t="str">
            <v>mc</v>
          </cell>
          <cell r="D44309">
            <v>43.252000000000002</v>
          </cell>
        </row>
        <row r="44310">
          <cell r="A44310" t="str">
            <v>1G.ED.04.00.00.00.0025.c</v>
          </cell>
          <cell r="B44310" t="str">
            <v>Tronco di specie arborea di essenze generiche, abbattuta e sramata su letto di caduta
- riprese tra 21 e 65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singolo (80 metri lineari)</v>
          </cell>
          <cell r="C44310" t="str">
            <v>mc</v>
          </cell>
          <cell r="D44310">
            <v>54.374000000000002</v>
          </cell>
        </row>
        <row r="44311">
          <cell r="A44311" t="str">
            <v>1G.ED.04.00.00.00.0030.a</v>
          </cell>
          <cell r="B44311" t="str">
            <v>Tronco di specie arborea di essenze generiche, abbattuta e sramata su letto di caduta
- riprese tra 66 e 110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singolo (80 metri lineari)</v>
          </cell>
          <cell r="C44311" t="str">
            <v>mc</v>
          </cell>
          <cell r="D44311">
            <v>28.425000000000001</v>
          </cell>
        </row>
        <row r="44312">
          <cell r="A44312" t="str">
            <v>1G.ED.04.00.00.00.0030.b</v>
          </cell>
          <cell r="B44312" t="str">
            <v>Tronco di specie arborea di essenze generiche, abbattuta e sramata su letto di caduta
- riprese tra 66 e 110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singolo (80 metri lineari)</v>
          </cell>
          <cell r="C44312" t="str">
            <v>mc</v>
          </cell>
          <cell r="D44312">
            <v>34.601999999999997</v>
          </cell>
        </row>
        <row r="44313">
          <cell r="A44313" t="str">
            <v>1G.ED.04.00.00.00.0030.c</v>
          </cell>
          <cell r="B44313" t="str">
            <v>Tronco di specie arborea di essenze generiche, abbattuta e sramata su letto di caduta
- riprese tra 66 e 110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singolo (80 metri lineari)</v>
          </cell>
          <cell r="C44313" t="str">
            <v>mc</v>
          </cell>
          <cell r="D44313">
            <v>46.96</v>
          </cell>
        </row>
        <row r="44314">
          <cell r="A44314" t="str">
            <v>1G.ED.04.00.00.00.0035.a</v>
          </cell>
          <cell r="B44314" t="str">
            <v>Tronco di specie arborea di essenze generiche, abbattuta e sramata su letto di caduta
- riprese oltre i 110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singolo (80 metri lineari)</v>
          </cell>
          <cell r="C44314" t="str">
            <v>mc</v>
          </cell>
          <cell r="D44314">
            <v>23.481000000000002</v>
          </cell>
        </row>
        <row r="44315">
          <cell r="A44315" t="str">
            <v>1G.ED.04.00.00.00.0035.b</v>
          </cell>
          <cell r="B44315" t="str">
            <v>Tronco di specie arborea di essenze generiche, abbattuta e sramata su letto di caduta
- riprese oltre i 110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singolo (80 metri lineari)</v>
          </cell>
          <cell r="C44315" t="str">
            <v>mc</v>
          </cell>
          <cell r="D44315">
            <v>29.658999999999999</v>
          </cell>
        </row>
        <row r="44316">
          <cell r="A44316" t="str">
            <v>1G.ED.04.00.00.00.0035.c</v>
          </cell>
          <cell r="B44316" t="str">
            <v>Tronco di specie arborea di essenze generiche, abbattuta e sramata su letto di caduta
- riprese oltre i 110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singolo (80 metri lineari)</v>
          </cell>
          <cell r="C44316" t="str">
            <v>mc</v>
          </cell>
          <cell r="D44316">
            <v>42.015999999999998</v>
          </cell>
        </row>
        <row r="44317">
          <cell r="A44317" t="str">
            <v>1G.ED.04.00.00.00.0040.a</v>
          </cell>
          <cell r="B44317"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multiplo (80 metri lineari)</v>
          </cell>
          <cell r="C44317" t="str">
            <v>mc</v>
          </cell>
          <cell r="D44317">
            <v>54.15</v>
          </cell>
        </row>
        <row r="44318">
          <cell r="A44318" t="str">
            <v>1G.ED.04.00.00.00.0040.b</v>
          </cell>
          <cell r="B44318"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multiplo (80 metri lineari)</v>
          </cell>
          <cell r="C44318" t="str">
            <v>mc</v>
          </cell>
          <cell r="D44318">
            <v>55.612000000000002</v>
          </cell>
        </row>
        <row r="44319">
          <cell r="A44319" t="str">
            <v>1G.ED.04.00.00.00.0040.c</v>
          </cell>
          <cell r="B44319"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multiplo (80 metri lineari)</v>
          </cell>
          <cell r="C44319" t="str">
            <v>mc</v>
          </cell>
          <cell r="D44319">
            <v>74.638999999999996</v>
          </cell>
        </row>
        <row r="44320">
          <cell r="A44320" t="str">
            <v>1G.ED.04.00.00.00.0045.a</v>
          </cell>
          <cell r="B44320" t="str">
            <v>Tronco di specie arborea di essenze generiche, abbattuta e sramata su letto di caduta
- riprese tra 21 e 65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multiplo (80 metri lineari)</v>
          </cell>
          <cell r="C44320" t="str">
            <v>mc</v>
          </cell>
          <cell r="D44320">
            <v>42.442999999999998</v>
          </cell>
        </row>
        <row r="44321">
          <cell r="A44321" t="str">
            <v>1G.ED.04.00.00.00.0045.b</v>
          </cell>
          <cell r="B44321" t="str">
            <v>Tronco di specie arborea di essenze generiche, abbattuta e sramata su letto di caduta
- riprese tra 21 e 65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multiplo (80 metri lineari)</v>
          </cell>
          <cell r="C44321" t="str">
            <v>mc</v>
          </cell>
          <cell r="D44321">
            <v>45.369</v>
          </cell>
        </row>
        <row r="44322">
          <cell r="A44322" t="str">
            <v>1G.ED.04.00.00.00.0045.c</v>
          </cell>
          <cell r="B44322" t="str">
            <v>Tronco di specie arborea di essenze generiche, abbattuta e sramata su letto di caduta
- riprese tra 21 e 65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multiplo (80 metri lineari)</v>
          </cell>
          <cell r="C44322" t="str">
            <v>mc</v>
          </cell>
          <cell r="D44322">
            <v>62.930999999999997</v>
          </cell>
        </row>
        <row r="44323">
          <cell r="A44323" t="str">
            <v>1G.ED.04.00.00.00.0050.a</v>
          </cell>
          <cell r="B44323" t="str">
            <v>Tronco di specie arborea di essenze generiche, abbattuta e sramata su letto di caduta
- riprese tra 66 e 110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multiplo (80 metri lineari)</v>
          </cell>
          <cell r="C44323" t="str">
            <v>mc</v>
          </cell>
          <cell r="D44323">
            <v>35.122999999999998</v>
          </cell>
        </row>
        <row r="44324">
          <cell r="A44324" t="str">
            <v>1G.ED.04.00.00.00.0050.b</v>
          </cell>
          <cell r="B44324" t="str">
            <v>Tronco di specie arborea di essenze generiche, abbattuta e sramata su letto di caduta
- riprese tra 66 e 110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multiplo (80 metri lineari)</v>
          </cell>
          <cell r="C44324" t="str">
            <v>mc</v>
          </cell>
          <cell r="D44324">
            <v>36.588999999999999</v>
          </cell>
        </row>
        <row r="44325">
          <cell r="A44325" t="str">
            <v>1G.ED.04.00.00.00.0050.c</v>
          </cell>
          <cell r="B44325" t="str">
            <v>Tronco di specie arborea di essenze generiche, abbattuta e sramata su letto di caduta
- riprese tra 66 e 110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multiplo (80 metri lineari)</v>
          </cell>
          <cell r="C44325" t="str">
            <v>mc</v>
          </cell>
          <cell r="D44325">
            <v>55.612000000000002</v>
          </cell>
        </row>
        <row r="44326">
          <cell r="A44326" t="str">
            <v>1G.ED.04.00.00.00.0055.a</v>
          </cell>
          <cell r="B44326" t="str">
            <v>Tronco di specie arborea di essenze generiche, abbattuta e sramata su letto di caduta
- riprese oltre i 110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multiplo (80 metri lineari)</v>
          </cell>
          <cell r="C44326" t="str">
            <v>mc</v>
          </cell>
          <cell r="D44326">
            <v>29.27</v>
          </cell>
        </row>
        <row r="44327">
          <cell r="A44327" t="str">
            <v>1G.ED.04.00.00.00.0055.b</v>
          </cell>
          <cell r="B44327" t="str">
            <v>Tronco di specie arborea di essenze generiche, abbattuta e sramata su letto di caduta
- riprese oltre i 110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multiplo (80 metri lineari)</v>
          </cell>
          <cell r="C44327" t="str">
            <v>mc</v>
          </cell>
          <cell r="D44327">
            <v>32.197000000000003</v>
          </cell>
        </row>
        <row r="44328">
          <cell r="A44328" t="str">
            <v>1G.ED.04.00.00.00.0055.c</v>
          </cell>
          <cell r="B44328" t="str">
            <v>Tronco di specie arborea di essenze generiche, abbattuta e sramata su letto di caduta
- riprese oltre i 110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multiplo (80 metri lineari)</v>
          </cell>
          <cell r="C44328" t="str">
            <v>mc</v>
          </cell>
          <cell r="D44328">
            <v>49.758000000000003</v>
          </cell>
        </row>
        <row r="44329">
          <cell r="A44329" t="str">
            <v>1G.ED.04.00.00.00.0060.a</v>
          </cell>
          <cell r="B44329"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singolo (80 metri lineari)</v>
          </cell>
          <cell r="C44329" t="str">
            <v>q</v>
          </cell>
          <cell r="D44329">
            <v>4.7089999999999996</v>
          </cell>
        </row>
        <row r="44330">
          <cell r="A44330" t="str">
            <v>1G.ED.04.00.00.00.0060.b</v>
          </cell>
          <cell r="B44330"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singolo (80 metri lineari)</v>
          </cell>
          <cell r="C44330" t="str">
            <v>q</v>
          </cell>
          <cell r="D44330">
            <v>5.3490000000000002</v>
          </cell>
        </row>
        <row r="44331">
          <cell r="A44331" t="str">
            <v>1G.ED.04.00.00.00.0060.c</v>
          </cell>
          <cell r="B44331"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singolo (80 metri lineari)</v>
          </cell>
          <cell r="C44331" t="str">
            <v>q</v>
          </cell>
          <cell r="D44331">
            <v>6.8040000000000003</v>
          </cell>
        </row>
        <row r="44332">
          <cell r="A44332" t="str">
            <v>1G.ED.04.00.00.00.0065.a</v>
          </cell>
          <cell r="B44332" t="str">
            <v>Tronco di specie arborea di essenze generiche, abbattuta e sramata su letto di caduta
- riprese tra 21 e 50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singolo (80 metri lineari)</v>
          </cell>
          <cell r="C44332" t="str">
            <v>q</v>
          </cell>
          <cell r="D44332">
            <v>3.4</v>
          </cell>
        </row>
        <row r="44333">
          <cell r="A44333" t="str">
            <v>1G.ED.04.00.00.00.0065.b</v>
          </cell>
          <cell r="B44333" t="str">
            <v>Tronco di specie arborea di essenze generiche, abbattuta e sramata su letto di caduta
- riprese tra 21 e 50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singolo (80 metri lineari)</v>
          </cell>
          <cell r="C44333" t="str">
            <v>q</v>
          </cell>
          <cell r="D44333">
            <v>4.0430000000000001</v>
          </cell>
        </row>
        <row r="44334">
          <cell r="A44334" t="str">
            <v>1G.ED.04.00.00.00.0065.c</v>
          </cell>
          <cell r="B44334" t="str">
            <v>Tronco di specie arborea di essenze generiche, abbattuta e sramata su letto di caduta
- riprese tra 21 e 50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singolo (80 metri lineari)</v>
          </cell>
          <cell r="C44334" t="str">
            <v>q</v>
          </cell>
          <cell r="D44334">
            <v>5.4980000000000002</v>
          </cell>
        </row>
        <row r="44335">
          <cell r="A44335" t="str">
            <v>1G.ED.04.00.00.00.0070.a</v>
          </cell>
          <cell r="B44335" t="str">
            <v>Tronco di specie arborea di essenze generiche, abbattuta e sramata su letto di caduta
- riprese tra 50 e 150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singolo (80 metri lineari)</v>
          </cell>
          <cell r="C44335" t="str">
            <v>q</v>
          </cell>
          <cell r="D44335">
            <v>2.734</v>
          </cell>
        </row>
        <row r="44336">
          <cell r="A44336" t="str">
            <v>1G.ED.04.00.00.00.0070.b</v>
          </cell>
          <cell r="B44336" t="str">
            <v>Tronco di specie arborea di essenze generiche, abbattuta e sramata su letto di caduta
- riprese tra 50 e 150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singolo (80 metri lineari)</v>
          </cell>
          <cell r="C44336" t="str">
            <v>q</v>
          </cell>
          <cell r="D44336">
            <v>3.4</v>
          </cell>
        </row>
        <row r="44337">
          <cell r="A44337" t="str">
            <v>1G.ED.04.00.00.00.0070.c</v>
          </cell>
          <cell r="B44337" t="str">
            <v>Tronco di specie arborea di essenze generiche, abbattuta e sramata su letto di caduta
- riprese tra 50 e 150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singolo (80 metri lineari)</v>
          </cell>
          <cell r="C44337" t="str">
            <v>q</v>
          </cell>
          <cell r="D44337">
            <v>4.8319999999999999</v>
          </cell>
        </row>
        <row r="44338">
          <cell r="A44338" t="str">
            <v>1G.ED.04.00.00.00.0075.a</v>
          </cell>
          <cell r="B44338" t="str">
            <v>Tronco di specie arborea di essenze generiche, abbattuta e sramata su letto di caduta
- riprese oltre i 150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singolo (80 metri lineari)</v>
          </cell>
          <cell r="C44338" t="str">
            <v>q</v>
          </cell>
          <cell r="D44338">
            <v>2.343</v>
          </cell>
        </row>
        <row r="44339">
          <cell r="A44339" t="str">
            <v>1G.ED.04.00.00.00.0075.b</v>
          </cell>
          <cell r="B44339" t="str">
            <v>Tronco di specie arborea di essenze generiche, abbattuta e sramata su letto di caduta
- riprese oltre i 150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singolo (80 metri lineari)</v>
          </cell>
          <cell r="C44339" t="str">
            <v>q</v>
          </cell>
          <cell r="D44339">
            <v>3.0059999999999998</v>
          </cell>
        </row>
        <row r="44340">
          <cell r="A44340" t="str">
            <v>1G.ED.04.00.00.00.0075.c</v>
          </cell>
          <cell r="B44340" t="str">
            <v>Tronco di specie arborea di essenze generiche, abbattuta e sramata su letto di caduta
- riprese oltre i 150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singolo (80 metri lineari)</v>
          </cell>
          <cell r="C44340" t="str">
            <v>q</v>
          </cell>
          <cell r="D44340">
            <v>4.4379999999999997</v>
          </cell>
        </row>
        <row r="44341">
          <cell r="A44341" t="str">
            <v>1G.ED.04.00.00.00.0080.a</v>
          </cell>
          <cell r="B44341"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multiplo (80 metri lineari)</v>
          </cell>
          <cell r="C44341" t="str">
            <v>q</v>
          </cell>
          <cell r="D44341">
            <v>5.431</v>
          </cell>
        </row>
        <row r="44342">
          <cell r="A44342" t="str">
            <v>1G.ED.04.00.00.00.0080.b</v>
          </cell>
          <cell r="B44342"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multiplo (80 metri lineari)</v>
          </cell>
          <cell r="C44342" t="str">
            <v>q</v>
          </cell>
          <cell r="D44342">
            <v>5.7450000000000001</v>
          </cell>
        </row>
        <row r="44343">
          <cell r="A44343" t="str">
            <v>1G.ED.04.00.00.00.0080.c</v>
          </cell>
          <cell r="B44343" t="str">
            <v>Tronco di specie arborea di essenze generiche, abbattuta e sramata su letto di caduta
- riprese inferiori ai 20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multiplo (80 metri lineari)</v>
          </cell>
          <cell r="C44343" t="str">
            <v>q</v>
          </cell>
          <cell r="D44343">
            <v>7.4009999999999998</v>
          </cell>
        </row>
        <row r="44344">
          <cell r="A44344" t="str">
            <v>1G.ED.04.00.00.00.0085.a</v>
          </cell>
          <cell r="B44344" t="str">
            <v>Tronco di specie arborea di essenze generiche, abbattuta e sramata su letto di caduta
- riprese tra 21 e 50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multiplo (80 metri lineari)</v>
          </cell>
          <cell r="C44344" t="str">
            <v>q</v>
          </cell>
          <cell r="D44344">
            <v>4.0670000000000002</v>
          </cell>
        </row>
        <row r="44345">
          <cell r="A44345" t="str">
            <v>1G.ED.04.00.00.00.0085.b</v>
          </cell>
          <cell r="B44345" t="str">
            <v>Tronco di specie arborea di essenze generiche, abbattuta e sramata su letto di caduta
- riprese tra 21 e 50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multiplo (80 metri lineari)</v>
          </cell>
          <cell r="C44345" t="str">
            <v>q</v>
          </cell>
          <cell r="D44345">
            <v>4.5289999999999999</v>
          </cell>
        </row>
        <row r="44346">
          <cell r="A44346" t="str">
            <v>1G.ED.04.00.00.00.0085.c</v>
          </cell>
          <cell r="B44346" t="str">
            <v>Tronco di specie arborea di essenze generiche, abbattuta e sramata su letto di caduta
- riprese tra 21 e 50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multiplo (80 metri lineari)</v>
          </cell>
          <cell r="C44346" t="str">
            <v>q</v>
          </cell>
          <cell r="D44346">
            <v>6.1849999999999996</v>
          </cell>
        </row>
        <row r="44347">
          <cell r="A44347" t="str">
            <v>1G.ED.04.00.00.00.0090.a</v>
          </cell>
          <cell r="B44347" t="str">
            <v>Tronco di specie arborea di essenze generiche, abbattuta e sramata su letto di caduta
- riprese tra 50 e 150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multiplo (80 metri lineari)</v>
          </cell>
          <cell r="C44347" t="str">
            <v>q</v>
          </cell>
          <cell r="D44347">
            <v>3.4809999999999999</v>
          </cell>
        </row>
        <row r="44348">
          <cell r="A44348" t="str">
            <v>1G.ED.04.00.00.00.0090.b</v>
          </cell>
          <cell r="B44348" t="str">
            <v>Tronco di specie arborea di essenze generiche, abbattuta e sramata su letto di caduta
- riprese tra 50 e 150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multiplo (80 metri lineari)</v>
          </cell>
          <cell r="C44348" t="str">
            <v>q</v>
          </cell>
          <cell r="D44348">
            <v>3.7749999999999999</v>
          </cell>
        </row>
        <row r="44349">
          <cell r="A44349" t="str">
            <v>1G.ED.04.00.00.00.0090.c</v>
          </cell>
          <cell r="B44349" t="str">
            <v>Tronco di specie arborea di essenze generiche, abbattuta e sramata su letto di caduta
- riprese tra 50 e 150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multiplo (80 metri lineari)</v>
          </cell>
          <cell r="C44349" t="str">
            <v>q</v>
          </cell>
          <cell r="D44349">
            <v>5.431</v>
          </cell>
        </row>
        <row r="44350">
          <cell r="A44350" t="str">
            <v>1G.ED.04.00.00.00.0095.a</v>
          </cell>
          <cell r="B44350" t="str">
            <v>Tronco di specie arborea di essenze generiche, abbattuta e sramata su letto di caduta
- riprese oltre i 150 mc/ha
Sgombero a strascico (esbosco) con mezzo meccanico. Compreso recupero, esercizio di tratti a strascico non superiori a 100 m, formazione di cataste all'imposto su pista forestale con mezzo meccanico (trattore) e con attrezzatura manuale (motosega)
- in boschi con pendenza media non superiore al 30% e per distanze massime in salita o discesa non superiori al tiro multiplo (80 metri lineari)</v>
          </cell>
          <cell r="C44350" t="str">
            <v>q</v>
          </cell>
          <cell r="D44350">
            <v>3.0209999999999999</v>
          </cell>
        </row>
        <row r="44351">
          <cell r="A44351" t="str">
            <v>1G.ED.04.00.00.00.0095.b</v>
          </cell>
          <cell r="B44351" t="str">
            <v>Tronco di specie arborea di essenze generiche, abbattuta e sramata su letto di caduta
- riprese oltre i 150 mc/ha
Sgombero a strascico (esbosco) con mezzo meccanico. Compreso recupero, esercizio di tratti a strascico non superiori a 100 m, formazione di cataste all'imposto su pista forestale con mezzo meccanico (trattore) e con attrezzatura manuale (motosega)
- in boschi con pendenza media compresa tra il 30% e il 60% e per distanze massime in salita o discesa non superiori al tiro multiplo (80 metri lineari)</v>
          </cell>
          <cell r="C44351" t="str">
            <v>q</v>
          </cell>
          <cell r="D44351">
            <v>3.4809999999999999</v>
          </cell>
        </row>
        <row r="44352">
          <cell r="A44352" t="str">
            <v>1G.ED.04.00.00.00.0095.c</v>
          </cell>
          <cell r="B44352" t="str">
            <v>Tronco di specie arborea di essenze generiche, abbattuta e sramata su letto di caduta
- riprese oltre i 150 mc/ha
Sgombero a strascico (esbosco) con mezzo meccanico. Compreso recupero, esercizio di tratti a strascico non superiori a 100 m, formazione di cataste all'imposto su pista forestale con mezzo meccanico (trattore) e con attrezzatura manuale (motosega)
- in boschi con pendenza media oltre il 60% e per distanze massime in salita o discesa non superiori al tiro multiplo (80 metri lineari)</v>
          </cell>
          <cell r="C44352" t="str">
            <v>q</v>
          </cell>
          <cell r="D44352">
            <v>5.1369999999999996</v>
          </cell>
        </row>
        <row r="44353">
          <cell r="A44353" t="str">
            <v>1G.ED.04.00.00.00.0100.a</v>
          </cell>
          <cell r="B44353" t="str">
            <v>Tronco o fascio di tronchi di speci arboree di essenze generiche, con massa volumica minore uguale di 8 q/mc
Sgombero (esbosco) con elicottero, con dislivello di 300 m verso valle o di 100 m verso monte. 
- per un tratto entro i 1500 m e con portata massima al gancio baricentrico fino a 1100 Kg
Compreso pilota operatore formato e munito di appositi attestati e brevetti, personale di terra adibito al rifornimento ed all'assistenza dell'elicottero, carburante, ammortamento, assicurazioni, POS, gancio e funi omologate, autorizzazione ai voli, affitto della piazzuola di sosta per il fermo macchina e per i rifornimenti, preparazione, allestimento e legature dei carichi da svolgersi prima dell'arrivo dell'elicottero, assistenza al gancio/carico (3 operai forestali + 1 società aeronautica) e sgancio/scarico (1 operaio forestale + 1 ditta aeronautica), allestimento ed accatastamento in piazzale, spese di chiamata e trasferimento (modello di elicottero non vincolante per eventuali gare di appalto, puro esempio: AS 350 ECUREIL B2)</v>
          </cell>
          <cell r="C44353" t="str">
            <v>mc</v>
          </cell>
          <cell r="D44353">
            <v>17.024000000000001</v>
          </cell>
        </row>
        <row r="44354">
          <cell r="A44354" t="str">
            <v>1G.ED.04.00.00.00.0100.b</v>
          </cell>
          <cell r="B44354" t="str">
            <v>Tronco o fascio di tronchi di speci arboree di essenze generiche, con massa volumica minore uguale di 8 q/mc
Sgombero (esbosco) con elicottero, con dislivello di 300 m verso valle o di 100 m verso monte. 
- per un tratto entro i 1500 m e con portata massima al gancio baricentrico fino a 1400 Kg
Compreso pilota operatore formato e munito di appositi attestati e brevetti, personale di terra adibito al rifornimento ed all'assistenza dell'elicottero, carburante, ammortamento, assicurazioni, POS, gancio e funi omologate, autorizzazione ai voli, affitto della piazzuola di sosta per il fermo macchina e per i rifornimenti, preparazione, allestimento e legature dei carichi da svolgersi prima dell'arrivo dell'elicottero, assistenza al gancio/carico (3 operai forestali + 1 società aeronautica) e sgancio/scarico (1 operaio forestale + 1 ditta aeronautica), allestimento ed accatastamento in piazzale, spese di chiamata e trasferimento (modello di elicottero non vincolante per eventuali gare di appalto, puro esempio: AS 350 ECUREIL B2)</v>
          </cell>
          <cell r="C44354" t="str">
            <v>mc</v>
          </cell>
          <cell r="D44354">
            <v>16.75</v>
          </cell>
        </row>
        <row r="44355">
          <cell r="A44355" t="str">
            <v>1G.ED.04.00.00.00.0105.a</v>
          </cell>
          <cell r="B44355" t="str">
            <v>Tronco o fascio di tronchi di speci arboree di essenze generiche, con massa volumica minore uguale di 8 q/mc
Sgombero (esbosco) con elicottero, con dislivello di 300 m verso valle o di 100 m verso monte. 
- per un tratto entro i 2500 m e con portata massima al gancio baricentrico fino a 1100 Kg
Compreso pilota operatore formato e munito di appositi attestati e brevetti, personale di terra adibito al rifornimento ed all'assistenza dell'elicottero, carburante, ammortamento, assicurazioni, POS, gancio e funi omologate, autorizzazione ai voli, affitto della piazzuola di sosta per il fermo macchina e per i rifornimenti, preparazione, allestimento e legature dei carichi da svolgersi prima dell'arrivo dell'elicottero, assistenza al gancio/carico (3 operai forestali + 1 società aeronautica) e sgancio/scarico (1 operaio forestale + 1 ditta aeronautica), allestimento ed accatastamento in piazzale, spese di chiamata e trasferimento (modello di elicottero non vincolante per eventuali gare di appalto, puro esempio: AS 350 ECUREIL B2)</v>
          </cell>
          <cell r="C44355" t="str">
            <v>mc</v>
          </cell>
          <cell r="D44355">
            <v>30.9</v>
          </cell>
        </row>
        <row r="44356">
          <cell r="A44356" t="str">
            <v>1G.ED.04.00.00.00.0105.b</v>
          </cell>
          <cell r="B44356" t="str">
            <v>Tronco o fascio di tronchi di speci arboree di essenze generiche, con massa volumica minore uguale di 8 q/mc
Sgombero (esbosco) con elicottero, con dislivello di 300 m verso valle o di 100 m verso monte. 
- per un tratto entro i 2500 m e con portata massima al gancio baricentrico fino a 1400 Kg
Compreso pilota operatore formato e munito di appositi attestati e brevetti, personale di terra adibito al rifornimento ed all'assistenza dell'elicottero, carburante, ammortamento, assicurazioni, POS, gancio e funi omologate, autorizzazione ai voli, affitto della piazzuola di sosta per il fermo macchina e per i rifornimenti, preparazione, allestimento e legature dei carichi da svolgersi prima dell'arrivo dell'elicottero, assistenza al gancio/carico (3 operai forestali + 1 società aeronautica) e sgancio/scarico (1 operaio forestale + 1 ditta aeronautica), allestimento ed accatastamento in piazzale, spese di chiamata e trasferimento (modello di elicottero non vincolante per eventuali gare di appalto, puro esempio: AS 350 ECUREIL B2)</v>
          </cell>
          <cell r="C44356" t="str">
            <v>mc</v>
          </cell>
          <cell r="D44356">
            <v>18.773</v>
          </cell>
        </row>
        <row r="44357">
          <cell r="A44357" t="str">
            <v>1G.ED.04.00.00.01.0005.a</v>
          </cell>
          <cell r="B44357" t="str">
            <v>Bosco di robinie (prevalenza) danneggiato da degrado fitosanitario e strutturale. Compreso sottobosco di rovi
Abbattimento selettivo con attrezzatura manuale (motosega). Compreso sfalcio sottobosco, rimboschimento con specie autoctone nei punti di prelievo</v>
          </cell>
          <cell r="C44357" t="str">
            <v>ha</v>
          </cell>
          <cell r="D44357">
            <v>16003.713</v>
          </cell>
        </row>
        <row r="44358">
          <cell r="A44358" t="str">
            <v>1G.ED.04.00.00.01.0005.b</v>
          </cell>
          <cell r="B44358" t="str">
            <v>Bosco di robinie (prevalenza) danneggiato da degrado fitosanitario e strutturale. Compreso sottobosco di rovi
Diradamento selettivo con attrezzatura manuale (motosega). Compreso rimboschimento con specie autoctone nei punti di prelievo</v>
          </cell>
          <cell r="C44358" t="str">
            <v>ha</v>
          </cell>
          <cell r="D44358">
            <v>11869.714</v>
          </cell>
        </row>
        <row r="44359">
          <cell r="A44359" t="str">
            <v>1G.ED.04.00.00.01.0010.a</v>
          </cell>
          <cell r="B44359" t="str">
            <v>Bosco di robinie (prevalenza) e sottobosco in assenza di piante infestanti 
Abbattimento selettivo con attrezzatura manuale (motosega). Compreso rimboschimento con specie autoctone nei punti di prelievo</v>
          </cell>
          <cell r="C44359" t="str">
            <v>ha</v>
          </cell>
          <cell r="D44359">
            <v>10198.192999999999</v>
          </cell>
        </row>
        <row r="44360">
          <cell r="A44360" t="str">
            <v>1G.ED.04.00.00.01.0010.b</v>
          </cell>
          <cell r="B44360" t="str">
            <v>Bosco di robinie (prevalenza) e sottobosco in assenza di piante infestanti 
Diradamento selettivo con attrezzatura manuale (motosega). Compreso taglio sottobosco, rimboschimento con specie autoctone nei punti di prelievo</v>
          </cell>
          <cell r="C44360" t="str">
            <v>ha</v>
          </cell>
          <cell r="D44360">
            <v>8007.5959999999995</v>
          </cell>
        </row>
        <row r="44361">
          <cell r="A44361" t="str">
            <v>1G.ED.04.00.01.00.0005._</v>
          </cell>
          <cell r="B44361" t="str">
            <v>Materiale residuo di speci arbustive e/o arboree di essenze generiche
Bruciatura controllata nei pressi del letto di caduta. Compreso lamiera di protezione posizionata precedentemente e/o utilizzo di motopompa spalleggiata per lo spegnimento totale a fine operazione, distribuzione ordinata di ogni residuo, senza danneggiare la vegetazione circostante</v>
          </cell>
          <cell r="C44361" t="str">
            <v>ha</v>
          </cell>
          <cell r="D44361">
            <v>2654.982</v>
          </cell>
        </row>
        <row r="44362">
          <cell r="A44362" t="str">
            <v>1G.ED.04.01.01.00.0005.a</v>
          </cell>
          <cell r="B44362" t="str">
            <v>Specie arborea di essenze generiche (chioma espansa o piramidale)
- su strada, altezza fino a 6 m
Abbattimento con attrezzatura manuale (motosega). Compreso raccolta e conferimento del materiale di risulta. Escluso rimozione del ceppo</v>
          </cell>
          <cell r="C44362" t="str">
            <v>cad</v>
          </cell>
          <cell r="D44362">
            <v>128.52099999999999</v>
          </cell>
        </row>
        <row r="44363">
          <cell r="A44363" t="str">
            <v>1G.ED.04.01.01.00.0005.b</v>
          </cell>
          <cell r="B44363" t="str">
            <v>Specie arborea di essenze generiche (chioma espansa o piramidale)
- su strada, altezza da 6 a 12 m
Abbattimento con attrezzatura manuale (motosega). Compreso raccolta e conferimento del materiale di risulta. Escluso rimozione del ceppo</v>
          </cell>
          <cell r="C44363" t="str">
            <v>cad</v>
          </cell>
          <cell r="D44363">
            <v>269.93299999999999</v>
          </cell>
        </row>
        <row r="44364">
          <cell r="A44364" t="str">
            <v>1G.ED.04.01.01.00.0005.c</v>
          </cell>
          <cell r="B44364" t="str">
            <v>Specie arborea di essenze generiche (chioma espansa o piramidale)
- su strada, altezza da 12 a 16 m
Abbattimento con attrezzatura manuale (motosega). Compreso raccolta e conferimento del materiale di risulta. Escluso rimozione del ceppo</v>
          </cell>
          <cell r="C44364" t="str">
            <v>cad</v>
          </cell>
          <cell r="D44364">
            <v>478.43799999999999</v>
          </cell>
        </row>
        <row r="44365">
          <cell r="A44365" t="str">
            <v>1G.ED.04.01.01.00.0005.d</v>
          </cell>
          <cell r="B44365" t="str">
            <v>Specie arborea di essenze generiche (chioma espansa o piramidale)
- su strada, altezza da 16 a 23 m
Abbattimento con attrezzatura manuale (motosega). Compreso raccolta e conferimento del materiale di risulta. Escluso rimozione del ceppo</v>
          </cell>
          <cell r="C44365" t="str">
            <v>cad</v>
          </cell>
          <cell r="D44365">
            <v>703.65499999999997</v>
          </cell>
        </row>
        <row r="44366">
          <cell r="A44366" t="str">
            <v>1G.ED.04.01.01.00.0005.e</v>
          </cell>
          <cell r="B44366" t="str">
            <v>Specie arborea di essenze generiche (chioma espansa o piramidale)
- su strada, altezza da 23 a 30 m
Abbattimento con attrezzatura manuale (motosega). Compreso raccolta e conferimento del materiale di risulta. Escluso rimozione del ceppo</v>
          </cell>
          <cell r="C44366" t="str">
            <v>cad</v>
          </cell>
          <cell r="D44366">
            <v>1090.271</v>
          </cell>
        </row>
        <row r="44367">
          <cell r="A44367" t="str">
            <v>1G.ED.04.01.01.00.0010._</v>
          </cell>
          <cell r="B44367" t="str">
            <v>Specie arborea di essenza generica, tronco di diametro di 50 cm misurato a 1,3 m dalla base
Abbattimento con attrezzatura manuale (motosega), con recisione a livello del suolo e caduta guidata. Compreso sramatura, depezzatura, allestimento sul letto di caduta, allontanamento. Esclusa rimozione dell'apparato radicale. Parametri di riferimento: condizioni di lavoro nella norma</v>
          </cell>
          <cell r="C44367" t="str">
            <v>cad</v>
          </cell>
          <cell r="D44367">
            <v>459.10599999999999</v>
          </cell>
        </row>
        <row r="44368">
          <cell r="A44368" t="str">
            <v>1G.ED.04.01.01.00.0015.a</v>
          </cell>
          <cell r="B44368" t="str">
            <v>Specie arborea di essenza generica (chioma espansa o piramidale)
- in parchi e giardini, altezza fino a 6 m
Abbattimento con attrezzatura manuale (motosega). Compreso raccolta e conferimento del materiale di risulta. Escluso rimozione del ceppo</v>
          </cell>
          <cell r="C44368" t="str">
            <v>cad</v>
          </cell>
          <cell r="D44368">
            <v>102.789</v>
          </cell>
        </row>
        <row r="44369">
          <cell r="A44369" t="str">
            <v>1G.ED.04.01.01.00.0015.b</v>
          </cell>
          <cell r="B44369" t="str">
            <v>Specie arborea di essenza generica (chioma espansa o piramidale)
- in parchi e giardini, altezza da 6 a 12 m
Abbattimento con attrezzatura manuale (motosega). Compreso raccolta e conferimento del materiale di risulta. Escluso rimozione del ceppo</v>
          </cell>
          <cell r="C44369" t="str">
            <v>cad</v>
          </cell>
          <cell r="D44369">
            <v>189.24100000000001</v>
          </cell>
        </row>
        <row r="44370">
          <cell r="A44370" t="str">
            <v>1G.ED.04.01.01.00.0015.c</v>
          </cell>
          <cell r="B44370" t="str">
            <v>Specie arborea di essenza generica (chioma espansa o piramidale)
- in parchi e giardini, altezza da 12 a 16 m
Abbattimento con attrezzatura manuale (motosega). Compreso raccolta e conferimento del materiale di risulta. Escluso rimozione del ceppo</v>
          </cell>
          <cell r="C44370" t="str">
            <v>cad</v>
          </cell>
          <cell r="D44370">
            <v>402.91</v>
          </cell>
        </row>
        <row r="44371">
          <cell r="A44371" t="str">
            <v>1G.ED.04.01.01.00.0015.d</v>
          </cell>
          <cell r="B44371" t="str">
            <v>Specie arborea di essenza generica (chioma espansa o piramidale)
- in parchi e giardini, altezza da 16 a 23 m
Abbattimento con attrezzatura manuale (motosega). Compreso raccolta e conferimento del materiale di risulta. Escluso rimozione del ceppo</v>
          </cell>
          <cell r="C44371" t="str">
            <v>cad</v>
          </cell>
          <cell r="D44371">
            <v>536.221</v>
          </cell>
        </row>
        <row r="44372">
          <cell r="A44372" t="str">
            <v>1G.ED.04.01.01.00.0015.e</v>
          </cell>
          <cell r="B44372" t="str">
            <v>Specie arborea di essenza generica (chioma espansa o piramidale)
- in parchi e giardini, altezza da 23 a 30 m
Abbattimento con attrezzatura manuale (motosega). Compreso raccolta e conferimento del materiale di risulta. Escluso rimozione del ceppo</v>
          </cell>
          <cell r="C44372" t="str">
            <v>cad</v>
          </cell>
          <cell r="D44372">
            <v>961.42</v>
          </cell>
        </row>
        <row r="44373">
          <cell r="A44373" t="str">
            <v>1G.ED.04.01.01.00.0020._</v>
          </cell>
          <cell r="B44373" t="str">
            <v>Tronco di speci arboree (abete) di diametro &gt; 12,5 cm
Scortecciatura completa con mezzo meccanico (scortecciatrice motorizzata) e manuale</v>
          </cell>
          <cell r="C44373" t="str">
            <v>mc</v>
          </cell>
          <cell r="D44373">
            <v>26.026</v>
          </cell>
        </row>
        <row r="44374">
          <cell r="A44374" t="str">
            <v>1G.ED.04.01.02.00.0005.a</v>
          </cell>
          <cell r="B44374" t="str">
            <v>Ceppo di specie arborea di essenze generiche
- in parchi e giardini, diametro del colletto fino a 30 cm
Estirpazione o frantumazione di ceppaie con mezzo meccanico (escavatore). Compreso raccolta e conferimento del materiale di risulta, colmatura della buca con terreno vegetale.</v>
          </cell>
          <cell r="C44374" t="str">
            <v>cad</v>
          </cell>
          <cell r="D44374">
            <v>51.999000000000002</v>
          </cell>
        </row>
        <row r="44375">
          <cell r="A44375" t="str">
            <v>1G.ED.04.01.02.00.0005.b</v>
          </cell>
          <cell r="B44375" t="str">
            <v>Ceppo di specie arborea di essenze generiche
- in parchi e giardini, diametro del colletto da 30 a 50 cm
Estirpazione o frantumazione di ceppaie con mezzo meccanico (escavatore). Compreso raccolta e conferimento del materiale di risulta, colmatura della buca con terreno vegetale.</v>
          </cell>
          <cell r="C44375" t="str">
            <v>cad</v>
          </cell>
          <cell r="D44375">
            <v>87.492999999999995</v>
          </cell>
        </row>
        <row r="44376">
          <cell r="A44376" t="str">
            <v>1G.ED.04.01.02.00.0005.c</v>
          </cell>
          <cell r="B44376" t="str">
            <v>Ceppo di specie arborea di essenze generiche
- in parchi e giardini, diametro del colletto da 50 a 120 cm
Estirpazione o frantumazione di ceppaie con mezzo meccanico (escavatore). Compreso raccolta e conferimento del materiale di risulta, colmatura della buca con terreno vegetale.</v>
          </cell>
          <cell r="C44376" t="str">
            <v>cad</v>
          </cell>
          <cell r="D44376">
            <v>159.60900000000001</v>
          </cell>
        </row>
        <row r="44377">
          <cell r="A44377" t="str">
            <v>1G.ED.04.01.02.00.0005.d</v>
          </cell>
          <cell r="B44377" t="str">
            <v>Ceppo di specie arborea di essenze generiche
- in parchi e giardini, diametro del colletto da 120 a 160 cm
Estirpazione o frantumazione di ceppaie con mezzo meccanico (escavatore). Compreso raccolta e conferimento del materiale di risulta, colmatura della buca con terreno vegetale.</v>
          </cell>
          <cell r="C44377" t="str">
            <v>cad</v>
          </cell>
          <cell r="D44377">
            <v>248.79900000000001</v>
          </cell>
        </row>
        <row r="44378">
          <cell r="A44378" t="str">
            <v>1G.ED.04.01.02.00.0010.a</v>
          </cell>
          <cell r="B44378" t="str">
            <v>Ceppo di specie arborea di essenze generiche
- in formelle stradali, diametro colletto fino a 30 cm
Estirpazione o frantumazione di ceppaie con mezzo meccanico (escavatore). Compreso raccolta e conferimento del materiale di risulta, colmatura della buca con terreno vegetale.</v>
          </cell>
          <cell r="C44378" t="str">
            <v>cad</v>
          </cell>
          <cell r="D44378">
            <v>75.335999999999999</v>
          </cell>
        </row>
        <row r="44379">
          <cell r="A44379" t="str">
            <v>1G.ED.04.01.02.00.0010.b</v>
          </cell>
          <cell r="B44379" t="str">
            <v>Ceppo di specie arborea di essenze generiche
- in formelle stradali, diametro colletto da 30 a 50 cm
Estirpazione o frantumazione di ceppaie con mezzo meccanico (escavatore). Compreso raccolta e conferimento del materiale di risulta, colmatura della buca con terreno vegetale.</v>
          </cell>
          <cell r="C44379" t="str">
            <v>cad</v>
          </cell>
          <cell r="D44379">
            <v>115.26900000000001</v>
          </cell>
        </row>
        <row r="44380">
          <cell r="A44380" t="str">
            <v>1G.ED.04.01.02.00.0010.c</v>
          </cell>
          <cell r="B44380" t="str">
            <v>Ceppo di specie arborea di essenze generiche
- in formelle stradali, diametro colletto da 50 a 120 cm
Estirpazione o frantumazione di ceppaie con mezzo meccanico (escavatore). Compreso raccolta e conferimento del materiale di risulta, colmatura della buca con terreno vegetale.</v>
          </cell>
          <cell r="C44380" t="str">
            <v>cad</v>
          </cell>
          <cell r="D44380">
            <v>185.67400000000001</v>
          </cell>
        </row>
        <row r="44381">
          <cell r="A44381" t="str">
            <v>1G.ED.04.01.02.00.0010.d</v>
          </cell>
          <cell r="B44381" t="str">
            <v>Ceppo di specie arborea di essenze generiche
- in formelle stradali, diametro colletto da 120 a 160 cm
Estirpazione o frantumazione di ceppaie con mezzo meccanico (escavatore). Compreso raccolta e conferimento del materiale di risulta, colmatura della buca con terreno vegetale.</v>
          </cell>
          <cell r="C44381" t="str">
            <v>cad</v>
          </cell>
          <cell r="D44381">
            <v>323.16199999999998</v>
          </cell>
        </row>
        <row r="44382">
          <cell r="A44382" t="str">
            <v>1G.EM.01.01.00.00.0005._</v>
          </cell>
          <cell r="B44382" t="str">
            <v>Piazzola di ausilio, 80 x 40 cm, per messa a dimora di piantine forestali
Movimentazione di terreno con mezzo meccanico (trattrice), su terreni acclivi. Escluso materiale vegetale</v>
          </cell>
          <cell r="C44382" t="str">
            <v>ha</v>
          </cell>
          <cell r="D44382">
            <v>664.10500000000002</v>
          </cell>
        </row>
        <row r="44383">
          <cell r="A44383" t="str">
            <v>1G.EM.01.01.00.00.0010.a</v>
          </cell>
          <cell r="B44383" t="str">
            <v>Piazzola di ausilio per messa a dimora di piantine forestali
- 50 cm x 50 cm
Movimentazione di terreno manuale, su terreni acclivi. Escluso materiale vegetale</v>
          </cell>
          <cell r="C44383" t="str">
            <v>cad</v>
          </cell>
          <cell r="D44383">
            <v>2.2770000000000001</v>
          </cell>
        </row>
        <row r="44384">
          <cell r="A44384" t="str">
            <v>1G.EM.01.01.00.00.0010.b</v>
          </cell>
          <cell r="B44384" t="str">
            <v>Piazzola di ausilio per messa a dimora di piantine forestali
- 40 cm x 40 cm
Movimentazione di terreno manuale, su terreni acclivi. Escluso il materiale vegetale</v>
          </cell>
          <cell r="C44384" t="str">
            <v>cad</v>
          </cell>
          <cell r="D44384">
            <v>3.415</v>
          </cell>
        </row>
        <row r="44385">
          <cell r="A44385" t="str">
            <v>1G.EM.01.01.02.00.0005._</v>
          </cell>
          <cell r="B44385" t="str">
            <v>Aratura di terreno generico
Movimentazione con mezzo meccanico (trattrice), profondità fino a 50 cm</v>
          </cell>
          <cell r="C44385" t="str">
            <v>ha</v>
          </cell>
          <cell r="D44385">
            <v>442.73700000000002</v>
          </cell>
        </row>
        <row r="44386">
          <cell r="A44386" t="str">
            <v>1G.EM.01.01.03.00.0005.a</v>
          </cell>
          <cell r="B44386" t="str">
            <v>Tracciato per piantumazione: pioppeti; sesto di impianto indicativo (curvilineo e/o rettilineo)
- 8,0 x 8,0 m (156 piante/ha)
Tracciatura con mezzo meccanico (trattrice)</v>
          </cell>
          <cell r="C44386" t="str">
            <v>ha</v>
          </cell>
          <cell r="D44386">
            <v>41.744</v>
          </cell>
        </row>
        <row r="44387">
          <cell r="A44387" t="str">
            <v>1G.EM.01.01.03.00.0005.b</v>
          </cell>
          <cell r="B44387" t="str">
            <v>Tracciato per piantumazione: pioppeti; sesto di impianto indicativo (curvilineo e/o rettilineo)
- 7,5 x 7,5 m (178 piante/ha)
Tracciatura con mezzo meccanico (trattrice)</v>
          </cell>
          <cell r="C44387" t="str">
            <v>ha</v>
          </cell>
          <cell r="D44387">
            <v>69.572999999999993</v>
          </cell>
        </row>
        <row r="44388">
          <cell r="A44388" t="str">
            <v>1G.EM.01.01.03.00.0005.c</v>
          </cell>
          <cell r="B44388" t="str">
            <v>Tracciato per piantumazione: pioppeti; sesto di impianto indicativo (curvilineo e/o rettilineo)
- 7,0 x 7,0 m (204 piante/ha)
Tracciatura con mezzo meccanico (trattrice)</v>
          </cell>
          <cell r="C44388" t="str">
            <v>ha</v>
          </cell>
          <cell r="D44388">
            <v>104.36</v>
          </cell>
        </row>
        <row r="44389">
          <cell r="A44389" t="str">
            <v>1G.EM.01.01.03.00.0005.d</v>
          </cell>
          <cell r="B44389" t="str">
            <v>Tracciato per piantumazione: pioppeti; sesto di impianto indicativo (curvilineo e/o rettilineo)
- 6,5 x 6,5 m (236 piante/ha)
Tracciatura con mezzo meccanico (trattrice)</v>
          </cell>
          <cell r="C44389" t="str">
            <v>ha</v>
          </cell>
          <cell r="D44389">
            <v>139.14699999999999</v>
          </cell>
        </row>
        <row r="44390">
          <cell r="A44390" t="str">
            <v>1G.EM.01.01.03.00.0005.e</v>
          </cell>
          <cell r="B44390" t="str">
            <v>Tracciato per piantumazione: pioppeti; sesto di impianto indicativo (curvilineo e/o rettilineo)
- 6,0 x 6,0 m (278 piante/ha)
Tracciatura con mezzo meccanico (trattrice)</v>
          </cell>
          <cell r="C44390" t="str">
            <v>ha</v>
          </cell>
          <cell r="D44390">
            <v>173.93299999999999</v>
          </cell>
        </row>
        <row r="44391">
          <cell r="A44391" t="str">
            <v>1G.EM.01.01.03.00.0005.f</v>
          </cell>
          <cell r="B44391" t="str">
            <v>Tracciato per piantumazione: pioppeti; sesto di impianto indicativo (curvilineo e/o rettilineo)
- 5,5 x 5,5 m (330 piante/ha)
Tracciatura con mezzo meccanico (trattrice)</v>
          </cell>
          <cell r="C44391" t="str">
            <v>ha</v>
          </cell>
          <cell r="D44391">
            <v>208.72</v>
          </cell>
        </row>
        <row r="44392">
          <cell r="A44392" t="str">
            <v>1G.EM.01.01.03.00.0005.g</v>
          </cell>
          <cell r="B44392" t="str">
            <v>Tracciato per piantumazione: pioppeti; sesto di impianto indicativo (curvilineo e/o rettilineo)
- 5,0 x 5,0 m (400 piante/ha)
Tracciatura con mezzo meccanico (trattrice)</v>
          </cell>
          <cell r="C44392" t="str">
            <v>ha</v>
          </cell>
          <cell r="D44392">
            <v>243.50700000000001</v>
          </cell>
        </row>
        <row r="44393">
          <cell r="A44393" t="str">
            <v>1G.EM.01.01.03.00.0010.a</v>
          </cell>
          <cell r="B44393" t="str">
            <v>Tracciato per piantumazione: arboricoltura da legno a ciclo medio lungo per produzione di legname di pregio; sesto di impianto indicativo (curvilineo e/o rettilineo)
- 5,0 x 4,0 m (500 piante/ha)
Tracciatura con mezzo meccanico (trattrice)</v>
          </cell>
          <cell r="C44393" t="str">
            <v>ha</v>
          </cell>
          <cell r="D44393">
            <v>278.29300000000001</v>
          </cell>
        </row>
        <row r="44394">
          <cell r="A44394" t="str">
            <v>1G.EM.01.01.03.00.0010.b</v>
          </cell>
          <cell r="B44394" t="str">
            <v>Tracciato per piantumazione: arboricoltura da legno a ciclo medio lungo per produzione di legname di pregio; sesto di impianto indicativo (curvilineo e/o rettilineo)
- 4,0 x 4,0 m (600 piante/ha)
Tracciatura con mezzo meccanico (trattrice)</v>
          </cell>
          <cell r="C44394" t="str">
            <v>ha</v>
          </cell>
          <cell r="D44394">
            <v>347.86700000000002</v>
          </cell>
        </row>
        <row r="44395">
          <cell r="A44395" t="str">
            <v>1G.EM.01.01.03.00.0010.c</v>
          </cell>
          <cell r="B44395" t="str">
            <v>Tracciato per piantumazione: arboricoltura da legno a ciclo medio lungo per produzione di legname di pregio; sesto di impianto indicativo (curvilineo e/o rettilineo)
- 4,0 x 3,5 m (700 piante/ha)
Tracciatura con mezzo meccanico (trattrice)</v>
          </cell>
          <cell r="C44395" t="str">
            <v>ha</v>
          </cell>
          <cell r="D44395">
            <v>382.65300000000002</v>
          </cell>
        </row>
        <row r="44396">
          <cell r="A44396" t="str">
            <v>1G.EM.01.01.03.00.0010.d</v>
          </cell>
          <cell r="B44396" t="str">
            <v>Tracciato per piantumazione: arboricoltura da legno a ciclo medio lungo per produzione di legname di pregio; sesto di impianto indicativo (curvilineo e/o rettilineo)
- 3,5 x 3,5 m (800 piante/ha)
Tracciatura con mezzo meccanico (trattrice)</v>
          </cell>
          <cell r="C44396" t="str">
            <v>ha</v>
          </cell>
          <cell r="D44396">
            <v>417.44</v>
          </cell>
        </row>
        <row r="44397">
          <cell r="A44397" t="str">
            <v>1G.EM.01.01.03.00.0010.e</v>
          </cell>
          <cell r="B44397" t="str">
            <v>Tracciato per piantumazione: arboricoltura da legno a ciclo medio lungo per produzione di legname di pregio; sesto di impianto indicativo (curvilineo e/o rettilineo)
- 3,5 x 3,0 m (900 piante/ha)
Tracciatura con mezzo meccanico (trattrice)</v>
          </cell>
          <cell r="C44397" t="str">
            <v>ha</v>
          </cell>
          <cell r="D44397">
            <v>452.22699999999998</v>
          </cell>
        </row>
        <row r="44398">
          <cell r="A44398" t="str">
            <v>1G.EM.01.01.03.00.0010.f</v>
          </cell>
          <cell r="B44398" t="str">
            <v>Tracciato per piantumazione: arboricoltura da legno a ciclo medio lungo per produzione di legname di pregio; sesto di impianto indicativo (curvilineo e/o rettilineo)
- 3,0 x 3,0 m (1000 piante/ha)
Tracciatura con mezzo meccanico (trattrice)</v>
          </cell>
          <cell r="C44398" t="str">
            <v>ha</v>
          </cell>
          <cell r="D44398">
            <v>487.01299999999998</v>
          </cell>
        </row>
        <row r="44399">
          <cell r="A44399" t="str">
            <v>1G.EM.01.01.03.00.0015.a</v>
          </cell>
          <cell r="B44399" t="str">
            <v>Tracciato per rimboschimenti; sesto di impianto indicativo (curvilineo e/o rettilineo)
- 2,5 x 3,0 m (1450 piante/ha)
Tracciatura con mezzo meccanico (trattrice)</v>
          </cell>
          <cell r="C44399" t="str">
            <v>ha</v>
          </cell>
          <cell r="D44399">
            <v>556.58699999999999</v>
          </cell>
        </row>
        <row r="44400">
          <cell r="A44400" t="str">
            <v>1G.EM.01.01.03.00.0015.b</v>
          </cell>
          <cell r="B44400" t="str">
            <v>Tracciato per rimboschimenti; sesto di impianto indicativo (curvilineo e/o rettilineo)
- 2,5 x 2,5 m (1600 piante/ha)
Tracciatura con mezzo meccanico (trattrice)</v>
          </cell>
          <cell r="C44400" t="str">
            <v>ha</v>
          </cell>
          <cell r="D44400">
            <v>626.16</v>
          </cell>
        </row>
        <row r="44401">
          <cell r="A44401" t="str">
            <v>1G.EM.01.01.03.00.0015.c</v>
          </cell>
          <cell r="B44401" t="str">
            <v>Tracciato per rimboschimenti; sesto di impianto indicativo (curvilineo e/o rettilineo)
- 2,0 x 2,5 m (2000 piante/ha)
Tracciatura con mezzo meccanico (trattrice)</v>
          </cell>
          <cell r="C44401" t="str">
            <v>ha</v>
          </cell>
          <cell r="D44401">
            <v>695.73299999999995</v>
          </cell>
        </row>
        <row r="44402">
          <cell r="A44402" t="str">
            <v>1G.EM.01.01.03.00.0015.d</v>
          </cell>
          <cell r="B44402" t="str">
            <v>Tracciato per rimboschimenti; sesto di impianto indicativo (curvilineo e/o rettilineo)
- 2,0 x 2,0 m (2500 piante/ha)
Tracciatura con mezzo meccanico (trattrice)</v>
          </cell>
          <cell r="C44402" t="str">
            <v>ha</v>
          </cell>
          <cell r="D44402">
            <v>765.30700000000002</v>
          </cell>
        </row>
        <row r="44403">
          <cell r="A44403" t="str">
            <v>1G.EM.01.01.03.00.0015.e</v>
          </cell>
          <cell r="B44403" t="str">
            <v>Tracciato per rimboschimenti; sesto di impianto indicativo (curvilineo e/o rettilineo)
- 2,5 x 1,5 m (2650 piante/ha)
Tracciatura con mezzo meccanico (trattrice)</v>
          </cell>
          <cell r="C44403" t="str">
            <v>ha</v>
          </cell>
          <cell r="D44403">
            <v>834.88</v>
          </cell>
        </row>
        <row r="44404">
          <cell r="A44404" t="str">
            <v>1G.EM.01.01.03.00.0015.f</v>
          </cell>
          <cell r="B44404" t="str">
            <v>Tracciato per rimboschimenti; sesto di impianto indicativo (curvilineo e/o rettilineo)
- 2,0 x 1,0 m (5000 piante/ha)
Tracciatura con mezzo meccanico (trattrice)</v>
          </cell>
          <cell r="C44404" t="str">
            <v>ha</v>
          </cell>
          <cell r="D44404">
            <v>756.44799999999998</v>
          </cell>
        </row>
        <row r="44405">
          <cell r="A44405" t="str">
            <v>1G.EM.01.01.03.00.0015.g</v>
          </cell>
          <cell r="B44405" t="str">
            <v>Tracciato per rimboschimenti; sesto di impianto indicativo (curvilineo e/o rettilineo)
- 2,0 x 0,65 m (6000 piante/ha)
Tracciatura con mezzo meccanico (trattrice)</v>
          </cell>
          <cell r="C44405" t="str">
            <v>ha</v>
          </cell>
          <cell r="D44405">
            <v>814.63699999999994</v>
          </cell>
        </row>
        <row r="44406">
          <cell r="A44406" t="str">
            <v>1G.EM.01.01.03.00.0015.h</v>
          </cell>
          <cell r="B44406" t="str">
            <v>Tracciato per rimboschimenti; sesto di impianto indicativo (curvilineo e/o rettilineo)
- 2,0 x 0,5 m (10000 piante/ha)
Tracciatura con mezzo meccanico (trattrice)</v>
          </cell>
          <cell r="C44406" t="str">
            <v>ha</v>
          </cell>
          <cell r="D44406">
            <v>872.82500000000005</v>
          </cell>
        </row>
        <row r="44407">
          <cell r="A44407" t="str">
            <v>1G.EM.01.01.03.00.0015.i</v>
          </cell>
          <cell r="B44407" t="str">
            <v>Tracciato per rimboschimenti; sesto di impianto indicativo (curvilineo e/o rettilineo)
- 2,0 x 0,35 m (14000 piante/ha)
Tracciatura con mezzo meccanico (trattrice)</v>
          </cell>
          <cell r="C44407" t="str">
            <v>ha</v>
          </cell>
          <cell r="D44407">
            <v>931.01300000000003</v>
          </cell>
        </row>
        <row r="44408">
          <cell r="A44408" t="str">
            <v>1G.EM.01.01.04.00.0005._</v>
          </cell>
          <cell r="B44408" t="str">
            <v xml:space="preserve">Scasso di terreno generico
Movimentazione profondo con mezzo meccanico (trattrice), profondità fino a 100 cm </v>
          </cell>
          <cell r="C44408" t="str">
            <v>ha</v>
          </cell>
          <cell r="D44408">
            <v>553.42100000000005</v>
          </cell>
        </row>
        <row r="44409">
          <cell r="A44409" t="str">
            <v>1G.EM.01.01.04.00.0010._</v>
          </cell>
          <cell r="B44409" t="str">
            <v xml:space="preserve">Scasso profondo di terreno generico
Movimentazione con mezzo meccanico (trattrice), profondità fino a 100 cm </v>
          </cell>
          <cell r="C44409" t="str">
            <v>ha</v>
          </cell>
          <cell r="D44409">
            <v>593.66700000000003</v>
          </cell>
        </row>
        <row r="44410">
          <cell r="A44410" t="str">
            <v>1G.EM.01.01.05.00.0005.a</v>
          </cell>
          <cell r="B44410" t="str">
            <v>Ripuntatura (rippatura) di terreno generico
- profondità fino a 50 cm 
Movimentazione con mezzo meccanico (trattrice)</v>
          </cell>
          <cell r="C44410" t="str">
            <v>ha</v>
          </cell>
          <cell r="D44410">
            <v>664.10500000000002</v>
          </cell>
        </row>
        <row r="44411">
          <cell r="A44411" t="str">
            <v>1G.EM.01.01.05.00.0005.b</v>
          </cell>
          <cell r="B44411" t="str">
            <v>Ripuntatura (rippatura) di terreno generico
- profondità fino a 100 cm 
Movimentazione con mezzo meccanico (trattrice)</v>
          </cell>
          <cell r="C44411" t="str">
            <v>ha</v>
          </cell>
          <cell r="D44411">
            <v>774.78899999999999</v>
          </cell>
        </row>
        <row r="44412">
          <cell r="A44412" t="str">
            <v>1G.EM.01.01.06.00.0005.a</v>
          </cell>
          <cell r="B44412" t="str">
            <v xml:space="preserve">Erpicatura o fresatura di terreno generico superficiale 
- in assenza di infestanti
Movimentazione con mezzo meccanico (trattrice), sia lungo il filare che incrociata. Compreso rifinitura manuale </v>
          </cell>
          <cell r="C44412" t="str">
            <v>ha</v>
          </cell>
          <cell r="D44412">
            <v>1137.675</v>
          </cell>
        </row>
        <row r="44413">
          <cell r="A44413" t="str">
            <v>1G.EM.01.01.06.00.0005.b</v>
          </cell>
          <cell r="B44413" t="str">
            <v xml:space="preserve">Erpicatura o fresatura di terreno generico superficiale
- in presenza di infestanti o di elevata densità
Movimentazione con mezzo meccanico (trattrice), sia lungo il filare che incrociata. Compreso rifinitura manuale </v>
          </cell>
          <cell r="C44413" t="str">
            <v>ha</v>
          </cell>
          <cell r="D44413">
            <v>1857.598</v>
          </cell>
        </row>
        <row r="44414">
          <cell r="A44414" t="str">
            <v>1G.EM.04.00.00.00.0005._</v>
          </cell>
          <cell r="B44414" t="str">
            <v>Terreno con speci erbacee o arbusti di essenze generiche ed età non superiore ad un anno:
Sfalcio con mezzo meccanico su superfici orizzontali. Compreso rifiniture con decespugliatori a mano</v>
          </cell>
          <cell r="C44414" t="str">
            <v>mq</v>
          </cell>
          <cell r="D44414">
            <v>4.1000000000000002E-2</v>
          </cell>
        </row>
        <row r="44415">
          <cell r="A44415" t="str">
            <v>1G.EM.04.00.00.00.0010._</v>
          </cell>
          <cell r="B44415" t="str">
            <v>Terreno con speci erbacee o arbusti di essenze generiche ed età non superiore ad un anno:
Sfalcio con mezzo meccanico su scarpate arginali. Compreso rifiniture con decespugliatori a mano</v>
          </cell>
          <cell r="C44415" t="str">
            <v>mq</v>
          </cell>
          <cell r="D44415">
            <v>6.2E-2</v>
          </cell>
        </row>
        <row r="44416">
          <cell r="A44416" t="str">
            <v>1G.EM.04.00.00.00.0015._</v>
          </cell>
          <cell r="B44416" t="str">
            <v>Terreno con speci erbacee o arbusti di essenze generiche ed età non superiore ad un anno
Sfalcio con attrezzatura manuale nelle zone basse delle scarpate arginali precluse ai mezzi meccanici e non raggiungibili dalla sommità</v>
          </cell>
          <cell r="C44416" t="str">
            <v>mq</v>
          </cell>
          <cell r="D44416">
            <v>1.4890000000000001</v>
          </cell>
        </row>
        <row r="44417">
          <cell r="A44417" t="str">
            <v>1G.EM.04.00.00.00.0020._</v>
          </cell>
          <cell r="B44417" t="str">
            <v>Terreno con speci erbacee di essenge generiche
Sfalcio manuale localizzato. Luoghi non accessibili ai mezzi meccanici compresi piani inclinati</v>
          </cell>
          <cell r="C44417" t="str">
            <v>mq</v>
          </cell>
          <cell r="D44417">
            <v>0.45500000000000002</v>
          </cell>
        </row>
        <row r="44418">
          <cell r="A44418" t="str">
            <v>1G.EM.04.00.00.00.0025._</v>
          </cell>
          <cell r="B44418" t="str">
            <v>Terreno con speci erbacee di essenze generiche, preparatorio agli impianti a ciclo breve
Diserbo "antigerminello" con mezzo meccanico (trattrice) a pieno campo (operazione preparatoria agli impianti a ciclo breve). Escluso fornitura di principio attivo</v>
          </cell>
          <cell r="C44418" t="str">
            <v>ha</v>
          </cell>
          <cell r="D44418">
            <v>112.58199999999999</v>
          </cell>
        </row>
        <row r="44419">
          <cell r="A44419" t="str">
            <v>1G.EM.04.00.00.00.0030._</v>
          </cell>
          <cell r="B44419" t="str">
            <v>Terreno con speci erbacee di essenze generiche, preparatorio agli impianti a ciclo breve
Diserbo "antigerminello" con mezzo meccanico (trattrice) a pieno campo (operazione preparatoria agli impianti a ciclo breve). Compreso fornitura di principio attivo</v>
          </cell>
          <cell r="C44419" t="str">
            <v>ha</v>
          </cell>
          <cell r="D44419">
            <v>285.03199999999998</v>
          </cell>
        </row>
        <row r="44420">
          <cell r="A44420" t="str">
            <v>1G.EM.04.00.01.00.0005.a</v>
          </cell>
          <cell r="B44420" t="str">
            <v>Bosco ceduo nelle fasi giovanili di essenze generiche
- ceduo semplice matricinato, densità 450-500 ceppaie a ettaro, prelievo 40-50% dei polloni
Sfoltimento (sfollo) con attrezzatura meccanica (motosega). Compreso selezione massale del numero di individui, eliminazione di individui malati, malformati, soprannumerari e di specie indesiderate, accatastamento in loco di materiale di risulta</v>
          </cell>
          <cell r="C44420" t="str">
            <v>ha</v>
          </cell>
          <cell r="D44420">
            <v>2398.7379999999998</v>
          </cell>
        </row>
        <row r="44421">
          <cell r="A44421" t="str">
            <v>1G.EM.04.00.01.00.0005.b</v>
          </cell>
          <cell r="B44421" t="str">
            <v>Bosco ceduo nelle fasi giovanili di essenze generiche
- ceduo semplice matricinato, densità 501-550 ceppaie a ettaro, prelievo 40-50% dei polloni
Sfoltimento (sfollo) con attrezzatura meccanica (motosega). Compreso selezione massale del numero di individui, eliminazione di individui malati, malformati, soprannumerari e di specie indesiderate, accatastamento in loco di materiale di risulta</v>
          </cell>
          <cell r="C44421" t="str">
            <v>ha</v>
          </cell>
          <cell r="D44421">
            <v>3195.991</v>
          </cell>
        </row>
        <row r="44422">
          <cell r="A44422" t="str">
            <v>1G.EM.04.00.01.00.0010.a</v>
          </cell>
          <cell r="B44422" t="str">
            <v>Bosco ceduo nelle fasi giovanili di essenze generiche
- densità 2.500 piante/ha, prelievo di 750 soggetti con diametro medio &lt; 10 cm
Sfoltimento (sfollo) con attrezzatura meccanica (motosega) per migliorare la stabilità soprassuolo e dosarne la composizione specifica. Compreso taglio selettivo di piante in soprannumero, modeste potature di penetrazione prevalentemente a carico di rami secchi, concentramento e accatastamento in loco di materiale di risulta</v>
          </cell>
          <cell r="C44422" t="str">
            <v>ha</v>
          </cell>
          <cell r="D44422">
            <v>2066.6</v>
          </cell>
        </row>
        <row r="44423">
          <cell r="A44423" t="str">
            <v>1G.EM.04.00.01.00.0010.b</v>
          </cell>
          <cell r="B44423" t="str">
            <v>Bosco ceduo nelle fasi giovanili di essenze generiche
- densità 2.000 piante/ha, prelievo di 650 soggetti con diametro medio &lt; 10 cm
Sfoltimento (sfollo) con attrezzatura meccanica (motosega) per migliorare la stabilità soprassuolo e dosarne la composizione specifica. Compreso taglio selettivo di piante in soprannumero, modeste potature di penetrazione prevalentemente a carico di rami secchi, concentramento e accatastamento in loco di materiale di risulta</v>
          </cell>
          <cell r="C44423" t="str">
            <v>ha</v>
          </cell>
          <cell r="D44423">
            <v>1877.155</v>
          </cell>
        </row>
        <row r="44424">
          <cell r="A44424" t="str">
            <v>1G.EM.04.00.01.00.0015.a</v>
          </cell>
          <cell r="B44424" t="str">
            <v>Bosco ceduo nelle fasi giovanili di essenze generiche
- prelievo 400-500 polloni/ha - diametro medio 15 cm
Sfoltimento (sfollo) andante con mezzo meccanico per favorire lo sviluppo del novellame diffuso e consentirne l'ulteriore insediamento. Compreso taglio a carico del piano dominante, mantenimento delle piante di miglior sviluppo delle specie pregiate, eliminazione piante deperienti di arbusti ingombranti, accatastamento di ramaglia e concentramento di materiale legnoso utilizzabile</v>
          </cell>
          <cell r="C44424" t="str">
            <v>ha</v>
          </cell>
          <cell r="D44424">
            <v>1740.99</v>
          </cell>
        </row>
        <row r="44425">
          <cell r="A44425" t="str">
            <v>1G.EM.04.00.01.00.0015.b</v>
          </cell>
          <cell r="B44425" t="str">
            <v>Bosco ceduo nelle fasi giovanili di essenze generiche
- prelievo 501-600 polloni/ha - diametro medio 15 cm
Sfoltimento (sfollo) andante con mezzo meccanico per favorire lo sviluppo del novellame diffuso e consentirne l'ulteriore insediamento. Compreso taglio a carico del piano dominante, mantenimento delle piante di miglior sviluppo delle specie pregiate, eliminazione piante deperienti di arbusti ingombranti, accatastamento di ramaglia e concentramento di materiale legnoso utilizzabile</v>
          </cell>
          <cell r="C44425" t="str">
            <v>ha</v>
          </cell>
          <cell r="D44425">
            <v>2299.0819999999999</v>
          </cell>
        </row>
        <row r="44426">
          <cell r="A44426" t="str">
            <v>1G.EM.04.00.01.00.0020.a</v>
          </cell>
          <cell r="B44426" t="str">
            <v>Bosco ceduo invecchiato di speci arboree di essenze generiche già sottoposto a taglio di preparazione e con polloni in sovrannumero
- prelievo 35% dei soggetti e della massa già sottoposto a taglio di preparazionei
Taglio di conversione a fustaia transitoria con attrezzatura meccanica (motosega) in bosco ceduo invecchiato. Compreso sramatura, depezzamento, allestimento e concentramento di fusti per il successivo esbosco, idonea sistemazione di ramaglia previa depezzatura della stessa</v>
          </cell>
          <cell r="C44426" t="str">
            <v>ha</v>
          </cell>
          <cell r="D44426">
            <v>4066.9960000000001</v>
          </cell>
        </row>
        <row r="44427">
          <cell r="A44427" t="str">
            <v>1G.EM.04.00.01.00.0020.b</v>
          </cell>
          <cell r="B44427" t="str">
            <v>Bosco ceduo invecchiato di speci arboree di essenze generiche già sottoposto a taglio di preparazione e con polloni in sovrannumero
- prelievo 40% dei soggetti e della massa già sottoposto a taglio di preparazionei
Taglio di conversione a fustaia transitoria con attrezzatura meccanica (motosega) in bosco ceduo invecchiato. Compreso sramatura, depezzamento, allestimento e concentramento di fusti per il successivo esbosco, idonea sistemazione di ramaglia previa depezzatura della stessa</v>
          </cell>
          <cell r="C44427" t="str">
            <v>ha</v>
          </cell>
          <cell r="D44427">
            <v>4753.4859999999999</v>
          </cell>
        </row>
        <row r="44428">
          <cell r="A44428" t="str">
            <v>1G.EM.04.00.01.00.0025.a</v>
          </cell>
          <cell r="B44428" t="str">
            <v>Bosco ceduo invecchiato di speci arboree di essenze generiche non sottoposto a taglio di preparazione e con polloni in sovrannumero
- prelievo 35% dei soggetti e della massa già sottoposto a taglio di preparazionei
Taglio di conversione a fustaia transitoria con attrezzatura meccanica (motosega) in bosco ceduo invecchiato. Compreso sramatura, depezzamento, allestimento e concentramento di fusti per il successivo esbosco, idonea sistemazione di ramaglia previa depezzatura della stessa</v>
          </cell>
          <cell r="C44428" t="str">
            <v>ha</v>
          </cell>
          <cell r="D44428">
            <v>4919.5550000000003</v>
          </cell>
        </row>
        <row r="44429">
          <cell r="A44429" t="str">
            <v>1G.EM.04.00.01.00.0025.b</v>
          </cell>
          <cell r="B44429" t="str">
            <v>Bosco ceduo invecchiato di speci arboree di essenze generiche non sottoposto a taglio di preparazione e con polloni in sovrannumero
- prelievo 40% dei soggetti e della massa già sottoposto a taglio di preparazionei
Taglio di conversione a fustaia transitoria con attrezzatura meccanica (motosega) in bosco ceduo invecchiato. Compreso sramatura, depezzamento, allestimento e concentramento di fusti per il successivo esbosco, idonea sistemazione di ramaglia previa depezzatura della stessa</v>
          </cell>
          <cell r="C44429" t="str">
            <v>ha</v>
          </cell>
          <cell r="D44429">
            <v>5640.2</v>
          </cell>
        </row>
        <row r="44430">
          <cell r="A44430" t="str">
            <v>1G.EM.04.00.01.00.0030._</v>
          </cell>
          <cell r="B44430" t="str">
            <v>Bosco di speci arbustive e arboree di essenze generiche
Taglio a raso con attrezzatura meccanica (motosega) per contenere l'avanzata del bosco e mantenere radure e habitat 
- densità di riferimento 500p/ ha e 2.000 mq per singolo intervento</v>
          </cell>
          <cell r="C44430" t="str">
            <v>ha</v>
          </cell>
          <cell r="D44430">
            <v>7207.049</v>
          </cell>
        </row>
        <row r="44431">
          <cell r="A44431" t="str">
            <v>1G.EM.04.00.01.00.0035.a</v>
          </cell>
          <cell r="B44431" t="str">
            <v>Bosco di speci arboree di essenze generiche malate, malformate, indesiderate, con polloni in soprannumeroi in ceppaie
Taglio con attrezzatura meccanica (motosega). Compreso raccolta, allontanamento, cippatura/trinciatura della ramaglia, sramatura, esbosco e depezzatura, formazione temporanea di cataste di legname a bordo strada carrabile
- senza designazione dei candidati, prelievo di 100-200 piante a diametro variabile per ettaro</v>
          </cell>
          <cell r="C44431" t="str">
            <v>ha</v>
          </cell>
          <cell r="D44431">
            <v>2875.4929999999999</v>
          </cell>
        </row>
        <row r="44432">
          <cell r="A44432" t="str">
            <v>1G.EM.04.00.01.00.0035.b</v>
          </cell>
          <cell r="B44432" t="str">
            <v>Bosco di speci arboree di essenze generiche malate, malformate, indesiderate, con polloni in soprannumeroi in ceppaie
Taglio con attrezzatura meccanica (motosega). Compreso raccolta, allontanamento, cippatura/trinciatura della ramaglia, sramatura, esbosco e depezzatura, formazione temporanea di cataste di legname a bordo strada carrabile
- senza designazione dei candidati, prelievo di 201-300 piante a diametro variabile per ettaro</v>
          </cell>
          <cell r="C44432" t="str">
            <v>ha</v>
          </cell>
          <cell r="D44432">
            <v>5057.8180000000002</v>
          </cell>
        </row>
        <row r="44433">
          <cell r="A44433" t="str">
            <v>1G.EM.04.00.01.00.0035.c</v>
          </cell>
          <cell r="B44433" t="str">
            <v>Bosco di speci arboree di essenze generiche malate, malformate, indesiderate, con polloni in soprannumeroi in ceppaie
Taglio con attrezzatura meccanica (motosega). Compreso raccolta, allontanamento, cippatura/trinciatura della ramaglia, sramatura, esbosco e depezzatura, formazione temporanea di cataste di legname a bordo strada carrabile
- senza designazione dei candidati, prelievo di 301-400 piante a diametro variabile per ettaro</v>
          </cell>
          <cell r="C44433" t="str">
            <v>ha</v>
          </cell>
          <cell r="D44433">
            <v>7556.1890000000003</v>
          </cell>
        </row>
        <row r="44434">
          <cell r="A44434" t="str">
            <v>1G.EM.04.00.01.00.0040.a</v>
          </cell>
          <cell r="B44434" t="str">
            <v>Bosco di speci arboree di essenze generiche malate, malformate, indesiderate, con polloni in soprannumeroi in ceppaie
Taglio con attrezzatura meccanica (motosega). Compreso raccolta, allontanamento, cippatura/trinciatura della ramaglia, sramatura, esbosco e depezzatura, formazione temporanea di cataste di legname a bordo strada carrabile
- con designazione dei candidati, prelievo di 100-200 piante a diametro variabile per ettaro</v>
          </cell>
          <cell r="C44434" t="str">
            <v>ha</v>
          </cell>
          <cell r="D44434">
            <v>3230.326</v>
          </cell>
        </row>
        <row r="44435">
          <cell r="A44435" t="str">
            <v>1G.EM.04.00.01.00.0040.b</v>
          </cell>
          <cell r="B44435" t="str">
            <v>Bosco di speci arboree di essenze generiche malate, malformate, indesiderate, con polloni in soprannumeroi in ceppaie
Taglio con attrezzatura meccanica (motosega). Compreso raccolta, allontanamento, cippatura/trinciatura della ramaglia, sramatura, esbosco e depezzatura, formazione temporanea di cataste di legname a bordo strada carrabile
- con designazione dei candidati, prelievo di 201-300 piante a diametro variabile per ettaro</v>
          </cell>
          <cell r="C44435" t="str">
            <v>ha</v>
          </cell>
          <cell r="D44435">
            <v>5573.9380000000001</v>
          </cell>
        </row>
        <row r="44436">
          <cell r="A44436" t="str">
            <v>1G.EM.04.00.01.00.0040.c</v>
          </cell>
          <cell r="B44436" t="str">
            <v>Bosco di speci arboree di essenze generiche malate, malformate, indesiderate, con polloni in soprannumeroi in ceppaie
Taglio con attrezzatura meccanica (motosega). Compreso raccolta, allontanamento, cippatura/trinciatura della ramaglia, sramatura, esbosco e depezzatura, formazione temporanea di cataste di legname a bordo strada carrabile
- con designazione dei candidati, prelievo di 301-400 piante a diametro variabile per ettaro</v>
          </cell>
          <cell r="C44436" t="str">
            <v>ha</v>
          </cell>
          <cell r="D44436">
            <v>8072.3090000000002</v>
          </cell>
        </row>
        <row r="44437">
          <cell r="A44437" t="str">
            <v>1G.EM.04.00.01.00.0045.a</v>
          </cell>
          <cell r="B44437" t="str">
            <v>Bosco di speci arboree di essenze generiche, di qualsiasi dimensione
- densità iniziale 500-650 piante/ha
Diradamento selettivo con attrezzatura manuale (motosega) con designazione dei candidati. Compreso taglio di soggetti malformati o sovrannumerari nei tratti a maggior densità, spalcature di piante rimanenti sino ad 1,5 m di altezza, sramatura, depezzamento di fusti, accatastamento ordinato nei pressi del letto di caduta delle ramaglie, allestimento a 2-4 m per materiale di grosse dimensioni
- prelievo medio del 20% dei soggetti</v>
          </cell>
          <cell r="C44437" t="str">
            <v>ha</v>
          </cell>
          <cell r="D44437">
            <v>3541.7930000000001</v>
          </cell>
        </row>
        <row r="44438">
          <cell r="A44438" t="str">
            <v>1G.EM.04.00.01.00.0045.b</v>
          </cell>
          <cell r="B44438" t="str">
            <v>Bosco di speci arboree di essenze generiche, di qualsiasi dimensione
- densità iniziale 651-800 piante/ha
Diradamento selettivo con attrezzatura manuale (motosega) con designazione dei candidati. Compreso taglio di soggetti malformati o sovrannumerari nei tratti a maggior densità, spalcature di piante rimanenti sino ad 1,5 m di altezza, sramatura, depezzamento di fusti, accatastamento ordinato nei pressi del letto di caduta delle ramaglie, allestimento a 2-4 m per materiale di grosse dimensioni
- prelievo medio del 20% dei soggetti</v>
          </cell>
          <cell r="C44438" t="str">
            <v>ha</v>
          </cell>
          <cell r="D44438">
            <v>4625.4920000000002</v>
          </cell>
        </row>
        <row r="44439">
          <cell r="A44439" t="str">
            <v>1G.EM.04.00.01.00.0050.a</v>
          </cell>
          <cell r="B44439" t="str">
            <v>Bosco di speci arboree di essenze generiche, di qualsiasi dimensione
- densità iniziale 500-650 piante/ha
Diradamento selettivo con attrezzatura manuale (motosega) con designazione dei candidati. Compreso taglio di soggetti malformati o sovrannumerari nei tratti a maggior densità, spalcature di piante rimanenti sino ad 1,5 m di altezza, sramatura, depezzamento di fusti, accatastamento ordinato nei pressi del letto di caduta delle ramaglie, allestimento a 2-4 m per materiale di grosse dimensioni
- prelievo medio del 25% dei soggetti</v>
          </cell>
          <cell r="C44439" t="str">
            <v>ha</v>
          </cell>
          <cell r="D44439">
            <v>4448.0379999999996</v>
          </cell>
        </row>
        <row r="44440">
          <cell r="A44440" t="str">
            <v>1G.EM.04.00.01.00.0050.b</v>
          </cell>
          <cell r="B44440" t="str">
            <v>Bosco di speci arboree di essenze generiche, di qualsiasi dimensione
- densità iniziale 651-800 piante/ha
Diradamento selettivo con attrezzatura manuale (motosega) con designazione dei candidati. Compreso taglio di soggetti malformati o sovrannumerari nei tratti a maggior densità, spalcature di piante rimanenti sino ad 1,5 m di altezza, sramatura, depezzamento di fusti, accatastamento ordinato nei pressi del letto di caduta delle ramaglie, allestimento a 2-4 m per materiale di grosse dimensioni
- prelievo medio del 25% dei soggetti</v>
          </cell>
          <cell r="C44440" t="str">
            <v>ha</v>
          </cell>
          <cell r="D44440">
            <v>5768.09</v>
          </cell>
        </row>
        <row r="44441">
          <cell r="A44441" t="str">
            <v>1G.EM.04.00.01.00.0055.a</v>
          </cell>
          <cell r="B44441" t="str">
            <v>Bosco di speci arboree fustaia di essenze generiche
- densità iniziale 650-800 piante/ha
Diradamento dal basso,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15% dei soggetti</v>
          </cell>
          <cell r="C44441" t="str">
            <v>ha</v>
          </cell>
          <cell r="D44441">
            <v>2816.873</v>
          </cell>
        </row>
        <row r="44442">
          <cell r="A44442" t="str">
            <v>1G.EM.04.00.01.00.0055.b</v>
          </cell>
          <cell r="B44442" t="str">
            <v>Bosco di speci arboree fustaia di essenze generiche
- densità iniziale 801-905 piante/ha
Diradamento dal basso,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15% dei soggetti</v>
          </cell>
          <cell r="C44442" t="str">
            <v>ha</v>
          </cell>
          <cell r="D44442">
            <v>3086.2550000000001</v>
          </cell>
        </row>
        <row r="44443">
          <cell r="A44443" t="str">
            <v>1G.EM.04.00.01.00.0060.a</v>
          </cell>
          <cell r="B44443" t="str">
            <v>Bosco di speci arboree fustaia di essenze generiche
- densità iniziale 650-800 piante/ha
Diradamento dal basso,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25% dei soggetti</v>
          </cell>
          <cell r="C44443" t="str">
            <v>ha</v>
          </cell>
          <cell r="D44443">
            <v>2915.1260000000002</v>
          </cell>
        </row>
        <row r="44444">
          <cell r="A44444" t="str">
            <v>1G.EM.04.00.01.00.0060.b</v>
          </cell>
          <cell r="B44444" t="str">
            <v>Bosco di speci arboree fustaia di essenze generiche
- densità iniziale 801-905 piante/ha
Diradamento dal basso,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25% dei soggetti</v>
          </cell>
          <cell r="C44444" t="str">
            <v>ha</v>
          </cell>
          <cell r="D44444">
            <v>3304.5810000000001</v>
          </cell>
        </row>
        <row r="44445">
          <cell r="A44445" t="str">
            <v>1G.EM.04.00.01.00.0065.a</v>
          </cell>
          <cell r="B44445" t="str">
            <v>Bosco di speci arboree fustaia di essenze generiche
- densità iniziale 650-800 piante/ha
Diradamento dal basso,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30% dei soggetti</v>
          </cell>
          <cell r="C44445" t="str">
            <v>ha</v>
          </cell>
          <cell r="D44445">
            <v>5328.5290000000005</v>
          </cell>
        </row>
        <row r="44446">
          <cell r="A44446" t="str">
            <v>1G.EM.04.00.01.00.0065.b</v>
          </cell>
          <cell r="B44446" t="str">
            <v>Bosco di speci arboree fustaia di essenze generiche
- densità iniziale 801-905 piante/ha
Diradamento dal basso,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30% dei soggetti</v>
          </cell>
          <cell r="C44446" t="str">
            <v>ha</v>
          </cell>
          <cell r="D44446">
            <v>6009.4650000000001</v>
          </cell>
        </row>
        <row r="44447">
          <cell r="A44447" t="str">
            <v>1G.EM.04.00.01.00.0070.a</v>
          </cell>
          <cell r="B44447" t="str">
            <v>Bosco di speci arboree fustaia di essenze generiche
- densità iniziale 650-800 piante/ha
Diradamento dal basso,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35% dei soggetti</v>
          </cell>
          <cell r="C44447" t="str">
            <v>ha</v>
          </cell>
          <cell r="D44447">
            <v>3961.875</v>
          </cell>
        </row>
        <row r="44448">
          <cell r="A44448" t="str">
            <v>1G.EM.04.00.01.00.0070.b</v>
          </cell>
          <cell r="B44448" t="str">
            <v>Bosco di speci arboree fustaia di essenze generiche
- densità iniziale 801-905 piante/ha
Diradamento dal basso,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35% dei soggetti</v>
          </cell>
          <cell r="C44448" t="str">
            <v>ha</v>
          </cell>
          <cell r="D44448">
            <v>4714.8530000000001</v>
          </cell>
        </row>
        <row r="44449">
          <cell r="A44449" t="str">
            <v>1G.EM.04.00.01.00.0075.a</v>
          </cell>
          <cell r="B44449" t="str">
            <v>Bosco di speci arboree fustaia di essenze generiche
- densità iniziale 650-800 piante/ha
Diradamento dal basso,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15% dei soggetti</v>
          </cell>
          <cell r="C44449" t="str">
            <v>ha</v>
          </cell>
          <cell r="D44449">
            <v>3074.933</v>
          </cell>
        </row>
        <row r="44450">
          <cell r="A44450" t="str">
            <v>1G.EM.04.00.01.00.0075.b</v>
          </cell>
          <cell r="B44450" t="str">
            <v>Bosco di speci arboree fustaia di essenze generiche
- densità iniziale 801-905 piante/ha
Diradamento dal basso,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15% dei soggetti</v>
          </cell>
          <cell r="C44450" t="str">
            <v>ha</v>
          </cell>
          <cell r="D44450">
            <v>3344.3150000000001</v>
          </cell>
        </row>
        <row r="44451">
          <cell r="A44451" t="str">
            <v>1G.EM.04.00.01.00.0080.a</v>
          </cell>
          <cell r="B44451" t="str">
            <v>Bosco di speci arboree fustaia di essenze generiche
- densità iniziale 650-800 piante/ha
Diradamento dal basso,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25% dei soggetti</v>
          </cell>
          <cell r="C44451" t="str">
            <v>ha</v>
          </cell>
          <cell r="D44451">
            <v>3173.1860000000001</v>
          </cell>
        </row>
        <row r="44452">
          <cell r="A44452" t="str">
            <v>1G.EM.04.00.01.00.0080.b</v>
          </cell>
          <cell r="B44452" t="str">
            <v>Bosco di speci arboree fustaia di essenze generiche
- densità iniziale 801-905 piante/ha
Diradamento dal basso,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25% dei soggetti</v>
          </cell>
          <cell r="C44452" t="str">
            <v>ha</v>
          </cell>
          <cell r="D44452">
            <v>3528.4859999999999</v>
          </cell>
        </row>
        <row r="44453">
          <cell r="A44453" t="str">
            <v>1G.EM.04.00.01.00.0085.a</v>
          </cell>
          <cell r="B44453" t="str">
            <v>Bosco di speci arboree fustaia di essenze generiche
- densità iniziale 650-800 piante/ha
Diradamento dal basso,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30% dei soggetti</v>
          </cell>
          <cell r="C44453" t="str">
            <v>ha</v>
          </cell>
          <cell r="D44453">
            <v>5586.5889999999999</v>
          </cell>
        </row>
        <row r="44454">
          <cell r="A44454" t="str">
            <v>1G.EM.04.00.01.00.0085.b</v>
          </cell>
          <cell r="B44454" t="str">
            <v>Bosco di speci arboree fustaia di essenze generiche
- densità iniziale 801-905 piante/ha
Diradamento dal basso,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30% dei soggetti</v>
          </cell>
          <cell r="C44454" t="str">
            <v>ha</v>
          </cell>
          <cell r="D44454">
            <v>6267.5249999999996</v>
          </cell>
        </row>
        <row r="44455">
          <cell r="A44455" t="str">
            <v>1G.EM.04.00.01.00.0090.a</v>
          </cell>
          <cell r="B44455" t="str">
            <v>Bosco di speci arboree fustaia di essenze generiche
- densità iniziale 650-800 piante/ha
Diradamento dal basso,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35% dei soggetti</v>
          </cell>
          <cell r="C44455" t="str">
            <v>ha</v>
          </cell>
          <cell r="D44455">
            <v>4297.277</v>
          </cell>
        </row>
        <row r="44456">
          <cell r="A44456" t="str">
            <v>1G.EM.04.00.01.00.0090.b</v>
          </cell>
          <cell r="B44456" t="str">
            <v>Bosco di speci arboree fustaia di essenze generiche
- densità iniziale 801-905 piante/ha
Diradamento dal basso,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35% dei soggetti</v>
          </cell>
          <cell r="C44456" t="str">
            <v>ha</v>
          </cell>
          <cell r="D44456">
            <v>5134.2759999999998</v>
          </cell>
        </row>
        <row r="44457">
          <cell r="A44457" t="str">
            <v>1G.EM.04.00.01.00.0095.a</v>
          </cell>
          <cell r="B44457" t="str">
            <v>Bosco di speci arboree fustaia di essenze generiche
- densità iniziale 650-800 piante/ha
Diradamento dall'alto o positivo,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15% dei soggetti</v>
          </cell>
          <cell r="C44457" t="str">
            <v>ha</v>
          </cell>
          <cell r="D44457">
            <v>3137.348</v>
          </cell>
        </row>
        <row r="44458">
          <cell r="A44458" t="str">
            <v>1G.EM.04.00.01.00.0095.b</v>
          </cell>
          <cell r="B44458" t="str">
            <v>Bosco di speci arboree fustaia di essenze generiche
- densità iniziale 801-905 piante/ha
Diradamento dall'alto o positivo,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15% dei soggetti</v>
          </cell>
          <cell r="C44458" t="str">
            <v>ha</v>
          </cell>
          <cell r="D44458">
            <v>3406.73</v>
          </cell>
        </row>
        <row r="44459">
          <cell r="A44459" t="str">
            <v>1G.EM.04.00.01.00.0100.a</v>
          </cell>
          <cell r="B44459" t="str">
            <v>Bosco di speci arboree fustaia di essenze generiche
- densità iniziale 650-800 piante/ha
Diradamento dall'alto o positivo,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30% dei soggetti</v>
          </cell>
          <cell r="C44459" t="str">
            <v>ha</v>
          </cell>
          <cell r="D44459">
            <v>5649.0029999999997</v>
          </cell>
        </row>
        <row r="44460">
          <cell r="A44460" t="str">
            <v>1G.EM.04.00.01.00.0100.b</v>
          </cell>
          <cell r="B44460" t="str">
            <v>Bosco di speci arboree fustaia di essenze generiche
- densità iniziale 801-905 piante/ha
Diradamento dall'alto o positivo, con attrezzatura meccanica (motosega), a carico di piante del piano dominato con criterio di determinazione del diametro massimo asportabile. Compreso sramatura, depezzatura di ramaglia, concentramento di fusti per il successivo esbosco 
- senza designazione dei candidati, prelievo medio del 30% dei soggetti</v>
          </cell>
          <cell r="C44460" t="str">
            <v>ha</v>
          </cell>
          <cell r="D44460">
            <v>6329.94</v>
          </cell>
        </row>
        <row r="44461">
          <cell r="A44461" t="str">
            <v>1G.EM.04.00.01.00.0105.a</v>
          </cell>
          <cell r="B44461" t="str">
            <v>Bosco di speci arboree fustaia di essenze generiche
- densità iniziale 650-800 piante/ha
Diradamento dall'alto o positivo,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15% dei soggetti</v>
          </cell>
          <cell r="C44461" t="str">
            <v>ha</v>
          </cell>
          <cell r="D44461">
            <v>3395.4079999999999</v>
          </cell>
        </row>
        <row r="44462">
          <cell r="A44462" t="str">
            <v>1G.EM.04.00.01.00.0105.b</v>
          </cell>
          <cell r="B44462" t="str">
            <v>Bosco di speci arboree fustaia di essenze generiche
- densità iniziale 801-905 piante/ha 
Diradamento dall'alto o positivo,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15% dei soggetti</v>
          </cell>
          <cell r="C44462" t="str">
            <v>ha</v>
          </cell>
          <cell r="D44462">
            <v>3664.79</v>
          </cell>
        </row>
        <row r="44463">
          <cell r="A44463" t="str">
            <v>1G.EM.04.00.01.00.0110.a</v>
          </cell>
          <cell r="B44463" t="str">
            <v>Bosco di speci arboree fustaia di essenze generiche
- densità iniziale 650-800 piante/ha
Diradamento dall'alto o positivo,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30% dei soggetti</v>
          </cell>
          <cell r="C44463" t="str">
            <v>ha</v>
          </cell>
          <cell r="D44463">
            <v>5907.0630000000001</v>
          </cell>
        </row>
        <row r="44464">
          <cell r="A44464" t="str">
            <v>1G.EM.04.00.01.00.0110.b</v>
          </cell>
          <cell r="B44464" t="str">
            <v>Bosco di speci arboree fustaia di essenze generiche
- densità iniziale 801-905 piante/ha 
Diradamento dall'alto o positivo, con attrezzatura meccanica (motosega), a carico di piante del piano dominato con criterio di determinazione del diametro massimo asportabile. Compreso sramatura, depezzatura di ramaglia, concentramento di fusti per il successivo esbosco 
- con designazione dei candidati, prelievo medio del 30% dei soggetti</v>
          </cell>
          <cell r="C44464" t="str">
            <v>ha</v>
          </cell>
          <cell r="D44464">
            <v>6588</v>
          </cell>
        </row>
        <row r="44465">
          <cell r="A44465" t="str">
            <v>1G.EM.04.00.01.00.0115.a</v>
          </cell>
          <cell r="B44465" t="str">
            <v xml:space="preserve">Bosco ceduo di speci arboree di essenze generiche
- densità iniziale 1.200-1.400 polloni/ha
Diradamento dal basso, con attrezzatura meccanica (motosega), a carico delle piante del piano dominato con criterio di determinazione del diametro massimo asportabile o del numero di polloni da rilasciare, allo scopo di costituire un soprasuolo monoplano. Compreso sramatura, depezzatura di ramaglia, concentramento di fusti per il successivo esbosco
- senza designazione dei candidati, prelievo medio 30% dei polloni </v>
          </cell>
          <cell r="C44465" t="str">
            <v>ha</v>
          </cell>
          <cell r="D44465">
            <v>2318.9699999999998</v>
          </cell>
        </row>
        <row r="44466">
          <cell r="A44466" t="str">
            <v>1G.EM.04.00.01.00.0115.b</v>
          </cell>
          <cell r="B44466" t="str">
            <v xml:space="preserve">Bosco ceduo di speci arboree di essenze generiche
- densità iniziale 1.400-1.600 polloni/ha
Diradamento dal basso, con attrezzatura meccanica (motosega), a carico delle piante del piano dominato con criterio di determinazione del diametro massimo asportabile o del numero di polloni da rilasciare, allo scopo di costituire un soprasuolo monoplano. Compreso sramatura, depezzatura di ramaglia, concentramento di fusti per il successivo esbosco
- senza designazione dei candidati, prelievo medio 30% dei polloni </v>
          </cell>
          <cell r="C44466" t="str">
            <v>ha</v>
          </cell>
          <cell r="D44466">
            <v>2592.741</v>
          </cell>
        </row>
        <row r="44467">
          <cell r="A44467" t="str">
            <v>1G.EM.04.00.01.00.0120.a</v>
          </cell>
          <cell r="B44467" t="str">
            <v xml:space="preserve">Bosco ceduo di speci arboree di essenze generiche
- densità iniziale 1.200-1.400 polloni/ha
Diradamento dal basso, con attrezzatura meccanica (motosega), a carico delle piante del piano dominato con criterio di determinazione del diametro massimo asportabile o del numero di polloni da rilasciare, allo scopo di costituire un soprasuolo monoplano. Compreso sramatura, depezzatura di ramaglia, concentramento di fusti per il successivo esbosco
- con designazione dei candidati, prelievo medio 30% dei polloni </v>
          </cell>
          <cell r="C44467" t="str">
            <v>ha</v>
          </cell>
          <cell r="D44467">
            <v>2555.7020000000002</v>
          </cell>
        </row>
        <row r="44468">
          <cell r="A44468" t="str">
            <v>1G.EM.04.00.01.00.0120.b</v>
          </cell>
          <cell r="B44468" t="str">
            <v xml:space="preserve">Bosco ceduo di speci arboree di essenze generiche
- densità iniziale 1.400-1.600 polloni/ha
Diradamento dal basso, con attrezzatura meccanica (motosega), a carico delle piante del piano dominato con criterio di determinazione del diametro massimo asportabile o del numero di polloni da rilasciare, allo scopo di costituire un soprasuolo monoplano. Compreso sramatura, depezzatura di ramaglia, concentramento di fusti per il successivo esbosco
- con designazione dei candidati, prelievo medio 30% dei polloni </v>
          </cell>
          <cell r="C44468" t="str">
            <v>ha</v>
          </cell>
          <cell r="D44468">
            <v>2861.2750000000001</v>
          </cell>
        </row>
        <row r="44469">
          <cell r="A44469" t="str">
            <v>1G.EM.04.00.01.00.0125.a</v>
          </cell>
          <cell r="B44469" t="str">
            <v>Bosco di essenze generiche danneggiato da fuoco
- densità da 350 a 500 piante/ha, piante danneggiate fino al 25%
Pulizia con attrezzatura meccanica (motosega). Compreso taglio delle piante morte, scottate e/o stroncate, sramatura, depezzamento e sistemazione della ramaglia sul terreno, sminuzzatura con motosega e roncola, riceppatura, concentramento dei fusti per il successivo esbosco</v>
          </cell>
          <cell r="C44469" t="str">
            <v>ha</v>
          </cell>
          <cell r="D44469">
            <v>4332.5959999999995</v>
          </cell>
        </row>
        <row r="44470">
          <cell r="A44470" t="str">
            <v>1G.EM.04.00.01.00.0125.b</v>
          </cell>
          <cell r="B44470" t="str">
            <v>Bosco di essenze generiche danneggiato da fuoco
- densità da 350 a 500 piante/ha, piante danneggiate dal 26% fino al 50%
Pulizia con attrezzatura meccanica (motosega). Compreso taglio delle piante morte, scottate e/o stroncate, sramatura, depezzamento e sistemazione della ramaglia sul terreno, sminuzzatura con motosega e roncola, riceppatura, concentramento dei fusti per il successivo esbosco</v>
          </cell>
          <cell r="C44470" t="str">
            <v>ha</v>
          </cell>
          <cell r="D44470">
            <v>5363.52</v>
          </cell>
        </row>
        <row r="44471">
          <cell r="A44471" t="str">
            <v>1G.EM.04.00.01.00.0125.c</v>
          </cell>
          <cell r="B44471" t="str">
            <v>Bosco di essenze generiche danneggiato da fuoco
- densità da 501 a 700 piante/ha, piante danneggiate fino al 25%
Pulizia con attrezzatura meccanica (motosega). Compreso taglio delle piante morte, scottate e/o stroncate, sramatura, depezzamento e sistemazione della ramaglia sul terreno, sminuzzatura con motosega e roncola, riceppatura, concentramento dei fusti per il successivo esbosco</v>
          </cell>
          <cell r="C44471" t="str">
            <v>ha</v>
          </cell>
          <cell r="D44471">
            <v>6089.3</v>
          </cell>
        </row>
        <row r="44472">
          <cell r="A44472" t="str">
            <v>1G.EM.04.00.01.00.0130.a</v>
          </cell>
          <cell r="B44472" t="str">
            <v>Bosco di essenze generiche danneggiato da fuoco
- densità da 501 a 700 piante/ha, piante danneggiate dal 26% fino al 50%
Pulizia con attrezzatura meccanica (motosega). Compreso taglio delle piante morte, scottate e/o stroncate, sramatura, depezzamento e sistemazione della ramaglia sul terreno, sminuzzatura con motosega e roncola, riceppatura, concentramento dei fusti per il successivo esbosco</v>
          </cell>
          <cell r="C44472" t="str">
            <v>ha</v>
          </cell>
          <cell r="D44472">
            <v>7551.8159999999998</v>
          </cell>
        </row>
        <row r="44473">
          <cell r="A44473" t="str">
            <v>1G.EM.04.00.01.00.0130.b</v>
          </cell>
          <cell r="B44473" t="str">
            <v>Bosco di essenze generiche danneggiato da fuoco
- densità da 701 a 900 piante/ha, piante danneggiate fino al 25%
Pulizia con attrezzatura meccanica (motosega). Compreso taglio delle piante morte, scottate e/o stroncate, sramatura, depezzamento e sistemazione della ramaglia sul terreno, sminuzzatura con motosega e roncola, riceppatura, concentramento dei fusti per il successivo esbosco</v>
          </cell>
          <cell r="C44473" t="str">
            <v>ha</v>
          </cell>
          <cell r="D44473">
            <v>8537.2000000000007</v>
          </cell>
        </row>
        <row r="44474">
          <cell r="A44474" t="str">
            <v>1G.EM.04.00.01.00.0130.c</v>
          </cell>
          <cell r="B44474" t="str">
            <v>Bosco di essenze generiche danneggiato da fuoco
- densità da 701 a 900 piante/ha, piante danneggiate dal 26% fino al 50%
Pulizia con attrezzatura meccanica (motosega). Compreso taglio delle piante morte, scottate e/o stroncate, sramatura, depezzamento e sistemazione della ramaglia sul terreno, sminuzzatura con motosega e roncola, riceppatura, concentramento dei fusti per il successivo esbosco</v>
          </cell>
          <cell r="C44474" t="str">
            <v>ha</v>
          </cell>
          <cell r="D44474">
            <v>10624.347</v>
          </cell>
        </row>
        <row r="44475">
          <cell r="A44475" t="str">
            <v>1G.EM.04.00.01.00.0135.a</v>
          </cell>
          <cell r="B44475" t="str">
            <v>Bosco di essenze generiche danneggiato (in modo andante) da avversità atmosferiche
- densità da 350 a 500 piante/ha, piante danneggiate fino al 25%
Pulizia con attrezzatura meccanica (motosega). Compreso taglio delle piante irrecuperabili, sramatura, depezzamento e sistemazione della ramaglia, riceppatura, concentramento dei fusti per il successivo esbosco.</v>
          </cell>
          <cell r="C44475" t="str">
            <v>ha</v>
          </cell>
          <cell r="D44475">
            <v>4151.2960000000003</v>
          </cell>
        </row>
        <row r="44476">
          <cell r="A44476" t="str">
            <v>1G.EM.04.00.01.00.0135.b</v>
          </cell>
          <cell r="B44476" t="str">
            <v>Bosco di essenze generiche danneggiato (in modo andante) da avversità atmosferiche
- densità da 350 a 500 piante/ha, piante danneggiate dal 26% fino al 50%
Pulizia con attrezzatura meccanica (motosega). Compreso taglio delle piante irrecuperabili, sramatura, depezzamento e sistemazione della ramaglia, riceppatura, concentramento dei fusti per il successivo esbosco.</v>
          </cell>
          <cell r="C44476" t="str">
            <v>ha</v>
          </cell>
          <cell r="D44476">
            <v>5174.7820000000002</v>
          </cell>
        </row>
        <row r="44477">
          <cell r="A44477" t="str">
            <v>1G.EM.04.00.01.00.0135.c</v>
          </cell>
          <cell r="B44477" t="str">
            <v>Bosco di essenze generiche danneggiato (in modo andante) da avversità atmosferiche
- densità da 501 a 700 piante/ha, piante danneggiate fino al 25%
Pulizia con attrezzatura meccanica (motosega). Compreso taglio delle piante irrecuperabili, sramatura, depezzamento e sistemazione della ramaglia, riceppatura, concentramento dei fusti per il successivo esbosco.</v>
          </cell>
          <cell r="C44477" t="str">
            <v>ha</v>
          </cell>
          <cell r="D44477">
            <v>5872.0240000000003</v>
          </cell>
        </row>
        <row r="44478">
          <cell r="A44478" t="str">
            <v>1G.EM.04.00.01.00.0135.d</v>
          </cell>
          <cell r="B44478" t="str">
            <v>Bosco di essenze generiche danneggiato (in modo andante) da avversità atmosferiche
- densità da 501 a 700 piante/ha, piante danneggiate dal 26% fino al 50%
Pulizia con attrezzatura meccanica (motosega). Compreso taglio delle piante irrecuperabili, sramatura, depezzamento e sistemazione della ramaglia, riceppatura, concentramento dei fusti per il successivo esbosco.</v>
          </cell>
          <cell r="C44478" t="str">
            <v>ha</v>
          </cell>
          <cell r="D44478">
            <v>7429.7690000000002</v>
          </cell>
        </row>
        <row r="44479">
          <cell r="A44479" t="str">
            <v>1G.EM.04.00.01.00.0135.e</v>
          </cell>
          <cell r="B44479" t="str">
            <v>Bosco di essenze generiche danneggiato (in modo andante) da avversità atmosferiche
- densità da 701 a 900 piante/ha, piante danneggiate fino al 25%
Pulizia con attrezzatura meccanica (motosega). Compreso taglio delle piante irrecuperabili, sramatura, depezzamento e sistemazione della ramaglia, riceppatura, concentramento dei fusti per il successivo esbosco.</v>
          </cell>
          <cell r="C44479" t="str">
            <v>ha</v>
          </cell>
          <cell r="D44479">
            <v>8329.5630000000001</v>
          </cell>
        </row>
        <row r="44480">
          <cell r="A44480" t="str">
            <v>1G.EM.04.00.01.00.0135.f</v>
          </cell>
          <cell r="B44480" t="str">
            <v>Bosco di essenze generiche danneggiato (in modo andante) da avversità atmosferiche
- densità da 701 a 900 piante/ha, piante danneggiate dal 26% fino al 50%
Pulizia con attrezzatura meccanica (motosega). Compreso taglio delle piante irrecuperabili, sramatura, depezzamento e sistemazione della ramaglia, riceppatura, concentramento dei fusti per il successivo esbosco.</v>
          </cell>
          <cell r="C44480" t="str">
            <v>ha</v>
          </cell>
          <cell r="D44480">
            <v>10258.33</v>
          </cell>
        </row>
        <row r="44481">
          <cell r="A44481" t="str">
            <v>1G.EM.04.00.01.00.0140.a</v>
          </cell>
          <cell r="B44481" t="str">
            <v>Bosco di essenze generiche danneggiato (localizzato) da avversità atmosferiche
- densità da 350 a 500 piante/ha, piante danneggiate fino al 25%
Pulizia con attrezzatura meccanica (motosega). Compreso taglio delle piante irrecuperabili, sramatura, depezzamento e sistemazione della ramaglia, riceppatura, concentramento dei fusti per il successivo esbosco.</v>
          </cell>
          <cell r="C44481" t="str">
            <v>ha</v>
          </cell>
          <cell r="D44481">
            <v>5051.1909999999998</v>
          </cell>
        </row>
        <row r="44482">
          <cell r="A44482" t="str">
            <v>1G.EM.04.00.01.00.0140.b</v>
          </cell>
          <cell r="B44482" t="str">
            <v>Bosco di essenze generiche danneggiato (localizzato) da avversità atmosferiche
- densità da 350 a 500 piante/ha, piante danneggiate dal 26% fino al 50%
Pulizia con attrezzatura meccanica (motosega). Compreso taglio delle piante irrecuperabili, sramatura, depezzamento e sistemazione della ramaglia, riceppatura, concentramento dei fusti per il successivo esbosco.</v>
          </cell>
          <cell r="C44482" t="str">
            <v>ha</v>
          </cell>
          <cell r="D44482">
            <v>6297.67</v>
          </cell>
        </row>
        <row r="44483">
          <cell r="A44483" t="str">
            <v>1G.EM.04.00.01.00.0140.c</v>
          </cell>
          <cell r="B44483" t="str">
            <v>Bosco di essenze generiche danneggiato (localizzato) da avversità atmosferiche
- densità da 501 a 700 piante/ha, piante danneggiate fino al 25% 
Pulizia con attrezzatura meccanica (motosega). Compreso taglio delle piante irrecuperabili, sramatura, depezzamento e sistemazione della ramaglia, riceppatura, concentramento dei fusti per il successivo esbosco.</v>
          </cell>
          <cell r="C44483" t="str">
            <v>ha</v>
          </cell>
          <cell r="D44483">
            <v>7195.1360000000004</v>
          </cell>
        </row>
        <row r="44484">
          <cell r="A44484" t="str">
            <v>1G.EM.04.00.01.00.0140.d</v>
          </cell>
          <cell r="B44484" t="str">
            <v>Bosco di essenze generiche danneggiato (localizzato) da avversità atmosferiche
- densità da 501 a 700 piante/ha, piante danneggiate dal 26% fino al 50%  
Pulizia con attrezzatura meccanica (motosega). Compreso taglio delle piante irrecuperabili, sramatura, depezzamento e sistemazione della ramaglia, riceppatura, concentramento dei fusti per il successivo esbosco.</v>
          </cell>
          <cell r="C44484" t="str">
            <v>ha</v>
          </cell>
          <cell r="D44484">
            <v>9029.8410000000003</v>
          </cell>
        </row>
        <row r="44485">
          <cell r="A44485" t="str">
            <v>1G.EM.04.00.01.00.0140.e</v>
          </cell>
          <cell r="B44485" t="str">
            <v>Bosco di essenze generiche danneggiato (localizzato) da avversità atmosferiche
- densità da 701 a 900 piante/ha, piante danneggiate fino al 25%  
Pulizia con attrezzatura meccanica (motosega). Compreso taglio delle piante irrecuperabili, sramatura, depezzamento e sistemazione della ramaglia, riceppatura, concentramento dei fusti per il successivo esbosco.</v>
          </cell>
          <cell r="C44485" t="str">
            <v>ha</v>
          </cell>
          <cell r="D44485">
            <v>10101.598</v>
          </cell>
        </row>
        <row r="44486">
          <cell r="A44486" t="str">
            <v>1G.EM.04.00.01.00.0140.f</v>
          </cell>
          <cell r="B44486" t="str">
            <v>Bosco di essenze generiche danneggiato (localizzato) da avversità atmosferiche
- densità da 701 a 900 piante/ha, piante danneggiate dal 26% fino al 50%
Pulizia con attrezzatura meccanica (motosega). Compreso taglio delle piante irrecuperabili, sramatura, depezzamento e sistemazione della ramaglia, riceppatura, concentramento dei fusti per il successivo esbosco.</v>
          </cell>
          <cell r="C44486" t="str">
            <v>ha</v>
          </cell>
          <cell r="D44486">
            <v>12646.119000000001</v>
          </cell>
        </row>
        <row r="44487">
          <cell r="A44487" t="str">
            <v>1G.EM.04.00.01.00.0145.a</v>
          </cell>
          <cell r="B44487" t="str">
            <v>Bosco di essenze generiche danneggiato da disastri naturali e da incendi
- densità da 350 a 500 piante/ha, piante danneggiate fino al 25%
Rimboschimento con attrezzatura meccanica (motosega) e manuale. Compreso taglio, abbattimento, allestimento, concentramento ed esbosco del materiale danneggiato e schiantato, rinnovazione artificiale localizzata con apertura buche, messa a dimora di piantine forestali autoctone certificate, rinverdimenti localizzati per il ripristino delle piste forestali, sistemazione di piccoli dissesti con tecniche di ingegneria naturalistica, segnaletica e chiudende</v>
          </cell>
          <cell r="C44487" t="str">
            <v>ha</v>
          </cell>
          <cell r="D44487">
            <v>6913.9359999999997</v>
          </cell>
        </row>
        <row r="44488">
          <cell r="A44488" t="str">
            <v>1G.EM.04.00.01.00.0145.b</v>
          </cell>
          <cell r="B44488" t="str">
            <v>Bosco di essenze generiche danneggiato da disastri naturali e da incendi
- densità da 350 a 500 piante/ha, piante danneggiate dal 26% fino al 50%
Rimboschimento con attrezzatura meccanica (motosega) e manuale. Compreso taglio, abbattimento, allestimento, concentramento ed esbosco del materiale danneggiato e schiantato, rinnovazione artificiale localizzata con apertura buche, messa a dimora di piantine forestali autoctone certificate, rinverdimenti localizzati per il ripristino delle piste forestali, sistemazione di piccoli dissesti con tecniche di ingegneria naturalistica, segnaletica e chiudende</v>
          </cell>
          <cell r="C44488" t="str">
            <v>ha</v>
          </cell>
          <cell r="D44488">
            <v>8589.6200000000008</v>
          </cell>
        </row>
        <row r="44489">
          <cell r="A44489" t="str">
            <v>1G.EM.04.00.01.00.0145.c</v>
          </cell>
          <cell r="B44489" t="str">
            <v>Bosco di essenze generiche danneggiato da disastri naturali e da incendi
- densità da 501 a 700 piante/ha, piante danneggiate fino al 25%
Rimboschimento con attrezzatura meccanica (motosega) e manuale. Compreso taglio, abbattimento, allestimento, concentramento ed esbosco del materiale danneggiato e schiantato, rinnovazione artificiale localizzata con apertura buche, messa a dimora di piantine forestali autoctone certificate, rinverdimenti localizzati per il ripristino delle piste forestali, sistemazione di piccoli dissesti con tecniche di ingegneria naturalistica, segnaletica e chiudende</v>
          </cell>
          <cell r="C44489" t="str">
            <v>ha</v>
          </cell>
          <cell r="D44489">
            <v>9880.5589999999993</v>
          </cell>
        </row>
        <row r="44490">
          <cell r="A44490" t="str">
            <v>1G.EM.04.00.01.00.0145.d</v>
          </cell>
          <cell r="B44490" t="str">
            <v>Bosco di essenze generiche danneggiato da disastri naturali e da incendi
- densità da 501 a 700 piante/ha, piante danneggiate dal 26% fino al 50%
Rimboschimento con attrezzatura meccanica (motosega) e manuale. Compreso taglio, abbattimento, allestimento, concentramento ed esbosco del materiale danneggiato e schiantato, rinnovazione artificiale localizzata con apertura buche, messa a dimora di piantine forestali autoctone certificate, rinverdimenti localizzati per il ripristino delle piste forestali, sistemazione di piccoli dissesti con tecniche di ingegneria naturalistica, segnaletica e chiudende</v>
          </cell>
          <cell r="C44490" t="str">
            <v>ha</v>
          </cell>
          <cell r="D44490">
            <v>12487.611999999999</v>
          </cell>
        </row>
        <row r="44491">
          <cell r="A44491" t="str">
            <v>1G.EM.04.00.01.00.0145.e</v>
          </cell>
          <cell r="B44491" t="str">
            <v>Bosco di essenze generiche danneggiato da disastri naturali e da incendi
- densità da 701 a 900 piante/ha, piante danneggiate fino al 25%
Rimboschimento con attrezzatura meccanica (motosega) e manuale. Compreso taglio, abbattimento, allestimento, concentramento ed esbosco del materiale danneggiato e schiantato, rinnovazione artificiale localizzata con apertura buche, messa a dimora di piantine forestali autoctone certificate, rinverdimenti localizzati per il ripristino delle piste forestali, sistemazione di piccoli dissesti con tecniche di ingegneria naturalistica, segnaletica e chiudende</v>
          </cell>
          <cell r="C44491" t="str">
            <v>ha</v>
          </cell>
          <cell r="D44491">
            <v>13923.308000000001</v>
          </cell>
        </row>
        <row r="44492">
          <cell r="A44492" t="str">
            <v>1G.EM.04.00.01.00.0145.f</v>
          </cell>
          <cell r="B44492" t="str">
            <v>Bosco di essenze generiche danneggiato da disastri naturali e da incendi
- densità da 701 a 900 piante/ha, piante danneggiate dal 26% fino al 50%
Rimboschimento con attrezzatura meccanica (motosega) e manuale. Compreso taglio, abbattimento, allestimento, concentramento ed esbosco del materiale danneggiato e schiantato, rinnovazione artificiale localizzata con apertura buche, messa a dimora di piantine forestali autoctone certificate, rinverdimenti localizzati per il ripristino delle piste forestali, sistemazione di piccoli dissesti con tecniche di ingegneria naturalistica, segnaletica e chiudende</v>
          </cell>
          <cell r="C44492" t="str">
            <v>ha</v>
          </cell>
          <cell r="D44492">
            <v>17352.752</v>
          </cell>
        </row>
        <row r="44493">
          <cell r="A44493" t="str">
            <v>1G.EM.04.00.01.00.0150.a</v>
          </cell>
          <cell r="B44493" t="str">
            <v>Speci arboree di essenze generiche con polloni malformati, in sovrannumero, concorrenti e con matricine eccessivamente ramose od invecchiate
- Prelievo 35% dei soggetti e della massa
Taglio con attrezzatura meccanica (motosega) e manuale di preparazione all'avviamento a fustaia. Compreso diradamento di tipo selettivo massale a vantaggio di polloni e di matricine migliori, sramatura, allestimento e concentramento di fusti per successivo esbosco, idonea sistemazione della ramaglia previa depezzatura della stessa</v>
          </cell>
          <cell r="C44493" t="str">
            <v>ha</v>
          </cell>
          <cell r="D44493">
            <v>4465.3440000000001</v>
          </cell>
        </row>
        <row r="44494">
          <cell r="A44494" t="str">
            <v>1G.EM.04.00.01.00.0150.b</v>
          </cell>
          <cell r="B44494" t="str">
            <v>Speci arboree di essenze generiche con polloni malformati, in sovrannumero, concorrenti e con matricine eccessivamente ramose od invecchiate
- Prelievo 40% dei soggetti e della massa
Taglio con attrezzatura meccanica (motosega) e manuale di preparazione all'avviamento a fustaia. Compreso diradamento di tipo selettivo massale a vantaggio di polloni e di matricine migliori, sramatura, allestimento e concentramento di fusti per successivo esbosco, idonea sistemazione della ramaglia previa depezzatura della stessa</v>
          </cell>
          <cell r="C44494" t="str">
            <v>ha</v>
          </cell>
          <cell r="D44494">
            <v>5129.0640000000003</v>
          </cell>
        </row>
        <row r="44495">
          <cell r="A44495" t="str">
            <v>1G.EM.04.00.01.00.0155.a</v>
          </cell>
          <cell r="B44495" t="str">
            <v>Speci arboree di essenze generiche in popolamenti artificiali a sesto regolare e impianti di arboricoltura da legno
- densità iniziale 300-400 piante/ha
Diradamenti schematici/geometrici con mezzi meccanici e/o manuali, allo scopo di diminuire la competizione all'interno del popolamento ed aumentare la stabilità fisica degli alberi rimasti. Compreso riduzione della biomassa legnosa, sramatura, sminuzzatura della ramaglia, esbosco e concentramento a bordo strada carrabile, allontanamento. 
- eliminazione geometrica del 50% sul numero, diametro piante eliminate medio piccolo</v>
          </cell>
          <cell r="C44495" t="str">
            <v>ha</v>
          </cell>
          <cell r="D44495">
            <v>2923.0059999999999</v>
          </cell>
        </row>
        <row r="44496">
          <cell r="A44496" t="str">
            <v>1G.EM.04.00.01.00.0155.b</v>
          </cell>
          <cell r="B44496" t="str">
            <v>Speci arboree di essenze generiche in popolamenti artificiali a sesto regolare e impianti di arboricoltura da legno
- densità iniziale 400-500 piante/ha
Diradamenti schematici/geometrici con mezzi meccanici e/o manuali, allo scopo di diminuire la competizione all'interno del popolamento ed aumentare la stabilità fisica degli alberi rimasti. Compreso riduzione della biomassa legnosa, sramatura, sminuzzatura della ramaglia, esbosco e concentramento a bordo strada carrabile, allontanamento. 
- eliminazione geometrica del 50% sul numero, diametro piante eliminate medio piccolo</v>
          </cell>
          <cell r="C44496" t="str">
            <v>ha</v>
          </cell>
          <cell r="D44496">
            <v>3680.058</v>
          </cell>
        </row>
        <row r="44497">
          <cell r="A44497" t="str">
            <v>1G.EM.04.00.01.00.0160._</v>
          </cell>
          <cell r="B44497" t="str">
            <v>Speci arbustive, invadenti, di ontano e rododendro (prevalenza)
Taglio con attrezzatura manuale (motosega) per migliorare e aumentare la superficie pascoliva</v>
          </cell>
          <cell r="C44497" t="str">
            <v>ha</v>
          </cell>
          <cell r="D44497">
            <v>4441.6620000000003</v>
          </cell>
        </row>
        <row r="44498">
          <cell r="A44498" t="str">
            <v>1G.EM.04.00.01.00.0165._</v>
          </cell>
          <cell r="B44498" t="str">
            <v>Speci arbustive e arborea spontanea di essenze generiche, di qualsiasi diametro, lungo l’asta degli affluenti ed ostacolante il deflusso delle acque
Taglio con attrezzatura meccanica (motosega) e manuale a raso per i tratti. Compreso riprofilatura dell’area di intervento per una profondità minima di 60 cm,conservazione selettiva di esemplari arborei e allontanamento del materiale di risulta al di fuori dell'alveo</v>
          </cell>
          <cell r="C44498" t="str">
            <v>mq</v>
          </cell>
          <cell r="D44498">
            <v>1.702</v>
          </cell>
        </row>
        <row r="44499">
          <cell r="A44499" t="str">
            <v>1G.EM.04.00.01.00.0170,_</v>
          </cell>
          <cell r="B44499" t="str">
            <v>Speci arbustive e/o arboree di essenze generiche di piccole dimensioni
Taglio con attrezzatura meccanica (motosega) e manuale. Compreso accatastamento ordinato del materiale di risulta</v>
          </cell>
          <cell r="C44499" t="str">
            <v>mq</v>
          </cell>
          <cell r="D44499">
            <v>4.9820000000000002</v>
          </cell>
        </row>
        <row r="44500">
          <cell r="A44500" t="str">
            <v>1G.EM.04.01.00.00.0005.a</v>
          </cell>
          <cell r="B44500" t="str">
            <v>Sesto di impianto indicativo, 2,5 x 3,0 m, con 1450 speci arboree di latifoglie: essenze generiche. Densità stimata ad ettaro
- a radice nuda fino a 100 cm di altezza, nessuna protezione al rimboschimento. 
Rimboschimento con mezzo meccanico (trattore) e manuale tramite messa a dimora. Compreso rincalzamento. Escluso preparazione preventiva di terreno, operazione di tracciamento e protezioni</v>
          </cell>
          <cell r="C44500" t="str">
            <v>ha</v>
          </cell>
          <cell r="D44500">
            <v>4608.7370000000001</v>
          </cell>
        </row>
        <row r="44501">
          <cell r="A44501" t="str">
            <v>1G.EM.04.01.00.00.0005.b</v>
          </cell>
          <cell r="B44501" t="str">
            <v>Sesto di impianto indicativo, 2,5 x 3,0 m, con 1450 speci arboree di latifoglie: essenze generiche. Densità stimata ad ettaro  
- in contenitore multiforo con volume zolla compreso tra 0,26 e 0,40 lt e altezza fino a 100 cm di altezza, nessuna protezione al rimboschimento. 
Rimboschimento con mezzo meccanico (trattore) e manuale tramite messa a dimora. Compreso rincalzamento. Escluso preparazione preventiva di terreno, operazione di tracciamento e protezioni</v>
          </cell>
          <cell r="C44501" t="str">
            <v>ha</v>
          </cell>
          <cell r="D44501">
            <v>8021.6019999999999</v>
          </cell>
        </row>
        <row r="44502">
          <cell r="A44502" t="str">
            <v>1G.EM.04.01.00.00.0005.c</v>
          </cell>
          <cell r="B44502" t="str">
            <v>Sesto di impianto indicativo, 2,5 x 3,0 m, con 1450 speci arboree di latifoglie: essenze generiche. Densità stimata ad ettaro 
- in vaso di diametro 14-16 cm di età minima S1T1, nessuna protezione al rimboschimento. 
Rimboschimento con mezzo meccanico (trattore) e manuale tramite messa a dimora. Compreso rincalzamento. Escluso preparazione preventiva di terreno, operazione di tracciamento e protezioni</v>
          </cell>
          <cell r="C44502" t="str">
            <v>ha</v>
          </cell>
          <cell r="D44502">
            <v>11165.232</v>
          </cell>
        </row>
        <row r="44503">
          <cell r="A44503" t="str">
            <v>1G.EM.04.01.00.00.0005.d</v>
          </cell>
          <cell r="B44503" t="str">
            <v>Sesto di impianto indicativo, 2,5 x 3,0 m, con 1450 speci arboree di latifoglie: essenze generiche. Densità stimata ad ettaro
- in vaso di diametro 18-20 cm di età minima S1T2, nessuna protezione al rimboschimento. 
Rimboschimento con mezzo meccanico (trattore) e manuale tramite messa a dimora. Compreso rincalzamento. Escluso preparazione preventiva di terreno, operazione di tracciamento e protezioni</v>
          </cell>
          <cell r="C44503" t="str">
            <v>ha</v>
          </cell>
          <cell r="D44503">
            <v>18822.276999999998</v>
          </cell>
        </row>
        <row r="44504">
          <cell r="A44504" t="str">
            <v>1G.EM.04.01.00.00.0010.a</v>
          </cell>
          <cell r="B44504" t="str">
            <v>Sesto di impianto indicativo, 2,5 x 3,0 m, con 1450 speci arboree di latifoglie: essenze generiche. Densità stimata ad ettaro
- a radice nuda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04" t="str">
            <v>ha</v>
          </cell>
          <cell r="D44504">
            <v>7085.9769999999999</v>
          </cell>
        </row>
        <row r="44505">
          <cell r="A44505" t="str">
            <v>1G.EM.04.01.00.00.0010.b</v>
          </cell>
          <cell r="B44505" t="str">
            <v>Sesto di impianto indicativo, 2,5 x 3,0 m, con 1450 speci arboree di latifoglie: essenze generiche. Densità stimata ad ettaro
- in contenitore multiforo con volume zolla compreso tra 0,26 e 0,40 lt e altezza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05" t="str">
            <v>ha</v>
          </cell>
          <cell r="D44505">
            <v>10498.842000000001</v>
          </cell>
        </row>
        <row r="44506">
          <cell r="A44506" t="str">
            <v>1G.EM.04.01.00.00.0010.c</v>
          </cell>
          <cell r="B44506" t="str">
            <v>Sesto di impianto indicativo, 2,5 x 3,0 m, con 1450 speci arboree di latifoglie: essenze generiche. Densità stimata ad ettaro 
- in vaso di diametro 14-16 cm di età minima S1T1, protezione individuale al rimboschimento, bacchetta segnalatrice in bambù.
Rimboschimento con mezzo meccanico (trattore) e manuale tramite messa a dimora. Compreso rincalzamento. Escluso preparazione preventiva di terreno, operazione di tracciamento</v>
          </cell>
          <cell r="C44506" t="str">
            <v>ha</v>
          </cell>
          <cell r="D44506">
            <v>13642.472</v>
          </cell>
        </row>
        <row r="44507">
          <cell r="A44507" t="str">
            <v>1G.EM.04.01.00.00.0010.d</v>
          </cell>
          <cell r="B44507" t="str">
            <v>Sesto di impianto indicativo, 2,5 x 3,0 m, con 1450 speci arboree di latifoglie: essenze generiche. Densità stimata ad ettaro
- in vaso di diametro 18-20 cm di età minima S1T2, protezione individuale al rimboschimento, bacchetta segnalatrice in bambù.
Rimboschimento con mezzo meccanico (trattore) e manuale tramite messa a dimora. Compreso rincalzamento. Escluso preparazione preventiva di terreno, operazione di tracciamento</v>
          </cell>
          <cell r="C44507" t="str">
            <v>ha</v>
          </cell>
          <cell r="D44507">
            <v>21162.897000000001</v>
          </cell>
        </row>
        <row r="44508">
          <cell r="A44508" t="str">
            <v>1G.EM.04.01.00.00.0015.a</v>
          </cell>
          <cell r="B44508" t="str">
            <v>Sesto di impianto indicativo, 2,5 x 2,5 m, con 1600 speci arboree di latifoglie: essenze generiche. Densità stimata ad ettaro
- a radice nuda fino a 100 cm di altezza, nessuna protezione al rimboschimento. 
Rimboschimento con mezzo meccanico (trattore) e manuale tramite messa a dimora. Compreso rincalzamento. Escluso preparazione preventiva di terreno, operazione di tracciamento e protezioni</v>
          </cell>
          <cell r="C44508" t="str">
            <v>ha</v>
          </cell>
          <cell r="D44508">
            <v>5052.1570000000002</v>
          </cell>
        </row>
        <row r="44509">
          <cell r="A44509" t="str">
            <v>1G.EM.04.01.00.00.0015.b</v>
          </cell>
          <cell r="B44509" t="str">
            <v>Sesto di impianto indicativo, 2,5 x 2,5 m, con 1600 speci arboree di latifoglie: essenze generiche. Densità stimata ad ettaro  
- in contenitore multiforo con volume zolla compreso tra 0,26 e 0,40 lt e altezza fino a 100 cm di altezza, nessuna protezione al rimboschimento. 
Rimboschimento con mezzo meccanico (trattore) e manuale tramite messa a dimora. Compreso rincalzamento. Escluso preparazione preventiva di terreno, operazione di tracciamento e protezioni</v>
          </cell>
          <cell r="C44509" t="str">
            <v>ha</v>
          </cell>
          <cell r="D44509">
            <v>8818.0769999999993</v>
          </cell>
        </row>
        <row r="44510">
          <cell r="A44510" t="str">
            <v>1G.EM.04.01.00.00.0015.c</v>
          </cell>
          <cell r="B44510" t="str">
            <v>Sesto di impianto indicativo, 2,5 x 2,5 m, con 1600 speci arboree di latifoglie: essenze generiche. Densità stimata ad ettaro
- in vaso di diametro 14-16 cm di età minima S1T1, nessuna protezione al rimboschimento. 
Rimboschimento con mezzo meccanico (trattore) e manuale tramite messa a dimora. Compreso rincalzamento. Escluso preparazione preventiva di terreno, operazione di tracciamento e protezioni</v>
          </cell>
          <cell r="C44510" t="str">
            <v>ha</v>
          </cell>
          <cell r="D44510">
            <v>12272.777</v>
          </cell>
        </row>
        <row r="44511">
          <cell r="A44511" t="str">
            <v>1G.EM.04.01.00.00.0015.d</v>
          </cell>
          <cell r="B44511" t="str">
            <v>Sesto di impianto indicativo, 2,5 x 2,5 m, con 1600 speci arboree di latifoglie: essenze generiche. Densità stimata ad ettaro 
- in vaso di diametro 18-20 cm di età minima S1T2, nessuna protezione al rimboschimento. 
Rimboschimento con mezzo meccanico (trattore) e manuale tramite messa a dimora. Compreso rincalzamento. Escluso preparazione preventiva di terreno, operazione di tracciamento e protezioni</v>
          </cell>
          <cell r="C44511" t="str">
            <v>ha</v>
          </cell>
          <cell r="D44511">
            <v>20730.566999999999</v>
          </cell>
        </row>
        <row r="44512">
          <cell r="A44512" t="str">
            <v>1G.EM.04.01.00.00.0020.a</v>
          </cell>
          <cell r="B44512" t="str">
            <v>Sesto di impianto indicativo, 2,5 x 2,5 m, con 1600 speci arboree di latifoglie: essenze generiche. Densità stimata ad ettaro 
- a radice nuda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12" t="str">
            <v>ha</v>
          </cell>
          <cell r="D44512">
            <v>7780.1670000000004</v>
          </cell>
        </row>
        <row r="44513">
          <cell r="A44513" t="str">
            <v>1G.EM.04.01.00.00.0020.b</v>
          </cell>
          <cell r="B44513" t="str">
            <v>Sesto di impianto indicativo, 2,5 x 2,5 m, con 1600 speci arboree di latifoglie: essenze generiche. Densità stimata ad ettaro
- in contenitore multiforo con volume zolla compreso tra 0,26 e 0,40 lt e altezza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13" t="str">
            <v>ha</v>
          </cell>
          <cell r="D44513">
            <v>11546.087</v>
          </cell>
        </row>
        <row r="44514">
          <cell r="A44514" t="str">
            <v>1G.EM.04.01.00.00.0020.c</v>
          </cell>
          <cell r="B44514" t="str">
            <v>Sesto di impianto indicativo, 2,5 x 2,5 m, con 1600 speci arboree di latifoglie: essenze generiche. Densità stimata ad ettaro  
- in vaso di diametro 14-16 cm di età minima S1T1, protezione individuale al rimboschimento, bacchetta segnalatrice in bambù.
Rimboschimento con mezzo meccanico (trattore) e manuale tramite messa a dimora. Compreso rincalzamento. Escluso preparazione preventiva di terreno, operazione di tracciamento</v>
          </cell>
          <cell r="C44514" t="str">
            <v>ha</v>
          </cell>
          <cell r="D44514">
            <v>15000.787</v>
          </cell>
        </row>
        <row r="44515">
          <cell r="A44515" t="str">
            <v>1G.EM.04.01.00.00.0020.d</v>
          </cell>
          <cell r="B44515" t="str">
            <v>Sesto di impianto indicativo, 2,5 x 2,5 m, con 1600 speci arboree di latifoglie: essenze generiche. Densità stimata ad ettaro
- in vaso di diametro 18-20 cm di età minima S1T2, protezione individuale al rimboschimento, bacchetta segnalatrice in bambù.
Rimboschimento con mezzo meccanico (trattore) e manuale tramite messa a dimora. Compreso rincalzamento. Escluso preparazione preventiva di terreno, operazione di tracciamento</v>
          </cell>
          <cell r="C44515" t="str">
            <v>ha</v>
          </cell>
          <cell r="D44515">
            <v>23299.187000000002</v>
          </cell>
        </row>
        <row r="44516">
          <cell r="A44516" t="str">
            <v>1G.EM.04.01.00.00.0025.a</v>
          </cell>
          <cell r="B44516" t="str">
            <v>Sesto di impianto indicativo, 2,0 x 2,5 m, con 2000 speci arboree di latifoglie: essenze generiche. Densità stimata ad ettaro
- a radice nuda fino a 100 cm di altezza, nessuna protezione al rimboschimento. 
Rimboschimento con mezzo meccanico (trattore) e manuale tramite messa a dimora. Compreso rincalzamento. Escluso preparazione preventiva di terreno, operazione di tracciamento e protezioni</v>
          </cell>
          <cell r="C44516" t="str">
            <v>ha</v>
          </cell>
          <cell r="D44516">
            <v>6264.7349999999997</v>
          </cell>
        </row>
        <row r="44517">
          <cell r="A44517" t="str">
            <v>1G.EM.04.01.00.00.0025.b</v>
          </cell>
          <cell r="B44517" t="str">
            <v>Sesto di impianto indicativo, 2,0 x 2,5 m, con 2000 speci arboree di latifoglie: essenze generiche. Densità stimata ad ettaro
- in contenitore multiforo con volume zolla compreso tra 0,26 e 0,40 lt e altezza fino a 100 cm di altezza, nessuna protezione al rimboschimento. 
Rimboschimento con mezzo meccanico (trattore) e manuale tramite messa a dimora. Compreso rincalzamento. Escluso preparazione preventiva di terreno, operazione di tracciamento e protezioni</v>
          </cell>
          <cell r="C44517" t="str">
            <v>ha</v>
          </cell>
          <cell r="D44517">
            <v>10972.135</v>
          </cell>
        </row>
        <row r="44518">
          <cell r="A44518" t="str">
            <v>1G.EM.04.01.00.00.0025.c</v>
          </cell>
          <cell r="B44518" t="str">
            <v>Sesto di impianto indicativo, 2,0 x 2,5 m, con 2000 speci arboree di latifoglie: essenze generiche. Densità stimata ad ettaro
- in vaso di diametro 14-16 cm di età minima S1T1, nessuna protezione al rimboschimento. 
Rimboschimento con mezzo meccanico (trattore) e manuale tramite messa a dimora. Compreso rincalzamento. Escluso preparazione preventiva di terreno, operazione di tracciamento e protezioni</v>
          </cell>
          <cell r="C44518" t="str">
            <v>ha</v>
          </cell>
          <cell r="D44518">
            <v>15301.895</v>
          </cell>
        </row>
        <row r="44519">
          <cell r="A44519" t="str">
            <v>1G.EM.04.01.00.00.0025.d</v>
          </cell>
          <cell r="B44519" t="str">
            <v>Sesto di impianto indicativo, 2,0 x 2,5 m, con 2000 speci arboree di latifoglie: essenze generiche. Densità stimata ad ettaro 
- in vaso di diametro 18-20 cm di età minima S1T2, nessuna protezione al rimboschimento. 
Rimboschimento con mezzo meccanico (trattore) e manuale tramite messa a dimora. Compreso rincalzamento. Escluso preparazione preventiva di terreno, operazione di tracciamento e protezioni</v>
          </cell>
          <cell r="C44519" t="str">
            <v>ha</v>
          </cell>
          <cell r="D44519">
            <v>25857.055</v>
          </cell>
        </row>
        <row r="44520">
          <cell r="A44520" t="str">
            <v>1G.EM.04.01.00.00.0030.a</v>
          </cell>
          <cell r="B44520" t="str">
            <v>Sesto di impianto indicativo, 2,0 x 2,5 m, con 2000 speci arboree di latifoglie: essenze generiche. Densità stimata ad ettaro
- a radice nuda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20" t="str">
            <v>ha</v>
          </cell>
          <cell r="D44520">
            <v>9669.0550000000003</v>
          </cell>
        </row>
        <row r="44521">
          <cell r="A44521" t="str">
            <v>1G.EM.04.01.00.00.0030.b</v>
          </cell>
          <cell r="B44521" t="str">
            <v>Sesto di impianto indicativo, 2,0 x 2,5 m, con 2000 speci arboree di latifoglie: essenze generiche. Densità stimata ad ettaro
- in contenitore multiforo con volume zolla compreso tra 0,26 e 0,40 lt e altezza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21" t="str">
            <v>ha</v>
          </cell>
          <cell r="D44521">
            <v>14376.455</v>
          </cell>
        </row>
        <row r="44522">
          <cell r="A44522" t="str">
            <v>1G.EM.04.01.00.00.0030.c</v>
          </cell>
          <cell r="B44522" t="str">
            <v>Sesto di impianto indicativo, 2,0 x 2,5 m, con 2000 speci arboree di latifoglie: essenze generiche. Densità stimata ad ettaro
- in vaso di diametro 14-16 cm di età minima S1T1, protezione individuale al rimboschimento, bacchetta segnalatrice in bambù.
Rimboschimento con mezzo meccanico (trattore) e manuale tramite messa a dimora. Compreso rincalzamento. Escluso preparazione preventiva di terreno, operazione di tracciamento</v>
          </cell>
          <cell r="C44522" t="str">
            <v>ha</v>
          </cell>
          <cell r="D44522">
            <v>18706.215</v>
          </cell>
        </row>
        <row r="44523">
          <cell r="A44523" t="str">
            <v>1G.EM.04.01.00.00.0030.d</v>
          </cell>
          <cell r="B44523" t="str">
            <v>Sesto di impianto indicativo, 2,0 x 2,5 m, con 2000 speci arboree di latifoglie: essenze generiche. Densità stimata ad ettaro
- in vaso di diametro 18-20 cm di età minima S1T2, protezione individuale al rimboschimento, bacchetta segnalatrice in bambù.
Rimboschimento con mezzo meccanico (trattore) e manuale tramite messa a dimora. Compreso rincalzamento. Escluso preparazione preventiva di terreno, operazione di tracciamento</v>
          </cell>
          <cell r="C44523" t="str">
            <v>ha</v>
          </cell>
          <cell r="D44523">
            <v>29079.215</v>
          </cell>
        </row>
        <row r="44524">
          <cell r="A44524" t="str">
            <v>1G.EM.04.01.00.00.0035.a</v>
          </cell>
          <cell r="B44524" t="str">
            <v>Sesto di impianto indicativo, 2,0 x 2,0 m, con 2500 speci arboree di latifoglie: essenze generiche. Densità stimata ad ettaro
- a radice nuda fino a 100 cm di altezza, nessuna protezione al rimboschimento. 
Rimboschimento con mezzo meccanico (trattore) e manuale tramite messa a dimora. Compreso rincalzamento. Escluso preparazione preventiva di terreno, operazione di tracciamento e protezioni</v>
          </cell>
          <cell r="C44524" t="str">
            <v>ha</v>
          </cell>
          <cell r="D44524">
            <v>7656.9440000000004</v>
          </cell>
        </row>
        <row r="44525">
          <cell r="A44525" t="str">
            <v>1G.EM.04.01.00.00.0035.b</v>
          </cell>
          <cell r="B44525" t="str">
            <v>Sesto di impianto indicativo, 2,0 x 2,0 m, con 2500 speci arboree di latifoglie: essenze generiche. Densità stimata ad ettaro
- in contenitore multiforo con volume zolla compreso tra 0,26 e 0,40 lt e altezza fino a 100 cm di altezza, nessuna protezione al rimboschimento. 
Rimboschimento con mezzo meccanico (trattore) e manuale tramite messa a dimora. Compreso rincalzamento. Escluso preparazione preventiva di terreno, operazione di tracciamento e protezioni</v>
          </cell>
          <cell r="C44525" t="str">
            <v>ha</v>
          </cell>
          <cell r="D44525">
            <v>13541.194</v>
          </cell>
        </row>
        <row r="44526">
          <cell r="A44526" t="str">
            <v>1G.EM.04.01.00.00.0035.c</v>
          </cell>
          <cell r="B44526" t="str">
            <v>Sesto di impianto indicativo, 2,0 x 2,0 m, con 2500 speci arboree di latifoglie: essenze generiche. Densità stimata ad ettaro
- in vaso di diametro 14-16 cm di età minima S1T1, nessuna protezione al rimboschimento. 
Rimboschimento con mezzo meccanico (trattore) e manuale tramite messa a dimora. Compreso rincalzamento. Escluso preparazione preventiva di terreno, operazione di tracciamento e protezioni</v>
          </cell>
          <cell r="C44526" t="str">
            <v>ha</v>
          </cell>
          <cell r="D44526">
            <v>18953.394</v>
          </cell>
        </row>
        <row r="44527">
          <cell r="A44527" t="str">
            <v>1G.EM.04.01.00.00.0035.d</v>
          </cell>
          <cell r="B44527" t="str">
            <v>Sesto di impianto indicativo, 2,0 x 2,0 m, con 2500 speci arboree di latifoglie: essenze generiche. Densità stimata ad ettaro 
- in vaso di diametro 18-20 cm di età minima S1T2, nessuna protezione al rimboschimento. 
Rimboschimento con mezzo meccanico (trattore) e manuale tramite messa a dimora. Compreso rincalzamento. Escluso preparazione preventiva di terreno, operazione di tracciamento e protezioni</v>
          </cell>
          <cell r="C44527" t="str">
            <v>ha</v>
          </cell>
          <cell r="D44527">
            <v>32124.574000000001</v>
          </cell>
        </row>
        <row r="44528">
          <cell r="A44528" t="str">
            <v>1G.EM.04.01.00.00.0040.a</v>
          </cell>
          <cell r="B44528" t="str">
            <v>Sesto di impianto indicativo, 2,0 x 2,0 m, con 2500 speci arboree di latifoglie: essenze generiche. Densità stimata ad ettaro
- a radice nuda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28" t="str">
            <v>ha</v>
          </cell>
          <cell r="D44528">
            <v>11889.574000000001</v>
          </cell>
        </row>
        <row r="44529">
          <cell r="A44529" t="str">
            <v>1G.EM.04.01.00.00.0040.b</v>
          </cell>
          <cell r="B44529" t="str">
            <v>Sesto di impianto indicativo, 2,0 x 2,0 m, con 2500 speci arboree di latifoglie: essenze generiche. Densità stimata ad ettaro
- in contenitore multiforo con volume zolla compreso tra 0,26 e 0,40 lt e altezza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29" t="str">
            <v>ha</v>
          </cell>
          <cell r="D44529">
            <v>17773.824000000001</v>
          </cell>
        </row>
        <row r="44530">
          <cell r="A44530" t="str">
            <v>1G.EM.04.01.00.00.0040.c</v>
          </cell>
          <cell r="B44530" t="str">
            <v>Sesto di impianto indicativo, 2,0 x 2,0 m, con 2500 speci arboree di latifoglie: essenze generiche. Densità stimata ad ettaro
- in vaso di diametro 14-16 cm di età minima S1T1, protezione individuale al rimboschimento, bacchetta segnalatrice in bambù.
Rimboschimento con mezzo meccanico (trattore) e manuale tramite messa a dimora. Compreso rincalzamento. Escluso preparazione preventiva di terreno, operazione di tracciamento</v>
          </cell>
          <cell r="C44530" t="str">
            <v>ha</v>
          </cell>
          <cell r="D44530">
            <v>23186.024000000001</v>
          </cell>
        </row>
        <row r="44531">
          <cell r="A44531" t="str">
            <v>1G.EM.04.01.00.00.0040.d</v>
          </cell>
          <cell r="B44531" t="str">
            <v>Sesto di impianto indicativo, 2,0 x 2,0 m, con 2500 speci arboree di latifoglie: essenze generiche. Densità stimata ad ettaro
- in vaso di diametro 18-20 cm di età minima S1T2, protezione individuale al rimboschimento, bacchetta segnalatrice in bambù.
Rimboschimento con mezzo meccanico (trattore) e manuale tramite messa a dimora. Compreso rincalzamento. Escluso preparazione preventiva di terreno, operazione di tracciamento</v>
          </cell>
          <cell r="C44531" t="str">
            <v>ha</v>
          </cell>
          <cell r="D44531">
            <v>36152.273999999998</v>
          </cell>
        </row>
        <row r="44532">
          <cell r="A44532" t="str">
            <v>1G.EM.04.01.00.00.0045.a</v>
          </cell>
          <cell r="B44532" t="str">
            <v>Sesto di impianto indicativo, 2,0 x 1,5 m, con 2650 speci arboree di latifoglie: essenze generiche. Densità stimata ad ettaro
- a radice nuda fino a 100 cm di altezza, nessuna protezione al rimboschimento. 
Rimboschimento con mezzo meccanico (trattore) e manuale tramite messa a dimora. Compreso rincalzamento. Escluso preparazione preventiva di terreno, operazione di tracciamento e protezioni</v>
          </cell>
          <cell r="C44532" t="str">
            <v>ha</v>
          </cell>
          <cell r="D44532">
            <v>8274.34</v>
          </cell>
        </row>
        <row r="44533">
          <cell r="A44533" t="str">
            <v>1G.EM.04.01.00.00.0045.b</v>
          </cell>
          <cell r="B44533" t="str">
            <v>Sesto di impianto indicativo, 2,0 x 1,5 m, con 2650 speci arboree di latifoglie: essenze generiche. Densità stimata ad ettaro
- in contenitore multiforo con volume zolla compreso tra 0,26 e 0,40 lt e altezza fino a 100 cm di altezza, nessuna protezione al rimboschimento. 
Rimboschimento con mezzo meccanico (trattore) e manuale tramite messa a dimora. Compreso rincalzamento. Escluso preparazione preventiva di terreno, operazione di tracciamento e protezioni</v>
          </cell>
          <cell r="C44533" t="str">
            <v>ha</v>
          </cell>
          <cell r="D44533">
            <v>14511.645</v>
          </cell>
        </row>
        <row r="44534">
          <cell r="A44534" t="str">
            <v>1G.EM.04.01.00.00.0045.c</v>
          </cell>
          <cell r="B44534" t="str">
            <v>Sesto di impianto indicativo, 2,0 x 1,5 m, con 2650 speci arboree di latifoglie: essenze generiche. Densità stimata ad ettaro
- in vaso di diametro 14-16 cm di età minima S1T1, nessuna protezione al rimboschimento. 
Rimboschimento con mezzo meccanico (trattore) e manuale tramite messa a dimora. Compreso rincalzamento. Escluso preparazione preventiva di terreno, operazione di tracciamento e protezioni</v>
          </cell>
          <cell r="C44534" t="str">
            <v>ha</v>
          </cell>
          <cell r="D44534">
            <v>20234.915000000001</v>
          </cell>
        </row>
        <row r="44535">
          <cell r="A44535" t="str">
            <v>1G.EM.04.01.00.00.0045.d</v>
          </cell>
          <cell r="B44535" t="str">
            <v>Sesto di impianto indicativo, 2,0 x 1,5 m, con 2650 speci arboree di latifoglie: essenze generiche. Densità stimata ad ettaro
- in vaso di diametro 18-20 cm di età minima S1T2, nessuna protezione al rimboschimento. 
Rimboschimento con mezzo meccanico (trattore) e manuale tramite messa a dimora. Compreso rincalzamento. Escluso preparazione preventiva di terreno, operazione di tracciamento e protezioni</v>
          </cell>
          <cell r="C44535" t="str">
            <v>ha</v>
          </cell>
          <cell r="D44535">
            <v>34229.61</v>
          </cell>
        </row>
        <row r="44536">
          <cell r="A44536" t="str">
            <v>1G.EM.04.01.00.00.0050.a</v>
          </cell>
          <cell r="B44536" t="str">
            <v>Sesto di impianto indicativo, 2,0 x 1,5 m, con 2650 speci arboree di latifoglie: essenze generiche. Densità stimata ad ettaro
- a radice nuda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36" t="str">
            <v>ha</v>
          </cell>
          <cell r="D44536">
            <v>12780.51</v>
          </cell>
        </row>
        <row r="44537">
          <cell r="A44537" t="str">
            <v>1G.EM.04.01.00.00.0050.b</v>
          </cell>
          <cell r="B44537" t="str">
            <v>Sesto di impianto indicativo, 2,0 x 1,5 m, con 2650 speci arboree di latifoglie: essenze generiche. Densità stimata ad ettaro
- in contenitore multiforo con volume zolla compreso tra 0,26 e 0,40 lt e altezza fino a 100 cm di altezza, protezione individuale al rimboschimento, bacchetta segnalatrice in bambù.
Rimboschimento con mezzo meccanico (trattore) e manuale tramite messa a dimora. Compreso rincalzamento. Escluso preparazione preventiva di terreno, operazione di tracciamento</v>
          </cell>
          <cell r="C44537" t="str">
            <v>ha</v>
          </cell>
          <cell r="D44537">
            <v>19017.814999999999</v>
          </cell>
        </row>
        <row r="44538">
          <cell r="A44538" t="str">
            <v>1G.EM.04.01.00.00.0050.c</v>
          </cell>
          <cell r="B44538" t="str">
            <v>Sesto di impianto indicativo, 2,0 x 1,5 m, con 2650 speci arboree di latifoglie: essenze generiche. Densità stimata ad ettaro
- in vaso di diametro 14-16 cm di età minima S1T1, protezione individuale al rimboschimento, bacchetta segnalatrice in bambù.
Rimboschimento con mezzo meccanico (trattore) e manuale tramite messa a dimora. Compreso rincalzamento. Escluso preparazione preventiva di terreno, operazione di tracciamento</v>
          </cell>
          <cell r="C44538" t="str">
            <v>ha</v>
          </cell>
          <cell r="D44538">
            <v>24741.084999999999</v>
          </cell>
        </row>
        <row r="44539">
          <cell r="A44539" t="str">
            <v>1G.EM.04.01.00.00.0050.d</v>
          </cell>
          <cell r="B44539" t="str">
            <v>Sesto di impianto indicativo, 2,0 x 1,5 m, con 2650 speci arboree di latifoglie: essenze generiche. Densità stimata ad ettaro
- in vaso di diametro 18-20 cm di età minima S1T2, protezione individuale al rimboschimento, bacchetta segnalatrice in bambù.
Rimboschimento con mezzo meccanico (trattore) e manuale tramite messa a dimora. Compreso rincalzamento. Escluso preparazione preventiva di terreno, operazione di tracciamento</v>
          </cell>
          <cell r="C44539" t="str">
            <v>ha</v>
          </cell>
          <cell r="D44539">
            <v>38485.31</v>
          </cell>
        </row>
        <row r="44540">
          <cell r="A44540" t="str">
            <v>1G.EM.04.01.00.00.0055.a</v>
          </cell>
          <cell r="B44540" t="str">
            <v>Sesto di impianto 2,5 x 2,5 mt, con minimo-massimo 1451-1750 speci arboree di latifoglie: essenze generiche. Densità stimata ad ettaro
- in contenitore multiforo fino a 100 cm di altezza. Compresa pacciamatura in bio-dischi e rotezione individuale
Rimboschimento con mezzo meccanico (trattore) e manuale di fasce tamponate boscate tramite messa a dimora. Escluso preparazione preventiva di terreno, operazione di tracciamento</v>
          </cell>
          <cell r="C44540" t="str">
            <v>ha</v>
          </cell>
          <cell r="D44540">
            <v>15858.871999999999</v>
          </cell>
        </row>
        <row r="44541">
          <cell r="A44541" t="str">
            <v>1G.EM.04.01.00.00.0055.b</v>
          </cell>
          <cell r="B44541" t="str">
            <v>Sesto di impianto 2,5 x 2,5 mt, con minimo-massimo 1451-1750 speci arboree di latifoglie: essenze generiche. Densità stimata ad ettaro
- in vaso di diametro 14-16 cm e di età minima S1/T1. Compresa pacciamatura in bio-dischi e rotezione individuale
Rimboschimento con mezzo meccanico (trattore) e manuale di fasce tamponate boscate tramite messa a dimora. Escluso preparazione preventiva di terreno, operazione di tracciamento</v>
          </cell>
          <cell r="C44541" t="str">
            <v>ha</v>
          </cell>
          <cell r="D44541">
            <v>19176.952000000001</v>
          </cell>
        </row>
        <row r="44542">
          <cell r="A44542" t="str">
            <v>1G.EM.04.01.00.00.0055.c</v>
          </cell>
          <cell r="B44542" t="str">
            <v>Sesto di impianto 2,5 x 2,5 mt, con minimo-massimo 1451-1750 speci arboree di latifoglie: essenze generiche. Densità stimata ad ettaro
- in vaso di diametro 18-20 cm e di età minima S1/T2. Compresa pacciamatura in bio-dischi e rotezione individuale
Rimboschimento con mezzo meccanico (trattore) e manuale di fasce tamponate boscate tramite messa a dimora. Escluso preparazione preventiva di terreno, operazione di tracciamento</v>
          </cell>
          <cell r="C44542" t="str">
            <v>ha</v>
          </cell>
          <cell r="D44542">
            <v>27475.351999999999</v>
          </cell>
        </row>
        <row r="44543">
          <cell r="A44543" t="str">
            <v>1G.EM.04.01.00.00.0060.a</v>
          </cell>
          <cell r="B44543" t="str">
            <v>Sesto di impianto 2,5 x 3,0 mt, con minimo-massimo 1251-1450 speci arboree di latifoglie: essenze generiche. Densità stimata ad ettaro
- in contenitore multiforo fino a 100 cm di altezza. Compresa pacciamatura in bio-dischi e rotezione individuale
Rimboschimento con mezzo meccanico (trattore) e manuale di fasce tamponate boscate tramite messa a dimora. Escluso preparazione preventiva di terreno, operazione di tracciamento</v>
          </cell>
          <cell r="C44543" t="str">
            <v>ha</v>
          </cell>
          <cell r="D44543">
            <v>13404.38</v>
          </cell>
        </row>
        <row r="44544">
          <cell r="A44544" t="str">
            <v>1G.EM.04.01.00.00.0060.b</v>
          </cell>
          <cell r="B44544" t="str">
            <v>Sesto di impianto 2,5 x 3,0 mt, con minimo-massimo 1251-1450 speci arboree di latifoglie: essenze generiche. Densità stimata ad ettaro
- in vaso di diametro 14-16 cm e di età minima S1/T1. Compresa pacciamatura in bio-dischi e rotezione individuale
Rimboschimento con mezzo meccanico (trattore) e manuale di fasce tamponate boscate tramite messa a dimora. Escluso preparazione preventiva di terreno, operazione di tracciamento</v>
          </cell>
          <cell r="C44544" t="str">
            <v>ha</v>
          </cell>
          <cell r="D44544">
            <v>16204.01</v>
          </cell>
        </row>
        <row r="44545">
          <cell r="A44545" t="str">
            <v>1G.EM.04.01.00.00.0060.c</v>
          </cell>
          <cell r="B44545" t="str">
            <v>Sesto di impianto 2,5 x 3,0 mt, con minimo-massimo 1251-1450 speci arboree di latifoglie: essenze generiche. Densità stimata ad ettaro
- in vaso di diametro 18-20 cm e di età minima S1/T2. Compresa pacciamatura in bio-dischi e rotezione individuale
Rimboschimento con mezzo meccanico (trattore) e manuale di fasce tamponate boscate tramite messa a dimora. Escluso preparazione preventiva di terreno, operazione di tracciamento</v>
          </cell>
          <cell r="C44545" t="str">
            <v>ha</v>
          </cell>
          <cell r="D44545">
            <v>16204.01</v>
          </cell>
        </row>
        <row r="44546">
          <cell r="A44546" t="str">
            <v>1G.EM.04.01.00.00.0065.a</v>
          </cell>
          <cell r="B44546" t="str">
            <v>Sesto di impianto 3,0 x 3,0 mt, con minimo-massimo 1100-1250 speci arboree di latifoglie: essenze generiche. Densità stimata ad ettaro
- in contenitore multiforo fino a 100 cm di altezza. Compresa pacciamatura in bio-dischi e rotezione individuale
Rimboschimento con mezzo meccanico (trattore) e manuale di fasce tamponate boscate tramite messa a dimora. Escluso preparazione preventiva di terreno, operazione di tracciamento</v>
          </cell>
          <cell r="C44546" t="str">
            <v>ha</v>
          </cell>
          <cell r="D44546">
            <v>11686.236000000001</v>
          </cell>
        </row>
        <row r="44547">
          <cell r="A44547" t="str">
            <v>1G.EM.04.01.00.00.0065.b</v>
          </cell>
          <cell r="B44547" t="str">
            <v>Sesto di impianto 3,0 x 3,0 mt, con minimo-massimo 1100-1250 speci arboree di latifoglie: essenze generiche. Densità stimata ad ettaro
- in vaso di diametro 14-16 cm e di età minima S1/T1. Compresa pacciamatura in bio-dischi e rotezione individuale
Rimboschimento con mezzo meccanico (trattore) e manuale di fasce tamponate boscate tramite messa a dimora. Escluso preparazione preventiva di terreno, operazione di tracciamento</v>
          </cell>
          <cell r="C44547" t="str">
            <v>ha</v>
          </cell>
          <cell r="D44547">
            <v>14122.950999999999</v>
          </cell>
        </row>
        <row r="44548">
          <cell r="A44548" t="str">
            <v>1G.EM.04.01.00.00.0065.c</v>
          </cell>
          <cell r="B44548" t="str">
            <v>Sesto di impianto 3,0 x 3,0 mt, con minimo-massimo 1100-1250 speci arboree di latifoglie: essenze generiche. Densità stimata ad ettaro
- in vaso di diametro 18-20 cm e di età minima S1/T2. Compresa pacciamatura in bio-dischi e rotezione individuale
Rimboschimento con mezzo meccanico (trattore) e manuale di fasce tamponate boscate tramite messa a dimora. Escluso preparazione preventiva di terreno, operazione di tracciamento</v>
          </cell>
          <cell r="C44548" t="str">
            <v>ha</v>
          </cell>
          <cell r="D44548">
            <v>20217.088</v>
          </cell>
        </row>
        <row r="44549">
          <cell r="A44549" t="str">
            <v>1G.EM.04.01.00.00.0070._</v>
          </cell>
          <cell r="B44549" t="str">
            <v>Bosco coltivato di speci arboree di latifoglie: pioppi
Risarcimento manuale su precedente rimboschimento. Compreso riapertura manuale di buca, messa a dimora delle piantine, reinterro e sistemazione di protezione individuale.</v>
          </cell>
          <cell r="C44549" t="str">
            <v>cad</v>
          </cell>
          <cell r="D44549">
            <v>6.75</v>
          </cell>
        </row>
        <row r="44550">
          <cell r="A44550" t="str">
            <v>1G.EM.04.01.01.00.0005.a</v>
          </cell>
          <cell r="B44550" t="str">
            <v>Specie arborea decidua di essenze generiche
- su strada, altezza fino a 10 m
Potatura leggera (rimonda dal secco) manuale. Compreso rialzo della chioma con spalcatura, taglio di rami lungo il fusto fino alla prima impalcatura, raccolta e conferimento del materiale di risulta.</v>
          </cell>
          <cell r="C44550" t="str">
            <v>cad</v>
          </cell>
          <cell r="D44550">
            <v>123.49</v>
          </cell>
        </row>
        <row r="44551">
          <cell r="A44551" t="str">
            <v>1G.EM.04.01.01.00.0005.b</v>
          </cell>
          <cell r="B44551" t="str">
            <v>Specie arborea decidua di essenze generiche
- su strada, altezza da 10 a 16 m
Potatura leggera (rimonda dal secco) manuale. Compreso rialzo della chioma con spalcatura, taglio di rami lungo il fusto fino alla prima impalcatura, raccolta e conferimento del materiale di risulta.</v>
          </cell>
          <cell r="C44551" t="str">
            <v>cad</v>
          </cell>
          <cell r="D44551">
            <v>166.495</v>
          </cell>
        </row>
        <row r="44552">
          <cell r="A44552" t="str">
            <v>1G.EM.04.01.01.00.0005.c</v>
          </cell>
          <cell r="B44552" t="str">
            <v>Specie arborea decidua di essenze generiche
- su strada, altezza da 16 a 25 m
Potatura leggera (rimonda dal secco) manuale. Compreso rialzo della chioma con spalcatura, taglio di rami lungo il fusto fino alla prima impalcatura, raccolta e conferimento del materiale di risulta.</v>
          </cell>
          <cell r="C44552" t="str">
            <v>cad</v>
          </cell>
          <cell r="D44552">
            <v>252.435</v>
          </cell>
        </row>
        <row r="44553">
          <cell r="A44553" t="str">
            <v>1G.EM.04.01.01.00.0005.d</v>
          </cell>
          <cell r="B44553" t="str">
            <v>Specie arborea decidua di essenze generiche
- su strada, altezza oltre 25 m
Potatura leggera (rimonda dal secco) manuale. Compreso rialzo della chioma con spalcatura, taglio di rami lungo il fusto fino alla prima impalcatura, raccolta e conferimento del materiale di risulta.</v>
          </cell>
          <cell r="C44553" t="str">
            <v>cad</v>
          </cell>
          <cell r="D44553">
            <v>359.21300000000002</v>
          </cell>
        </row>
        <row r="44554">
          <cell r="A44554" t="str">
            <v>1G.EM.04.01.01.00.0005.e</v>
          </cell>
          <cell r="B44554" t="str">
            <v>Specie arborea decidua di essenze generiche
- in parchi e giardini, altezza fino a 10 m
Potatura leggera (rimonda dal secco) manuale. Compreso rialzo della chioma con spalcatura, taglio di rami lungo il fusto fino alla prima impalcatura, raccolta e conferimento del materiale di risulta.</v>
          </cell>
          <cell r="C44554" t="str">
            <v>cad</v>
          </cell>
          <cell r="D44554">
            <v>110.116</v>
          </cell>
        </row>
        <row r="44555">
          <cell r="A44555" t="str">
            <v>1G.EM.04.01.01.00.0005.f</v>
          </cell>
          <cell r="B44555" t="str">
            <v>Specie arborea decidua di essenze generiche
- in parchi e giardini, altezza da 10 a 16 m
Potatura leggera (rimonda dal secco) manuale. Compreso rialzo della chioma con spalcatura, taglio di rami lungo il fusto fino alla prima impalcatura, raccolta e conferimento del materiale di risulta.</v>
          </cell>
          <cell r="C44555" t="str">
            <v>cad</v>
          </cell>
          <cell r="D44555">
            <v>165.82499999999999</v>
          </cell>
        </row>
        <row r="44556">
          <cell r="A44556" t="str">
            <v>1G.EM.04.01.01.00.0005.g</v>
          </cell>
          <cell r="B44556" t="str">
            <v>Specie arborea decidua di essenze generiche
- in parchi e giardini, altezza da 16 a 25 m
Potatura leggera (rimonda dal secco) manuale. Compreso rialzo della chioma con spalcatura, taglio di rami lungo il fusto fino alla prima impalcatura, raccolta e conferimento del materiale di risulta.</v>
          </cell>
          <cell r="C44556" t="str">
            <v>cad</v>
          </cell>
          <cell r="D44556">
            <v>228.57</v>
          </cell>
        </row>
        <row r="44557">
          <cell r="A44557" t="str">
            <v>1G.EM.04.01.01.00.0005.h</v>
          </cell>
          <cell r="B44557" t="str">
            <v>Specie arborea decidua di essenze generiche
- in parchi e giardini, altezza oltre 25 m
Potatura leggera (rimonda dal secco) manuale. Compreso rialzo della chioma con spalcatura, taglio di rami lungo il fusto fino alla prima impalcatura, raccolta e conferimento del materiale di risulta.</v>
          </cell>
          <cell r="C44557" t="str">
            <v>cad</v>
          </cell>
          <cell r="D44557">
            <v>331.63200000000001</v>
          </cell>
        </row>
        <row r="44558">
          <cell r="A44558" t="str">
            <v>1G.EM.04.01.01.00.0010.a</v>
          </cell>
          <cell r="B44558" t="str">
            <v>Specie arborea di essenze generiche da vivaio
- fino a 2 m di altezza
Potatura manuale. Compreso macchina operatrice ed attrezzatura, raccolta e conferimento del materiale di risulta.</v>
          </cell>
          <cell r="C44558" t="str">
            <v>cad</v>
          </cell>
          <cell r="D44558">
            <v>35.857999999999997</v>
          </cell>
        </row>
        <row r="44559">
          <cell r="A44559" t="str">
            <v>1G.EM.04.01.01.00.0010.b</v>
          </cell>
          <cell r="B44559" t="str">
            <v>Specie arborea di essenze generiche da vivaio
- tra 2 e 5 m di altezza
Potatura manuale. Compreso macchina operatrice ed attrezzatura, raccolta e conferimento del materiale di risulta.</v>
          </cell>
          <cell r="C44559" t="str">
            <v>cad</v>
          </cell>
          <cell r="D44559">
            <v>49.91</v>
          </cell>
        </row>
        <row r="44560">
          <cell r="A44560" t="str">
            <v>1G.EM.04.01.02.00.0005.a</v>
          </cell>
          <cell r="B44560" t="str">
            <v>Speci arbustive (siepi) di essenze generiche
- siepi su 3 lati, forma obbligata, con perimetro sezione media fino a 200 cm
Potatura manuale. Compreso mezzo meccanico e attrezzatura, raccolta, carico, trasporto e conferimento del materiale di risulta.</v>
          </cell>
          <cell r="C44560" t="str">
            <v>m</v>
          </cell>
          <cell r="D44560">
            <v>2.3330000000000002</v>
          </cell>
        </row>
        <row r="44561">
          <cell r="A44561" t="str">
            <v>1G.EM.04.01.02.00.0005.b</v>
          </cell>
          <cell r="B44561" t="str">
            <v>Speci arbustive (siepi) di essenze generiche
- siepi su 3 lati, forma obbligata, con perimetro sezione media da 200 a 400 cm
Potatura manuale. Compreso mezzo meccanico e attrezzatura, raccolta, carico, trasporto e conferimento del materiale di risulta.</v>
          </cell>
          <cell r="C44561" t="str">
            <v>m</v>
          </cell>
          <cell r="D44561">
            <v>3.984</v>
          </cell>
        </row>
        <row r="44562">
          <cell r="A44562" t="str">
            <v>1G.EM.04.01.02.00.0005.c</v>
          </cell>
          <cell r="B44562" t="str">
            <v>Speci arbustive (siepi) di essenze generiche
- siepi su 3 lati, forma obbligata, con perimetro sezione media da 400 a 600 cm
Potatura manuale. Compreso mezzo meccanico e attrezzatura, raccolta, carico, trasporto e conferimento del materiale di risulta.</v>
          </cell>
          <cell r="C44562" t="str">
            <v>m</v>
          </cell>
          <cell r="D44562">
            <v>7.2279999999999998</v>
          </cell>
        </row>
        <row r="44563">
          <cell r="A44563" t="str">
            <v>1G.EM.04.01.02.00.0005.d</v>
          </cell>
          <cell r="B44563" t="str">
            <v>Speci arbustive (siepi) di essenze generiche
- siepi su 3 lati, forma obbligata, con perimetro sezione media da 600 a 800 cm
Potatura manuale. Compreso mezzo meccanico e attrezzatura, raccolta, carico, trasporto e conferimento del materiale di risulta.</v>
          </cell>
          <cell r="C44563" t="str">
            <v>m</v>
          </cell>
          <cell r="D44563">
            <v>10.016999999999999</v>
          </cell>
        </row>
        <row r="44564">
          <cell r="A44564" t="str">
            <v>1G.EM.04.01.02.00.0005.e</v>
          </cell>
          <cell r="B44564" t="str">
            <v>Speci arbustive (siepi) di essenze generiche
- siepi su 3 lati, forma obbligata, con perimetro sezione media da 800 a 1200 cm
Potatura manuale. Compreso mezzo meccanico e attrezzatura, raccolta, carico, trasporto e conferimento del materiale di risulta.</v>
          </cell>
          <cell r="C44564" t="str">
            <v>m</v>
          </cell>
          <cell r="D44564">
            <v>17.7</v>
          </cell>
        </row>
        <row r="44565">
          <cell r="A44565" t="str">
            <v>1G.EM.04.01.02.00.0005.f</v>
          </cell>
          <cell r="B44565" t="str">
            <v>Speci arbustive (siepi) di essenze generiche
- siepi su 3 lati, forma libera, con altezza media fino a 1,5 m, larghezza media 0,7 m
Potatura manuale. Compreso mezzo meccanico e attrezzatura, raccolta, carico, trasporto e conferimento del materiale di risulta.</v>
          </cell>
          <cell r="C44565" t="str">
            <v>m</v>
          </cell>
          <cell r="D44565">
            <v>2.3330000000000002</v>
          </cell>
        </row>
        <row r="44566">
          <cell r="A44566" t="str">
            <v>1G.EM.04.01.02.00.0005.g</v>
          </cell>
          <cell r="B44566" t="str">
            <v>Speci arbustive (siepi) di essenze generiche
- siepi su 3 lati, forma libera, con altezza media fino a 2,5 m, larghezza media 1 m
Potatura manuale. Compreso mezzo meccanico e attrezzatura, raccolta, carico, trasporto e conferimento del materiale di risulta.</v>
          </cell>
          <cell r="C44566" t="str">
            <v>m</v>
          </cell>
          <cell r="D44566">
            <v>7.2279999999999998</v>
          </cell>
        </row>
        <row r="44567">
          <cell r="A44567" t="str">
            <v>1G.EM.04.01.02.00.0005.h</v>
          </cell>
          <cell r="B44567" t="str">
            <v>Speci arbustive (siepi) di essenze generiche
- siepi su 3 lati, forma libera, con altezza media fino a 3,5 m, larghezza media 1 m
Potatura manuale. Compreso mezzo meccanico e attrezzatura, raccolta, carico, trasporto e conferimento del materiale di risulta.</v>
          </cell>
          <cell r="C44567" t="str">
            <v>m</v>
          </cell>
          <cell r="D44567">
            <v>9.5609999999999999</v>
          </cell>
        </row>
        <row r="44568">
          <cell r="A44568" t="str">
            <v>1G.EM.04.01.02.00.0005.i</v>
          </cell>
          <cell r="B44568" t="str">
            <v>Speci arbustive (siepi) di essenze generiche
- siepi su 3 lati, forma libera, con altezza media fino a 6 m, larghezza media 1,5 m
Potatura manuale. Compreso mezzo meccanico e attrezzatura, raccolta, carico, trasporto e conferimento del materiale di risulta.</v>
          </cell>
          <cell r="C44568" t="str">
            <v>m</v>
          </cell>
          <cell r="D44568">
            <v>13.944000000000001</v>
          </cell>
        </row>
        <row r="44569">
          <cell r="A44569" t="str">
            <v>1G.EM.04.01.02.00.0010.a</v>
          </cell>
          <cell r="B44569" t="str">
            <v>Speci arbustive (arbusti o cespugli) di essenze generiche
- arbusti e cespugli isolati di altezza fino a 1 m
Potatura manuale. Compreso mezzo meccanico e attrezzatura, raccolta, carico, trasporto e conferimento del materiale di risulta.</v>
          </cell>
          <cell r="C44569" t="str">
            <v>cad</v>
          </cell>
          <cell r="D44569">
            <v>3.7559999999999998</v>
          </cell>
        </row>
        <row r="44570">
          <cell r="A44570" t="str">
            <v>1G.EM.04.01.02.00.0010.b</v>
          </cell>
          <cell r="B44570" t="str">
            <v>Speci arbustive (arbusti o cespugli) di essenze generiche
- arbusti e cespugli isolati di altezza da 1 m a 1,5 m
Potatura manuale. Compreso mezzo meccanico e attrezzatura, raccolta, carico, trasporto e conferimento del materiale di risulta.</v>
          </cell>
          <cell r="C44570" t="str">
            <v>cad</v>
          </cell>
          <cell r="D44570">
            <v>7.2279999999999998</v>
          </cell>
        </row>
        <row r="44571">
          <cell r="A44571" t="str">
            <v>1G.EM.04.01.02.00.0010.c</v>
          </cell>
          <cell r="B44571" t="str">
            <v>Speci arbustive (arbusti o cespugli) di essenze generiche
- arbusti e cespugli isolati di altezza oltre a 1,5 m
Potatura manuale. Compreso mezzo meccanico e attrezzatura, raccolta, carico, trasporto e conferimento del materiale di risulta.</v>
          </cell>
          <cell r="C44571" t="str">
            <v>cad</v>
          </cell>
          <cell r="D44571">
            <v>13.545</v>
          </cell>
        </row>
        <row r="44572">
          <cell r="A44572" t="str">
            <v>1G.EM.04.01.02.00.0010.d</v>
          </cell>
          <cell r="B44572" t="str">
            <v>Speci arbustive (arbusti o cespugli) di essenze generiche
- arbusti e cespugli in macchie di altezza fino a 1 m
Potatura manuale. Compreso mezzo meccanico e attrezzatura, raccolta, carico, trasporto e conferimento del materiale di risulta.</v>
          </cell>
          <cell r="C44572" t="str">
            <v>mq</v>
          </cell>
          <cell r="D44572">
            <v>2.3330000000000002</v>
          </cell>
        </row>
        <row r="44573">
          <cell r="A44573" t="str">
            <v>1G.EM.04.01.02.00.0010.e</v>
          </cell>
          <cell r="B44573" t="str">
            <v>Speci arbustive (arbusti o cespugli) di essenze generiche
- arbusti e cespugli in macchie di altezza da 1 m a 1,5 m
Potatura manuale. Compreso mezzo meccanico e attrezzatura, raccolta, carico, trasporto e conferimento del materiale di risulta.</v>
          </cell>
          <cell r="C44573" t="str">
            <v>mq</v>
          </cell>
          <cell r="D44573">
            <v>5.8620000000000001</v>
          </cell>
        </row>
        <row r="44574">
          <cell r="A44574" t="str">
            <v>1G.EM.04.01.02.00.0010.f</v>
          </cell>
          <cell r="B44574" t="str">
            <v>Speci arbustive (arbusti o cespugli) di essenze generiche
- arbusti e cespugli in macchie di altezza da 1,5 m a 2,5
Potatura manuale. Compreso mezzo meccanico e attrezzatura, raccolta, carico, trasporto e conferimento del materiale di risulta.</v>
          </cell>
          <cell r="C44574" t="str">
            <v>mq</v>
          </cell>
          <cell r="D44574">
            <v>12.577999999999999</v>
          </cell>
        </row>
        <row r="44575">
          <cell r="A44575" t="str">
            <v>1G.EM.04.01.02.00.0015._</v>
          </cell>
          <cell r="B44575" t="str">
            <v>Specie arbustiva decidua, di essenze generiche 
- prima impalcatura ad altezza da 5 a 10 m
Potatura dei rami inferiori (spalcatura) manuale. Compreso mezzo meccanico e attrezzatura taglio di rami lungo il fusto fino alla prima impalcatura, raccolta e conferimento del materiale di risulta.</v>
          </cell>
          <cell r="C44575" t="str">
            <v>cad</v>
          </cell>
          <cell r="D44575">
            <v>96.269000000000005</v>
          </cell>
        </row>
        <row r="44576">
          <cell r="A44576" t="str">
            <v>1G.EM.04.01.02.00.0020.a</v>
          </cell>
          <cell r="B44576" t="str">
            <v>Speci arbustive di essenze generiche di diametro fino a 6 cm, misurato a 1.3 m dal suolo
- su superfici orizzontali sviluppo in altezza della stessa &lt; 1 m
Decespugliamento con mezzo meccanico (macchina sfalcio). Per produzione di residuo trinciato idoneo al rilascio in loco o per allontanamento su superfici orizzontali</v>
          </cell>
          <cell r="C44576" t="str">
            <v>mq</v>
          </cell>
          <cell r="D44576">
            <v>0.20799999999999999</v>
          </cell>
        </row>
        <row r="44577">
          <cell r="A44577" t="str">
            <v>1G.EM.04.01.02.00.0020.b</v>
          </cell>
          <cell r="B44577" t="str">
            <v>Speci arbustive di essenze generiche di diametro fino a 6 cm, misurato a 1.3 m dal suolo
- su superfici orizzontali sviluppo in altezza della stessa &gt; 1 m
Decespugliamento con mezzo meccanico (macchina sfalcio). Per produzione di residuo trinciato idoneo al rilascio in loco o per allontanamento su superfici orizzontali</v>
          </cell>
          <cell r="C44577" t="str">
            <v>mq</v>
          </cell>
          <cell r="D44577">
            <v>0.27600000000000002</v>
          </cell>
        </row>
        <row r="44578">
          <cell r="A44578" t="str">
            <v>1G.EM.04.01.02.00.0025.a</v>
          </cell>
          <cell r="B44578" t="str">
            <v>Speci arbustive di essenze generiche di diametro fino a 6 cm, misurato a 1.3 m dal suolo
- nelle zone basse delle scarpate arginali
Decespugliamento con attrezzatura meccanica (motosega a scoppio), in zone precluse ai mezzi meccanici e non raggiungibili dalla sommità. Per produzione di residuo trinciato idoneo al rilascio in loco o per allontanamento su superfici orizzontali. Escluso movimentazione tagliato</v>
          </cell>
          <cell r="C44578" t="str">
            <v>mq</v>
          </cell>
          <cell r="D44578">
            <v>0.76100000000000001</v>
          </cell>
        </row>
        <row r="44579">
          <cell r="A44579" t="str">
            <v>1G.EM.04.01.02.00.0025.b</v>
          </cell>
          <cell r="B44579" t="str">
            <v>Speci arbustive di essenze generiche di diametro fino a 6 cm, misurato a 1.3 m dal suolo
- nelle zone basse delle scarpate arginali
Decespugliamento con attrezzatura meccanica (motosega a scoppio), in zone precluse ai mezzi meccanici e non raggiungibili dalla sommità. Per produzione di residuo trinciato idoneo al rilascio in loco o per allontanamento su superfici orizzontali. Compreso movimentazione del tagliato sulla sommità arginale, triturazione del materiale asportato ed allontanamento</v>
          </cell>
          <cell r="C44579" t="str">
            <v>mq</v>
          </cell>
          <cell r="D44579">
            <v>0.93899999999999995</v>
          </cell>
        </row>
        <row r="44580">
          <cell r="A44580" t="str">
            <v>1G.EM.04.01.02.00.0030._</v>
          </cell>
          <cell r="B44580" t="str">
            <v>Speci erbacee e arbustive di essenze generiche
Riduzione con attrezzatura manuale (motosega) per miglioramento delle condizioni ambientali di sviluppo delle giovani piante. Compreso sfalci, decespugliamenti, eliminazione delle rampicanti.</v>
          </cell>
          <cell r="C44580" t="str">
            <v>ha</v>
          </cell>
          <cell r="D44580">
            <v>1489.2550000000001</v>
          </cell>
        </row>
        <row r="44581">
          <cell r="A44581" t="str">
            <v>1G.EM.04.01.02.00.0035._</v>
          </cell>
          <cell r="B44581" t="str">
            <v xml:space="preserve">Speci arboree di talee di salice in superfici libere di difese in pietrame/scogliere.
Rinverdimento con mezzo meccanico (escavatore) e manuale. Compreso interramento, messa a dimora, fittonatura. </v>
          </cell>
          <cell r="C44581" t="str">
            <v>mq</v>
          </cell>
          <cell r="D44581">
            <v>4.0380000000000003</v>
          </cell>
        </row>
        <row r="44582">
          <cell r="A44582" t="str">
            <v>1G.EM.04.01.02.00.0040._</v>
          </cell>
          <cell r="B44582" t="str">
            <v>Terreno vegetale sciolto per mantellata di rivestimento, da recuperarsi nell'ambito della zona fluviale, arricchito con semente di essenze vegetali tipiche del luogo
Intasamento con mezzo meccanico (escavatore) di vuoti interstiziali. Compreso innaffiatura fino ad avvenuta germinazione</v>
          </cell>
          <cell r="C44582" t="str">
            <v>mq</v>
          </cell>
          <cell r="D44582">
            <v>3.9289999999999998</v>
          </cell>
        </row>
        <row r="44583">
          <cell r="A44583" t="str">
            <v>1G.EM.04.01.02.01.0005.a</v>
          </cell>
          <cell r="B44583" t="str">
            <v>Specie arborea decidua di latifoglia: essenze generiche
- su strada, altezza da 6 a 12 m
Potatura di contenimento manuale, secondo il criterio della potatura a tutta cima e del taglio di ritorno. Compreso mezzo meccanico e attrezzatura, raccolta e conferimento di materiale di risulta.</v>
          </cell>
          <cell r="C44583" t="str">
            <v>cad</v>
          </cell>
          <cell r="D44583">
            <v>212.49799999999999</v>
          </cell>
        </row>
        <row r="44584">
          <cell r="A44584" t="str">
            <v>1G.EM.04.01.02.01.0005.b</v>
          </cell>
          <cell r="B44584" t="str">
            <v>Specie arborea decidua di latifoglia: essenze generiche
- su strada, altezza da 12 a 16 m
Potatura di contenimento manuale, secondo il criterio della potatura a tutta cima e del taglio di ritorno. Compreso mezzo meccanico e attrezzatura, raccolta e conferimento di materiale di risulta.</v>
          </cell>
          <cell r="C44584" t="str">
            <v>cad</v>
          </cell>
          <cell r="D44584">
            <v>334.94200000000001</v>
          </cell>
        </row>
        <row r="44585">
          <cell r="A44585" t="str">
            <v>1G.EM.04.01.02.01.0005.c</v>
          </cell>
          <cell r="B44585" t="str">
            <v>Specie arborea decidua di latifoglia: essenze generiche
- su strada, altezza da 16 a 23 m
Potatura di contenimento manuale, secondo il criterio della potatura a tutta cima e del taglio di ritorno. Compreso mezzo meccanico e attrezzatura, raccolta e conferimento di materiale di risulta.</v>
          </cell>
          <cell r="C44585" t="str">
            <v>cad</v>
          </cell>
          <cell r="D44585">
            <v>526.94899999999996</v>
          </cell>
        </row>
        <row r="44586">
          <cell r="A44586" t="str">
            <v>1G.EM.04.01.02.01.0005.d</v>
          </cell>
          <cell r="B44586" t="str">
            <v>Specie arborea decidua di latifoglia: essenze generiche
- su strada, altezza da 23 a 30 m
Potatura di contenimento manuale, secondo il criterio della potatura a tutta cima e del taglio di ritorno. Compreso mezzo meccanico e attrezzatura, raccolta e conferimento di materiale di risulta.</v>
          </cell>
          <cell r="C44586" t="str">
            <v>cad</v>
          </cell>
          <cell r="D44586">
            <v>979.82500000000005</v>
          </cell>
        </row>
        <row r="44587">
          <cell r="A44587" t="str">
            <v>1G.EM.04.01.02.01.0005.e</v>
          </cell>
          <cell r="B44587" t="str">
            <v>Specie arborea decidua di latifoglia: essenze generiche
- in parchi e giardini, altezza da 6 a 12 m
Potatura di contenimento manuale, secondo il criterio della potatura a tutta cima e del taglio di ritorno. Compreso mezzo meccanico e attrezzatura, raccolta e conferimento di materiale di risulta.</v>
          </cell>
          <cell r="C44587" t="str">
            <v>cad</v>
          </cell>
          <cell r="D44587">
            <v>140.29900000000001</v>
          </cell>
        </row>
        <row r="44588">
          <cell r="A44588" t="str">
            <v>1G.EM.04.01.02.01.0005.f</v>
          </cell>
          <cell r="B44588" t="str">
            <v>Specie arborea decidua di latifoglia: essenze generiche
- in parchi e giardini, altezza da 12 a 16 m
Potatura di contenimento manuale, secondo il criterio della potatura a tutta cima e del taglio di ritorno. Compreso mezzo meccanico e attrezzatura, raccolta e conferimento di materiale di risulta.</v>
          </cell>
          <cell r="C44588" t="str">
            <v>cad</v>
          </cell>
          <cell r="D44588">
            <v>261.31</v>
          </cell>
        </row>
        <row r="44589">
          <cell r="A44589" t="str">
            <v>1G.EM.04.01.02.01.0005.g</v>
          </cell>
          <cell r="B44589" t="str">
            <v>Specie arborea decidua di latifoglia: essenze generiche
- in parchi e giardini, altezza da 16 a 23 m
Potatura di contenimento manuale, secondo il criterio della potatura a tutta cima e del taglio di ritorno. Compreso mezzo meccanico e attrezzatura, raccolta e conferimento di materiale di risulta.</v>
          </cell>
          <cell r="C44589" t="str">
            <v>cad</v>
          </cell>
          <cell r="D44589">
            <v>453.00099999999998</v>
          </cell>
        </row>
        <row r="44590">
          <cell r="A44590" t="str">
            <v>1G.EM.04.01.02.01.0005.h</v>
          </cell>
          <cell r="B44590" t="str">
            <v>Specie arborea decidua di latifoglia: essenze generiche
- in parchi e giardini, altezza da 23 a 30 m
Potatura di contenimento manuale, secondo il criterio della potatura a tutta cima e del taglio di ritorno. Compreso mezzo meccanico e attrezzatura, raccolta e conferimento di materiale di risulta.</v>
          </cell>
          <cell r="C44590" t="str">
            <v>cad</v>
          </cell>
          <cell r="D44590">
            <v>715.86099999999999</v>
          </cell>
        </row>
        <row r="44591">
          <cell r="A44591" t="str">
            <v>1G.EM.04.01.02.01.0010.a</v>
          </cell>
          <cell r="B44591" t="str">
            <v>Specie arborea decidua di latifoglie: essenze generiche
- su strada, altezza fino a 8 m, chioma diametro 4 m
Potatura di contenimento annuale con attrezzatura meccanica (motosega). Compreso mezzo meccanico e attrezzatura, raccolta e conferimento del materiale di risulta.</v>
          </cell>
          <cell r="C44591" t="str">
            <v>cad</v>
          </cell>
          <cell r="D44591">
            <v>269.14699999999999</v>
          </cell>
        </row>
        <row r="44592">
          <cell r="A44592" t="str">
            <v>1G.EM.04.01.02.01.0010.b</v>
          </cell>
          <cell r="B44592" t="str">
            <v>Specie arborea decidua di latifoglie: essenze generiche
- su strada, altezza fino a 16 m, chioma diametro 8 m
Potatura di contenimento annuale con attrezzatura meccanica (motosega). Compreso mezzo meccanico e attrezzatura, raccolta e conferimento del materiale di risulta.</v>
          </cell>
          <cell r="C44592" t="str">
            <v>cad</v>
          </cell>
          <cell r="D44592">
            <v>438.21100000000001</v>
          </cell>
        </row>
        <row r="44593">
          <cell r="A44593" t="str">
            <v>1G.EM.04.01.02.01.0010.c</v>
          </cell>
          <cell r="B44593" t="str">
            <v>Specie arborea decidua di latifoglie: essenze generiche
- su strada, altezza oltre 16 m
Potatura di contenimento annuale con attrezzatura meccanica (motosega). Compreso mezzo meccanico e attrezzatura, raccolta e conferimento del materiale di risulta.</v>
          </cell>
          <cell r="C44593" t="str">
            <v>cad</v>
          </cell>
          <cell r="D44593">
            <v>891.08600000000001</v>
          </cell>
        </row>
        <row r="44594">
          <cell r="A44594" t="str">
            <v>1G.EM.04.01.02.01.0010.d</v>
          </cell>
          <cell r="B44594" t="str">
            <v>Specie arborea decidua di latifoglie: essenze generiche
- in parchi e giardini, altezza fino a 8 m, chioma diametro 4 m
Potatura di contenimento annuale con attrezzatura meccanica (motosega). Compreso mezzo meccanico e attrezzatura, raccolta e conferimento del materiale di risulta.</v>
          </cell>
          <cell r="C44594" t="str">
            <v>cad</v>
          </cell>
          <cell r="D44594">
            <v>228.99600000000001</v>
          </cell>
        </row>
        <row r="44595">
          <cell r="A44595" t="str">
            <v>1G.EM.04.01.02.01.0010.e</v>
          </cell>
          <cell r="B44595" t="str">
            <v>Specie arborea decidua di latifoglie: essenze generiche
- in parchi e giardini, altezza fino a 16 m, chioma diametro 8 m
Potatura di contenimento annuale con attrezzatura meccanica (motosega). Compreso mezzo meccanico e attrezzatura, raccolta e conferimento del materiale di risulta.</v>
          </cell>
          <cell r="C44595" t="str">
            <v>cad</v>
          </cell>
          <cell r="D44595">
            <v>393.69900000000001</v>
          </cell>
        </row>
        <row r="44596">
          <cell r="A44596" t="str">
            <v>1G.EM.04.01.02.01.0010.f</v>
          </cell>
          <cell r="B44596" t="str">
            <v>Specie arborea decidua di latifoglie: essenze generiche
- in parchi e giardini, altezza oltre 16 m
Potatura di contenimento annuale con attrezzatura meccanica (motosega). Compreso mezzo meccanico e attrezzatura, raccolta e conferimento del materiale di risulta.</v>
          </cell>
          <cell r="C44596" t="str">
            <v>cad</v>
          </cell>
          <cell r="D44596">
            <v>754.255</v>
          </cell>
        </row>
        <row r="44597">
          <cell r="A44597" t="str">
            <v>1G.EM.04.01.02.02.0005.a</v>
          </cell>
          <cell r="B44597" t="str">
            <v>Specie arborea decidua di conifere: essenze generiche
- su strada, altezza da 6 a 12 m
Potatura di contenimento manuale; potatura a tutta cima e del taglio di ritorno. Compreso mezzo meccanico e attrezzatura, raccolta e conferimento di materiale di risulta.</v>
          </cell>
          <cell r="C44597" t="str">
            <v>cad</v>
          </cell>
          <cell r="D44597">
            <v>143.48099999999999</v>
          </cell>
        </row>
        <row r="44598">
          <cell r="A44598" t="str">
            <v>1G.EM.04.01.02.02.0005.b</v>
          </cell>
          <cell r="B44598" t="str">
            <v>Specie arborea decidua di conifere: essenze generiche
- su strada, altezza da 12 a 16 m
Potatura di contenimento manuale; potatura a tutta cima e del taglio di ritorno. Compreso mezzo meccanico e attrezzatura, raccolta e conferimento di materiale di risulta.</v>
          </cell>
          <cell r="C44598" t="str">
            <v>cad</v>
          </cell>
          <cell r="D44598">
            <v>221.7852743</v>
          </cell>
        </row>
        <row r="44599">
          <cell r="A44599" t="str">
            <v>1G.EM.04.01.02.02.0005.c</v>
          </cell>
          <cell r="B44599" t="str">
            <v>Specie arborea decidua di conifere: essenze generiche
- su strada, altezza da 16 a 23 m
Potatura di contenimento manuale; potatura a tutta cima e del taglio di ritorno. Compreso mezzo meccanico e attrezzatura, raccolta e conferimento di materiale di risulta.</v>
          </cell>
          <cell r="C44599" t="str">
            <v>cad</v>
          </cell>
          <cell r="D44599">
            <v>369.36799999999999</v>
          </cell>
        </row>
        <row r="44600">
          <cell r="A44600" t="str">
            <v>1G.EM.04.01.02.02.0005.d</v>
          </cell>
          <cell r="B44600" t="str">
            <v>Specie arborea decidua di conifere: essenze generiche
- su strada, altezza da 23 a 30 m
Potatura di contenimento manuale; potatura a tutta cima e del taglio di ritorno. Compreso mezzo meccanico e attrezzatura, raccolta e conferimento di materiale di risulta.</v>
          </cell>
          <cell r="C44600" t="str">
            <v>cad</v>
          </cell>
          <cell r="D44600">
            <v>612.67999999999995</v>
          </cell>
        </row>
        <row r="44601">
          <cell r="A44601" t="str">
            <v>1G.EM.04.01.02.02.0005.e</v>
          </cell>
          <cell r="B44601" t="str">
            <v>Specie arborea decidua di conifere: essenze generiche
- in parchi e giardini, altezza da 6 a 12 m
Potatura di contenimento manuale; potatura a tutta cima e del taglio di ritorno. Compreso mezzo meccanico e attrezzatura, raccolta e conferimento di materiale di risulta.</v>
          </cell>
          <cell r="C44601" t="str">
            <v>cad</v>
          </cell>
          <cell r="D44601">
            <v>98.38</v>
          </cell>
        </row>
        <row r="44602">
          <cell r="A44602" t="str">
            <v>1G.EM.04.01.02.02.0005.f</v>
          </cell>
          <cell r="B44602" t="str">
            <v>Specie arborea decidua di conifere: essenze generiche
- in parchi e giardini, altezza da 12 a 16 m
Potatura di contenimento manuale; potatura a tutta cima e del taglio di ritorno. Compreso mezzo meccanico e attrezzatura, raccolta e conferimento di materiale di risulta.</v>
          </cell>
          <cell r="C44602" t="str">
            <v>cad</v>
          </cell>
          <cell r="D44602">
            <v>162.428</v>
          </cell>
        </row>
        <row r="44603">
          <cell r="A44603" t="str">
            <v>1G.EM.04.01.02.02.0005.g</v>
          </cell>
          <cell r="B44603" t="str">
            <v>Specie arborea decidua di conifere: essenze generiche
- in parchi e giardini, altezza da 16 a 23 m
Potatura di contenimento manuale; potatura a tutta cima e del taglio di ritorno. Compreso mezzo meccanico e attrezzatura, raccolta e conferimento di materiale di risulta.</v>
          </cell>
          <cell r="C44603" t="str">
            <v>cad</v>
          </cell>
          <cell r="D44603">
            <v>285.24400000000003</v>
          </cell>
        </row>
        <row r="44604">
          <cell r="A44604" t="str">
            <v>1G.EM.04.01.02.02.0005.h</v>
          </cell>
          <cell r="B44604" t="str">
            <v>Specie arborea decidua di conifere: essenze generiche
- in parchi e giardini, altezza da 23 a 30 m
Potatura di contenimento manuale; potatura a tutta cima e del taglio di ritorno. Compreso mezzo meccanico e attrezzatura, raccolta e conferimento di materiale di risulta.</v>
          </cell>
          <cell r="C44604" t="str">
            <v>cad</v>
          </cell>
          <cell r="D44604">
            <v>517.97900000000004</v>
          </cell>
        </row>
        <row r="44605">
          <cell r="A44605" t="str">
            <v>1G.EM.04.01.02.02.0010.a</v>
          </cell>
          <cell r="B44605" t="str">
            <v>Specie arborea decidua di confiere: essenze generiche
- in parchi e giardini, altezza fino a 4 m
Potatura di contenimento annuale manuale. Compreso mezzo meccanico e attrezzatura, raccolta e conferimento del materiale di risulta.</v>
          </cell>
          <cell r="C44605" t="str">
            <v>cad</v>
          </cell>
          <cell r="D44605">
            <v>61.622</v>
          </cell>
        </row>
        <row r="44606">
          <cell r="A44606" t="str">
            <v>1G.EM.04.01.02.02.0010.b</v>
          </cell>
          <cell r="B44606" t="str">
            <v>Specie arborea decidua di confiere: essenze generiche
- in parchi e giardini, altezza da 4 a 7 m
Potatura di contenimento annuale manuale. Compreso mezzo meccanico e attrezzatura, raccolta e conferimento del materiale di risulta.</v>
          </cell>
          <cell r="C44606" t="str">
            <v>cad</v>
          </cell>
          <cell r="D44606">
            <v>120.55200000000001</v>
          </cell>
        </row>
        <row r="44607">
          <cell r="A44607" t="str">
            <v>1G.EM.04.01.02.02.0010.c</v>
          </cell>
          <cell r="B44607" t="str">
            <v>Specie arborea decidua di confiere: essenze generiche
- in parchi e giardini, altezza da 7 m a 10 m
Potatura di contenimento annuale manuale. Compreso mezzo meccanico e attrezzatura, raccolta e conferimento del materiale di risulta.</v>
          </cell>
          <cell r="C44607" t="str">
            <v>cad</v>
          </cell>
          <cell r="D44607">
            <v>158.27099999999999</v>
          </cell>
        </row>
        <row r="44608">
          <cell r="A44608" t="str">
            <v>1G.EM.04.01.02.02.0010.d</v>
          </cell>
          <cell r="B44608" t="str">
            <v>Specie arborea decidua di confiere: essenze generiche
- in parchi e giardini, altezza da 10 m a 13 m
Potatura di contenimento annuale manuale. Compreso mezzo meccanico e attrezzatura, raccolta e conferimento del materiale di risulta.</v>
          </cell>
          <cell r="C44608" t="str">
            <v>cad</v>
          </cell>
          <cell r="D44608">
            <v>214.477</v>
          </cell>
        </row>
        <row r="44609">
          <cell r="A44609" t="str">
            <v>1G.EM.04.01.02.02.0010.e</v>
          </cell>
          <cell r="B44609" t="str">
            <v>Specie arborea decidua di confiere: essenze generiche
- in parchi e giardini, altezza da 13 m a 16 m 
Potatura di contenimento annuale manuale. Compreso mezzo meccanico e attrezzatura, raccolta e conferimento del materiale di risulta.</v>
          </cell>
          <cell r="C44609" t="str">
            <v>cad</v>
          </cell>
          <cell r="D44609">
            <v>282.98</v>
          </cell>
        </row>
        <row r="44610">
          <cell r="A44610" t="str">
            <v>1G.EM.04.01.02.02.0010.f</v>
          </cell>
          <cell r="B44610" t="str">
            <v>Specie arborea decidua di confiere: essenze generiche
- in parchi e giardini, altezza oltre 16 m
Potatura di contenimento annuale manuale. Compreso mezzo meccanico e attrezzatura, raccolta e conferimento del materiale di risulta.</v>
          </cell>
          <cell r="C44610" t="str">
            <v>cad</v>
          </cell>
          <cell r="D44610">
            <v>488.43</v>
          </cell>
        </row>
        <row r="44611">
          <cell r="A44611" t="str">
            <v>1G.EM.04.01.02.03.0005.a</v>
          </cell>
          <cell r="B44611" t="str">
            <v>Specie arborea da frutto e da fiore: essenze generiche. In fase di maturità o senescenza
- esemplari fino a 5 m di altezza
Potatura di risanamento e ringiovanimento manuale. Compreso macchina operatrice ed attrezzatura, eliminazione delle parti secche o prive di vigore, taglio di branche o rami principali, raccolta e conferimento del materiale di risulta.</v>
          </cell>
          <cell r="C44611" t="str">
            <v>cad</v>
          </cell>
          <cell r="D44611">
            <v>41.731999999999999</v>
          </cell>
        </row>
        <row r="44612">
          <cell r="A44612" t="str">
            <v>1G.EM.04.01.02.03.0005.b</v>
          </cell>
          <cell r="B44612" t="str">
            <v>Specie arborea da frutto e da fiore: essenze generiche. In fase di maturità o senescenza
- esemplari da 5 a 12 m di altezza
Potatura di risanamento e ringiovanimento manuale. Compreso macchina operatrice ed attrezzatura, eliminazione delle parti secche o prive di vigore, taglio di branche o rami principali, raccolta e conferimento del materiale di risulta.</v>
          </cell>
          <cell r="C44612" t="str">
            <v>cad</v>
          </cell>
          <cell r="D44612">
            <v>103.381</v>
          </cell>
        </row>
        <row r="44613">
          <cell r="A44613" t="str">
            <v>1G.EM.10.01.00.00.0005._</v>
          </cell>
          <cell r="B44613" t="str">
            <v>Impianto irriguo mobile temporaneo. Singola pianta
Irrigazione di soccorso con mezzo meccanico (trattore gommato), in aree accessibili con carrobotte. Adacquamento con circa 30 l/pianta</v>
          </cell>
          <cell r="C44613" t="str">
            <v>cad</v>
          </cell>
          <cell r="D44613">
            <v>5.7930000000000001</v>
          </cell>
        </row>
        <row r="44614">
          <cell r="A44614" t="str">
            <v>1G.EM.10.01.00.00.0010.a</v>
          </cell>
          <cell r="B44614" t="str">
            <v>Impianto irriguo mobile temporaneo
- con densità fino a 450 p.te/ha
Irrigazione di soccorso con mezzo meccanico (trattrice), in aree accessibili con carrobotte. Adacquamento con circa 30 l/pianta</v>
          </cell>
          <cell r="C44614" t="str">
            <v>ha</v>
          </cell>
          <cell r="D44614">
            <v>129.65899999999999</v>
          </cell>
        </row>
        <row r="44615">
          <cell r="A44615" t="str">
            <v>1G.EM.10.01.00.00.0010.b</v>
          </cell>
          <cell r="B44615" t="str">
            <v>Impianto irriguo mobile temporaneo
- con densità compresa tra 450 e 650 p.te/ha
Irrigazione di soccorso con mezzo meccanico (trattrice), in aree accessibili con carrobotte. Adacquamento con circa 30 l/pianta</v>
          </cell>
          <cell r="C44615" t="str">
            <v>ha</v>
          </cell>
          <cell r="D44615">
            <v>259.31799999999998</v>
          </cell>
        </row>
        <row r="44616">
          <cell r="A44616" t="str">
            <v>1G.EM.10.01.00.00.0010.c</v>
          </cell>
          <cell r="B44616" t="str">
            <v>Impianto irriguo mobile temporaneo
- con densità compresa tra 651 e 850 p.te/ha
Irrigazione di soccorso con mezzo meccanico (trattrice), in aree accessibili con carrobotte. Adacquamento con circa 30 l/pianta</v>
          </cell>
          <cell r="C44616" t="str">
            <v>ha</v>
          </cell>
          <cell r="D44616">
            <v>388.97800000000001</v>
          </cell>
        </row>
        <row r="44617">
          <cell r="A44617" t="str">
            <v>1G.EM.10.01.00.00.0010.d</v>
          </cell>
          <cell r="B44617" t="str">
            <v>Impianto irriguo mobile temporaneo
- con densità compresa tra 851 e a 1050 p.te/ha 
Irrigazione di soccorso con mezzo meccanico (trattrice), in aree accessibili con carrobotte. Adacquamento con circa 30 l/pianta</v>
          </cell>
          <cell r="C44617" t="str">
            <v>ha</v>
          </cell>
          <cell r="D44617">
            <v>518.63699999999994</v>
          </cell>
        </row>
        <row r="44618">
          <cell r="A44618" t="str">
            <v>1G.EM.10.01.00.00.0010.e</v>
          </cell>
          <cell r="B44618" t="str">
            <v>Impianto irriguo mobile temporaneo
- con densità compresa tra 1051 e a 1250 p.te/ha
Irrigazione di soccorso con mezzo meccanico (trattrice), in aree accessibili con carrobotte. Adacquamento con circa 30 l/pianta</v>
          </cell>
          <cell r="C44618" t="str">
            <v>ha</v>
          </cell>
          <cell r="D44618">
            <v>648.29600000000005</v>
          </cell>
        </row>
        <row r="44619">
          <cell r="A44619" t="str">
            <v>1G.EM.10.01.00.00.0010.f</v>
          </cell>
          <cell r="B44619" t="str">
            <v>Impianto irriguo mobile temporaneo
- con densità compresa tra 1251 e a 1450 p.te/ha
Irrigazione di soccorso con mezzo meccanico (trattrice), in aree accessibili con carrobotte. Adacquamento con circa 30 l/pianta</v>
          </cell>
          <cell r="C44619" t="str">
            <v>ha</v>
          </cell>
          <cell r="D44619">
            <v>777.95500000000004</v>
          </cell>
        </row>
        <row r="44620">
          <cell r="A44620" t="str">
            <v>1G.EM.10.01.00.00.0010.g</v>
          </cell>
          <cell r="B44620" t="str">
            <v>Impianto irriguo mobile temporaneo
- con densità compresa tra 1451 e a 1750 p.te/ha
Irrigazione di soccorso con mezzo meccanico (trattrice), in aree accessibili con carrobotte. Adacquamento con circa 30 l/pianta</v>
          </cell>
          <cell r="C44620" t="str">
            <v>ha</v>
          </cell>
          <cell r="D44620">
            <v>907.61400000000003</v>
          </cell>
        </row>
        <row r="44621">
          <cell r="A44621" t="str">
            <v>1G.EM.10.01.00.00.0010.h</v>
          </cell>
          <cell r="B44621" t="str">
            <v>Impianto irriguo mobile temporaneo
- con densità fino a 2000 p.te/ha
Irrigazione di soccorso con mezzo meccanico (trattrice), in aree accessibili con carrobotte. Adacquamento con circa 30 l/pianta</v>
          </cell>
          <cell r="C44621" t="str">
            <v>ha</v>
          </cell>
          <cell r="D44621">
            <v>1037.2729999999999</v>
          </cell>
        </row>
        <row r="44622">
          <cell r="A44622" t="str">
            <v>1G.NP.04.00.00.00.0005._</v>
          </cell>
          <cell r="B44622" t="str">
            <v>Piantagione di speci arbustive/arboree a radice nuda. 
Messa a dimora manuale. Compreso apertura di buche (40x40x40 cm), ricolmatura con compressione di terreno adiacente alle radici, posa in tagliola, imbozzimatura e spuntatura delle radici</v>
          </cell>
          <cell r="C44622" t="str">
            <v>cad</v>
          </cell>
          <cell r="D44622">
            <v>7.9560000000000004</v>
          </cell>
        </row>
        <row r="44623">
          <cell r="A44623" t="str">
            <v>1G.NP.04.00.04.00.0005._</v>
          </cell>
          <cell r="B44623" t="str">
            <v>Terreno lavorato senza pietrami superficiali, destinato al pascolo
Spietramento manuale. Compreso formazione di cumuli di pietrame</v>
          </cell>
          <cell r="C44623" t="str">
            <v>ha</v>
          </cell>
          <cell r="D44623">
            <v>4812.0600000000004</v>
          </cell>
        </row>
        <row r="44624">
          <cell r="A44624" t="str">
            <v>1G.NP.04.01.03.00.0005._</v>
          </cell>
          <cell r="B44624" t="str">
            <v xml:space="preserve">Sesto di impianto, di 1x1 m, con 10.000 piantine/ha (50% piantine in vaso e 50% talee) di speci arboree/arbustive di latifoglie: essenze generiche in fitocella o vaso, ottenute da seme o per talea, età non inferiore ad un anno, prive di lesioni o patologie in atto
- altezza piantine di 60/100 cm
Messa a dimora manuale per consolidamento di frane di superficie. Compreso apertura e riempimento di buche, pareggiatura di terreno. </v>
          </cell>
          <cell r="C44624" t="str">
            <v>mq</v>
          </cell>
          <cell r="D44624">
            <v>4.0179999999999998</v>
          </cell>
        </row>
        <row r="44625">
          <cell r="A44625" t="str">
            <v>1G.NP.04.01.03.00.0010.a</v>
          </cell>
          <cell r="B44625" t="str">
            <v xml:space="preserve">Sesto d'impianto indicativo, 5,0 x 4,0 m, con 500 speci arboree/arbustive di latifoglie: essenze generiche (intervallo 500-550 piante/ha). Densità stimata ad ettaro
- n. 70 piante principali/ha (intervallo 83-107/ha), protezioni individuali tubolari in PVC fotodegradabile/shelter, cannucce in bambù; 
- n. 280 piante accompagnatrici/ha, protezioni individuali a rete in materiale plastico, cannucce in bambù; 
- n. 150 arbusti/ha, cannucce in bambù
Realizzazione tramite messa a dimora manuale. Compreso protezione e sostegno di piante. Escluso pacciamatura e operazioni preparatorie di terreno. </v>
          </cell>
          <cell r="C44625" t="str">
            <v>ha</v>
          </cell>
          <cell r="D44625">
            <v>4631.5150000000003</v>
          </cell>
        </row>
        <row r="44626">
          <cell r="A44626" t="str">
            <v>1G.NP.04.01.03.00.0010.b</v>
          </cell>
          <cell r="B44626" t="str">
            <v xml:space="preserve">Sesto d'impianto indicativo, 5,0 x 4,0 m, con 500 speci arboree/arbustive di latifoglie: essenze generiche (intervallo 500-550 piante/ha). Densità stimata ad ettaro
- n. 95 piante principali/ha (intervallo 70-82/ha), protezioni individuali tubolari in PVC fotodegradabile/shelter, cannucce in bambù; 
- n. 255 piante accompagnatrici/ha, protezioni individuali a rete in materiale plastico, cannucce in bambù; 
- n. 150 arbusti/ha, cannucce in bambù
Realizzazione tramite messa a dimora manuale. Compreso protezione e sostegno di piante. Escluso pacciamatura e operazioni preparatorie di terreno. </v>
          </cell>
          <cell r="C44626" t="str">
            <v>ha</v>
          </cell>
          <cell r="D44626">
            <v>4759.42</v>
          </cell>
        </row>
        <row r="44627">
          <cell r="A44627" t="str">
            <v>1G.NP.04.01.03.00.0010.c</v>
          </cell>
          <cell r="B44627" t="str">
            <v xml:space="preserve">Sesto d'impianto indicativo, 5,0 x 4,0 m, con 500 speci arboree/arbustive di latifoglie: essenze generiche (intervallo 500-550 piante/ha). Densità stimata ad ettaro
- n. 120 piante principali/ha (intervallo 108-120/ha), protezioni individuali tubolari in PVC fotodegradabile/shelter, cannucce in bambù; 
- n. 230 piante accompagnatrici/ha, protezioni individuali a rete in materiale plastico, cannucce in bambù; 
- n. 150 arbusti/ha, cannucce in bambù
Realizzazione tramite messa a dimora manuale. Compreso protezione e sostegno di piante. Escluso pacciamatura e operazioni preparatorie di terreno. </v>
          </cell>
          <cell r="C44627" t="str">
            <v>ha</v>
          </cell>
          <cell r="D44627">
            <v>4887.3249999999998</v>
          </cell>
        </row>
        <row r="44628">
          <cell r="A44628" t="str">
            <v>1G.NP.04.01.03.00.0015.a</v>
          </cell>
          <cell r="B44628" t="str">
            <v xml:space="preserve">Sesto d'impianto indicativo, 4,0 x 4,0 m, con 600 speci arboree/arbustive di latifoglie: essenze generiche (intervallo 551-650 piante/ha). Densità stimata ad ettaro
- n. 70 piante principali/ha (intervallo 70-82/ha), protezioni individuali tubolari in PVC fotodegradabile/shelter, cannucce in bambù; 
- n. 350 piante accompagnatrici/ha, protezioni individuali a rete in materiale plastico, cannucce in bambù; 
- n. 180 arbusti/ha, cannucce in bambù
Realizzazione tramite messa a dimora manuale. Compreso protezione e sostegno di piante. Escluso pacciamatura e operazioni preparatorie di terreno. </v>
          </cell>
          <cell r="C44628" t="str">
            <v>ha</v>
          </cell>
          <cell r="D44628">
            <v>5540.2219999999998</v>
          </cell>
        </row>
        <row r="44629">
          <cell r="A44629" t="str">
            <v>1G.NP.04.01.03.00.0015.b</v>
          </cell>
          <cell r="B44629" t="str">
            <v xml:space="preserve">Sesto d'impianto indicativo, 4,0 x 4,0 m, con 600 speci arboree/arbustive di latifoglie: essenze generiche (intervallo 551-650 piante/ha). Densità stimata ad ettaro
- n. 95 piante principali/ha (intervallo 83-107/ha), protezioni individuali tubolari in PVC fotodegradabile/shelter, cannucce in bambù; 
- n. 325 piante accompagnatrici/ha, protezioni individuali a rete in materiale plastico, cannucce in bambù; 
- n. 180 arbusti/ha, cannucce in bambù
Realizzazione tramite messa a dimora manuale. Compreso protezione e sostegno di piante. Escluso pacciamatura e operazioni preparatorie di terreno. </v>
          </cell>
          <cell r="C44629" t="str">
            <v>ha</v>
          </cell>
          <cell r="D44629">
            <v>5668.1270000000004</v>
          </cell>
        </row>
        <row r="44630">
          <cell r="A44630" t="str">
            <v>1G.NP.04.01.03.00.0015.c</v>
          </cell>
          <cell r="B44630" t="str">
            <v xml:space="preserve">Sesto d'impianto indicativo, 4,0 x 4,0 m, con 600 speci arboree/arbustive di latifoglie: essenze generiche (intervallo 551-650 piante/ha). Densità stimata ad ettaro
- n. 120 piante principali/ha (intervallo 108-120/ha), protezioni individuali tubolari in PVC fotodegradabile/shelter, cannucce in bambù; 
- n. 300 piante accompagnatrici/ha, protezioni individuali a rete in materiale plastico, cannucce in bambù; 
- n. 180 arbusti/ha, cannucce in bambù
Realizzazione tramite messa a dimora manuale. Compreso protezione e sostegno di piante. Escluso pacciamatura e operazioni preparatorie di terreno. </v>
          </cell>
          <cell r="C44630" t="str">
            <v>ha</v>
          </cell>
          <cell r="D44630">
            <v>5796.0320000000002</v>
          </cell>
        </row>
        <row r="44631">
          <cell r="A44631" t="str">
            <v>1G.NP.04.01.03.00.0020.a</v>
          </cell>
          <cell r="B44631" t="str">
            <v xml:space="preserve">Sesto d'impianto indicativo, 4,0 x 3,5 m, con 700 speci arboree/arbustive di latifoglie: essenze generiche (intervallo 651-750 piante/ha). Densità stimata ad ettaro
- n. 70 piante principali/ha (intervallo 70-82/ha), protezioni individuali tubolari in PVC fotodegradabile/shelter, cannucce in bambù; 
- n. 385 piante accompagnatrici/ha, protezioni individuali a rete in materiale plastico, cannucce in bambù; 
- n. 245 arbusti/ha, cannucce in bambù
Realizzazione tramite messa a dimora manuale. Compreso protezione e sostegno di piante. Escluso pacciamatura e operazioni preparatorie di terreno. </v>
          </cell>
          <cell r="C44631" t="str">
            <v>ha</v>
          </cell>
          <cell r="D44631">
            <v>6367.9059999999999</v>
          </cell>
        </row>
        <row r="44632">
          <cell r="A44632" t="str">
            <v>1G.NP.04.01.03.00.0020.b</v>
          </cell>
          <cell r="B44632" t="str">
            <v xml:space="preserve">Sesto d'impianto indicativo, 4,0 x 3,5 m, con 700 speci arboree/arbustive di latifoglie: essenze generiche (intervallo 651-750 piante/ha). Densità stimata ad ettaro
- n. 95 piante principali/ha (intervallo 83-107/ha), protezioni individuali tubolari in PVC fotodegradabile/shelter, cannucce in bambù; 
- n. 360 piante accompagnatrici/ha, protezioni individuali a rete in materiale plastico, cannucce in bambù; 
- n. 245 arbusti/ha, cannucce in bambù
Realizzazione tramite messa a dimora manuale. Compreso protezione e sostegno di piante. Escluso pacciamatura e operazioni preparatorie di terreno. </v>
          </cell>
          <cell r="C44632" t="str">
            <v>ha</v>
          </cell>
          <cell r="D44632">
            <v>6495.8109999999997</v>
          </cell>
        </row>
        <row r="44633">
          <cell r="A44633" t="str">
            <v>1G.NP.04.01.03.00.0020.c</v>
          </cell>
          <cell r="B44633" t="str">
            <v xml:space="preserve">Sesto d'impianto indicativo, 4,0 x 3,5 m, con 700 speci arboree/arbustive di latifoglie: essenze generiche (intervallo 651-750 piante/ha). Densità stimata ad ettaro
- n. 120 piante principali/ha (intervallo 108-120/ha), protezioni individuali tubolari in PVC fotodegradabile/shelter, cannucce in bambù; 
- n. 335 piante accompagnatrici/ha, protezioni individuali a rete in materiale plastico, cannucce in bambù; 
- n. 245 arbusti/ha, cannucce in bambù
Realizzazione tramite messa a dimora manuale. Compreso protezione e sostegno di piante. Escluso pacciamatura e operazioni preparatorie di terreno. </v>
          </cell>
          <cell r="C44633" t="str">
            <v>ha</v>
          </cell>
          <cell r="D44633">
            <v>6623.7160000000003</v>
          </cell>
        </row>
        <row r="44634">
          <cell r="A44634" t="str">
            <v>1G.NP.04.01.03.00.0025.a</v>
          </cell>
          <cell r="B44634" t="str">
            <v xml:space="preserve">Sesto d'impianto indicativo, 3,5 x 3,5 m, con 800 speci arboree/arbustive di latifoglie: essenze generiche (intervallo 751-850 piante/ha). Densità stimata ad ettaro
- n. 70 piante principali/ha (intervallo 70-82/ha), protezioni individuali tubolari in PVC fotodegradabile/shelter, cannucce in bambù; 
- n. 410 piante accompagnatrici/ha, protezioni individuali a rete in materiale plastico, cannucce in bambù; 
- n. 320 arbusti/ha, cannucce in bambù
Realizzazione tramite messa a dimora manuale. Compreso protezione e sostegno di piante. Escluso pacciamatura e operazioni preparatorie di terreno. </v>
          </cell>
          <cell r="C44634" t="str">
            <v>ha</v>
          </cell>
          <cell r="D44634">
            <v>7172.44</v>
          </cell>
        </row>
        <row r="44635">
          <cell r="A44635" t="str">
            <v>1G.NP.04.01.03.00.0025.b</v>
          </cell>
          <cell r="B44635" t="str">
            <v xml:space="preserve">Sesto d'impianto indicativo, 3,5 x 3,5 m, con 800 speci arboree/arbustive di latifoglie: essenze generiche (intervallo 751-850 piante/ha). Densità stimata ad ettaro
- n. 95 piante principali/ha (intervallo 83-107/ha), protezioni individuali tubolari in PVC fotodegradabile/shelter, cannucce in bambù; 
- n. 385 piante accompagnatrici/ha, protezioni individuali a rete in materiale plastico, cannucce in bambù; 
- n. 320 arbusti/ha, cannucce in bambù
Realizzazione tramite messa a dimora manuale. Compreso protezione e sostegno di piante. Escluso pacciamatura e operazioni preparatorie di terreno. </v>
          </cell>
          <cell r="C44635" t="str">
            <v>ha</v>
          </cell>
          <cell r="D44635">
            <v>7300.3450000000003</v>
          </cell>
        </row>
        <row r="44636">
          <cell r="A44636" t="str">
            <v>1G.NP.04.01.03.00.0025.c</v>
          </cell>
          <cell r="B44636" t="str">
            <v xml:space="preserve">Sesto d'impianto indicativo, 3,5 x 3,5 m, con 800 speci arboree/arbustive di latifoglie: essenze generiche (intervallo 751-850 piante/ha). Densità stimata ad ettaro
- n. 120 piante principali/ha (intervallo 108-120/ha), protezioni individuali tubolari in PVC fotodegradabile/shelter, cannucce in bambù; 
- n. 360 piante accompagnatrici/ha, protezioni individuali a rete in materiale plastico, cannucce in bambù; 
- n. 320 arbusti/ha, cannucce in bambù
Realizzazione tramite messa a dimora manuale. Compreso protezione e sostegno di piante. Escluso pacciamatura e operazioni preparatorie di terreno. </v>
          </cell>
          <cell r="C44636" t="str">
            <v>ha</v>
          </cell>
          <cell r="D44636">
            <v>7428.25</v>
          </cell>
        </row>
        <row r="44637">
          <cell r="A44637" t="str">
            <v>1G.NP.04.01.03.00.0030.a</v>
          </cell>
          <cell r="B44637" t="str">
            <v xml:space="preserve">Sesto d'impianto indicativo, 3,5 x 3,0 m, con 900 speci arboree/arbustive di latifoglie: essenze generiche (intervallo 851-950 piante/ha). Densità stimata ad ettaro
- n. 70 piante principali/ha (intervallo 70-82/ha), protezioni individuali tubolari in PVC fotodegradabile/shelter, cannucce in bambù; 
- n. 380 piante accompagnatrici/ha, protezioni individuali a rete in materiale plastico, cannucce in bambù; 
- n. 450 arbusti/ha, cannucce in bambù
Realizzazione tramite messa a dimora manuale. Compreso protezione e sostegno di piante. Escluso pacciamatura e operazioni preparatorie di terreno. </v>
          </cell>
          <cell r="C44637" t="str">
            <v>ha</v>
          </cell>
          <cell r="D44637">
            <v>7849.652</v>
          </cell>
        </row>
        <row r="44638">
          <cell r="A44638" t="str">
            <v>1G.NP.04.01.03.00.0030.b</v>
          </cell>
          <cell r="B44638" t="str">
            <v xml:space="preserve">Sesto d'impianto indicativo, 3,5 x 3,0 m, con 900 speci arboree/arbustive di latifoglie: essenze generiche (intervallo 851-950 piante/ha). Densità stimata ad ettaro
- n. 95 piante principali/ha (intervallo 83-107/ha), protezioni individuali tubolari in PVC fotodegradabile/shelter, cannucce in bambù; 
- n. 355 piante accompagnatrici/ha, protezioni individuali a rete in materiale plastico, cannucce in bambù; 
- n. 450 arbusti/ha, cannucce in bambù
Realizzazione tramite messa a dimora manuale. Compreso protezione e sostegno di piante. Escluso pacciamatura e operazioni preparatorie di terreno. </v>
          </cell>
          <cell r="C44638" t="str">
            <v>ha</v>
          </cell>
          <cell r="D44638">
            <v>7977.5569999999998</v>
          </cell>
        </row>
        <row r="44639">
          <cell r="A44639" t="str">
            <v>1G.NP.04.01.03.00.0030.c</v>
          </cell>
          <cell r="B44639" t="str">
            <v xml:space="preserve">Sesto d'impianto indicativo, 3,5 x 3,0 m, con 900 speci arboree/arbustive di latifoglie: essenze generiche (intervallo 851-950 piante/ha). Densità stimata ad ettaro
- n. 120 piante principali/ha (intervallo 108-120/ha), protezioni individuali tubolari in PVC fotodegradabile/shelter, cannucce in bambù; 
- n. 330 piante accompagnatrici/ha, protezioni individuali a rete in materiale plastico, cannucce in bambù; 
- n. 450 arbusti/ha, cannucce in bambù
Realizzazione tramite messa a dimora manuale. Compreso protezione e sostegno di piante. Escluso pacciamatura e operazioni preparatorie di terreno. </v>
          </cell>
          <cell r="C44639" t="str">
            <v>ha</v>
          </cell>
          <cell r="D44639">
            <v>8105.4620000000004</v>
          </cell>
        </row>
        <row r="44640">
          <cell r="A44640" t="str">
            <v>1G.NP.04.01.03.00.0035.a</v>
          </cell>
          <cell r="B44640" t="str">
            <v xml:space="preserve">Sesto d'impianto indicativo, 3,0 x 3,0 m, con 1000 speci arboree/arbustive di latifoglie: essenze generiche (intervallo 951-1050 piante/ha). Densità stimata ad ettaro
- n. 70 piante principali/ha (intervallo 70-82/ha), protezioni individuali tubolari in PVC fotodegradabile/shelter, cannucce in bambù; 
- n. 430 piante accompagnatrici/ha, protezioni individuali a rete in materiale plastico, cannucce in bambù; 
- n. 500 arbusti/ha, cannucce in bambù
Realizzazione tramite messa a dimora manuale. Compreso protezione e sostegno di piante. Escluso pacciamatura e operazioni preparatorie di terreno. </v>
          </cell>
          <cell r="C44640" t="str">
            <v>ha</v>
          </cell>
          <cell r="D44640">
            <v>8712.06</v>
          </cell>
        </row>
        <row r="44641">
          <cell r="A44641" t="str">
            <v>1G.NP.04.01.03.00.0035.b</v>
          </cell>
          <cell r="B44641" t="str">
            <v xml:space="preserve">Sesto d'impianto indicativo, 3,0 x 3,0 m, con 1000 speci arboree/arbustive di latifoglie: essenze generiche (intervallo 951-1050 piante/ha). Densità stimata ad ettaro
- n. 95 piante principali/ha (intervallo 83-107/ha), protezioni individuali tubolari in PVC fotodegradabile/shelter, cannucce in bambù; 
- n. 405 piante accompagnatrici/ha, protezioni individuali a rete in materiale plastico, cannucce in bambù; 
- n. 500 arbusti/ha, cannucce in bambù
Realizzazione tramite messa a dimora manuale. Compreso protezione e sostegno di piante. Escluso pacciamatura e operazioni preparatorie di terreno. </v>
          </cell>
          <cell r="C44641" t="str">
            <v>ha</v>
          </cell>
          <cell r="D44641">
            <v>8839.9650000000001</v>
          </cell>
        </row>
        <row r="44642">
          <cell r="A44642" t="str">
            <v>1G.NP.04.01.03.00.0035.c</v>
          </cell>
          <cell r="B44642" t="str">
            <v xml:space="preserve">Sesto d'impianto indicativo, 3,0 x 3,0 m, con 1000 speci arboree/arbustive di latifoglie: essenze generiche (intervallo 951-1050 piante/ha). Densità stimata ad ettaro
- n. 120 piante principali/ha (intervallo 83-107/ha), protezioni individuali tubolari in PVC fotodegradabile/shelter, cannucce in bambù; 
- n. 380 piante accompagnatrici/ha, protezioni individuali a rete in materiale plastico, cannucce in bambù; 
- n. 500 arbusti/ha, cannucce in bambù
Realizzazione tramite messa a dimora manuale. Compreso protezione e sostegno di piante. Escluso pacciamatura e operazioni preparatorie di terreno. </v>
          </cell>
          <cell r="C44642" t="str">
            <v>ha</v>
          </cell>
          <cell r="D44642">
            <v>8967.8700000000008</v>
          </cell>
        </row>
        <row r="44643">
          <cell r="A44643" t="str">
            <v>1G.NP.04.01.03.00.0040.a</v>
          </cell>
          <cell r="B44643" t="str">
            <v xml:space="preserve">Sesto d'impianto stimato, 2,0 x 1,0 m, con 5.000 speci arboree/arbustive di latifoglie: essenze generiche. Densità stimata ad ettaro
- radice nuda (fino a 100 cm di altezza), nessuna protezione al rimboschimento.
Realizzazione tramite messa a dimora manuale. Escluso pacciamatura e operazioni preparatorie di terreno. </v>
          </cell>
          <cell r="C44643" t="str">
            <v>ha</v>
          </cell>
          <cell r="D44643">
            <v>10606.974</v>
          </cell>
        </row>
        <row r="44644">
          <cell r="A44644" t="str">
            <v>1G.NP.04.01.03.00.0040.b</v>
          </cell>
          <cell r="B44644" t="str">
            <v xml:space="preserve">Sesto d'impianto stimato, 2,0 x 1,0 m, con 5.000 speci arboree/arbustive di latifoglie: essenze generiche. Densità stimata ad ettaro
- talee (es. di salice) radicate, nessuna protezione al rimboschimento.
Realizzazione tramite messa a dimora manuale. Escluso pacciamatura e operazioni preparatorie di terreno. </v>
          </cell>
          <cell r="C44644" t="str">
            <v>ha</v>
          </cell>
          <cell r="D44644">
            <v>8266.7240000000002</v>
          </cell>
        </row>
        <row r="44645">
          <cell r="A44645" t="str">
            <v>1G.NP.04.01.03.00.0045.a</v>
          </cell>
          <cell r="B44645" t="str">
            <v xml:space="preserve">Sesto d'impianto stimato, 2,0 x 0,65 m, con 8.000 speci arboree/arbustive di latifoglie: essenze generiche. Densità stimata ad ettaro
- radice nuda (fino a 100 cm di altezza), nessuna protezione al rimboschimento.
Realizzazione tramite messa a dimora manuale. Escluso pacciamatura e operazioni preparatorie di terreno. </v>
          </cell>
          <cell r="C44645" t="str">
            <v>ha</v>
          </cell>
          <cell r="D44645">
            <v>16402.242999999999</v>
          </cell>
        </row>
        <row r="44646">
          <cell r="A44646" t="str">
            <v>1G.NP.04.01.03.00.0045.b</v>
          </cell>
          <cell r="B44646" t="str">
            <v xml:space="preserve">Sesto d'impianto stimato, 2,0 x 0,65 m, con 8.000 speci arboree/arbustive di latifoglie: essenze generiche. Densità stimata ad ettaro
- talee (es. di salice) radicate, nessuna protezione al rimboschimento.
Realizzazione tramite messa a dimora manuale. Escluso pacciamatura e operazioni preparatorie di terreno. </v>
          </cell>
          <cell r="C44646" t="str">
            <v>ha</v>
          </cell>
          <cell r="D44646">
            <v>12657.843000000001</v>
          </cell>
        </row>
        <row r="44647">
          <cell r="A44647" t="str">
            <v>1G.NP.04.01.03.00.0050.a</v>
          </cell>
          <cell r="B44647" t="str">
            <v xml:space="preserve">Sesto d'impianto stimato, 2,0 x 0,5 m, con 10.000 speci arboree/arbustive di latifoglie: essenze generiche. Densità stimata ad ettaro
- radice nuda (fino a 100 cm di altezza), nessuna protezione al rimboschimento.
Realizzazione tramite messa a dimora manuale. Escluso pacciamatura e operazioni preparatorie di terreno. </v>
          </cell>
          <cell r="C44647" t="str">
            <v>ha</v>
          </cell>
          <cell r="D44647">
            <v>20401.212</v>
          </cell>
        </row>
        <row r="44648">
          <cell r="A44648" t="str">
            <v>1G.NP.04.01.03.00.0050.b</v>
          </cell>
          <cell r="B44648" t="str">
            <v xml:space="preserve">Sesto d'impianto stimato, 2,0 x 0,5 m, con 10.000 speci arboree/arbustive di latifoglie: essenze generiche. Densità stimata ad ettaro
- talee (es. di salice) radicate, nessuna protezione al rimboschimento.
Realizzazione tramite messa a dimora manuale. Escluso pacciamatura e operazioni preparatorie di terreno. </v>
          </cell>
          <cell r="C44648" t="str">
            <v>ha</v>
          </cell>
          <cell r="D44648">
            <v>15720.712</v>
          </cell>
        </row>
        <row r="44649">
          <cell r="A44649" t="str">
            <v>1G.NP.04.01.03.00.0055.a</v>
          </cell>
          <cell r="B44649" t="str">
            <v xml:space="preserve">Sesto d'impianto stimato, 2,0 x 0,35 m, con 14.000 speci arboree/arbustive di latifoglie: essenze generiche. Densità stimata ad ettaro
- radice nuda (fino a 100 cm di altezza), nessuna protezione al rimboschimento.
Realizzazione tramite messa a dimora manuale. Escluso pacciamatura e operazioni preparatorie di terreno. </v>
          </cell>
          <cell r="C44649" t="str">
            <v>ha</v>
          </cell>
          <cell r="D44649">
            <v>27992.78</v>
          </cell>
        </row>
        <row r="44650">
          <cell r="A44650" t="str">
            <v>1G.NP.04.01.03.00.0055.b</v>
          </cell>
          <cell r="B44650" t="str">
            <v xml:space="preserve">Sesto d'impianto stimato, 2,0 x 0,35 m, con 14.000 speci arboree/arbustive di latifoglie: essenze generiche. Densità stimata ad ettaro
- talee (es. di salice) radicate, nessuna protezione al rimboschimento.
Realizzazione tramite messa a dimora manuale. Escluso pacciamatura e operazioni preparatorie di terreno. </v>
          </cell>
          <cell r="C44650" t="str">
            <v>ha</v>
          </cell>
          <cell r="D44650">
            <v>21440.080000000002</v>
          </cell>
        </row>
        <row r="44651">
          <cell r="A44651" t="str">
            <v>1G.NP.04.01.03.00.0060.a</v>
          </cell>
          <cell r="B44651" t="str">
            <v>Sesto di impianto sulla fila 1,2 m, con 761-850 speci arboree/arbustive di latifoglie: essenze generiche. Densità stimata a km
- in contenitore multiforo con volume zolla compreso tra 0,26 e 0,40 l e altezza inferiore a 1 m, con protezione individuale in tubolari in PVC
Realizzazione tramite messa a dimora manuale</v>
          </cell>
          <cell r="C44651" t="str">
            <v>km</v>
          </cell>
          <cell r="D44651">
            <v>5592.6490000000003</v>
          </cell>
        </row>
        <row r="44652">
          <cell r="A44652" t="str">
            <v>1G.NP.04.01.03.00.0060.b</v>
          </cell>
          <cell r="B44652" t="str">
            <v>Sesto di impianto sulla fila 1,2 m, con 761-850 speci arboree/arbustive di latifoglie: essenze generiche. Densità stimata a km
- in vaso di diametro 10-12 cm e di età minima S1/T1, con protezione individuale in tubolari in PVC
Realizzazione tramite messa a dimora manuale</v>
          </cell>
          <cell r="C44652" t="str">
            <v>km</v>
          </cell>
          <cell r="D44652">
            <v>6437.2150000000001</v>
          </cell>
        </row>
        <row r="44653">
          <cell r="A44653" t="str">
            <v>1G.NP.04.01.03.00.0060.c</v>
          </cell>
          <cell r="B44653" t="str">
            <v>Sesto di impianto sulla fila 1,2 m, con 761-850 speci arboree/arbustive di latifoglie: essenze generiche. Densità stimata a km
- in vaso di diametro 14-16 cm e di età minima S1/T1, con protezione individuale in tubolari in PVC
Realizzazione tramite messa a dimora manuale</v>
          </cell>
          <cell r="C44653" t="str">
            <v>km</v>
          </cell>
          <cell r="D44653">
            <v>7262.058</v>
          </cell>
        </row>
        <row r="44654">
          <cell r="A44654" t="str">
            <v>1G.NP.04.01.03.00.0060.d</v>
          </cell>
          <cell r="B44654" t="str">
            <v>Sesto di impianto sulla fila 1,2 m, con 761-850 speci arboree/arbustive di latifoglie: essenze generiche. Densità stimata a km
- in vaso di diametro 18-20 cm e di età minima S1/T1, con protezione individuale in tubolari in PVC
Realizzazione tramite messa a dimora manuale</v>
          </cell>
          <cell r="C44654" t="str">
            <v>km</v>
          </cell>
          <cell r="D44654">
            <v>11437.191000000001</v>
          </cell>
        </row>
        <row r="44655">
          <cell r="A44655" t="str">
            <v>1G.NP.04.01.03.00.0065.a</v>
          </cell>
          <cell r="B44655" t="str">
            <v>Sesto di impianto sulla fila 1,4 m, con 681-760 speci arboree/arbustive di latifoglie: essenze generiche. Densità stimata a km
- in contenitore multiforo con volume zolla compreso tra 0,26 e 0,40 l e altezza inferiore a 1 m, con protezione individuale in tubolari in PVC
Realizzazione tramite messa a dimora manuale</v>
          </cell>
          <cell r="C44655" t="str">
            <v>km</v>
          </cell>
          <cell r="D44655">
            <v>5058.402</v>
          </cell>
        </row>
        <row r="44656">
          <cell r="A44656" t="str">
            <v>1G.NP.04.01.03.00.0065.b</v>
          </cell>
          <cell r="B44656" t="str">
            <v>Sesto di impianto sulla fila 1,4 m, con 681-760 speci arboree/arbustive di latifoglie: essenze generiche. Densità stimata a km
- in vaso di diametro 10-12 cm e di età minima S1/T1, con protezione individuale in tubolari in PVC
Realizzazione tramite messa a dimora manuale</v>
          </cell>
          <cell r="C44656" t="str">
            <v>km</v>
          </cell>
          <cell r="D44656">
            <v>5813.79</v>
          </cell>
        </row>
        <row r="44657">
          <cell r="A44657" t="str">
            <v>1G.NP.04.01.03.00.0065.c</v>
          </cell>
          <cell r="B44657" t="str">
            <v>Sesto di impianto sulla fila 1,4 m, con 681-760 speci arboree/arbustive di latifoglie: essenze generiche. Densità stimata a km
- in vaso di diametro 14-16 cm e di età minima S1/T1, con protezione individuale in tubolari in PVC
Realizzazione tramite messa a dimora manuale</v>
          </cell>
          <cell r="C44657" t="str">
            <v>km</v>
          </cell>
          <cell r="D44657">
            <v>6551.5379999999996</v>
          </cell>
        </row>
        <row r="44658">
          <cell r="A44658" t="str">
            <v>1G.NP.04.01.03.00.0065.d</v>
          </cell>
          <cell r="B44658" t="str">
            <v>Sesto di impianto sulla fila 1,4 m, con 681-760 speci arboree/arbustive di latifoglie: essenze generiche. Densità stimata a km
- in vaso di diametro 18-20 cm e di età minima S1/T2, con protezione individuale in tubolari in PVC
Realizzazione tramite messa a dimora manuale</v>
          </cell>
          <cell r="C44658" t="str">
            <v>km</v>
          </cell>
          <cell r="D44658">
            <v>10285.817999999999</v>
          </cell>
        </row>
        <row r="44659">
          <cell r="A44659" t="str">
            <v>1G.NP.04.01.03.00.0070.a</v>
          </cell>
          <cell r="B44659" t="str">
            <v>Sesto di impianto sulla fila 1,6 m, con 611-680 speci arboree/arbustive di latifoglie: essenze generiche. Densità stimata a km
- in contenitore multiforo con volume zolla compreso tra 0,26 e 0,40 l e altezza inferiore a 1 m, con protezione individuale in tubolari in PVC
Realizzazione tramite messa a dimora manuale</v>
          </cell>
          <cell r="C44659" t="str">
            <v>km</v>
          </cell>
          <cell r="D44659">
            <v>4600.6239999999998</v>
          </cell>
        </row>
        <row r="44660">
          <cell r="A44660" t="str">
            <v>1G.NP.04.01.03.00.0070.b</v>
          </cell>
          <cell r="B44660" t="str">
            <v>Sesto di impianto sulla fila 1,6 m, con 611-680 speci arboree/arbustive di latifoglie: essenze generiche. Densità stimata a km 
- in vaso di diametro 10-12 cm e di età minima S1/T1, con protezione individuale in tubolari in PVC
Realizzazione tramite messa a dimora manuale</v>
          </cell>
          <cell r="C44660" t="str">
            <v>km</v>
          </cell>
          <cell r="D44660">
            <v>5277.326</v>
          </cell>
        </row>
        <row r="44661">
          <cell r="A44661" t="str">
            <v>1G.NP.04.01.03.00.0070.c</v>
          </cell>
          <cell r="B44661" t="str">
            <v>Sesto di impianto sulla fila 1,6 m, con 611-680 speci arboree/arbustive di latifoglie: essenze generiche. Densità stimata a km
- in vaso di diametro 14-16 cm e di età minima S1/T1, con protezione individuale in tubolari in PVC
Realizzazione tramite messa a dimora manuale</v>
          </cell>
          <cell r="C44661" t="str">
            <v>km</v>
          </cell>
          <cell r="D44661">
            <v>5938.2250000000004</v>
          </cell>
        </row>
        <row r="44662">
          <cell r="A44662" t="str">
            <v>1G.NP.04.01.03.00.0070.d</v>
          </cell>
          <cell r="B44662" t="str">
            <v>Sesto di impianto sulla fila 1,6 m, con 611-680 speci arboree/arbustive di latifoglie: essenze generiche. Densità stimata a km
- in vaso di diametro 18-20 cm e di età minima S1/T2, con protezione individuale in tubolari in PVC
Realizzazione tramite messa a dimora manuale</v>
          </cell>
          <cell r="C44662" t="str">
            <v>km</v>
          </cell>
          <cell r="D44662">
            <v>9283.518</v>
          </cell>
        </row>
        <row r="44663">
          <cell r="A44663" t="str">
            <v>1G.NP.04.01.03.00.0075.a</v>
          </cell>
          <cell r="B44663" t="str">
            <v>Sesto di impianto sulla fila 1,8 m, con 551-610 speci arboree/arbustive di latifoglie: essenze generiche. Densità stimata a km
- in contenitore multiforo con volume zolla compreso tra 0,26 e 0,40 l e altezza inferiore a 1 m, con protezione individuale in tubolari in PVC
Realizzazione tramite messa a dimora manuale</v>
          </cell>
          <cell r="C44663" t="str">
            <v>km</v>
          </cell>
          <cell r="D44663">
            <v>4821.183</v>
          </cell>
        </row>
        <row r="44664">
          <cell r="A44664" t="str">
            <v>1G.NP.04.01.03.00.0075.b</v>
          </cell>
          <cell r="B44664" t="str">
            <v>Sesto di impianto sulla fila 1,8 m, con 551-610 speci arboree/arbustive di latifoglie: essenze generiche. Densità stimata a km
- in vaso di diametro 10-12 cm e di età minima S1/T1, con protezione individuale in tubolari in PVC
Realizzazione tramite messa a dimora manuale</v>
          </cell>
          <cell r="C44664" t="str">
            <v>km</v>
          </cell>
          <cell r="D44664">
            <v>4821.183</v>
          </cell>
        </row>
        <row r="44665">
          <cell r="A44665" t="str">
            <v>1G.NP.04.01.03.00.0075.c</v>
          </cell>
          <cell r="B44665" t="str">
            <v>Sesto di impianto sulla fila 1,8 m, con 551-610 speci arboree/arbustive di latifoglie: essenze generiche. Densità stimata a km
- in vaso di diametro 14-16 cm e di età minima S1/T1, con protezione individuale in tubolari in PVC
Realizzazione tramite messa a dimora manuale</v>
          </cell>
          <cell r="C44665" t="str">
            <v>km</v>
          </cell>
          <cell r="D44665">
            <v>5415.48</v>
          </cell>
        </row>
        <row r="44666">
          <cell r="A44666" t="str">
            <v>1G.NP.04.01.03.00.0075.d</v>
          </cell>
          <cell r="B44666" t="str">
            <v>Sesto di impianto sulla fila 1,8 m, con 551-610 speci arboree/arbustive di latifoglie: essenze generiche. Densità stimata a km
- in vaso di diametro 18-20 cm e di età minima S1/T2, con protezione individuale in tubolari in PVC
Realizzazione tramite messa a dimora manuale</v>
          </cell>
          <cell r="C44666" t="str">
            <v>km</v>
          </cell>
          <cell r="D44666">
            <v>8423.65</v>
          </cell>
        </row>
        <row r="44667">
          <cell r="A44667" t="str">
            <v>1G.NP.04.01.03.00.0080.a</v>
          </cell>
          <cell r="B44667" t="str">
            <v>Sesto di impianto sulla fila 2,0 m, con 490-550 speci arboree/arbustive di latifoglie: essenze generiche. Densità stimata a km
- in contenitore multiforo con volume zolla compreso tra 0,26 e 0,40 l e altezza del materiale vegetale inferiore a 1 m, con protezione individuale in tubolari in PVC
Realizzazione tramite messa a dimora manuale</v>
          </cell>
          <cell r="C44667" t="str">
            <v>km</v>
          </cell>
          <cell r="D44667">
            <v>3828.8069999999998</v>
          </cell>
        </row>
        <row r="44668">
          <cell r="A44668" t="str">
            <v>1G.NP.04.01.03.00.0080.b</v>
          </cell>
          <cell r="B44668" t="str">
            <v>Sesto di impianto sulla fila 2,0 m, con 490-550 speci arboree/arbustive di latifoglie: essenze generiche. Densità stimata a km
- in vaso di diametro 10-12 cm e di età minima S1/T1, con protezione individuale in tubolari in PVC
Realizzazione tramite messa a dimora manuale</v>
          </cell>
          <cell r="C44668" t="str">
            <v>km</v>
          </cell>
          <cell r="D44668">
            <v>4374.3649999999998</v>
          </cell>
        </row>
        <row r="44669">
          <cell r="A44669" t="str">
            <v>1G.NP.04.01.03.00.0080.c</v>
          </cell>
          <cell r="B44669" t="str">
            <v>Sesto di impianto sulla fila 2,0 m, con 490-550 speci arboree/arbustive di latifoglie: essenze generiche. Densità stimata a km
- in vaso di diametro 14-16 cm e di età minima S1/T1, con protezione individuale in tubolari in PVC
Realizzazione tramite messa a dimora manuale</v>
          </cell>
          <cell r="C44669" t="str">
            <v>km</v>
          </cell>
          <cell r="D44669">
            <v>4907.183</v>
          </cell>
        </row>
        <row r="44670">
          <cell r="A44670" t="str">
            <v>1G.NP.04.01.03.00.0080.d</v>
          </cell>
          <cell r="B44670" t="str">
            <v>Sesto di impianto sulla fila 2,0 m, con 490-550 speci arboree/arbustive di latifoglie: essenze generiche. Densità stimata a km
- in vaso di diametro 18-20 cm e di età minima S1/T2, con protezione individuale in tubolari in PVC
Realizzazione tramite messa a dimora manuale</v>
          </cell>
          <cell r="C44670" t="str">
            <v>km</v>
          </cell>
          <cell r="D44670">
            <v>7604.1629999999996</v>
          </cell>
        </row>
        <row r="44671">
          <cell r="A44671" t="str">
            <v>1G.NP.04.01.03.00.0085.a</v>
          </cell>
          <cell r="B44671" t="str">
            <v>Sesto di impianto sulla fila 5,0 m, con 181-210 speci arboree/arbustive di latifoglie: essenze generiche. Densità stimata ad ettaro
- in vaso di diametro 10-12 cm e di età minima S1/T1. Compresa pacciamatura in bio-dischi e rotezione individuale
Realizzazione con mezzi meccanici (trattrice) manuale di fasce tamponate boscate. Escluso preparazione preventiva di terreno, operazione di tracciamento</v>
          </cell>
          <cell r="C44671" t="str">
            <v>km</v>
          </cell>
          <cell r="D44671">
            <v>2257.4499999999998</v>
          </cell>
        </row>
        <row r="44672">
          <cell r="A44672" t="str">
            <v>1G.NP.04.01.03.00.0085.b</v>
          </cell>
          <cell r="B44672" t="str">
            <v>Sesto di impianto sulla fila 5,0 m, con 181-210 speci arboree/arbustive di latifoglie: essenze generiche. Densità stimata ad ettaro
- in vaso di diametro 14-16 cm e di età minima S1/T1. Compresa pacciamatura in bio-dischi e rotezione individuale
Realizzazione con mezzi meccanici (trattrice) manuale di fasce tamponate boscate. Escluso preparazione preventiva di terreno, operazione di tracciamento</v>
          </cell>
          <cell r="C44672" t="str">
            <v>km</v>
          </cell>
          <cell r="D44672">
            <v>2457.2570000000001</v>
          </cell>
        </row>
        <row r="44673">
          <cell r="A44673" t="str">
            <v>1G.NP.04.01.03.00.0085.c</v>
          </cell>
          <cell r="B44673" t="str">
            <v>Sesto di impianto sulla fila 5,0 m, con 181-210 speci arboree/arbustive di latifoglie: essenze generiche. Densità stimata ad ettaro
- in vaso di diametro 18-20 cm e di età minima S1/T2. Compresa pacciamatura in bio-dischi e rotezione individuale
Realizzazione con mezzi meccanici (trattrice) manuale di fasce tamponate boscate. Escluso preparazione preventiva di terreno, operazione di tracciamento</v>
          </cell>
          <cell r="C44673" t="str">
            <v>km</v>
          </cell>
          <cell r="D44673">
            <v>3468.6239999999998</v>
          </cell>
        </row>
        <row r="44674">
          <cell r="A44674" t="str">
            <v>1G.NP.04.01.03.00.0090.a</v>
          </cell>
          <cell r="B44674" t="str">
            <v>Sesto di impianto sulla fila 6,0 m, con 151-180 speci arboree/arbustive di latifoglie: essenze generiche. Densità stimata ad ettaro
- in vaso di diametro 10-12 cm e di età minima S1/T1. Compresa pacciamatura in bio-dischi e rotezione individuale
Realizzazione con mezzi meccanici (trattrice) manuale di fasce tamponate boscate. Escluso preparazione preventiva di terreno, operazione di tracciamento</v>
          </cell>
          <cell r="C44674" t="str">
            <v>km</v>
          </cell>
          <cell r="D44674">
            <v>1927.664</v>
          </cell>
        </row>
        <row r="44675">
          <cell r="A44675" t="str">
            <v>1G.NP.04.01.03.00.0090.b</v>
          </cell>
          <cell r="B44675" t="str">
            <v>Sesto di impianto sulla fila 6,0 m, con 151-180 speci arboree/arbustive di latifoglie: essenze generiche. Densità stimata ad ettaro
- in vaso di diametro 14-16 cm e di età minima S1/T1. Compresa pacciamatura in bio-dischi e rotezione individuale
Realizzazione con mezzi meccanici (trattrice) manuale di fasce tamponate boscate. Escluso preparazione preventiva di terreno, operazione di tracciamento</v>
          </cell>
          <cell r="C44675" t="str">
            <v>km</v>
          </cell>
          <cell r="D44675">
            <v>2096.7310000000002</v>
          </cell>
        </row>
        <row r="44676">
          <cell r="A44676" t="str">
            <v>1G.NP.04.01.03.00.0090.c</v>
          </cell>
          <cell r="B44676" t="str">
            <v>Sesto di impianto sulla fila 6,0 m, con 151-180 speci arboree/arbustive di latifoglie: essenze generiche. Densità stimata ad ettaro
- in vaso di diametro 18-20 cm e di età minima S1/T2. Compresa pacciamatura in bio-dischi e rotezione individuale
Realizzazione con mezzi meccanici (trattrice) manuale di fasce tamponate boscate. Escluso preparazione preventiva di terreno, operazione di tracciamento</v>
          </cell>
          <cell r="C44676" t="str">
            <v>km</v>
          </cell>
          <cell r="D44676">
            <v>2952.5039999999999</v>
          </cell>
        </row>
        <row r="44677">
          <cell r="A44677" t="str">
            <v>1G.NP.04.01.03.00.0095.a</v>
          </cell>
          <cell r="B44677" t="str">
            <v>Sesto di impianto sulla fila 7,0 m, con 130-150 speci arboree/arbustive di latifoglie: essenze generiche. Densità stimata ad ettaro
- in vaso di diametro 10-12 cm e di età minima S1/T1. Compresa pacciamatura in bio-dischi e rotezione individuale
Realizzazione con mezzi meccanici (trattrice) manuale di fasce tamponate boscate. Escluso preparazione preventiva di terreno, operazione di tracciamento</v>
          </cell>
          <cell r="C44677" t="str">
            <v>km</v>
          </cell>
          <cell r="D44677">
            <v>1664.0450000000001</v>
          </cell>
        </row>
        <row r="44678">
          <cell r="A44678" t="str">
            <v>1G.NP.04.01.03.00.0095.b</v>
          </cell>
          <cell r="B44678" t="str">
            <v>Sesto di impianto sulla fila 7,0 m, con 130-150 speci arboree/arbustive di latifoglie: essenze generiche. Densità stimata ad ettaro
- in vaso di diametro 14-16 cm e di età minima S1/T1. Compresa pacciamatura in bio-dischi e rotezione individuale
Realizzazione con mezzi meccanici (trattrice) manuale di fasce tamponate boscate. Escluso preparazione preventiva di terreno, operazione di tracciamento</v>
          </cell>
          <cell r="C44678" t="str">
            <v>km</v>
          </cell>
          <cell r="D44678">
            <v>1807.4960000000001</v>
          </cell>
        </row>
        <row r="44679">
          <cell r="A44679" t="str">
            <v>1G.NP.04.01.03.00.0095.c</v>
          </cell>
          <cell r="B44679" t="str">
            <v>Sesto di impianto sulla fila 7,0 m, con 130-150 speci arboree/arbustive di latifoglie: essenze generiche. Densità stimata ad ettaro
- in vaso di diametro 18-20 cm e di età minima S1/T2. Compresa pacciamatura in bio-dischi e rotezione individuale
Realizzazione con mezzi meccanici (trattrice) manuale di fasce tamponate boscate. Escluso preparazione preventiva di terreno, operazione di tracciamento</v>
          </cell>
          <cell r="C44679" t="str">
            <v>km</v>
          </cell>
          <cell r="D44679">
            <v>2533.6060000000002</v>
          </cell>
        </row>
        <row r="44680">
          <cell r="A44680" t="str">
            <v>1G.NP.04.01.03.00.0100.a</v>
          </cell>
          <cell r="B44680" t="str">
            <v xml:space="preserve">Sesto d'impianto indicativo, 8,0 x 8,0 m, con 147-165 speci arboree/arbustive di latifoglie: pioppo. Densità stimata ad ettaro
- astoni di pioppo (pioppelle) di un anno in vivaio, fino a 11 cm di circonferenza, nessuna protezione al rimboschimento.
Realizzazione tramite messa a dimora manuale. Escluso pacciamatura e operazioni preparatorie di terreno. </v>
          </cell>
          <cell r="C44680" t="str">
            <v>ha</v>
          </cell>
          <cell r="D44680">
            <v>791.35199999999998</v>
          </cell>
        </row>
        <row r="44681">
          <cell r="A44681" t="str">
            <v>1G.NP.04.01.03.00.0100.b</v>
          </cell>
          <cell r="B44681" t="str">
            <v xml:space="preserve">Sesto d'impianto indicativo, 8,0 x 8,0 m, con 147-165 speci arboree/arbustive di latifoglie: pioppo. Densità stimata ad ettaro
- astoni di pioppo (pioppelle) di 2 anni in vivaio, circonferenza da 11 a 14 cm, nessuna protezione al rimboschimento.
Realizzazione tramite messa a dimora manuale. Escluso pacciamatura e operazioni preparatorie di terreno. </v>
          </cell>
          <cell r="C44681" t="str">
            <v>ha</v>
          </cell>
          <cell r="D44681">
            <v>784.02800000000002</v>
          </cell>
        </row>
        <row r="44682">
          <cell r="A44682" t="str">
            <v>1G.NP.04.01.03.00.0100.c</v>
          </cell>
          <cell r="B44682" t="str">
            <v xml:space="preserve">Sesto d'impianto indicativo, 8,0 x 8,0 m, con 147-165 speci arboree/arbustive di latifoglie: pioppo. Densità stimata ad ettaro
- astoni di pioppo (pioppelle) di 2 anni in vivaio, circonferenza da 15 a 17 cm, nessuna protezione al rimboschimento.
Realizzazione tramite messa a dimora manuale. Escluso pacciamatura e operazioni preparatorie di terreno.  </v>
          </cell>
          <cell r="C44682" t="str">
            <v>ha</v>
          </cell>
          <cell r="D44682">
            <v>927.548</v>
          </cell>
        </row>
        <row r="44683">
          <cell r="A44683" t="str">
            <v>1G.NP.04.01.03.00.0100.d</v>
          </cell>
          <cell r="B44683" t="str">
            <v xml:space="preserve">Sesto d'impianto indicativo, 8,0 x 8,0 m, con 147-165 speci arboree/arbustive di latifoglie: pioppo. Densità stimata ad ettaro
- astoni di pioppo (pioppelle) di 2 anni in vivaio, circonferenza oltre 17 cm, nessuna protezione al rimboschimento.
Realizzazione tramite messa a dimora manuale. Escluso pacciamatura e operazioni preparatorie di terreno. </v>
          </cell>
          <cell r="C44683" t="str">
            <v>ha</v>
          </cell>
          <cell r="D44683">
            <v>968.10799999999995</v>
          </cell>
        </row>
        <row r="44684">
          <cell r="A44684" t="str">
            <v>1G.NP.04.01.03.00.0100.e</v>
          </cell>
          <cell r="B44684" t="str">
            <v xml:space="preserve">Sesto d'impianto indicativo, 8,0 x 8,0 m, con 147-165 speci arboree/arbustive di latifoglie: pioppo. Densità stimata ad ettaro
- astoni di pioppo (pioppelle) di un anno in vivaio, fino a 11 cm di circonferenza, protezione individuale al rimboschimento. 
Realizzazione tramite messa a dimora manuale. Escluso pacciamatura e operazioni preparatorie di terreno. </v>
          </cell>
          <cell r="C44684" t="str">
            <v>ha</v>
          </cell>
          <cell r="D44684">
            <v>1027.212</v>
          </cell>
        </row>
        <row r="44685">
          <cell r="A44685" t="str">
            <v>1G.NP.04.01.03.00.0100.f</v>
          </cell>
          <cell r="B44685" t="str">
            <v xml:space="preserve">Sesto d'impianto indicativo, 8,0 x 8,0 m, con 147-165 speci arboree/arbustive di latifoglie: pioppo. Densità stimata ad ettaro
- astoni di pioppo (pioppelle) di 2 anni in vivaio, circonferenza da 11 a 14 cm, protezione individuale al rimboschimento. 
Realizzazione tramite messa a dimora manuale. Escluso pacciamatura e operazioni preparatorie di terreno. </v>
          </cell>
          <cell r="C44685" t="str">
            <v>ha</v>
          </cell>
          <cell r="D44685">
            <v>1019.888</v>
          </cell>
        </row>
        <row r="44686">
          <cell r="A44686" t="str">
            <v>1G.NP.04.01.03.00.0100.g</v>
          </cell>
          <cell r="B44686" t="str">
            <v xml:space="preserve">Sesto d'impianto indicativo, 8,0 x 8,0 m, con 147-165 speci arboree/arbustive di latifoglie: pioppo. Densità stimata ad ettaro
- astoni di pioppo (pioppelle) di 2 anni in vivaio, circonferenza da 15 a 17 cm, protezione individuale al rimboschimento. 
Realizzazione tramite messa a dimora manuale. Escluso pacciamatura e operazioni preparatorie di terreno. </v>
          </cell>
          <cell r="C44686" t="str">
            <v>ha</v>
          </cell>
          <cell r="D44686">
            <v>1163.4079999999999</v>
          </cell>
        </row>
        <row r="44687">
          <cell r="A44687" t="str">
            <v>1G.NP.04.01.03.00.0100.h</v>
          </cell>
          <cell r="B44687" t="str">
            <v xml:space="preserve">Sesto d'impianto indicativo, 8,0 x 8,0 m, con 147-165 speci arboree/arbustive di latifoglie: pioppo. Densità stimata ad ettaro
- astoni di pioppo (pioppelle) di 2 anni in vivaio, circonferenza oltre 17 cm, protezione individuale al rimboschimento. 
Realizzazione tramite messa a dimora manuale. Escluso pacciamatura e operazioni preparatorie di terreno. </v>
          </cell>
          <cell r="C44687" t="str">
            <v>ha</v>
          </cell>
          <cell r="D44687">
            <v>1203.9680000000001</v>
          </cell>
        </row>
        <row r="44688">
          <cell r="A44688" t="str">
            <v>1G.NP.04.01.03.00.0105.a</v>
          </cell>
          <cell r="B44688" t="str">
            <v xml:space="preserve">Sesto d'impianto indicativo, 7,5 x 7,5 m, con 166-190 speci arboree/arbustive di latifoglie: pioppo. Densità stimata ad ettaro
- astoni di pioppo (pioppelle) di un anno in vivaio, fino a 11 cm di circonferenza, nessuna protezione al rimboschimento. 
Realizzazione tramite messa a dimora manuale. Escluso pacciamatura e operazioni preparatorie di terreno. </v>
          </cell>
          <cell r="C44688" t="str">
            <v>ha</v>
          </cell>
          <cell r="D44688">
            <v>864.54499999999996</v>
          </cell>
        </row>
        <row r="44689">
          <cell r="A44689" t="str">
            <v>1G.NP.04.01.03.00.0105.b</v>
          </cell>
          <cell r="B44689" t="str">
            <v xml:space="preserve">Sesto d'impianto indicativo, 7,5 x 7,5 m, con 166-190 speci arboree/arbustive di latifoglie: pioppo. Densità stimata ad ettaro
- astoni di pioppo (pioppelle) di 2 anni in vivaio, circonferenza da 11 a 14 cm, nessuna protezione al rimboschimento. 
Realizzazione tramite messa a dimora manuale. Escluso pacciamatura e operazioni preparatorie di terreno. </v>
          </cell>
          <cell r="C44689" t="str">
            <v>ha</v>
          </cell>
          <cell r="D44689">
            <v>856.18799999999999</v>
          </cell>
        </row>
        <row r="44690">
          <cell r="A44690" t="str">
            <v>1G.NP.04.01.03.00.0105.c</v>
          </cell>
          <cell r="B44690" t="str">
            <v xml:space="preserve">Sesto d'impianto indicativo, 7,5 x 7,5 m, con 166-190 speci arboree/arbustive di latifoglie: pioppo. Densità stimata ad ettaro
- astoni di pioppo (pioppelle) di 2 anni in vivaio, circonferenza da 15 a 17 cm, nessuna protezione al rimboschimento. 
Realizzazione tramite messa a dimora manuale. Escluso pacciamatura e operazioni preparatorie di terreno. </v>
          </cell>
          <cell r="C44690" t="str">
            <v>ha</v>
          </cell>
          <cell r="D44690">
            <v>1019.948</v>
          </cell>
        </row>
        <row r="44691">
          <cell r="A44691" t="str">
            <v>1G.NP.04.01.03.00.0105.d</v>
          </cell>
          <cell r="B44691" t="str">
            <v xml:space="preserve">Sesto d'impianto indicativo, 7,5 x 7,5 m, con 166-190 speci arboree/arbustive di latifoglie: pioppo. Densità stimata ad ettaro
- astoni di pioppo (pioppelle) di 2 anni in vivaio, circonferenza oltre 17 cm, nessuna protezione al rimboschimento.
Realizzazione tramite messa a dimora manuale. Escluso pacciamatura e operazioni preparatorie di terreno. </v>
          </cell>
          <cell r="C44691" t="str">
            <v>ha</v>
          </cell>
          <cell r="D44691">
            <v>1066.2280000000001</v>
          </cell>
        </row>
        <row r="44692">
          <cell r="A44692" t="str">
            <v>1G.NP.04.01.03.00.0105.e</v>
          </cell>
          <cell r="B44692" t="str">
            <v xml:space="preserve">Sesto d'impianto indicativo, 7,5 x 7,5 m, con 166-190 speci arboree/arbustive di latifoglie: pioppo. Densità stimata ad ettaro
- astoni di pioppo (pioppelle) di un anno in vivaio, fino a 11 cm di circonferenza, protezione individuale al rimboschimento. 
Realizzazione tramite messa a dimora manuale. Escluso pacciamatura e operazioni preparatorie di terreno. </v>
          </cell>
          <cell r="C44692" t="str">
            <v>ha</v>
          </cell>
          <cell r="D44692">
            <v>1127.2449999999999</v>
          </cell>
        </row>
        <row r="44693">
          <cell r="A44693" t="str">
            <v>1G.NP.04.01.03.00.0105.f</v>
          </cell>
          <cell r="B44693" t="str">
            <v xml:space="preserve">Sesto d'impianto indicativo, 7,5 x 7,5 m, con 166-190 speci arboree/arbustive di latifoglie: pioppo. Densità stimata ad ettaro
- astoni di pioppo (pioppelle) di 2 anni in vivaio, circonferenza da 11 a 14 cm, protezione individuale al rimboschimento. 
Realizzazione tramite messa a dimora manuale. Escluso pacciamatura e operazioni preparatorie di terreno. </v>
          </cell>
          <cell r="C44693" t="str">
            <v>ha</v>
          </cell>
          <cell r="D44693">
            <v>1118.8879999999999</v>
          </cell>
        </row>
        <row r="44694">
          <cell r="A44694" t="str">
            <v>1G.NP.04.01.03.00.0105.g</v>
          </cell>
          <cell r="B44694" t="str">
            <v xml:space="preserve">Sesto d'impianto indicativo, 7,5 x 7,5 m, con 166-190 speci arboree/arbustive di latifoglie: pioppo. Densità stimata ad ettaro
- astoni di pioppo (pioppelle) di 2 anni in vivaio, circonferenza da 15 a 17 cm, protezione individuale al rimboschimento. 
Realizzazione tramite messa a dimora manuale. Escluso pacciamatura e operazioni preparatorie di terreno. </v>
          </cell>
          <cell r="C44694" t="str">
            <v>ha</v>
          </cell>
          <cell r="D44694">
            <v>1282.6479999999999</v>
          </cell>
        </row>
        <row r="44695">
          <cell r="A44695" t="str">
            <v>1G.NP.04.01.03.00.0105.h</v>
          </cell>
          <cell r="B44695" t="str">
            <v xml:space="preserve">Sesto d'impianto indicativo, 7,5 x 7,5 m, con 166-190 speci arboree/arbustive di latifoglie: pioppo. Densità stimata ad ettaro
- astoni di pioppo (pioppelle) di 2 anni in vivaio, circonferenza oltre 17 cm, protezione individuale al rimboschimento. 
Realizzazione tramite messa a dimora manuale. Escluso pacciamatura e operazioni preparatorie di terreno. </v>
          </cell>
          <cell r="C44695" t="str">
            <v>ha</v>
          </cell>
          <cell r="D44695">
            <v>1444.8879999999999</v>
          </cell>
        </row>
        <row r="44696">
          <cell r="A44696" t="str">
            <v>1G.NP.04.01.03.00.0110.a</v>
          </cell>
          <cell r="B44696" t="str">
            <v xml:space="preserve">Sesto d'impianto indicativo, 7,0 x 7,0 m, con 191-217 speci arboree/arbustive di latifoglie: pioppo. Densità stimata ad ettaro
- astoni di pioppo (pioppelle) di un anno in vivaio, fino a 11 cm di circonferenza, nessuna protezione al rimboschimento. 
Realizzazione tramite messa a dimora manuale. Escluso pacciamatura e operazioni preparatorie di terreno. </v>
          </cell>
          <cell r="C44696" t="str">
            <v>ha</v>
          </cell>
          <cell r="D44696">
            <v>951.04600000000005</v>
          </cell>
        </row>
        <row r="44697">
          <cell r="A44697" t="str">
            <v>1G.NP.04.01.03.00.0110.b</v>
          </cell>
          <cell r="B44697" t="str">
            <v xml:space="preserve">Sesto d'impianto indicativo, 7,0 x 7,0 m, con 191-217 speci arboree/arbustive di latifoglie: pioppo. Densità stimata ad ettaro
- astoni di pioppo (pioppelle) di 2 anni in vivaio, circonferenza da 11 a 14 cm, nessuna protezione al rimboschimento. 
Realizzazione tramite messa a dimora manuale. Escluso pacciamatura e operazioni preparatorie di terreno. </v>
          </cell>
          <cell r="C44697" t="str">
            <v>ha</v>
          </cell>
          <cell r="D44697">
            <v>521.22799999999995</v>
          </cell>
        </row>
        <row r="44698">
          <cell r="A44698" t="str">
            <v>1G.NP.04.01.03.00.0110.c</v>
          </cell>
          <cell r="B44698" t="str">
            <v xml:space="preserve">Sesto d'impianto indicativo, 7,0 x 7,0 m, con 191-217 speci arboree/arbustive di latifoglie: pioppo. Densità stimata ad ettaro
- astoni di pioppo (pioppelle) di 2 anni in vivaio, circonferenza da 15 a 17 cm, nessuna protezione al rimboschimento. 
Realizzazione tramite messa a dimora manuale. Escluso pacciamatura e operazioni preparatorie di terreno. </v>
          </cell>
          <cell r="C44698" t="str">
            <v>ha</v>
          </cell>
          <cell r="D44698">
            <v>1129.1479999999999</v>
          </cell>
        </row>
        <row r="44699">
          <cell r="A44699" t="str">
            <v>1G.NP.04.01.03.00.0110.d</v>
          </cell>
          <cell r="B44699" t="str">
            <v xml:space="preserve">Sesto d'impianto indicativo, 7,0 x 7,0 m, con 191-217 speci arboree/arbustive di latifoglie: pioppo. Densità stimata ad ettaro
- astoni di pioppo (pioppelle) di 2 anni in vivaio, circonferenza oltre 17 cm, nessuna protezione al rimboschimento. 
Realizzazione tramite messa a dimora manuale. Escluso pacciamatura e operazioni preparatorie di terreno. </v>
          </cell>
          <cell r="C44699" t="str">
            <v>ha</v>
          </cell>
          <cell r="D44699">
            <v>1182.1880000000001</v>
          </cell>
        </row>
        <row r="44700">
          <cell r="A44700" t="str">
            <v>1G.NP.04.01.03.00.0110.e</v>
          </cell>
          <cell r="B44700" t="str">
            <v xml:space="preserve">Sesto d'impianto indicativo, 7,0 x 7,0 m, con 191-217 speci arboree/arbustive di latifoglie: pioppo. Densità stimata ad ettaro
- astoni di pioppo (pioppelle) di un anno in vivaio, fino a 11 cm di circonferenza, protezione individuale al rimboschimento. 
Realizzazione tramite messa a dimora manuale. Escluso pacciamatura e operazioni preparatorie di terreno. </v>
          </cell>
          <cell r="C44700" t="str">
            <v>ha</v>
          </cell>
          <cell r="D44700">
            <v>1245.4659999999999</v>
          </cell>
        </row>
        <row r="44701">
          <cell r="A44701" t="str">
            <v>1G.NP.04.01.03.00.0110.f</v>
          </cell>
          <cell r="B44701" t="str">
            <v xml:space="preserve">Sesto d'impianto indicativo, 7,0 x 7,0 m, con 191-217 speci arboree/arbustive di latifoglie: pioppo. Densità stimata ad ettaro
- astoni di pioppo (pioppelle) di 2 anni in vivaio, circonferenza da 11 a 14 cm, protezione individuale al rimboschimento. 
Realizzazione tramite messa a dimora manuale. Escluso pacciamatura e operazioni preparatorie di terreno. </v>
          </cell>
          <cell r="C44701" t="str">
            <v>ha</v>
          </cell>
          <cell r="D44701">
            <v>1235.8879999999999</v>
          </cell>
        </row>
        <row r="44702">
          <cell r="A44702" t="str">
            <v>1G.NP.04.01.03.00.0110.g</v>
          </cell>
          <cell r="B44702" t="str">
            <v xml:space="preserve">Sesto d'impianto indicativo, 7,0 x 7,0 m, con 191-217 speci arboree/arbustive di latifoglie: pioppo. Densità stimata ad ettaro
- astoni di pioppo (pioppelle) di 2 anni in vivaio, circonferenza da 15 a 17 cm, protezione individuale al rimboschimento. 
Realizzazione tramite messa a dimora manuale. Escluso pacciamatura e operazioni preparatorie di terreno. </v>
          </cell>
          <cell r="C44702" t="str">
            <v>ha</v>
          </cell>
          <cell r="D44702">
            <v>1423.568</v>
          </cell>
        </row>
        <row r="44703">
          <cell r="A44703" t="str">
            <v>1G.NP.04.01.03.00.0110.h</v>
          </cell>
          <cell r="B44703" t="str">
            <v xml:space="preserve">Sesto d'impianto indicativo, 7,0 x 7,0 m, con 191-217 speci arboree/arbustive di latifoglie: pioppo. Densità stimata ad ettaro
- astoni di pioppo (pioppelle) di 2 anni in vivaio, circonferenza oltre 17 cm, protezione individuale al rimboschimento. 
Realizzazione tramite messa a dimora manuale. Escluso pacciamatura e operazioni preparatorie di terreno. </v>
          </cell>
          <cell r="C44703" t="str">
            <v>ha</v>
          </cell>
          <cell r="D44703">
            <v>1476.6079999999999</v>
          </cell>
        </row>
        <row r="44704">
          <cell r="A44704" t="str">
            <v>1G.NP.04.01.03.00.0115.a</v>
          </cell>
          <cell r="B44704" t="str">
            <v xml:space="preserve">Sesto d'impianto indicativo, 6,5 x 6,5 m, con 218-254 speci arboree/arbustive di latifoglie: pioppo. Densità stimata ad ettaro
- astoni di pioppo (pioppelle) di un anno in vivaio, fino a 11 cm di circonferenza, nessuna protezione al rimboschimento. 
Realizzazione tramite messa a dimora manuale. Escluso pacciamatura e operazioni preparatorie di terreno. </v>
          </cell>
          <cell r="C44704" t="str">
            <v>ha</v>
          </cell>
          <cell r="D44704">
            <v>1121.7260000000001</v>
          </cell>
        </row>
        <row r="44705">
          <cell r="A44705" t="str">
            <v>1G.NP.04.01.03.00.0115.b</v>
          </cell>
          <cell r="B44705" t="str">
            <v xml:space="preserve">Sesto d'impianto indicativo, 6,5 x 6,5 m, con 218-254 speci arboree/arbustive di latifoglie: pioppo. Densità stimata ad ettaro
- astoni di pioppo (pioppelle) di 2 anni in vivaio, circonferenza da 11 a 14 cm, nessuna protezione al rimboschimento. 
Realizzazione tramite messa a dimora manuale. Escluso pacciamatura e operazioni preparatorie di terreno. </v>
          </cell>
          <cell r="C44705" t="str">
            <v>ha</v>
          </cell>
          <cell r="D44705">
            <v>1110.646</v>
          </cell>
        </row>
        <row r="44706">
          <cell r="A44706" t="str">
            <v>1G.NP.04.01.03.00.0115.c</v>
          </cell>
          <cell r="B44706" t="str">
            <v xml:space="preserve">Sesto d'impianto indicativo, 6,5 x 6,5 m, con 218-254 speci arboree/arbustive di latifoglie: pioppo. Densità stimata ad ettaro
- astoni di pioppo (pioppelle) di 2 anni in vivaio, circonferenza da 15 a 17 cm, nessuna protezione al rimboschimento. 
Realizzazione tramite messa a dimora manuale. Escluso pacciamatura e operazioni preparatorie di terreno. </v>
          </cell>
          <cell r="C44706" t="str">
            <v>ha</v>
          </cell>
          <cell r="D44706">
            <v>1327.7660000000001</v>
          </cell>
        </row>
        <row r="44707">
          <cell r="A44707" t="str">
            <v>1G.NP.04.01.03.00.0115.d</v>
          </cell>
          <cell r="B44707" t="str">
            <v xml:space="preserve">Sesto d'impianto indicativo, 6,5 x 6,5 m, con 218-254 speci arboree/arbustive di latifoglie: pioppo. Densità stimata ad ettaro
- astoni di pioppo (pioppelle) di 2 anni in vivaio, circonferenza oltre 17 cm, nessuna protezione al rimboschimento. 
Realizzazione tramite messa a dimora manuale. Escluso pacciamatura e operazioni preparatorie di terreno. </v>
          </cell>
          <cell r="C44707" t="str">
            <v>ha</v>
          </cell>
          <cell r="D44707">
            <v>1389.126</v>
          </cell>
        </row>
        <row r="44708">
          <cell r="A44708" t="str">
            <v>1G.NP.04.01.03.00.0115.e</v>
          </cell>
          <cell r="B44708" t="str">
            <v xml:space="preserve">Sesto d'impianto indicativo, 6,5 x 6,5 m, con 218-254 speci arboree/arbustive di latifoglie: pioppo. Densità stimata ad ettaro
- astoni di pioppo (pioppelle) di un anno in vivaio, fino a 11 cm di circonferenza, protezione individuale al rimboschimento. 
Realizzazione tramite messa a dimora manuale. Escluso pacciamatura e operazioni preparatorie di terreno. </v>
          </cell>
          <cell r="C44708" t="str">
            <v>ha</v>
          </cell>
          <cell r="D44708">
            <v>1466.5709999999999</v>
          </cell>
        </row>
        <row r="44709">
          <cell r="A44709" t="str">
            <v>1G.NP.04.01.03.00.0115.f</v>
          </cell>
          <cell r="B44709" t="str">
            <v xml:space="preserve">Sesto d'impianto indicativo, 6,5 x 6,5 m, con 218-254 speci arboree/arbustive di latifoglie: pioppo. Densità stimata ad ettaro
- astoni di pioppo (pioppelle) di 2 anni in vivaio, circonferenza da 11 a 14 cm, protezione individuale al rimboschimento. 
Realizzazione tramite messa a dimora manuale. Escluso pacciamatura e operazioni preparatorie di terreno. </v>
          </cell>
          <cell r="C44709" t="str">
            <v>ha</v>
          </cell>
          <cell r="D44709">
            <v>1455.491</v>
          </cell>
        </row>
        <row r="44710">
          <cell r="A44710" t="str">
            <v>1G.NP.04.01.03.00.0115.g</v>
          </cell>
          <cell r="B44710" t="str">
            <v xml:space="preserve">Sesto d'impianto indicativo, 6,5 x 6,5 m, con 218-254 speci arboree/arbustive di latifoglie: pioppo. Densità stimata ad ettaro
- astoni di pioppo (pioppelle) di 2 anni in vivaio, circonferenza da 15 a 17 cm, protezione individuale al rimboschimento. 
Realizzazione tramite messa a dimora manuale. Escluso pacciamatura e operazioni preparatorie di terreno. </v>
          </cell>
          <cell r="C44710" t="str">
            <v>ha</v>
          </cell>
          <cell r="D44710">
            <v>1672.6110000000001</v>
          </cell>
        </row>
        <row r="44711">
          <cell r="A44711" t="str">
            <v>1G.NP.04.01.03.00.0115.h</v>
          </cell>
          <cell r="B44711" t="str">
            <v xml:space="preserve">Sesto d'impianto indicativo, 6,5 x 6,5 m, con 218-254 speci arboree/arbustive di latifoglie: pioppo. Densità stimata ad ettaro
- astoni di pioppo (pioppelle) di 2 anni in vivaio, circonferenza oltre 17 cm, protezione individuale al rimboschimento. 
Realizzazione tramite messa a dimora manuale. Escluso pacciamatura e operazioni preparatorie di terreno. </v>
          </cell>
          <cell r="C44711" t="str">
            <v>ha</v>
          </cell>
          <cell r="D44711">
            <v>1733.971</v>
          </cell>
        </row>
        <row r="44712">
          <cell r="A44712" t="str">
            <v>1G.NP.04.01.03.00.0120.a</v>
          </cell>
          <cell r="B44712" t="str">
            <v xml:space="preserve">Sesto d'impianto indicativo, 6,5 x 6,5 m, con 218-254 speci arboree/arbustive di latifoglie: pioppo. Densità stimata ad ettaro
- astoni di pioppo (pioppelle) di un anno in vivaio, fino a 11 cm di circonferenza, nessuna protezione al rimboschimento. 
Realizzazione tramite messa a dimora manuale. Escluso pacciamatura e operazioni preparatorie di terreno. </v>
          </cell>
          <cell r="C44712" t="str">
            <v>ha</v>
          </cell>
          <cell r="D44712">
            <v>1348.4459999999999</v>
          </cell>
        </row>
        <row r="44713">
          <cell r="A44713" t="str">
            <v>1G.NP.04.01.03.00.0120.b</v>
          </cell>
          <cell r="B44713" t="str">
            <v xml:space="preserve">Sesto d'impianto indicativo, 6,5 x 6,5 m, con 218-254 speci arboree/arbustive di latifoglie: pioppo. Densità stimata ad ettaro
- astoni di pioppo (pioppelle) di 2 anni in vivaio, circonferenza da 11 a 14 cm, nessuna protezione al rimboschimento. 
Realizzazione tramite messa a dimora manuale. Escluso pacciamatura e operazioni preparatorie di terreno. </v>
          </cell>
          <cell r="C44713" t="str">
            <v>ha</v>
          </cell>
          <cell r="D44713">
            <v>1335.394</v>
          </cell>
        </row>
        <row r="44714">
          <cell r="A44714" t="str">
            <v>1G.NP.04.01.03.00.0120.c</v>
          </cell>
          <cell r="B44714" t="str">
            <v xml:space="preserve">Sesto d'impianto indicativo, 6,5 x 6,5 m, con 218-254 speci arboree/arbustive di latifoglie: pioppo. Densità stimata ad ettaro
- astoni di pioppo (pioppelle) di 2 anni in vivaio, circonferenza da 15 a 17 cm, nessuna protezione al rimboschimento. 
Realizzazione tramite messa a dimora manuale. Escluso pacciamatura e operazioni preparatorie di terreno. </v>
          </cell>
          <cell r="C44714" t="str">
            <v>ha</v>
          </cell>
          <cell r="D44714">
            <v>1591.154</v>
          </cell>
        </row>
        <row r="44715">
          <cell r="A44715" t="str">
            <v>1G.NP.04.01.03.00.0120.d</v>
          </cell>
          <cell r="B44715" t="str">
            <v xml:space="preserve">Sesto d'impianto indicativo, 6,5 x 6,5 m, con 218-254 speci arboree/arbustive di latifoglie: pioppo. Densità stimata ad ettaro
- astoni di pioppo (pioppelle) di 2 anni in vivaio, circonferenza oltre 17 cm, nessuna protezione al rimboschimento. 
Realizzazione tramite messa a dimora manuale. Escluso pacciamatura e operazioni preparatorie di terreno. </v>
          </cell>
          <cell r="C44715" t="str">
            <v>ha</v>
          </cell>
          <cell r="D44715">
            <v>1663.434</v>
          </cell>
        </row>
        <row r="44716">
          <cell r="A44716" t="str">
            <v>1G.NP.04.01.03.00.0120.e</v>
          </cell>
          <cell r="B44716" t="str">
            <v xml:space="preserve">Sesto d'impianto indicativo, 6,5 x 6,5 m, con 218-254 speci arboree/arbustive di latifoglie: pioppo. Densità stimata ad ettaro
- astoni di pioppo (pioppelle) di un anno in vivaio, fino a 11 cm di circonferenza, protezione individuale al rimboschimento. 
Realizzazione tramite messa a dimora manuale. Escluso pacciamatura e operazioni preparatorie di terreno. </v>
          </cell>
          <cell r="C44716" t="str">
            <v>ha</v>
          </cell>
          <cell r="D44716">
            <v>1755.9159999999999</v>
          </cell>
        </row>
        <row r="44717">
          <cell r="A44717" t="str">
            <v>1G.NP.04.01.03.00.0120.f</v>
          </cell>
          <cell r="B44717" t="str">
            <v xml:space="preserve">Sesto d'impianto indicativo, 6,5 x 6,5 m, con 218-254 speci arboree/arbustive di latifoglie: pioppo. Densità stimata ad ettaro
- astoni di pioppo (pioppelle) di 2 anni in vivaio, circonferenza da 11 a 14 cm, protezione individuale al rimboschimento. 
Realizzazione tramite messa a dimora manuale. Escluso pacciamatura e operazioni preparatorie di terreno. </v>
          </cell>
          <cell r="C44717" t="str">
            <v>ha</v>
          </cell>
          <cell r="D44717">
            <v>1742.864</v>
          </cell>
        </row>
        <row r="44718">
          <cell r="A44718" t="str">
            <v>1G.NP.04.01.03.00.0120.g</v>
          </cell>
          <cell r="B44718" t="str">
            <v xml:space="preserve">Sesto d'impianto indicativo, 6,5 x 6,5 m, con 218-254 speci arboree/arbustive di latifoglie: pioppo. Densità stimata ad ettaro
- astoni di pioppo (pioppelle) di 2 anni in vivaio, circonferenza da 15 a 17 cm, protezione individuale al rimboschimento. 
Realizzazione tramite messa a dimora manuale. Escluso pacciamatura e operazioni preparatorie di terreno. </v>
          </cell>
          <cell r="C44718" t="str">
            <v>ha</v>
          </cell>
          <cell r="D44718">
            <v>1998.624</v>
          </cell>
        </row>
        <row r="44719">
          <cell r="A44719" t="str">
            <v>1G.NP.04.01.03.00.0120.h</v>
          </cell>
          <cell r="B44719" t="str">
            <v xml:space="preserve">Sesto d'impianto indicativo, 6,5 x 6,5 m, con 218-254 speci arboree/arbustive di latifoglie: pioppo. Densità stimata ad ettaro
- astoni di pioppo (pioppelle) di 2 anni in vivaio, circonferenza oltre 17 cm, protezione individuale al rimboschimento. 
Realizzazione tramite messa a dimora manuale. Escluso pacciamatura e operazioni preparatorie di terreno. </v>
          </cell>
          <cell r="C44719" t="str">
            <v>ha</v>
          </cell>
          <cell r="D44719">
            <v>2070.904</v>
          </cell>
        </row>
        <row r="44720">
          <cell r="A44720" t="str">
            <v>1G.NP.04.01.03.00.0125.a</v>
          </cell>
          <cell r="B44720" t="str">
            <v xml:space="preserve">Sesto d'impianto indicativo, 5,5 x 5,5 m, con 302-358 speci arboree/arbustive di latifoglie: pioppo. Densità stimata ad ettaro
- astoni di pioppo (pioppelle) di un anno in vivaio, fino a 11 cm di circonferenza, nessuna protezione al rimboschimento. 
Realizzazione tramite messa a dimora manuale. Escluso pacciamatura e operazioni preparatorie di terreno. </v>
          </cell>
          <cell r="C44720" t="str">
            <v>ha</v>
          </cell>
          <cell r="D44720">
            <v>1597.05</v>
          </cell>
        </row>
        <row r="44721">
          <cell r="A44721" t="str">
            <v>1G.NP.04.01.03.00.0125.b</v>
          </cell>
          <cell r="B44721" t="str">
            <v xml:space="preserve">Sesto d'impianto indicativo, 5,5 x 5,5 m, con 302-358 speci arboree/arbustive di latifoglie: pioppo. Densità stimata ad ettaro
- astoni di pioppo (pioppelle) di 2 anni in vivaio, circonferenza da 11 a 14 cm, nessuna protezione al rimboschimento. 
Realizzazione tramite messa a dimora manuale. Escluso pacciamatura e operazioni preparatorie di terreno. </v>
          </cell>
          <cell r="C44721" t="str">
            <v>ha</v>
          </cell>
          <cell r="D44721">
            <v>1581.556</v>
          </cell>
        </row>
        <row r="44722">
          <cell r="A44722" t="str">
            <v>1G.NP.04.01.03.00.0125.c</v>
          </cell>
          <cell r="B44722" t="str">
            <v xml:space="preserve">Sesto d'impianto indicativo, 5,5 x 5,5 m, con 302-358 speci arboree/arbustive di latifoglie: pioppo. Densità stimata ad ettaro
- astoni di pioppo (pioppelle) di 2 anni in vivaio, circonferenza da 15 a 17 cm, nessuna protezione al rimboschimento. 
Realizzazione tramite messa a dimora manuale. Escluso pacciamatura e operazioni preparatorie di terreno. </v>
          </cell>
          <cell r="C44722" t="str">
            <v>ha</v>
          </cell>
          <cell r="D44722">
            <v>1885.1559999999999</v>
          </cell>
        </row>
        <row r="44723">
          <cell r="A44723" t="str">
            <v>1G.NP.04.01.03.00.0125.d</v>
          </cell>
          <cell r="B44723" t="str">
            <v xml:space="preserve">Sesto d'impianto indicativo, 5,5 x 5,5 m, con 302-358 speci arboree/arbustive di latifoglie: pioppo. Densità stimata ad ettaro
- astoni di pioppo (pioppelle) di 2 anni in vivaio, circonferenza oltre 17 cm, nessuna protezione al rimboschimento. 
Realizzazione tramite messa a dimora manuale. Escluso pacciamatura e operazioni preparatorie di terreno. </v>
          </cell>
          <cell r="C44723" t="str">
            <v>ha</v>
          </cell>
          <cell r="D44723">
            <v>1970.9559999999999</v>
          </cell>
        </row>
        <row r="44724">
          <cell r="A44724" t="str">
            <v>1G.NP.04.01.03.00.0125.e</v>
          </cell>
          <cell r="B44724" t="str">
            <v xml:space="preserve">Sesto d'impianto indicativo, 5,5 x 5,5 m, con 302-358 speci arboree/arbustive di latifoglie: pioppo. Densità stimata ad ettaro
- astoni di pioppo (pioppelle) di un anno in vivaio, fino a 11 cm di circonferenza, protezione individuale al rimboschimento. 
Realizzazione tramite messa a dimora manuale. Escluso pacciamatura e operazioni preparatorie di terreno. </v>
          </cell>
          <cell r="C44724" t="str">
            <v>ha</v>
          </cell>
          <cell r="D44724">
            <v>2079.3449999999998</v>
          </cell>
        </row>
        <row r="44725">
          <cell r="A44725" t="str">
            <v>1G.NP.04.01.03.00.0125.f</v>
          </cell>
          <cell r="B44725" t="str">
            <v xml:space="preserve">Sesto d'impianto indicativo, 5,5 x 5,5 m, con 302-358 speci arboree/arbustive di latifoglie: pioppo. Densità stimata ad ettaro
- astoni di pioppo (pioppelle) di 2 anni in vivaio, circonferenza da 11 a 14 cm, protezione individuale al rimboschimento. 
Realizzazione tramite messa a dimora manuale. Escluso pacciamatura e operazioni preparatorie di terreno. </v>
          </cell>
          <cell r="C44725" t="str">
            <v>ha</v>
          </cell>
          <cell r="D44725">
            <v>2079.3449999999998</v>
          </cell>
        </row>
        <row r="44726">
          <cell r="A44726" t="str">
            <v>1G.NP.04.01.03.00.0125.g</v>
          </cell>
          <cell r="B44726" t="str">
            <v xml:space="preserve">Sesto d'impianto indicativo, 5,5 x 5,5 m, con 302-358 speci arboree/arbustive di latifoglie: pioppo. Densità stimata ad ettaro
- astoni di pioppo (pioppelle) di 2 anni in vivaio, circonferenza da 15 a 17 cm, protezione individuale al rimboschimento. 
Realizzazione tramite messa a dimora manuale. Escluso pacciamatura e operazioni preparatorie di terreno. </v>
          </cell>
          <cell r="C44726" t="str">
            <v>ha</v>
          </cell>
          <cell r="D44726">
            <v>2367.451</v>
          </cell>
        </row>
        <row r="44727">
          <cell r="A44727" t="str">
            <v>1G.NP.04.01.03.00.0125.h</v>
          </cell>
          <cell r="B44727" t="str">
            <v xml:space="preserve">Sesto d'impianto indicativo, 5,5 x 5,5 m, con 302-358 speci arboree/arbustive di latifoglie: pioppo. Densità stimata ad ettaro
- astoni di pioppo (pioppelle) di 2 anni in vivaio, circonferenza oltre 17 cm, protezione individuale al rimboschimento. 
Realizzazione tramite messa a dimora manuale. Escluso pacciamatura e operazioni preparatorie di terreno. </v>
          </cell>
          <cell r="C44727" t="str">
            <v>ha</v>
          </cell>
          <cell r="D44727">
            <v>2453.2510000000002</v>
          </cell>
        </row>
        <row r="44728">
          <cell r="A44728" t="str">
            <v>1G.NP.04.01.03.00.0130.a</v>
          </cell>
          <cell r="B44728" t="str">
            <v xml:space="preserve">Sesto d'impianto indicativo, 5,0 x 5,0 m, con 359-441 speci arboree/arbustive di latifoglie: pioppo. Densità stimata ad ettaro
- astoni di pioppo (pioppelle) di un anno in vivaio, fino a 11 cm di circonferenza, nessuna protezione al rimboschimento. 
Realizzazione tramite messa a dimora manuale. Escluso pacciamatura e operazioni preparatorie di terreno. </v>
          </cell>
          <cell r="C44728" t="str">
            <v>ha</v>
          </cell>
          <cell r="D44728">
            <v>1916.924</v>
          </cell>
        </row>
        <row r="44729">
          <cell r="A44729" t="str">
            <v>1G.NP.04.01.03.00.0130.b</v>
          </cell>
          <cell r="B44729" t="str">
            <v xml:space="preserve">Sesto d'impianto indicativo, 5,0 x 5,0 m, con 359-441 speci arboree/arbustive di latifoglie: pioppo. Densità stimata ad ettaro
- astoni di pioppo (pioppelle) di 2 anni in vivaio, circonferenza da 11 a 14 cm, nessuna protezione al rimboschimento. 
Realizzazione tramite messa a dimora manuale. Escluso pacciamatura e operazioni preparatorie di terreno.  </v>
          </cell>
          <cell r="C44729" t="str">
            <v>ha</v>
          </cell>
          <cell r="D44729">
            <v>1898.144</v>
          </cell>
        </row>
        <row r="44730">
          <cell r="A44730" t="str">
            <v>1G.NP.04.01.03.00.0130.c</v>
          </cell>
          <cell r="B44730" t="str">
            <v xml:space="preserve">Sesto d'impianto indicativo, 5,0 x 5,0 m, con 359-441 speci arboree/arbustive di latifoglie: pioppo. Densità stimata ad ettaro
- astoni di pioppo (pioppelle) di 2 anni in vivaio, circonferenza da 15 a 17 cm, nessuna protezione al rimboschimento. 
Realizzazione tramite messa a dimora manuale. Escluso pacciamatura e operazioni preparatorie di terreno. </v>
          </cell>
          <cell r="C44730" t="str">
            <v>ha</v>
          </cell>
          <cell r="D44730">
            <v>2266.1439999999998</v>
          </cell>
        </row>
        <row r="44731">
          <cell r="A44731" t="str">
            <v>1G.NP.04.01.03.00.0130.d</v>
          </cell>
          <cell r="B44731" t="str">
            <v xml:space="preserve">Sesto d'impianto indicativo, 5,0 x 5,0 m, con 359-441 speci arboree/arbustive di latifoglie: pioppo. Densità stimata ad ettaro
- astoni di pioppo (pioppelle) di 2 anni in vivaio, circonferenza oltre 17 cm, nessuna protezione al rimboschimento. 
Realizzazione tramite messa a dimora manuale. Escluso pacciamatura e operazioni preparatorie di terreno. </v>
          </cell>
          <cell r="C44731" t="str">
            <v>ha</v>
          </cell>
          <cell r="D44731">
            <v>2370.1439999999998</v>
          </cell>
        </row>
        <row r="44732">
          <cell r="A44732" t="str">
            <v>1G.NP.04.01.03.00.0130.e</v>
          </cell>
          <cell r="B44732" t="str">
            <v xml:space="preserve">Sesto d'impianto indicativo, 5,0 x 5,0 m, con 359-441 speci arboree/arbustive di latifoglie: pioppo. Densità stimata ad ettaro
- astoni di pioppo (pioppelle) di un anno in vivaio, fino a 11 cm di circonferenza, protezione individuale al rimboschimento. 
Realizzazione tramite messa a dimora manuale. Escluso pacciamatura e operazioni preparatorie di terreno. </v>
          </cell>
          <cell r="C44732" t="str">
            <v>ha</v>
          </cell>
          <cell r="D44732">
            <v>2496.0039999999999</v>
          </cell>
        </row>
        <row r="44733">
          <cell r="A44733" t="str">
            <v>1G.NP.04.01.03.00.0130.f</v>
          </cell>
          <cell r="B44733" t="str">
            <v xml:space="preserve">Sesto d'impianto indicativo, 5,0 x 5,0 m, con 359-441 speci arboree/arbustive di latifoglie: pioppo. Densità stimata ad ettaro
- astoni di pioppo (pioppelle) di 2 anni in vivaio, circonferenza da 11 a 14 cm, protezione individuale al rimboschimento. 
Realizzazione tramite messa a dimora manuale. Escluso pacciamatura e operazioni preparatorie di terreno. </v>
          </cell>
          <cell r="C44733" t="str">
            <v>ha</v>
          </cell>
          <cell r="D44733">
            <v>2477.2240000000002</v>
          </cell>
        </row>
        <row r="44734">
          <cell r="A44734" t="str">
            <v>1G.NP.04.01.03.00.0130.g</v>
          </cell>
          <cell r="B44734" t="str">
            <v xml:space="preserve">Sesto d'impianto indicativo, 5,0 x 5,0 m, con 359-441 speci arboree/arbustive di latifoglie: pioppo. Densità stimata ad ettaro
- astoni di pioppo (pioppelle) di 2 anni in vivaio, circonferenza da 15 a 17 cm, protezione individuale al rimboschimento. 
Realizzazione tramite messa a dimora manuale. Escluso pacciamatura e operazioni preparatorie di terreno. </v>
          </cell>
          <cell r="C44734" t="str">
            <v>ha</v>
          </cell>
          <cell r="D44734">
            <v>2845.2240000000002</v>
          </cell>
        </row>
        <row r="44735">
          <cell r="A44735" t="str">
            <v>1G.NP.04.01.03.00.0130.h</v>
          </cell>
          <cell r="B44735" t="str">
            <v xml:space="preserve">Sesto d'impianto indicativo, 5,0 x 5,0 m, con 359-441 speci arboree/arbustive di latifoglie: pioppo. Densità stimata ad ettaro
- astoni di pioppo (pioppelle) di 2 anni in vivaio, circonferenza oltre 17 cm, protezione individuale al rimboschimento. 
Realizzazione tramite messa a dimora manuale. Escluso pacciamatura e operazioni preparatorie di terreno. </v>
          </cell>
          <cell r="C44735" t="str">
            <v>ha</v>
          </cell>
          <cell r="D44735">
            <v>2949.2240000000002</v>
          </cell>
        </row>
        <row r="44736">
          <cell r="A44736" t="str">
            <v>1G.NP.04.01.06.00.0005._</v>
          </cell>
          <cell r="B44736" t="str">
            <v xml:space="preserve">Speci arbustive di latifoglie: talee prelevate da materiale autoctono e/o indigeno (salix viminalis, triandra, purpurea, ecc.), con diametro minimo 2 cm e lunghezza oltre 60 cm. Infisse nel terreno per almeno 50 cm  
Messa a dimora manuale. Compreso irrigazione </v>
          </cell>
          <cell r="C44736" t="str">
            <v>cad</v>
          </cell>
          <cell r="D44736">
            <v>1.5469999999999999</v>
          </cell>
        </row>
        <row r="44737">
          <cell r="A44737" t="str">
            <v>1G.NP.04.01.06.00.0010._</v>
          </cell>
          <cell r="B44737" t="str">
            <v>Speci arbustive di latifoglie: talee ad elevata capacità vegetativa (ad esempio salici), con diametro 1-5 cm e lunghezza 70-80 cm, negli interstizi di difese spondali (4 talee/mq). Infisse nel terreno per almeno 50 cm
Messa a dimora manuale</v>
          </cell>
          <cell r="C44737" t="str">
            <v>cad</v>
          </cell>
          <cell r="D44737">
            <v>2.4209999999999998</v>
          </cell>
        </row>
        <row r="44738">
          <cell r="A44738" t="str">
            <v>1G.NP.04.01.06.00.0015.a</v>
          </cell>
          <cell r="B44738" t="str">
            <v>Speci arbustive di latifoglie in vasetto, in zolla o in fitocella (prunus spinosa, crataegus monogina, cornus sanguinea, cornus mas, colutea arborescens, corylus avellana, cotinus coggiria, sambucus nigra, rhamnus frangula, viburnum lantana, euonymus europaeus, ecc).
- di altezza compresa fra 0,60 m e 0,90 m
Messa a dimora manuale. Compreso apertura di buca (diametro di 20 cm, profondità di 10 cm) superiori alle dimensioni della zolla o fitocella, rinterro eseguito a mano, immediata innaffiatura a pioggia di impianto fino al completo attecchimento delle specie, sostituzione di piante morte o attaccate da parassiti e da funghi nella stagione successiva, la quantità per ogni specie non dovrà superare il 15% del numero complessivo delle piante fornite</v>
          </cell>
          <cell r="C44738" t="str">
            <v>cad</v>
          </cell>
          <cell r="D44738">
            <v>26.436</v>
          </cell>
        </row>
        <row r="44739">
          <cell r="A44739" t="str">
            <v>1G.NP.04.01.06.00.0015.b</v>
          </cell>
          <cell r="B44739" t="str">
            <v>Speci arbustive di latifoglie in vasetto, in zolla o in fitocella (prunus spinosa, crataegus monogina, cornus sanguinea, cornus mas, colutea arborescens, corylus avellana, cotinus coggiria, sambucus nigra, rhamnus frangula, viburnum lantana, euonymus europaeus, ecc).
- di altezza compresa fra 1,00 m e 1,80 m
Messa a dimora manuale. Compreso apertura di buca (diametro di 20 cm, profondità di 10 cm) superiori alle dimensioni della zolla o fitocella, rinterro eseguito a mano, immediata innaffiatura a pioggia di impianto fino al completo attecchimento delle specie, sostituzione di piante morte o attaccate da parassiti e da funghi nella stagione successiva, la quantità per ogni specie non dovrà superare il 15% del numero complessivo delle piante fornite</v>
          </cell>
          <cell r="C44739" t="str">
            <v>cad</v>
          </cell>
          <cell r="D44739">
            <v>48.485999999999997</v>
          </cell>
        </row>
        <row r="44740">
          <cell r="A44740" t="str">
            <v>1G.NP.04.01.06.00.0020._</v>
          </cell>
          <cell r="B44740" t="str">
            <v>Speci arboree od arbustive di latifoglie a radice nuda o in contenitore multiforo, altezza fino a 100 cm 
Messa a dimora manuale. Escluso materiale vegetale</v>
          </cell>
          <cell r="C44740" t="str">
            <v>cad</v>
          </cell>
          <cell r="D44740">
            <v>1.1200000000000001</v>
          </cell>
        </row>
        <row r="44741">
          <cell r="A44741" t="str">
            <v>1G.NP.04.01.06.00.0025._</v>
          </cell>
          <cell r="B44741" t="str">
            <v xml:space="preserve">Speci arboree od arbustive di latifoglie in contenitore multiforo, altezza fino a 100 cm 
Messa a dimora manuale. Compreso materiale vegetale e rincalzamento </v>
          </cell>
          <cell r="C44741" t="str">
            <v>cad</v>
          </cell>
          <cell r="D44741">
            <v>5.27</v>
          </cell>
        </row>
        <row r="44742">
          <cell r="A44742" t="str">
            <v>1G.NP.04.01.06.00.0030._</v>
          </cell>
          <cell r="B44742" t="str">
            <v>Pollone di castagno di 1-2 anni eseguito a spacco (o simili) con speci arboree pregiate o da frutto mediante l'utilizzo di marza con diametro uguale al portainnesto, protezione con biomastice,  
- si considera l'innesto di 3-4 polloni per ceppaia
Realizzazione manuale di innesto. Compreso potatura estiva dei germogli per formazione di chioma nonché limitazione di danni da vento</v>
          </cell>
          <cell r="C44742" t="str">
            <v>cad</v>
          </cell>
          <cell r="D44742">
            <v>5.024</v>
          </cell>
        </row>
        <row r="44743">
          <cell r="A44743" t="str">
            <v>1G.NP.04.14.00.00.0005.a</v>
          </cell>
          <cell r="B44743" t="str">
            <v>Catasta di tronchi arborei sramati, di essenza, lunghezza e sezione generica, su bordo strada trattorabile. 
Accumulo con mezzo meccanico (autocarro con gru). Compreso prelievo delle ramaglie su strada, caricamento su carro, trasporto fino all'imposto e formazione di catasta
- distanze inferiori ai 500 m; carichi fino a 1,5 mc</v>
          </cell>
          <cell r="C44743" t="str">
            <v>mc</v>
          </cell>
          <cell r="D44743">
            <v>5.4589999999999996</v>
          </cell>
        </row>
        <row r="44744">
          <cell r="A44744" t="str">
            <v>1G.NP.04.14.00.00.0005.b</v>
          </cell>
          <cell r="B44744" t="str">
            <v>Catasta di tronchi arborei sramati, di essenza, lunghezza e sezione generica, su bordo strada trattorabile. 
Accumulo con mezzo meccanico (autocarro con gru). Compreso prelievo delle ramaglie su strada, caricamento su carro, trasporto fino all'imposto e formazione di catasta
- distanze comprese tra 501 e 1000 m; trattrici di media e bassa potenza e carichi fino a 1,5 mc</v>
          </cell>
          <cell r="C44744" t="str">
            <v>mc</v>
          </cell>
          <cell r="D44744">
            <v>9.0990000000000002</v>
          </cell>
        </row>
        <row r="44745">
          <cell r="A44745" t="str">
            <v>1G.NP.04.14.00.00.0005.c</v>
          </cell>
          <cell r="B44745" t="str">
            <v>Catasta di tronchi arborei sramati, di essenza, lunghezza e sezione generica, su bordo strada trattorabile. 
Accumulo con mezzo meccanico (autocarro con gru). Compreso prelievo delle ramaglie su strada, caricamento su carro, trasporto fino all'imposto e formazione di catasta
- per distanze comprese tra 1001 e 3000 m; per trattrici di media e bassa potenza e carichi fino a 1,5 mc</v>
          </cell>
          <cell r="C44745" t="str">
            <v>mc</v>
          </cell>
          <cell r="D44745">
            <v>13.231999999999999</v>
          </cell>
        </row>
        <row r="44746">
          <cell r="A44746" t="str">
            <v>1G.NP.04.14.00.00.0005.d</v>
          </cell>
          <cell r="B44746" t="str">
            <v>Catasta di tronchi arborei sramati, di essenza, lunghezza e sezione generica, su bordo strada trattorabile. 
Accumulo con mezzo meccanico (autocarro con gru). Compreso prelievo delle ramaglie su strada, caricamento su carro, trasporto fino all'imposto e formazione di catasta
- distanze superiori a 3001 m; trattrici di media e bassa potenza e carichi fino a 1,5 mc</v>
          </cell>
          <cell r="C44746" t="str">
            <v>mc</v>
          </cell>
          <cell r="D44746">
            <v>20.664000000000001</v>
          </cell>
        </row>
        <row r="44747">
          <cell r="A44747" t="str">
            <v>1G.NP.04.14.00.00.0005.e</v>
          </cell>
          <cell r="B44747" t="str">
            <v>Catasta di tronchi arborei sramati, di essenza, lunghezza e sezione generica, su bordo strada trattorabile. 
Accumulo con mezzo meccanico (autocarro con gru). Compreso prelievo delle ramaglie su strada, caricamento su carro, trasporto fino all'imposto e formazione di catasta
- distanze inferiori ai 500 m; trattrici di media e bassa potenza e carichi superiori a 1,5 mc</v>
          </cell>
          <cell r="C44747" t="str">
            <v>mc</v>
          </cell>
          <cell r="D44747">
            <v>3.1139999999999999</v>
          </cell>
        </row>
        <row r="44748">
          <cell r="A44748" t="str">
            <v>1G.NP.04.14.00.00.0005.f</v>
          </cell>
          <cell r="B44748" t="str">
            <v>Catasta di tronchi arborei sramati, di essenza, lunghezza e sezione generica, su bordo strada trattorabile. 
Accumulo con mezzo meccanico (autocarro con gru). Compreso prelievo delle ramaglie su strada, caricamento su carro, trasporto fino all'imposto e formazione di catasta
- distanze comprese tra 501 e 1000 m; trattrici di media e bassa potenza e carichi superiori a 1,5 mc</v>
          </cell>
          <cell r="C44748" t="str">
            <v>mc</v>
          </cell>
          <cell r="D44748">
            <v>5.6840000000000002</v>
          </cell>
        </row>
        <row r="44749">
          <cell r="A44749" t="str">
            <v>1G.NP.04.14.00.00.0005.g</v>
          </cell>
          <cell r="B44749" t="str">
            <v>Catasta di tronchi arborei sramati, di essenza, lunghezza e sezione generica, su bordo strada trattorabile. 
Accumulo con mezzo meccanico (autocarro con gru). Compreso prelievo delle ramaglie su strada, caricamento su carro, trasporto fino all'imposto e formazione di catasta
- distanze comprese tra 1001 e 3000 m; trattrici di media e bassa potenza e carichi superiori a 1,5 mc</v>
          </cell>
          <cell r="C44749" t="str">
            <v>mc</v>
          </cell>
          <cell r="D44749">
            <v>6.7220000000000004</v>
          </cell>
        </row>
        <row r="44750">
          <cell r="A44750" t="str">
            <v>1G.NP.04.14.00.00.0005.h</v>
          </cell>
          <cell r="B44750" t="str">
            <v>Catasta di tronchi arborei sramati, di essenza, lunghezza e sezione generica, su bordo strada trattorabile. 
Accumulo con mezzo meccanico (autocarro con gru). Compreso prelievo delle ramaglie su strada, caricamento su carro, trasporto fino all'imposto e formazione di catasta
- distanze superiori a 3001 m; trattrici di media e bassa potenza e carichi superiori a 1,5 mc</v>
          </cell>
          <cell r="C44750" t="str">
            <v>mc</v>
          </cell>
          <cell r="D44750">
            <v>15.026999999999999</v>
          </cell>
        </row>
        <row r="44751">
          <cell r="A44751" t="str">
            <v>1G.NP.04.14.00.00.0010.a</v>
          </cell>
          <cell r="B44751" t="str">
            <v>Catasta di ramaglie. Le ramaglie posizionate su bordo strada trattorabile. 
Accumulo con mezzo meccanico (autocarro con gru). Compreso prelievo delle ramaglie su strada, caricamento su carro, trasporto fino all'imposto e formazione di catasta
- distanze inferiori ai 500 m; trattrici di media e bassa potenza e carichi fino a 1,5 mc</v>
          </cell>
          <cell r="C44751" t="str">
            <v>mc</v>
          </cell>
          <cell r="D44751">
            <v>10.917999999999999</v>
          </cell>
        </row>
        <row r="44752">
          <cell r="A44752" t="str">
            <v>1G.NP.04.14.00.00.0010.b</v>
          </cell>
          <cell r="B44752" t="str">
            <v>Catasta di ramaglie. Le ramaglie posizionate su bordo strada trattorabile. 
Accumulo con mezzo meccanico (autocarro con gru). Compreso prelievo delle ramaglie su strada, caricamento su carro, trasporto fino all'imposto e formazione di catasta
- distanze comprese tra 501 e 1000 m; trattrici di media e bassa potenza e carichi fino a 1,5 mc</v>
          </cell>
          <cell r="C44752" t="str">
            <v>mc</v>
          </cell>
          <cell r="D44752">
            <v>18.196999999999999</v>
          </cell>
        </row>
        <row r="44753">
          <cell r="A44753" t="str">
            <v>1G.NP.04.14.00.00.0010.c</v>
          </cell>
          <cell r="B44753" t="str">
            <v>Catasta di ramaglie. Le ramaglie posizionate su bordo strada trattorabile. 
Accumulo con mezzo meccanico (autocarro con gru). Compreso prelievo delle ramaglie su strada, caricamento su carro, trasporto fino all'imposto e formazione di catasta
- distanze comprese tra 1001 e 3000 m; trattrici di media e bassa potenza e carichi fino a 1,5 mc</v>
          </cell>
          <cell r="C44753" t="str">
            <v>mc</v>
          </cell>
          <cell r="D44753">
            <v>22.747</v>
          </cell>
        </row>
        <row r="44754">
          <cell r="A44754" t="str">
            <v>1G.NP.04.14.00.00.0010.d</v>
          </cell>
          <cell r="B44754" t="str">
            <v>Catasta di ramaglie. Le ramaglie posizionate su bordo strada trattorabile. 
Accumulo con mezzo meccanico (autocarro con gru). Compreso prelievo delle ramaglie su strada, caricamento su carro, trasporto fino all'imposto e formazione di catasta
- distanze superiori a 3001 m; trattrici di media e bassa potenza e carichi fino a 1,5 mc</v>
          </cell>
          <cell r="C44754" t="str">
            <v>mc</v>
          </cell>
          <cell r="D44754">
            <v>27.295999999999999</v>
          </cell>
        </row>
        <row r="44755">
          <cell r="A44755" t="str">
            <v>1G.NP.04.14.01.00.0005._</v>
          </cell>
          <cell r="B44755" t="str">
            <v>Strato di concime di fondo, organico-minerale 
- titolo minimo NPK 7-5-5 e Mg min. 1% in quantità minima di 100 g/mq
Spargimento con mezzo (trattore gommato) su terreno</v>
          </cell>
          <cell r="C44755" t="str">
            <v>mq</v>
          </cell>
          <cell r="D44755">
            <v>1.0980000000000001</v>
          </cell>
        </row>
        <row r="44756">
          <cell r="A44756" t="str">
            <v>1G.NP.04.14.01.00.0010._</v>
          </cell>
          <cell r="B44756" t="str">
            <v>Strato di concime post-emergenza, organico-minerale
- titolo minimo NPK 10-5-5 e Mg min. 1% in quantità minima di 50 g/mq
Spargimento con mezzo (trattore gommato) su terreno</v>
          </cell>
          <cell r="C44756" t="str">
            <v>mq</v>
          </cell>
          <cell r="D44756">
            <v>1.03</v>
          </cell>
        </row>
        <row r="44757">
          <cell r="A44757" t="str">
            <v>1G.NP.04.14.01.00.0015._</v>
          </cell>
          <cell r="B44757" t="str">
            <v>Strato di concime di compost, origine vegetale, per usi agronomici, spessore di 5 cm
Spargimento con mezzo (trattore gommato) su terreno</v>
          </cell>
          <cell r="C44757" t="str">
            <v>mc</v>
          </cell>
          <cell r="D44757">
            <v>64.153999999999996</v>
          </cell>
        </row>
        <row r="44758">
          <cell r="A44758" t="str">
            <v>1G.NP.04.14.01.00.0020._</v>
          </cell>
          <cell r="B44758" t="str">
            <v>Strato di concime per piantine forestali, 20 gr di concime chimico e 200 gr di stallatico secco
Spargimento manuale localizzato</v>
          </cell>
          <cell r="C44758" t="str">
            <v>cad</v>
          </cell>
          <cell r="D44758">
            <v>0.59399999999999997</v>
          </cell>
        </row>
        <row r="44759">
          <cell r="A44759" t="str">
            <v>1G.NP.04.14.01.01.0005._</v>
          </cell>
          <cell r="B44759" t="str">
            <v>Strato di concime preparatoria agli impianti, chimico, perfosfati
- rif. NPK 15-15-15, quantità di riferimento 5 q/ha
Spargimento con mezzo (trattrice) su terreno</v>
          </cell>
          <cell r="C44759" t="str">
            <v>ha</v>
          </cell>
          <cell r="D44759">
            <v>901.36800000000005</v>
          </cell>
        </row>
        <row r="44760">
          <cell r="A44760" t="str">
            <v>1H.EI.00.00.00.00.0005._</v>
          </cell>
          <cell r="B44760" t="str">
            <v>Perforazione di terreno generico, con aste cave con setto filtrante (in corrispondenza della profondità di misura). Aste collocate in serie fino al raggiungimento del piano campagna per tenuta pneumatica. Per installazione di attrezzatura di campionamento attivo di gas interstiziali.
Compreso: infissione verticale di attrezzatura con dispositivo spingente ad azionamento elettrico o pneumatico.</v>
          </cell>
          <cell r="C44760" t="str">
            <v>cad</v>
          </cell>
          <cell r="D44760">
            <v>101.2</v>
          </cell>
        </row>
        <row r="44761">
          <cell r="A44761" t="str">
            <v>1H.EI.00.00.00.00.0010.a</v>
          </cell>
          <cell r="B44761" t="str">
            <v>Prelievo di campioni di gas con posa, in corrispondenza del setto filtrante, di sonda capillare a tenuta pneumatica coassiale alla batteria di aste, e utilizzo di pompa pneumatica aspirante per passaggio della miscela gassosa in fiale reagenti a lettura diretta in campo (determinazione semiquantitativa), precedentemente collocate alla testa del tubo capillare 
- Per ogni prelievo a profondità da 0 a 5 m</v>
          </cell>
          <cell r="C44761" t="str">
            <v>cad</v>
          </cell>
          <cell r="D44761">
            <v>189.75</v>
          </cell>
        </row>
        <row r="44762">
          <cell r="A44762" t="str">
            <v>1H.EI.00.00.00.00.0010.b</v>
          </cell>
          <cell r="B44762" t="str">
            <v>Prelievo di campioni di gas con posa, in corrispondenza del setto filtrante, di sonda capillare a tenuta pneumatica coassiale alla batteria di aste, e utilizzo di pompa pneumatica aspirante per passaggio della miscela gassosa in fiale reagenti a lettura diretta in campo (determinazione semiquantitativa), precedentemente collocate alla testa del tubo capillare 
- Per ogni prelievo a profondità oltre i 5 m</v>
          </cell>
          <cell r="C44762" t="str">
            <v>cad</v>
          </cell>
          <cell r="D44762">
            <v>189.75</v>
          </cell>
        </row>
        <row r="44763">
          <cell r="A44763" t="str">
            <v>1H.EI.00.00.00.00.0015.a</v>
          </cell>
          <cell r="B44763" t="str">
            <v>Prelievo di campioni di gas con posa, in corrispondenza del setto filtrante, di sonda capillare a tenuta pneumatica coassiale alla batteria di aste, e utilizzo di pompa da vuoto per convogliamento della miscela gassosa estratta in appositi contenitori o su fiale di carbone attivo
- Per ogni prelievo a profondità da 0 a 5 m</v>
          </cell>
          <cell r="C44763" t="str">
            <v>cad</v>
          </cell>
          <cell r="D44763">
            <v>101.2</v>
          </cell>
        </row>
        <row r="44764">
          <cell r="A44764" t="str">
            <v>1H.EI.00.00.00.00.0015.b</v>
          </cell>
          <cell r="B44764" t="str">
            <v>Prelievo di campioni di gas con posa, in corrispondenza del setto filtrante, di sonda capillare a tenuta pneumatica coassiale alla batteria di aste, e utilizzo di pompa da vuoto per convogliamento della miscela gassosa estratta in appositi contenitori o su fiale di carbone attivo
- Per ogni prelievo a profondità oltre i 5 m</v>
          </cell>
          <cell r="C44764" t="str">
            <v>cad</v>
          </cell>
          <cell r="D44764">
            <v>101.2</v>
          </cell>
        </row>
        <row r="44765">
          <cell r="A44765" t="str">
            <v>1H.EI.00.00.00.00.0020.a</v>
          </cell>
          <cell r="B44765" t="str">
            <v>Prelievo di campioni di gas con metodi passivi con perforazione in terreno generico per posizionamento di captore fino a 1 m dal p. c.
- Per ogni campione compreso il primo
Compresi: installazione di qualunque tipo di captore; determinazione, con adeguata analisi chimica di laboratorio (desorbimento, spettrometria di massa e gascromatografia), di almeno 10 composti volatili</v>
          </cell>
          <cell r="C44765" t="str">
            <v>cad</v>
          </cell>
          <cell r="D44765">
            <v>189.75</v>
          </cell>
        </row>
        <row r="44766">
          <cell r="A44766" t="str">
            <v>1H.EI.00.00.00.00.0020.b</v>
          </cell>
          <cell r="B44766" t="str">
            <v>Prelievo di campioni di gas con metodi passivi con perforazione in terreno generico per posizionamento di captore fino a 1 m dal p. c.
- Per ogni metro di perforazione, da 1 a 5 m
Compresi: installazione di qualunque tipo di captore; determinazione, con adeguata analisi chimica di laboratorio (desorbimento, spettrometria di massa e gascromatografia), di almeno 10 composti volatili</v>
          </cell>
          <cell r="C44766" t="str">
            <v>m</v>
          </cell>
          <cell r="D44766">
            <v>189.75</v>
          </cell>
        </row>
        <row r="44767">
          <cell r="A44767" t="str">
            <v>1H.EI.00.00.00.00.0020.c</v>
          </cell>
          <cell r="B44767" t="str">
            <v>Prelievo di campioni di gas con metodi passivi con perforazione in terreno generico per posizionamento di captore fino a 1 m dal p. c.
- Per ogni metro di perforazione, da 5 a 10 m
Compresi: installazione di qualunque tipo di captore; determinazione, con adeguata analisi chimica di laboratorio (desorbimento, spettrometria di massa e gascromatografia), di almeno 10 composti volatili</v>
          </cell>
          <cell r="C44767" t="str">
            <v>m</v>
          </cell>
          <cell r="D44767">
            <v>189.75</v>
          </cell>
        </row>
        <row r="44768">
          <cell r="A44768" t="str">
            <v>1H.EI.00.00.00.01.0005._</v>
          </cell>
          <cell r="B44768" t="str">
            <v>Installazione di sistema di pompaggio nel pozzetto di monitoraggio (indipendentemente dalla profondità)</v>
          </cell>
          <cell r="C44768" t="str">
            <v>cad</v>
          </cell>
          <cell r="D44768">
            <v>63.25</v>
          </cell>
        </row>
        <row r="44769">
          <cell r="A44769" t="str">
            <v>1H.EI.00.00.00.01.0010._</v>
          </cell>
          <cell r="B44769" t="str">
            <v>Campionamento di acque contaminate con campionatore pneumatico o di elettropompa sommersa che impediscano alterazioni di natura fisica o chimica delle acque durante il campionamento
- profondità da 0 a 40 m dal p. c.</v>
          </cell>
          <cell r="C44769" t="str">
            <v>cad</v>
          </cell>
          <cell r="D44769">
            <v>189.75</v>
          </cell>
        </row>
        <row r="44770">
          <cell r="A44770" t="str">
            <v>1H.EI.00.00.01.00.0005.a</v>
          </cell>
          <cell r="B44770" t="str">
            <v>Terreni - Preparazione dei campioni
- Preparazione dei campioni mediante dissoluzione acida</v>
          </cell>
          <cell r="C44770" t="str">
            <v>cad</v>
          </cell>
          <cell r="D44770">
            <v>18.975000000000001</v>
          </cell>
        </row>
        <row r="44771">
          <cell r="A44771" t="str">
            <v>1H.EI.00.00.01.00.0005.b</v>
          </cell>
          <cell r="B44771" t="str">
            <v>Terreni - Preparazione dei campioni
- Preparazione dei campioni mediante eluizione con CO2</v>
          </cell>
          <cell r="C44771" t="str">
            <v>cad</v>
          </cell>
          <cell r="D44771">
            <v>18.975000000000001</v>
          </cell>
        </row>
        <row r="44772">
          <cell r="A44772" t="str">
            <v>1H.EI.00.00.01.00.0005.c</v>
          </cell>
          <cell r="B44772" t="str">
            <v>Terreni - Preparazione dei campioni
- Preparazione dei campioni mediante eluizione con CH3CO2H</v>
          </cell>
          <cell r="C44772" t="str">
            <v>cad</v>
          </cell>
          <cell r="D44772">
            <v>18.975000000000001</v>
          </cell>
        </row>
        <row r="44773">
          <cell r="A44773" t="str">
            <v>1H.EI.00.00.01.00.0010.a</v>
          </cell>
          <cell r="B44773" t="str">
            <v>Parametri generali e anioni 
- pH potenziometria</v>
          </cell>
          <cell r="C44773" t="str">
            <v>cad</v>
          </cell>
          <cell r="D44773">
            <v>8.8550000000000004</v>
          </cell>
        </row>
        <row r="44774">
          <cell r="A44774" t="str">
            <v>1H.EI.00.00.01.00.0010.b</v>
          </cell>
          <cell r="B44774" t="str">
            <v>Parametri generali e anioni 
- conducibilità potenziometria</v>
          </cell>
          <cell r="C44774" t="str">
            <v>cad</v>
          </cell>
          <cell r="D44774">
            <v>12.65</v>
          </cell>
        </row>
        <row r="44775">
          <cell r="A44775" t="str">
            <v>1H.EI.00.00.01.00.0010.c</v>
          </cell>
          <cell r="B44775" t="str">
            <v>Parametri generali e anioni 
- contenuto sostanze organiche volumetria</v>
          </cell>
          <cell r="C44775" t="str">
            <v>cad</v>
          </cell>
          <cell r="D44775">
            <v>37.950000000000003</v>
          </cell>
        </row>
        <row r="44776">
          <cell r="A44776" t="str">
            <v>1H.EI.00.00.01.00.0010.d</v>
          </cell>
          <cell r="B44776" t="str">
            <v>Parametri generali e anioni 
- contenuto argilla granulometria</v>
          </cell>
          <cell r="C44776" t="str">
            <v>cad</v>
          </cell>
          <cell r="D44776">
            <v>31.625</v>
          </cell>
        </row>
        <row r="44777">
          <cell r="A44777" t="str">
            <v>1H.EI.00.00.01.00.0010.e</v>
          </cell>
          <cell r="B44777" t="str">
            <v>Parametri generali e anioni 
- mineralogia argilla diffrattometria RX</v>
          </cell>
          <cell r="C44777" t="str">
            <v>cad</v>
          </cell>
          <cell r="D44777">
            <v>63.25</v>
          </cell>
        </row>
        <row r="44778">
          <cell r="A44778" t="str">
            <v>1H.EI.00.00.01.00.0010.f</v>
          </cell>
          <cell r="B44778" t="str">
            <v>Parametri generali e anioni 
- capacità scambio cationico spettrofotom. assorb. Atom</v>
          </cell>
          <cell r="C44778" t="str">
            <v>cad</v>
          </cell>
          <cell r="D44778">
            <v>37.950000000000003</v>
          </cell>
        </row>
        <row r="44779">
          <cell r="A44779" t="str">
            <v>1H.EI.00.00.01.00.0015.a</v>
          </cell>
          <cell r="B44779" t="str">
            <v>Parametri generali e anioni - fluoruri
- colorimetria</v>
          </cell>
          <cell r="C44779" t="str">
            <v>cad</v>
          </cell>
          <cell r="D44779">
            <v>18.975000000000001</v>
          </cell>
        </row>
        <row r="44780">
          <cell r="A44780" t="str">
            <v>1H.EI.00.00.01.00.0015.b</v>
          </cell>
          <cell r="B44780" t="str">
            <v>Parametri generali e anioni - fluoruri
- elettrodo iono - selettivi</v>
          </cell>
          <cell r="C44780" t="str">
            <v>cad</v>
          </cell>
          <cell r="D44780">
            <v>18.975000000000001</v>
          </cell>
        </row>
        <row r="44781">
          <cell r="A44781" t="str">
            <v>1H.EI.00.00.01.00.0015.c</v>
          </cell>
          <cell r="B44781" t="str">
            <v>Parametri generali e anioni - fluoruri
- cromatografia ionica</v>
          </cell>
          <cell r="C44781" t="str">
            <v>cad</v>
          </cell>
          <cell r="D44781">
            <v>22.138000000000002</v>
          </cell>
        </row>
        <row r="44782">
          <cell r="A44782" t="str">
            <v>1H.EI.00.00.01.00.0020._</v>
          </cell>
          <cell r="B44782" t="str">
            <v>Parametri generali e anioni - Bromuri
- cromatografia ionica</v>
          </cell>
          <cell r="C44782" t="str">
            <v>cad</v>
          </cell>
          <cell r="D44782">
            <v>22.138000000000002</v>
          </cell>
        </row>
        <row r="44783">
          <cell r="A44783" t="str">
            <v>1H.EI.00.00.01.00.0025._</v>
          </cell>
          <cell r="B44783" t="str">
            <v>Parametri generali e anioni - cianuri liberi
- colorimetria previa distillazione</v>
          </cell>
          <cell r="C44783" t="str">
            <v>cad</v>
          </cell>
          <cell r="D44783">
            <v>32.89</v>
          </cell>
        </row>
        <row r="44784">
          <cell r="A44784" t="str">
            <v>1H.EI.00.00.01.00.0030._</v>
          </cell>
          <cell r="B44784" t="str">
            <v>Parametri generali e anioni - cianuri complessi
- colorimetria previa distillazione</v>
          </cell>
          <cell r="C44784" t="str">
            <v>cad</v>
          </cell>
          <cell r="D44784">
            <v>15.18</v>
          </cell>
        </row>
        <row r="44785">
          <cell r="A44785" t="str">
            <v>1H.EI.00.00.01.00.0035.a</v>
          </cell>
          <cell r="B44785" t="str">
            <v>Parametri generali e anioni - amianto
- microscopia ottica</v>
          </cell>
          <cell r="C44785" t="str">
            <v>cad</v>
          </cell>
          <cell r="D44785">
            <v>107.52500000000001</v>
          </cell>
        </row>
        <row r="44786">
          <cell r="A44786" t="str">
            <v>1H.EI.00.00.01.00.0035.b</v>
          </cell>
          <cell r="B44786" t="str">
            <v>Parametri generali e anioni - amianto
- diffrattometria RX</v>
          </cell>
          <cell r="C44786" t="str">
            <v>cad</v>
          </cell>
          <cell r="D44786">
            <v>164.45</v>
          </cell>
        </row>
        <row r="44787">
          <cell r="A44787" t="str">
            <v>1H.EI.00.00.01.00.0040._</v>
          </cell>
          <cell r="B44787" t="str">
            <v>Metalli - argento
- assorbimento atomico fiamma</v>
          </cell>
          <cell r="C44787" t="str">
            <v>cad</v>
          </cell>
          <cell r="D44787">
            <v>10.119999999999999</v>
          </cell>
        </row>
        <row r="44788">
          <cell r="A44788" t="str">
            <v>1H.EI.00.00.01.00.0045.a</v>
          </cell>
          <cell r="B44788" t="str">
            <v>Metalli - arsenico
- spettrofotom. assorb. atom.</v>
          </cell>
          <cell r="C44788" t="str">
            <v>cad</v>
          </cell>
          <cell r="D44788">
            <v>10.119999999999999</v>
          </cell>
        </row>
        <row r="44789">
          <cell r="A44789" t="str">
            <v>1H.EI.00.00.01.00.0045.b</v>
          </cell>
          <cell r="B44789" t="str">
            <v>Metalli - arsenico
- kit idruri</v>
          </cell>
          <cell r="C44789" t="str">
            <v>cad</v>
          </cell>
          <cell r="D44789">
            <v>14.548</v>
          </cell>
        </row>
        <row r="44790">
          <cell r="A44790" t="str">
            <v>1H.EI.00.00.01.00.0050._</v>
          </cell>
          <cell r="B44790" t="str">
            <v>Metalli - bario
- emissione al plasma</v>
          </cell>
          <cell r="C44790" t="str">
            <v>cad</v>
          </cell>
          <cell r="D44790">
            <v>14.548</v>
          </cell>
        </row>
        <row r="44791">
          <cell r="A44791" t="str">
            <v>1H.EI.00.00.01.00.0055._</v>
          </cell>
          <cell r="B44791" t="str">
            <v>Metalli - berillio 
- emissione al plasma</v>
          </cell>
          <cell r="C44791" t="str">
            <v>cad</v>
          </cell>
          <cell r="D44791">
            <v>14.548</v>
          </cell>
        </row>
        <row r="44792">
          <cell r="A44792" t="str">
            <v>1H.EI.00.00.01.00.0060.a</v>
          </cell>
          <cell r="B44792" t="str">
            <v>Metalli - cadmio
- spettrofotom. assorb. atom.</v>
          </cell>
          <cell r="C44792" t="str">
            <v>cad</v>
          </cell>
          <cell r="D44792">
            <v>10.119999999999999</v>
          </cell>
        </row>
        <row r="44793">
          <cell r="A44793" t="str">
            <v>1H.EI.00.00.01.00.0060.b</v>
          </cell>
          <cell r="B44793" t="str">
            <v>Metalli - cadmio
- emissione al plasma</v>
          </cell>
          <cell r="C44793" t="str">
            <v>cad</v>
          </cell>
          <cell r="D44793">
            <v>14.548</v>
          </cell>
        </row>
        <row r="44794">
          <cell r="A44794" t="str">
            <v>1H.EI.00.00.01.00.0065._</v>
          </cell>
          <cell r="B44794" t="str">
            <v>Metalli - cobalto
- emissione al plasma</v>
          </cell>
          <cell r="C44794" t="str">
            <v>cad</v>
          </cell>
          <cell r="D44794">
            <v>14.548</v>
          </cell>
        </row>
        <row r="44795">
          <cell r="A44795" t="str">
            <v>1H.EI.00.00.01.00.0070.a</v>
          </cell>
          <cell r="B44795" t="str">
            <v>Metalli - cromo
- spettrofotom. assorb. atom.</v>
          </cell>
          <cell r="C44795" t="str">
            <v>cad</v>
          </cell>
          <cell r="D44795">
            <v>10.119999999999999</v>
          </cell>
        </row>
        <row r="44796">
          <cell r="A44796" t="str">
            <v>1H.EI.00.00.01.00.0070.b</v>
          </cell>
          <cell r="B44796" t="str">
            <v>Metalli - cromo
- emissione al plasma</v>
          </cell>
          <cell r="C44796" t="str">
            <v>cad</v>
          </cell>
          <cell r="D44796">
            <v>14.548</v>
          </cell>
        </row>
        <row r="44797">
          <cell r="A44797" t="str">
            <v>1H.EI.00.00.01.00.0075.a</v>
          </cell>
          <cell r="B44797" t="str">
            <v>Metalli - cromo VI
- spettrofotom. assorb. atom.</v>
          </cell>
          <cell r="C44797" t="str">
            <v>cad</v>
          </cell>
          <cell r="D44797">
            <v>17.077999999999999</v>
          </cell>
        </row>
        <row r="44798">
          <cell r="A44798" t="str">
            <v>1H.EI.00.00.01.00.0075.b</v>
          </cell>
          <cell r="B44798" t="str">
            <v>Metalli - cromo VI
- spettrofotom. UV/VIS</v>
          </cell>
          <cell r="C44798" t="str">
            <v>cad</v>
          </cell>
          <cell r="D44798">
            <v>20.239999999999998</v>
          </cell>
        </row>
        <row r="44799">
          <cell r="A44799" t="str">
            <v>1H.EI.00.00.01.00.0080.a</v>
          </cell>
          <cell r="B44799" t="str">
            <v>Metalli - mercurio
- spettrofotom. assorb. atom.</v>
          </cell>
          <cell r="C44799" t="str">
            <v>cad</v>
          </cell>
          <cell r="D44799">
            <v>10.119999999999999</v>
          </cell>
        </row>
        <row r="44800">
          <cell r="A44800" t="str">
            <v>1H.EI.00.00.01.00.0080.b</v>
          </cell>
          <cell r="B44800" t="str">
            <v>Metalli - mercurio
- kit idruri</v>
          </cell>
          <cell r="C44800" t="str">
            <v>cad</v>
          </cell>
          <cell r="D44800">
            <v>14.548</v>
          </cell>
        </row>
        <row r="44801">
          <cell r="A44801" t="str">
            <v>1H.EI.00.00.01.00.0085._</v>
          </cell>
          <cell r="B44801" t="str">
            <v>Metalli - molibdeno
- assorbimento atomico fiamma</v>
          </cell>
          <cell r="C44801" t="str">
            <v>cad</v>
          </cell>
          <cell r="D44801">
            <v>10.119999999999999</v>
          </cell>
        </row>
        <row r="44802">
          <cell r="A44802" t="str">
            <v>1H.EI.00.00.01.00.0090.a</v>
          </cell>
          <cell r="B44802" t="str">
            <v>Metalli - nichel
- spettrofotom. assorb. atom.</v>
          </cell>
          <cell r="C44802" t="str">
            <v>cad</v>
          </cell>
          <cell r="D44802">
            <v>10.119999999999999</v>
          </cell>
        </row>
        <row r="44803">
          <cell r="A44803" t="str">
            <v>1H.EI.00.00.01.00.0090.b</v>
          </cell>
          <cell r="B44803" t="str">
            <v>Metalli - nichel
- emissione al plasma</v>
          </cell>
          <cell r="C44803" t="str">
            <v>cad</v>
          </cell>
          <cell r="D44803">
            <v>14.548</v>
          </cell>
        </row>
        <row r="44804">
          <cell r="A44804" t="str">
            <v>1H.EI.00.00.01.00.0095.a</v>
          </cell>
          <cell r="B44804" t="str">
            <v>Metalli - piombo
- spettrofotom. assorb. atom.</v>
          </cell>
          <cell r="C44804" t="str">
            <v>cad</v>
          </cell>
          <cell r="D44804">
            <v>10.119999999999999</v>
          </cell>
        </row>
        <row r="44805">
          <cell r="A44805" t="str">
            <v>1H.EI.00.00.01.00.0095.b</v>
          </cell>
          <cell r="B44805" t="str">
            <v>Metalli - piombo
- emissione al plasma</v>
          </cell>
          <cell r="C44805" t="str">
            <v>cad</v>
          </cell>
          <cell r="D44805">
            <v>14.548</v>
          </cell>
        </row>
        <row r="44806">
          <cell r="A44806" t="str">
            <v>1H.EI.00.00.01.00.0100.a</v>
          </cell>
          <cell r="B44806" t="str">
            <v>Metalli - rame
- spettrofotom. assorb. atom.</v>
          </cell>
          <cell r="C44806" t="str">
            <v>cad</v>
          </cell>
          <cell r="D44806">
            <v>10.119999999999999</v>
          </cell>
        </row>
        <row r="44807">
          <cell r="A44807" t="str">
            <v>1H.EI.00.00.01.00.0100.b</v>
          </cell>
          <cell r="B44807" t="str">
            <v>Metalli - rame
- emissione al plasma</v>
          </cell>
          <cell r="C44807" t="str">
            <v>cad</v>
          </cell>
          <cell r="D44807">
            <v>14.548</v>
          </cell>
        </row>
        <row r="44808">
          <cell r="A44808" t="str">
            <v>1H.EI.00.00.01.00.0105.a</v>
          </cell>
          <cell r="B44808" t="str">
            <v>Metalli - selenio
- spettrofotom. assorb. atom.</v>
          </cell>
          <cell r="C44808" t="str">
            <v>cad</v>
          </cell>
          <cell r="D44808">
            <v>10.119999999999999</v>
          </cell>
        </row>
        <row r="44809">
          <cell r="A44809" t="str">
            <v>1H.EI.00.00.01.00.0105.b</v>
          </cell>
          <cell r="B44809" t="str">
            <v>Metalli - selenio
- emissione al plasma</v>
          </cell>
          <cell r="C44809" t="str">
            <v>cad</v>
          </cell>
          <cell r="D44809">
            <v>14.548</v>
          </cell>
        </row>
        <row r="44810">
          <cell r="A44810" t="str">
            <v>1H.EI.00.00.01.00.0110.a</v>
          </cell>
          <cell r="B44810" t="str">
            <v>Metalli - selenio
- kit idruri</v>
          </cell>
          <cell r="C44810" t="str">
            <v>cad</v>
          </cell>
          <cell r="D44810">
            <v>14.548</v>
          </cell>
        </row>
        <row r="44811">
          <cell r="A44811" t="str">
            <v>1H.EI.00.00.01.00.0110.b</v>
          </cell>
          <cell r="B44811" t="str">
            <v>Metalli - stagno
- spettrofotom. assorb. atom. L. /cad.</v>
          </cell>
          <cell r="C44811" t="str">
            <v>cad</v>
          </cell>
          <cell r="D44811">
            <v>10.119999999999999</v>
          </cell>
        </row>
        <row r="44812">
          <cell r="A44812" t="str">
            <v>1H.EI.00.00.01.00.0115.a</v>
          </cell>
          <cell r="B44812" t="str">
            <v>Metalli - stagno
- emissione al plasma</v>
          </cell>
          <cell r="C44812" t="str">
            <v>cad</v>
          </cell>
          <cell r="D44812">
            <v>14.548</v>
          </cell>
        </row>
        <row r="44813">
          <cell r="A44813" t="str">
            <v>1H.EI.00.00.01.00.0115.b</v>
          </cell>
          <cell r="B44813" t="str">
            <v>Metalli - stagno
- kit idruri</v>
          </cell>
          <cell r="C44813" t="str">
            <v>cad</v>
          </cell>
          <cell r="D44813">
            <v>10.119999999999999</v>
          </cell>
        </row>
        <row r="44814">
          <cell r="A44814" t="str">
            <v>1H.EI.00.00.01.00.0120.a</v>
          </cell>
          <cell r="B44814" t="str">
            <v>Metalli - tallio
- spettrofotom. assorb. atom.</v>
          </cell>
          <cell r="C44814" t="str">
            <v>cad</v>
          </cell>
          <cell r="D44814">
            <v>10.119999999999999</v>
          </cell>
        </row>
        <row r="44815">
          <cell r="A44815" t="str">
            <v>1H.EI.00.00.01.00.0120.b</v>
          </cell>
          <cell r="B44815" t="str">
            <v>Metalli - tallio
- emissione al plasma</v>
          </cell>
          <cell r="C44815" t="str">
            <v>cad</v>
          </cell>
          <cell r="D44815">
            <v>14.548</v>
          </cell>
        </row>
        <row r="44816">
          <cell r="A44816" t="str">
            <v>1H.EI.00.00.01.00.0125._</v>
          </cell>
          <cell r="B44816" t="str">
            <v>Metalli - vanadio
- emissione al plasma</v>
          </cell>
          <cell r="C44816" t="str">
            <v>cad</v>
          </cell>
          <cell r="D44816">
            <v>14.548</v>
          </cell>
        </row>
        <row r="44817">
          <cell r="A44817" t="str">
            <v>1H.EI.00.00.01.00.0130.a</v>
          </cell>
          <cell r="B44817" t="str">
            <v>Metalli - zinco
- spettrofotom. assorb. atom.</v>
          </cell>
          <cell r="C44817" t="str">
            <v>cad</v>
          </cell>
          <cell r="D44817">
            <v>10.119999999999999</v>
          </cell>
        </row>
        <row r="44818">
          <cell r="A44818" t="str">
            <v>1H.EI.00.00.01.00.0130.b</v>
          </cell>
          <cell r="B44818" t="str">
            <v>Metalli - zinco
- emissione al plasma.</v>
          </cell>
          <cell r="C44818" t="str">
            <v>cad</v>
          </cell>
          <cell r="D44818">
            <v>14.548</v>
          </cell>
        </row>
        <row r="44819">
          <cell r="A44819" t="str">
            <v>1H.EI.00.00.01.00.0135._</v>
          </cell>
          <cell r="B44819" t="str">
            <v>Metalli - screening metalli
- spettrofotom. assorb. atom.</v>
          </cell>
          <cell r="C44819" t="str">
            <v>cad</v>
          </cell>
          <cell r="D44819">
            <v>94.875</v>
          </cell>
        </row>
        <row r="44820">
          <cell r="A44820" t="str">
            <v>1H.EI.00.00.01.00.0140.a</v>
          </cell>
          <cell r="B44820" t="str">
            <v>Composti organici
- idrocarburi totali, espressi come n - eptano - spettrofotometria IR</v>
          </cell>
          <cell r="C44820" t="str">
            <v>cad</v>
          </cell>
          <cell r="D44820">
            <v>37.950000000000003</v>
          </cell>
        </row>
        <row r="44821">
          <cell r="A44821" t="str">
            <v>1H.EI.00.00.01.00.0140.b</v>
          </cell>
          <cell r="B44821" t="str">
            <v>Composti organici
- composti alifatici e aliciclici non alogenati - gascromatografia</v>
          </cell>
          <cell r="C44821" t="str">
            <v>cad</v>
          </cell>
          <cell r="D44821">
            <v>88.55</v>
          </cell>
        </row>
        <row r="44822">
          <cell r="A44822" t="str">
            <v>1H.EI.00.00.01.00.0140.c</v>
          </cell>
          <cell r="B44822" t="str">
            <v>Composti organici
- composti alifatici alogenati (tetraclorometano, 1,2 - dicloroetano, tetracloroetene, triclorometano, diclorometano, 1,1 - dicloroetano, 1,1,1 - tricloroetano, 1,1,2 - tricloroetano, 1,1,2,2 - tetracloroetano, 1,2 - dicloroetene, tricloroetene, 1,2 -  dicloropropano, 1,2 - dicloropropene) - gascromatografia</v>
          </cell>
          <cell r="C44822" t="str">
            <v>cad</v>
          </cell>
          <cell r="D44822">
            <v>88.55</v>
          </cell>
        </row>
        <row r="44823">
          <cell r="A44823" t="str">
            <v>1H.EI.00.00.01.00.0145.a</v>
          </cell>
          <cell r="B44823" t="str">
            <v>Composti aromatici non alogenati
- Benzene, toluene, etilbenzene, xileni, stirene</v>
          </cell>
          <cell r="C44823" t="str">
            <v>cad</v>
          </cell>
          <cell r="D44823">
            <v>69.575000000000003</v>
          </cell>
        </row>
        <row r="44824">
          <cell r="A44824" t="str">
            <v>1H.EI.00.00.01.00.0145.b</v>
          </cell>
          <cell r="B44824" t="str">
            <v>Composti aromatici non alogenati
- IPA più tossici (benzo (a)antracene, benzo (a)pirene, benzo (b)fluorantene, benzo (j)fluorantene, benzo (k)fluorantene, dibenzo (a,h)antracene dibenzo (a)pirene, indeno (1,2,3 - c,d)pirene) - gascromatografia massa</v>
          </cell>
          <cell r="C44824" t="str">
            <v>cad</v>
          </cell>
          <cell r="D44824">
            <v>63.25</v>
          </cell>
        </row>
        <row r="44825">
          <cell r="A44825" t="str">
            <v>1H.EI.00.00.01.00.0145.c</v>
          </cell>
          <cell r="B44825" t="str">
            <v>Composti aromatici non alogenati
- IPA meno tossici (naftalene, antracene, fenantrene, fluorantene, pirene) - gascromatografia massa</v>
          </cell>
          <cell r="C44825" t="str">
            <v>cad</v>
          </cell>
          <cell r="D44825">
            <v>69.575000000000003</v>
          </cell>
        </row>
        <row r="44826">
          <cell r="A44826" t="str">
            <v>1H.EI.00.00.01.00.0150.a</v>
          </cell>
          <cell r="B44826" t="str">
            <v>Microinquinanti organici policlorurati
- PCB, PCT totali - gascromatografia</v>
          </cell>
          <cell r="C44826" t="str">
            <v>cad</v>
          </cell>
          <cell r="D44826">
            <v>63.25</v>
          </cell>
        </row>
        <row r="44827">
          <cell r="A44827" t="str">
            <v>1H.EI.00.00.01.00.0150.b</v>
          </cell>
          <cell r="B44827" t="str">
            <v>Microinquinanti organici policlorurati
- PCN totali - gascromatografia massa</v>
          </cell>
          <cell r="C44827" t="str">
            <v>cad</v>
          </cell>
          <cell r="D44827">
            <v>63.25</v>
          </cell>
        </row>
        <row r="44828">
          <cell r="A44828" t="str">
            <v>1H.EI.00.00.01.00.0150.c</v>
          </cell>
          <cell r="B44828" t="str">
            <v>Microinquinanti organici policlorurati
- PCDD; PCDF - gascromatografia massa</v>
          </cell>
          <cell r="C44828" t="str">
            <v>cad</v>
          </cell>
          <cell r="D44828">
            <v>569.25</v>
          </cell>
        </row>
        <row r="44829">
          <cell r="A44829" t="str">
            <v>1H.EI.00.00.01.01.0005._</v>
          </cell>
          <cell r="B44829" t="str">
            <v>Analisi gascromatografica speditiva in sito per la determinazione della concentrazione delle sostanze organiche volatili.</v>
          </cell>
          <cell r="C44829" t="str">
            <v>cad</v>
          </cell>
          <cell r="D44829">
            <v>63.25</v>
          </cell>
        </row>
        <row r="44830">
          <cell r="A44830" t="str">
            <v>1H.EI.00.00.01.01.0010._</v>
          </cell>
          <cell r="B44830" t="str">
            <v>Idrocarburi totali - spettrorofotom. IR</v>
          </cell>
          <cell r="C44830" t="str">
            <v>cad</v>
          </cell>
          <cell r="D44830">
            <v>37.950000000000003</v>
          </cell>
        </row>
        <row r="44831">
          <cell r="A44831" t="str">
            <v>1H.EI.00.00.01.01.0015._</v>
          </cell>
          <cell r="B44831" t="str">
            <v>Composti alifatici alogenati - gascromatografia</v>
          </cell>
          <cell r="C44831" t="str">
            <v>cad</v>
          </cell>
          <cell r="D44831">
            <v>63.25</v>
          </cell>
        </row>
        <row r="44832">
          <cell r="A44832" t="str">
            <v>1H.EI.00.00.01.01.0020.a</v>
          </cell>
          <cell r="B44832" t="str">
            <v>Composti aromatici non alogenati
- gascromatografia</v>
          </cell>
          <cell r="C44832" t="str">
            <v>cad</v>
          </cell>
          <cell r="D44832">
            <v>63.25</v>
          </cell>
        </row>
        <row r="44833">
          <cell r="A44833" t="str">
            <v>1H.EI.00.00.01.01.0020.b</v>
          </cell>
          <cell r="B44833" t="str">
            <v>Composti aromatici non alogenati
- gascromatografia massa</v>
          </cell>
          <cell r="C44833" t="str">
            <v>cad</v>
          </cell>
          <cell r="D44833">
            <v>63.25</v>
          </cell>
        </row>
        <row r="44834">
          <cell r="A44834" t="str">
            <v>1H.EI.00.00.01.01.0025._</v>
          </cell>
          <cell r="B44834" t="str">
            <v xml:space="preserve">Solventi clorurati totali - gascromatografia
</v>
          </cell>
          <cell r="C44834" t="str">
            <v>cad</v>
          </cell>
          <cell r="D44834">
            <v>63.25</v>
          </cell>
        </row>
        <row r="44835">
          <cell r="A44835" t="str">
            <v>1H.EI.00.00.01.01.0030._</v>
          </cell>
          <cell r="B44835" t="str">
            <v>Prelievo di campioni (terreno generico) per analisi gascromatografica in laboratorio su sostanze organiche presenti, con apparecchiatura ad infissione ad andamento verticale e campionatori a tenuta pneumatica</v>
          </cell>
          <cell r="C44835" t="str">
            <v>cad</v>
          </cell>
          <cell r="D44835">
            <v>253</v>
          </cell>
        </row>
        <row r="44836">
          <cell r="A44836" t="str">
            <v>1H.EI.00.00.01.02.0005._</v>
          </cell>
          <cell r="B44836" t="str">
            <v xml:space="preserve">Preparazione dei campioni
Trattamento preliminare del campione mediante distillazione, estrazione, concentrazione, ecc . </v>
          </cell>
          <cell r="C44836" t="str">
            <v>cad</v>
          </cell>
          <cell r="D44836">
            <v>15.813000000000001</v>
          </cell>
        </row>
        <row r="44837">
          <cell r="A44837" t="str">
            <v>1H.EI.00.00.01.02.0010._</v>
          </cell>
          <cell r="B44837" t="str">
            <v>Analisi di laboratorio
- pH - potenziometria</v>
          </cell>
          <cell r="C44837" t="str">
            <v>cad</v>
          </cell>
          <cell r="D44837">
            <v>8.8550000000000004</v>
          </cell>
        </row>
        <row r="44838">
          <cell r="A44838" t="str">
            <v>1H.EI.00.00.01.02.0015.a</v>
          </cell>
          <cell r="B44838" t="str">
            <v>Analisi di laboratorio
- fluoruri - colorimetria</v>
          </cell>
          <cell r="C44838" t="str">
            <v>cad</v>
          </cell>
          <cell r="D44838">
            <v>18.975000000000001</v>
          </cell>
        </row>
        <row r="44839">
          <cell r="A44839" t="str">
            <v>1H.EI.00.00.01.02.0015.b</v>
          </cell>
          <cell r="B44839" t="str">
            <v>Analisi di laboratorio
- fluoruri - elettrodo ionoselettivi</v>
          </cell>
          <cell r="C44839" t="str">
            <v>cad</v>
          </cell>
          <cell r="D44839">
            <v>18.975000000000001</v>
          </cell>
        </row>
        <row r="44840">
          <cell r="A44840" t="str">
            <v>1H.EI.00.00.01.02.0015.c</v>
          </cell>
          <cell r="B44840" t="str">
            <v>Analisi di laboratorio
- fluoruri - cromatografia ionica</v>
          </cell>
          <cell r="C44840" t="str">
            <v>cad</v>
          </cell>
          <cell r="D44840">
            <v>18.975000000000001</v>
          </cell>
        </row>
        <row r="44841">
          <cell r="A44841" t="str">
            <v>1H.EI.00.00.01.02.0020._</v>
          </cell>
          <cell r="B44841" t="str">
            <v>Analisi di laboratorio
- cloruri - cromatografia ionica</v>
          </cell>
          <cell r="C44841" t="str">
            <v>cad</v>
          </cell>
          <cell r="D44841">
            <v>18.975000000000001</v>
          </cell>
        </row>
        <row r="44842">
          <cell r="A44842" t="str">
            <v>1H.EI.00.00.01.02.0025._</v>
          </cell>
          <cell r="B44842" t="str">
            <v>Analisi di laboratorio
- cianuri - colorimetria</v>
          </cell>
          <cell r="C44842" t="str">
            <v>cad</v>
          </cell>
          <cell r="D44842">
            <v>28.463000000000001</v>
          </cell>
        </row>
        <row r="44843">
          <cell r="A44843" t="str">
            <v>1H.EI.00.00.01.02.0030._</v>
          </cell>
          <cell r="B44843" t="str">
            <v>Analisi di laboratorio
- solfati - cromatografia ionica</v>
          </cell>
          <cell r="C44843" t="str">
            <v>cad</v>
          </cell>
          <cell r="D44843">
            <v>18.975000000000001</v>
          </cell>
        </row>
        <row r="44844">
          <cell r="A44844" t="str">
            <v>1H.EI.00.00.01.02.0035._</v>
          </cell>
          <cell r="B44844" t="str">
            <v>Analisi di laboratorio
- nitrati - cromatografia ionica</v>
          </cell>
          <cell r="C44844" t="str">
            <v>cad</v>
          </cell>
          <cell r="D44844">
            <v>18.975000000000001</v>
          </cell>
        </row>
        <row r="44845">
          <cell r="A44845" t="str">
            <v>1H.EI.00.00.01.02.0040._</v>
          </cell>
          <cell r="B44845" t="str">
            <v>Analisi di laboratorio
- nitriti - spettrofotom. UV/VIS</v>
          </cell>
          <cell r="C44845" t="str">
            <v>cad</v>
          </cell>
          <cell r="D44845">
            <v>18.975000000000001</v>
          </cell>
        </row>
        <row r="44846">
          <cell r="A44846" t="str">
            <v>1H.EI.00.00.01.02.0045._</v>
          </cell>
          <cell r="B44846" t="str">
            <v>Analisi di laboratorio
- Ammoniaca - spettrofotom. UV/VIS</v>
          </cell>
          <cell r="C44846" t="str">
            <v>cad</v>
          </cell>
          <cell r="D44846">
            <v>22.138000000000002</v>
          </cell>
        </row>
        <row r="44847">
          <cell r="A44847" t="str">
            <v>1H.EI.00.00.01.02.0050._</v>
          </cell>
          <cell r="B44847" t="str">
            <v>Analisi di laboratorio
- fosfati totali - spettrofotom. UV/VIS</v>
          </cell>
          <cell r="C44847" t="str">
            <v>cad</v>
          </cell>
          <cell r="D44847">
            <v>22.138000000000002</v>
          </cell>
        </row>
        <row r="44848">
          <cell r="A44848" t="str">
            <v>1H.EI.00.00.01.02.0055._</v>
          </cell>
          <cell r="B44848" t="str">
            <v>Analisi di laboratorio
- azoto Kjeldahl - spettrofotom. UV/VIS</v>
          </cell>
          <cell r="C44848" t="str">
            <v>cad</v>
          </cell>
          <cell r="D44848">
            <v>31.625</v>
          </cell>
        </row>
        <row r="44849">
          <cell r="A44849" t="str">
            <v>1H.EI.00.00.01.02.0060._</v>
          </cell>
          <cell r="B44849" t="str">
            <v>Analisi di laboratorio
- ossidabilità - volumetria</v>
          </cell>
          <cell r="C44849" t="str">
            <v>cad</v>
          </cell>
          <cell r="D44849">
            <v>18.975000000000001</v>
          </cell>
        </row>
        <row r="44850">
          <cell r="A44850" t="str">
            <v>1H.EI.00.00.01.02.0065._</v>
          </cell>
          <cell r="B44850" t="str">
            <v>Analisi di laboratorio
- conducibilità - potenziometria</v>
          </cell>
          <cell r="C44850" t="str">
            <v>cad</v>
          </cell>
          <cell r="D44850">
            <v>12.65</v>
          </cell>
        </row>
        <row r="44851">
          <cell r="A44851" t="str">
            <v>1H.EI.00.00.01.02.0070._</v>
          </cell>
          <cell r="B44851" t="str">
            <v>Analisi di laboratorio
- COD titolazione</v>
          </cell>
          <cell r="C44851" t="str">
            <v>cad</v>
          </cell>
          <cell r="D44851">
            <v>20.239999999999998</v>
          </cell>
        </row>
        <row r="44852">
          <cell r="A44852" t="str">
            <v>1H.EI.00.00.01.02.0075._</v>
          </cell>
          <cell r="B44852" t="str">
            <v>Analisi di laboratorio
- BOD5 titolazione</v>
          </cell>
          <cell r="C44852" t="str">
            <v>cad</v>
          </cell>
          <cell r="D44852">
            <v>22.138000000000002</v>
          </cell>
        </row>
        <row r="44853">
          <cell r="A44853" t="str">
            <v>1H.EI.00.00.01.02.0080.a</v>
          </cell>
          <cell r="B44853" t="str">
            <v>Analisi di laboratorio
- alluminio - spettrofotom. assorb. atom.</v>
          </cell>
          <cell r="C44853" t="str">
            <v>cad</v>
          </cell>
          <cell r="D44853">
            <v>10.119999999999999</v>
          </cell>
        </row>
        <row r="44854">
          <cell r="A44854" t="str">
            <v>1H.EI.00.00.01.02.0080.b</v>
          </cell>
          <cell r="B44854" t="str">
            <v>Analisi di laboratorio
- alluminio - emissione al plasma</v>
          </cell>
          <cell r="C44854" t="str">
            <v>cad</v>
          </cell>
          <cell r="D44854">
            <v>14.548</v>
          </cell>
        </row>
        <row r="44855">
          <cell r="A44855" t="str">
            <v>1H.EI.00.00.01.02.0085.a</v>
          </cell>
          <cell r="B44855" t="str">
            <v>Analisi di laboratorio
- antimonio - spettrofotom. ass. at.</v>
          </cell>
          <cell r="C44855" t="str">
            <v>cad</v>
          </cell>
          <cell r="D44855">
            <v>10.119999999999999</v>
          </cell>
        </row>
        <row r="44856">
          <cell r="A44856" t="str">
            <v>1H.EI.00.00.01.02.0085.b</v>
          </cell>
          <cell r="B44856" t="str">
            <v>Analisi di laboratorio
- antimonio - kit idruri</v>
          </cell>
          <cell r="C44856" t="str">
            <v>cad</v>
          </cell>
          <cell r="D44856">
            <v>10.119999999999999</v>
          </cell>
        </row>
        <row r="44857">
          <cell r="A44857" t="str">
            <v>1H.EI.00.00.01.02.0090._</v>
          </cell>
          <cell r="B44857" t="str">
            <v>Analisi di laboratorio
- argento - spettrofotom. assorb. atom.</v>
          </cell>
          <cell r="C44857" t="str">
            <v>cad</v>
          </cell>
          <cell r="D44857">
            <v>10.119999999999999</v>
          </cell>
        </row>
        <row r="44858">
          <cell r="A44858" t="str">
            <v>1H.EI.00.00.01.02.0095.a</v>
          </cell>
          <cell r="B44858" t="str">
            <v>Analisi di laboratorio
- arsenico - spettrofotom. assorb. atom.</v>
          </cell>
          <cell r="C44858" t="str">
            <v>cad</v>
          </cell>
          <cell r="D44858">
            <v>10.119999999999999</v>
          </cell>
        </row>
        <row r="44859">
          <cell r="A44859" t="str">
            <v>1H.EI.00.00.01.02.0095.b</v>
          </cell>
          <cell r="B44859" t="str">
            <v>Analisi di laboratorio
- arsenico - kit idruri</v>
          </cell>
          <cell r="C44859" t="str">
            <v>cad</v>
          </cell>
          <cell r="D44859">
            <v>17.71</v>
          </cell>
        </row>
        <row r="44860">
          <cell r="A44860" t="str">
            <v>1H.EI.00.00.01.02.0100.a</v>
          </cell>
          <cell r="B44860" t="str">
            <v>Analisi di laboratorio
- cadmio - spettrofotom. assorb. atom.</v>
          </cell>
          <cell r="C44860" t="str">
            <v>cad</v>
          </cell>
          <cell r="D44860">
            <v>10.119999999999999</v>
          </cell>
        </row>
        <row r="44861">
          <cell r="A44861" t="str">
            <v>1H.EI.00.00.01.02.0100.b</v>
          </cell>
          <cell r="B44861" t="str">
            <v>Analisi di laboratorio
- cadmio - emissione al plasma</v>
          </cell>
          <cell r="C44861" t="str">
            <v>cad</v>
          </cell>
          <cell r="D44861">
            <v>14.548</v>
          </cell>
        </row>
        <row r="44862">
          <cell r="A44862" t="str">
            <v>1H.EI.00.00.01.02.0105.a</v>
          </cell>
          <cell r="B44862" t="str">
            <v>Analisi di laboratorio
- cromo totale - spettrofotom. assorb. atom.</v>
          </cell>
          <cell r="C44862" t="str">
            <v>cad</v>
          </cell>
          <cell r="D44862">
            <v>10.119999999999999</v>
          </cell>
        </row>
        <row r="44863">
          <cell r="A44863" t="str">
            <v>1H.EI.00.00.01.02.0105.b</v>
          </cell>
          <cell r="B44863" t="str">
            <v>Analisi di laboratorio
- cromo totale - emissione al plasma</v>
          </cell>
          <cell r="C44863" t="str">
            <v>cad</v>
          </cell>
          <cell r="D44863">
            <v>14.548</v>
          </cell>
        </row>
        <row r="44864">
          <cell r="A44864" t="str">
            <v>1H.EI.00.00.01.02.0110.a</v>
          </cell>
          <cell r="B44864" t="str">
            <v>Analisi di laboratorio
- ferro - spettrofotom. assorb. atom.</v>
          </cell>
          <cell r="C44864" t="str">
            <v>cad</v>
          </cell>
          <cell r="D44864">
            <v>10.119999999999999</v>
          </cell>
        </row>
        <row r="44865">
          <cell r="A44865" t="str">
            <v>1H.EI.00.00.01.02.0110.b</v>
          </cell>
          <cell r="B44865" t="str">
            <v>Analisi di laboratorio
- ferro - emissione al plasma</v>
          </cell>
          <cell r="C44865" t="str">
            <v>cad</v>
          </cell>
          <cell r="D44865">
            <v>14.548</v>
          </cell>
        </row>
        <row r="44866">
          <cell r="A44866" t="str">
            <v>1H.EI.00.00.01.02.0115.a</v>
          </cell>
          <cell r="B44866" t="str">
            <v>Analisi di laboratorio
- manganese - spettrofotom. assorb. atom.</v>
          </cell>
          <cell r="C44866" t="str">
            <v>cad</v>
          </cell>
          <cell r="D44866">
            <v>10.119999999999999</v>
          </cell>
        </row>
        <row r="44867">
          <cell r="A44867" t="str">
            <v>1H.EI.00.00.01.02.0115.b</v>
          </cell>
          <cell r="B44867" t="str">
            <v>Analisi di laboratorio
- manganese - emissione al plasma</v>
          </cell>
          <cell r="C44867" t="str">
            <v>cad</v>
          </cell>
          <cell r="D44867">
            <v>14.548</v>
          </cell>
        </row>
        <row r="44868">
          <cell r="A44868" t="str">
            <v>1H.EI.00.00.01.02.0120.a</v>
          </cell>
          <cell r="B44868" t="str">
            <v>Analisi di laboratorio
- mercurio - spettrofotom. assorb. atom.</v>
          </cell>
          <cell r="C44868" t="str">
            <v>cad</v>
          </cell>
          <cell r="D44868">
            <v>10.119999999999999</v>
          </cell>
        </row>
        <row r="44869">
          <cell r="A44869" t="str">
            <v>1H.EI.00.00.01.02.0120.b</v>
          </cell>
          <cell r="B44869" t="str">
            <v>Analisi di laboratorio
- mercurio - emissione al plasma</v>
          </cell>
          <cell r="C44869" t="str">
            <v>cad</v>
          </cell>
          <cell r="D44869">
            <v>14.548</v>
          </cell>
        </row>
        <row r="44870">
          <cell r="A44870" t="str">
            <v>1H.EI.00.00.01.02.0125.a</v>
          </cell>
          <cell r="B44870" t="str">
            <v>Analisi di laboratorio
- nichel - spettrofotom. assorb. atom.</v>
          </cell>
          <cell r="C44870" t="str">
            <v>cad</v>
          </cell>
          <cell r="D44870">
            <v>10.119999999999999</v>
          </cell>
        </row>
        <row r="44871">
          <cell r="A44871" t="str">
            <v>1H.EI.00.00.01.02.0125.b</v>
          </cell>
          <cell r="B44871" t="str">
            <v>Analisi di laboratorio
- nichel - emissione al plasma</v>
          </cell>
          <cell r="C44871" t="str">
            <v>cad</v>
          </cell>
          <cell r="D44871">
            <v>14.548</v>
          </cell>
        </row>
        <row r="44872">
          <cell r="A44872" t="str">
            <v>1H.EI.00.00.01.02.0130.a</v>
          </cell>
          <cell r="B44872" t="str">
            <v>Analisi di laboratorio
- piombo - spettrofotom. assorb. atom.</v>
          </cell>
          <cell r="C44872" t="str">
            <v>cad</v>
          </cell>
          <cell r="D44872">
            <v>10.119999999999999</v>
          </cell>
        </row>
        <row r="44873">
          <cell r="A44873" t="str">
            <v>1H.EI.00.00.01.02.0130.b</v>
          </cell>
          <cell r="B44873" t="str">
            <v>Analisi di laboratorio
- piombo - emissione al plasma</v>
          </cell>
          <cell r="C44873" t="str">
            <v>cad</v>
          </cell>
          <cell r="D44873">
            <v>14.548</v>
          </cell>
        </row>
        <row r="44874">
          <cell r="A44874" t="str">
            <v>1H.EI.00.00.01.02.0135.a</v>
          </cell>
          <cell r="B44874" t="str">
            <v>Analisi di laboratorio
- rame - spettrofotom. assorb. atom.</v>
          </cell>
          <cell r="C44874" t="str">
            <v>cad</v>
          </cell>
          <cell r="D44874">
            <v>10.119999999999999</v>
          </cell>
        </row>
        <row r="44875">
          <cell r="A44875" t="str">
            <v>1H.EI.00.00.01.02.0135.b</v>
          </cell>
          <cell r="B44875" t="str">
            <v>Analisi di laboratorio
- rame - emissione al plasma</v>
          </cell>
          <cell r="C44875" t="str">
            <v>cad</v>
          </cell>
          <cell r="D44875">
            <v>14.548</v>
          </cell>
        </row>
        <row r="44876">
          <cell r="A44876" t="str">
            <v>1H.EI.00.00.01.02.0140.a</v>
          </cell>
          <cell r="B44876" t="str">
            <v>Analisi di laboratorio
- selenio - spettrofotom. assorb. atom.</v>
          </cell>
          <cell r="C44876" t="str">
            <v>cad</v>
          </cell>
          <cell r="D44876">
            <v>10.119999999999999</v>
          </cell>
        </row>
        <row r="44877">
          <cell r="A44877" t="str">
            <v>1H.EI.00.00.01.02.0140.b</v>
          </cell>
          <cell r="B44877" t="str">
            <v>Analisi di laboratorio
- selenio - kit idruri</v>
          </cell>
          <cell r="C44877" t="str">
            <v>cad</v>
          </cell>
          <cell r="D44877">
            <v>17.71</v>
          </cell>
        </row>
        <row r="44878">
          <cell r="A44878" t="str">
            <v>1H.EI.00.00.01.02.0145.a</v>
          </cell>
          <cell r="B44878" t="str">
            <v>Analisi di laboratorio
- zinco - spettrofotom. assorb . atom.</v>
          </cell>
          <cell r="C44878" t="str">
            <v>cad</v>
          </cell>
          <cell r="D44878">
            <v>10.119999999999999</v>
          </cell>
        </row>
        <row r="44879">
          <cell r="A44879" t="str">
            <v>1H.EI.00.00.01.02.0145.b</v>
          </cell>
          <cell r="B44879" t="str">
            <v>Analisi di laboratorio
- zinco - emissione al plasma</v>
          </cell>
          <cell r="C44879" t="str">
            <v>cad</v>
          </cell>
          <cell r="D44879">
            <v>14.548</v>
          </cell>
        </row>
        <row r="44880">
          <cell r="A44880" t="str">
            <v>1H.EI.00.00.01.02.0150._</v>
          </cell>
          <cell r="B44880" t="str">
            <v>Analisi di laboratorio
- tensioattivi anionici MBAS - spettrofotometria</v>
          </cell>
          <cell r="C44880" t="str">
            <v>cad</v>
          </cell>
          <cell r="D44880">
            <v>20.239999999999998</v>
          </cell>
        </row>
        <row r="44881">
          <cell r="A44881" t="str">
            <v>1H.EI.00.00.01.02.0155._</v>
          </cell>
          <cell r="B44881" t="str">
            <v>Analisi di laboratorio
- fenoli totali - spettrofotom. UV/VIS</v>
          </cell>
          <cell r="C44881" t="str">
            <v>cad</v>
          </cell>
          <cell r="D44881">
            <v>34.787999999999997</v>
          </cell>
        </row>
        <row r="44882">
          <cell r="A44882" t="str">
            <v>1H.EI.00.00.01.02.0160._</v>
          </cell>
          <cell r="B44882" t="str">
            <v>Analisi di laboratorio
- solventi clorurati totali - gascromatografia</v>
          </cell>
          <cell r="C44882" t="str">
            <v>cad</v>
          </cell>
          <cell r="D44882">
            <v>82.224999999999994</v>
          </cell>
        </row>
        <row r="44883">
          <cell r="A44883" t="str">
            <v>1H.EI.00.00.01.02.0165._</v>
          </cell>
          <cell r="B44883" t="str">
            <v>Analisi di laboratorio
- idrocarburi totali - spettrofotometria IR</v>
          </cell>
          <cell r="C44883" t="str">
            <v>cad</v>
          </cell>
          <cell r="D44883">
            <v>37.950000000000003</v>
          </cell>
        </row>
        <row r="44884">
          <cell r="A44884" t="str">
            <v>1H.EI.00.00.01.02.0170._</v>
          </cell>
          <cell r="B44884" t="str">
            <v>Analisi di laboratorio
- composti alifatici alogenati - gascromatografia</v>
          </cell>
          <cell r="C44884" t="str">
            <v>cad</v>
          </cell>
          <cell r="D44884">
            <v>69.575000000000003</v>
          </cell>
        </row>
        <row r="44885">
          <cell r="A44885" t="str">
            <v>1H.EI.00.00.01.02.0175.a</v>
          </cell>
          <cell r="B44885" t="str">
            <v>Analisi di laboratorio
- composti aromatici non alogenati - gascromatografia</v>
          </cell>
          <cell r="C44885" t="str">
            <v>cad</v>
          </cell>
          <cell r="D44885">
            <v>69.575000000000003</v>
          </cell>
        </row>
        <row r="44886">
          <cell r="A44886" t="str">
            <v>1H.EI.00.00.01.02.0175.b</v>
          </cell>
          <cell r="B44886" t="str">
            <v>Analisi di laboratorio
- composti aromatici non alogenati - gascromatografia massa</v>
          </cell>
          <cell r="C44886" t="str">
            <v>cad</v>
          </cell>
          <cell r="D44886">
            <v>69.575000000000003</v>
          </cell>
        </row>
        <row r="44887">
          <cell r="A44887" t="str">
            <v>1H.EI.00.00.01.02.0180._</v>
          </cell>
          <cell r="B44887" t="str">
            <v>Analisi di laboratorio
- idrocarburi policiclici aromatici - gascromatografia massa</v>
          </cell>
          <cell r="C44887" t="str">
            <v>cad</v>
          </cell>
          <cell r="D44887">
            <v>69.575000000000003</v>
          </cell>
        </row>
        <row r="44888">
          <cell r="A44888" t="str">
            <v>1H.EI.00.00.01.02.0185._</v>
          </cell>
          <cell r="B44888" t="str">
            <v>Analisi di laboratorio
- PCB - gascromatografia</v>
          </cell>
          <cell r="C44888" t="str">
            <v>cad</v>
          </cell>
          <cell r="D44888">
            <v>69.575000000000003</v>
          </cell>
        </row>
        <row r="44889">
          <cell r="A44889" t="str">
            <v>1H.EI.00.00.01.03.0005._</v>
          </cell>
          <cell r="B44889" t="str">
            <v>Preparazione del campione per determinazioni spettrofotometriche in assorbimento atomico</v>
          </cell>
          <cell r="C44889" t="str">
            <v>cad</v>
          </cell>
          <cell r="D44889">
            <v>18.975000000000001</v>
          </cell>
        </row>
        <row r="44890">
          <cell r="A44890" t="str">
            <v>1H.EI.00.00.01.03.0010._</v>
          </cell>
          <cell r="B44890" t="str">
            <v>Preparazione del campione finalizzata al test di cessione</v>
          </cell>
          <cell r="C44890" t="str">
            <v>cad</v>
          </cell>
          <cell r="D44890">
            <v>22.138000000000002</v>
          </cell>
        </row>
        <row r="44891">
          <cell r="A44891" t="str">
            <v>1H.EI.00.00.01.03.0015._</v>
          </cell>
          <cell r="B44891" t="str">
            <v>Test di cessione: eluizione con CH3COOH, CO2, H2SO4, ecc.</v>
          </cell>
          <cell r="C44891" t="str">
            <v>cad</v>
          </cell>
          <cell r="D44891">
            <v>22.138000000000002</v>
          </cell>
        </row>
        <row r="44892">
          <cell r="A44892" t="str">
            <v>1H.EI.00.00.01.03.0020._</v>
          </cell>
          <cell r="B44892" t="str">
            <v xml:space="preserve">Ceneri e sostanze volatili
</v>
          </cell>
          <cell r="C44892" t="str">
            <v>cad</v>
          </cell>
          <cell r="D44892">
            <v>15.813000000000001</v>
          </cell>
        </row>
        <row r="44893">
          <cell r="A44893" t="str">
            <v>1H.EI.00.00.01.03.0025._</v>
          </cell>
          <cell r="B44893" t="str">
            <v xml:space="preserve">Azoto totale spettrofotom. UV/VIS
</v>
          </cell>
          <cell r="C44893" t="str">
            <v>cad</v>
          </cell>
          <cell r="D44893">
            <v>28.463000000000001</v>
          </cell>
        </row>
        <row r="44894">
          <cell r="A44894" t="str">
            <v>1H.EI.00.00.01.03.0030._</v>
          </cell>
          <cell r="B44894" t="str">
            <v xml:space="preserve">Azoto nitrico cromatografia ionica
</v>
          </cell>
          <cell r="C44894" t="str">
            <v>cad</v>
          </cell>
          <cell r="D44894">
            <v>22.138000000000002</v>
          </cell>
        </row>
        <row r="44895">
          <cell r="A44895" t="str">
            <v>1H.EI.00.00.01.03.0035._</v>
          </cell>
          <cell r="B44895" t="str">
            <v xml:space="preserve">Azoto ammoniacale spettrofotom. UV/VIS
</v>
          </cell>
          <cell r="C44895" t="str">
            <v>cad</v>
          </cell>
          <cell r="D44895">
            <v>22.138000000000002</v>
          </cell>
        </row>
        <row r="44896">
          <cell r="A44896" t="str">
            <v>1H.EI.00.00.01.03.0040._</v>
          </cell>
          <cell r="B44896" t="str">
            <v xml:space="preserve">Fosforo totale spettrofotom. UV/VIS
</v>
          </cell>
          <cell r="C44896" t="str">
            <v>cad</v>
          </cell>
          <cell r="D44896">
            <v>22.138000000000002</v>
          </cell>
        </row>
        <row r="44897">
          <cell r="A44897" t="str">
            <v>1H.EI.00.00.01.03.0045._</v>
          </cell>
          <cell r="B44897" t="str">
            <v xml:space="preserve">Cianuri totali distillazione
</v>
          </cell>
          <cell r="C44897" t="str">
            <v>cad</v>
          </cell>
          <cell r="D44897">
            <v>34.787999999999997</v>
          </cell>
        </row>
        <row r="44898">
          <cell r="A44898" t="str">
            <v>1H.EI.00.00.01.03.0050._</v>
          </cell>
          <cell r="B44898" t="str">
            <v xml:space="preserve">Boro emissione al plasma
</v>
          </cell>
          <cell r="C44898" t="str">
            <v>cad</v>
          </cell>
          <cell r="D44898">
            <v>10.119999999999999</v>
          </cell>
        </row>
        <row r="44899">
          <cell r="A44899" t="str">
            <v>1H.EI.00.00.01.03.0055._</v>
          </cell>
          <cell r="B44899" t="str">
            <v xml:space="preserve">Carbonio organico volumetria
</v>
          </cell>
          <cell r="C44899" t="str">
            <v>cad</v>
          </cell>
          <cell r="D44899">
            <v>26.565000000000001</v>
          </cell>
        </row>
        <row r="44900">
          <cell r="A44900" t="str">
            <v>1H.EI.00.00.01.03.0060._</v>
          </cell>
          <cell r="B44900" t="str">
            <v xml:space="preserve">Metalli spettrofot. di ass. at.
</v>
          </cell>
          <cell r="C44900" t="str">
            <v>cad</v>
          </cell>
          <cell r="D44900">
            <v>63.25</v>
          </cell>
        </row>
        <row r="44901">
          <cell r="A44901" t="str">
            <v>1H.EI.00.00.01.03.0065._</v>
          </cell>
          <cell r="B44901" t="str">
            <v xml:space="preserve">Composti alifatici alogenati gascromatografia
</v>
          </cell>
          <cell r="C44901" t="str">
            <v>cad</v>
          </cell>
          <cell r="D44901">
            <v>69.575000000000003</v>
          </cell>
        </row>
        <row r="44902">
          <cell r="A44902" t="str">
            <v>1H.EI.00.00.01.03.0070._</v>
          </cell>
          <cell r="B44902" t="str">
            <v xml:space="preserve">Composti aromatici non alogenati gascromatografia
</v>
          </cell>
          <cell r="C44902" t="str">
            <v>cad</v>
          </cell>
          <cell r="D44902">
            <v>69.575000000000003</v>
          </cell>
        </row>
        <row r="44903">
          <cell r="A44903" t="str">
            <v>1H.EI.00.00.01.03.0075.a</v>
          </cell>
          <cell r="B44903" t="str">
            <v>Fenoli totali
- colorimetria</v>
          </cell>
          <cell r="C44903" t="str">
            <v>cad</v>
          </cell>
          <cell r="D44903">
            <v>28.463000000000001</v>
          </cell>
        </row>
        <row r="44904">
          <cell r="A44904" t="str">
            <v>1H.EI.00.00.01.03.0075.b</v>
          </cell>
          <cell r="B44904" t="str">
            <v>Fenoli totali
- fenoli separati</v>
          </cell>
          <cell r="C44904" t="str">
            <v>cad</v>
          </cell>
          <cell r="D44904">
            <v>47.438000000000002</v>
          </cell>
        </row>
      </sheetData>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B1:I549"/>
  <sheetViews>
    <sheetView showGridLines="0" workbookViewId="0">
      <pane ySplit="2" topLeftCell="A3" activePane="bottomLeft" state="frozen"/>
      <selection pane="bottomLeft" activeCell="A382" sqref="A3:XFD382"/>
    </sheetView>
  </sheetViews>
  <sheetFormatPr defaultColWidth="9.140625" defaultRowHeight="15" x14ac:dyDescent="0.25"/>
  <cols>
    <col min="1" max="1" width="9.140625" style="14"/>
    <col min="2" max="2" width="18.42578125" style="36" bestFit="1" customWidth="1"/>
    <col min="3" max="3" width="53.7109375" style="36" customWidth="1"/>
    <col min="4" max="4" width="15.7109375" style="36" bestFit="1" customWidth="1"/>
    <col min="5" max="5" width="44.28515625" style="36" customWidth="1"/>
    <col min="6" max="6" width="15.28515625" style="39" customWidth="1"/>
    <col min="7" max="7" width="9.140625" style="14"/>
    <col min="8" max="8" width="54.140625" style="14" customWidth="1"/>
    <col min="9" max="9" width="36.5703125" style="14" customWidth="1"/>
    <col min="10" max="16384" width="9.140625" style="14"/>
  </cols>
  <sheetData>
    <row r="1" spans="2:9" ht="60" x14ac:dyDescent="0.25">
      <c r="B1" s="5" t="s">
        <v>0</v>
      </c>
      <c r="C1" s="5" t="s">
        <v>1</v>
      </c>
      <c r="D1" s="28" t="s">
        <v>2</v>
      </c>
      <c r="E1" s="28" t="s">
        <v>3</v>
      </c>
      <c r="F1" s="38"/>
      <c r="G1" s="29"/>
      <c r="H1" s="12"/>
      <c r="I1" s="30"/>
    </row>
    <row r="2" spans="2:9" ht="30" x14ac:dyDescent="0.25">
      <c r="B2" s="34" t="s">
        <v>4</v>
      </c>
      <c r="C2" s="35" t="s">
        <v>5</v>
      </c>
      <c r="D2" s="31" t="s">
        <v>6</v>
      </c>
      <c r="E2" s="32" t="s">
        <v>42</v>
      </c>
      <c r="F2" s="38" t="s">
        <v>47</v>
      </c>
      <c r="G2" s="33" t="s">
        <v>46</v>
      </c>
      <c r="H2" s="32" t="s">
        <v>44</v>
      </c>
      <c r="I2" s="30"/>
    </row>
    <row r="3" spans="2:9" ht="15" customHeight="1" x14ac:dyDescent="0.25">
      <c r="B3" s="61" t="s">
        <v>229</v>
      </c>
      <c r="C3" s="36" t="str">
        <f>IF(LEN($B3)&gt;14,_xlfn.CONCAT(VLOOKUP(LEFT($B3,14),[1]Foglio1!$A$6:$D$44904,2,FALSE),VLOOKUP($B3,[1]Foglio1!$A$6:$D$44904,2,FALSE)),VLOOKUP($B3,[1]Foglio1!$A$6:$D$44904,2,FALSE))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32 mm, e = 3 mm</v>
      </c>
      <c r="D3" s="37" t="str">
        <f>IF(MID(F3,1,1)="L","",IFERROR(VLOOKUP(B3,'DESTR_OPERE LAVORO'!B:AP,3,FALSE),""))</f>
        <v>CODICE OC</v>
      </c>
      <c r="E3" s="36" t="str">
        <f>IF(MID(F3,1,1)="L","",IFERROR(VLOOKUP(B3,'DESTR_OPERE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32 mm, spessore 3 mm.
LAVORO: Posa. Incluso: oneri di fissaggio a pareti/soffitti; oneri di attraversamento strutture.
</v>
      </c>
      <c r="F3" s="39" t="str">
        <f>'DESTR_OPERE LAVORO'!A2</f>
        <v>O_1C.12.010.0015.a</v>
      </c>
      <c r="G3" s="14" t="str">
        <f>IF(MID(F3,3,255)=B3,"OK","ERRORE")</f>
        <v>OK</v>
      </c>
      <c r="H3" s="14" t="str">
        <f>IFERROR(VLOOKUP(F3,'DESTR_OPERE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32 mm, spessore 3 mm.
</v>
      </c>
    </row>
    <row r="4" spans="2:9" ht="15" customHeight="1" x14ac:dyDescent="0.25">
      <c r="B4" s="61" t="s">
        <v>229</v>
      </c>
      <c r="C4" s="36" t="str">
        <f>IF(LEN($B4)&gt;14,_xlfn.CONCAT(VLOOKUP(LEFT($B4,14),[1]Foglio1!$A$6:$D$44904,2,FALSE),VLOOKUP($B4,[1]Foglio1!$A$6:$D$44904,2,FALSE)),VLOOKUP($B4,[1]Foglio1!$A$6:$D$44904,2,FALSE))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32 mm, e = 3 mm</v>
      </c>
      <c r="D4" s="37" t="str">
        <f>IF(MID(F4,1,1)="L","",IFERROR(VLOOKUP(B4,'DESTR_OPERE LAVORO'!B:AP,3,FALSE),""))</f>
        <v/>
      </c>
      <c r="E4" s="36" t="str">
        <f>IF(MID(F4,1,1)="L","",IFERROR(VLOOKUP(B4,'DESTR_OPERE LAVORO'!B:AP,4,FALSE),""))</f>
        <v/>
      </c>
      <c r="F4" s="39" t="str">
        <f>'DESTR_OPERE LAVORO'!A3</f>
        <v>L_1C.12.010.0015.a</v>
      </c>
      <c r="G4" s="14" t="str">
        <f>IF(MID(F4,3,255)=B4,"OK","ERRORE")</f>
        <v>OK</v>
      </c>
      <c r="H4" s="14" t="str">
        <f>IFERROR(VLOOKUP(F4,'DESTR_OPERE LAVORO'!A:AR,7,FALSE),"")</f>
        <v xml:space="preserve">LAVORO: Posa. Incluso: oneri di fissaggio a pareti/soffitti; oneri di attraversamento strutture.
</v>
      </c>
    </row>
    <row r="5" spans="2:9" ht="15" customHeight="1" x14ac:dyDescent="0.25">
      <c r="B5" s="36" t="s">
        <v>230</v>
      </c>
      <c r="C5" s="36" t="str">
        <f>IF(LEN($B5)&gt;14,_xlfn.CONCAT(VLOOKUP(LEFT($B5,14),[1]Foglio1!$A$6:$D$44904,2,FALSE),VLOOKUP($B5,[1]Foglio1!$A$6:$D$44904,2,FALSE)),VLOOKUP($B5,[1]Foglio1!$A$6:$D$44904,2,FALSE))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40 mm, e = 3 mm</v>
      </c>
      <c r="D5" s="37" t="str">
        <f>IF(MID(F5,1,1)="L","",IFERROR(VLOOKUP(B5,'DESTR_OPERE LAVORO'!B:AP,3,FALSE),""))</f>
        <v>CODICE OC</v>
      </c>
      <c r="E5" s="36" t="str">
        <f>IF(MID(F5,1,1)="L","",IFERROR(VLOOKUP(B5,'DESTR_OPERE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40 mm, spessore 3 mm.
LAVORO: Posa. Incluso: oneri di fissaggio a pareti/soffitti; oneri di attraversamento strutture.
</v>
      </c>
      <c r="F5" s="39" t="str">
        <f>'DESTR_OPERE LAVORO'!A4</f>
        <v>O_1C.12.010.0015.b</v>
      </c>
      <c r="G5" s="14" t="str">
        <f t="shared" ref="G5:G68" si="0">IF(MID(F5,3,255)=B5,"OK","ERRORE")</f>
        <v>OK</v>
      </c>
      <c r="H5" s="14" t="str">
        <f>IFERROR(VLOOKUP(F5,'DESTR_OPERE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40 mm, spessore 3 mm.
</v>
      </c>
    </row>
    <row r="6" spans="2:9" ht="15" customHeight="1" x14ac:dyDescent="0.25">
      <c r="B6" s="36" t="s">
        <v>230</v>
      </c>
      <c r="C6" s="36" t="str">
        <f>IF(LEN($B6)&gt;14,_xlfn.CONCAT(VLOOKUP(LEFT($B6,14),[1]Foglio1!$A$6:$D$44904,2,FALSE),VLOOKUP($B6,[1]Foglio1!$A$6:$D$44904,2,FALSE)),VLOOKUP($B6,[1]Foglio1!$A$6:$D$44904,2,FALSE))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40 mm, e = 3 mm</v>
      </c>
      <c r="D6" s="37" t="str">
        <f>IF(MID(F6,1,1)="L","",IFERROR(VLOOKUP(B6,'DESTR_OPERE LAVORO'!B:AP,3,FALSE),""))</f>
        <v/>
      </c>
      <c r="E6" s="36" t="str">
        <f>IF(MID(F6,1,1)="L","",IFERROR(VLOOKUP(B6,'DESTR_OPERE LAVORO'!B:AP,4,FALSE),""))</f>
        <v/>
      </c>
      <c r="F6" s="39" t="str">
        <f>'DESTR_OPERE LAVORO'!A5</f>
        <v>L_1C.12.010.0015.b</v>
      </c>
      <c r="G6" s="14" t="str">
        <f t="shared" si="0"/>
        <v>OK</v>
      </c>
      <c r="H6" s="14" t="str">
        <f>IFERROR(VLOOKUP(F6,'DESTR_OPERE LAVORO'!A:AR,7,FALSE),"")</f>
        <v xml:space="preserve">LAVORO: Posa. Incluso: oneri di fissaggio a pareti/soffitti; oneri di attraversamento strutture.
</v>
      </c>
    </row>
    <row r="7" spans="2:9" ht="15" customHeight="1" x14ac:dyDescent="0.25">
      <c r="B7" s="36" t="s">
        <v>231</v>
      </c>
      <c r="C7" s="36" t="str">
        <f>IF(LEN($B7)&gt;14,_xlfn.CONCAT(VLOOKUP(LEFT($B7,14),[1]Foglio1!$A$6:$D$44904,2,FALSE),VLOOKUP($B7,[1]Foglio1!$A$6:$D$44904,2,FALSE)),VLOOKUP($B7,[1]Foglio1!$A$6:$D$44904,2,FALSE))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50 mm, e = 3 mm</v>
      </c>
      <c r="D7" s="37" t="str">
        <f>IF(MID(F7,1,1)="L","",IFERROR(VLOOKUP(B7,'DESTR_OPERE LAVORO'!B:AP,3,FALSE),""))</f>
        <v>CODICE OC</v>
      </c>
      <c r="E7" s="36" t="str">
        <f>IF(MID(F7,1,1)="L","",IFERROR(VLOOKUP(B7,'DESTR_OPERE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50 mm, spessore 3 mm.
LAVORO: Posa. Incluso: oneri di fissaggio a pareti/soffitti; oneri di attraversamento strutture.
</v>
      </c>
      <c r="F7" s="39" t="str">
        <f>'DESTR_OPERE LAVORO'!A6</f>
        <v>O_1C.12.010.0015.c</v>
      </c>
      <c r="G7" s="14" t="str">
        <f t="shared" si="0"/>
        <v>OK</v>
      </c>
      <c r="H7" s="14" t="str">
        <f>IFERROR(VLOOKUP(F7,'DESTR_OPERE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50 mm, spessore 3 mm.
</v>
      </c>
    </row>
    <row r="8" spans="2:9" ht="15" customHeight="1" x14ac:dyDescent="0.25">
      <c r="B8" s="36" t="s">
        <v>231</v>
      </c>
      <c r="C8" s="36" t="str">
        <f>IF(LEN($B8)&gt;14,_xlfn.CONCAT(VLOOKUP(LEFT($B8,14),[1]Foglio1!$A$6:$D$44904,2,FALSE),VLOOKUP($B8,[1]Foglio1!$A$6:$D$44904,2,FALSE)),VLOOKUP($B8,[1]Foglio1!$A$6:$D$44904,2,FALSE))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50 mm, e = 3 mm</v>
      </c>
      <c r="D8" s="37" t="str">
        <f>IF(MID(F8,1,1)="L","",IFERROR(VLOOKUP(B8,'DESTR_OPERE LAVORO'!B:AP,3,FALSE),""))</f>
        <v/>
      </c>
      <c r="E8" s="36" t="str">
        <f>IF(MID(F8,1,1)="L","",IFERROR(VLOOKUP(B8,'DESTR_OPERE LAVORO'!B:AP,4,FALSE),""))</f>
        <v/>
      </c>
      <c r="F8" s="39" t="str">
        <f>'DESTR_OPERE LAVORO'!A7</f>
        <v>L_1C.12.010.0015.c</v>
      </c>
      <c r="G8" s="14" t="str">
        <f t="shared" si="0"/>
        <v>OK</v>
      </c>
      <c r="H8" s="14" t="str">
        <f>IFERROR(VLOOKUP(F8,'DESTR_OPERE LAVORO'!A:AR,7,FALSE),"")</f>
        <v xml:space="preserve">LAVORO: Posa. Incluso: oneri di fissaggio a pareti/soffitti; oneri di attraversamento strutture.
</v>
      </c>
    </row>
    <row r="9" spans="2:9" ht="15" customHeight="1" x14ac:dyDescent="0.25">
      <c r="B9" s="36" t="s">
        <v>232</v>
      </c>
      <c r="C9" s="36" t="str">
        <f>IF(LEN($B9)&gt;14,_xlfn.CONCAT(VLOOKUP(LEFT($B9,14),[1]Foglio1!$A$6:$D$44904,2,FALSE),VLOOKUP($B9,[1]Foglio1!$A$6:$D$44904,2,FALSE)),VLOOKUP($B9,[1]Foglio1!$A$6:$D$44904,2,FALSE))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63 mm, e = 3 mm</v>
      </c>
      <c r="D9" s="37" t="str">
        <f>IF(MID(F9,1,1)="L","",IFERROR(VLOOKUP(B9,'DESTR_OPERE LAVORO'!B:AP,3,FALSE),""))</f>
        <v>CODICE OC</v>
      </c>
      <c r="E9" s="36" t="str">
        <f>IF(MID(F9,1,1)="L","",IFERROR(VLOOKUP(B9,'DESTR_OPERE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63 mm, spessore 3 mm.
LAVORO: Posa. Incluso: oneri di fissaggio a pareti/soffitti; oneri di attraversamento strutture.
</v>
      </c>
      <c r="F9" s="39" t="str">
        <f>'DESTR_OPERE LAVORO'!A8</f>
        <v>O_1C.12.010.0015.d</v>
      </c>
      <c r="G9" s="14" t="str">
        <f t="shared" si="0"/>
        <v>OK</v>
      </c>
      <c r="H9" s="14" t="str">
        <f>IFERROR(VLOOKUP(F9,'DESTR_OPERE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63 mm, spessore 3 mm.
</v>
      </c>
    </row>
    <row r="10" spans="2:9" ht="15" customHeight="1" x14ac:dyDescent="0.25">
      <c r="B10" s="36" t="s">
        <v>232</v>
      </c>
      <c r="C10" s="36" t="str">
        <f>IF(LEN($B10)&gt;14,_xlfn.CONCAT(VLOOKUP(LEFT($B10,14),[1]Foglio1!$A$6:$D$44904,2,FALSE),VLOOKUP($B10,[1]Foglio1!$A$6:$D$44904,2,FALSE)),VLOOKUP($B10,[1]Foglio1!$A$6:$D$44904,2,FALSE))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63 mm, e = 3 mm</v>
      </c>
      <c r="D10" s="37" t="str">
        <f>IF(MID(F10,1,1)="L","",IFERROR(VLOOKUP(B10,'DESTR_OPERE LAVORO'!B:AP,3,FALSE),""))</f>
        <v/>
      </c>
      <c r="E10" s="36" t="str">
        <f>IF(MID(F10,1,1)="L","",IFERROR(VLOOKUP(B10,'DESTR_OPERE LAVORO'!B:AP,4,FALSE),""))</f>
        <v/>
      </c>
      <c r="F10" s="39" t="str">
        <f>'DESTR_OPERE LAVORO'!A9</f>
        <v>L_1C.12.010.0015.d</v>
      </c>
      <c r="G10" s="14" t="str">
        <f t="shared" si="0"/>
        <v>OK</v>
      </c>
      <c r="H10" s="14" t="str">
        <f>IFERROR(VLOOKUP(F10,'DESTR_OPERE LAVORO'!A:AR,7,FALSE),"")</f>
        <v xml:space="preserve">LAVORO: Posa. Incluso: oneri di fissaggio a pareti/soffitti; oneri di attraversamento strutture.
</v>
      </c>
    </row>
    <row r="11" spans="2:9" ht="15" customHeight="1" x14ac:dyDescent="0.25">
      <c r="B11" s="36" t="s">
        <v>233</v>
      </c>
      <c r="C11" s="36" t="str">
        <f>IF(LEN($B11)&gt;14,_xlfn.CONCAT(VLOOKUP(LEFT($B11,14),[1]Foglio1!$A$6:$D$44904,2,FALSE),VLOOKUP($B11,[1]Foglio1!$A$6:$D$44904,2,FALSE)),VLOOKUP($B11,[1]Foglio1!$A$6:$D$44904,2,FALSE))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80 mm, e = 3 mm</v>
      </c>
      <c r="D11" s="37" t="str">
        <f>IF(MID(F11,1,1)="L","",IFERROR(VLOOKUP(B11,'DESTR_OPERE LAVORO'!B:AP,3,FALSE),""))</f>
        <v>CODICE OC</v>
      </c>
      <c r="E11" s="36" t="str">
        <f>IF(MID(F11,1,1)="L","",IFERROR(VLOOKUP(B11,'DESTR_OPERE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80 mm, spessore 3 mm.
LAVORO: Posa. Incluso: oneri di fissaggio a pareti/soffitti; oneri di attraversamento strutture.
</v>
      </c>
      <c r="F11" s="39" t="str">
        <f>'DESTR_OPERE LAVORO'!A10</f>
        <v>O_1C.12.010.0015.e</v>
      </c>
      <c r="G11" s="14" t="str">
        <f t="shared" si="0"/>
        <v>OK</v>
      </c>
      <c r="H11" s="14" t="str">
        <f>IFERROR(VLOOKUP(F11,'DESTR_OPERE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80 mm, spessore 3 mm.
</v>
      </c>
    </row>
    <row r="12" spans="2:9" ht="15" customHeight="1" x14ac:dyDescent="0.25">
      <c r="B12" s="36" t="s">
        <v>233</v>
      </c>
      <c r="C12" s="36" t="str">
        <f>IF(LEN($B12)&gt;14,_xlfn.CONCAT(VLOOKUP(LEFT($B12,14),[1]Foglio1!$A$6:$D$44904,2,FALSE),VLOOKUP($B12,[1]Foglio1!$A$6:$D$44904,2,FALSE)),VLOOKUP($B12,[1]Foglio1!$A$6:$D$44904,2,FALSE))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80 mm, e = 3 mm</v>
      </c>
      <c r="D12" s="37" t="str">
        <f>IF(MID(F12,1,1)="L","",IFERROR(VLOOKUP(B12,'DESTR_OPERE LAVORO'!B:AP,3,FALSE),""))</f>
        <v/>
      </c>
      <c r="E12" s="36" t="str">
        <f>IF(MID(F12,1,1)="L","",IFERROR(VLOOKUP(B12,'DESTR_OPERE LAVORO'!B:AP,4,FALSE),""))</f>
        <v/>
      </c>
      <c r="F12" s="39" t="str">
        <f>'DESTR_OPERE LAVORO'!A11</f>
        <v>L_1C.12.010.0015.e</v>
      </c>
      <c r="G12" s="14" t="str">
        <f t="shared" si="0"/>
        <v>OK</v>
      </c>
      <c r="H12" s="14" t="str">
        <f>IFERROR(VLOOKUP(F12,'DESTR_OPERE LAVORO'!A:AR,7,FALSE),"")</f>
        <v xml:space="preserve">LAVORO: Posa. Incluso: oneri di fissaggio a pareti/soffitti; oneri di attraversamento strutture.
</v>
      </c>
    </row>
    <row r="13" spans="2:9" ht="15" customHeight="1" x14ac:dyDescent="0.25">
      <c r="B13" s="36" t="s">
        <v>234</v>
      </c>
      <c r="C13" s="36" t="str">
        <f>IF(LEN($B13)&gt;14,_xlfn.CONCAT(VLOOKUP(LEFT($B13,14),[1]Foglio1!$A$6:$D$44904,2,FALSE),VLOOKUP($B13,[1]Foglio1!$A$6:$D$44904,2,FALSE)),VLOOKUP($B13,[1]Foglio1!$A$6:$D$44904,2,FALSE))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100 mm, e = 3 mm</v>
      </c>
      <c r="D13" s="37" t="str">
        <f>IF(MID(F13,1,1)="L","",IFERROR(VLOOKUP(B13,'DESTR_OPERE LAVORO'!B:AP,3,FALSE),""))</f>
        <v>CODICE OC</v>
      </c>
      <c r="E13" s="36" t="str">
        <f>IF(MID(F13,1,1)="L","",IFERROR(VLOOKUP(B13,'DESTR_OPERE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100 mm, spessore 3 mm.
LAVORO: Posa. Incluso: oneri di fissaggio a pareti/soffitti; oneri di attraversamento strutture.
</v>
      </c>
      <c r="F13" s="39" t="str">
        <f>'DESTR_OPERE LAVORO'!A12</f>
        <v>O_1C.12.010.0015.f</v>
      </c>
      <c r="G13" s="14" t="str">
        <f t="shared" si="0"/>
        <v>OK</v>
      </c>
      <c r="H13" s="14" t="str">
        <f>IFERROR(VLOOKUP(F13,'DESTR_OPERE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100 mm, spessore 3 mm.
</v>
      </c>
    </row>
    <row r="14" spans="2:9" ht="15" customHeight="1" x14ac:dyDescent="0.25">
      <c r="B14" s="36" t="s">
        <v>234</v>
      </c>
      <c r="C14" s="36" t="str">
        <f>IF(LEN($B14)&gt;14,_xlfn.CONCAT(VLOOKUP(LEFT($B14,14),[1]Foglio1!$A$6:$D$44904,2,FALSE),VLOOKUP($B14,[1]Foglio1!$A$6:$D$44904,2,FALSE)),VLOOKUP($B14,[1]Foglio1!$A$6:$D$44904,2,FALSE))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100 mm, e = 3 mm</v>
      </c>
      <c r="D14" s="37" t="str">
        <f>IF(MID(F14,1,1)="L","",IFERROR(VLOOKUP(B14,'DESTR_OPERE LAVORO'!B:AP,3,FALSE),""))</f>
        <v/>
      </c>
      <c r="E14" s="36" t="str">
        <f>IF(MID(F14,1,1)="L","",IFERROR(VLOOKUP(B14,'DESTR_OPERE LAVORO'!B:AP,4,FALSE),""))</f>
        <v/>
      </c>
      <c r="F14" s="39" t="str">
        <f>'DESTR_OPERE LAVORO'!A13</f>
        <v>L_1C.12.010.0015.f</v>
      </c>
      <c r="G14" s="14" t="str">
        <f t="shared" si="0"/>
        <v>OK</v>
      </c>
      <c r="H14" s="14" t="str">
        <f>IFERROR(VLOOKUP(F14,'DESTR_OPERE LAVORO'!A:AR,7,FALSE),"")</f>
        <v xml:space="preserve">LAVORO: Posa. Incluso: oneri di fissaggio a pareti/soffitti; oneri di attraversamento strutture.
</v>
      </c>
    </row>
    <row r="15" spans="2:9" ht="15" customHeight="1" x14ac:dyDescent="0.25">
      <c r="B15" s="36" t="s">
        <v>235</v>
      </c>
      <c r="C15" s="36" t="str">
        <f>IF(LEN($B15)&gt;14,_xlfn.CONCAT(VLOOKUP(LEFT($B15,14),[1]Foglio1!$A$6:$D$44904,2,FALSE),VLOOKUP($B15,[1]Foglio1!$A$6:$D$44904,2,FALSE)),VLOOKUP($B15,[1]Foglio1!$A$6:$D$44904,2,FALSE))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125 mm, e = 3,2 mm</v>
      </c>
      <c r="D15" s="37" t="str">
        <f>IF(MID(F15,1,1)="L","",IFERROR(VLOOKUP(B15,'DESTR_OPERE LAVORO'!B:AP,3,FALSE),""))</f>
        <v>CODICE OC</v>
      </c>
      <c r="E15" s="36" t="str">
        <f>IF(MID(F15,1,1)="L","",IFERROR(VLOOKUP(B15,'DESTR_OPERE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125 mm, spessore 3,2 mm.
LAVORO: Posa. Incluso: oneri di fissaggio a pareti/soffitti; oneri di attraversamento strutture.
</v>
      </c>
      <c r="F15" s="39" t="str">
        <f>'DESTR_OPERE LAVORO'!A14</f>
        <v>O_1C.12.010.0015.g</v>
      </c>
      <c r="G15" s="14" t="str">
        <f t="shared" si="0"/>
        <v>OK</v>
      </c>
      <c r="H15" s="14" t="str">
        <f>IFERROR(VLOOKUP(F15,'DESTR_OPERE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125 mm, spessore 3,2 mm.
</v>
      </c>
    </row>
    <row r="16" spans="2:9" ht="15" customHeight="1" x14ac:dyDescent="0.25">
      <c r="B16" s="36" t="s">
        <v>235</v>
      </c>
      <c r="C16" s="36" t="str">
        <f>IF(LEN($B16)&gt;14,_xlfn.CONCAT(VLOOKUP(LEFT($B16,14),[1]Foglio1!$A$6:$D$44904,2,FALSE),VLOOKUP($B16,[1]Foglio1!$A$6:$D$44904,2,FALSE)),VLOOKUP($B16,[1]Foglio1!$A$6:$D$44904,2,FALSE))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125 mm, e = 3,2 mm</v>
      </c>
      <c r="D16" s="37" t="str">
        <f>IF(MID(F16,1,1)="L","",IFERROR(VLOOKUP(B16,'DESTR_OPERE LAVORO'!B:AP,3,FALSE),""))</f>
        <v/>
      </c>
      <c r="E16" s="36" t="str">
        <f>IF(MID(F16,1,1)="L","",IFERROR(VLOOKUP(B16,'DESTR_OPERE LAVORO'!B:AP,4,FALSE),""))</f>
        <v/>
      </c>
      <c r="F16" s="39" t="str">
        <f>'DESTR_OPERE LAVORO'!A15</f>
        <v>L_1C.12.010.0015.g</v>
      </c>
      <c r="G16" s="14" t="str">
        <f t="shared" si="0"/>
        <v>OK</v>
      </c>
      <c r="H16" s="14" t="str">
        <f>IFERROR(VLOOKUP(F16,'DESTR_OPERE LAVORO'!A:AR,7,FALSE),"")</f>
        <v xml:space="preserve">LAVORO: Posa. Incluso: oneri di fissaggio a pareti/soffitti; oneri di attraversamento strutture.
</v>
      </c>
    </row>
    <row r="17" spans="2:8" ht="15" customHeight="1" x14ac:dyDescent="0.25">
      <c r="B17" s="36" t="s">
        <v>236</v>
      </c>
      <c r="C17" s="36" t="str">
        <f>IF(LEN($B17)&gt;14,_xlfn.CONCAT(VLOOKUP(LEFT($B17,14),[1]Foglio1!$A$6:$D$44904,2,FALSE),VLOOKUP($B17,[1]Foglio1!$A$6:$D$44904,2,FALSE)),VLOOKUP($B17,[1]Foglio1!$A$6:$D$44904,2,FALSE))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140 mm, e = 3,2 mm</v>
      </c>
      <c r="D17" s="37" t="str">
        <f>IF(MID(F17,1,1)="L","",IFERROR(VLOOKUP(B17,'DESTR_OPERE LAVORO'!B:AP,3,FALSE),""))</f>
        <v>CODICE OC</v>
      </c>
      <c r="E17" s="36" t="str">
        <f>IF(MID(F17,1,1)="L","",IFERROR(VLOOKUP(B17,'DESTR_OPERE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140 mm, spessore 3,2 mm.
LAVORO: Posa. Incluso: oneri di fissaggio a pareti/soffitti; oneri di attraversamento strutture.
</v>
      </c>
      <c r="F17" s="39" t="str">
        <f>'DESTR_OPERE LAVORO'!A16</f>
        <v>O_1C.12.010.0015.h</v>
      </c>
      <c r="G17" s="14" t="str">
        <f t="shared" si="0"/>
        <v>OK</v>
      </c>
      <c r="H17" s="14" t="str">
        <f>IFERROR(VLOOKUP(F17,'DESTR_OPERE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140 mm, spessore 3,2 mm.
</v>
      </c>
    </row>
    <row r="18" spans="2:8" ht="15" customHeight="1" x14ac:dyDescent="0.25">
      <c r="B18" s="36" t="s">
        <v>236</v>
      </c>
      <c r="C18" s="36" t="str">
        <f>IF(LEN($B18)&gt;14,_xlfn.CONCAT(VLOOKUP(LEFT($B18,14),[1]Foglio1!$A$6:$D$44904,2,FALSE),VLOOKUP($B18,[1]Foglio1!$A$6:$D$44904,2,FALSE)),VLOOKUP($B18,[1]Foglio1!$A$6:$D$44904,2,FALSE))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140 mm, e = 3,2 mm</v>
      </c>
      <c r="D18" s="37" t="str">
        <f>IF(MID(F18,1,1)="L","",IFERROR(VLOOKUP(B18,'DESTR_OPERE LAVORO'!B:AP,3,FALSE),""))</f>
        <v/>
      </c>
      <c r="E18" s="36" t="str">
        <f>IF(MID(F18,1,1)="L","",IFERROR(VLOOKUP(B18,'DESTR_OPERE LAVORO'!B:AP,4,FALSE),""))</f>
        <v/>
      </c>
      <c r="F18" s="39" t="str">
        <f>'DESTR_OPERE LAVORO'!A17</f>
        <v>L_1C.12.010.0015.h</v>
      </c>
      <c r="G18" s="14" t="str">
        <f t="shared" si="0"/>
        <v>OK</v>
      </c>
      <c r="H18" s="14" t="str">
        <f>IFERROR(VLOOKUP(F18,'DESTR_OPERE LAVORO'!A:AR,7,FALSE),"")</f>
        <v xml:space="preserve">LAVORO: Posa. Incluso: oneri di fissaggio a pareti/soffitti; oneri di attraversamento strutture.
</v>
      </c>
    </row>
    <row r="19" spans="2:8" ht="15" customHeight="1" x14ac:dyDescent="0.25">
      <c r="B19" s="36" t="s">
        <v>237</v>
      </c>
      <c r="C19" s="36" t="str">
        <f>IF(LEN($B19)&gt;14,_xlfn.CONCAT(VLOOKUP(LEFT($B19,14),[1]Foglio1!$A$6:$D$44904,2,FALSE),VLOOKUP($B19,[1]Foglio1!$A$6:$D$44904,2,FALSE)),VLOOKUP($B19,[1]Foglio1!$A$6:$D$44904,2,FALSE))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160 mm, e = 3,2 mm</v>
      </c>
      <c r="D19" s="37" t="str">
        <f>IF(MID(F19,1,1)="L","",IFERROR(VLOOKUP(B19,'DESTR_OPERE LAVORO'!B:AP,3,FALSE),""))</f>
        <v>CODICE OC</v>
      </c>
      <c r="E19" s="36" t="str">
        <f>IF(MID(F19,1,1)="L","",IFERROR(VLOOKUP(B19,'DESTR_OPERE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160 mm, spessore 3,2 mm.
LAVORO: Posa. Incluso: oneri di fissaggio a pareti/soffitti; oneri di attraversamento strutture.
</v>
      </c>
      <c r="F19" s="39" t="str">
        <f>'DESTR_OPERE LAVORO'!A18</f>
        <v>O_1C.12.010.0015.i</v>
      </c>
      <c r="G19" s="14" t="str">
        <f t="shared" si="0"/>
        <v>OK</v>
      </c>
      <c r="H19" s="14" t="str">
        <f>IFERROR(VLOOKUP(F19,'DESTR_OPERE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160 mm, spessore 3,2 mm.
</v>
      </c>
    </row>
    <row r="20" spans="2:8" ht="15" customHeight="1" x14ac:dyDescent="0.25">
      <c r="B20" s="36" t="s">
        <v>237</v>
      </c>
      <c r="C20" s="36" t="str">
        <f>IF(LEN($B20)&gt;14,_xlfn.CONCAT(VLOOKUP(LEFT($B20,14),[1]Foglio1!$A$6:$D$44904,2,FALSE),VLOOKUP($B20,[1]Foglio1!$A$6:$D$44904,2,FALSE)),VLOOKUP($B20,[1]Foglio1!$A$6:$D$44904,2,FALSE))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160 mm, e = 3,2 mm</v>
      </c>
      <c r="D20" s="37" t="str">
        <f>IF(MID(F20,1,1)="L","",IFERROR(VLOOKUP(B20,'DESTR_OPERE LAVORO'!B:AP,3,FALSE),""))</f>
        <v/>
      </c>
      <c r="E20" s="36" t="str">
        <f>IF(MID(F20,1,1)="L","",IFERROR(VLOOKUP(B20,'DESTR_OPERE LAVORO'!B:AP,4,FALSE),""))</f>
        <v/>
      </c>
      <c r="F20" s="39" t="str">
        <f>'DESTR_OPERE LAVORO'!A19</f>
        <v>L_1C.12.010.0015.i</v>
      </c>
      <c r="G20" s="14" t="str">
        <f t="shared" si="0"/>
        <v>OK</v>
      </c>
      <c r="H20" s="14" t="str">
        <f>IFERROR(VLOOKUP(F20,'DESTR_OPERE LAVORO'!A:AR,7,FALSE),"")</f>
        <v xml:space="preserve">LAVORO: Posa. Incluso: oneri di fissaggio a pareti/soffitti; oneri di attraversamento strutture.
</v>
      </c>
    </row>
    <row r="21" spans="2:8" ht="15" customHeight="1" x14ac:dyDescent="0.25">
      <c r="B21" s="36" t="s">
        <v>238</v>
      </c>
      <c r="C21" s="36" t="str">
        <f>IF(LEN($B21)&gt;14,_xlfn.CONCAT(VLOOKUP(LEFT($B21,14),[1]Foglio1!$A$6:$D$44904,2,FALSE),VLOOKUP($B21,[1]Foglio1!$A$6:$D$44904,2,FALSE)),VLOOKUP($B21,[1]Foglio1!$A$6:$D$44904,2,FALSE))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200 mm, e = 3,9 mm</v>
      </c>
      <c r="D21" s="37" t="str">
        <f>IF(MID(F21,1,1)="L","",IFERROR(VLOOKUP(B21,'DESTR_OPERE LAVORO'!B:AP,3,FALSE),""))</f>
        <v>CODICE OC</v>
      </c>
      <c r="E21" s="36" t="str">
        <f>IF(MID(F21,1,1)="L","",IFERROR(VLOOKUP(B21,'DESTR_OPERE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200 mm, spessore 3,9 mm.
LAVORO: Posa. Incluso: oneri di fissaggio a pareti/soffitti; oneri di attraversamento strutture.
</v>
      </c>
      <c r="F21" s="39" t="str">
        <f>'DESTR_OPERE LAVORO'!A20</f>
        <v>O_1C.12.010.0015.j</v>
      </c>
      <c r="G21" s="14" t="str">
        <f t="shared" si="0"/>
        <v>OK</v>
      </c>
      <c r="H21" s="14" t="str">
        <f>IFERROR(VLOOKUP(F21,'DESTR_OPERE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200 mm, spessore 3,9 mm.
</v>
      </c>
    </row>
    <row r="22" spans="2:8" ht="15" customHeight="1" x14ac:dyDescent="0.25">
      <c r="B22" s="36" t="s">
        <v>238</v>
      </c>
      <c r="C22" s="36" t="str">
        <f>IF(LEN($B22)&gt;14,_xlfn.CONCAT(VLOOKUP(LEFT($B22,14),[1]Foglio1!$A$6:$D$44904,2,FALSE),VLOOKUP($B22,[1]Foglio1!$A$6:$D$44904,2,FALSE)),VLOOKUP($B22,[1]Foglio1!$A$6:$D$44904,2,FALSE))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200 mm, e = 3,9 mm</v>
      </c>
      <c r="D22" s="37" t="str">
        <f>IF(MID(F22,1,1)="L","",IFERROR(VLOOKUP(B22,'DESTR_OPERE LAVORO'!B:AP,3,FALSE),""))</f>
        <v/>
      </c>
      <c r="E22" s="36" t="str">
        <f>IF(MID(F22,1,1)="L","",IFERROR(VLOOKUP(B22,'DESTR_OPERE LAVORO'!B:AP,4,FALSE),""))</f>
        <v/>
      </c>
      <c r="F22" s="39" t="str">
        <f>'DESTR_OPERE LAVORO'!A21</f>
        <v>L_1C.12.010.0015.j</v>
      </c>
      <c r="G22" s="14" t="str">
        <f t="shared" si="0"/>
        <v>OK</v>
      </c>
      <c r="H22" s="14" t="str">
        <f>IFERROR(VLOOKUP(F22,'DESTR_OPERE LAVORO'!A:AR,7,FALSE),"")</f>
        <v xml:space="preserve">LAVORO: Posa. Incluso: oneri di fissaggio a pareti/soffitti; oneri di attraversamento strutture.
</v>
      </c>
    </row>
    <row r="23" spans="2:8" ht="15" customHeight="1" x14ac:dyDescent="0.25">
      <c r="B23" s="36" t="s">
        <v>239</v>
      </c>
      <c r="C23" s="36" t="str">
        <f>IF(LEN($B23)&gt;14,_xlfn.CONCAT(VLOOKUP(LEFT($B23,14),[1]Foglio1!$A$6:$D$44904,2,FALSE),VLOOKUP($B23,[1]Foglio1!$A$6:$D$44904,2,FALSE)),VLOOKUP($B23,[1]Foglio1!$A$6:$D$44904,2,FALSE))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250 mm, e = 4,9 mm</v>
      </c>
      <c r="D23" s="37" t="str">
        <f>IF(MID(F23,1,1)="L","",IFERROR(VLOOKUP(B23,'DESTR_OPERE LAVORO'!B:AP,3,FALSE),""))</f>
        <v>CODICE OC</v>
      </c>
      <c r="E23" s="36" t="str">
        <f>IF(MID(F23,1,1)="L","",IFERROR(VLOOKUP(B23,'DESTR_OPERE LAVORO'!B:AP,4,FALSE),""))</f>
        <v xml:space="preserve">OPERA: Tubazioni di scarico, giunti a bicchiere ad incollaggio in pvc-u, funzione scarico acque calde civili/industriali; area applicazione b-bd.
COMPONENTI: tubo in PVC-U con bicchiere ad incollaggio, conforme alla norma UNI EN 1329, diametro esterno 250 mm, spessore 4,9 mm.
LAVORO: Posa. Incluso: oneri di fissaggio a pareti/soffitti; oneri di attraversamento strutture.
</v>
      </c>
      <c r="F23" s="39" t="str">
        <f>'DESTR_OPERE LAVORO'!A22</f>
        <v>O_1C.12.010.0015.k</v>
      </c>
      <c r="G23" s="14" t="str">
        <f t="shared" si="0"/>
        <v>OK</v>
      </c>
      <c r="H23" s="14" t="str">
        <f>IFERROR(VLOOKUP(F23,'DESTR_OPERE LAVORO'!A:AR,7,FALSE),"")</f>
        <v xml:space="preserve">OPERA: Tubazioni di scarico, giunti a bicchiere ad incollaggio in pvc-u, funzione scarico acque calde civili/industriali; area applicazione b-bd.
COMPONENTI: tubo in PVC-U con bicchiere ad incollaggio, conforme alla norma UNI EN 1329, diametro esterno 250 mm, spessore 4,9 mm.
</v>
      </c>
    </row>
    <row r="24" spans="2:8" ht="15" customHeight="1" x14ac:dyDescent="0.25">
      <c r="B24" s="36" t="s">
        <v>239</v>
      </c>
      <c r="C24" s="36" t="str">
        <f>IF(LEN($B24)&gt;14,_xlfn.CONCAT(VLOOKUP(LEFT($B24,14),[1]Foglio1!$A$6:$D$44904,2,FALSE),VLOOKUP($B24,[1]Foglio1!$A$6:$D$44904,2,FALSE)),VLOOKUP($B24,[1]Foglio1!$A$6:$D$44904,2,FALSE))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250 mm, e = 4,9 mm</v>
      </c>
      <c r="D24" s="37" t="str">
        <f>IF(MID(F24,1,1)="L","",IFERROR(VLOOKUP(B24,'DESTR_OPERE LAVORO'!B:AP,3,FALSE),""))</f>
        <v/>
      </c>
      <c r="E24" s="36" t="str">
        <f>IF(MID(F24,1,1)="L","",IFERROR(VLOOKUP(B24,'DESTR_OPERE LAVORO'!B:AP,4,FALSE),""))</f>
        <v/>
      </c>
      <c r="F24" s="39" t="str">
        <f>'DESTR_OPERE LAVORO'!A23</f>
        <v>L_1C.12.010.0015.k</v>
      </c>
      <c r="G24" s="14" t="str">
        <f t="shared" si="0"/>
        <v>OK</v>
      </c>
      <c r="H24" s="14" t="str">
        <f>IFERROR(VLOOKUP(F24,'DESTR_OPERE LAVORO'!A:AR,7,FALSE),"")</f>
        <v xml:space="preserve">LAVORO: Posa. Incluso: oneri di fissaggio a pareti/soffitti; oneri di attraversamento strutture.
</v>
      </c>
    </row>
    <row r="25" spans="2:8" ht="15" customHeight="1" x14ac:dyDescent="0.25">
      <c r="B25" s="36" t="s">
        <v>240</v>
      </c>
      <c r="C25" s="36" t="str">
        <f>IF(LEN($B25)&gt;14,_xlfn.CONCAT(VLOOKUP(LEFT($B25,14),[1]Foglio1!$A$6:$D$44904,2,FALSE),VLOOKUP($B25,[1]Foglio1!$A$6:$D$44904,2,FALSE)),VLOOKUP($B25,[1]Foglio1!$A$6:$D$44904,2,FALSE))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40 - s = 3,0</v>
      </c>
      <c r="D25" s="37" t="str">
        <f>IF(MID(F25,1,1)="L","",IFERROR(VLOOKUP(B25,'DESTR_OPERE LAVORO'!B:AP,3,FALSE),""))</f>
        <v>CODICE OC</v>
      </c>
      <c r="E25" s="36" t="str">
        <f>IF(MID(F25,1,1)="L","",IFERROR(VLOOKUP(B25,'DESTR_OPERE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40 mm, spessore 3,0 mm.
LAVORO: Posa. Incluso: oneri di fissaggio a pareti/soffitti; oneri di attraversamento strutture.
SPECIFICHE TECNICHE: temperatura acqua massima per 1 minuto = 95°c.</v>
      </c>
      <c r="F25" s="39" t="str">
        <f>'DESTR_OPERE LAVORO'!A24</f>
        <v>O_1C.12.010.0020.a</v>
      </c>
      <c r="G25" s="14" t="str">
        <f t="shared" si="0"/>
        <v>OK</v>
      </c>
      <c r="H25" s="14" t="str">
        <f>IFERROR(VLOOKUP(F25,'DESTR_OPERE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40 mm, spessore 3,0 mm.
SPECIFICHE TECNICHE: temperatura acqua massima per 1 minuto = 95°c.</v>
      </c>
    </row>
    <row r="26" spans="2:8" ht="15" customHeight="1" x14ac:dyDescent="0.25">
      <c r="B26" s="36" t="s">
        <v>240</v>
      </c>
      <c r="C26" s="36" t="str">
        <f>IF(LEN($B26)&gt;14,_xlfn.CONCAT(VLOOKUP(LEFT($B26,14),[1]Foglio1!$A$6:$D$44904,2,FALSE),VLOOKUP($B26,[1]Foglio1!$A$6:$D$44904,2,FALSE)),VLOOKUP($B26,[1]Foglio1!$A$6:$D$44904,2,FALSE))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40 - s = 3,0</v>
      </c>
      <c r="D26" s="37" t="str">
        <f>IF(MID(F26,1,1)="L","",IFERROR(VLOOKUP(B26,'DESTR_OPERE LAVORO'!B:AP,3,FALSE),""))</f>
        <v/>
      </c>
      <c r="E26" s="36" t="str">
        <f>IF(MID(F26,1,1)="L","",IFERROR(VLOOKUP(B26,'DESTR_OPERE LAVORO'!B:AP,4,FALSE),""))</f>
        <v/>
      </c>
      <c r="F26" s="39" t="str">
        <f>'DESTR_OPERE LAVORO'!A25</f>
        <v>L_1C.12.010.0020.a</v>
      </c>
      <c r="G26" s="14" t="str">
        <f t="shared" si="0"/>
        <v>OK</v>
      </c>
      <c r="H26" s="14" t="str">
        <f>IFERROR(VLOOKUP(F26,'DESTR_OPERE LAVORO'!A:AR,7,FALSE),"")</f>
        <v xml:space="preserve">LAVORO: Posa. Incluso: oneri di fissaggio a pareti/soffitti; oneri di attraversamento strutture.
</v>
      </c>
    </row>
    <row r="27" spans="2:8" ht="15" customHeight="1" x14ac:dyDescent="0.25">
      <c r="B27" s="36" t="s">
        <v>241</v>
      </c>
      <c r="C27" s="36" t="str">
        <f>IF(LEN($B27)&gt;14,_xlfn.CONCAT(VLOOKUP(LEFT($B27,14),[1]Foglio1!$A$6:$D$44904,2,FALSE),VLOOKUP($B27,[1]Foglio1!$A$6:$D$44904,2,FALSE)),VLOOKUP($B27,[1]Foglio1!$A$6:$D$44904,2,FALSE))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50 - s = 3,0</v>
      </c>
      <c r="D27" s="37" t="str">
        <f>IF(MID(F27,1,1)="L","",IFERROR(VLOOKUP(B27,'DESTR_OPERE LAVORO'!B:AP,3,FALSE),""))</f>
        <v>CODICE OC</v>
      </c>
      <c r="E27" s="36" t="str">
        <f>IF(MID(F27,1,1)="L","",IFERROR(VLOOKUP(B27,'DESTR_OPERE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50 mm, spessore 3,0 mm.
LAVORO: Posa. Incluso: oneri di fissaggio a pareti/soffitti; oneri di attraversamento strutture.
SPECIFICHE TECNICHE: temperatura acqua massima per 1 minuto = 95°c.</v>
      </c>
      <c r="F27" s="39" t="str">
        <f>'DESTR_OPERE LAVORO'!A26</f>
        <v>O_1C.12.010.0020.b</v>
      </c>
      <c r="G27" s="14" t="str">
        <f t="shared" si="0"/>
        <v>OK</v>
      </c>
      <c r="H27" s="14" t="str">
        <f>IFERROR(VLOOKUP(F27,'DESTR_OPERE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50 mm, spessore 3,0 mm.
SPECIFICHE TECNICHE: temperatura acqua massima per 1 minuto = 95°c.</v>
      </c>
    </row>
    <row r="28" spans="2:8" ht="15" customHeight="1" x14ac:dyDescent="0.25">
      <c r="B28" s="36" t="s">
        <v>241</v>
      </c>
      <c r="C28" s="36" t="str">
        <f>IF(LEN($B28)&gt;14,_xlfn.CONCAT(VLOOKUP(LEFT($B28,14),[1]Foglio1!$A$6:$D$44904,2,FALSE),VLOOKUP($B28,[1]Foglio1!$A$6:$D$44904,2,FALSE)),VLOOKUP($B28,[1]Foglio1!$A$6:$D$44904,2,FALSE))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50 - s = 3,0</v>
      </c>
      <c r="D28" s="37" t="str">
        <f>IF(MID(F28,1,1)="L","",IFERROR(VLOOKUP(B28,'DESTR_OPERE LAVORO'!B:AP,3,FALSE),""))</f>
        <v/>
      </c>
      <c r="E28" s="36" t="str">
        <f>IF(MID(F28,1,1)="L","",IFERROR(VLOOKUP(B28,'DESTR_OPERE LAVORO'!B:AP,4,FALSE),""))</f>
        <v/>
      </c>
      <c r="F28" s="39" t="str">
        <f>'DESTR_OPERE LAVORO'!A27</f>
        <v>L_1C.12.010.0020.b</v>
      </c>
      <c r="G28" s="14" t="str">
        <f t="shared" si="0"/>
        <v>OK</v>
      </c>
      <c r="H28" s="14" t="str">
        <f>IFERROR(VLOOKUP(F28,'DESTR_OPERE LAVORO'!A:AR,7,FALSE),"")</f>
        <v xml:space="preserve">LAVORO: Posa. Incluso: oneri di fissaggio a pareti/soffitti; oneri di attraversamento strutture.
</v>
      </c>
    </row>
    <row r="29" spans="2:8" ht="15" customHeight="1" x14ac:dyDescent="0.25">
      <c r="B29" s="36" t="s">
        <v>242</v>
      </c>
      <c r="C29" s="36" t="str">
        <f>IF(LEN($B29)&gt;14,_xlfn.CONCAT(VLOOKUP(LEFT($B29,14),[1]Foglio1!$A$6:$D$44904,2,FALSE),VLOOKUP($B29,[1]Foglio1!$A$6:$D$44904,2,FALSE)),VLOOKUP($B29,[1]Foglio1!$A$6:$D$44904,2,FALSE))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63 - s = 3,0</v>
      </c>
      <c r="D29" s="37" t="str">
        <f>IF(MID(F29,1,1)="L","",IFERROR(VLOOKUP(B29,'DESTR_OPERE LAVORO'!B:AP,3,FALSE),""))</f>
        <v>CODICE OC</v>
      </c>
      <c r="E29" s="36" t="str">
        <f>IF(MID(F29,1,1)="L","",IFERROR(VLOOKUP(B29,'DESTR_OPERE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63 mm, spessore 3,0 mm.
LAVORO: Posa. Incluso: oneri di fissaggio a pareti/soffitti; oneri di attraversamento strutture.
SPECIFICHE TECNICHE: temperatura acqua massima per 1 minuto = 95°c.</v>
      </c>
      <c r="F29" s="39" t="str">
        <f>'DESTR_OPERE LAVORO'!A28</f>
        <v>O_1C.12.010.0020.c</v>
      </c>
      <c r="G29" s="14" t="str">
        <f t="shared" si="0"/>
        <v>OK</v>
      </c>
      <c r="H29" s="14" t="str">
        <f>IFERROR(VLOOKUP(F29,'DESTR_OPERE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63 mm, spessore 3,0 mm.
SPECIFICHE TECNICHE: temperatura acqua massima per 1 minuto = 95°c.</v>
      </c>
    </row>
    <row r="30" spans="2:8" ht="15" customHeight="1" x14ac:dyDescent="0.25">
      <c r="B30" s="36" t="s">
        <v>242</v>
      </c>
      <c r="C30" s="36" t="str">
        <f>IF(LEN($B30)&gt;14,_xlfn.CONCAT(VLOOKUP(LEFT($B30,14),[1]Foglio1!$A$6:$D$44904,2,FALSE),VLOOKUP($B30,[1]Foglio1!$A$6:$D$44904,2,FALSE)),VLOOKUP($B30,[1]Foglio1!$A$6:$D$44904,2,FALSE))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63 - s = 3,0</v>
      </c>
      <c r="D30" s="37" t="str">
        <f>IF(MID(F30,1,1)="L","",IFERROR(VLOOKUP(B30,'DESTR_OPERE LAVORO'!B:AP,3,FALSE),""))</f>
        <v/>
      </c>
      <c r="E30" s="36" t="str">
        <f>IF(MID(F30,1,1)="L","",IFERROR(VLOOKUP(B30,'DESTR_OPERE LAVORO'!B:AP,4,FALSE),""))</f>
        <v/>
      </c>
      <c r="F30" s="39" t="str">
        <f>'DESTR_OPERE LAVORO'!A29</f>
        <v>L_1C.12.010.0020.c</v>
      </c>
      <c r="G30" s="14" t="str">
        <f t="shared" si="0"/>
        <v>OK</v>
      </c>
      <c r="H30" s="14" t="str">
        <f>IFERROR(VLOOKUP(F30,'DESTR_OPERE LAVORO'!A:AR,7,FALSE),"")</f>
        <v xml:space="preserve">LAVORO: Posa. Incluso: oneri di fissaggio a pareti/soffitti; oneri di attraversamento strutture.
</v>
      </c>
    </row>
    <row r="31" spans="2:8" ht="15" customHeight="1" x14ac:dyDescent="0.25">
      <c r="B31" s="36" t="s">
        <v>243</v>
      </c>
      <c r="C31" s="36" t="str">
        <f>IF(LEN($B31)&gt;14,_xlfn.CONCAT(VLOOKUP(LEFT($B31,14),[1]Foglio1!$A$6:$D$44904,2,FALSE),VLOOKUP($B31,[1]Foglio1!$A$6:$D$44904,2,FALSE)),VLOOKUP($B31,[1]Foglio1!$A$6:$D$44904,2,FALSE))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75 - s = 3,0</v>
      </c>
      <c r="D31" s="37" t="str">
        <f>IF(MID(F31,1,1)="L","",IFERROR(VLOOKUP(B31,'DESTR_OPERE LAVORO'!B:AP,3,FALSE),""))</f>
        <v>CODICE OC</v>
      </c>
      <c r="E31" s="36" t="str">
        <f>IF(MID(F31,1,1)="L","",IFERROR(VLOOKUP(B31,'DESTR_OPERE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75 mm, spessore 3,0 mm.
LAVORO: Posa. Incluso: oneri di fissaggio a pareti/soffitti; oneri di attraversamento strutture.
SPECIFICHE TECNICHE: temperatura acqua massima per 1 minuto = 95°c.</v>
      </c>
      <c r="F31" s="39" t="str">
        <f>'DESTR_OPERE LAVORO'!A30</f>
        <v>O_1C.12.010.0020.d</v>
      </c>
      <c r="G31" s="14" t="str">
        <f t="shared" si="0"/>
        <v>OK</v>
      </c>
      <c r="H31" s="14" t="str">
        <f>IFERROR(VLOOKUP(F31,'DESTR_OPERE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75 mm, spessore 3,0 mm.
SPECIFICHE TECNICHE: temperatura acqua massima per 1 minuto = 95°c.</v>
      </c>
    </row>
    <row r="32" spans="2:8" ht="15" customHeight="1" x14ac:dyDescent="0.25">
      <c r="B32" s="36" t="s">
        <v>243</v>
      </c>
      <c r="C32" s="36" t="str">
        <f>IF(LEN($B32)&gt;14,_xlfn.CONCAT(VLOOKUP(LEFT($B32,14),[1]Foglio1!$A$6:$D$44904,2,FALSE),VLOOKUP($B32,[1]Foglio1!$A$6:$D$44904,2,FALSE)),VLOOKUP($B32,[1]Foglio1!$A$6:$D$44904,2,FALSE))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75 - s = 3,0</v>
      </c>
      <c r="D32" s="37" t="str">
        <f>IF(MID(F32,1,1)="L","",IFERROR(VLOOKUP(B32,'DESTR_OPERE LAVORO'!B:AP,3,FALSE),""))</f>
        <v/>
      </c>
      <c r="E32" s="36" t="str">
        <f>IF(MID(F32,1,1)="L","",IFERROR(VLOOKUP(B32,'DESTR_OPERE LAVORO'!B:AP,4,FALSE),""))</f>
        <v/>
      </c>
      <c r="F32" s="39" t="str">
        <f>'DESTR_OPERE LAVORO'!A31</f>
        <v>L_1C.12.010.0020.d</v>
      </c>
      <c r="G32" s="14" t="str">
        <f t="shared" si="0"/>
        <v>OK</v>
      </c>
      <c r="H32" s="14" t="str">
        <f>IFERROR(VLOOKUP(F32,'DESTR_OPERE LAVORO'!A:AR,7,FALSE),"")</f>
        <v xml:space="preserve">LAVORO: Posa. Incluso: oneri di fissaggio a pareti/soffitti; oneri di attraversamento strutture.
</v>
      </c>
    </row>
    <row r="33" spans="2:8" ht="15" customHeight="1" x14ac:dyDescent="0.25">
      <c r="B33" s="36" t="s">
        <v>244</v>
      </c>
      <c r="C33" s="36" t="str">
        <f>IF(LEN($B33)&gt;14,_xlfn.CONCAT(VLOOKUP(LEFT($B33,14),[1]Foglio1!$A$6:$D$44904,2,FALSE),VLOOKUP($B33,[1]Foglio1!$A$6:$D$44904,2,FALSE)),VLOOKUP($B33,[1]Foglio1!$A$6:$D$44904,2,FALSE))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82 - s = 3,0</v>
      </c>
      <c r="D33" s="37" t="str">
        <f>IF(MID(F33,1,1)="L","",IFERROR(VLOOKUP(B33,'DESTR_OPERE LAVORO'!B:AP,3,FALSE),""))</f>
        <v>CODICE OC</v>
      </c>
      <c r="E33" s="36" t="str">
        <f>IF(MID(F33,1,1)="L","",IFERROR(VLOOKUP(B33,'DESTR_OPERE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82 mm, spessore 3,0 mm.
LAVORO: Posa. Incluso: oneri di fissaggio a pareti/soffitti; oneri di attraversamento strutture.
SPECIFICHE TECNICHE: temperatura acqua massima per 1 minuto = 95°c.</v>
      </c>
      <c r="F33" s="39" t="str">
        <f>'DESTR_OPERE LAVORO'!A32</f>
        <v>O_1C.12.010.0020.e</v>
      </c>
      <c r="G33" s="14" t="str">
        <f t="shared" si="0"/>
        <v>OK</v>
      </c>
      <c r="H33" s="14" t="str">
        <f>IFERROR(VLOOKUP(F33,'DESTR_OPERE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82 mm, spessore 3,0 mm.
SPECIFICHE TECNICHE: temperatura acqua massima per 1 minuto = 95°c.</v>
      </c>
    </row>
    <row r="34" spans="2:8" ht="15" customHeight="1" x14ac:dyDescent="0.25">
      <c r="B34" s="36" t="s">
        <v>244</v>
      </c>
      <c r="C34" s="36" t="str">
        <f>IF(LEN($B34)&gt;14,_xlfn.CONCAT(VLOOKUP(LEFT($B34,14),[1]Foglio1!$A$6:$D$44904,2,FALSE),VLOOKUP($B34,[1]Foglio1!$A$6:$D$44904,2,FALSE)),VLOOKUP($B34,[1]Foglio1!$A$6:$D$44904,2,FALSE))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82 - s = 3,0</v>
      </c>
      <c r="D34" s="37" t="str">
        <f>IF(MID(F34,1,1)="L","",IFERROR(VLOOKUP(B34,'DESTR_OPERE LAVORO'!B:AP,3,FALSE),""))</f>
        <v/>
      </c>
      <c r="E34" s="36" t="str">
        <f>IF(MID(F34,1,1)="L","",IFERROR(VLOOKUP(B34,'DESTR_OPERE LAVORO'!B:AP,4,FALSE),""))</f>
        <v/>
      </c>
      <c r="F34" s="39" t="str">
        <f>'DESTR_OPERE LAVORO'!A33</f>
        <v>L_1C.12.010.0020.e</v>
      </c>
      <c r="G34" s="14" t="str">
        <f t="shared" si="0"/>
        <v>OK</v>
      </c>
      <c r="H34" s="14" t="str">
        <f>IFERROR(VLOOKUP(F34,'DESTR_OPERE LAVORO'!A:AR,7,FALSE),"")</f>
        <v xml:space="preserve">LAVORO: Posa. Incluso: oneri di fissaggio a pareti/soffitti; oneri di attraversamento strutture.
</v>
      </c>
    </row>
    <row r="35" spans="2:8" ht="15" customHeight="1" x14ac:dyDescent="0.25">
      <c r="B35" s="36" t="s">
        <v>245</v>
      </c>
      <c r="C35" s="36" t="str">
        <f>IF(LEN($B35)&gt;14,_xlfn.CONCAT(VLOOKUP(LEFT($B35,14),[1]Foglio1!$A$6:$D$44904,2,FALSE),VLOOKUP($B35,[1]Foglio1!$A$6:$D$44904,2,FALSE)),VLOOKUP($B35,[1]Foglio1!$A$6:$D$44904,2,FALSE))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100 - s = 3,0</v>
      </c>
      <c r="D35" s="37" t="str">
        <f>IF(MID(F35,1,1)="L","",IFERROR(VLOOKUP(B35,'DESTR_OPERE LAVORO'!B:AP,3,FALSE),""))</f>
        <v>CODICE OC</v>
      </c>
      <c r="E35" s="36" t="str">
        <f>IF(MID(F35,1,1)="L","",IFERROR(VLOOKUP(B35,'DESTR_OPERE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100 mm, spessore 3,0 mm.
LAVORO: Posa. Incluso: oneri di fissaggio a pareti/soffitti; oneri di attraversamento strutture.
SPECIFICHE TECNICHE: temperatura acqua massima per 1 minuto = 95°c.</v>
      </c>
      <c r="F35" s="39" t="str">
        <f>'DESTR_OPERE LAVORO'!A34</f>
        <v>O_1C.12.010.0020.f</v>
      </c>
      <c r="G35" s="14" t="str">
        <f t="shared" si="0"/>
        <v>OK</v>
      </c>
      <c r="H35" s="14" t="str">
        <f>IFERROR(VLOOKUP(F35,'DESTR_OPERE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100 mm, spessore 3,0 mm.
SPECIFICHE TECNICHE: temperatura acqua massima per 1 minuto = 95°c.</v>
      </c>
    </row>
    <row r="36" spans="2:8" ht="15" customHeight="1" x14ac:dyDescent="0.25">
      <c r="B36" s="36" t="s">
        <v>245</v>
      </c>
      <c r="C36" s="36" t="str">
        <f>IF(LEN($B36)&gt;14,_xlfn.CONCAT(VLOOKUP(LEFT($B36,14),[1]Foglio1!$A$6:$D$44904,2,FALSE),VLOOKUP($B36,[1]Foglio1!$A$6:$D$44904,2,FALSE)),VLOOKUP($B36,[1]Foglio1!$A$6:$D$44904,2,FALSE))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100 - s = 3,0</v>
      </c>
      <c r="D36" s="37" t="str">
        <f>IF(MID(F36,1,1)="L","",IFERROR(VLOOKUP(B36,'DESTR_OPERE LAVORO'!B:AP,3,FALSE),""))</f>
        <v/>
      </c>
      <c r="E36" s="36" t="str">
        <f>IF(MID(F36,1,1)="L","",IFERROR(VLOOKUP(B36,'DESTR_OPERE LAVORO'!B:AP,4,FALSE),""))</f>
        <v/>
      </c>
      <c r="F36" s="39" t="str">
        <f>'DESTR_OPERE LAVORO'!A35</f>
        <v>L_1C.12.010.0020.f</v>
      </c>
      <c r="G36" s="14" t="str">
        <f t="shared" si="0"/>
        <v>OK</v>
      </c>
      <c r="H36" s="14" t="str">
        <f>IFERROR(VLOOKUP(F36,'DESTR_OPERE LAVORO'!A:AR,7,FALSE),"")</f>
        <v xml:space="preserve">LAVORO: Posa. Incluso: oneri di fissaggio a pareti/soffitti; oneri di attraversamento strutture.
</v>
      </c>
    </row>
    <row r="37" spans="2:8" ht="15" customHeight="1" x14ac:dyDescent="0.25">
      <c r="B37" s="36" t="s">
        <v>246</v>
      </c>
      <c r="C37" s="36" t="str">
        <f>IF(LEN($B37)&gt;14,_xlfn.CONCAT(VLOOKUP(LEFT($B37,14),[1]Foglio1!$A$6:$D$44904,2,FALSE),VLOOKUP($B37,[1]Foglio1!$A$6:$D$44904,2,FALSE)),VLOOKUP($B37,[1]Foglio1!$A$6:$D$44904,2,FALSE))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110 - s = 3,2</v>
      </c>
      <c r="D37" s="37" t="str">
        <f>IF(MID(F37,1,1)="L","",IFERROR(VLOOKUP(B37,'DESTR_OPERE LAVORO'!B:AP,3,FALSE),""))</f>
        <v>CODICE OC</v>
      </c>
      <c r="E37" s="36" t="str">
        <f>IF(MID(F37,1,1)="L","",IFERROR(VLOOKUP(B37,'DESTR_OPERE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110 mm, spessore 3,2 mm.
LAVORO: Posa. Incluso: oneri di fissaggio a pareti/soffitti; oneri di attraversamento strutture.
SPECIFICHE TECNICHE: temperatura acqua massima per 1 minuto = 95°c.</v>
      </c>
      <c r="F37" s="39" t="str">
        <f>'DESTR_OPERE LAVORO'!A36</f>
        <v>O_1C.12.010.0020.g</v>
      </c>
      <c r="G37" s="14" t="str">
        <f t="shared" si="0"/>
        <v>OK</v>
      </c>
      <c r="H37" s="14" t="str">
        <f>IFERROR(VLOOKUP(F37,'DESTR_OPERE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110 mm, spessore 3,2 mm.
SPECIFICHE TECNICHE: temperatura acqua massima per 1 minuto = 95°c.</v>
      </c>
    </row>
    <row r="38" spans="2:8" ht="15" customHeight="1" x14ac:dyDescent="0.25">
      <c r="B38" s="36" t="s">
        <v>246</v>
      </c>
      <c r="C38" s="36" t="str">
        <f>IF(LEN($B38)&gt;14,_xlfn.CONCAT(VLOOKUP(LEFT($B38,14),[1]Foglio1!$A$6:$D$44904,2,FALSE),VLOOKUP($B38,[1]Foglio1!$A$6:$D$44904,2,FALSE)),VLOOKUP($B38,[1]Foglio1!$A$6:$D$44904,2,FALSE))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110 - s = 3,2</v>
      </c>
      <c r="D38" s="37" t="str">
        <f>IF(MID(F38,1,1)="L","",IFERROR(VLOOKUP(B38,'DESTR_OPERE LAVORO'!B:AP,3,FALSE),""))</f>
        <v/>
      </c>
      <c r="E38" s="36" t="str">
        <f>IF(MID(F38,1,1)="L","",IFERROR(VLOOKUP(B38,'DESTR_OPERE LAVORO'!B:AP,4,FALSE),""))</f>
        <v/>
      </c>
      <c r="F38" s="39" t="str">
        <f>'DESTR_OPERE LAVORO'!A37</f>
        <v>L_1C.12.010.0020.g</v>
      </c>
      <c r="G38" s="14" t="str">
        <f t="shared" si="0"/>
        <v>OK</v>
      </c>
      <c r="H38" s="14" t="str">
        <f>IFERROR(VLOOKUP(F38,'DESTR_OPERE LAVORO'!A:AR,7,FALSE),"")</f>
        <v xml:space="preserve">LAVORO: Posa. Incluso: oneri di fissaggio a pareti/soffitti; oneri di attraversamento strutture.
</v>
      </c>
    </row>
    <row r="39" spans="2:8" ht="15" customHeight="1" x14ac:dyDescent="0.25">
      <c r="B39" s="36" t="s">
        <v>247</v>
      </c>
      <c r="C39" s="36" t="str">
        <f>IF(LEN($B39)&gt;14,_xlfn.CONCAT(VLOOKUP(LEFT($B39,14),[1]Foglio1!$A$6:$D$44904,2,FALSE),VLOOKUP($B39,[1]Foglio1!$A$6:$D$44904,2,FALSE)),VLOOKUP($B39,[1]Foglio1!$A$6:$D$44904,2,FALSE))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125 - s = 3,2</v>
      </c>
      <c r="D39" s="37" t="str">
        <f>IF(MID(F39,1,1)="L","",IFERROR(VLOOKUP(B39,'DESTR_OPERE LAVORO'!B:AP,3,FALSE),""))</f>
        <v>CODICE OC</v>
      </c>
      <c r="E39" s="36" t="str">
        <f>IF(MID(F39,1,1)="L","",IFERROR(VLOOKUP(B39,'DESTR_OPERE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125 mm, spessore 3,2 mm.
LAVORO: Posa. Incluso: oneri di fissaggio a pareti/soffitti; oneri di attraversamento strutture.
SPECIFICHE TECNICHE: temperatura acqua massima per 1 minuto = 95°c.</v>
      </c>
      <c r="F39" s="39" t="str">
        <f>'DESTR_OPERE LAVORO'!A38</f>
        <v>O_1C.12.010.0020.h</v>
      </c>
      <c r="G39" s="14" t="str">
        <f t="shared" si="0"/>
        <v>OK</v>
      </c>
      <c r="H39" s="14" t="str">
        <f>IFERROR(VLOOKUP(F39,'DESTR_OPERE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125 mm, spessore 3,2 mm.
SPECIFICHE TECNICHE: temperatura acqua massima per 1 minuto = 95°c.</v>
      </c>
    </row>
    <row r="40" spans="2:8" ht="15" customHeight="1" x14ac:dyDescent="0.25">
      <c r="B40" s="36" t="s">
        <v>247</v>
      </c>
      <c r="C40" s="36" t="str">
        <f>IF(LEN($B40)&gt;14,_xlfn.CONCAT(VLOOKUP(LEFT($B40,14),[1]Foglio1!$A$6:$D$44904,2,FALSE),VLOOKUP($B40,[1]Foglio1!$A$6:$D$44904,2,FALSE)),VLOOKUP($B40,[1]Foglio1!$A$6:$D$44904,2,FALSE))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125 - s = 3,2</v>
      </c>
      <c r="D40" s="37" t="str">
        <f>IF(MID(F40,1,1)="L","",IFERROR(VLOOKUP(B40,'DESTR_OPERE LAVORO'!B:AP,3,FALSE),""))</f>
        <v/>
      </c>
      <c r="E40" s="36" t="str">
        <f>IF(MID(F40,1,1)="L","",IFERROR(VLOOKUP(B40,'DESTR_OPERE LAVORO'!B:AP,4,FALSE),""))</f>
        <v/>
      </c>
      <c r="F40" s="39" t="str">
        <f>'DESTR_OPERE LAVORO'!A39</f>
        <v>L_1C.12.010.0020.h</v>
      </c>
      <c r="G40" s="14" t="str">
        <f t="shared" si="0"/>
        <v>OK</v>
      </c>
      <c r="H40" s="14" t="str">
        <f>IFERROR(VLOOKUP(F40,'DESTR_OPERE LAVORO'!A:AR,7,FALSE),"")</f>
        <v xml:space="preserve">LAVORO: Posa. Incluso: oneri di fissaggio a pareti/soffitti; oneri di attraversamento strutture.
</v>
      </c>
    </row>
    <row r="41" spans="2:8" ht="15" customHeight="1" x14ac:dyDescent="0.25">
      <c r="B41" s="36" t="s">
        <v>248</v>
      </c>
      <c r="C41" s="36" t="str">
        <f>IF(LEN($B41)&gt;14,_xlfn.CONCAT(VLOOKUP(LEFT($B41,14),[1]Foglio1!$A$6:$D$44904,2,FALSE),VLOOKUP($B41,[1]Foglio1!$A$6:$D$44904,2,FALSE)),VLOOKUP($B41,[1]Foglio1!$A$6:$D$44904,2,FALSE))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160 - s = 3,2</v>
      </c>
      <c r="D41" s="37" t="str">
        <f>IF(MID(F41,1,1)="L","",IFERROR(VLOOKUP(B41,'DESTR_OPERE LAVORO'!B:AP,3,FALSE),""))</f>
        <v>CODICE OC</v>
      </c>
      <c r="E41" s="36" t="str">
        <f>IF(MID(F41,1,1)="L","",IFERROR(VLOOKUP(B41,'DESTR_OPERE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160 mm, spessore 3,2 mm.
LAVORO: Posa. Incluso: oneri di fissaggio a pareti/soffitti; oneri di attraversamento strutture.
SPECIFICHE TECNICHE: temperatura acqua massima per 1 minuto = 95°c.</v>
      </c>
      <c r="F41" s="39" t="str">
        <f>'DESTR_OPERE LAVORO'!A40</f>
        <v>O_1C.12.010.0020.i</v>
      </c>
      <c r="G41" s="14" t="str">
        <f t="shared" si="0"/>
        <v>OK</v>
      </c>
      <c r="H41" s="14" t="str">
        <f>IFERROR(VLOOKUP(F41,'DESTR_OPERE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160 mm, spessore 3,2 mm.
SPECIFICHE TECNICHE: temperatura acqua massima per 1 minuto = 95°c.</v>
      </c>
    </row>
    <row r="42" spans="2:8" ht="15" customHeight="1" x14ac:dyDescent="0.25">
      <c r="B42" s="36" t="s">
        <v>248</v>
      </c>
      <c r="C42" s="36" t="str">
        <f>IF(LEN($B42)&gt;14,_xlfn.CONCAT(VLOOKUP(LEFT($B42,14),[1]Foglio1!$A$6:$D$44904,2,FALSE),VLOOKUP($B42,[1]Foglio1!$A$6:$D$44904,2,FALSE)),VLOOKUP($B42,[1]Foglio1!$A$6:$D$44904,2,FALSE))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160 - s = 3,2</v>
      </c>
      <c r="D42" s="37" t="str">
        <f>IF(MID(F42,1,1)="L","",IFERROR(VLOOKUP(B42,'DESTR_OPERE LAVORO'!B:AP,3,FALSE),""))</f>
        <v/>
      </c>
      <c r="E42" s="36" t="str">
        <f>IF(MID(F42,1,1)="L","",IFERROR(VLOOKUP(B42,'DESTR_OPERE LAVORO'!B:AP,4,FALSE),""))</f>
        <v/>
      </c>
      <c r="F42" s="39" t="str">
        <f>'DESTR_OPERE LAVORO'!A41</f>
        <v>L_1C.12.010.0020.i</v>
      </c>
      <c r="G42" s="14" t="str">
        <f t="shared" si="0"/>
        <v>OK</v>
      </c>
      <c r="H42" s="14" t="str">
        <f>IFERROR(VLOOKUP(F42,'DESTR_OPERE LAVORO'!A:AR,7,FALSE),"")</f>
        <v xml:space="preserve">LAVORO: Posa. Incluso: oneri di fissaggio a pareti/soffitti; oneri di attraversamento strutture.
</v>
      </c>
    </row>
    <row r="43" spans="2:8" ht="15" customHeight="1" x14ac:dyDescent="0.25">
      <c r="B43" s="36" t="s">
        <v>249</v>
      </c>
      <c r="C43" s="36" t="str">
        <f>IF(LEN($B43)&gt;14,_xlfn.CONCAT(VLOOKUP(LEFT($B43,14),[1]Foglio1!$A$6:$D$44904,2,FALSE),VLOOKUP($B43,[1]Foglio1!$A$6:$D$44904,2,FALSE)),VLOOKUP($B43,[1]Foglio1!$A$6:$D$44904,2,FALSE))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200 - s = 3,9</v>
      </c>
      <c r="D43" s="37" t="str">
        <f>IF(MID(F43,1,1)="L","",IFERROR(VLOOKUP(B43,'DESTR_OPERE LAVORO'!B:AP,3,FALSE),""))</f>
        <v>CODICE OC</v>
      </c>
      <c r="E43" s="36" t="str">
        <f>IF(MID(F43,1,1)="L","",IFERROR(VLOOKUP(B43,'DESTR_OPERE LAVORO'!B:AP,4,FALSE),""))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200 mm, spessore 3,9 mm.
LAVORO: Posa. Incluso: oneri di fissaggio a pareti/soffitti; oneri di attraversamento strutture.
SPECIFICHE TECNICHE: temperatura acqua massima per 1 minuto = 95°c.</v>
      </c>
      <c r="F43" s="39" t="str">
        <f>'DESTR_OPERE LAVORO'!A42</f>
        <v>O_1C.12.010.0020.j</v>
      </c>
      <c r="G43" s="14" t="str">
        <f t="shared" si="0"/>
        <v>OK</v>
      </c>
      <c r="H43" s="14" t="str">
        <f>IFERROR(VLOOKUP(F43,'DESTR_OPERE LAVORO'!A:AR,7,FALSE),"")</f>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200 mm, spessore 3,9 mm.
SPECIFICHE TECNICHE: temperatura acqua massima per 1 minuto = 95°c.</v>
      </c>
    </row>
    <row r="44" spans="2:8" ht="15" customHeight="1" x14ac:dyDescent="0.25">
      <c r="B44" s="36" t="s">
        <v>249</v>
      </c>
      <c r="C44" s="36" t="str">
        <f>IF(LEN($B44)&gt;14,_xlfn.CONCAT(VLOOKUP(LEFT($B44,14),[1]Foglio1!$A$6:$D$44904,2,FALSE),VLOOKUP($B44,[1]Foglio1!$A$6:$D$44904,2,FALSE)),VLOOKUP($B44,[1]Foglio1!$A$6:$D$44904,2,FALSE))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200 - s = 3,9</v>
      </c>
      <c r="D44" s="37" t="str">
        <f>IF(MID(F44,1,1)="L","",IFERROR(VLOOKUP(B44,'DESTR_OPERE LAVORO'!B:AP,3,FALSE),""))</f>
        <v/>
      </c>
      <c r="E44" s="36" t="str">
        <f>IF(MID(F44,1,1)="L","",IFERROR(VLOOKUP(B44,'DESTR_OPERE LAVORO'!B:AP,4,FALSE),""))</f>
        <v/>
      </c>
      <c r="F44" s="39" t="str">
        <f>'DESTR_OPERE LAVORO'!A43</f>
        <v>L_1C.12.010.0020.j</v>
      </c>
      <c r="G44" s="14" t="str">
        <f t="shared" si="0"/>
        <v>OK</v>
      </c>
      <c r="H44" s="14" t="str">
        <f>IFERROR(VLOOKUP(F44,'DESTR_OPERE LAVORO'!A:AR,7,FALSE),"")</f>
        <v xml:space="preserve">LAVORO: Posa. Incluso: oneri di fissaggio a pareti/soffitti; oneri di attraversamento strutture.
</v>
      </c>
    </row>
    <row r="45" spans="2:8" ht="15" customHeight="1" x14ac:dyDescent="0.25">
      <c r="B45" s="36" t="s">
        <v>250</v>
      </c>
      <c r="C45" s="36" t="str">
        <f>IF(LEN($B45)&gt;14,_xlfn.CONCAT(VLOOKUP(LEFT($B45,14),[1]Foglio1!$A$6:$D$44904,2,FALSE),VLOOKUP($B45,[1]Foglio1!$A$6:$D$44904,2,FALSE)),VLOOKUP($B45,[1]Foglio1!$A$6:$D$44904,2,FALSE))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160 - s = 3,2</v>
      </c>
      <c r="D45" s="37" t="str">
        <f>IF(MID(F45,1,1)="L","",IFERROR(VLOOKUP(B45,'DESTR_OPERE LAVORO'!B:AP,3,FALSE),""))</f>
        <v>CODICE OC</v>
      </c>
      <c r="E45" s="36" t="str">
        <f>IF(MID(F45,1,1)="L","",IFERROR(VLOOKUP(B45,'DESTR_OPERE LAVORO'!B:AP,4,FALSE),""))</f>
        <v/>
      </c>
      <c r="F45" s="39" t="str">
        <f>'DESTR_OPERE LAVORO'!A44</f>
        <v>O_1C.12.010.0030.a</v>
      </c>
      <c r="G45" s="14" t="str">
        <f t="shared" si="0"/>
        <v>OK</v>
      </c>
      <c r="H45" s="14" t="str">
        <f>IFERROR(VLOOKUP(F45,'DESTR_OPERE LAVORO'!A:AR,7,FALSE),"")</f>
        <v/>
      </c>
    </row>
    <row r="46" spans="2:8" ht="15" customHeight="1" x14ac:dyDescent="0.25">
      <c r="B46" s="36" t="s">
        <v>250</v>
      </c>
      <c r="C46" s="36" t="str">
        <f>IF(LEN($B46)&gt;14,_xlfn.CONCAT(VLOOKUP(LEFT($B46,14),[1]Foglio1!$A$6:$D$44904,2,FALSE),VLOOKUP($B46,[1]Foglio1!$A$6:$D$44904,2,FALSE)),VLOOKUP($B46,[1]Foglio1!$A$6:$D$44904,2,FALSE))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160 - s = 3,2</v>
      </c>
      <c r="D46" s="37" t="str">
        <f>IF(MID(F46,1,1)="L","",IFERROR(VLOOKUP(B46,'DESTR_OPERE LAVORO'!B:AP,3,FALSE),""))</f>
        <v/>
      </c>
      <c r="E46" s="36" t="str">
        <f>IF(MID(F46,1,1)="L","",IFERROR(VLOOKUP(B46,'DESTR_OPERE LAVORO'!B:AP,4,FALSE),""))</f>
        <v/>
      </c>
      <c r="F46" s="39" t="str">
        <f>'DESTR_OPERE LAVORO'!A45</f>
        <v>L_1C.12.010.0030.a</v>
      </c>
      <c r="G46" s="14" t="str">
        <f t="shared" si="0"/>
        <v>OK</v>
      </c>
      <c r="H46" s="14" t="str">
        <f>IFERROR(VLOOKUP(F46,'DESTR_OPERE LAVORO'!A:AR,7,FALSE),"")</f>
        <v xml:space="preserve">LAVORO: Posa, giunti a bicchiere e anello elastomerico. Escluso: scavo; piano di appoggio; rinfianco; riempimento.
</v>
      </c>
    </row>
    <row r="47" spans="2:8" ht="15" customHeight="1" x14ac:dyDescent="0.25">
      <c r="B47" s="36" t="s">
        <v>251</v>
      </c>
      <c r="C47" s="36" t="str">
        <f>IF(LEN($B47)&gt;14,_xlfn.CONCAT(VLOOKUP(LEFT($B47,14),[1]Foglio1!$A$6:$D$44904,2,FALSE),VLOOKUP($B47,[1]Foglio1!$A$6:$D$44904,2,FALSE)),VLOOKUP($B47,[1]Foglio1!$A$6:$D$44904,2,FALSE))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200 - s = 3,9</v>
      </c>
      <c r="D47" s="37" t="str">
        <f>IF(MID(F47,1,1)="L","",IFERROR(VLOOKUP(B47,'DESTR_OPERE LAVORO'!B:AP,3,FALSE),""))</f>
        <v>CODICE OC</v>
      </c>
      <c r="E47" s="36" t="str">
        <f>IF(MID(F47,1,1)="L","",IFERROR(VLOOKUP(B47,'DESTR_OPERE LAVORO'!B:AP,4,FALSE),""))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200 mm, spessore 3,9 mm.
LAVORO: Posain giunti a bicchiere e anello elastomerico. Escluso: scavo; piano di appoggio; rinfianco; riempimento.
SPECIFICHE TECNICHE: temperatura massima permanente 40°.</v>
      </c>
      <c r="F47" s="39" t="str">
        <f>'DESTR_OPERE LAVORO'!A46</f>
        <v>O_1C.12.010.0030.b</v>
      </c>
      <c r="G47" s="14" t="str">
        <f t="shared" si="0"/>
        <v>OK</v>
      </c>
      <c r="H47" s="14" t="str">
        <f>IFERROR(VLOOKUP(F47,'DESTR_OPERE LAVORO'!A:AR,7,FALSE),"")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200 mm, spessore 3,9 mm.
SPECIFICHE TECNICHE: temperatura massima permanente 40°.</v>
      </c>
    </row>
    <row r="48" spans="2:8" ht="15" customHeight="1" x14ac:dyDescent="0.25">
      <c r="B48" s="36" t="s">
        <v>251</v>
      </c>
      <c r="C48" s="36" t="str">
        <f>IF(LEN($B48)&gt;14,_xlfn.CONCAT(VLOOKUP(LEFT($B48,14),[1]Foglio1!$A$6:$D$44904,2,FALSE),VLOOKUP($B48,[1]Foglio1!$A$6:$D$44904,2,FALSE)),VLOOKUP($B48,[1]Foglio1!$A$6:$D$44904,2,FALSE))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200 - s = 3,9</v>
      </c>
      <c r="D48" s="37" t="str">
        <f>IF(MID(F48,1,1)="L","",IFERROR(VLOOKUP(B48,'DESTR_OPERE LAVORO'!B:AP,3,FALSE),""))</f>
        <v/>
      </c>
      <c r="E48" s="36" t="str">
        <f>IF(MID(F48,1,1)="L","",IFERROR(VLOOKUP(B48,'DESTR_OPERE LAVORO'!B:AP,4,FALSE),""))</f>
        <v/>
      </c>
      <c r="F48" s="39" t="str">
        <f>'DESTR_OPERE LAVORO'!A47</f>
        <v>L_1C.12.010.0030.b</v>
      </c>
      <c r="G48" s="14" t="str">
        <f t="shared" si="0"/>
        <v>OK</v>
      </c>
      <c r="H48" s="14" t="str">
        <f>IFERROR(VLOOKUP(F48,'DESTR_OPERE LAVORO'!A:AR,7,FALSE),"")</f>
        <v xml:space="preserve">LAVORO: Posa, giunti a bicchiere e anello elastomerico. Escluso: scavo; piano di appoggio; rinfianco; riempimento.
</v>
      </c>
    </row>
    <row r="49" spans="2:8" ht="15" customHeight="1" x14ac:dyDescent="0.25">
      <c r="B49" s="36" t="s">
        <v>252</v>
      </c>
      <c r="C49" s="36" t="str">
        <f>IF(LEN($B49)&gt;14,_xlfn.CONCAT(VLOOKUP(LEFT($B49,14),[1]Foglio1!$A$6:$D$44904,2,FALSE),VLOOKUP($B49,[1]Foglio1!$A$6:$D$44904,2,FALSE)),VLOOKUP($B49,[1]Foglio1!$A$6:$D$44904,2,FALSE))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250 - s = 4,9</v>
      </c>
      <c r="D49" s="37" t="str">
        <f>IF(MID(F49,1,1)="L","",IFERROR(VLOOKUP(B49,'DESTR_OPERE LAVORO'!B:AP,3,FALSE),""))</f>
        <v>CODICE OC</v>
      </c>
      <c r="E49" s="36" t="str">
        <f>IF(MID(F49,1,1)="L","",IFERROR(VLOOKUP(B49,'DESTR_OPERE LAVORO'!B:AP,4,FALSE),""))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250 mm, spessore 4,9 mm.
LAVORO: Posain giunti a bicchiere e anello elastomerico. Escluso: scavo; piano di appoggio; rinfianco; riempimento.
SPECIFICHE TECNICHE: temperatura massima permanente 40°.</v>
      </c>
      <c r="F49" s="39" t="str">
        <f>'DESTR_OPERE LAVORO'!A48</f>
        <v>O_1C.12.010.0030.c</v>
      </c>
      <c r="G49" s="14" t="str">
        <f t="shared" si="0"/>
        <v>OK</v>
      </c>
      <c r="H49" s="14" t="str">
        <f>IFERROR(VLOOKUP(F49,'DESTR_OPERE LAVORO'!A:AR,7,FALSE),"")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250 mm, spessore 4,9 mm.
SPECIFICHE TECNICHE: temperatura massima permanente 40°.</v>
      </c>
    </row>
    <row r="50" spans="2:8" ht="15" customHeight="1" x14ac:dyDescent="0.25">
      <c r="B50" s="36" t="s">
        <v>252</v>
      </c>
      <c r="C50" s="36" t="str">
        <f>IF(LEN($B50)&gt;14,_xlfn.CONCAT(VLOOKUP(LEFT($B50,14),[1]Foglio1!$A$6:$D$44904,2,FALSE),VLOOKUP($B50,[1]Foglio1!$A$6:$D$44904,2,FALSE)),VLOOKUP($B50,[1]Foglio1!$A$6:$D$44904,2,FALSE))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250 - s = 4,9</v>
      </c>
      <c r="D50" s="37" t="str">
        <f>IF(MID(F50,1,1)="L","",IFERROR(VLOOKUP(B50,'DESTR_OPERE LAVORO'!B:AP,3,FALSE),""))</f>
        <v/>
      </c>
      <c r="E50" s="36" t="str">
        <f>IF(MID(F50,1,1)="L","",IFERROR(VLOOKUP(B50,'DESTR_OPERE LAVORO'!B:AP,4,FALSE),""))</f>
        <v/>
      </c>
      <c r="F50" s="39" t="str">
        <f>'DESTR_OPERE LAVORO'!A49</f>
        <v>L_1C.12.010.0030.c</v>
      </c>
      <c r="G50" s="14" t="str">
        <f t="shared" si="0"/>
        <v>OK</v>
      </c>
      <c r="H50" s="14" t="str">
        <f>IFERROR(VLOOKUP(F50,'DESTR_OPERE LAVORO'!A:AR,7,FALSE),"")</f>
        <v xml:space="preserve">LAVORO: Posa, giunti a bicchiere e anello elastomerico. Escluso: scavo; piano di appoggio; rinfianco; riempimento.
</v>
      </c>
    </row>
    <row r="51" spans="2:8" ht="15" customHeight="1" x14ac:dyDescent="0.25">
      <c r="B51" s="36" t="s">
        <v>253</v>
      </c>
      <c r="C51" s="36" t="str">
        <f>IF(LEN($B51)&gt;14,_xlfn.CONCAT(VLOOKUP(LEFT($B51,14),[1]Foglio1!$A$6:$D$44904,2,FALSE),VLOOKUP($B51,[1]Foglio1!$A$6:$D$44904,2,FALSE)),VLOOKUP($B51,[1]Foglio1!$A$6:$D$44904,2,FALSE))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315 - s = 6,2</v>
      </c>
      <c r="D51" s="37" t="str">
        <f>IF(MID(F51,1,1)="L","",IFERROR(VLOOKUP(B51,'DESTR_OPERE LAVORO'!B:AP,3,FALSE),""))</f>
        <v>CODICE OC</v>
      </c>
      <c r="E51" s="36" t="str">
        <f>IF(MID(F51,1,1)="L","",IFERROR(VLOOKUP(B51,'DESTR_OPERE LAVORO'!B:AP,4,FALSE),""))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315 mm, spessore 6,2 mm.
LAVORO: Posain giunti a bicchiere e anello elastomerico. Escluso: scavo; piano di appoggio; rinfianco; riempimento.
SPECIFICHE TECNICHE: temperatura massima permanente 40°.</v>
      </c>
      <c r="F51" s="39" t="str">
        <f>'DESTR_OPERE LAVORO'!A50</f>
        <v>O_1C.12.010.0030.d</v>
      </c>
      <c r="G51" s="14" t="str">
        <f t="shared" si="0"/>
        <v>OK</v>
      </c>
      <c r="H51" s="14" t="str">
        <f>IFERROR(VLOOKUP(F51,'DESTR_OPERE LAVORO'!A:AR,7,FALSE),"")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315 mm, spessore 6,2 mm.
SPECIFICHE TECNICHE: temperatura massima permanente 40°.</v>
      </c>
    </row>
    <row r="52" spans="2:8" ht="15" customHeight="1" x14ac:dyDescent="0.25">
      <c r="B52" s="36" t="s">
        <v>253</v>
      </c>
      <c r="C52" s="36" t="str">
        <f>IF(LEN($B52)&gt;14,_xlfn.CONCAT(VLOOKUP(LEFT($B52,14),[1]Foglio1!$A$6:$D$44904,2,FALSE),VLOOKUP($B52,[1]Foglio1!$A$6:$D$44904,2,FALSE)),VLOOKUP($B52,[1]Foglio1!$A$6:$D$44904,2,FALSE))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315 - s = 6,2</v>
      </c>
      <c r="D52" s="37" t="str">
        <f>IF(MID(F52,1,1)="L","",IFERROR(VLOOKUP(B52,'DESTR_OPERE LAVORO'!B:AP,3,FALSE),""))</f>
        <v/>
      </c>
      <c r="E52" s="36" t="str">
        <f>IF(MID(F52,1,1)="L","",IFERROR(VLOOKUP(B52,'DESTR_OPERE LAVORO'!B:AP,4,FALSE),""))</f>
        <v/>
      </c>
      <c r="F52" s="39" t="str">
        <f>'DESTR_OPERE LAVORO'!A51</f>
        <v>L_1C.12.010.0030.d</v>
      </c>
      <c r="G52" s="14" t="str">
        <f t="shared" si="0"/>
        <v>OK</v>
      </c>
      <c r="H52" s="14" t="str">
        <f>IFERROR(VLOOKUP(F52,'DESTR_OPERE LAVORO'!A:AR,7,FALSE),"")</f>
        <v xml:space="preserve">LAVORO: Posa, giunti a bicchiere e anello elastomerico. Escluso: scavo; piano di appoggio; rinfianco; riempimento.
</v>
      </c>
    </row>
    <row r="53" spans="2:8" ht="15" customHeight="1" x14ac:dyDescent="0.25">
      <c r="B53" s="36" t="s">
        <v>254</v>
      </c>
      <c r="C53" s="36" t="str">
        <f>IF(LEN($B53)&gt;14,_xlfn.CONCAT(VLOOKUP(LEFT($B53,14),[1]Foglio1!$A$6:$D$44904,2,FALSE),VLOOKUP($B53,[1]Foglio1!$A$6:$D$44904,2,FALSE)),VLOOKUP($B53,[1]Foglio1!$A$6:$D$44904,2,FALSE))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400 - s = 7,9</v>
      </c>
      <c r="D53" s="37" t="str">
        <f>IF(MID(F53,1,1)="L","",IFERROR(VLOOKUP(B53,'DESTR_OPERE LAVORO'!B:AP,3,FALSE),""))</f>
        <v>CODICE OC</v>
      </c>
      <c r="E53" s="36" t="str">
        <f>IF(MID(F53,1,1)="L","",IFERROR(VLOOKUP(B53,'DESTR_OPERE LAVORO'!B:AP,4,FALSE),""))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400 mm, spessore 7,9 mm.
LAVORO: Posain giunti a bicchiere e anello elastomerico. Escluso: scavo; piano di appoggio; rinfianco; riempimento.
SPECIFICHE TECNICHE: temperatura massima permanente 40°.</v>
      </c>
      <c r="F53" s="39" t="str">
        <f>'DESTR_OPERE LAVORO'!A52</f>
        <v>O_1C.12.010.0030.e</v>
      </c>
      <c r="G53" s="14" t="str">
        <f t="shared" si="0"/>
        <v>OK</v>
      </c>
      <c r="H53" s="14" t="str">
        <f>IFERROR(VLOOKUP(F53,'DESTR_OPERE LAVORO'!A:AR,7,FALSE),"")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400 mm, spessore 7,9 mm.
SPECIFICHE TECNICHE: temperatura massima permanente 40°.</v>
      </c>
    </row>
    <row r="54" spans="2:8" ht="15" customHeight="1" x14ac:dyDescent="0.25">
      <c r="B54" s="36" t="s">
        <v>254</v>
      </c>
      <c r="C54" s="36" t="str">
        <f>IF(LEN($B54)&gt;14,_xlfn.CONCAT(VLOOKUP(LEFT($B54,14),[1]Foglio1!$A$6:$D$44904,2,FALSE),VLOOKUP($B54,[1]Foglio1!$A$6:$D$44904,2,FALSE)),VLOOKUP($B54,[1]Foglio1!$A$6:$D$44904,2,FALSE))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400 - s = 7,9</v>
      </c>
      <c r="D54" s="37" t="str">
        <f>IF(MID(F54,1,1)="L","",IFERROR(VLOOKUP(B54,'DESTR_OPERE LAVORO'!B:AP,3,FALSE),""))</f>
        <v/>
      </c>
      <c r="E54" s="36" t="str">
        <f>IF(MID(F54,1,1)="L","",IFERROR(VLOOKUP(B54,'DESTR_OPERE LAVORO'!B:AP,4,FALSE),""))</f>
        <v/>
      </c>
      <c r="F54" s="39" t="str">
        <f>'DESTR_OPERE LAVORO'!A53</f>
        <v>L_1C.12.010.0030.e</v>
      </c>
      <c r="G54" s="14" t="str">
        <f t="shared" si="0"/>
        <v>OK</v>
      </c>
      <c r="H54" s="14" t="str">
        <f>IFERROR(VLOOKUP(F54,'DESTR_OPERE LAVORO'!A:AR,7,FALSE),"")</f>
        <v xml:space="preserve">LAVORO: Posa, giunti a bicchiere e anello elastomerico. Escluso: scavo; piano di appoggio; rinfianco; riempimento.
</v>
      </c>
    </row>
    <row r="55" spans="2:8" ht="15" customHeight="1" x14ac:dyDescent="0.25">
      <c r="B55" s="36" t="s">
        <v>255</v>
      </c>
      <c r="C55" s="36" t="str">
        <f>IF(LEN($B55)&gt;14,_xlfn.CONCAT(VLOOKUP(LEFT($B55,14),[1]Foglio1!$A$6:$D$44904,2,FALSE),VLOOKUP($B55,[1]Foglio1!$A$6:$D$44904,2,FALSE)),VLOOKUP($B55,[1]Foglio1!$A$6:$D$44904,2,FALSE))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500 - s = 9,8</v>
      </c>
      <c r="D55" s="37" t="str">
        <f>IF(MID(F55,1,1)="L","",IFERROR(VLOOKUP(B55,'DESTR_OPERE LAVORO'!B:AP,3,FALSE),""))</f>
        <v>CODICE OC</v>
      </c>
      <c r="E55" s="36" t="str">
        <f>IF(MID(F55,1,1)="L","",IFERROR(VLOOKUP(B55,'DESTR_OPERE LAVORO'!B:AP,4,FALSE),""))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500 mm, spessore 9,8 mm.
LAVORO: Posain giunti a bicchiere e anello elastomerico. Escluso: scavo; piano di appoggio; rinfianco; riempimento.
SPECIFICHE TECNICHE: temperatura massima permanente 40°.</v>
      </c>
      <c r="F55" s="39" t="str">
        <f>'DESTR_OPERE LAVORO'!A54</f>
        <v>O_1C.12.010.0030.f</v>
      </c>
      <c r="G55" s="14" t="str">
        <f t="shared" si="0"/>
        <v>OK</v>
      </c>
      <c r="H55" s="14" t="str">
        <f>IFERROR(VLOOKUP(F55,'DESTR_OPERE LAVORO'!A:AR,7,FALSE),"")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500 mm, spessore 9,8 mm.
SPECIFICHE TECNICHE: temperatura massima permanente 40°.</v>
      </c>
    </row>
    <row r="56" spans="2:8" ht="15" customHeight="1" x14ac:dyDescent="0.25">
      <c r="B56" s="36" t="s">
        <v>255</v>
      </c>
      <c r="C56" s="36" t="str">
        <f>IF(LEN($B56)&gt;14,_xlfn.CONCAT(VLOOKUP(LEFT($B56,14),[1]Foglio1!$A$6:$D$44904,2,FALSE),VLOOKUP($B56,[1]Foglio1!$A$6:$D$44904,2,FALSE)),VLOOKUP($B56,[1]Foglio1!$A$6:$D$44904,2,FALSE))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500 - s = 9,8</v>
      </c>
      <c r="D56" s="37" t="str">
        <f>IF(MID(F56,1,1)="L","",IFERROR(VLOOKUP(B56,'DESTR_OPERE LAVORO'!B:AP,3,FALSE),""))</f>
        <v/>
      </c>
      <c r="E56" s="36" t="str">
        <f>IF(MID(F56,1,1)="L","",IFERROR(VLOOKUP(B56,'DESTR_OPERE LAVORO'!B:AP,4,FALSE),""))</f>
        <v/>
      </c>
      <c r="F56" s="39" t="str">
        <f>'DESTR_OPERE LAVORO'!A55</f>
        <v>L_1C.12.010.0030.f</v>
      </c>
      <c r="G56" s="14" t="str">
        <f t="shared" si="0"/>
        <v>OK</v>
      </c>
      <c r="H56" s="14" t="str">
        <f>IFERROR(VLOOKUP(F56,'DESTR_OPERE LAVORO'!A:AR,7,FALSE),"")</f>
        <v xml:space="preserve">LAVORO: Posa, giunti a bicchiere e anello elastomerico. Escluso: scavo; piano di appoggio; rinfianco; riempimento.
</v>
      </c>
    </row>
    <row r="57" spans="2:8" ht="15" customHeight="1" x14ac:dyDescent="0.25">
      <c r="B57" s="36" t="s">
        <v>256</v>
      </c>
      <c r="C57" s="36" t="str">
        <f>IF(LEN($B57)&gt;14,_xlfn.CONCAT(VLOOKUP(LEFT($B57,14),[1]Foglio1!$A$6:$D$44904,2,FALSE),VLOOKUP($B57,[1]Foglio1!$A$6:$D$44904,2,FALSE)),VLOOKUP($B57,[1]Foglio1!$A$6:$D$44904,2,FALSE))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600 - s = 12,3</v>
      </c>
      <c r="D57" s="37" t="str">
        <f>IF(MID(F57,1,1)="L","",IFERROR(VLOOKUP(B57,'DESTR_OPERE LAVORO'!B:AP,3,FALSE),""))</f>
        <v>CODICE OC</v>
      </c>
      <c r="E57" s="36" t="str">
        <f>IF(MID(F57,1,1)="L","",IFERROR(VLOOKUP(B57,'DESTR_OPERE LAVORO'!B:AP,4,FALSE),""))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600 mm, spessore 12,3 mm.
LAVORO: Posain giunti a bicchiere e anello elastomerico. Escluso: scavo; piano di appoggio; rinfianco; riempimento.
SPECIFICHE TECNICHE: temperatura massima permanente 40°.</v>
      </c>
      <c r="F57" s="39" t="str">
        <f>'DESTR_OPERE LAVORO'!A56</f>
        <v>O_1C.12.010.0030.g</v>
      </c>
      <c r="G57" s="14" t="str">
        <f t="shared" si="0"/>
        <v>OK</v>
      </c>
      <c r="H57" s="14" t="str">
        <f>IFERROR(VLOOKUP(F57,'DESTR_OPERE LAVORO'!A:AR,7,FALSE),"")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600 mm, spessore 12,3 mm.
SPECIFICHE TECNICHE: temperatura massima permanente 40°.</v>
      </c>
    </row>
    <row r="58" spans="2:8" ht="15" customHeight="1" x14ac:dyDescent="0.25">
      <c r="B58" s="36" t="s">
        <v>256</v>
      </c>
      <c r="C58" s="36" t="str">
        <f>IF(LEN($B58)&gt;14,_xlfn.CONCAT(VLOOKUP(LEFT($B58,14),[1]Foglio1!$A$6:$D$44904,2,FALSE),VLOOKUP($B58,[1]Foglio1!$A$6:$D$44904,2,FALSE)),VLOOKUP($B58,[1]Foglio1!$A$6:$D$44904,2,FALSE))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600 - s = 12,3</v>
      </c>
      <c r="D58" s="37" t="str">
        <f>IF(MID(F58,1,1)="L","",IFERROR(VLOOKUP(B58,'DESTR_OPERE LAVORO'!B:AP,3,FALSE),""))</f>
        <v/>
      </c>
      <c r="E58" s="36" t="str">
        <f>IF(MID(F58,1,1)="L","",IFERROR(VLOOKUP(B58,'DESTR_OPERE LAVORO'!B:AP,4,FALSE),""))</f>
        <v/>
      </c>
      <c r="F58" s="39" t="str">
        <f>'DESTR_OPERE LAVORO'!A57</f>
        <v>L_1C.12.010.0030.g</v>
      </c>
      <c r="G58" s="14" t="str">
        <f t="shared" si="0"/>
        <v>OK</v>
      </c>
      <c r="H58" s="14" t="str">
        <f>IFERROR(VLOOKUP(F58,'DESTR_OPERE LAVORO'!A:AR,7,FALSE),"")</f>
        <v xml:space="preserve">LAVORO: Posa, giunti a bicchiere e anello elastomerico. Escluso: scavo; piano di appoggio; rinfianco; riempimento.
</v>
      </c>
    </row>
    <row r="59" spans="2:8" ht="15" customHeight="1" x14ac:dyDescent="0.25">
      <c r="B59" s="36" t="s">
        <v>257</v>
      </c>
      <c r="C59" s="36" t="str">
        <f>IF(LEN($B59)&gt;14,_xlfn.CONCAT(VLOOKUP(LEFT($B59,14),[1]Foglio1!$A$6:$D$44904,2,FALSE),VLOOKUP($B59,[1]Foglio1!$A$6:$D$44904,2,FALSE)),VLOOKUP($B59,[1]Foglio1!$A$6:$D$44904,2,FALSE))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710 - s = 13,9</v>
      </c>
      <c r="D59" s="37" t="str">
        <f>IF(MID(F59,1,1)="L","",IFERROR(VLOOKUP(B59,'DESTR_OPERE LAVORO'!B:AP,3,FALSE),""))</f>
        <v>CODICE OC</v>
      </c>
      <c r="E59" s="36" t="str">
        <f>IF(MID(F59,1,1)="L","",IFERROR(VLOOKUP(B59,'DESTR_OPERE LAVORO'!B:AP,4,FALSE),""))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710 mm, spessore 13,9 mm.
LAVORO: Posain giunti a bicchiere e anello elastomerico. Escluso: scavo; piano di appoggio; rinfianco; riempimento.
SPECIFICHE TECNICHE: temperatura massima permanente 40°.</v>
      </c>
      <c r="F59" s="39" t="str">
        <f>'DESTR_OPERE LAVORO'!A58</f>
        <v>O_1C.12.010.0030.h</v>
      </c>
      <c r="G59" s="14" t="str">
        <f t="shared" si="0"/>
        <v>OK</v>
      </c>
      <c r="H59" s="14" t="str">
        <f>IFERROR(VLOOKUP(F59,'DESTR_OPERE LAVORO'!A:AR,7,FALSE),"")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710 mm, spessore 13,9 mm.
SPECIFICHE TECNICHE: temperatura massima permanente 40°.</v>
      </c>
    </row>
    <row r="60" spans="2:8" ht="15" customHeight="1" x14ac:dyDescent="0.25">
      <c r="B60" s="36" t="s">
        <v>257</v>
      </c>
      <c r="C60" s="36" t="str">
        <f>IF(LEN($B60)&gt;14,_xlfn.CONCAT(VLOOKUP(LEFT($B60,14),[1]Foglio1!$A$6:$D$44904,2,FALSE),VLOOKUP($B60,[1]Foglio1!$A$6:$D$44904,2,FALSE)),VLOOKUP($B60,[1]Foglio1!$A$6:$D$44904,2,FALSE))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710 - s = 13,9</v>
      </c>
      <c r="D60" s="37" t="str">
        <f>IF(MID(F60,1,1)="L","",IFERROR(VLOOKUP(B60,'DESTR_OPERE LAVORO'!B:AP,3,FALSE),""))</f>
        <v/>
      </c>
      <c r="E60" s="36" t="str">
        <f>IF(MID(F60,1,1)="L","",IFERROR(VLOOKUP(B60,'DESTR_OPERE LAVORO'!B:AP,4,FALSE),""))</f>
        <v/>
      </c>
      <c r="F60" s="39" t="str">
        <f>'DESTR_OPERE LAVORO'!A59</f>
        <v>L_1C.12.010.0030.h</v>
      </c>
      <c r="G60" s="14" t="str">
        <f t="shared" si="0"/>
        <v>OK</v>
      </c>
      <c r="H60" s="14" t="str">
        <f>IFERROR(VLOOKUP(F60,'DESTR_OPERE LAVORO'!A:AR,7,FALSE),"")</f>
        <v xml:space="preserve">LAVORO: Posa, giunti a bicchiere e anello elastomerico. Escluso: scavo; piano di appoggio; rinfianco; riempimento.
</v>
      </c>
    </row>
    <row r="61" spans="2:8" ht="15" customHeight="1" x14ac:dyDescent="0.25">
      <c r="B61" s="36" t="s">
        <v>258</v>
      </c>
      <c r="C61" s="36" t="str">
        <f>IF(LEN($B61)&gt;14,_xlfn.CONCAT(VLOOKUP(LEFT($B61,14),[1]Foglio1!$A$6:$D$44904,2,FALSE),VLOOKUP($B61,[1]Foglio1!$A$6:$D$44904,2,FALSE)),VLOOKUP($B61,[1]Foglio1!$A$6:$D$44904,2,FALSE))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800 - s = 15,7</v>
      </c>
      <c r="D61" s="37" t="str">
        <f>IF(MID(F61,1,1)="L","",IFERROR(VLOOKUP(B61,'DESTR_OPERE LAVORO'!B:AP,3,FALSE),""))</f>
        <v>CODICE OC</v>
      </c>
      <c r="E61" s="36" t="str">
        <f>IF(MID(F61,1,1)="L","",IFERROR(VLOOKUP(B61,'DESTR_OPERE LAVORO'!B:AP,4,FALSE),""))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800 mm, spessore 15,7 mm.
LAVORO: Posain giunti a bicchiere e anello elastomerico. Escluso: scavo; piano di appoggio; rinfianco; riempimento.
SPECIFICHE TECNICHE: temperatura massima permanente 40°.</v>
      </c>
      <c r="F61" s="39" t="str">
        <f>'DESTR_OPERE LAVORO'!A60</f>
        <v>O_1C.12.010.0030.i</v>
      </c>
      <c r="G61" s="14" t="str">
        <f t="shared" si="0"/>
        <v>OK</v>
      </c>
      <c r="H61" s="14" t="str">
        <f>IFERROR(VLOOKUP(F61,'DESTR_OPERE LAVORO'!A:AR,7,FALSE),"")</f>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800 mm, spessore 15,7 mm.
SPECIFICHE TECNICHE: temperatura massima permanente 40°.</v>
      </c>
    </row>
    <row r="62" spans="2:8" ht="15" customHeight="1" x14ac:dyDescent="0.25">
      <c r="B62" s="36" t="s">
        <v>258</v>
      </c>
      <c r="C62" s="36" t="str">
        <f>IF(LEN($B62)&gt;14,_xlfn.CONCAT(VLOOKUP(LEFT($B62,14),[1]Foglio1!$A$6:$D$44904,2,FALSE),VLOOKUP($B62,[1]Foglio1!$A$6:$D$44904,2,FALSE)),VLOOKUP($B62,[1]Foglio1!$A$6:$D$44904,2,FALSE))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800 - s = 15,7</v>
      </c>
      <c r="D62" s="37" t="str">
        <f>IF(MID(F62,1,1)="L","",IFERROR(VLOOKUP(B62,'DESTR_OPERE LAVORO'!B:AP,3,FALSE),""))</f>
        <v/>
      </c>
      <c r="E62" s="36" t="str">
        <f>IF(MID(F62,1,1)="L","",IFERROR(VLOOKUP(B62,'DESTR_OPERE LAVORO'!B:AP,4,FALSE),""))</f>
        <v/>
      </c>
      <c r="F62" s="39" t="str">
        <f>'DESTR_OPERE LAVORO'!A61</f>
        <v>L_1C.12.010.0030.i</v>
      </c>
      <c r="G62" s="14" t="str">
        <f t="shared" si="0"/>
        <v>OK</v>
      </c>
      <c r="H62" s="14" t="str">
        <f>IFERROR(VLOOKUP(F62,'DESTR_OPERE LAVORO'!A:AR,7,FALSE),"")</f>
        <v xml:space="preserve">LAVORO: Posa, giunti a bicchiere e anello elastomerico. Escluso: scavo; piano di appoggio; rinfianco; riempimento.
</v>
      </c>
    </row>
    <row r="63" spans="2:8" ht="15" customHeight="1" x14ac:dyDescent="0.25">
      <c r="B63" s="36" t="s">
        <v>259</v>
      </c>
      <c r="C63" s="36" t="str">
        <f>IF(LEN($B63)&gt;14,_xlfn.CONCAT(VLOOKUP(LEFT($B63,14),[1]Foglio1!$A$6:$D$44904,2,FALSE),VLOOKUP($B63,[1]Foglio1!$A$6:$D$44904,2,FALSE)),VLOOKUP($B63,[1]Foglio1!$A$6:$D$44904,2,FALSE))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900 - s = 17,6</v>
      </c>
      <c r="D63" s="37" t="str">
        <f>IF(MID(F63,1,1)="L","",IFERROR(VLOOKUP(B63,'DESTR_OPERE LAVORO'!B:AP,3,FALSE),""))</f>
        <v>CODICE OC</v>
      </c>
      <c r="E63" s="36" t="str">
        <f>IF(MID(F63,1,1)="L","",IFERROR(VLOOKUP(B63,'DESTR_OPERE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900 mm, spessore 17,6 mm.
LAVORO: Posa. Escluso: scavo; piano di appoggio; rinfianco; riempimento.
SPECIFICHE TECNICHE: temperatura massima permanente 40°.</v>
      </c>
      <c r="F63" s="39" t="str">
        <f>'DESTR_OPERE LAVORO'!A62</f>
        <v>O_1C.12.010.0030.j</v>
      </c>
      <c r="G63" s="14" t="str">
        <f t="shared" si="0"/>
        <v>OK</v>
      </c>
      <c r="H63" s="14" t="str">
        <f>IFERROR(VLOOKUP(F63,'DESTR_OPERE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900 mm, spessore 17,6 mm.
SPECIFICHE TECNICHE: temperatura massima permanente 40°.</v>
      </c>
    </row>
    <row r="64" spans="2:8" ht="15" customHeight="1" x14ac:dyDescent="0.25">
      <c r="B64" s="36" t="s">
        <v>259</v>
      </c>
      <c r="C64" s="36" t="str">
        <f>IF(LEN($B64)&gt;14,_xlfn.CONCAT(VLOOKUP(LEFT($B64,14),[1]Foglio1!$A$6:$D$44904,2,FALSE),VLOOKUP($B64,[1]Foglio1!$A$6:$D$44904,2,FALSE)),VLOOKUP($B64,[1]Foglio1!$A$6:$D$44904,2,FALSE))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900 - s = 17,6</v>
      </c>
      <c r="D64" s="37" t="str">
        <f>IF(MID(F64,1,1)="L","",IFERROR(VLOOKUP(B64,'DESTR_OPERE LAVORO'!B:AP,3,FALSE),""))</f>
        <v/>
      </c>
      <c r="E64" s="36" t="str">
        <f>IF(MID(F64,1,1)="L","",IFERROR(VLOOKUP(B64,'DESTR_OPERE LAVORO'!B:AP,4,FALSE),""))</f>
        <v/>
      </c>
      <c r="F64" s="39" t="str">
        <f>'DESTR_OPERE LAVORO'!A63</f>
        <v>L_1C.12.010.0030.j</v>
      </c>
      <c r="G64" s="14" t="str">
        <f t="shared" si="0"/>
        <v>OK</v>
      </c>
      <c r="H64" s="14" t="str">
        <f>IFERROR(VLOOKUP(F64,'DESTR_OPERE LAVORO'!A:AR,7,FALSE),"")</f>
        <v xml:space="preserve">LAVORO: Posa. Escluso: scavo; piano di appoggio; rinfianco; riempimento.
</v>
      </c>
    </row>
    <row r="65" spans="2:8" ht="15" customHeight="1" x14ac:dyDescent="0.25">
      <c r="B65" s="36" t="s">
        <v>260</v>
      </c>
      <c r="C65" s="36" t="str">
        <f>IF(LEN($B65)&gt;14,_xlfn.CONCAT(VLOOKUP(LEFT($B65,14),[1]Foglio1!$A$6:$D$44904,2,FALSE),VLOOKUP($B65,[1]Foglio1!$A$6:$D$44904,2,FALSE)),VLOOKUP($B65,[1]Foglio1!$A$6:$D$44904,2,FALSE))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1000 - s = 19,6</v>
      </c>
      <c r="D65" s="37" t="str">
        <f>IF(MID(F65,1,1)="L","",IFERROR(VLOOKUP(B65,'DESTR_OPERE LAVORO'!B:AP,3,FALSE),""))</f>
        <v>CODICE OC</v>
      </c>
      <c r="E65" s="36" t="str">
        <f>IF(MID(F65,1,1)="L","",IFERROR(VLOOKUP(B65,'DESTR_OPERE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1000 mm, spessore 19,6 mm.
LAVORO: Posa. Escluso: scavo; piano di appoggio; rinfianco; riempimento.
SPECIFICHE TECNICHE: temperatura massima permanente 40°.</v>
      </c>
      <c r="F65" s="39" t="str">
        <f>'DESTR_OPERE LAVORO'!A64</f>
        <v>O_1C.12.010.0030.k</v>
      </c>
      <c r="G65" s="14" t="str">
        <f t="shared" si="0"/>
        <v>OK</v>
      </c>
      <c r="H65" s="14" t="str">
        <f>IFERROR(VLOOKUP(F65,'DESTR_OPERE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1000 mm, spessore 19,6 mm.
SPECIFICHE TECNICHE: temperatura massima permanente 40°.</v>
      </c>
    </row>
    <row r="66" spans="2:8" ht="15" customHeight="1" x14ac:dyDescent="0.25">
      <c r="B66" s="36" t="s">
        <v>260</v>
      </c>
      <c r="C66" s="36" t="str">
        <f>IF(LEN($B66)&gt;14,_xlfn.CONCAT(VLOOKUP(LEFT($B66,14),[1]Foglio1!$A$6:$D$44904,2,FALSE),VLOOKUP($B66,[1]Foglio1!$A$6:$D$44904,2,FALSE)),VLOOKUP($B66,[1]Foglio1!$A$6:$D$44904,2,FALSE))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1000 - s = 19,6</v>
      </c>
      <c r="D66" s="37" t="str">
        <f>IF(MID(F66,1,1)="L","",IFERROR(VLOOKUP(B66,'DESTR_OPERE LAVORO'!B:AP,3,FALSE),""))</f>
        <v/>
      </c>
      <c r="E66" s="36" t="str">
        <f>IF(MID(F66,1,1)="L","",IFERROR(VLOOKUP(B66,'DESTR_OPERE LAVORO'!B:AP,4,FALSE),""))</f>
        <v/>
      </c>
      <c r="F66" s="39" t="str">
        <f>'DESTR_OPERE LAVORO'!A65</f>
        <v>L_1C.12.010.0030.k</v>
      </c>
      <c r="G66" s="14" t="str">
        <f t="shared" si="0"/>
        <v>OK</v>
      </c>
      <c r="H66" s="14" t="str">
        <f>IFERROR(VLOOKUP(F66,'DESTR_OPERE LAVORO'!A:AR,7,FALSE),"")</f>
        <v xml:space="preserve">LAVORO: Posa. Escluso: scavo; piano di appoggio; rinfianco; riempimento.
</v>
      </c>
    </row>
    <row r="67" spans="2:8" ht="15" customHeight="1" x14ac:dyDescent="0.25">
      <c r="B67" s="36" t="s">
        <v>261</v>
      </c>
      <c r="C67" s="36" t="str">
        <f>IF(LEN($B67)&gt;14,_xlfn.CONCAT(VLOOKUP(LEFT($B67,14),[1]Foglio1!$A$6:$D$44904,2,FALSE),VLOOKUP($B67,[1]Foglio1!$A$6:$D$44904,2,FALSE)),VLOOKUP($B67,[1]Foglio1!$A$6:$D$44904,2,FALSE))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1200 - s = 23,6</v>
      </c>
      <c r="D67" s="37" t="str">
        <f>IF(MID(F67,1,1)="L","",IFERROR(VLOOKUP(B67,'DESTR_OPERE LAVORO'!B:AP,3,FALSE),""))</f>
        <v>CODICE OC</v>
      </c>
      <c r="E67" s="36" t="str">
        <f>IF(MID(F67,1,1)="L","",IFERROR(VLOOKUP(B67,'DESTR_OPERE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1200 mm, spessore 23,6 mm.
LAVORO: Posa. Escluso: scavo; piano di appoggio; rinfianco; riempimento.
SPECIFICHE TECNICHE: temperatura massima permanente 40°.</v>
      </c>
      <c r="F67" s="39" t="str">
        <f>'DESTR_OPERE LAVORO'!A66</f>
        <v>O_1C.12.010.0030.l</v>
      </c>
      <c r="G67" s="14" t="str">
        <f t="shared" si="0"/>
        <v>OK</v>
      </c>
      <c r="H67" s="14" t="str">
        <f>IFERROR(VLOOKUP(F67,'DESTR_OPERE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1200 mm, spessore 23,6 mm.
SPECIFICHE TECNICHE: temperatura massima permanente 40°.</v>
      </c>
    </row>
    <row r="68" spans="2:8" ht="15" customHeight="1" x14ac:dyDescent="0.25">
      <c r="B68" s="36" t="s">
        <v>261</v>
      </c>
      <c r="C68" s="36" t="str">
        <f>IF(LEN($B68)&gt;14,_xlfn.CONCAT(VLOOKUP(LEFT($B68,14),[1]Foglio1!$A$6:$D$44904,2,FALSE),VLOOKUP($B68,[1]Foglio1!$A$6:$D$44904,2,FALSE)),VLOOKUP($B68,[1]Foglio1!$A$6:$D$44904,2,FALSE))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1200 - s = 23,6</v>
      </c>
      <c r="D68" s="37" t="str">
        <f>IF(MID(F68,1,1)="L","",IFERROR(VLOOKUP(B68,'DESTR_OPERE LAVORO'!B:AP,3,FALSE),""))</f>
        <v/>
      </c>
      <c r="E68" s="36" t="str">
        <f>IF(MID(F68,1,1)="L","",IFERROR(VLOOKUP(B68,'DESTR_OPERE LAVORO'!B:AP,4,FALSE),""))</f>
        <v/>
      </c>
      <c r="F68" s="39" t="str">
        <f>'DESTR_OPERE LAVORO'!A67</f>
        <v>L_1C.12.010.0030.l</v>
      </c>
      <c r="G68" s="14" t="str">
        <f t="shared" si="0"/>
        <v>OK</v>
      </c>
      <c r="H68" s="14" t="str">
        <f>IFERROR(VLOOKUP(F68,'DESTR_OPERE LAVORO'!A:AR,7,FALSE),"")</f>
        <v xml:space="preserve">LAVORO: Posa. Escluso: scavo; piano di appoggio; rinfianco; riempimento.
</v>
      </c>
    </row>
    <row r="69" spans="2:8" ht="15" customHeight="1" x14ac:dyDescent="0.25">
      <c r="B69" s="36" t="s">
        <v>262</v>
      </c>
      <c r="C69" s="36" t="str">
        <f>IF(LEN($B69)&gt;14,_xlfn.CONCAT(VLOOKUP(LEFT($B69,14),[1]Foglio1!$A$6:$D$44904,2,FALSE),VLOOKUP($B69,[1]Foglio1!$A$6:$D$44904,2,FALSE)),VLOOKUP($B69,[1]Foglio1!$A$6:$D$44904,2,FALSE))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110 - s = 3,2</v>
      </c>
      <c r="D69" s="37" t="str">
        <f>IF(MID(F69,1,1)="L","",IFERROR(VLOOKUP(B69,'DESTR_OPERE LAVORO'!B:AP,3,FALSE),""))</f>
        <v>CODICE OC</v>
      </c>
      <c r="E69" s="36" t="str">
        <f>IF(MID(F69,1,1)="L","",IFERROR(VLOOKUP(B69,'DESTR_OPERE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110 mm, spessore 3,2 mm.
LAVORO: Posa. Escluso: scavo; piano di appoggio; rinfianco; riempimento.
SPECIFICHE TECNICHE: temperatura massima permanente 40°.</v>
      </c>
      <c r="F69" s="39" t="str">
        <f>'DESTR_OPERE LAVORO'!A68</f>
        <v>O_1C.12.010.0040.a</v>
      </c>
      <c r="G69" s="14" t="str">
        <f t="shared" ref="G69:G132" si="1">IF(MID(F69,3,255)=B69,"OK","ERRORE")</f>
        <v>OK</v>
      </c>
      <c r="H69" s="14" t="str">
        <f>IFERROR(VLOOKUP(F69,'DESTR_OPERE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110 mm, spessore 3,2 mm.
SPECIFICHE TECNICHE: temperatura massima permanente 40°.</v>
      </c>
    </row>
    <row r="70" spans="2:8" ht="15" customHeight="1" x14ac:dyDescent="0.25">
      <c r="B70" s="36" t="s">
        <v>262</v>
      </c>
      <c r="C70" s="36" t="str">
        <f>IF(LEN($B70)&gt;14,_xlfn.CONCAT(VLOOKUP(LEFT($B70,14),[1]Foglio1!$A$6:$D$44904,2,FALSE),VLOOKUP($B70,[1]Foglio1!$A$6:$D$44904,2,FALSE)),VLOOKUP($B70,[1]Foglio1!$A$6:$D$44904,2,FALSE))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110 - s = 3,2</v>
      </c>
      <c r="D70" s="37" t="str">
        <f>IF(MID(F70,1,1)="L","",IFERROR(VLOOKUP(B70,'DESTR_OPERE LAVORO'!B:AP,3,FALSE),""))</f>
        <v/>
      </c>
      <c r="E70" s="36" t="str">
        <f>IF(MID(F70,1,1)="L","",IFERROR(VLOOKUP(B70,'DESTR_OPERE LAVORO'!B:AP,4,FALSE),""))</f>
        <v/>
      </c>
      <c r="F70" s="39" t="str">
        <f>'DESTR_OPERE LAVORO'!A69</f>
        <v>L_1C.12.010.0040.a</v>
      </c>
      <c r="G70" s="14" t="str">
        <f t="shared" si="1"/>
        <v>OK</v>
      </c>
      <c r="H70" s="14" t="str">
        <f>IFERROR(VLOOKUP(F70,'DESTR_OPERE LAVORO'!A:AR,7,FALSE),"")</f>
        <v xml:space="preserve">LAVORO: Posa. Escluso: scavo; piano di appoggio; rinfianco; riempimento.
</v>
      </c>
    </row>
    <row r="71" spans="2:8" ht="15" customHeight="1" x14ac:dyDescent="0.25">
      <c r="B71" s="36" t="s">
        <v>263</v>
      </c>
      <c r="C71" s="36" t="str">
        <f>IF(LEN($B71)&gt;14,_xlfn.CONCAT(VLOOKUP(LEFT($B71,14),[1]Foglio1!$A$6:$D$44904,2,FALSE),VLOOKUP($B71,[1]Foglio1!$A$6:$D$44904,2,FALSE)),VLOOKUP($B71,[1]Foglio1!$A$6:$D$44904,2,FALSE))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125 - s = 3,2</v>
      </c>
      <c r="D71" s="37" t="str">
        <f>IF(MID(F71,1,1)="L","",IFERROR(VLOOKUP(B71,'DESTR_OPERE LAVORO'!B:AP,3,FALSE),""))</f>
        <v>CODICE OC</v>
      </c>
      <c r="E71" s="36" t="str">
        <f>IF(MID(F71,1,1)="L","",IFERROR(VLOOKUP(B71,'DESTR_OPERE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125 mm, spessore 3,2 mm.
LAVORO: Posa. Escluso: scavo; piano di appoggio; rinfianco; riempimento.
SPECIFICHE TECNICHE: temperatura massima permanente 40°.</v>
      </c>
      <c r="F71" s="39" t="str">
        <f>'DESTR_OPERE LAVORO'!A70</f>
        <v>O_1C.12.010.0040.b</v>
      </c>
      <c r="G71" s="14" t="str">
        <f t="shared" si="1"/>
        <v>OK</v>
      </c>
      <c r="H71" s="14" t="str">
        <f>IFERROR(VLOOKUP(F71,'DESTR_OPERE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125 mm, spessore 3,2 mm.
SPECIFICHE TECNICHE: temperatura massima permanente 40°.</v>
      </c>
    </row>
    <row r="72" spans="2:8" ht="15" customHeight="1" x14ac:dyDescent="0.25">
      <c r="B72" s="36" t="s">
        <v>263</v>
      </c>
      <c r="C72" s="36" t="str">
        <f>IF(LEN($B72)&gt;14,_xlfn.CONCAT(VLOOKUP(LEFT($B72,14),[1]Foglio1!$A$6:$D$44904,2,FALSE),VLOOKUP($B72,[1]Foglio1!$A$6:$D$44904,2,FALSE)),VLOOKUP($B72,[1]Foglio1!$A$6:$D$44904,2,FALSE))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125 - s = 3,2</v>
      </c>
      <c r="D72" s="37" t="str">
        <f>IF(MID(F72,1,1)="L","",IFERROR(VLOOKUP(B72,'DESTR_OPERE LAVORO'!B:AP,3,FALSE),""))</f>
        <v/>
      </c>
      <c r="E72" s="36" t="str">
        <f>IF(MID(F72,1,1)="L","",IFERROR(VLOOKUP(B72,'DESTR_OPERE LAVORO'!B:AP,4,FALSE),""))</f>
        <v/>
      </c>
      <c r="F72" s="39" t="str">
        <f>'DESTR_OPERE LAVORO'!A71</f>
        <v>L_1C.12.010.0040.b</v>
      </c>
      <c r="G72" s="14" t="str">
        <f t="shared" si="1"/>
        <v>OK</v>
      </c>
      <c r="H72" s="14" t="str">
        <f>IFERROR(VLOOKUP(F72,'DESTR_OPERE LAVORO'!A:AR,7,FALSE),"")</f>
        <v xml:space="preserve">LAVORO: Posa. Escluso: scavo; piano di appoggio; rinfianco; riempimento.
</v>
      </c>
    </row>
    <row r="73" spans="2:8" ht="15" customHeight="1" x14ac:dyDescent="0.25">
      <c r="B73" s="36" t="s">
        <v>264</v>
      </c>
      <c r="C73" s="36" t="str">
        <f>IF(LEN($B73)&gt;14,_xlfn.CONCAT(VLOOKUP(LEFT($B73,14),[1]Foglio1!$A$6:$D$44904,2,FALSE),VLOOKUP($B73,[1]Foglio1!$A$6:$D$44904,2,FALSE)),VLOOKUP($B73,[1]Foglio1!$A$6:$D$44904,2,FALSE))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160 - s = 4,0</v>
      </c>
      <c r="D73" s="37" t="str">
        <f>IF(MID(F73,1,1)="L","",IFERROR(VLOOKUP(B73,'DESTR_OPERE LAVORO'!B:AP,3,FALSE),""))</f>
        <v>CODICE OC</v>
      </c>
      <c r="E73" s="36" t="str">
        <f>IF(MID(F73,1,1)="L","",IFERROR(VLOOKUP(B73,'DESTR_OPERE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160 mm, spessore 4,0 mm.
LAVORO: Posa. Escluso: scavo; piano di appoggio; rinfianco; riempimento.
SPECIFICHE TECNICHE: temperatura massima permanente 40°.</v>
      </c>
      <c r="F73" s="39" t="str">
        <f>'DESTR_OPERE LAVORO'!A72</f>
        <v>O_1C.12.010.0040.c</v>
      </c>
      <c r="G73" s="14" t="str">
        <f t="shared" si="1"/>
        <v>OK</v>
      </c>
      <c r="H73" s="14" t="str">
        <f>IFERROR(VLOOKUP(F73,'DESTR_OPERE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160 mm, spessore 4,0 mm.
SPECIFICHE TECNICHE: temperatura massima permanente 40°.</v>
      </c>
    </row>
    <row r="74" spans="2:8" ht="15" customHeight="1" x14ac:dyDescent="0.25">
      <c r="B74" s="36" t="s">
        <v>264</v>
      </c>
      <c r="C74" s="36" t="str">
        <f>IF(LEN($B74)&gt;14,_xlfn.CONCAT(VLOOKUP(LEFT($B74,14),[1]Foglio1!$A$6:$D$44904,2,FALSE),VLOOKUP($B74,[1]Foglio1!$A$6:$D$44904,2,FALSE)),VLOOKUP($B74,[1]Foglio1!$A$6:$D$44904,2,FALSE))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160 - s = 4,0</v>
      </c>
      <c r="D74" s="37" t="str">
        <f>IF(MID(F74,1,1)="L","",IFERROR(VLOOKUP(B74,'DESTR_OPERE LAVORO'!B:AP,3,FALSE),""))</f>
        <v/>
      </c>
      <c r="E74" s="36" t="str">
        <f>IF(MID(F74,1,1)="L","",IFERROR(VLOOKUP(B74,'DESTR_OPERE LAVORO'!B:AP,4,FALSE),""))</f>
        <v/>
      </c>
      <c r="F74" s="39" t="str">
        <f>'DESTR_OPERE LAVORO'!A73</f>
        <v>L_1C.12.010.0040.c</v>
      </c>
      <c r="G74" s="14" t="str">
        <f t="shared" si="1"/>
        <v>OK</v>
      </c>
      <c r="H74" s="14" t="str">
        <f>IFERROR(VLOOKUP(F74,'DESTR_OPERE LAVORO'!A:AR,7,FALSE),"")</f>
        <v xml:space="preserve">LAVORO: Posa. Escluso: scavo; piano di appoggio; rinfianco; riempimento.
</v>
      </c>
    </row>
    <row r="75" spans="2:8" ht="15" customHeight="1" x14ac:dyDescent="0.25">
      <c r="B75" s="36" t="s">
        <v>265</v>
      </c>
      <c r="C75" s="36" t="str">
        <f>IF(LEN($B75)&gt;14,_xlfn.CONCAT(VLOOKUP(LEFT($B75,14),[1]Foglio1!$A$6:$D$44904,2,FALSE),VLOOKUP($B75,[1]Foglio1!$A$6:$D$44904,2,FALSE)),VLOOKUP($B75,[1]Foglio1!$A$6:$D$44904,2,FALSE))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200 - s = 4,9</v>
      </c>
      <c r="D75" s="37" t="str">
        <f>IF(MID(F75,1,1)="L","",IFERROR(VLOOKUP(B75,'DESTR_OPERE LAVORO'!B:AP,3,FALSE),""))</f>
        <v>CODICE OC</v>
      </c>
      <c r="E75" s="36" t="str">
        <f>IF(MID(F75,1,1)="L","",IFERROR(VLOOKUP(B75,'DESTR_OPERE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200 mm, spessore 4,9 mm.
LAVORO: Posa. Escluso: scavo; piano di appoggio; rinfianco; riempimento.
SPECIFICHE TECNICHE: temperatura massima permanente 40°.</v>
      </c>
      <c r="F75" s="39" t="str">
        <f>'DESTR_OPERE LAVORO'!A74</f>
        <v>O_1C.12.010.0040.d</v>
      </c>
      <c r="G75" s="14" t="str">
        <f t="shared" si="1"/>
        <v>OK</v>
      </c>
      <c r="H75" s="14" t="str">
        <f>IFERROR(VLOOKUP(F75,'DESTR_OPERE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200 mm, spessore 4,9 mm.
SPECIFICHE TECNICHE: temperatura massima permanente 40°.</v>
      </c>
    </row>
    <row r="76" spans="2:8" ht="15" customHeight="1" x14ac:dyDescent="0.25">
      <c r="B76" s="36" t="s">
        <v>265</v>
      </c>
      <c r="C76" s="36" t="str">
        <f>IF(LEN($B76)&gt;14,_xlfn.CONCAT(VLOOKUP(LEFT($B76,14),[1]Foglio1!$A$6:$D$44904,2,FALSE),VLOOKUP($B76,[1]Foglio1!$A$6:$D$44904,2,FALSE)),VLOOKUP($B76,[1]Foglio1!$A$6:$D$44904,2,FALSE))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200 - s = 4,9</v>
      </c>
      <c r="D76" s="37" t="str">
        <f>IF(MID(F76,1,1)="L","",IFERROR(VLOOKUP(B76,'DESTR_OPERE LAVORO'!B:AP,3,FALSE),""))</f>
        <v/>
      </c>
      <c r="E76" s="36" t="str">
        <f>IF(MID(F76,1,1)="L","",IFERROR(VLOOKUP(B76,'DESTR_OPERE LAVORO'!B:AP,4,FALSE),""))</f>
        <v/>
      </c>
      <c r="F76" s="39" t="str">
        <f>'DESTR_OPERE LAVORO'!A75</f>
        <v>L_1C.12.010.0040.d</v>
      </c>
      <c r="G76" s="14" t="str">
        <f t="shared" si="1"/>
        <v>OK</v>
      </c>
      <c r="H76" s="14" t="str">
        <f>IFERROR(VLOOKUP(F76,'DESTR_OPERE LAVORO'!A:AR,7,FALSE),"")</f>
        <v xml:space="preserve">LAVORO: Posa. Escluso: scavo; piano di appoggio; rinfianco; riempimento.
</v>
      </c>
    </row>
    <row r="77" spans="2:8" ht="15" customHeight="1" x14ac:dyDescent="0.25">
      <c r="B77" s="36" t="s">
        <v>266</v>
      </c>
      <c r="C77" s="36" t="str">
        <f>IF(LEN($B77)&gt;14,_xlfn.CONCAT(VLOOKUP(LEFT($B77,14),[1]Foglio1!$A$6:$D$44904,2,FALSE),VLOOKUP($B77,[1]Foglio1!$A$6:$D$44904,2,FALSE)),VLOOKUP($B77,[1]Foglio1!$A$6:$D$44904,2,FALSE))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250 - s = 6,2</v>
      </c>
      <c r="D77" s="37" t="str">
        <f>IF(MID(F77,1,1)="L","",IFERROR(VLOOKUP(B77,'DESTR_OPERE LAVORO'!B:AP,3,FALSE),""))</f>
        <v>CODICE OC</v>
      </c>
      <c r="E77" s="36" t="str">
        <f>IF(MID(F77,1,1)="L","",IFERROR(VLOOKUP(B77,'DESTR_OPERE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250 mm, spessore 6,2 mm.
LAVORO: Posa. Escluso: scavo; piano di appoggio; rinfianco; riempimento.
SPECIFICHE TECNICHE: temperatura massima permanente 40°.</v>
      </c>
      <c r="F77" s="39" t="str">
        <f>'DESTR_OPERE LAVORO'!A76</f>
        <v>O_1C.12.010.0040.e</v>
      </c>
      <c r="G77" s="14" t="str">
        <f t="shared" si="1"/>
        <v>OK</v>
      </c>
      <c r="H77" s="14" t="str">
        <f>IFERROR(VLOOKUP(F77,'DESTR_OPERE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250 mm, spessore 6,2 mm.
SPECIFICHE TECNICHE: temperatura massima permanente 40°.</v>
      </c>
    </row>
    <row r="78" spans="2:8" ht="15" customHeight="1" x14ac:dyDescent="0.25">
      <c r="B78" s="36" t="s">
        <v>266</v>
      </c>
      <c r="C78" s="36" t="str">
        <f>IF(LEN($B78)&gt;14,_xlfn.CONCAT(VLOOKUP(LEFT($B78,14),[1]Foglio1!$A$6:$D$44904,2,FALSE),VLOOKUP($B78,[1]Foglio1!$A$6:$D$44904,2,FALSE)),VLOOKUP($B78,[1]Foglio1!$A$6:$D$44904,2,FALSE))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250 - s = 6,2</v>
      </c>
      <c r="D78" s="37" t="str">
        <f>IF(MID(F78,1,1)="L","",IFERROR(VLOOKUP(B78,'DESTR_OPERE LAVORO'!B:AP,3,FALSE),""))</f>
        <v/>
      </c>
      <c r="E78" s="36" t="str">
        <f>IF(MID(F78,1,1)="L","",IFERROR(VLOOKUP(B78,'DESTR_OPERE LAVORO'!B:AP,4,FALSE),""))</f>
        <v/>
      </c>
      <c r="F78" s="39" t="str">
        <f>'DESTR_OPERE LAVORO'!A77</f>
        <v>L_1C.12.010.0040.e</v>
      </c>
      <c r="G78" s="14" t="str">
        <f t="shared" si="1"/>
        <v>OK</v>
      </c>
      <c r="H78" s="14" t="str">
        <f>IFERROR(VLOOKUP(F78,'DESTR_OPERE LAVORO'!A:AR,7,FALSE),"")</f>
        <v xml:space="preserve">LAVORO: Posa. Escluso: scavo; piano di appoggio; rinfianco; riempimento.
</v>
      </c>
    </row>
    <row r="79" spans="2:8" ht="15" customHeight="1" x14ac:dyDescent="0.25">
      <c r="B79" s="36" t="s">
        <v>267</v>
      </c>
      <c r="C79" s="36" t="str">
        <f>IF(LEN($B79)&gt;14,_xlfn.CONCAT(VLOOKUP(LEFT($B79,14),[1]Foglio1!$A$6:$D$44904,2,FALSE),VLOOKUP($B79,[1]Foglio1!$A$6:$D$44904,2,FALSE)),VLOOKUP($B79,[1]Foglio1!$A$6:$D$44904,2,FALSE))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315 - s = 7,7</v>
      </c>
      <c r="D79" s="37" t="str">
        <f>IF(MID(F79,1,1)="L","",IFERROR(VLOOKUP(B79,'DESTR_OPERE LAVORO'!B:AP,3,FALSE),""))</f>
        <v>CODICE OC</v>
      </c>
      <c r="E79" s="36" t="str">
        <f>IF(MID(F79,1,1)="L","",IFERROR(VLOOKUP(B79,'DESTR_OPERE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315 mm, spessore 7,7 mm.
LAVORO: Posa. Escluso: scavo; piano di appoggio; rinfianco; riempimento.
SPECIFICHE TECNICHE: temperatura massima permanente 40°.</v>
      </c>
      <c r="F79" s="39" t="str">
        <f>'DESTR_OPERE LAVORO'!A78</f>
        <v>O_1C.12.010.0040.f</v>
      </c>
      <c r="G79" s="14" t="str">
        <f t="shared" si="1"/>
        <v>OK</v>
      </c>
      <c r="H79" s="14" t="str">
        <f>IFERROR(VLOOKUP(F79,'DESTR_OPERE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315 mm, spessore 7,7 mm.
SPECIFICHE TECNICHE: temperatura massima permanente 40°.</v>
      </c>
    </row>
    <row r="80" spans="2:8" ht="15" customHeight="1" x14ac:dyDescent="0.25">
      <c r="B80" s="36" t="s">
        <v>267</v>
      </c>
      <c r="C80" s="36" t="str">
        <f>IF(LEN($B80)&gt;14,_xlfn.CONCAT(VLOOKUP(LEFT($B80,14),[1]Foglio1!$A$6:$D$44904,2,FALSE),VLOOKUP($B80,[1]Foglio1!$A$6:$D$44904,2,FALSE)),VLOOKUP($B80,[1]Foglio1!$A$6:$D$44904,2,FALSE))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315 - s = 7,7</v>
      </c>
      <c r="D80" s="37" t="str">
        <f>IF(MID(F80,1,1)="L","",IFERROR(VLOOKUP(B80,'DESTR_OPERE LAVORO'!B:AP,3,FALSE),""))</f>
        <v/>
      </c>
      <c r="E80" s="36" t="str">
        <f>IF(MID(F80,1,1)="L","",IFERROR(VLOOKUP(B80,'DESTR_OPERE LAVORO'!B:AP,4,FALSE),""))</f>
        <v/>
      </c>
      <c r="F80" s="39" t="str">
        <f>'DESTR_OPERE LAVORO'!A79</f>
        <v>L_1C.12.010.0040.f</v>
      </c>
      <c r="G80" s="14" t="str">
        <f t="shared" si="1"/>
        <v>OK</v>
      </c>
      <c r="H80" s="14" t="str">
        <f>IFERROR(VLOOKUP(F80,'DESTR_OPERE LAVORO'!A:AR,7,FALSE),"")</f>
        <v xml:space="preserve">LAVORO: Posa. Escluso: scavo; piano di appoggio; rinfianco; riempimento.
</v>
      </c>
    </row>
    <row r="81" spans="2:8" ht="15" customHeight="1" x14ac:dyDescent="0.25">
      <c r="B81" s="36" t="s">
        <v>268</v>
      </c>
      <c r="C81" s="36" t="str">
        <f>IF(LEN($B81)&gt;14,_xlfn.CONCAT(VLOOKUP(LEFT($B81,14),[1]Foglio1!$A$6:$D$44904,2,FALSE),VLOOKUP($B81,[1]Foglio1!$A$6:$D$44904,2,FALSE)),VLOOKUP($B81,[1]Foglio1!$A$6:$D$44904,2,FALSE))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400 - s = 9,8</v>
      </c>
      <c r="D81" s="37" t="str">
        <f>IF(MID(F81,1,1)="L","",IFERROR(VLOOKUP(B81,'DESTR_OPERE LAVORO'!B:AP,3,FALSE),""))</f>
        <v>CODICE OC</v>
      </c>
      <c r="E81" s="36" t="str">
        <f>IF(MID(F81,1,1)="L","",IFERROR(VLOOKUP(B81,'DESTR_OPERE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400 mm, spessore 9,8 mm.
LAVORO: Posa. Escluso: scavo; piano di appoggio; rinfianco; riempimento.
SPECIFICHE TECNICHE: temperatura massima permanente 40°.</v>
      </c>
      <c r="F81" s="39" t="str">
        <f>'DESTR_OPERE LAVORO'!A80</f>
        <v>O_1C.12.010.0040.g</v>
      </c>
      <c r="G81" s="14" t="str">
        <f t="shared" si="1"/>
        <v>OK</v>
      </c>
      <c r="H81" s="14" t="str">
        <f>IFERROR(VLOOKUP(F81,'DESTR_OPERE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400 mm, spessore 9,8 mm.
SPECIFICHE TECNICHE: temperatura massima permanente 40°.</v>
      </c>
    </row>
    <row r="82" spans="2:8" ht="15" customHeight="1" x14ac:dyDescent="0.25">
      <c r="B82" s="36" t="s">
        <v>268</v>
      </c>
      <c r="C82" s="36" t="str">
        <f>IF(LEN($B82)&gt;14,_xlfn.CONCAT(VLOOKUP(LEFT($B82,14),[1]Foglio1!$A$6:$D$44904,2,FALSE),VLOOKUP($B82,[1]Foglio1!$A$6:$D$44904,2,FALSE)),VLOOKUP($B82,[1]Foglio1!$A$6:$D$44904,2,FALSE))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400 - s = 9,8</v>
      </c>
      <c r="D82" s="37" t="str">
        <f>IF(MID(F82,1,1)="L","",IFERROR(VLOOKUP(B82,'DESTR_OPERE LAVORO'!B:AP,3,FALSE),""))</f>
        <v/>
      </c>
      <c r="E82" s="36" t="str">
        <f>IF(MID(F82,1,1)="L","",IFERROR(VLOOKUP(B82,'DESTR_OPERE LAVORO'!B:AP,4,FALSE),""))</f>
        <v/>
      </c>
      <c r="F82" s="39" t="str">
        <f>'DESTR_OPERE LAVORO'!A81</f>
        <v>L_1C.12.010.0040.g</v>
      </c>
      <c r="G82" s="14" t="str">
        <f t="shared" si="1"/>
        <v>OK</v>
      </c>
      <c r="H82" s="14" t="str">
        <f>IFERROR(VLOOKUP(F82,'DESTR_OPERE LAVORO'!A:AR,7,FALSE),"")</f>
        <v xml:space="preserve">LAVORO: Posa. Escluso: scavo; piano di appoggio; rinfianco; riempimento.
</v>
      </c>
    </row>
    <row r="83" spans="2:8" ht="15" customHeight="1" x14ac:dyDescent="0.25">
      <c r="B83" s="36" t="s">
        <v>269</v>
      </c>
      <c r="C83" s="36" t="str">
        <f>IF(LEN($B83)&gt;14,_xlfn.CONCAT(VLOOKUP(LEFT($B83,14),[1]Foglio1!$A$6:$D$44904,2,FALSE),VLOOKUP($B83,[1]Foglio1!$A$6:$D$44904,2,FALSE)),VLOOKUP($B83,[1]Foglio1!$A$6:$D$44904,2,FALSE))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500 - s = 12,3</v>
      </c>
      <c r="D83" s="37" t="str">
        <f>IF(MID(F83,1,1)="L","",IFERROR(VLOOKUP(B83,'DESTR_OPERE LAVORO'!B:AP,3,FALSE),""))</f>
        <v>CODICE OC</v>
      </c>
      <c r="E83" s="36" t="str">
        <f>IF(MID(F83,1,1)="L","",IFERROR(VLOOKUP(B83,'DESTR_OPERE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500 mm, spessore 12,3 mm.
LAVORO: Posa. Escluso: scavo; piano di appoggio; rinfianco; riempimento.
SPECIFICHE TECNICHE: temperatura massima permanente 40°.</v>
      </c>
      <c r="F83" s="39" t="str">
        <f>'DESTR_OPERE LAVORO'!A82</f>
        <v>O_1C.12.010.0040.h</v>
      </c>
      <c r="G83" s="14" t="str">
        <f t="shared" si="1"/>
        <v>OK</v>
      </c>
      <c r="H83" s="14" t="str">
        <f>IFERROR(VLOOKUP(F83,'DESTR_OPERE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500 mm, spessore 12,3 mm.
SPECIFICHE TECNICHE: temperatura massima permanente 40°.</v>
      </c>
    </row>
    <row r="84" spans="2:8" ht="15" customHeight="1" x14ac:dyDescent="0.25">
      <c r="B84" s="36" t="s">
        <v>269</v>
      </c>
      <c r="C84" s="36" t="str">
        <f>IF(LEN($B84)&gt;14,_xlfn.CONCAT(VLOOKUP(LEFT($B84,14),[1]Foglio1!$A$6:$D$44904,2,FALSE),VLOOKUP($B84,[1]Foglio1!$A$6:$D$44904,2,FALSE)),VLOOKUP($B84,[1]Foglio1!$A$6:$D$44904,2,FALSE))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500 - s = 12,3</v>
      </c>
      <c r="D84" s="37" t="str">
        <f>IF(MID(F84,1,1)="L","",IFERROR(VLOOKUP(B84,'DESTR_OPERE LAVORO'!B:AP,3,FALSE),""))</f>
        <v/>
      </c>
      <c r="E84" s="36" t="str">
        <f>IF(MID(F84,1,1)="L","",IFERROR(VLOOKUP(B84,'DESTR_OPERE LAVORO'!B:AP,4,FALSE),""))</f>
        <v/>
      </c>
      <c r="F84" s="39" t="str">
        <f>'DESTR_OPERE LAVORO'!A83</f>
        <v>L_1C.12.010.0040.h</v>
      </c>
      <c r="G84" s="14" t="str">
        <f t="shared" si="1"/>
        <v>OK</v>
      </c>
      <c r="H84" s="14" t="str">
        <f>IFERROR(VLOOKUP(F84,'DESTR_OPERE LAVORO'!A:AR,7,FALSE),"")</f>
        <v xml:space="preserve">LAVORO: Posa. Escluso: scavo; piano di appoggio; rinfianco; riempimento.
</v>
      </c>
    </row>
    <row r="85" spans="2:8" ht="15" customHeight="1" x14ac:dyDescent="0.25">
      <c r="B85" s="36" t="s">
        <v>270</v>
      </c>
      <c r="C85" s="36" t="str">
        <f>IF(LEN($B85)&gt;14,_xlfn.CONCAT(VLOOKUP(LEFT($B85,14),[1]Foglio1!$A$6:$D$44904,2,FALSE),VLOOKUP($B85,[1]Foglio1!$A$6:$D$44904,2,FALSE)),VLOOKUP($B85,[1]Foglio1!$A$6:$D$44904,2,FALSE))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630 - s = 15,4</v>
      </c>
      <c r="D85" s="37" t="str">
        <f>IF(MID(F85,1,1)="L","",IFERROR(VLOOKUP(B85,'DESTR_OPERE LAVORO'!B:AP,3,FALSE),""))</f>
        <v>CODICE OC</v>
      </c>
      <c r="E85" s="36" t="str">
        <f>IF(MID(F85,1,1)="L","",IFERROR(VLOOKUP(B85,'DESTR_OPERE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630 mm, spessore 15,4 mm.
LAVORO: Posa. Escluso: scavo; piano di appoggio; rinfianco; riempimento.
SPECIFICHE TECNICHE: temperatura massima permanente 40°.</v>
      </c>
      <c r="F85" s="39" t="str">
        <f>'DESTR_OPERE LAVORO'!A84</f>
        <v>O_1C.12.010.0040.i</v>
      </c>
      <c r="G85" s="14" t="str">
        <f t="shared" si="1"/>
        <v>OK</v>
      </c>
      <c r="H85" s="14" t="str">
        <f>IFERROR(VLOOKUP(F85,'DESTR_OPERE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630 mm, spessore 15,4 mm.
SPECIFICHE TECNICHE: temperatura massima permanente 40°.</v>
      </c>
    </row>
    <row r="86" spans="2:8" ht="15" customHeight="1" x14ac:dyDescent="0.25">
      <c r="B86" s="36" t="s">
        <v>270</v>
      </c>
      <c r="C86" s="36" t="str">
        <f>IF(LEN($B86)&gt;14,_xlfn.CONCAT(VLOOKUP(LEFT($B86,14),[1]Foglio1!$A$6:$D$44904,2,FALSE),VLOOKUP($B86,[1]Foglio1!$A$6:$D$44904,2,FALSE)),VLOOKUP($B86,[1]Foglio1!$A$6:$D$44904,2,FALSE))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630 - s = 15,4</v>
      </c>
      <c r="D86" s="37" t="str">
        <f>IF(MID(F86,1,1)="L","",IFERROR(VLOOKUP(B86,'DESTR_OPERE LAVORO'!B:AP,3,FALSE),""))</f>
        <v/>
      </c>
      <c r="E86" s="36" t="str">
        <f>IF(MID(F86,1,1)="L","",IFERROR(VLOOKUP(B86,'DESTR_OPERE LAVORO'!B:AP,4,FALSE),""))</f>
        <v/>
      </c>
      <c r="F86" s="39" t="str">
        <f>'DESTR_OPERE LAVORO'!A85</f>
        <v>L_1C.12.010.0040.i</v>
      </c>
      <c r="G86" s="14" t="str">
        <f t="shared" si="1"/>
        <v>OK</v>
      </c>
      <c r="H86" s="14" t="str">
        <f>IFERROR(VLOOKUP(F86,'DESTR_OPERE LAVORO'!A:AR,7,FALSE),"")</f>
        <v xml:space="preserve">LAVORO: Posa. Escluso: scavo; piano di appoggio; rinfianco; riempimento.
</v>
      </c>
    </row>
    <row r="87" spans="2:8" ht="15" customHeight="1" x14ac:dyDescent="0.25">
      <c r="B87" s="36" t="s">
        <v>271</v>
      </c>
      <c r="C87" s="36" t="str">
        <f>IF(LEN($B87)&gt;14,_xlfn.CONCAT(VLOOKUP(LEFT($B87,14),[1]Foglio1!$A$6:$D$44904,2,FALSE),VLOOKUP($B87,[1]Foglio1!$A$6:$D$44904,2,FALSE)),VLOOKUP($B87,[1]Foglio1!$A$6:$D$44904,2,FALSE))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710 - s = 17,4</v>
      </c>
      <c r="D87" s="37" t="str">
        <f>IF(MID(F87,1,1)="L","",IFERROR(VLOOKUP(B87,'DESTR_OPERE LAVORO'!B:AP,3,FALSE),""))</f>
        <v>CODICE OC</v>
      </c>
      <c r="E87" s="36" t="str">
        <f>IF(MID(F87,1,1)="L","",IFERROR(VLOOKUP(B87,'DESTR_OPERE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710 mm, spessore 17,4 mm.
LAVORO: Posa. Escluso: scavo; piano di appoggio; rinfianco; riempimento.
SPECIFICHE TECNICHE: temperatura massima permanente 40°.</v>
      </c>
      <c r="F87" s="39" t="str">
        <f>'DESTR_OPERE LAVORO'!A86</f>
        <v>O_1C.12.010.0040.j</v>
      </c>
      <c r="G87" s="14" t="str">
        <f t="shared" si="1"/>
        <v>OK</v>
      </c>
      <c r="H87" s="14" t="str">
        <f>IFERROR(VLOOKUP(F87,'DESTR_OPERE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710 mm, spessore 17,4 mm.
SPECIFICHE TECNICHE: temperatura massima permanente 40°.</v>
      </c>
    </row>
    <row r="88" spans="2:8" ht="15" customHeight="1" x14ac:dyDescent="0.25">
      <c r="B88" s="36" t="s">
        <v>271</v>
      </c>
      <c r="C88" s="36" t="str">
        <f>IF(LEN($B88)&gt;14,_xlfn.CONCAT(VLOOKUP(LEFT($B88,14),[1]Foglio1!$A$6:$D$44904,2,FALSE),VLOOKUP($B88,[1]Foglio1!$A$6:$D$44904,2,FALSE)),VLOOKUP($B88,[1]Foglio1!$A$6:$D$44904,2,FALSE))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710 - s = 17,4</v>
      </c>
      <c r="D88" s="37" t="str">
        <f>IF(MID(F88,1,1)="L","",IFERROR(VLOOKUP(B88,'DESTR_OPERE LAVORO'!B:AP,3,FALSE),""))</f>
        <v/>
      </c>
      <c r="E88" s="36" t="str">
        <f>IF(MID(F88,1,1)="L","",IFERROR(VLOOKUP(B88,'DESTR_OPERE LAVORO'!B:AP,4,FALSE),""))</f>
        <v/>
      </c>
      <c r="F88" s="39" t="str">
        <f>'DESTR_OPERE LAVORO'!A87</f>
        <v>L_1C.12.010.0040.j</v>
      </c>
      <c r="G88" s="14" t="str">
        <f t="shared" si="1"/>
        <v>OK</v>
      </c>
      <c r="H88" s="14" t="str">
        <f>IFERROR(VLOOKUP(F88,'DESTR_OPERE LAVORO'!A:AR,7,FALSE),"")</f>
        <v xml:space="preserve">LAVORO: Posa. Escluso: scavo; piano di appoggio; rinfianco; riempimento.
</v>
      </c>
    </row>
    <row r="89" spans="2:8" ht="15" customHeight="1" x14ac:dyDescent="0.25">
      <c r="B89" s="36" t="s">
        <v>272</v>
      </c>
      <c r="C89" s="36" t="str">
        <f>IF(LEN($B89)&gt;14,_xlfn.CONCAT(VLOOKUP(LEFT($B89,14),[1]Foglio1!$A$6:$D$44904,2,FALSE),VLOOKUP($B89,[1]Foglio1!$A$6:$D$44904,2,FALSE)),VLOOKUP($B89,[1]Foglio1!$A$6:$D$44904,2,FALSE))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800 - s = 19,6</v>
      </c>
      <c r="D89" s="37" t="str">
        <f>IF(MID(F89,1,1)="L","",IFERROR(VLOOKUP(B89,'DESTR_OPERE LAVORO'!B:AP,3,FALSE),""))</f>
        <v>CODICE OC</v>
      </c>
      <c r="E89" s="36" t="str">
        <f>IF(MID(F89,1,1)="L","",IFERROR(VLOOKUP(B89,'DESTR_OPERE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800 mm, spessore 19,6 mm.
LAVORO: Posa. Escluso: scavo; piano di appoggio; rinfianco; riempimento.
SPECIFICHE TECNICHE: temperatura massima permanente 40°.</v>
      </c>
      <c r="F89" s="39" t="str">
        <f>'DESTR_OPERE LAVORO'!A88</f>
        <v>O_1C.12.010.0040.k</v>
      </c>
      <c r="G89" s="14" t="str">
        <f t="shared" si="1"/>
        <v>OK</v>
      </c>
      <c r="H89" s="14" t="str">
        <f>IFERROR(VLOOKUP(F89,'DESTR_OPERE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800 mm, spessore 19,6 mm.
SPECIFICHE TECNICHE: temperatura massima permanente 40°.</v>
      </c>
    </row>
    <row r="90" spans="2:8" ht="15" customHeight="1" x14ac:dyDescent="0.25">
      <c r="B90" s="36" t="s">
        <v>272</v>
      </c>
      <c r="C90" s="36" t="str">
        <f>IF(LEN($B90)&gt;14,_xlfn.CONCAT(VLOOKUP(LEFT($B90,14),[1]Foglio1!$A$6:$D$44904,2,FALSE),VLOOKUP($B90,[1]Foglio1!$A$6:$D$44904,2,FALSE)),VLOOKUP($B90,[1]Foglio1!$A$6:$D$44904,2,FALSE))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800 - s = 19,6</v>
      </c>
      <c r="D90" s="37" t="str">
        <f>IF(MID(F90,1,1)="L","",IFERROR(VLOOKUP(B90,'DESTR_OPERE LAVORO'!B:AP,3,FALSE),""))</f>
        <v/>
      </c>
      <c r="E90" s="36" t="str">
        <f>IF(MID(F90,1,1)="L","",IFERROR(VLOOKUP(B90,'DESTR_OPERE LAVORO'!B:AP,4,FALSE),""))</f>
        <v/>
      </c>
      <c r="F90" s="39" t="str">
        <f>'DESTR_OPERE LAVORO'!A89</f>
        <v>L_1C.12.010.0040.k</v>
      </c>
      <c r="G90" s="14" t="str">
        <f t="shared" si="1"/>
        <v>OK</v>
      </c>
      <c r="H90" s="14" t="str">
        <f>IFERROR(VLOOKUP(F90,'DESTR_OPERE LAVORO'!A:AR,7,FALSE),"")</f>
        <v xml:space="preserve">LAVORO: Posa. Escluso: scavo; piano di appoggio; rinfianco; riempimento.
</v>
      </c>
    </row>
    <row r="91" spans="2:8" ht="15" customHeight="1" x14ac:dyDescent="0.25">
      <c r="B91" s="36" t="s">
        <v>273</v>
      </c>
      <c r="C91" s="36" t="str">
        <f>IF(LEN($B91)&gt;14,_xlfn.CONCAT(VLOOKUP(LEFT($B91,14),[1]Foglio1!$A$6:$D$44904,2,FALSE),VLOOKUP($B91,[1]Foglio1!$A$6:$D$44904,2,FALSE)),VLOOKUP($B91,[1]Foglio1!$A$6:$D$44904,2,FALSE))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900 - s = 22,0</v>
      </c>
      <c r="D91" s="37" t="str">
        <f>IF(MID(F91,1,1)="L","",IFERROR(VLOOKUP(B91,'DESTR_OPERE LAVORO'!B:AP,3,FALSE),""))</f>
        <v>CODICE OC</v>
      </c>
      <c r="E91" s="36" t="str">
        <f>IF(MID(F91,1,1)="L","",IFERROR(VLOOKUP(B91,'DESTR_OPERE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900 mm, spessore 22,0 mm.
LAVORO: Posa. Escluso: scavo; piano di appoggio; rinfianco; riempimento.
SPECIFICHE TECNICHE: temperatura massima permanente 40°.</v>
      </c>
      <c r="F91" s="39" t="str">
        <f>'DESTR_OPERE LAVORO'!A90</f>
        <v>O_1C.12.010.0040.l</v>
      </c>
      <c r="G91" s="14" t="str">
        <f t="shared" si="1"/>
        <v>OK</v>
      </c>
      <c r="H91" s="14" t="str">
        <f>IFERROR(VLOOKUP(F91,'DESTR_OPERE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900 mm, spessore 22,0 mm.
SPECIFICHE TECNICHE: temperatura massima permanente 40°.</v>
      </c>
    </row>
    <row r="92" spans="2:8" ht="15" customHeight="1" x14ac:dyDescent="0.25">
      <c r="B92" s="36" t="s">
        <v>273</v>
      </c>
      <c r="C92" s="36" t="str">
        <f>IF(LEN($B92)&gt;14,_xlfn.CONCAT(VLOOKUP(LEFT($B92,14),[1]Foglio1!$A$6:$D$44904,2,FALSE),VLOOKUP($B92,[1]Foglio1!$A$6:$D$44904,2,FALSE)),VLOOKUP($B92,[1]Foglio1!$A$6:$D$44904,2,FALSE))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900 - s = 22,0</v>
      </c>
      <c r="D92" s="37" t="str">
        <f>IF(MID(F92,1,1)="L","",IFERROR(VLOOKUP(B92,'DESTR_OPERE LAVORO'!B:AP,3,FALSE),""))</f>
        <v/>
      </c>
      <c r="E92" s="36" t="str">
        <f>IF(MID(F92,1,1)="L","",IFERROR(VLOOKUP(B92,'DESTR_OPERE LAVORO'!B:AP,4,FALSE),""))</f>
        <v/>
      </c>
      <c r="F92" s="39" t="str">
        <f>'DESTR_OPERE LAVORO'!A91</f>
        <v>L_1C.12.010.0040.l</v>
      </c>
      <c r="G92" s="14" t="str">
        <f t="shared" si="1"/>
        <v>OK</v>
      </c>
      <c r="H92" s="14" t="str">
        <f>IFERROR(VLOOKUP(F92,'DESTR_OPERE LAVORO'!A:AR,7,FALSE),"")</f>
        <v xml:space="preserve">LAVORO: Posa. Escluso: scavo; piano di appoggio; rinfianco; riempimento.
</v>
      </c>
    </row>
    <row r="93" spans="2:8" ht="15" customHeight="1" x14ac:dyDescent="0.25">
      <c r="B93" s="36" t="s">
        <v>274</v>
      </c>
      <c r="C93" s="36" t="str">
        <f>IF(LEN($B93)&gt;14,_xlfn.CONCAT(VLOOKUP(LEFT($B93,14),[1]Foglio1!$A$6:$D$44904,2,FALSE),VLOOKUP($B93,[1]Foglio1!$A$6:$D$44904,2,FALSE)),VLOOKUP($B93,[1]Foglio1!$A$6:$D$44904,2,FALSE))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1000 - s = 24,5</v>
      </c>
      <c r="D93" s="37" t="str">
        <f>IF(MID(F93,1,1)="L","",IFERROR(VLOOKUP(B93,'DESTR_OPERE LAVORO'!B:AP,3,FALSE),""))</f>
        <v>CODICE OC</v>
      </c>
      <c r="E93" s="36" t="str">
        <f>IF(MID(F93,1,1)="L","",IFERROR(VLOOKUP(B93,'DESTR_OPERE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1000 mm, spessore 24,5 mm.
LAVORO: Posa. Escluso: scavo; piano di appoggio; rinfianco; riempimento.
SPECIFICHE TECNICHE: temperatura massima permanente 40°.</v>
      </c>
      <c r="F93" s="39" t="str">
        <f>'DESTR_OPERE LAVORO'!A92</f>
        <v>O_1C.12.010.0040.m</v>
      </c>
      <c r="G93" s="14" t="str">
        <f t="shared" si="1"/>
        <v>OK</v>
      </c>
      <c r="H93" s="14" t="str">
        <f>IFERROR(VLOOKUP(F93,'DESTR_OPERE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1000 mm, spessore 24,5 mm.
SPECIFICHE TECNICHE: temperatura massima permanente 40°.</v>
      </c>
    </row>
    <row r="94" spans="2:8" ht="15" customHeight="1" x14ac:dyDescent="0.25">
      <c r="B94" s="36" t="s">
        <v>274</v>
      </c>
      <c r="C94" s="36" t="str">
        <f>IF(LEN($B94)&gt;14,_xlfn.CONCAT(VLOOKUP(LEFT($B94,14),[1]Foglio1!$A$6:$D$44904,2,FALSE),VLOOKUP($B94,[1]Foglio1!$A$6:$D$44904,2,FALSE)),VLOOKUP($B94,[1]Foglio1!$A$6:$D$44904,2,FALSE))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1000 - s = 24,5</v>
      </c>
      <c r="D94" s="37" t="str">
        <f>IF(MID(F94,1,1)="L","",IFERROR(VLOOKUP(B94,'DESTR_OPERE LAVORO'!B:AP,3,FALSE),""))</f>
        <v/>
      </c>
      <c r="E94" s="36" t="str">
        <f>IF(MID(F94,1,1)="L","",IFERROR(VLOOKUP(B94,'DESTR_OPERE LAVORO'!B:AP,4,FALSE),""))</f>
        <v/>
      </c>
      <c r="F94" s="39" t="str">
        <f>'DESTR_OPERE LAVORO'!A93</f>
        <v>L_1C.12.010.0040.m</v>
      </c>
      <c r="G94" s="14" t="str">
        <f t="shared" si="1"/>
        <v>OK</v>
      </c>
      <c r="H94" s="14" t="str">
        <f>IFERROR(VLOOKUP(F94,'DESTR_OPERE LAVORO'!A:AR,7,FALSE),"")</f>
        <v xml:space="preserve">LAVORO: Posa. Escluso: scavo; piano di appoggio; rinfianco; riempimento.
</v>
      </c>
    </row>
    <row r="95" spans="2:8" ht="15" customHeight="1" x14ac:dyDescent="0.25">
      <c r="B95" s="36" t="s">
        <v>275</v>
      </c>
      <c r="C95" s="36" t="str">
        <f>IF(LEN($B95)&gt;14,_xlfn.CONCAT(VLOOKUP(LEFT($B95,14),[1]Foglio1!$A$6:$D$44904,2,FALSE),VLOOKUP($B95,[1]Foglio1!$A$6:$D$44904,2,FALSE)),VLOOKUP($B95,[1]Foglio1!$A$6:$D$44904,2,FALSE))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1200 - s = 29,3</v>
      </c>
      <c r="D95" s="37" t="str">
        <f>IF(MID(F95,1,1)="L","",IFERROR(VLOOKUP(B95,'DESTR_OPERE LAVORO'!B:AP,3,FALSE),""))</f>
        <v>CODICE OC</v>
      </c>
      <c r="E95" s="36" t="str">
        <f>IF(MID(F95,1,1)="L","",IFERROR(VLOOKUP(B95,'DESTR_OPERE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1200 mm, spessore 29,3 mm.
LAVORO: Posa. Escluso: scavo; piano di appoggio; rinfianco; riempimento.
SPECIFICHE TECNICHE: temperatura massima permanente 40°.</v>
      </c>
      <c r="F95" s="39" t="str">
        <f>'DESTR_OPERE LAVORO'!A94</f>
        <v>O_1C.12.010.0040.n</v>
      </c>
      <c r="G95" s="14" t="str">
        <f t="shared" si="1"/>
        <v>OK</v>
      </c>
      <c r="H95" s="14" t="str">
        <f>IFERROR(VLOOKUP(F95,'DESTR_OPERE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1200 mm, spessore 29,3 mm.
SPECIFICHE TECNICHE: temperatura massima permanente 40°.</v>
      </c>
    </row>
    <row r="96" spans="2:8" ht="15" customHeight="1" x14ac:dyDescent="0.25">
      <c r="B96" s="36" t="s">
        <v>275</v>
      </c>
      <c r="C96" s="36" t="str">
        <f>IF(LEN($B96)&gt;14,_xlfn.CONCAT(VLOOKUP(LEFT($B96,14),[1]Foglio1!$A$6:$D$44904,2,FALSE),VLOOKUP($B96,[1]Foglio1!$A$6:$D$44904,2,FALSE)),VLOOKUP($B96,[1]Foglio1!$A$6:$D$44904,2,FALSE))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1200 - s = 29,3</v>
      </c>
      <c r="D96" s="37" t="str">
        <f>IF(MID(F96,1,1)="L","",IFERROR(VLOOKUP(B96,'DESTR_OPERE LAVORO'!B:AP,3,FALSE),""))</f>
        <v/>
      </c>
      <c r="E96" s="36" t="str">
        <f>IF(MID(F96,1,1)="L","",IFERROR(VLOOKUP(B96,'DESTR_OPERE LAVORO'!B:AP,4,FALSE),""))</f>
        <v/>
      </c>
      <c r="F96" s="39" t="str">
        <f>'DESTR_OPERE LAVORO'!A95</f>
        <v>L_1C.12.010.0040.n</v>
      </c>
      <c r="G96" s="14" t="str">
        <f t="shared" si="1"/>
        <v>OK</v>
      </c>
      <c r="H96" s="14" t="str">
        <f>IFERROR(VLOOKUP(F96,'DESTR_OPERE LAVORO'!A:AR,7,FALSE),"")</f>
        <v xml:space="preserve">LAVORO: Posa. Escluso: scavo; piano di appoggio; rinfianco; riempimento.
</v>
      </c>
    </row>
    <row r="97" spans="2:8" ht="15" customHeight="1" x14ac:dyDescent="0.25">
      <c r="B97" s="36" t="s">
        <v>276</v>
      </c>
      <c r="C97" s="36" t="str">
        <f>IF(LEN($B97)&gt;14,_xlfn.CONCAT(VLOOKUP(LEFT($B97,14),[1]Foglio1!$A$6:$D$44904,2,FALSE),VLOOKUP($B97,[1]Foglio1!$A$6:$D$44904,2,FALSE)),VLOOKUP($B97,[1]Foglio1!$A$6:$D$44904,2,FALSE))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110 - s = 3,2</v>
      </c>
      <c r="D97" s="37" t="str">
        <f>IF(MID(F97,1,1)="L","",IFERROR(VLOOKUP(B97,'DESTR_OPERE LAVORO'!B:AP,3,FALSE),""))</f>
        <v>CODICE OC</v>
      </c>
      <c r="E97" s="36" t="str">
        <f>IF(MID(F97,1,1)="L","",IFERROR(VLOOKUP(B97,'DESTR_OPERE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110 mm, spessore 3,2 mm.
LAVORO: Posa. Escluso: scavo; piano di appoggio; rinfianco; riempimento.
SPECIFICHE TECNICHE: temperatura massima permanente 40°.</v>
      </c>
      <c r="F97" s="39" t="str">
        <f>'DESTR_OPERE LAVORO'!A96</f>
        <v>O_1C.12.010.0050.a</v>
      </c>
      <c r="G97" s="14" t="str">
        <f t="shared" si="1"/>
        <v>OK</v>
      </c>
      <c r="H97" s="14" t="str">
        <f>IFERROR(VLOOKUP(F97,'DESTR_OPERE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110 mm, spessore 3,2 mm.
SPECIFICHE TECNICHE: temperatura massima permanente 40°.</v>
      </c>
    </row>
    <row r="98" spans="2:8" ht="15" customHeight="1" x14ac:dyDescent="0.25">
      <c r="B98" s="36" t="s">
        <v>276</v>
      </c>
      <c r="C98" s="36" t="str">
        <f>IF(LEN($B98)&gt;14,_xlfn.CONCAT(VLOOKUP(LEFT($B98,14),[1]Foglio1!$A$6:$D$44904,2,FALSE),VLOOKUP($B98,[1]Foglio1!$A$6:$D$44904,2,FALSE)),VLOOKUP($B98,[1]Foglio1!$A$6:$D$44904,2,FALSE))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110 - s = 3,2</v>
      </c>
      <c r="D98" s="37" t="str">
        <f>IF(MID(F98,1,1)="L","",IFERROR(VLOOKUP(B98,'DESTR_OPERE LAVORO'!B:AP,3,FALSE),""))</f>
        <v/>
      </c>
      <c r="E98" s="36" t="str">
        <f>IF(MID(F98,1,1)="L","",IFERROR(VLOOKUP(B98,'DESTR_OPERE LAVORO'!B:AP,4,FALSE),""))</f>
        <v/>
      </c>
      <c r="F98" s="39" t="str">
        <f>'DESTR_OPERE LAVORO'!A97</f>
        <v>L_1C.12.010.0050.a</v>
      </c>
      <c r="G98" s="14" t="str">
        <f t="shared" si="1"/>
        <v>OK</v>
      </c>
      <c r="H98" s="14" t="str">
        <f>IFERROR(VLOOKUP(F98,'DESTR_OPERE LAVORO'!A:AR,7,FALSE),"")</f>
        <v xml:space="preserve">LAVORO: Posa. Escluso: scavo; piano di appoggio; rinfianco; riempimento.
</v>
      </c>
    </row>
    <row r="99" spans="2:8" ht="15" customHeight="1" x14ac:dyDescent="0.25">
      <c r="B99" s="36" t="s">
        <v>277</v>
      </c>
      <c r="C99" s="36" t="str">
        <f>IF(LEN($B99)&gt;14,_xlfn.CONCAT(VLOOKUP(LEFT($B99,14),[1]Foglio1!$A$6:$D$44904,2,FALSE),VLOOKUP($B99,[1]Foglio1!$A$6:$D$44904,2,FALSE)),VLOOKUP($B99,[1]Foglio1!$A$6:$D$44904,2,FALSE))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125 - s = 3,7</v>
      </c>
      <c r="D99" s="37" t="str">
        <f>IF(MID(F99,1,1)="L","",IFERROR(VLOOKUP(B99,'DESTR_OPERE LAVORO'!B:AP,3,FALSE),""))</f>
        <v>CODICE OC</v>
      </c>
      <c r="E99" s="36" t="str">
        <f>IF(MID(F99,1,1)="L","",IFERROR(VLOOKUP(B99,'DESTR_OPERE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125 mm, spessore 3,7 mm.
LAVORO: Posa. Escluso: scavo; piano di appoggio; rinfianco; riempimento.
SPECIFICHE TECNICHE: temperatura massima permanente 40°.</v>
      </c>
      <c r="F99" s="39" t="str">
        <f>'DESTR_OPERE LAVORO'!A98</f>
        <v>O_1C.12.010.0050.b</v>
      </c>
      <c r="G99" s="14" t="str">
        <f t="shared" si="1"/>
        <v>OK</v>
      </c>
      <c r="H99" s="14" t="str">
        <f>IFERROR(VLOOKUP(F99,'DESTR_OPERE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125 mm, spessore 3,7 mm.
SPECIFICHE TECNICHE: temperatura massima permanente 40°.</v>
      </c>
    </row>
    <row r="100" spans="2:8" ht="15" customHeight="1" x14ac:dyDescent="0.25">
      <c r="B100" s="36" t="s">
        <v>277</v>
      </c>
      <c r="C100" s="36" t="str">
        <f>IF(LEN($B100)&gt;14,_xlfn.CONCAT(VLOOKUP(LEFT($B100,14),[1]Foglio1!$A$6:$D$44904,2,FALSE),VLOOKUP($B100,[1]Foglio1!$A$6:$D$44904,2,FALSE)),VLOOKUP($B100,[1]Foglio1!$A$6:$D$44904,2,FALSE))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125 - s = 3,7</v>
      </c>
      <c r="D100" s="37" t="str">
        <f>IF(MID(F100,1,1)="L","",IFERROR(VLOOKUP(B100,'DESTR_OPERE LAVORO'!B:AP,3,FALSE),""))</f>
        <v/>
      </c>
      <c r="E100" s="36" t="str">
        <f>IF(MID(F100,1,1)="L","",IFERROR(VLOOKUP(B100,'DESTR_OPERE LAVORO'!B:AP,4,FALSE),""))</f>
        <v/>
      </c>
      <c r="F100" s="39" t="str">
        <f>'DESTR_OPERE LAVORO'!A99</f>
        <v>L_1C.12.010.0050.b</v>
      </c>
      <c r="G100" s="14" t="str">
        <f t="shared" si="1"/>
        <v>OK</v>
      </c>
      <c r="H100" s="14" t="str">
        <f>IFERROR(VLOOKUP(F100,'DESTR_OPERE LAVORO'!A:AR,7,FALSE),"")</f>
        <v xml:space="preserve">LAVORO: Posa. Escluso: scavo; piano di appoggio; rinfianco; riempimento.
</v>
      </c>
    </row>
    <row r="101" spans="2:8" ht="15" customHeight="1" x14ac:dyDescent="0.25">
      <c r="B101" s="36" t="s">
        <v>278</v>
      </c>
      <c r="C101" s="36" t="str">
        <f>IF(LEN($B101)&gt;14,_xlfn.CONCAT(VLOOKUP(LEFT($B101,14),[1]Foglio1!$A$6:$D$44904,2,FALSE),VLOOKUP($B101,[1]Foglio1!$A$6:$D$44904,2,FALSE)),VLOOKUP($B101,[1]Foglio1!$A$6:$D$44904,2,FALSE))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160 - s = 4,7</v>
      </c>
      <c r="D101" s="37" t="str">
        <f>IF(MID(F101,1,1)="L","",IFERROR(VLOOKUP(B101,'DESTR_OPERE LAVORO'!B:AP,3,FALSE),""))</f>
        <v>CODICE OC</v>
      </c>
      <c r="E101" s="36" t="str">
        <f>IF(MID(F101,1,1)="L","",IFERROR(VLOOKUP(B101,'DESTR_OPERE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160 mm, spessore 4,7 mm.
LAVORO: Posa. Escluso: scavo; piano di appoggio; rinfianco; riempimento.
SPECIFICHE TECNICHE: temperatura massima permanente 40°.</v>
      </c>
      <c r="F101" s="39" t="str">
        <f>'DESTR_OPERE LAVORO'!A100</f>
        <v>O_1C.12.010.0050.c</v>
      </c>
      <c r="G101" s="14" t="str">
        <f t="shared" si="1"/>
        <v>OK</v>
      </c>
      <c r="H101" s="14" t="str">
        <f>IFERROR(VLOOKUP(F101,'DESTR_OPERE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160 mm, spessore 4,7 mm.
SPECIFICHE TECNICHE: temperatura massima permanente 40°.</v>
      </c>
    </row>
    <row r="102" spans="2:8" ht="15" customHeight="1" x14ac:dyDescent="0.25">
      <c r="B102" s="36" t="s">
        <v>278</v>
      </c>
      <c r="C102" s="36" t="str">
        <f>IF(LEN($B102)&gt;14,_xlfn.CONCAT(VLOOKUP(LEFT($B102,14),[1]Foglio1!$A$6:$D$44904,2,FALSE),VLOOKUP($B102,[1]Foglio1!$A$6:$D$44904,2,FALSE)),VLOOKUP($B102,[1]Foglio1!$A$6:$D$44904,2,FALSE))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160 - s = 4,7</v>
      </c>
      <c r="D102" s="37" t="str">
        <f>IF(MID(F102,1,1)="L","",IFERROR(VLOOKUP(B102,'DESTR_OPERE LAVORO'!B:AP,3,FALSE),""))</f>
        <v/>
      </c>
      <c r="E102" s="36" t="str">
        <f>IF(MID(F102,1,1)="L","",IFERROR(VLOOKUP(B102,'DESTR_OPERE LAVORO'!B:AP,4,FALSE),""))</f>
        <v/>
      </c>
      <c r="F102" s="39" t="str">
        <f>'DESTR_OPERE LAVORO'!A101</f>
        <v>L_1C.12.010.0050.c</v>
      </c>
      <c r="G102" s="14" t="str">
        <f t="shared" si="1"/>
        <v>OK</v>
      </c>
      <c r="H102" s="14" t="str">
        <f>IFERROR(VLOOKUP(F102,'DESTR_OPERE LAVORO'!A:AR,7,FALSE),"")</f>
        <v xml:space="preserve">LAVORO: Posa. Escluso: scavo; piano di appoggio; rinfianco; riempimento.
</v>
      </c>
    </row>
    <row r="103" spans="2:8" ht="15" customHeight="1" x14ac:dyDescent="0.25">
      <c r="B103" s="36" t="s">
        <v>279</v>
      </c>
      <c r="C103" s="36" t="str">
        <f>IF(LEN($B103)&gt;14,_xlfn.CONCAT(VLOOKUP(LEFT($B103,14),[1]Foglio1!$A$6:$D$44904,2,FALSE),VLOOKUP($B103,[1]Foglio1!$A$6:$D$44904,2,FALSE)),VLOOKUP($B103,[1]Foglio1!$A$6:$D$44904,2,FALSE))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200 - s = 5,9</v>
      </c>
      <c r="D103" s="37" t="str">
        <f>IF(MID(F103,1,1)="L","",IFERROR(VLOOKUP(B103,'DESTR_OPERE LAVORO'!B:AP,3,FALSE),""))</f>
        <v>CODICE OC</v>
      </c>
      <c r="E103" s="36" t="str">
        <f>IF(MID(F103,1,1)="L","",IFERROR(VLOOKUP(B103,'DESTR_OPERE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200 mm, spessore 5,9 mm.
LAVORO: Posa. Escluso: scavo; piano di appoggio; rinfianco; riempimento.
SPECIFICHE TECNICHE: temperatura massima permanente 40°.</v>
      </c>
      <c r="F103" s="39" t="str">
        <f>'DESTR_OPERE LAVORO'!A102</f>
        <v>O_1C.12.010.0050.d</v>
      </c>
      <c r="G103" s="14" t="str">
        <f t="shared" si="1"/>
        <v>OK</v>
      </c>
      <c r="H103" s="14" t="str">
        <f>IFERROR(VLOOKUP(F103,'DESTR_OPERE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200 mm, spessore 5,9 mm.
SPECIFICHE TECNICHE: temperatura massima permanente 40°.</v>
      </c>
    </row>
    <row r="104" spans="2:8" ht="15" customHeight="1" x14ac:dyDescent="0.25">
      <c r="B104" s="36" t="s">
        <v>279</v>
      </c>
      <c r="C104" s="36" t="str">
        <f>IF(LEN($B104)&gt;14,_xlfn.CONCAT(VLOOKUP(LEFT($B104,14),[1]Foglio1!$A$6:$D$44904,2,FALSE),VLOOKUP($B104,[1]Foglio1!$A$6:$D$44904,2,FALSE)),VLOOKUP($B104,[1]Foglio1!$A$6:$D$44904,2,FALSE))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200 - s = 5,9</v>
      </c>
      <c r="D104" s="37" t="str">
        <f>IF(MID(F104,1,1)="L","",IFERROR(VLOOKUP(B104,'DESTR_OPERE LAVORO'!B:AP,3,FALSE),""))</f>
        <v/>
      </c>
      <c r="E104" s="36" t="str">
        <f>IF(MID(F104,1,1)="L","",IFERROR(VLOOKUP(B104,'DESTR_OPERE LAVORO'!B:AP,4,FALSE),""))</f>
        <v/>
      </c>
      <c r="F104" s="39" t="str">
        <f>'DESTR_OPERE LAVORO'!A103</f>
        <v>L_1C.12.010.0050.d</v>
      </c>
      <c r="G104" s="14" t="str">
        <f t="shared" si="1"/>
        <v>OK</v>
      </c>
      <c r="H104" s="14" t="str">
        <f>IFERROR(VLOOKUP(F104,'DESTR_OPERE LAVORO'!A:AR,7,FALSE),"")</f>
        <v xml:space="preserve">LAVORO: Posa. Escluso: scavo; piano di appoggio; rinfianco; riempimento.
</v>
      </c>
    </row>
    <row r="105" spans="2:8" ht="15" customHeight="1" x14ac:dyDescent="0.25">
      <c r="B105" s="36" t="s">
        <v>280</v>
      </c>
      <c r="C105" s="36" t="str">
        <f>IF(LEN($B105)&gt;14,_xlfn.CONCAT(VLOOKUP(LEFT($B105,14),[1]Foglio1!$A$6:$D$44904,2,FALSE),VLOOKUP($B105,[1]Foglio1!$A$6:$D$44904,2,FALSE)),VLOOKUP($B105,[1]Foglio1!$A$6:$D$44904,2,FALSE))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250 - s = 7,3</v>
      </c>
      <c r="D105" s="37" t="str">
        <f>IF(MID(F105,1,1)="L","",IFERROR(VLOOKUP(B105,'DESTR_OPERE LAVORO'!B:AP,3,FALSE),""))</f>
        <v>CODICE OC</v>
      </c>
      <c r="E105" s="36" t="str">
        <f>IF(MID(F105,1,1)="L","",IFERROR(VLOOKUP(B105,'DESTR_OPERE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250 mm, spessore 7,3 mm.
LAVORO: Posa. Escluso: scavo; piano di appoggio; rinfianco; riempimento.
SPECIFICHE TECNICHE: temperatura massima permanente 40°.</v>
      </c>
      <c r="F105" s="39" t="str">
        <f>'DESTR_OPERE LAVORO'!A104</f>
        <v>O_1C.12.010.0050.e</v>
      </c>
      <c r="G105" s="14" t="str">
        <f t="shared" si="1"/>
        <v>OK</v>
      </c>
      <c r="H105" s="14" t="str">
        <f>IFERROR(VLOOKUP(F105,'DESTR_OPERE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250 mm, spessore 7,3 mm.
SPECIFICHE TECNICHE: temperatura massima permanente 40°.</v>
      </c>
    </row>
    <row r="106" spans="2:8" ht="15" customHeight="1" x14ac:dyDescent="0.25">
      <c r="B106" s="36" t="s">
        <v>280</v>
      </c>
      <c r="C106" s="36" t="str">
        <f>IF(LEN($B106)&gt;14,_xlfn.CONCAT(VLOOKUP(LEFT($B106,14),[1]Foglio1!$A$6:$D$44904,2,FALSE),VLOOKUP($B106,[1]Foglio1!$A$6:$D$44904,2,FALSE)),VLOOKUP($B106,[1]Foglio1!$A$6:$D$44904,2,FALSE))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250 - s = 7,3</v>
      </c>
      <c r="D106" s="37" t="str">
        <f>IF(MID(F106,1,1)="L","",IFERROR(VLOOKUP(B106,'DESTR_OPERE LAVORO'!B:AP,3,FALSE),""))</f>
        <v/>
      </c>
      <c r="E106" s="36" t="str">
        <f>IF(MID(F106,1,1)="L","",IFERROR(VLOOKUP(B106,'DESTR_OPERE LAVORO'!B:AP,4,FALSE),""))</f>
        <v/>
      </c>
      <c r="F106" s="39" t="str">
        <f>'DESTR_OPERE LAVORO'!A105</f>
        <v>L_1C.12.010.0050.e</v>
      </c>
      <c r="G106" s="14" t="str">
        <f t="shared" si="1"/>
        <v>OK</v>
      </c>
      <c r="H106" s="14" t="str">
        <f>IFERROR(VLOOKUP(F106,'DESTR_OPERE LAVORO'!A:AR,7,FALSE),"")</f>
        <v xml:space="preserve">LAVORO: Posa. Escluso: scavo; piano di appoggio; rinfianco; riempimento.
</v>
      </c>
    </row>
    <row r="107" spans="2:8" ht="15" customHeight="1" x14ac:dyDescent="0.25">
      <c r="B107" s="36" t="s">
        <v>281</v>
      </c>
      <c r="C107" s="36" t="str">
        <f>IF(LEN($B107)&gt;14,_xlfn.CONCAT(VLOOKUP(LEFT($B107,14),[1]Foglio1!$A$6:$D$44904,2,FALSE),VLOOKUP($B107,[1]Foglio1!$A$6:$D$44904,2,FALSE)),VLOOKUP($B107,[1]Foglio1!$A$6:$D$44904,2,FALSE))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315 - s = 9,2</v>
      </c>
      <c r="D107" s="37" t="str">
        <f>IF(MID(F107,1,1)="L","",IFERROR(VLOOKUP(B107,'DESTR_OPERE LAVORO'!B:AP,3,FALSE),""))</f>
        <v>CODICE OC</v>
      </c>
      <c r="E107" s="36" t="str">
        <f>IF(MID(F107,1,1)="L","",IFERROR(VLOOKUP(B107,'DESTR_OPERE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315 mm, spessore 9,2 mm.
LAVORO: Posa. Escluso: scavo; piano di appoggio; rinfianco; riempimento.
SPECIFICHE TECNICHE: temperatura massima permanente 40°.</v>
      </c>
      <c r="F107" s="39" t="str">
        <f>'DESTR_OPERE LAVORO'!A106</f>
        <v>O_1C.12.010.0050.f</v>
      </c>
      <c r="G107" s="14" t="str">
        <f t="shared" si="1"/>
        <v>OK</v>
      </c>
      <c r="H107" s="14" t="str">
        <f>IFERROR(VLOOKUP(F107,'DESTR_OPERE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315 mm, spessore 9,2 mm.
SPECIFICHE TECNICHE: temperatura massima permanente 40°.</v>
      </c>
    </row>
    <row r="108" spans="2:8" ht="15" customHeight="1" x14ac:dyDescent="0.25">
      <c r="B108" s="36" t="s">
        <v>281</v>
      </c>
      <c r="C108" s="36" t="str">
        <f>IF(LEN($B108)&gt;14,_xlfn.CONCAT(VLOOKUP(LEFT($B108,14),[1]Foglio1!$A$6:$D$44904,2,FALSE),VLOOKUP($B108,[1]Foglio1!$A$6:$D$44904,2,FALSE)),VLOOKUP($B108,[1]Foglio1!$A$6:$D$44904,2,FALSE))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315 - s = 9,2</v>
      </c>
      <c r="D108" s="37" t="str">
        <f>IF(MID(F108,1,1)="L","",IFERROR(VLOOKUP(B108,'DESTR_OPERE LAVORO'!B:AP,3,FALSE),""))</f>
        <v/>
      </c>
      <c r="E108" s="36" t="str">
        <f>IF(MID(F108,1,1)="L","",IFERROR(VLOOKUP(B108,'DESTR_OPERE LAVORO'!B:AP,4,FALSE),""))</f>
        <v/>
      </c>
      <c r="F108" s="39" t="str">
        <f>'DESTR_OPERE LAVORO'!A107</f>
        <v>L_1C.12.010.0050.f</v>
      </c>
      <c r="G108" s="14" t="str">
        <f t="shared" si="1"/>
        <v>OK</v>
      </c>
      <c r="H108" s="14" t="str">
        <f>IFERROR(VLOOKUP(F108,'DESTR_OPERE LAVORO'!A:AR,7,FALSE),"")</f>
        <v xml:space="preserve">LAVORO: Posa. Escluso: scavo; piano di appoggio; rinfianco; riempimento.
</v>
      </c>
    </row>
    <row r="109" spans="2:8" ht="15" customHeight="1" x14ac:dyDescent="0.25">
      <c r="B109" s="36" t="s">
        <v>282</v>
      </c>
      <c r="C109" s="36" t="str">
        <f>IF(LEN($B109)&gt;14,_xlfn.CONCAT(VLOOKUP(LEFT($B109,14),[1]Foglio1!$A$6:$D$44904,2,FALSE),VLOOKUP($B109,[1]Foglio1!$A$6:$D$44904,2,FALSE)),VLOOKUP($B109,[1]Foglio1!$A$6:$D$44904,2,FALSE))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400 - s = 11,7</v>
      </c>
      <c r="D109" s="37" t="str">
        <f>IF(MID(F109,1,1)="L","",IFERROR(VLOOKUP(B109,'DESTR_OPERE LAVORO'!B:AP,3,FALSE),""))</f>
        <v>CODICE OC</v>
      </c>
      <c r="E109" s="36" t="str">
        <f>IF(MID(F109,1,1)="L","",IFERROR(VLOOKUP(B109,'DESTR_OPERE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400 mm, spessore 11,7 mm.
LAVORO: Posa. Escluso: scavo; piano di appoggio; rinfianco; riempimento.
SPECIFICHE TECNICHE: temperatura massima permanente 40°.</v>
      </c>
      <c r="F109" s="39" t="str">
        <f>'DESTR_OPERE LAVORO'!A108</f>
        <v>O_1C.12.010.0050.g</v>
      </c>
      <c r="G109" s="14" t="str">
        <f t="shared" si="1"/>
        <v>OK</v>
      </c>
      <c r="H109" s="14" t="str">
        <f>IFERROR(VLOOKUP(F109,'DESTR_OPERE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400 mm, spessore 11,7 mm.
SPECIFICHE TECNICHE: temperatura massima permanente 40°.</v>
      </c>
    </row>
    <row r="110" spans="2:8" ht="15" customHeight="1" x14ac:dyDescent="0.25">
      <c r="B110" s="36" t="s">
        <v>282</v>
      </c>
      <c r="C110" s="36" t="str">
        <f>IF(LEN($B110)&gt;14,_xlfn.CONCAT(VLOOKUP(LEFT($B110,14),[1]Foglio1!$A$6:$D$44904,2,FALSE),VLOOKUP($B110,[1]Foglio1!$A$6:$D$44904,2,FALSE)),VLOOKUP($B110,[1]Foglio1!$A$6:$D$44904,2,FALSE))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400 - s = 11,7</v>
      </c>
      <c r="D110" s="37" t="str">
        <f>IF(MID(F110,1,1)="L","",IFERROR(VLOOKUP(B110,'DESTR_OPERE LAVORO'!B:AP,3,FALSE),""))</f>
        <v/>
      </c>
      <c r="E110" s="36" t="str">
        <f>IF(MID(F110,1,1)="L","",IFERROR(VLOOKUP(B110,'DESTR_OPERE LAVORO'!B:AP,4,FALSE),""))</f>
        <v/>
      </c>
      <c r="F110" s="39" t="str">
        <f>'DESTR_OPERE LAVORO'!A109</f>
        <v>L_1C.12.010.0050.g</v>
      </c>
      <c r="G110" s="14" t="str">
        <f t="shared" si="1"/>
        <v>OK</v>
      </c>
      <c r="H110" s="14" t="str">
        <f>IFERROR(VLOOKUP(F110,'DESTR_OPERE LAVORO'!A:AR,7,FALSE),"")</f>
        <v xml:space="preserve">LAVORO: Posa. Escluso: scavo; piano di appoggio; rinfianco; riempimento.
</v>
      </c>
    </row>
    <row r="111" spans="2:8" ht="15" customHeight="1" x14ac:dyDescent="0.25">
      <c r="B111" s="36" t="s">
        <v>283</v>
      </c>
      <c r="C111" s="36" t="str">
        <f>IF(LEN($B111)&gt;14,_xlfn.CONCAT(VLOOKUP(LEFT($B111,14),[1]Foglio1!$A$6:$D$44904,2,FALSE),VLOOKUP($B111,[1]Foglio1!$A$6:$D$44904,2,FALSE)),VLOOKUP($B111,[1]Foglio1!$A$6:$D$44904,2,FALSE))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500 - s = 14,6</v>
      </c>
      <c r="D111" s="37" t="str">
        <f>IF(MID(F111,1,1)="L","",IFERROR(VLOOKUP(B111,'DESTR_OPERE LAVORO'!B:AP,3,FALSE),""))</f>
        <v>CODICE OC</v>
      </c>
      <c r="E111" s="36" t="str">
        <f>IF(MID(F111,1,1)="L","",IFERROR(VLOOKUP(B111,'DESTR_OPERE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500 mm, spessore 14,6 mm.
LAVORO: Posa. Escluso: scavo; piano di appoggio; rinfianco; riempimento.
SPECIFICHE TECNICHE: temperatura massima permanente 40°.</v>
      </c>
      <c r="F111" s="39" t="str">
        <f>'DESTR_OPERE LAVORO'!A110</f>
        <v>O_1C.12.010.0050.h</v>
      </c>
      <c r="G111" s="14" t="str">
        <f t="shared" si="1"/>
        <v>OK</v>
      </c>
      <c r="H111" s="14" t="str">
        <f>IFERROR(VLOOKUP(F111,'DESTR_OPERE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500 mm, spessore 14,6 mm.
SPECIFICHE TECNICHE: temperatura massima permanente 40°.</v>
      </c>
    </row>
    <row r="112" spans="2:8" ht="15" customHeight="1" x14ac:dyDescent="0.25">
      <c r="B112" s="36" t="s">
        <v>283</v>
      </c>
      <c r="C112" s="36" t="str">
        <f>IF(LEN($B112)&gt;14,_xlfn.CONCAT(VLOOKUP(LEFT($B112,14),[1]Foglio1!$A$6:$D$44904,2,FALSE),VLOOKUP($B112,[1]Foglio1!$A$6:$D$44904,2,FALSE)),VLOOKUP($B112,[1]Foglio1!$A$6:$D$44904,2,FALSE))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500 - s = 14,6</v>
      </c>
      <c r="D112" s="37" t="str">
        <f>IF(MID(F112,1,1)="L","",IFERROR(VLOOKUP(B112,'DESTR_OPERE LAVORO'!B:AP,3,FALSE),""))</f>
        <v/>
      </c>
      <c r="E112" s="36" t="str">
        <f>IF(MID(F112,1,1)="L","",IFERROR(VLOOKUP(B112,'DESTR_OPERE LAVORO'!B:AP,4,FALSE),""))</f>
        <v/>
      </c>
      <c r="F112" s="39" t="str">
        <f>'DESTR_OPERE LAVORO'!A111</f>
        <v>L_1C.12.010.0050.h</v>
      </c>
      <c r="G112" s="14" t="str">
        <f t="shared" si="1"/>
        <v>OK</v>
      </c>
      <c r="H112" s="14" t="str">
        <f>IFERROR(VLOOKUP(F112,'DESTR_OPERE LAVORO'!A:AR,7,FALSE),"")</f>
        <v xml:space="preserve">LAVORO: Posa. Escluso: scavo; piano di appoggio; rinfianco; riempimento.
</v>
      </c>
    </row>
    <row r="113" spans="2:8" ht="15" customHeight="1" x14ac:dyDescent="0.25">
      <c r="B113" s="36" t="s">
        <v>284</v>
      </c>
      <c r="C113" s="36" t="str">
        <f>IF(LEN($B113)&gt;14,_xlfn.CONCAT(VLOOKUP(LEFT($B113,14),[1]Foglio1!$A$6:$D$44904,2,FALSE),VLOOKUP($B113,[1]Foglio1!$A$6:$D$44904,2,FALSE)),VLOOKUP($B113,[1]Foglio1!$A$6:$D$44904,2,FALSE))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630 - s = 18,4</v>
      </c>
      <c r="D113" s="37" t="str">
        <f>IF(MID(F113,1,1)="L","",IFERROR(VLOOKUP(B113,'DESTR_OPERE LAVORO'!B:AP,3,FALSE),""))</f>
        <v>CODICE OC</v>
      </c>
      <c r="E113" s="36" t="str">
        <f>IF(MID(F113,1,1)="L","",IFERROR(VLOOKUP(B113,'DESTR_OPERE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630 mm, spessore 18,4 mm.
LAVORO: Posa. Escluso: scavo; piano di appoggio; rinfianco; riempimento.
SPECIFICHE TECNICHE: temperatura massima permanente 40°.</v>
      </c>
      <c r="F113" s="39" t="str">
        <f>'DESTR_OPERE LAVORO'!A112</f>
        <v>O_1C.12.010.0050.i</v>
      </c>
      <c r="G113" s="14" t="str">
        <f t="shared" si="1"/>
        <v>OK</v>
      </c>
      <c r="H113" s="14" t="str">
        <f>IFERROR(VLOOKUP(F113,'DESTR_OPERE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630 mm, spessore 18,4 mm.
SPECIFICHE TECNICHE: temperatura massima permanente 40°.</v>
      </c>
    </row>
    <row r="114" spans="2:8" ht="15" customHeight="1" x14ac:dyDescent="0.25">
      <c r="B114" s="36" t="s">
        <v>284</v>
      </c>
      <c r="C114" s="36" t="str">
        <f>IF(LEN($B114)&gt;14,_xlfn.CONCAT(VLOOKUP(LEFT($B114,14),[1]Foglio1!$A$6:$D$44904,2,FALSE),VLOOKUP($B114,[1]Foglio1!$A$6:$D$44904,2,FALSE)),VLOOKUP($B114,[1]Foglio1!$A$6:$D$44904,2,FALSE))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630 - s = 18,4</v>
      </c>
      <c r="D114" s="37" t="str">
        <f>IF(MID(F114,1,1)="L","",IFERROR(VLOOKUP(B114,'DESTR_OPERE LAVORO'!B:AP,3,FALSE),""))</f>
        <v/>
      </c>
      <c r="E114" s="36" t="str">
        <f>IF(MID(F114,1,1)="L","",IFERROR(VLOOKUP(B114,'DESTR_OPERE LAVORO'!B:AP,4,FALSE),""))</f>
        <v/>
      </c>
      <c r="F114" s="39" t="str">
        <f>'DESTR_OPERE LAVORO'!A113</f>
        <v>L_1C.12.010.0050.i</v>
      </c>
      <c r="G114" s="14" t="str">
        <f t="shared" si="1"/>
        <v>OK</v>
      </c>
      <c r="H114" s="14" t="str">
        <f>IFERROR(VLOOKUP(F114,'DESTR_OPERE LAVORO'!A:AR,7,FALSE),"")</f>
        <v xml:space="preserve">LAVORO: Posa. Escluso: scavo; piano di appoggio; rinfianco; riempimento.
</v>
      </c>
    </row>
    <row r="115" spans="2:8" ht="15" customHeight="1" x14ac:dyDescent="0.25">
      <c r="B115" s="36" t="s">
        <v>285</v>
      </c>
      <c r="C115" s="36" t="str">
        <f>IF(LEN($B115)&gt;14,_xlfn.CONCAT(VLOOKUP(LEFT($B115,14),[1]Foglio1!$A$6:$D$44904,2,FALSE),VLOOKUP($B115,[1]Foglio1!$A$6:$D$44904,2,FALSE)),VLOOKUP($B115,[1]Foglio1!$A$6:$D$44904,2,FALSE))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710 - s = 20,7</v>
      </c>
      <c r="D115" s="37" t="str">
        <f>IF(MID(F115,1,1)="L","",IFERROR(VLOOKUP(B115,'DESTR_OPERE LAVORO'!B:AP,3,FALSE),""))</f>
        <v>CODICE OC</v>
      </c>
      <c r="E115" s="36" t="str">
        <f>IF(MID(F115,1,1)="L","",IFERROR(VLOOKUP(B115,'DESTR_OPERE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710 mm, spessore 20,7 mm.
LAVORO: Posa. Escluso: scavo; piano di appoggio; rinfianco; riempimento.
SPECIFICHE TECNICHE: temperatura massima permanente 40°.</v>
      </c>
      <c r="F115" s="39" t="str">
        <f>'DESTR_OPERE LAVORO'!A114</f>
        <v>O_1C.12.010.0050.j</v>
      </c>
      <c r="G115" s="14" t="str">
        <f t="shared" si="1"/>
        <v>OK</v>
      </c>
      <c r="H115" s="14" t="str">
        <f>IFERROR(VLOOKUP(F115,'DESTR_OPERE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710 mm, spessore 20,7 mm.
SPECIFICHE TECNICHE: temperatura massima permanente 40°.</v>
      </c>
    </row>
    <row r="116" spans="2:8" ht="15" customHeight="1" x14ac:dyDescent="0.25">
      <c r="B116" s="36" t="s">
        <v>285</v>
      </c>
      <c r="C116" s="36" t="str">
        <f>IF(LEN($B116)&gt;14,_xlfn.CONCAT(VLOOKUP(LEFT($B116,14),[1]Foglio1!$A$6:$D$44904,2,FALSE),VLOOKUP($B116,[1]Foglio1!$A$6:$D$44904,2,FALSE)),VLOOKUP($B116,[1]Foglio1!$A$6:$D$44904,2,FALSE))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710 - s = 20,7</v>
      </c>
      <c r="D116" s="37" t="str">
        <f>IF(MID(F116,1,1)="L","",IFERROR(VLOOKUP(B116,'DESTR_OPERE LAVORO'!B:AP,3,FALSE),""))</f>
        <v/>
      </c>
      <c r="E116" s="36" t="str">
        <f>IF(MID(F116,1,1)="L","",IFERROR(VLOOKUP(B116,'DESTR_OPERE LAVORO'!B:AP,4,FALSE),""))</f>
        <v/>
      </c>
      <c r="F116" s="39" t="str">
        <f>'DESTR_OPERE LAVORO'!A115</f>
        <v>L_1C.12.010.0050.j</v>
      </c>
      <c r="G116" s="14" t="str">
        <f t="shared" si="1"/>
        <v>OK</v>
      </c>
      <c r="H116" s="14" t="str">
        <f>IFERROR(VLOOKUP(F116,'DESTR_OPERE LAVORO'!A:AR,7,FALSE),"")</f>
        <v xml:space="preserve">LAVORO: Posa. Escluso: scavo; piano di appoggio; rinfianco; riempimento.
</v>
      </c>
    </row>
    <row r="117" spans="2:8" ht="15" customHeight="1" x14ac:dyDescent="0.25">
      <c r="B117" s="36" t="s">
        <v>286</v>
      </c>
      <c r="C117" s="36" t="str">
        <f>IF(LEN($B117)&gt;14,_xlfn.CONCAT(VLOOKUP(LEFT($B117,14),[1]Foglio1!$A$6:$D$44904,2,FALSE),VLOOKUP($B117,[1]Foglio1!$A$6:$D$44904,2,FALSE)),VLOOKUP($B117,[1]Foglio1!$A$6:$D$44904,2,FALSE))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800 - s = 23,3</v>
      </c>
      <c r="D117" s="37" t="str">
        <f>IF(MID(F117,1,1)="L","",IFERROR(VLOOKUP(B117,'DESTR_OPERE LAVORO'!B:AP,3,FALSE),""))</f>
        <v>CODICE OC</v>
      </c>
      <c r="E117" s="36" t="str">
        <f>IF(MID(F117,1,1)="L","",IFERROR(VLOOKUP(B117,'DESTR_OPERE LAVORO'!B:AP,4,FALSE),""))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800 mm, spessore 23,3 mm.
LAVORO: Posa. Escluso: scavo; piano di appoggio; rinfianco; riempimento.
SPECIFICHE TECNICHE: temperatura massima permanente 40°.</v>
      </c>
      <c r="F117" s="39" t="str">
        <f>'DESTR_OPERE LAVORO'!A116</f>
        <v>O_1C.12.010.0050.k</v>
      </c>
      <c r="G117" s="14" t="str">
        <f t="shared" si="1"/>
        <v>OK</v>
      </c>
      <c r="H117" s="14" t="str">
        <f>IFERROR(VLOOKUP(F117,'DESTR_OPERE LAVORO'!A:AR,7,FALSE),"")</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800 mm, spessore 23,3 mm.
SPECIFICHE TECNICHE: temperatura massima permanente 40°.</v>
      </c>
    </row>
    <row r="118" spans="2:8" ht="15" customHeight="1" x14ac:dyDescent="0.25">
      <c r="B118" s="36" t="s">
        <v>286</v>
      </c>
      <c r="C118" s="36" t="str">
        <f>IF(LEN($B118)&gt;14,_xlfn.CONCAT(VLOOKUP(LEFT($B118,14),[1]Foglio1!$A$6:$D$44904,2,FALSE),VLOOKUP($B118,[1]Foglio1!$A$6:$D$44904,2,FALSE)),VLOOKUP($B118,[1]Foglio1!$A$6:$D$44904,2,FALSE))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800 - s = 23,3</v>
      </c>
      <c r="D118" s="37" t="str">
        <f>IF(MID(F118,1,1)="L","",IFERROR(VLOOKUP(B118,'DESTR_OPERE LAVORO'!B:AP,3,FALSE),""))</f>
        <v/>
      </c>
      <c r="E118" s="36" t="str">
        <f>IF(MID(F118,1,1)="L","",IFERROR(VLOOKUP(B118,'DESTR_OPERE LAVORO'!B:AP,4,FALSE),""))</f>
        <v/>
      </c>
      <c r="F118" s="39" t="str">
        <f>'DESTR_OPERE LAVORO'!A117</f>
        <v>L_1C.12.010.0050.k</v>
      </c>
      <c r="G118" s="14" t="str">
        <f t="shared" si="1"/>
        <v>OK</v>
      </c>
      <c r="H118" s="14" t="str">
        <f>IFERROR(VLOOKUP(F118,'DESTR_OPERE LAVORO'!A:AR,7,FALSE),"")</f>
        <v xml:space="preserve">LAVORO: Posa. Escluso: scavo; piano di appoggio; rinfianco; riempimento.
</v>
      </c>
    </row>
    <row r="119" spans="2:8" ht="15" customHeight="1" x14ac:dyDescent="0.25">
      <c r="B119" s="36" t="s">
        <v>287</v>
      </c>
      <c r="C119" s="36" t="str">
        <f>IF(LEN($B119)&gt;14,_xlfn.CONCAT(VLOOKUP(LEFT($B119,14),[1]Foglio1!$A$6:$D$44904,2,FALSE),VLOOKUP($B119,[1]Foglio1!$A$6:$D$44904,2,FALSE)),VLOOKUP($B119,[1]Foglio1!$A$6:$D$44904,2,FALSE))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32 - s = 3,0</v>
      </c>
      <c r="D119" s="37" t="str">
        <f>IF(MID(F119,1,1)="L","",IFERROR(VLOOKUP(B119,'DESTR_OPERE LAVORO'!B:AP,3,FALSE),""))</f>
        <v>CODICE OC</v>
      </c>
      <c r="E119" s="36" t="str">
        <f>IF(MID(F119,1,1)="L","",IFERROR(VLOOKUP(B119,'DESTR_OPERE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32 mm, spessore 3,0 mm.
LAVORO: Posa. Incluso: oneri di fissaggio a pareti/soffitti; oneri di attraversamento strutture.
SPECIFICHE TECNICHE: da giuntare con: saldatura di testa/manicotto elettrico/manicotto di dilatazione.</v>
      </c>
      <c r="F119" s="39" t="str">
        <f>'DESTR_OPERE LAVORO'!A118</f>
        <v>O_1C.12.020.0010.a</v>
      </c>
      <c r="G119" s="14" t="str">
        <f t="shared" si="1"/>
        <v>OK</v>
      </c>
      <c r="H119" s="14" t="str">
        <f>IFERROR(VLOOKUP(F119,'DESTR_OPERE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32 mm, spessore 3,0 mm.
SPECIFICHE TECNICHE: da giuntare con: saldatura di testa/manicotto elettrico/manicotto di dilatazione.</v>
      </c>
    </row>
    <row r="120" spans="2:8" ht="15" customHeight="1" x14ac:dyDescent="0.25">
      <c r="B120" s="36" t="s">
        <v>287</v>
      </c>
      <c r="C120" s="36" t="str">
        <f>IF(LEN($B120)&gt;14,_xlfn.CONCAT(VLOOKUP(LEFT($B120,14),[1]Foglio1!$A$6:$D$44904,2,FALSE),VLOOKUP($B120,[1]Foglio1!$A$6:$D$44904,2,FALSE)),VLOOKUP($B120,[1]Foglio1!$A$6:$D$44904,2,FALSE))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32 - s = 3,0</v>
      </c>
      <c r="D120" s="37" t="str">
        <f>IF(MID(F120,1,1)="L","",IFERROR(VLOOKUP(B120,'DESTR_OPERE LAVORO'!B:AP,3,FALSE),""))</f>
        <v/>
      </c>
      <c r="E120" s="36" t="str">
        <f>IF(MID(F120,1,1)="L","",IFERROR(VLOOKUP(B120,'DESTR_OPERE LAVORO'!B:AP,4,FALSE),""))</f>
        <v/>
      </c>
      <c r="F120" s="39" t="str">
        <f>'DESTR_OPERE LAVORO'!A119</f>
        <v>L_1C.12.020.0010.a</v>
      </c>
      <c r="G120" s="14" t="str">
        <f t="shared" si="1"/>
        <v>OK</v>
      </c>
      <c r="H120" s="14" t="str">
        <f>IFERROR(VLOOKUP(F120,'DESTR_OPERE LAVORO'!A:AR,7,FALSE),"")</f>
        <v xml:space="preserve">LAVORO: Posa. Incluso: oneri di fissaggio a pareti/soffitti; oneri di attraversamento strutture.
</v>
      </c>
    </row>
    <row r="121" spans="2:8" ht="15" customHeight="1" x14ac:dyDescent="0.25">
      <c r="B121" s="36" t="s">
        <v>288</v>
      </c>
      <c r="C121" s="36" t="str">
        <f>IF(LEN($B121)&gt;14,_xlfn.CONCAT(VLOOKUP(LEFT($B121,14),[1]Foglio1!$A$6:$D$44904,2,FALSE),VLOOKUP($B121,[1]Foglio1!$A$6:$D$44904,2,FALSE)),VLOOKUP($B121,[1]Foglio1!$A$6:$D$44904,2,FALSE))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40 - s = 3,0</v>
      </c>
      <c r="D121" s="37" t="str">
        <f>IF(MID(F121,1,1)="L","",IFERROR(VLOOKUP(B121,'DESTR_OPERE LAVORO'!B:AP,3,FALSE),""))</f>
        <v>CODICE OC</v>
      </c>
      <c r="E121" s="36" t="str">
        <f>IF(MID(F121,1,1)="L","",IFERROR(VLOOKUP(B121,'DESTR_OPERE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40 mm, spessore 3,0 mm.
LAVORO: Posa. Incluso: oneri di fissaggio a pareti/soffitti; oneri di attraversamento strutture.
SPECIFICHE TECNICHE: da giuntare con: saldatura di testa/manicotto elettrico/manicotto di dilatazione.</v>
      </c>
      <c r="F121" s="39" t="str">
        <f>'DESTR_OPERE LAVORO'!A120</f>
        <v>O_1C.12.020.0010.b</v>
      </c>
      <c r="G121" s="14" t="str">
        <f t="shared" si="1"/>
        <v>OK</v>
      </c>
      <c r="H121" s="14" t="str">
        <f>IFERROR(VLOOKUP(F121,'DESTR_OPERE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40 mm, spessore 3,0 mm.
SPECIFICHE TECNICHE: da giuntare con: saldatura di testa/manicotto elettrico/manicotto di dilatazione.</v>
      </c>
    </row>
    <row r="122" spans="2:8" ht="15" customHeight="1" x14ac:dyDescent="0.25">
      <c r="B122" s="36" t="s">
        <v>288</v>
      </c>
      <c r="C122" s="36" t="str">
        <f>IF(LEN($B122)&gt;14,_xlfn.CONCAT(VLOOKUP(LEFT($B122,14),[1]Foglio1!$A$6:$D$44904,2,FALSE),VLOOKUP($B122,[1]Foglio1!$A$6:$D$44904,2,FALSE)),VLOOKUP($B122,[1]Foglio1!$A$6:$D$44904,2,FALSE))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40 - s = 3,0</v>
      </c>
      <c r="D122" s="37" t="str">
        <f>IF(MID(F122,1,1)="L","",IFERROR(VLOOKUP(B122,'DESTR_OPERE LAVORO'!B:AP,3,FALSE),""))</f>
        <v/>
      </c>
      <c r="E122" s="36" t="str">
        <f>IF(MID(F122,1,1)="L","",IFERROR(VLOOKUP(B122,'DESTR_OPERE LAVORO'!B:AP,4,FALSE),""))</f>
        <v/>
      </c>
      <c r="F122" s="39" t="str">
        <f>'DESTR_OPERE LAVORO'!A121</f>
        <v>L_1C.12.020.0010.b</v>
      </c>
      <c r="G122" s="14" t="str">
        <f t="shared" si="1"/>
        <v>OK</v>
      </c>
      <c r="H122" s="14" t="str">
        <f>IFERROR(VLOOKUP(F122,'DESTR_OPERE LAVORO'!A:AR,7,FALSE),"")</f>
        <v xml:space="preserve">LAVORO: Posa. Incluso: oneri di fissaggio a pareti/soffitti; oneri di attraversamento strutture.
</v>
      </c>
    </row>
    <row r="123" spans="2:8" ht="15" customHeight="1" x14ac:dyDescent="0.25">
      <c r="B123" s="36" t="s">
        <v>289</v>
      </c>
      <c r="C123" s="36" t="str">
        <f>IF(LEN($B123)&gt;14,_xlfn.CONCAT(VLOOKUP(LEFT($B123,14),[1]Foglio1!$A$6:$D$44904,2,FALSE),VLOOKUP($B123,[1]Foglio1!$A$6:$D$44904,2,FALSE)),VLOOKUP($B123,[1]Foglio1!$A$6:$D$44904,2,FALSE))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50 - s = 3,0</v>
      </c>
      <c r="D123" s="37" t="str">
        <f>IF(MID(F123,1,1)="L","",IFERROR(VLOOKUP(B123,'DESTR_OPERE LAVORO'!B:AP,3,FALSE),""))</f>
        <v>CODICE OC</v>
      </c>
      <c r="E123" s="36" t="str">
        <f>IF(MID(F123,1,1)="L","",IFERROR(VLOOKUP(B123,'DESTR_OPERE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350 mm, spessore 3,0 mm.
LAVORO: Posa. Incluso: oneri di fissaggio a pareti/soffitti; oneri di attraversamento strutture.
SPECIFICHE TECNICHE: da giuntare con: saldatura di testa/manicotto elettrico/manicotto di dilatazione.</v>
      </c>
      <c r="F123" s="39" t="str">
        <f>'DESTR_OPERE LAVORO'!A122</f>
        <v>O_1C.12.020.0010.c</v>
      </c>
      <c r="G123" s="14" t="str">
        <f t="shared" si="1"/>
        <v>OK</v>
      </c>
      <c r="H123" s="14" t="str">
        <f>IFERROR(VLOOKUP(F123,'DESTR_OPERE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350 mm, spessore 3,0 mm.
SPECIFICHE TECNICHE: da giuntare con: saldatura di testa/manicotto elettrico/manicotto di dilatazione.</v>
      </c>
    </row>
    <row r="124" spans="2:8" ht="15" customHeight="1" x14ac:dyDescent="0.25">
      <c r="B124" s="36" t="s">
        <v>289</v>
      </c>
      <c r="C124" s="36" t="str">
        <f>IF(LEN($B124)&gt;14,_xlfn.CONCAT(VLOOKUP(LEFT($B124,14),[1]Foglio1!$A$6:$D$44904,2,FALSE),VLOOKUP($B124,[1]Foglio1!$A$6:$D$44904,2,FALSE)),VLOOKUP($B124,[1]Foglio1!$A$6:$D$44904,2,FALSE))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50 - s = 3,0</v>
      </c>
      <c r="D124" s="37" t="str">
        <f>IF(MID(F124,1,1)="L","",IFERROR(VLOOKUP(B124,'DESTR_OPERE LAVORO'!B:AP,3,FALSE),""))</f>
        <v/>
      </c>
      <c r="E124" s="36" t="str">
        <f>IF(MID(F124,1,1)="L","",IFERROR(VLOOKUP(B124,'DESTR_OPERE LAVORO'!B:AP,4,FALSE),""))</f>
        <v/>
      </c>
      <c r="F124" s="39" t="str">
        <f>'DESTR_OPERE LAVORO'!A123</f>
        <v>L_1C.12.020.0010.c</v>
      </c>
      <c r="G124" s="14" t="str">
        <f t="shared" si="1"/>
        <v>OK</v>
      </c>
      <c r="H124" s="14" t="str">
        <f>IFERROR(VLOOKUP(F124,'DESTR_OPERE LAVORO'!A:AR,7,FALSE),"")</f>
        <v xml:space="preserve">LAVORO: Posa. Incluso: oneri di fissaggio a pareti/soffitti; oneri di attraversamento strutture.
</v>
      </c>
    </row>
    <row r="125" spans="2:8" ht="15" customHeight="1" x14ac:dyDescent="0.25">
      <c r="B125" s="36" t="s">
        <v>290</v>
      </c>
      <c r="C125" s="36" t="str">
        <f>IF(LEN($B125)&gt;14,_xlfn.CONCAT(VLOOKUP(LEFT($B125,14),[1]Foglio1!$A$6:$D$44904,2,FALSE),VLOOKUP($B125,[1]Foglio1!$A$6:$D$44904,2,FALSE)),VLOOKUP($B125,[1]Foglio1!$A$6:$D$44904,2,FALSE))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56 - s = 3,0</v>
      </c>
      <c r="D125" s="37" t="str">
        <f>IF(MID(F125,1,1)="L","",IFERROR(VLOOKUP(B125,'DESTR_OPERE LAVORO'!B:AP,3,FALSE),""))</f>
        <v>CODICE OC</v>
      </c>
      <c r="E125" s="36" t="str">
        <f>IF(MID(F125,1,1)="L","",IFERROR(VLOOKUP(B125,'DESTR_OPERE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56 mm, spessore 3,0 mm.
LAVORO: Posa. Incluso: oneri di fissaggio a pareti/soffitti; oneri di attraversamento strutture.
SPECIFICHE TECNICHE: da giuntare con: saldatura di testa/manicotto elettrico/manicotto di dilatazione.</v>
      </c>
      <c r="F125" s="39" t="str">
        <f>'DESTR_OPERE LAVORO'!A124</f>
        <v>O_1C.12.020.0010.d</v>
      </c>
      <c r="G125" s="14" t="str">
        <f t="shared" si="1"/>
        <v>OK</v>
      </c>
      <c r="H125" s="14" t="str">
        <f>IFERROR(VLOOKUP(F125,'DESTR_OPERE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56 mm, spessore 3,0 mm.
SPECIFICHE TECNICHE: da giuntare con: saldatura di testa/manicotto elettrico/manicotto di dilatazione.</v>
      </c>
    </row>
    <row r="126" spans="2:8" ht="15" customHeight="1" x14ac:dyDescent="0.25">
      <c r="B126" s="36" t="s">
        <v>290</v>
      </c>
      <c r="C126" s="36" t="str">
        <f>IF(LEN($B126)&gt;14,_xlfn.CONCAT(VLOOKUP(LEFT($B126,14),[1]Foglio1!$A$6:$D$44904,2,FALSE),VLOOKUP($B126,[1]Foglio1!$A$6:$D$44904,2,FALSE)),VLOOKUP($B126,[1]Foglio1!$A$6:$D$44904,2,FALSE))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56 - s = 3,0</v>
      </c>
      <c r="D126" s="37" t="str">
        <f>IF(MID(F126,1,1)="L","",IFERROR(VLOOKUP(B126,'DESTR_OPERE LAVORO'!B:AP,3,FALSE),""))</f>
        <v/>
      </c>
      <c r="E126" s="36" t="str">
        <f>IF(MID(F126,1,1)="L","",IFERROR(VLOOKUP(B126,'DESTR_OPERE LAVORO'!B:AP,4,FALSE),""))</f>
        <v/>
      </c>
      <c r="F126" s="39" t="str">
        <f>'DESTR_OPERE LAVORO'!A125</f>
        <v>L_1C.12.020.0010.d</v>
      </c>
      <c r="G126" s="14" t="str">
        <f t="shared" si="1"/>
        <v>OK</v>
      </c>
      <c r="H126" s="14" t="str">
        <f>IFERROR(VLOOKUP(F126,'DESTR_OPERE LAVORO'!A:AR,7,FALSE),"")</f>
        <v xml:space="preserve">LAVORO: Posa. Incluso: oneri di fissaggio a pareti/soffitti; oneri di attraversamento strutture.
</v>
      </c>
    </row>
    <row r="127" spans="2:8" ht="15" customHeight="1" x14ac:dyDescent="0.25">
      <c r="B127" s="36" t="s">
        <v>291</v>
      </c>
      <c r="C127" s="36" t="str">
        <f>IF(LEN($B127)&gt;14,_xlfn.CONCAT(VLOOKUP(LEFT($B127,14),[1]Foglio1!$A$6:$D$44904,2,FALSE),VLOOKUP($B127,[1]Foglio1!$A$6:$D$44904,2,FALSE)),VLOOKUP($B127,[1]Foglio1!$A$6:$D$44904,2,FALSE))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63 - s = 3,0</v>
      </c>
      <c r="D127" s="37" t="str">
        <f>IF(MID(F127,1,1)="L","",IFERROR(VLOOKUP(B127,'DESTR_OPERE LAVORO'!B:AP,3,FALSE),""))</f>
        <v>CODICE OC</v>
      </c>
      <c r="E127" s="36" t="str">
        <f>IF(MID(F127,1,1)="L","",IFERROR(VLOOKUP(B127,'DESTR_OPERE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63 mm, spessore 3,0 mm.
LAVORO: Posa. Incluso: oneri di fissaggio a pareti/soffitti; oneri di attraversamento strutture.
SPECIFICHE TECNICHE: da giuntare con: saldatura di testa/manicotto elettrico/manicotto di dilatazione.</v>
      </c>
      <c r="F127" s="39" t="str">
        <f>'DESTR_OPERE LAVORO'!A126</f>
        <v>O_1C.12.020.0010.e</v>
      </c>
      <c r="G127" s="14" t="str">
        <f t="shared" si="1"/>
        <v>OK</v>
      </c>
      <c r="H127" s="14" t="str">
        <f>IFERROR(VLOOKUP(F127,'DESTR_OPERE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63 mm, spessore 3,0 mm.
SPECIFICHE TECNICHE: da giuntare con: saldatura di testa/manicotto elettrico/manicotto di dilatazione.</v>
      </c>
    </row>
    <row r="128" spans="2:8" ht="15" customHeight="1" x14ac:dyDescent="0.25">
      <c r="B128" s="36" t="s">
        <v>291</v>
      </c>
      <c r="C128" s="36" t="str">
        <f>IF(LEN($B128)&gt;14,_xlfn.CONCAT(VLOOKUP(LEFT($B128,14),[1]Foglio1!$A$6:$D$44904,2,FALSE),VLOOKUP($B128,[1]Foglio1!$A$6:$D$44904,2,FALSE)),VLOOKUP($B128,[1]Foglio1!$A$6:$D$44904,2,FALSE))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63 - s = 3,0</v>
      </c>
      <c r="D128" s="37" t="str">
        <f>IF(MID(F128,1,1)="L","",IFERROR(VLOOKUP(B128,'DESTR_OPERE LAVORO'!B:AP,3,FALSE),""))</f>
        <v/>
      </c>
      <c r="E128" s="36" t="str">
        <f>IF(MID(F128,1,1)="L","",IFERROR(VLOOKUP(B128,'DESTR_OPERE LAVORO'!B:AP,4,FALSE),""))</f>
        <v/>
      </c>
      <c r="F128" s="39" t="str">
        <f>'DESTR_OPERE LAVORO'!A127</f>
        <v>L_1C.12.020.0010.e</v>
      </c>
      <c r="G128" s="14" t="str">
        <f t="shared" si="1"/>
        <v>OK</v>
      </c>
      <c r="H128" s="14" t="str">
        <f>IFERROR(VLOOKUP(F128,'DESTR_OPERE LAVORO'!A:AR,7,FALSE),"")</f>
        <v xml:space="preserve">LAVORO: Posa. Incluso: oneri di fissaggio a pareti/soffitti; oneri di attraversamento strutture.
</v>
      </c>
    </row>
    <row r="129" spans="2:8" ht="15" customHeight="1" x14ac:dyDescent="0.25">
      <c r="B129" s="36" t="s">
        <v>292</v>
      </c>
      <c r="C129" s="36" t="str">
        <f>IF(LEN($B129)&gt;14,_xlfn.CONCAT(VLOOKUP(LEFT($B129,14),[1]Foglio1!$A$6:$D$44904,2,FALSE),VLOOKUP($B129,[1]Foglio1!$A$6:$D$44904,2,FALSE)),VLOOKUP($B129,[1]Foglio1!$A$6:$D$44904,2,FALSE))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75 - s = 3,0</v>
      </c>
      <c r="D129" s="37" t="str">
        <f>IF(MID(F129,1,1)="L","",IFERROR(VLOOKUP(B129,'DESTR_OPERE LAVORO'!B:AP,3,FALSE),""))</f>
        <v>CODICE OC</v>
      </c>
      <c r="E129" s="36" t="str">
        <f>IF(MID(F129,1,1)="L","",IFERROR(VLOOKUP(B129,'DESTR_OPERE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75 mm, spessore 3,0 mm.
LAVORO: Posa. Incluso: oneri di fissaggio a pareti/soffitti; oneri di attraversamento strutture.
SPECIFICHE TECNICHE: da giuntare con: saldatura di testa/manicotto elettrico/manicotto di dilatazione.</v>
      </c>
      <c r="F129" s="39" t="str">
        <f>'DESTR_OPERE LAVORO'!A128</f>
        <v>O_1C.12.020.0010.f</v>
      </c>
      <c r="G129" s="14" t="str">
        <f t="shared" si="1"/>
        <v>OK</v>
      </c>
      <c r="H129" s="14" t="str">
        <f>IFERROR(VLOOKUP(F129,'DESTR_OPERE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75 mm, spessore 3,0 mm.
SPECIFICHE TECNICHE: da giuntare con: saldatura di testa/manicotto elettrico/manicotto di dilatazione.</v>
      </c>
    </row>
    <row r="130" spans="2:8" ht="15" customHeight="1" x14ac:dyDescent="0.25">
      <c r="B130" s="36" t="s">
        <v>292</v>
      </c>
      <c r="C130" s="36" t="str">
        <f>IF(LEN($B130)&gt;14,_xlfn.CONCAT(VLOOKUP(LEFT($B130,14),[1]Foglio1!$A$6:$D$44904,2,FALSE),VLOOKUP($B130,[1]Foglio1!$A$6:$D$44904,2,FALSE)),VLOOKUP($B130,[1]Foglio1!$A$6:$D$44904,2,FALSE))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75 - s = 3,0</v>
      </c>
      <c r="D130" s="37" t="str">
        <f>IF(MID(F130,1,1)="L","",IFERROR(VLOOKUP(B130,'DESTR_OPERE LAVORO'!B:AP,3,FALSE),""))</f>
        <v/>
      </c>
      <c r="E130" s="36" t="str">
        <f>IF(MID(F130,1,1)="L","",IFERROR(VLOOKUP(B130,'DESTR_OPERE LAVORO'!B:AP,4,FALSE),""))</f>
        <v/>
      </c>
      <c r="F130" s="39" t="str">
        <f>'DESTR_OPERE LAVORO'!A129</f>
        <v>L_1C.12.020.0010.f</v>
      </c>
      <c r="G130" s="14" t="str">
        <f t="shared" si="1"/>
        <v>OK</v>
      </c>
      <c r="H130" s="14" t="str">
        <f>IFERROR(VLOOKUP(F130,'DESTR_OPERE LAVORO'!A:AR,7,FALSE),"")</f>
        <v xml:space="preserve">LAVORO: Posa. Incluso: oneri di fissaggio a pareti/soffitti; oneri di attraversamento strutture.
</v>
      </c>
    </row>
    <row r="131" spans="2:8" ht="15" customHeight="1" x14ac:dyDescent="0.25">
      <c r="B131" s="36" t="s">
        <v>293</v>
      </c>
      <c r="C131" s="36" t="str">
        <f>IF(LEN($B131)&gt;14,_xlfn.CONCAT(VLOOKUP(LEFT($B131,14),[1]Foglio1!$A$6:$D$44904,2,FALSE),VLOOKUP($B131,[1]Foglio1!$A$6:$D$44904,2,FALSE)),VLOOKUP($B131,[1]Foglio1!$A$6:$D$44904,2,FALSE))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90 - s = 3,5</v>
      </c>
      <c r="D131" s="37" t="str">
        <f>IF(MID(F131,1,1)="L","",IFERROR(VLOOKUP(B131,'DESTR_OPERE LAVORO'!B:AP,3,FALSE),""))</f>
        <v>CODICE OC</v>
      </c>
      <c r="E131" s="36" t="str">
        <f>IF(MID(F131,1,1)="L","",IFERROR(VLOOKUP(B131,'DESTR_OPERE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90 mm, spessore 3,5 mm.
LAVORO: Posa. Incluso: oneri di fissaggio a pareti/soffitti; oneri di attraversamento strutture.
SPECIFICHE TECNICHE: da giuntare con: saldatura di testa/manicotto elettrico/manicotto di dilatazione.</v>
      </c>
      <c r="F131" s="39" t="str">
        <f>'DESTR_OPERE LAVORO'!A130</f>
        <v>O_1C.12.020.0010.g</v>
      </c>
      <c r="G131" s="14" t="str">
        <f t="shared" si="1"/>
        <v>OK</v>
      </c>
      <c r="H131" s="14" t="str">
        <f>IFERROR(VLOOKUP(F131,'DESTR_OPERE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90 mm, spessore 3,5 mm.
SPECIFICHE TECNICHE: da giuntare con: saldatura di testa/manicotto elettrico/manicotto di dilatazione.</v>
      </c>
    </row>
    <row r="132" spans="2:8" ht="15" customHeight="1" x14ac:dyDescent="0.25">
      <c r="B132" s="36" t="s">
        <v>293</v>
      </c>
      <c r="C132" s="36" t="str">
        <f>IF(LEN($B132)&gt;14,_xlfn.CONCAT(VLOOKUP(LEFT($B132,14),[1]Foglio1!$A$6:$D$44904,2,FALSE),VLOOKUP($B132,[1]Foglio1!$A$6:$D$44904,2,FALSE)),VLOOKUP($B132,[1]Foglio1!$A$6:$D$44904,2,FALSE))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90 - s = 3,5</v>
      </c>
      <c r="D132" s="37" t="str">
        <f>IF(MID(F132,1,1)="L","",IFERROR(VLOOKUP(B132,'DESTR_OPERE LAVORO'!B:AP,3,FALSE),""))</f>
        <v/>
      </c>
      <c r="E132" s="36" t="str">
        <f>IF(MID(F132,1,1)="L","",IFERROR(VLOOKUP(B132,'DESTR_OPERE LAVORO'!B:AP,4,FALSE),""))</f>
        <v/>
      </c>
      <c r="F132" s="39" t="str">
        <f>'DESTR_OPERE LAVORO'!A131</f>
        <v>L_1C.12.020.0010.g</v>
      </c>
      <c r="G132" s="14" t="str">
        <f t="shared" si="1"/>
        <v>OK</v>
      </c>
      <c r="H132" s="14" t="str">
        <f>IFERROR(VLOOKUP(F132,'DESTR_OPERE LAVORO'!A:AR,7,FALSE),"")</f>
        <v xml:space="preserve">LAVORO: Posa. Incluso: oneri di fissaggio a pareti/soffitti; oneri di attraversamento strutture.
</v>
      </c>
    </row>
    <row r="133" spans="2:8" ht="15" customHeight="1" x14ac:dyDescent="0.25">
      <c r="B133" s="36" t="s">
        <v>294</v>
      </c>
      <c r="C133" s="36" t="str">
        <f>IF(LEN($B133)&gt;14,_xlfn.CONCAT(VLOOKUP(LEFT($B133,14),[1]Foglio1!$A$6:$D$44904,2,FALSE),VLOOKUP($B133,[1]Foglio1!$A$6:$D$44904,2,FALSE)),VLOOKUP($B133,[1]Foglio1!$A$6:$D$44904,2,FALSE))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110 - s = 4,3</v>
      </c>
      <c r="D133" s="37" t="str">
        <f>IF(MID(F133,1,1)="L","",IFERROR(VLOOKUP(B133,'DESTR_OPERE LAVORO'!B:AP,3,FALSE),""))</f>
        <v>CODICE OC</v>
      </c>
      <c r="E133" s="36" t="str">
        <f>IF(MID(F133,1,1)="L","",IFERROR(VLOOKUP(B133,'DESTR_OPERE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110 mm, spessore 4,3 mm.
LAVORO: Posa. Incluso: oneri di fissaggio a pareti/soffitti; oneri di attraversamento strutture.
SPECIFICHE TECNICHE: da giuntare con: saldatura di testa/manicotto elettrico/manicotto di dilatazione.</v>
      </c>
      <c r="F133" s="39" t="str">
        <f>'DESTR_OPERE LAVORO'!A132</f>
        <v>O_1C.12.020.0010.h</v>
      </c>
      <c r="G133" s="14" t="str">
        <f t="shared" ref="G133:G196" si="2">IF(MID(F133,3,255)=B133,"OK","ERRORE")</f>
        <v>OK</v>
      </c>
      <c r="H133" s="14" t="str">
        <f>IFERROR(VLOOKUP(F133,'DESTR_OPERE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110 mm, spessore 4,3 mm.
SPECIFICHE TECNICHE: da giuntare con: saldatura di testa/manicotto elettrico/manicotto di dilatazione.</v>
      </c>
    </row>
    <row r="134" spans="2:8" ht="15" customHeight="1" x14ac:dyDescent="0.25">
      <c r="B134" s="36" t="s">
        <v>294</v>
      </c>
      <c r="C134" s="36" t="str">
        <f>IF(LEN($B134)&gt;14,_xlfn.CONCAT(VLOOKUP(LEFT($B134,14),[1]Foglio1!$A$6:$D$44904,2,FALSE),VLOOKUP($B134,[1]Foglio1!$A$6:$D$44904,2,FALSE)),VLOOKUP($B134,[1]Foglio1!$A$6:$D$44904,2,FALSE))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110 - s = 4,3</v>
      </c>
      <c r="D134" s="37" t="str">
        <f>IF(MID(F134,1,1)="L","",IFERROR(VLOOKUP(B134,'DESTR_OPERE LAVORO'!B:AP,3,FALSE),""))</f>
        <v/>
      </c>
      <c r="E134" s="36" t="str">
        <f>IF(MID(F134,1,1)="L","",IFERROR(VLOOKUP(B134,'DESTR_OPERE LAVORO'!B:AP,4,FALSE),""))</f>
        <v/>
      </c>
      <c r="F134" s="39" t="str">
        <f>'DESTR_OPERE LAVORO'!A133</f>
        <v>L_1C.12.020.0010.h</v>
      </c>
      <c r="G134" s="14" t="str">
        <f t="shared" si="2"/>
        <v>OK</v>
      </c>
      <c r="H134" s="14" t="str">
        <f>IFERROR(VLOOKUP(F134,'DESTR_OPERE LAVORO'!A:AR,7,FALSE),"")</f>
        <v xml:space="preserve">LAVORO: Posa. Incluso: oneri di fissaggio a pareti/soffitti; oneri di attraversamento strutture.
</v>
      </c>
    </row>
    <row r="135" spans="2:8" ht="15" customHeight="1" x14ac:dyDescent="0.25">
      <c r="B135" s="36" t="s">
        <v>295</v>
      </c>
      <c r="C135" s="36" t="str">
        <f>IF(LEN($B135)&gt;14,_xlfn.CONCAT(VLOOKUP(LEFT($B135,14),[1]Foglio1!$A$6:$D$44904,2,FALSE),VLOOKUP($B135,[1]Foglio1!$A$6:$D$44904,2,FALSE)),VLOOKUP($B135,[1]Foglio1!$A$6:$D$44904,2,FALSE))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125 - s = 4,9</v>
      </c>
      <c r="D135" s="37" t="str">
        <f>IF(MID(F135,1,1)="L","",IFERROR(VLOOKUP(B135,'DESTR_OPERE LAVORO'!B:AP,3,FALSE),""))</f>
        <v>CODICE OC</v>
      </c>
      <c r="E135" s="36" t="str">
        <f>IF(MID(F135,1,1)="L","",IFERROR(VLOOKUP(B135,'DESTR_OPERE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125 mm, spessore 4,9 mm.
LAVORO: Posa. Incluso: oneri di fissaggio a pareti/soffitti; oneri di attraversamento strutture.
SPECIFICHE TECNICHE: da giuntare con: saldatura di testa/manicotto elettrico/manicotto di dilatazione.</v>
      </c>
      <c r="F135" s="39" t="str">
        <f>'DESTR_OPERE LAVORO'!A134</f>
        <v>O_1C.12.020.0010.i</v>
      </c>
      <c r="G135" s="14" t="str">
        <f t="shared" si="2"/>
        <v>OK</v>
      </c>
      <c r="H135" s="14" t="str">
        <f>IFERROR(VLOOKUP(F135,'DESTR_OPERE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125 mm, spessore 4,9 mm.
SPECIFICHE TECNICHE: da giuntare con: saldatura di testa/manicotto elettrico/manicotto di dilatazione.</v>
      </c>
    </row>
    <row r="136" spans="2:8" ht="15" customHeight="1" x14ac:dyDescent="0.25">
      <c r="B136" s="36" t="s">
        <v>295</v>
      </c>
      <c r="C136" s="36" t="str">
        <f>IF(LEN($B136)&gt;14,_xlfn.CONCAT(VLOOKUP(LEFT($B136,14),[1]Foglio1!$A$6:$D$44904,2,FALSE),VLOOKUP($B136,[1]Foglio1!$A$6:$D$44904,2,FALSE)),VLOOKUP($B136,[1]Foglio1!$A$6:$D$44904,2,FALSE))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125 - s = 4,9</v>
      </c>
      <c r="D136" s="37" t="str">
        <f>IF(MID(F136,1,1)="L","",IFERROR(VLOOKUP(B136,'DESTR_OPERE LAVORO'!B:AP,3,FALSE),""))</f>
        <v/>
      </c>
      <c r="E136" s="36" t="str">
        <f>IF(MID(F136,1,1)="L","",IFERROR(VLOOKUP(B136,'DESTR_OPERE LAVORO'!B:AP,4,FALSE),""))</f>
        <v/>
      </c>
      <c r="F136" s="39" t="str">
        <f>'DESTR_OPERE LAVORO'!A135</f>
        <v>L_1C.12.020.0010.i</v>
      </c>
      <c r="G136" s="14" t="str">
        <f t="shared" si="2"/>
        <v>OK</v>
      </c>
      <c r="H136" s="14" t="str">
        <f>IFERROR(VLOOKUP(F136,'DESTR_OPERE LAVORO'!A:AR,7,FALSE),"")</f>
        <v xml:space="preserve">LAVORO: Posa. Incluso: oneri di fissaggio a pareti/soffitti; oneri di attraversamento strutture.
</v>
      </c>
    </row>
    <row r="137" spans="2:8" ht="15" customHeight="1" x14ac:dyDescent="0.25">
      <c r="B137" s="36" t="s">
        <v>296</v>
      </c>
      <c r="C137" s="36" t="str">
        <f>IF(LEN($B137)&gt;14,_xlfn.CONCAT(VLOOKUP(LEFT($B137,14),[1]Foglio1!$A$6:$D$44904,2,FALSE),VLOOKUP($B137,[1]Foglio1!$A$6:$D$44904,2,FALSE)),VLOOKUP($B137,[1]Foglio1!$A$6:$D$44904,2,FALSE))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160 - s = 6,2</v>
      </c>
      <c r="D137" s="37" t="str">
        <f>IF(MID(F137,1,1)="L","",IFERROR(VLOOKUP(B137,'DESTR_OPERE LAVORO'!B:AP,3,FALSE),""))</f>
        <v>CODICE OC</v>
      </c>
      <c r="E137" s="36" t="str">
        <f>IF(MID(F137,1,1)="L","",IFERROR(VLOOKUP(B137,'DESTR_OPERE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160 mm, spessore 6,2 mm.
LAVORO: Posa. Incluso: oneri di fissaggio a pareti/soffitti; oneri di attraversamento strutture.
SPECIFICHE TECNICHE: da giuntare con: saldatura di testa/manicotto elettrico/manicotto di dilatazione.</v>
      </c>
      <c r="F137" s="39" t="str">
        <f>'DESTR_OPERE LAVORO'!A136</f>
        <v>O_1C.12.020.0010.j</v>
      </c>
      <c r="G137" s="14" t="str">
        <f t="shared" si="2"/>
        <v>OK</v>
      </c>
      <c r="H137" s="14" t="str">
        <f>IFERROR(VLOOKUP(F137,'DESTR_OPERE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160 mm, spessore 6,2 mm.
SPECIFICHE TECNICHE: da giuntare con: saldatura di testa/manicotto elettrico/manicotto di dilatazione.</v>
      </c>
    </row>
    <row r="138" spans="2:8" ht="15" customHeight="1" x14ac:dyDescent="0.25">
      <c r="B138" s="36" t="s">
        <v>296</v>
      </c>
      <c r="C138" s="36" t="str">
        <f>IF(LEN($B138)&gt;14,_xlfn.CONCAT(VLOOKUP(LEFT($B138,14),[1]Foglio1!$A$6:$D$44904,2,FALSE),VLOOKUP($B138,[1]Foglio1!$A$6:$D$44904,2,FALSE)),VLOOKUP($B138,[1]Foglio1!$A$6:$D$44904,2,FALSE))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160 - s = 6,2</v>
      </c>
      <c r="D138" s="37" t="str">
        <f>IF(MID(F138,1,1)="L","",IFERROR(VLOOKUP(B138,'DESTR_OPERE LAVORO'!B:AP,3,FALSE),""))</f>
        <v/>
      </c>
      <c r="E138" s="36" t="str">
        <f>IF(MID(F138,1,1)="L","",IFERROR(VLOOKUP(B138,'DESTR_OPERE LAVORO'!B:AP,4,FALSE),""))</f>
        <v/>
      </c>
      <c r="F138" s="39" t="str">
        <f>'DESTR_OPERE LAVORO'!A137</f>
        <v>L_1C.12.020.0010.j</v>
      </c>
      <c r="G138" s="14" t="str">
        <f t="shared" si="2"/>
        <v>OK</v>
      </c>
      <c r="H138" s="14" t="str">
        <f>IFERROR(VLOOKUP(F138,'DESTR_OPERE LAVORO'!A:AR,7,FALSE),"")</f>
        <v xml:space="preserve">LAVORO: Posa. Incluso: oneri di fissaggio a pareti/soffitti; oneri di attraversamento strutture.
</v>
      </c>
    </row>
    <row r="139" spans="2:8" ht="15" customHeight="1" x14ac:dyDescent="0.25">
      <c r="B139" s="36" t="s">
        <v>297</v>
      </c>
      <c r="C139" s="36" t="str">
        <f>IF(LEN($B139)&gt;14,_xlfn.CONCAT(VLOOKUP(LEFT($B139,14),[1]Foglio1!$A$6:$D$44904,2,FALSE),VLOOKUP($B139,[1]Foglio1!$A$6:$D$44904,2,FALSE)),VLOOKUP($B139,[1]Foglio1!$A$6:$D$44904,2,FALSE))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200 - s = 6,2</v>
      </c>
      <c r="D139" s="37" t="str">
        <f>IF(MID(F139,1,1)="L","",IFERROR(VLOOKUP(B139,'DESTR_OPERE LAVORO'!B:AP,3,FALSE),""))</f>
        <v>CODICE OC</v>
      </c>
      <c r="E139" s="36" t="str">
        <f>IF(MID(F139,1,1)="L","",IFERROR(VLOOKUP(B139,'DESTR_OPERE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200 mm, spessore 6,2 mm.
LAVORO: Posa. Incluso: oneri di fissaggio a pareti/soffitti; oneri di attraversamento strutture.
SPECIFICHE TECNICHE: da giuntare con: saldatura di testa/manicotto elettrico/manicotto di dilatazione.</v>
      </c>
      <c r="F139" s="39" t="str">
        <f>'DESTR_OPERE LAVORO'!A138</f>
        <v>O_1C.12.020.0010.k</v>
      </c>
      <c r="G139" s="14" t="str">
        <f t="shared" si="2"/>
        <v>OK</v>
      </c>
      <c r="H139" s="14" t="str">
        <f>IFERROR(VLOOKUP(F139,'DESTR_OPERE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200 mm, spessore 6,2 mm.
SPECIFICHE TECNICHE: da giuntare con: saldatura di testa/manicotto elettrico/manicotto di dilatazione.</v>
      </c>
    </row>
    <row r="140" spans="2:8" ht="15" customHeight="1" x14ac:dyDescent="0.25">
      <c r="B140" s="36" t="s">
        <v>297</v>
      </c>
      <c r="C140" s="36" t="str">
        <f>IF(LEN($B140)&gt;14,_xlfn.CONCAT(VLOOKUP(LEFT($B140,14),[1]Foglio1!$A$6:$D$44904,2,FALSE),VLOOKUP($B140,[1]Foglio1!$A$6:$D$44904,2,FALSE)),VLOOKUP($B140,[1]Foglio1!$A$6:$D$44904,2,FALSE))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200 - s = 6,2</v>
      </c>
      <c r="D140" s="37" t="str">
        <f>IF(MID(F140,1,1)="L","",IFERROR(VLOOKUP(B140,'DESTR_OPERE LAVORO'!B:AP,3,FALSE),""))</f>
        <v/>
      </c>
      <c r="E140" s="36" t="str">
        <f>IF(MID(F140,1,1)="L","",IFERROR(VLOOKUP(B140,'DESTR_OPERE LAVORO'!B:AP,4,FALSE),""))</f>
        <v/>
      </c>
      <c r="F140" s="39" t="str">
        <f>'DESTR_OPERE LAVORO'!A139</f>
        <v>L_1C.12.020.0010.k</v>
      </c>
      <c r="G140" s="14" t="str">
        <f t="shared" si="2"/>
        <v>OK</v>
      </c>
      <c r="H140" s="14" t="str">
        <f>IFERROR(VLOOKUP(F140,'DESTR_OPERE LAVORO'!A:AR,7,FALSE),"")</f>
        <v xml:space="preserve">LAVORO: Posa. Incluso: oneri di fissaggio a pareti/soffitti; oneri di attraversamento strutture.
</v>
      </c>
    </row>
    <row r="141" spans="2:8" ht="15" customHeight="1" x14ac:dyDescent="0.25">
      <c r="B141" s="36" t="s">
        <v>298</v>
      </c>
      <c r="C141" s="36" t="str">
        <f>IF(LEN($B141)&gt;14,_xlfn.CONCAT(VLOOKUP(LEFT($B141,14),[1]Foglio1!$A$6:$D$44904,2,FALSE),VLOOKUP($B141,[1]Foglio1!$A$6:$D$44904,2,FALSE)),VLOOKUP($B141,[1]Foglio1!$A$6:$D$44904,2,FALSE))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250 - s = 7,8</v>
      </c>
      <c r="D141" s="37" t="str">
        <f>IF(MID(F141,1,1)="L","",IFERROR(VLOOKUP(B141,'DESTR_OPERE LAVORO'!B:AP,3,FALSE),""))</f>
        <v>CODICE OC</v>
      </c>
      <c r="E141" s="36" t="str">
        <f>IF(MID(F141,1,1)="L","",IFERROR(VLOOKUP(B141,'DESTR_OPERE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250 mm, spessore 7,8 mm.
LAVORO: Posa. Incluso: oneri di fissaggio a pareti/soffitti; oneri di attraversamento strutture.
SPECIFICHE TECNICHE: da giuntare con: saldatura di testa/manicotto elettrico/manicotto di dilatazione.</v>
      </c>
      <c r="F141" s="39" t="str">
        <f>'DESTR_OPERE LAVORO'!A140</f>
        <v>O_1C.12.020.0010.l</v>
      </c>
      <c r="G141" s="14" t="str">
        <f t="shared" si="2"/>
        <v>OK</v>
      </c>
      <c r="H141" s="14" t="str">
        <f>IFERROR(VLOOKUP(F141,'DESTR_OPERE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250 mm, spessore 7,8 mm.
SPECIFICHE TECNICHE: da giuntare con: saldatura di testa/manicotto elettrico/manicotto di dilatazione.</v>
      </c>
    </row>
    <row r="142" spans="2:8" ht="15" customHeight="1" x14ac:dyDescent="0.25">
      <c r="B142" s="36" t="s">
        <v>298</v>
      </c>
      <c r="C142" s="36" t="str">
        <f>IF(LEN($B142)&gt;14,_xlfn.CONCAT(VLOOKUP(LEFT($B142,14),[1]Foglio1!$A$6:$D$44904,2,FALSE),VLOOKUP($B142,[1]Foglio1!$A$6:$D$44904,2,FALSE)),VLOOKUP($B142,[1]Foglio1!$A$6:$D$44904,2,FALSE))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250 - s = 7,8</v>
      </c>
      <c r="D142" s="37" t="str">
        <f>IF(MID(F142,1,1)="L","",IFERROR(VLOOKUP(B142,'DESTR_OPERE LAVORO'!B:AP,3,FALSE),""))</f>
        <v/>
      </c>
      <c r="E142" s="36" t="str">
        <f>IF(MID(F142,1,1)="L","",IFERROR(VLOOKUP(B142,'DESTR_OPERE LAVORO'!B:AP,4,FALSE),""))</f>
        <v/>
      </c>
      <c r="F142" s="39" t="str">
        <f>'DESTR_OPERE LAVORO'!A141</f>
        <v>L_1C.12.020.0010.l</v>
      </c>
      <c r="G142" s="14" t="str">
        <f t="shared" si="2"/>
        <v>OK</v>
      </c>
      <c r="H142" s="14" t="str">
        <f>IFERROR(VLOOKUP(F142,'DESTR_OPERE LAVORO'!A:AR,7,FALSE),"")</f>
        <v xml:space="preserve">LAVORO: Posa. Incluso: oneri di fissaggio a pareti/soffitti; oneri di attraversamento strutture.
</v>
      </c>
    </row>
    <row r="143" spans="2:8" ht="15" customHeight="1" x14ac:dyDescent="0.25">
      <c r="B143" s="36" t="s">
        <v>299</v>
      </c>
      <c r="C143" s="36" t="str">
        <f>IF(LEN($B143)&gt;14,_xlfn.CONCAT(VLOOKUP(LEFT($B143,14),[1]Foglio1!$A$6:$D$44904,2,FALSE),VLOOKUP($B143,[1]Foglio1!$A$6:$D$44904,2,FALSE)),VLOOKUP($B143,[1]Foglio1!$A$6:$D$44904,2,FALSE))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315 - s = 9,8</v>
      </c>
      <c r="D143" s="37" t="str">
        <f>IF(MID(F143,1,1)="L","",IFERROR(VLOOKUP(B143,'DESTR_OPERE LAVORO'!B:AP,3,FALSE),""))</f>
        <v>CODICE OC</v>
      </c>
      <c r="E143" s="36" t="str">
        <f>IF(MID(F143,1,1)="L","",IFERROR(VLOOKUP(B143,'DESTR_OPERE LAVORO'!B:AP,4,FALSE),""))</f>
        <v>OPERA: Tubazioni di scarico, giunti saldabili in pead malleabilizzato, finitura colore nero, funzione scarico acque calde civili/industriali. Escluso: saldatura di testa.
COMPONENTI: tubo in polietilene malleabilizzato, colore nero, conforme norme UNI EN 1519, diametro esterno 315 mm, spessore 9,8 mm.
LAVORO: Posa. Incluso: oneri di fissaggio a pareti/soffitti; oneri di attraversamento strutture.
SPECIFICHE TECNICHE: da giuntare con: saldatura di testa/manicotto elettrico/manicotto di dilatazione.</v>
      </c>
      <c r="F143" s="39" t="str">
        <f>'DESTR_OPERE LAVORO'!A142</f>
        <v>O_1C.12.020.0010.m</v>
      </c>
      <c r="G143" s="14" t="str">
        <f t="shared" si="2"/>
        <v>OK</v>
      </c>
      <c r="H143" s="14" t="str">
        <f>IFERROR(VLOOKUP(F143,'DESTR_OPERE LAVORO'!A:AR,7,FALSE),"")</f>
        <v>OPERA: Tubazioni di scarico, giunti saldabili in pead malleabilizzato, finitura colore nero, funzione scarico acque calde civili/industriali. Escluso: saldatura di testa.
COMPONENTI: tubo in polietilene malleabilizzato, colore nero, conforme norme UNI EN 1519, diametro esterno 315 mm, spessore 9,8 mm.
SPECIFICHE TECNICHE: da giuntare con: saldatura di testa/manicotto elettrico/manicotto di dilatazione.</v>
      </c>
    </row>
    <row r="144" spans="2:8" ht="15" customHeight="1" x14ac:dyDescent="0.25">
      <c r="B144" s="36" t="s">
        <v>299</v>
      </c>
      <c r="C144" s="36" t="str">
        <f>IF(LEN($B144)&gt;14,_xlfn.CONCAT(VLOOKUP(LEFT($B144,14),[1]Foglio1!$A$6:$D$44904,2,FALSE),VLOOKUP($B144,[1]Foglio1!$A$6:$D$44904,2,FALSE)),VLOOKUP($B144,[1]Foglio1!$A$6:$D$44904,2,FALSE))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315 - s = 9,8</v>
      </c>
      <c r="D144" s="37" t="str">
        <f>IF(MID(F144,1,1)="L","",IFERROR(VLOOKUP(B144,'DESTR_OPERE LAVORO'!B:AP,3,FALSE),""))</f>
        <v/>
      </c>
      <c r="E144" s="36" t="str">
        <f>IF(MID(F144,1,1)="L","",IFERROR(VLOOKUP(B144,'DESTR_OPERE LAVORO'!B:AP,4,FALSE),""))</f>
        <v/>
      </c>
      <c r="F144" s="39" t="str">
        <f>'DESTR_OPERE LAVORO'!A143</f>
        <v>L_1C.12.020.0010.m</v>
      </c>
      <c r="G144" s="14" t="str">
        <f t="shared" si="2"/>
        <v>OK</v>
      </c>
      <c r="H144" s="14" t="str">
        <f>IFERROR(VLOOKUP(F144,'DESTR_OPERE LAVORO'!A:AR,7,FALSE),"")</f>
        <v xml:space="preserve">LAVORO: Posa. Incluso: oneri di fissaggio a pareti/soffitti; oneri di attraversamento strutture.
</v>
      </c>
    </row>
    <row r="145" spans="2:8" ht="15" customHeight="1" x14ac:dyDescent="0.25">
      <c r="B145" s="36" t="s">
        <v>300</v>
      </c>
      <c r="C145" s="36" t="str">
        <f>IF(LEN($B145)&gt;14,_xlfn.CONCAT(VLOOKUP(LEFT($B145,14),[1]Foglio1!$A$6:$D$44904,2,FALSE),VLOOKUP($B145,[1]Foglio1!$A$6:$D$44904,2,FALSE)),VLOOKUP($B145,[1]Foglio1!$A$6:$D$44904,2,FALSE))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32</v>
      </c>
      <c r="D145" s="37" t="str">
        <f>IF(MID(F145,1,1)="L","",IFERROR(VLOOKUP(B145,'DESTR_OPERE LAVORO'!B:AP,3,FALSE),""))</f>
        <v>CODICE OC</v>
      </c>
      <c r="E145" s="36" t="str">
        <f>IF(MID(F145,1,1)="L","",IFERROR(VLOOKUP(B145,'DESTR_OPERE LAVORO'!B:AP,4,FALSE),""))</f>
        <v>OPERA: Tubazioni di scarico in pead malleabilizzato, funzione scarico.
LAVORO: Saldaturain di testa. Incluso: operazioni di preparazione di elementi da saldare; nolo saldatrice; consumi.
SPECIFICHE TECNICHE: saldatura su tubazione con diametro esterno 32 mm.</v>
      </c>
      <c r="F145" s="39" t="str">
        <f>'DESTR_OPERE LAVORO'!A144</f>
        <v>O_1C.12.020.0020.a</v>
      </c>
      <c r="G145" s="14" t="str">
        <f t="shared" si="2"/>
        <v>OK</v>
      </c>
      <c r="H145" s="14" t="str">
        <f>IFERROR(VLOOKUP(F145,'DESTR_OPERE LAVORO'!A:AR,7,FALSE),"")</f>
        <v xml:space="preserve">OPERA: Tubazioni di scarico in pead malleabilizzato, funzione scarico.
</v>
      </c>
    </row>
    <row r="146" spans="2:8" ht="15" customHeight="1" x14ac:dyDescent="0.25">
      <c r="B146" s="36" t="s">
        <v>300</v>
      </c>
      <c r="C146" s="36" t="str">
        <f>IF(LEN($B146)&gt;14,_xlfn.CONCAT(VLOOKUP(LEFT($B146,14),[1]Foglio1!$A$6:$D$44904,2,FALSE),VLOOKUP($B146,[1]Foglio1!$A$6:$D$44904,2,FALSE)),VLOOKUP($B146,[1]Foglio1!$A$6:$D$44904,2,FALSE))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32</v>
      </c>
      <c r="D146" s="37" t="str">
        <f>IF(MID(F146,1,1)="L","",IFERROR(VLOOKUP(B146,'DESTR_OPERE LAVORO'!B:AP,3,FALSE),""))</f>
        <v/>
      </c>
      <c r="E146" s="36" t="str">
        <f>IF(MID(F146,1,1)="L","",IFERROR(VLOOKUP(B146,'DESTR_OPERE LAVORO'!B:AP,4,FALSE),""))</f>
        <v/>
      </c>
      <c r="F146" s="39" t="str">
        <f>'DESTR_OPERE LAVORO'!A145</f>
        <v>L_1C.12.020.0020.a</v>
      </c>
      <c r="G146" s="14" t="str">
        <f t="shared" si="2"/>
        <v>OK</v>
      </c>
      <c r="H146" s="14" t="str">
        <f>IFERROR(VLOOKUP(F146,'DESTR_OPERE LAVORO'!A:AR,7,FALSE),"")</f>
        <v>LAVORO: Saldatura, di testa. Incluso: operazioni di preparazione di elementi da saldare; nolo saldatrice; consumi.
SPECIFICHE TECNICHE: saldatura su tubazione con diametro esterno 32 mm.</v>
      </c>
    </row>
    <row r="147" spans="2:8" ht="15" customHeight="1" x14ac:dyDescent="0.25">
      <c r="B147" s="36" t="s">
        <v>301</v>
      </c>
      <c r="C147" s="36" t="str">
        <f>IF(LEN($B147)&gt;14,_xlfn.CONCAT(VLOOKUP(LEFT($B147,14),[1]Foglio1!$A$6:$D$44904,2,FALSE),VLOOKUP($B147,[1]Foglio1!$A$6:$D$44904,2,FALSE)),VLOOKUP($B147,[1]Foglio1!$A$6:$D$44904,2,FALSE))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v>
      </c>
      <c r="D147" s="37" t="str">
        <f>IF(MID(F147,1,1)="L","",IFERROR(VLOOKUP(B147,'DESTR_OPERE LAVORO'!B:AP,3,FALSE),""))</f>
        <v>CODICE OC</v>
      </c>
      <c r="E147" s="36" t="str">
        <f>IF(MID(F147,1,1)="L","",IFERROR(VLOOKUP(B147,'DESTR_OPERE LAVORO'!B:AP,4,FALSE),""))</f>
        <v>OPERA: Tubazioni di scarico in pead malleabilizzato, funzione scarico.
LAVORO: Saldaturain di testa. Incluso: operazioni di preparazione di elementi da saldare; nolo saldatrice; consumi.
SPECIFICHE TECNICHE: saldatura su tubazione con diametro esterno 40 mm.</v>
      </c>
      <c r="F147" s="39" t="str">
        <f>'DESTR_OPERE LAVORO'!A146</f>
        <v>O_1C.12.020.0020.b</v>
      </c>
      <c r="G147" s="14" t="str">
        <f t="shared" si="2"/>
        <v>OK</v>
      </c>
      <c r="H147" s="14" t="str">
        <f>IFERROR(VLOOKUP(F147,'DESTR_OPERE LAVORO'!A:AR,7,FALSE),"")</f>
        <v xml:space="preserve">OPERA: Tubazioni di scarico in pead malleabilizzato, funzione scarico.
</v>
      </c>
    </row>
    <row r="148" spans="2:8" ht="15" customHeight="1" x14ac:dyDescent="0.25">
      <c r="B148" s="36" t="s">
        <v>301</v>
      </c>
      <c r="C148" s="36" t="str">
        <f>IF(LEN($B148)&gt;14,_xlfn.CONCAT(VLOOKUP(LEFT($B148,14),[1]Foglio1!$A$6:$D$44904,2,FALSE),VLOOKUP($B148,[1]Foglio1!$A$6:$D$44904,2,FALSE)),VLOOKUP($B148,[1]Foglio1!$A$6:$D$44904,2,FALSE))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v>
      </c>
      <c r="D148" s="37" t="str">
        <f>IF(MID(F148,1,1)="L","",IFERROR(VLOOKUP(B148,'DESTR_OPERE LAVORO'!B:AP,3,FALSE),""))</f>
        <v/>
      </c>
      <c r="E148" s="36" t="str">
        <f>IF(MID(F148,1,1)="L","",IFERROR(VLOOKUP(B148,'DESTR_OPERE LAVORO'!B:AP,4,FALSE),""))</f>
        <v/>
      </c>
      <c r="F148" s="39" t="str">
        <f>'DESTR_OPERE LAVORO'!A147</f>
        <v>L_1C.12.020.0020.b</v>
      </c>
      <c r="G148" s="14" t="str">
        <f t="shared" si="2"/>
        <v>OK</v>
      </c>
      <c r="H148" s="14" t="str">
        <f>IFERROR(VLOOKUP(F148,'DESTR_OPERE LAVORO'!A:AR,7,FALSE),"")</f>
        <v>LAVORO: Saldatura, di testa. Incluso: operazioni di preparazione di elementi da saldare; nolo saldatrice; consumi.
SPECIFICHE TECNICHE: saldatura su tubazione con diametro esterno 40 mm.</v>
      </c>
    </row>
    <row r="149" spans="2:8" ht="15" customHeight="1" x14ac:dyDescent="0.25">
      <c r="B149" s="36" t="s">
        <v>302</v>
      </c>
      <c r="C149" s="36" t="str">
        <f>IF(LEN($B149)&gt;14,_xlfn.CONCAT(VLOOKUP(LEFT($B149,14),[1]Foglio1!$A$6:$D$44904,2,FALSE),VLOOKUP($B149,[1]Foglio1!$A$6:$D$44904,2,FALSE)),VLOOKUP($B149,[1]Foglio1!$A$6:$D$44904,2,FALSE))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v>
      </c>
      <c r="D149" s="37" t="str">
        <f>IF(MID(F149,1,1)="L","",IFERROR(VLOOKUP(B149,'DESTR_OPERE LAVORO'!B:AP,3,FALSE),""))</f>
        <v>CODICE OC</v>
      </c>
      <c r="E149" s="36" t="str">
        <f>IF(MID(F149,1,1)="L","",IFERROR(VLOOKUP(B149,'DESTR_OPERE LAVORO'!B:AP,4,FALSE),""))</f>
        <v>OPERA: Tubazioni di scarico in pead malleabilizzato, funzione scarico.
LAVORO: Saldaturain di testa. Incluso: operazioni di preparazione di elementi da saldare; nolo saldatrice; consumi.
SPECIFICHE TECNICHE: saldatura su tubazione con diametro esterno 50 mm.</v>
      </c>
      <c r="F149" s="39" t="str">
        <f>'DESTR_OPERE LAVORO'!A148</f>
        <v>O_1C.12.020.0020.c</v>
      </c>
      <c r="G149" s="14" t="str">
        <f t="shared" si="2"/>
        <v>OK</v>
      </c>
      <c r="H149" s="14" t="str">
        <f>IFERROR(VLOOKUP(F149,'DESTR_OPERE LAVORO'!A:AR,7,FALSE),"")</f>
        <v xml:space="preserve">OPERA: Tubazioni di scarico in pead malleabilizzato, funzione scarico.
</v>
      </c>
    </row>
    <row r="150" spans="2:8" ht="15" customHeight="1" x14ac:dyDescent="0.25">
      <c r="B150" s="36" t="s">
        <v>302</v>
      </c>
      <c r="C150" s="36" t="str">
        <f>IF(LEN($B150)&gt;14,_xlfn.CONCAT(VLOOKUP(LEFT($B150,14),[1]Foglio1!$A$6:$D$44904,2,FALSE),VLOOKUP($B150,[1]Foglio1!$A$6:$D$44904,2,FALSE)),VLOOKUP($B150,[1]Foglio1!$A$6:$D$44904,2,FALSE))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v>
      </c>
      <c r="D150" s="37" t="str">
        <f>IF(MID(F150,1,1)="L","",IFERROR(VLOOKUP(B150,'DESTR_OPERE LAVORO'!B:AP,3,FALSE),""))</f>
        <v/>
      </c>
      <c r="E150" s="36" t="str">
        <f>IF(MID(F150,1,1)="L","",IFERROR(VLOOKUP(B150,'DESTR_OPERE LAVORO'!B:AP,4,FALSE),""))</f>
        <v/>
      </c>
      <c r="F150" s="39" t="str">
        <f>'DESTR_OPERE LAVORO'!A149</f>
        <v>L_1C.12.020.0020.c</v>
      </c>
      <c r="G150" s="14" t="str">
        <f t="shared" si="2"/>
        <v>OK</v>
      </c>
      <c r="H150" s="14" t="str">
        <f>IFERROR(VLOOKUP(F150,'DESTR_OPERE LAVORO'!A:AR,7,FALSE),"")</f>
        <v>LAVORO: Saldatura, di testa. Incluso: operazioni di preparazione di elementi da saldare; nolo saldatrice; consumi.
SPECIFICHE TECNICHE: saldatura su tubazione con diametro esterno 50 mm.</v>
      </c>
    </row>
    <row r="151" spans="2:8" ht="15" customHeight="1" x14ac:dyDescent="0.25">
      <c r="B151" s="36" t="s">
        <v>303</v>
      </c>
      <c r="C151" s="36" t="str">
        <f>IF(LEN($B151)&gt;14,_xlfn.CONCAT(VLOOKUP(LEFT($B151,14),[1]Foglio1!$A$6:$D$44904,2,FALSE),VLOOKUP($B151,[1]Foglio1!$A$6:$D$44904,2,FALSE)),VLOOKUP($B151,[1]Foglio1!$A$6:$D$44904,2,FALSE))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v>
      </c>
      <c r="D151" s="37" t="str">
        <f>IF(MID(F151,1,1)="L","",IFERROR(VLOOKUP(B151,'DESTR_OPERE LAVORO'!B:AP,3,FALSE),""))</f>
        <v>CODICE OC</v>
      </c>
      <c r="E151" s="36" t="str">
        <f>IF(MID(F151,1,1)="L","",IFERROR(VLOOKUP(B151,'DESTR_OPERE LAVORO'!B:AP,4,FALSE),""))</f>
        <v>OPERA: Tubazioni di scarico in pead malleabilizzato, funzione scarico.
LAVORO: Saldaturain di testa. Incluso: operazioni di preparazione di elementi da saldare; nolo saldatrice; consumi.
SPECIFICHE TECNICHE: saldatura su tubazione con diametro esterno 56 mm.</v>
      </c>
      <c r="F151" s="39" t="str">
        <f>'DESTR_OPERE LAVORO'!A150</f>
        <v>O_1C.12.020.0020.d</v>
      </c>
      <c r="G151" s="14" t="str">
        <f t="shared" si="2"/>
        <v>OK</v>
      </c>
      <c r="H151" s="14" t="str">
        <f>IFERROR(VLOOKUP(F151,'DESTR_OPERE LAVORO'!A:AR,7,FALSE),"")</f>
        <v xml:space="preserve">OPERA: Tubazioni di scarico in pead malleabilizzato, funzione scarico.
</v>
      </c>
    </row>
    <row r="152" spans="2:8" ht="15" customHeight="1" x14ac:dyDescent="0.25">
      <c r="B152" s="36" t="s">
        <v>303</v>
      </c>
      <c r="C152" s="36" t="str">
        <f>IF(LEN($B152)&gt;14,_xlfn.CONCAT(VLOOKUP(LEFT($B152,14),[1]Foglio1!$A$6:$D$44904,2,FALSE),VLOOKUP($B152,[1]Foglio1!$A$6:$D$44904,2,FALSE)),VLOOKUP($B152,[1]Foglio1!$A$6:$D$44904,2,FALSE))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v>
      </c>
      <c r="D152" s="37" t="str">
        <f>IF(MID(F152,1,1)="L","",IFERROR(VLOOKUP(B152,'DESTR_OPERE LAVORO'!B:AP,3,FALSE),""))</f>
        <v/>
      </c>
      <c r="E152" s="36" t="str">
        <f>IF(MID(F152,1,1)="L","",IFERROR(VLOOKUP(B152,'DESTR_OPERE LAVORO'!B:AP,4,FALSE),""))</f>
        <v/>
      </c>
      <c r="F152" s="39" t="str">
        <f>'DESTR_OPERE LAVORO'!A151</f>
        <v>L_1C.12.020.0020.d</v>
      </c>
      <c r="G152" s="14" t="str">
        <f t="shared" si="2"/>
        <v>OK</v>
      </c>
      <c r="H152" s="14" t="str">
        <f>IFERROR(VLOOKUP(F152,'DESTR_OPERE LAVORO'!A:AR,7,FALSE),"")</f>
        <v>LAVORO: Saldatura, di testa. Incluso: operazioni di preparazione di elementi da saldare; nolo saldatrice; consumi.
SPECIFICHE TECNICHE: saldatura su tubazione con diametro esterno 56 mm.</v>
      </c>
    </row>
    <row r="153" spans="2:8" ht="15" customHeight="1" x14ac:dyDescent="0.25">
      <c r="B153" s="36" t="s">
        <v>304</v>
      </c>
      <c r="C153" s="36" t="str">
        <f>IF(LEN($B153)&gt;14,_xlfn.CONCAT(VLOOKUP(LEFT($B153,14),[1]Foglio1!$A$6:$D$44904,2,FALSE),VLOOKUP($B153,[1]Foglio1!$A$6:$D$44904,2,FALSE)),VLOOKUP($B153,[1]Foglio1!$A$6:$D$44904,2,FALSE))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v>
      </c>
      <c r="D153" s="37" t="str">
        <f>IF(MID(F153,1,1)="L","",IFERROR(VLOOKUP(B153,'DESTR_OPERE LAVORO'!B:AP,3,FALSE),""))</f>
        <v>CODICE OC</v>
      </c>
      <c r="E153" s="36" t="str">
        <f>IF(MID(F153,1,1)="L","",IFERROR(VLOOKUP(B153,'DESTR_OPERE LAVORO'!B:AP,4,FALSE),""))</f>
        <v>OPERA: Tubazioni di scarico in pead malleabilizzato, funzione scarico.
LAVORO: Saldaturain di testa. Incluso: operazioni di preparazione di elementi da saldare; nolo saldatrice; consumi.
SPECIFICHE TECNICHE: saldatura su tubazione con diametro esterno 63 mm.</v>
      </c>
      <c r="F153" s="39" t="str">
        <f>'DESTR_OPERE LAVORO'!A152</f>
        <v>O_1C.12.020.0020.e</v>
      </c>
      <c r="G153" s="14" t="str">
        <f t="shared" si="2"/>
        <v>OK</v>
      </c>
      <c r="H153" s="14" t="str">
        <f>IFERROR(VLOOKUP(F153,'DESTR_OPERE LAVORO'!A:AR,7,FALSE),"")</f>
        <v xml:space="preserve">OPERA: Tubazioni di scarico in pead malleabilizzato, funzione scarico.
</v>
      </c>
    </row>
    <row r="154" spans="2:8" ht="15" customHeight="1" x14ac:dyDescent="0.25">
      <c r="B154" s="36" t="s">
        <v>304</v>
      </c>
      <c r="C154" s="36" t="str">
        <f>IF(LEN($B154)&gt;14,_xlfn.CONCAT(VLOOKUP(LEFT($B154,14),[1]Foglio1!$A$6:$D$44904,2,FALSE),VLOOKUP($B154,[1]Foglio1!$A$6:$D$44904,2,FALSE)),VLOOKUP($B154,[1]Foglio1!$A$6:$D$44904,2,FALSE))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v>
      </c>
      <c r="D154" s="37" t="str">
        <f>IF(MID(F154,1,1)="L","",IFERROR(VLOOKUP(B154,'DESTR_OPERE LAVORO'!B:AP,3,FALSE),""))</f>
        <v/>
      </c>
      <c r="E154" s="36" t="str">
        <f>IF(MID(F154,1,1)="L","",IFERROR(VLOOKUP(B154,'DESTR_OPERE LAVORO'!B:AP,4,FALSE),""))</f>
        <v/>
      </c>
      <c r="F154" s="39" t="str">
        <f>'DESTR_OPERE LAVORO'!A153</f>
        <v>L_1C.12.020.0020.e</v>
      </c>
      <c r="G154" s="14" t="str">
        <f t="shared" si="2"/>
        <v>OK</v>
      </c>
      <c r="H154" s="14" t="str">
        <f>IFERROR(VLOOKUP(F154,'DESTR_OPERE LAVORO'!A:AR,7,FALSE),"")</f>
        <v>LAVORO: Saldatura, di testa. Incluso: operazioni di preparazione di elementi da saldare; nolo saldatrice; consumi.
SPECIFICHE TECNICHE: saldatura su tubazione con diametro esterno 63 mm.</v>
      </c>
    </row>
    <row r="155" spans="2:8" ht="15" customHeight="1" x14ac:dyDescent="0.25">
      <c r="B155" s="36" t="s">
        <v>305</v>
      </c>
      <c r="C155" s="36" t="str">
        <f>IF(LEN($B155)&gt;14,_xlfn.CONCAT(VLOOKUP(LEFT($B155,14),[1]Foglio1!$A$6:$D$44904,2,FALSE),VLOOKUP($B155,[1]Foglio1!$A$6:$D$44904,2,FALSE)),VLOOKUP($B155,[1]Foglio1!$A$6:$D$44904,2,FALSE))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75</v>
      </c>
      <c r="D155" s="37" t="str">
        <f>IF(MID(F155,1,1)="L","",IFERROR(VLOOKUP(B155,'DESTR_OPERE LAVORO'!B:AP,3,FALSE),""))</f>
        <v>CODICE OC</v>
      </c>
      <c r="E155" s="36" t="str">
        <f>IF(MID(F155,1,1)="L","",IFERROR(VLOOKUP(B155,'DESTR_OPERE LAVORO'!B:AP,4,FALSE),""))</f>
        <v>OPERA: Tubazioni di scarico in pead malleabilizzato, funzione scarico.
LAVORO: Saldaturain di testa. Incluso: operazioni di preparazione di elementi da saldare; nolo saldatrice; consumi.
SPECIFICHE TECNICHE: saldatura su tubazione con diametro esterno 75 mm.</v>
      </c>
      <c r="F155" s="39" t="str">
        <f>'DESTR_OPERE LAVORO'!A154</f>
        <v>O_1C.12.020.0020.f</v>
      </c>
      <c r="G155" s="14" t="str">
        <f t="shared" si="2"/>
        <v>OK</v>
      </c>
      <c r="H155" s="14" t="str">
        <f>IFERROR(VLOOKUP(F155,'DESTR_OPERE LAVORO'!A:AR,7,FALSE),"")</f>
        <v xml:space="preserve">OPERA: Tubazioni di scarico in pead malleabilizzato, funzione scarico.
</v>
      </c>
    </row>
    <row r="156" spans="2:8" ht="15" customHeight="1" x14ac:dyDescent="0.25">
      <c r="B156" s="36" t="s">
        <v>305</v>
      </c>
      <c r="C156" s="36" t="str">
        <f>IF(LEN($B156)&gt;14,_xlfn.CONCAT(VLOOKUP(LEFT($B156,14),[1]Foglio1!$A$6:$D$44904,2,FALSE),VLOOKUP($B156,[1]Foglio1!$A$6:$D$44904,2,FALSE)),VLOOKUP($B156,[1]Foglio1!$A$6:$D$44904,2,FALSE))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75</v>
      </c>
      <c r="D156" s="37" t="str">
        <f>IF(MID(F156,1,1)="L","",IFERROR(VLOOKUP(B156,'DESTR_OPERE LAVORO'!B:AP,3,FALSE),""))</f>
        <v/>
      </c>
      <c r="E156" s="36" t="str">
        <f>IF(MID(F156,1,1)="L","",IFERROR(VLOOKUP(B156,'DESTR_OPERE LAVORO'!B:AP,4,FALSE),""))</f>
        <v/>
      </c>
      <c r="F156" s="39" t="str">
        <f>'DESTR_OPERE LAVORO'!A155</f>
        <v>L_1C.12.020.0020.f</v>
      </c>
      <c r="G156" s="14" t="str">
        <f t="shared" si="2"/>
        <v>OK</v>
      </c>
      <c r="H156" s="14" t="str">
        <f>IFERROR(VLOOKUP(F156,'DESTR_OPERE LAVORO'!A:AR,7,FALSE),"")</f>
        <v>LAVORO: Saldatura, di testa. Incluso: operazioni di preparazione di elementi da saldare; nolo saldatrice; consumi.
SPECIFICHE TECNICHE: saldatura su tubazione con diametro esterno 75 mm.</v>
      </c>
    </row>
    <row r="157" spans="2:8" ht="15" customHeight="1" x14ac:dyDescent="0.25">
      <c r="B157" s="36" t="s">
        <v>306</v>
      </c>
      <c r="C157" s="36" t="str">
        <f>IF(LEN($B157)&gt;14,_xlfn.CONCAT(VLOOKUP(LEFT($B157,14),[1]Foglio1!$A$6:$D$44904,2,FALSE),VLOOKUP($B157,[1]Foglio1!$A$6:$D$44904,2,FALSE)),VLOOKUP($B157,[1]Foglio1!$A$6:$D$44904,2,FALSE))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90</v>
      </c>
      <c r="D157" s="37" t="str">
        <f>IF(MID(F157,1,1)="L","",IFERROR(VLOOKUP(B157,'DESTR_OPERE LAVORO'!B:AP,3,FALSE),""))</f>
        <v>CODICE OC</v>
      </c>
      <c r="E157" s="36" t="str">
        <f>IF(MID(F157,1,1)="L","",IFERROR(VLOOKUP(B157,'DESTR_OPERE LAVORO'!B:AP,4,FALSE),""))</f>
        <v>OPERA: Tubazioni di scarico in pead malleabilizzato, funzione scarico.
LAVORO: Saldaturain di testa. Incluso: operazioni di preparazione di elementi da saldare; nolo saldatrice; consumi.
SPECIFICHE TECNICHE: saldatura su tubazione con diametro esterno 90 mm.</v>
      </c>
      <c r="F157" s="39" t="str">
        <f>'DESTR_OPERE LAVORO'!A156</f>
        <v>O_1C.12.020.0020.g</v>
      </c>
      <c r="G157" s="14" t="str">
        <f t="shared" si="2"/>
        <v>OK</v>
      </c>
      <c r="H157" s="14" t="str">
        <f>IFERROR(VLOOKUP(F157,'DESTR_OPERE LAVORO'!A:AR,7,FALSE),"")</f>
        <v xml:space="preserve">OPERA: Tubazioni di scarico in pead malleabilizzato, funzione scarico.
</v>
      </c>
    </row>
    <row r="158" spans="2:8" ht="15" customHeight="1" x14ac:dyDescent="0.25">
      <c r="B158" s="36" t="s">
        <v>306</v>
      </c>
      <c r="C158" s="36" t="str">
        <f>IF(LEN($B158)&gt;14,_xlfn.CONCAT(VLOOKUP(LEFT($B158,14),[1]Foglio1!$A$6:$D$44904,2,FALSE),VLOOKUP($B158,[1]Foglio1!$A$6:$D$44904,2,FALSE)),VLOOKUP($B158,[1]Foglio1!$A$6:$D$44904,2,FALSE))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90</v>
      </c>
      <c r="D158" s="37" t="str">
        <f>IF(MID(F158,1,1)="L","",IFERROR(VLOOKUP(B158,'DESTR_OPERE LAVORO'!B:AP,3,FALSE),""))</f>
        <v/>
      </c>
      <c r="E158" s="36" t="str">
        <f>IF(MID(F158,1,1)="L","",IFERROR(VLOOKUP(B158,'DESTR_OPERE LAVORO'!B:AP,4,FALSE),""))</f>
        <v/>
      </c>
      <c r="F158" s="39" t="str">
        <f>'DESTR_OPERE LAVORO'!A157</f>
        <v>L_1C.12.020.0020.g</v>
      </c>
      <c r="G158" s="14" t="str">
        <f t="shared" si="2"/>
        <v>OK</v>
      </c>
      <c r="H158" s="14" t="str">
        <f>IFERROR(VLOOKUP(F158,'DESTR_OPERE LAVORO'!A:AR,7,FALSE),"")</f>
        <v>LAVORO: Saldatura, di testa. Incluso: operazioni di preparazione di elementi da saldare; nolo saldatrice; consumi.
SPECIFICHE TECNICHE: saldatura su tubazione con diametro esterno 90 mm.</v>
      </c>
    </row>
    <row r="159" spans="2:8" ht="15" customHeight="1" x14ac:dyDescent="0.25">
      <c r="B159" s="36" t="s">
        <v>307</v>
      </c>
      <c r="C159" s="36" t="str">
        <f>IF(LEN($B159)&gt;14,_xlfn.CONCAT(VLOOKUP(LEFT($B159,14),[1]Foglio1!$A$6:$D$44904,2,FALSE),VLOOKUP($B159,[1]Foglio1!$A$6:$D$44904,2,FALSE)),VLOOKUP($B159,[1]Foglio1!$A$6:$D$44904,2,FALSE))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D159" s="37" t="str">
        <f>IF(MID(F159,1,1)="L","",IFERROR(VLOOKUP(B159,'DESTR_OPERE LAVORO'!B:AP,3,FALSE),""))</f>
        <v>CODICE OC</v>
      </c>
      <c r="E159" s="36" t="str">
        <f>IF(MID(F159,1,1)="L","",IFERROR(VLOOKUP(B159,'DESTR_OPERE LAVORO'!B:AP,4,FALSE),""))</f>
        <v>OPERA: Tubazioni di scarico in pead malleabilizzato, funzione scarico.
LAVORO: Saldaturain di testa. Incluso: operazioni di preparazione di elementi da saldare; nolo saldatrice; consumi.
SPECIFICHE TECNICHE: saldatura su tubazione con diametro esterno 110 mm.</v>
      </c>
      <c r="F159" s="39" t="str">
        <f>'DESTR_OPERE LAVORO'!A158</f>
        <v>O_1C.12.020.0020.h</v>
      </c>
      <c r="G159" s="14" t="str">
        <f t="shared" si="2"/>
        <v>OK</v>
      </c>
      <c r="H159" s="14" t="str">
        <f>IFERROR(VLOOKUP(F159,'DESTR_OPERE LAVORO'!A:AR,7,FALSE),"")</f>
        <v xml:space="preserve">OPERA: Tubazioni di scarico in pead malleabilizzato, funzione scarico.
</v>
      </c>
    </row>
    <row r="160" spans="2:8" ht="15" customHeight="1" x14ac:dyDescent="0.25">
      <c r="B160" s="36" t="s">
        <v>307</v>
      </c>
      <c r="C160" s="36" t="str">
        <f>IF(LEN($B160)&gt;14,_xlfn.CONCAT(VLOOKUP(LEFT($B160,14),[1]Foglio1!$A$6:$D$44904,2,FALSE),VLOOKUP($B160,[1]Foglio1!$A$6:$D$44904,2,FALSE)),VLOOKUP($B160,[1]Foglio1!$A$6:$D$44904,2,FALSE))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D160" s="37" t="str">
        <f>IF(MID(F160,1,1)="L","",IFERROR(VLOOKUP(B160,'DESTR_OPERE LAVORO'!B:AP,3,FALSE),""))</f>
        <v/>
      </c>
      <c r="E160" s="36" t="str">
        <f>IF(MID(F160,1,1)="L","",IFERROR(VLOOKUP(B160,'DESTR_OPERE LAVORO'!B:AP,4,FALSE),""))</f>
        <v/>
      </c>
      <c r="F160" s="39" t="str">
        <f>'DESTR_OPERE LAVORO'!A159</f>
        <v>L_1C.12.020.0020.h</v>
      </c>
      <c r="G160" s="14" t="str">
        <f t="shared" si="2"/>
        <v>OK</v>
      </c>
      <c r="H160" s="14" t="str">
        <f>IFERROR(VLOOKUP(F160,'DESTR_OPERE LAVORO'!A:AR,7,FALSE),"")</f>
        <v>LAVORO: Saldatura, di testa. Incluso: operazioni di preparazione di elementi da saldare; nolo saldatrice; consumi.
SPECIFICHE TECNICHE: saldatura su tubazione con diametro esterno 110 mm.</v>
      </c>
    </row>
    <row r="161" spans="2:8" ht="15" customHeight="1" x14ac:dyDescent="0.25">
      <c r="B161" s="36" t="s">
        <v>308</v>
      </c>
      <c r="C161" s="36" t="str">
        <f>IF(LEN($B161)&gt;14,_xlfn.CONCAT(VLOOKUP(LEFT($B161,14),[1]Foglio1!$A$6:$D$44904,2,FALSE),VLOOKUP($B161,[1]Foglio1!$A$6:$D$44904,2,FALSE)),VLOOKUP($B161,[1]Foglio1!$A$6:$D$44904,2,FALSE))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D161" s="37" t="str">
        <f>IF(MID(F161,1,1)="L","",IFERROR(VLOOKUP(B161,'DESTR_OPERE LAVORO'!B:AP,3,FALSE),""))</f>
        <v>CODICE OC</v>
      </c>
      <c r="E161" s="36" t="str">
        <f>IF(MID(F161,1,1)="L","",IFERROR(VLOOKUP(B161,'DESTR_OPERE LAVORO'!B:AP,4,FALSE),""))</f>
        <v>OPERA: Tubazioni di scarico in pead malleabilizzato, funzione scarico.
LAVORO: Saldaturain di testa. Incluso: operazioni di preparazione di elementi da saldare; nolo saldatrice; consumi.
SPECIFICHE TECNICHE: saldatura su tubazione con diametro esterno 125 mm.</v>
      </c>
      <c r="F161" s="39" t="str">
        <f>'DESTR_OPERE LAVORO'!A160</f>
        <v>O_1C.12.020.0020.i</v>
      </c>
      <c r="G161" s="14" t="str">
        <f t="shared" si="2"/>
        <v>OK</v>
      </c>
      <c r="H161" s="14" t="str">
        <f>IFERROR(VLOOKUP(F161,'DESTR_OPERE LAVORO'!A:AR,7,FALSE),"")</f>
        <v xml:space="preserve">OPERA: Tubazioni di scarico in pead malleabilizzato, funzione scarico.
</v>
      </c>
    </row>
    <row r="162" spans="2:8" ht="15" customHeight="1" x14ac:dyDescent="0.25">
      <c r="B162" s="36" t="s">
        <v>308</v>
      </c>
      <c r="C162" s="36" t="str">
        <f>IF(LEN($B162)&gt;14,_xlfn.CONCAT(VLOOKUP(LEFT($B162,14),[1]Foglio1!$A$6:$D$44904,2,FALSE),VLOOKUP($B162,[1]Foglio1!$A$6:$D$44904,2,FALSE)),VLOOKUP($B162,[1]Foglio1!$A$6:$D$44904,2,FALSE))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D162" s="37" t="str">
        <f>IF(MID(F162,1,1)="L","",IFERROR(VLOOKUP(B162,'DESTR_OPERE LAVORO'!B:AP,3,FALSE),""))</f>
        <v/>
      </c>
      <c r="E162" s="36" t="str">
        <f>IF(MID(F162,1,1)="L","",IFERROR(VLOOKUP(B162,'DESTR_OPERE LAVORO'!B:AP,4,FALSE),""))</f>
        <v/>
      </c>
      <c r="F162" s="39" t="str">
        <f>'DESTR_OPERE LAVORO'!A161</f>
        <v>L_1C.12.020.0020.i</v>
      </c>
      <c r="G162" s="14" t="str">
        <f t="shared" si="2"/>
        <v>OK</v>
      </c>
      <c r="H162" s="14" t="str">
        <f>IFERROR(VLOOKUP(F162,'DESTR_OPERE LAVORO'!A:AR,7,FALSE),"")</f>
        <v>LAVORO: Saldatura, di testa. Incluso: operazioni di preparazione di elementi da saldare; nolo saldatrice; consumi.
SPECIFICHE TECNICHE: saldatura su tubazione con diametro esterno 125 mm.</v>
      </c>
    </row>
    <row r="163" spans="2:8" ht="15" customHeight="1" x14ac:dyDescent="0.25">
      <c r="B163" s="36" t="s">
        <v>309</v>
      </c>
      <c r="C163" s="36" t="str">
        <f>IF(LEN($B163)&gt;14,_xlfn.CONCAT(VLOOKUP(LEFT($B163,14),[1]Foglio1!$A$6:$D$44904,2,FALSE),VLOOKUP($B163,[1]Foglio1!$A$6:$D$44904,2,FALSE)),VLOOKUP($B163,[1]Foglio1!$A$6:$D$44904,2,FALSE))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D163" s="37" t="str">
        <f>IF(MID(F163,1,1)="L","",IFERROR(VLOOKUP(B163,'DESTR_OPERE LAVORO'!B:AP,3,FALSE),""))</f>
        <v>CODICE OC</v>
      </c>
      <c r="E163" s="36" t="str">
        <f>IF(MID(F163,1,1)="L","",IFERROR(VLOOKUP(B163,'DESTR_OPERE LAVORO'!B:AP,4,FALSE),""))</f>
        <v>OPERA: Tubazioni di scarico in pead malleabilizzato, funzione scarico.
LAVORO: Saldaturain di testa. Incluso: operazioni di preparazione di elementi da saldare; nolo saldatrice; consumi.
SPECIFICHE TECNICHE: saldatura su tubazione con diametro esterno 160 mm.</v>
      </c>
      <c r="F163" s="39" t="str">
        <f>'DESTR_OPERE LAVORO'!A162</f>
        <v>O_1C.12.020.0020.j</v>
      </c>
      <c r="G163" s="14" t="str">
        <f t="shared" si="2"/>
        <v>OK</v>
      </c>
      <c r="H163" s="14" t="str">
        <f>IFERROR(VLOOKUP(F163,'DESTR_OPERE LAVORO'!A:AR,7,FALSE),"")</f>
        <v xml:space="preserve">OPERA: Tubazioni di scarico in pead malleabilizzato, funzione scarico.
</v>
      </c>
    </row>
    <row r="164" spans="2:8" ht="15" customHeight="1" x14ac:dyDescent="0.25">
      <c r="B164" s="36" t="s">
        <v>309</v>
      </c>
      <c r="C164" s="36" t="str">
        <f>IF(LEN($B164)&gt;14,_xlfn.CONCAT(VLOOKUP(LEFT($B164,14),[1]Foglio1!$A$6:$D$44904,2,FALSE),VLOOKUP($B164,[1]Foglio1!$A$6:$D$44904,2,FALSE)),VLOOKUP($B164,[1]Foglio1!$A$6:$D$44904,2,FALSE))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D164" s="37" t="str">
        <f>IF(MID(F164,1,1)="L","",IFERROR(VLOOKUP(B164,'DESTR_OPERE LAVORO'!B:AP,3,FALSE),""))</f>
        <v/>
      </c>
      <c r="E164" s="36" t="str">
        <f>IF(MID(F164,1,1)="L","",IFERROR(VLOOKUP(B164,'DESTR_OPERE LAVORO'!B:AP,4,FALSE),""))</f>
        <v/>
      </c>
      <c r="F164" s="39" t="str">
        <f>'DESTR_OPERE LAVORO'!A163</f>
        <v>L_1C.12.020.0020.j</v>
      </c>
      <c r="G164" s="14" t="str">
        <f t="shared" si="2"/>
        <v>OK</v>
      </c>
      <c r="H164" s="14" t="str">
        <f>IFERROR(VLOOKUP(F164,'DESTR_OPERE LAVORO'!A:AR,7,FALSE),"")</f>
        <v>LAVORO: Saldatura, di testa. Incluso: operazioni di preparazione di elementi da saldare; nolo saldatrice; consumi.
SPECIFICHE TECNICHE: saldatura su tubazione con diametro esterno 160 mm.</v>
      </c>
    </row>
    <row r="165" spans="2:8" ht="15" customHeight="1" x14ac:dyDescent="0.25">
      <c r="B165" s="36" t="s">
        <v>310</v>
      </c>
      <c r="C165" s="36" t="str">
        <f>IF(LEN($B165)&gt;14,_xlfn.CONCAT(VLOOKUP(LEFT($B165,14),[1]Foglio1!$A$6:$D$44904,2,FALSE),VLOOKUP($B165,[1]Foglio1!$A$6:$D$44904,2,FALSE)),VLOOKUP($B165,[1]Foglio1!$A$6:$D$44904,2,FALSE))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D165" s="37" t="str">
        <f>IF(MID(F165,1,1)="L","",IFERROR(VLOOKUP(B165,'DESTR_OPERE LAVORO'!B:AP,3,FALSE),""))</f>
        <v>CODICE OC</v>
      </c>
      <c r="E165" s="36" t="str">
        <f>IF(MID(F165,1,1)="L","",IFERROR(VLOOKUP(B165,'DESTR_OPERE LAVORO'!B:AP,4,FALSE),""))</f>
        <v>OPERA: Tubazioni di scarico in pead malleabilizzato, funzione scarico.
LAVORO: Saldaturain di testa. Incluso: operazioni di preparazione di elementi da saldare; nolo saldatrice; consumi.
SPECIFICHE TECNICHE: saldatura su tubazione con diametro esterno 200 mm.</v>
      </c>
      <c r="F165" s="39" t="str">
        <f>'DESTR_OPERE LAVORO'!A164</f>
        <v>O_1C.12.020.0020.k</v>
      </c>
      <c r="G165" s="14" t="str">
        <f t="shared" si="2"/>
        <v>OK</v>
      </c>
      <c r="H165" s="14" t="str">
        <f>IFERROR(VLOOKUP(F165,'DESTR_OPERE LAVORO'!A:AR,7,FALSE),"")</f>
        <v xml:space="preserve">OPERA: Tubazioni di scarico in pead malleabilizzato, funzione scarico.
</v>
      </c>
    </row>
    <row r="166" spans="2:8" ht="15" customHeight="1" x14ac:dyDescent="0.25">
      <c r="B166" s="36" t="s">
        <v>310</v>
      </c>
      <c r="C166" s="36" t="str">
        <f>IF(LEN($B166)&gt;14,_xlfn.CONCAT(VLOOKUP(LEFT($B166,14),[1]Foglio1!$A$6:$D$44904,2,FALSE),VLOOKUP($B166,[1]Foglio1!$A$6:$D$44904,2,FALSE)),VLOOKUP($B166,[1]Foglio1!$A$6:$D$44904,2,FALSE))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D166" s="37" t="str">
        <f>IF(MID(F166,1,1)="L","",IFERROR(VLOOKUP(B166,'DESTR_OPERE LAVORO'!B:AP,3,FALSE),""))</f>
        <v/>
      </c>
      <c r="E166" s="36" t="str">
        <f>IF(MID(F166,1,1)="L","",IFERROR(VLOOKUP(B166,'DESTR_OPERE LAVORO'!B:AP,4,FALSE),""))</f>
        <v/>
      </c>
      <c r="F166" s="39" t="str">
        <f>'DESTR_OPERE LAVORO'!A165</f>
        <v>L_1C.12.020.0020.k</v>
      </c>
      <c r="G166" s="14" t="str">
        <f t="shared" si="2"/>
        <v>OK</v>
      </c>
      <c r="H166" s="14" t="str">
        <f>IFERROR(VLOOKUP(F166,'DESTR_OPERE LAVORO'!A:AR,7,FALSE),"")</f>
        <v>LAVORO: Saldatura, di testa. Incluso: operazioni di preparazione di elementi da saldare; nolo saldatrice; consumi.
SPECIFICHE TECNICHE: saldatura su tubazione con diametro esterno 200 mm.</v>
      </c>
    </row>
    <row r="167" spans="2:8" ht="15" customHeight="1" x14ac:dyDescent="0.25">
      <c r="B167" s="36" t="s">
        <v>311</v>
      </c>
      <c r="C167" s="36" t="str">
        <f>IF(LEN($B167)&gt;14,_xlfn.CONCAT(VLOOKUP(LEFT($B167,14),[1]Foglio1!$A$6:$D$44904,2,FALSE),VLOOKUP($B167,[1]Foglio1!$A$6:$D$44904,2,FALSE)),VLOOKUP($B167,[1]Foglio1!$A$6:$D$44904,2,FALSE))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D167" s="37" t="str">
        <f>IF(MID(F167,1,1)="L","",IFERROR(VLOOKUP(B167,'DESTR_OPERE LAVORO'!B:AP,3,FALSE),""))</f>
        <v>CODICE OC</v>
      </c>
      <c r="E167" s="36" t="str">
        <f>IF(MID(F167,1,1)="L","",IFERROR(VLOOKUP(B167,'DESTR_OPERE LAVORO'!B:AP,4,FALSE),""))</f>
        <v>OPERA: Tubazioni di scarico in pead malleabilizzato, funzione scarico.
LAVORO: Saldaturain di testa. Incluso: operazioni di preparazione di elementi da saldare; nolo saldatrice; consumi.
SPECIFICHE TECNICHE: saldatura su tubazione con diametro esterno 250 mm.</v>
      </c>
      <c r="F167" s="39" t="str">
        <f>'DESTR_OPERE LAVORO'!A166</f>
        <v>O_1C.12.020.0020.l</v>
      </c>
      <c r="G167" s="14" t="str">
        <f t="shared" si="2"/>
        <v>OK</v>
      </c>
      <c r="H167" s="14" t="str">
        <f>IFERROR(VLOOKUP(F167,'DESTR_OPERE LAVORO'!A:AR,7,FALSE),"")</f>
        <v xml:space="preserve">OPERA: Tubazioni di scarico in pead malleabilizzato, funzione scarico.
</v>
      </c>
    </row>
    <row r="168" spans="2:8" ht="15" customHeight="1" x14ac:dyDescent="0.25">
      <c r="B168" s="36" t="s">
        <v>311</v>
      </c>
      <c r="C168" s="36" t="str">
        <f>IF(LEN($B168)&gt;14,_xlfn.CONCAT(VLOOKUP(LEFT($B168,14),[1]Foglio1!$A$6:$D$44904,2,FALSE),VLOOKUP($B168,[1]Foglio1!$A$6:$D$44904,2,FALSE)),VLOOKUP($B168,[1]Foglio1!$A$6:$D$44904,2,FALSE))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D168" s="37" t="str">
        <f>IF(MID(F168,1,1)="L","",IFERROR(VLOOKUP(B168,'DESTR_OPERE LAVORO'!B:AP,3,FALSE),""))</f>
        <v/>
      </c>
      <c r="E168" s="36" t="str">
        <f>IF(MID(F168,1,1)="L","",IFERROR(VLOOKUP(B168,'DESTR_OPERE LAVORO'!B:AP,4,FALSE),""))</f>
        <v/>
      </c>
      <c r="F168" s="39" t="str">
        <f>'DESTR_OPERE LAVORO'!A167</f>
        <v>L_1C.12.020.0020.l</v>
      </c>
      <c r="G168" s="14" t="str">
        <f t="shared" si="2"/>
        <v>OK</v>
      </c>
      <c r="H168" s="14" t="str">
        <f>IFERROR(VLOOKUP(F168,'DESTR_OPERE LAVORO'!A:AR,7,FALSE),"")</f>
        <v>LAVORO: Saldatura, di testa. Incluso: operazioni di preparazione di elementi da saldare; nolo saldatrice; consumi.
SPECIFICHE TECNICHE: saldatura su tubazione con diametro esterno 250 mm.</v>
      </c>
    </row>
    <row r="169" spans="2:8" ht="15" customHeight="1" x14ac:dyDescent="0.25">
      <c r="B169" s="36" t="s">
        <v>312</v>
      </c>
      <c r="C169" s="36" t="str">
        <f>IF(LEN($B169)&gt;14,_xlfn.CONCAT(VLOOKUP(LEFT($B169,14),[1]Foglio1!$A$6:$D$44904,2,FALSE),VLOOKUP($B169,[1]Foglio1!$A$6:$D$44904,2,FALSE)),VLOOKUP($B169,[1]Foglio1!$A$6:$D$44904,2,FALSE))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D169" s="37" t="str">
        <f>IF(MID(F169,1,1)="L","",IFERROR(VLOOKUP(B169,'DESTR_OPERE LAVORO'!B:AP,3,FALSE),""))</f>
        <v>CODICE OC</v>
      </c>
      <c r="E169" s="36" t="str">
        <f>IF(MID(F169,1,1)="L","",IFERROR(VLOOKUP(B169,'DESTR_OPERE LAVORO'!B:AP,4,FALSE),""))</f>
        <v>OPERA: Tubazioni di scarico in pead malleabilizzato, funzione scarico.
LAVORO: Saldaturain di testa. Incluso: operazioni di preparazione di elementi da saldare; nolo saldatrice; consumi.
SPECIFICHE TECNICHE: saldatura su tubazione con diametro esterno 315 mm.</v>
      </c>
      <c r="F169" s="39" t="str">
        <f>'DESTR_OPERE LAVORO'!A168</f>
        <v>O_1C.12.020.0020.m</v>
      </c>
      <c r="G169" s="14" t="str">
        <f t="shared" si="2"/>
        <v>OK</v>
      </c>
      <c r="H169" s="14" t="str">
        <f>IFERROR(VLOOKUP(F169,'DESTR_OPERE LAVORO'!A:AR,7,FALSE),"")</f>
        <v xml:space="preserve">OPERA: Tubazioni di scarico in pead malleabilizzato, funzione scarico.
</v>
      </c>
    </row>
    <row r="170" spans="2:8" ht="15" customHeight="1" x14ac:dyDescent="0.25">
      <c r="B170" s="36" t="s">
        <v>312</v>
      </c>
      <c r="C170" s="36" t="str">
        <f>IF(LEN($B170)&gt;14,_xlfn.CONCAT(VLOOKUP(LEFT($B170,14),[1]Foglio1!$A$6:$D$44904,2,FALSE),VLOOKUP($B170,[1]Foglio1!$A$6:$D$44904,2,FALSE)),VLOOKUP($B170,[1]Foglio1!$A$6:$D$44904,2,FALSE))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D170" s="37" t="str">
        <f>IF(MID(F170,1,1)="L","",IFERROR(VLOOKUP(B170,'DESTR_OPERE LAVORO'!B:AP,3,FALSE),""))</f>
        <v/>
      </c>
      <c r="E170" s="36" t="str">
        <f>IF(MID(F170,1,1)="L","",IFERROR(VLOOKUP(B170,'DESTR_OPERE LAVORO'!B:AP,4,FALSE),""))</f>
        <v/>
      </c>
      <c r="F170" s="39" t="str">
        <f>'DESTR_OPERE LAVORO'!A169</f>
        <v>L_1C.12.020.0020.m</v>
      </c>
      <c r="G170" s="14" t="str">
        <f t="shared" si="2"/>
        <v>OK</v>
      </c>
      <c r="H170" s="14" t="str">
        <f>IFERROR(VLOOKUP(F170,'DESTR_OPERE LAVORO'!A:AR,7,FALSE),"")</f>
        <v>LAVORO: Saldatura, di testa. Incluso: operazioni di preparazione di elementi da saldare; nolo saldatrice; consumi.
SPECIFICHE TECNICHE: saldatura su tubazione con diametro esterno 315 mm.</v>
      </c>
    </row>
    <row r="171" spans="2:8" ht="15" customHeight="1" x14ac:dyDescent="0.25">
      <c r="B171" s="36" t="s">
        <v>313</v>
      </c>
      <c r="C171" s="36" t="str">
        <f>IF(LEN($B171)&gt;14,_xlfn.CONCAT(VLOOKUP(LEFT($B171,14),[1]Foglio1!$A$6:$D$44904,2,FALSE),VLOOKUP($B171,[1]Foglio1!$A$6:$D$44904,2,FALSE)),VLOOKUP($B171,[1]Foglio1!$A$6:$D$44904,2,FALSE))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110 mm</v>
      </c>
      <c r="D171" s="37" t="str">
        <f>IF(MID(F171,1,1)="L","",IFERROR(VLOOKUP(B171,'DESTR_OPERE LAVORO'!B:AP,3,FALSE),""))</f>
        <v>CODICE OC</v>
      </c>
      <c r="E171" s="36" t="str">
        <f>IF(MID(F171,1,1)="L","",IFERROR(VLOOKUP(B171,'DESTR_OPERE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110 mm.
LAVORO: Posa. Escluso: scavo; piano di appoggio; rinfianco; riempimento.
</v>
      </c>
      <c r="F171" s="39" t="str">
        <f>'DESTR_OPERE LAVORO'!A170</f>
        <v>O_1C.12.020.0210.a</v>
      </c>
      <c r="G171" s="14" t="str">
        <f t="shared" si="2"/>
        <v>OK</v>
      </c>
      <c r="H171" s="14" t="str">
        <f>IFERROR(VLOOKUP(F171,'DESTR_OPERE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110 mm.
</v>
      </c>
    </row>
    <row r="172" spans="2:8" ht="15" customHeight="1" x14ac:dyDescent="0.25">
      <c r="B172" s="36" t="s">
        <v>313</v>
      </c>
      <c r="C172" s="36" t="str">
        <f>IF(LEN($B172)&gt;14,_xlfn.CONCAT(VLOOKUP(LEFT($B172,14),[1]Foglio1!$A$6:$D$44904,2,FALSE),VLOOKUP($B172,[1]Foglio1!$A$6:$D$44904,2,FALSE)),VLOOKUP($B172,[1]Foglio1!$A$6:$D$44904,2,FALSE))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110 mm</v>
      </c>
      <c r="D172" s="37" t="str">
        <f>IF(MID(F172,1,1)="L","",IFERROR(VLOOKUP(B172,'DESTR_OPERE LAVORO'!B:AP,3,FALSE),""))</f>
        <v/>
      </c>
      <c r="E172" s="36" t="str">
        <f>IF(MID(F172,1,1)="L","",IFERROR(VLOOKUP(B172,'DESTR_OPERE LAVORO'!B:AP,4,FALSE),""))</f>
        <v/>
      </c>
      <c r="F172" s="39" t="str">
        <f>'DESTR_OPERE LAVORO'!A171</f>
        <v>L_1C.12.020.0210.a</v>
      </c>
      <c r="G172" s="14" t="str">
        <f t="shared" si="2"/>
        <v>OK</v>
      </c>
      <c r="H172" s="14" t="str">
        <f>IFERROR(VLOOKUP(F172,'DESTR_OPERE LAVORO'!A:AR,7,FALSE),"")</f>
        <v xml:space="preserve">LAVORO: Posa. Escluso: scavo; piano di appoggio; rinfianco; riempimento.
</v>
      </c>
    </row>
    <row r="173" spans="2:8" ht="15" customHeight="1" x14ac:dyDescent="0.25">
      <c r="B173" s="36" t="s">
        <v>314</v>
      </c>
      <c r="C173" s="36" t="str">
        <f>IF(LEN($B173)&gt;14,_xlfn.CONCAT(VLOOKUP(LEFT($B173,14),[1]Foglio1!$A$6:$D$44904,2,FALSE),VLOOKUP($B173,[1]Foglio1!$A$6:$D$44904,2,FALSE)),VLOOKUP($B173,[1]Foglio1!$A$6:$D$44904,2,FALSE))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125 mm</v>
      </c>
      <c r="D173" s="37" t="str">
        <f>IF(MID(F173,1,1)="L","",IFERROR(VLOOKUP(B173,'DESTR_OPERE LAVORO'!B:AP,3,FALSE),""))</f>
        <v>CODICE OC</v>
      </c>
      <c r="E173" s="36" t="str">
        <f>IF(MID(F173,1,1)="L","",IFERROR(VLOOKUP(B173,'DESTR_OPERE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125 mm.
LAVORO: Posa. Escluso: scavo; piano di appoggio; rinfianco; riempimento.
</v>
      </c>
      <c r="F173" s="39" t="str">
        <f>'DESTR_OPERE LAVORO'!A172</f>
        <v>O_1C.12.020.0210.b</v>
      </c>
      <c r="G173" s="14" t="str">
        <f t="shared" si="2"/>
        <v>OK</v>
      </c>
      <c r="H173" s="14" t="str">
        <f>IFERROR(VLOOKUP(F173,'DESTR_OPERE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125 mm.
</v>
      </c>
    </row>
    <row r="174" spans="2:8" ht="15" customHeight="1" x14ac:dyDescent="0.25">
      <c r="B174" s="36" t="s">
        <v>314</v>
      </c>
      <c r="C174" s="36" t="str">
        <f>IF(LEN($B174)&gt;14,_xlfn.CONCAT(VLOOKUP(LEFT($B174,14),[1]Foglio1!$A$6:$D$44904,2,FALSE),VLOOKUP($B174,[1]Foglio1!$A$6:$D$44904,2,FALSE)),VLOOKUP($B174,[1]Foglio1!$A$6:$D$44904,2,FALSE))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125 mm</v>
      </c>
      <c r="D174" s="37" t="str">
        <f>IF(MID(F174,1,1)="L","",IFERROR(VLOOKUP(B174,'DESTR_OPERE LAVORO'!B:AP,3,FALSE),""))</f>
        <v/>
      </c>
      <c r="E174" s="36" t="str">
        <f>IF(MID(F174,1,1)="L","",IFERROR(VLOOKUP(B174,'DESTR_OPERE LAVORO'!B:AP,4,FALSE),""))</f>
        <v/>
      </c>
      <c r="F174" s="39" t="str">
        <f>'DESTR_OPERE LAVORO'!A173</f>
        <v>L_1C.12.020.0210.b</v>
      </c>
      <c r="G174" s="14" t="str">
        <f t="shared" si="2"/>
        <v>OK</v>
      </c>
      <c r="H174" s="14" t="str">
        <f>IFERROR(VLOOKUP(F174,'DESTR_OPERE LAVORO'!A:AR,7,FALSE),"")</f>
        <v xml:space="preserve">LAVORO: Posa. Escluso: scavo; piano di appoggio; rinfianco; riempimento.
</v>
      </c>
    </row>
    <row r="175" spans="2:8" ht="15" customHeight="1" x14ac:dyDescent="0.25">
      <c r="B175" s="36" t="s">
        <v>315</v>
      </c>
      <c r="C175" s="36" t="str">
        <f>IF(LEN($B175)&gt;14,_xlfn.CONCAT(VLOOKUP(LEFT($B175,14),[1]Foglio1!$A$6:$D$44904,2,FALSE),VLOOKUP($B175,[1]Foglio1!$A$6:$D$44904,2,FALSE)),VLOOKUP($B175,[1]Foglio1!$A$6:$D$44904,2,FALSE))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160 mm</v>
      </c>
      <c r="D175" s="37" t="str">
        <f>IF(MID(F175,1,1)="L","",IFERROR(VLOOKUP(B175,'DESTR_OPERE LAVORO'!B:AP,3,FALSE),""))</f>
        <v>CODICE OC</v>
      </c>
      <c r="E175" s="36" t="str">
        <f>IF(MID(F175,1,1)="L","",IFERROR(VLOOKUP(B175,'DESTR_OPERE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160 mm.
LAVORO: Posa. Escluso: scavo; piano di appoggio; rinfianco; riempimento.
</v>
      </c>
      <c r="F175" s="39" t="str">
        <f>'DESTR_OPERE LAVORO'!A174</f>
        <v>O_1C.12.020.0210.c</v>
      </c>
      <c r="G175" s="14" t="str">
        <f t="shared" si="2"/>
        <v>OK</v>
      </c>
      <c r="H175" s="14" t="str">
        <f>IFERROR(VLOOKUP(F175,'DESTR_OPERE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160 mm.
</v>
      </c>
    </row>
    <row r="176" spans="2:8" ht="15" customHeight="1" x14ac:dyDescent="0.25">
      <c r="B176" s="36" t="s">
        <v>315</v>
      </c>
      <c r="C176" s="36" t="str">
        <f>IF(LEN($B176)&gt;14,_xlfn.CONCAT(VLOOKUP(LEFT($B176,14),[1]Foglio1!$A$6:$D$44904,2,FALSE),VLOOKUP($B176,[1]Foglio1!$A$6:$D$44904,2,FALSE)),VLOOKUP($B176,[1]Foglio1!$A$6:$D$44904,2,FALSE))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160 mm</v>
      </c>
      <c r="D176" s="37" t="str">
        <f>IF(MID(F176,1,1)="L","",IFERROR(VLOOKUP(B176,'DESTR_OPERE LAVORO'!B:AP,3,FALSE),""))</f>
        <v/>
      </c>
      <c r="E176" s="36" t="str">
        <f>IF(MID(F176,1,1)="L","",IFERROR(VLOOKUP(B176,'DESTR_OPERE LAVORO'!B:AP,4,FALSE),""))</f>
        <v/>
      </c>
      <c r="F176" s="39" t="str">
        <f>'DESTR_OPERE LAVORO'!A175</f>
        <v>L_1C.12.020.0210.c</v>
      </c>
      <c r="G176" s="14" t="str">
        <f t="shared" si="2"/>
        <v>OK</v>
      </c>
      <c r="H176" s="14" t="str">
        <f>IFERROR(VLOOKUP(F176,'DESTR_OPERE LAVORO'!A:AR,7,FALSE),"")</f>
        <v xml:space="preserve">LAVORO: Posa. Escluso: scavo; piano di appoggio; rinfianco; riempimento.
</v>
      </c>
    </row>
    <row r="177" spans="2:8" ht="15" customHeight="1" x14ac:dyDescent="0.25">
      <c r="B177" s="36" t="s">
        <v>316</v>
      </c>
      <c r="C177" s="36" t="str">
        <f>IF(LEN($B177)&gt;14,_xlfn.CONCAT(VLOOKUP(LEFT($B177,14),[1]Foglio1!$A$6:$D$44904,2,FALSE),VLOOKUP($B177,[1]Foglio1!$A$6:$D$44904,2,FALSE)),VLOOKUP($B177,[1]Foglio1!$A$6:$D$44904,2,FALSE))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200 mm</v>
      </c>
      <c r="D177" s="37" t="str">
        <f>IF(MID(F177,1,1)="L","",IFERROR(VLOOKUP(B177,'DESTR_OPERE LAVORO'!B:AP,3,FALSE),""))</f>
        <v>CODICE OC</v>
      </c>
      <c r="E177" s="36" t="str">
        <f>IF(MID(F177,1,1)="L","",IFERROR(VLOOKUP(B177,'DESTR_OPERE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200 mm.
LAVORO: Posa. Escluso: scavo; piano di appoggio; rinfianco; riempimento.
</v>
      </c>
      <c r="F177" s="39" t="str">
        <f>'DESTR_OPERE LAVORO'!A176</f>
        <v>O_1C.12.020.0210.d</v>
      </c>
      <c r="G177" s="14" t="str">
        <f t="shared" si="2"/>
        <v>OK</v>
      </c>
      <c r="H177" s="14" t="str">
        <f>IFERROR(VLOOKUP(F177,'DESTR_OPERE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200 mm.
</v>
      </c>
    </row>
    <row r="178" spans="2:8" ht="15" customHeight="1" x14ac:dyDescent="0.25">
      <c r="B178" s="36" t="s">
        <v>316</v>
      </c>
      <c r="C178" s="36" t="str">
        <f>IF(LEN($B178)&gt;14,_xlfn.CONCAT(VLOOKUP(LEFT($B178,14),[1]Foglio1!$A$6:$D$44904,2,FALSE),VLOOKUP($B178,[1]Foglio1!$A$6:$D$44904,2,FALSE)),VLOOKUP($B178,[1]Foglio1!$A$6:$D$44904,2,FALSE))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200 mm</v>
      </c>
      <c r="D178" s="37" t="str">
        <f>IF(MID(F178,1,1)="L","",IFERROR(VLOOKUP(B178,'DESTR_OPERE LAVORO'!B:AP,3,FALSE),""))</f>
        <v/>
      </c>
      <c r="E178" s="36" t="str">
        <f>IF(MID(F178,1,1)="L","",IFERROR(VLOOKUP(B178,'DESTR_OPERE LAVORO'!B:AP,4,FALSE),""))</f>
        <v/>
      </c>
      <c r="F178" s="39" t="str">
        <f>'DESTR_OPERE LAVORO'!A177</f>
        <v>L_1C.12.020.0210.d</v>
      </c>
      <c r="G178" s="14" t="str">
        <f t="shared" si="2"/>
        <v>OK</v>
      </c>
      <c r="H178" s="14" t="str">
        <f>IFERROR(VLOOKUP(F178,'DESTR_OPERE LAVORO'!A:AR,7,FALSE),"")</f>
        <v xml:space="preserve">LAVORO: Posa. Escluso: scavo; piano di appoggio; rinfianco; riempimento.
</v>
      </c>
    </row>
    <row r="179" spans="2:8" ht="15" customHeight="1" x14ac:dyDescent="0.25">
      <c r="B179" s="36" t="s">
        <v>317</v>
      </c>
      <c r="C179" s="36" t="str">
        <f>IF(LEN($B179)&gt;14,_xlfn.CONCAT(VLOOKUP(LEFT($B179,14),[1]Foglio1!$A$6:$D$44904,2,FALSE),VLOOKUP($B179,[1]Foglio1!$A$6:$D$44904,2,FALSE)),VLOOKUP($B179,[1]Foglio1!$A$6:$D$44904,2,FALSE))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250 mm</v>
      </c>
      <c r="D179" s="37" t="str">
        <f>IF(MID(F179,1,1)="L","",IFERROR(VLOOKUP(B179,'DESTR_OPERE LAVORO'!B:AP,3,FALSE),""))</f>
        <v>CODICE OC</v>
      </c>
      <c r="E179" s="36" t="str">
        <f>IF(MID(F179,1,1)="L","",IFERROR(VLOOKUP(B179,'DESTR_OPERE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250 mm.
LAVORO: Posa. Escluso: scavo; piano di appoggio; rinfianco; riempimento.
</v>
      </c>
      <c r="F179" s="39" t="str">
        <f>'DESTR_OPERE LAVORO'!A178</f>
        <v>O_1C.12.020.0210.e</v>
      </c>
      <c r="G179" s="14" t="str">
        <f t="shared" si="2"/>
        <v>OK</v>
      </c>
      <c r="H179" s="14" t="str">
        <f>IFERROR(VLOOKUP(F179,'DESTR_OPERE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250 mm.
</v>
      </c>
    </row>
    <row r="180" spans="2:8" ht="15" customHeight="1" x14ac:dyDescent="0.25">
      <c r="B180" s="36" t="s">
        <v>317</v>
      </c>
      <c r="C180" s="36" t="str">
        <f>IF(LEN($B180)&gt;14,_xlfn.CONCAT(VLOOKUP(LEFT($B180,14),[1]Foglio1!$A$6:$D$44904,2,FALSE),VLOOKUP($B180,[1]Foglio1!$A$6:$D$44904,2,FALSE)),VLOOKUP($B180,[1]Foglio1!$A$6:$D$44904,2,FALSE))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250 mm</v>
      </c>
      <c r="D180" s="37" t="str">
        <f>IF(MID(F180,1,1)="L","",IFERROR(VLOOKUP(B180,'DESTR_OPERE LAVORO'!B:AP,3,FALSE),""))</f>
        <v/>
      </c>
      <c r="E180" s="36" t="str">
        <f>IF(MID(F180,1,1)="L","",IFERROR(VLOOKUP(B180,'DESTR_OPERE LAVORO'!B:AP,4,FALSE),""))</f>
        <v/>
      </c>
      <c r="F180" s="39" t="str">
        <f>'DESTR_OPERE LAVORO'!A179</f>
        <v>L_1C.12.020.0210.e</v>
      </c>
      <c r="G180" s="14" t="str">
        <f t="shared" si="2"/>
        <v>OK</v>
      </c>
      <c r="H180" s="14" t="str">
        <f>IFERROR(VLOOKUP(F180,'DESTR_OPERE LAVORO'!A:AR,7,FALSE),"")</f>
        <v xml:space="preserve">LAVORO: Posa. Escluso: scavo; piano di appoggio; rinfianco; riempimento.
</v>
      </c>
    </row>
    <row r="181" spans="2:8" ht="15" customHeight="1" x14ac:dyDescent="0.25">
      <c r="B181" s="36" t="s">
        <v>318</v>
      </c>
      <c r="C181" s="36" t="str">
        <f>IF(LEN($B181)&gt;14,_xlfn.CONCAT(VLOOKUP(LEFT($B181,14),[1]Foglio1!$A$6:$D$44904,2,FALSE),VLOOKUP($B181,[1]Foglio1!$A$6:$D$44904,2,FALSE)),VLOOKUP($B181,[1]Foglio1!$A$6:$D$44904,2,FALSE))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315 mm</v>
      </c>
      <c r="D181" s="37" t="str">
        <f>IF(MID(F181,1,1)="L","",IFERROR(VLOOKUP(B181,'DESTR_OPERE LAVORO'!B:AP,3,FALSE),""))</f>
        <v>CODICE OC</v>
      </c>
      <c r="E181" s="36" t="str">
        <f>IF(MID(F181,1,1)="L","",IFERROR(VLOOKUP(B181,'DESTR_OPERE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315 mm.
LAVORO: Posa. Escluso: scavo; piano di appoggio; rinfianco; riempimento.
</v>
      </c>
      <c r="F181" s="39" t="str">
        <f>'DESTR_OPERE LAVORO'!A180</f>
        <v>O_1C.12.020.0210.f</v>
      </c>
      <c r="G181" s="14" t="str">
        <f t="shared" si="2"/>
        <v>OK</v>
      </c>
      <c r="H181" s="14" t="str">
        <f>IFERROR(VLOOKUP(F181,'DESTR_OPERE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315 mm.
</v>
      </c>
    </row>
    <row r="182" spans="2:8" ht="15" customHeight="1" x14ac:dyDescent="0.25">
      <c r="B182" s="36" t="s">
        <v>318</v>
      </c>
      <c r="C182" s="36" t="str">
        <f>IF(LEN($B182)&gt;14,_xlfn.CONCAT(VLOOKUP(LEFT($B182,14),[1]Foglio1!$A$6:$D$44904,2,FALSE),VLOOKUP($B182,[1]Foglio1!$A$6:$D$44904,2,FALSE)),VLOOKUP($B182,[1]Foglio1!$A$6:$D$44904,2,FALSE))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315 mm</v>
      </c>
      <c r="D182" s="37" t="str">
        <f>IF(MID(F182,1,1)="L","",IFERROR(VLOOKUP(B182,'DESTR_OPERE LAVORO'!B:AP,3,FALSE),""))</f>
        <v/>
      </c>
      <c r="E182" s="36" t="str">
        <f>IF(MID(F182,1,1)="L","",IFERROR(VLOOKUP(B182,'DESTR_OPERE LAVORO'!B:AP,4,FALSE),""))</f>
        <v/>
      </c>
      <c r="F182" s="39" t="str">
        <f>'DESTR_OPERE LAVORO'!A181</f>
        <v>L_1C.12.020.0210.f</v>
      </c>
      <c r="G182" s="14" t="str">
        <f t="shared" si="2"/>
        <v>OK</v>
      </c>
      <c r="H182" s="14" t="str">
        <f>IFERROR(VLOOKUP(F182,'DESTR_OPERE LAVORO'!A:AR,7,FALSE),"")</f>
        <v xml:space="preserve">LAVORO: Posa. Escluso: scavo; piano di appoggio; rinfianco; riempimento.
</v>
      </c>
    </row>
    <row r="183" spans="2:8" ht="15" customHeight="1" x14ac:dyDescent="0.25">
      <c r="B183" s="36" t="s">
        <v>319</v>
      </c>
      <c r="C183" s="36" t="str">
        <f>IF(LEN($B183)&gt;14,_xlfn.CONCAT(VLOOKUP(LEFT($B183,14),[1]Foglio1!$A$6:$D$44904,2,FALSE),VLOOKUP($B183,[1]Foglio1!$A$6:$D$44904,2,FALSE)),VLOOKUP($B183,[1]Foglio1!$A$6:$D$44904,2,FALSE))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355 mm</v>
      </c>
      <c r="D183" s="37" t="str">
        <f>IF(MID(F183,1,1)="L","",IFERROR(VLOOKUP(B183,'DESTR_OPERE LAVORO'!B:AP,3,FALSE),""))</f>
        <v>CODICE OC</v>
      </c>
      <c r="E183" s="36" t="str">
        <f>IF(MID(F183,1,1)="L","",IFERROR(VLOOKUP(B183,'DESTR_OPERE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355 mm.
LAVORO: Posa. Escluso: scavo; piano di appoggio; rinfianco; riempimento.
</v>
      </c>
      <c r="F183" s="39" t="str">
        <f>'DESTR_OPERE LAVORO'!A182</f>
        <v>O_1C.12.020.0210.g</v>
      </c>
      <c r="G183" s="14" t="str">
        <f t="shared" si="2"/>
        <v>OK</v>
      </c>
      <c r="H183" s="14" t="str">
        <f>IFERROR(VLOOKUP(F183,'DESTR_OPERE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355 mm.
</v>
      </c>
    </row>
    <row r="184" spans="2:8" ht="15" customHeight="1" x14ac:dyDescent="0.25">
      <c r="B184" s="36" t="s">
        <v>319</v>
      </c>
      <c r="C184" s="36" t="str">
        <f>IF(LEN($B184)&gt;14,_xlfn.CONCAT(VLOOKUP(LEFT($B184,14),[1]Foglio1!$A$6:$D$44904,2,FALSE),VLOOKUP($B184,[1]Foglio1!$A$6:$D$44904,2,FALSE)),VLOOKUP($B184,[1]Foglio1!$A$6:$D$44904,2,FALSE))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355 mm</v>
      </c>
      <c r="D184" s="37" t="str">
        <f>IF(MID(F184,1,1)="L","",IFERROR(VLOOKUP(B184,'DESTR_OPERE LAVORO'!B:AP,3,FALSE),""))</f>
        <v/>
      </c>
      <c r="E184" s="36" t="str">
        <f>IF(MID(F184,1,1)="L","",IFERROR(VLOOKUP(B184,'DESTR_OPERE LAVORO'!B:AP,4,FALSE),""))</f>
        <v/>
      </c>
      <c r="F184" s="39" t="str">
        <f>'DESTR_OPERE LAVORO'!A183</f>
        <v>L_1C.12.020.0210.g</v>
      </c>
      <c r="G184" s="14" t="str">
        <f t="shared" si="2"/>
        <v>OK</v>
      </c>
      <c r="H184" s="14" t="str">
        <f>IFERROR(VLOOKUP(F184,'DESTR_OPERE LAVORO'!A:AR,7,FALSE),"")</f>
        <v xml:space="preserve">LAVORO: Posa. Escluso: scavo; piano di appoggio; rinfianco; riempimento.
</v>
      </c>
    </row>
    <row r="185" spans="2:8" ht="15" customHeight="1" x14ac:dyDescent="0.25">
      <c r="B185" s="36" t="s">
        <v>320</v>
      </c>
      <c r="C185" s="36" t="str">
        <f>IF(LEN($B185)&gt;14,_xlfn.CONCAT(VLOOKUP(LEFT($B185,14),[1]Foglio1!$A$6:$D$44904,2,FALSE),VLOOKUP($B185,[1]Foglio1!$A$6:$D$44904,2,FALSE)),VLOOKUP($B185,[1]Foglio1!$A$6:$D$44904,2,FALSE))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400 mm</v>
      </c>
      <c r="D185" s="37" t="str">
        <f>IF(MID(F185,1,1)="L","",IFERROR(VLOOKUP(B185,'DESTR_OPERE LAVORO'!B:AP,3,FALSE),""))</f>
        <v>CODICE OC</v>
      </c>
      <c r="E185" s="36" t="str">
        <f>IF(MID(F185,1,1)="L","",IFERROR(VLOOKUP(B185,'DESTR_OPERE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400 mm.
LAVORO: Posa. Escluso: scavo; piano di appoggio; rinfianco; riempimento.
</v>
      </c>
      <c r="F185" s="39" t="str">
        <f>'DESTR_OPERE LAVORO'!A184</f>
        <v>O_1C.12.020.0210.h</v>
      </c>
      <c r="G185" s="14" t="str">
        <f t="shared" si="2"/>
        <v>OK</v>
      </c>
      <c r="H185" s="14" t="str">
        <f>IFERROR(VLOOKUP(F185,'DESTR_OPERE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400 mm.
</v>
      </c>
    </row>
    <row r="186" spans="2:8" ht="15" customHeight="1" x14ac:dyDescent="0.25">
      <c r="B186" s="36" t="s">
        <v>320</v>
      </c>
      <c r="C186" s="36" t="str">
        <f>IF(LEN($B186)&gt;14,_xlfn.CONCAT(VLOOKUP(LEFT($B186,14),[1]Foglio1!$A$6:$D$44904,2,FALSE),VLOOKUP($B186,[1]Foglio1!$A$6:$D$44904,2,FALSE)),VLOOKUP($B186,[1]Foglio1!$A$6:$D$44904,2,FALSE))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400 mm</v>
      </c>
      <c r="D186" s="37" t="str">
        <f>IF(MID(F186,1,1)="L","",IFERROR(VLOOKUP(B186,'DESTR_OPERE LAVORO'!B:AP,3,FALSE),""))</f>
        <v/>
      </c>
      <c r="E186" s="36" t="str">
        <f>IF(MID(F186,1,1)="L","",IFERROR(VLOOKUP(B186,'DESTR_OPERE LAVORO'!B:AP,4,FALSE),""))</f>
        <v/>
      </c>
      <c r="F186" s="39" t="str">
        <f>'DESTR_OPERE LAVORO'!A185</f>
        <v>L_1C.12.020.0210.h</v>
      </c>
      <c r="G186" s="14" t="str">
        <f t="shared" si="2"/>
        <v>OK</v>
      </c>
      <c r="H186" s="14" t="str">
        <f>IFERROR(VLOOKUP(F186,'DESTR_OPERE LAVORO'!A:AR,7,FALSE),"")</f>
        <v xml:space="preserve">LAVORO: Posa. Escluso: scavo; piano di appoggio; rinfianco; riempimento.
</v>
      </c>
    </row>
    <row r="187" spans="2:8" ht="15" customHeight="1" x14ac:dyDescent="0.25">
      <c r="B187" s="36" t="s">
        <v>321</v>
      </c>
      <c r="C187" s="36" t="str">
        <f>IF(LEN($B187)&gt;14,_xlfn.CONCAT(VLOOKUP(LEFT($B187,14),[1]Foglio1!$A$6:$D$44904,2,FALSE),VLOOKUP($B187,[1]Foglio1!$A$6:$D$44904,2,FALSE)),VLOOKUP($B187,[1]Foglio1!$A$6:$D$44904,2,FALSE))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450 mm</v>
      </c>
      <c r="D187" s="37" t="str">
        <f>IF(MID(F187,1,1)="L","",IFERROR(VLOOKUP(B187,'DESTR_OPERE LAVORO'!B:AP,3,FALSE),""))</f>
        <v>CODICE OC</v>
      </c>
      <c r="E187" s="36" t="str">
        <f>IF(MID(F187,1,1)="L","",IFERROR(VLOOKUP(B187,'DESTR_OPERE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450 mm.
LAVORO: Posa. Escluso: scavo; piano di appoggio; rinfianco; riempimento.
</v>
      </c>
      <c r="F187" s="39" t="str">
        <f>'DESTR_OPERE LAVORO'!A186</f>
        <v>O_1C.12.020.0210.i</v>
      </c>
      <c r="G187" s="14" t="str">
        <f t="shared" si="2"/>
        <v>OK</v>
      </c>
      <c r="H187" s="14" t="str">
        <f>IFERROR(VLOOKUP(F187,'DESTR_OPERE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450 mm.
</v>
      </c>
    </row>
    <row r="188" spans="2:8" ht="15" customHeight="1" x14ac:dyDescent="0.25">
      <c r="B188" s="36" t="s">
        <v>321</v>
      </c>
      <c r="C188" s="36" t="str">
        <f>IF(LEN($B188)&gt;14,_xlfn.CONCAT(VLOOKUP(LEFT($B188,14),[1]Foglio1!$A$6:$D$44904,2,FALSE),VLOOKUP($B188,[1]Foglio1!$A$6:$D$44904,2,FALSE)),VLOOKUP($B188,[1]Foglio1!$A$6:$D$44904,2,FALSE))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450 mm</v>
      </c>
      <c r="D188" s="37" t="str">
        <f>IF(MID(F188,1,1)="L","",IFERROR(VLOOKUP(B188,'DESTR_OPERE LAVORO'!B:AP,3,FALSE),""))</f>
        <v/>
      </c>
      <c r="E188" s="36" t="str">
        <f>IF(MID(F188,1,1)="L","",IFERROR(VLOOKUP(B188,'DESTR_OPERE LAVORO'!B:AP,4,FALSE),""))</f>
        <v/>
      </c>
      <c r="F188" s="39" t="str">
        <f>'DESTR_OPERE LAVORO'!A187</f>
        <v>L_1C.12.020.0210.i</v>
      </c>
      <c r="G188" s="14" t="str">
        <f t="shared" si="2"/>
        <v>OK</v>
      </c>
      <c r="H188" s="14" t="str">
        <f>IFERROR(VLOOKUP(F188,'DESTR_OPERE LAVORO'!A:AR,7,FALSE),"")</f>
        <v xml:space="preserve">LAVORO: Posa. Escluso: scavo; piano di appoggio; rinfianco; riempimento.
</v>
      </c>
    </row>
    <row r="189" spans="2:8" ht="15" customHeight="1" x14ac:dyDescent="0.25">
      <c r="B189" s="36" t="s">
        <v>322</v>
      </c>
      <c r="C189" s="36" t="str">
        <f>IF(LEN($B189)&gt;14,_xlfn.CONCAT(VLOOKUP(LEFT($B189,14),[1]Foglio1!$A$6:$D$44904,2,FALSE),VLOOKUP($B189,[1]Foglio1!$A$6:$D$44904,2,FALSE)),VLOOKUP($B189,[1]Foglio1!$A$6:$D$44904,2,FALSE))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500 mm</v>
      </c>
      <c r="D189" s="37" t="str">
        <f>IF(MID(F189,1,1)="L","",IFERROR(VLOOKUP(B189,'DESTR_OPERE LAVORO'!B:AP,3,FALSE),""))</f>
        <v>CODICE OC</v>
      </c>
      <c r="E189" s="36" t="str">
        <f>IF(MID(F189,1,1)="L","",IFERROR(VLOOKUP(B189,'DESTR_OPERE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500 mm.
LAVORO: Posa. Escluso: scavo; piano di appoggio; rinfianco; riempimento.
</v>
      </c>
      <c r="F189" s="39" t="str">
        <f>'DESTR_OPERE LAVORO'!A188</f>
        <v>O_1C.12.020.0210.j</v>
      </c>
      <c r="G189" s="14" t="str">
        <f t="shared" si="2"/>
        <v>OK</v>
      </c>
      <c r="H189" s="14" t="str">
        <f>IFERROR(VLOOKUP(F189,'DESTR_OPERE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500 mm.
</v>
      </c>
    </row>
    <row r="190" spans="2:8" ht="15" customHeight="1" x14ac:dyDescent="0.25">
      <c r="B190" s="36" t="s">
        <v>322</v>
      </c>
      <c r="C190" s="36" t="str">
        <f>IF(LEN($B190)&gt;14,_xlfn.CONCAT(VLOOKUP(LEFT($B190,14),[1]Foglio1!$A$6:$D$44904,2,FALSE),VLOOKUP($B190,[1]Foglio1!$A$6:$D$44904,2,FALSE)),VLOOKUP($B190,[1]Foglio1!$A$6:$D$44904,2,FALSE))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500 mm</v>
      </c>
      <c r="D190" s="37" t="str">
        <f>IF(MID(F190,1,1)="L","",IFERROR(VLOOKUP(B190,'DESTR_OPERE LAVORO'!B:AP,3,FALSE),""))</f>
        <v/>
      </c>
      <c r="E190" s="36" t="str">
        <f>IF(MID(F190,1,1)="L","",IFERROR(VLOOKUP(B190,'DESTR_OPERE LAVORO'!B:AP,4,FALSE),""))</f>
        <v/>
      </c>
      <c r="F190" s="39" t="str">
        <f>'DESTR_OPERE LAVORO'!A189</f>
        <v>L_1C.12.020.0210.j</v>
      </c>
      <c r="G190" s="14" t="str">
        <f t="shared" si="2"/>
        <v>OK</v>
      </c>
      <c r="H190" s="14" t="str">
        <f>IFERROR(VLOOKUP(F190,'DESTR_OPERE LAVORO'!A:AR,7,FALSE),"")</f>
        <v xml:space="preserve">LAVORO: Posa. Escluso: scavo; piano di appoggio; rinfianco; riempimento.
</v>
      </c>
    </row>
    <row r="191" spans="2:8" ht="15" customHeight="1" x14ac:dyDescent="0.25">
      <c r="B191" s="36" t="s">
        <v>323</v>
      </c>
      <c r="C191" s="36" t="str">
        <f>IF(LEN($B191)&gt;14,_xlfn.CONCAT(VLOOKUP(LEFT($B191,14),[1]Foglio1!$A$6:$D$44904,2,FALSE),VLOOKUP($B191,[1]Foglio1!$A$6:$D$44904,2,FALSE)),VLOOKUP($B191,[1]Foglio1!$A$6:$D$44904,2,FALSE))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560 mm</v>
      </c>
      <c r="D191" s="37" t="str">
        <f>IF(MID(F191,1,1)="L","",IFERROR(VLOOKUP(B191,'DESTR_OPERE LAVORO'!B:AP,3,FALSE),""))</f>
        <v>CODICE OC</v>
      </c>
      <c r="E191" s="36" t="str">
        <f>IF(MID(F191,1,1)="L","",IFERROR(VLOOKUP(B191,'DESTR_OPERE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560 mm.
LAVORO: Posa. Escluso: scavo; piano di appoggio; rinfianco; riempimento.
</v>
      </c>
      <c r="F191" s="39" t="str">
        <f>'DESTR_OPERE LAVORO'!A190</f>
        <v>O_1C.12.020.0210.k</v>
      </c>
      <c r="G191" s="14" t="str">
        <f t="shared" si="2"/>
        <v>OK</v>
      </c>
      <c r="H191" s="14" t="str">
        <f>IFERROR(VLOOKUP(F191,'DESTR_OPERE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560 mm.
</v>
      </c>
    </row>
    <row r="192" spans="2:8" ht="15" customHeight="1" x14ac:dyDescent="0.25">
      <c r="B192" s="36" t="s">
        <v>323</v>
      </c>
      <c r="C192" s="36" t="str">
        <f>IF(LEN($B192)&gt;14,_xlfn.CONCAT(VLOOKUP(LEFT($B192,14),[1]Foglio1!$A$6:$D$44904,2,FALSE),VLOOKUP($B192,[1]Foglio1!$A$6:$D$44904,2,FALSE)),VLOOKUP($B192,[1]Foglio1!$A$6:$D$44904,2,FALSE))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560 mm</v>
      </c>
      <c r="D192" s="37" t="str">
        <f>IF(MID(F192,1,1)="L","",IFERROR(VLOOKUP(B192,'DESTR_OPERE LAVORO'!B:AP,3,FALSE),""))</f>
        <v/>
      </c>
      <c r="E192" s="36" t="str">
        <f>IF(MID(F192,1,1)="L","",IFERROR(VLOOKUP(B192,'DESTR_OPERE LAVORO'!B:AP,4,FALSE),""))</f>
        <v/>
      </c>
      <c r="F192" s="39" t="str">
        <f>'DESTR_OPERE LAVORO'!A191</f>
        <v>L_1C.12.020.0210.k</v>
      </c>
      <c r="G192" s="14" t="str">
        <f t="shared" si="2"/>
        <v>OK</v>
      </c>
      <c r="H192" s="14" t="str">
        <f>IFERROR(VLOOKUP(F192,'DESTR_OPERE LAVORO'!A:AR,7,FALSE),"")</f>
        <v xml:space="preserve">LAVORO: Posa. Escluso: scavo; piano di appoggio; rinfianco; riempimento.
</v>
      </c>
    </row>
    <row r="193" spans="2:8" ht="15" customHeight="1" x14ac:dyDescent="0.25">
      <c r="B193" s="36" t="s">
        <v>324</v>
      </c>
      <c r="C193" s="36" t="str">
        <f>IF(LEN($B193)&gt;14,_xlfn.CONCAT(VLOOKUP(LEFT($B193,14),[1]Foglio1!$A$6:$D$44904,2,FALSE),VLOOKUP($B193,[1]Foglio1!$A$6:$D$44904,2,FALSE)),VLOOKUP($B193,[1]Foglio1!$A$6:$D$44904,2,FALSE))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630 mm</v>
      </c>
      <c r="D193" s="37" t="str">
        <f>IF(MID(F193,1,1)="L","",IFERROR(VLOOKUP(B193,'DESTR_OPERE LAVORO'!B:AP,3,FALSE),""))</f>
        <v>CODICE OC</v>
      </c>
      <c r="E193" s="36" t="str">
        <f>IF(MID(F193,1,1)="L","",IFERROR(VLOOKUP(B193,'DESTR_OPERE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630 mm.
LAVORO: Posa. Escluso: scavo; piano di appoggio; rinfianco; riempimento.
</v>
      </c>
      <c r="F193" s="39" t="str">
        <f>'DESTR_OPERE LAVORO'!A192</f>
        <v>O_1C.12.020.0210.l</v>
      </c>
      <c r="G193" s="14" t="str">
        <f t="shared" si="2"/>
        <v>OK</v>
      </c>
      <c r="H193" s="14" t="str">
        <f>IFERROR(VLOOKUP(F193,'DESTR_OPERE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630 mm.
</v>
      </c>
    </row>
    <row r="194" spans="2:8" ht="15" customHeight="1" x14ac:dyDescent="0.25">
      <c r="B194" s="36" t="s">
        <v>324</v>
      </c>
      <c r="C194" s="36" t="str">
        <f>IF(LEN($B194)&gt;14,_xlfn.CONCAT(VLOOKUP(LEFT($B194,14),[1]Foglio1!$A$6:$D$44904,2,FALSE),VLOOKUP($B194,[1]Foglio1!$A$6:$D$44904,2,FALSE)),VLOOKUP($B194,[1]Foglio1!$A$6:$D$44904,2,FALSE))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630 mm</v>
      </c>
      <c r="D194" s="37" t="str">
        <f>IF(MID(F194,1,1)="L","",IFERROR(VLOOKUP(B194,'DESTR_OPERE LAVORO'!B:AP,3,FALSE),""))</f>
        <v/>
      </c>
      <c r="E194" s="36" t="str">
        <f>IF(MID(F194,1,1)="L","",IFERROR(VLOOKUP(B194,'DESTR_OPERE LAVORO'!B:AP,4,FALSE),""))</f>
        <v/>
      </c>
      <c r="F194" s="39" t="str">
        <f>'DESTR_OPERE LAVORO'!A193</f>
        <v>L_1C.12.020.0210.l</v>
      </c>
      <c r="G194" s="14" t="str">
        <f t="shared" si="2"/>
        <v>OK</v>
      </c>
      <c r="H194" s="14" t="str">
        <f>IFERROR(VLOOKUP(F194,'DESTR_OPERE LAVORO'!A:AR,7,FALSE),"")</f>
        <v xml:space="preserve">LAVORO: Posa. Escluso: scavo; piano di appoggio; rinfianco; riempimento.
</v>
      </c>
    </row>
    <row r="195" spans="2:8" ht="15" customHeight="1" x14ac:dyDescent="0.25">
      <c r="B195" s="36" t="s">
        <v>325</v>
      </c>
      <c r="C195" s="36" t="str">
        <f>IF(LEN($B195)&gt;14,_xlfn.CONCAT(VLOOKUP(LEFT($B195,14),[1]Foglio1!$A$6:$D$44904,2,FALSE),VLOOKUP($B195,[1]Foglio1!$A$6:$D$44904,2,FALSE)),VLOOKUP($B195,[1]Foglio1!$A$6:$D$44904,2,FALSE))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710 mm</v>
      </c>
      <c r="D195" s="37" t="str">
        <f>IF(MID(F195,1,1)="L","",IFERROR(VLOOKUP(B195,'DESTR_OPERE LAVORO'!B:AP,3,FALSE),""))</f>
        <v>CODICE OC</v>
      </c>
      <c r="E195" s="36" t="str">
        <f>IF(MID(F195,1,1)="L","",IFERROR(VLOOKUP(B195,'DESTR_OPERE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710 mm.
LAVORO: Posa. Escluso: scavo; piano di appoggio; rinfianco; riempimento.
</v>
      </c>
      <c r="F195" s="39" t="str">
        <f>'DESTR_OPERE LAVORO'!A194</f>
        <v>O_1C.12.020.0210.m</v>
      </c>
      <c r="G195" s="14" t="str">
        <f t="shared" si="2"/>
        <v>OK</v>
      </c>
      <c r="H195" s="14" t="str">
        <f>IFERROR(VLOOKUP(F195,'DESTR_OPERE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710 mm.
</v>
      </c>
    </row>
    <row r="196" spans="2:8" ht="15" customHeight="1" x14ac:dyDescent="0.25">
      <c r="B196" s="36" t="s">
        <v>325</v>
      </c>
      <c r="C196" s="36" t="str">
        <f>IF(LEN($B196)&gt;14,_xlfn.CONCAT(VLOOKUP(LEFT($B196,14),[1]Foglio1!$A$6:$D$44904,2,FALSE),VLOOKUP($B196,[1]Foglio1!$A$6:$D$44904,2,FALSE)),VLOOKUP($B196,[1]Foglio1!$A$6:$D$44904,2,FALSE))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710 mm</v>
      </c>
      <c r="D196" s="37" t="str">
        <f>IF(MID(F196,1,1)="L","",IFERROR(VLOOKUP(B196,'DESTR_OPERE LAVORO'!B:AP,3,FALSE),""))</f>
        <v/>
      </c>
      <c r="E196" s="36" t="str">
        <f>IF(MID(F196,1,1)="L","",IFERROR(VLOOKUP(B196,'DESTR_OPERE LAVORO'!B:AP,4,FALSE),""))</f>
        <v/>
      </c>
      <c r="F196" s="39" t="str">
        <f>'DESTR_OPERE LAVORO'!A195</f>
        <v>L_1C.12.020.0210.m</v>
      </c>
      <c r="G196" s="14" t="str">
        <f t="shared" si="2"/>
        <v>OK</v>
      </c>
      <c r="H196" s="14" t="str">
        <f>IFERROR(VLOOKUP(F196,'DESTR_OPERE LAVORO'!A:AR,7,FALSE),"")</f>
        <v xml:space="preserve">LAVORO: Posa. Escluso: scavo; piano di appoggio; rinfianco; riempimento.
</v>
      </c>
    </row>
    <row r="197" spans="2:8" ht="15" customHeight="1" x14ac:dyDescent="0.25">
      <c r="B197" s="36" t="s">
        <v>326</v>
      </c>
      <c r="C197" s="36" t="str">
        <f>IF(LEN($B197)&gt;14,_xlfn.CONCAT(VLOOKUP(LEFT($B197,14),[1]Foglio1!$A$6:$D$44904,2,FALSE),VLOOKUP($B197,[1]Foglio1!$A$6:$D$44904,2,FALSE)),VLOOKUP($B197,[1]Foglio1!$A$6:$D$44904,2,FALSE))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800 mm</v>
      </c>
      <c r="D197" s="37" t="str">
        <f>IF(MID(F197,1,1)="L","",IFERROR(VLOOKUP(B197,'DESTR_OPERE LAVORO'!B:AP,3,FALSE),""))</f>
        <v>CODICE OC</v>
      </c>
      <c r="E197" s="36" t="str">
        <f>IF(MID(F197,1,1)="L","",IFERROR(VLOOKUP(B197,'DESTR_OPERE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800 mm.
LAVORO: Posa. Escluso: scavo; piano di appoggio; rinfianco; riempimento.
</v>
      </c>
      <c r="F197" s="39" t="str">
        <f>'DESTR_OPERE LAVORO'!A196</f>
        <v>O_1C.12.020.0210.n</v>
      </c>
      <c r="G197" s="14" t="str">
        <f t="shared" ref="G197:G260" si="3">IF(MID(F197,3,255)=B197,"OK","ERRORE")</f>
        <v>OK</v>
      </c>
      <c r="H197" s="14" t="str">
        <f>IFERROR(VLOOKUP(F197,'DESTR_OPERE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800 mm.
</v>
      </c>
    </row>
    <row r="198" spans="2:8" ht="15" customHeight="1" x14ac:dyDescent="0.25">
      <c r="B198" s="36" t="s">
        <v>326</v>
      </c>
      <c r="C198" s="36" t="str">
        <f>IF(LEN($B198)&gt;14,_xlfn.CONCAT(VLOOKUP(LEFT($B198,14),[1]Foglio1!$A$6:$D$44904,2,FALSE),VLOOKUP($B198,[1]Foglio1!$A$6:$D$44904,2,FALSE)),VLOOKUP($B198,[1]Foglio1!$A$6:$D$44904,2,FALSE))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800 mm</v>
      </c>
      <c r="D198" s="37" t="str">
        <f>IF(MID(F198,1,1)="L","",IFERROR(VLOOKUP(B198,'DESTR_OPERE LAVORO'!B:AP,3,FALSE),""))</f>
        <v/>
      </c>
      <c r="E198" s="36" t="str">
        <f>IF(MID(F198,1,1)="L","",IFERROR(VLOOKUP(B198,'DESTR_OPERE LAVORO'!B:AP,4,FALSE),""))</f>
        <v/>
      </c>
      <c r="F198" s="39" t="str">
        <f>'DESTR_OPERE LAVORO'!A197</f>
        <v>L_1C.12.020.0210.n</v>
      </c>
      <c r="G198" s="14" t="str">
        <f t="shared" si="3"/>
        <v>OK</v>
      </c>
      <c r="H198" s="14" t="str">
        <f>IFERROR(VLOOKUP(F198,'DESTR_OPERE LAVORO'!A:AR,7,FALSE),"")</f>
        <v xml:space="preserve">LAVORO: Posa. Escluso: scavo; piano di appoggio; rinfianco; riempimento.
</v>
      </c>
    </row>
    <row r="199" spans="2:8" ht="15" customHeight="1" x14ac:dyDescent="0.25">
      <c r="B199" s="36" t="s">
        <v>327</v>
      </c>
      <c r="C199" s="36" t="str">
        <f>IF(LEN($B199)&gt;14,_xlfn.CONCAT(VLOOKUP(LEFT($B199,14),[1]Foglio1!$A$6:$D$44904,2,FALSE),VLOOKUP($B199,[1]Foglio1!$A$6:$D$44904,2,FALSE)),VLOOKUP($B199,[1]Foglio1!$A$6:$D$44904,2,FALSE))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1000 mm</v>
      </c>
      <c r="D199" s="37" t="str">
        <f>IF(MID(F199,1,1)="L","",IFERROR(VLOOKUP(B199,'DESTR_OPERE LAVORO'!B:AP,3,FALSE),""))</f>
        <v>CODICE OC</v>
      </c>
      <c r="E199" s="36" t="str">
        <f>IF(MID(F199,1,1)="L","",IFERROR(VLOOKUP(B199,'DESTR_OPERE LAVORO'!B:AP,4,FALSE),""))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1000 mm.
LAVORO: Posa. Escluso: scavo; piano di appoggio; rinfianco; riempimento.
</v>
      </c>
      <c r="F199" s="39" t="str">
        <f>'DESTR_OPERE LAVORO'!A198</f>
        <v>O_1C.12.020.0210.o</v>
      </c>
      <c r="G199" s="14" t="str">
        <f t="shared" si="3"/>
        <v>OK</v>
      </c>
      <c r="H199" s="14" t="str">
        <f>IFERROR(VLOOKUP(F199,'DESTR_OPERE LAVORO'!A:AR,7,FALSE),"")</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1000 mm.
</v>
      </c>
    </row>
    <row r="200" spans="2:8" ht="15" customHeight="1" x14ac:dyDescent="0.25">
      <c r="B200" s="36" t="s">
        <v>327</v>
      </c>
      <c r="C200" s="36" t="str">
        <f>IF(LEN($B200)&gt;14,_xlfn.CONCAT(VLOOKUP(LEFT($B200,14),[1]Foglio1!$A$6:$D$44904,2,FALSE),VLOOKUP($B200,[1]Foglio1!$A$6:$D$44904,2,FALSE)),VLOOKUP($B200,[1]Foglio1!$A$6:$D$44904,2,FALSE))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1000 mm</v>
      </c>
      <c r="D200" s="37" t="str">
        <f>IF(MID(F200,1,1)="L","",IFERROR(VLOOKUP(B200,'DESTR_OPERE LAVORO'!B:AP,3,FALSE),""))</f>
        <v/>
      </c>
      <c r="E200" s="36" t="str">
        <f>IF(MID(F200,1,1)="L","",IFERROR(VLOOKUP(B200,'DESTR_OPERE LAVORO'!B:AP,4,FALSE),""))</f>
        <v/>
      </c>
      <c r="F200" s="39" t="str">
        <f>'DESTR_OPERE LAVORO'!A199</f>
        <v>L_1C.12.020.0210.o</v>
      </c>
      <c r="G200" s="14" t="str">
        <f t="shared" si="3"/>
        <v>OK</v>
      </c>
      <c r="H200" s="14" t="str">
        <f>IFERROR(VLOOKUP(F200,'DESTR_OPERE LAVORO'!A:AR,7,FALSE),"")</f>
        <v xml:space="preserve">LAVORO: Posa. Escluso: scavo; piano di appoggio; rinfianco; riempimento.
</v>
      </c>
    </row>
    <row r="201" spans="2:8" ht="15" customHeight="1" x14ac:dyDescent="0.25">
      <c r="B201" s="36" t="s">
        <v>328</v>
      </c>
      <c r="C201" s="36" t="str">
        <f>IF(LEN($B201)&gt;14,_xlfn.CONCAT(VLOOKUP(LEFT($B201,14),[1]Foglio1!$A$6:$D$44904,2,FALSE),VLOOKUP($B201,[1]Foglio1!$A$6:$D$44904,2,FALSE)),VLOOKUP($B201,[1]Foglio1!$A$6:$D$44904,2,FALSE))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D201" s="37" t="str">
        <f>IF(MID(F201,1,1)="L","",IFERROR(VLOOKUP(B201,'DESTR_OPERE LAVORO'!B:AP,3,FALSE),""))</f>
        <v>CODICE OC</v>
      </c>
      <c r="E201" s="36" t="str">
        <f>IF(MID(F201,1,1)="L","",IFERROR(VLOOKUP(B201,'DESTR_OPERE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110 mm.</v>
      </c>
      <c r="F201" s="39" t="str">
        <f>'DESTR_OPERE LAVORO'!A200</f>
        <v>O_1C.12.020.0220.a</v>
      </c>
      <c r="G201" s="14" t="str">
        <f t="shared" si="3"/>
        <v>OK</v>
      </c>
      <c r="H201" s="14" t="str">
        <f>IFERROR(VLOOKUP(F201,'DESTR_OPERE LAVORO'!A:AR,7,FALSE),"")</f>
        <v>OPERA: Tubazioni di scarico, giunti saldabili in pead, funzione scarico.
SPECIFICHE TECNICHE: spessore e tipologia generica.</v>
      </c>
    </row>
    <row r="202" spans="2:8" ht="15" customHeight="1" x14ac:dyDescent="0.25">
      <c r="B202" s="36" t="s">
        <v>328</v>
      </c>
      <c r="C202" s="36" t="str">
        <f>IF(LEN($B202)&gt;14,_xlfn.CONCAT(VLOOKUP(LEFT($B202,14),[1]Foglio1!$A$6:$D$44904,2,FALSE),VLOOKUP($B202,[1]Foglio1!$A$6:$D$44904,2,FALSE)),VLOOKUP($B202,[1]Foglio1!$A$6:$D$44904,2,FALSE))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D202" s="37" t="str">
        <f>IF(MID(F202,1,1)="L","",IFERROR(VLOOKUP(B202,'DESTR_OPERE LAVORO'!B:AP,3,FALSE),""))</f>
        <v/>
      </c>
      <c r="E202" s="36" t="str">
        <f>IF(MID(F202,1,1)="L","",IFERROR(VLOOKUP(B202,'DESTR_OPERE LAVORO'!B:AP,4,FALSE),""))</f>
        <v/>
      </c>
      <c r="F202" s="39" t="str">
        <f>'DESTR_OPERE LAVORO'!A201</f>
        <v>L_1C.12.020.0220.a</v>
      </c>
      <c r="G202" s="14" t="str">
        <f t="shared" si="3"/>
        <v>OK</v>
      </c>
      <c r="H202" s="14" t="str">
        <f>IFERROR(VLOOKUP(F202,'DESTR_OPERE LAVORO'!A:AR,7,FALSE),"")</f>
        <v>LAVORO: Saldatura, di testa. Incluso: operazioni di preparazione degli elementi da saldare; nolo saldatrice; consumi.
SPECIFICHE TECNICHE: saldatura su tubazione con diametro esterno 110 mm.</v>
      </c>
    </row>
    <row r="203" spans="2:8" ht="15" customHeight="1" x14ac:dyDescent="0.25">
      <c r="B203" s="36" t="s">
        <v>329</v>
      </c>
      <c r="C203" s="36" t="str">
        <f>IF(LEN($B203)&gt;14,_xlfn.CONCAT(VLOOKUP(LEFT($B203,14),[1]Foglio1!$A$6:$D$44904,2,FALSE),VLOOKUP($B203,[1]Foglio1!$A$6:$D$44904,2,FALSE)),VLOOKUP($B203,[1]Foglio1!$A$6:$D$44904,2,FALSE))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D203" s="37" t="str">
        <f>IF(MID(F203,1,1)="L","",IFERROR(VLOOKUP(B203,'DESTR_OPERE LAVORO'!B:AP,3,FALSE),""))</f>
        <v>CODICE OC</v>
      </c>
      <c r="E203" s="36" t="str">
        <f>IF(MID(F203,1,1)="L","",IFERROR(VLOOKUP(B203,'DESTR_OPERE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125 mm.</v>
      </c>
      <c r="F203" s="39" t="str">
        <f>'DESTR_OPERE LAVORO'!A202</f>
        <v>O_1C.12.020.0220.b</v>
      </c>
      <c r="G203" s="14" t="str">
        <f t="shared" si="3"/>
        <v>OK</v>
      </c>
      <c r="H203" s="14" t="str">
        <f>IFERROR(VLOOKUP(F203,'DESTR_OPERE LAVORO'!A:AR,7,FALSE),"")</f>
        <v>OPERA: Tubazioni di scarico, giunti saldabili in pead, funzione scarico.
SPECIFICHE TECNICHE: spessore e tipologia generica.</v>
      </c>
    </row>
    <row r="204" spans="2:8" ht="15" customHeight="1" x14ac:dyDescent="0.25">
      <c r="B204" s="36" t="s">
        <v>329</v>
      </c>
      <c r="C204" s="36" t="str">
        <f>IF(LEN($B204)&gt;14,_xlfn.CONCAT(VLOOKUP(LEFT($B204,14),[1]Foglio1!$A$6:$D$44904,2,FALSE),VLOOKUP($B204,[1]Foglio1!$A$6:$D$44904,2,FALSE)),VLOOKUP($B204,[1]Foglio1!$A$6:$D$44904,2,FALSE))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D204" s="37" t="str">
        <f>IF(MID(F204,1,1)="L","",IFERROR(VLOOKUP(B204,'DESTR_OPERE LAVORO'!B:AP,3,FALSE),""))</f>
        <v/>
      </c>
      <c r="E204" s="36" t="str">
        <f>IF(MID(F204,1,1)="L","",IFERROR(VLOOKUP(B204,'DESTR_OPERE LAVORO'!B:AP,4,FALSE),""))</f>
        <v/>
      </c>
      <c r="F204" s="39" t="str">
        <f>'DESTR_OPERE LAVORO'!A203</f>
        <v>L_1C.12.020.0220.b</v>
      </c>
      <c r="G204" s="14" t="str">
        <f t="shared" si="3"/>
        <v>OK</v>
      </c>
      <c r="H204" s="14" t="str">
        <f>IFERROR(VLOOKUP(F204,'DESTR_OPERE LAVORO'!A:AR,7,FALSE),"")</f>
        <v>LAVORO: Saldatura, di testa. Incluso: operazioni di preparazione degli elementi da saldare; nolo saldatrice; consumi.
SPECIFICHE TECNICHE: saldatura su tubazione con diametro esterno 125 mm.</v>
      </c>
    </row>
    <row r="205" spans="2:8" ht="15" customHeight="1" x14ac:dyDescent="0.25">
      <c r="B205" s="36" t="s">
        <v>330</v>
      </c>
      <c r="C205" s="36" t="str">
        <f>IF(LEN($B205)&gt;14,_xlfn.CONCAT(VLOOKUP(LEFT($B205,14),[1]Foglio1!$A$6:$D$44904,2,FALSE),VLOOKUP($B205,[1]Foglio1!$A$6:$D$44904,2,FALSE)),VLOOKUP($B205,[1]Foglio1!$A$6:$D$44904,2,FALSE))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D205" s="37" t="str">
        <f>IF(MID(F205,1,1)="L","",IFERROR(VLOOKUP(B205,'DESTR_OPERE LAVORO'!B:AP,3,FALSE),""))</f>
        <v>CODICE OC</v>
      </c>
      <c r="E205" s="36" t="str">
        <f>IF(MID(F205,1,1)="L","",IFERROR(VLOOKUP(B205,'DESTR_OPERE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160 mm.</v>
      </c>
      <c r="F205" s="39" t="str">
        <f>'DESTR_OPERE LAVORO'!A204</f>
        <v>O_1C.12.020.0220.c</v>
      </c>
      <c r="G205" s="14" t="str">
        <f t="shared" si="3"/>
        <v>OK</v>
      </c>
      <c r="H205" s="14" t="str">
        <f>IFERROR(VLOOKUP(F205,'DESTR_OPERE LAVORO'!A:AR,7,FALSE),"")</f>
        <v>OPERA: Tubazioni di scarico, giunti saldabili in pead, funzione scarico.
SPECIFICHE TECNICHE: spessore e tipologia generica.</v>
      </c>
    </row>
    <row r="206" spans="2:8" ht="15" customHeight="1" x14ac:dyDescent="0.25">
      <c r="B206" s="36" t="s">
        <v>330</v>
      </c>
      <c r="C206" s="36" t="str">
        <f>IF(LEN($B206)&gt;14,_xlfn.CONCAT(VLOOKUP(LEFT($B206,14),[1]Foglio1!$A$6:$D$44904,2,FALSE),VLOOKUP($B206,[1]Foglio1!$A$6:$D$44904,2,FALSE)),VLOOKUP($B206,[1]Foglio1!$A$6:$D$44904,2,FALSE))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D206" s="37" t="str">
        <f>IF(MID(F206,1,1)="L","",IFERROR(VLOOKUP(B206,'DESTR_OPERE LAVORO'!B:AP,3,FALSE),""))</f>
        <v/>
      </c>
      <c r="E206" s="36" t="str">
        <f>IF(MID(F206,1,1)="L","",IFERROR(VLOOKUP(B206,'DESTR_OPERE LAVORO'!B:AP,4,FALSE),""))</f>
        <v/>
      </c>
      <c r="F206" s="39" t="str">
        <f>'DESTR_OPERE LAVORO'!A205</f>
        <v>L_1C.12.020.0220.c</v>
      </c>
      <c r="G206" s="14" t="str">
        <f t="shared" si="3"/>
        <v>OK</v>
      </c>
      <c r="H206" s="14" t="str">
        <f>IFERROR(VLOOKUP(F206,'DESTR_OPERE LAVORO'!A:AR,7,FALSE),"")</f>
        <v>LAVORO: Saldatura, di testa. Incluso: operazioni di preparazione degli elementi da saldare; nolo saldatrice; consumi.
SPECIFICHE TECNICHE: saldatura su tubazione con diametro esterno 160 mm.</v>
      </c>
    </row>
    <row r="207" spans="2:8" ht="15" customHeight="1" x14ac:dyDescent="0.25">
      <c r="B207" s="36" t="s">
        <v>331</v>
      </c>
      <c r="C207" s="36" t="str">
        <f>IF(LEN($B207)&gt;14,_xlfn.CONCAT(VLOOKUP(LEFT($B207,14),[1]Foglio1!$A$6:$D$44904,2,FALSE),VLOOKUP($B207,[1]Foglio1!$A$6:$D$44904,2,FALSE)),VLOOKUP($B207,[1]Foglio1!$A$6:$D$44904,2,FALSE))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D207" s="37" t="str">
        <f>IF(MID(F207,1,1)="L","",IFERROR(VLOOKUP(B207,'DESTR_OPERE LAVORO'!B:AP,3,FALSE),""))</f>
        <v>CODICE OC</v>
      </c>
      <c r="E207" s="36" t="str">
        <f>IF(MID(F207,1,1)="L","",IFERROR(VLOOKUP(B207,'DESTR_OPERE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200 mm.</v>
      </c>
      <c r="F207" s="39" t="str">
        <f>'DESTR_OPERE LAVORO'!A206</f>
        <v>O_1C.12.020.0220.d</v>
      </c>
      <c r="G207" s="14" t="str">
        <f t="shared" si="3"/>
        <v>OK</v>
      </c>
      <c r="H207" s="14" t="str">
        <f>IFERROR(VLOOKUP(F207,'DESTR_OPERE LAVORO'!A:AR,7,FALSE),"")</f>
        <v>OPERA: Tubazioni di scarico, giunti saldabili in pead, funzione scarico.
SPECIFICHE TECNICHE: spessore e tipologia generica.</v>
      </c>
    </row>
    <row r="208" spans="2:8" ht="15" customHeight="1" x14ac:dyDescent="0.25">
      <c r="B208" s="36" t="s">
        <v>331</v>
      </c>
      <c r="C208" s="36" t="str">
        <f>IF(LEN($B208)&gt;14,_xlfn.CONCAT(VLOOKUP(LEFT($B208,14),[1]Foglio1!$A$6:$D$44904,2,FALSE),VLOOKUP($B208,[1]Foglio1!$A$6:$D$44904,2,FALSE)),VLOOKUP($B208,[1]Foglio1!$A$6:$D$44904,2,FALSE))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D208" s="37" t="str">
        <f>IF(MID(F208,1,1)="L","",IFERROR(VLOOKUP(B208,'DESTR_OPERE LAVORO'!B:AP,3,FALSE),""))</f>
        <v/>
      </c>
      <c r="E208" s="36" t="str">
        <f>IF(MID(F208,1,1)="L","",IFERROR(VLOOKUP(B208,'DESTR_OPERE LAVORO'!B:AP,4,FALSE),""))</f>
        <v/>
      </c>
      <c r="F208" s="39" t="str">
        <f>'DESTR_OPERE LAVORO'!A207</f>
        <v>L_1C.12.020.0220.d</v>
      </c>
      <c r="G208" s="14" t="str">
        <f t="shared" si="3"/>
        <v>OK</v>
      </c>
      <c r="H208" s="14" t="str">
        <f>IFERROR(VLOOKUP(F208,'DESTR_OPERE LAVORO'!A:AR,7,FALSE),"")</f>
        <v>LAVORO: Saldatura, di testa. Incluso: operazioni di preparazione degli elementi da saldare; nolo saldatrice; consumi.
SPECIFICHE TECNICHE: saldatura su tubazione con diametro esterno 200 mm.</v>
      </c>
    </row>
    <row r="209" spans="2:8" ht="15" customHeight="1" x14ac:dyDescent="0.25">
      <c r="B209" s="36" t="s">
        <v>332</v>
      </c>
      <c r="C209" s="36" t="str">
        <f>IF(LEN($B209)&gt;14,_xlfn.CONCAT(VLOOKUP(LEFT($B209,14),[1]Foglio1!$A$6:$D$44904,2,FALSE),VLOOKUP($B209,[1]Foglio1!$A$6:$D$44904,2,FALSE)),VLOOKUP($B209,[1]Foglio1!$A$6:$D$44904,2,FALSE))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D209" s="37" t="str">
        <f>IF(MID(F209,1,1)="L","",IFERROR(VLOOKUP(B209,'DESTR_OPERE LAVORO'!B:AP,3,FALSE),""))</f>
        <v>CODICE OC</v>
      </c>
      <c r="E209" s="36" t="str">
        <f>IF(MID(F209,1,1)="L","",IFERROR(VLOOKUP(B209,'DESTR_OPERE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250 mm.</v>
      </c>
      <c r="F209" s="39" t="str">
        <f>'DESTR_OPERE LAVORO'!A208</f>
        <v>O_1C.12.020.0220.e</v>
      </c>
      <c r="G209" s="14" t="str">
        <f t="shared" si="3"/>
        <v>OK</v>
      </c>
      <c r="H209" s="14" t="str">
        <f>IFERROR(VLOOKUP(F209,'DESTR_OPERE LAVORO'!A:AR,7,FALSE),"")</f>
        <v>OPERA: Tubazioni di scarico, giunti saldabili in pead, funzione scarico.
SPECIFICHE TECNICHE: spessore e tipologia generica.</v>
      </c>
    </row>
    <row r="210" spans="2:8" ht="15" customHeight="1" x14ac:dyDescent="0.25">
      <c r="B210" s="36" t="s">
        <v>332</v>
      </c>
      <c r="C210" s="36" t="str">
        <f>IF(LEN($B210)&gt;14,_xlfn.CONCAT(VLOOKUP(LEFT($B210,14),[1]Foglio1!$A$6:$D$44904,2,FALSE),VLOOKUP($B210,[1]Foglio1!$A$6:$D$44904,2,FALSE)),VLOOKUP($B210,[1]Foglio1!$A$6:$D$44904,2,FALSE))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D210" s="37" t="str">
        <f>IF(MID(F210,1,1)="L","",IFERROR(VLOOKUP(B210,'DESTR_OPERE LAVORO'!B:AP,3,FALSE),""))</f>
        <v/>
      </c>
      <c r="E210" s="36" t="str">
        <f>IF(MID(F210,1,1)="L","",IFERROR(VLOOKUP(B210,'DESTR_OPERE LAVORO'!B:AP,4,FALSE),""))</f>
        <v/>
      </c>
      <c r="F210" s="39" t="str">
        <f>'DESTR_OPERE LAVORO'!A209</f>
        <v>L_1C.12.020.0220.e</v>
      </c>
      <c r="G210" s="14" t="str">
        <f t="shared" si="3"/>
        <v>OK</v>
      </c>
      <c r="H210" s="14" t="str">
        <f>IFERROR(VLOOKUP(F210,'DESTR_OPERE LAVORO'!A:AR,7,FALSE),"")</f>
        <v>LAVORO: Saldatura, di testa. Incluso: operazioni di preparazione degli elementi da saldare; nolo saldatrice; consumi.
SPECIFICHE TECNICHE: saldatura su tubazione con diametro esterno 250 mm.</v>
      </c>
    </row>
    <row r="211" spans="2:8" ht="15" customHeight="1" x14ac:dyDescent="0.25">
      <c r="B211" s="36" t="s">
        <v>333</v>
      </c>
      <c r="C211" s="36" t="str">
        <f>IF(LEN($B211)&gt;14,_xlfn.CONCAT(VLOOKUP(LEFT($B211,14),[1]Foglio1!$A$6:$D$44904,2,FALSE),VLOOKUP($B211,[1]Foglio1!$A$6:$D$44904,2,FALSE)),VLOOKUP($B211,[1]Foglio1!$A$6:$D$44904,2,FALSE))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D211" s="37" t="str">
        <f>IF(MID(F211,1,1)="L","",IFERROR(VLOOKUP(B211,'DESTR_OPERE LAVORO'!B:AP,3,FALSE),""))</f>
        <v>CODICE OC</v>
      </c>
      <c r="E211" s="36" t="str">
        <f>IF(MID(F211,1,1)="L","",IFERROR(VLOOKUP(B211,'DESTR_OPERE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315 mm.</v>
      </c>
      <c r="F211" s="39" t="str">
        <f>'DESTR_OPERE LAVORO'!A210</f>
        <v>O_1C.12.020.0220.f</v>
      </c>
      <c r="G211" s="14" t="str">
        <f t="shared" si="3"/>
        <v>OK</v>
      </c>
      <c r="H211" s="14" t="str">
        <f>IFERROR(VLOOKUP(F211,'DESTR_OPERE LAVORO'!A:AR,7,FALSE),"")</f>
        <v>OPERA: Tubazioni di scarico, giunti saldabili in pead, funzione scarico.
SPECIFICHE TECNICHE: spessore e tipologia generica.</v>
      </c>
    </row>
    <row r="212" spans="2:8" ht="15" customHeight="1" x14ac:dyDescent="0.25">
      <c r="B212" s="36" t="s">
        <v>333</v>
      </c>
      <c r="C212" s="36" t="str">
        <f>IF(LEN($B212)&gt;14,_xlfn.CONCAT(VLOOKUP(LEFT($B212,14),[1]Foglio1!$A$6:$D$44904,2,FALSE),VLOOKUP($B212,[1]Foglio1!$A$6:$D$44904,2,FALSE)),VLOOKUP($B212,[1]Foglio1!$A$6:$D$44904,2,FALSE))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D212" s="37" t="str">
        <f>IF(MID(F212,1,1)="L","",IFERROR(VLOOKUP(B212,'DESTR_OPERE LAVORO'!B:AP,3,FALSE),""))</f>
        <v/>
      </c>
      <c r="E212" s="36" t="str">
        <f>IF(MID(F212,1,1)="L","",IFERROR(VLOOKUP(B212,'DESTR_OPERE LAVORO'!B:AP,4,FALSE),""))</f>
        <v/>
      </c>
      <c r="F212" s="39" t="str">
        <f>'DESTR_OPERE LAVORO'!A211</f>
        <v>L_1C.12.020.0220.f</v>
      </c>
      <c r="G212" s="14" t="str">
        <f t="shared" si="3"/>
        <v>OK</v>
      </c>
      <c r="H212" s="14" t="str">
        <f>IFERROR(VLOOKUP(F212,'DESTR_OPERE LAVORO'!A:AR,7,FALSE),"")</f>
        <v>LAVORO: Saldatura, di testa. Incluso: operazioni di preparazione degli elementi da saldare; nolo saldatrice; consumi.
SPECIFICHE TECNICHE: saldatura su tubazione con diametro esterno 315 mm.</v>
      </c>
    </row>
    <row r="213" spans="2:8" ht="15" customHeight="1" x14ac:dyDescent="0.25">
      <c r="B213" s="36" t="s">
        <v>334</v>
      </c>
      <c r="C213" s="36" t="str">
        <f>IF(LEN($B213)&gt;14,_xlfn.CONCAT(VLOOKUP(LEFT($B213,14),[1]Foglio1!$A$6:$D$44904,2,FALSE),VLOOKUP($B213,[1]Foglio1!$A$6:$D$44904,2,FALSE)),VLOOKUP($B213,[1]Foglio1!$A$6:$D$44904,2,FALSE))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355</v>
      </c>
      <c r="D213" s="37" t="str">
        <f>IF(MID(F213,1,1)="L","",IFERROR(VLOOKUP(B213,'DESTR_OPERE LAVORO'!B:AP,3,FALSE),""))</f>
        <v>CODICE OC</v>
      </c>
      <c r="E213" s="36" t="str">
        <f>IF(MID(F213,1,1)="L","",IFERROR(VLOOKUP(B213,'DESTR_OPERE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355 mm.</v>
      </c>
      <c r="F213" s="39" t="str">
        <f>'DESTR_OPERE LAVORO'!A212</f>
        <v>O_1C.12.020.0220.g</v>
      </c>
      <c r="G213" s="14" t="str">
        <f t="shared" si="3"/>
        <v>OK</v>
      </c>
      <c r="H213" s="14" t="str">
        <f>IFERROR(VLOOKUP(F213,'DESTR_OPERE LAVORO'!A:AR,7,FALSE),"")</f>
        <v>OPERA: Tubazioni di scarico, giunti saldabili in pead, funzione scarico.
SPECIFICHE TECNICHE: spessore e tipologia generica.</v>
      </c>
    </row>
    <row r="214" spans="2:8" ht="15" customHeight="1" x14ac:dyDescent="0.25">
      <c r="B214" s="36" t="s">
        <v>334</v>
      </c>
      <c r="C214" s="36" t="str">
        <f>IF(LEN($B214)&gt;14,_xlfn.CONCAT(VLOOKUP(LEFT($B214,14),[1]Foglio1!$A$6:$D$44904,2,FALSE),VLOOKUP($B214,[1]Foglio1!$A$6:$D$44904,2,FALSE)),VLOOKUP($B214,[1]Foglio1!$A$6:$D$44904,2,FALSE))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355</v>
      </c>
      <c r="D214" s="37" t="str">
        <f>IF(MID(F214,1,1)="L","",IFERROR(VLOOKUP(B214,'DESTR_OPERE LAVORO'!B:AP,3,FALSE),""))</f>
        <v/>
      </c>
      <c r="E214" s="36" t="str">
        <f>IF(MID(F214,1,1)="L","",IFERROR(VLOOKUP(B214,'DESTR_OPERE LAVORO'!B:AP,4,FALSE),""))</f>
        <v/>
      </c>
      <c r="F214" s="39" t="str">
        <f>'DESTR_OPERE LAVORO'!A213</f>
        <v>L_1C.12.020.0220.g</v>
      </c>
      <c r="G214" s="14" t="str">
        <f t="shared" si="3"/>
        <v>OK</v>
      </c>
      <c r="H214" s="14" t="str">
        <f>IFERROR(VLOOKUP(F214,'DESTR_OPERE LAVORO'!A:AR,7,FALSE),"")</f>
        <v>LAVORO: Saldatura, di testa. Incluso: operazioni di preparazione degli elementi da saldare; nolo saldatrice; consumi.
SPECIFICHE TECNICHE: saldatura su tubazione con diametro esterno 355 mm.</v>
      </c>
    </row>
    <row r="215" spans="2:8" ht="15" customHeight="1" x14ac:dyDescent="0.25">
      <c r="B215" s="36" t="s">
        <v>335</v>
      </c>
      <c r="C215" s="36" t="str">
        <f>IF(LEN($B215)&gt;14,_xlfn.CONCAT(VLOOKUP(LEFT($B215,14),[1]Foglio1!$A$6:$D$44904,2,FALSE),VLOOKUP($B215,[1]Foglio1!$A$6:$D$44904,2,FALSE)),VLOOKUP($B215,[1]Foglio1!$A$6:$D$44904,2,FALSE))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400</v>
      </c>
      <c r="D215" s="37" t="str">
        <f>IF(MID(F215,1,1)="L","",IFERROR(VLOOKUP(B215,'DESTR_OPERE LAVORO'!B:AP,3,FALSE),""))</f>
        <v>CODICE OC</v>
      </c>
      <c r="E215" s="36" t="str">
        <f>IF(MID(F215,1,1)="L","",IFERROR(VLOOKUP(B215,'DESTR_OPERE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400 mm.</v>
      </c>
      <c r="F215" s="39" t="str">
        <f>'DESTR_OPERE LAVORO'!A214</f>
        <v>O_1C.12.020.0220.h</v>
      </c>
      <c r="G215" s="14" t="str">
        <f t="shared" si="3"/>
        <v>OK</v>
      </c>
      <c r="H215" s="14" t="str">
        <f>IFERROR(VLOOKUP(F215,'DESTR_OPERE LAVORO'!A:AR,7,FALSE),"")</f>
        <v>OPERA: Tubazioni di scarico, giunti saldabili in pead, funzione scarico.
SPECIFICHE TECNICHE: spessore e tipologia generica.</v>
      </c>
    </row>
    <row r="216" spans="2:8" ht="15" customHeight="1" x14ac:dyDescent="0.25">
      <c r="B216" s="36" t="s">
        <v>335</v>
      </c>
      <c r="C216" s="36" t="str">
        <f>IF(LEN($B216)&gt;14,_xlfn.CONCAT(VLOOKUP(LEFT($B216,14),[1]Foglio1!$A$6:$D$44904,2,FALSE),VLOOKUP($B216,[1]Foglio1!$A$6:$D$44904,2,FALSE)),VLOOKUP($B216,[1]Foglio1!$A$6:$D$44904,2,FALSE))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400</v>
      </c>
      <c r="D216" s="37" t="str">
        <f>IF(MID(F216,1,1)="L","",IFERROR(VLOOKUP(B216,'DESTR_OPERE LAVORO'!B:AP,3,FALSE),""))</f>
        <v/>
      </c>
      <c r="E216" s="36" t="str">
        <f>IF(MID(F216,1,1)="L","",IFERROR(VLOOKUP(B216,'DESTR_OPERE LAVORO'!B:AP,4,FALSE),""))</f>
        <v/>
      </c>
      <c r="F216" s="39" t="str">
        <f>'DESTR_OPERE LAVORO'!A215</f>
        <v>L_1C.12.020.0220.h</v>
      </c>
      <c r="G216" s="14" t="str">
        <f t="shared" si="3"/>
        <v>OK</v>
      </c>
      <c r="H216" s="14" t="str">
        <f>IFERROR(VLOOKUP(F216,'DESTR_OPERE LAVORO'!A:AR,7,FALSE),"")</f>
        <v>LAVORO: Saldatura, di testa. Incluso: operazioni di preparazione degli elementi da saldare; nolo saldatrice; consumi.
SPECIFICHE TECNICHE: saldatura su tubazione con diametro esterno 400 mm.</v>
      </c>
    </row>
    <row r="217" spans="2:8" ht="15" customHeight="1" x14ac:dyDescent="0.25">
      <c r="B217" s="36" t="s">
        <v>336</v>
      </c>
      <c r="C217" s="36" t="str">
        <f>IF(LEN($B217)&gt;14,_xlfn.CONCAT(VLOOKUP(LEFT($B217,14),[1]Foglio1!$A$6:$D$44904,2,FALSE),VLOOKUP($B217,[1]Foglio1!$A$6:$D$44904,2,FALSE)),VLOOKUP($B217,[1]Foglio1!$A$6:$D$44904,2,FALSE))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450</v>
      </c>
      <c r="D217" s="37" t="str">
        <f>IF(MID(F217,1,1)="L","",IFERROR(VLOOKUP(B217,'DESTR_OPERE LAVORO'!B:AP,3,FALSE),""))</f>
        <v>CODICE OC</v>
      </c>
      <c r="E217" s="36" t="str">
        <f>IF(MID(F217,1,1)="L","",IFERROR(VLOOKUP(B217,'DESTR_OPERE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450 mm.</v>
      </c>
      <c r="F217" s="39" t="str">
        <f>'DESTR_OPERE LAVORO'!A216</f>
        <v>O_1C.12.020.0220.i</v>
      </c>
      <c r="G217" s="14" t="str">
        <f t="shared" si="3"/>
        <v>OK</v>
      </c>
      <c r="H217" s="14" t="str">
        <f>IFERROR(VLOOKUP(F217,'DESTR_OPERE LAVORO'!A:AR,7,FALSE),"")</f>
        <v>OPERA: Tubazioni di scarico, giunti saldabili in pead, funzione scarico.
SPECIFICHE TECNICHE: spessore e tipologia generica.</v>
      </c>
    </row>
    <row r="218" spans="2:8" ht="15" customHeight="1" x14ac:dyDescent="0.25">
      <c r="B218" s="36" t="s">
        <v>336</v>
      </c>
      <c r="C218" s="36" t="str">
        <f>IF(LEN($B218)&gt;14,_xlfn.CONCAT(VLOOKUP(LEFT($B218,14),[1]Foglio1!$A$6:$D$44904,2,FALSE),VLOOKUP($B218,[1]Foglio1!$A$6:$D$44904,2,FALSE)),VLOOKUP($B218,[1]Foglio1!$A$6:$D$44904,2,FALSE))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450</v>
      </c>
      <c r="D218" s="37" t="str">
        <f>IF(MID(F218,1,1)="L","",IFERROR(VLOOKUP(B218,'DESTR_OPERE LAVORO'!B:AP,3,FALSE),""))</f>
        <v/>
      </c>
      <c r="E218" s="36" t="str">
        <f>IF(MID(F218,1,1)="L","",IFERROR(VLOOKUP(B218,'DESTR_OPERE LAVORO'!B:AP,4,FALSE),""))</f>
        <v/>
      </c>
      <c r="F218" s="39" t="str">
        <f>'DESTR_OPERE LAVORO'!A217</f>
        <v>L_1C.12.020.0220.i</v>
      </c>
      <c r="G218" s="14" t="str">
        <f t="shared" si="3"/>
        <v>OK</v>
      </c>
      <c r="H218" s="14" t="str">
        <f>IFERROR(VLOOKUP(F218,'DESTR_OPERE LAVORO'!A:AR,7,FALSE),"")</f>
        <v>LAVORO: Saldatura, di testa. Incluso: operazioni di preparazione degli elementi da saldare; nolo saldatrice; consumi.
SPECIFICHE TECNICHE: saldatura su tubazione con diametro esterno 450 mm.</v>
      </c>
    </row>
    <row r="219" spans="2:8" ht="15" customHeight="1" x14ac:dyDescent="0.25">
      <c r="B219" s="36" t="s">
        <v>337</v>
      </c>
      <c r="C219" s="36" t="str">
        <f>IF(LEN($B219)&gt;14,_xlfn.CONCAT(VLOOKUP(LEFT($B219,14),[1]Foglio1!$A$6:$D$44904,2,FALSE),VLOOKUP($B219,[1]Foglio1!$A$6:$D$44904,2,FALSE)),VLOOKUP($B219,[1]Foglio1!$A$6:$D$44904,2,FALSE))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500</v>
      </c>
      <c r="D219" s="37" t="str">
        <f>IF(MID(F219,1,1)="L","",IFERROR(VLOOKUP(B219,'DESTR_OPERE LAVORO'!B:AP,3,FALSE),""))</f>
        <v>CODICE OC</v>
      </c>
      <c r="E219" s="36" t="str">
        <f>IF(MID(F219,1,1)="L","",IFERROR(VLOOKUP(B219,'DESTR_OPERE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500 mm.</v>
      </c>
      <c r="F219" s="39" t="str">
        <f>'DESTR_OPERE LAVORO'!A218</f>
        <v>O_1C.12.020.0220.j</v>
      </c>
      <c r="G219" s="14" t="str">
        <f t="shared" si="3"/>
        <v>OK</v>
      </c>
      <c r="H219" s="14" t="str">
        <f>IFERROR(VLOOKUP(F219,'DESTR_OPERE LAVORO'!A:AR,7,FALSE),"")</f>
        <v>OPERA: Tubazioni di scarico, giunti saldabili in pead, funzione scarico.
SPECIFICHE TECNICHE: spessore e tipologia generica.</v>
      </c>
    </row>
    <row r="220" spans="2:8" ht="15" customHeight="1" x14ac:dyDescent="0.25">
      <c r="B220" s="36" t="s">
        <v>337</v>
      </c>
      <c r="C220" s="36" t="str">
        <f>IF(LEN($B220)&gt;14,_xlfn.CONCAT(VLOOKUP(LEFT($B220,14),[1]Foglio1!$A$6:$D$44904,2,FALSE),VLOOKUP($B220,[1]Foglio1!$A$6:$D$44904,2,FALSE)),VLOOKUP($B220,[1]Foglio1!$A$6:$D$44904,2,FALSE))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500</v>
      </c>
      <c r="D220" s="37" t="str">
        <f>IF(MID(F220,1,1)="L","",IFERROR(VLOOKUP(B220,'DESTR_OPERE LAVORO'!B:AP,3,FALSE),""))</f>
        <v/>
      </c>
      <c r="E220" s="36" t="str">
        <f>IF(MID(F220,1,1)="L","",IFERROR(VLOOKUP(B220,'DESTR_OPERE LAVORO'!B:AP,4,FALSE),""))</f>
        <v/>
      </c>
      <c r="F220" s="39" t="str">
        <f>'DESTR_OPERE LAVORO'!A219</f>
        <v>L_1C.12.020.0220.j</v>
      </c>
      <c r="G220" s="14" t="str">
        <f t="shared" si="3"/>
        <v>OK</v>
      </c>
      <c r="H220" s="14" t="str">
        <f>IFERROR(VLOOKUP(F220,'DESTR_OPERE LAVORO'!A:AR,7,FALSE),"")</f>
        <v>LAVORO: Saldatura, di testa. Incluso: operazioni di preparazione degli elementi da saldare; nolo saldatrice; consumi.
SPECIFICHE TECNICHE: saldatura su tubazione con diametro esterno 500 mm.</v>
      </c>
    </row>
    <row r="221" spans="2:8" ht="15" customHeight="1" x14ac:dyDescent="0.25">
      <c r="B221" s="36" t="s">
        <v>338</v>
      </c>
      <c r="C221" s="36" t="str">
        <f>IF(LEN($B221)&gt;14,_xlfn.CONCAT(VLOOKUP(LEFT($B221,14),[1]Foglio1!$A$6:$D$44904,2,FALSE),VLOOKUP($B221,[1]Foglio1!$A$6:$D$44904,2,FALSE)),VLOOKUP($B221,[1]Foglio1!$A$6:$D$44904,2,FALSE))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560</v>
      </c>
      <c r="D221" s="37" t="str">
        <f>IF(MID(F221,1,1)="L","",IFERROR(VLOOKUP(B221,'DESTR_OPERE LAVORO'!B:AP,3,FALSE),""))</f>
        <v>CODICE OC</v>
      </c>
      <c r="E221" s="36" t="str">
        <f>IF(MID(F221,1,1)="L","",IFERROR(VLOOKUP(B221,'DESTR_OPERE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560 mm.</v>
      </c>
      <c r="F221" s="39" t="str">
        <f>'DESTR_OPERE LAVORO'!A220</f>
        <v>O_1C.12.020.0220.k</v>
      </c>
      <c r="G221" s="14" t="str">
        <f t="shared" si="3"/>
        <v>OK</v>
      </c>
      <c r="H221" s="14" t="str">
        <f>IFERROR(VLOOKUP(F221,'DESTR_OPERE LAVORO'!A:AR,7,FALSE),"")</f>
        <v>OPERA: Tubazioni di scarico, giunti saldabili in pead, funzione scarico.
SPECIFICHE TECNICHE: spessore e tipologia generica.</v>
      </c>
    </row>
    <row r="222" spans="2:8" ht="15" customHeight="1" x14ac:dyDescent="0.25">
      <c r="B222" s="36" t="s">
        <v>338</v>
      </c>
      <c r="C222" s="36" t="str">
        <f>IF(LEN($B222)&gt;14,_xlfn.CONCAT(VLOOKUP(LEFT($B222,14),[1]Foglio1!$A$6:$D$44904,2,FALSE),VLOOKUP($B222,[1]Foglio1!$A$6:$D$44904,2,FALSE)),VLOOKUP($B222,[1]Foglio1!$A$6:$D$44904,2,FALSE))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560</v>
      </c>
      <c r="D222" s="37" t="str">
        <f>IF(MID(F222,1,1)="L","",IFERROR(VLOOKUP(B222,'DESTR_OPERE LAVORO'!B:AP,3,FALSE),""))</f>
        <v/>
      </c>
      <c r="E222" s="36" t="str">
        <f>IF(MID(F222,1,1)="L","",IFERROR(VLOOKUP(B222,'DESTR_OPERE LAVORO'!B:AP,4,FALSE),""))</f>
        <v/>
      </c>
      <c r="F222" s="39" t="str">
        <f>'DESTR_OPERE LAVORO'!A221</f>
        <v>L_1C.12.020.0220.k</v>
      </c>
      <c r="G222" s="14" t="str">
        <f t="shared" si="3"/>
        <v>OK</v>
      </c>
      <c r="H222" s="14" t="str">
        <f>IFERROR(VLOOKUP(F222,'DESTR_OPERE LAVORO'!A:AR,7,FALSE),"")</f>
        <v>LAVORO: Saldatura, di testa. Incluso: operazioni di preparazione degli elementi da saldare; nolo saldatrice; consumi.
SPECIFICHE TECNICHE: saldatura su tubazione con diametro esterno 560 mm.</v>
      </c>
    </row>
    <row r="223" spans="2:8" ht="15" customHeight="1" x14ac:dyDescent="0.25">
      <c r="B223" s="36" t="s">
        <v>339</v>
      </c>
      <c r="C223" s="36" t="str">
        <f>IF(LEN($B223)&gt;14,_xlfn.CONCAT(VLOOKUP(LEFT($B223,14),[1]Foglio1!$A$6:$D$44904,2,FALSE),VLOOKUP($B223,[1]Foglio1!$A$6:$D$44904,2,FALSE)),VLOOKUP($B223,[1]Foglio1!$A$6:$D$44904,2,FALSE))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630</v>
      </c>
      <c r="D223" s="37" t="str">
        <f>IF(MID(F223,1,1)="L","",IFERROR(VLOOKUP(B223,'DESTR_OPERE LAVORO'!B:AP,3,FALSE),""))</f>
        <v>CODICE OC</v>
      </c>
      <c r="E223" s="36" t="str">
        <f>IF(MID(F223,1,1)="L","",IFERROR(VLOOKUP(B223,'DESTR_OPERE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630 mm.</v>
      </c>
      <c r="F223" s="39" t="str">
        <f>'DESTR_OPERE LAVORO'!A222</f>
        <v>O_1C.12.020.0220.l</v>
      </c>
      <c r="G223" s="14" t="str">
        <f t="shared" si="3"/>
        <v>OK</v>
      </c>
      <c r="H223" s="14" t="str">
        <f>IFERROR(VLOOKUP(F223,'DESTR_OPERE LAVORO'!A:AR,7,FALSE),"")</f>
        <v>OPERA: Tubazioni di scarico, giunti saldabili in pead, funzione scarico.
SPECIFICHE TECNICHE: spessore e tipologia generica.</v>
      </c>
    </row>
    <row r="224" spans="2:8" ht="15" customHeight="1" x14ac:dyDescent="0.25">
      <c r="B224" s="36" t="s">
        <v>339</v>
      </c>
      <c r="C224" s="36" t="str">
        <f>IF(LEN($B224)&gt;14,_xlfn.CONCAT(VLOOKUP(LEFT($B224,14),[1]Foglio1!$A$6:$D$44904,2,FALSE),VLOOKUP($B224,[1]Foglio1!$A$6:$D$44904,2,FALSE)),VLOOKUP($B224,[1]Foglio1!$A$6:$D$44904,2,FALSE))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630</v>
      </c>
      <c r="D224" s="37" t="str">
        <f>IF(MID(F224,1,1)="L","",IFERROR(VLOOKUP(B224,'DESTR_OPERE LAVORO'!B:AP,3,FALSE),""))</f>
        <v/>
      </c>
      <c r="E224" s="36" t="str">
        <f>IF(MID(F224,1,1)="L","",IFERROR(VLOOKUP(B224,'DESTR_OPERE LAVORO'!B:AP,4,FALSE),""))</f>
        <v/>
      </c>
      <c r="F224" s="39" t="str">
        <f>'DESTR_OPERE LAVORO'!A223</f>
        <v>L_1C.12.020.0220.l</v>
      </c>
      <c r="G224" s="14" t="str">
        <f t="shared" si="3"/>
        <v>OK</v>
      </c>
      <c r="H224" s="14" t="str">
        <f>IFERROR(VLOOKUP(F224,'DESTR_OPERE LAVORO'!A:AR,7,FALSE),"")</f>
        <v>LAVORO: Saldatura, di testa. Incluso: operazioni di preparazione degli elementi da saldare; nolo saldatrice; consumi.
SPECIFICHE TECNICHE: saldatura su tubazione con diametro esterno 630 mm.</v>
      </c>
    </row>
    <row r="225" spans="2:8" ht="15" customHeight="1" x14ac:dyDescent="0.25">
      <c r="B225" s="36" t="s">
        <v>340</v>
      </c>
      <c r="C225" s="36" t="str">
        <f>IF(LEN($B225)&gt;14,_xlfn.CONCAT(VLOOKUP(LEFT($B225,14),[1]Foglio1!$A$6:$D$44904,2,FALSE),VLOOKUP($B225,[1]Foglio1!$A$6:$D$44904,2,FALSE)),VLOOKUP($B225,[1]Foglio1!$A$6:$D$44904,2,FALSE))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710</v>
      </c>
      <c r="D225" s="37" t="str">
        <f>IF(MID(F225,1,1)="L","",IFERROR(VLOOKUP(B225,'DESTR_OPERE LAVORO'!B:AP,3,FALSE),""))</f>
        <v>CODICE OC</v>
      </c>
      <c r="E225" s="36" t="str">
        <f>IF(MID(F225,1,1)="L","",IFERROR(VLOOKUP(B225,'DESTR_OPERE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710 mm.</v>
      </c>
      <c r="F225" s="39" t="str">
        <f>'DESTR_OPERE LAVORO'!A224</f>
        <v>O_1C.12.020.0220.m</v>
      </c>
      <c r="G225" s="14" t="str">
        <f t="shared" si="3"/>
        <v>OK</v>
      </c>
      <c r="H225" s="14" t="str">
        <f>IFERROR(VLOOKUP(F225,'DESTR_OPERE LAVORO'!A:AR,7,FALSE),"")</f>
        <v>OPERA: Tubazioni di scarico, giunti saldabili in pead, funzione scarico.
SPECIFICHE TECNICHE: spessore e tipologia generica.</v>
      </c>
    </row>
    <row r="226" spans="2:8" ht="15" customHeight="1" x14ac:dyDescent="0.25">
      <c r="B226" s="36" t="s">
        <v>340</v>
      </c>
      <c r="C226" s="36" t="str">
        <f>IF(LEN($B226)&gt;14,_xlfn.CONCAT(VLOOKUP(LEFT($B226,14),[1]Foglio1!$A$6:$D$44904,2,FALSE),VLOOKUP($B226,[1]Foglio1!$A$6:$D$44904,2,FALSE)),VLOOKUP($B226,[1]Foglio1!$A$6:$D$44904,2,FALSE))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710</v>
      </c>
      <c r="D226" s="37" t="str">
        <f>IF(MID(F226,1,1)="L","",IFERROR(VLOOKUP(B226,'DESTR_OPERE LAVORO'!B:AP,3,FALSE),""))</f>
        <v/>
      </c>
      <c r="E226" s="36" t="str">
        <f>IF(MID(F226,1,1)="L","",IFERROR(VLOOKUP(B226,'DESTR_OPERE LAVORO'!B:AP,4,FALSE),""))</f>
        <v/>
      </c>
      <c r="F226" s="39" t="str">
        <f>'DESTR_OPERE LAVORO'!A225</f>
        <v>L_1C.12.020.0220.m</v>
      </c>
      <c r="G226" s="14" t="str">
        <f t="shared" si="3"/>
        <v>OK</v>
      </c>
      <c r="H226" s="14" t="str">
        <f>IFERROR(VLOOKUP(F226,'DESTR_OPERE LAVORO'!A:AR,7,FALSE),"")</f>
        <v>LAVORO: Saldatura, di testa. Incluso: operazioni di preparazione degli elementi da saldare; nolo saldatrice; consumi.
SPECIFICHE TECNICHE: saldatura su tubazione con diametro esterno 710 mm.</v>
      </c>
    </row>
    <row r="227" spans="2:8" ht="15" customHeight="1" x14ac:dyDescent="0.25">
      <c r="B227" s="36" t="s">
        <v>341</v>
      </c>
      <c r="C227" s="36" t="str">
        <f>IF(LEN($B227)&gt;14,_xlfn.CONCAT(VLOOKUP(LEFT($B227,14),[1]Foglio1!$A$6:$D$44904,2,FALSE),VLOOKUP($B227,[1]Foglio1!$A$6:$D$44904,2,FALSE)),VLOOKUP($B227,[1]Foglio1!$A$6:$D$44904,2,FALSE))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800</v>
      </c>
      <c r="D227" s="37" t="str">
        <f>IF(MID(F227,1,1)="L","",IFERROR(VLOOKUP(B227,'DESTR_OPERE LAVORO'!B:AP,3,FALSE),""))</f>
        <v>CODICE OC</v>
      </c>
      <c r="E227" s="36" t="str">
        <f>IF(MID(F227,1,1)="L","",IFERROR(VLOOKUP(B227,'DESTR_OPERE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800 mm.</v>
      </c>
      <c r="F227" s="39" t="str">
        <f>'DESTR_OPERE LAVORO'!A226</f>
        <v>O_1C.12.020.0220.n</v>
      </c>
      <c r="G227" s="14" t="str">
        <f t="shared" si="3"/>
        <v>OK</v>
      </c>
      <c r="H227" s="14" t="str">
        <f>IFERROR(VLOOKUP(F227,'DESTR_OPERE LAVORO'!A:AR,7,FALSE),"")</f>
        <v>OPERA: Tubazioni di scarico, giunti saldabili in pead, funzione scarico.
SPECIFICHE TECNICHE: spessore e tipologia generica.</v>
      </c>
    </row>
    <row r="228" spans="2:8" ht="15" customHeight="1" x14ac:dyDescent="0.25">
      <c r="B228" s="36" t="s">
        <v>341</v>
      </c>
      <c r="C228" s="36" t="str">
        <f>IF(LEN($B228)&gt;14,_xlfn.CONCAT(VLOOKUP(LEFT($B228,14),[1]Foglio1!$A$6:$D$44904,2,FALSE),VLOOKUP($B228,[1]Foglio1!$A$6:$D$44904,2,FALSE)),VLOOKUP($B228,[1]Foglio1!$A$6:$D$44904,2,FALSE))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800</v>
      </c>
      <c r="D228" s="37" t="str">
        <f>IF(MID(F228,1,1)="L","",IFERROR(VLOOKUP(B228,'DESTR_OPERE LAVORO'!B:AP,3,FALSE),""))</f>
        <v/>
      </c>
      <c r="E228" s="36" t="str">
        <f>IF(MID(F228,1,1)="L","",IFERROR(VLOOKUP(B228,'DESTR_OPERE LAVORO'!B:AP,4,FALSE),""))</f>
        <v/>
      </c>
      <c r="F228" s="39" t="str">
        <f>'DESTR_OPERE LAVORO'!A227</f>
        <v>L_1C.12.020.0220.n</v>
      </c>
      <c r="G228" s="14" t="str">
        <f t="shared" si="3"/>
        <v>OK</v>
      </c>
      <c r="H228" s="14" t="str">
        <f>IFERROR(VLOOKUP(F228,'DESTR_OPERE LAVORO'!A:AR,7,FALSE),"")</f>
        <v>LAVORO: Saldatura, di testa. Incluso: operazioni di preparazione degli elementi da saldare; nolo saldatrice; consumi.
SPECIFICHE TECNICHE: saldatura su tubazione con diametro esterno 800 mm.</v>
      </c>
    </row>
    <row r="229" spans="2:8" ht="15" customHeight="1" x14ac:dyDescent="0.25">
      <c r="B229" s="36" t="s">
        <v>342</v>
      </c>
      <c r="C229" s="36" t="str">
        <f>IF(LEN($B229)&gt;14,_xlfn.CONCAT(VLOOKUP(LEFT($B229,14),[1]Foglio1!$A$6:$D$44904,2,FALSE),VLOOKUP($B229,[1]Foglio1!$A$6:$D$44904,2,FALSE)),VLOOKUP($B229,[1]Foglio1!$A$6:$D$44904,2,FALSE))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1000</v>
      </c>
      <c r="D229" s="37" t="str">
        <f>IF(MID(F229,1,1)="L","",IFERROR(VLOOKUP(B229,'DESTR_OPERE LAVORO'!B:AP,3,FALSE),""))</f>
        <v>CODICE OC</v>
      </c>
      <c r="E229" s="36" t="str">
        <f>IF(MID(F229,1,1)="L","",IFERROR(VLOOKUP(B229,'DESTR_OPERE LAVORO'!B:AP,4,FALSE),""))</f>
        <v>OPERA: Tubazioni di scarico, giunti saldabili in pead, funzione scarico.
LAVORO: Saldaturain di testa. Incluso: operazioni di preparazione degli elementi da saldare; nolo saldatrice; consumi.
SPECIFICHE TECNICHE: spessore e tipologia generica, saldatura su tubazione con diametro esterno 1000 mm.</v>
      </c>
      <c r="F229" s="39" t="str">
        <f>'DESTR_OPERE LAVORO'!A228</f>
        <v>O_1C.12.020.0220.o</v>
      </c>
      <c r="G229" s="14" t="str">
        <f t="shared" si="3"/>
        <v>OK</v>
      </c>
      <c r="H229" s="14" t="str">
        <f>IFERROR(VLOOKUP(F229,'DESTR_OPERE LAVORO'!A:AR,7,FALSE),"")</f>
        <v>OPERA: Tubazioni di scarico, giunti saldabili in pead, funzione scarico.
SPECIFICHE TECNICHE: spessore e tipologia generica.</v>
      </c>
    </row>
    <row r="230" spans="2:8" ht="15" customHeight="1" x14ac:dyDescent="0.25">
      <c r="B230" s="36" t="s">
        <v>342</v>
      </c>
      <c r="C230" s="36" t="str">
        <f>IF(LEN($B230)&gt;14,_xlfn.CONCAT(VLOOKUP(LEFT($B230,14),[1]Foglio1!$A$6:$D$44904,2,FALSE),VLOOKUP($B230,[1]Foglio1!$A$6:$D$44904,2,FALSE)),VLOOKUP($B230,[1]Foglio1!$A$6:$D$44904,2,FALSE))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1000</v>
      </c>
      <c r="D230" s="37" t="str">
        <f>IF(MID(F230,1,1)="L","",IFERROR(VLOOKUP(B230,'DESTR_OPERE LAVORO'!B:AP,3,FALSE),""))</f>
        <v/>
      </c>
      <c r="E230" s="36" t="str">
        <f>IF(MID(F230,1,1)="L","",IFERROR(VLOOKUP(B230,'DESTR_OPERE LAVORO'!B:AP,4,FALSE),""))</f>
        <v/>
      </c>
      <c r="F230" s="39" t="str">
        <f>'DESTR_OPERE LAVORO'!A229</f>
        <v>L_1C.12.020.0220.o</v>
      </c>
      <c r="G230" s="14" t="str">
        <f t="shared" si="3"/>
        <v>OK</v>
      </c>
      <c r="H230" s="14" t="str">
        <f>IFERROR(VLOOKUP(F230,'DESTR_OPERE LAVORO'!A:AR,7,FALSE),"")</f>
        <v>LAVORO: Saldatura, di testa. Incluso: operazioni di preparazione degli elementi da saldare; nolo saldatrice; consumi.
SPECIFICHE TECNICHE: saldatura su tubazione con diametro esterno 1000 mm.</v>
      </c>
    </row>
    <row r="231" spans="2:8" ht="15" customHeight="1" x14ac:dyDescent="0.25">
      <c r="B231" s="36" t="s">
        <v>343</v>
      </c>
      <c r="C231" s="36" t="str">
        <f>IF(LEN($B231)&gt;14,_xlfn.CONCAT(VLOOKUP(LEFT($B231,14),[1]Foglio1!$A$6:$D$44904,2,FALSE),VLOOKUP($B231,[1]Foglio1!$A$6:$D$44904,2,FALSE)),VLOOKUP($B231,[1]Foglio1!$A$6:$D$44904,2,FALSE))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32 - s = 1,8</v>
      </c>
      <c r="D231" s="37" t="str">
        <f>IF(MID(F231,1,1)="L","",IFERROR(VLOOKUP(B231,'DESTR_OPERE LAVORO'!B:AP,3,FALSE),""))</f>
        <v>CODICE OC</v>
      </c>
      <c r="E231" s="36" t="str">
        <f>IF(MID(F231,1,1)="L","",IFERROR(VLOOKUP(B231,'DESTR_OPERE LAVORO'!B:AP,4,FALSE),""))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32 mm, spessore 1,8 mm.
LAVORO: Posa. Incluso: oneri di fissaggio a pareti/soffitti; oneri di attraversamento strutture.
SPECIFICHE TECNICHE: temperatura permanente = 95° C, non in pressione.</v>
      </c>
      <c r="F231" s="39" t="str">
        <f>'DESTR_OPERE LAVORO'!A230</f>
        <v>O_1C.12.030.0010.a</v>
      </c>
      <c r="G231" s="14" t="str">
        <f t="shared" si="3"/>
        <v>OK</v>
      </c>
      <c r="H231" s="14" t="str">
        <f>IFERROR(VLOOKUP(F231,'DESTR_OPERE LAVORO'!A:AR,7,FALSE),"")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32 mm, spessore 1,8 mm.
SPECIFICHE TECNICHE: temperatura permanente = 95° C, non in pressione.</v>
      </c>
    </row>
    <row r="232" spans="2:8" ht="15" customHeight="1" x14ac:dyDescent="0.25">
      <c r="B232" s="36" t="s">
        <v>343</v>
      </c>
      <c r="C232" s="36" t="str">
        <f>IF(LEN($B232)&gt;14,_xlfn.CONCAT(VLOOKUP(LEFT($B232,14),[1]Foglio1!$A$6:$D$44904,2,FALSE),VLOOKUP($B232,[1]Foglio1!$A$6:$D$44904,2,FALSE)),VLOOKUP($B232,[1]Foglio1!$A$6:$D$44904,2,FALSE))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32 - s = 1,8</v>
      </c>
      <c r="D232" s="37" t="str">
        <f>IF(MID(F232,1,1)="L","",IFERROR(VLOOKUP(B232,'DESTR_OPERE LAVORO'!B:AP,3,FALSE),""))</f>
        <v/>
      </c>
      <c r="E232" s="36" t="str">
        <f>IF(MID(F232,1,1)="L","",IFERROR(VLOOKUP(B232,'DESTR_OPERE LAVORO'!B:AP,4,FALSE),""))</f>
        <v/>
      </c>
      <c r="F232" s="39" t="str">
        <f>'DESTR_OPERE LAVORO'!A231</f>
        <v>L_1C.12.030.0010.a</v>
      </c>
      <c r="G232" s="14" t="str">
        <f t="shared" si="3"/>
        <v>OK</v>
      </c>
      <c r="H232" s="14" t="str">
        <f>IFERROR(VLOOKUP(F232,'DESTR_OPERE LAVORO'!A:AR,7,FALSE),"")</f>
        <v xml:space="preserve">LAVORO: Posa. Incluso: oneri di fissaggio a pareti/soffitti; oneri di attraversamento strutture.
</v>
      </c>
    </row>
    <row r="233" spans="2:8" ht="15" customHeight="1" x14ac:dyDescent="0.25">
      <c r="B233" s="36" t="s">
        <v>344</v>
      </c>
      <c r="C233" s="36" t="str">
        <f>IF(LEN($B233)&gt;14,_xlfn.CONCAT(VLOOKUP(LEFT($B233,14),[1]Foglio1!$A$6:$D$44904,2,FALSE),VLOOKUP($B233,[1]Foglio1!$A$6:$D$44904,2,FALSE)),VLOOKUP($B233,[1]Foglio1!$A$6:$D$44904,2,FALSE))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40 - s = 1,8</v>
      </c>
      <c r="D233" s="37" t="str">
        <f>IF(MID(F233,1,1)="L","",IFERROR(VLOOKUP(B233,'DESTR_OPERE LAVORO'!B:AP,3,FALSE),""))</f>
        <v>CODICE OC</v>
      </c>
      <c r="E233" s="36" t="str">
        <f>IF(MID(F233,1,1)="L","",IFERROR(VLOOKUP(B233,'DESTR_OPERE LAVORO'!B:AP,4,FALSE),""))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40 mm, spessore 1,8 mm.
LAVORO: Posa. Incluso: oneri di fissaggio a pareti/soffitti; oneri di attraversamento strutture.
SPECIFICHE TECNICHE: temperatura permanente = 95° C, non in pressione.</v>
      </c>
      <c r="F233" s="39" t="str">
        <f>'DESTR_OPERE LAVORO'!A232</f>
        <v>O_1C.12.030.0010.b</v>
      </c>
      <c r="G233" s="14" t="str">
        <f t="shared" si="3"/>
        <v>OK</v>
      </c>
      <c r="H233" s="14" t="str">
        <f>IFERROR(VLOOKUP(F233,'DESTR_OPERE LAVORO'!A:AR,7,FALSE),"")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40 mm, spessore 1,8 mm.
SPECIFICHE TECNICHE: temperatura permanente = 95° C, non in pressione.</v>
      </c>
    </row>
    <row r="234" spans="2:8" ht="15" customHeight="1" x14ac:dyDescent="0.25">
      <c r="B234" s="36" t="s">
        <v>344</v>
      </c>
      <c r="C234" s="36" t="str">
        <f>IF(LEN($B234)&gt;14,_xlfn.CONCAT(VLOOKUP(LEFT($B234,14),[1]Foglio1!$A$6:$D$44904,2,FALSE),VLOOKUP($B234,[1]Foglio1!$A$6:$D$44904,2,FALSE)),VLOOKUP($B234,[1]Foglio1!$A$6:$D$44904,2,FALSE))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40 - s = 1,8</v>
      </c>
      <c r="D234" s="37" t="str">
        <f>IF(MID(F234,1,1)="L","",IFERROR(VLOOKUP(B234,'DESTR_OPERE LAVORO'!B:AP,3,FALSE),""))</f>
        <v/>
      </c>
      <c r="E234" s="36" t="str">
        <f>IF(MID(F234,1,1)="L","",IFERROR(VLOOKUP(B234,'DESTR_OPERE LAVORO'!B:AP,4,FALSE),""))</f>
        <v/>
      </c>
      <c r="F234" s="39" t="str">
        <f>'DESTR_OPERE LAVORO'!A233</f>
        <v>L_1C.12.030.0010.b</v>
      </c>
      <c r="G234" s="14" t="str">
        <f t="shared" si="3"/>
        <v>OK</v>
      </c>
      <c r="H234" s="14" t="str">
        <f>IFERROR(VLOOKUP(F234,'DESTR_OPERE LAVORO'!A:AR,7,FALSE),"")</f>
        <v xml:space="preserve">LAVORO: Posa. Incluso: oneri di fissaggio a pareti/soffitti; oneri di attraversamento strutture.
</v>
      </c>
    </row>
    <row r="235" spans="2:8" ht="15" customHeight="1" x14ac:dyDescent="0.25">
      <c r="B235" s="36" t="s">
        <v>345</v>
      </c>
      <c r="C235" s="36" t="str">
        <f>IF(LEN($B235)&gt;14,_xlfn.CONCAT(VLOOKUP(LEFT($B235,14),[1]Foglio1!$A$6:$D$44904,2,FALSE),VLOOKUP($B235,[1]Foglio1!$A$6:$D$44904,2,FALSE)),VLOOKUP($B235,[1]Foglio1!$A$6:$D$44904,2,FALSE))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50 - s = 1,8</v>
      </c>
      <c r="D235" s="37" t="str">
        <f>IF(MID(F235,1,1)="L","",IFERROR(VLOOKUP(B235,'DESTR_OPERE LAVORO'!B:AP,3,FALSE),""))</f>
        <v>CODICE OC</v>
      </c>
      <c r="E235" s="36" t="str">
        <f>IF(MID(F235,1,1)="L","",IFERROR(VLOOKUP(B235,'DESTR_OPERE LAVORO'!B:AP,4,FALSE),""))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50 mm, spessore 1,8 mm.
LAVORO: Posa. Incluso: oneri di fissaggio a pareti/soffitti; oneri di attraversamento strutture.
SPECIFICHE TECNICHE: temperatura permanente = 95° C, non in pressione.</v>
      </c>
      <c r="F235" s="39" t="str">
        <f>'DESTR_OPERE LAVORO'!A234</f>
        <v>O_1C.12.030.0010.c</v>
      </c>
      <c r="G235" s="14" t="str">
        <f t="shared" si="3"/>
        <v>OK</v>
      </c>
      <c r="H235" s="14" t="str">
        <f>IFERROR(VLOOKUP(F235,'DESTR_OPERE LAVORO'!A:AR,7,FALSE),"")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50 mm, spessore 1,8 mm.
SPECIFICHE TECNICHE: temperatura permanente = 95° C, non in pressione.</v>
      </c>
    </row>
    <row r="236" spans="2:8" ht="15" customHeight="1" x14ac:dyDescent="0.25">
      <c r="B236" s="36" t="s">
        <v>345</v>
      </c>
      <c r="C236" s="36" t="str">
        <f>IF(LEN($B236)&gt;14,_xlfn.CONCAT(VLOOKUP(LEFT($B236,14),[1]Foglio1!$A$6:$D$44904,2,FALSE),VLOOKUP($B236,[1]Foglio1!$A$6:$D$44904,2,FALSE)),VLOOKUP($B236,[1]Foglio1!$A$6:$D$44904,2,FALSE))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50 - s = 1,8</v>
      </c>
      <c r="D236" s="37" t="str">
        <f>IF(MID(F236,1,1)="L","",IFERROR(VLOOKUP(B236,'DESTR_OPERE LAVORO'!B:AP,3,FALSE),""))</f>
        <v/>
      </c>
      <c r="E236" s="36" t="str">
        <f>IF(MID(F236,1,1)="L","",IFERROR(VLOOKUP(B236,'DESTR_OPERE LAVORO'!B:AP,4,FALSE),""))</f>
        <v/>
      </c>
      <c r="F236" s="39" t="str">
        <f>'DESTR_OPERE LAVORO'!A235</f>
        <v>L_1C.12.030.0010.c</v>
      </c>
      <c r="G236" s="14" t="str">
        <f t="shared" si="3"/>
        <v>OK</v>
      </c>
      <c r="H236" s="14" t="str">
        <f>IFERROR(VLOOKUP(F236,'DESTR_OPERE LAVORO'!A:AR,7,FALSE),"")</f>
        <v xml:space="preserve">LAVORO: Posa. Incluso: oneri di fissaggio a pareti/soffitti; oneri di attraversamento strutture.
</v>
      </c>
    </row>
    <row r="237" spans="2:8" ht="15" customHeight="1" x14ac:dyDescent="0.25">
      <c r="B237" s="36" t="s">
        <v>346</v>
      </c>
      <c r="C237" s="36" t="str">
        <f>IF(LEN($B237)&gt;14,_xlfn.CONCAT(VLOOKUP(LEFT($B237,14),[1]Foglio1!$A$6:$D$44904,2,FALSE),VLOOKUP($B237,[1]Foglio1!$A$6:$D$44904,2,FALSE)),VLOOKUP($B237,[1]Foglio1!$A$6:$D$44904,2,FALSE))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75 - s = 1,9</v>
      </c>
      <c r="D237" s="37" t="str">
        <f>IF(MID(F237,1,1)="L","",IFERROR(VLOOKUP(B237,'DESTR_OPERE LAVORO'!B:AP,3,FALSE),""))</f>
        <v>CODICE OC</v>
      </c>
      <c r="E237" s="36" t="str">
        <f>IF(MID(F237,1,1)="L","",IFERROR(VLOOKUP(B237,'DESTR_OPERE LAVORO'!B:AP,4,FALSE),""))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75 mm, spessore 1,9 mm.
LAVORO: Posa. Incluso: oneri di fissaggio a pareti/soffitti; oneri di attraversamento strutture.
SPECIFICHE TECNICHE: temperatura permanente = 95° C, non in pressione.</v>
      </c>
      <c r="F237" s="39" t="str">
        <f>'DESTR_OPERE LAVORO'!A236</f>
        <v>O_1C.12.030.0010.d</v>
      </c>
      <c r="G237" s="14" t="str">
        <f t="shared" si="3"/>
        <v>OK</v>
      </c>
      <c r="H237" s="14" t="str">
        <f>IFERROR(VLOOKUP(F237,'DESTR_OPERE LAVORO'!A:AR,7,FALSE),"")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75 mm, spessore 1,9 mm.
SPECIFICHE TECNICHE: temperatura permanente = 95° C, non in pressione.</v>
      </c>
    </row>
    <row r="238" spans="2:8" ht="15" customHeight="1" x14ac:dyDescent="0.25">
      <c r="B238" s="36" t="s">
        <v>346</v>
      </c>
      <c r="C238" s="36" t="str">
        <f>IF(LEN($B238)&gt;14,_xlfn.CONCAT(VLOOKUP(LEFT($B238,14),[1]Foglio1!$A$6:$D$44904,2,FALSE),VLOOKUP($B238,[1]Foglio1!$A$6:$D$44904,2,FALSE)),VLOOKUP($B238,[1]Foglio1!$A$6:$D$44904,2,FALSE))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75 - s = 1,9</v>
      </c>
      <c r="D238" s="37" t="str">
        <f>IF(MID(F238,1,1)="L","",IFERROR(VLOOKUP(B238,'DESTR_OPERE LAVORO'!B:AP,3,FALSE),""))</f>
        <v/>
      </c>
      <c r="E238" s="36" t="str">
        <f>IF(MID(F238,1,1)="L","",IFERROR(VLOOKUP(B238,'DESTR_OPERE LAVORO'!B:AP,4,FALSE),""))</f>
        <v/>
      </c>
      <c r="F238" s="39" t="str">
        <f>'DESTR_OPERE LAVORO'!A237</f>
        <v>L_1C.12.030.0010.d</v>
      </c>
      <c r="G238" s="14" t="str">
        <f t="shared" si="3"/>
        <v>OK</v>
      </c>
      <c r="H238" s="14" t="str">
        <f>IFERROR(VLOOKUP(F238,'DESTR_OPERE LAVORO'!A:AR,7,FALSE),"")</f>
        <v xml:space="preserve">LAVORO: Posa. Incluso: oneri di fissaggio a pareti/soffitti; oneri di attraversamento strutture.
</v>
      </c>
    </row>
    <row r="239" spans="2:8" ht="15" customHeight="1" x14ac:dyDescent="0.25">
      <c r="B239" s="36" t="s">
        <v>347</v>
      </c>
      <c r="C239" s="36" t="str">
        <f>IF(LEN($B239)&gt;14,_xlfn.CONCAT(VLOOKUP(LEFT($B239,14),[1]Foglio1!$A$6:$D$44904,2,FALSE),VLOOKUP($B239,[1]Foglio1!$A$6:$D$44904,2,FALSE)),VLOOKUP($B239,[1]Foglio1!$A$6:$D$44904,2,FALSE))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90 - s = 2,3</v>
      </c>
      <c r="D239" s="37" t="str">
        <f>IF(MID(F239,1,1)="L","",IFERROR(VLOOKUP(B239,'DESTR_OPERE LAVORO'!B:AP,3,FALSE),""))</f>
        <v>CODICE OC</v>
      </c>
      <c r="E239" s="36" t="str">
        <f>IF(MID(F239,1,1)="L","",IFERROR(VLOOKUP(B239,'DESTR_OPERE LAVORO'!B:AP,4,FALSE),""))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90 mm, spessore 2,3 mm.
LAVORO: Posa. Incluso: oneri di fissaggio a pareti/soffitti; oneri di attraversamento strutture.
SPECIFICHE TECNICHE: temperatura permanente = 95° C, non in pressione.</v>
      </c>
      <c r="F239" s="39" t="str">
        <f>'DESTR_OPERE LAVORO'!A238</f>
        <v>O_1C.12.030.0010.e</v>
      </c>
      <c r="G239" s="14" t="str">
        <f t="shared" si="3"/>
        <v>OK</v>
      </c>
      <c r="H239" s="14" t="str">
        <f>IFERROR(VLOOKUP(F239,'DESTR_OPERE LAVORO'!A:AR,7,FALSE),"")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90 mm, spessore 2,3 mm.
SPECIFICHE TECNICHE: temperatura permanente = 95° C, non in pressione.</v>
      </c>
    </row>
    <row r="240" spans="2:8" ht="15" customHeight="1" x14ac:dyDescent="0.25">
      <c r="B240" s="36" t="s">
        <v>347</v>
      </c>
      <c r="C240" s="36" t="str">
        <f>IF(LEN($B240)&gt;14,_xlfn.CONCAT(VLOOKUP(LEFT($B240,14),[1]Foglio1!$A$6:$D$44904,2,FALSE),VLOOKUP($B240,[1]Foglio1!$A$6:$D$44904,2,FALSE)),VLOOKUP($B240,[1]Foglio1!$A$6:$D$44904,2,FALSE))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90 - s = 2,3</v>
      </c>
      <c r="D240" s="37" t="str">
        <f>IF(MID(F240,1,1)="L","",IFERROR(VLOOKUP(B240,'DESTR_OPERE LAVORO'!B:AP,3,FALSE),""))</f>
        <v/>
      </c>
      <c r="E240" s="36" t="str">
        <f>IF(MID(F240,1,1)="L","",IFERROR(VLOOKUP(B240,'DESTR_OPERE LAVORO'!B:AP,4,FALSE),""))</f>
        <v/>
      </c>
      <c r="F240" s="39" t="str">
        <f>'DESTR_OPERE LAVORO'!A239</f>
        <v>L_1C.12.030.0010.e</v>
      </c>
      <c r="G240" s="14" t="str">
        <f t="shared" si="3"/>
        <v>OK</v>
      </c>
      <c r="H240" s="14" t="str">
        <f>IFERROR(VLOOKUP(F240,'DESTR_OPERE LAVORO'!A:AR,7,FALSE),"")</f>
        <v xml:space="preserve">LAVORO: Posa. Incluso: oneri di fissaggio a pareti/soffitti; oneri di attraversamento strutture.
</v>
      </c>
    </row>
    <row r="241" spans="2:8" ht="15" customHeight="1" x14ac:dyDescent="0.25">
      <c r="B241" s="36" t="s">
        <v>348</v>
      </c>
      <c r="C241" s="36" t="str">
        <f>IF(LEN($B241)&gt;14,_xlfn.CONCAT(VLOOKUP(LEFT($B241,14),[1]Foglio1!$A$6:$D$44904,2,FALSE),VLOOKUP($B241,[1]Foglio1!$A$6:$D$44904,2,FALSE)),VLOOKUP($B241,[1]Foglio1!$A$6:$D$44904,2,FALSE))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110 - s = 2,7</v>
      </c>
      <c r="D241" s="37" t="str">
        <f>IF(MID(F241,1,1)="L","",IFERROR(VLOOKUP(B241,'DESTR_OPERE LAVORO'!B:AP,3,FALSE),""))</f>
        <v>CODICE OC</v>
      </c>
      <c r="E241" s="36" t="str">
        <f>IF(MID(F241,1,1)="L","",IFERROR(VLOOKUP(B241,'DESTR_OPERE LAVORO'!B:AP,4,FALSE),""))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110 mm, spessore 2,7 mm.
LAVORO: Posa. Incluso: oneri di fissaggio a pareti/soffitti; oneri di attraversamento strutture.
SPECIFICHE TECNICHE: temperatura permanente = 95° C, non in pressione.</v>
      </c>
      <c r="F241" s="39" t="str">
        <f>'DESTR_OPERE LAVORO'!A240</f>
        <v>O_1C.12.030.0010.f</v>
      </c>
      <c r="G241" s="14" t="str">
        <f t="shared" si="3"/>
        <v>OK</v>
      </c>
      <c r="H241" s="14" t="str">
        <f>IFERROR(VLOOKUP(F241,'DESTR_OPERE LAVORO'!A:AR,7,FALSE),"")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110 mm, spessore 2,7 mm.
SPECIFICHE TECNICHE: temperatura permanente = 95° C, non in pressione.</v>
      </c>
    </row>
    <row r="242" spans="2:8" ht="15" customHeight="1" x14ac:dyDescent="0.25">
      <c r="B242" s="36" t="s">
        <v>348</v>
      </c>
      <c r="C242" s="36" t="str">
        <f>IF(LEN($B242)&gt;14,_xlfn.CONCAT(VLOOKUP(LEFT($B242,14),[1]Foglio1!$A$6:$D$44904,2,FALSE),VLOOKUP($B242,[1]Foglio1!$A$6:$D$44904,2,FALSE)),VLOOKUP($B242,[1]Foglio1!$A$6:$D$44904,2,FALSE))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110 - s = 2,7</v>
      </c>
      <c r="D242" s="37" t="str">
        <f>IF(MID(F242,1,1)="L","",IFERROR(VLOOKUP(B242,'DESTR_OPERE LAVORO'!B:AP,3,FALSE),""))</f>
        <v/>
      </c>
      <c r="E242" s="36" t="str">
        <f>IF(MID(F242,1,1)="L","",IFERROR(VLOOKUP(B242,'DESTR_OPERE LAVORO'!B:AP,4,FALSE),""))</f>
        <v/>
      </c>
      <c r="F242" s="39" t="str">
        <f>'DESTR_OPERE LAVORO'!A241</f>
        <v>L_1C.12.030.0010.f</v>
      </c>
      <c r="G242" s="14" t="str">
        <f t="shared" si="3"/>
        <v>OK</v>
      </c>
      <c r="H242" s="14" t="str">
        <f>IFERROR(VLOOKUP(F242,'DESTR_OPERE LAVORO'!A:AR,7,FALSE),"")</f>
        <v xml:space="preserve">LAVORO: Posa. Incluso: oneri di fissaggio a pareti/soffitti; oneri di attraversamento strutture.
</v>
      </c>
    </row>
    <row r="243" spans="2:8" ht="15" customHeight="1" x14ac:dyDescent="0.25">
      <c r="B243" s="36" t="s">
        <v>349</v>
      </c>
      <c r="C243" s="36" t="str">
        <f>IF(LEN($B243)&gt;14,_xlfn.CONCAT(VLOOKUP(LEFT($B243,14),[1]Foglio1!$A$6:$D$44904,2,FALSE),VLOOKUP($B243,[1]Foglio1!$A$6:$D$44904,2,FALSE)),VLOOKUP($B243,[1]Foglio1!$A$6:$D$44904,2,FALSE))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125 - s = 3,1</v>
      </c>
      <c r="D243" s="37" t="str">
        <f>IF(MID(F243,1,1)="L","",IFERROR(VLOOKUP(B243,'DESTR_OPERE LAVORO'!B:AP,3,FALSE),""))</f>
        <v>CODICE OC</v>
      </c>
      <c r="E243" s="36" t="str">
        <f>IF(MID(F243,1,1)="L","",IFERROR(VLOOKUP(B243,'DESTR_OPERE LAVORO'!B:AP,4,FALSE),""))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125 mm, spessore 3,1 mm.
LAVORO: Posa. Incluso: oneri di fissaggio a pareti/soffitti; oneri di attraversamento strutture.
SPECIFICHE TECNICHE: temperatura permanente = 95° C, non in pressione.</v>
      </c>
      <c r="F243" s="39" t="str">
        <f>'DESTR_OPERE LAVORO'!A242</f>
        <v>O_1C.12.030.0010.g</v>
      </c>
      <c r="G243" s="14" t="str">
        <f t="shared" si="3"/>
        <v>OK</v>
      </c>
      <c r="H243" s="14" t="str">
        <f>IFERROR(VLOOKUP(F243,'DESTR_OPERE LAVORO'!A:AR,7,FALSE),"")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125 mm, spessore 3,1 mm.
SPECIFICHE TECNICHE: temperatura permanente = 95° C, non in pressione.</v>
      </c>
    </row>
    <row r="244" spans="2:8" ht="15" customHeight="1" x14ac:dyDescent="0.25">
      <c r="B244" s="36" t="s">
        <v>349</v>
      </c>
      <c r="C244" s="36" t="str">
        <f>IF(LEN($B244)&gt;14,_xlfn.CONCAT(VLOOKUP(LEFT($B244,14),[1]Foglio1!$A$6:$D$44904,2,FALSE),VLOOKUP($B244,[1]Foglio1!$A$6:$D$44904,2,FALSE)),VLOOKUP($B244,[1]Foglio1!$A$6:$D$44904,2,FALSE))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125 - s = 3,1</v>
      </c>
      <c r="D244" s="37" t="str">
        <f>IF(MID(F244,1,1)="L","",IFERROR(VLOOKUP(B244,'DESTR_OPERE LAVORO'!B:AP,3,FALSE),""))</f>
        <v/>
      </c>
      <c r="E244" s="36" t="str">
        <f>IF(MID(F244,1,1)="L","",IFERROR(VLOOKUP(B244,'DESTR_OPERE LAVORO'!B:AP,4,FALSE),""))</f>
        <v/>
      </c>
      <c r="F244" s="39" t="str">
        <f>'DESTR_OPERE LAVORO'!A243</f>
        <v>L_1C.12.030.0010.g</v>
      </c>
      <c r="G244" s="14" t="str">
        <f t="shared" si="3"/>
        <v>OK</v>
      </c>
      <c r="H244" s="14" t="str">
        <f>IFERROR(VLOOKUP(F244,'DESTR_OPERE LAVORO'!A:AR,7,FALSE),"")</f>
        <v xml:space="preserve">LAVORO: Posa. Incluso: oneri di fissaggio a pareti/soffitti; oneri di attraversamento strutture.
</v>
      </c>
    </row>
    <row r="245" spans="2:8" ht="15" customHeight="1" x14ac:dyDescent="0.25">
      <c r="B245" s="36" t="s">
        <v>350</v>
      </c>
      <c r="C245" s="36" t="str">
        <f>IF(LEN($B245)&gt;14,_xlfn.CONCAT(VLOOKUP(LEFT($B245,14),[1]Foglio1!$A$6:$D$44904,2,FALSE),VLOOKUP($B245,[1]Foglio1!$A$6:$D$44904,2,FALSE)),VLOOKUP($B245,[1]Foglio1!$A$6:$D$44904,2,FALSE))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160 - s = 3,9</v>
      </c>
      <c r="D245" s="37" t="str">
        <f>IF(MID(F245,1,1)="L","",IFERROR(VLOOKUP(B245,'DESTR_OPERE LAVORO'!B:AP,3,FALSE),""))</f>
        <v>CODICE OC</v>
      </c>
      <c r="E245" s="36" t="str">
        <f>IF(MID(F245,1,1)="L","",IFERROR(VLOOKUP(B245,'DESTR_OPERE LAVORO'!B:AP,4,FALSE),""))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160 mm, spessore 3,9 mm.
LAVORO: Posa. Incluso: oneri di fissaggio a pareti/soffitti; oneri di attraversamento strutture.
SPECIFICHE TECNICHE: temperatura permanente = 95° C, non in pressione.</v>
      </c>
      <c r="F245" s="39" t="str">
        <f>'DESTR_OPERE LAVORO'!A244</f>
        <v>O_1C.12.030.0010.h</v>
      </c>
      <c r="G245" s="14" t="str">
        <f t="shared" si="3"/>
        <v>OK</v>
      </c>
      <c r="H245" s="14" t="str">
        <f>IFERROR(VLOOKUP(F245,'DESTR_OPERE LAVORO'!A:AR,7,FALSE),"")</f>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160 mm, spessore 3,9 mm.
SPECIFICHE TECNICHE: temperatura permanente = 95° C, non in pressione.</v>
      </c>
    </row>
    <row r="246" spans="2:8" ht="15" customHeight="1" x14ac:dyDescent="0.25">
      <c r="B246" s="36" t="s">
        <v>350</v>
      </c>
      <c r="C246" s="36" t="str">
        <f>IF(LEN($B246)&gt;14,_xlfn.CONCAT(VLOOKUP(LEFT($B246,14),[1]Foglio1!$A$6:$D$44904,2,FALSE),VLOOKUP($B246,[1]Foglio1!$A$6:$D$44904,2,FALSE)),VLOOKUP($B246,[1]Foglio1!$A$6:$D$44904,2,FALSE))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160 - s = 3,9</v>
      </c>
      <c r="D246" s="37" t="str">
        <f>IF(MID(F246,1,1)="L","",IFERROR(VLOOKUP(B246,'DESTR_OPERE LAVORO'!B:AP,3,FALSE),""))</f>
        <v/>
      </c>
      <c r="E246" s="36" t="str">
        <f>IF(MID(F246,1,1)="L","",IFERROR(VLOOKUP(B246,'DESTR_OPERE LAVORO'!B:AP,4,FALSE),""))</f>
        <v/>
      </c>
      <c r="F246" s="39" t="str">
        <f>'DESTR_OPERE LAVORO'!A245</f>
        <v>L_1C.12.030.0010.h</v>
      </c>
      <c r="G246" s="14" t="str">
        <f t="shared" si="3"/>
        <v>OK</v>
      </c>
      <c r="H246" s="14" t="str">
        <f>IFERROR(VLOOKUP(F246,'DESTR_OPERE LAVORO'!A:AR,7,FALSE),"")</f>
        <v xml:space="preserve">LAVORO: Posa. Incluso: oneri di fissaggio a pareti/soffitti; oneri di attraversamento strutture.
</v>
      </c>
    </row>
    <row r="247" spans="2:8" ht="15" customHeight="1" x14ac:dyDescent="0.25">
      <c r="B247" s="36" t="s">
        <v>351</v>
      </c>
      <c r="C247" s="36" t="str">
        <f>IF(LEN($B247)&gt;14,_xlfn.CONCAT(VLOOKUP(LEFT($B247,14),[1]Foglio1!$A$6:$D$44904,2,FALSE),VLOOKUP($B247,[1]Foglio1!$A$6:$D$44904,2,FALSE)),VLOOKUP($B247,[1]Foglio1!$A$6:$D$44904,2,FALSE))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250 - Di 218</v>
      </c>
      <c r="D247" s="37" t="str">
        <f>IF(MID(F247,1,1)="L","",IFERROR(VLOOKUP(B247,'DESTR_OPERE LAVORO'!B:AP,3,FALSE),""))</f>
        <v>CODICE OC</v>
      </c>
      <c r="E247" s="36" t="str">
        <f>IF(MID(F247,1,1)="L","",IFERROR(VLOOKUP(B247,'DESTR_OPERE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250 mm, diametro interno 218 mm.
LAVORO: Posa. Escluso: scavo; piano di appoggio; rinfianco; riempimento.
</v>
      </c>
      <c r="F247" s="39" t="str">
        <f>'DESTR_OPERE LAVORO'!A246</f>
        <v>O_1C.12.040.0010.a</v>
      </c>
      <c r="G247" s="14" t="str">
        <f t="shared" si="3"/>
        <v>OK</v>
      </c>
      <c r="H247" s="14" t="str">
        <f>IFERROR(VLOOKUP(F247,'DESTR_OPERE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250 mm, diametro interno 218 mm.
</v>
      </c>
    </row>
    <row r="248" spans="2:8" ht="15" customHeight="1" x14ac:dyDescent="0.25">
      <c r="B248" s="36" t="s">
        <v>351</v>
      </c>
      <c r="C248" s="36" t="str">
        <f>IF(LEN($B248)&gt;14,_xlfn.CONCAT(VLOOKUP(LEFT($B248,14),[1]Foglio1!$A$6:$D$44904,2,FALSE),VLOOKUP($B248,[1]Foglio1!$A$6:$D$44904,2,FALSE)),VLOOKUP($B248,[1]Foglio1!$A$6:$D$44904,2,FALSE))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250 - Di 218</v>
      </c>
      <c r="D248" s="37" t="str">
        <f>IF(MID(F248,1,1)="L","",IFERROR(VLOOKUP(B248,'DESTR_OPERE LAVORO'!B:AP,3,FALSE),""))</f>
        <v/>
      </c>
      <c r="E248" s="36" t="str">
        <f>IF(MID(F248,1,1)="L","",IFERROR(VLOOKUP(B248,'DESTR_OPERE LAVORO'!B:AP,4,FALSE),""))</f>
        <v/>
      </c>
      <c r="F248" s="39" t="str">
        <f>'DESTR_OPERE LAVORO'!A247</f>
        <v>L_1C.12.040.0010.a</v>
      </c>
      <c r="G248" s="14" t="str">
        <f t="shared" si="3"/>
        <v>OK</v>
      </c>
      <c r="H248" s="14" t="str">
        <f>IFERROR(VLOOKUP(F248,'DESTR_OPERE LAVORO'!A:AR,7,FALSE),"")</f>
        <v xml:space="preserve">LAVORO: Posa. Escluso: scavo; piano di appoggio; rinfianco; riempimento.
</v>
      </c>
    </row>
    <row r="249" spans="2:8" ht="15" customHeight="1" x14ac:dyDescent="0.25">
      <c r="B249" s="36" t="s">
        <v>352</v>
      </c>
      <c r="C249" s="36" t="str">
        <f>IF(LEN($B249)&gt;14,_xlfn.CONCAT(VLOOKUP(LEFT($B249,14),[1]Foglio1!$A$6:$D$44904,2,FALSE),VLOOKUP($B249,[1]Foglio1!$A$6:$D$44904,2,FALSE)),VLOOKUP($B249,[1]Foglio1!$A$6:$D$44904,2,FALSE))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315 - Di 272</v>
      </c>
      <c r="D249" s="37" t="str">
        <f>IF(MID(F249,1,1)="L","",IFERROR(VLOOKUP(B249,'DESTR_OPERE LAVORO'!B:AP,3,FALSE),""))</f>
        <v>CODICE OC</v>
      </c>
      <c r="E249" s="36" t="str">
        <f>IF(MID(F249,1,1)="L","",IFERROR(VLOOKUP(B249,'DESTR_OPERE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315 mm, diametro interno 272 mm.
LAVORO: Posa. Escluso: scavo; piano di appoggio; rinfianco; riempimento.
</v>
      </c>
      <c r="F249" s="39" t="str">
        <f>'DESTR_OPERE LAVORO'!A248</f>
        <v>O_1C.12.040.0010.b</v>
      </c>
      <c r="G249" s="14" t="str">
        <f t="shared" si="3"/>
        <v>OK</v>
      </c>
      <c r="H249" s="14" t="str">
        <f>IFERROR(VLOOKUP(F249,'DESTR_OPERE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315 mm, diametro interno 272 mm.
</v>
      </c>
    </row>
    <row r="250" spans="2:8" ht="15" customHeight="1" x14ac:dyDescent="0.25">
      <c r="B250" s="36" t="s">
        <v>352</v>
      </c>
      <c r="C250" s="36" t="str">
        <f>IF(LEN($B250)&gt;14,_xlfn.CONCAT(VLOOKUP(LEFT($B250,14),[1]Foglio1!$A$6:$D$44904,2,FALSE),VLOOKUP($B250,[1]Foglio1!$A$6:$D$44904,2,FALSE)),VLOOKUP($B250,[1]Foglio1!$A$6:$D$44904,2,FALSE))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315 - Di 272</v>
      </c>
      <c r="D250" s="37" t="str">
        <f>IF(MID(F250,1,1)="L","",IFERROR(VLOOKUP(B250,'DESTR_OPERE LAVORO'!B:AP,3,FALSE),""))</f>
        <v/>
      </c>
      <c r="E250" s="36" t="str">
        <f>IF(MID(F250,1,1)="L","",IFERROR(VLOOKUP(B250,'DESTR_OPERE LAVORO'!B:AP,4,FALSE),""))</f>
        <v/>
      </c>
      <c r="F250" s="39" t="str">
        <f>'DESTR_OPERE LAVORO'!A249</f>
        <v>L_1C.12.040.0010.b</v>
      </c>
      <c r="G250" s="14" t="str">
        <f t="shared" si="3"/>
        <v>OK</v>
      </c>
      <c r="H250" s="14" t="str">
        <f>IFERROR(VLOOKUP(F250,'DESTR_OPERE LAVORO'!A:AR,7,FALSE),"")</f>
        <v xml:space="preserve">LAVORO: Posa. Escluso: scavo; piano di appoggio; rinfianco; riempimento.
</v>
      </c>
    </row>
    <row r="251" spans="2:8" ht="15" customHeight="1" x14ac:dyDescent="0.25">
      <c r="B251" s="36" t="s">
        <v>353</v>
      </c>
      <c r="C251" s="36" t="str">
        <f>IF(LEN($B251)&gt;14,_xlfn.CONCAT(VLOOKUP(LEFT($B251,14),[1]Foglio1!$A$6:$D$44904,2,FALSE),VLOOKUP($B251,[1]Foglio1!$A$6:$D$44904,2,FALSE)),VLOOKUP($B251,[1]Foglio1!$A$6:$D$44904,2,FALSE))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400 - Di 347</v>
      </c>
      <c r="D251" s="37" t="str">
        <f>IF(MID(F251,1,1)="L","",IFERROR(VLOOKUP(B251,'DESTR_OPERE LAVORO'!B:AP,3,FALSE),""))</f>
        <v>CODICE OC</v>
      </c>
      <c r="E251" s="36" t="str">
        <f>IF(MID(F251,1,1)="L","",IFERROR(VLOOKUP(B251,'DESTR_OPERE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400 mm, diametro interno 347 mm.
LAVORO: Posa. Escluso: scavo; piano di appoggio; rinfianco; riempimento.
</v>
      </c>
      <c r="F251" s="39" t="str">
        <f>'DESTR_OPERE LAVORO'!A250</f>
        <v>O_1C.12.040.0010.c</v>
      </c>
      <c r="G251" s="14" t="str">
        <f t="shared" si="3"/>
        <v>OK</v>
      </c>
      <c r="H251" s="14" t="str">
        <f>IFERROR(VLOOKUP(F251,'DESTR_OPERE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400 mm, diametro interno 347 mm.
</v>
      </c>
    </row>
    <row r="252" spans="2:8" ht="15" customHeight="1" x14ac:dyDescent="0.25">
      <c r="B252" s="36" t="s">
        <v>353</v>
      </c>
      <c r="C252" s="36" t="str">
        <f>IF(LEN($B252)&gt;14,_xlfn.CONCAT(VLOOKUP(LEFT($B252,14),[1]Foglio1!$A$6:$D$44904,2,FALSE),VLOOKUP($B252,[1]Foglio1!$A$6:$D$44904,2,FALSE)),VLOOKUP($B252,[1]Foglio1!$A$6:$D$44904,2,FALSE))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400 - Di 347</v>
      </c>
      <c r="D252" s="37" t="str">
        <f>IF(MID(F252,1,1)="L","",IFERROR(VLOOKUP(B252,'DESTR_OPERE LAVORO'!B:AP,3,FALSE),""))</f>
        <v/>
      </c>
      <c r="E252" s="36" t="str">
        <f>IF(MID(F252,1,1)="L","",IFERROR(VLOOKUP(B252,'DESTR_OPERE LAVORO'!B:AP,4,FALSE),""))</f>
        <v/>
      </c>
      <c r="F252" s="39" t="str">
        <f>'DESTR_OPERE LAVORO'!A251</f>
        <v>L_1C.12.040.0010.c</v>
      </c>
      <c r="G252" s="14" t="str">
        <f t="shared" si="3"/>
        <v>OK</v>
      </c>
      <c r="H252" s="14" t="str">
        <f>IFERROR(VLOOKUP(F252,'DESTR_OPERE LAVORO'!A:AR,7,FALSE),"")</f>
        <v xml:space="preserve">LAVORO: Posa. Escluso: scavo; piano di appoggio; rinfianco; riempimento.
</v>
      </c>
    </row>
    <row r="253" spans="2:8" ht="15" customHeight="1" x14ac:dyDescent="0.25">
      <c r="B253" s="36" t="s">
        <v>354</v>
      </c>
      <c r="C253" s="36" t="str">
        <f>IF(LEN($B253)&gt;14,_xlfn.CONCAT(VLOOKUP(LEFT($B253,14),[1]Foglio1!$A$6:$D$44904,2,FALSE),VLOOKUP($B253,[1]Foglio1!$A$6:$D$44904,2,FALSE)),VLOOKUP($B253,[1]Foglio1!$A$6:$D$44904,2,FALSE))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500 - Di 433</v>
      </c>
      <c r="D253" s="37" t="str">
        <f>IF(MID(F253,1,1)="L","",IFERROR(VLOOKUP(B253,'DESTR_OPERE LAVORO'!B:AP,3,FALSE),""))</f>
        <v>CODICE OC</v>
      </c>
      <c r="E253" s="36" t="str">
        <f>IF(MID(F253,1,1)="L","",IFERROR(VLOOKUP(B253,'DESTR_OPERE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500 mm, diametro interno 433 mm.
LAVORO: Posa. Escluso: scavo; piano di appoggio; rinfianco; riempimento.
</v>
      </c>
      <c r="F253" s="39" t="str">
        <f>'DESTR_OPERE LAVORO'!A252</f>
        <v>O_1C.12.040.0010.d</v>
      </c>
      <c r="G253" s="14" t="str">
        <f t="shared" si="3"/>
        <v>OK</v>
      </c>
      <c r="H253" s="14" t="str">
        <f>IFERROR(VLOOKUP(F253,'DESTR_OPERE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500 mm, diametro interno 433 mm.
</v>
      </c>
    </row>
    <row r="254" spans="2:8" ht="15" customHeight="1" x14ac:dyDescent="0.25">
      <c r="B254" s="36" t="s">
        <v>354</v>
      </c>
      <c r="C254" s="36" t="str">
        <f>IF(LEN($B254)&gt;14,_xlfn.CONCAT(VLOOKUP(LEFT($B254,14),[1]Foglio1!$A$6:$D$44904,2,FALSE),VLOOKUP($B254,[1]Foglio1!$A$6:$D$44904,2,FALSE)),VLOOKUP($B254,[1]Foglio1!$A$6:$D$44904,2,FALSE))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500 - Di 433</v>
      </c>
      <c r="D254" s="37" t="str">
        <f>IF(MID(F254,1,1)="L","",IFERROR(VLOOKUP(B254,'DESTR_OPERE LAVORO'!B:AP,3,FALSE),""))</f>
        <v/>
      </c>
      <c r="E254" s="36" t="str">
        <f>IF(MID(F254,1,1)="L","",IFERROR(VLOOKUP(B254,'DESTR_OPERE LAVORO'!B:AP,4,FALSE),""))</f>
        <v/>
      </c>
      <c r="F254" s="39" t="str">
        <f>'DESTR_OPERE LAVORO'!A253</f>
        <v>L_1C.12.040.0010.d</v>
      </c>
      <c r="G254" s="14" t="str">
        <f t="shared" si="3"/>
        <v>OK</v>
      </c>
      <c r="H254" s="14" t="str">
        <f>IFERROR(VLOOKUP(F254,'DESTR_OPERE LAVORO'!A:AR,7,FALSE),"")</f>
        <v xml:space="preserve">LAVORO: Posa. Escluso: scavo; piano di appoggio; rinfianco; riempimento.
</v>
      </c>
    </row>
    <row r="255" spans="2:8" ht="15" customHeight="1" x14ac:dyDescent="0.25">
      <c r="B255" s="36" t="s">
        <v>355</v>
      </c>
      <c r="C255" s="36" t="str">
        <f>IF(LEN($B255)&gt;14,_xlfn.CONCAT(VLOOKUP(LEFT($B255,14),[1]Foglio1!$A$6:$D$44904,2,FALSE),VLOOKUP($B255,[1]Foglio1!$A$6:$D$44904,2,FALSE)),VLOOKUP($B255,[1]Foglio1!$A$6:$D$44904,2,FALSE))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630 - Di 535</v>
      </c>
      <c r="D255" s="37" t="str">
        <f>IF(MID(F255,1,1)="L","",IFERROR(VLOOKUP(B255,'DESTR_OPERE LAVORO'!B:AP,3,FALSE),""))</f>
        <v>CODICE OC</v>
      </c>
      <c r="E255" s="36" t="str">
        <f>IF(MID(F255,1,1)="L","",IFERROR(VLOOKUP(B255,'DESTR_OPERE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630 mm, diametro interno 535 mm.
LAVORO: Posa. Escluso: scavo; piano di appoggio; rinfianco; riempimento.
</v>
      </c>
      <c r="F255" s="39" t="str">
        <f>'DESTR_OPERE LAVORO'!A254</f>
        <v>O_1C.12.040.0010.e</v>
      </c>
      <c r="G255" s="14" t="str">
        <f t="shared" si="3"/>
        <v>OK</v>
      </c>
      <c r="H255" s="14" t="str">
        <f>IFERROR(VLOOKUP(F255,'DESTR_OPERE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630 mm, diametro interno 535 mm.
</v>
      </c>
    </row>
    <row r="256" spans="2:8" ht="15" customHeight="1" x14ac:dyDescent="0.25">
      <c r="B256" s="36" t="s">
        <v>355</v>
      </c>
      <c r="C256" s="36" t="str">
        <f>IF(LEN($B256)&gt;14,_xlfn.CONCAT(VLOOKUP(LEFT($B256,14),[1]Foglio1!$A$6:$D$44904,2,FALSE),VLOOKUP($B256,[1]Foglio1!$A$6:$D$44904,2,FALSE)),VLOOKUP($B256,[1]Foglio1!$A$6:$D$44904,2,FALSE))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630 - Di 535</v>
      </c>
      <c r="D256" s="37" t="str">
        <f>IF(MID(F256,1,1)="L","",IFERROR(VLOOKUP(B256,'DESTR_OPERE LAVORO'!B:AP,3,FALSE),""))</f>
        <v/>
      </c>
      <c r="E256" s="36" t="str">
        <f>IF(MID(F256,1,1)="L","",IFERROR(VLOOKUP(B256,'DESTR_OPERE LAVORO'!B:AP,4,FALSE),""))</f>
        <v/>
      </c>
      <c r="F256" s="39" t="str">
        <f>'DESTR_OPERE LAVORO'!A255</f>
        <v>L_1C.12.040.0010.e</v>
      </c>
      <c r="G256" s="14" t="str">
        <f t="shared" si="3"/>
        <v>OK</v>
      </c>
      <c r="H256" s="14" t="str">
        <f>IFERROR(VLOOKUP(F256,'DESTR_OPERE LAVORO'!A:AR,7,FALSE),"")</f>
        <v xml:space="preserve">LAVORO: Posa. Escluso: scavo; piano di appoggio; rinfianco; riempimento.
</v>
      </c>
    </row>
    <row r="257" spans="2:8" ht="15" customHeight="1" x14ac:dyDescent="0.25">
      <c r="B257" s="36" t="s">
        <v>356</v>
      </c>
      <c r="C257" s="36" t="str">
        <f>IF(LEN($B257)&gt;14,_xlfn.CONCAT(VLOOKUP(LEFT($B257,14),[1]Foglio1!$A$6:$D$44904,2,FALSE),VLOOKUP($B257,[1]Foglio1!$A$6:$D$44904,2,FALSE)),VLOOKUP($B257,[1]Foglio1!$A$6:$D$44904,2,FALSE))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800 - Di 678</v>
      </c>
      <c r="D257" s="37" t="str">
        <f>IF(MID(F257,1,1)="L","",IFERROR(VLOOKUP(B257,'DESTR_OPERE LAVORO'!B:AP,3,FALSE),""))</f>
        <v>CODICE OC</v>
      </c>
      <c r="E257" s="36" t="str">
        <f>IF(MID(F257,1,1)="L","",IFERROR(VLOOKUP(B257,'DESTR_OPERE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800 mm, diametro interno 678 mm.
LAVORO: Posa. Escluso: scavo; piano di appoggio; rinfianco; riempimento.
</v>
      </c>
      <c r="F257" s="39" t="str">
        <f>'DESTR_OPERE LAVORO'!A256</f>
        <v>O_1C.12.040.0010.f</v>
      </c>
      <c r="G257" s="14" t="str">
        <f t="shared" si="3"/>
        <v>OK</v>
      </c>
      <c r="H257" s="14" t="str">
        <f>IFERROR(VLOOKUP(F257,'DESTR_OPERE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800 mm, diametro interno 678 mm.
</v>
      </c>
    </row>
    <row r="258" spans="2:8" ht="15" customHeight="1" x14ac:dyDescent="0.25">
      <c r="B258" s="36" t="s">
        <v>356</v>
      </c>
      <c r="C258" s="36" t="str">
        <f>IF(LEN($B258)&gt;14,_xlfn.CONCAT(VLOOKUP(LEFT($B258,14),[1]Foglio1!$A$6:$D$44904,2,FALSE),VLOOKUP($B258,[1]Foglio1!$A$6:$D$44904,2,FALSE)),VLOOKUP($B258,[1]Foglio1!$A$6:$D$44904,2,FALSE))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800 - Di 678</v>
      </c>
      <c r="D258" s="37" t="str">
        <f>IF(MID(F258,1,1)="L","",IFERROR(VLOOKUP(B258,'DESTR_OPERE LAVORO'!B:AP,3,FALSE),""))</f>
        <v/>
      </c>
      <c r="E258" s="36" t="str">
        <f>IF(MID(F258,1,1)="L","",IFERROR(VLOOKUP(B258,'DESTR_OPERE LAVORO'!B:AP,4,FALSE),""))</f>
        <v/>
      </c>
      <c r="F258" s="39" t="str">
        <f>'DESTR_OPERE LAVORO'!A257</f>
        <v>L_1C.12.040.0010.f</v>
      </c>
      <c r="G258" s="14" t="str">
        <f t="shared" si="3"/>
        <v>OK</v>
      </c>
      <c r="H258" s="14" t="str">
        <f>IFERROR(VLOOKUP(F258,'DESTR_OPERE LAVORO'!A:AR,7,FALSE),"")</f>
        <v xml:space="preserve">LAVORO: Posa. Escluso: scavo; piano di appoggio; rinfianco; riempimento.
</v>
      </c>
    </row>
    <row r="259" spans="2:8" ht="15" customHeight="1" x14ac:dyDescent="0.25">
      <c r="B259" s="36" t="s">
        <v>357</v>
      </c>
      <c r="C259" s="36" t="str">
        <f>IF(LEN($B259)&gt;14,_xlfn.CONCAT(VLOOKUP(LEFT($B259,14),[1]Foglio1!$A$6:$D$44904,2,FALSE),VLOOKUP($B259,[1]Foglio1!$A$6:$D$44904,2,FALSE)),VLOOKUP($B259,[1]Foglio1!$A$6:$D$44904,2,FALSE))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1000 - Di 852</v>
      </c>
      <c r="D259" s="37" t="str">
        <f>IF(MID(F259,1,1)="L","",IFERROR(VLOOKUP(B259,'DESTR_OPERE LAVORO'!B:AP,3,FALSE),""))</f>
        <v>CODICE OC</v>
      </c>
      <c r="E259" s="36" t="str">
        <f>IF(MID(F259,1,1)="L","",IFERROR(VLOOKUP(B259,'DESTR_OPERE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1000 mm, diametro interno 852 mm.
LAVORO: Posa. Escluso: scavo; piano di appoggio; rinfianco; riempimento.
</v>
      </c>
      <c r="F259" s="39" t="str">
        <f>'DESTR_OPERE LAVORO'!A258</f>
        <v>O_1C.12.040.0010.g</v>
      </c>
      <c r="G259" s="14" t="str">
        <f t="shared" si="3"/>
        <v>OK</v>
      </c>
      <c r="H259" s="14" t="str">
        <f>IFERROR(VLOOKUP(F259,'DESTR_OPERE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1000 mm, diametro interno 852 mm.
</v>
      </c>
    </row>
    <row r="260" spans="2:8" ht="15" customHeight="1" x14ac:dyDescent="0.25">
      <c r="B260" s="36" t="s">
        <v>357</v>
      </c>
      <c r="C260" s="36" t="str">
        <f>IF(LEN($B260)&gt;14,_xlfn.CONCAT(VLOOKUP(LEFT($B260,14),[1]Foglio1!$A$6:$D$44904,2,FALSE),VLOOKUP($B260,[1]Foglio1!$A$6:$D$44904,2,FALSE)),VLOOKUP($B260,[1]Foglio1!$A$6:$D$44904,2,FALSE))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1000 - Di 852</v>
      </c>
      <c r="D260" s="37" t="str">
        <f>IF(MID(F260,1,1)="L","",IFERROR(VLOOKUP(B260,'DESTR_OPERE LAVORO'!B:AP,3,FALSE),""))</f>
        <v/>
      </c>
      <c r="E260" s="36" t="str">
        <f>IF(MID(F260,1,1)="L","",IFERROR(VLOOKUP(B260,'DESTR_OPERE LAVORO'!B:AP,4,FALSE),""))</f>
        <v/>
      </c>
      <c r="F260" s="39" t="str">
        <f>'DESTR_OPERE LAVORO'!A259</f>
        <v>L_1C.12.040.0010.g</v>
      </c>
      <c r="G260" s="14" t="str">
        <f t="shared" si="3"/>
        <v>OK</v>
      </c>
      <c r="H260" s="14" t="str">
        <f>IFERROR(VLOOKUP(F260,'DESTR_OPERE LAVORO'!A:AR,7,FALSE),"")</f>
        <v xml:space="preserve">LAVORO: Posa. Escluso: scavo; piano di appoggio; rinfianco; riempimento.
</v>
      </c>
    </row>
    <row r="261" spans="2:8" ht="15" customHeight="1" x14ac:dyDescent="0.25">
      <c r="B261" s="36" t="s">
        <v>358</v>
      </c>
      <c r="C261" s="36" t="str">
        <f>IF(LEN($B261)&gt;14,_xlfn.CONCAT(VLOOKUP(LEFT($B261,14),[1]Foglio1!$A$6:$D$44904,2,FALSE),VLOOKUP($B261,[1]Foglio1!$A$6:$D$44904,2,FALSE)),VLOOKUP($B261,[1]Foglio1!$A$6:$D$44904,2,FALSE))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1200 - Di 1030</v>
      </c>
      <c r="D261" s="37" t="str">
        <f>IF(MID(F261,1,1)="L","",IFERROR(VLOOKUP(B261,'DESTR_OPERE LAVORO'!B:AP,3,FALSE),""))</f>
        <v>CODICE OC</v>
      </c>
      <c r="E261" s="36" t="str">
        <f>IF(MID(F261,1,1)="L","",IFERROR(VLOOKUP(B261,'DESTR_OPERE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1200 mm, diametro interno 1030 mm.
LAVORO: Posa. Escluso: scavo; piano di appoggio; rinfianco; riempimento.
</v>
      </c>
      <c r="F261" s="39" t="str">
        <f>'DESTR_OPERE LAVORO'!A260</f>
        <v>O_1C.12.040.0010.h</v>
      </c>
      <c r="G261" s="14" t="str">
        <f t="shared" ref="G261:G324" si="4">IF(MID(F261,3,255)=B261,"OK","ERRORE")</f>
        <v>OK</v>
      </c>
      <c r="H261" s="14" t="str">
        <f>IFERROR(VLOOKUP(F261,'DESTR_OPERE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1200 mm, diametro interno 1030 mm.
</v>
      </c>
    </row>
    <row r="262" spans="2:8" ht="15" customHeight="1" x14ac:dyDescent="0.25">
      <c r="B262" s="36" t="s">
        <v>358</v>
      </c>
      <c r="C262" s="36" t="str">
        <f>IF(LEN($B262)&gt;14,_xlfn.CONCAT(VLOOKUP(LEFT($B262,14),[1]Foglio1!$A$6:$D$44904,2,FALSE),VLOOKUP($B262,[1]Foglio1!$A$6:$D$44904,2,FALSE)),VLOOKUP($B262,[1]Foglio1!$A$6:$D$44904,2,FALSE))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1200 - Di 1030</v>
      </c>
      <c r="D262" s="37" t="str">
        <f>IF(MID(F262,1,1)="L","",IFERROR(VLOOKUP(B262,'DESTR_OPERE LAVORO'!B:AP,3,FALSE),""))</f>
        <v/>
      </c>
      <c r="E262" s="36" t="str">
        <f>IF(MID(F262,1,1)="L","",IFERROR(VLOOKUP(B262,'DESTR_OPERE LAVORO'!B:AP,4,FALSE),""))</f>
        <v/>
      </c>
      <c r="F262" s="39" t="str">
        <f>'DESTR_OPERE LAVORO'!A261</f>
        <v>L_1C.12.040.0010.h</v>
      </c>
      <c r="G262" s="14" t="str">
        <f t="shared" si="4"/>
        <v>OK</v>
      </c>
      <c r="H262" s="14" t="str">
        <f>IFERROR(VLOOKUP(F262,'DESTR_OPERE LAVORO'!A:AR,7,FALSE),"")</f>
        <v xml:space="preserve">LAVORO: Posa. Escluso: scavo; piano di appoggio; rinfianco; riempimento.
</v>
      </c>
    </row>
    <row r="263" spans="2:8" ht="15" customHeight="1" x14ac:dyDescent="0.25">
      <c r="B263" s="36" t="s">
        <v>359</v>
      </c>
      <c r="C263" s="36" t="str">
        <f>IF(LEN($B263)&gt;14,_xlfn.CONCAT(VLOOKUP(LEFT($B263,14),[1]Foglio1!$A$6:$D$44904,2,FALSE),VLOOKUP($B263,[1]Foglio1!$A$6:$D$44904,2,FALSE)),VLOOKUP($B263,[1]Foglio1!$A$6:$D$44904,2,FALSE))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250 - Di 218</v>
      </c>
      <c r="D263" s="37" t="str">
        <f>IF(MID(F263,1,1)="L","",IFERROR(VLOOKUP(B263,'DESTR_OPERE LAVORO'!B:AP,3,FALSE),""))</f>
        <v>CODICE OC</v>
      </c>
      <c r="E263" s="36" t="str">
        <f>IF(MID(F263,1,1)="L","",IFERROR(VLOOKUP(B263,'DESTR_OPERE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250 mm, diametro interno 218 mm.
LAVORO: Posa. Escluso: scavo; piano di appoggio; rinfianco; riempimento.
</v>
      </c>
      <c r="F263" s="39" t="str">
        <f>'DESTR_OPERE LAVORO'!A262</f>
        <v>O_1C.12.040.0020.a</v>
      </c>
      <c r="G263" s="14" t="str">
        <f t="shared" si="4"/>
        <v>OK</v>
      </c>
      <c r="H263" s="14" t="str">
        <f>IFERROR(VLOOKUP(F263,'DESTR_OPERE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250 mm, diametro interno 218 mm.
</v>
      </c>
    </row>
    <row r="264" spans="2:8" ht="15" customHeight="1" x14ac:dyDescent="0.25">
      <c r="B264" s="36" t="s">
        <v>359</v>
      </c>
      <c r="C264" s="36" t="str">
        <f>IF(LEN($B264)&gt;14,_xlfn.CONCAT(VLOOKUP(LEFT($B264,14),[1]Foglio1!$A$6:$D$44904,2,FALSE),VLOOKUP($B264,[1]Foglio1!$A$6:$D$44904,2,FALSE)),VLOOKUP($B264,[1]Foglio1!$A$6:$D$44904,2,FALSE))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250 - Di 218</v>
      </c>
      <c r="D264" s="37" t="str">
        <f>IF(MID(F264,1,1)="L","",IFERROR(VLOOKUP(B264,'DESTR_OPERE LAVORO'!B:AP,3,FALSE),""))</f>
        <v/>
      </c>
      <c r="E264" s="36" t="str">
        <f>IF(MID(F264,1,1)="L","",IFERROR(VLOOKUP(B264,'DESTR_OPERE LAVORO'!B:AP,4,FALSE),""))</f>
        <v/>
      </c>
      <c r="F264" s="39" t="str">
        <f>'DESTR_OPERE LAVORO'!A263</f>
        <v>L_1C.12.040.0020.a</v>
      </c>
      <c r="G264" s="14" t="str">
        <f t="shared" si="4"/>
        <v>OK</v>
      </c>
      <c r="H264" s="14" t="str">
        <f>IFERROR(VLOOKUP(F264,'DESTR_OPERE LAVORO'!A:AR,7,FALSE),"")</f>
        <v xml:space="preserve">LAVORO: Posa. Escluso: scavo; piano di appoggio; rinfianco; riempimento.
</v>
      </c>
    </row>
    <row r="265" spans="2:8" ht="15" customHeight="1" x14ac:dyDescent="0.25">
      <c r="B265" s="36" t="s">
        <v>360</v>
      </c>
      <c r="C265" s="36" t="str">
        <f>IF(LEN($B265)&gt;14,_xlfn.CONCAT(VLOOKUP(LEFT($B265,14),[1]Foglio1!$A$6:$D$44904,2,FALSE),VLOOKUP($B265,[1]Foglio1!$A$6:$D$44904,2,FALSE)),VLOOKUP($B265,[1]Foglio1!$A$6:$D$44904,2,FALSE))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315 - Di 272</v>
      </c>
      <c r="D265" s="37" t="str">
        <f>IF(MID(F265,1,1)="L","",IFERROR(VLOOKUP(B265,'DESTR_OPERE LAVORO'!B:AP,3,FALSE),""))</f>
        <v>CODICE OC</v>
      </c>
      <c r="E265" s="36" t="str">
        <f>IF(MID(F265,1,1)="L","",IFERROR(VLOOKUP(B265,'DESTR_OPERE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315 mm, diametro interno 272 mm.
LAVORO: Posa. Escluso: scavo; piano di appoggio; rinfianco; riempimento.
</v>
      </c>
      <c r="F265" s="39" t="str">
        <f>'DESTR_OPERE LAVORO'!A264</f>
        <v>O_1C.12.040.0020.b</v>
      </c>
      <c r="G265" s="14" t="str">
        <f t="shared" si="4"/>
        <v>OK</v>
      </c>
      <c r="H265" s="14" t="str">
        <f>IFERROR(VLOOKUP(F265,'DESTR_OPERE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315 mm, diametro interno 272 mm.
</v>
      </c>
    </row>
    <row r="266" spans="2:8" ht="15" customHeight="1" x14ac:dyDescent="0.25">
      <c r="B266" s="36" t="s">
        <v>360</v>
      </c>
      <c r="C266" s="36" t="str">
        <f>IF(LEN($B266)&gt;14,_xlfn.CONCAT(VLOOKUP(LEFT($B266,14),[1]Foglio1!$A$6:$D$44904,2,FALSE),VLOOKUP($B266,[1]Foglio1!$A$6:$D$44904,2,FALSE)),VLOOKUP($B266,[1]Foglio1!$A$6:$D$44904,2,FALSE))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315 - Di 272</v>
      </c>
      <c r="D266" s="37" t="str">
        <f>IF(MID(F266,1,1)="L","",IFERROR(VLOOKUP(B266,'DESTR_OPERE LAVORO'!B:AP,3,FALSE),""))</f>
        <v/>
      </c>
      <c r="E266" s="36" t="str">
        <f>IF(MID(F266,1,1)="L","",IFERROR(VLOOKUP(B266,'DESTR_OPERE LAVORO'!B:AP,4,FALSE),""))</f>
        <v/>
      </c>
      <c r="F266" s="39" t="str">
        <f>'DESTR_OPERE LAVORO'!A265</f>
        <v>L_1C.12.040.0020.b</v>
      </c>
      <c r="G266" s="14" t="str">
        <f t="shared" si="4"/>
        <v>OK</v>
      </c>
      <c r="H266" s="14" t="str">
        <f>IFERROR(VLOOKUP(F266,'DESTR_OPERE LAVORO'!A:AR,7,FALSE),"")</f>
        <v xml:space="preserve">LAVORO: Posa. Escluso: scavo; piano di appoggio; rinfianco; riempimento.
</v>
      </c>
    </row>
    <row r="267" spans="2:8" ht="15" customHeight="1" x14ac:dyDescent="0.25">
      <c r="B267" s="36" t="s">
        <v>361</v>
      </c>
      <c r="C267" s="36" t="str">
        <f>IF(LEN($B267)&gt;14,_xlfn.CONCAT(VLOOKUP(LEFT($B267,14),[1]Foglio1!$A$6:$D$44904,2,FALSE),VLOOKUP($B267,[1]Foglio1!$A$6:$D$44904,2,FALSE)),VLOOKUP($B267,[1]Foglio1!$A$6:$D$44904,2,FALSE))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400 - Di 347</v>
      </c>
      <c r="D267" s="37" t="str">
        <f>IF(MID(F267,1,1)="L","",IFERROR(VLOOKUP(B267,'DESTR_OPERE LAVORO'!B:AP,3,FALSE),""))</f>
        <v>CODICE OC</v>
      </c>
      <c r="E267" s="36" t="str">
        <f>IF(MID(F267,1,1)="L","",IFERROR(VLOOKUP(B267,'DESTR_OPERE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400 mm, diametro interno 347 mm.
LAVORO: Posa. Escluso: scavo; piano di appoggio; rinfianco; riempimento.
</v>
      </c>
      <c r="F267" s="39" t="str">
        <f>'DESTR_OPERE LAVORO'!A266</f>
        <v>O_1C.12.040.0020.c</v>
      </c>
      <c r="G267" s="14" t="str">
        <f t="shared" si="4"/>
        <v>OK</v>
      </c>
      <c r="H267" s="14" t="str">
        <f>IFERROR(VLOOKUP(F267,'DESTR_OPERE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400 mm, diametro interno 347 mm.
</v>
      </c>
    </row>
    <row r="268" spans="2:8" ht="15" customHeight="1" x14ac:dyDescent="0.25">
      <c r="B268" s="36" t="s">
        <v>361</v>
      </c>
      <c r="C268" s="36" t="str">
        <f>IF(LEN($B268)&gt;14,_xlfn.CONCAT(VLOOKUP(LEFT($B268,14),[1]Foglio1!$A$6:$D$44904,2,FALSE),VLOOKUP($B268,[1]Foglio1!$A$6:$D$44904,2,FALSE)),VLOOKUP($B268,[1]Foglio1!$A$6:$D$44904,2,FALSE))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400 - Di 347</v>
      </c>
      <c r="D268" s="37" t="str">
        <f>IF(MID(F268,1,1)="L","",IFERROR(VLOOKUP(B268,'DESTR_OPERE LAVORO'!B:AP,3,FALSE),""))</f>
        <v/>
      </c>
      <c r="E268" s="36" t="str">
        <f>IF(MID(F268,1,1)="L","",IFERROR(VLOOKUP(B268,'DESTR_OPERE LAVORO'!B:AP,4,FALSE),""))</f>
        <v/>
      </c>
      <c r="F268" s="39" t="str">
        <f>'DESTR_OPERE LAVORO'!A267</f>
        <v>L_1C.12.040.0020.c</v>
      </c>
      <c r="G268" s="14" t="str">
        <f t="shared" si="4"/>
        <v>OK</v>
      </c>
      <c r="H268" s="14" t="str">
        <f>IFERROR(VLOOKUP(F268,'DESTR_OPERE LAVORO'!A:AR,7,FALSE),"")</f>
        <v xml:space="preserve">LAVORO: Posa. Escluso: scavo; piano di appoggio; rinfianco; riempimento.
</v>
      </c>
    </row>
    <row r="269" spans="2:8" ht="15" customHeight="1" x14ac:dyDescent="0.25">
      <c r="B269" s="36" t="s">
        <v>362</v>
      </c>
      <c r="C269" s="36" t="str">
        <f>IF(LEN($B269)&gt;14,_xlfn.CONCAT(VLOOKUP(LEFT($B269,14),[1]Foglio1!$A$6:$D$44904,2,FALSE),VLOOKUP($B269,[1]Foglio1!$A$6:$D$44904,2,FALSE)),VLOOKUP($B269,[1]Foglio1!$A$6:$D$44904,2,FALSE))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500 - Di 433</v>
      </c>
      <c r="D269" s="37" t="str">
        <f>IF(MID(F269,1,1)="L","",IFERROR(VLOOKUP(B269,'DESTR_OPERE LAVORO'!B:AP,3,FALSE),""))</f>
        <v>CODICE OC</v>
      </c>
      <c r="E269" s="36" t="str">
        <f>IF(MID(F269,1,1)="L","",IFERROR(VLOOKUP(B269,'DESTR_OPERE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500 mm, diametro interno 433 mm.
LAVORO: Posa. Escluso: scavo; piano di appoggio; rinfianco; riempimento.
</v>
      </c>
      <c r="F269" s="39" t="str">
        <f>'DESTR_OPERE LAVORO'!A268</f>
        <v>O_1C.12.040.0020.d</v>
      </c>
      <c r="G269" s="14" t="str">
        <f t="shared" si="4"/>
        <v>OK</v>
      </c>
      <c r="H269" s="14" t="str">
        <f>IFERROR(VLOOKUP(F269,'DESTR_OPERE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500 mm, diametro interno 433 mm.
</v>
      </c>
    </row>
    <row r="270" spans="2:8" ht="15" customHeight="1" x14ac:dyDescent="0.25">
      <c r="B270" s="36" t="s">
        <v>362</v>
      </c>
      <c r="C270" s="36" t="str">
        <f>IF(LEN($B270)&gt;14,_xlfn.CONCAT(VLOOKUP(LEFT($B270,14),[1]Foglio1!$A$6:$D$44904,2,FALSE),VLOOKUP($B270,[1]Foglio1!$A$6:$D$44904,2,FALSE)),VLOOKUP($B270,[1]Foglio1!$A$6:$D$44904,2,FALSE))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500 - Di 433</v>
      </c>
      <c r="D270" s="37" t="str">
        <f>IF(MID(F270,1,1)="L","",IFERROR(VLOOKUP(B270,'DESTR_OPERE LAVORO'!B:AP,3,FALSE),""))</f>
        <v/>
      </c>
      <c r="E270" s="36" t="str">
        <f>IF(MID(F270,1,1)="L","",IFERROR(VLOOKUP(B270,'DESTR_OPERE LAVORO'!B:AP,4,FALSE),""))</f>
        <v/>
      </c>
      <c r="F270" s="39" t="str">
        <f>'DESTR_OPERE LAVORO'!A269</f>
        <v>L_1C.12.040.0020.d</v>
      </c>
      <c r="G270" s="14" t="str">
        <f t="shared" si="4"/>
        <v>OK</v>
      </c>
      <c r="H270" s="14" t="str">
        <f>IFERROR(VLOOKUP(F270,'DESTR_OPERE LAVORO'!A:AR,7,FALSE),"")</f>
        <v xml:space="preserve">LAVORO: Posa. Escluso: scavo; piano di appoggio; rinfianco; riempimento.
</v>
      </c>
    </row>
    <row r="271" spans="2:8" ht="15" customHeight="1" x14ac:dyDescent="0.25">
      <c r="B271" s="36" t="s">
        <v>363</v>
      </c>
      <c r="C271" s="36" t="str">
        <f>IF(LEN($B271)&gt;14,_xlfn.CONCAT(VLOOKUP(LEFT($B271,14),[1]Foglio1!$A$6:$D$44904,2,FALSE),VLOOKUP($B271,[1]Foglio1!$A$6:$D$44904,2,FALSE)),VLOOKUP($B271,[1]Foglio1!$A$6:$D$44904,2,FALSE))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630 - Di 535</v>
      </c>
      <c r="D271" s="37" t="str">
        <f>IF(MID(F271,1,1)="L","",IFERROR(VLOOKUP(B271,'DESTR_OPERE LAVORO'!B:AP,3,FALSE),""))</f>
        <v>CODICE OC</v>
      </c>
      <c r="E271" s="36" t="str">
        <f>IF(MID(F271,1,1)="L","",IFERROR(VLOOKUP(B271,'DESTR_OPERE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630 mm, diametro interno 535 mm.
LAVORO: Posa. Escluso: scavo; piano di appoggio; rinfianco; riempimento.
</v>
      </c>
      <c r="F271" s="39" t="str">
        <f>'DESTR_OPERE LAVORO'!A270</f>
        <v>O_1C.12.040.0020.e</v>
      </c>
      <c r="G271" s="14" t="str">
        <f t="shared" si="4"/>
        <v>OK</v>
      </c>
      <c r="H271" s="14" t="str">
        <f>IFERROR(VLOOKUP(F271,'DESTR_OPERE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630 mm, diametro interno 535 mm.
</v>
      </c>
    </row>
    <row r="272" spans="2:8" ht="15" customHeight="1" x14ac:dyDescent="0.25">
      <c r="B272" s="36" t="s">
        <v>363</v>
      </c>
      <c r="C272" s="36" t="str">
        <f>IF(LEN($B272)&gt;14,_xlfn.CONCAT(VLOOKUP(LEFT($B272,14),[1]Foglio1!$A$6:$D$44904,2,FALSE),VLOOKUP($B272,[1]Foglio1!$A$6:$D$44904,2,FALSE)),VLOOKUP($B272,[1]Foglio1!$A$6:$D$44904,2,FALSE))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630 - Di 535</v>
      </c>
      <c r="D272" s="37" t="str">
        <f>IF(MID(F272,1,1)="L","",IFERROR(VLOOKUP(B272,'DESTR_OPERE LAVORO'!B:AP,3,FALSE),""))</f>
        <v/>
      </c>
      <c r="E272" s="36" t="str">
        <f>IF(MID(F272,1,1)="L","",IFERROR(VLOOKUP(B272,'DESTR_OPERE LAVORO'!B:AP,4,FALSE),""))</f>
        <v/>
      </c>
      <c r="F272" s="39" t="str">
        <f>'DESTR_OPERE LAVORO'!A271</f>
        <v>L_1C.12.040.0020.e</v>
      </c>
      <c r="G272" s="14" t="str">
        <f t="shared" si="4"/>
        <v>OK</v>
      </c>
      <c r="H272" s="14" t="str">
        <f>IFERROR(VLOOKUP(F272,'DESTR_OPERE LAVORO'!A:AR,7,FALSE),"")</f>
        <v xml:space="preserve">LAVORO: Posa. Escluso: scavo; piano di appoggio; rinfianco; riempimento.
</v>
      </c>
    </row>
    <row r="273" spans="2:8" ht="15" customHeight="1" x14ac:dyDescent="0.25">
      <c r="B273" s="36" t="s">
        <v>364</v>
      </c>
      <c r="C273" s="36" t="str">
        <f>IF(LEN($B273)&gt;14,_xlfn.CONCAT(VLOOKUP(LEFT($B273,14),[1]Foglio1!$A$6:$D$44904,2,FALSE),VLOOKUP($B273,[1]Foglio1!$A$6:$D$44904,2,FALSE)),VLOOKUP($B273,[1]Foglio1!$A$6:$D$44904,2,FALSE))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800 - Di 678</v>
      </c>
      <c r="D273" s="37" t="str">
        <f>IF(MID(F273,1,1)="L","",IFERROR(VLOOKUP(B273,'DESTR_OPERE LAVORO'!B:AP,3,FALSE),""))</f>
        <v>CODICE OC</v>
      </c>
      <c r="E273" s="36" t="str">
        <f>IF(MID(F273,1,1)="L","",IFERROR(VLOOKUP(B273,'DESTR_OPERE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800 mm, diametro interno 678 mm.
LAVORO: Posa. Escluso: scavo; piano di appoggio; rinfianco; riempimento.
</v>
      </c>
      <c r="F273" s="39" t="str">
        <f>'DESTR_OPERE LAVORO'!A272</f>
        <v>O_1C.12.040.0020.f</v>
      </c>
      <c r="G273" s="14" t="str">
        <f t="shared" si="4"/>
        <v>OK</v>
      </c>
      <c r="H273" s="14" t="str">
        <f>IFERROR(VLOOKUP(F273,'DESTR_OPERE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800 mm, diametro interno 678 mm.
</v>
      </c>
    </row>
    <row r="274" spans="2:8" ht="15" customHeight="1" x14ac:dyDescent="0.25">
      <c r="B274" s="36" t="s">
        <v>364</v>
      </c>
      <c r="C274" s="36" t="str">
        <f>IF(LEN($B274)&gt;14,_xlfn.CONCAT(VLOOKUP(LEFT($B274,14),[1]Foglio1!$A$6:$D$44904,2,FALSE),VLOOKUP($B274,[1]Foglio1!$A$6:$D$44904,2,FALSE)),VLOOKUP($B274,[1]Foglio1!$A$6:$D$44904,2,FALSE))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800 - Di 678</v>
      </c>
      <c r="D274" s="37" t="str">
        <f>IF(MID(F274,1,1)="L","",IFERROR(VLOOKUP(B274,'DESTR_OPERE LAVORO'!B:AP,3,FALSE),""))</f>
        <v/>
      </c>
      <c r="E274" s="36" t="str">
        <f>IF(MID(F274,1,1)="L","",IFERROR(VLOOKUP(B274,'DESTR_OPERE LAVORO'!B:AP,4,FALSE),""))</f>
        <v/>
      </c>
      <c r="F274" s="39" t="str">
        <f>'DESTR_OPERE LAVORO'!A273</f>
        <v>L_1C.12.040.0020.f</v>
      </c>
      <c r="G274" s="14" t="str">
        <f t="shared" si="4"/>
        <v>OK</v>
      </c>
      <c r="H274" s="14" t="str">
        <f>IFERROR(VLOOKUP(F274,'DESTR_OPERE LAVORO'!A:AR,7,FALSE),"")</f>
        <v xml:space="preserve">LAVORO: Posa. Escluso: scavo; piano di appoggio; rinfianco; riempimento.
</v>
      </c>
    </row>
    <row r="275" spans="2:8" ht="15" customHeight="1" x14ac:dyDescent="0.25">
      <c r="B275" s="36" t="s">
        <v>365</v>
      </c>
      <c r="C275" s="36" t="str">
        <f>IF(LEN($B275)&gt;14,_xlfn.CONCAT(VLOOKUP(LEFT($B275,14),[1]Foglio1!$A$6:$D$44904,2,FALSE),VLOOKUP($B275,[1]Foglio1!$A$6:$D$44904,2,FALSE)),VLOOKUP($B275,[1]Foglio1!$A$6:$D$44904,2,FALSE))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1000 - Di 852</v>
      </c>
      <c r="D275" s="37" t="str">
        <f>IF(MID(F275,1,1)="L","",IFERROR(VLOOKUP(B275,'DESTR_OPERE LAVORO'!B:AP,3,FALSE),""))</f>
        <v>CODICE OC</v>
      </c>
      <c r="E275" s="36" t="str">
        <f>IF(MID(F275,1,1)="L","",IFERROR(VLOOKUP(B275,'DESTR_OPERE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1000 mm, diametro interno 852 mm.
LAVORO: Posa. Escluso: scavo; piano di appoggio; rinfianco; riempimento.
</v>
      </c>
      <c r="F275" s="39" t="str">
        <f>'DESTR_OPERE LAVORO'!A274</f>
        <v>O_1C.12.040.0020.g</v>
      </c>
      <c r="G275" s="14" t="str">
        <f t="shared" si="4"/>
        <v>OK</v>
      </c>
      <c r="H275" s="14" t="str">
        <f>IFERROR(VLOOKUP(F275,'DESTR_OPERE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1000 mm, diametro interno 852 mm.
</v>
      </c>
    </row>
    <row r="276" spans="2:8" ht="15" customHeight="1" x14ac:dyDescent="0.25">
      <c r="B276" s="36" t="s">
        <v>365</v>
      </c>
      <c r="C276" s="36" t="str">
        <f>IF(LEN($B276)&gt;14,_xlfn.CONCAT(VLOOKUP(LEFT($B276,14),[1]Foglio1!$A$6:$D$44904,2,FALSE),VLOOKUP($B276,[1]Foglio1!$A$6:$D$44904,2,FALSE)),VLOOKUP($B276,[1]Foglio1!$A$6:$D$44904,2,FALSE))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1000 - Di 852</v>
      </c>
      <c r="D276" s="37" t="str">
        <f>IF(MID(F276,1,1)="L","",IFERROR(VLOOKUP(B276,'DESTR_OPERE LAVORO'!B:AP,3,FALSE),""))</f>
        <v/>
      </c>
      <c r="E276" s="36" t="str">
        <f>IF(MID(F276,1,1)="L","",IFERROR(VLOOKUP(B276,'DESTR_OPERE LAVORO'!B:AP,4,FALSE),""))</f>
        <v/>
      </c>
      <c r="F276" s="39" t="str">
        <f>'DESTR_OPERE LAVORO'!A275</f>
        <v>L_1C.12.040.0020.g</v>
      </c>
      <c r="G276" s="14" t="str">
        <f t="shared" si="4"/>
        <v>OK</v>
      </c>
      <c r="H276" s="14" t="str">
        <f>IFERROR(VLOOKUP(F276,'DESTR_OPERE LAVORO'!A:AR,7,FALSE),"")</f>
        <v xml:space="preserve">LAVORO: Posa. Escluso: scavo; piano di appoggio; rinfianco; riempimento.
</v>
      </c>
    </row>
    <row r="277" spans="2:8" ht="15" customHeight="1" x14ac:dyDescent="0.25">
      <c r="B277" s="36" t="s">
        <v>366</v>
      </c>
      <c r="C277" s="36" t="str">
        <f>IF(LEN($B277)&gt;14,_xlfn.CONCAT(VLOOKUP(LEFT($B277,14),[1]Foglio1!$A$6:$D$44904,2,FALSE),VLOOKUP($B277,[1]Foglio1!$A$6:$D$44904,2,FALSE)),VLOOKUP($B277,[1]Foglio1!$A$6:$D$44904,2,FALSE))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1200 - Di 1030</v>
      </c>
      <c r="D277" s="37" t="str">
        <f>IF(MID(F277,1,1)="L","",IFERROR(VLOOKUP(B277,'DESTR_OPERE LAVORO'!B:AP,3,FALSE),""))</f>
        <v>CODICE OC</v>
      </c>
      <c r="E277" s="36" t="str">
        <f>IF(MID(F277,1,1)="L","",IFERROR(VLOOKUP(B277,'DESTR_OPERE LAVORO'!B:AP,4,FALSE),""))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1200 mm, diametro interno 1030 mm.
LAVORO: Posa. Escluso: scavo; piano di appoggio; rinfianco; riempimento.
</v>
      </c>
      <c r="F277" s="39" t="str">
        <f>'DESTR_OPERE LAVORO'!A276</f>
        <v>O_1C.12.040.0020.h</v>
      </c>
      <c r="G277" s="14" t="str">
        <f t="shared" si="4"/>
        <v>OK</v>
      </c>
      <c r="H277" s="14" t="str">
        <f>IFERROR(VLOOKUP(F277,'DESTR_OPERE LAVORO'!A:AR,7,FALSE),"")</f>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1200 mm, diametro interno 1030 mm.
</v>
      </c>
    </row>
    <row r="278" spans="2:8" ht="15" customHeight="1" x14ac:dyDescent="0.25">
      <c r="B278" s="36" t="s">
        <v>366</v>
      </c>
      <c r="C278" s="36" t="str">
        <f>IF(LEN($B278)&gt;14,_xlfn.CONCAT(VLOOKUP(LEFT($B278,14),[1]Foglio1!$A$6:$D$44904,2,FALSE),VLOOKUP($B278,[1]Foglio1!$A$6:$D$44904,2,FALSE)),VLOOKUP($B278,[1]Foglio1!$A$6:$D$44904,2,FALSE))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1200 - Di 1030</v>
      </c>
      <c r="D278" s="37" t="str">
        <f>IF(MID(F278,1,1)="L","",IFERROR(VLOOKUP(B278,'DESTR_OPERE LAVORO'!B:AP,3,FALSE),""))</f>
        <v/>
      </c>
      <c r="E278" s="36" t="str">
        <f>IF(MID(F278,1,1)="L","",IFERROR(VLOOKUP(B278,'DESTR_OPERE LAVORO'!B:AP,4,FALSE),""))</f>
        <v/>
      </c>
      <c r="F278" s="39" t="str">
        <f>'DESTR_OPERE LAVORO'!A277</f>
        <v>L_1C.12.040.0020.h</v>
      </c>
      <c r="G278" s="14" t="str">
        <f t="shared" si="4"/>
        <v>OK</v>
      </c>
      <c r="H278" s="14" t="str">
        <f>IFERROR(VLOOKUP(F278,'DESTR_OPERE LAVORO'!A:AR,7,FALSE),"")</f>
        <v xml:space="preserve">LAVORO: Posa. Escluso: scavo; piano di appoggio; rinfianco; riempimento.
</v>
      </c>
    </row>
    <row r="279" spans="2:8" ht="15" customHeight="1" x14ac:dyDescent="0.25">
      <c r="B279" s="36" t="s">
        <v>367</v>
      </c>
      <c r="C279" s="36" t="str">
        <f>IF(LEN($B279)&gt;14,_xlfn.CONCAT(VLOOKUP(LEFT($B279,14),[1]Foglio1!$A$6:$D$44904,2,FALSE),VLOOKUP($B279,[1]Foglio1!$A$6:$D$44904,2,FALSE)),VLOOKUP($B279,[1]Foglio1!$A$6:$D$44904,2,FALSE))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125 - Di 105</v>
      </c>
      <c r="D279" s="37" t="str">
        <f>IF(MID(F279,1,1)="L","",IFERROR(VLOOKUP(B279,'DESTR_OPERE LAVORO'!B:AP,3,FALSE),""))</f>
        <v>CODICE OC</v>
      </c>
      <c r="E279" s="36" t="str">
        <f>IF(MID(F279,1,1)="L","",IFERROR(VLOOKUP(B279,'DESTR_OPERE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79" s="39" t="str">
        <f>'DESTR_OPERE LAVORO'!A278</f>
        <v>O_1C.12.040.0030.a</v>
      </c>
      <c r="G279" s="14" t="str">
        <f t="shared" si="4"/>
        <v>OK</v>
      </c>
      <c r="H279" s="14" t="str">
        <f>IFERROR(VLOOKUP(F279,'DESTR_OPERE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row>
    <row r="280" spans="2:8" ht="15" customHeight="1" x14ac:dyDescent="0.25">
      <c r="B280" s="36" t="s">
        <v>367</v>
      </c>
      <c r="C280" s="36" t="str">
        <f>IF(LEN($B280)&gt;14,_xlfn.CONCAT(VLOOKUP(LEFT($B280,14),[1]Foglio1!$A$6:$D$44904,2,FALSE),VLOOKUP($B280,[1]Foglio1!$A$6:$D$44904,2,FALSE)),VLOOKUP($B280,[1]Foglio1!$A$6:$D$44904,2,FALSE))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125 - Di 105</v>
      </c>
      <c r="D280" s="37" t="str">
        <f>IF(MID(F280,1,1)="L","",IFERROR(VLOOKUP(B280,'DESTR_OPERE LAVORO'!B:AP,3,FALSE),""))</f>
        <v/>
      </c>
      <c r="E280" s="36" t="str">
        <f>IF(MID(F280,1,1)="L","",IFERROR(VLOOKUP(B280,'DESTR_OPERE LAVORO'!B:AP,4,FALSE),""))</f>
        <v/>
      </c>
      <c r="F280" s="39" t="str">
        <f>'DESTR_OPERE LAVORO'!A279</f>
        <v>L_1C.12.040.0030.a</v>
      </c>
      <c r="G280" s="14" t="str">
        <f t="shared" si="4"/>
        <v>OK</v>
      </c>
      <c r="H280" s="14" t="str">
        <f>IFERROR(VLOOKUP(F280,'DESTR_OPERE LAVORO'!A:AR,7,FALSE),"")</f>
        <v xml:space="preserve">LAVORO: Posa. Escluso: scavo; piano di appoggio; rinfianco; riempimento.
</v>
      </c>
    </row>
    <row r="281" spans="2:8" ht="15" customHeight="1" x14ac:dyDescent="0.25">
      <c r="B281" s="36" t="s">
        <v>368</v>
      </c>
      <c r="C281" s="36" t="str">
        <f>IF(LEN($B281)&gt;14,_xlfn.CONCAT(VLOOKUP(LEFT($B281,14),[1]Foglio1!$A$6:$D$44904,2,FALSE),VLOOKUP($B281,[1]Foglio1!$A$6:$D$44904,2,FALSE)),VLOOKUP($B281,[1]Foglio1!$A$6:$D$44904,2,FALSE))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160 - Di 137</v>
      </c>
      <c r="D281" s="37" t="str">
        <f>IF(MID(F281,1,1)="L","",IFERROR(VLOOKUP(B281,'DESTR_OPERE LAVORO'!B:AP,3,FALSE),""))</f>
        <v>CODICE OC</v>
      </c>
      <c r="E281" s="36" t="str">
        <f>IF(MID(F281,1,1)="L","",IFERROR(VLOOKUP(B281,'DESTR_OPERE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160 mm, diametro interno 137 mm, giunti a manicotto.
LAVORO: Posa. Escluso: scavo; piano di appoggio; rinfianco; riempimento.
</v>
      </c>
      <c r="F281" s="39" t="str">
        <f>'DESTR_OPERE LAVORO'!A280</f>
        <v>O_1C.12.040.0030.b</v>
      </c>
      <c r="G281" s="14" t="str">
        <f t="shared" si="4"/>
        <v>OK</v>
      </c>
      <c r="H281" s="14" t="str">
        <f>IFERROR(VLOOKUP(F281,'DESTR_OPERE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160 mm, diametro interno 137 mm, giunti a manicotto.
</v>
      </c>
    </row>
    <row r="282" spans="2:8" ht="15" customHeight="1" x14ac:dyDescent="0.25">
      <c r="B282" s="36" t="s">
        <v>368</v>
      </c>
      <c r="C282" s="36" t="str">
        <f>IF(LEN($B282)&gt;14,_xlfn.CONCAT(VLOOKUP(LEFT($B282,14),[1]Foglio1!$A$6:$D$44904,2,FALSE),VLOOKUP($B282,[1]Foglio1!$A$6:$D$44904,2,FALSE)),VLOOKUP($B282,[1]Foglio1!$A$6:$D$44904,2,FALSE))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160 - Di 137</v>
      </c>
      <c r="D282" s="37" t="str">
        <f>IF(MID(F282,1,1)="L","",IFERROR(VLOOKUP(B282,'DESTR_OPERE LAVORO'!B:AP,3,FALSE),""))</f>
        <v/>
      </c>
      <c r="E282" s="36" t="str">
        <f>IF(MID(F282,1,1)="L","",IFERROR(VLOOKUP(B282,'DESTR_OPERE LAVORO'!B:AP,4,FALSE),""))</f>
        <v/>
      </c>
      <c r="F282" s="39" t="str">
        <f>'DESTR_OPERE LAVORO'!A281</f>
        <v>L_1C.12.040.0030.b</v>
      </c>
      <c r="G282" s="14" t="str">
        <f t="shared" si="4"/>
        <v>OK</v>
      </c>
      <c r="H282" s="14" t="str">
        <f>IFERROR(VLOOKUP(F282,'DESTR_OPERE LAVORO'!A:AR,7,FALSE),"")</f>
        <v xml:space="preserve">LAVORO: Posa. Escluso: scavo; piano di appoggio; rinfianco; riempimento.
</v>
      </c>
    </row>
    <row r="283" spans="2:8" ht="15" customHeight="1" x14ac:dyDescent="0.25">
      <c r="B283" s="36" t="s">
        <v>369</v>
      </c>
      <c r="C283" s="36" t="str">
        <f>IF(LEN($B283)&gt;14,_xlfn.CONCAT(VLOOKUP(LEFT($B283,14),[1]Foglio1!$A$6:$D$44904,2,FALSE),VLOOKUP($B283,[1]Foglio1!$A$6:$D$44904,2,FALSE)),VLOOKUP($B283,[1]Foglio1!$A$6:$D$44904,2,FALSE))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200 - Di 172</v>
      </c>
      <c r="D283" s="37" t="str">
        <f>IF(MID(F283,1,1)="L","",IFERROR(VLOOKUP(B283,'DESTR_OPERE LAVORO'!B:AP,3,FALSE),""))</f>
        <v>CODICE OC</v>
      </c>
      <c r="E283" s="36" t="str">
        <f>IF(MID(F283,1,1)="L","",IFERROR(VLOOKUP(B283,'DESTR_OPERE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200 mm, diametro interno 172 mm, giunti a manicotto.
LAVORO: Posa. Escluso: scavo; piano di appoggio; rinfianco; riempimento.
</v>
      </c>
      <c r="F283" s="39" t="str">
        <f>'DESTR_OPERE LAVORO'!A282</f>
        <v>O_1C.12.040.0030.c</v>
      </c>
      <c r="G283" s="14" t="str">
        <f t="shared" si="4"/>
        <v>OK</v>
      </c>
      <c r="H283" s="14" t="str">
        <f>IFERROR(VLOOKUP(F283,'DESTR_OPERE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200 mm, diametro interno 172 mm, giunti a manicotto.
</v>
      </c>
    </row>
    <row r="284" spans="2:8" ht="15" customHeight="1" x14ac:dyDescent="0.25">
      <c r="B284" s="36" t="s">
        <v>369</v>
      </c>
      <c r="C284" s="36" t="str">
        <f>IF(LEN($B284)&gt;14,_xlfn.CONCAT(VLOOKUP(LEFT($B284,14),[1]Foglio1!$A$6:$D$44904,2,FALSE),VLOOKUP($B284,[1]Foglio1!$A$6:$D$44904,2,FALSE)),VLOOKUP($B284,[1]Foglio1!$A$6:$D$44904,2,FALSE))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200 - Di 172</v>
      </c>
      <c r="D284" s="37" t="str">
        <f>IF(MID(F284,1,1)="L","",IFERROR(VLOOKUP(B284,'DESTR_OPERE LAVORO'!B:AP,3,FALSE),""))</f>
        <v/>
      </c>
      <c r="E284" s="36" t="str">
        <f>IF(MID(F284,1,1)="L","",IFERROR(VLOOKUP(B284,'DESTR_OPERE LAVORO'!B:AP,4,FALSE),""))</f>
        <v/>
      </c>
      <c r="F284" s="39" t="str">
        <f>'DESTR_OPERE LAVORO'!A283</f>
        <v>L_1C.12.040.0030.c</v>
      </c>
      <c r="G284" s="14" t="str">
        <f t="shared" si="4"/>
        <v>OK</v>
      </c>
      <c r="H284" s="14" t="str">
        <f>IFERROR(VLOOKUP(F284,'DESTR_OPERE LAVORO'!A:AR,7,FALSE),"")</f>
        <v xml:space="preserve">LAVORO: Posa. Escluso: scavo; piano di appoggio; rinfianco; riempimento.
</v>
      </c>
    </row>
    <row r="285" spans="2:8" ht="15" customHeight="1" x14ac:dyDescent="0.25">
      <c r="B285" s="36" t="s">
        <v>370</v>
      </c>
      <c r="C285" s="36" t="str">
        <f>IF(LEN($B285)&gt;14,_xlfn.CONCAT(VLOOKUP(LEFT($B285,14),[1]Foglio1!$A$6:$D$44904,2,FALSE),VLOOKUP($B285,[1]Foglio1!$A$6:$D$44904,2,FALSE)),VLOOKUP($B285,[1]Foglio1!$A$6:$D$44904,2,FALSE))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250 - Di 218</v>
      </c>
      <c r="D285" s="37" t="str">
        <f>IF(MID(F285,1,1)="L","",IFERROR(VLOOKUP(B285,'DESTR_OPERE LAVORO'!B:AP,3,FALSE),""))</f>
        <v>CODICE OC</v>
      </c>
      <c r="E285" s="36" t="str">
        <f>IF(MID(F285,1,1)="L","",IFERROR(VLOOKUP(B285,'DESTR_OPERE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85" s="39" t="str">
        <f>'DESTR_OPERE LAVORO'!A284</f>
        <v>O_1C.12.040.0030.d</v>
      </c>
      <c r="G285" s="14" t="str">
        <f t="shared" si="4"/>
        <v>OK</v>
      </c>
      <c r="H285" s="14" t="str">
        <f>IFERROR(VLOOKUP(F285,'DESTR_OPERE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row>
    <row r="286" spans="2:8" ht="15" customHeight="1" x14ac:dyDescent="0.25">
      <c r="B286" s="36" t="s">
        <v>370</v>
      </c>
      <c r="C286" s="36" t="str">
        <f>IF(LEN($B286)&gt;14,_xlfn.CONCAT(VLOOKUP(LEFT($B286,14),[1]Foglio1!$A$6:$D$44904,2,FALSE),VLOOKUP($B286,[1]Foglio1!$A$6:$D$44904,2,FALSE)),VLOOKUP($B286,[1]Foglio1!$A$6:$D$44904,2,FALSE))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250 - Di 218</v>
      </c>
      <c r="D286" s="37" t="str">
        <f>IF(MID(F286,1,1)="L","",IFERROR(VLOOKUP(B286,'DESTR_OPERE LAVORO'!B:AP,3,FALSE),""))</f>
        <v/>
      </c>
      <c r="E286" s="36" t="str">
        <f>IF(MID(F286,1,1)="L","",IFERROR(VLOOKUP(B286,'DESTR_OPERE LAVORO'!B:AP,4,FALSE),""))</f>
        <v/>
      </c>
      <c r="F286" s="39" t="str">
        <f>'DESTR_OPERE LAVORO'!A285</f>
        <v>L_1C.12.040.0030.d</v>
      </c>
      <c r="G286" s="14" t="str">
        <f t="shared" si="4"/>
        <v>OK</v>
      </c>
      <c r="H286" s="14" t="str">
        <f>IFERROR(VLOOKUP(F286,'DESTR_OPERE LAVORO'!A:AR,7,FALSE),"")</f>
        <v xml:space="preserve">LAVORO: Posa. Escluso: scavo; piano di appoggio; rinfianco; riempimento.
</v>
      </c>
    </row>
    <row r="287" spans="2:8" ht="15" customHeight="1" x14ac:dyDescent="0.25">
      <c r="B287" s="36" t="s">
        <v>371</v>
      </c>
      <c r="C287" s="36" t="str">
        <f>IF(LEN($B287)&gt;14,_xlfn.CONCAT(VLOOKUP(LEFT($B287,14),[1]Foglio1!$A$6:$D$44904,2,FALSE),VLOOKUP($B287,[1]Foglio1!$A$6:$D$44904,2,FALSE)),VLOOKUP($B287,[1]Foglio1!$A$6:$D$44904,2,FALSE))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315 - Di 272</v>
      </c>
      <c r="D287" s="37" t="str">
        <f>IF(MID(F287,1,1)="L","",IFERROR(VLOOKUP(B287,'DESTR_OPERE LAVORO'!B:AP,3,FALSE),""))</f>
        <v>CODICE OC</v>
      </c>
      <c r="E287" s="36" t="str">
        <f>IF(MID(F287,1,1)="L","",IFERROR(VLOOKUP(B287,'DESTR_OPERE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87" s="39" t="str">
        <f>'DESTR_OPERE LAVORO'!A286</f>
        <v>O_1C.12.040.0030.e</v>
      </c>
      <c r="G287" s="14" t="str">
        <f t="shared" si="4"/>
        <v>OK</v>
      </c>
      <c r="H287" s="14" t="str">
        <f>IFERROR(VLOOKUP(F287,'DESTR_OPERE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row>
    <row r="288" spans="2:8" ht="15" customHeight="1" x14ac:dyDescent="0.25">
      <c r="B288" s="36" t="s">
        <v>371</v>
      </c>
      <c r="C288" s="36" t="str">
        <f>IF(LEN($B288)&gt;14,_xlfn.CONCAT(VLOOKUP(LEFT($B288,14),[1]Foglio1!$A$6:$D$44904,2,FALSE),VLOOKUP($B288,[1]Foglio1!$A$6:$D$44904,2,FALSE)),VLOOKUP($B288,[1]Foglio1!$A$6:$D$44904,2,FALSE))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315 - Di 272</v>
      </c>
      <c r="D288" s="37" t="str">
        <f>IF(MID(F288,1,1)="L","",IFERROR(VLOOKUP(B288,'DESTR_OPERE LAVORO'!B:AP,3,FALSE),""))</f>
        <v/>
      </c>
      <c r="E288" s="36" t="str">
        <f>IF(MID(F288,1,1)="L","",IFERROR(VLOOKUP(B288,'DESTR_OPERE LAVORO'!B:AP,4,FALSE),""))</f>
        <v/>
      </c>
      <c r="F288" s="39" t="str">
        <f>'DESTR_OPERE LAVORO'!A287</f>
        <v>L_1C.12.040.0030.e</v>
      </c>
      <c r="G288" s="14" t="str">
        <f t="shared" si="4"/>
        <v>OK</v>
      </c>
      <c r="H288" s="14" t="str">
        <f>IFERROR(VLOOKUP(F288,'DESTR_OPERE LAVORO'!A:AR,7,FALSE),"")</f>
        <v xml:space="preserve">LAVORO: Posa. Escluso: scavo; piano di appoggio; rinfianco; riempimento.
</v>
      </c>
    </row>
    <row r="289" spans="2:8" ht="15" customHeight="1" x14ac:dyDescent="0.25">
      <c r="B289" s="36" t="s">
        <v>372</v>
      </c>
      <c r="C289" s="36" t="str">
        <f>IF(LEN($B289)&gt;14,_xlfn.CONCAT(VLOOKUP(LEFT($B289,14),[1]Foglio1!$A$6:$D$44904,2,FALSE),VLOOKUP($B289,[1]Foglio1!$A$6:$D$44904,2,FALSE)),VLOOKUP($B289,[1]Foglio1!$A$6:$D$44904,2,FALSE))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400 - Di 347</v>
      </c>
      <c r="D289" s="37" t="str">
        <f>IF(MID(F289,1,1)="L","",IFERROR(VLOOKUP(B289,'DESTR_OPERE LAVORO'!B:AP,3,FALSE),""))</f>
        <v>CODICE OC</v>
      </c>
      <c r="E289" s="36" t="str">
        <f>IF(MID(F289,1,1)="L","",IFERROR(VLOOKUP(B289,'DESTR_OPERE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89" s="39" t="str">
        <f>'DESTR_OPERE LAVORO'!A288</f>
        <v>O_1C.12.040.0030.f</v>
      </c>
      <c r="G289" s="14" t="str">
        <f t="shared" si="4"/>
        <v>OK</v>
      </c>
      <c r="H289" s="14" t="str">
        <f>IFERROR(VLOOKUP(F289,'DESTR_OPERE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row>
    <row r="290" spans="2:8" ht="15" customHeight="1" x14ac:dyDescent="0.25">
      <c r="B290" s="36" t="s">
        <v>372</v>
      </c>
      <c r="C290" s="36" t="str">
        <f>IF(LEN($B290)&gt;14,_xlfn.CONCAT(VLOOKUP(LEFT($B290,14),[1]Foglio1!$A$6:$D$44904,2,FALSE),VLOOKUP($B290,[1]Foglio1!$A$6:$D$44904,2,FALSE)),VLOOKUP($B290,[1]Foglio1!$A$6:$D$44904,2,FALSE))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400 - Di 347</v>
      </c>
      <c r="D290" s="37" t="str">
        <f>IF(MID(F290,1,1)="L","",IFERROR(VLOOKUP(B290,'DESTR_OPERE LAVORO'!B:AP,3,FALSE),""))</f>
        <v/>
      </c>
      <c r="E290" s="36" t="str">
        <f>IF(MID(F290,1,1)="L","",IFERROR(VLOOKUP(B290,'DESTR_OPERE LAVORO'!B:AP,4,FALSE),""))</f>
        <v/>
      </c>
      <c r="F290" s="39" t="str">
        <f>'DESTR_OPERE LAVORO'!A289</f>
        <v>L_1C.12.040.0030.f</v>
      </c>
      <c r="G290" s="14" t="str">
        <f t="shared" si="4"/>
        <v>OK</v>
      </c>
      <c r="H290" s="14" t="str">
        <f>IFERROR(VLOOKUP(F290,'DESTR_OPERE LAVORO'!A:AR,7,FALSE),"")</f>
        <v xml:space="preserve">LAVORO: Posa. Escluso: scavo; piano di appoggio; rinfianco; riempimento.
</v>
      </c>
    </row>
    <row r="291" spans="2:8" ht="15" customHeight="1" x14ac:dyDescent="0.25">
      <c r="B291" s="36" t="s">
        <v>373</v>
      </c>
      <c r="C291" s="36" t="str">
        <f>IF(LEN($B291)&gt;14,_xlfn.CONCAT(VLOOKUP(LEFT($B291,14),[1]Foglio1!$A$6:$D$44904,2,FALSE),VLOOKUP($B291,[1]Foglio1!$A$6:$D$44904,2,FALSE)),VLOOKUP($B291,[1]Foglio1!$A$6:$D$44904,2,FALSE))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500 - Di 433</v>
      </c>
      <c r="D291" s="37" t="str">
        <f>IF(MID(F291,1,1)="L","",IFERROR(VLOOKUP(B291,'DESTR_OPERE LAVORO'!B:AP,3,FALSE),""))</f>
        <v>CODICE OC</v>
      </c>
      <c r="E291" s="36" t="str">
        <f>IF(MID(F291,1,1)="L","",IFERROR(VLOOKUP(B291,'DESTR_OPERE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1" s="39" t="str">
        <f>'DESTR_OPERE LAVORO'!A290</f>
        <v>O_1C.12.040.0030.g</v>
      </c>
      <c r="G291" s="14" t="str">
        <f t="shared" si="4"/>
        <v>OK</v>
      </c>
      <c r="H291" s="14" t="str">
        <f>IFERROR(VLOOKUP(F291,'DESTR_OPERE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row>
    <row r="292" spans="2:8" ht="15" customHeight="1" x14ac:dyDescent="0.25">
      <c r="B292" s="36" t="s">
        <v>373</v>
      </c>
      <c r="C292" s="36" t="str">
        <f>IF(LEN($B292)&gt;14,_xlfn.CONCAT(VLOOKUP(LEFT($B292,14),[1]Foglio1!$A$6:$D$44904,2,FALSE),VLOOKUP($B292,[1]Foglio1!$A$6:$D$44904,2,FALSE)),VLOOKUP($B292,[1]Foglio1!$A$6:$D$44904,2,FALSE))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500 - Di 433</v>
      </c>
      <c r="D292" s="37" t="str">
        <f>IF(MID(F292,1,1)="L","",IFERROR(VLOOKUP(B292,'DESTR_OPERE LAVORO'!B:AP,3,FALSE),""))</f>
        <v/>
      </c>
      <c r="E292" s="36" t="str">
        <f>IF(MID(F292,1,1)="L","",IFERROR(VLOOKUP(B292,'DESTR_OPERE LAVORO'!B:AP,4,FALSE),""))</f>
        <v/>
      </c>
      <c r="F292" s="39" t="str">
        <f>'DESTR_OPERE LAVORO'!A291</f>
        <v>L_1C.12.040.0030.g</v>
      </c>
      <c r="G292" s="14" t="str">
        <f t="shared" si="4"/>
        <v>OK</v>
      </c>
      <c r="H292" s="14" t="str">
        <f>IFERROR(VLOOKUP(F292,'DESTR_OPERE LAVORO'!A:AR,7,FALSE),"")</f>
        <v xml:space="preserve">LAVORO: Posa. Escluso: scavo; piano di appoggio; rinfianco; riempimento.
</v>
      </c>
    </row>
    <row r="293" spans="2:8" ht="15" customHeight="1" x14ac:dyDescent="0.25">
      <c r="B293" s="36" t="s">
        <v>374</v>
      </c>
      <c r="C293" s="36" t="str">
        <f>IF(LEN($B293)&gt;14,_xlfn.CONCAT(VLOOKUP(LEFT($B293,14),[1]Foglio1!$A$6:$D$44904,2,FALSE),VLOOKUP($B293,[1]Foglio1!$A$6:$D$44904,2,FALSE)),VLOOKUP($B293,[1]Foglio1!$A$6:$D$44904,2,FALSE))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630 - Di 535</v>
      </c>
      <c r="D293" s="37" t="str">
        <f>IF(MID(F293,1,1)="L","",IFERROR(VLOOKUP(B293,'DESTR_OPERE LAVORO'!B:AP,3,FALSE),""))</f>
        <v>CODICE OC</v>
      </c>
      <c r="E293" s="36" t="str">
        <f>IF(MID(F293,1,1)="L","",IFERROR(VLOOKUP(B293,'DESTR_OPERE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3" s="39" t="str">
        <f>'DESTR_OPERE LAVORO'!A292</f>
        <v>O_1C.12.040.0030.h</v>
      </c>
      <c r="G293" s="14" t="str">
        <f t="shared" si="4"/>
        <v>OK</v>
      </c>
      <c r="H293" s="14" t="str">
        <f>IFERROR(VLOOKUP(F293,'DESTR_OPERE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row>
    <row r="294" spans="2:8" ht="15" customHeight="1" x14ac:dyDescent="0.25">
      <c r="B294" s="36" t="s">
        <v>374</v>
      </c>
      <c r="C294" s="36" t="str">
        <f>IF(LEN($B294)&gt;14,_xlfn.CONCAT(VLOOKUP(LEFT($B294,14),[1]Foglio1!$A$6:$D$44904,2,FALSE),VLOOKUP($B294,[1]Foglio1!$A$6:$D$44904,2,FALSE)),VLOOKUP($B294,[1]Foglio1!$A$6:$D$44904,2,FALSE))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630 - Di 535</v>
      </c>
      <c r="D294" s="37" t="str">
        <f>IF(MID(F294,1,1)="L","",IFERROR(VLOOKUP(B294,'DESTR_OPERE LAVORO'!B:AP,3,FALSE),""))</f>
        <v/>
      </c>
      <c r="E294" s="36" t="str">
        <f>IF(MID(F294,1,1)="L","",IFERROR(VLOOKUP(B294,'DESTR_OPERE LAVORO'!B:AP,4,FALSE),""))</f>
        <v/>
      </c>
      <c r="F294" s="39" t="str">
        <f>'DESTR_OPERE LAVORO'!A293</f>
        <v>L_1C.12.040.0030.h</v>
      </c>
      <c r="G294" s="14" t="str">
        <f t="shared" si="4"/>
        <v>OK</v>
      </c>
      <c r="H294" s="14" t="str">
        <f>IFERROR(VLOOKUP(F294,'DESTR_OPERE LAVORO'!A:AR,7,FALSE),"")</f>
        <v xml:space="preserve">LAVORO: Posa. Escluso: scavo; piano di appoggio; rinfianco; riempimento.
</v>
      </c>
    </row>
    <row r="295" spans="2:8" ht="15" customHeight="1" x14ac:dyDescent="0.25">
      <c r="B295" s="36" t="s">
        <v>375</v>
      </c>
      <c r="C295" s="36" t="str">
        <f>IF(LEN($B295)&gt;14,_xlfn.CONCAT(VLOOKUP(LEFT($B295,14),[1]Foglio1!$A$6:$D$44904,2,FALSE),VLOOKUP($B295,[1]Foglio1!$A$6:$D$44904,2,FALSE)),VLOOKUP($B295,[1]Foglio1!$A$6:$D$44904,2,FALSE))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800 - Di 678</v>
      </c>
      <c r="D295" s="37" t="str">
        <f>IF(MID(F295,1,1)="L","",IFERROR(VLOOKUP(B295,'DESTR_OPERE LAVORO'!B:AP,3,FALSE),""))</f>
        <v>CODICE OC</v>
      </c>
      <c r="E295" s="36" t="str">
        <f>IF(MID(F295,1,1)="L","",IFERROR(VLOOKUP(B295,'DESTR_OPERE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5" s="39" t="str">
        <f>'DESTR_OPERE LAVORO'!A294</f>
        <v>O_1C.12.040.0030.i</v>
      </c>
      <c r="G295" s="14" t="str">
        <f t="shared" si="4"/>
        <v>OK</v>
      </c>
      <c r="H295" s="14" t="str">
        <f>IFERROR(VLOOKUP(F295,'DESTR_OPERE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row>
    <row r="296" spans="2:8" ht="15" customHeight="1" x14ac:dyDescent="0.25">
      <c r="B296" s="36" t="s">
        <v>375</v>
      </c>
      <c r="C296" s="36" t="str">
        <f>IF(LEN($B296)&gt;14,_xlfn.CONCAT(VLOOKUP(LEFT($B296,14),[1]Foglio1!$A$6:$D$44904,2,FALSE),VLOOKUP($B296,[1]Foglio1!$A$6:$D$44904,2,FALSE)),VLOOKUP($B296,[1]Foglio1!$A$6:$D$44904,2,FALSE))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800 - Di 678</v>
      </c>
      <c r="D296" s="37" t="str">
        <f>IF(MID(F296,1,1)="L","",IFERROR(VLOOKUP(B296,'DESTR_OPERE LAVORO'!B:AP,3,FALSE),""))</f>
        <v/>
      </c>
      <c r="E296" s="36" t="str">
        <f>IF(MID(F296,1,1)="L","",IFERROR(VLOOKUP(B296,'DESTR_OPERE LAVORO'!B:AP,4,FALSE),""))</f>
        <v/>
      </c>
      <c r="F296" s="39" t="str">
        <f>'DESTR_OPERE LAVORO'!A295</f>
        <v>L_1C.12.040.0030.i</v>
      </c>
      <c r="G296" s="14" t="str">
        <f t="shared" si="4"/>
        <v>OK</v>
      </c>
      <c r="H296" s="14" t="str">
        <f>IFERROR(VLOOKUP(F296,'DESTR_OPERE LAVORO'!A:AR,7,FALSE),"")</f>
        <v xml:space="preserve">LAVORO: Posa. Escluso: scavo; piano di appoggio; rinfianco; riempimento.
</v>
      </c>
    </row>
    <row r="297" spans="2:8" ht="15" customHeight="1" x14ac:dyDescent="0.25">
      <c r="B297" s="36" t="s">
        <v>376</v>
      </c>
      <c r="C297" s="36" t="str">
        <f>IF(LEN($B297)&gt;14,_xlfn.CONCAT(VLOOKUP(LEFT($B297,14),[1]Foglio1!$A$6:$D$44904,2,FALSE),VLOOKUP($B297,[1]Foglio1!$A$6:$D$44904,2,FALSE)),VLOOKUP($B297,[1]Foglio1!$A$6:$D$44904,2,FALSE))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1000 - Di 852</v>
      </c>
      <c r="D297" s="37" t="str">
        <f>IF(MID(F297,1,1)="L","",IFERROR(VLOOKUP(B297,'DESTR_OPERE LAVORO'!B:AP,3,FALSE),""))</f>
        <v>CODICE OC</v>
      </c>
      <c r="E297" s="36" t="str">
        <f>IF(MID(F297,1,1)="L","",IFERROR(VLOOKUP(B297,'DESTR_OPERE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7" s="39" t="str">
        <f>'DESTR_OPERE LAVORO'!A296</f>
        <v>O_1C.12.040.0030.j</v>
      </c>
      <c r="G297" s="14" t="str">
        <f t="shared" si="4"/>
        <v>OK</v>
      </c>
      <c r="H297" s="14" t="str">
        <f>IFERROR(VLOOKUP(F297,'DESTR_OPERE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row>
    <row r="298" spans="2:8" ht="15" customHeight="1" x14ac:dyDescent="0.25">
      <c r="B298" s="36" t="s">
        <v>376</v>
      </c>
      <c r="C298" s="36" t="str">
        <f>IF(LEN($B298)&gt;14,_xlfn.CONCAT(VLOOKUP(LEFT($B298,14),[1]Foglio1!$A$6:$D$44904,2,FALSE),VLOOKUP($B298,[1]Foglio1!$A$6:$D$44904,2,FALSE)),VLOOKUP($B298,[1]Foglio1!$A$6:$D$44904,2,FALSE))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1000 - Di 852</v>
      </c>
      <c r="D298" s="37" t="str">
        <f>IF(MID(F298,1,1)="L","",IFERROR(VLOOKUP(B298,'DESTR_OPERE LAVORO'!B:AP,3,FALSE),""))</f>
        <v/>
      </c>
      <c r="E298" s="36" t="str">
        <f>IF(MID(F298,1,1)="L","",IFERROR(VLOOKUP(B298,'DESTR_OPERE LAVORO'!B:AP,4,FALSE),""))</f>
        <v/>
      </c>
      <c r="F298" s="39" t="str">
        <f>'DESTR_OPERE LAVORO'!A297</f>
        <v>L_1C.12.040.0030.j</v>
      </c>
      <c r="G298" s="14" t="str">
        <f t="shared" si="4"/>
        <v>OK</v>
      </c>
      <c r="H298" s="14" t="str">
        <f>IFERROR(VLOOKUP(F298,'DESTR_OPERE LAVORO'!A:AR,7,FALSE),"")</f>
        <v xml:space="preserve">LAVORO: Posa. Escluso: scavo; piano di appoggio; rinfianco; riempimento.
</v>
      </c>
    </row>
    <row r="299" spans="2:8" ht="15" customHeight="1" x14ac:dyDescent="0.25">
      <c r="B299" s="36" t="s">
        <v>377</v>
      </c>
      <c r="C299" s="36" t="str">
        <f>IF(LEN($B299)&gt;14,_xlfn.CONCAT(VLOOKUP(LEFT($B299,14),[1]Foglio1!$A$6:$D$44904,2,FALSE),VLOOKUP($B299,[1]Foglio1!$A$6:$D$44904,2,FALSE)),VLOOKUP($B299,[1]Foglio1!$A$6:$D$44904,2,FALSE))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1200 - Di 1030</v>
      </c>
      <c r="D299" s="37" t="str">
        <f>IF(MID(F299,1,1)="L","",IFERROR(VLOOKUP(B299,'DESTR_OPERE LAVORO'!B:AP,3,FALSE),""))</f>
        <v>CODICE OC</v>
      </c>
      <c r="E299" s="36" t="str">
        <f>IF(MID(F299,1,1)="L","",IFERROR(VLOOKUP(B299,'DESTR_OPERE LAVORO'!B:AP,4,FALSE),""))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9" s="39" t="str">
        <f>'DESTR_OPERE LAVORO'!A298</f>
        <v>O_1C.12.040.0030.k</v>
      </c>
      <c r="G299" s="14" t="str">
        <f t="shared" si="4"/>
        <v>OK</v>
      </c>
      <c r="H299" s="14" t="str">
        <f>IFERROR(VLOOKUP(F299,'DESTR_OPERE LAVORO'!A:AR,7,FALSE),"")</f>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row>
    <row r="300" spans="2:8" ht="15" customHeight="1" x14ac:dyDescent="0.25">
      <c r="B300" s="36" t="s">
        <v>377</v>
      </c>
      <c r="C300" s="36" t="str">
        <f>IF(LEN($B300)&gt;14,_xlfn.CONCAT(VLOOKUP(LEFT($B300,14),[1]Foglio1!$A$6:$D$44904,2,FALSE),VLOOKUP($B300,[1]Foglio1!$A$6:$D$44904,2,FALSE)),VLOOKUP($B300,[1]Foglio1!$A$6:$D$44904,2,FALSE))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1200 - Di 1030</v>
      </c>
      <c r="D300" s="37" t="str">
        <f>IF(MID(F300,1,1)="L","",IFERROR(VLOOKUP(B300,'DESTR_OPERE LAVORO'!B:AP,3,FALSE),""))</f>
        <v/>
      </c>
      <c r="E300" s="36" t="str">
        <f>IF(MID(F300,1,1)="L","",IFERROR(VLOOKUP(B300,'DESTR_OPERE LAVORO'!B:AP,4,FALSE),""))</f>
        <v/>
      </c>
      <c r="F300" s="39" t="str">
        <f>'DESTR_OPERE LAVORO'!A299</f>
        <v>L_1C.12.040.0030.k</v>
      </c>
      <c r="G300" s="14" t="str">
        <f t="shared" si="4"/>
        <v>OK</v>
      </c>
      <c r="H300" s="14" t="str">
        <f>IFERROR(VLOOKUP(F300,'DESTR_OPERE LAVORO'!A:AR,7,FALSE),"")</f>
        <v xml:space="preserve">LAVORO: Posa. Escluso: scavo; piano di appoggio; rinfianco; riempimento.
</v>
      </c>
    </row>
    <row r="301" spans="2:8" ht="15" customHeight="1" x14ac:dyDescent="0.25">
      <c r="B301" s="36" t="s">
        <v>378</v>
      </c>
      <c r="C301" s="36" t="str">
        <f>IF(LEN($B301)&gt;14,_xlfn.CONCAT(VLOOKUP(LEFT($B301,14),[1]Foglio1!$A$6:$D$44904,2,FALSE),VLOOKUP($B301,[1]Foglio1!$A$6:$D$44904,2,FALSE)),VLOOKUP($B301,[1]Foglio1!$A$6:$D$44904,2,FALSE))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125 - Di 105</v>
      </c>
      <c r="D301" s="37" t="str">
        <f>IF(MID(F301,1,1)="L","",IFERROR(VLOOKUP(B301,'DESTR_OPERE LAVORO'!B:AP,3,FALSE),""))</f>
        <v>CODICE OC</v>
      </c>
      <c r="E301" s="36" t="str">
        <f>IF(MID(F301,1,1)="L","",IFERROR(VLOOKUP(B301,'DESTR_OPERE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125 mm, diametro interno 105 mm, giunti a manicotto.
LAVORO: Posa. Escluso: scavo; piano di appoggio; rinfianco; riempimento.
</v>
      </c>
      <c r="F301" s="39" t="str">
        <f>'DESTR_OPERE LAVORO'!A300</f>
        <v>O_1C.12.040.0040.a</v>
      </c>
      <c r="G301" s="14" t="str">
        <f t="shared" si="4"/>
        <v>OK</v>
      </c>
      <c r="H301" s="14" t="str">
        <f>IFERROR(VLOOKUP(F301,'DESTR_OPERE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125 mm, diametro interno 105 mm, giunti a manicotto.
</v>
      </c>
    </row>
    <row r="302" spans="2:8" ht="15" customHeight="1" x14ac:dyDescent="0.25">
      <c r="B302" s="36" t="s">
        <v>378</v>
      </c>
      <c r="C302" s="36" t="str">
        <f>IF(LEN($B302)&gt;14,_xlfn.CONCAT(VLOOKUP(LEFT($B302,14),[1]Foglio1!$A$6:$D$44904,2,FALSE),VLOOKUP($B302,[1]Foglio1!$A$6:$D$44904,2,FALSE)),VLOOKUP($B302,[1]Foglio1!$A$6:$D$44904,2,FALSE))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125 - Di 105</v>
      </c>
      <c r="D302" s="37" t="str">
        <f>IF(MID(F302,1,1)="L","",IFERROR(VLOOKUP(B302,'DESTR_OPERE LAVORO'!B:AP,3,FALSE),""))</f>
        <v/>
      </c>
      <c r="E302" s="36" t="str">
        <f>IF(MID(F302,1,1)="L","",IFERROR(VLOOKUP(B302,'DESTR_OPERE LAVORO'!B:AP,4,FALSE),""))</f>
        <v/>
      </c>
      <c r="F302" s="39" t="str">
        <f>'DESTR_OPERE LAVORO'!A301</f>
        <v>L_1C.12.040.0040.a</v>
      </c>
      <c r="G302" s="14" t="str">
        <f t="shared" si="4"/>
        <v>OK</v>
      </c>
      <c r="H302" s="14" t="str">
        <f>IFERROR(VLOOKUP(F302,'DESTR_OPERE LAVORO'!A:AR,7,FALSE),"")</f>
        <v xml:space="preserve">LAVORO: Posa. Escluso: scavo; piano di appoggio; rinfianco; riempimento.
</v>
      </c>
    </row>
    <row r="303" spans="2:8" ht="15" customHeight="1" x14ac:dyDescent="0.25">
      <c r="B303" s="36" t="s">
        <v>379</v>
      </c>
      <c r="C303" s="36" t="str">
        <f>IF(LEN($B303)&gt;14,_xlfn.CONCAT(VLOOKUP(LEFT($B303,14),[1]Foglio1!$A$6:$D$44904,2,FALSE),VLOOKUP($B303,[1]Foglio1!$A$6:$D$44904,2,FALSE)),VLOOKUP($B303,[1]Foglio1!$A$6:$D$44904,2,FALSE))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160 - Di 137</v>
      </c>
      <c r="D303" s="37" t="str">
        <f>IF(MID(F303,1,1)="L","",IFERROR(VLOOKUP(B303,'DESTR_OPERE LAVORO'!B:AP,3,FALSE),""))</f>
        <v>CODICE OC</v>
      </c>
      <c r="E303" s="36" t="str">
        <f>IF(MID(F303,1,1)="L","",IFERROR(VLOOKUP(B303,'DESTR_OPERE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160 mm, diametro interno 137 mm, giunti a manicotto.
LAVORO: Posa. Escluso: scavo; piano di appoggio; rinfianco; riempimento.
</v>
      </c>
      <c r="F303" s="39" t="str">
        <f>'DESTR_OPERE LAVORO'!A302</f>
        <v>O_1C.12.040.0040.b</v>
      </c>
      <c r="G303" s="14" t="str">
        <f t="shared" si="4"/>
        <v>OK</v>
      </c>
      <c r="H303" s="14" t="str">
        <f>IFERROR(VLOOKUP(F303,'DESTR_OPERE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160 mm, diametro interno 137 mm, giunti a manicotto.
</v>
      </c>
    </row>
    <row r="304" spans="2:8" ht="15" customHeight="1" x14ac:dyDescent="0.25">
      <c r="B304" s="36" t="s">
        <v>379</v>
      </c>
      <c r="C304" s="36" t="str">
        <f>IF(LEN($B304)&gt;14,_xlfn.CONCAT(VLOOKUP(LEFT($B304,14),[1]Foglio1!$A$6:$D$44904,2,FALSE),VLOOKUP($B304,[1]Foglio1!$A$6:$D$44904,2,FALSE)),VLOOKUP($B304,[1]Foglio1!$A$6:$D$44904,2,FALSE))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160 - Di 137</v>
      </c>
      <c r="D304" s="37" t="str">
        <f>IF(MID(F304,1,1)="L","",IFERROR(VLOOKUP(B304,'DESTR_OPERE LAVORO'!B:AP,3,FALSE),""))</f>
        <v/>
      </c>
      <c r="E304" s="36" t="str">
        <f>IF(MID(F304,1,1)="L","",IFERROR(VLOOKUP(B304,'DESTR_OPERE LAVORO'!B:AP,4,FALSE),""))</f>
        <v/>
      </c>
      <c r="F304" s="39" t="str">
        <f>'DESTR_OPERE LAVORO'!A303</f>
        <v>L_1C.12.040.0040.b</v>
      </c>
      <c r="G304" s="14" t="str">
        <f t="shared" si="4"/>
        <v>OK</v>
      </c>
      <c r="H304" s="14" t="str">
        <f>IFERROR(VLOOKUP(F304,'DESTR_OPERE LAVORO'!A:AR,7,FALSE),"")</f>
        <v xml:space="preserve">LAVORO: Posa. Escluso: scavo; piano di appoggio; rinfianco; riempimento.
</v>
      </c>
    </row>
    <row r="305" spans="2:8" ht="15" customHeight="1" x14ac:dyDescent="0.25">
      <c r="B305" s="36" t="s">
        <v>380</v>
      </c>
      <c r="C305" s="36" t="str">
        <f>IF(LEN($B305)&gt;14,_xlfn.CONCAT(VLOOKUP(LEFT($B305,14),[1]Foglio1!$A$6:$D$44904,2,FALSE),VLOOKUP($B305,[1]Foglio1!$A$6:$D$44904,2,FALSE)),VLOOKUP($B305,[1]Foglio1!$A$6:$D$44904,2,FALSE))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200 - Di 172</v>
      </c>
      <c r="D305" s="37" t="str">
        <f>IF(MID(F305,1,1)="L","",IFERROR(VLOOKUP(B305,'DESTR_OPERE LAVORO'!B:AP,3,FALSE),""))</f>
        <v>CODICE OC</v>
      </c>
      <c r="E305" s="36" t="str">
        <f>IF(MID(F305,1,1)="L","",IFERROR(VLOOKUP(B305,'DESTR_OPERE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200 mm, diametro interno 172 mm, giunti a manicotto.
LAVORO: Posa. Escluso: scavo; piano di appoggio; rinfianco; riempimento.
</v>
      </c>
      <c r="F305" s="39" t="str">
        <f>'DESTR_OPERE LAVORO'!A304</f>
        <v>O_1C.12.040.0040.c</v>
      </c>
      <c r="G305" s="14" t="str">
        <f t="shared" si="4"/>
        <v>OK</v>
      </c>
      <c r="H305" s="14" t="str">
        <f>IFERROR(VLOOKUP(F305,'DESTR_OPERE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200 mm, diametro interno 172 mm, giunti a manicotto.
</v>
      </c>
    </row>
    <row r="306" spans="2:8" ht="15" customHeight="1" x14ac:dyDescent="0.25">
      <c r="B306" s="36" t="s">
        <v>380</v>
      </c>
      <c r="C306" s="36" t="str">
        <f>IF(LEN($B306)&gt;14,_xlfn.CONCAT(VLOOKUP(LEFT($B306,14),[1]Foglio1!$A$6:$D$44904,2,FALSE),VLOOKUP($B306,[1]Foglio1!$A$6:$D$44904,2,FALSE)),VLOOKUP($B306,[1]Foglio1!$A$6:$D$44904,2,FALSE))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200 - Di 172</v>
      </c>
      <c r="D306" s="37" t="str">
        <f>IF(MID(F306,1,1)="L","",IFERROR(VLOOKUP(B306,'DESTR_OPERE LAVORO'!B:AP,3,FALSE),""))</f>
        <v/>
      </c>
      <c r="E306" s="36" t="str">
        <f>IF(MID(F306,1,1)="L","",IFERROR(VLOOKUP(B306,'DESTR_OPERE LAVORO'!B:AP,4,FALSE),""))</f>
        <v/>
      </c>
      <c r="F306" s="39" t="str">
        <f>'DESTR_OPERE LAVORO'!A305</f>
        <v>L_1C.12.040.0040.c</v>
      </c>
      <c r="G306" s="14" t="str">
        <f t="shared" si="4"/>
        <v>OK</v>
      </c>
      <c r="H306" s="14" t="str">
        <f>IFERROR(VLOOKUP(F306,'DESTR_OPERE LAVORO'!A:AR,7,FALSE),"")</f>
        <v xml:space="preserve">LAVORO: Posa. Escluso: scavo; piano di appoggio; rinfianco; riempimento.
</v>
      </c>
    </row>
    <row r="307" spans="2:8" ht="15" customHeight="1" x14ac:dyDescent="0.25">
      <c r="B307" s="36" t="s">
        <v>381</v>
      </c>
      <c r="C307" s="36" t="str">
        <f>IF(LEN($B307)&gt;14,_xlfn.CONCAT(VLOOKUP(LEFT($B307,14),[1]Foglio1!$A$6:$D$44904,2,FALSE),VLOOKUP($B307,[1]Foglio1!$A$6:$D$44904,2,FALSE)),VLOOKUP($B307,[1]Foglio1!$A$6:$D$44904,2,FALSE))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250 - Di 218</v>
      </c>
      <c r="D307" s="37" t="str">
        <f>IF(MID(F307,1,1)="L","",IFERROR(VLOOKUP(B307,'DESTR_OPERE LAVORO'!B:AP,3,FALSE),""))</f>
        <v>CODICE OC</v>
      </c>
      <c r="E307" s="36" t="str">
        <f>IF(MID(F307,1,1)="L","",IFERROR(VLOOKUP(B307,'DESTR_OPERE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250 mm, diametro interno 218 mm, giunti a manicotto.
LAVORO: Posa. Escluso: scavo; piano di appoggio; rinfianco; riempimento.
</v>
      </c>
      <c r="F307" s="39" t="str">
        <f>'DESTR_OPERE LAVORO'!A306</f>
        <v>O_1C.12.040.0040.d</v>
      </c>
      <c r="G307" s="14" t="str">
        <f t="shared" si="4"/>
        <v>OK</v>
      </c>
      <c r="H307" s="14" t="str">
        <f>IFERROR(VLOOKUP(F307,'DESTR_OPERE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250 mm, diametro interno 218 mm, giunti a manicotto.
</v>
      </c>
    </row>
    <row r="308" spans="2:8" ht="15" customHeight="1" x14ac:dyDescent="0.25">
      <c r="B308" s="36" t="s">
        <v>381</v>
      </c>
      <c r="C308" s="36" t="str">
        <f>IF(LEN($B308)&gt;14,_xlfn.CONCAT(VLOOKUP(LEFT($B308,14),[1]Foglio1!$A$6:$D$44904,2,FALSE),VLOOKUP($B308,[1]Foglio1!$A$6:$D$44904,2,FALSE)),VLOOKUP($B308,[1]Foglio1!$A$6:$D$44904,2,FALSE))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250 - Di 218</v>
      </c>
      <c r="D308" s="37" t="str">
        <f>IF(MID(F308,1,1)="L","",IFERROR(VLOOKUP(B308,'DESTR_OPERE LAVORO'!B:AP,3,FALSE),""))</f>
        <v/>
      </c>
      <c r="E308" s="36" t="str">
        <f>IF(MID(F308,1,1)="L","",IFERROR(VLOOKUP(B308,'DESTR_OPERE LAVORO'!B:AP,4,FALSE),""))</f>
        <v/>
      </c>
      <c r="F308" s="39" t="str">
        <f>'DESTR_OPERE LAVORO'!A307</f>
        <v>L_1C.12.040.0040.d</v>
      </c>
      <c r="G308" s="14" t="str">
        <f t="shared" si="4"/>
        <v>OK</v>
      </c>
      <c r="H308" s="14" t="str">
        <f>IFERROR(VLOOKUP(F308,'DESTR_OPERE LAVORO'!A:AR,7,FALSE),"")</f>
        <v xml:space="preserve">LAVORO: Posa. Escluso: scavo; piano di appoggio; rinfianco; riempimento.
</v>
      </c>
    </row>
    <row r="309" spans="2:8" ht="15" customHeight="1" x14ac:dyDescent="0.25">
      <c r="B309" s="36" t="s">
        <v>382</v>
      </c>
      <c r="C309" s="36" t="str">
        <f>IF(LEN($B309)&gt;14,_xlfn.CONCAT(VLOOKUP(LEFT($B309,14),[1]Foglio1!$A$6:$D$44904,2,FALSE),VLOOKUP($B309,[1]Foglio1!$A$6:$D$44904,2,FALSE)),VLOOKUP($B309,[1]Foglio1!$A$6:$D$44904,2,FALSE))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315 - Di 272</v>
      </c>
      <c r="D309" s="37" t="str">
        <f>IF(MID(F309,1,1)="L","",IFERROR(VLOOKUP(B309,'DESTR_OPERE LAVORO'!B:AP,3,FALSE),""))</f>
        <v>CODICE OC</v>
      </c>
      <c r="E309" s="36" t="str">
        <f>IF(MID(F309,1,1)="L","",IFERROR(VLOOKUP(B309,'DESTR_OPERE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315 mm, diametro interno 272 mm, giunti a manicotto.
LAVORO: Posa. Escluso: scavo; piano di appoggio; rinfianco; riempimento.
</v>
      </c>
      <c r="F309" s="39" t="str">
        <f>'DESTR_OPERE LAVORO'!A308</f>
        <v>O_1C.12.040.0040.e</v>
      </c>
      <c r="G309" s="14" t="str">
        <f t="shared" si="4"/>
        <v>OK</v>
      </c>
      <c r="H309" s="14" t="str">
        <f>IFERROR(VLOOKUP(F309,'DESTR_OPERE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315 mm, diametro interno 272 mm, giunti a manicotto.
</v>
      </c>
    </row>
    <row r="310" spans="2:8" ht="15" customHeight="1" x14ac:dyDescent="0.25">
      <c r="B310" s="36" t="s">
        <v>382</v>
      </c>
      <c r="C310" s="36" t="str">
        <f>IF(LEN($B310)&gt;14,_xlfn.CONCAT(VLOOKUP(LEFT($B310,14),[1]Foglio1!$A$6:$D$44904,2,FALSE),VLOOKUP($B310,[1]Foglio1!$A$6:$D$44904,2,FALSE)),VLOOKUP($B310,[1]Foglio1!$A$6:$D$44904,2,FALSE))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315 - Di 272</v>
      </c>
      <c r="D310" s="37" t="str">
        <f>IF(MID(F310,1,1)="L","",IFERROR(VLOOKUP(B310,'DESTR_OPERE LAVORO'!B:AP,3,FALSE),""))</f>
        <v/>
      </c>
      <c r="E310" s="36" t="str">
        <f>IF(MID(F310,1,1)="L","",IFERROR(VLOOKUP(B310,'DESTR_OPERE LAVORO'!B:AP,4,FALSE),""))</f>
        <v/>
      </c>
      <c r="F310" s="39" t="str">
        <f>'DESTR_OPERE LAVORO'!A309</f>
        <v>L_1C.12.040.0040.e</v>
      </c>
      <c r="G310" s="14" t="str">
        <f t="shared" si="4"/>
        <v>OK</v>
      </c>
      <c r="H310" s="14" t="str">
        <f>IFERROR(VLOOKUP(F310,'DESTR_OPERE LAVORO'!A:AR,7,FALSE),"")</f>
        <v xml:space="preserve">LAVORO: Posa. Escluso: scavo; piano di appoggio; rinfianco; riempimento.
</v>
      </c>
    </row>
    <row r="311" spans="2:8" ht="15" customHeight="1" x14ac:dyDescent="0.25">
      <c r="B311" s="36" t="s">
        <v>383</v>
      </c>
      <c r="C311" s="36" t="str">
        <f>IF(LEN($B311)&gt;14,_xlfn.CONCAT(VLOOKUP(LEFT($B311,14),[1]Foglio1!$A$6:$D$44904,2,FALSE),VLOOKUP($B311,[1]Foglio1!$A$6:$D$44904,2,FALSE)),VLOOKUP($B311,[1]Foglio1!$A$6:$D$44904,2,FALSE))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400 - Di 347</v>
      </c>
      <c r="D311" s="37" t="str">
        <f>IF(MID(F311,1,1)="L","",IFERROR(VLOOKUP(B311,'DESTR_OPERE LAVORO'!B:AP,3,FALSE),""))</f>
        <v>CODICE OC</v>
      </c>
      <c r="E311" s="36" t="str">
        <f>IF(MID(F311,1,1)="L","",IFERROR(VLOOKUP(B311,'DESTR_OPERE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400 mm, diametro interno 347 mm, giunti a manicotto.
LAVORO: Posa. Escluso: scavo; piano di appoggio; rinfianco; riempimento.
</v>
      </c>
      <c r="F311" s="39" t="str">
        <f>'DESTR_OPERE LAVORO'!A310</f>
        <v>O_1C.12.040.0040.f</v>
      </c>
      <c r="G311" s="14" t="str">
        <f t="shared" si="4"/>
        <v>OK</v>
      </c>
      <c r="H311" s="14" t="str">
        <f>IFERROR(VLOOKUP(F311,'DESTR_OPERE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400 mm, diametro interno 347 mm, giunti a manicotto.
</v>
      </c>
    </row>
    <row r="312" spans="2:8" ht="15" customHeight="1" x14ac:dyDescent="0.25">
      <c r="B312" s="36" t="s">
        <v>383</v>
      </c>
      <c r="C312" s="36" t="str">
        <f>IF(LEN($B312)&gt;14,_xlfn.CONCAT(VLOOKUP(LEFT($B312,14),[1]Foglio1!$A$6:$D$44904,2,FALSE),VLOOKUP($B312,[1]Foglio1!$A$6:$D$44904,2,FALSE)),VLOOKUP($B312,[1]Foglio1!$A$6:$D$44904,2,FALSE))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400 - Di 347</v>
      </c>
      <c r="D312" s="37" t="str">
        <f>IF(MID(F312,1,1)="L","",IFERROR(VLOOKUP(B312,'DESTR_OPERE LAVORO'!B:AP,3,FALSE),""))</f>
        <v/>
      </c>
      <c r="E312" s="36" t="str">
        <f>IF(MID(F312,1,1)="L","",IFERROR(VLOOKUP(B312,'DESTR_OPERE LAVORO'!B:AP,4,FALSE),""))</f>
        <v/>
      </c>
      <c r="F312" s="39" t="str">
        <f>'DESTR_OPERE LAVORO'!A311</f>
        <v>L_1C.12.040.0040.f</v>
      </c>
      <c r="G312" s="14" t="str">
        <f t="shared" si="4"/>
        <v>OK</v>
      </c>
      <c r="H312" s="14" t="str">
        <f>IFERROR(VLOOKUP(F312,'DESTR_OPERE LAVORO'!A:AR,7,FALSE),"")</f>
        <v xml:space="preserve">LAVORO: Posa. Escluso: scavo; piano di appoggio; rinfianco; riempimento.
</v>
      </c>
    </row>
    <row r="313" spans="2:8" ht="15" customHeight="1" x14ac:dyDescent="0.25">
      <c r="B313" s="36" t="s">
        <v>384</v>
      </c>
      <c r="C313" s="36" t="str">
        <f>IF(LEN($B313)&gt;14,_xlfn.CONCAT(VLOOKUP(LEFT($B313,14),[1]Foglio1!$A$6:$D$44904,2,FALSE),VLOOKUP($B313,[1]Foglio1!$A$6:$D$44904,2,FALSE)),VLOOKUP($B313,[1]Foglio1!$A$6:$D$44904,2,FALSE))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500 - Di 433</v>
      </c>
      <c r="D313" s="37" t="str">
        <f>IF(MID(F313,1,1)="L","",IFERROR(VLOOKUP(B313,'DESTR_OPERE LAVORO'!B:AP,3,FALSE),""))</f>
        <v>CODICE OC</v>
      </c>
      <c r="E313" s="36" t="str">
        <f>IF(MID(F313,1,1)="L","",IFERROR(VLOOKUP(B313,'DESTR_OPERE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500 mm, diametro interno 433 mm, giunti a manicotto.
LAVORO: Posa. Escluso: scavo; piano di appoggio; rinfianco; riempimento.
</v>
      </c>
      <c r="F313" s="39" t="str">
        <f>'DESTR_OPERE LAVORO'!A312</f>
        <v>O_1C.12.040.0040.g</v>
      </c>
      <c r="G313" s="14" t="str">
        <f t="shared" si="4"/>
        <v>OK</v>
      </c>
      <c r="H313" s="14" t="str">
        <f>IFERROR(VLOOKUP(F313,'DESTR_OPERE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500 mm, diametro interno 433 mm, giunti a manicotto.
</v>
      </c>
    </row>
    <row r="314" spans="2:8" ht="15" customHeight="1" x14ac:dyDescent="0.25">
      <c r="B314" s="36" t="s">
        <v>384</v>
      </c>
      <c r="C314" s="36" t="str">
        <f>IF(LEN($B314)&gt;14,_xlfn.CONCAT(VLOOKUP(LEFT($B314,14),[1]Foglio1!$A$6:$D$44904,2,FALSE),VLOOKUP($B314,[1]Foglio1!$A$6:$D$44904,2,FALSE)),VLOOKUP($B314,[1]Foglio1!$A$6:$D$44904,2,FALSE))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500 - Di 433</v>
      </c>
      <c r="D314" s="37" t="str">
        <f>IF(MID(F314,1,1)="L","",IFERROR(VLOOKUP(B314,'DESTR_OPERE LAVORO'!B:AP,3,FALSE),""))</f>
        <v/>
      </c>
      <c r="E314" s="36" t="str">
        <f>IF(MID(F314,1,1)="L","",IFERROR(VLOOKUP(B314,'DESTR_OPERE LAVORO'!B:AP,4,FALSE),""))</f>
        <v/>
      </c>
      <c r="F314" s="39" t="str">
        <f>'DESTR_OPERE LAVORO'!A313</f>
        <v>L_1C.12.040.0040.g</v>
      </c>
      <c r="G314" s="14" t="str">
        <f t="shared" si="4"/>
        <v>OK</v>
      </c>
      <c r="H314" s="14" t="str">
        <f>IFERROR(VLOOKUP(F314,'DESTR_OPERE LAVORO'!A:AR,7,FALSE),"")</f>
        <v xml:space="preserve">LAVORO: Posa. Escluso: scavo; piano di appoggio; rinfianco; riempimento.
</v>
      </c>
    </row>
    <row r="315" spans="2:8" ht="15" customHeight="1" x14ac:dyDescent="0.25">
      <c r="B315" s="36" t="s">
        <v>385</v>
      </c>
      <c r="C315" s="36" t="str">
        <f>IF(LEN($B315)&gt;14,_xlfn.CONCAT(VLOOKUP(LEFT($B315,14),[1]Foglio1!$A$6:$D$44904,2,FALSE),VLOOKUP($B315,[1]Foglio1!$A$6:$D$44904,2,FALSE)),VLOOKUP($B315,[1]Foglio1!$A$6:$D$44904,2,FALSE))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630 - Di 535</v>
      </c>
      <c r="D315" s="37" t="str">
        <f>IF(MID(F315,1,1)="L","",IFERROR(VLOOKUP(B315,'DESTR_OPERE LAVORO'!B:AP,3,FALSE),""))</f>
        <v>CODICE OC</v>
      </c>
      <c r="E315" s="36" t="str">
        <f>IF(MID(F315,1,1)="L","",IFERROR(VLOOKUP(B315,'DESTR_OPERE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630 mm, diametro interno 535 mm, giunti a manicotto.
LAVORO: Posa. Escluso: scavo; piano di appoggio; rinfianco; riempimento.
</v>
      </c>
      <c r="F315" s="39" t="str">
        <f>'DESTR_OPERE LAVORO'!A314</f>
        <v>O_1C.12.040.0040.h</v>
      </c>
      <c r="G315" s="14" t="str">
        <f t="shared" si="4"/>
        <v>OK</v>
      </c>
      <c r="H315" s="14" t="str">
        <f>IFERROR(VLOOKUP(F315,'DESTR_OPERE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630 mm, diametro interno 535 mm, giunti a manicotto.
</v>
      </c>
    </row>
    <row r="316" spans="2:8" ht="15" customHeight="1" x14ac:dyDescent="0.25">
      <c r="B316" s="36" t="s">
        <v>385</v>
      </c>
      <c r="C316" s="36" t="str">
        <f>IF(LEN($B316)&gt;14,_xlfn.CONCAT(VLOOKUP(LEFT($B316,14),[1]Foglio1!$A$6:$D$44904,2,FALSE),VLOOKUP($B316,[1]Foglio1!$A$6:$D$44904,2,FALSE)),VLOOKUP($B316,[1]Foglio1!$A$6:$D$44904,2,FALSE))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630 - Di 535</v>
      </c>
      <c r="D316" s="37" t="str">
        <f>IF(MID(F316,1,1)="L","",IFERROR(VLOOKUP(B316,'DESTR_OPERE LAVORO'!B:AP,3,FALSE),""))</f>
        <v/>
      </c>
      <c r="E316" s="36" t="str">
        <f>IF(MID(F316,1,1)="L","",IFERROR(VLOOKUP(B316,'DESTR_OPERE LAVORO'!B:AP,4,FALSE),""))</f>
        <v/>
      </c>
      <c r="F316" s="39" t="str">
        <f>'DESTR_OPERE LAVORO'!A315</f>
        <v>L_1C.12.040.0040.h</v>
      </c>
      <c r="G316" s="14" t="str">
        <f t="shared" si="4"/>
        <v>OK</v>
      </c>
      <c r="H316" s="14" t="str">
        <f>IFERROR(VLOOKUP(F316,'DESTR_OPERE LAVORO'!A:AR,7,FALSE),"")</f>
        <v xml:space="preserve">LAVORO: Posa. Escluso: scavo; piano di appoggio; rinfianco; riempimento.
</v>
      </c>
    </row>
    <row r="317" spans="2:8" ht="15" customHeight="1" x14ac:dyDescent="0.25">
      <c r="B317" s="36" t="s">
        <v>386</v>
      </c>
      <c r="C317" s="36" t="str">
        <f>IF(LEN($B317)&gt;14,_xlfn.CONCAT(VLOOKUP(LEFT($B317,14),[1]Foglio1!$A$6:$D$44904,2,FALSE),VLOOKUP($B317,[1]Foglio1!$A$6:$D$44904,2,FALSE)),VLOOKUP($B317,[1]Foglio1!$A$6:$D$44904,2,FALSE))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800 - Di 678</v>
      </c>
      <c r="D317" s="37" t="str">
        <f>IF(MID(F317,1,1)="L","",IFERROR(VLOOKUP(B317,'DESTR_OPERE LAVORO'!B:AP,3,FALSE),""))</f>
        <v>CODICE OC</v>
      </c>
      <c r="E317" s="36" t="str">
        <f>IF(MID(F317,1,1)="L","",IFERROR(VLOOKUP(B317,'DESTR_OPERE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800 mm, diametro interno 678 mm, giunti a manicotto.
LAVORO: Posa. Escluso: scavo; piano di appoggio; rinfianco; riempimento.
</v>
      </c>
      <c r="F317" s="39" t="str">
        <f>'DESTR_OPERE LAVORO'!A316</f>
        <v>O_1C.12.040.0040.i</v>
      </c>
      <c r="G317" s="14" t="str">
        <f t="shared" si="4"/>
        <v>OK</v>
      </c>
      <c r="H317" s="14" t="str">
        <f>IFERROR(VLOOKUP(F317,'DESTR_OPERE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800 mm, diametro interno 678 mm, giunti a manicotto.
</v>
      </c>
    </row>
    <row r="318" spans="2:8" ht="15" customHeight="1" x14ac:dyDescent="0.25">
      <c r="B318" s="36" t="s">
        <v>386</v>
      </c>
      <c r="C318" s="36" t="str">
        <f>IF(LEN($B318)&gt;14,_xlfn.CONCAT(VLOOKUP(LEFT($B318,14),[1]Foglio1!$A$6:$D$44904,2,FALSE),VLOOKUP($B318,[1]Foglio1!$A$6:$D$44904,2,FALSE)),VLOOKUP($B318,[1]Foglio1!$A$6:$D$44904,2,FALSE))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800 - Di 678</v>
      </c>
      <c r="D318" s="37" t="str">
        <f>IF(MID(F318,1,1)="L","",IFERROR(VLOOKUP(B318,'DESTR_OPERE LAVORO'!B:AP,3,FALSE),""))</f>
        <v/>
      </c>
      <c r="E318" s="36" t="str">
        <f>IF(MID(F318,1,1)="L","",IFERROR(VLOOKUP(B318,'DESTR_OPERE LAVORO'!B:AP,4,FALSE),""))</f>
        <v/>
      </c>
      <c r="F318" s="39" t="str">
        <f>'DESTR_OPERE LAVORO'!A317</f>
        <v>L_1C.12.040.0040.i</v>
      </c>
      <c r="G318" s="14" t="str">
        <f t="shared" si="4"/>
        <v>OK</v>
      </c>
      <c r="H318" s="14" t="str">
        <f>IFERROR(VLOOKUP(F318,'DESTR_OPERE LAVORO'!A:AR,7,FALSE),"")</f>
        <v xml:space="preserve">LAVORO: Posa. Escluso: scavo; piano di appoggio; rinfianco; riempimento.
</v>
      </c>
    </row>
    <row r="319" spans="2:8" ht="15" customHeight="1" x14ac:dyDescent="0.25">
      <c r="B319" s="36" t="s">
        <v>387</v>
      </c>
      <c r="C319" s="36" t="str">
        <f>IF(LEN($B319)&gt;14,_xlfn.CONCAT(VLOOKUP(LEFT($B319,14),[1]Foglio1!$A$6:$D$44904,2,FALSE),VLOOKUP($B319,[1]Foglio1!$A$6:$D$44904,2,FALSE)),VLOOKUP($B319,[1]Foglio1!$A$6:$D$44904,2,FALSE))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1000 - Di 852</v>
      </c>
      <c r="D319" s="37" t="str">
        <f>IF(MID(F319,1,1)="L","",IFERROR(VLOOKUP(B319,'DESTR_OPERE LAVORO'!B:AP,3,FALSE),""))</f>
        <v>CODICE OC</v>
      </c>
      <c r="E319" s="36" t="str">
        <f>IF(MID(F319,1,1)="L","",IFERROR(VLOOKUP(B319,'DESTR_OPERE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1000 mm, diametro interno 852 mm, giunti a manicotto.
LAVORO: Posa. Escluso: scavo; piano di appoggio; rinfianco; riempimento.
</v>
      </c>
      <c r="F319" s="39" t="str">
        <f>'DESTR_OPERE LAVORO'!A318</f>
        <v>O_1C.12.040.0040.j</v>
      </c>
      <c r="G319" s="14" t="str">
        <f t="shared" si="4"/>
        <v>OK</v>
      </c>
      <c r="H319" s="14" t="str">
        <f>IFERROR(VLOOKUP(F319,'DESTR_OPERE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1000 mm, diametro interno 852 mm, giunti a manicotto.
</v>
      </c>
    </row>
    <row r="320" spans="2:8" ht="15" customHeight="1" x14ac:dyDescent="0.25">
      <c r="B320" s="36" t="s">
        <v>387</v>
      </c>
      <c r="C320" s="36" t="str">
        <f>IF(LEN($B320)&gt;14,_xlfn.CONCAT(VLOOKUP(LEFT($B320,14),[1]Foglio1!$A$6:$D$44904,2,FALSE),VLOOKUP($B320,[1]Foglio1!$A$6:$D$44904,2,FALSE)),VLOOKUP($B320,[1]Foglio1!$A$6:$D$44904,2,FALSE))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1000 - Di 852</v>
      </c>
      <c r="D320" s="37" t="str">
        <f>IF(MID(F320,1,1)="L","",IFERROR(VLOOKUP(B320,'DESTR_OPERE LAVORO'!B:AP,3,FALSE),""))</f>
        <v/>
      </c>
      <c r="E320" s="36" t="str">
        <f>IF(MID(F320,1,1)="L","",IFERROR(VLOOKUP(B320,'DESTR_OPERE LAVORO'!B:AP,4,FALSE),""))</f>
        <v/>
      </c>
      <c r="F320" s="39" t="str">
        <f>'DESTR_OPERE LAVORO'!A319</f>
        <v>L_1C.12.040.0040.j</v>
      </c>
      <c r="G320" s="14" t="str">
        <f t="shared" si="4"/>
        <v>OK</v>
      </c>
      <c r="H320" s="14" t="str">
        <f>IFERROR(VLOOKUP(F320,'DESTR_OPERE LAVORO'!A:AR,7,FALSE),"")</f>
        <v xml:space="preserve">LAVORO: Posa. Escluso: scavo; piano di appoggio; rinfianco; riempimento.
</v>
      </c>
    </row>
    <row r="321" spans="2:8" ht="15" customHeight="1" x14ac:dyDescent="0.25">
      <c r="B321" s="36" t="s">
        <v>388</v>
      </c>
      <c r="C321" s="36" t="str">
        <f>IF(LEN($B321)&gt;14,_xlfn.CONCAT(VLOOKUP(LEFT($B321,14),[1]Foglio1!$A$6:$D$44904,2,FALSE),VLOOKUP($B321,[1]Foglio1!$A$6:$D$44904,2,FALSE)),VLOOKUP($B321,[1]Foglio1!$A$6:$D$44904,2,FALSE))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1200 - Di 1030</v>
      </c>
      <c r="D321" s="37" t="str">
        <f>IF(MID(F321,1,1)="L","",IFERROR(VLOOKUP(B321,'DESTR_OPERE LAVORO'!B:AP,3,FALSE),""))</f>
        <v>CODICE OC</v>
      </c>
      <c r="E321" s="36" t="str">
        <f>IF(MID(F321,1,1)="L","",IFERROR(VLOOKUP(B321,'DESTR_OPERE LAVORO'!B:AP,4,FALSE),""))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1200 mm, diametro interno 1030 mm, giunti a manicotto.
LAVORO: Posa. Escluso: scavo; piano di appoggio; rinfianco; riempimento.
</v>
      </c>
      <c r="F321" s="39" t="str">
        <f>'DESTR_OPERE LAVORO'!A320</f>
        <v>O_1C.12.040.0040.k</v>
      </c>
      <c r="G321" s="14" t="str">
        <f t="shared" si="4"/>
        <v>OK</v>
      </c>
      <c r="H321" s="14" t="str">
        <f>IFERROR(VLOOKUP(F321,'DESTR_OPERE LAVORO'!A:AR,7,FALSE),"")</f>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1200 mm, diametro interno 1030 mm, giunti a manicotto.
</v>
      </c>
    </row>
    <row r="322" spans="2:8" ht="15" customHeight="1" x14ac:dyDescent="0.25">
      <c r="B322" s="36" t="s">
        <v>388</v>
      </c>
      <c r="C322" s="36" t="str">
        <f>IF(LEN($B322)&gt;14,_xlfn.CONCAT(VLOOKUP(LEFT($B322,14),[1]Foglio1!$A$6:$D$44904,2,FALSE),VLOOKUP($B322,[1]Foglio1!$A$6:$D$44904,2,FALSE)),VLOOKUP($B322,[1]Foglio1!$A$6:$D$44904,2,FALSE))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1200 - Di 1030</v>
      </c>
      <c r="D322" s="37" t="str">
        <f>IF(MID(F322,1,1)="L","",IFERROR(VLOOKUP(B322,'DESTR_OPERE LAVORO'!B:AP,3,FALSE),""))</f>
        <v/>
      </c>
      <c r="E322" s="36" t="str">
        <f>IF(MID(F322,1,1)="L","",IFERROR(VLOOKUP(B322,'DESTR_OPERE LAVORO'!B:AP,4,FALSE),""))</f>
        <v/>
      </c>
      <c r="F322" s="39" t="str">
        <f>'DESTR_OPERE LAVORO'!A321</f>
        <v>L_1C.12.040.0040.k</v>
      </c>
      <c r="G322" s="14" t="str">
        <f t="shared" si="4"/>
        <v>OK</v>
      </c>
      <c r="H322" s="14" t="str">
        <f>IFERROR(VLOOKUP(F322,'DESTR_OPERE LAVORO'!A:AR,7,FALSE),"")</f>
        <v xml:space="preserve">LAVORO: Posa. Escluso: scavo; piano di appoggio; rinfianco; riempimento.
</v>
      </c>
    </row>
    <row r="323" spans="2:8" ht="15" customHeight="1" x14ac:dyDescent="0.25">
      <c r="B323" s="36" t="s">
        <v>389</v>
      </c>
      <c r="C323" s="36" t="str">
        <f>IF(LEN($B323)&gt;14,_xlfn.CONCAT(VLOOKUP(LEFT($B323,14),[1]Foglio1!$A$6:$D$44904,2,FALSE),VLOOKUP($B323,[1]Foglio1!$A$6:$D$44904,2,FALSE)),VLOOKUP($B323,[1]Foglio1!$A$6:$D$44904,2,FALSE))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80 - De 88</v>
      </c>
      <c r="D323" s="37" t="str">
        <f>IF(MID(F323,1,1)="L","",IFERROR(VLOOKUP(B323,'DESTR_OPERE LAVORO'!B:AP,3,FALSE),""))</f>
        <v>CODICE OC</v>
      </c>
      <c r="E323" s="36" t="str">
        <f>IF(MID(F323,1,1)="L","",IFERROR(VLOOKUP(B323,'DESTR_OPERE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 mm, diametro esterno 88 mm.
LAVORO: Posa. Escluso: scavo; piano di appoggio; rinfianco; riempimento.
</v>
      </c>
      <c r="F323" s="39" t="str">
        <f>'DESTR_OPERE LAVORO'!A322</f>
        <v>O_1C.12.050.0010.a</v>
      </c>
      <c r="G323" s="14" t="str">
        <f t="shared" si="4"/>
        <v>OK</v>
      </c>
      <c r="H323" s="14" t="str">
        <f>IFERROR(VLOOKUP(F323,'DESTR_OPERE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 mm, diametro esterno 88 mm.
</v>
      </c>
    </row>
    <row r="324" spans="2:8" ht="15" customHeight="1" x14ac:dyDescent="0.25">
      <c r="B324" s="36" t="s">
        <v>389</v>
      </c>
      <c r="C324" s="36" t="str">
        <f>IF(LEN($B324)&gt;14,_xlfn.CONCAT(VLOOKUP(LEFT($B324,14),[1]Foglio1!$A$6:$D$44904,2,FALSE),VLOOKUP($B324,[1]Foglio1!$A$6:$D$44904,2,FALSE)),VLOOKUP($B324,[1]Foglio1!$A$6:$D$44904,2,FALSE))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80 - De 88</v>
      </c>
      <c r="D324" s="37" t="str">
        <f>IF(MID(F324,1,1)="L","",IFERROR(VLOOKUP(B324,'DESTR_OPERE LAVORO'!B:AP,3,FALSE),""))</f>
        <v/>
      </c>
      <c r="E324" s="36" t="str">
        <f>IF(MID(F324,1,1)="L","",IFERROR(VLOOKUP(B324,'DESTR_OPERE LAVORO'!B:AP,4,FALSE),""))</f>
        <v/>
      </c>
      <c r="F324" s="39" t="str">
        <f>'DESTR_OPERE LAVORO'!A323</f>
        <v>L_1C.12.050.0010.a</v>
      </c>
      <c r="G324" s="14" t="str">
        <f t="shared" si="4"/>
        <v>OK</v>
      </c>
      <c r="H324" s="14" t="str">
        <f>IFERROR(VLOOKUP(F324,'DESTR_OPERE LAVORO'!A:AR,7,FALSE),"")</f>
        <v xml:space="preserve">LAVORO: Posa. Escluso: scavo; piano di appoggio; rinfianco; riempimento.
</v>
      </c>
    </row>
    <row r="325" spans="2:8" ht="15" customHeight="1" x14ac:dyDescent="0.25">
      <c r="B325" s="36" t="s">
        <v>390</v>
      </c>
      <c r="C325" s="36" t="str">
        <f>IF(LEN($B325)&gt;14,_xlfn.CONCAT(VLOOKUP(LEFT($B325,14),[1]Foglio1!$A$6:$D$44904,2,FALSE),VLOOKUP($B325,[1]Foglio1!$A$6:$D$44904,2,FALSE)),VLOOKUP($B325,[1]Foglio1!$A$6:$D$44904,2,FALSE))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100 - De 110</v>
      </c>
      <c r="D325" s="37" t="str">
        <f>IF(MID(F325,1,1)="L","",IFERROR(VLOOKUP(B325,'DESTR_OPERE LAVORO'!B:AP,3,FALSE),""))</f>
        <v>CODICE OC</v>
      </c>
      <c r="E325" s="36" t="str">
        <f>IF(MID(F325,1,1)="L","",IFERROR(VLOOKUP(B325,'DESTR_OPERE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 mm, diametro esterno 110 mm.
LAVORO: Posa. Escluso: scavo; piano di appoggio; rinfianco; riempimento.
</v>
      </c>
      <c r="F325" s="39" t="str">
        <f>'DESTR_OPERE LAVORO'!A324</f>
        <v>O_1C.12.050.0010.b</v>
      </c>
      <c r="G325" s="14" t="str">
        <f t="shared" ref="G325:G382" si="5">IF(MID(F325,3,255)=B325,"OK","ERRORE")</f>
        <v>OK</v>
      </c>
      <c r="H325" s="14" t="str">
        <f>IFERROR(VLOOKUP(F325,'DESTR_OPERE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 mm, diametro esterno 110 mm.
</v>
      </c>
    </row>
    <row r="326" spans="2:8" ht="15" customHeight="1" x14ac:dyDescent="0.25">
      <c r="B326" s="36" t="s">
        <v>390</v>
      </c>
      <c r="C326" s="36" t="str">
        <f>IF(LEN($B326)&gt;14,_xlfn.CONCAT(VLOOKUP(LEFT($B326,14),[1]Foglio1!$A$6:$D$44904,2,FALSE),VLOOKUP($B326,[1]Foglio1!$A$6:$D$44904,2,FALSE)),VLOOKUP($B326,[1]Foglio1!$A$6:$D$44904,2,FALSE))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100 - De 110</v>
      </c>
      <c r="D326" s="37" t="str">
        <f>IF(MID(F326,1,1)="L","",IFERROR(VLOOKUP(B326,'DESTR_OPERE LAVORO'!B:AP,3,FALSE),""))</f>
        <v/>
      </c>
      <c r="E326" s="36" t="str">
        <f>IF(MID(F326,1,1)="L","",IFERROR(VLOOKUP(B326,'DESTR_OPERE LAVORO'!B:AP,4,FALSE),""))</f>
        <v/>
      </c>
      <c r="F326" s="39" t="str">
        <f>'DESTR_OPERE LAVORO'!A325</f>
        <v>L_1C.12.050.0010.b</v>
      </c>
      <c r="G326" s="14" t="str">
        <f t="shared" si="5"/>
        <v>OK</v>
      </c>
      <c r="H326" s="14" t="str">
        <f>IFERROR(VLOOKUP(F326,'DESTR_OPERE LAVORO'!A:AR,7,FALSE),"")</f>
        <v xml:space="preserve">LAVORO: Posa. Escluso: scavo; piano di appoggio; rinfianco; riempimento.
</v>
      </c>
    </row>
    <row r="327" spans="2:8" ht="15" customHeight="1" x14ac:dyDescent="0.25">
      <c r="B327" s="36" t="s">
        <v>391</v>
      </c>
      <c r="C327" s="36" t="str">
        <f>IF(LEN($B327)&gt;14,_xlfn.CONCAT(VLOOKUP(LEFT($B327,14),[1]Foglio1!$A$6:$D$44904,2,FALSE),VLOOKUP($B327,[1]Foglio1!$A$6:$D$44904,2,FALSE)),VLOOKUP($B327,[1]Foglio1!$A$6:$D$44904,2,FALSE))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125 - De 135</v>
      </c>
      <c r="D327" s="37" t="str">
        <f>IF(MID(F327,1,1)="L","",IFERROR(VLOOKUP(B327,'DESTR_OPERE LAVORO'!B:AP,3,FALSE),""))</f>
        <v>CODICE OC</v>
      </c>
      <c r="E327" s="36" t="str">
        <f>IF(MID(F327,1,1)="L","",IFERROR(VLOOKUP(B327,'DESTR_OPERE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125 mm, diametro esterno 135 mm.
LAVORO: Posa. Escluso: scavo; piano di appoggio; rinfianco; riempimento.
</v>
      </c>
      <c r="F327" s="39" t="str">
        <f>'DESTR_OPERE LAVORO'!A326</f>
        <v>O_1C.12.050.0010.c</v>
      </c>
      <c r="G327" s="14" t="str">
        <f t="shared" si="5"/>
        <v>OK</v>
      </c>
      <c r="H327" s="14" t="str">
        <f>IFERROR(VLOOKUP(F327,'DESTR_OPERE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125 mm, diametro esterno 135 mm.
</v>
      </c>
    </row>
    <row r="328" spans="2:8" ht="15" customHeight="1" x14ac:dyDescent="0.25">
      <c r="B328" s="36" t="s">
        <v>391</v>
      </c>
      <c r="C328" s="36" t="str">
        <f>IF(LEN($B328)&gt;14,_xlfn.CONCAT(VLOOKUP(LEFT($B328,14),[1]Foglio1!$A$6:$D$44904,2,FALSE),VLOOKUP($B328,[1]Foglio1!$A$6:$D$44904,2,FALSE)),VLOOKUP($B328,[1]Foglio1!$A$6:$D$44904,2,FALSE))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125 - De 135</v>
      </c>
      <c r="D328" s="37" t="str">
        <f>IF(MID(F328,1,1)="L","",IFERROR(VLOOKUP(B328,'DESTR_OPERE LAVORO'!B:AP,3,FALSE),""))</f>
        <v/>
      </c>
      <c r="E328" s="36" t="str">
        <f>IF(MID(F328,1,1)="L","",IFERROR(VLOOKUP(B328,'DESTR_OPERE LAVORO'!B:AP,4,FALSE),""))</f>
        <v/>
      </c>
      <c r="F328" s="39" t="str">
        <f>'DESTR_OPERE LAVORO'!A327</f>
        <v>L_1C.12.050.0010.c</v>
      </c>
      <c r="G328" s="14" t="str">
        <f t="shared" si="5"/>
        <v>OK</v>
      </c>
      <c r="H328" s="14" t="str">
        <f>IFERROR(VLOOKUP(F328,'DESTR_OPERE LAVORO'!A:AR,7,FALSE),"")</f>
        <v xml:space="preserve">LAVORO: Posa. Escluso: scavo; piano di appoggio; rinfianco; riempimento.
</v>
      </c>
    </row>
    <row r="329" spans="2:8" ht="15" customHeight="1" x14ac:dyDescent="0.25">
      <c r="B329" s="36" t="s">
        <v>392</v>
      </c>
      <c r="C329" s="36" t="str">
        <f>IF(LEN($B329)&gt;14,_xlfn.CONCAT(VLOOKUP(LEFT($B329,14),[1]Foglio1!$A$6:$D$44904,2,FALSE),VLOOKUP($B329,[1]Foglio1!$A$6:$D$44904,2,FALSE)),VLOOKUP($B329,[1]Foglio1!$A$6:$D$44904,2,FALSE))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150 - De 160</v>
      </c>
      <c r="D329" s="37" t="str">
        <f>IF(MID(F329,1,1)="L","",IFERROR(VLOOKUP(B329,'DESTR_OPERE LAVORO'!B:AP,3,FALSE),""))</f>
        <v>CODICE OC</v>
      </c>
      <c r="E329" s="36" t="str">
        <f>IF(MID(F329,1,1)="L","",IFERROR(VLOOKUP(B329,'DESTR_OPERE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150 mm, diametro esterno 160 mm.
LAVORO: Posa. Escluso: scavo; piano di appoggio; rinfianco; riempimento.
</v>
      </c>
      <c r="F329" s="39" t="str">
        <f>'DESTR_OPERE LAVORO'!A328</f>
        <v>O_1C.12.050.0010.d</v>
      </c>
      <c r="G329" s="14" t="str">
        <f t="shared" si="5"/>
        <v>OK</v>
      </c>
      <c r="H329" s="14" t="str">
        <f>IFERROR(VLOOKUP(F329,'DESTR_OPERE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150 mm, diametro esterno 160 mm.
</v>
      </c>
    </row>
    <row r="330" spans="2:8" ht="15" customHeight="1" x14ac:dyDescent="0.25">
      <c r="B330" s="36" t="s">
        <v>392</v>
      </c>
      <c r="C330" s="36" t="str">
        <f>IF(LEN($B330)&gt;14,_xlfn.CONCAT(VLOOKUP(LEFT($B330,14),[1]Foglio1!$A$6:$D$44904,2,FALSE),VLOOKUP($B330,[1]Foglio1!$A$6:$D$44904,2,FALSE)),VLOOKUP($B330,[1]Foglio1!$A$6:$D$44904,2,FALSE))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150 - De 160</v>
      </c>
      <c r="D330" s="37" t="str">
        <f>IF(MID(F330,1,1)="L","",IFERROR(VLOOKUP(B330,'DESTR_OPERE LAVORO'!B:AP,3,FALSE),""))</f>
        <v/>
      </c>
      <c r="E330" s="36" t="str">
        <f>IF(MID(F330,1,1)="L","",IFERROR(VLOOKUP(B330,'DESTR_OPERE LAVORO'!B:AP,4,FALSE),""))</f>
        <v/>
      </c>
      <c r="F330" s="39" t="str">
        <f>'DESTR_OPERE LAVORO'!A329</f>
        <v>L_1C.12.050.0010.d</v>
      </c>
      <c r="G330" s="14" t="str">
        <f t="shared" si="5"/>
        <v>OK</v>
      </c>
      <c r="H330" s="14" t="str">
        <f>IFERROR(VLOOKUP(F330,'DESTR_OPERE LAVORO'!A:AR,7,FALSE),"")</f>
        <v xml:space="preserve">LAVORO: Posa. Escluso: scavo; piano di appoggio; rinfianco; riempimento.
</v>
      </c>
    </row>
    <row r="331" spans="2:8" ht="15" customHeight="1" x14ac:dyDescent="0.25">
      <c r="B331" s="36" t="s">
        <v>393</v>
      </c>
      <c r="C331" s="36" t="str">
        <f>IF(LEN($B331)&gt;14,_xlfn.CONCAT(VLOOKUP(LEFT($B331,14),[1]Foglio1!$A$6:$D$44904,2,FALSE),VLOOKUP($B331,[1]Foglio1!$A$6:$D$44904,2,FALSE)),VLOOKUP($B331,[1]Foglio1!$A$6:$D$44904,2,FALSE))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200 - De 210</v>
      </c>
      <c r="D331" s="37" t="str">
        <f>IF(MID(F331,1,1)="L","",IFERROR(VLOOKUP(B331,'DESTR_OPERE LAVORO'!B:AP,3,FALSE),""))</f>
        <v>CODICE OC</v>
      </c>
      <c r="E331" s="36" t="str">
        <f>IF(MID(F331,1,1)="L","",IFERROR(VLOOKUP(B331,'DESTR_OPERE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200 mm, diametro esterno 210 mm.
LAVORO: Posa. Escluso: scavo; piano di appoggio; rinfianco; riempimento.
</v>
      </c>
      <c r="F331" s="39" t="str">
        <f>'DESTR_OPERE LAVORO'!A330</f>
        <v>O_1C.12.050.0010.e</v>
      </c>
      <c r="G331" s="14" t="str">
        <f t="shared" si="5"/>
        <v>OK</v>
      </c>
      <c r="H331" s="14" t="str">
        <f>IFERROR(VLOOKUP(F331,'DESTR_OPERE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200 mm, diametro esterno 210 mm.
</v>
      </c>
    </row>
    <row r="332" spans="2:8" ht="15" customHeight="1" x14ac:dyDescent="0.25">
      <c r="B332" s="36" t="s">
        <v>393</v>
      </c>
      <c r="C332" s="36" t="str">
        <f>IF(LEN($B332)&gt;14,_xlfn.CONCAT(VLOOKUP(LEFT($B332,14),[1]Foglio1!$A$6:$D$44904,2,FALSE),VLOOKUP($B332,[1]Foglio1!$A$6:$D$44904,2,FALSE)),VLOOKUP($B332,[1]Foglio1!$A$6:$D$44904,2,FALSE))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200 - De 210</v>
      </c>
      <c r="D332" s="37" t="str">
        <f>IF(MID(F332,1,1)="L","",IFERROR(VLOOKUP(B332,'DESTR_OPERE LAVORO'!B:AP,3,FALSE),""))</f>
        <v/>
      </c>
      <c r="E332" s="36" t="str">
        <f>IF(MID(F332,1,1)="L","",IFERROR(VLOOKUP(B332,'DESTR_OPERE LAVORO'!B:AP,4,FALSE),""))</f>
        <v/>
      </c>
      <c r="F332" s="39" t="str">
        <f>'DESTR_OPERE LAVORO'!A331</f>
        <v>L_1C.12.050.0010.e</v>
      </c>
      <c r="G332" s="14" t="str">
        <f t="shared" si="5"/>
        <v>OK</v>
      </c>
      <c r="H332" s="14" t="str">
        <f>IFERROR(VLOOKUP(F332,'DESTR_OPERE LAVORO'!A:AR,7,FALSE),"")</f>
        <v xml:space="preserve">LAVORO: Posa. Escluso: scavo; piano di appoggio; rinfianco; riempimento.
</v>
      </c>
    </row>
    <row r="333" spans="2:8" ht="15" customHeight="1" x14ac:dyDescent="0.25">
      <c r="B333" s="36" t="s">
        <v>394</v>
      </c>
      <c r="C333" s="36" t="str">
        <f>IF(LEN($B333)&gt;14,_xlfn.CONCAT(VLOOKUP(LEFT($B333,14),[1]Foglio1!$A$6:$D$44904,2,FALSE),VLOOKUP($B333,[1]Foglio1!$A$6:$D$44904,2,FALSE)),VLOOKUP($B333,[1]Foglio1!$A$6:$D$44904,2,FALSE))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250 - De 274</v>
      </c>
      <c r="D333" s="37" t="str">
        <f>IF(MID(F333,1,1)="L","",IFERROR(VLOOKUP(B333,'DESTR_OPERE LAVORO'!B:AP,3,FALSE),""))</f>
        <v>CODICE OC</v>
      </c>
      <c r="E333" s="36" t="str">
        <f>IF(MID(F333,1,1)="L","",IFERROR(VLOOKUP(B333,'DESTR_OPERE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250 mm, diametro esterno 274 mm.
LAVORO: Posa. Escluso: scavo; piano di appoggio; rinfianco; riempimento.
</v>
      </c>
      <c r="F333" s="39" t="str">
        <f>'DESTR_OPERE LAVORO'!A332</f>
        <v>O_1C.12.050.0010.f</v>
      </c>
      <c r="G333" s="14" t="str">
        <f t="shared" si="5"/>
        <v>OK</v>
      </c>
      <c r="H333" s="14" t="str">
        <f>IFERROR(VLOOKUP(F333,'DESTR_OPERE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250 mm, diametro esterno 274 mm.
</v>
      </c>
    </row>
    <row r="334" spans="2:8" ht="15" customHeight="1" x14ac:dyDescent="0.25">
      <c r="B334" s="36" t="s">
        <v>394</v>
      </c>
      <c r="C334" s="36" t="str">
        <f>IF(LEN($B334)&gt;14,_xlfn.CONCAT(VLOOKUP(LEFT($B334,14),[1]Foglio1!$A$6:$D$44904,2,FALSE),VLOOKUP($B334,[1]Foglio1!$A$6:$D$44904,2,FALSE)),VLOOKUP($B334,[1]Foglio1!$A$6:$D$44904,2,FALSE))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250 - De 274</v>
      </c>
      <c r="D334" s="37" t="str">
        <f>IF(MID(F334,1,1)="L","",IFERROR(VLOOKUP(B334,'DESTR_OPERE LAVORO'!B:AP,3,FALSE),""))</f>
        <v/>
      </c>
      <c r="E334" s="36" t="str">
        <f>IF(MID(F334,1,1)="L","",IFERROR(VLOOKUP(B334,'DESTR_OPERE LAVORO'!B:AP,4,FALSE),""))</f>
        <v/>
      </c>
      <c r="F334" s="39" t="str">
        <f>'DESTR_OPERE LAVORO'!A333</f>
        <v>L_1C.12.050.0010.f</v>
      </c>
      <c r="G334" s="14" t="str">
        <f t="shared" si="5"/>
        <v>OK</v>
      </c>
      <c r="H334" s="14" t="str">
        <f>IFERROR(VLOOKUP(F334,'DESTR_OPERE LAVORO'!A:AR,7,FALSE),"")</f>
        <v xml:space="preserve">LAVORO: Posa. Escluso: scavo; piano di appoggio; rinfianco; riempimento.
</v>
      </c>
    </row>
    <row r="335" spans="2:8" ht="15" customHeight="1" x14ac:dyDescent="0.25">
      <c r="B335" s="36" t="s">
        <v>395</v>
      </c>
      <c r="C335" s="36" t="str">
        <f>IF(LEN($B335)&gt;14,_xlfn.CONCAT(VLOOKUP(LEFT($B335,14),[1]Foglio1!$A$6:$D$44904,2,FALSE),VLOOKUP($B335,[1]Foglio1!$A$6:$D$44904,2,FALSE)),VLOOKUP($B335,[1]Foglio1!$A$6:$D$44904,2,FALSE))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300 - De 326</v>
      </c>
      <c r="D335" s="37" t="str">
        <f>IF(MID(F335,1,1)="L","",IFERROR(VLOOKUP(B335,'DESTR_OPERE LAVORO'!B:AP,3,FALSE),""))</f>
        <v>CODICE OC</v>
      </c>
      <c r="E335" s="36" t="str">
        <f>IF(MID(F335,1,1)="L","",IFERROR(VLOOKUP(B335,'DESTR_OPERE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300 mm, diametro esterno 326 mm.
LAVORO: Posa. Escluso: scavo; piano di appoggio; rinfianco; riempimento.
</v>
      </c>
      <c r="F335" s="39" t="str">
        <f>'DESTR_OPERE LAVORO'!A334</f>
        <v>O_1C.12.050.0010.g</v>
      </c>
      <c r="G335" s="14" t="str">
        <f t="shared" si="5"/>
        <v>OK</v>
      </c>
      <c r="H335" s="14" t="str">
        <f>IFERROR(VLOOKUP(F335,'DESTR_OPERE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300 mm, diametro esterno 326 mm.
</v>
      </c>
    </row>
    <row r="336" spans="2:8" ht="15" customHeight="1" x14ac:dyDescent="0.25">
      <c r="B336" s="36" t="s">
        <v>395</v>
      </c>
      <c r="C336" s="36" t="str">
        <f>IF(LEN($B336)&gt;14,_xlfn.CONCAT(VLOOKUP(LEFT($B336,14),[1]Foglio1!$A$6:$D$44904,2,FALSE),VLOOKUP($B336,[1]Foglio1!$A$6:$D$44904,2,FALSE)),VLOOKUP($B336,[1]Foglio1!$A$6:$D$44904,2,FALSE))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300 - De 326</v>
      </c>
      <c r="D336" s="37" t="str">
        <f>IF(MID(F336,1,1)="L","",IFERROR(VLOOKUP(B336,'DESTR_OPERE LAVORO'!B:AP,3,FALSE),""))</f>
        <v/>
      </c>
      <c r="E336" s="36" t="str">
        <f>IF(MID(F336,1,1)="L","",IFERROR(VLOOKUP(B336,'DESTR_OPERE LAVORO'!B:AP,4,FALSE),""))</f>
        <v/>
      </c>
      <c r="F336" s="39" t="str">
        <f>'DESTR_OPERE LAVORO'!A335</f>
        <v>L_1C.12.050.0010.g</v>
      </c>
      <c r="G336" s="14" t="str">
        <f t="shared" si="5"/>
        <v>OK</v>
      </c>
      <c r="H336" s="14" t="str">
        <f>IFERROR(VLOOKUP(F336,'DESTR_OPERE LAVORO'!A:AR,7,FALSE),"")</f>
        <v xml:space="preserve">LAVORO: Posa. Escluso: scavo; piano di appoggio; rinfianco; riempimento.
</v>
      </c>
    </row>
    <row r="337" spans="2:8" ht="15" customHeight="1" x14ac:dyDescent="0.25">
      <c r="B337" s="36" t="s">
        <v>396</v>
      </c>
      <c r="C337" s="36" t="str">
        <f>IF(LEN($B337)&gt;14,_xlfn.CONCAT(VLOOKUP(LEFT($B337,14),[1]Foglio1!$A$6:$D$44904,2,FALSE),VLOOKUP($B337,[1]Foglio1!$A$6:$D$44904,2,FALSE)),VLOOKUP($B337,[1]Foglio1!$A$6:$D$44904,2,FALSE))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350</v>
      </c>
      <c r="D337" s="37" t="str">
        <f>IF(MID(F337,1,1)="L","",IFERROR(VLOOKUP(B337,'DESTR_OPERE LAVORO'!B:AP,3,FALSE),""))</f>
        <v>CODICE OC</v>
      </c>
      <c r="E337" s="36" t="str">
        <f>IF(MID(F337,1,1)="L","",IFERROR(VLOOKUP(B337,'DESTR_OPERE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350 mm.
LAVORO: Posa. Escluso: scavo; piano di appoggio; rinfianco; riempimento.
</v>
      </c>
      <c r="F337" s="39" t="str">
        <f>'DESTR_OPERE LAVORO'!A336</f>
        <v>O_1C.12.050.0010.h</v>
      </c>
      <c r="G337" s="14" t="str">
        <f t="shared" si="5"/>
        <v>OK</v>
      </c>
      <c r="H337" s="14" t="str">
        <f>IFERROR(VLOOKUP(F337,'DESTR_OPERE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350 mm.
</v>
      </c>
    </row>
    <row r="338" spans="2:8" ht="15" customHeight="1" x14ac:dyDescent="0.25">
      <c r="B338" s="36" t="s">
        <v>396</v>
      </c>
      <c r="C338" s="36" t="str">
        <f>IF(LEN($B338)&gt;14,_xlfn.CONCAT(VLOOKUP(LEFT($B338,14),[1]Foglio1!$A$6:$D$44904,2,FALSE),VLOOKUP($B338,[1]Foglio1!$A$6:$D$44904,2,FALSE)),VLOOKUP($B338,[1]Foglio1!$A$6:$D$44904,2,FALSE))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350</v>
      </c>
      <c r="D338" s="37" t="str">
        <f>IF(MID(F338,1,1)="L","",IFERROR(VLOOKUP(B338,'DESTR_OPERE LAVORO'!B:AP,3,FALSE),""))</f>
        <v/>
      </c>
      <c r="E338" s="36" t="str">
        <f>IF(MID(F338,1,1)="L","",IFERROR(VLOOKUP(B338,'DESTR_OPERE LAVORO'!B:AP,4,FALSE),""))</f>
        <v/>
      </c>
      <c r="F338" s="39" t="str">
        <f>'DESTR_OPERE LAVORO'!A337</f>
        <v>L_1C.12.050.0010.h</v>
      </c>
      <c r="G338" s="14" t="str">
        <f t="shared" si="5"/>
        <v>OK</v>
      </c>
      <c r="H338" s="14" t="str">
        <f>IFERROR(VLOOKUP(F338,'DESTR_OPERE LAVORO'!A:AR,7,FALSE),"")</f>
        <v xml:space="preserve">LAVORO: Posa. Escluso: scavo; piano di appoggio; rinfianco; riempimento.
</v>
      </c>
    </row>
    <row r="339" spans="2:8" ht="15" customHeight="1" x14ac:dyDescent="0.25">
      <c r="B339" s="36" t="s">
        <v>397</v>
      </c>
      <c r="C339" s="36" t="str">
        <f>IF(LEN($B339)&gt;14,_xlfn.CONCAT(VLOOKUP(LEFT($B339,14),[1]Foglio1!$A$6:$D$44904,2,FALSE),VLOOKUP($B339,[1]Foglio1!$A$6:$D$44904,2,FALSE)),VLOOKUP($B339,[1]Foglio1!$A$6:$D$44904,2,FALSE))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400</v>
      </c>
      <c r="D339" s="37" t="str">
        <f>IF(MID(F339,1,1)="L","",IFERROR(VLOOKUP(B339,'DESTR_OPERE LAVORO'!B:AP,3,FALSE),""))</f>
        <v>CODICE OC</v>
      </c>
      <c r="E339" s="36" t="str">
        <f>IF(MID(F339,1,1)="L","",IFERROR(VLOOKUP(B339,'DESTR_OPERE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400 mm.
LAVORO: Posa. Escluso: scavo; piano di appoggio; rinfianco; riempimento.
</v>
      </c>
      <c r="F339" s="39" t="str">
        <f>'DESTR_OPERE LAVORO'!A338</f>
        <v>O_1C.12.050.0010.i</v>
      </c>
      <c r="G339" s="14" t="str">
        <f t="shared" si="5"/>
        <v>OK</v>
      </c>
      <c r="H339" s="14" t="str">
        <f>IFERROR(VLOOKUP(F339,'DESTR_OPERE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400 mm.
</v>
      </c>
    </row>
    <row r="340" spans="2:8" ht="15" customHeight="1" x14ac:dyDescent="0.25">
      <c r="B340" s="36" t="s">
        <v>397</v>
      </c>
      <c r="C340" s="36" t="str">
        <f>IF(LEN($B340)&gt;14,_xlfn.CONCAT(VLOOKUP(LEFT($B340,14),[1]Foglio1!$A$6:$D$44904,2,FALSE),VLOOKUP($B340,[1]Foglio1!$A$6:$D$44904,2,FALSE)),VLOOKUP($B340,[1]Foglio1!$A$6:$D$44904,2,FALSE))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400</v>
      </c>
      <c r="D340" s="37" t="str">
        <f>IF(MID(F340,1,1)="L","",IFERROR(VLOOKUP(B340,'DESTR_OPERE LAVORO'!B:AP,3,FALSE),""))</f>
        <v/>
      </c>
      <c r="E340" s="36" t="str">
        <f>IF(MID(F340,1,1)="L","",IFERROR(VLOOKUP(B340,'DESTR_OPERE LAVORO'!B:AP,4,FALSE),""))</f>
        <v/>
      </c>
      <c r="F340" s="39" t="str">
        <f>'DESTR_OPERE LAVORO'!A339</f>
        <v>L_1C.12.050.0010.i</v>
      </c>
      <c r="G340" s="14" t="str">
        <f t="shared" si="5"/>
        <v>OK</v>
      </c>
      <c r="H340" s="14" t="str">
        <f>IFERROR(VLOOKUP(F340,'DESTR_OPERE LAVORO'!A:AR,7,FALSE),"")</f>
        <v xml:space="preserve">LAVORO: Posa. Escluso: scavo; piano di appoggio; rinfianco; riempimento.
</v>
      </c>
    </row>
    <row r="341" spans="2:8" ht="15" customHeight="1" x14ac:dyDescent="0.25">
      <c r="B341" s="36" t="s">
        <v>398</v>
      </c>
      <c r="C341" s="36" t="str">
        <f>IF(LEN($B341)&gt;14,_xlfn.CONCAT(VLOOKUP(LEFT($B341,14),[1]Foglio1!$A$6:$D$44904,2,FALSE),VLOOKUP($B341,[1]Foglio1!$A$6:$D$44904,2,FALSE)),VLOOKUP($B341,[1]Foglio1!$A$6:$D$44904,2,FALSE))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450</v>
      </c>
      <c r="D341" s="37" t="str">
        <f>IF(MID(F341,1,1)="L","",IFERROR(VLOOKUP(B341,'DESTR_OPERE LAVORO'!B:AP,3,FALSE),""))</f>
        <v>CODICE OC</v>
      </c>
      <c r="E341" s="36" t="str">
        <f>IF(MID(F341,1,1)="L","",IFERROR(VLOOKUP(B341,'DESTR_OPERE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450 mm.
LAVORO: Posa. Escluso: scavo; piano di appoggio; rinfianco; riempimento.
</v>
      </c>
      <c r="F341" s="39" t="str">
        <f>'DESTR_OPERE LAVORO'!A340</f>
        <v>O_1C.12.050.0010.j</v>
      </c>
      <c r="G341" s="14" t="str">
        <f t="shared" si="5"/>
        <v>OK</v>
      </c>
      <c r="H341" s="14" t="str">
        <f>IFERROR(VLOOKUP(F341,'DESTR_OPERE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450 mm.
</v>
      </c>
    </row>
    <row r="342" spans="2:8" ht="15" customHeight="1" x14ac:dyDescent="0.25">
      <c r="B342" s="36" t="s">
        <v>398</v>
      </c>
      <c r="C342" s="36" t="str">
        <f>IF(LEN($B342)&gt;14,_xlfn.CONCAT(VLOOKUP(LEFT($B342,14),[1]Foglio1!$A$6:$D$44904,2,FALSE),VLOOKUP($B342,[1]Foglio1!$A$6:$D$44904,2,FALSE)),VLOOKUP($B342,[1]Foglio1!$A$6:$D$44904,2,FALSE))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450</v>
      </c>
      <c r="D342" s="37" t="str">
        <f>IF(MID(F342,1,1)="L","",IFERROR(VLOOKUP(B342,'DESTR_OPERE LAVORO'!B:AP,3,FALSE),""))</f>
        <v/>
      </c>
      <c r="E342" s="36" t="str">
        <f>IF(MID(F342,1,1)="L","",IFERROR(VLOOKUP(B342,'DESTR_OPERE LAVORO'!B:AP,4,FALSE),""))</f>
        <v/>
      </c>
      <c r="F342" s="39" t="str">
        <f>'DESTR_OPERE LAVORO'!A341</f>
        <v>L_1C.12.050.0010.j</v>
      </c>
      <c r="G342" s="14" t="str">
        <f t="shared" si="5"/>
        <v>OK</v>
      </c>
      <c r="H342" s="14" t="str">
        <f>IFERROR(VLOOKUP(F342,'DESTR_OPERE LAVORO'!A:AR,7,FALSE),"")</f>
        <v xml:space="preserve">LAVORO: Posa. Escluso: scavo; piano di appoggio; rinfianco; riempimento.
</v>
      </c>
    </row>
    <row r="343" spans="2:8" ht="15" customHeight="1" x14ac:dyDescent="0.25">
      <c r="B343" s="36" t="s">
        <v>399</v>
      </c>
      <c r="C343" s="36" t="str">
        <f>IF(LEN($B343)&gt;14,_xlfn.CONCAT(VLOOKUP(LEFT($B343,14),[1]Foglio1!$A$6:$D$44904,2,FALSE),VLOOKUP($B343,[1]Foglio1!$A$6:$D$44904,2,FALSE)),VLOOKUP($B343,[1]Foglio1!$A$6:$D$44904,2,FALSE))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500</v>
      </c>
      <c r="D343" s="37" t="str">
        <f>IF(MID(F343,1,1)="L","",IFERROR(VLOOKUP(B343,'DESTR_OPERE LAVORO'!B:AP,3,FALSE),""))</f>
        <v>CODICE OC</v>
      </c>
      <c r="E343" s="36" t="str">
        <f>IF(MID(F343,1,1)="L","",IFERROR(VLOOKUP(B343,'DESTR_OPERE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500 mm.
LAVORO: Posa. Escluso: scavo; piano di appoggio; rinfianco; riempimento.
</v>
      </c>
      <c r="F343" s="39" t="str">
        <f>'DESTR_OPERE LAVORO'!A342</f>
        <v>O_1C.12.050.0010.k</v>
      </c>
      <c r="G343" s="14" t="str">
        <f t="shared" si="5"/>
        <v>OK</v>
      </c>
      <c r="H343" s="14" t="str">
        <f>IFERROR(VLOOKUP(F343,'DESTR_OPERE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500 mm.
</v>
      </c>
    </row>
    <row r="344" spans="2:8" ht="15" customHeight="1" x14ac:dyDescent="0.25">
      <c r="B344" s="36" t="s">
        <v>399</v>
      </c>
      <c r="C344" s="36" t="str">
        <f>IF(LEN($B344)&gt;14,_xlfn.CONCAT(VLOOKUP(LEFT($B344,14),[1]Foglio1!$A$6:$D$44904,2,FALSE),VLOOKUP($B344,[1]Foglio1!$A$6:$D$44904,2,FALSE)),VLOOKUP($B344,[1]Foglio1!$A$6:$D$44904,2,FALSE))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500</v>
      </c>
      <c r="D344" s="37" t="str">
        <f>IF(MID(F344,1,1)="L","",IFERROR(VLOOKUP(B344,'DESTR_OPERE LAVORO'!B:AP,3,FALSE),""))</f>
        <v/>
      </c>
      <c r="E344" s="36" t="str">
        <f>IF(MID(F344,1,1)="L","",IFERROR(VLOOKUP(B344,'DESTR_OPERE LAVORO'!B:AP,4,FALSE),""))</f>
        <v/>
      </c>
      <c r="F344" s="39" t="str">
        <f>'DESTR_OPERE LAVORO'!A343</f>
        <v>L_1C.12.050.0010.k</v>
      </c>
      <c r="G344" s="14" t="str">
        <f t="shared" si="5"/>
        <v>OK</v>
      </c>
      <c r="H344" s="14" t="str">
        <f>IFERROR(VLOOKUP(F344,'DESTR_OPERE LAVORO'!A:AR,7,FALSE),"")</f>
        <v xml:space="preserve">LAVORO: Posa. Escluso: scavo; piano di appoggio; rinfianco; riempimento.
</v>
      </c>
    </row>
    <row r="345" spans="2:8" ht="15" customHeight="1" x14ac:dyDescent="0.25">
      <c r="B345" s="36" t="s">
        <v>400</v>
      </c>
      <c r="C345" s="36" t="str">
        <f>IF(LEN($B345)&gt;14,_xlfn.CONCAT(VLOOKUP(LEFT($B345,14),[1]Foglio1!$A$6:$D$44904,2,FALSE),VLOOKUP($B345,[1]Foglio1!$A$6:$D$44904,2,FALSE)),VLOOKUP($B345,[1]Foglio1!$A$6:$D$44904,2,FALSE))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600</v>
      </c>
      <c r="D345" s="37" t="str">
        <f>IF(MID(F345,1,1)="L","",IFERROR(VLOOKUP(B345,'DESTR_OPERE LAVORO'!B:AP,3,FALSE),""))</f>
        <v>CODICE OC</v>
      </c>
      <c r="E345" s="36" t="str">
        <f>IF(MID(F345,1,1)="L","",IFERROR(VLOOKUP(B345,'DESTR_OPERE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600 mm.
LAVORO: Posa. Escluso: scavo; piano di appoggio; rinfianco; riempimento.
</v>
      </c>
      <c r="F345" s="39" t="str">
        <f>'DESTR_OPERE LAVORO'!A344</f>
        <v>O_1C.12.050.0010.l</v>
      </c>
      <c r="G345" s="14" t="str">
        <f t="shared" si="5"/>
        <v>OK</v>
      </c>
      <c r="H345" s="14" t="str">
        <f>IFERROR(VLOOKUP(F345,'DESTR_OPERE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600 mm.
</v>
      </c>
    </row>
    <row r="346" spans="2:8" ht="15" customHeight="1" x14ac:dyDescent="0.25">
      <c r="B346" s="36" t="s">
        <v>400</v>
      </c>
      <c r="C346" s="36" t="str">
        <f>IF(LEN($B346)&gt;14,_xlfn.CONCAT(VLOOKUP(LEFT($B346,14),[1]Foglio1!$A$6:$D$44904,2,FALSE),VLOOKUP($B346,[1]Foglio1!$A$6:$D$44904,2,FALSE)),VLOOKUP($B346,[1]Foglio1!$A$6:$D$44904,2,FALSE))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600</v>
      </c>
      <c r="D346" s="37" t="str">
        <f>IF(MID(F346,1,1)="L","",IFERROR(VLOOKUP(B346,'DESTR_OPERE LAVORO'!B:AP,3,FALSE),""))</f>
        <v/>
      </c>
      <c r="E346" s="36" t="str">
        <f>IF(MID(F346,1,1)="L","",IFERROR(VLOOKUP(B346,'DESTR_OPERE LAVORO'!B:AP,4,FALSE),""))</f>
        <v/>
      </c>
      <c r="F346" s="39" t="str">
        <f>'DESTR_OPERE LAVORO'!A345</f>
        <v>L_1C.12.050.0010.l</v>
      </c>
      <c r="G346" s="14" t="str">
        <f t="shared" si="5"/>
        <v>OK</v>
      </c>
      <c r="H346" s="14" t="str">
        <f>IFERROR(VLOOKUP(F346,'DESTR_OPERE LAVORO'!A:AR,7,FALSE),"")</f>
        <v xml:space="preserve">LAVORO: Posa. Escluso: scavo; piano di appoggio; rinfianco; riempimento.
</v>
      </c>
    </row>
    <row r="347" spans="2:8" ht="15" customHeight="1" x14ac:dyDescent="0.25">
      <c r="B347" s="36" t="s">
        <v>401</v>
      </c>
      <c r="C347" s="36" t="str">
        <f>IF(LEN($B347)&gt;14,_xlfn.CONCAT(VLOOKUP(LEFT($B347,14),[1]Foglio1!$A$6:$D$44904,2,FALSE),VLOOKUP($B347,[1]Foglio1!$A$6:$D$44904,2,FALSE)),VLOOKUP($B347,[1]Foglio1!$A$6:$D$44904,2,FALSE))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700</v>
      </c>
      <c r="D347" s="37" t="str">
        <f>IF(MID(F347,1,1)="L","",IFERROR(VLOOKUP(B347,'DESTR_OPERE LAVORO'!B:AP,3,FALSE),""))</f>
        <v>CODICE OC</v>
      </c>
      <c r="E347" s="36" t="str">
        <f>IF(MID(F347,1,1)="L","",IFERROR(VLOOKUP(B347,'DESTR_OPERE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700 mm.
LAVORO: Posa. Escluso: scavo; piano di appoggio; rinfianco; riempimento.
</v>
      </c>
      <c r="F347" s="39" t="str">
        <f>'DESTR_OPERE LAVORO'!A346</f>
        <v>O_1C.12.050.0010.m</v>
      </c>
      <c r="G347" s="14" t="str">
        <f t="shared" si="5"/>
        <v>OK</v>
      </c>
      <c r="H347" s="14" t="str">
        <f>IFERROR(VLOOKUP(F347,'DESTR_OPERE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700 mm.
</v>
      </c>
    </row>
    <row r="348" spans="2:8" ht="15" customHeight="1" x14ac:dyDescent="0.25">
      <c r="B348" s="36" t="s">
        <v>401</v>
      </c>
      <c r="C348" s="36" t="str">
        <f>IF(LEN($B348)&gt;14,_xlfn.CONCAT(VLOOKUP(LEFT($B348,14),[1]Foglio1!$A$6:$D$44904,2,FALSE),VLOOKUP($B348,[1]Foglio1!$A$6:$D$44904,2,FALSE)),VLOOKUP($B348,[1]Foglio1!$A$6:$D$44904,2,FALSE))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700</v>
      </c>
      <c r="D348" s="37" t="str">
        <f>IF(MID(F348,1,1)="L","",IFERROR(VLOOKUP(B348,'DESTR_OPERE LAVORO'!B:AP,3,FALSE),""))</f>
        <v/>
      </c>
      <c r="E348" s="36" t="str">
        <f>IF(MID(F348,1,1)="L","",IFERROR(VLOOKUP(B348,'DESTR_OPERE LAVORO'!B:AP,4,FALSE),""))</f>
        <v/>
      </c>
      <c r="F348" s="39" t="str">
        <f>'DESTR_OPERE LAVORO'!A347</f>
        <v>L_1C.12.050.0010.m</v>
      </c>
      <c r="G348" s="14" t="str">
        <f t="shared" si="5"/>
        <v>OK</v>
      </c>
      <c r="H348" s="14" t="str">
        <f>IFERROR(VLOOKUP(F348,'DESTR_OPERE LAVORO'!A:AR,7,FALSE),"")</f>
        <v xml:space="preserve">LAVORO: Posa. Escluso: scavo; piano di appoggio; rinfianco; riempimento.
</v>
      </c>
    </row>
    <row r="349" spans="2:8" ht="15" customHeight="1" x14ac:dyDescent="0.25">
      <c r="B349" s="36" t="s">
        <v>402</v>
      </c>
      <c r="C349" s="36" t="str">
        <f>IF(LEN($B349)&gt;14,_xlfn.CONCAT(VLOOKUP(LEFT($B349,14),[1]Foglio1!$A$6:$D$44904,2,FALSE),VLOOKUP($B349,[1]Foglio1!$A$6:$D$44904,2,FALSE)),VLOOKUP($B349,[1]Foglio1!$A$6:$D$44904,2,FALSE))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800</v>
      </c>
      <c r="D349" s="37" t="str">
        <f>IF(MID(F349,1,1)="L","",IFERROR(VLOOKUP(B349,'DESTR_OPERE LAVORO'!B:AP,3,FALSE),""))</f>
        <v>CODICE OC</v>
      </c>
      <c r="E349" s="36" t="str">
        <f>IF(MID(F349,1,1)="L","",IFERROR(VLOOKUP(B349,'DESTR_OPERE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800 mm.
LAVORO: Posa. Escluso: scavo; piano di appoggio; rinfianco; riempimento.
</v>
      </c>
      <c r="F349" s="39" t="str">
        <f>'DESTR_OPERE LAVORO'!A348</f>
        <v>O_1C.12.050.0010.n</v>
      </c>
      <c r="G349" s="14" t="str">
        <f t="shared" si="5"/>
        <v>OK</v>
      </c>
      <c r="H349" s="14" t="str">
        <f>IFERROR(VLOOKUP(F349,'DESTR_OPERE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800 mm.
</v>
      </c>
    </row>
    <row r="350" spans="2:8" ht="15" customHeight="1" x14ac:dyDescent="0.25">
      <c r="B350" s="36" t="s">
        <v>402</v>
      </c>
      <c r="C350" s="36" t="str">
        <f>IF(LEN($B350)&gt;14,_xlfn.CONCAT(VLOOKUP(LEFT($B350,14),[1]Foglio1!$A$6:$D$44904,2,FALSE),VLOOKUP($B350,[1]Foglio1!$A$6:$D$44904,2,FALSE)),VLOOKUP($B350,[1]Foglio1!$A$6:$D$44904,2,FALSE))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800</v>
      </c>
      <c r="D350" s="37" t="str">
        <f>IF(MID(F350,1,1)="L","",IFERROR(VLOOKUP(B350,'DESTR_OPERE LAVORO'!B:AP,3,FALSE),""))</f>
        <v/>
      </c>
      <c r="E350" s="36" t="str">
        <f>IF(MID(F350,1,1)="L","",IFERROR(VLOOKUP(B350,'DESTR_OPERE LAVORO'!B:AP,4,FALSE),""))</f>
        <v/>
      </c>
      <c r="F350" s="39" t="str">
        <f>'DESTR_OPERE LAVORO'!A349</f>
        <v>L_1C.12.050.0010.n</v>
      </c>
      <c r="G350" s="14" t="str">
        <f t="shared" si="5"/>
        <v>OK</v>
      </c>
      <c r="H350" s="14" t="str">
        <f>IFERROR(VLOOKUP(F350,'DESTR_OPERE LAVORO'!A:AR,7,FALSE),"")</f>
        <v xml:space="preserve">LAVORO: Posa. Escluso: scavo; piano di appoggio; rinfianco; riempimento.
</v>
      </c>
    </row>
    <row r="351" spans="2:8" ht="15" customHeight="1" x14ac:dyDescent="0.25">
      <c r="B351" s="36" t="s">
        <v>403</v>
      </c>
      <c r="C351" s="36" t="str">
        <f>IF(LEN($B351)&gt;14,_xlfn.CONCAT(VLOOKUP(LEFT($B351,14),[1]Foglio1!$A$6:$D$44904,2,FALSE),VLOOKUP($B351,[1]Foglio1!$A$6:$D$44904,2,FALSE)),VLOOKUP($B351,[1]Foglio1!$A$6:$D$44904,2,FALSE))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900</v>
      </c>
      <c r="D351" s="37" t="str">
        <f>IF(MID(F351,1,1)="L","",IFERROR(VLOOKUP(B351,'DESTR_OPERE LAVORO'!B:AP,3,FALSE),""))</f>
        <v>CODICE OC</v>
      </c>
      <c r="E351" s="36" t="str">
        <f>IF(MID(F351,1,1)="L","",IFERROR(VLOOKUP(B351,'DESTR_OPERE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900 mm.
LAVORO: Posa. Escluso: scavo; piano di appoggio; rinfianco; riempimento.
</v>
      </c>
      <c r="F351" s="39" t="str">
        <f>'DESTR_OPERE LAVORO'!A350</f>
        <v>O_1C.12.050.0010.o</v>
      </c>
      <c r="G351" s="14" t="str">
        <f t="shared" si="5"/>
        <v>OK</v>
      </c>
      <c r="H351" s="14" t="str">
        <f>IFERROR(VLOOKUP(F351,'DESTR_OPERE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900 mm.
</v>
      </c>
    </row>
    <row r="352" spans="2:8" ht="15" customHeight="1" x14ac:dyDescent="0.25">
      <c r="B352" s="36" t="s">
        <v>403</v>
      </c>
      <c r="C352" s="36" t="str">
        <f>IF(LEN($B352)&gt;14,_xlfn.CONCAT(VLOOKUP(LEFT($B352,14),[1]Foglio1!$A$6:$D$44904,2,FALSE),VLOOKUP($B352,[1]Foglio1!$A$6:$D$44904,2,FALSE)),VLOOKUP($B352,[1]Foglio1!$A$6:$D$44904,2,FALSE))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900</v>
      </c>
      <c r="D352" s="37" t="str">
        <f>IF(MID(F352,1,1)="L","",IFERROR(VLOOKUP(B352,'DESTR_OPERE LAVORO'!B:AP,3,FALSE),""))</f>
        <v/>
      </c>
      <c r="E352" s="36" t="str">
        <f>IF(MID(F352,1,1)="L","",IFERROR(VLOOKUP(B352,'DESTR_OPERE LAVORO'!B:AP,4,FALSE),""))</f>
        <v/>
      </c>
      <c r="F352" s="39" t="str">
        <f>'DESTR_OPERE LAVORO'!A351</f>
        <v>L_1C.12.050.0010.o</v>
      </c>
      <c r="G352" s="14" t="str">
        <f t="shared" si="5"/>
        <v>OK</v>
      </c>
      <c r="H352" s="14" t="str">
        <f>IFERROR(VLOOKUP(F352,'DESTR_OPERE LAVORO'!A:AR,7,FALSE),"")</f>
        <v xml:space="preserve">LAVORO: Posa. Escluso: scavo; piano di appoggio; rinfianco; riempimento.
</v>
      </c>
    </row>
    <row r="353" spans="2:8" ht="15" customHeight="1" x14ac:dyDescent="0.25">
      <c r="B353" s="36" t="s">
        <v>404</v>
      </c>
      <c r="C353" s="36" t="str">
        <f>IF(LEN($B353)&gt;14,_xlfn.CONCAT(VLOOKUP(LEFT($B353,14),[1]Foglio1!$A$6:$D$44904,2,FALSE),VLOOKUP($B353,[1]Foglio1!$A$6:$D$44904,2,FALSE)),VLOOKUP($B353,[1]Foglio1!$A$6:$D$44904,2,FALSE))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1000</v>
      </c>
      <c r="D353" s="37" t="str">
        <f>IF(MID(F353,1,1)="L","",IFERROR(VLOOKUP(B353,'DESTR_OPERE LAVORO'!B:AP,3,FALSE),""))</f>
        <v>CODICE OC</v>
      </c>
      <c r="E353" s="36" t="str">
        <f>IF(MID(F353,1,1)="L","",IFERROR(VLOOKUP(B353,'DESTR_OPERE LAVORO'!B:AP,4,FALSE),""))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1000 mm.
LAVORO: Posa. Escluso: scavo; piano di appoggio; rinfianco; riempimento.
</v>
      </c>
      <c r="F353" s="39" t="str">
        <f>'DESTR_OPERE LAVORO'!A352</f>
        <v>O_1C.12.050.0010.p</v>
      </c>
      <c r="G353" s="14" t="str">
        <f t="shared" si="5"/>
        <v>OK</v>
      </c>
      <c r="H353" s="14" t="str">
        <f>IFERROR(VLOOKUP(F353,'DESTR_OPERE LAVORO'!A:AR,7,FALSE),"")</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1000 mm.
</v>
      </c>
    </row>
    <row r="354" spans="2:8" ht="15" customHeight="1" x14ac:dyDescent="0.25">
      <c r="B354" s="36" t="s">
        <v>404</v>
      </c>
      <c r="C354" s="36" t="str">
        <f>IF(LEN($B354)&gt;14,_xlfn.CONCAT(VLOOKUP(LEFT($B354,14),[1]Foglio1!$A$6:$D$44904,2,FALSE),VLOOKUP($B354,[1]Foglio1!$A$6:$D$44904,2,FALSE)),VLOOKUP($B354,[1]Foglio1!$A$6:$D$44904,2,FALSE))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1000</v>
      </c>
      <c r="D354" s="37" t="str">
        <f>IF(MID(F354,1,1)="L","",IFERROR(VLOOKUP(B354,'DESTR_OPERE LAVORO'!B:AP,3,FALSE),""))</f>
        <v/>
      </c>
      <c r="E354" s="36" t="str">
        <f>IF(MID(F354,1,1)="L","",IFERROR(VLOOKUP(B354,'DESTR_OPERE LAVORO'!B:AP,4,FALSE),""))</f>
        <v/>
      </c>
      <c r="F354" s="39" t="str">
        <f>'DESTR_OPERE LAVORO'!A353</f>
        <v>L_1C.12.050.0010.p</v>
      </c>
      <c r="G354" s="14" t="str">
        <f t="shared" si="5"/>
        <v>OK</v>
      </c>
      <c r="H354" s="14" t="str">
        <f>IFERROR(VLOOKUP(F354,'DESTR_OPERE LAVORO'!A:AR,7,FALSE),"")</f>
        <v xml:space="preserve">LAVORO: Posa. Escluso: scavo; piano di appoggio; rinfianco; riempimento.
</v>
      </c>
    </row>
    <row r="355" spans="2:8" ht="15" customHeight="1" x14ac:dyDescent="0.25">
      <c r="B355" s="36" t="s">
        <v>405</v>
      </c>
      <c r="C355" s="36" t="str">
        <f>IF(LEN($B355)&gt;14,_xlfn.CONCAT(VLOOKUP(LEFT($B355,14),[1]Foglio1!$A$6:$D$44904,2,FALSE),VLOOKUP($B355,[1]Foglio1!$A$6:$D$44904,2,FALSE)),VLOOKUP($B355,[1]Foglio1!$A$6:$D$44904,2,FALSE))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D355" s="37" t="str">
        <f>IF(MID(F355,1,1)="L","",IFERROR(VLOOKUP(B355,'DESTR_OPERE LAVORO'!B:AP,3,FALSE),""))</f>
        <v>CODICE OC</v>
      </c>
      <c r="E355" s="36" t="str">
        <f>IF(MID(F355,1,1)="L","",IFERROR(VLOOKUP(B355,'DESTR_OPERE LAVORO'!B:AP,4,FALSE),""))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40 mm, spessore 3,00 mm.
LAVORO: Posa. Incluso: oneri di fissaggio a pareti/soffitti; oneri di attraversamento strutture.
</v>
      </c>
      <c r="F355" s="39" t="str">
        <f>'DESTR_OPERE LAVORO'!A354</f>
        <v>O_1C.12.090.0010.a</v>
      </c>
      <c r="G355" s="14" t="str">
        <f t="shared" si="5"/>
        <v>OK</v>
      </c>
      <c r="H355" s="14" t="str">
        <f>IFERROR(VLOOKUP(F355,'DESTR_OPERE LAVORO'!A:AR,7,FALSE),"")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40 mm, spessore 3,00 mm.
</v>
      </c>
    </row>
    <row r="356" spans="2:8" ht="15" customHeight="1" x14ac:dyDescent="0.25">
      <c r="B356" s="36" t="s">
        <v>405</v>
      </c>
      <c r="C356" s="36" t="str">
        <f>IF(LEN($B356)&gt;14,_xlfn.CONCAT(VLOOKUP(LEFT($B356,14),[1]Foglio1!$A$6:$D$44904,2,FALSE),VLOOKUP($B356,[1]Foglio1!$A$6:$D$44904,2,FALSE)),VLOOKUP($B356,[1]Foglio1!$A$6:$D$44904,2,FALSE))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D356" s="37" t="str">
        <f>IF(MID(F356,1,1)="L","",IFERROR(VLOOKUP(B356,'DESTR_OPERE LAVORO'!B:AP,3,FALSE),""))</f>
        <v/>
      </c>
      <c r="E356" s="36" t="str">
        <f>IF(MID(F356,1,1)="L","",IFERROR(VLOOKUP(B356,'DESTR_OPERE LAVORO'!B:AP,4,FALSE),""))</f>
        <v/>
      </c>
      <c r="F356" s="39" t="str">
        <f>'DESTR_OPERE LAVORO'!A355</f>
        <v>L_1C.12.090.0010.a</v>
      </c>
      <c r="G356" s="14" t="str">
        <f t="shared" si="5"/>
        <v>OK</v>
      </c>
      <c r="H356" s="14" t="str">
        <f>IFERROR(VLOOKUP(F356,'DESTR_OPERE LAVORO'!A:AR,7,FALSE),"")</f>
        <v xml:space="preserve">LAVORO: Posa. Incluso: oneri di fissaggio a pareti/soffitti; oneri di attraversamento strutture.
</v>
      </c>
    </row>
    <row r="357" spans="2:8" ht="15" customHeight="1" x14ac:dyDescent="0.25">
      <c r="B357" s="36" t="s">
        <v>406</v>
      </c>
      <c r="C357" s="36" t="str">
        <f>IF(LEN($B357)&gt;14,_xlfn.CONCAT(VLOOKUP(LEFT($B357,14),[1]Foglio1!$A$6:$D$44904,2,FALSE),VLOOKUP($B357,[1]Foglio1!$A$6:$D$44904,2,FALSE)),VLOOKUP($B357,[1]Foglio1!$A$6:$D$44904,2,FALSE))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D357" s="37" t="str">
        <f>IF(MID(F357,1,1)="L","",IFERROR(VLOOKUP(B357,'DESTR_OPERE LAVORO'!B:AP,3,FALSE),""))</f>
        <v>CODICE OC</v>
      </c>
      <c r="E357" s="36" t="str">
        <f>IF(MID(F357,1,1)="L","",IFERROR(VLOOKUP(B357,'DESTR_OPERE LAVORO'!B:AP,4,FALSE),""))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50 mm, spessore 3,00 mm.
LAVORO: Posa. Incluso: oneri di fissaggio a pareti/soffitti; oneri di attraversamento strutture.
</v>
      </c>
      <c r="F357" s="39" t="str">
        <f>'DESTR_OPERE LAVORO'!A356</f>
        <v>O_1C.12.090.0010.b</v>
      </c>
      <c r="G357" s="14" t="str">
        <f t="shared" si="5"/>
        <v>OK</v>
      </c>
      <c r="H357" s="14" t="str">
        <f>IFERROR(VLOOKUP(F357,'DESTR_OPERE LAVORO'!A:AR,7,FALSE),"")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50 mm, spessore 3,00 mm.
</v>
      </c>
    </row>
    <row r="358" spans="2:8" ht="15" customHeight="1" x14ac:dyDescent="0.25">
      <c r="B358" s="36" t="s">
        <v>406</v>
      </c>
      <c r="C358" s="36" t="str">
        <f>IF(LEN($B358)&gt;14,_xlfn.CONCAT(VLOOKUP(LEFT($B358,14),[1]Foglio1!$A$6:$D$44904,2,FALSE),VLOOKUP($B358,[1]Foglio1!$A$6:$D$44904,2,FALSE)),VLOOKUP($B358,[1]Foglio1!$A$6:$D$44904,2,FALSE))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D358" s="37" t="str">
        <f>IF(MID(F358,1,1)="L","",IFERROR(VLOOKUP(B358,'DESTR_OPERE LAVORO'!B:AP,3,FALSE),""))</f>
        <v/>
      </c>
      <c r="E358" s="36" t="str">
        <f>IF(MID(F358,1,1)="L","",IFERROR(VLOOKUP(B358,'DESTR_OPERE LAVORO'!B:AP,4,FALSE),""))</f>
        <v/>
      </c>
      <c r="F358" s="39" t="str">
        <f>'DESTR_OPERE LAVORO'!A357</f>
        <v>L_1C.12.090.0010.b</v>
      </c>
      <c r="G358" s="14" t="str">
        <f t="shared" si="5"/>
        <v>OK</v>
      </c>
      <c r="H358" s="14" t="str">
        <f>IFERROR(VLOOKUP(F358,'DESTR_OPERE LAVORO'!A:AR,7,FALSE),"")</f>
        <v xml:space="preserve">LAVORO: Posa. Incluso: oneri di fissaggio a pareti/soffitti; oneri di attraversamento strutture.
</v>
      </c>
    </row>
    <row r="359" spans="2:8" ht="15" customHeight="1" x14ac:dyDescent="0.25">
      <c r="B359" s="36" t="s">
        <v>407</v>
      </c>
      <c r="C359" s="36" t="str">
        <f>IF(LEN($B359)&gt;14,_xlfn.CONCAT(VLOOKUP(LEFT($B359,14),[1]Foglio1!$A$6:$D$44904,2,FALSE),VLOOKUP($B359,[1]Foglio1!$A$6:$D$44904,2,FALSE)),VLOOKUP($B359,[1]Foglio1!$A$6:$D$44904,2,FALSE))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D359" s="37" t="str">
        <f>IF(MID(F359,1,1)="L","",IFERROR(VLOOKUP(B359,'DESTR_OPERE LAVORO'!B:AP,3,FALSE),""))</f>
        <v>CODICE OC</v>
      </c>
      <c r="E359" s="36" t="str">
        <f>IF(MID(F359,1,1)="L","",IFERROR(VLOOKUP(B359,'DESTR_OPERE LAVORO'!B:AP,4,FALSE),""))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75 mm, spessore 4,00 mm.
LAVORO: Posa. Incluso: oneri di fissaggio a pareti/soffitti; oneri di attraversamento strutture.
</v>
      </c>
      <c r="F359" s="39" t="str">
        <f>'DESTR_OPERE LAVORO'!A358</f>
        <v>O_1C.12.090.0010.c</v>
      </c>
      <c r="G359" s="14" t="str">
        <f t="shared" si="5"/>
        <v>OK</v>
      </c>
      <c r="H359" s="14" t="str">
        <f>IFERROR(VLOOKUP(F359,'DESTR_OPERE LAVORO'!A:AR,7,FALSE),"")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75 mm, spessore 4,00 mm.
</v>
      </c>
    </row>
    <row r="360" spans="2:8" ht="15" customHeight="1" x14ac:dyDescent="0.25">
      <c r="B360" s="36" t="s">
        <v>407</v>
      </c>
      <c r="C360" s="36" t="str">
        <f>IF(LEN($B360)&gt;14,_xlfn.CONCAT(VLOOKUP(LEFT($B360,14),[1]Foglio1!$A$6:$D$44904,2,FALSE),VLOOKUP($B360,[1]Foglio1!$A$6:$D$44904,2,FALSE)),VLOOKUP($B360,[1]Foglio1!$A$6:$D$44904,2,FALSE))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D360" s="37" t="str">
        <f>IF(MID(F360,1,1)="L","",IFERROR(VLOOKUP(B360,'DESTR_OPERE LAVORO'!B:AP,3,FALSE),""))</f>
        <v/>
      </c>
      <c r="E360" s="36" t="str">
        <f>IF(MID(F360,1,1)="L","",IFERROR(VLOOKUP(B360,'DESTR_OPERE LAVORO'!B:AP,4,FALSE),""))</f>
        <v/>
      </c>
      <c r="F360" s="39" t="str">
        <f>'DESTR_OPERE LAVORO'!A359</f>
        <v>L_1C.12.090.0010.c</v>
      </c>
      <c r="G360" s="14" t="str">
        <f t="shared" si="5"/>
        <v>OK</v>
      </c>
      <c r="H360" s="14" t="str">
        <f>IFERROR(VLOOKUP(F360,'DESTR_OPERE LAVORO'!A:AR,7,FALSE),"")</f>
        <v xml:space="preserve">LAVORO: Posa. Incluso: oneri di fissaggio a pareti/soffitti; oneri di attraversamento strutture.
</v>
      </c>
    </row>
    <row r="361" spans="2:8" ht="15" customHeight="1" x14ac:dyDescent="0.25">
      <c r="B361" s="36" t="s">
        <v>408</v>
      </c>
      <c r="C361" s="36" t="str">
        <f>IF(LEN($B361)&gt;14,_xlfn.CONCAT(VLOOKUP(LEFT($B361,14),[1]Foglio1!$A$6:$D$44904,2,FALSE),VLOOKUP($B361,[1]Foglio1!$A$6:$D$44904,2,FALSE)),VLOOKUP($B361,[1]Foglio1!$A$6:$D$44904,2,FALSE))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D361" s="37" t="str">
        <f>IF(MID(F361,1,1)="L","",IFERROR(VLOOKUP(B361,'DESTR_OPERE LAVORO'!B:AP,3,FALSE),""))</f>
        <v>CODICE OC</v>
      </c>
      <c r="E361" s="36" t="str">
        <f>IF(MID(F361,1,1)="L","",IFERROR(VLOOKUP(B361,'DESTR_OPERE LAVORO'!B:AP,4,FALSE),""))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90 mm, spessore 4,50 mm.
LAVORO: Posa. Incluso: oneri di fissaggio a pareti/soffitti; oneri di attraversamento strutture.
</v>
      </c>
      <c r="F361" s="39" t="str">
        <f>'DESTR_OPERE LAVORO'!A360</f>
        <v>O_1C.12.090.0010.d</v>
      </c>
      <c r="G361" s="14" t="str">
        <f t="shared" si="5"/>
        <v>OK</v>
      </c>
      <c r="H361" s="14" t="str">
        <f>IFERROR(VLOOKUP(F361,'DESTR_OPERE LAVORO'!A:AR,7,FALSE),"")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90 mm, spessore 4,50 mm.
</v>
      </c>
    </row>
    <row r="362" spans="2:8" ht="15" customHeight="1" x14ac:dyDescent="0.25">
      <c r="B362" s="36" t="s">
        <v>408</v>
      </c>
      <c r="C362" s="36" t="str">
        <f>IF(LEN($B362)&gt;14,_xlfn.CONCAT(VLOOKUP(LEFT($B362,14),[1]Foglio1!$A$6:$D$44904,2,FALSE),VLOOKUP($B362,[1]Foglio1!$A$6:$D$44904,2,FALSE)),VLOOKUP($B362,[1]Foglio1!$A$6:$D$44904,2,FALSE))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D362" s="37" t="str">
        <f>IF(MID(F362,1,1)="L","",IFERROR(VLOOKUP(B362,'DESTR_OPERE LAVORO'!B:AP,3,FALSE),""))</f>
        <v/>
      </c>
      <c r="E362" s="36" t="str">
        <f>IF(MID(F362,1,1)="L","",IFERROR(VLOOKUP(B362,'DESTR_OPERE LAVORO'!B:AP,4,FALSE),""))</f>
        <v/>
      </c>
      <c r="F362" s="39" t="str">
        <f>'DESTR_OPERE LAVORO'!A361</f>
        <v>L_1C.12.090.0010.d</v>
      </c>
      <c r="G362" s="14" t="str">
        <f t="shared" si="5"/>
        <v>OK</v>
      </c>
      <c r="H362" s="14" t="str">
        <f>IFERROR(VLOOKUP(F362,'DESTR_OPERE LAVORO'!A:AR,7,FALSE),"")</f>
        <v xml:space="preserve">LAVORO: Posa. Incluso: oneri di fissaggio a pareti/soffitti; oneri di attraversamento strutture.
</v>
      </c>
    </row>
    <row r="363" spans="2:8" ht="15" customHeight="1" x14ac:dyDescent="0.25">
      <c r="B363" s="36" t="s">
        <v>409</v>
      </c>
      <c r="C363" s="36" t="str">
        <f>IF(LEN($B363)&gt;14,_xlfn.CONCAT(VLOOKUP(LEFT($B363,14),[1]Foglio1!$A$6:$D$44904,2,FALSE),VLOOKUP($B363,[1]Foglio1!$A$6:$D$44904,2,FALSE)),VLOOKUP($B363,[1]Foglio1!$A$6:$D$44904,2,FALSE))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D363" s="37" t="str">
        <f>IF(MID(F363,1,1)="L","",IFERROR(VLOOKUP(B363,'DESTR_OPERE LAVORO'!B:AP,3,FALSE),""))</f>
        <v>CODICE OC</v>
      </c>
      <c r="E363" s="36" t="str">
        <f>IF(MID(F363,1,1)="L","",IFERROR(VLOOKUP(B363,'DESTR_OPERE LAVORO'!B:AP,4,FALSE),""))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100 mm, spessore 5,00 mm.
LAVORO: Posa. Incluso: oneri di fissaggio a pareti/soffitti; oneri di attraversamento strutture.
</v>
      </c>
      <c r="F363" s="39" t="str">
        <f>'DESTR_OPERE LAVORO'!A362</f>
        <v>O_1C.12.090.0010.e</v>
      </c>
      <c r="G363" s="14" t="str">
        <f t="shared" si="5"/>
        <v>OK</v>
      </c>
      <c r="H363" s="14" t="str">
        <f>IFERROR(VLOOKUP(F363,'DESTR_OPERE LAVORO'!A:AR,7,FALSE),"")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100 mm, spessore 5,00 mm.
</v>
      </c>
    </row>
    <row r="364" spans="2:8" ht="15" customHeight="1" x14ac:dyDescent="0.25">
      <c r="B364" s="36" t="s">
        <v>409</v>
      </c>
      <c r="C364" s="36" t="str">
        <f>IF(LEN($B364)&gt;14,_xlfn.CONCAT(VLOOKUP(LEFT($B364,14),[1]Foglio1!$A$6:$D$44904,2,FALSE),VLOOKUP($B364,[1]Foglio1!$A$6:$D$44904,2,FALSE)),VLOOKUP($B364,[1]Foglio1!$A$6:$D$44904,2,FALSE))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D364" s="37" t="str">
        <f>IF(MID(F364,1,1)="L","",IFERROR(VLOOKUP(B364,'DESTR_OPERE LAVORO'!B:AP,3,FALSE),""))</f>
        <v/>
      </c>
      <c r="E364" s="36" t="str">
        <f>IF(MID(F364,1,1)="L","",IFERROR(VLOOKUP(B364,'DESTR_OPERE LAVORO'!B:AP,4,FALSE),""))</f>
        <v/>
      </c>
      <c r="F364" s="39" t="str">
        <f>'DESTR_OPERE LAVORO'!A363</f>
        <v>L_1C.12.090.0010.e</v>
      </c>
      <c r="G364" s="14" t="str">
        <f t="shared" si="5"/>
        <v>OK</v>
      </c>
      <c r="H364" s="14" t="str">
        <f>IFERROR(VLOOKUP(F364,'DESTR_OPERE LAVORO'!A:AR,7,FALSE),"")</f>
        <v xml:space="preserve">LAVORO: Posa. Incluso: oneri di fissaggio a pareti/soffitti; oneri di attraversamento strutture.
</v>
      </c>
    </row>
    <row r="365" spans="2:8" ht="15" customHeight="1" x14ac:dyDescent="0.25">
      <c r="B365" s="36" t="s">
        <v>410</v>
      </c>
      <c r="C365" s="36" t="str">
        <f>IF(LEN($B365)&gt;14,_xlfn.CONCAT(VLOOKUP(LEFT($B365,14),[1]Foglio1!$A$6:$D$44904,2,FALSE),VLOOKUP($B365,[1]Foglio1!$A$6:$D$44904,2,FALSE)),VLOOKUP($B365,[1]Foglio1!$A$6:$D$44904,2,FALSE))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D365" s="37" t="str">
        <f>IF(MID(F365,1,1)="L","",IFERROR(VLOOKUP(B365,'DESTR_OPERE LAVORO'!B:AP,3,FALSE),""))</f>
        <v>CODICE OC</v>
      </c>
      <c r="E365" s="36" t="str">
        <f>IF(MID(F365,1,1)="L","",IFERROR(VLOOKUP(B365,'DESTR_OPERE LAVORO'!B:AP,4,FALSE),""))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110 mm, spessore 5,00 mm.
LAVORO: Posa. Incluso: oneri di fissaggio a pareti/soffitti; oneri di attraversamento strutture.
</v>
      </c>
      <c r="F365" s="39" t="str">
        <f>'DESTR_OPERE LAVORO'!A364</f>
        <v>O_1C.12.090.0010.f</v>
      </c>
      <c r="G365" s="14" t="str">
        <f t="shared" si="5"/>
        <v>OK</v>
      </c>
      <c r="H365" s="14" t="str">
        <f>IFERROR(VLOOKUP(F365,'DESTR_OPERE LAVORO'!A:AR,7,FALSE),"")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110 mm, spessore 5,00 mm.
</v>
      </c>
    </row>
    <row r="366" spans="2:8" ht="15" customHeight="1" x14ac:dyDescent="0.25">
      <c r="B366" s="36" t="s">
        <v>410</v>
      </c>
      <c r="C366" s="36" t="str">
        <f>IF(LEN($B366)&gt;14,_xlfn.CONCAT(VLOOKUP(LEFT($B366,14),[1]Foglio1!$A$6:$D$44904,2,FALSE),VLOOKUP($B366,[1]Foglio1!$A$6:$D$44904,2,FALSE)),VLOOKUP($B366,[1]Foglio1!$A$6:$D$44904,2,FALSE))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D366" s="37" t="str">
        <f>IF(MID(F366,1,1)="L","",IFERROR(VLOOKUP(B366,'DESTR_OPERE LAVORO'!B:AP,3,FALSE),""))</f>
        <v/>
      </c>
      <c r="E366" s="36" t="str">
        <f>IF(MID(F366,1,1)="L","",IFERROR(VLOOKUP(B366,'DESTR_OPERE LAVORO'!B:AP,4,FALSE),""))</f>
        <v/>
      </c>
      <c r="F366" s="39" t="str">
        <f>'DESTR_OPERE LAVORO'!A365</f>
        <v>L_1C.12.090.0010.f</v>
      </c>
      <c r="G366" s="14" t="str">
        <f t="shared" si="5"/>
        <v>OK</v>
      </c>
      <c r="H366" s="14" t="str">
        <f>IFERROR(VLOOKUP(F366,'DESTR_OPERE LAVORO'!A:AR,7,FALSE),"")</f>
        <v xml:space="preserve">LAVORO: Posa. Incluso: oneri di fissaggio a pareti/soffitti; oneri di attraversamento strutture.
</v>
      </c>
    </row>
    <row r="367" spans="2:8" ht="15" customHeight="1" x14ac:dyDescent="0.25">
      <c r="B367" s="36" t="s">
        <v>411</v>
      </c>
      <c r="C367" s="36" t="str">
        <f>IF(LEN($B367)&gt;14,_xlfn.CONCAT(VLOOKUP(LEFT($B367,14),[1]Foglio1!$A$6:$D$44904,2,FALSE),VLOOKUP($B367,[1]Foglio1!$A$6:$D$44904,2,FALSE)),VLOOKUP($B367,[1]Foglio1!$A$6:$D$44904,2,FALSE))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125 mm - s= 5,00</v>
      </c>
      <c r="D367" s="37" t="str">
        <f>IF(MID(F367,1,1)="L","",IFERROR(VLOOKUP(B367,'DESTR_OPERE LAVORO'!B:AP,3,FALSE),""))</f>
        <v>CODICE OC</v>
      </c>
      <c r="E367" s="36" t="str">
        <f>IF(MID(F367,1,1)="L","",IFERROR(VLOOKUP(B367,'DESTR_OPERE LAVORO'!B:AP,4,FALSE),""))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125 mm, spessore 5,00 mm.
LAVORO: Posa. Incluso: oneri di fissaggio a pareti/soffitti; oneri di attraversamento strutture.
</v>
      </c>
      <c r="F367" s="39" t="str">
        <f>'DESTR_OPERE LAVORO'!A366</f>
        <v>O_1C.12.090.0010.g</v>
      </c>
      <c r="G367" s="14" t="str">
        <f t="shared" si="5"/>
        <v>OK</v>
      </c>
      <c r="H367" s="14" t="str">
        <f>IFERROR(VLOOKUP(F367,'DESTR_OPERE LAVORO'!A:AR,7,FALSE),"")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125 mm, spessore 5,00 mm.
</v>
      </c>
    </row>
    <row r="368" spans="2:8" ht="15" customHeight="1" x14ac:dyDescent="0.25">
      <c r="B368" s="36" t="s">
        <v>411</v>
      </c>
      <c r="C368" s="36" t="str">
        <f>IF(LEN($B368)&gt;14,_xlfn.CONCAT(VLOOKUP(LEFT($B368,14),[1]Foglio1!$A$6:$D$44904,2,FALSE),VLOOKUP($B368,[1]Foglio1!$A$6:$D$44904,2,FALSE)),VLOOKUP($B368,[1]Foglio1!$A$6:$D$44904,2,FALSE))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125 mm - s= 5,00</v>
      </c>
      <c r="D368" s="37" t="str">
        <f>IF(MID(F368,1,1)="L","",IFERROR(VLOOKUP(B368,'DESTR_OPERE LAVORO'!B:AP,3,FALSE),""))</f>
        <v/>
      </c>
      <c r="E368" s="36" t="str">
        <f>IF(MID(F368,1,1)="L","",IFERROR(VLOOKUP(B368,'DESTR_OPERE LAVORO'!B:AP,4,FALSE),""))</f>
        <v/>
      </c>
      <c r="F368" s="39" t="str">
        <f>'DESTR_OPERE LAVORO'!A367</f>
        <v>L_1C.12.090.0010.g</v>
      </c>
      <c r="G368" s="14" t="str">
        <f t="shared" si="5"/>
        <v>OK</v>
      </c>
      <c r="H368" s="14" t="str">
        <f>IFERROR(VLOOKUP(F368,'DESTR_OPERE LAVORO'!A:AR,7,FALSE),"")</f>
        <v xml:space="preserve">LAVORO: Posa. Incluso: oneri di fissaggio a pareti/soffitti; oneri di attraversamento strutture.
</v>
      </c>
    </row>
    <row r="369" spans="2:8" ht="15" customHeight="1" x14ac:dyDescent="0.25">
      <c r="B369" s="36" t="s">
        <v>412</v>
      </c>
      <c r="C369" s="36" t="str">
        <f>IF(LEN($B369)&gt;14,_xlfn.CONCAT(VLOOKUP(LEFT($B369,14),[1]Foglio1!$A$6:$D$44904,2,FALSE),VLOOKUP($B369,[1]Foglio1!$A$6:$D$44904,2,FALSE)),VLOOKUP($B369,[1]Foglio1!$A$6:$D$44904,2,FALSE))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160 mm - s= 5,50</v>
      </c>
      <c r="D369" s="37" t="str">
        <f>IF(MID(F369,1,1)="L","",IFERROR(VLOOKUP(B369,'DESTR_OPERE LAVORO'!B:AP,3,FALSE),""))</f>
        <v>CODICE OC</v>
      </c>
      <c r="E369" s="36" t="str">
        <f>IF(MID(F369,1,1)="L","",IFERROR(VLOOKUP(B369,'DESTR_OPERE LAVORO'!B:AP,4,FALSE),""))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4160 mm, spessore 5,50 mm.
LAVORO: Posa. Incluso: oneri di fissaggio a pareti/soffitti; oneri di attraversamento strutture.
</v>
      </c>
      <c r="F369" s="39" t="str">
        <f>'DESTR_OPERE LAVORO'!A368</f>
        <v>O_1C.12.090.0010.h</v>
      </c>
      <c r="G369" s="14" t="str">
        <f t="shared" si="5"/>
        <v>OK</v>
      </c>
      <c r="H369" s="14" t="str">
        <f>IFERROR(VLOOKUP(F369,'DESTR_OPERE LAVORO'!A:AR,7,FALSE),"")</f>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4160 mm, spessore 5,50 mm.
</v>
      </c>
    </row>
    <row r="370" spans="2:8" ht="15" customHeight="1" x14ac:dyDescent="0.25">
      <c r="B370" s="36" t="s">
        <v>412</v>
      </c>
      <c r="C370" s="36" t="str">
        <f>IF(LEN($B370)&gt;14,_xlfn.CONCAT(VLOOKUP(LEFT($B370,14),[1]Foglio1!$A$6:$D$44904,2,FALSE),VLOOKUP($B370,[1]Foglio1!$A$6:$D$44904,2,FALSE)),VLOOKUP($B370,[1]Foglio1!$A$6:$D$44904,2,FALSE))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160 mm - s= 5,50</v>
      </c>
      <c r="D370" s="37" t="str">
        <f>IF(MID(F370,1,1)="L","",IFERROR(VLOOKUP(B370,'DESTR_OPERE LAVORO'!B:AP,3,FALSE),""))</f>
        <v/>
      </c>
      <c r="E370" s="36" t="str">
        <f>IF(MID(F370,1,1)="L","",IFERROR(VLOOKUP(B370,'DESTR_OPERE LAVORO'!B:AP,4,FALSE),""))</f>
        <v/>
      </c>
      <c r="F370" s="39" t="str">
        <f>'DESTR_OPERE LAVORO'!A369</f>
        <v>L_1C.12.090.0010.h</v>
      </c>
      <c r="G370" s="14" t="str">
        <f t="shared" si="5"/>
        <v>OK</v>
      </c>
      <c r="H370" s="14" t="str">
        <f>IFERROR(VLOOKUP(F370,'DESTR_OPERE LAVORO'!A:AR,7,FALSE),"")</f>
        <v xml:space="preserve">LAVORO: Posa. Incluso: oneri di fissaggio a pareti/soffitti; oneri di attraversamento strutture.
</v>
      </c>
    </row>
    <row r="371" spans="2:8" ht="15" customHeight="1" x14ac:dyDescent="0.25">
      <c r="B371" s="36" t="s">
        <v>413</v>
      </c>
      <c r="C371" s="36" t="str">
        <f>IF(LEN($B371)&gt;14,_xlfn.CONCAT(VLOOKUP(LEFT($B371,14),[1]Foglio1!$A$6:$D$44904,2,FALSE),VLOOKUP($B371,[1]Foglio1!$A$6:$D$44904,2,FALSE)),VLOOKUP($B371,[1]Foglio1!$A$6:$D$44904,2,FALSE))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D371" s="37" t="str">
        <f>IF(MID(F371,1,1)="L","",IFERROR(VLOOKUP(B371,'DESTR_OPERE LAVORO'!B:AP,3,FALSE),""))</f>
        <v>CODICE OC</v>
      </c>
      <c r="E371" s="36" t="str">
        <f>IF(MID(F371,1,1)="L","",IFERROR(VLOOKUP(B371,'DESTR_OPERE LAVORO'!B:AP,4,FALSE),""))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1" s="39" t="str">
        <f>'DESTR_OPERE LAVORO'!A370</f>
        <v>O_1C.12.090.0020.a</v>
      </c>
      <c r="G371" s="14" t="str">
        <f t="shared" si="5"/>
        <v>OK</v>
      </c>
      <c r="H371" s="14" t="str">
        <f>IFERROR(VLOOKUP(F371,'DESTR_OPERE LAVORO'!A:AR,7,FALSE),"")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row>
    <row r="372" spans="2:8" ht="15" customHeight="1" x14ac:dyDescent="0.25">
      <c r="B372" s="36" t="s">
        <v>413</v>
      </c>
      <c r="C372" s="36" t="str">
        <f>IF(LEN($B372)&gt;14,_xlfn.CONCAT(VLOOKUP(LEFT($B372,14),[1]Foglio1!$A$6:$D$44904,2,FALSE),VLOOKUP($B372,[1]Foglio1!$A$6:$D$44904,2,FALSE)),VLOOKUP($B372,[1]Foglio1!$A$6:$D$44904,2,FALSE))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D372" s="37" t="str">
        <f>IF(MID(F372,1,1)="L","",IFERROR(VLOOKUP(B372,'DESTR_OPERE LAVORO'!B:AP,3,FALSE),""))</f>
        <v/>
      </c>
      <c r="E372" s="36" t="str">
        <f>IF(MID(F372,1,1)="L","",IFERROR(VLOOKUP(B372,'DESTR_OPERE LAVORO'!B:AP,4,FALSE),""))</f>
        <v/>
      </c>
      <c r="F372" s="39" t="str">
        <f>'DESTR_OPERE LAVORO'!A371</f>
        <v>L_1C.12.090.0020.a</v>
      </c>
      <c r="G372" s="14" t="str">
        <f t="shared" si="5"/>
        <v>OK</v>
      </c>
      <c r="H372" s="14" t="str">
        <f>IFERROR(VLOOKUP(F372,'DESTR_OPERE LAVORO'!A:AR,7,FALSE),"")</f>
        <v xml:space="preserve">LAVORO: Posa. Incluso: oneri di fissaggio a pareti/soffitti; oneri di attraversamento strutture.
</v>
      </c>
    </row>
    <row r="373" spans="2:8" ht="15" customHeight="1" x14ac:dyDescent="0.25">
      <c r="B373" s="36" t="s">
        <v>414</v>
      </c>
      <c r="C373" s="36" t="str">
        <f>IF(LEN($B373)&gt;14,_xlfn.CONCAT(VLOOKUP(LEFT($B373,14),[1]Foglio1!$A$6:$D$44904,2,FALSE),VLOOKUP($B373,[1]Foglio1!$A$6:$D$44904,2,FALSE)),VLOOKUP($B373,[1]Foglio1!$A$6:$D$44904,2,FALSE))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D373" s="37" t="str">
        <f>IF(MID(F373,1,1)="L","",IFERROR(VLOOKUP(B373,'DESTR_OPERE LAVORO'!B:AP,3,FALSE),""))</f>
        <v>CODICE OC</v>
      </c>
      <c r="E373" s="36" t="str">
        <f>IF(MID(F373,1,1)="L","",IFERROR(VLOOKUP(B373,'DESTR_OPERE LAVORO'!B:AP,4,FALSE),""))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3" s="39" t="str">
        <f>'DESTR_OPERE LAVORO'!A372</f>
        <v>O_1C.12.090.0020.b</v>
      </c>
      <c r="G373" s="14" t="str">
        <f t="shared" si="5"/>
        <v>OK</v>
      </c>
      <c r="H373" s="14" t="str">
        <f>IFERROR(VLOOKUP(F373,'DESTR_OPERE LAVORO'!A:AR,7,FALSE),"")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row>
    <row r="374" spans="2:8" ht="15" customHeight="1" x14ac:dyDescent="0.25">
      <c r="B374" s="36" t="s">
        <v>414</v>
      </c>
      <c r="C374" s="36" t="str">
        <f>IF(LEN($B374)&gt;14,_xlfn.CONCAT(VLOOKUP(LEFT($B374,14),[1]Foglio1!$A$6:$D$44904,2,FALSE),VLOOKUP($B374,[1]Foglio1!$A$6:$D$44904,2,FALSE)),VLOOKUP($B374,[1]Foglio1!$A$6:$D$44904,2,FALSE))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D374" s="37" t="str">
        <f>IF(MID(F374,1,1)="L","",IFERROR(VLOOKUP(B374,'DESTR_OPERE LAVORO'!B:AP,3,FALSE),""))</f>
        <v/>
      </c>
      <c r="E374" s="36" t="str">
        <f>IF(MID(F374,1,1)="L","",IFERROR(VLOOKUP(B374,'DESTR_OPERE LAVORO'!B:AP,4,FALSE),""))</f>
        <v/>
      </c>
      <c r="F374" s="39" t="str">
        <f>'DESTR_OPERE LAVORO'!A373</f>
        <v>L_1C.12.090.0020.b</v>
      </c>
      <c r="G374" s="14" t="str">
        <f t="shared" si="5"/>
        <v>OK</v>
      </c>
      <c r="H374" s="14" t="str">
        <f>IFERROR(VLOOKUP(F374,'DESTR_OPERE LAVORO'!A:AR,7,FALSE),"")</f>
        <v xml:space="preserve">LAVORO: Posa. Incluso: oneri di fissaggio a pareti/soffitti; oneri di attraversamento strutture.
</v>
      </c>
    </row>
    <row r="375" spans="2:8" ht="15" customHeight="1" x14ac:dyDescent="0.25">
      <c r="B375" s="36" t="s">
        <v>415</v>
      </c>
      <c r="C375" s="36" t="str">
        <f>IF(LEN($B375)&gt;14,_xlfn.CONCAT(VLOOKUP(LEFT($B375,14),[1]Foglio1!$A$6:$D$44904,2,FALSE),VLOOKUP($B375,[1]Foglio1!$A$6:$D$44904,2,FALSE)),VLOOKUP($B375,[1]Foglio1!$A$6:$D$44904,2,FALSE))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D375" s="37" t="str">
        <f>IF(MID(F375,1,1)="L","",IFERROR(VLOOKUP(B375,'DESTR_OPERE LAVORO'!B:AP,3,FALSE),""))</f>
        <v>CODICE OC</v>
      </c>
      <c r="E375" s="36" t="str">
        <f>IF(MID(F375,1,1)="L","",IFERROR(VLOOKUP(B375,'DESTR_OPERE LAVORO'!B:AP,4,FALSE),""))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5" s="39" t="str">
        <f>'DESTR_OPERE LAVORO'!A374</f>
        <v>O_1C.12.090.0020.c</v>
      </c>
      <c r="G375" s="14" t="str">
        <f t="shared" si="5"/>
        <v>OK</v>
      </c>
      <c r="H375" s="14" t="str">
        <f>IFERROR(VLOOKUP(F375,'DESTR_OPERE LAVORO'!A:AR,7,FALSE),"")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row>
    <row r="376" spans="2:8" ht="15" customHeight="1" x14ac:dyDescent="0.25">
      <c r="B376" s="36" t="s">
        <v>415</v>
      </c>
      <c r="C376" s="36" t="str">
        <f>IF(LEN($B376)&gt;14,_xlfn.CONCAT(VLOOKUP(LEFT($B376,14),[1]Foglio1!$A$6:$D$44904,2,FALSE),VLOOKUP($B376,[1]Foglio1!$A$6:$D$44904,2,FALSE)),VLOOKUP($B376,[1]Foglio1!$A$6:$D$44904,2,FALSE))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D376" s="37" t="str">
        <f>IF(MID(F376,1,1)="L","",IFERROR(VLOOKUP(B376,'DESTR_OPERE LAVORO'!B:AP,3,FALSE),""))</f>
        <v/>
      </c>
      <c r="E376" s="36" t="str">
        <f>IF(MID(F376,1,1)="L","",IFERROR(VLOOKUP(B376,'DESTR_OPERE LAVORO'!B:AP,4,FALSE),""))</f>
        <v/>
      </c>
      <c r="F376" s="39" t="str">
        <f>'DESTR_OPERE LAVORO'!A375</f>
        <v>L_1C.12.090.0020.c</v>
      </c>
      <c r="G376" s="14" t="str">
        <f t="shared" si="5"/>
        <v>OK</v>
      </c>
      <c r="H376" s="14" t="str">
        <f>IFERROR(VLOOKUP(F376,'DESTR_OPERE LAVORO'!A:AR,7,FALSE),"")</f>
        <v xml:space="preserve">LAVORO: Posa. Incluso: oneri di fissaggio a pareti/soffitti; oneri di attraversamento strutture.
</v>
      </c>
    </row>
    <row r="377" spans="2:8" ht="15" customHeight="1" x14ac:dyDescent="0.25">
      <c r="B377" s="36" t="s">
        <v>416</v>
      </c>
      <c r="C377" s="36" t="str">
        <f>IF(LEN($B377)&gt;14,_xlfn.CONCAT(VLOOKUP(LEFT($B377,14),[1]Foglio1!$A$6:$D$44904,2,FALSE),VLOOKUP($B377,[1]Foglio1!$A$6:$D$44904,2,FALSE)),VLOOKUP($B377,[1]Foglio1!$A$6:$D$44904,2,FALSE))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D377" s="37" t="str">
        <f>IF(MID(F377,1,1)="L","",IFERROR(VLOOKUP(B377,'DESTR_OPERE LAVORO'!B:AP,3,FALSE),""))</f>
        <v>CODICE OC</v>
      </c>
      <c r="E377" s="36" t="str">
        <f>IF(MID(F377,1,1)="L","",IFERROR(VLOOKUP(B377,'DESTR_OPERE LAVORO'!B:AP,4,FALSE),""))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7" s="39" t="str">
        <f>'DESTR_OPERE LAVORO'!A376</f>
        <v>O_1C.12.090.0020.d</v>
      </c>
      <c r="G377" s="14" t="str">
        <f t="shared" si="5"/>
        <v>OK</v>
      </c>
      <c r="H377" s="14" t="str">
        <f>IFERROR(VLOOKUP(F377,'DESTR_OPERE LAVORO'!A:AR,7,FALSE),"")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row>
    <row r="378" spans="2:8" ht="15" customHeight="1" x14ac:dyDescent="0.25">
      <c r="B378" s="36" t="s">
        <v>416</v>
      </c>
      <c r="C378" s="36" t="str">
        <f>IF(LEN($B378)&gt;14,_xlfn.CONCAT(VLOOKUP(LEFT($B378,14),[1]Foglio1!$A$6:$D$44904,2,FALSE),VLOOKUP($B378,[1]Foglio1!$A$6:$D$44904,2,FALSE)),VLOOKUP($B378,[1]Foglio1!$A$6:$D$44904,2,FALSE))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D378" s="37" t="str">
        <f>IF(MID(F378,1,1)="L","",IFERROR(VLOOKUP(B378,'DESTR_OPERE LAVORO'!B:AP,3,FALSE),""))</f>
        <v/>
      </c>
      <c r="E378" s="36" t="str">
        <f>IF(MID(F378,1,1)="L","",IFERROR(VLOOKUP(B378,'DESTR_OPERE LAVORO'!B:AP,4,FALSE),""))</f>
        <v/>
      </c>
      <c r="F378" s="39" t="str">
        <f>'DESTR_OPERE LAVORO'!A377</f>
        <v>L_1C.12.090.0020.d</v>
      </c>
      <c r="G378" s="14" t="str">
        <f t="shared" si="5"/>
        <v>OK</v>
      </c>
      <c r="H378" s="14" t="str">
        <f>IFERROR(VLOOKUP(F378,'DESTR_OPERE LAVORO'!A:AR,7,FALSE),"")</f>
        <v xml:space="preserve">LAVORO: Posa. Incluso: oneri di fissaggio a pareti/soffitti; oneri di attraversamento strutture.
</v>
      </c>
    </row>
    <row r="379" spans="2:8" ht="15" customHeight="1" x14ac:dyDescent="0.25">
      <c r="B379" s="36" t="s">
        <v>417</v>
      </c>
      <c r="C379" s="36" t="str">
        <f>IF(LEN($B379)&gt;14,_xlfn.CONCAT(VLOOKUP(LEFT($B379,14),[1]Foglio1!$A$6:$D$44904,2,FALSE),VLOOKUP($B379,[1]Foglio1!$A$6:$D$44904,2,FALSE)),VLOOKUP($B379,[1]Foglio1!$A$6:$D$44904,2,FALSE))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D379" s="37" t="str">
        <f>IF(MID(F379,1,1)="L","",IFERROR(VLOOKUP(B379,'DESTR_OPERE LAVORO'!B:AP,3,FALSE),""))</f>
        <v>CODICE OC</v>
      </c>
      <c r="E379" s="36" t="str">
        <f>IF(MID(F379,1,1)="L","",IFERROR(VLOOKUP(B379,'DESTR_OPERE LAVORO'!B:AP,4,FALSE),""))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9" s="39" t="str">
        <f>'DESTR_OPERE LAVORO'!A378</f>
        <v>O_1C.12.090.0020.e</v>
      </c>
      <c r="G379" s="14" t="str">
        <f t="shared" si="5"/>
        <v>OK</v>
      </c>
      <c r="H379" s="14" t="str">
        <f>IFERROR(VLOOKUP(F379,'DESTR_OPERE LAVORO'!A:AR,7,FALSE),"")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row>
    <row r="380" spans="2:8" ht="15" customHeight="1" x14ac:dyDescent="0.25">
      <c r="B380" s="36" t="s">
        <v>417</v>
      </c>
      <c r="C380" s="36" t="str">
        <f>IF(LEN($B380)&gt;14,_xlfn.CONCAT(VLOOKUP(LEFT($B380,14),[1]Foglio1!$A$6:$D$44904,2,FALSE),VLOOKUP($B380,[1]Foglio1!$A$6:$D$44904,2,FALSE)),VLOOKUP($B380,[1]Foglio1!$A$6:$D$44904,2,FALSE))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D380" s="37" t="str">
        <f>IF(MID(F380,1,1)="L","",IFERROR(VLOOKUP(B380,'DESTR_OPERE LAVORO'!B:AP,3,FALSE),""))</f>
        <v/>
      </c>
      <c r="E380" s="36" t="str">
        <f>IF(MID(F380,1,1)="L","",IFERROR(VLOOKUP(B380,'DESTR_OPERE LAVORO'!B:AP,4,FALSE),""))</f>
        <v/>
      </c>
      <c r="F380" s="39" t="str">
        <f>'DESTR_OPERE LAVORO'!A379</f>
        <v>L_1C.12.090.0020.e</v>
      </c>
      <c r="G380" s="14" t="str">
        <f t="shared" si="5"/>
        <v>OK</v>
      </c>
      <c r="H380" s="14" t="str">
        <f>IFERROR(VLOOKUP(F380,'DESTR_OPERE LAVORO'!A:AR,7,FALSE),"")</f>
        <v xml:space="preserve">LAVORO: Posa. Incluso: oneri di fissaggio a pareti/soffitti; oneri di attraversamento strutture.
</v>
      </c>
    </row>
    <row r="381" spans="2:8" ht="15" customHeight="1" x14ac:dyDescent="0.25">
      <c r="B381" s="36" t="s">
        <v>418</v>
      </c>
      <c r="C381" s="36" t="str">
        <f>IF(LEN($B381)&gt;14,_xlfn.CONCAT(VLOOKUP(LEFT($B381,14),[1]Foglio1!$A$6:$D$44904,2,FALSE),VLOOKUP($B381,[1]Foglio1!$A$6:$D$44904,2,FALSE)),VLOOKUP($B381,[1]Foglio1!$A$6:$D$44904,2,FALSE))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D381" s="37" t="str">
        <f>IF(MID(F381,1,1)="L","",IFERROR(VLOOKUP(B381,'DESTR_OPERE LAVORO'!B:AP,3,FALSE),""))</f>
        <v>CODICE OC</v>
      </c>
      <c r="E381" s="36" t="str">
        <f>IF(MID(F381,1,1)="L","",IFERROR(VLOOKUP(B381,'DESTR_OPERE LAVORO'!B:AP,4,FALSE),""))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81" s="39" t="str">
        <f>'DESTR_OPERE LAVORO'!A380</f>
        <v>O_1C.12.090.0020.f</v>
      </c>
      <c r="G381" s="14" t="str">
        <f t="shared" si="5"/>
        <v>OK</v>
      </c>
      <c r="H381" s="14" t="str">
        <f>IFERROR(VLOOKUP(F381,'DESTR_OPERE LAVORO'!A:AR,7,FALSE),"")</f>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row>
    <row r="382" spans="2:8" ht="15" customHeight="1" x14ac:dyDescent="0.25">
      <c r="B382" s="36" t="s">
        <v>418</v>
      </c>
      <c r="C382" s="36" t="str">
        <f>IF(LEN($B382)&gt;14,_xlfn.CONCAT(VLOOKUP(LEFT($B382,14),[1]Foglio1!$A$6:$D$44904,2,FALSE),VLOOKUP($B382,[1]Foglio1!$A$6:$D$44904,2,FALSE)),VLOOKUP($B382,[1]Foglio1!$A$6:$D$44904,2,FALSE))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D382" s="37" t="str">
        <f>IF(MID(F382,1,1)="L","",IFERROR(VLOOKUP(B382,'DESTR_OPERE LAVORO'!B:AP,3,FALSE),""))</f>
        <v/>
      </c>
      <c r="E382" s="36" t="str">
        <f>IF(MID(F382,1,1)="L","",IFERROR(VLOOKUP(B382,'DESTR_OPERE LAVORO'!B:AP,4,FALSE),""))</f>
        <v/>
      </c>
      <c r="F382" s="39" t="str">
        <f>'DESTR_OPERE LAVORO'!A381</f>
        <v>L_1C.12.090.0020.f</v>
      </c>
      <c r="G382" s="14" t="str">
        <f t="shared" si="5"/>
        <v>OK</v>
      </c>
      <c r="H382" s="14" t="str">
        <f>IFERROR(VLOOKUP(F382,'DESTR_OPERE LAVORO'!A:AR,7,FALSE),"")</f>
        <v xml:space="preserve">LAVORO: Posa. Incluso: oneri di fissaggio a pareti/soffitti; oneri di attraversamento strutture.
</v>
      </c>
    </row>
    <row r="383" spans="2:8" x14ac:dyDescent="0.25">
      <c r="D383" s="37" t="str">
        <f>IF(MID(F383,1,1)="L","",IFERROR(VLOOKUP(B383,'DESTR_OPERE LAVORO'!B:AP,3,FALSE),""))</f>
        <v/>
      </c>
      <c r="E383" s="36" t="str">
        <f>IF(MID(F383,1,1)="L","",IFERROR(VLOOKUP(B383,'DESTR_OPERE LAVORO'!B:AP,4,FALSE),""))</f>
        <v/>
      </c>
    </row>
    <row r="384" spans="2:8" x14ac:dyDescent="0.25">
      <c r="D384" s="37" t="str">
        <f>IF(MID(F384,1,1)="L","",IFERROR(VLOOKUP(B384,'DESTR_OPERE LAVORO'!B:AP,3,FALSE),""))</f>
        <v/>
      </c>
      <c r="E384" s="36" t="str">
        <f>IF(MID(F384,1,1)="L","",IFERROR(VLOOKUP(B384,'DESTR_OPERE LAVORO'!B:AP,4,FALSE),""))</f>
        <v/>
      </c>
    </row>
    <row r="385" spans="4:5" x14ac:dyDescent="0.25">
      <c r="D385" s="37" t="str">
        <f>IF(MID(F385,1,1)="L","",IFERROR(VLOOKUP(B385,'DESTR_OPERE LAVORO'!B:AP,3,FALSE),""))</f>
        <v/>
      </c>
      <c r="E385" s="36" t="str">
        <f>IF(MID(F385,1,1)="L","",IFERROR(VLOOKUP(B385,'DESTR_OPERE LAVORO'!B:AP,4,FALSE),""))</f>
        <v/>
      </c>
    </row>
    <row r="386" spans="4:5" x14ac:dyDescent="0.25">
      <c r="D386" s="37" t="str">
        <f>IF(MID(F386,1,1)="L","",IFERROR(VLOOKUP(B386,'DESTR_OPERE LAVORO'!B:AP,3,FALSE),""))</f>
        <v/>
      </c>
      <c r="E386" s="36" t="str">
        <f>IF(MID(F386,1,1)="L","",IFERROR(VLOOKUP(B386,'DESTR_OPERE LAVORO'!B:AP,4,FALSE),""))</f>
        <v/>
      </c>
    </row>
    <row r="387" spans="4:5" x14ac:dyDescent="0.25">
      <c r="D387" s="37" t="str">
        <f>IF(MID(F387,1,1)="L","",IFERROR(VLOOKUP(B387,'DESTR_OPERE LAVORO'!B:AP,3,FALSE),""))</f>
        <v/>
      </c>
      <c r="E387" s="36" t="str">
        <f>IF(MID(F387,1,1)="L","",IFERROR(VLOOKUP(B387,'DESTR_OPERE LAVORO'!B:AP,4,FALSE),""))</f>
        <v/>
      </c>
    </row>
    <row r="388" spans="4:5" x14ac:dyDescent="0.25">
      <c r="D388" s="37" t="str">
        <f>IF(MID(F388,1,1)="L","",IFERROR(VLOOKUP(B388,'DESTR_OPERE LAVORO'!B:AP,3,FALSE),""))</f>
        <v/>
      </c>
      <c r="E388" s="36" t="str">
        <f>IF(MID(F388,1,1)="L","",IFERROR(VLOOKUP(B388,'DESTR_OPERE LAVORO'!B:AP,4,FALSE),""))</f>
        <v/>
      </c>
    </row>
    <row r="389" spans="4:5" x14ac:dyDescent="0.25">
      <c r="D389" s="37" t="str">
        <f>IF(MID(F389,1,1)="L","",IFERROR(VLOOKUP(B389,'DESTR_OPERE LAVORO'!B:AP,3,FALSE),""))</f>
        <v/>
      </c>
      <c r="E389" s="36" t="str">
        <f>IF(MID(F389,1,1)="L","",IFERROR(VLOOKUP(B389,'DESTR_OPERE LAVORO'!B:AP,4,FALSE),""))</f>
        <v/>
      </c>
    </row>
    <row r="390" spans="4:5" x14ac:dyDescent="0.25">
      <c r="D390" s="37" t="str">
        <f>IF(MID(F390,1,1)="L","",IFERROR(VLOOKUP(B390,'DESTR_OPERE LAVORO'!B:AP,3,FALSE),""))</f>
        <v/>
      </c>
      <c r="E390" s="36" t="str">
        <f>IF(MID(F390,1,1)="L","",IFERROR(VLOOKUP(B390,'DESTR_OPERE LAVORO'!B:AP,4,FALSE),""))</f>
        <v/>
      </c>
    </row>
    <row r="391" spans="4:5" x14ac:dyDescent="0.25">
      <c r="D391" s="37" t="str">
        <f>IF(MID(F391,1,1)="L","",IFERROR(VLOOKUP(B391,'DESTR_OPERE LAVORO'!B:AP,3,FALSE),""))</f>
        <v/>
      </c>
      <c r="E391" s="36" t="str">
        <f>IF(MID(F391,1,1)="L","",IFERROR(VLOOKUP(B391,'DESTR_OPERE LAVORO'!B:AP,4,FALSE),""))</f>
        <v/>
      </c>
    </row>
    <row r="392" spans="4:5" x14ac:dyDescent="0.25">
      <c r="D392" s="37" t="str">
        <f>IF(MID(F392,1,1)="L","",IFERROR(VLOOKUP(B392,'DESTR_OPERE LAVORO'!B:AP,3,FALSE),""))</f>
        <v/>
      </c>
      <c r="E392" s="36" t="str">
        <f>IF(MID(F392,1,1)="L","",IFERROR(VLOOKUP(B392,'DESTR_OPERE LAVORO'!B:AP,4,FALSE),""))</f>
        <v/>
      </c>
    </row>
    <row r="393" spans="4:5" x14ac:dyDescent="0.25">
      <c r="D393" s="37" t="str">
        <f>IF(MID(F393,1,1)="L","",IFERROR(VLOOKUP(B393,'DESTR_OPERE LAVORO'!B:AP,3,FALSE),""))</f>
        <v/>
      </c>
      <c r="E393" s="36" t="str">
        <f>IF(MID(F393,1,1)="L","",IFERROR(VLOOKUP(B393,'DESTR_OPERE LAVORO'!B:AP,4,FALSE),""))</f>
        <v/>
      </c>
    </row>
    <row r="394" spans="4:5" x14ac:dyDescent="0.25">
      <c r="D394" s="37" t="str">
        <f>IF(MID(F394,1,1)="L","",IFERROR(VLOOKUP(B394,'DESTR_OPERE LAVORO'!B:AP,3,FALSE),""))</f>
        <v/>
      </c>
      <c r="E394" s="36" t="str">
        <f>IF(MID(F394,1,1)="L","",IFERROR(VLOOKUP(B394,'DESTR_OPERE LAVORO'!B:AP,4,FALSE),""))</f>
        <v/>
      </c>
    </row>
    <row r="395" spans="4:5" x14ac:dyDescent="0.25">
      <c r="D395" s="37" t="str">
        <f>IF(MID(F395,1,1)="L","",IFERROR(VLOOKUP(B395,'DESTR_OPERE LAVORO'!B:AP,3,FALSE),""))</f>
        <v/>
      </c>
      <c r="E395" s="36" t="str">
        <f>IF(MID(F395,1,1)="L","",IFERROR(VLOOKUP(B395,'DESTR_OPERE LAVORO'!B:AP,4,FALSE),""))</f>
        <v/>
      </c>
    </row>
    <row r="396" spans="4:5" x14ac:dyDescent="0.25">
      <c r="D396" s="37" t="str">
        <f>IF(MID(F396,1,1)="L","",IFERROR(VLOOKUP(B396,'DESTR_OPERE LAVORO'!B:AP,3,FALSE),""))</f>
        <v/>
      </c>
      <c r="E396" s="36" t="str">
        <f>IF(MID(F396,1,1)="L","",IFERROR(VLOOKUP(B396,'DESTR_OPERE LAVORO'!B:AP,4,FALSE),""))</f>
        <v/>
      </c>
    </row>
    <row r="397" spans="4:5" x14ac:dyDescent="0.25">
      <c r="D397" s="37" t="str">
        <f>IF(MID(F397,1,1)="L","",IFERROR(VLOOKUP(B397,'DESTR_OPERE LAVORO'!B:AP,3,FALSE),""))</f>
        <v/>
      </c>
      <c r="E397" s="36" t="str">
        <f>IF(MID(F397,1,1)="L","",IFERROR(VLOOKUP(B397,'DESTR_OPERE LAVORO'!B:AP,4,FALSE),""))</f>
        <v/>
      </c>
    </row>
    <row r="398" spans="4:5" x14ac:dyDescent="0.25">
      <c r="D398" s="37" t="str">
        <f>IF(MID(F398,1,1)="L","",IFERROR(VLOOKUP(B398,'DESTR_OPERE LAVORO'!B:AP,3,FALSE),""))</f>
        <v/>
      </c>
      <c r="E398" s="36" t="str">
        <f>IF(MID(F398,1,1)="L","",IFERROR(VLOOKUP(B398,'DESTR_OPERE LAVORO'!B:AP,4,FALSE),""))</f>
        <v/>
      </c>
    </row>
    <row r="399" spans="4:5" x14ac:dyDescent="0.25">
      <c r="D399" s="37" t="str">
        <f>IF(MID(F399,1,1)="L","",IFERROR(VLOOKUP(B399,'DESTR_OPERE LAVORO'!B:AP,3,FALSE),""))</f>
        <v/>
      </c>
      <c r="E399" s="36" t="str">
        <f>IF(MID(F399,1,1)="L","",IFERROR(VLOOKUP(B399,'DESTR_OPERE LAVORO'!B:AP,4,FALSE),""))</f>
        <v/>
      </c>
    </row>
    <row r="400" spans="4:5" x14ac:dyDescent="0.25">
      <c r="D400" s="37" t="str">
        <f>IF(MID(F400,1,1)="L","",IFERROR(VLOOKUP(B400,'DESTR_OPERE LAVORO'!B:AP,3,FALSE),""))</f>
        <v/>
      </c>
      <c r="E400" s="36" t="str">
        <f>IF(MID(F400,1,1)="L","",IFERROR(VLOOKUP(B400,'DESTR_OPERE LAVORO'!B:AP,4,FALSE),""))</f>
        <v/>
      </c>
    </row>
    <row r="401" spans="4:5" x14ac:dyDescent="0.25">
      <c r="D401" s="37" t="str">
        <f>IF(MID(F401,1,1)="L","",IFERROR(VLOOKUP(B401,'DESTR_OPERE LAVORO'!B:AP,3,FALSE),""))</f>
        <v/>
      </c>
      <c r="E401" s="36" t="str">
        <f>IF(MID(F401,1,1)="L","",IFERROR(VLOOKUP(B401,'DESTR_OPERE LAVORO'!B:AP,4,FALSE),""))</f>
        <v/>
      </c>
    </row>
    <row r="402" spans="4:5" x14ac:dyDescent="0.25">
      <c r="D402" s="37" t="str">
        <f>IF(MID(F402,1,1)="L","",IFERROR(VLOOKUP(B402,'DESTR_OPERE LAVORO'!B:AP,3,FALSE),""))</f>
        <v/>
      </c>
      <c r="E402" s="36" t="str">
        <f>IF(MID(F402,1,1)="L","",IFERROR(VLOOKUP(B402,'DESTR_OPERE LAVORO'!B:AP,4,FALSE),""))</f>
        <v/>
      </c>
    </row>
    <row r="403" spans="4:5" x14ac:dyDescent="0.25">
      <c r="D403" s="37" t="str">
        <f>IF(MID(F403,1,1)="L","",IFERROR(VLOOKUP(B403,'DESTR_OPERE LAVORO'!B:AP,3,FALSE),""))</f>
        <v/>
      </c>
      <c r="E403" s="36" t="str">
        <f>IF(MID(F403,1,1)="L","",IFERROR(VLOOKUP(B403,'DESTR_OPERE LAVORO'!B:AP,4,FALSE),""))</f>
        <v/>
      </c>
    </row>
    <row r="404" spans="4:5" x14ac:dyDescent="0.25">
      <c r="D404" s="37" t="str">
        <f>IF(MID(F404,1,1)="L","",IFERROR(VLOOKUP(B404,'DESTR_OPERE LAVORO'!B:AP,3,FALSE),""))</f>
        <v/>
      </c>
      <c r="E404" s="36" t="str">
        <f>IF(MID(F404,1,1)="L","",IFERROR(VLOOKUP(B404,'DESTR_OPERE LAVORO'!B:AP,4,FALSE),""))</f>
        <v/>
      </c>
    </row>
    <row r="405" spans="4:5" x14ac:dyDescent="0.25">
      <c r="D405" s="37" t="str">
        <f>IF(MID(F405,1,1)="L","",IFERROR(VLOOKUP(B405,'DESTR_OPERE LAVORO'!B:AP,3,FALSE),""))</f>
        <v/>
      </c>
      <c r="E405" s="36" t="str">
        <f>IF(MID(F405,1,1)="L","",IFERROR(VLOOKUP(B405,'DESTR_OPERE LAVORO'!B:AP,4,FALSE),""))</f>
        <v/>
      </c>
    </row>
    <row r="406" spans="4:5" x14ac:dyDescent="0.25">
      <c r="D406" s="37" t="str">
        <f>IF(MID(F406,1,1)="L","",IFERROR(VLOOKUP(B406,'DESTR_OPERE LAVORO'!B:AP,3,FALSE),""))</f>
        <v/>
      </c>
      <c r="E406" s="36" t="str">
        <f>IF(MID(F406,1,1)="L","",IFERROR(VLOOKUP(B406,'DESTR_OPERE LAVORO'!B:AP,4,FALSE),""))</f>
        <v/>
      </c>
    </row>
    <row r="407" spans="4:5" x14ac:dyDescent="0.25">
      <c r="D407" s="37" t="str">
        <f>IF(MID(F407,1,1)="L","",IFERROR(VLOOKUP(B407,'DESTR_OPERE LAVORO'!B:AP,3,FALSE),""))</f>
        <v/>
      </c>
      <c r="E407" s="36" t="str">
        <f>IF(MID(F407,1,1)="L","",IFERROR(VLOOKUP(B407,'DESTR_OPERE LAVORO'!B:AP,4,FALSE),""))</f>
        <v/>
      </c>
    </row>
    <row r="408" spans="4:5" x14ac:dyDescent="0.25">
      <c r="D408" s="37" t="str">
        <f>IF(MID(F408,1,1)="L","",IFERROR(VLOOKUP(B408,'DESTR_OPERE LAVORO'!B:AP,3,FALSE),""))</f>
        <v/>
      </c>
      <c r="E408" s="36" t="str">
        <f>IF(MID(F408,1,1)="L","",IFERROR(VLOOKUP(B408,'DESTR_OPERE LAVORO'!B:AP,4,FALSE),""))</f>
        <v/>
      </c>
    </row>
    <row r="409" spans="4:5" x14ac:dyDescent="0.25">
      <c r="D409" s="37" t="str">
        <f>IF(MID(F409,1,1)="L","",IFERROR(VLOOKUP(B409,'DESTR_OPERE LAVORO'!B:AP,3,FALSE),""))</f>
        <v/>
      </c>
      <c r="E409" s="36" t="str">
        <f>IF(MID(F409,1,1)="L","",IFERROR(VLOOKUP(B409,'DESTR_OPERE LAVORO'!B:AP,4,FALSE),""))</f>
        <v/>
      </c>
    </row>
    <row r="410" spans="4:5" x14ac:dyDescent="0.25">
      <c r="D410" s="37" t="str">
        <f>IF(MID(F410,1,1)="L","",IFERROR(VLOOKUP(B410,'DESTR_OPERE LAVORO'!B:AP,3,FALSE),""))</f>
        <v/>
      </c>
      <c r="E410" s="36" t="str">
        <f>IF(MID(F410,1,1)="L","",IFERROR(VLOOKUP(B410,'DESTR_OPERE LAVORO'!B:AP,4,FALSE),""))</f>
        <v/>
      </c>
    </row>
    <row r="411" spans="4:5" x14ac:dyDescent="0.25">
      <c r="D411" s="37" t="str">
        <f>IF(MID(F411,1,1)="L","",IFERROR(VLOOKUP(B411,'DESTR_OPERE LAVORO'!B:AP,3,FALSE),""))</f>
        <v/>
      </c>
      <c r="E411" s="36" t="str">
        <f>IF(MID(F411,1,1)="L","",IFERROR(VLOOKUP(B411,'DESTR_OPERE LAVORO'!B:AP,4,FALSE),""))</f>
        <v/>
      </c>
    </row>
    <row r="412" spans="4:5" x14ac:dyDescent="0.25">
      <c r="D412" s="37" t="str">
        <f>IF(MID(F412,1,1)="L","",IFERROR(VLOOKUP(B412,'DESTR_OPERE LAVORO'!B:AP,3,FALSE),""))</f>
        <v/>
      </c>
      <c r="E412" s="36" t="str">
        <f>IF(MID(F412,1,1)="L","",IFERROR(VLOOKUP(B412,'DESTR_OPERE LAVORO'!B:AP,4,FALSE),""))</f>
        <v/>
      </c>
    </row>
    <row r="413" spans="4:5" x14ac:dyDescent="0.25">
      <c r="D413" s="37" t="str">
        <f>IF(MID(F413,1,1)="L","",IFERROR(VLOOKUP(B413,'DESTR_OPERE LAVORO'!B:AP,3,FALSE),""))</f>
        <v/>
      </c>
      <c r="E413" s="36" t="str">
        <f>IF(MID(F413,1,1)="L","",IFERROR(VLOOKUP(B413,'DESTR_OPERE LAVORO'!B:AP,4,FALSE),""))</f>
        <v/>
      </c>
    </row>
    <row r="414" spans="4:5" x14ac:dyDescent="0.25">
      <c r="D414" s="37" t="str">
        <f>IF(MID(F414,1,1)="L","",IFERROR(VLOOKUP(B414,'DESTR_OPERE LAVORO'!B:AP,3,FALSE),""))</f>
        <v/>
      </c>
      <c r="E414" s="36" t="str">
        <f>IF(MID(F414,1,1)="L","",IFERROR(VLOOKUP(B414,'DESTR_OPERE LAVORO'!B:AP,4,FALSE),""))</f>
        <v/>
      </c>
    </row>
    <row r="415" spans="4:5" x14ac:dyDescent="0.25">
      <c r="D415" s="37" t="str">
        <f>IF(MID(F415,1,1)="L","",IFERROR(VLOOKUP(B415,'DESTR_OPERE LAVORO'!B:AP,3,FALSE),""))</f>
        <v/>
      </c>
      <c r="E415" s="36" t="str">
        <f>IF(MID(F415,1,1)="L","",IFERROR(VLOOKUP(B415,'DESTR_OPERE LAVORO'!B:AP,4,FALSE),""))</f>
        <v/>
      </c>
    </row>
    <row r="416" spans="4:5" x14ac:dyDescent="0.25">
      <c r="D416" s="37" t="str">
        <f>IF(MID(F416,1,1)="L","",IFERROR(VLOOKUP(B416,'DESTR_OPERE LAVORO'!B:AP,3,FALSE),""))</f>
        <v/>
      </c>
      <c r="E416" s="36" t="str">
        <f>IF(MID(F416,1,1)="L","",IFERROR(VLOOKUP(B416,'DESTR_OPERE LAVORO'!B:AP,4,FALSE),""))</f>
        <v/>
      </c>
    </row>
    <row r="417" spans="4:5" x14ac:dyDescent="0.25">
      <c r="D417" s="37" t="str">
        <f>IF(MID(F417,1,1)="L","",IFERROR(VLOOKUP(B417,'DESTR_OPERE LAVORO'!B:AP,3,FALSE),""))</f>
        <v/>
      </c>
      <c r="E417" s="36" t="str">
        <f>IF(MID(F417,1,1)="L","",IFERROR(VLOOKUP(B417,'DESTR_OPERE LAVORO'!B:AP,4,FALSE),""))</f>
        <v/>
      </c>
    </row>
    <row r="418" spans="4:5" x14ac:dyDescent="0.25">
      <c r="D418" s="37" t="str">
        <f>IF(MID(F418,1,1)="L","",IFERROR(VLOOKUP(B418,'DESTR_OPERE LAVORO'!B:AP,3,FALSE),""))</f>
        <v/>
      </c>
      <c r="E418" s="36" t="str">
        <f>IF(MID(F418,1,1)="L","",IFERROR(VLOOKUP(B418,'DESTR_OPERE LAVORO'!B:AP,4,FALSE),""))</f>
        <v/>
      </c>
    </row>
    <row r="419" spans="4:5" x14ac:dyDescent="0.25">
      <c r="D419" s="37" t="str">
        <f>IF(MID(F419,1,1)="L","",IFERROR(VLOOKUP(B419,'DESTR_OPERE LAVORO'!B:AP,3,FALSE),""))</f>
        <v/>
      </c>
      <c r="E419" s="36" t="str">
        <f>IF(MID(F419,1,1)="L","",IFERROR(VLOOKUP(B419,'DESTR_OPERE LAVORO'!B:AP,4,FALSE),""))</f>
        <v/>
      </c>
    </row>
    <row r="420" spans="4:5" x14ac:dyDescent="0.25">
      <c r="D420" s="37" t="str">
        <f>IF(MID(F420,1,1)="L","",IFERROR(VLOOKUP(B420,'DESTR_OPERE LAVORO'!B:AP,3,FALSE),""))</f>
        <v/>
      </c>
      <c r="E420" s="36" t="str">
        <f>IF(MID(F420,1,1)="L","",IFERROR(VLOOKUP(B420,'DESTR_OPERE LAVORO'!B:AP,4,FALSE),""))</f>
        <v/>
      </c>
    </row>
    <row r="421" spans="4:5" x14ac:dyDescent="0.25">
      <c r="D421" s="37" t="str">
        <f>IF(MID(F421,1,1)="L","",IFERROR(VLOOKUP(B421,'DESTR_OPERE LAVORO'!B:AP,3,FALSE),""))</f>
        <v/>
      </c>
      <c r="E421" s="36" t="str">
        <f>IF(MID(F421,1,1)="L","",IFERROR(VLOOKUP(B421,'DESTR_OPERE LAVORO'!B:AP,4,FALSE),""))</f>
        <v/>
      </c>
    </row>
    <row r="422" spans="4:5" x14ac:dyDescent="0.25">
      <c r="D422" s="37" t="str">
        <f>IF(MID(F422,1,1)="L","",IFERROR(VLOOKUP(B422,'DESTR_OPERE LAVORO'!B:AP,3,FALSE),""))</f>
        <v/>
      </c>
      <c r="E422" s="36" t="str">
        <f>IF(MID(F422,1,1)="L","",IFERROR(VLOOKUP(B422,'DESTR_OPERE LAVORO'!B:AP,4,FALSE),""))</f>
        <v/>
      </c>
    </row>
    <row r="423" spans="4:5" x14ac:dyDescent="0.25">
      <c r="D423" s="37" t="str">
        <f>IF(MID(F423,1,1)="L","",IFERROR(VLOOKUP(B423,'DESTR_OPERE LAVORO'!B:AP,3,FALSE),""))</f>
        <v/>
      </c>
      <c r="E423" s="36" t="str">
        <f>IF(MID(F423,1,1)="L","",IFERROR(VLOOKUP(B423,'DESTR_OPERE LAVORO'!B:AP,4,FALSE),""))</f>
        <v/>
      </c>
    </row>
    <row r="424" spans="4:5" x14ac:dyDescent="0.25">
      <c r="D424" s="37" t="str">
        <f>IF(MID(F424,1,1)="L","",IFERROR(VLOOKUP(B424,'DESTR_OPERE LAVORO'!B:AP,3,FALSE),""))</f>
        <v/>
      </c>
      <c r="E424" s="36" t="str">
        <f>IF(MID(F424,1,1)="L","",IFERROR(VLOOKUP(B424,'DESTR_OPERE LAVORO'!B:AP,4,FALSE),""))</f>
        <v/>
      </c>
    </row>
    <row r="425" spans="4:5" x14ac:dyDescent="0.25">
      <c r="D425" s="37" t="str">
        <f>IF(MID(F425,1,1)="L","",IFERROR(VLOOKUP(B425,'DESTR_OPERE LAVORO'!B:AP,3,FALSE),""))</f>
        <v/>
      </c>
      <c r="E425" s="36" t="str">
        <f>IF(MID(F425,1,1)="L","",IFERROR(VLOOKUP(B425,'DESTR_OPERE LAVORO'!B:AP,4,FALSE),""))</f>
        <v/>
      </c>
    </row>
    <row r="426" spans="4:5" x14ac:dyDescent="0.25">
      <c r="D426" s="37" t="str">
        <f>IF(MID(F426,1,1)="L","",IFERROR(VLOOKUP(B426,'DESTR_OPERE LAVORO'!B:AP,3,FALSE),""))</f>
        <v/>
      </c>
      <c r="E426" s="36" t="str">
        <f>IF(MID(F426,1,1)="L","",IFERROR(VLOOKUP(B426,'DESTR_OPERE LAVORO'!B:AP,4,FALSE),""))</f>
        <v/>
      </c>
    </row>
    <row r="427" spans="4:5" x14ac:dyDescent="0.25">
      <c r="D427" s="37" t="str">
        <f>IF(MID(F427,1,1)="L","",IFERROR(VLOOKUP(B427,'DESTR_OPERE LAVORO'!B:AP,3,FALSE),""))</f>
        <v/>
      </c>
      <c r="E427" s="36" t="str">
        <f>IF(MID(F427,1,1)="L","",IFERROR(VLOOKUP(B427,'DESTR_OPERE LAVORO'!B:AP,4,FALSE),""))</f>
        <v/>
      </c>
    </row>
    <row r="428" spans="4:5" x14ac:dyDescent="0.25">
      <c r="D428" s="37" t="str">
        <f>IF(MID(F428,1,1)="L","",IFERROR(VLOOKUP(B428,'DESTR_OPERE LAVORO'!B:AP,3,FALSE),""))</f>
        <v/>
      </c>
      <c r="E428" s="36" t="str">
        <f>IF(MID(F428,1,1)="L","",IFERROR(VLOOKUP(B428,'DESTR_OPERE LAVORO'!B:AP,4,FALSE),""))</f>
        <v/>
      </c>
    </row>
    <row r="429" spans="4:5" x14ac:dyDescent="0.25">
      <c r="D429" s="37" t="str">
        <f>IF(MID(F429,1,1)="L","",IFERROR(VLOOKUP(B429,'DESTR_OPERE LAVORO'!B:AP,3,FALSE),""))</f>
        <v/>
      </c>
      <c r="E429" s="36" t="str">
        <f>IF(MID(F429,1,1)="L","",IFERROR(VLOOKUP(B429,'DESTR_OPERE LAVORO'!B:AP,4,FALSE),""))</f>
        <v/>
      </c>
    </row>
    <row r="430" spans="4:5" x14ac:dyDescent="0.25">
      <c r="D430" s="37" t="str">
        <f>IF(MID(F430,1,1)="L","",IFERROR(VLOOKUP(B430,'DESTR_OPERE LAVORO'!B:AP,3,FALSE),""))</f>
        <v/>
      </c>
      <c r="E430" s="36" t="str">
        <f>IF(MID(F430,1,1)="L","",IFERROR(VLOOKUP(B430,'DESTR_OPERE LAVORO'!B:AP,4,FALSE),""))</f>
        <v/>
      </c>
    </row>
    <row r="431" spans="4:5" x14ac:dyDescent="0.25">
      <c r="D431" s="37" t="str">
        <f>IF(MID(F431,1,1)="L","",IFERROR(VLOOKUP(B431,'DESTR_OPERE LAVORO'!B:AP,3,FALSE),""))</f>
        <v/>
      </c>
      <c r="E431" s="36" t="str">
        <f>IF(MID(F431,1,1)="L","",IFERROR(VLOOKUP(B431,'DESTR_OPERE LAVORO'!B:AP,4,FALSE),""))</f>
        <v/>
      </c>
    </row>
    <row r="432" spans="4:5" x14ac:dyDescent="0.25">
      <c r="D432" s="37" t="str">
        <f>IF(MID(F432,1,1)="L","",IFERROR(VLOOKUP(B432,'DESTR_OPERE LAVORO'!B:AP,3,FALSE),""))</f>
        <v/>
      </c>
      <c r="E432" s="36" t="str">
        <f>IF(MID(F432,1,1)="L","",IFERROR(VLOOKUP(B432,'DESTR_OPERE LAVORO'!B:AP,4,FALSE),""))</f>
        <v/>
      </c>
    </row>
    <row r="433" spans="4:5" x14ac:dyDescent="0.25">
      <c r="D433" s="37" t="str">
        <f>IF(MID(F433,1,1)="L","",IFERROR(VLOOKUP(B433,'DESTR_OPERE LAVORO'!B:AP,3,FALSE),""))</f>
        <v/>
      </c>
      <c r="E433" s="36" t="str">
        <f>IF(MID(F433,1,1)="L","",IFERROR(VLOOKUP(B433,'DESTR_OPERE LAVORO'!B:AP,4,FALSE),""))</f>
        <v/>
      </c>
    </row>
    <row r="434" spans="4:5" x14ac:dyDescent="0.25">
      <c r="D434" s="37" t="str">
        <f>IF(MID(F434,1,1)="L","",IFERROR(VLOOKUP(B434,'DESTR_OPERE LAVORO'!B:AP,3,FALSE),""))</f>
        <v/>
      </c>
      <c r="E434" s="36" t="str">
        <f>IF(MID(F434,1,1)="L","",IFERROR(VLOOKUP(B434,'DESTR_OPERE LAVORO'!B:AP,4,FALSE),""))</f>
        <v/>
      </c>
    </row>
    <row r="435" spans="4:5" x14ac:dyDescent="0.25">
      <c r="D435" s="37" t="str">
        <f>IF(MID(F435,1,1)="L","",IFERROR(VLOOKUP(B435,'DESTR_OPERE LAVORO'!B:AP,3,FALSE),""))</f>
        <v/>
      </c>
      <c r="E435" s="36" t="str">
        <f>IF(MID(F435,1,1)="L","",IFERROR(VLOOKUP(B435,'DESTR_OPERE LAVORO'!B:AP,4,FALSE),""))</f>
        <v/>
      </c>
    </row>
    <row r="436" spans="4:5" x14ac:dyDescent="0.25">
      <c r="D436" s="37" t="str">
        <f>IF(MID(F436,1,1)="L","",IFERROR(VLOOKUP(B436,'DESTR_OPERE LAVORO'!B:AP,3,FALSE),""))</f>
        <v/>
      </c>
      <c r="E436" s="36" t="str">
        <f>IF(MID(F436,1,1)="L","",IFERROR(VLOOKUP(B436,'DESTR_OPERE LAVORO'!B:AP,4,FALSE),""))</f>
        <v/>
      </c>
    </row>
    <row r="437" spans="4:5" x14ac:dyDescent="0.25">
      <c r="D437" s="37" t="str">
        <f>IF(MID(F437,1,1)="L","",IFERROR(VLOOKUP(B437,'DESTR_OPERE LAVORO'!B:AP,3,FALSE),""))</f>
        <v/>
      </c>
      <c r="E437" s="36" t="str">
        <f>IF(MID(F437,1,1)="L","",IFERROR(VLOOKUP(B437,'DESTR_OPERE LAVORO'!B:AP,4,FALSE),""))</f>
        <v/>
      </c>
    </row>
    <row r="438" spans="4:5" x14ac:dyDescent="0.25">
      <c r="D438" s="37" t="str">
        <f>IF(MID(F438,1,1)="L","",IFERROR(VLOOKUP(B438,'DESTR_OPERE LAVORO'!B:AP,3,FALSE),""))</f>
        <v/>
      </c>
      <c r="E438" s="36" t="str">
        <f>IF(MID(F438,1,1)="L","",IFERROR(VLOOKUP(B438,'DESTR_OPERE LAVORO'!B:AP,4,FALSE),""))</f>
        <v/>
      </c>
    </row>
    <row r="439" spans="4:5" x14ac:dyDescent="0.25">
      <c r="D439" s="37" t="str">
        <f>IF(MID(F439,1,1)="L","",IFERROR(VLOOKUP(B439,'DESTR_OPERE LAVORO'!B:AP,3,FALSE),""))</f>
        <v/>
      </c>
      <c r="E439" s="36" t="str">
        <f>IF(MID(F439,1,1)="L","",IFERROR(VLOOKUP(B439,'DESTR_OPERE LAVORO'!B:AP,4,FALSE),""))</f>
        <v/>
      </c>
    </row>
    <row r="440" spans="4:5" x14ac:dyDescent="0.25">
      <c r="D440" s="37" t="str">
        <f>IF(MID(F440,1,1)="L","",IFERROR(VLOOKUP(B440,'DESTR_OPERE LAVORO'!B:AP,3,FALSE),""))</f>
        <v/>
      </c>
      <c r="E440" s="36" t="str">
        <f>IF(MID(F440,1,1)="L","",IFERROR(VLOOKUP(B440,'DESTR_OPERE LAVORO'!B:AP,4,FALSE),""))</f>
        <v/>
      </c>
    </row>
    <row r="441" spans="4:5" x14ac:dyDescent="0.25">
      <c r="D441" s="37" t="str">
        <f>IF(MID(F441,1,1)="L","",IFERROR(VLOOKUP(B441,'DESTR_OPERE LAVORO'!B:AP,3,FALSE),""))</f>
        <v/>
      </c>
      <c r="E441" s="36" t="str">
        <f>IF(MID(F441,1,1)="L","",IFERROR(VLOOKUP(B441,'DESTR_OPERE LAVORO'!B:AP,4,FALSE),""))</f>
        <v/>
      </c>
    </row>
    <row r="442" spans="4:5" x14ac:dyDescent="0.25">
      <c r="D442" s="37" t="str">
        <f>IF(MID(F442,1,1)="L","",IFERROR(VLOOKUP(B442,'DESTR_OPERE LAVORO'!B:AP,3,FALSE),""))</f>
        <v/>
      </c>
      <c r="E442" s="36" t="str">
        <f>IF(MID(F442,1,1)="L","",IFERROR(VLOOKUP(B442,'DESTR_OPERE LAVORO'!B:AP,4,FALSE),""))</f>
        <v/>
      </c>
    </row>
    <row r="443" spans="4:5" x14ac:dyDescent="0.25">
      <c r="D443" s="37" t="str">
        <f>IF(MID(F443,1,1)="L","",IFERROR(VLOOKUP(B443,'DESTR_OPERE LAVORO'!B:AP,3,FALSE),""))</f>
        <v/>
      </c>
      <c r="E443" s="36" t="str">
        <f>IF(MID(F443,1,1)="L","",IFERROR(VLOOKUP(B443,'DESTR_OPERE LAVORO'!B:AP,4,FALSE),""))</f>
        <v/>
      </c>
    </row>
    <row r="444" spans="4:5" x14ac:dyDescent="0.25">
      <c r="D444" s="37" t="str">
        <f>IF(MID(F444,1,1)="L","",IFERROR(VLOOKUP(B444,'DESTR_OPERE LAVORO'!B:AP,3,FALSE),""))</f>
        <v/>
      </c>
      <c r="E444" s="36" t="str">
        <f>IF(MID(F444,1,1)="L","",IFERROR(VLOOKUP(B444,'DESTR_OPERE LAVORO'!B:AP,4,FALSE),""))</f>
        <v/>
      </c>
    </row>
    <row r="445" spans="4:5" x14ac:dyDescent="0.25">
      <c r="D445" s="37" t="str">
        <f>IF(MID(F445,1,1)="L","",IFERROR(VLOOKUP(B445,'DESTR_OPERE LAVORO'!B:AP,3,FALSE),""))</f>
        <v/>
      </c>
      <c r="E445" s="36" t="str">
        <f>IF(MID(F445,1,1)="L","",IFERROR(VLOOKUP(B445,'DESTR_OPERE LAVORO'!B:AP,4,FALSE),""))</f>
        <v/>
      </c>
    </row>
    <row r="446" spans="4:5" x14ac:dyDescent="0.25">
      <c r="D446" s="37" t="str">
        <f>IF(MID(F446,1,1)="L","",IFERROR(VLOOKUP(B446,'DESTR_OPERE LAVORO'!B:AP,3,FALSE),""))</f>
        <v/>
      </c>
      <c r="E446" s="36" t="str">
        <f>IF(MID(F446,1,1)="L","",IFERROR(VLOOKUP(B446,'DESTR_OPERE LAVORO'!B:AP,4,FALSE),""))</f>
        <v/>
      </c>
    </row>
    <row r="447" spans="4:5" x14ac:dyDescent="0.25">
      <c r="D447" s="37" t="str">
        <f>IF(MID(F447,1,1)="L","",IFERROR(VLOOKUP(B447,'DESTR_OPERE LAVORO'!B:AP,3,FALSE),""))</f>
        <v/>
      </c>
      <c r="E447" s="36" t="str">
        <f>IF(MID(F447,1,1)="L","",IFERROR(VLOOKUP(B447,'DESTR_OPERE LAVORO'!B:AP,4,FALSE),""))</f>
        <v/>
      </c>
    </row>
    <row r="448" spans="4:5" x14ac:dyDescent="0.25">
      <c r="D448" s="37" t="str">
        <f>IF(MID(F448,1,1)="L","",IFERROR(VLOOKUP(B448,'DESTR_OPERE LAVORO'!B:AP,3,FALSE),""))</f>
        <v/>
      </c>
      <c r="E448" s="36" t="str">
        <f>IF(MID(F448,1,1)="L","",IFERROR(VLOOKUP(B448,'DESTR_OPERE LAVORO'!B:AP,4,FALSE),""))</f>
        <v/>
      </c>
    </row>
    <row r="449" spans="4:5" x14ac:dyDescent="0.25">
      <c r="D449" s="37" t="str">
        <f>IF(MID(F449,1,1)="L","",IFERROR(VLOOKUP(B449,'DESTR_OPERE LAVORO'!B:AP,3,FALSE),""))</f>
        <v/>
      </c>
      <c r="E449" s="36" t="str">
        <f>IF(MID(F449,1,1)="L","",IFERROR(VLOOKUP(B449,'DESTR_OPERE LAVORO'!B:AP,4,FALSE),""))</f>
        <v/>
      </c>
    </row>
    <row r="450" spans="4:5" x14ac:dyDescent="0.25">
      <c r="D450" s="37" t="str">
        <f>IF(MID(F450,1,1)="L","",IFERROR(VLOOKUP(B450,'DESTR_OPERE LAVORO'!B:AP,3,FALSE),""))</f>
        <v/>
      </c>
      <c r="E450" s="36" t="str">
        <f>IF(MID(F450,1,1)="L","",IFERROR(VLOOKUP(B450,'DESTR_OPERE LAVORO'!B:AP,4,FALSE),""))</f>
        <v/>
      </c>
    </row>
    <row r="451" spans="4:5" x14ac:dyDescent="0.25">
      <c r="D451" s="37" t="str">
        <f>IF(MID(F451,1,1)="L","",IFERROR(VLOOKUP(B451,'DESTR_OPERE LAVORO'!B:AP,3,FALSE),""))</f>
        <v/>
      </c>
      <c r="E451" s="36" t="str">
        <f>IF(MID(F451,1,1)="L","",IFERROR(VLOOKUP(B451,'DESTR_OPERE LAVORO'!B:AP,4,FALSE),""))</f>
        <v/>
      </c>
    </row>
    <row r="452" spans="4:5" x14ac:dyDescent="0.25">
      <c r="D452" s="37" t="str">
        <f>IF(MID(F452,1,1)="L","",IFERROR(VLOOKUP(B452,'DESTR_OPERE LAVORO'!B:AP,3,FALSE),""))</f>
        <v/>
      </c>
      <c r="E452" s="36" t="str">
        <f>IF(MID(F452,1,1)="L","",IFERROR(VLOOKUP(B452,'DESTR_OPERE LAVORO'!B:AP,4,FALSE),""))</f>
        <v/>
      </c>
    </row>
    <row r="453" spans="4:5" x14ac:dyDescent="0.25">
      <c r="D453" s="37" t="str">
        <f>IF(MID(F453,1,1)="L","",IFERROR(VLOOKUP(B453,'DESTR_OPERE LAVORO'!B:AP,3,FALSE),""))</f>
        <v/>
      </c>
      <c r="E453" s="36" t="str">
        <f>IF(MID(F453,1,1)="L","",IFERROR(VLOOKUP(B453,'DESTR_OPERE LAVORO'!B:AP,4,FALSE),""))</f>
        <v/>
      </c>
    </row>
    <row r="454" spans="4:5" x14ac:dyDescent="0.25">
      <c r="D454" s="37" t="str">
        <f>IF(MID(F454,1,1)="L","",IFERROR(VLOOKUP(B454,'DESTR_OPERE LAVORO'!B:AP,3,FALSE),""))</f>
        <v/>
      </c>
      <c r="E454" s="36" t="str">
        <f>IF(MID(F454,1,1)="L","",IFERROR(VLOOKUP(B454,'DESTR_OPERE LAVORO'!B:AP,4,FALSE),""))</f>
        <v/>
      </c>
    </row>
    <row r="455" spans="4:5" x14ac:dyDescent="0.25">
      <c r="D455" s="37" t="str">
        <f>IF(MID(F455,1,1)="L","",IFERROR(VLOOKUP(B455,'DESTR_OPERE LAVORO'!B:AP,3,FALSE),""))</f>
        <v/>
      </c>
      <c r="E455" s="36" t="str">
        <f>IF(MID(F455,1,1)="L","",IFERROR(VLOOKUP(B455,'DESTR_OPERE LAVORO'!B:AP,4,FALSE),""))</f>
        <v/>
      </c>
    </row>
    <row r="456" spans="4:5" x14ac:dyDescent="0.25">
      <c r="D456" s="37" t="str">
        <f>IF(MID(F456,1,1)="L","",IFERROR(VLOOKUP(B456,'DESTR_OPERE LAVORO'!B:AP,3,FALSE),""))</f>
        <v/>
      </c>
      <c r="E456" s="36" t="str">
        <f>IF(MID(F456,1,1)="L","",IFERROR(VLOOKUP(B456,'DESTR_OPERE LAVORO'!B:AP,4,FALSE),""))</f>
        <v/>
      </c>
    </row>
    <row r="457" spans="4:5" x14ac:dyDescent="0.25">
      <c r="D457" s="37" t="str">
        <f>IF(MID(F457,1,1)="L","",IFERROR(VLOOKUP(B457,'DESTR_OPERE LAVORO'!B:AP,3,FALSE),""))</f>
        <v/>
      </c>
      <c r="E457" s="36" t="str">
        <f>IF(MID(F457,1,1)="L","",IFERROR(VLOOKUP(B457,'DESTR_OPERE LAVORO'!B:AP,4,FALSE),""))</f>
        <v/>
      </c>
    </row>
    <row r="458" spans="4:5" x14ac:dyDescent="0.25">
      <c r="D458" s="37" t="str">
        <f>IF(MID(F458,1,1)="L","",IFERROR(VLOOKUP(B458,'DESTR_OPERE LAVORO'!B:AP,3,FALSE),""))</f>
        <v/>
      </c>
      <c r="E458" s="36" t="str">
        <f>IF(MID(F458,1,1)="L","",IFERROR(VLOOKUP(B458,'DESTR_OPERE LAVORO'!B:AP,4,FALSE),""))</f>
        <v/>
      </c>
    </row>
    <row r="459" spans="4:5" x14ac:dyDescent="0.25">
      <c r="D459" s="37" t="str">
        <f>IF(MID(F459,1,1)="L","",IFERROR(VLOOKUP(B459,'DESTR_OPERE LAVORO'!B:AP,3,FALSE),""))</f>
        <v/>
      </c>
      <c r="E459" s="36" t="str">
        <f>IF(MID(F459,1,1)="L","",IFERROR(VLOOKUP(B459,'DESTR_OPERE LAVORO'!B:AP,4,FALSE),""))</f>
        <v/>
      </c>
    </row>
    <row r="460" spans="4:5" x14ac:dyDescent="0.25">
      <c r="D460" s="37" t="str">
        <f>IF(MID(F460,1,1)="L","",IFERROR(VLOOKUP(B460,'DESTR_OPERE LAVORO'!B:AP,3,FALSE),""))</f>
        <v/>
      </c>
      <c r="E460" s="36" t="str">
        <f>IF(MID(F460,1,1)="L","",IFERROR(VLOOKUP(B460,'DESTR_OPERE LAVORO'!B:AP,4,FALSE),""))</f>
        <v/>
      </c>
    </row>
    <row r="461" spans="4:5" x14ac:dyDescent="0.25">
      <c r="D461" s="37" t="str">
        <f>IF(MID(F461,1,1)="L","",IFERROR(VLOOKUP(B461,'DESTR_OPERE LAVORO'!B:AP,3,FALSE),""))</f>
        <v/>
      </c>
      <c r="E461" s="36" t="str">
        <f>IF(MID(F461,1,1)="L","",IFERROR(VLOOKUP(B461,'DESTR_OPERE LAVORO'!B:AP,4,FALSE),""))</f>
        <v/>
      </c>
    </row>
    <row r="462" spans="4:5" x14ac:dyDescent="0.25">
      <c r="D462" s="37" t="str">
        <f>IF(MID(F462,1,1)="L","",IFERROR(VLOOKUP(B462,'DESTR_OPERE LAVORO'!B:AP,3,FALSE),""))</f>
        <v/>
      </c>
      <c r="E462" s="36" t="str">
        <f>IF(MID(F462,1,1)="L","",IFERROR(VLOOKUP(B462,'DESTR_OPERE LAVORO'!B:AP,4,FALSE),""))</f>
        <v/>
      </c>
    </row>
    <row r="463" spans="4:5" x14ac:dyDescent="0.25">
      <c r="D463" s="37" t="str">
        <f>IF(MID(F463,1,1)="L","",IFERROR(VLOOKUP(B463,'DESTR_OPERE LAVORO'!B:AP,3,FALSE),""))</f>
        <v/>
      </c>
      <c r="E463" s="36" t="str">
        <f>IF(MID(F463,1,1)="L","",IFERROR(VLOOKUP(B463,'DESTR_OPERE LAVORO'!B:AP,4,FALSE),""))</f>
        <v/>
      </c>
    </row>
    <row r="464" spans="4:5" x14ac:dyDescent="0.25">
      <c r="D464" s="37" t="str">
        <f>IF(MID(F464,1,1)="L","",IFERROR(VLOOKUP(B464,'DESTR_OPERE LAVORO'!B:AP,3,FALSE),""))</f>
        <v/>
      </c>
      <c r="E464" s="36" t="str">
        <f>IF(MID(F464,1,1)="L","",IFERROR(VLOOKUP(B464,'DESTR_OPERE LAVORO'!B:AP,4,FALSE),""))</f>
        <v/>
      </c>
    </row>
    <row r="465" spans="4:5" x14ac:dyDescent="0.25">
      <c r="D465" s="37" t="str">
        <f>IF(MID(F465,1,1)="L","",IFERROR(VLOOKUP(B465,'DESTR_OPERE LAVORO'!B:AP,3,FALSE),""))</f>
        <v/>
      </c>
      <c r="E465" s="36" t="str">
        <f>IF(MID(F465,1,1)="L","",IFERROR(VLOOKUP(B465,'DESTR_OPERE LAVORO'!B:AP,4,FALSE),""))</f>
        <v/>
      </c>
    </row>
    <row r="466" spans="4:5" x14ac:dyDescent="0.25">
      <c r="D466" s="37" t="str">
        <f>IF(MID(F466,1,1)="L","",IFERROR(VLOOKUP(B466,'DESTR_OPERE LAVORO'!B:AP,3,FALSE),""))</f>
        <v/>
      </c>
      <c r="E466" s="36" t="str">
        <f>IF(MID(F466,1,1)="L","",IFERROR(VLOOKUP(B466,'DESTR_OPERE LAVORO'!B:AP,4,FALSE),""))</f>
        <v/>
      </c>
    </row>
    <row r="467" spans="4:5" x14ac:dyDescent="0.25">
      <c r="D467" s="37" t="str">
        <f>IF(MID(F467,1,1)="L","",IFERROR(VLOOKUP(B467,'DESTR_OPERE LAVORO'!B:AP,3,FALSE),""))</f>
        <v/>
      </c>
      <c r="E467" s="36" t="str">
        <f>IF(MID(F467,1,1)="L","",IFERROR(VLOOKUP(B467,'DESTR_OPERE LAVORO'!B:AP,4,FALSE),""))</f>
        <v/>
      </c>
    </row>
    <row r="468" spans="4:5" x14ac:dyDescent="0.25">
      <c r="D468" s="37" t="str">
        <f>IF(MID(F468,1,1)="L","",IFERROR(VLOOKUP(B468,'DESTR_OPERE LAVORO'!B:AP,3,FALSE),""))</f>
        <v/>
      </c>
      <c r="E468" s="36" t="str">
        <f>IF(MID(F468,1,1)="L","",IFERROR(VLOOKUP(B468,'DESTR_OPERE LAVORO'!B:AP,4,FALSE),""))</f>
        <v/>
      </c>
    </row>
    <row r="469" spans="4:5" x14ac:dyDescent="0.25">
      <c r="D469" s="37" t="str">
        <f>IF(MID(F469,1,1)="L","",IFERROR(VLOOKUP(B469,'DESTR_OPERE LAVORO'!B:AP,3,FALSE),""))</f>
        <v/>
      </c>
      <c r="E469" s="36" t="str">
        <f>IF(MID(F469,1,1)="L","",IFERROR(VLOOKUP(B469,'DESTR_OPERE LAVORO'!B:AP,4,FALSE),""))</f>
        <v/>
      </c>
    </row>
    <row r="470" spans="4:5" x14ac:dyDescent="0.25">
      <c r="D470" s="37" t="str">
        <f>IF(MID(F470,1,1)="L","",IFERROR(VLOOKUP(B470,'DESTR_OPERE LAVORO'!B:AP,3,FALSE),""))</f>
        <v/>
      </c>
      <c r="E470" s="36" t="str">
        <f>IF(MID(F470,1,1)="L","",IFERROR(VLOOKUP(B470,'DESTR_OPERE LAVORO'!B:AP,4,FALSE),""))</f>
        <v/>
      </c>
    </row>
    <row r="471" spans="4:5" x14ac:dyDescent="0.25">
      <c r="D471" s="37" t="str">
        <f>IF(MID(F471,1,1)="L","",IFERROR(VLOOKUP(B471,'DESTR_OPERE LAVORO'!B:AP,3,FALSE),""))</f>
        <v/>
      </c>
      <c r="E471" s="36" t="str">
        <f>IF(MID(F471,1,1)="L","",IFERROR(VLOOKUP(B471,'DESTR_OPERE LAVORO'!B:AP,4,FALSE),""))</f>
        <v/>
      </c>
    </row>
    <row r="472" spans="4:5" x14ac:dyDescent="0.25">
      <c r="D472" s="37" t="str">
        <f>IF(MID(F472,1,1)="L","",IFERROR(VLOOKUP(B472,'DESTR_OPERE LAVORO'!B:AP,3,FALSE),""))</f>
        <v/>
      </c>
      <c r="E472" s="36" t="str">
        <f>IF(MID(F472,1,1)="L","",IFERROR(VLOOKUP(B472,'DESTR_OPERE LAVORO'!B:AP,4,FALSE),""))</f>
        <v/>
      </c>
    </row>
    <row r="473" spans="4:5" x14ac:dyDescent="0.25">
      <c r="D473" s="37" t="str">
        <f>IF(MID(F473,1,1)="L","",IFERROR(VLOOKUP(B473,'DESTR_OPERE LAVORO'!B:AP,3,FALSE),""))</f>
        <v/>
      </c>
      <c r="E473" s="36" t="str">
        <f>IF(MID(F473,1,1)="L","",IFERROR(VLOOKUP(B473,'DESTR_OPERE LAVORO'!B:AP,4,FALSE),""))</f>
        <v/>
      </c>
    </row>
    <row r="474" spans="4:5" x14ac:dyDescent="0.25">
      <c r="D474" s="37" t="str">
        <f>IF(MID(F474,1,1)="L","",IFERROR(VLOOKUP(B474,'DESTR_OPERE LAVORO'!B:AP,3,FALSE),""))</f>
        <v/>
      </c>
      <c r="E474" s="36" t="str">
        <f>IF(MID(F474,1,1)="L","",IFERROR(VLOOKUP(B474,'DESTR_OPERE LAVORO'!B:AP,4,FALSE),""))</f>
        <v/>
      </c>
    </row>
    <row r="475" spans="4:5" x14ac:dyDescent="0.25">
      <c r="D475" s="37" t="str">
        <f>IF(MID(F475,1,1)="L","",IFERROR(VLOOKUP(B475,'DESTR_OPERE LAVORO'!B:AP,3,FALSE),""))</f>
        <v/>
      </c>
      <c r="E475" s="36" t="str">
        <f>IF(MID(F475,1,1)="L","",IFERROR(VLOOKUP(B475,'DESTR_OPERE LAVORO'!B:AP,4,FALSE),""))</f>
        <v/>
      </c>
    </row>
    <row r="476" spans="4:5" x14ac:dyDescent="0.25">
      <c r="D476" s="37" t="str">
        <f>IF(MID(F476,1,1)="L","",IFERROR(VLOOKUP(B476,'DESTR_OPERE LAVORO'!B:AP,3,FALSE),""))</f>
        <v/>
      </c>
      <c r="E476" s="36" t="str">
        <f>IF(MID(F476,1,1)="L","",IFERROR(VLOOKUP(B476,'DESTR_OPERE LAVORO'!B:AP,4,FALSE),""))</f>
        <v/>
      </c>
    </row>
    <row r="477" spans="4:5" x14ac:dyDescent="0.25">
      <c r="D477" s="37" t="str">
        <f>IF(MID(F477,1,1)="L","",IFERROR(VLOOKUP(B477,'DESTR_OPERE LAVORO'!B:AP,3,FALSE),""))</f>
        <v/>
      </c>
      <c r="E477" s="36" t="str">
        <f>IF(MID(F477,1,1)="L","",IFERROR(VLOOKUP(B477,'DESTR_OPERE LAVORO'!B:AP,4,FALSE),""))</f>
        <v/>
      </c>
    </row>
    <row r="478" spans="4:5" x14ac:dyDescent="0.25">
      <c r="D478" s="37" t="str">
        <f>IF(MID(F478,1,1)="L","",IFERROR(VLOOKUP(B478,'DESTR_OPERE LAVORO'!B:AP,3,FALSE),""))</f>
        <v/>
      </c>
      <c r="E478" s="36" t="str">
        <f>IF(MID(F478,1,1)="L","",IFERROR(VLOOKUP(B478,'DESTR_OPERE LAVORO'!B:AP,4,FALSE),""))</f>
        <v/>
      </c>
    </row>
    <row r="479" spans="4:5" x14ac:dyDescent="0.25">
      <c r="D479" s="37" t="str">
        <f>IF(MID(F479,1,1)="L","",IFERROR(VLOOKUP(B479,'DESTR_OPERE LAVORO'!B:AP,3,FALSE),""))</f>
        <v/>
      </c>
      <c r="E479" s="36" t="str">
        <f>IF(MID(F479,1,1)="L","",IFERROR(VLOOKUP(B479,'DESTR_OPERE LAVORO'!B:AP,4,FALSE),""))</f>
        <v/>
      </c>
    </row>
    <row r="480" spans="4:5" x14ac:dyDescent="0.25">
      <c r="D480" s="37" t="str">
        <f>IF(MID(F480,1,1)="L","",IFERROR(VLOOKUP(B480,'DESTR_OPERE LAVORO'!B:AP,3,FALSE),""))</f>
        <v/>
      </c>
      <c r="E480" s="36" t="str">
        <f>IF(MID(F480,1,1)="L","",IFERROR(VLOOKUP(B480,'DESTR_OPERE LAVORO'!B:AP,4,FALSE),""))</f>
        <v/>
      </c>
    </row>
    <row r="481" spans="4:5" x14ac:dyDescent="0.25">
      <c r="D481" s="37" t="str">
        <f>IF(MID(F481,1,1)="L","",IFERROR(VLOOKUP(B481,'DESTR_OPERE LAVORO'!B:AP,3,FALSE),""))</f>
        <v/>
      </c>
      <c r="E481" s="36" t="str">
        <f>IF(MID(F481,1,1)="L","",IFERROR(VLOOKUP(B481,'DESTR_OPERE LAVORO'!B:AP,4,FALSE),""))</f>
        <v/>
      </c>
    </row>
    <row r="482" spans="4:5" x14ac:dyDescent="0.25">
      <c r="D482" s="37" t="str">
        <f>IF(MID(F482,1,1)="L","",IFERROR(VLOOKUP(B482,'DESTR_OPERE LAVORO'!B:AP,3,FALSE),""))</f>
        <v/>
      </c>
      <c r="E482" s="36" t="str">
        <f>IF(MID(F482,1,1)="L","",IFERROR(VLOOKUP(B482,'DESTR_OPERE LAVORO'!B:AP,4,FALSE),""))</f>
        <v/>
      </c>
    </row>
    <row r="483" spans="4:5" x14ac:dyDescent="0.25">
      <c r="D483" s="37" t="str">
        <f>IF(MID(F483,1,1)="L","",IFERROR(VLOOKUP(B483,'DESTR_OPERE LAVORO'!B:AP,3,FALSE),""))</f>
        <v/>
      </c>
      <c r="E483" s="36" t="str">
        <f>IF(MID(F483,1,1)="L","",IFERROR(VLOOKUP(B483,'DESTR_OPERE LAVORO'!B:AP,4,FALSE),""))</f>
        <v/>
      </c>
    </row>
    <row r="484" spans="4:5" x14ac:dyDescent="0.25">
      <c r="D484" s="37" t="str">
        <f>IF(MID(F484,1,1)="L","",IFERROR(VLOOKUP(B484,'DESTR_OPERE LAVORO'!B:AP,3,FALSE),""))</f>
        <v/>
      </c>
      <c r="E484" s="36" t="str">
        <f>IF(MID(F484,1,1)="L","",IFERROR(VLOOKUP(B484,'DESTR_OPERE LAVORO'!B:AP,4,FALSE),""))</f>
        <v/>
      </c>
    </row>
    <row r="485" spans="4:5" x14ac:dyDescent="0.25">
      <c r="D485" s="37" t="str">
        <f>IF(MID(F485,1,1)="L","",IFERROR(VLOOKUP(B485,'DESTR_OPERE LAVORO'!B:AP,3,FALSE),""))</f>
        <v/>
      </c>
      <c r="E485" s="36" t="str">
        <f>IF(MID(F485,1,1)="L","",IFERROR(VLOOKUP(B485,'DESTR_OPERE LAVORO'!B:AP,4,FALSE),""))</f>
        <v/>
      </c>
    </row>
    <row r="486" spans="4:5" x14ac:dyDescent="0.25">
      <c r="D486" s="37" t="str">
        <f>IF(MID(F486,1,1)="L","",IFERROR(VLOOKUP(B486,'DESTR_OPERE LAVORO'!B:AP,3,FALSE),""))</f>
        <v/>
      </c>
      <c r="E486" s="36" t="str">
        <f>IF(MID(F486,1,1)="L","",IFERROR(VLOOKUP(B486,'DESTR_OPERE LAVORO'!B:AP,4,FALSE),""))</f>
        <v/>
      </c>
    </row>
    <row r="487" spans="4:5" x14ac:dyDescent="0.25">
      <c r="D487" s="37" t="str">
        <f>IF(MID(F487,1,1)="L","",IFERROR(VLOOKUP(B487,'DESTR_OPERE LAVORO'!B:AP,3,FALSE),""))</f>
        <v/>
      </c>
      <c r="E487" s="36" t="str">
        <f>IF(MID(F487,1,1)="L","",IFERROR(VLOOKUP(B487,'DESTR_OPERE LAVORO'!B:AP,4,FALSE),""))</f>
        <v/>
      </c>
    </row>
    <row r="488" spans="4:5" x14ac:dyDescent="0.25">
      <c r="D488" s="37" t="str">
        <f>IF(MID(F488,1,1)="L","",IFERROR(VLOOKUP(B488,'DESTR_OPERE LAVORO'!B:AP,3,FALSE),""))</f>
        <v/>
      </c>
      <c r="E488" s="36" t="str">
        <f>IF(MID(F488,1,1)="L","",IFERROR(VLOOKUP(B488,'DESTR_OPERE LAVORO'!B:AP,4,FALSE),""))</f>
        <v/>
      </c>
    </row>
    <row r="489" spans="4:5" x14ac:dyDescent="0.25">
      <c r="D489" s="37" t="str">
        <f>IF(MID(F489,1,1)="L","",IFERROR(VLOOKUP(B489,'DESTR_OPERE LAVORO'!B:AP,3,FALSE),""))</f>
        <v/>
      </c>
      <c r="E489" s="36" t="str">
        <f>IF(MID(F489,1,1)="L","",IFERROR(VLOOKUP(B489,'DESTR_OPERE LAVORO'!B:AP,4,FALSE),""))</f>
        <v/>
      </c>
    </row>
    <row r="490" spans="4:5" x14ac:dyDescent="0.25">
      <c r="D490" s="37" t="str">
        <f>IF(MID(F490,1,1)="L","",IFERROR(VLOOKUP(B490,'DESTR_OPERE LAVORO'!B:AP,3,FALSE),""))</f>
        <v/>
      </c>
      <c r="E490" s="36" t="str">
        <f>IF(MID(F490,1,1)="L","",IFERROR(VLOOKUP(B490,'DESTR_OPERE LAVORO'!B:AP,4,FALSE),""))</f>
        <v/>
      </c>
    </row>
    <row r="491" spans="4:5" x14ac:dyDescent="0.25">
      <c r="D491" s="37" t="str">
        <f>IF(MID(F491,1,1)="L","",IFERROR(VLOOKUP(B491,'DESTR_OPERE LAVORO'!B:AP,3,FALSE),""))</f>
        <v/>
      </c>
      <c r="E491" s="36" t="str">
        <f>IF(MID(F491,1,1)="L","",IFERROR(VLOOKUP(B491,'DESTR_OPERE LAVORO'!B:AP,4,FALSE),""))</f>
        <v/>
      </c>
    </row>
    <row r="492" spans="4:5" x14ac:dyDescent="0.25">
      <c r="D492" s="37" t="str">
        <f>IF(MID(F492,1,1)="L","",IFERROR(VLOOKUP(B492,'DESTR_OPERE LAVORO'!B:AP,3,FALSE),""))</f>
        <v/>
      </c>
      <c r="E492" s="36" t="str">
        <f>IF(MID(F492,1,1)="L","",IFERROR(VLOOKUP(B492,'DESTR_OPERE LAVORO'!B:AP,4,FALSE),""))</f>
        <v/>
      </c>
    </row>
    <row r="493" spans="4:5" x14ac:dyDescent="0.25">
      <c r="D493" s="37" t="str">
        <f>IF(MID(F493,1,1)="L","",IFERROR(VLOOKUP(B493,'DESTR_OPERE LAVORO'!B:AP,3,FALSE),""))</f>
        <v/>
      </c>
      <c r="E493" s="36" t="str">
        <f>IF(MID(F493,1,1)="L","",IFERROR(VLOOKUP(B493,'DESTR_OPERE LAVORO'!B:AP,4,FALSE),""))</f>
        <v/>
      </c>
    </row>
    <row r="494" spans="4:5" x14ac:dyDescent="0.25">
      <c r="D494" s="37" t="str">
        <f>IF(MID(F494,1,1)="L","",IFERROR(VLOOKUP(B494,'DESTR_OPERE LAVORO'!B:AP,3,FALSE),""))</f>
        <v/>
      </c>
      <c r="E494" s="36" t="str">
        <f>IF(MID(F494,1,1)="L","",IFERROR(VLOOKUP(B494,'DESTR_OPERE LAVORO'!B:AP,4,FALSE),""))</f>
        <v/>
      </c>
    </row>
    <row r="495" spans="4:5" x14ac:dyDescent="0.25">
      <c r="D495" s="37" t="str">
        <f>IF(MID(F495,1,1)="L","",IFERROR(VLOOKUP(B495,'DESTR_OPERE LAVORO'!B:AP,3,FALSE),""))</f>
        <v/>
      </c>
      <c r="E495" s="36" t="str">
        <f>IF(MID(F495,1,1)="L","",IFERROR(VLOOKUP(B495,'DESTR_OPERE LAVORO'!B:AP,4,FALSE),""))</f>
        <v/>
      </c>
    </row>
    <row r="496" spans="4:5" x14ac:dyDescent="0.25">
      <c r="D496" s="37" t="str">
        <f>IF(MID(F496,1,1)="L","",IFERROR(VLOOKUP(B496,'DESTR_OPERE LAVORO'!B:AP,3,FALSE),""))</f>
        <v/>
      </c>
      <c r="E496" s="36" t="str">
        <f>IF(MID(F496,1,1)="L","",IFERROR(VLOOKUP(B496,'DESTR_OPERE LAVORO'!B:AP,4,FALSE),""))</f>
        <v/>
      </c>
    </row>
    <row r="497" spans="4:5" x14ac:dyDescent="0.25">
      <c r="D497" s="37" t="str">
        <f>IF(MID(F497,1,1)="L","",IFERROR(VLOOKUP(B497,'DESTR_OPERE LAVORO'!B:AP,3,FALSE),""))</f>
        <v/>
      </c>
      <c r="E497" s="36" t="str">
        <f>IF(MID(F497,1,1)="L","",IFERROR(VLOOKUP(B497,'DESTR_OPERE LAVORO'!B:AP,4,FALSE),""))</f>
        <v/>
      </c>
    </row>
    <row r="498" spans="4:5" x14ac:dyDescent="0.25">
      <c r="D498" s="37" t="str">
        <f>IF(MID(F498,1,1)="L","",IFERROR(VLOOKUP(B498,'DESTR_OPERE LAVORO'!B:AP,3,FALSE),""))</f>
        <v/>
      </c>
      <c r="E498" s="36" t="str">
        <f>IF(MID(F498,1,1)="L","",IFERROR(VLOOKUP(B498,'DESTR_OPERE LAVORO'!B:AP,4,FALSE),""))</f>
        <v/>
      </c>
    </row>
    <row r="499" spans="4:5" x14ac:dyDescent="0.25">
      <c r="D499" s="37" t="str">
        <f>IF(MID(F499,1,1)="L","",IFERROR(VLOOKUP(B499,'DESTR_OPERE LAVORO'!B:AP,3,FALSE),""))</f>
        <v/>
      </c>
      <c r="E499" s="36" t="str">
        <f>IF(MID(F499,1,1)="L","",IFERROR(VLOOKUP(B499,'DESTR_OPERE LAVORO'!B:AP,4,FALSE),""))</f>
        <v/>
      </c>
    </row>
    <row r="500" spans="4:5" x14ac:dyDescent="0.25">
      <c r="D500" s="37" t="str">
        <f>IF(MID(F500,1,1)="L","",IFERROR(VLOOKUP(B500,'DESTR_OPERE LAVORO'!B:AP,3,FALSE),""))</f>
        <v/>
      </c>
      <c r="E500" s="36" t="str">
        <f>IF(MID(F500,1,1)="L","",IFERROR(VLOOKUP(B500,'DESTR_OPERE LAVORO'!B:AP,4,FALSE),""))</f>
        <v/>
      </c>
    </row>
    <row r="501" spans="4:5" x14ac:dyDescent="0.25">
      <c r="D501" s="37" t="str">
        <f>IF(MID(F501,1,1)="L","",IFERROR(VLOOKUP(B501,'DESTR_OPERE LAVORO'!B:AP,3,FALSE),""))</f>
        <v/>
      </c>
      <c r="E501" s="36" t="str">
        <f>IF(MID(F501,1,1)="L","",IFERROR(VLOOKUP(B501,'DESTR_OPERE LAVORO'!B:AP,4,FALSE),""))</f>
        <v/>
      </c>
    </row>
    <row r="502" spans="4:5" x14ac:dyDescent="0.25">
      <c r="D502" s="37" t="str">
        <f>IF(MID(F502,1,1)="L","",IFERROR(VLOOKUP(B502,'DESTR_OPERE LAVORO'!B:AP,3,FALSE),""))</f>
        <v/>
      </c>
      <c r="E502" s="36" t="str">
        <f>IF(MID(F502,1,1)="L","",IFERROR(VLOOKUP(B502,'DESTR_OPERE LAVORO'!B:AP,4,FALSE),""))</f>
        <v/>
      </c>
    </row>
    <row r="503" spans="4:5" x14ac:dyDescent="0.25">
      <c r="D503" s="37" t="str">
        <f>IF(MID(F503,1,1)="L","",IFERROR(VLOOKUP(B503,'DESTR_OPERE LAVORO'!B:AP,3,FALSE),""))</f>
        <v/>
      </c>
      <c r="E503" s="36" t="str">
        <f>IF(MID(F503,1,1)="L","",IFERROR(VLOOKUP(B503,'DESTR_OPERE LAVORO'!B:AP,4,FALSE),""))</f>
        <v/>
      </c>
    </row>
    <row r="504" spans="4:5" x14ac:dyDescent="0.25">
      <c r="D504" s="37" t="str">
        <f>IF(MID(F504,1,1)="L","",IFERROR(VLOOKUP(B504,'DESTR_OPERE LAVORO'!B:AP,3,FALSE),""))</f>
        <v/>
      </c>
      <c r="E504" s="36" t="str">
        <f>IF(MID(F504,1,1)="L","",IFERROR(VLOOKUP(B504,'DESTR_OPERE LAVORO'!B:AP,4,FALSE),""))</f>
        <v/>
      </c>
    </row>
    <row r="505" spans="4:5" x14ac:dyDescent="0.25">
      <c r="D505" s="37" t="str">
        <f>IF(MID(F505,1,1)="L","",IFERROR(VLOOKUP(B505,'DESTR_OPERE LAVORO'!B:AP,3,FALSE),""))</f>
        <v/>
      </c>
      <c r="E505" s="36" t="str">
        <f>IF(MID(F505,1,1)="L","",IFERROR(VLOOKUP(B505,'DESTR_OPERE LAVORO'!B:AP,4,FALSE),""))</f>
        <v/>
      </c>
    </row>
    <row r="506" spans="4:5" x14ac:dyDescent="0.25">
      <c r="D506" s="37" t="str">
        <f>IF(MID(F506,1,1)="L","",IFERROR(VLOOKUP(B506,'DESTR_OPERE LAVORO'!B:AP,3,FALSE),""))</f>
        <v/>
      </c>
      <c r="E506" s="36" t="str">
        <f>IF(MID(F506,1,1)="L","",IFERROR(VLOOKUP(B506,'DESTR_OPERE LAVORO'!B:AP,4,FALSE),""))</f>
        <v/>
      </c>
    </row>
    <row r="507" spans="4:5" x14ac:dyDescent="0.25">
      <c r="D507" s="37" t="str">
        <f>IF(MID(F507,1,1)="L","",IFERROR(VLOOKUP(B507,'DESTR_OPERE LAVORO'!B:AP,3,FALSE),""))</f>
        <v/>
      </c>
      <c r="E507" s="36" t="str">
        <f>IF(MID(F507,1,1)="L","",IFERROR(VLOOKUP(B507,'DESTR_OPERE LAVORO'!B:AP,4,FALSE),""))</f>
        <v/>
      </c>
    </row>
    <row r="508" spans="4:5" x14ac:dyDescent="0.25">
      <c r="D508" s="37" t="str">
        <f>IF(MID(F508,1,1)="L","",IFERROR(VLOOKUP(B508,'DESTR_OPERE LAVORO'!B:AP,3,FALSE),""))</f>
        <v/>
      </c>
      <c r="E508" s="36" t="str">
        <f>IF(MID(F508,1,1)="L","",IFERROR(VLOOKUP(B508,'DESTR_OPERE LAVORO'!B:AP,4,FALSE),""))</f>
        <v/>
      </c>
    </row>
    <row r="509" spans="4:5" x14ac:dyDescent="0.25">
      <c r="D509" s="37" t="str">
        <f>IF(MID(F509,1,1)="L","",IFERROR(VLOOKUP(B509,'DESTR_OPERE LAVORO'!B:AP,3,FALSE),""))</f>
        <v/>
      </c>
      <c r="E509" s="36" t="str">
        <f>IF(MID(F509,1,1)="L","",IFERROR(VLOOKUP(B509,'DESTR_OPERE LAVORO'!B:AP,4,FALSE),""))</f>
        <v/>
      </c>
    </row>
    <row r="510" spans="4:5" x14ac:dyDescent="0.25">
      <c r="D510" s="37" t="str">
        <f>IF(MID(F510,1,1)="L","",IFERROR(VLOOKUP(B510,'DESTR_OPERE LAVORO'!B:AP,3,FALSE),""))</f>
        <v/>
      </c>
      <c r="E510" s="36" t="str">
        <f>IF(MID(F510,1,1)="L","",IFERROR(VLOOKUP(B510,'DESTR_OPERE LAVORO'!B:AP,4,FALSE),""))</f>
        <v/>
      </c>
    </row>
    <row r="511" spans="4:5" x14ac:dyDescent="0.25">
      <c r="D511" s="37" t="str">
        <f>IF(MID(F511,1,1)="L","",IFERROR(VLOOKUP(B511,'DESTR_OPERE LAVORO'!B:AP,3,FALSE),""))</f>
        <v/>
      </c>
      <c r="E511" s="36" t="str">
        <f>IF(MID(F511,1,1)="L","",IFERROR(VLOOKUP(B511,'DESTR_OPERE LAVORO'!B:AP,4,FALSE),""))</f>
        <v/>
      </c>
    </row>
    <row r="512" spans="4:5" x14ac:dyDescent="0.25">
      <c r="D512" s="37" t="str">
        <f>IF(MID(F512,1,1)="L","",IFERROR(VLOOKUP(B512,'DESTR_OPERE LAVORO'!B:AP,3,FALSE),""))</f>
        <v/>
      </c>
      <c r="E512" s="36" t="str">
        <f>IF(MID(F512,1,1)="L","",IFERROR(VLOOKUP(B512,'DESTR_OPERE LAVORO'!B:AP,4,FALSE),""))</f>
        <v/>
      </c>
    </row>
    <row r="513" spans="4:5" x14ac:dyDescent="0.25">
      <c r="D513" s="37" t="str">
        <f>IF(MID(F513,1,1)="L","",IFERROR(VLOOKUP(B513,'DESTR_OPERE LAVORO'!B:AP,3,FALSE),""))</f>
        <v/>
      </c>
      <c r="E513" s="36" t="str">
        <f>IF(MID(F513,1,1)="L","",IFERROR(VLOOKUP(B513,'DESTR_OPERE LAVORO'!B:AP,4,FALSE),""))</f>
        <v/>
      </c>
    </row>
    <row r="514" spans="4:5" x14ac:dyDescent="0.25">
      <c r="D514" s="37" t="str">
        <f>IF(MID(F514,1,1)="L","",IFERROR(VLOOKUP(B514,'DESTR_OPERE LAVORO'!B:AP,3,FALSE),""))</f>
        <v/>
      </c>
      <c r="E514" s="36" t="str">
        <f>IF(MID(F514,1,1)="L","",IFERROR(VLOOKUP(B514,'DESTR_OPERE LAVORO'!B:AP,4,FALSE),""))</f>
        <v/>
      </c>
    </row>
    <row r="515" spans="4:5" x14ac:dyDescent="0.25">
      <c r="D515" s="37" t="str">
        <f>IF(MID(F515,1,1)="L","",IFERROR(VLOOKUP(B515,'DESTR_OPERE LAVORO'!B:AP,3,FALSE),""))</f>
        <v/>
      </c>
      <c r="E515" s="36" t="str">
        <f>IF(MID(F515,1,1)="L","",IFERROR(VLOOKUP(B515,'DESTR_OPERE LAVORO'!B:AP,4,FALSE),""))</f>
        <v/>
      </c>
    </row>
    <row r="516" spans="4:5" x14ac:dyDescent="0.25">
      <c r="D516" s="37" t="str">
        <f>IF(MID(F516,1,1)="L","",IFERROR(VLOOKUP(B516,'DESTR_OPERE LAVORO'!B:AP,3,FALSE),""))</f>
        <v/>
      </c>
      <c r="E516" s="36" t="str">
        <f>IF(MID(F516,1,1)="L","",IFERROR(VLOOKUP(B516,'DESTR_OPERE LAVORO'!B:AP,4,FALSE),""))</f>
        <v/>
      </c>
    </row>
    <row r="517" spans="4:5" x14ac:dyDescent="0.25">
      <c r="D517" s="37" t="str">
        <f>IF(MID(F517,1,1)="L","",IFERROR(VLOOKUP(B517,'DESTR_OPERE LAVORO'!B:AP,3,FALSE),""))</f>
        <v/>
      </c>
      <c r="E517" s="36" t="str">
        <f>IF(MID(F517,1,1)="L","",IFERROR(VLOOKUP(B517,'DESTR_OPERE LAVORO'!B:AP,4,FALSE),""))</f>
        <v/>
      </c>
    </row>
    <row r="518" spans="4:5" x14ac:dyDescent="0.25">
      <c r="D518" s="37" t="str">
        <f>IF(MID(F518,1,1)="L","",IFERROR(VLOOKUP(B518,'DESTR_OPERE LAVORO'!B:AP,3,FALSE),""))</f>
        <v/>
      </c>
      <c r="E518" s="36" t="str">
        <f>IF(MID(F518,1,1)="L","",IFERROR(VLOOKUP(B518,'DESTR_OPERE LAVORO'!B:AP,4,FALSE),""))</f>
        <v/>
      </c>
    </row>
    <row r="519" spans="4:5" x14ac:dyDescent="0.25">
      <c r="D519" s="37" t="str">
        <f>IF(MID(F519,1,1)="L","",IFERROR(VLOOKUP(B519,'DESTR_OPERE LAVORO'!B:AP,3,FALSE),""))</f>
        <v/>
      </c>
      <c r="E519" s="36" t="str">
        <f>IF(MID(F519,1,1)="L","",IFERROR(VLOOKUP(B519,'DESTR_OPERE LAVORO'!B:AP,4,FALSE),""))</f>
        <v/>
      </c>
    </row>
    <row r="520" spans="4:5" x14ac:dyDescent="0.25">
      <c r="D520" s="37" t="str">
        <f>IF(MID(F520,1,1)="L","",IFERROR(VLOOKUP(B520,'DESTR_OPERE LAVORO'!B:AP,3,FALSE),""))</f>
        <v/>
      </c>
      <c r="E520" s="36" t="str">
        <f>IF(MID(F520,1,1)="L","",IFERROR(VLOOKUP(B520,'DESTR_OPERE LAVORO'!B:AP,4,FALSE),""))</f>
        <v/>
      </c>
    </row>
    <row r="521" spans="4:5" x14ac:dyDescent="0.25">
      <c r="D521" s="37" t="str">
        <f>IF(MID(F521,1,1)="L","",IFERROR(VLOOKUP(B521,'DESTR_OPERE LAVORO'!B:AP,3,FALSE),""))</f>
        <v/>
      </c>
      <c r="E521" s="36" t="str">
        <f>IF(MID(F521,1,1)="L","",IFERROR(VLOOKUP(B521,'DESTR_OPERE LAVORO'!B:AP,4,FALSE),""))</f>
        <v/>
      </c>
    </row>
    <row r="522" spans="4:5" x14ac:dyDescent="0.25">
      <c r="D522" s="37" t="str">
        <f>IF(MID(F522,1,1)="L","",IFERROR(VLOOKUP(B522,'DESTR_OPERE LAVORO'!B:AP,3,FALSE),""))</f>
        <v/>
      </c>
      <c r="E522" s="36" t="str">
        <f>IF(MID(F522,1,1)="L","",IFERROR(VLOOKUP(B522,'DESTR_OPERE LAVORO'!B:AP,4,FALSE),""))</f>
        <v/>
      </c>
    </row>
    <row r="523" spans="4:5" x14ac:dyDescent="0.25">
      <c r="D523" s="37" t="str">
        <f>IF(MID(F523,1,1)="L","",IFERROR(VLOOKUP(B523,'DESTR_OPERE LAVORO'!B:AP,3,FALSE),""))</f>
        <v/>
      </c>
      <c r="E523" s="36" t="str">
        <f>IF(MID(F523,1,1)="L","",IFERROR(VLOOKUP(B523,'DESTR_OPERE LAVORO'!B:AP,4,FALSE),""))</f>
        <v/>
      </c>
    </row>
    <row r="524" spans="4:5" x14ac:dyDescent="0.25">
      <c r="D524" s="37" t="str">
        <f>IF(MID(F524,1,1)="L","",IFERROR(VLOOKUP(B524,'DESTR_OPERE LAVORO'!B:AP,3,FALSE),""))</f>
        <v/>
      </c>
      <c r="E524" s="36" t="str">
        <f>IF(MID(F524,1,1)="L","",IFERROR(VLOOKUP(B524,'DESTR_OPERE LAVORO'!B:AP,4,FALSE),""))</f>
        <v/>
      </c>
    </row>
    <row r="525" spans="4:5" x14ac:dyDescent="0.25">
      <c r="D525" s="37" t="str">
        <f>IF(MID(F525,1,1)="L","",IFERROR(VLOOKUP(B525,'DESTR_OPERE LAVORO'!B:AP,3,FALSE),""))</f>
        <v/>
      </c>
      <c r="E525" s="36" t="str">
        <f>IF(MID(F525,1,1)="L","",IFERROR(VLOOKUP(B525,'DESTR_OPERE LAVORO'!B:AP,4,FALSE),""))</f>
        <v/>
      </c>
    </row>
    <row r="526" spans="4:5" x14ac:dyDescent="0.25">
      <c r="D526" s="37" t="str">
        <f>IF(MID(F526,1,1)="L","",IFERROR(VLOOKUP(B526,'DESTR_OPERE LAVORO'!B:AP,3,FALSE),""))</f>
        <v/>
      </c>
      <c r="E526" s="36" t="str">
        <f>IF(MID(F526,1,1)="L","",IFERROR(VLOOKUP(B526,'DESTR_OPERE LAVORO'!B:AP,4,FALSE),""))</f>
        <v/>
      </c>
    </row>
    <row r="527" spans="4:5" x14ac:dyDescent="0.25">
      <c r="D527" s="37" t="str">
        <f>IF(MID(F527,1,1)="L","",IFERROR(VLOOKUP(B527,'DESTR_OPERE LAVORO'!B:AP,3,FALSE),""))</f>
        <v/>
      </c>
      <c r="E527" s="36" t="str">
        <f>IF(MID(F527,1,1)="L","",IFERROR(VLOOKUP(B527,'DESTR_OPERE LAVORO'!B:AP,4,FALSE),""))</f>
        <v/>
      </c>
    </row>
    <row r="528" spans="4:5" x14ac:dyDescent="0.25">
      <c r="D528" s="37" t="str">
        <f>IF(MID(F528,1,1)="L","",IFERROR(VLOOKUP(B528,'DESTR_OPERE LAVORO'!B:AP,3,FALSE),""))</f>
        <v/>
      </c>
      <c r="E528" s="36" t="str">
        <f>IF(MID(F528,1,1)="L","",IFERROR(VLOOKUP(B528,'DESTR_OPERE LAVORO'!B:AP,4,FALSE),""))</f>
        <v/>
      </c>
    </row>
    <row r="529" spans="4:5" x14ac:dyDescent="0.25">
      <c r="D529" s="37" t="str">
        <f>IF(MID(F529,1,1)="L","",IFERROR(VLOOKUP(B529,'DESTR_OPERE LAVORO'!B:AP,3,FALSE),""))</f>
        <v/>
      </c>
      <c r="E529" s="36" t="str">
        <f>IF(MID(F529,1,1)="L","",IFERROR(VLOOKUP(B529,'DESTR_OPERE LAVORO'!B:AP,4,FALSE),""))</f>
        <v/>
      </c>
    </row>
    <row r="530" spans="4:5" x14ac:dyDescent="0.25">
      <c r="D530" s="37" t="str">
        <f>IF(MID(F530,1,1)="L","",IFERROR(VLOOKUP(B530,'DESTR_OPERE LAVORO'!B:AP,3,FALSE),""))</f>
        <v/>
      </c>
      <c r="E530" s="36" t="str">
        <f>IF(MID(F530,1,1)="L","",IFERROR(VLOOKUP(B530,'DESTR_OPERE LAVORO'!B:AP,4,FALSE),""))</f>
        <v/>
      </c>
    </row>
    <row r="531" spans="4:5" x14ac:dyDescent="0.25">
      <c r="D531" s="37" t="str">
        <f>IF(MID(F531,1,1)="L","",IFERROR(VLOOKUP(B531,'DESTR_OPERE LAVORO'!B:AP,3,FALSE),""))</f>
        <v/>
      </c>
      <c r="E531" s="36" t="str">
        <f>IF(MID(F531,1,1)="L","",IFERROR(VLOOKUP(B531,'DESTR_OPERE LAVORO'!B:AP,4,FALSE),""))</f>
        <v/>
      </c>
    </row>
    <row r="532" spans="4:5" x14ac:dyDescent="0.25">
      <c r="D532" s="37" t="str">
        <f>IF(MID(F532,1,1)="L","",IFERROR(VLOOKUP(B532,'DESTR_OPERE LAVORO'!B:AP,3,FALSE),""))</f>
        <v/>
      </c>
      <c r="E532" s="36" t="str">
        <f>IF(MID(F532,1,1)="L","",IFERROR(VLOOKUP(B532,'DESTR_OPERE LAVORO'!B:AP,4,FALSE),""))</f>
        <v/>
      </c>
    </row>
    <row r="533" spans="4:5" x14ac:dyDescent="0.25">
      <c r="D533" s="37" t="str">
        <f>IF(MID(F533,1,1)="L","",IFERROR(VLOOKUP(B533,'DESTR_OPERE LAVORO'!B:AP,3,FALSE),""))</f>
        <v/>
      </c>
      <c r="E533" s="36" t="str">
        <f>IF(MID(F533,1,1)="L","",IFERROR(VLOOKUP(B533,'DESTR_OPERE LAVORO'!B:AP,4,FALSE),""))</f>
        <v/>
      </c>
    </row>
    <row r="534" spans="4:5" x14ac:dyDescent="0.25">
      <c r="D534" s="37" t="str">
        <f>IF(MID(F534,1,1)="L","",IFERROR(VLOOKUP(B534,'DESTR_OPERE LAVORO'!B:AP,3,FALSE),""))</f>
        <v/>
      </c>
      <c r="E534" s="36" t="str">
        <f>IF(MID(F534,1,1)="L","",IFERROR(VLOOKUP(B534,'DESTR_OPERE LAVORO'!B:AP,4,FALSE),""))</f>
        <v/>
      </c>
    </row>
    <row r="535" spans="4:5" x14ac:dyDescent="0.25">
      <c r="D535" s="37" t="str">
        <f>IF(MID(F535,1,1)="L","",IFERROR(VLOOKUP(B535,'DESTR_OPERE LAVORO'!B:AP,3,FALSE),""))</f>
        <v/>
      </c>
      <c r="E535" s="36" t="str">
        <f>IF(MID(F535,1,1)="L","",IFERROR(VLOOKUP(B535,'DESTR_OPERE LAVORO'!B:AP,4,FALSE),""))</f>
        <v/>
      </c>
    </row>
    <row r="536" spans="4:5" x14ac:dyDescent="0.25">
      <c r="D536" s="37" t="str">
        <f>IF(MID(F536,1,1)="L","",IFERROR(VLOOKUP(B536,'DESTR_OPERE LAVORO'!B:AP,3,FALSE),""))</f>
        <v/>
      </c>
      <c r="E536" s="36" t="str">
        <f>IF(MID(F536,1,1)="L","",IFERROR(VLOOKUP(B536,'DESTR_OPERE LAVORO'!B:AP,4,FALSE),""))</f>
        <v/>
      </c>
    </row>
    <row r="537" spans="4:5" x14ac:dyDescent="0.25">
      <c r="D537" s="37" t="str">
        <f>IF(MID(F537,1,1)="L","",IFERROR(VLOOKUP(B537,'DESTR_OPERE LAVORO'!B:AP,3,FALSE),""))</f>
        <v/>
      </c>
      <c r="E537" s="36" t="str">
        <f>IF(MID(F537,1,1)="L","",IFERROR(VLOOKUP(B537,'DESTR_OPERE LAVORO'!B:AP,4,FALSE),""))</f>
        <v/>
      </c>
    </row>
    <row r="538" spans="4:5" x14ac:dyDescent="0.25">
      <c r="D538" s="37" t="str">
        <f>IF(MID(F538,1,1)="L","",IFERROR(VLOOKUP(B538,'DESTR_OPERE LAVORO'!B:AP,3,FALSE),""))</f>
        <v/>
      </c>
      <c r="E538" s="36" t="str">
        <f>IF(MID(F538,1,1)="L","",IFERROR(VLOOKUP(B538,'DESTR_OPERE LAVORO'!B:AP,4,FALSE),""))</f>
        <v/>
      </c>
    </row>
    <row r="539" spans="4:5" x14ac:dyDescent="0.25">
      <c r="D539" s="37" t="str">
        <f>IF(MID(F539,1,1)="L","",IFERROR(VLOOKUP(B539,'DESTR_OPERE LAVORO'!B:AP,3,FALSE),""))</f>
        <v/>
      </c>
      <c r="E539" s="36" t="str">
        <f>IF(MID(F539,1,1)="L","",IFERROR(VLOOKUP(B539,'DESTR_OPERE LAVORO'!B:AP,4,FALSE),""))</f>
        <v/>
      </c>
    </row>
    <row r="540" spans="4:5" x14ac:dyDescent="0.25">
      <c r="D540" s="37" t="str">
        <f>IF(MID(F540,1,1)="L","",IFERROR(VLOOKUP(B540,'DESTR_OPERE LAVORO'!B:AP,3,FALSE),""))</f>
        <v/>
      </c>
      <c r="E540" s="36" t="str">
        <f>IF(MID(F540,1,1)="L","",IFERROR(VLOOKUP(B540,'DESTR_OPERE LAVORO'!B:AP,4,FALSE),""))</f>
        <v/>
      </c>
    </row>
    <row r="541" spans="4:5" x14ac:dyDescent="0.25">
      <c r="D541" s="37" t="str">
        <f>IF(MID(F541,1,1)="L","",IFERROR(VLOOKUP(B541,'DESTR_OPERE LAVORO'!B:AP,3,FALSE),""))</f>
        <v/>
      </c>
      <c r="E541" s="36" t="str">
        <f>IF(MID(F541,1,1)="L","",IFERROR(VLOOKUP(B541,'DESTR_OPERE LAVORO'!B:AP,4,FALSE),""))</f>
        <v/>
      </c>
    </row>
    <row r="542" spans="4:5" x14ac:dyDescent="0.25">
      <c r="D542" s="37" t="str">
        <f>IF(MID(F542,1,1)="L","",IFERROR(VLOOKUP(B542,'DESTR_OPERE LAVORO'!B:AP,3,FALSE),""))</f>
        <v/>
      </c>
      <c r="E542" s="36" t="str">
        <f>IF(MID(F542,1,1)="L","",IFERROR(VLOOKUP(B542,'DESTR_OPERE LAVORO'!B:AP,4,FALSE),""))</f>
        <v/>
      </c>
    </row>
    <row r="543" spans="4:5" x14ac:dyDescent="0.25">
      <c r="D543" s="37" t="str">
        <f>IF(MID(F543,1,1)="L","",IFERROR(VLOOKUP(B543,'DESTR_OPERE LAVORO'!B:AP,3,FALSE),""))</f>
        <v/>
      </c>
      <c r="E543" s="36" t="str">
        <f>IF(MID(F543,1,1)="L","",IFERROR(VLOOKUP(B543,'DESTR_OPERE LAVORO'!B:AP,4,FALSE),""))</f>
        <v/>
      </c>
    </row>
    <row r="544" spans="4:5" x14ac:dyDescent="0.25">
      <c r="D544" s="37" t="str">
        <f>IF(MID(F544,1,1)="L","",IFERROR(VLOOKUP(B544,'DESTR_OPERE LAVORO'!B:AP,3,FALSE),""))</f>
        <v/>
      </c>
      <c r="E544" s="36" t="str">
        <f>IF(MID(F544,1,1)="L","",IFERROR(VLOOKUP(B544,'DESTR_OPERE LAVORO'!B:AP,4,FALSE),""))</f>
        <v/>
      </c>
    </row>
    <row r="545" spans="4:5" x14ac:dyDescent="0.25">
      <c r="D545" s="37" t="str">
        <f>IF(MID(F545,1,1)="L","",IFERROR(VLOOKUP(B545,'DESTR_OPERE LAVORO'!B:AP,3,FALSE),""))</f>
        <v/>
      </c>
      <c r="E545" s="36" t="str">
        <f>IF(MID(F545,1,1)="L","",IFERROR(VLOOKUP(B545,'DESTR_OPERE LAVORO'!B:AP,4,FALSE),""))</f>
        <v/>
      </c>
    </row>
    <row r="546" spans="4:5" x14ac:dyDescent="0.25">
      <c r="D546" s="37" t="str">
        <f>IF(MID(F546,1,1)="L","",IFERROR(VLOOKUP(B546,'DESTR_OPERE LAVORO'!B:AP,3,FALSE),""))</f>
        <v/>
      </c>
      <c r="E546" s="36" t="str">
        <f>IF(MID(F546,1,1)="L","",IFERROR(VLOOKUP(B546,'DESTR_OPERE LAVORO'!B:AP,4,FALSE),""))</f>
        <v/>
      </c>
    </row>
    <row r="547" spans="4:5" x14ac:dyDescent="0.25">
      <c r="D547" s="37" t="str">
        <f>IF(MID(F547,1,1)="L","",IFERROR(VLOOKUP(B547,'DESTR_OPERE LAVORO'!B:AP,3,FALSE),""))</f>
        <v/>
      </c>
      <c r="E547" s="36" t="str">
        <f>IF(MID(F547,1,1)="L","",IFERROR(VLOOKUP(B547,'DESTR_OPERE LAVORO'!B:AP,4,FALSE),""))</f>
        <v/>
      </c>
    </row>
    <row r="548" spans="4:5" x14ac:dyDescent="0.25">
      <c r="D548" s="37" t="str">
        <f>IF(MID(F548,1,1)="L","",IFERROR(VLOOKUP(B548,'DESTR_OPERE LAVORO'!B:AP,3,FALSE),""))</f>
        <v/>
      </c>
      <c r="E548" s="36" t="str">
        <f>IF(MID(F548,1,1)="L","",IFERROR(VLOOKUP(B548,'DESTR_OPERE LAVORO'!B:AP,4,FALSE),""))</f>
        <v/>
      </c>
    </row>
    <row r="549" spans="4:5" x14ac:dyDescent="0.25">
      <c r="D549" s="37" t="str">
        <f>IF(MID(F549,1,1)="L","",IFERROR(VLOOKUP(B549,'DESTR_OPERE LAVORO'!B:AP,3,FALSE),""))</f>
        <v/>
      </c>
      <c r="E549" s="36" t="str">
        <f>IF(MID(F549,1,1)="L","",IFERROR(VLOOKUP(B549,'DESTR_OPERE LAVORO'!B:AP,4,FALSE),""))</f>
        <v/>
      </c>
    </row>
  </sheetData>
  <sheetProtection selectLockedCells="1"/>
  <phoneticPr fontId="5" type="noConversion"/>
  <conditionalFormatting sqref="G1:G1048576">
    <cfRule type="containsText" dxfId="32" priority="1" operator="containsText" text="ERRORE">
      <formula>NOT(ISERROR(SEARCH("ERRORE",G1)))</formula>
    </cfRule>
    <cfRule type="containsText" dxfId="31" priority="2" operator="containsText" text="OK">
      <formula>NOT(ISERROR(SEARCH("OK",G1)))</formula>
    </cfRule>
  </conditionalFormatting>
  <pageMargins left="0.7" right="0.7" top="0.75" bottom="0.75" header="0.3" footer="0.3"/>
  <ignoredErrors>
    <ignoredError sqref="C3" unlocked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67B29-F1A8-4A32-A902-EC927326AAE9}">
  <sheetPr codeName="Foglio7"/>
  <dimension ref="A1:AF2000"/>
  <sheetViews>
    <sheetView zoomScale="70" zoomScaleNormal="55" workbookViewId="0">
      <pane ySplit="1" topLeftCell="A2" activePane="bottomLeft" state="frozen"/>
      <selection pane="bottomLeft" activeCell="D2" sqref="D2"/>
    </sheetView>
  </sheetViews>
  <sheetFormatPr defaultColWidth="20.7109375" defaultRowHeight="20.100000000000001" customHeight="1" x14ac:dyDescent="0.25"/>
  <cols>
    <col min="2" max="4" width="47.42578125" customWidth="1"/>
    <col min="5" max="12" width="20.7109375" style="1"/>
    <col min="15" max="23" width="20.7109375" style="1"/>
    <col min="24" max="26" width="20.7109375" style="24"/>
    <col min="27" max="27" width="20.7109375" style="1"/>
    <col min="28" max="28" width="20.7109375" style="24"/>
    <col min="29" max="16384" width="20.7109375" style="1"/>
  </cols>
  <sheetData>
    <row r="1" spans="1:32" s="8" customFormat="1" ht="30" customHeight="1" x14ac:dyDescent="0.25">
      <c r="A1" s="15" t="s">
        <v>4</v>
      </c>
      <c r="B1" s="16" t="s">
        <v>5</v>
      </c>
      <c r="C1" s="25" t="s">
        <v>41</v>
      </c>
      <c r="D1" s="26" t="s">
        <v>42</v>
      </c>
      <c r="E1" s="6" t="s">
        <v>53</v>
      </c>
      <c r="F1" s="7" t="s">
        <v>54</v>
      </c>
      <c r="G1" s="7" t="s">
        <v>55</v>
      </c>
      <c r="H1" s="7" t="s">
        <v>7</v>
      </c>
      <c r="I1" s="7" t="s">
        <v>49</v>
      </c>
      <c r="J1" s="7" t="s">
        <v>50</v>
      </c>
      <c r="K1" s="7" t="s">
        <v>51</v>
      </c>
      <c r="L1" s="7" t="s">
        <v>52</v>
      </c>
      <c r="M1" s="7" t="s">
        <v>8</v>
      </c>
      <c r="N1" s="7" t="s">
        <v>9</v>
      </c>
      <c r="O1" s="7" t="s">
        <v>11</v>
      </c>
      <c r="P1" s="7" t="s">
        <v>59</v>
      </c>
      <c r="Q1" s="7" t="s">
        <v>23</v>
      </c>
      <c r="R1" s="7" t="s">
        <v>24</v>
      </c>
      <c r="S1" s="7" t="s">
        <v>45</v>
      </c>
      <c r="T1" s="7" t="s">
        <v>60</v>
      </c>
      <c r="U1" s="23" t="s">
        <v>56</v>
      </c>
      <c r="V1" s="23" t="s">
        <v>57</v>
      </c>
      <c r="W1" s="23" t="s">
        <v>58</v>
      </c>
      <c r="X1" s="23" t="s">
        <v>25</v>
      </c>
      <c r="Y1" s="23" t="s">
        <v>26</v>
      </c>
      <c r="Z1" s="23" t="s">
        <v>27</v>
      </c>
      <c r="AA1" s="7" t="s">
        <v>28</v>
      </c>
      <c r="AB1" s="23" t="s">
        <v>29</v>
      </c>
      <c r="AC1" s="7" t="s">
        <v>32</v>
      </c>
      <c r="AD1" s="7" t="s">
        <v>31</v>
      </c>
      <c r="AE1" s="7" t="s">
        <v>39</v>
      </c>
      <c r="AF1" s="7" t="s">
        <v>33</v>
      </c>
    </row>
    <row r="2" spans="1:32" s="11" customFormat="1" ht="135" x14ac:dyDescent="0.25">
      <c r="A2" s="14" t="str">
        <f>IF(ISBLANK('DESTR_OPERE LAVORO'!B2),'DESTR_OPERE LAVORO'!B3,'DESTR_OPERE LAVORO'!B2)</f>
        <v>1C.12.010.0015.a</v>
      </c>
      <c r="B2" s="14" t="str">
        <f>VLOOKUP(A2,'DESTR_OPERE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32 mm, e = 3 mm</v>
      </c>
      <c r="C2" s="27" t="str">
        <f>VLOOKUP(A2,'DESTR_OPERE LAVORO'!B:E,3,FALSE)</f>
        <v>CODICE OC</v>
      </c>
      <c r="D2" s="27" t="str">
        <f>VLOOKUP(A2,'DESTR_OPERE LAVORO'!B:E,4,FALSE)</f>
        <v xml:space="preserve">OPERA: Tubazioni di scarico, giunti a bicchiere ad incollaggio in pvc-u, funzione scarico acque calde civili/industriali; area applicazione b-bd.
COMPONENTI: tubo in PVC-U con bicchiere ad incollaggio, conforme alla norma UNI EN 1329, diametro esterno 32 mm, spessore 3 mm.
LAVORO: Posa. Incluso: oneri di fissaggio a pareti/soffitti; oneri di attraversamento strutture.
</v>
      </c>
      <c r="E2" s="9" t="s">
        <v>48</v>
      </c>
      <c r="F2" s="9" t="s">
        <v>109</v>
      </c>
      <c r="G2" s="9" t="s">
        <v>110</v>
      </c>
      <c r="H2" s="9" t="s">
        <v>111</v>
      </c>
      <c r="I2" s="9" t="str">
        <f>IF(A2="","",VLOOKUP("L_"&amp;A2,'DESTR_OPERE LAVORO'!A:AR,10,FALSE))</f>
        <v>formazione</v>
      </c>
      <c r="J2" s="9" t="str">
        <f>IF(A2="","",VLOOKUP("O_"&amp;A2,'DESTR_OPERE LAVORO'!A:AR,9,FALSE))</f>
        <v>ingegneria idraulica</v>
      </c>
      <c r="K2" s="9" t="str">
        <f>IF(A2="","",VLOOKUP("O_"&amp;A2,'DESTR_OPERE LAVORO'!A:AR,10,FALSE))</f>
        <v>sistemi di smaltimento</v>
      </c>
      <c r="L2" s="9" t="str">
        <f>IF(A2="","",VLOOKUP("O_"&amp;A2,'DESTR_OPERE LAVORO'!A:AR,11,FALSE))</f>
        <v>tubazioni di scarico</v>
      </c>
      <c r="M2" s="10" t="str">
        <f>IF(A2="","",VLOOKUP("O_"&amp;A2,'DESTR_OPERE LAVORO'!A:AR,13,FALSE))</f>
        <v>giunti a bicchiere ad incollaggio</v>
      </c>
      <c r="N2" s="10" t="str">
        <f>IF(A2="","",VLOOKUP("O_"&amp;A2,'DESTR_OPERE LAVORO'!A:AR,14,FALSE))</f>
        <v>pvc-u</v>
      </c>
      <c r="O2" s="11" t="str">
        <f>IFERROR(VLOOKUP($A2,[1]Foglio1!$A$6:$D$44904,3,FALSE)," ")</f>
        <v>m</v>
      </c>
      <c r="P2" s="9" t="str">
        <f>IF(A2="","","1")</f>
        <v>1</v>
      </c>
      <c r="Q2" s="9" t="str">
        <f>IF(A2="","",VLOOKUP("O_"&amp;A2,'DESTR_OPERE LAVORO'!A:AR,31,FALSE))</f>
        <v>nd</v>
      </c>
      <c r="R2" s="9" t="str">
        <f>IF(A2="","",VLOOKUP("L_"&amp;A2,'DESTR_OPERE LAVORO'!A:AR,29,FALSE))</f>
        <v>nd</v>
      </c>
      <c r="S2" s="9" t="str">
        <f>IF(A2="","",VLOOKUP("O_"&amp;A2,'DESTR_OPERE LAVORO'!A:AR,30,FALSE))</f>
        <v>nd</v>
      </c>
      <c r="T2" s="9" t="str">
        <f>IF(A2="","",VLOOKUP("O_"&amp;A2,'DESTR_OPERE LAVORO'!A:AR,27,FALSE))</f>
        <v>nd</v>
      </c>
      <c r="U2" s="42"/>
      <c r="V2" s="42"/>
      <c r="W2" s="42"/>
      <c r="X2" s="24"/>
      <c r="Y2" s="24"/>
      <c r="Z2" s="24"/>
      <c r="AA2" s="9"/>
      <c r="AB2" s="24">
        <f>IFERROR(VLOOKUP($A2,[1]Foglio1!$A$6:$D$44904,4,FALSE),"")</f>
        <v>9.86</v>
      </c>
    </row>
    <row r="3" spans="1:32" s="11" customFormat="1" ht="20.100000000000001" customHeight="1" x14ac:dyDescent="0.25">
      <c r="A3" s="14"/>
      <c r="B3" s="14"/>
      <c r="C3" s="27"/>
      <c r="D3" s="27"/>
      <c r="E3" s="9" t="str">
        <f>IF(A3="","","OPERA COMPIUTA")</f>
        <v/>
      </c>
      <c r="F3" s="9"/>
      <c r="G3" s="9"/>
      <c r="H3" s="9"/>
      <c r="I3" s="9"/>
      <c r="J3" s="9"/>
      <c r="K3" s="9"/>
      <c r="L3" s="9"/>
      <c r="M3" s="10"/>
      <c r="N3" s="10"/>
      <c r="P3" s="9"/>
      <c r="Q3" s="9"/>
      <c r="R3" s="9"/>
      <c r="S3" s="9"/>
      <c r="T3" s="9"/>
      <c r="U3" s="42"/>
      <c r="V3" s="42"/>
      <c r="W3" s="42"/>
      <c r="X3" s="24"/>
      <c r="Y3" s="24"/>
      <c r="Z3" s="24"/>
      <c r="AA3" s="9"/>
      <c r="AB3" s="24"/>
    </row>
    <row r="4" spans="1:32" s="11" customFormat="1" ht="20.100000000000001" customHeight="1" x14ac:dyDescent="0.25">
      <c r="A4" s="14"/>
      <c r="B4" s="14"/>
      <c r="C4" s="27"/>
      <c r="D4" s="27"/>
      <c r="E4" s="9"/>
      <c r="F4" s="9"/>
      <c r="G4" s="9"/>
      <c r="H4" s="9"/>
      <c r="I4" s="9"/>
      <c r="J4" s="9"/>
      <c r="K4" s="9"/>
      <c r="L4" s="9"/>
      <c r="M4" s="10"/>
      <c r="N4" s="10"/>
      <c r="P4" s="9"/>
      <c r="Q4" s="9"/>
      <c r="R4" s="9"/>
      <c r="S4" s="9"/>
      <c r="T4" s="9"/>
      <c r="U4" s="42"/>
      <c r="V4" s="42"/>
      <c r="W4" s="42"/>
      <c r="X4" s="24"/>
      <c r="Y4" s="24"/>
      <c r="Z4" s="24"/>
      <c r="AA4" s="9"/>
      <c r="AB4" s="24"/>
    </row>
    <row r="5" spans="1:32" s="11" customFormat="1" ht="20.100000000000001" customHeight="1" x14ac:dyDescent="0.25">
      <c r="A5" s="14"/>
      <c r="B5" s="14"/>
      <c r="C5" s="27"/>
      <c r="D5" s="27"/>
      <c r="E5" s="9"/>
      <c r="F5" s="9"/>
      <c r="G5" s="9"/>
      <c r="H5" s="9"/>
      <c r="I5" s="9"/>
      <c r="J5" s="9"/>
      <c r="K5" s="9"/>
      <c r="L5" s="9"/>
      <c r="M5" s="10"/>
      <c r="N5" s="10"/>
      <c r="P5" s="9"/>
      <c r="Q5" s="9"/>
      <c r="R5" s="9"/>
      <c r="S5" s="9"/>
      <c r="T5" s="9"/>
      <c r="U5" s="42"/>
      <c r="V5" s="42"/>
      <c r="W5" s="42"/>
      <c r="X5" s="24"/>
      <c r="Y5" s="24"/>
      <c r="Z5" s="24"/>
      <c r="AA5" s="9"/>
      <c r="AB5" s="24"/>
    </row>
    <row r="6" spans="1:32" s="11" customFormat="1" ht="20.100000000000001" customHeight="1" x14ac:dyDescent="0.25">
      <c r="A6" s="14"/>
      <c r="B6" s="14"/>
      <c r="C6" s="27"/>
      <c r="D6" s="27"/>
      <c r="E6" s="9"/>
      <c r="F6" s="9"/>
      <c r="G6" s="9"/>
      <c r="H6" s="9"/>
      <c r="I6" s="9"/>
      <c r="J6" s="9"/>
      <c r="K6" s="9"/>
      <c r="L6" s="9"/>
      <c r="M6" s="10"/>
      <c r="N6" s="10"/>
      <c r="P6" s="9"/>
      <c r="Q6" s="9"/>
      <c r="R6" s="9"/>
      <c r="S6" s="9"/>
      <c r="T6" s="9"/>
      <c r="U6" s="42"/>
      <c r="V6" s="42"/>
      <c r="W6" s="42"/>
      <c r="X6" s="24"/>
      <c r="Y6" s="24"/>
      <c r="Z6" s="24"/>
      <c r="AA6" s="9"/>
      <c r="AB6" s="24"/>
    </row>
    <row r="7" spans="1:32" s="11" customFormat="1" ht="20.100000000000001" customHeight="1" x14ac:dyDescent="0.25">
      <c r="A7" s="14"/>
      <c r="B7" s="14"/>
      <c r="C7" s="27"/>
      <c r="D7" s="27"/>
      <c r="E7" s="9"/>
      <c r="F7" s="9"/>
      <c r="G7" s="9"/>
      <c r="H7" s="9"/>
      <c r="I7" s="9"/>
      <c r="J7" s="9"/>
      <c r="K7" s="9"/>
      <c r="L7" s="9"/>
      <c r="M7" s="10"/>
      <c r="N7" s="10"/>
      <c r="P7" s="9"/>
      <c r="Q7" s="9"/>
      <c r="R7" s="9"/>
      <c r="S7" s="9"/>
      <c r="T7" s="9"/>
      <c r="U7" s="42"/>
      <c r="V7" s="42"/>
      <c r="W7" s="42"/>
      <c r="X7" s="24"/>
      <c r="Y7" s="24"/>
      <c r="Z7" s="24"/>
      <c r="AA7" s="9"/>
      <c r="AB7" s="24"/>
    </row>
    <row r="8" spans="1:32" s="11" customFormat="1" ht="20.100000000000001" customHeight="1" x14ac:dyDescent="0.25">
      <c r="A8" s="14"/>
      <c r="B8" s="14"/>
      <c r="C8" s="27"/>
      <c r="D8" s="27"/>
      <c r="E8" s="9"/>
      <c r="F8" s="9"/>
      <c r="G8" s="9"/>
      <c r="H8" s="9"/>
      <c r="I8" s="9"/>
      <c r="J8" s="9"/>
      <c r="K8" s="9"/>
      <c r="L8" s="9"/>
      <c r="M8" s="10"/>
      <c r="N8" s="10"/>
      <c r="P8" s="9"/>
      <c r="Q8" s="9"/>
      <c r="R8" s="9"/>
      <c r="S8" s="9"/>
      <c r="T8" s="9"/>
      <c r="U8" s="42"/>
      <c r="V8" s="42"/>
      <c r="W8" s="42"/>
      <c r="X8" s="24"/>
      <c r="Y8" s="24"/>
      <c r="Z8" s="24"/>
      <c r="AA8" s="9"/>
      <c r="AB8" s="24"/>
    </row>
    <row r="9" spans="1:32" s="11" customFormat="1" ht="20.100000000000001" customHeight="1" x14ac:dyDescent="0.25">
      <c r="A9" s="14"/>
      <c r="B9" s="14"/>
      <c r="C9" s="27"/>
      <c r="D9" s="27"/>
      <c r="E9" s="9"/>
      <c r="F9" s="9"/>
      <c r="G9" s="9"/>
      <c r="H9" s="9"/>
      <c r="I9" s="9"/>
      <c r="J9" s="9"/>
      <c r="K9" s="9"/>
      <c r="L9" s="9"/>
      <c r="M9" s="10"/>
      <c r="N9" s="10"/>
      <c r="P9" s="9"/>
      <c r="Q9" s="9"/>
      <c r="R9" s="9"/>
      <c r="S9" s="9"/>
      <c r="T9" s="9"/>
      <c r="U9" s="42"/>
      <c r="V9" s="42"/>
      <c r="W9" s="42"/>
      <c r="X9" s="24"/>
      <c r="Y9" s="24"/>
      <c r="Z9" s="24"/>
      <c r="AA9" s="9"/>
      <c r="AB9" s="24"/>
    </row>
    <row r="10" spans="1:32" s="11" customFormat="1" ht="20.100000000000001" customHeight="1" x14ac:dyDescent="0.25">
      <c r="A10" s="14"/>
      <c r="B10" s="14"/>
      <c r="C10" s="27"/>
      <c r="D10" s="27"/>
      <c r="E10" s="9"/>
      <c r="F10" s="9"/>
      <c r="G10" s="9"/>
      <c r="H10" s="9"/>
      <c r="I10" s="9"/>
      <c r="J10" s="9"/>
      <c r="K10" s="9"/>
      <c r="L10" s="9"/>
      <c r="M10" s="10"/>
      <c r="N10" s="10"/>
      <c r="P10" s="9"/>
      <c r="Q10" s="9"/>
      <c r="R10" s="9"/>
      <c r="S10" s="9"/>
      <c r="T10" s="9"/>
      <c r="U10" s="42"/>
      <c r="V10" s="42"/>
      <c r="W10" s="42"/>
      <c r="X10" s="24"/>
      <c r="Y10" s="24"/>
      <c r="Z10" s="24"/>
      <c r="AA10" s="9"/>
      <c r="AB10" s="24"/>
    </row>
    <row r="11" spans="1:32" s="11" customFormat="1" ht="20.100000000000001" customHeight="1" x14ac:dyDescent="0.25">
      <c r="A11" s="14"/>
      <c r="B11" s="14"/>
      <c r="C11" s="27"/>
      <c r="D11" s="27"/>
      <c r="E11" s="9"/>
      <c r="F11" s="9"/>
      <c r="G11" s="9"/>
      <c r="H11" s="9"/>
      <c r="I11" s="9"/>
      <c r="J11" s="9"/>
      <c r="K11" s="9"/>
      <c r="L11" s="9"/>
      <c r="M11" s="10"/>
      <c r="N11" s="10"/>
      <c r="P11" s="9"/>
      <c r="Q11" s="9"/>
      <c r="R11" s="9"/>
      <c r="S11" s="9"/>
      <c r="T11" s="9"/>
      <c r="U11" s="42"/>
      <c r="V11" s="42"/>
      <c r="W11" s="42"/>
      <c r="X11" s="24"/>
      <c r="Y11" s="24"/>
      <c r="Z11" s="24"/>
      <c r="AA11" s="9"/>
      <c r="AB11" s="24"/>
    </row>
    <row r="12" spans="1:32" s="11" customFormat="1" ht="20.100000000000001" customHeight="1" x14ac:dyDescent="0.25">
      <c r="A12" s="14"/>
      <c r="B12" s="14"/>
      <c r="C12" s="27"/>
      <c r="D12" s="27"/>
      <c r="E12" s="9"/>
      <c r="F12" s="9"/>
      <c r="G12" s="9"/>
      <c r="H12" s="9"/>
      <c r="I12" s="9"/>
      <c r="J12" s="9"/>
      <c r="K12" s="9"/>
      <c r="L12" s="9"/>
      <c r="M12" s="10"/>
      <c r="N12" s="10"/>
      <c r="P12" s="9"/>
      <c r="Q12" s="9"/>
      <c r="R12" s="9"/>
      <c r="S12" s="9"/>
      <c r="T12" s="9"/>
      <c r="U12" s="42"/>
      <c r="V12" s="42"/>
      <c r="W12" s="42"/>
      <c r="X12" s="24"/>
      <c r="Y12" s="24"/>
      <c r="Z12" s="24"/>
      <c r="AA12" s="9"/>
      <c r="AB12" s="24"/>
    </row>
    <row r="13" spans="1:32" s="11" customFormat="1" ht="20.100000000000001" customHeight="1" x14ac:dyDescent="0.25">
      <c r="A13" s="14"/>
      <c r="B13" s="14"/>
      <c r="C13" s="27"/>
      <c r="D13" s="27"/>
      <c r="E13" s="9"/>
      <c r="F13" s="9"/>
      <c r="G13" s="9"/>
      <c r="H13" s="9"/>
      <c r="I13" s="9"/>
      <c r="J13" s="9"/>
      <c r="K13" s="9"/>
      <c r="L13" s="9"/>
      <c r="M13" s="10"/>
      <c r="N13" s="10"/>
      <c r="P13" s="9"/>
      <c r="Q13" s="9"/>
      <c r="R13" s="9"/>
      <c r="S13" s="9"/>
      <c r="T13" s="9"/>
      <c r="U13" s="42"/>
      <c r="V13" s="42"/>
      <c r="W13" s="42"/>
      <c r="X13" s="24"/>
      <c r="Y13" s="24"/>
      <c r="Z13" s="24"/>
      <c r="AA13" s="9"/>
      <c r="AB13" s="24"/>
    </row>
    <row r="14" spans="1:32" s="11" customFormat="1" ht="20.100000000000001" customHeight="1" x14ac:dyDescent="0.25">
      <c r="A14" s="14"/>
      <c r="B14" s="14"/>
      <c r="C14" s="27"/>
      <c r="D14" s="27"/>
      <c r="E14" s="9"/>
      <c r="F14" s="9"/>
      <c r="G14" s="9"/>
      <c r="H14" s="9"/>
      <c r="I14" s="9"/>
      <c r="J14" s="9"/>
      <c r="K14" s="9"/>
      <c r="L14" s="9"/>
      <c r="M14" s="10"/>
      <c r="N14" s="10"/>
      <c r="P14" s="9"/>
      <c r="Q14" s="9"/>
      <c r="R14" s="9"/>
      <c r="S14" s="9"/>
      <c r="T14" s="9"/>
      <c r="U14" s="42"/>
      <c r="V14" s="42"/>
      <c r="W14" s="42"/>
      <c r="X14" s="24"/>
      <c r="Y14" s="24"/>
      <c r="Z14" s="24"/>
      <c r="AA14" s="9"/>
      <c r="AB14" s="24"/>
    </row>
    <row r="15" spans="1:32" s="11" customFormat="1" ht="20.100000000000001" customHeight="1" x14ac:dyDescent="0.25">
      <c r="A15" s="14"/>
      <c r="B15" s="14"/>
      <c r="C15" s="27"/>
      <c r="D15" s="27"/>
      <c r="E15" s="9"/>
      <c r="F15" s="9"/>
      <c r="G15" s="9"/>
      <c r="H15" s="9"/>
      <c r="I15" s="9"/>
      <c r="J15" s="9"/>
      <c r="K15" s="9"/>
      <c r="L15" s="9"/>
      <c r="M15" s="10"/>
      <c r="N15" s="10"/>
      <c r="P15" s="9"/>
      <c r="Q15" s="9"/>
      <c r="R15" s="9"/>
      <c r="S15" s="9"/>
      <c r="T15" s="9"/>
      <c r="U15" s="42"/>
      <c r="V15" s="42"/>
      <c r="W15" s="42"/>
      <c r="X15" s="24"/>
      <c r="Y15" s="24"/>
      <c r="Z15" s="24"/>
      <c r="AB15" s="24"/>
    </row>
    <row r="16" spans="1:32" s="11" customFormat="1" ht="20.100000000000001" customHeight="1" x14ac:dyDescent="0.25">
      <c r="A16" s="14"/>
      <c r="B16" s="14"/>
      <c r="C16" s="27"/>
      <c r="D16" s="27"/>
      <c r="E16" s="9"/>
      <c r="F16" s="9"/>
      <c r="G16" s="9"/>
      <c r="H16" s="9"/>
      <c r="I16" s="9"/>
      <c r="J16" s="9"/>
      <c r="K16" s="9"/>
      <c r="L16" s="9"/>
      <c r="M16" s="10"/>
      <c r="N16" s="10"/>
      <c r="P16" s="9"/>
      <c r="Q16" s="9"/>
      <c r="R16" s="9"/>
      <c r="S16" s="9"/>
      <c r="T16" s="9"/>
      <c r="U16" s="42"/>
      <c r="V16" s="42"/>
      <c r="W16" s="42"/>
      <c r="X16" s="24"/>
      <c r="Y16" s="24"/>
      <c r="Z16" s="24"/>
      <c r="AA16" s="9"/>
      <c r="AB16" s="24"/>
    </row>
    <row r="17" spans="1:28" s="11" customFormat="1" ht="20.100000000000001" customHeight="1" x14ac:dyDescent="0.25">
      <c r="A17" s="14"/>
      <c r="B17" s="14"/>
      <c r="C17" s="27"/>
      <c r="D17" s="27"/>
      <c r="E17" s="9"/>
      <c r="F17" s="9"/>
      <c r="G17" s="9"/>
      <c r="H17" s="9"/>
      <c r="I17" s="9"/>
      <c r="J17" s="9"/>
      <c r="K17" s="9"/>
      <c r="L17" s="9"/>
      <c r="M17" s="10"/>
      <c r="N17" s="10"/>
      <c r="P17" s="9"/>
      <c r="Q17" s="9"/>
      <c r="R17" s="9"/>
      <c r="S17" s="9"/>
      <c r="T17" s="9"/>
      <c r="U17" s="42"/>
      <c r="V17" s="42"/>
      <c r="W17" s="42"/>
      <c r="X17" s="24"/>
      <c r="Y17" s="24"/>
      <c r="Z17" s="24"/>
      <c r="AA17" s="9"/>
      <c r="AB17" s="24"/>
    </row>
    <row r="18" spans="1:28" s="11" customFormat="1" ht="20.100000000000001" customHeight="1" x14ac:dyDescent="0.25">
      <c r="A18" s="14"/>
      <c r="B18" s="14"/>
      <c r="C18" s="27"/>
      <c r="D18" s="27"/>
      <c r="E18" s="9"/>
      <c r="F18" s="9"/>
      <c r="G18" s="9"/>
      <c r="H18" s="9"/>
      <c r="I18" s="9"/>
      <c r="J18" s="9"/>
      <c r="K18" s="9"/>
      <c r="L18" s="9"/>
      <c r="M18" s="10"/>
      <c r="N18" s="10"/>
      <c r="P18" s="9"/>
      <c r="Q18" s="9"/>
      <c r="R18" s="9"/>
      <c r="S18" s="9"/>
      <c r="T18" s="9"/>
      <c r="U18" s="42"/>
      <c r="V18" s="42"/>
      <c r="W18" s="42"/>
      <c r="X18" s="24"/>
      <c r="Y18" s="24"/>
      <c r="Z18" s="24"/>
      <c r="AA18" s="9"/>
      <c r="AB18" s="24"/>
    </row>
    <row r="19" spans="1:28" s="11" customFormat="1" ht="20.100000000000001" customHeight="1" x14ac:dyDescent="0.25">
      <c r="A19" s="14"/>
      <c r="B19" s="14"/>
      <c r="C19" s="27"/>
      <c r="D19" s="27"/>
      <c r="E19" s="9"/>
      <c r="F19" s="9"/>
      <c r="G19" s="9"/>
      <c r="H19" s="9"/>
      <c r="I19" s="9"/>
      <c r="J19" s="9"/>
      <c r="K19" s="9"/>
      <c r="L19" s="9"/>
      <c r="M19" s="10"/>
      <c r="N19" s="10"/>
      <c r="P19" s="9"/>
      <c r="Q19" s="9"/>
      <c r="R19" s="9"/>
      <c r="S19" s="9"/>
      <c r="T19" s="9"/>
      <c r="U19" s="42"/>
      <c r="V19" s="42"/>
      <c r="W19" s="42"/>
      <c r="X19" s="24"/>
      <c r="Y19" s="24"/>
      <c r="Z19" s="24"/>
      <c r="AB19" s="24"/>
    </row>
    <row r="20" spans="1:28" s="11" customFormat="1" ht="20.100000000000001" customHeight="1" x14ac:dyDescent="0.25">
      <c r="A20" s="14"/>
      <c r="B20" s="14"/>
      <c r="C20" s="27"/>
      <c r="D20" s="27"/>
      <c r="E20" s="9"/>
      <c r="F20" s="9"/>
      <c r="G20" s="9"/>
      <c r="H20" s="9"/>
      <c r="I20" s="9"/>
      <c r="J20" s="9"/>
      <c r="K20" s="9"/>
      <c r="L20" s="9"/>
      <c r="M20" s="10"/>
      <c r="N20" s="10"/>
      <c r="P20" s="9"/>
      <c r="Q20" s="9"/>
      <c r="R20" s="9"/>
      <c r="S20" s="9"/>
      <c r="T20" s="9"/>
      <c r="U20" s="42"/>
      <c r="V20" s="42"/>
      <c r="W20" s="42"/>
      <c r="X20" s="24"/>
      <c r="Y20" s="24"/>
      <c r="Z20" s="24"/>
      <c r="AA20" s="9"/>
      <c r="AB20" s="24"/>
    </row>
    <row r="21" spans="1:28" s="11" customFormat="1" ht="20.100000000000001" customHeight="1" x14ac:dyDescent="0.25">
      <c r="A21" s="14"/>
      <c r="B21" s="14"/>
      <c r="C21" s="27"/>
      <c r="D21" s="27"/>
      <c r="E21" s="9"/>
      <c r="F21" s="9"/>
      <c r="G21" s="9"/>
      <c r="H21" s="9"/>
      <c r="I21" s="9"/>
      <c r="J21" s="9"/>
      <c r="K21" s="9"/>
      <c r="L21" s="9"/>
      <c r="M21" s="10"/>
      <c r="N21" s="10"/>
      <c r="P21" s="9"/>
      <c r="Q21" s="9"/>
      <c r="R21" s="9"/>
      <c r="S21" s="9"/>
      <c r="T21" s="9"/>
      <c r="U21" s="42"/>
      <c r="V21" s="42"/>
      <c r="W21" s="42"/>
      <c r="X21" s="24"/>
      <c r="Y21" s="24"/>
      <c r="Z21" s="24"/>
      <c r="AA21" s="9"/>
      <c r="AB21" s="24"/>
    </row>
    <row r="22" spans="1:28" s="11" customFormat="1" ht="20.100000000000001" customHeight="1" x14ac:dyDescent="0.25">
      <c r="A22" s="14"/>
      <c r="B22" s="14"/>
      <c r="C22" s="27"/>
      <c r="D22" s="27"/>
      <c r="E22" s="9"/>
      <c r="F22" s="9"/>
      <c r="G22" s="9"/>
      <c r="H22" s="9"/>
      <c r="I22" s="9"/>
      <c r="J22" s="9"/>
      <c r="K22" s="9"/>
      <c r="L22" s="9"/>
      <c r="M22" s="10"/>
      <c r="N22" s="10"/>
      <c r="P22" s="9"/>
      <c r="Q22" s="9"/>
      <c r="R22" s="9"/>
      <c r="S22" s="9"/>
      <c r="T22" s="9"/>
      <c r="U22" s="42"/>
      <c r="V22" s="42"/>
      <c r="W22" s="42"/>
      <c r="X22" s="24"/>
      <c r="Y22" s="24"/>
      <c r="Z22" s="24"/>
      <c r="AA22" s="9"/>
      <c r="AB22" s="24"/>
    </row>
    <row r="23" spans="1:28" s="11" customFormat="1" ht="20.100000000000001" customHeight="1" x14ac:dyDescent="0.25">
      <c r="A23" s="14"/>
      <c r="B23" s="14"/>
      <c r="C23" s="27"/>
      <c r="D23" s="27"/>
      <c r="E23" s="9"/>
      <c r="F23" s="9"/>
      <c r="G23" s="9"/>
      <c r="H23" s="9"/>
      <c r="I23" s="9"/>
      <c r="J23" s="9"/>
      <c r="K23" s="9"/>
      <c r="L23" s="9"/>
      <c r="M23" s="10"/>
      <c r="N23" s="10"/>
      <c r="P23" s="9"/>
      <c r="Q23" s="9"/>
      <c r="R23" s="9"/>
      <c r="S23" s="9"/>
      <c r="T23" s="9"/>
      <c r="U23" s="42"/>
      <c r="V23" s="42"/>
      <c r="W23" s="42"/>
      <c r="X23" s="24"/>
      <c r="Y23" s="24"/>
      <c r="Z23" s="24"/>
      <c r="AA23" s="9"/>
      <c r="AB23" s="24"/>
    </row>
    <row r="24" spans="1:28" s="11" customFormat="1" ht="20.100000000000001" customHeight="1" x14ac:dyDescent="0.25">
      <c r="A24" s="14"/>
      <c r="B24" s="14"/>
      <c r="C24" s="27"/>
      <c r="D24" s="27"/>
      <c r="E24" s="9"/>
      <c r="F24" s="9"/>
      <c r="G24" s="9"/>
      <c r="H24" s="9"/>
      <c r="I24" s="9"/>
      <c r="J24" s="9"/>
      <c r="K24" s="9"/>
      <c r="L24" s="9"/>
      <c r="M24" s="10"/>
      <c r="N24" s="10"/>
      <c r="P24" s="9"/>
      <c r="Q24" s="9"/>
      <c r="R24" s="9"/>
      <c r="S24" s="9"/>
      <c r="T24" s="9"/>
      <c r="U24" s="42"/>
      <c r="V24" s="42"/>
      <c r="W24" s="42"/>
      <c r="X24" s="24"/>
      <c r="Y24" s="24"/>
      <c r="Z24" s="24"/>
      <c r="AA24" s="9"/>
      <c r="AB24" s="24"/>
    </row>
    <row r="25" spans="1:28" s="11" customFormat="1" ht="20.100000000000001" customHeight="1" x14ac:dyDescent="0.25">
      <c r="A25" s="14"/>
      <c r="B25" s="14"/>
      <c r="C25" s="27"/>
      <c r="D25" s="27"/>
      <c r="E25" s="9"/>
      <c r="F25" s="9"/>
      <c r="G25" s="9"/>
      <c r="H25" s="9"/>
      <c r="I25" s="9"/>
      <c r="J25" s="9"/>
      <c r="K25" s="9"/>
      <c r="L25" s="9"/>
      <c r="M25" s="10"/>
      <c r="N25" s="10"/>
      <c r="P25" s="9"/>
      <c r="Q25" s="9"/>
      <c r="R25" s="9"/>
      <c r="S25" s="9"/>
      <c r="T25" s="9"/>
      <c r="U25" s="42"/>
      <c r="V25" s="42"/>
      <c r="W25" s="42"/>
      <c r="X25" s="24"/>
      <c r="Y25" s="24"/>
      <c r="Z25" s="24"/>
      <c r="AA25" s="9"/>
      <c r="AB25" s="24"/>
    </row>
    <row r="26" spans="1:28" s="11" customFormat="1" ht="20.100000000000001" customHeight="1" x14ac:dyDescent="0.25">
      <c r="A26" s="14"/>
      <c r="B26" s="14"/>
      <c r="C26" s="27"/>
      <c r="D26" s="27"/>
      <c r="E26" s="9"/>
      <c r="F26" s="9"/>
      <c r="G26" s="9"/>
      <c r="H26" s="9"/>
      <c r="I26" s="9"/>
      <c r="J26" s="9"/>
      <c r="K26" s="9"/>
      <c r="L26" s="9"/>
      <c r="M26" s="10"/>
      <c r="N26" s="10"/>
      <c r="P26" s="9"/>
      <c r="Q26" s="9"/>
      <c r="R26" s="9"/>
      <c r="S26" s="9"/>
      <c r="T26" s="9"/>
      <c r="U26" s="42"/>
      <c r="V26" s="42"/>
      <c r="W26" s="42"/>
      <c r="X26" s="24"/>
      <c r="Y26" s="24"/>
      <c r="Z26" s="24"/>
      <c r="AA26" s="9"/>
      <c r="AB26" s="24"/>
    </row>
    <row r="27" spans="1:28" s="11" customFormat="1" ht="20.100000000000001" customHeight="1" x14ac:dyDescent="0.25">
      <c r="A27" s="14"/>
      <c r="B27" s="14"/>
      <c r="C27" s="27"/>
      <c r="D27" s="27"/>
      <c r="E27" s="9"/>
      <c r="F27" s="9"/>
      <c r="G27" s="9"/>
      <c r="H27" s="9"/>
      <c r="I27" s="9"/>
      <c r="J27" s="9"/>
      <c r="K27" s="9"/>
      <c r="L27" s="9"/>
      <c r="M27" s="10"/>
      <c r="N27" s="10"/>
      <c r="P27" s="9"/>
      <c r="Q27" s="9"/>
      <c r="R27" s="9"/>
      <c r="S27" s="9"/>
      <c r="T27" s="9"/>
      <c r="U27" s="42"/>
      <c r="V27" s="42"/>
      <c r="W27" s="42"/>
      <c r="X27" s="24"/>
      <c r="Y27" s="24"/>
      <c r="Z27" s="24"/>
      <c r="AA27" s="9"/>
      <c r="AB27" s="24"/>
    </row>
    <row r="28" spans="1:28" s="11" customFormat="1" ht="20.100000000000001" customHeight="1" x14ac:dyDescent="0.25">
      <c r="A28" s="14"/>
      <c r="B28" s="14"/>
      <c r="C28" s="27"/>
      <c r="D28" s="27"/>
      <c r="E28" s="9"/>
      <c r="M28" s="10"/>
      <c r="N28" s="10"/>
      <c r="P28" s="9"/>
      <c r="U28" s="42"/>
      <c r="V28" s="42"/>
      <c r="W28" s="42"/>
      <c r="X28" s="24"/>
      <c r="Y28" s="24"/>
      <c r="Z28" s="24"/>
      <c r="AB28" s="24"/>
    </row>
    <row r="29" spans="1:28" s="11" customFormat="1" ht="20.100000000000001" customHeight="1" x14ac:dyDescent="0.25">
      <c r="A29" s="14"/>
      <c r="B29" s="14"/>
      <c r="C29" s="27"/>
      <c r="D29" s="27"/>
      <c r="E29" s="9"/>
      <c r="M29" s="10"/>
      <c r="N29" s="10"/>
      <c r="P29" s="9"/>
      <c r="U29" s="42"/>
      <c r="V29" s="42"/>
      <c r="W29" s="42"/>
      <c r="X29" s="24"/>
      <c r="Y29" s="24"/>
      <c r="Z29" s="24"/>
      <c r="AB29" s="24"/>
    </row>
    <row r="30" spans="1:28" s="11" customFormat="1" ht="20.100000000000001" customHeight="1" x14ac:dyDescent="0.25">
      <c r="A30" s="14"/>
      <c r="B30" s="14"/>
      <c r="C30" s="27"/>
      <c r="D30" s="27"/>
      <c r="E30" s="9"/>
      <c r="M30" s="10"/>
      <c r="N30" s="10"/>
      <c r="P30" s="9"/>
      <c r="U30" s="42"/>
      <c r="V30" s="42"/>
      <c r="W30" s="42"/>
      <c r="X30" s="24"/>
      <c r="Y30" s="24"/>
      <c r="Z30" s="24"/>
      <c r="AB30" s="24"/>
    </row>
    <row r="31" spans="1:28" s="11" customFormat="1" ht="20.100000000000001" customHeight="1" x14ac:dyDescent="0.25">
      <c r="A31" s="14"/>
      <c r="B31" s="14"/>
      <c r="C31" s="27"/>
      <c r="D31" s="27"/>
      <c r="E31" s="9"/>
      <c r="M31" s="10"/>
      <c r="N31" s="10"/>
      <c r="P31" s="9"/>
      <c r="U31" s="42"/>
      <c r="V31" s="42"/>
      <c r="W31" s="42"/>
      <c r="X31" s="24"/>
      <c r="Y31" s="24"/>
      <c r="Z31" s="24"/>
      <c r="AB31" s="24"/>
    </row>
    <row r="32" spans="1:28" s="11" customFormat="1" ht="20.100000000000001" customHeight="1" x14ac:dyDescent="0.25">
      <c r="A32" s="14"/>
      <c r="B32" s="14"/>
      <c r="C32" s="27"/>
      <c r="D32" s="27"/>
      <c r="E32" s="9"/>
      <c r="M32" s="10"/>
      <c r="N32" s="10"/>
      <c r="P32" s="9"/>
      <c r="U32" s="42"/>
      <c r="V32" s="42"/>
      <c r="W32" s="42"/>
      <c r="X32" s="24"/>
      <c r="Y32" s="24"/>
      <c r="Z32" s="24"/>
      <c r="AB32" s="24"/>
    </row>
    <row r="33" spans="1:28" s="11" customFormat="1" ht="20.100000000000001" customHeight="1" x14ac:dyDescent="0.25">
      <c r="A33" s="14"/>
      <c r="B33" s="14"/>
      <c r="C33" s="27"/>
      <c r="D33" s="27"/>
      <c r="E33" s="9"/>
      <c r="M33" s="10"/>
      <c r="N33" s="10"/>
      <c r="P33" s="9"/>
      <c r="U33" s="42"/>
      <c r="V33" s="42"/>
      <c r="W33" s="42"/>
      <c r="X33" s="24"/>
      <c r="Y33" s="24"/>
      <c r="Z33" s="24"/>
      <c r="AB33" s="24"/>
    </row>
    <row r="34" spans="1:28" s="11" customFormat="1" ht="20.100000000000001" customHeight="1" x14ac:dyDescent="0.25">
      <c r="A34" s="14"/>
      <c r="B34" s="14"/>
      <c r="C34" s="27"/>
      <c r="D34" s="27"/>
      <c r="E34" s="9"/>
      <c r="M34" s="10"/>
      <c r="N34" s="10"/>
      <c r="P34" s="9"/>
      <c r="U34" s="42"/>
      <c r="V34" s="42"/>
      <c r="W34" s="42"/>
      <c r="X34" s="24"/>
      <c r="Y34" s="24"/>
      <c r="Z34" s="24"/>
      <c r="AB34" s="24"/>
    </row>
    <row r="35" spans="1:28" s="11" customFormat="1" ht="20.100000000000001" customHeight="1" x14ac:dyDescent="0.25">
      <c r="A35" s="14"/>
      <c r="B35" s="14"/>
      <c r="C35" s="27"/>
      <c r="D35" s="27"/>
      <c r="E35" s="9"/>
      <c r="M35" s="10"/>
      <c r="N35" s="10"/>
      <c r="P35" s="9"/>
      <c r="U35" s="42"/>
      <c r="V35" s="42"/>
      <c r="W35" s="42"/>
      <c r="X35" s="24"/>
      <c r="Y35" s="24"/>
      <c r="Z35" s="24"/>
      <c r="AB35" s="24"/>
    </row>
    <row r="36" spans="1:28" s="11" customFormat="1" ht="20.100000000000001" customHeight="1" x14ac:dyDescent="0.25">
      <c r="A36" s="14"/>
      <c r="B36" s="14"/>
      <c r="C36" s="27"/>
      <c r="D36" s="27"/>
      <c r="E36" s="9"/>
      <c r="M36" s="10"/>
      <c r="N36" s="10"/>
      <c r="P36" s="9"/>
      <c r="U36" s="42"/>
      <c r="V36" s="42"/>
      <c r="W36" s="42"/>
      <c r="X36" s="24"/>
      <c r="Y36" s="24"/>
      <c r="Z36" s="24"/>
      <c r="AB36" s="24"/>
    </row>
    <row r="37" spans="1:28" s="11" customFormat="1" ht="20.100000000000001" customHeight="1" x14ac:dyDescent="0.25">
      <c r="A37" s="14"/>
      <c r="B37" s="14"/>
      <c r="C37" s="27"/>
      <c r="D37" s="27"/>
      <c r="E37" s="9"/>
      <c r="M37" s="10"/>
      <c r="N37" s="10"/>
      <c r="P37" s="9"/>
      <c r="U37" s="42"/>
      <c r="V37" s="42"/>
      <c r="W37" s="42"/>
      <c r="X37" s="24"/>
      <c r="Y37" s="24"/>
      <c r="Z37" s="24"/>
      <c r="AB37" s="24"/>
    </row>
    <row r="38" spans="1:28" s="11" customFormat="1" ht="20.100000000000001" customHeight="1" x14ac:dyDescent="0.25">
      <c r="A38" s="14"/>
      <c r="B38" s="14"/>
      <c r="C38" s="27"/>
      <c r="D38" s="27"/>
      <c r="E38" s="9"/>
      <c r="M38" s="10"/>
      <c r="N38" s="10"/>
      <c r="P38" s="9"/>
      <c r="U38" s="42"/>
      <c r="V38" s="42"/>
      <c r="W38" s="42"/>
      <c r="X38" s="24"/>
      <c r="Y38" s="24"/>
      <c r="Z38" s="24"/>
      <c r="AB38" s="24"/>
    </row>
    <row r="39" spans="1:28" s="11" customFormat="1" ht="20.100000000000001" customHeight="1" x14ac:dyDescent="0.25">
      <c r="A39" s="14"/>
      <c r="B39" s="14"/>
      <c r="C39" s="27"/>
      <c r="D39" s="27"/>
      <c r="E39" s="9"/>
      <c r="M39" s="10"/>
      <c r="N39" s="10"/>
      <c r="P39" s="9"/>
      <c r="U39" s="42"/>
      <c r="V39" s="42"/>
      <c r="W39" s="42"/>
      <c r="X39" s="24"/>
      <c r="Y39" s="24"/>
      <c r="Z39" s="24"/>
      <c r="AB39" s="24"/>
    </row>
    <row r="40" spans="1:28" s="11" customFormat="1" ht="20.100000000000001" customHeight="1" x14ac:dyDescent="0.25">
      <c r="A40" s="14"/>
      <c r="B40" s="14"/>
      <c r="C40" s="27"/>
      <c r="D40" s="27"/>
      <c r="E40" s="9"/>
      <c r="M40" s="10"/>
      <c r="N40" s="10"/>
      <c r="P40" s="9"/>
      <c r="U40" s="42"/>
      <c r="V40" s="42"/>
      <c r="W40" s="42"/>
      <c r="X40" s="24"/>
      <c r="Y40" s="24"/>
      <c r="Z40" s="24"/>
      <c r="AB40" s="24"/>
    </row>
    <row r="41" spans="1:28" s="11" customFormat="1" ht="20.100000000000001" customHeight="1" x14ac:dyDescent="0.25">
      <c r="A41" s="14"/>
      <c r="B41" s="14"/>
      <c r="C41" s="27"/>
      <c r="D41" s="27"/>
      <c r="E41" s="9"/>
      <c r="M41" s="10"/>
      <c r="N41" s="10"/>
      <c r="P41" s="9"/>
      <c r="U41" s="42"/>
      <c r="V41" s="42"/>
      <c r="W41" s="42"/>
      <c r="X41" s="24"/>
      <c r="Y41" s="24"/>
      <c r="Z41" s="24"/>
      <c r="AB41" s="24"/>
    </row>
    <row r="42" spans="1:28" s="11" customFormat="1" ht="20.100000000000001" customHeight="1" x14ac:dyDescent="0.25">
      <c r="A42" s="14"/>
      <c r="B42" s="14"/>
      <c r="C42" s="27"/>
      <c r="D42" s="27"/>
      <c r="E42" s="9"/>
      <c r="M42" s="10"/>
      <c r="N42" s="10"/>
      <c r="P42" s="9"/>
      <c r="U42" s="42"/>
      <c r="V42" s="42"/>
      <c r="W42" s="42"/>
      <c r="X42" s="24"/>
      <c r="Y42" s="24"/>
      <c r="Z42" s="24"/>
      <c r="AB42" s="24"/>
    </row>
    <row r="43" spans="1:28" s="11" customFormat="1" ht="20.100000000000001" customHeight="1" x14ac:dyDescent="0.25">
      <c r="A43" s="14"/>
      <c r="B43" s="14"/>
      <c r="C43" s="27"/>
      <c r="D43" s="27"/>
      <c r="E43" s="9"/>
      <c r="M43" s="10"/>
      <c r="N43" s="10"/>
      <c r="P43" s="9"/>
      <c r="U43" s="42"/>
      <c r="V43" s="42"/>
      <c r="W43" s="42"/>
      <c r="X43" s="24"/>
      <c r="Y43" s="24"/>
      <c r="Z43" s="24"/>
      <c r="AB43" s="24"/>
    </row>
    <row r="44" spans="1:28" s="11" customFormat="1" ht="20.100000000000001" customHeight="1" x14ac:dyDescent="0.25">
      <c r="A44" s="14"/>
      <c r="B44" s="14"/>
      <c r="C44" s="27"/>
      <c r="D44" s="27"/>
      <c r="E44" s="9"/>
      <c r="M44" s="10"/>
      <c r="N44" s="10"/>
      <c r="P44" s="9"/>
      <c r="U44" s="42"/>
      <c r="V44" s="42"/>
      <c r="W44" s="42"/>
      <c r="X44" s="24"/>
      <c r="Y44" s="24"/>
      <c r="Z44" s="24"/>
      <c r="AB44" s="24"/>
    </row>
    <row r="45" spans="1:28" s="11" customFormat="1" ht="20.100000000000001" customHeight="1" x14ac:dyDescent="0.25">
      <c r="A45" s="14"/>
      <c r="B45" s="14"/>
      <c r="C45" s="27"/>
      <c r="D45" s="27"/>
      <c r="E45" s="9"/>
      <c r="M45" s="10"/>
      <c r="N45" s="10"/>
      <c r="P45" s="9"/>
      <c r="U45" s="42"/>
      <c r="V45" s="42"/>
      <c r="W45" s="42"/>
      <c r="X45" s="24"/>
      <c r="Y45" s="24"/>
      <c r="Z45" s="24"/>
      <c r="AB45" s="24"/>
    </row>
    <row r="46" spans="1:28" s="11" customFormat="1" ht="20.100000000000001" customHeight="1" x14ac:dyDescent="0.25">
      <c r="A46" s="14"/>
      <c r="B46" s="14"/>
      <c r="C46" s="27"/>
      <c r="D46" s="27"/>
      <c r="M46" s="10"/>
      <c r="N46" s="10"/>
      <c r="U46" s="42"/>
      <c r="V46" s="42"/>
      <c r="W46" s="42"/>
      <c r="X46" s="24"/>
      <c r="Y46" s="24"/>
      <c r="Z46" s="24"/>
      <c r="AB46" s="24"/>
    </row>
    <row r="47" spans="1:28" s="11" customFormat="1" ht="20.100000000000001" customHeight="1" x14ac:dyDescent="0.25">
      <c r="A47" s="14"/>
      <c r="B47" s="14"/>
      <c r="C47" s="27"/>
      <c r="D47" s="27"/>
      <c r="M47" s="10"/>
      <c r="N47" s="10"/>
      <c r="U47" s="42"/>
      <c r="V47" s="42"/>
      <c r="W47" s="42"/>
      <c r="X47" s="24"/>
      <c r="Y47" s="24"/>
      <c r="Z47" s="24"/>
      <c r="AB47" s="24"/>
    </row>
    <row r="48" spans="1:28" s="11" customFormat="1" ht="20.100000000000001" customHeight="1" x14ac:dyDescent="0.25">
      <c r="A48" s="12"/>
      <c r="B48" s="12"/>
      <c r="C48" s="12"/>
      <c r="D48" s="12"/>
      <c r="M48" s="10"/>
      <c r="N48" s="10"/>
      <c r="U48" s="42"/>
      <c r="V48" s="42"/>
      <c r="W48" s="42"/>
      <c r="X48" s="24"/>
      <c r="Y48" s="24"/>
      <c r="Z48" s="24"/>
      <c r="AB48" s="24"/>
    </row>
    <row r="49" spans="1:28" s="11" customFormat="1" ht="20.100000000000001" customHeight="1" x14ac:dyDescent="0.25">
      <c r="A49" s="12"/>
      <c r="B49" s="12"/>
      <c r="C49" s="12"/>
      <c r="D49" s="12"/>
      <c r="M49" s="10"/>
      <c r="N49" s="10"/>
      <c r="U49" s="42"/>
      <c r="V49" s="42"/>
      <c r="W49" s="42"/>
      <c r="X49" s="24"/>
      <c r="Y49" s="24"/>
      <c r="Z49" s="24"/>
      <c r="AB49" s="24"/>
    </row>
    <row r="50" spans="1:28" s="11" customFormat="1" ht="20.100000000000001" customHeight="1" x14ac:dyDescent="0.25">
      <c r="A50" s="12"/>
      <c r="B50" s="12"/>
      <c r="C50" s="12"/>
      <c r="D50" s="12"/>
      <c r="M50" s="10"/>
      <c r="N50" s="10"/>
      <c r="U50" s="42"/>
      <c r="V50" s="42"/>
      <c r="W50" s="42"/>
      <c r="X50" s="24"/>
      <c r="Y50" s="24"/>
      <c r="Z50" s="24"/>
      <c r="AB50" s="24"/>
    </row>
    <row r="51" spans="1:28" s="11" customFormat="1" ht="20.100000000000001" customHeight="1" x14ac:dyDescent="0.25">
      <c r="A51" s="12"/>
      <c r="B51" s="12"/>
      <c r="C51" s="12"/>
      <c r="D51" s="12"/>
      <c r="M51" s="10"/>
      <c r="N51" s="10"/>
      <c r="U51" s="42"/>
      <c r="V51" s="42"/>
      <c r="W51" s="42"/>
      <c r="X51" s="24"/>
      <c r="Y51" s="24"/>
      <c r="Z51" s="24"/>
      <c r="AB51" s="24"/>
    </row>
    <row r="52" spans="1:28" s="11" customFormat="1" ht="20.100000000000001" customHeight="1" x14ac:dyDescent="0.25">
      <c r="A52" s="12"/>
      <c r="B52" s="12"/>
      <c r="C52" s="12"/>
      <c r="D52" s="12"/>
      <c r="M52" s="10"/>
      <c r="N52" s="10"/>
      <c r="U52" s="42"/>
      <c r="V52" s="42"/>
      <c r="W52" s="42"/>
      <c r="X52" s="24"/>
      <c r="Y52" s="24"/>
      <c r="Z52" s="24"/>
      <c r="AB52" s="24"/>
    </row>
    <row r="53" spans="1:28" s="11" customFormat="1" ht="20.100000000000001" customHeight="1" x14ac:dyDescent="0.25">
      <c r="A53" s="12"/>
      <c r="B53" s="12"/>
      <c r="C53" s="12"/>
      <c r="D53" s="12"/>
      <c r="M53" s="10"/>
      <c r="N53" s="10"/>
      <c r="U53" s="42"/>
      <c r="V53" s="42"/>
      <c r="W53" s="42"/>
      <c r="X53" s="24"/>
      <c r="Y53" s="24"/>
      <c r="Z53" s="24"/>
      <c r="AB53" s="24"/>
    </row>
    <row r="54" spans="1:28" s="11" customFormat="1" ht="20.100000000000001" customHeight="1" x14ac:dyDescent="0.25">
      <c r="A54" s="12"/>
      <c r="B54" s="12"/>
      <c r="C54" s="12"/>
      <c r="D54" s="12"/>
      <c r="M54" s="10"/>
      <c r="N54" s="10"/>
      <c r="U54" s="42"/>
      <c r="V54" s="42"/>
      <c r="W54" s="42"/>
      <c r="X54" s="24"/>
      <c r="Y54" s="24"/>
      <c r="Z54" s="24"/>
      <c r="AB54" s="24"/>
    </row>
    <row r="55" spans="1:28" s="11" customFormat="1" ht="20.100000000000001" customHeight="1" x14ac:dyDescent="0.25">
      <c r="A55" s="12"/>
      <c r="B55" s="12"/>
      <c r="C55" s="12"/>
      <c r="D55" s="12"/>
      <c r="M55" s="10"/>
      <c r="N55" s="10"/>
      <c r="U55" s="42"/>
      <c r="V55" s="42"/>
      <c r="W55" s="42"/>
      <c r="X55" s="24"/>
      <c r="Y55" s="24"/>
      <c r="Z55" s="24"/>
      <c r="AB55" s="24"/>
    </row>
    <row r="56" spans="1:28" s="11" customFormat="1" ht="20.100000000000001" customHeight="1" x14ac:dyDescent="0.25">
      <c r="A56" s="12"/>
      <c r="B56" s="12"/>
      <c r="C56" s="12"/>
      <c r="D56" s="12"/>
      <c r="M56" s="10"/>
      <c r="N56" s="10"/>
      <c r="U56" s="42"/>
      <c r="V56" s="42"/>
      <c r="W56" s="42"/>
      <c r="X56" s="24"/>
      <c r="Y56" s="24"/>
      <c r="Z56" s="24"/>
      <c r="AB56" s="24"/>
    </row>
    <row r="57" spans="1:28" s="11" customFormat="1" ht="20.100000000000001" customHeight="1" x14ac:dyDescent="0.25">
      <c r="A57" s="12"/>
      <c r="B57" s="12"/>
      <c r="C57" s="12"/>
      <c r="D57" s="12"/>
      <c r="M57" s="10"/>
      <c r="N57" s="10"/>
      <c r="U57" s="42"/>
      <c r="V57" s="42"/>
      <c r="W57" s="42"/>
      <c r="X57" s="24"/>
      <c r="Y57" s="24"/>
      <c r="Z57" s="24"/>
      <c r="AB57" s="24"/>
    </row>
    <row r="58" spans="1:28" s="11" customFormat="1" ht="20.100000000000001" customHeight="1" x14ac:dyDescent="0.25">
      <c r="A58" s="12"/>
      <c r="B58" s="12"/>
      <c r="C58" s="12"/>
      <c r="D58" s="12"/>
      <c r="M58" s="10"/>
      <c r="N58" s="10"/>
      <c r="U58" s="42"/>
      <c r="V58" s="42"/>
      <c r="W58" s="42"/>
      <c r="X58" s="24"/>
      <c r="Y58" s="24"/>
      <c r="Z58" s="24"/>
      <c r="AB58" s="24"/>
    </row>
    <row r="59" spans="1:28" s="11" customFormat="1" ht="20.100000000000001" customHeight="1" x14ac:dyDescent="0.25">
      <c r="A59" s="12"/>
      <c r="B59" s="12"/>
      <c r="C59" s="12"/>
      <c r="D59" s="12"/>
      <c r="M59" s="10"/>
      <c r="N59" s="10"/>
      <c r="U59" s="42"/>
      <c r="V59" s="42"/>
      <c r="W59" s="42"/>
      <c r="X59" s="24"/>
      <c r="Y59" s="24"/>
      <c r="Z59" s="24"/>
      <c r="AB59" s="24"/>
    </row>
    <row r="60" spans="1:28" s="11" customFormat="1" ht="20.100000000000001" customHeight="1" x14ac:dyDescent="0.25">
      <c r="A60" s="12"/>
      <c r="B60" s="12"/>
      <c r="C60" s="12"/>
      <c r="D60" s="12"/>
      <c r="M60" s="10"/>
      <c r="N60" s="10"/>
      <c r="U60" s="42"/>
      <c r="V60" s="42"/>
      <c r="W60" s="42"/>
      <c r="X60" s="24"/>
      <c r="Y60" s="24"/>
      <c r="Z60" s="24"/>
      <c r="AB60" s="24"/>
    </row>
    <row r="61" spans="1:28" s="11" customFormat="1" ht="20.100000000000001" customHeight="1" x14ac:dyDescent="0.25">
      <c r="A61" s="12"/>
      <c r="B61" s="12"/>
      <c r="C61" s="12"/>
      <c r="D61" s="12"/>
      <c r="M61" s="10"/>
      <c r="N61" s="10"/>
      <c r="U61" s="42"/>
      <c r="V61" s="42"/>
      <c r="W61" s="42"/>
      <c r="X61" s="24"/>
      <c r="Y61" s="24"/>
      <c r="Z61" s="24"/>
      <c r="AB61" s="24"/>
    </row>
    <row r="62" spans="1:28" s="11" customFormat="1" ht="20.100000000000001" customHeight="1" x14ac:dyDescent="0.25">
      <c r="A62" s="12"/>
      <c r="B62" s="12"/>
      <c r="C62" s="12"/>
      <c r="D62" s="12"/>
      <c r="M62" s="10"/>
      <c r="N62" s="10"/>
      <c r="U62" s="42"/>
      <c r="V62" s="42"/>
      <c r="W62" s="42"/>
      <c r="X62" s="24"/>
      <c r="Y62" s="24"/>
      <c r="Z62" s="24"/>
      <c r="AB62" s="24"/>
    </row>
    <row r="63" spans="1:28" s="11" customFormat="1" ht="20.100000000000001" customHeight="1" x14ac:dyDescent="0.25">
      <c r="A63" s="12"/>
      <c r="B63" s="12"/>
      <c r="C63" s="12"/>
      <c r="D63" s="12"/>
      <c r="M63" s="10"/>
      <c r="N63" s="10"/>
      <c r="U63" s="42"/>
      <c r="V63" s="42"/>
      <c r="W63" s="42"/>
      <c r="X63" s="24"/>
      <c r="Y63" s="24"/>
      <c r="Z63" s="24"/>
      <c r="AB63" s="24"/>
    </row>
    <row r="64" spans="1:28" s="11" customFormat="1" ht="20.100000000000001" customHeight="1" x14ac:dyDescent="0.25">
      <c r="A64" s="12"/>
      <c r="B64" s="12"/>
      <c r="C64" s="12"/>
      <c r="D64" s="12"/>
      <c r="M64" s="10"/>
      <c r="N64" s="10"/>
      <c r="U64" s="42"/>
      <c r="V64" s="42"/>
      <c r="W64" s="42"/>
      <c r="X64" s="24"/>
      <c r="Y64" s="24"/>
      <c r="Z64" s="24"/>
      <c r="AB64" s="24"/>
    </row>
    <row r="65" spans="1:28" s="11" customFormat="1" ht="20.100000000000001" customHeight="1" x14ac:dyDescent="0.25">
      <c r="A65" s="12"/>
      <c r="B65" s="12"/>
      <c r="C65" s="12"/>
      <c r="D65" s="12"/>
      <c r="M65" s="10"/>
      <c r="N65" s="10"/>
      <c r="U65" s="42"/>
      <c r="V65" s="42"/>
      <c r="W65" s="42"/>
      <c r="X65" s="24"/>
      <c r="Y65" s="24"/>
      <c r="Z65" s="24"/>
      <c r="AB65" s="24"/>
    </row>
    <row r="66" spans="1:28" s="11" customFormat="1" ht="20.100000000000001" customHeight="1" x14ac:dyDescent="0.25">
      <c r="A66" s="12"/>
      <c r="B66" s="12"/>
      <c r="C66" s="12"/>
      <c r="D66" s="12"/>
      <c r="M66" s="10"/>
      <c r="N66" s="10"/>
      <c r="U66" s="42"/>
      <c r="V66" s="42"/>
      <c r="W66" s="42"/>
      <c r="X66" s="24"/>
      <c r="Y66" s="24"/>
      <c r="Z66" s="24"/>
      <c r="AB66" s="24"/>
    </row>
    <row r="67" spans="1:28" s="11" customFormat="1" ht="20.100000000000001" customHeight="1" x14ac:dyDescent="0.25">
      <c r="A67" s="12"/>
      <c r="B67" s="12"/>
      <c r="C67" s="12"/>
      <c r="D67" s="12"/>
      <c r="M67" s="10"/>
      <c r="N67" s="10"/>
      <c r="U67" s="42"/>
      <c r="V67" s="42"/>
      <c r="W67" s="42"/>
      <c r="X67" s="24"/>
      <c r="Y67" s="24"/>
      <c r="Z67" s="24"/>
      <c r="AB67" s="24"/>
    </row>
    <row r="68" spans="1:28" s="11" customFormat="1" ht="20.100000000000001" customHeight="1" x14ac:dyDescent="0.25">
      <c r="A68" s="12"/>
      <c r="B68" s="12"/>
      <c r="C68" s="12"/>
      <c r="D68" s="12"/>
      <c r="M68" s="10"/>
      <c r="N68" s="10"/>
      <c r="U68" s="42"/>
      <c r="V68" s="42"/>
      <c r="W68" s="42"/>
      <c r="X68" s="24"/>
      <c r="Y68" s="24"/>
      <c r="Z68" s="24"/>
      <c r="AB68" s="24"/>
    </row>
    <row r="69" spans="1:28" s="11" customFormat="1" ht="20.100000000000001" customHeight="1" x14ac:dyDescent="0.25">
      <c r="A69" s="12"/>
      <c r="B69" s="12"/>
      <c r="C69" s="12"/>
      <c r="D69" s="12"/>
      <c r="M69" s="10"/>
      <c r="N69" s="10"/>
      <c r="U69" s="42"/>
      <c r="V69" s="42"/>
      <c r="W69" s="42"/>
      <c r="X69" s="24"/>
      <c r="Y69" s="24"/>
      <c r="Z69" s="24"/>
      <c r="AB69" s="24"/>
    </row>
    <row r="70" spans="1:28" s="11" customFormat="1" ht="20.100000000000001" customHeight="1" x14ac:dyDescent="0.25">
      <c r="A70" s="12"/>
      <c r="B70" s="12"/>
      <c r="C70" s="12"/>
      <c r="D70" s="12"/>
      <c r="M70" s="10"/>
      <c r="N70" s="10"/>
      <c r="U70" s="42"/>
      <c r="V70" s="42"/>
      <c r="W70" s="42"/>
      <c r="X70" s="24"/>
      <c r="Y70" s="24"/>
      <c r="Z70" s="24"/>
      <c r="AB70" s="24"/>
    </row>
    <row r="71" spans="1:28" s="11" customFormat="1" ht="20.100000000000001" customHeight="1" x14ac:dyDescent="0.25">
      <c r="A71" s="12"/>
      <c r="B71" s="12"/>
      <c r="C71" s="12"/>
      <c r="D71" s="12"/>
      <c r="M71" s="10"/>
      <c r="N71" s="10"/>
      <c r="U71" s="42"/>
      <c r="V71" s="42"/>
      <c r="W71" s="42"/>
      <c r="X71" s="24"/>
      <c r="Y71" s="24"/>
      <c r="Z71" s="24"/>
      <c r="AB71" s="24"/>
    </row>
    <row r="72" spans="1:28" s="11" customFormat="1" ht="20.100000000000001" customHeight="1" x14ac:dyDescent="0.25">
      <c r="A72" s="12"/>
      <c r="B72" s="12"/>
      <c r="C72" s="12"/>
      <c r="D72" s="12"/>
      <c r="M72" s="10"/>
      <c r="N72" s="10"/>
      <c r="U72" s="42"/>
      <c r="V72" s="42"/>
      <c r="W72" s="42"/>
      <c r="X72" s="24"/>
      <c r="Y72" s="24"/>
      <c r="Z72" s="24"/>
      <c r="AB72" s="24"/>
    </row>
    <row r="73" spans="1:28" s="11" customFormat="1" ht="20.100000000000001" customHeight="1" x14ac:dyDescent="0.25">
      <c r="A73" s="12"/>
      <c r="B73" s="12"/>
      <c r="C73" s="12"/>
      <c r="D73" s="12"/>
      <c r="M73" s="10"/>
      <c r="N73" s="10"/>
      <c r="U73" s="42"/>
      <c r="V73" s="42"/>
      <c r="W73" s="42"/>
      <c r="X73" s="24"/>
      <c r="Y73" s="24"/>
      <c r="Z73" s="24"/>
      <c r="AB73" s="24"/>
    </row>
    <row r="74" spans="1:28" s="11" customFormat="1" ht="20.100000000000001" customHeight="1" x14ac:dyDescent="0.25">
      <c r="A74" s="12"/>
      <c r="B74" s="12"/>
      <c r="C74" s="12"/>
      <c r="D74" s="12"/>
      <c r="M74" s="10"/>
      <c r="N74" s="10"/>
      <c r="U74" s="42"/>
      <c r="V74" s="42"/>
      <c r="W74" s="42"/>
      <c r="X74" s="24"/>
      <c r="Y74" s="24"/>
      <c r="Z74" s="24"/>
      <c r="AB74" s="24"/>
    </row>
    <row r="75" spans="1:28" s="11" customFormat="1" ht="20.100000000000001" customHeight="1" x14ac:dyDescent="0.25">
      <c r="A75" s="12"/>
      <c r="B75" s="12"/>
      <c r="C75" s="12"/>
      <c r="D75" s="12"/>
      <c r="M75" s="10"/>
      <c r="N75" s="10"/>
      <c r="U75" s="42"/>
      <c r="V75" s="42"/>
      <c r="W75" s="42"/>
      <c r="X75" s="24"/>
      <c r="Y75" s="24"/>
      <c r="Z75" s="24"/>
      <c r="AB75" s="24"/>
    </row>
    <row r="76" spans="1:28" s="11" customFormat="1" ht="20.100000000000001" customHeight="1" x14ac:dyDescent="0.25">
      <c r="A76" s="12"/>
      <c r="B76" s="12"/>
      <c r="C76" s="12"/>
      <c r="D76" s="12"/>
      <c r="M76" s="10"/>
      <c r="N76" s="10"/>
      <c r="U76" s="42"/>
      <c r="V76" s="42"/>
      <c r="W76" s="42"/>
      <c r="X76" s="24"/>
      <c r="Y76" s="24"/>
      <c r="Z76" s="24"/>
      <c r="AB76" s="24"/>
    </row>
    <row r="77" spans="1:28" s="11" customFormat="1" ht="20.100000000000001" customHeight="1" x14ac:dyDescent="0.25">
      <c r="A77" s="12"/>
      <c r="B77" s="12"/>
      <c r="C77" s="12"/>
      <c r="D77" s="12"/>
      <c r="M77" s="10"/>
      <c r="N77" s="10"/>
      <c r="U77" s="42"/>
      <c r="V77" s="42"/>
      <c r="W77" s="42"/>
      <c r="X77" s="24"/>
      <c r="Y77" s="24"/>
      <c r="Z77" s="24"/>
      <c r="AB77" s="24"/>
    </row>
    <row r="78" spans="1:28" s="11" customFormat="1" ht="20.100000000000001" customHeight="1" x14ac:dyDescent="0.25">
      <c r="A78" s="12"/>
      <c r="B78" s="12"/>
      <c r="C78" s="12"/>
      <c r="D78" s="12"/>
      <c r="M78" s="10"/>
      <c r="N78" s="10"/>
      <c r="U78" s="42"/>
      <c r="V78" s="42"/>
      <c r="W78" s="42"/>
      <c r="X78" s="24"/>
      <c r="Y78" s="24"/>
      <c r="Z78" s="24"/>
      <c r="AB78" s="24"/>
    </row>
    <row r="79" spans="1:28" s="11" customFormat="1" ht="20.100000000000001" customHeight="1" x14ac:dyDescent="0.25">
      <c r="A79" s="12"/>
      <c r="B79" s="12"/>
      <c r="C79" s="12"/>
      <c r="D79" s="12"/>
      <c r="M79" s="10"/>
      <c r="N79" s="10"/>
      <c r="U79" s="42"/>
      <c r="V79" s="42"/>
      <c r="W79" s="42"/>
      <c r="X79" s="24"/>
      <c r="Y79" s="24"/>
      <c r="Z79" s="24"/>
      <c r="AB79" s="24"/>
    </row>
    <row r="80" spans="1:28" s="11" customFormat="1" ht="20.100000000000001" customHeight="1" x14ac:dyDescent="0.25">
      <c r="A80" s="12"/>
      <c r="B80" s="12"/>
      <c r="C80" s="12"/>
      <c r="D80" s="12"/>
      <c r="M80" s="10"/>
      <c r="N80" s="10"/>
      <c r="U80" s="42"/>
      <c r="V80" s="42"/>
      <c r="W80" s="42"/>
      <c r="X80" s="24"/>
      <c r="Y80" s="24"/>
      <c r="Z80" s="24"/>
      <c r="AB80" s="24"/>
    </row>
    <row r="81" spans="1:28" s="11" customFormat="1" ht="20.100000000000001" customHeight="1" x14ac:dyDescent="0.25">
      <c r="A81" s="12"/>
      <c r="B81" s="12"/>
      <c r="C81" s="12"/>
      <c r="D81" s="12"/>
      <c r="M81" s="10"/>
      <c r="N81" s="10"/>
      <c r="U81" s="42"/>
      <c r="V81" s="42"/>
      <c r="W81" s="42"/>
      <c r="X81" s="24"/>
      <c r="Y81" s="24"/>
      <c r="Z81" s="24"/>
      <c r="AB81" s="24"/>
    </row>
    <row r="82" spans="1:28" s="11" customFormat="1" ht="20.100000000000001" customHeight="1" x14ac:dyDescent="0.25">
      <c r="A82" s="12"/>
      <c r="B82" s="12"/>
      <c r="C82" s="12"/>
      <c r="D82" s="12"/>
      <c r="M82" s="10"/>
      <c r="N82" s="10"/>
      <c r="U82" s="42"/>
      <c r="V82" s="42"/>
      <c r="W82" s="42"/>
      <c r="X82" s="24"/>
      <c r="Y82" s="24"/>
      <c r="Z82" s="24"/>
      <c r="AB82" s="24"/>
    </row>
    <row r="83" spans="1:28" s="11" customFormat="1" ht="20.100000000000001" customHeight="1" x14ac:dyDescent="0.25">
      <c r="A83" s="12"/>
      <c r="B83" s="12"/>
      <c r="C83" s="12"/>
      <c r="D83" s="12"/>
      <c r="M83" s="10"/>
      <c r="N83" s="10"/>
      <c r="U83" s="42"/>
      <c r="V83" s="42"/>
      <c r="W83" s="42"/>
      <c r="X83" s="24"/>
      <c r="Y83" s="24"/>
      <c r="Z83" s="24"/>
      <c r="AB83" s="24"/>
    </row>
    <row r="84" spans="1:28" s="11" customFormat="1" ht="20.100000000000001" customHeight="1" x14ac:dyDescent="0.25">
      <c r="A84" s="12"/>
      <c r="B84" s="12"/>
      <c r="C84" s="12"/>
      <c r="D84" s="12"/>
      <c r="M84" s="10"/>
      <c r="N84" s="10"/>
      <c r="U84" s="42"/>
      <c r="V84" s="42"/>
      <c r="W84" s="42"/>
      <c r="X84" s="24"/>
      <c r="Y84" s="24"/>
      <c r="Z84" s="24"/>
      <c r="AB84" s="24"/>
    </row>
    <row r="85" spans="1:28" s="11" customFormat="1" ht="20.100000000000001" customHeight="1" x14ac:dyDescent="0.25">
      <c r="A85" s="12"/>
      <c r="B85" s="12"/>
      <c r="C85" s="12"/>
      <c r="D85" s="12"/>
      <c r="M85" s="10"/>
      <c r="N85" s="10"/>
      <c r="U85" s="42"/>
      <c r="V85" s="42"/>
      <c r="W85" s="42"/>
      <c r="X85" s="24"/>
      <c r="Y85" s="24"/>
      <c r="Z85" s="24"/>
      <c r="AB85" s="24"/>
    </row>
    <row r="86" spans="1:28" s="11" customFormat="1" ht="20.100000000000001" customHeight="1" x14ac:dyDescent="0.25">
      <c r="A86" s="12"/>
      <c r="B86" s="12"/>
      <c r="C86" s="12"/>
      <c r="D86" s="12"/>
      <c r="M86" s="10"/>
      <c r="N86" s="10"/>
      <c r="U86" s="42"/>
      <c r="V86" s="42"/>
      <c r="W86" s="42"/>
      <c r="X86" s="24"/>
      <c r="Y86" s="24"/>
      <c r="Z86" s="24"/>
      <c r="AB86" s="24"/>
    </row>
    <row r="87" spans="1:28" s="11" customFormat="1" ht="20.100000000000001" customHeight="1" x14ac:dyDescent="0.25">
      <c r="A87" s="12"/>
      <c r="B87" s="12"/>
      <c r="C87" s="12"/>
      <c r="D87" s="12"/>
      <c r="M87" s="10"/>
      <c r="N87" s="10"/>
      <c r="U87" s="42"/>
      <c r="V87" s="42"/>
      <c r="W87" s="42"/>
      <c r="X87" s="24"/>
      <c r="Y87" s="24"/>
      <c r="Z87" s="24"/>
      <c r="AB87" s="24"/>
    </row>
    <row r="88" spans="1:28" s="11" customFormat="1" ht="20.100000000000001" customHeight="1" x14ac:dyDescent="0.25">
      <c r="A88" s="12"/>
      <c r="B88" s="12"/>
      <c r="C88" s="12"/>
      <c r="D88" s="12"/>
      <c r="M88" s="10"/>
      <c r="N88" s="10"/>
      <c r="U88" s="42"/>
      <c r="V88" s="42"/>
      <c r="W88" s="42"/>
      <c r="X88" s="24"/>
      <c r="Y88" s="24"/>
      <c r="Z88" s="24"/>
      <c r="AB88" s="24"/>
    </row>
    <row r="89" spans="1:28" s="11" customFormat="1" ht="20.100000000000001" customHeight="1" x14ac:dyDescent="0.25">
      <c r="A89" s="12" t="str">
        <f>IF(ISBLANK(CLASSI!$B104),"",IFERROR(CLASSI!$B104,""))</f>
        <v>1C.12.010.0050.d</v>
      </c>
      <c r="B89" s="12" t="str">
        <f>IF(ISBLANK(VLOOKUP($A89,CLASSI!$B:$E,2,FALSE)),"",IFERROR(VLOOKUP($A89,CLASSI!$B:$E,2,FALSE),""))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200 - s = 5,9</v>
      </c>
      <c r="C89" s="12"/>
      <c r="D89" s="12"/>
      <c r="M89" s="10"/>
      <c r="N89" s="10"/>
      <c r="U89" s="42"/>
      <c r="V89" s="42"/>
      <c r="W89" s="42"/>
      <c r="X89" s="24"/>
      <c r="Y89" s="24"/>
      <c r="Z89" s="24"/>
      <c r="AB89" s="24"/>
    </row>
    <row r="90" spans="1:28" s="11" customFormat="1" ht="20.100000000000001" customHeight="1" x14ac:dyDescent="0.25">
      <c r="A90" s="12" t="str">
        <f>IF(ISBLANK(CLASSI!$B105),"",IFERROR(CLASSI!$B105,""))</f>
        <v>1C.12.010.0050.e</v>
      </c>
      <c r="B90" s="12" t="str">
        <f>IF(ISBLANK(VLOOKUP($A90,CLASSI!$B:$E,2,FALSE)),"",IFERROR(VLOOKUP($A90,CLASSI!$B:$E,2,FALSE),""))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250 - s = 7,3</v>
      </c>
      <c r="C90" s="12"/>
      <c r="D90" s="12"/>
      <c r="M90" s="10"/>
      <c r="N90" s="10"/>
      <c r="U90" s="42"/>
      <c r="V90" s="42"/>
      <c r="W90" s="42"/>
      <c r="X90" s="24"/>
      <c r="Y90" s="24"/>
      <c r="Z90" s="24"/>
      <c r="AB90" s="24"/>
    </row>
    <row r="91" spans="1:28" s="11" customFormat="1" ht="20.100000000000001" customHeight="1" x14ac:dyDescent="0.25">
      <c r="A91" s="12" t="str">
        <f>IF(ISBLANK(CLASSI!$B106),"",IFERROR(CLASSI!$B106,""))</f>
        <v>1C.12.010.0050.e</v>
      </c>
      <c r="B91" s="12" t="str">
        <f>IF(ISBLANK(VLOOKUP($A91,CLASSI!$B:$E,2,FALSE)),"",IFERROR(VLOOKUP($A91,CLASSI!$B:$E,2,FALSE),""))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250 - s = 7,3</v>
      </c>
      <c r="C91" s="12"/>
      <c r="D91" s="12"/>
      <c r="M91" s="10"/>
      <c r="N91" s="10"/>
      <c r="U91" s="42"/>
      <c r="V91" s="42"/>
      <c r="W91" s="42"/>
      <c r="X91" s="24"/>
      <c r="Y91" s="24"/>
      <c r="Z91" s="24"/>
      <c r="AB91" s="24"/>
    </row>
    <row r="92" spans="1:28" s="11" customFormat="1" ht="20.100000000000001" customHeight="1" x14ac:dyDescent="0.25">
      <c r="A92" s="12" t="str">
        <f>IF(ISBLANK(CLASSI!$B107),"",IFERROR(CLASSI!$B107,""))</f>
        <v>1C.12.010.0050.f</v>
      </c>
      <c r="B92" s="12" t="str">
        <f>IF(ISBLANK(VLOOKUP($A92,CLASSI!$B:$E,2,FALSE)),"",IFERROR(VLOOKUP($A92,CLASSI!$B:$E,2,FALSE),""))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315 - s = 9,2</v>
      </c>
      <c r="C92" s="12"/>
      <c r="D92" s="12"/>
      <c r="M92" s="10"/>
      <c r="N92" s="10"/>
      <c r="U92" s="42"/>
      <c r="V92" s="42"/>
      <c r="W92" s="42"/>
      <c r="X92" s="24"/>
      <c r="Y92" s="24"/>
      <c r="Z92" s="24"/>
      <c r="AB92" s="24"/>
    </row>
    <row r="93" spans="1:28" s="11" customFormat="1" ht="20.100000000000001" customHeight="1" x14ac:dyDescent="0.25">
      <c r="A93" s="12" t="str">
        <f>IF(ISBLANK(CLASSI!$B108),"",IFERROR(CLASSI!$B108,""))</f>
        <v>1C.12.010.0050.f</v>
      </c>
      <c r="B93" s="12" t="str">
        <f>IF(ISBLANK(VLOOKUP($A93,CLASSI!$B:$E,2,FALSE)),"",IFERROR(VLOOKUP($A93,CLASSI!$B:$E,2,FALSE),""))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315 - s = 9,2</v>
      </c>
      <c r="C93" s="12"/>
      <c r="D93" s="12"/>
      <c r="M93" s="10"/>
      <c r="N93" s="10"/>
      <c r="U93" s="42"/>
      <c r="V93" s="42"/>
      <c r="W93" s="42"/>
      <c r="X93" s="24"/>
      <c r="Y93" s="24"/>
      <c r="Z93" s="24"/>
      <c r="AB93" s="24"/>
    </row>
    <row r="94" spans="1:28" s="11" customFormat="1" ht="20.100000000000001" customHeight="1" x14ac:dyDescent="0.25">
      <c r="A94" s="12" t="str">
        <f>IF(ISBLANK(CLASSI!$B109),"",IFERROR(CLASSI!$B109,""))</f>
        <v>1C.12.010.0050.g</v>
      </c>
      <c r="B94" s="12" t="str">
        <f>IF(ISBLANK(VLOOKUP($A94,CLASSI!$B:$E,2,FALSE)),"",IFERROR(VLOOKUP($A94,CLASSI!$B:$E,2,FALSE),""))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400 - s = 11,7</v>
      </c>
      <c r="C94" s="12"/>
      <c r="D94" s="12"/>
      <c r="M94" s="10"/>
      <c r="N94" s="10"/>
      <c r="U94" s="42"/>
      <c r="V94" s="42"/>
      <c r="W94" s="42"/>
      <c r="X94" s="24"/>
      <c r="Y94" s="24"/>
      <c r="Z94" s="24"/>
      <c r="AB94" s="24"/>
    </row>
    <row r="95" spans="1:28" s="11" customFormat="1" ht="20.100000000000001" customHeight="1" x14ac:dyDescent="0.25">
      <c r="A95" s="12" t="str">
        <f>IF(ISBLANK(CLASSI!$B110),"",IFERROR(CLASSI!$B110,""))</f>
        <v>1C.12.010.0050.g</v>
      </c>
      <c r="B95" s="12" t="str">
        <f>IF(ISBLANK(VLOOKUP($A95,CLASSI!$B:$E,2,FALSE)),"",IFERROR(VLOOKUP($A95,CLASSI!$B:$E,2,FALSE),""))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400 - s = 11,7</v>
      </c>
      <c r="C95" s="12"/>
      <c r="D95" s="12"/>
      <c r="M95" s="10"/>
      <c r="N95" s="10"/>
      <c r="U95" s="42"/>
      <c r="V95" s="42"/>
      <c r="W95" s="42"/>
      <c r="X95" s="24"/>
      <c r="Y95" s="24"/>
      <c r="Z95" s="24"/>
      <c r="AB95" s="24"/>
    </row>
    <row r="96" spans="1:28" s="11" customFormat="1" ht="20.100000000000001" customHeight="1" x14ac:dyDescent="0.25">
      <c r="A96" s="12" t="str">
        <f>IF(ISBLANK(CLASSI!$B111),"",IFERROR(CLASSI!$B111,""))</f>
        <v>1C.12.010.0050.h</v>
      </c>
      <c r="B96" s="12" t="str">
        <f>IF(ISBLANK(VLOOKUP($A96,CLASSI!$B:$E,2,FALSE)),"",IFERROR(VLOOKUP($A96,CLASSI!$B:$E,2,FALSE),""))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500 - s = 14,6</v>
      </c>
      <c r="C96" s="12"/>
      <c r="D96" s="12"/>
      <c r="M96" s="10"/>
      <c r="N96" s="10"/>
      <c r="U96" s="42"/>
      <c r="V96" s="42"/>
      <c r="W96" s="42"/>
      <c r="X96" s="24"/>
      <c r="Y96" s="24"/>
      <c r="Z96" s="24"/>
      <c r="AB96" s="24"/>
    </row>
    <row r="97" spans="1:28" s="11" customFormat="1" ht="20.100000000000001" customHeight="1" x14ac:dyDescent="0.25">
      <c r="A97" s="12" t="str">
        <f>IF(ISBLANK(CLASSI!$B112),"",IFERROR(CLASSI!$B112,""))</f>
        <v>1C.12.010.0050.h</v>
      </c>
      <c r="B97" s="12" t="str">
        <f>IF(ISBLANK(VLOOKUP($A97,CLASSI!$B:$E,2,FALSE)),"",IFERROR(VLOOKUP($A97,CLASSI!$B:$E,2,FALSE),""))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500 - s = 14,6</v>
      </c>
      <c r="C97" s="12"/>
      <c r="D97" s="12"/>
      <c r="M97" s="10"/>
      <c r="N97" s="10"/>
      <c r="U97" s="42"/>
      <c r="V97" s="42"/>
      <c r="W97" s="42"/>
      <c r="X97" s="24"/>
      <c r="Y97" s="24"/>
      <c r="Z97" s="24"/>
      <c r="AB97" s="24"/>
    </row>
    <row r="98" spans="1:28" s="11" customFormat="1" ht="20.100000000000001" customHeight="1" x14ac:dyDescent="0.25">
      <c r="A98" s="12" t="str">
        <f>IF(ISBLANK(CLASSI!$B113),"",IFERROR(CLASSI!$B113,""))</f>
        <v>1C.12.010.0050.i</v>
      </c>
      <c r="B98" s="12" t="str">
        <f>IF(ISBLANK(VLOOKUP($A98,CLASSI!$B:$E,2,FALSE)),"",IFERROR(VLOOKUP($A98,CLASSI!$B:$E,2,FALSE),""))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630 - s = 18,4</v>
      </c>
      <c r="C98" s="12"/>
      <c r="D98" s="12"/>
      <c r="M98" s="10"/>
      <c r="N98" s="10"/>
      <c r="U98" s="42"/>
      <c r="V98" s="42"/>
      <c r="W98" s="42"/>
      <c r="X98" s="24"/>
      <c r="Y98" s="24"/>
      <c r="Z98" s="24"/>
      <c r="AB98" s="24"/>
    </row>
    <row r="99" spans="1:28" s="11" customFormat="1" ht="20.100000000000001" customHeight="1" x14ac:dyDescent="0.25">
      <c r="A99" s="12" t="str">
        <f>IF(ISBLANK(CLASSI!$B114),"",IFERROR(CLASSI!$B114,""))</f>
        <v>1C.12.010.0050.i</v>
      </c>
      <c r="B99" s="12" t="str">
        <f>IF(ISBLANK(VLOOKUP($A99,CLASSI!$B:$E,2,FALSE)),"",IFERROR(VLOOKUP($A99,CLASSI!$B:$E,2,FALSE),""))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630 - s = 18,4</v>
      </c>
      <c r="C99" s="12"/>
      <c r="D99" s="12"/>
      <c r="M99" s="10"/>
      <c r="N99" s="10"/>
      <c r="U99" s="42"/>
      <c r="V99" s="42"/>
      <c r="W99" s="42"/>
      <c r="X99" s="24"/>
      <c r="Y99" s="24"/>
      <c r="Z99" s="24"/>
      <c r="AB99" s="24"/>
    </row>
    <row r="100" spans="1:28" s="11" customFormat="1" ht="20.100000000000001" customHeight="1" x14ac:dyDescent="0.25">
      <c r="A100" s="12" t="str">
        <f>IF(ISBLANK(CLASSI!$B115),"",IFERROR(CLASSI!$B115,""))</f>
        <v>1C.12.010.0050.j</v>
      </c>
      <c r="B100" s="12" t="str">
        <f>IF(ISBLANK(VLOOKUP($A100,CLASSI!$B:$E,2,FALSE)),"",IFERROR(VLOOKUP($A100,CLASSI!$B:$E,2,FALSE),""))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710 - s = 20,7</v>
      </c>
      <c r="C100" s="12"/>
      <c r="D100" s="12"/>
      <c r="M100" s="10"/>
      <c r="N100" s="10"/>
      <c r="U100" s="42"/>
      <c r="V100" s="42"/>
      <c r="W100" s="42"/>
      <c r="X100" s="24"/>
      <c r="Y100" s="24"/>
      <c r="Z100" s="24"/>
      <c r="AB100" s="24"/>
    </row>
    <row r="101" spans="1:28" s="11" customFormat="1" ht="20.100000000000001" customHeight="1" x14ac:dyDescent="0.25">
      <c r="A101" s="12" t="str">
        <f>IF(ISBLANK(CLASSI!$B116),"",IFERROR(CLASSI!$B116,""))</f>
        <v>1C.12.010.0050.j</v>
      </c>
      <c r="B101" s="12" t="str">
        <f>IF(ISBLANK(VLOOKUP($A101,CLASSI!$B:$E,2,FALSE)),"",IFERROR(VLOOKUP($A101,CLASSI!$B:$E,2,FALSE),""))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710 - s = 20,7</v>
      </c>
      <c r="C101" s="12"/>
      <c r="D101" s="12"/>
      <c r="M101" s="10"/>
      <c r="N101" s="10"/>
      <c r="U101" s="42"/>
      <c r="V101" s="42"/>
      <c r="W101" s="42"/>
      <c r="X101" s="24"/>
      <c r="Y101" s="24"/>
      <c r="Z101" s="24"/>
      <c r="AB101" s="24"/>
    </row>
    <row r="102" spans="1:28" s="11" customFormat="1" ht="20.100000000000001" customHeight="1" x14ac:dyDescent="0.25">
      <c r="A102" s="12" t="str">
        <f>IF(ISBLANK(CLASSI!$B117),"",IFERROR(CLASSI!$B117,""))</f>
        <v>1C.12.010.0050.k</v>
      </c>
      <c r="B102" s="12" t="str">
        <f>IF(ISBLANK(VLOOKUP($A102,CLASSI!$B:$E,2,FALSE)),"",IFERROR(VLOOKUP($A102,CLASSI!$B:$E,2,FALSE),""))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800 - s = 23,3</v>
      </c>
      <c r="C102" s="12"/>
      <c r="D102" s="12"/>
      <c r="M102" s="10"/>
      <c r="N102" s="10"/>
      <c r="U102" s="42"/>
      <c r="V102" s="42"/>
      <c r="W102" s="42"/>
      <c r="X102" s="24"/>
      <c r="Y102" s="24"/>
      <c r="Z102" s="24"/>
      <c r="AB102" s="24"/>
    </row>
    <row r="103" spans="1:28" s="11" customFormat="1" ht="20.100000000000001" customHeight="1" x14ac:dyDescent="0.25">
      <c r="A103" s="12" t="str">
        <f>IF(ISBLANK(CLASSI!$B118),"",IFERROR(CLASSI!$B118,""))</f>
        <v>1C.12.010.0050.k</v>
      </c>
      <c r="B103" s="12" t="str">
        <f>IF(ISBLANK(VLOOKUP($A103,CLASSI!$B:$E,2,FALSE)),"",IFERROR(VLOOKUP($A103,CLASSI!$B:$E,2,FALSE),""))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800 - s = 23,3</v>
      </c>
      <c r="C103" s="12"/>
      <c r="D103" s="12"/>
      <c r="M103" s="10"/>
      <c r="N103" s="10"/>
      <c r="U103" s="42"/>
      <c r="V103" s="42"/>
      <c r="W103" s="42"/>
      <c r="X103" s="24"/>
      <c r="Y103" s="24"/>
      <c r="Z103" s="24"/>
      <c r="AB103" s="24"/>
    </row>
    <row r="104" spans="1:28" s="11" customFormat="1" ht="20.100000000000001" customHeight="1" x14ac:dyDescent="0.25">
      <c r="A104" s="12" t="str">
        <f>IF(ISBLANK(CLASSI!$B119),"",IFERROR(CLASSI!$B119,""))</f>
        <v>1C.12.020.0010.a</v>
      </c>
      <c r="B104" s="12" t="str">
        <f>IF(ISBLANK(VLOOKUP($A104,CLASSI!$B:$E,2,FALSE)),"",IFERROR(VLOOKUP($A104,CLASSI!$B:$E,2,FALSE),""))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32 - s = 3,0</v>
      </c>
      <c r="C104" s="12"/>
      <c r="D104" s="12"/>
      <c r="M104" s="10"/>
      <c r="N104" s="10"/>
      <c r="U104" s="42"/>
      <c r="V104" s="42"/>
      <c r="W104" s="42"/>
      <c r="X104" s="24"/>
      <c r="Y104" s="24"/>
      <c r="Z104" s="24"/>
      <c r="AB104" s="24"/>
    </row>
    <row r="105" spans="1:28" s="11" customFormat="1" ht="20.100000000000001" customHeight="1" x14ac:dyDescent="0.25">
      <c r="A105" s="12" t="str">
        <f>IF(ISBLANK(CLASSI!$B120),"",IFERROR(CLASSI!$B120,""))</f>
        <v>1C.12.020.0010.a</v>
      </c>
      <c r="B105" s="12" t="str">
        <f>IF(ISBLANK(VLOOKUP($A105,CLASSI!$B:$E,2,FALSE)),"",IFERROR(VLOOKUP($A105,CLASSI!$B:$E,2,FALSE),""))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32 - s = 3,0</v>
      </c>
      <c r="C105" s="12"/>
      <c r="D105" s="12"/>
      <c r="M105" s="10"/>
      <c r="N105" s="10"/>
      <c r="U105" s="42"/>
      <c r="V105" s="42"/>
      <c r="W105" s="42"/>
      <c r="X105" s="24"/>
      <c r="Y105" s="24"/>
      <c r="Z105" s="24"/>
      <c r="AB105" s="24"/>
    </row>
    <row r="106" spans="1:28" s="11" customFormat="1" ht="20.100000000000001" customHeight="1" x14ac:dyDescent="0.25">
      <c r="A106" s="12" t="str">
        <f>IF(ISBLANK(CLASSI!$B121),"",IFERROR(CLASSI!$B121,""))</f>
        <v>1C.12.020.0010.b</v>
      </c>
      <c r="B106" s="12" t="str">
        <f>IF(ISBLANK(VLOOKUP($A106,CLASSI!$B:$E,2,FALSE)),"",IFERROR(VLOOKUP($A106,CLASSI!$B:$E,2,FALSE),""))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40 - s = 3,0</v>
      </c>
      <c r="C106" s="12"/>
      <c r="D106" s="12"/>
      <c r="M106" s="10"/>
      <c r="N106" s="10"/>
      <c r="U106" s="42"/>
      <c r="V106" s="42"/>
      <c r="W106" s="42"/>
      <c r="X106" s="24"/>
      <c r="Y106" s="24"/>
      <c r="Z106" s="24"/>
      <c r="AB106" s="24"/>
    </row>
    <row r="107" spans="1:28" s="11" customFormat="1" ht="20.100000000000001" customHeight="1" x14ac:dyDescent="0.25">
      <c r="A107" s="12" t="str">
        <f>IF(ISBLANK(CLASSI!$B122),"",IFERROR(CLASSI!$B122,""))</f>
        <v>1C.12.020.0010.b</v>
      </c>
      <c r="B107" s="12" t="str">
        <f>IF(ISBLANK(VLOOKUP($A107,CLASSI!$B:$E,2,FALSE)),"",IFERROR(VLOOKUP($A107,CLASSI!$B:$E,2,FALSE),""))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40 - s = 3,0</v>
      </c>
      <c r="C107" s="12"/>
      <c r="D107" s="12"/>
      <c r="M107" s="10"/>
      <c r="N107" s="10"/>
      <c r="U107" s="42"/>
      <c r="V107" s="42"/>
      <c r="W107" s="42"/>
      <c r="X107" s="24"/>
      <c r="Y107" s="24"/>
      <c r="Z107" s="24"/>
      <c r="AB107" s="24"/>
    </row>
    <row r="108" spans="1:28" s="11" customFormat="1" ht="20.100000000000001" customHeight="1" x14ac:dyDescent="0.25">
      <c r="A108" s="12" t="str">
        <f>IF(ISBLANK(CLASSI!$B123),"",IFERROR(CLASSI!$B123,""))</f>
        <v>1C.12.020.0010.c</v>
      </c>
      <c r="B108" s="12" t="str">
        <f>IF(ISBLANK(VLOOKUP($A108,CLASSI!$B:$E,2,FALSE)),"",IFERROR(VLOOKUP($A108,CLASSI!$B:$E,2,FALSE),""))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50 - s = 3,0</v>
      </c>
      <c r="C108" s="12"/>
      <c r="D108" s="12"/>
      <c r="M108" s="10"/>
      <c r="N108" s="10"/>
      <c r="U108" s="42"/>
      <c r="V108" s="42"/>
      <c r="W108" s="42"/>
      <c r="X108" s="24"/>
      <c r="Y108" s="24"/>
      <c r="Z108" s="24"/>
      <c r="AB108" s="24"/>
    </row>
    <row r="109" spans="1:28" s="11" customFormat="1" ht="20.100000000000001" customHeight="1" x14ac:dyDescent="0.25">
      <c r="A109" s="12" t="str">
        <f>IF(ISBLANK(CLASSI!$B124),"",IFERROR(CLASSI!$B124,""))</f>
        <v>1C.12.020.0010.c</v>
      </c>
      <c r="B109" s="12" t="str">
        <f>IF(ISBLANK(VLOOKUP($A109,CLASSI!$B:$E,2,FALSE)),"",IFERROR(VLOOKUP($A109,CLASSI!$B:$E,2,FALSE),""))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50 - s = 3,0</v>
      </c>
      <c r="C109" s="12"/>
      <c r="D109" s="12"/>
      <c r="M109" s="10"/>
      <c r="N109" s="10"/>
      <c r="U109" s="42"/>
      <c r="V109" s="42"/>
      <c r="W109" s="42"/>
      <c r="X109" s="24"/>
      <c r="Y109" s="24"/>
      <c r="Z109" s="24"/>
      <c r="AB109" s="24"/>
    </row>
    <row r="110" spans="1:28" s="11" customFormat="1" ht="20.100000000000001" customHeight="1" x14ac:dyDescent="0.25">
      <c r="A110" s="12" t="str">
        <f>IF(ISBLANK(CLASSI!$B125),"",IFERROR(CLASSI!$B125,""))</f>
        <v>1C.12.020.0010.d</v>
      </c>
      <c r="B110" s="12" t="str">
        <f>IF(ISBLANK(VLOOKUP($A110,CLASSI!$B:$E,2,FALSE)),"",IFERROR(VLOOKUP($A110,CLASSI!$B:$E,2,FALSE),""))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56 - s = 3,0</v>
      </c>
      <c r="C110" s="12"/>
      <c r="D110" s="12"/>
      <c r="M110" s="10"/>
      <c r="N110" s="10"/>
      <c r="U110" s="42"/>
      <c r="V110" s="42"/>
      <c r="W110" s="42"/>
      <c r="X110" s="24"/>
      <c r="Y110" s="24"/>
      <c r="Z110" s="24"/>
      <c r="AB110" s="24"/>
    </row>
    <row r="111" spans="1:28" s="11" customFormat="1" ht="20.100000000000001" customHeight="1" x14ac:dyDescent="0.25">
      <c r="A111" s="12" t="str">
        <f>IF(ISBLANK(CLASSI!$B126),"",IFERROR(CLASSI!$B126,""))</f>
        <v>1C.12.020.0010.d</v>
      </c>
      <c r="B111" s="12" t="str">
        <f>IF(ISBLANK(VLOOKUP($A111,CLASSI!$B:$E,2,FALSE)),"",IFERROR(VLOOKUP($A111,CLASSI!$B:$E,2,FALSE),""))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56 - s = 3,0</v>
      </c>
      <c r="C111" s="12"/>
      <c r="D111" s="12"/>
      <c r="M111" s="10"/>
      <c r="N111" s="10"/>
      <c r="U111" s="42"/>
      <c r="V111" s="42"/>
      <c r="W111" s="42"/>
      <c r="X111" s="24"/>
      <c r="Y111" s="24"/>
      <c r="Z111" s="24"/>
      <c r="AB111" s="24"/>
    </row>
    <row r="112" spans="1:28" s="11" customFormat="1" ht="20.100000000000001" customHeight="1" x14ac:dyDescent="0.25">
      <c r="A112" s="12" t="str">
        <f>IF(ISBLANK(CLASSI!$B127),"",IFERROR(CLASSI!$B127,""))</f>
        <v>1C.12.020.0010.e</v>
      </c>
      <c r="B112" s="12" t="str">
        <f>IF(ISBLANK(VLOOKUP($A112,CLASSI!$B:$E,2,FALSE)),"",IFERROR(VLOOKUP($A112,CLASSI!$B:$E,2,FALSE),""))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63 - s = 3,0</v>
      </c>
      <c r="C112" s="12"/>
      <c r="D112" s="12"/>
      <c r="M112" s="10"/>
      <c r="N112" s="10"/>
      <c r="U112" s="42"/>
      <c r="V112" s="42"/>
      <c r="W112" s="42"/>
      <c r="X112" s="24"/>
      <c r="Y112" s="24"/>
      <c r="Z112" s="24"/>
      <c r="AB112" s="24"/>
    </row>
    <row r="113" spans="1:28" s="11" customFormat="1" ht="20.100000000000001" customHeight="1" x14ac:dyDescent="0.25">
      <c r="A113" s="12" t="str">
        <f>IF(ISBLANK(CLASSI!$B128),"",IFERROR(CLASSI!$B128,""))</f>
        <v>1C.12.020.0010.e</v>
      </c>
      <c r="B113" s="12" t="str">
        <f>IF(ISBLANK(VLOOKUP($A113,CLASSI!$B:$E,2,FALSE)),"",IFERROR(VLOOKUP($A113,CLASSI!$B:$E,2,FALSE),""))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63 - s = 3,0</v>
      </c>
      <c r="C113" s="12"/>
      <c r="D113" s="12"/>
      <c r="M113" s="10"/>
      <c r="N113" s="10"/>
      <c r="U113" s="42"/>
      <c r="V113" s="42"/>
      <c r="W113" s="42"/>
      <c r="X113" s="24"/>
      <c r="Y113" s="24"/>
      <c r="Z113" s="24"/>
      <c r="AB113" s="24"/>
    </row>
    <row r="114" spans="1:28" s="11" customFormat="1" ht="20.100000000000001" customHeight="1" x14ac:dyDescent="0.25">
      <c r="A114" s="12" t="str">
        <f>IF(ISBLANK(CLASSI!$B129),"",IFERROR(CLASSI!$B129,""))</f>
        <v>1C.12.020.0010.f</v>
      </c>
      <c r="B114" s="12" t="str">
        <f>IF(ISBLANK(VLOOKUP($A114,CLASSI!$B:$E,2,FALSE)),"",IFERROR(VLOOKUP($A114,CLASSI!$B:$E,2,FALSE),""))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75 - s = 3,0</v>
      </c>
      <c r="C114" s="12"/>
      <c r="D114" s="12"/>
      <c r="M114" s="10"/>
      <c r="N114" s="10"/>
      <c r="U114" s="42"/>
      <c r="V114" s="42"/>
      <c r="W114" s="42"/>
      <c r="X114" s="24"/>
      <c r="Y114" s="24"/>
      <c r="Z114" s="24"/>
      <c r="AB114" s="24"/>
    </row>
    <row r="115" spans="1:28" s="11" customFormat="1" ht="20.100000000000001" customHeight="1" x14ac:dyDescent="0.25">
      <c r="A115" s="12" t="str">
        <f>IF(ISBLANK(CLASSI!$B130),"",IFERROR(CLASSI!$B130,""))</f>
        <v>1C.12.020.0010.f</v>
      </c>
      <c r="B115" s="12" t="str">
        <f>IF(ISBLANK(VLOOKUP($A115,CLASSI!$B:$E,2,FALSE)),"",IFERROR(VLOOKUP($A115,CLASSI!$B:$E,2,FALSE),""))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75 - s = 3,0</v>
      </c>
      <c r="C115" s="12"/>
      <c r="D115" s="12"/>
      <c r="M115" s="10"/>
      <c r="N115" s="10"/>
      <c r="U115" s="42"/>
      <c r="V115" s="42"/>
      <c r="W115" s="42"/>
      <c r="X115" s="24"/>
      <c r="Y115" s="24"/>
      <c r="Z115" s="24"/>
      <c r="AB115" s="24"/>
    </row>
    <row r="116" spans="1:28" s="11" customFormat="1" ht="20.100000000000001" customHeight="1" x14ac:dyDescent="0.25">
      <c r="A116" s="12" t="str">
        <f>IF(ISBLANK(CLASSI!$B131),"",IFERROR(CLASSI!$B131,""))</f>
        <v>1C.12.020.0010.g</v>
      </c>
      <c r="B116" s="12" t="str">
        <f>IF(ISBLANK(VLOOKUP($A116,CLASSI!$B:$E,2,FALSE)),"",IFERROR(VLOOKUP($A116,CLASSI!$B:$E,2,FALSE),""))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90 - s = 3,5</v>
      </c>
      <c r="C116" s="12"/>
      <c r="D116" s="12"/>
      <c r="M116" s="10"/>
      <c r="N116" s="10"/>
      <c r="U116" s="42"/>
      <c r="V116" s="42"/>
      <c r="W116" s="42"/>
      <c r="X116" s="24"/>
      <c r="Y116" s="24"/>
      <c r="Z116" s="24"/>
      <c r="AB116" s="24"/>
    </row>
    <row r="117" spans="1:28" s="11" customFormat="1" ht="20.100000000000001" customHeight="1" x14ac:dyDescent="0.25">
      <c r="A117" s="12" t="str">
        <f>IF(ISBLANK(CLASSI!$B132),"",IFERROR(CLASSI!$B132,""))</f>
        <v>1C.12.020.0010.g</v>
      </c>
      <c r="B117" s="12" t="str">
        <f>IF(ISBLANK(VLOOKUP($A117,CLASSI!$B:$E,2,FALSE)),"",IFERROR(VLOOKUP($A117,CLASSI!$B:$E,2,FALSE),""))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90 - s = 3,5</v>
      </c>
      <c r="C117" s="12"/>
      <c r="D117" s="12"/>
      <c r="M117" s="10"/>
      <c r="N117" s="10"/>
      <c r="U117" s="42"/>
      <c r="V117" s="42"/>
      <c r="W117" s="42"/>
      <c r="X117" s="24"/>
      <c r="Y117" s="24"/>
      <c r="Z117" s="24"/>
      <c r="AB117" s="24"/>
    </row>
    <row r="118" spans="1:28" s="11" customFormat="1" ht="20.100000000000001" customHeight="1" x14ac:dyDescent="0.25">
      <c r="A118" s="12" t="str">
        <f>IF(ISBLANK(CLASSI!$B133),"",IFERROR(CLASSI!$B133,""))</f>
        <v>1C.12.020.0010.h</v>
      </c>
      <c r="B118" s="12" t="str">
        <f>IF(ISBLANK(VLOOKUP($A118,CLASSI!$B:$E,2,FALSE)),"",IFERROR(VLOOKUP($A118,CLASSI!$B:$E,2,FALSE),""))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110 - s = 4,3</v>
      </c>
      <c r="C118" s="12"/>
      <c r="D118" s="12"/>
      <c r="M118" s="10"/>
      <c r="N118" s="10"/>
      <c r="U118" s="42"/>
      <c r="V118" s="42"/>
      <c r="W118" s="42"/>
      <c r="X118" s="24"/>
      <c r="Y118" s="24"/>
      <c r="Z118" s="24"/>
      <c r="AB118" s="24"/>
    </row>
    <row r="119" spans="1:28" s="11" customFormat="1" ht="20.100000000000001" customHeight="1" x14ac:dyDescent="0.25">
      <c r="A119" s="12" t="str">
        <f>IF(ISBLANK(CLASSI!$B134),"",IFERROR(CLASSI!$B134,""))</f>
        <v>1C.12.020.0010.h</v>
      </c>
      <c r="B119" s="12" t="str">
        <f>IF(ISBLANK(VLOOKUP($A119,CLASSI!$B:$E,2,FALSE)),"",IFERROR(VLOOKUP($A119,CLASSI!$B:$E,2,FALSE),""))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110 - s = 4,3</v>
      </c>
      <c r="C119" s="12"/>
      <c r="D119" s="12"/>
      <c r="M119" s="10"/>
      <c r="N119" s="10"/>
      <c r="U119" s="42"/>
      <c r="V119" s="42"/>
      <c r="W119" s="42"/>
      <c r="X119" s="24"/>
      <c r="Y119" s="24"/>
      <c r="Z119" s="24"/>
      <c r="AB119" s="24"/>
    </row>
    <row r="120" spans="1:28" s="11" customFormat="1" ht="20.100000000000001" customHeight="1" x14ac:dyDescent="0.25">
      <c r="A120" s="12" t="str">
        <f>IF(ISBLANK(CLASSI!$B135),"",IFERROR(CLASSI!$B135,""))</f>
        <v>1C.12.020.0010.i</v>
      </c>
      <c r="B120" s="12" t="str">
        <f>IF(ISBLANK(VLOOKUP($A120,CLASSI!$B:$E,2,FALSE)),"",IFERROR(VLOOKUP($A120,CLASSI!$B:$E,2,FALSE),""))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125 - s = 4,9</v>
      </c>
      <c r="C120" s="12"/>
      <c r="D120" s="12"/>
      <c r="M120" s="10"/>
      <c r="N120" s="10"/>
      <c r="U120" s="42"/>
      <c r="V120" s="42"/>
      <c r="W120" s="42"/>
      <c r="X120" s="24"/>
      <c r="Y120" s="24"/>
      <c r="Z120" s="24"/>
      <c r="AB120" s="24"/>
    </row>
    <row r="121" spans="1:28" s="11" customFormat="1" ht="20.100000000000001" customHeight="1" x14ac:dyDescent="0.25">
      <c r="A121" s="12" t="str">
        <f>IF(ISBLANK(CLASSI!$B136),"",IFERROR(CLASSI!$B136,""))</f>
        <v>1C.12.020.0010.i</v>
      </c>
      <c r="B121" s="12" t="str">
        <f>IF(ISBLANK(VLOOKUP($A121,CLASSI!$B:$E,2,FALSE)),"",IFERROR(VLOOKUP($A121,CLASSI!$B:$E,2,FALSE),""))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125 - s = 4,9</v>
      </c>
      <c r="C121" s="12"/>
      <c r="D121" s="12"/>
      <c r="M121" s="10"/>
      <c r="N121" s="10"/>
      <c r="U121" s="42"/>
      <c r="V121" s="42"/>
      <c r="W121" s="42"/>
      <c r="X121" s="24"/>
      <c r="Y121" s="24"/>
      <c r="Z121" s="24"/>
      <c r="AB121" s="24"/>
    </row>
    <row r="122" spans="1:28" s="11" customFormat="1" ht="20.100000000000001" customHeight="1" x14ac:dyDescent="0.25">
      <c r="A122" s="12" t="str">
        <f>IF(ISBLANK(CLASSI!$B137),"",IFERROR(CLASSI!$B137,""))</f>
        <v>1C.12.020.0010.j</v>
      </c>
      <c r="B122" s="12" t="str">
        <f>IF(ISBLANK(VLOOKUP($A122,CLASSI!$B:$E,2,FALSE)),"",IFERROR(VLOOKUP($A122,CLASSI!$B:$E,2,FALSE),""))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160 - s = 6,2</v>
      </c>
      <c r="C122" s="12"/>
      <c r="D122" s="12"/>
      <c r="M122" s="10"/>
      <c r="N122" s="10"/>
      <c r="U122" s="42"/>
      <c r="V122" s="42"/>
      <c r="W122" s="42"/>
      <c r="X122" s="24"/>
      <c r="Y122" s="24"/>
      <c r="Z122" s="24"/>
      <c r="AB122" s="24"/>
    </row>
    <row r="123" spans="1:28" s="11" customFormat="1" ht="20.100000000000001" customHeight="1" x14ac:dyDescent="0.25">
      <c r="A123" s="12" t="str">
        <f>IF(ISBLANK(CLASSI!$B138),"",IFERROR(CLASSI!$B138,""))</f>
        <v>1C.12.020.0010.j</v>
      </c>
      <c r="B123" s="12" t="str">
        <f>IF(ISBLANK(VLOOKUP($A123,CLASSI!$B:$E,2,FALSE)),"",IFERROR(VLOOKUP($A123,CLASSI!$B:$E,2,FALSE),""))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160 - s = 6,2</v>
      </c>
      <c r="C123" s="12"/>
      <c r="D123" s="12"/>
      <c r="M123" s="10"/>
      <c r="N123" s="10"/>
      <c r="U123" s="42"/>
      <c r="V123" s="42"/>
      <c r="W123" s="42"/>
      <c r="X123" s="24"/>
      <c r="Y123" s="24"/>
      <c r="Z123" s="24"/>
      <c r="AB123" s="24"/>
    </row>
    <row r="124" spans="1:28" s="11" customFormat="1" ht="20.100000000000001" customHeight="1" x14ac:dyDescent="0.25">
      <c r="A124" s="12" t="str">
        <f>IF(ISBLANK(CLASSI!$B139),"",IFERROR(CLASSI!$B139,""))</f>
        <v>1C.12.020.0010.k</v>
      </c>
      <c r="B124" s="12" t="str">
        <f>IF(ISBLANK(VLOOKUP($A124,CLASSI!$B:$E,2,FALSE)),"",IFERROR(VLOOKUP($A124,CLASSI!$B:$E,2,FALSE),""))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200 - s = 6,2</v>
      </c>
      <c r="C124" s="12"/>
      <c r="D124" s="12"/>
      <c r="M124" s="10"/>
      <c r="N124" s="10"/>
      <c r="U124" s="42"/>
      <c r="V124" s="42"/>
      <c r="W124" s="42"/>
      <c r="X124" s="24"/>
      <c r="Y124" s="24"/>
      <c r="Z124" s="24"/>
      <c r="AB124" s="24"/>
    </row>
    <row r="125" spans="1:28" s="11" customFormat="1" ht="20.100000000000001" customHeight="1" x14ac:dyDescent="0.25">
      <c r="A125" s="12" t="str">
        <f>IF(ISBLANK(CLASSI!$B140),"",IFERROR(CLASSI!$B140,""))</f>
        <v>1C.12.020.0010.k</v>
      </c>
      <c r="B125" s="12" t="str">
        <f>IF(ISBLANK(VLOOKUP($A125,CLASSI!$B:$E,2,FALSE)),"",IFERROR(VLOOKUP($A125,CLASSI!$B:$E,2,FALSE),""))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200 - s = 6,2</v>
      </c>
      <c r="C125" s="12"/>
      <c r="D125" s="12"/>
      <c r="M125" s="10"/>
      <c r="N125" s="10"/>
      <c r="U125" s="42"/>
      <c r="V125" s="42"/>
      <c r="W125" s="42"/>
      <c r="X125" s="24"/>
      <c r="Y125" s="24"/>
      <c r="Z125" s="24"/>
      <c r="AB125" s="24"/>
    </row>
    <row r="126" spans="1:28" s="11" customFormat="1" ht="20.100000000000001" customHeight="1" x14ac:dyDescent="0.25">
      <c r="A126" s="12" t="str">
        <f>IF(ISBLANK(CLASSI!$B141),"",IFERROR(CLASSI!$B141,""))</f>
        <v>1C.12.020.0010.l</v>
      </c>
      <c r="B126" s="12" t="str">
        <f>IF(ISBLANK(VLOOKUP($A126,CLASSI!$B:$E,2,FALSE)),"",IFERROR(VLOOKUP($A126,CLASSI!$B:$E,2,FALSE),""))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250 - s = 7,8</v>
      </c>
      <c r="C126" s="12"/>
      <c r="D126" s="12"/>
      <c r="M126" s="10"/>
      <c r="N126" s="10"/>
      <c r="U126" s="42"/>
      <c r="V126" s="42"/>
      <c r="W126" s="42"/>
      <c r="X126" s="24"/>
      <c r="Y126" s="24"/>
      <c r="Z126" s="24"/>
      <c r="AB126" s="24"/>
    </row>
    <row r="127" spans="1:28" s="11" customFormat="1" ht="20.100000000000001" customHeight="1" x14ac:dyDescent="0.25">
      <c r="A127" s="12" t="str">
        <f>IF(ISBLANK(CLASSI!$B142),"",IFERROR(CLASSI!$B142,""))</f>
        <v>1C.12.020.0010.l</v>
      </c>
      <c r="B127" s="12" t="str">
        <f>IF(ISBLANK(VLOOKUP($A127,CLASSI!$B:$E,2,FALSE)),"",IFERROR(VLOOKUP($A127,CLASSI!$B:$E,2,FALSE),""))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250 - s = 7,8</v>
      </c>
      <c r="C127" s="12"/>
      <c r="D127" s="12"/>
      <c r="M127" s="10"/>
      <c r="N127" s="10"/>
      <c r="U127" s="42"/>
      <c r="V127" s="42"/>
      <c r="W127" s="42"/>
      <c r="X127" s="24"/>
      <c r="Y127" s="24"/>
      <c r="Z127" s="24"/>
      <c r="AB127" s="24"/>
    </row>
    <row r="128" spans="1:28" s="11" customFormat="1" ht="20.100000000000001" customHeight="1" x14ac:dyDescent="0.25">
      <c r="A128" s="12" t="str">
        <f>IF(ISBLANK(CLASSI!$B143),"",IFERROR(CLASSI!$B143,""))</f>
        <v>1C.12.020.0010.m</v>
      </c>
      <c r="B128" s="12" t="str">
        <f>IF(ISBLANK(VLOOKUP($A128,CLASSI!$B:$E,2,FALSE)),"",IFERROR(VLOOKUP($A128,CLASSI!$B:$E,2,FALSE),""))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315 - s = 9,8</v>
      </c>
      <c r="C128" s="12"/>
      <c r="D128" s="12"/>
      <c r="M128" s="10"/>
      <c r="N128" s="10"/>
      <c r="U128" s="42"/>
      <c r="V128" s="42"/>
      <c r="W128" s="42"/>
      <c r="X128" s="24"/>
      <c r="Y128" s="24"/>
      <c r="Z128" s="24"/>
      <c r="AB128" s="24"/>
    </row>
    <row r="129" spans="1:28" s="11" customFormat="1" ht="20.100000000000001" customHeight="1" x14ac:dyDescent="0.25">
      <c r="A129" s="12" t="str">
        <f>IF(ISBLANK(CLASSI!$B144),"",IFERROR(CLASSI!$B144,""))</f>
        <v>1C.12.020.0010.m</v>
      </c>
      <c r="B129" s="12" t="str">
        <f>IF(ISBLANK(VLOOKUP($A129,CLASSI!$B:$E,2,FALSE)),"",IFERROR(VLOOKUP($A129,CLASSI!$B:$E,2,FALSE),""))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315 - s = 9,8</v>
      </c>
      <c r="C129" s="12"/>
      <c r="D129" s="12"/>
      <c r="M129" s="10"/>
      <c r="N129" s="10"/>
      <c r="U129" s="42"/>
      <c r="V129" s="42"/>
      <c r="W129" s="42"/>
      <c r="X129" s="24"/>
      <c r="Y129" s="24"/>
      <c r="Z129" s="24"/>
      <c r="AB129" s="24"/>
    </row>
    <row r="130" spans="1:28" s="11" customFormat="1" ht="20.100000000000001" customHeight="1" x14ac:dyDescent="0.25">
      <c r="A130" s="12" t="str">
        <f>IF(ISBLANK(CLASSI!$B145),"",IFERROR(CLASSI!$B145,""))</f>
        <v>1C.12.020.0020.a</v>
      </c>
      <c r="B130" s="12" t="str">
        <f>IF(ISBLANK(VLOOKUP($A130,CLASSI!$B:$E,2,FALSE)),"",IFERROR(VLOOKUP($A130,CLASSI!$B:$E,2,FALSE),""))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32</v>
      </c>
      <c r="C130" s="12"/>
      <c r="D130" s="12"/>
      <c r="M130" s="10"/>
      <c r="N130" s="10"/>
      <c r="U130" s="42"/>
      <c r="V130" s="42"/>
      <c r="W130" s="42"/>
      <c r="X130" s="24"/>
      <c r="Y130" s="24"/>
      <c r="Z130" s="24"/>
      <c r="AB130" s="24"/>
    </row>
    <row r="131" spans="1:28" s="11" customFormat="1" ht="20.100000000000001" customHeight="1" x14ac:dyDescent="0.25">
      <c r="A131" s="12" t="str">
        <f>IF(ISBLANK(CLASSI!$B146),"",IFERROR(CLASSI!$B146,""))</f>
        <v>1C.12.020.0020.a</v>
      </c>
      <c r="B131" s="12" t="str">
        <f>IF(ISBLANK(VLOOKUP($A131,CLASSI!$B:$E,2,FALSE)),"",IFERROR(VLOOKUP($A131,CLASSI!$B:$E,2,FALSE),""))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32</v>
      </c>
      <c r="C131" s="12"/>
      <c r="D131" s="12"/>
      <c r="M131" s="10"/>
      <c r="N131" s="10"/>
      <c r="U131" s="42"/>
      <c r="V131" s="42"/>
      <c r="W131" s="42"/>
      <c r="X131" s="24"/>
      <c r="Y131" s="24"/>
      <c r="Z131" s="24"/>
      <c r="AB131" s="24"/>
    </row>
    <row r="132" spans="1:28" s="11" customFormat="1" ht="20.100000000000001" customHeight="1" x14ac:dyDescent="0.25">
      <c r="A132" s="12" t="str">
        <f>IF(ISBLANK(CLASSI!$B147),"",IFERROR(CLASSI!$B147,""))</f>
        <v>1C.12.020.0020.b</v>
      </c>
      <c r="B132" s="12" t="str">
        <f>IF(ISBLANK(VLOOKUP($A132,CLASSI!$B:$E,2,FALSE)),"",IFERROR(VLOOKUP($A132,CLASSI!$B:$E,2,FALSE),""))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v>
      </c>
      <c r="C132" s="12"/>
      <c r="D132" s="12"/>
      <c r="M132" s="10"/>
      <c r="N132" s="10"/>
      <c r="U132" s="42"/>
      <c r="V132" s="42"/>
      <c r="W132" s="42"/>
      <c r="X132" s="24"/>
      <c r="Y132" s="24"/>
      <c r="Z132" s="24"/>
      <c r="AB132" s="24"/>
    </row>
    <row r="133" spans="1:28" s="11" customFormat="1" ht="20.100000000000001" customHeight="1" x14ac:dyDescent="0.25">
      <c r="A133" s="12" t="str">
        <f>IF(ISBLANK(CLASSI!$B148),"",IFERROR(CLASSI!$B148,""))</f>
        <v>1C.12.020.0020.b</v>
      </c>
      <c r="B133" s="12" t="str">
        <f>IF(ISBLANK(VLOOKUP($A133,CLASSI!$B:$E,2,FALSE)),"",IFERROR(VLOOKUP($A133,CLASSI!$B:$E,2,FALSE),""))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v>
      </c>
      <c r="C133" s="12"/>
      <c r="D133" s="12"/>
      <c r="M133" s="10"/>
      <c r="N133" s="10"/>
      <c r="U133" s="42"/>
      <c r="V133" s="42"/>
      <c r="W133" s="42"/>
      <c r="X133" s="24"/>
      <c r="Y133" s="24"/>
      <c r="Z133" s="24"/>
      <c r="AB133" s="24"/>
    </row>
    <row r="134" spans="1:28" s="11" customFormat="1" ht="20.100000000000001" customHeight="1" x14ac:dyDescent="0.25">
      <c r="A134" s="12" t="str">
        <f>IF(ISBLANK(CLASSI!$B149),"",IFERROR(CLASSI!$B149,""))</f>
        <v>1C.12.020.0020.c</v>
      </c>
      <c r="B134" s="12" t="str">
        <f>IF(ISBLANK(VLOOKUP($A134,CLASSI!$B:$E,2,FALSE)),"",IFERROR(VLOOKUP($A134,CLASSI!$B:$E,2,FALSE),""))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v>
      </c>
      <c r="C134" s="12"/>
      <c r="D134" s="12"/>
      <c r="M134" s="10"/>
      <c r="N134" s="10"/>
      <c r="U134" s="42"/>
      <c r="V134" s="42"/>
      <c r="W134" s="42"/>
      <c r="X134" s="24"/>
      <c r="Y134" s="24"/>
      <c r="Z134" s="24"/>
      <c r="AB134" s="24"/>
    </row>
    <row r="135" spans="1:28" s="11" customFormat="1" ht="20.100000000000001" customHeight="1" x14ac:dyDescent="0.25">
      <c r="A135" s="12" t="str">
        <f>IF(ISBLANK(CLASSI!$B150),"",IFERROR(CLASSI!$B150,""))</f>
        <v>1C.12.020.0020.c</v>
      </c>
      <c r="B135" s="12" t="str">
        <f>IF(ISBLANK(VLOOKUP($A135,CLASSI!$B:$E,2,FALSE)),"",IFERROR(VLOOKUP($A135,CLASSI!$B:$E,2,FALSE),""))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v>
      </c>
      <c r="C135" s="12"/>
      <c r="D135" s="12"/>
      <c r="M135" s="10"/>
      <c r="N135" s="10"/>
      <c r="U135" s="42"/>
      <c r="V135" s="42"/>
      <c r="W135" s="42"/>
      <c r="X135" s="24"/>
      <c r="Y135" s="24"/>
      <c r="Z135" s="24"/>
      <c r="AB135" s="24"/>
    </row>
    <row r="136" spans="1:28" s="11" customFormat="1" ht="20.100000000000001" customHeight="1" x14ac:dyDescent="0.25">
      <c r="A136" s="12" t="str">
        <f>IF(ISBLANK(CLASSI!$B151),"",IFERROR(CLASSI!$B151,""))</f>
        <v>1C.12.020.0020.d</v>
      </c>
      <c r="B136" s="12" t="str">
        <f>IF(ISBLANK(VLOOKUP($A136,CLASSI!$B:$E,2,FALSE)),"",IFERROR(VLOOKUP($A136,CLASSI!$B:$E,2,FALSE),""))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v>
      </c>
      <c r="C136" s="12"/>
      <c r="D136" s="12"/>
      <c r="M136" s="10"/>
      <c r="N136" s="10"/>
      <c r="U136" s="42"/>
      <c r="V136" s="42"/>
      <c r="W136" s="42"/>
      <c r="X136" s="24"/>
      <c r="Y136" s="24"/>
      <c r="Z136" s="24"/>
      <c r="AB136" s="24"/>
    </row>
    <row r="137" spans="1:28" s="11" customFormat="1" ht="20.100000000000001" customHeight="1" x14ac:dyDescent="0.25">
      <c r="A137" s="12" t="str">
        <f>IF(ISBLANK(CLASSI!$B152),"",IFERROR(CLASSI!$B152,""))</f>
        <v>1C.12.020.0020.d</v>
      </c>
      <c r="B137" s="12" t="str">
        <f>IF(ISBLANK(VLOOKUP($A137,CLASSI!$B:$E,2,FALSE)),"",IFERROR(VLOOKUP($A137,CLASSI!$B:$E,2,FALSE),""))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v>
      </c>
      <c r="C137" s="12"/>
      <c r="D137" s="12"/>
      <c r="M137" s="10"/>
      <c r="N137" s="10"/>
      <c r="U137" s="42"/>
      <c r="V137" s="42"/>
      <c r="W137" s="42"/>
      <c r="X137" s="24"/>
      <c r="Y137" s="24"/>
      <c r="Z137" s="24"/>
      <c r="AB137" s="24"/>
    </row>
    <row r="138" spans="1:28" s="11" customFormat="1" ht="20.100000000000001" customHeight="1" x14ac:dyDescent="0.25">
      <c r="A138" s="12" t="str">
        <f>IF(ISBLANK(CLASSI!$B153),"",IFERROR(CLASSI!$B153,""))</f>
        <v>1C.12.020.0020.e</v>
      </c>
      <c r="B138" s="12" t="str">
        <f>IF(ISBLANK(VLOOKUP($A138,CLASSI!$B:$E,2,FALSE)),"",IFERROR(VLOOKUP($A138,CLASSI!$B:$E,2,FALSE),""))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v>
      </c>
      <c r="C138" s="12"/>
      <c r="D138" s="12"/>
      <c r="M138" s="10"/>
      <c r="N138" s="10"/>
      <c r="U138" s="42"/>
      <c r="V138" s="42"/>
      <c r="W138" s="42"/>
      <c r="X138" s="24"/>
      <c r="Y138" s="24"/>
      <c r="Z138" s="24"/>
      <c r="AB138" s="24"/>
    </row>
    <row r="139" spans="1:28" s="11" customFormat="1" ht="20.100000000000001" customHeight="1" x14ac:dyDescent="0.25">
      <c r="A139" s="12" t="str">
        <f>IF(ISBLANK(CLASSI!$B154),"",IFERROR(CLASSI!$B154,""))</f>
        <v>1C.12.020.0020.e</v>
      </c>
      <c r="B139" s="12" t="str">
        <f>IF(ISBLANK(VLOOKUP($A139,CLASSI!$B:$E,2,FALSE)),"",IFERROR(VLOOKUP($A139,CLASSI!$B:$E,2,FALSE),""))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v>
      </c>
      <c r="C139" s="12"/>
      <c r="D139" s="12"/>
      <c r="M139" s="10"/>
      <c r="N139" s="10"/>
      <c r="U139" s="42"/>
      <c r="V139" s="42"/>
      <c r="W139" s="42"/>
      <c r="X139" s="24"/>
      <c r="Y139" s="24"/>
      <c r="Z139" s="24"/>
      <c r="AB139" s="24"/>
    </row>
    <row r="140" spans="1:28" s="11" customFormat="1" ht="20.100000000000001" customHeight="1" x14ac:dyDescent="0.25">
      <c r="A140" s="12" t="str">
        <f>IF(ISBLANK(CLASSI!$B155),"",IFERROR(CLASSI!$B155,""))</f>
        <v>1C.12.020.0020.f</v>
      </c>
      <c r="B140" s="12" t="str">
        <f>IF(ISBLANK(VLOOKUP($A140,CLASSI!$B:$E,2,FALSE)),"",IFERROR(VLOOKUP($A140,CLASSI!$B:$E,2,FALSE),""))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75</v>
      </c>
      <c r="C140" s="12"/>
      <c r="D140" s="12"/>
      <c r="M140" s="10"/>
      <c r="N140" s="10"/>
      <c r="U140" s="42"/>
      <c r="V140" s="42"/>
      <c r="W140" s="42"/>
      <c r="X140" s="24"/>
      <c r="Y140" s="24"/>
      <c r="Z140" s="24"/>
      <c r="AB140" s="24"/>
    </row>
    <row r="141" spans="1:28" s="11" customFormat="1" ht="20.100000000000001" customHeight="1" x14ac:dyDescent="0.25">
      <c r="A141" s="12" t="str">
        <f>IF(ISBLANK(CLASSI!$B156),"",IFERROR(CLASSI!$B156,""))</f>
        <v>1C.12.020.0020.f</v>
      </c>
      <c r="B141" s="12" t="str">
        <f>IF(ISBLANK(VLOOKUP($A141,CLASSI!$B:$E,2,FALSE)),"",IFERROR(VLOOKUP($A141,CLASSI!$B:$E,2,FALSE),""))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75</v>
      </c>
      <c r="C141" s="12"/>
      <c r="D141" s="12"/>
      <c r="M141" s="10"/>
      <c r="N141" s="10"/>
      <c r="U141" s="42"/>
      <c r="V141" s="42"/>
      <c r="W141" s="42"/>
      <c r="X141" s="24"/>
      <c r="Y141" s="24"/>
      <c r="Z141" s="24"/>
      <c r="AB141" s="24"/>
    </row>
    <row r="142" spans="1:28" s="11" customFormat="1" ht="20.100000000000001" customHeight="1" x14ac:dyDescent="0.25">
      <c r="A142" s="12" t="str">
        <f>IF(ISBLANK(CLASSI!$B157),"",IFERROR(CLASSI!$B157,""))</f>
        <v>1C.12.020.0020.g</v>
      </c>
      <c r="B142" s="12" t="str">
        <f>IF(ISBLANK(VLOOKUP($A142,CLASSI!$B:$E,2,FALSE)),"",IFERROR(VLOOKUP($A142,CLASSI!$B:$E,2,FALSE),""))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90</v>
      </c>
      <c r="C142" s="12"/>
      <c r="D142" s="12"/>
      <c r="M142" s="10"/>
      <c r="N142" s="10"/>
      <c r="U142" s="42"/>
      <c r="V142" s="42"/>
      <c r="W142" s="42"/>
      <c r="X142" s="24"/>
      <c r="Y142" s="24"/>
      <c r="Z142" s="24"/>
      <c r="AB142" s="24"/>
    </row>
    <row r="143" spans="1:28" s="11" customFormat="1" ht="20.100000000000001" customHeight="1" x14ac:dyDescent="0.25">
      <c r="A143" s="12" t="str">
        <f>IF(ISBLANK(CLASSI!$B158),"",IFERROR(CLASSI!$B158,""))</f>
        <v>1C.12.020.0020.g</v>
      </c>
      <c r="B143" s="12" t="str">
        <f>IF(ISBLANK(VLOOKUP($A143,CLASSI!$B:$E,2,FALSE)),"",IFERROR(VLOOKUP($A143,CLASSI!$B:$E,2,FALSE),""))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90</v>
      </c>
      <c r="C143" s="12"/>
      <c r="D143" s="12"/>
      <c r="M143" s="10"/>
      <c r="N143" s="10"/>
      <c r="U143" s="42"/>
      <c r="V143" s="42"/>
      <c r="W143" s="42"/>
      <c r="X143" s="24"/>
      <c r="Y143" s="24"/>
      <c r="Z143" s="24"/>
      <c r="AB143" s="24"/>
    </row>
    <row r="144" spans="1:28" s="11" customFormat="1" ht="20.100000000000001" customHeight="1" x14ac:dyDescent="0.25">
      <c r="A144" s="12" t="str">
        <f>IF(ISBLANK(CLASSI!$B159),"",IFERROR(CLASSI!$B159,""))</f>
        <v>1C.12.020.0020.h</v>
      </c>
      <c r="B144" s="12" t="str">
        <f>IF(ISBLANK(VLOOKUP($A144,CLASSI!$B:$E,2,FALSE)),"",IFERROR(VLOOKUP($A144,CLASSI!$B:$E,2,FALSE),""))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C144" s="12"/>
      <c r="D144" s="12"/>
      <c r="M144" s="10"/>
      <c r="N144" s="10"/>
      <c r="U144" s="42"/>
      <c r="V144" s="42"/>
      <c r="W144" s="42"/>
      <c r="X144" s="24"/>
      <c r="Y144" s="24"/>
      <c r="Z144" s="24"/>
      <c r="AB144" s="24"/>
    </row>
    <row r="145" spans="1:28" s="11" customFormat="1" ht="20.100000000000001" customHeight="1" x14ac:dyDescent="0.25">
      <c r="A145" s="12" t="str">
        <f>IF(ISBLANK(CLASSI!$B160),"",IFERROR(CLASSI!$B160,""))</f>
        <v>1C.12.020.0020.h</v>
      </c>
      <c r="B145" s="12" t="str">
        <f>IF(ISBLANK(VLOOKUP($A145,CLASSI!$B:$E,2,FALSE)),"",IFERROR(VLOOKUP($A145,CLASSI!$B:$E,2,FALSE),""))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C145" s="12"/>
      <c r="D145" s="12"/>
      <c r="M145" s="10"/>
      <c r="N145" s="10"/>
      <c r="U145" s="42"/>
      <c r="V145" s="42"/>
      <c r="W145" s="42"/>
      <c r="X145" s="24"/>
      <c r="Y145" s="24"/>
      <c r="Z145" s="24"/>
      <c r="AB145" s="24"/>
    </row>
    <row r="146" spans="1:28" s="11" customFormat="1" ht="20.100000000000001" customHeight="1" x14ac:dyDescent="0.25">
      <c r="A146" s="12" t="str">
        <f>IF(ISBLANK(CLASSI!$B161),"",IFERROR(CLASSI!$B161,""))</f>
        <v>1C.12.020.0020.i</v>
      </c>
      <c r="B146" s="12" t="str">
        <f>IF(ISBLANK(VLOOKUP($A146,CLASSI!$B:$E,2,FALSE)),"",IFERROR(VLOOKUP($A146,CLASSI!$B:$E,2,FALSE),""))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C146" s="12"/>
      <c r="D146" s="12"/>
      <c r="M146" s="10"/>
      <c r="N146" s="10"/>
      <c r="U146" s="42"/>
      <c r="V146" s="42"/>
      <c r="W146" s="42"/>
      <c r="X146" s="24"/>
      <c r="Y146" s="24"/>
      <c r="Z146" s="24"/>
      <c r="AB146" s="24"/>
    </row>
    <row r="147" spans="1:28" s="11" customFormat="1" ht="20.100000000000001" customHeight="1" x14ac:dyDescent="0.25">
      <c r="A147" s="12" t="str">
        <f>IF(ISBLANK(CLASSI!$B162),"",IFERROR(CLASSI!$B162,""))</f>
        <v>1C.12.020.0020.i</v>
      </c>
      <c r="B147" s="12" t="str">
        <f>IF(ISBLANK(VLOOKUP($A147,CLASSI!$B:$E,2,FALSE)),"",IFERROR(VLOOKUP($A147,CLASSI!$B:$E,2,FALSE),""))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C147" s="12"/>
      <c r="D147" s="12"/>
      <c r="M147" s="10"/>
      <c r="N147" s="10"/>
      <c r="U147" s="42"/>
      <c r="V147" s="42"/>
      <c r="W147" s="42"/>
      <c r="X147" s="24"/>
      <c r="Y147" s="24"/>
      <c r="Z147" s="24"/>
      <c r="AB147" s="24"/>
    </row>
    <row r="148" spans="1:28" s="11" customFormat="1" ht="20.100000000000001" customHeight="1" x14ac:dyDescent="0.25">
      <c r="A148" s="12" t="str">
        <f>IF(ISBLANK(CLASSI!$B163),"",IFERROR(CLASSI!$B163,""))</f>
        <v>1C.12.020.0020.j</v>
      </c>
      <c r="B148" s="12" t="str">
        <f>IF(ISBLANK(VLOOKUP($A148,CLASSI!$B:$E,2,FALSE)),"",IFERROR(VLOOKUP($A148,CLASSI!$B:$E,2,FALSE),""))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C148" s="12"/>
      <c r="D148" s="12"/>
      <c r="M148" s="10"/>
      <c r="N148" s="10"/>
      <c r="U148" s="42"/>
      <c r="V148" s="42"/>
      <c r="W148" s="42"/>
      <c r="X148" s="24"/>
      <c r="Y148" s="24"/>
      <c r="Z148" s="24"/>
      <c r="AB148" s="24"/>
    </row>
    <row r="149" spans="1:28" s="11" customFormat="1" ht="20.100000000000001" customHeight="1" x14ac:dyDescent="0.25">
      <c r="A149" s="12" t="str">
        <f>IF(ISBLANK(CLASSI!$B164),"",IFERROR(CLASSI!$B164,""))</f>
        <v>1C.12.020.0020.j</v>
      </c>
      <c r="B149" s="12" t="str">
        <f>IF(ISBLANK(VLOOKUP($A149,CLASSI!$B:$E,2,FALSE)),"",IFERROR(VLOOKUP($A149,CLASSI!$B:$E,2,FALSE),""))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C149" s="12"/>
      <c r="D149" s="12"/>
      <c r="M149" s="10"/>
      <c r="N149" s="10"/>
      <c r="U149" s="42"/>
      <c r="V149" s="42"/>
      <c r="W149" s="42"/>
      <c r="X149" s="24"/>
      <c r="Y149" s="24"/>
      <c r="Z149" s="24"/>
      <c r="AB149" s="24"/>
    </row>
    <row r="150" spans="1:28" s="11" customFormat="1" ht="20.100000000000001" customHeight="1" x14ac:dyDescent="0.25">
      <c r="A150" s="12" t="str">
        <f>IF(ISBLANK(CLASSI!$B165),"",IFERROR(CLASSI!$B165,""))</f>
        <v>1C.12.020.0020.k</v>
      </c>
      <c r="B150" s="12" t="str">
        <f>IF(ISBLANK(VLOOKUP($A150,CLASSI!$B:$E,2,FALSE)),"",IFERROR(VLOOKUP($A150,CLASSI!$B:$E,2,FALSE),""))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C150" s="12"/>
      <c r="D150" s="12"/>
      <c r="M150" s="10"/>
      <c r="N150" s="10"/>
      <c r="U150" s="42"/>
      <c r="V150" s="42"/>
      <c r="W150" s="42"/>
      <c r="X150" s="24"/>
      <c r="Y150" s="24"/>
      <c r="Z150" s="24"/>
      <c r="AB150" s="24"/>
    </row>
    <row r="151" spans="1:28" s="11" customFormat="1" ht="20.100000000000001" customHeight="1" x14ac:dyDescent="0.25">
      <c r="A151" s="12" t="str">
        <f>IF(ISBLANK(CLASSI!$B166),"",IFERROR(CLASSI!$B166,""))</f>
        <v>1C.12.020.0020.k</v>
      </c>
      <c r="B151" s="12" t="str">
        <f>IF(ISBLANK(VLOOKUP($A151,CLASSI!$B:$E,2,FALSE)),"",IFERROR(VLOOKUP($A151,CLASSI!$B:$E,2,FALSE),""))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C151" s="12"/>
      <c r="D151" s="12"/>
      <c r="M151" s="10"/>
      <c r="N151" s="10"/>
      <c r="U151" s="42"/>
      <c r="V151" s="42"/>
      <c r="W151" s="42"/>
      <c r="X151" s="24"/>
      <c r="Y151" s="24"/>
      <c r="Z151" s="24"/>
      <c r="AB151" s="24"/>
    </row>
    <row r="152" spans="1:28" s="11" customFormat="1" ht="20.100000000000001" customHeight="1" x14ac:dyDescent="0.25">
      <c r="A152" s="12" t="str">
        <f>IF(ISBLANK(CLASSI!$B167),"",IFERROR(CLASSI!$B167,""))</f>
        <v>1C.12.020.0020.l</v>
      </c>
      <c r="B152" s="12" t="str">
        <f>IF(ISBLANK(VLOOKUP($A152,CLASSI!$B:$E,2,FALSE)),"",IFERROR(VLOOKUP($A152,CLASSI!$B:$E,2,FALSE),""))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C152" s="12"/>
      <c r="D152" s="12"/>
      <c r="M152" s="10"/>
      <c r="N152" s="10"/>
      <c r="U152" s="42"/>
      <c r="V152" s="42"/>
      <c r="W152" s="42"/>
      <c r="X152" s="24"/>
      <c r="Y152" s="24"/>
      <c r="Z152" s="24"/>
      <c r="AB152" s="24"/>
    </row>
    <row r="153" spans="1:28" s="11" customFormat="1" ht="20.100000000000001" customHeight="1" x14ac:dyDescent="0.25">
      <c r="A153" s="12" t="str">
        <f>IF(ISBLANK(CLASSI!$B168),"",IFERROR(CLASSI!$B168,""))</f>
        <v>1C.12.020.0020.l</v>
      </c>
      <c r="B153" s="12" t="str">
        <f>IF(ISBLANK(VLOOKUP($A153,CLASSI!$B:$E,2,FALSE)),"",IFERROR(VLOOKUP($A153,CLASSI!$B:$E,2,FALSE),""))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C153" s="12"/>
      <c r="D153" s="12"/>
      <c r="M153" s="10"/>
      <c r="N153" s="10"/>
      <c r="U153" s="42"/>
      <c r="V153" s="42"/>
      <c r="W153" s="42"/>
      <c r="X153" s="24"/>
      <c r="Y153" s="24"/>
      <c r="Z153" s="24"/>
      <c r="AB153" s="24"/>
    </row>
    <row r="154" spans="1:28" s="11" customFormat="1" ht="20.100000000000001" customHeight="1" x14ac:dyDescent="0.25">
      <c r="A154" s="12" t="str">
        <f>IF(ISBLANK(CLASSI!$B169),"",IFERROR(CLASSI!$B169,""))</f>
        <v>1C.12.020.0020.m</v>
      </c>
      <c r="B154" s="12" t="str">
        <f>IF(ISBLANK(VLOOKUP($A154,CLASSI!$B:$E,2,FALSE)),"",IFERROR(VLOOKUP($A154,CLASSI!$B:$E,2,FALSE),""))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C154" s="12"/>
      <c r="D154" s="12"/>
      <c r="M154" s="10"/>
      <c r="N154" s="10"/>
      <c r="U154" s="42"/>
      <c r="V154" s="42"/>
      <c r="W154" s="42"/>
      <c r="X154" s="24"/>
      <c r="Y154" s="24"/>
      <c r="Z154" s="24"/>
      <c r="AB154" s="24"/>
    </row>
    <row r="155" spans="1:28" s="11" customFormat="1" ht="20.100000000000001" customHeight="1" x14ac:dyDescent="0.25">
      <c r="A155" s="12" t="str">
        <f>IF(ISBLANK(CLASSI!$B170),"",IFERROR(CLASSI!$B170,""))</f>
        <v>1C.12.020.0020.m</v>
      </c>
      <c r="B155" s="12" t="str">
        <f>IF(ISBLANK(VLOOKUP($A155,CLASSI!$B:$E,2,FALSE)),"",IFERROR(VLOOKUP($A155,CLASSI!$B:$E,2,FALSE),""))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C155" s="12"/>
      <c r="D155" s="12"/>
      <c r="M155" s="10"/>
      <c r="N155" s="10"/>
      <c r="U155" s="42"/>
      <c r="V155" s="42"/>
      <c r="W155" s="42"/>
      <c r="X155" s="24"/>
      <c r="Y155" s="24"/>
      <c r="Z155" s="24"/>
      <c r="AB155" s="24"/>
    </row>
    <row r="156" spans="1:28" s="11" customFormat="1" ht="20.100000000000001" customHeight="1" x14ac:dyDescent="0.25">
      <c r="A156" s="12" t="str">
        <f>IF(ISBLANK(CLASSI!$B171),"",IFERROR(CLASSI!$B171,""))</f>
        <v>1C.12.020.0210.a</v>
      </c>
      <c r="B156" s="12" t="str">
        <f>IF(ISBLANK(VLOOKUP($A156,CLASSI!$B:$E,2,FALSE)),"",IFERROR(VLOOKUP($A156,CLASSI!$B:$E,2,FALSE),""))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110 mm</v>
      </c>
      <c r="C156" s="12"/>
      <c r="D156" s="12"/>
      <c r="M156" s="10"/>
      <c r="N156" s="10"/>
      <c r="U156" s="42"/>
      <c r="V156" s="42"/>
      <c r="W156" s="42"/>
      <c r="X156" s="24"/>
      <c r="Y156" s="24"/>
      <c r="Z156" s="24"/>
      <c r="AB156" s="24"/>
    </row>
    <row r="157" spans="1:28" s="11" customFormat="1" ht="20.100000000000001" customHeight="1" x14ac:dyDescent="0.25">
      <c r="A157" s="12" t="str">
        <f>IF(ISBLANK(CLASSI!$B172),"",IFERROR(CLASSI!$B172,""))</f>
        <v>1C.12.020.0210.a</v>
      </c>
      <c r="B157" s="12" t="str">
        <f>IF(ISBLANK(VLOOKUP($A157,CLASSI!$B:$E,2,FALSE)),"",IFERROR(VLOOKUP($A157,CLASSI!$B:$E,2,FALSE),""))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110 mm</v>
      </c>
      <c r="C157" s="12"/>
      <c r="D157" s="12"/>
      <c r="M157" s="10"/>
      <c r="N157" s="10"/>
      <c r="U157" s="42"/>
      <c r="V157" s="42"/>
      <c r="W157" s="42"/>
      <c r="X157" s="24"/>
      <c r="Y157" s="24"/>
      <c r="Z157" s="24"/>
      <c r="AB157" s="24"/>
    </row>
    <row r="158" spans="1:28" s="11" customFormat="1" ht="20.100000000000001" customHeight="1" x14ac:dyDescent="0.25">
      <c r="A158" s="12" t="str">
        <f>IF(ISBLANK(CLASSI!$B173),"",IFERROR(CLASSI!$B173,""))</f>
        <v>1C.12.020.0210.b</v>
      </c>
      <c r="B158" s="12" t="str">
        <f>IF(ISBLANK(VLOOKUP($A158,CLASSI!$B:$E,2,FALSE)),"",IFERROR(VLOOKUP($A158,CLASSI!$B:$E,2,FALSE),""))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125 mm</v>
      </c>
      <c r="C158" s="12"/>
      <c r="D158" s="12"/>
      <c r="M158" s="10"/>
      <c r="N158" s="10"/>
      <c r="U158" s="42"/>
      <c r="V158" s="42"/>
      <c r="W158" s="42"/>
      <c r="X158" s="24"/>
      <c r="Y158" s="24"/>
      <c r="Z158" s="24"/>
      <c r="AB158" s="24"/>
    </row>
    <row r="159" spans="1:28" s="11" customFormat="1" ht="20.100000000000001" customHeight="1" x14ac:dyDescent="0.25">
      <c r="A159" s="12" t="str">
        <f>IF(ISBLANK(CLASSI!$B174),"",IFERROR(CLASSI!$B174,""))</f>
        <v>1C.12.020.0210.b</v>
      </c>
      <c r="B159" s="12" t="str">
        <f>IF(ISBLANK(VLOOKUP($A159,CLASSI!$B:$E,2,FALSE)),"",IFERROR(VLOOKUP($A159,CLASSI!$B:$E,2,FALSE),""))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125 mm</v>
      </c>
      <c r="C159" s="12"/>
      <c r="D159" s="12"/>
      <c r="M159" s="10"/>
      <c r="N159" s="10"/>
      <c r="U159" s="42"/>
      <c r="V159" s="42"/>
      <c r="W159" s="42"/>
      <c r="X159" s="24"/>
      <c r="Y159" s="24"/>
      <c r="Z159" s="24"/>
      <c r="AB159" s="24"/>
    </row>
    <row r="160" spans="1:28" s="11" customFormat="1" ht="20.100000000000001" customHeight="1" x14ac:dyDescent="0.25">
      <c r="A160" s="12" t="str">
        <f>IF(ISBLANK(CLASSI!$B175),"",IFERROR(CLASSI!$B175,""))</f>
        <v>1C.12.020.0210.c</v>
      </c>
      <c r="B160" s="12" t="str">
        <f>IF(ISBLANK(VLOOKUP($A160,CLASSI!$B:$E,2,FALSE)),"",IFERROR(VLOOKUP($A160,CLASSI!$B:$E,2,FALSE),""))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160 mm</v>
      </c>
      <c r="C160" s="12"/>
      <c r="D160" s="12"/>
      <c r="M160" s="10"/>
      <c r="N160" s="10"/>
      <c r="U160" s="42"/>
      <c r="V160" s="42"/>
      <c r="W160" s="42"/>
      <c r="X160" s="24"/>
      <c r="Y160" s="24"/>
      <c r="Z160" s="24"/>
      <c r="AB160" s="24"/>
    </row>
    <row r="161" spans="1:28" s="11" customFormat="1" ht="20.100000000000001" customHeight="1" x14ac:dyDescent="0.25">
      <c r="A161" s="12" t="str">
        <f>IF(ISBLANK(CLASSI!$B176),"",IFERROR(CLASSI!$B176,""))</f>
        <v>1C.12.020.0210.c</v>
      </c>
      <c r="B161" s="12" t="str">
        <f>IF(ISBLANK(VLOOKUP($A161,CLASSI!$B:$E,2,FALSE)),"",IFERROR(VLOOKUP($A161,CLASSI!$B:$E,2,FALSE),""))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160 mm</v>
      </c>
      <c r="C161" s="12"/>
      <c r="D161" s="12"/>
      <c r="M161" s="10"/>
      <c r="N161" s="10"/>
      <c r="U161" s="42"/>
      <c r="V161" s="42"/>
      <c r="W161" s="42"/>
      <c r="X161" s="24"/>
      <c r="Y161" s="24"/>
      <c r="Z161" s="24"/>
      <c r="AB161" s="24"/>
    </row>
    <row r="162" spans="1:28" s="11" customFormat="1" ht="20.100000000000001" customHeight="1" x14ac:dyDescent="0.25">
      <c r="A162" s="12" t="str">
        <f>IF(ISBLANK(CLASSI!$B177),"",IFERROR(CLASSI!$B177,""))</f>
        <v>1C.12.020.0210.d</v>
      </c>
      <c r="B162" s="12" t="str">
        <f>IF(ISBLANK(VLOOKUP($A162,CLASSI!$B:$E,2,FALSE)),"",IFERROR(VLOOKUP($A162,CLASSI!$B:$E,2,FALSE),""))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200 mm</v>
      </c>
      <c r="C162" s="12"/>
      <c r="D162" s="12"/>
      <c r="M162" s="10"/>
      <c r="N162" s="10"/>
      <c r="U162" s="42"/>
      <c r="V162" s="42"/>
      <c r="W162" s="42"/>
      <c r="X162" s="24"/>
      <c r="Y162" s="24"/>
      <c r="Z162" s="24"/>
      <c r="AB162" s="24"/>
    </row>
    <row r="163" spans="1:28" s="11" customFormat="1" ht="20.100000000000001" customHeight="1" x14ac:dyDescent="0.25">
      <c r="A163" s="12" t="str">
        <f>IF(ISBLANK(CLASSI!$B178),"",IFERROR(CLASSI!$B178,""))</f>
        <v>1C.12.020.0210.d</v>
      </c>
      <c r="B163" s="12" t="str">
        <f>IF(ISBLANK(VLOOKUP($A163,CLASSI!$B:$E,2,FALSE)),"",IFERROR(VLOOKUP($A163,CLASSI!$B:$E,2,FALSE),""))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200 mm</v>
      </c>
      <c r="C163" s="12"/>
      <c r="D163" s="12"/>
      <c r="M163" s="10"/>
      <c r="N163" s="10"/>
      <c r="U163" s="42"/>
      <c r="V163" s="42"/>
      <c r="W163" s="42"/>
      <c r="X163" s="24"/>
      <c r="Y163" s="24"/>
      <c r="Z163" s="24"/>
      <c r="AB163" s="24"/>
    </row>
    <row r="164" spans="1:28" s="11" customFormat="1" ht="20.100000000000001" customHeight="1" x14ac:dyDescent="0.25">
      <c r="A164" s="12" t="str">
        <f>IF(ISBLANK(CLASSI!$B179),"",IFERROR(CLASSI!$B179,""))</f>
        <v>1C.12.020.0210.e</v>
      </c>
      <c r="B164" s="12" t="str">
        <f>IF(ISBLANK(VLOOKUP($A164,CLASSI!$B:$E,2,FALSE)),"",IFERROR(VLOOKUP($A164,CLASSI!$B:$E,2,FALSE),""))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250 mm</v>
      </c>
      <c r="C164" s="12"/>
      <c r="D164" s="12"/>
      <c r="M164" s="10"/>
      <c r="N164" s="10"/>
      <c r="U164" s="42"/>
      <c r="V164" s="42"/>
      <c r="W164" s="42"/>
      <c r="X164" s="24"/>
      <c r="Y164" s="24"/>
      <c r="Z164" s="24"/>
      <c r="AB164" s="24"/>
    </row>
    <row r="165" spans="1:28" s="11" customFormat="1" ht="20.100000000000001" customHeight="1" x14ac:dyDescent="0.25">
      <c r="A165" s="12" t="str">
        <f>IF(ISBLANK(CLASSI!$B180),"",IFERROR(CLASSI!$B180,""))</f>
        <v>1C.12.020.0210.e</v>
      </c>
      <c r="B165" s="12" t="str">
        <f>IF(ISBLANK(VLOOKUP($A165,CLASSI!$B:$E,2,FALSE)),"",IFERROR(VLOOKUP($A165,CLASSI!$B:$E,2,FALSE),""))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250 mm</v>
      </c>
      <c r="C165" s="12"/>
      <c r="D165" s="12"/>
      <c r="M165" s="10"/>
      <c r="N165" s="10"/>
      <c r="U165" s="42"/>
      <c r="V165" s="42"/>
      <c r="W165" s="42"/>
      <c r="X165" s="24"/>
      <c r="Y165" s="24"/>
      <c r="Z165" s="24"/>
      <c r="AB165" s="24"/>
    </row>
    <row r="166" spans="1:28" s="11" customFormat="1" ht="20.100000000000001" customHeight="1" x14ac:dyDescent="0.25">
      <c r="A166" s="12" t="str">
        <f>IF(ISBLANK(CLASSI!$B181),"",IFERROR(CLASSI!$B181,""))</f>
        <v>1C.12.020.0210.f</v>
      </c>
      <c r="B166" s="12" t="str">
        <f>IF(ISBLANK(VLOOKUP($A166,CLASSI!$B:$E,2,FALSE)),"",IFERROR(VLOOKUP($A166,CLASSI!$B:$E,2,FALSE),""))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315 mm</v>
      </c>
      <c r="C166" s="12"/>
      <c r="D166" s="12"/>
      <c r="M166" s="10"/>
      <c r="N166" s="10"/>
      <c r="U166" s="42"/>
      <c r="V166" s="42"/>
      <c r="W166" s="42"/>
      <c r="X166" s="24"/>
      <c r="Y166" s="24"/>
      <c r="Z166" s="24"/>
      <c r="AB166" s="24"/>
    </row>
    <row r="167" spans="1:28" s="11" customFormat="1" ht="20.100000000000001" customHeight="1" x14ac:dyDescent="0.25">
      <c r="A167" s="12" t="str">
        <f>IF(ISBLANK(CLASSI!$B182),"",IFERROR(CLASSI!$B182,""))</f>
        <v>1C.12.020.0210.f</v>
      </c>
      <c r="B167" s="12" t="str">
        <f>IF(ISBLANK(VLOOKUP($A167,CLASSI!$B:$E,2,FALSE)),"",IFERROR(VLOOKUP($A167,CLASSI!$B:$E,2,FALSE),""))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315 mm</v>
      </c>
      <c r="C167" s="12"/>
      <c r="D167" s="12"/>
      <c r="M167" s="10"/>
      <c r="N167" s="10"/>
      <c r="U167" s="42"/>
      <c r="V167" s="42"/>
      <c r="W167" s="42"/>
      <c r="X167" s="24"/>
      <c r="Y167" s="24"/>
      <c r="Z167" s="24"/>
      <c r="AB167" s="24"/>
    </row>
    <row r="168" spans="1:28" s="11" customFormat="1" ht="20.100000000000001" customHeight="1" x14ac:dyDescent="0.25">
      <c r="A168" s="12" t="str">
        <f>IF(ISBLANK(CLASSI!$B183),"",IFERROR(CLASSI!$B183,""))</f>
        <v>1C.12.020.0210.g</v>
      </c>
      <c r="B168" s="12" t="str">
        <f>IF(ISBLANK(VLOOKUP($A168,CLASSI!$B:$E,2,FALSE)),"",IFERROR(VLOOKUP($A168,CLASSI!$B:$E,2,FALSE),""))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355 mm</v>
      </c>
      <c r="C168" s="12"/>
      <c r="D168" s="12"/>
      <c r="M168" s="10"/>
      <c r="N168" s="10"/>
      <c r="U168" s="42"/>
      <c r="V168" s="42"/>
      <c r="W168" s="42"/>
      <c r="X168" s="24"/>
      <c r="Y168" s="24"/>
      <c r="Z168" s="24"/>
      <c r="AB168" s="24"/>
    </row>
    <row r="169" spans="1:28" s="11" customFormat="1" ht="20.100000000000001" customHeight="1" x14ac:dyDescent="0.25">
      <c r="A169" s="12" t="str">
        <f>IF(ISBLANK(CLASSI!$B184),"",IFERROR(CLASSI!$B184,""))</f>
        <v>1C.12.020.0210.g</v>
      </c>
      <c r="B169" s="12" t="str">
        <f>IF(ISBLANK(VLOOKUP($A169,CLASSI!$B:$E,2,FALSE)),"",IFERROR(VLOOKUP($A169,CLASSI!$B:$E,2,FALSE),""))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355 mm</v>
      </c>
      <c r="C169" s="12"/>
      <c r="D169" s="12"/>
      <c r="M169" s="10"/>
      <c r="N169" s="10"/>
      <c r="U169" s="42"/>
      <c r="V169" s="42"/>
      <c r="W169" s="42"/>
      <c r="X169" s="24"/>
      <c r="Y169" s="24"/>
      <c r="Z169" s="24"/>
      <c r="AB169" s="24"/>
    </row>
    <row r="170" spans="1:28" s="11" customFormat="1" ht="20.100000000000001" customHeight="1" x14ac:dyDescent="0.25">
      <c r="A170" s="12" t="str">
        <f>IF(ISBLANK(CLASSI!$B185),"",IFERROR(CLASSI!$B185,""))</f>
        <v>1C.12.020.0210.h</v>
      </c>
      <c r="B170" s="12" t="str">
        <f>IF(ISBLANK(VLOOKUP($A170,CLASSI!$B:$E,2,FALSE)),"",IFERROR(VLOOKUP($A170,CLASSI!$B:$E,2,FALSE),""))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400 mm</v>
      </c>
      <c r="C170" s="12"/>
      <c r="D170" s="12"/>
      <c r="M170" s="10"/>
      <c r="N170" s="10"/>
      <c r="U170" s="42"/>
      <c r="V170" s="42"/>
      <c r="W170" s="42"/>
      <c r="X170" s="24"/>
      <c r="Y170" s="24"/>
      <c r="Z170" s="24"/>
      <c r="AB170" s="24"/>
    </row>
    <row r="171" spans="1:28" s="11" customFormat="1" ht="20.100000000000001" customHeight="1" x14ac:dyDescent="0.25">
      <c r="A171" s="12" t="str">
        <f>IF(ISBLANK(CLASSI!$B186),"",IFERROR(CLASSI!$B186,""))</f>
        <v>1C.12.020.0210.h</v>
      </c>
      <c r="B171" s="12" t="str">
        <f>IF(ISBLANK(VLOOKUP($A171,CLASSI!$B:$E,2,FALSE)),"",IFERROR(VLOOKUP($A171,CLASSI!$B:$E,2,FALSE),""))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400 mm</v>
      </c>
      <c r="C171" s="12"/>
      <c r="D171" s="12"/>
      <c r="M171" s="10"/>
      <c r="N171" s="10"/>
      <c r="U171" s="42"/>
      <c r="V171" s="42"/>
      <c r="W171" s="42"/>
      <c r="X171" s="24"/>
      <c r="Y171" s="24"/>
      <c r="Z171" s="24"/>
      <c r="AB171" s="24"/>
    </row>
    <row r="172" spans="1:28" s="11" customFormat="1" ht="20.100000000000001" customHeight="1" x14ac:dyDescent="0.25">
      <c r="A172" s="12" t="str">
        <f>IF(ISBLANK(CLASSI!$B187),"",IFERROR(CLASSI!$B187,""))</f>
        <v>1C.12.020.0210.i</v>
      </c>
      <c r="B172" s="12" t="str">
        <f>IF(ISBLANK(VLOOKUP($A172,CLASSI!$B:$E,2,FALSE)),"",IFERROR(VLOOKUP($A172,CLASSI!$B:$E,2,FALSE),""))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450 mm</v>
      </c>
      <c r="C172" s="12"/>
      <c r="D172" s="12"/>
      <c r="M172" s="10"/>
      <c r="N172" s="10"/>
      <c r="U172" s="42"/>
      <c r="V172" s="42"/>
      <c r="W172" s="42"/>
      <c r="X172" s="24"/>
      <c r="Y172" s="24"/>
      <c r="Z172" s="24"/>
      <c r="AB172" s="24"/>
    </row>
    <row r="173" spans="1:28" s="11" customFormat="1" ht="20.100000000000001" customHeight="1" x14ac:dyDescent="0.25">
      <c r="A173" s="12" t="str">
        <f>IF(ISBLANK(CLASSI!$B188),"",IFERROR(CLASSI!$B188,""))</f>
        <v>1C.12.020.0210.i</v>
      </c>
      <c r="B173" s="12" t="str">
        <f>IF(ISBLANK(VLOOKUP($A173,CLASSI!$B:$E,2,FALSE)),"",IFERROR(VLOOKUP($A173,CLASSI!$B:$E,2,FALSE),""))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450 mm</v>
      </c>
      <c r="C173" s="12"/>
      <c r="D173" s="12"/>
      <c r="M173" s="10"/>
      <c r="N173" s="10"/>
      <c r="U173" s="42"/>
      <c r="V173" s="42"/>
      <c r="W173" s="42"/>
      <c r="X173" s="24"/>
      <c r="Y173" s="24"/>
      <c r="Z173" s="24"/>
      <c r="AB173" s="24"/>
    </row>
    <row r="174" spans="1:28" s="11" customFormat="1" ht="20.100000000000001" customHeight="1" x14ac:dyDescent="0.25">
      <c r="A174" s="12" t="str">
        <f>IF(ISBLANK(CLASSI!$B189),"",IFERROR(CLASSI!$B189,""))</f>
        <v>1C.12.020.0210.j</v>
      </c>
      <c r="B174" s="12" t="str">
        <f>IF(ISBLANK(VLOOKUP($A174,CLASSI!$B:$E,2,FALSE)),"",IFERROR(VLOOKUP($A174,CLASSI!$B:$E,2,FALSE),""))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500 mm</v>
      </c>
      <c r="C174" s="12"/>
      <c r="D174" s="12"/>
      <c r="M174" s="10"/>
      <c r="N174" s="10"/>
      <c r="U174" s="42"/>
      <c r="V174" s="42"/>
      <c r="W174" s="42"/>
      <c r="X174" s="24"/>
      <c r="Y174" s="24"/>
      <c r="Z174" s="24"/>
      <c r="AB174" s="24"/>
    </row>
    <row r="175" spans="1:28" s="11" customFormat="1" ht="20.100000000000001" customHeight="1" x14ac:dyDescent="0.25">
      <c r="A175" s="12" t="str">
        <f>IF(ISBLANK(CLASSI!$B190),"",IFERROR(CLASSI!$B190,""))</f>
        <v>1C.12.020.0210.j</v>
      </c>
      <c r="B175" s="12" t="str">
        <f>IF(ISBLANK(VLOOKUP($A175,CLASSI!$B:$E,2,FALSE)),"",IFERROR(VLOOKUP($A175,CLASSI!$B:$E,2,FALSE),""))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500 mm</v>
      </c>
      <c r="C175" s="12"/>
      <c r="D175" s="12"/>
      <c r="M175" s="10"/>
      <c r="N175" s="10"/>
      <c r="U175" s="42"/>
      <c r="V175" s="42"/>
      <c r="W175" s="42"/>
      <c r="X175" s="24"/>
      <c r="Y175" s="24"/>
      <c r="Z175" s="24"/>
      <c r="AB175" s="24"/>
    </row>
    <row r="176" spans="1:28" s="11" customFormat="1" ht="20.100000000000001" customHeight="1" x14ac:dyDescent="0.25">
      <c r="A176" s="12" t="str">
        <f>IF(ISBLANK(CLASSI!$B191),"",IFERROR(CLASSI!$B191,""))</f>
        <v>1C.12.020.0210.k</v>
      </c>
      <c r="B176" s="12" t="str">
        <f>IF(ISBLANK(VLOOKUP($A176,CLASSI!$B:$E,2,FALSE)),"",IFERROR(VLOOKUP($A176,CLASSI!$B:$E,2,FALSE),""))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560 mm</v>
      </c>
      <c r="C176" s="12"/>
      <c r="D176" s="12"/>
      <c r="M176" s="10"/>
      <c r="N176" s="10"/>
      <c r="U176" s="42"/>
      <c r="V176" s="42"/>
      <c r="W176" s="42"/>
      <c r="X176" s="24"/>
      <c r="Y176" s="24"/>
      <c r="Z176" s="24"/>
      <c r="AB176" s="24"/>
    </row>
    <row r="177" spans="1:28" s="11" customFormat="1" ht="20.100000000000001" customHeight="1" x14ac:dyDescent="0.25">
      <c r="A177" s="12" t="str">
        <f>IF(ISBLANK(CLASSI!$B192),"",IFERROR(CLASSI!$B192,""))</f>
        <v>1C.12.020.0210.k</v>
      </c>
      <c r="B177" s="12" t="str">
        <f>IF(ISBLANK(VLOOKUP($A177,CLASSI!$B:$E,2,FALSE)),"",IFERROR(VLOOKUP($A177,CLASSI!$B:$E,2,FALSE),""))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560 mm</v>
      </c>
      <c r="C177" s="12"/>
      <c r="D177" s="12"/>
      <c r="M177" s="10"/>
      <c r="N177" s="10"/>
      <c r="U177" s="42"/>
      <c r="V177" s="42"/>
      <c r="W177" s="42"/>
      <c r="X177" s="24"/>
      <c r="Y177" s="24"/>
      <c r="Z177" s="24"/>
      <c r="AB177" s="24"/>
    </row>
    <row r="178" spans="1:28" s="11" customFormat="1" ht="20.100000000000001" customHeight="1" x14ac:dyDescent="0.25">
      <c r="A178" s="12" t="str">
        <f>IF(ISBLANK(CLASSI!$B193),"",IFERROR(CLASSI!$B193,""))</f>
        <v>1C.12.020.0210.l</v>
      </c>
      <c r="B178" s="12" t="str">
        <f>IF(ISBLANK(VLOOKUP($A178,CLASSI!$B:$E,2,FALSE)),"",IFERROR(VLOOKUP($A178,CLASSI!$B:$E,2,FALSE),""))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630 mm</v>
      </c>
      <c r="C178" s="12"/>
      <c r="D178" s="12"/>
      <c r="M178" s="10"/>
      <c r="N178" s="10"/>
      <c r="U178" s="42"/>
      <c r="V178" s="42"/>
      <c r="W178" s="42"/>
      <c r="X178" s="24"/>
      <c r="Y178" s="24"/>
      <c r="Z178" s="24"/>
      <c r="AB178" s="24"/>
    </row>
    <row r="179" spans="1:28" s="11" customFormat="1" ht="20.100000000000001" customHeight="1" x14ac:dyDescent="0.25">
      <c r="A179" s="12" t="str">
        <f>IF(ISBLANK(CLASSI!$B194),"",IFERROR(CLASSI!$B194,""))</f>
        <v>1C.12.020.0210.l</v>
      </c>
      <c r="B179" s="12" t="str">
        <f>IF(ISBLANK(VLOOKUP($A179,CLASSI!$B:$E,2,FALSE)),"",IFERROR(VLOOKUP($A179,CLASSI!$B:$E,2,FALSE),""))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630 mm</v>
      </c>
      <c r="C179" s="12"/>
      <c r="D179" s="12"/>
      <c r="M179" s="10"/>
      <c r="N179" s="10"/>
      <c r="U179" s="42"/>
      <c r="V179" s="42"/>
      <c r="W179" s="42"/>
      <c r="X179" s="24"/>
      <c r="Y179" s="24"/>
      <c r="Z179" s="24"/>
      <c r="AB179" s="24"/>
    </row>
    <row r="180" spans="1:28" s="11" customFormat="1" ht="20.100000000000001" customHeight="1" x14ac:dyDescent="0.25">
      <c r="A180" s="12" t="str">
        <f>IF(ISBLANK(CLASSI!$B195),"",IFERROR(CLASSI!$B195,""))</f>
        <v>1C.12.020.0210.m</v>
      </c>
      <c r="B180" s="12" t="str">
        <f>IF(ISBLANK(VLOOKUP($A180,CLASSI!$B:$E,2,FALSE)),"",IFERROR(VLOOKUP($A180,CLASSI!$B:$E,2,FALSE),""))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710 mm</v>
      </c>
      <c r="C180" s="12"/>
      <c r="D180" s="12"/>
      <c r="M180" s="10"/>
      <c r="N180" s="10"/>
      <c r="U180" s="42"/>
      <c r="V180" s="42"/>
      <c r="W180" s="42"/>
      <c r="X180" s="24"/>
      <c r="Y180" s="24"/>
      <c r="Z180" s="24"/>
      <c r="AB180" s="24"/>
    </row>
    <row r="181" spans="1:28" s="11" customFormat="1" ht="20.100000000000001" customHeight="1" x14ac:dyDescent="0.25">
      <c r="A181" s="12" t="str">
        <f>IF(ISBLANK(CLASSI!$B196),"",IFERROR(CLASSI!$B196,""))</f>
        <v>1C.12.020.0210.m</v>
      </c>
      <c r="B181" s="12" t="str">
        <f>IF(ISBLANK(VLOOKUP($A181,CLASSI!$B:$E,2,FALSE)),"",IFERROR(VLOOKUP($A181,CLASSI!$B:$E,2,FALSE),""))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710 mm</v>
      </c>
      <c r="C181" s="12"/>
      <c r="D181" s="12"/>
      <c r="M181" s="10"/>
      <c r="N181" s="10"/>
      <c r="U181" s="42"/>
      <c r="V181" s="42"/>
      <c r="W181" s="42"/>
      <c r="X181" s="24"/>
      <c r="Y181" s="24"/>
      <c r="Z181" s="24"/>
      <c r="AB181" s="24"/>
    </row>
    <row r="182" spans="1:28" s="11" customFormat="1" ht="20.100000000000001" customHeight="1" x14ac:dyDescent="0.25">
      <c r="A182" s="12" t="str">
        <f>IF(ISBLANK(CLASSI!$B197),"",IFERROR(CLASSI!$B197,""))</f>
        <v>1C.12.020.0210.n</v>
      </c>
      <c r="B182" s="12" t="str">
        <f>IF(ISBLANK(VLOOKUP($A182,CLASSI!$B:$E,2,FALSE)),"",IFERROR(VLOOKUP($A182,CLASSI!$B:$E,2,FALSE),""))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800 mm</v>
      </c>
      <c r="C182" s="12"/>
      <c r="D182" s="12"/>
      <c r="M182" s="10"/>
      <c r="N182" s="10"/>
      <c r="U182" s="42"/>
      <c r="V182" s="42"/>
      <c r="W182" s="42"/>
      <c r="X182" s="24"/>
      <c r="Y182" s="24"/>
      <c r="Z182" s="24"/>
      <c r="AB182" s="24"/>
    </row>
    <row r="183" spans="1:28" s="11" customFormat="1" ht="20.100000000000001" customHeight="1" x14ac:dyDescent="0.25">
      <c r="A183" s="12" t="str">
        <f>IF(ISBLANK(CLASSI!$B198),"",IFERROR(CLASSI!$B198,""))</f>
        <v>1C.12.020.0210.n</v>
      </c>
      <c r="B183" s="12" t="str">
        <f>IF(ISBLANK(VLOOKUP($A183,CLASSI!$B:$E,2,FALSE)),"",IFERROR(VLOOKUP($A183,CLASSI!$B:$E,2,FALSE),""))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800 mm</v>
      </c>
      <c r="C183" s="12"/>
      <c r="D183" s="12"/>
      <c r="M183" s="10"/>
      <c r="N183" s="10"/>
      <c r="U183" s="42"/>
      <c r="V183" s="42"/>
      <c r="W183" s="42"/>
      <c r="X183" s="24"/>
      <c r="Y183" s="24"/>
      <c r="Z183" s="24"/>
      <c r="AB183" s="24"/>
    </row>
    <row r="184" spans="1:28" s="11" customFormat="1" ht="20.100000000000001" customHeight="1" x14ac:dyDescent="0.25">
      <c r="A184" s="12" t="str">
        <f>IF(ISBLANK(CLASSI!$B199),"",IFERROR(CLASSI!$B199,""))</f>
        <v>1C.12.020.0210.o</v>
      </c>
      <c r="B184" s="12" t="str">
        <f>IF(ISBLANK(VLOOKUP($A184,CLASSI!$B:$E,2,FALSE)),"",IFERROR(VLOOKUP($A184,CLASSI!$B:$E,2,FALSE),""))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1000 mm</v>
      </c>
      <c r="C184" s="12"/>
      <c r="D184" s="12"/>
      <c r="M184" s="10"/>
      <c r="N184" s="10"/>
      <c r="U184" s="42"/>
      <c r="V184" s="42"/>
      <c r="W184" s="42"/>
      <c r="X184" s="24"/>
      <c r="Y184" s="24"/>
      <c r="Z184" s="24"/>
      <c r="AB184" s="24"/>
    </row>
    <row r="185" spans="1:28" s="11" customFormat="1" ht="20.100000000000001" customHeight="1" x14ac:dyDescent="0.25">
      <c r="A185" s="12" t="str">
        <f>IF(ISBLANK(CLASSI!$B200),"",IFERROR(CLASSI!$B200,""))</f>
        <v>1C.12.020.0210.o</v>
      </c>
      <c r="B185" s="12" t="str">
        <f>IF(ISBLANK(VLOOKUP($A185,CLASSI!$B:$E,2,FALSE)),"",IFERROR(VLOOKUP($A185,CLASSI!$B:$E,2,FALSE),""))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1000 mm</v>
      </c>
      <c r="C185" s="12"/>
      <c r="D185" s="12"/>
      <c r="M185" s="10"/>
      <c r="N185" s="10"/>
      <c r="U185" s="42"/>
      <c r="V185" s="42"/>
      <c r="W185" s="42"/>
      <c r="X185" s="24"/>
      <c r="Y185" s="24"/>
      <c r="Z185" s="24"/>
      <c r="AB185" s="24"/>
    </row>
    <row r="186" spans="1:28" s="11" customFormat="1" ht="20.100000000000001" customHeight="1" x14ac:dyDescent="0.25">
      <c r="A186" s="12" t="str">
        <f>IF(ISBLANK(CLASSI!$B201),"",IFERROR(CLASSI!$B201,""))</f>
        <v>1C.12.020.0220.a</v>
      </c>
      <c r="B186" s="12" t="str">
        <f>IF(ISBLANK(VLOOKUP($A186,CLASSI!$B:$E,2,FALSE)),"",IFERROR(VLOOKUP($A186,CLASSI!$B:$E,2,FALSE),""))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C186" s="12"/>
      <c r="D186" s="12"/>
      <c r="M186" s="10"/>
      <c r="N186" s="10"/>
      <c r="U186" s="42"/>
      <c r="V186" s="42"/>
      <c r="W186" s="42"/>
      <c r="X186" s="24"/>
      <c r="Y186" s="24"/>
      <c r="Z186" s="24"/>
      <c r="AB186" s="24"/>
    </row>
    <row r="187" spans="1:28" s="11" customFormat="1" ht="20.100000000000001" customHeight="1" x14ac:dyDescent="0.25">
      <c r="A187" s="12" t="str">
        <f>IF(ISBLANK(CLASSI!$B202),"",IFERROR(CLASSI!$B202,""))</f>
        <v>1C.12.020.0220.a</v>
      </c>
      <c r="B187" s="12" t="str">
        <f>IF(ISBLANK(VLOOKUP($A187,CLASSI!$B:$E,2,FALSE)),"",IFERROR(VLOOKUP($A187,CLASSI!$B:$E,2,FALSE),""))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C187" s="12"/>
      <c r="D187" s="12"/>
      <c r="M187" s="10"/>
      <c r="N187" s="10"/>
      <c r="U187" s="42"/>
      <c r="V187" s="42"/>
      <c r="W187" s="42"/>
      <c r="X187" s="24"/>
      <c r="Y187" s="24"/>
      <c r="Z187" s="24"/>
      <c r="AB187" s="24"/>
    </row>
    <row r="188" spans="1:28" s="11" customFormat="1" ht="20.100000000000001" customHeight="1" x14ac:dyDescent="0.25">
      <c r="A188" s="12" t="str">
        <f>IF(ISBLANK(CLASSI!$B203),"",IFERROR(CLASSI!$B203,""))</f>
        <v>1C.12.020.0220.b</v>
      </c>
      <c r="B188" s="12" t="str">
        <f>IF(ISBLANK(VLOOKUP($A188,CLASSI!$B:$E,2,FALSE)),"",IFERROR(VLOOKUP($A188,CLASSI!$B:$E,2,FALSE),""))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C188" s="12"/>
      <c r="D188" s="12"/>
      <c r="M188" s="10"/>
      <c r="N188" s="10"/>
      <c r="U188" s="42"/>
      <c r="V188" s="42"/>
      <c r="W188" s="42"/>
      <c r="X188" s="24"/>
      <c r="Y188" s="24"/>
      <c r="Z188" s="24"/>
      <c r="AB188" s="24"/>
    </row>
    <row r="189" spans="1:28" s="11" customFormat="1" ht="20.100000000000001" customHeight="1" x14ac:dyDescent="0.25">
      <c r="A189" s="12" t="str">
        <f>IF(ISBLANK(CLASSI!$B204),"",IFERROR(CLASSI!$B204,""))</f>
        <v>1C.12.020.0220.b</v>
      </c>
      <c r="B189" s="12" t="str">
        <f>IF(ISBLANK(VLOOKUP($A189,CLASSI!$B:$E,2,FALSE)),"",IFERROR(VLOOKUP($A189,CLASSI!$B:$E,2,FALSE),""))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C189" s="12"/>
      <c r="D189" s="12"/>
      <c r="M189" s="10"/>
      <c r="N189" s="10"/>
      <c r="U189" s="42"/>
      <c r="V189" s="42"/>
      <c r="W189" s="42"/>
      <c r="X189" s="24"/>
      <c r="Y189" s="24"/>
      <c r="Z189" s="24"/>
      <c r="AB189" s="24"/>
    </row>
    <row r="190" spans="1:28" s="11" customFormat="1" ht="20.100000000000001" customHeight="1" x14ac:dyDescent="0.25">
      <c r="A190" s="12" t="str">
        <f>IF(ISBLANK(CLASSI!$B205),"",IFERROR(CLASSI!$B205,""))</f>
        <v>1C.12.020.0220.c</v>
      </c>
      <c r="B190" s="12" t="str">
        <f>IF(ISBLANK(VLOOKUP($A190,CLASSI!$B:$E,2,FALSE)),"",IFERROR(VLOOKUP($A190,CLASSI!$B:$E,2,FALSE),""))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C190" s="12"/>
      <c r="D190" s="12"/>
      <c r="M190" s="10"/>
      <c r="N190" s="10"/>
      <c r="U190" s="42"/>
      <c r="V190" s="42"/>
      <c r="W190" s="42"/>
      <c r="X190" s="24"/>
      <c r="Y190" s="24"/>
      <c r="Z190" s="24"/>
      <c r="AB190" s="24"/>
    </row>
    <row r="191" spans="1:28" s="11" customFormat="1" ht="20.100000000000001" customHeight="1" x14ac:dyDescent="0.25">
      <c r="A191" s="12" t="str">
        <f>IF(ISBLANK(CLASSI!$B206),"",IFERROR(CLASSI!$B206,""))</f>
        <v>1C.12.020.0220.c</v>
      </c>
      <c r="B191" s="12" t="str">
        <f>IF(ISBLANK(VLOOKUP($A191,CLASSI!$B:$E,2,FALSE)),"",IFERROR(VLOOKUP($A191,CLASSI!$B:$E,2,FALSE),""))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C191" s="12"/>
      <c r="D191" s="12"/>
      <c r="M191" s="10"/>
      <c r="N191" s="10"/>
      <c r="U191" s="42"/>
      <c r="V191" s="42"/>
      <c r="W191" s="42"/>
      <c r="X191" s="24"/>
      <c r="Y191" s="24"/>
      <c r="Z191" s="24"/>
      <c r="AB191" s="24"/>
    </row>
    <row r="192" spans="1:28" s="11" customFormat="1" ht="20.100000000000001" customHeight="1" x14ac:dyDescent="0.25">
      <c r="A192" s="12" t="str">
        <f>IF(ISBLANK(CLASSI!$B207),"",IFERROR(CLASSI!$B207,""))</f>
        <v>1C.12.020.0220.d</v>
      </c>
      <c r="B192" s="12" t="str">
        <f>IF(ISBLANK(VLOOKUP($A192,CLASSI!$B:$E,2,FALSE)),"",IFERROR(VLOOKUP($A192,CLASSI!$B:$E,2,FALSE),""))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C192" s="12"/>
      <c r="D192" s="12"/>
      <c r="M192" s="10"/>
      <c r="N192" s="10"/>
      <c r="U192" s="42"/>
      <c r="V192" s="42"/>
      <c r="W192" s="42"/>
      <c r="X192" s="24"/>
      <c r="Y192" s="24"/>
      <c r="Z192" s="24"/>
      <c r="AB192" s="24"/>
    </row>
    <row r="193" spans="1:28" s="11" customFormat="1" ht="20.100000000000001" customHeight="1" x14ac:dyDescent="0.25">
      <c r="A193" s="12" t="str">
        <f>IF(ISBLANK(CLASSI!$B208),"",IFERROR(CLASSI!$B208,""))</f>
        <v>1C.12.020.0220.d</v>
      </c>
      <c r="B193" s="12" t="str">
        <f>IF(ISBLANK(VLOOKUP($A193,CLASSI!$B:$E,2,FALSE)),"",IFERROR(VLOOKUP($A193,CLASSI!$B:$E,2,FALSE),""))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C193" s="12"/>
      <c r="D193" s="12"/>
      <c r="M193" s="10"/>
      <c r="N193" s="10"/>
      <c r="U193" s="42"/>
      <c r="V193" s="42"/>
      <c r="W193" s="42"/>
      <c r="X193" s="24"/>
      <c r="Y193" s="24"/>
      <c r="Z193" s="24"/>
      <c r="AB193" s="24"/>
    </row>
    <row r="194" spans="1:28" s="11" customFormat="1" ht="20.100000000000001" customHeight="1" x14ac:dyDescent="0.25">
      <c r="A194" s="12" t="str">
        <f>IF(ISBLANK(CLASSI!$B209),"",IFERROR(CLASSI!$B209,""))</f>
        <v>1C.12.020.0220.e</v>
      </c>
      <c r="B194" s="12" t="str">
        <f>IF(ISBLANK(VLOOKUP($A194,CLASSI!$B:$E,2,FALSE)),"",IFERROR(VLOOKUP($A194,CLASSI!$B:$E,2,FALSE),""))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C194" s="12"/>
      <c r="D194" s="12"/>
      <c r="M194" s="10"/>
      <c r="N194" s="10"/>
      <c r="U194" s="42"/>
      <c r="V194" s="42"/>
      <c r="W194" s="42"/>
      <c r="X194" s="24"/>
      <c r="Y194" s="24"/>
      <c r="Z194" s="24"/>
      <c r="AB194" s="24"/>
    </row>
    <row r="195" spans="1:28" s="11" customFormat="1" ht="20.100000000000001" customHeight="1" x14ac:dyDescent="0.25">
      <c r="A195" s="12" t="str">
        <f>IF(ISBLANK(CLASSI!$B210),"",IFERROR(CLASSI!$B210,""))</f>
        <v>1C.12.020.0220.e</v>
      </c>
      <c r="B195" s="12" t="str">
        <f>IF(ISBLANK(VLOOKUP($A195,CLASSI!$B:$E,2,FALSE)),"",IFERROR(VLOOKUP($A195,CLASSI!$B:$E,2,FALSE),""))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C195" s="12"/>
      <c r="D195" s="12"/>
      <c r="M195" s="10"/>
      <c r="N195" s="10"/>
      <c r="U195" s="42"/>
      <c r="V195" s="42"/>
      <c r="W195" s="42"/>
      <c r="X195" s="24"/>
      <c r="Y195" s="24"/>
      <c r="Z195" s="24"/>
      <c r="AB195" s="24"/>
    </row>
    <row r="196" spans="1:28" s="11" customFormat="1" ht="20.100000000000001" customHeight="1" x14ac:dyDescent="0.25">
      <c r="A196" s="12" t="str">
        <f>IF(ISBLANK(CLASSI!$B211),"",IFERROR(CLASSI!$B211,""))</f>
        <v>1C.12.020.0220.f</v>
      </c>
      <c r="B196" s="12" t="str">
        <f>IF(ISBLANK(VLOOKUP($A196,CLASSI!$B:$E,2,FALSE)),"",IFERROR(VLOOKUP($A196,CLASSI!$B:$E,2,FALSE),""))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C196" s="12"/>
      <c r="D196" s="12"/>
      <c r="M196" s="10"/>
      <c r="N196" s="10"/>
      <c r="U196" s="42"/>
      <c r="V196" s="42"/>
      <c r="W196" s="42"/>
      <c r="X196" s="24"/>
      <c r="Y196" s="24"/>
      <c r="Z196" s="24"/>
      <c r="AB196" s="24"/>
    </row>
    <row r="197" spans="1:28" s="11" customFormat="1" ht="20.100000000000001" customHeight="1" x14ac:dyDescent="0.25">
      <c r="A197" s="12" t="str">
        <f>IF(ISBLANK(CLASSI!$B212),"",IFERROR(CLASSI!$B212,""))</f>
        <v>1C.12.020.0220.f</v>
      </c>
      <c r="B197" s="12" t="str">
        <f>IF(ISBLANK(VLOOKUP($A197,CLASSI!$B:$E,2,FALSE)),"",IFERROR(VLOOKUP($A197,CLASSI!$B:$E,2,FALSE),""))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C197" s="12"/>
      <c r="D197" s="12"/>
      <c r="M197" s="10"/>
      <c r="N197" s="10"/>
      <c r="U197" s="42"/>
      <c r="V197" s="42"/>
      <c r="W197" s="42"/>
      <c r="X197" s="24"/>
      <c r="Y197" s="24"/>
      <c r="Z197" s="24"/>
      <c r="AB197" s="24"/>
    </row>
    <row r="198" spans="1:28" s="11" customFormat="1" ht="20.100000000000001" customHeight="1" x14ac:dyDescent="0.25">
      <c r="A198" s="12" t="str">
        <f>IF(ISBLANK(CLASSI!$B213),"",IFERROR(CLASSI!$B213,""))</f>
        <v>1C.12.020.0220.g</v>
      </c>
      <c r="B198" s="12" t="str">
        <f>IF(ISBLANK(VLOOKUP($A198,CLASSI!$B:$E,2,FALSE)),"",IFERROR(VLOOKUP($A198,CLASSI!$B:$E,2,FALSE),""))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355</v>
      </c>
      <c r="C198" s="12"/>
      <c r="D198" s="12"/>
      <c r="M198" s="10"/>
      <c r="N198" s="10"/>
      <c r="U198" s="42"/>
      <c r="V198" s="42"/>
      <c r="W198" s="42"/>
      <c r="X198" s="24"/>
      <c r="Y198" s="24"/>
      <c r="Z198" s="24"/>
      <c r="AB198" s="24"/>
    </row>
    <row r="199" spans="1:28" s="11" customFormat="1" ht="20.100000000000001" customHeight="1" x14ac:dyDescent="0.25">
      <c r="A199" s="12" t="str">
        <f>IF(ISBLANK(CLASSI!$B214),"",IFERROR(CLASSI!$B214,""))</f>
        <v>1C.12.020.0220.g</v>
      </c>
      <c r="B199" s="12" t="str">
        <f>IF(ISBLANK(VLOOKUP($A199,CLASSI!$B:$E,2,FALSE)),"",IFERROR(VLOOKUP($A199,CLASSI!$B:$E,2,FALSE),""))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355</v>
      </c>
      <c r="C199" s="12"/>
      <c r="D199" s="12"/>
      <c r="M199" s="10"/>
      <c r="N199" s="10"/>
      <c r="U199" s="42"/>
      <c r="V199" s="42"/>
      <c r="W199" s="42"/>
      <c r="X199" s="24"/>
      <c r="Y199" s="24"/>
      <c r="Z199" s="24"/>
      <c r="AB199" s="24"/>
    </row>
    <row r="200" spans="1:28" s="11" customFormat="1" ht="20.100000000000001" customHeight="1" x14ac:dyDescent="0.25">
      <c r="A200" s="12" t="str">
        <f>IF(ISBLANK(CLASSI!$B215),"",IFERROR(CLASSI!$B215,""))</f>
        <v>1C.12.020.0220.h</v>
      </c>
      <c r="B200" s="12" t="str">
        <f>IF(ISBLANK(VLOOKUP($A200,CLASSI!$B:$E,2,FALSE)),"",IFERROR(VLOOKUP($A200,CLASSI!$B:$E,2,FALSE),""))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400</v>
      </c>
      <c r="C200" s="12"/>
      <c r="D200" s="12"/>
      <c r="M200" s="10"/>
      <c r="N200" s="10"/>
      <c r="U200" s="42"/>
      <c r="V200" s="42"/>
      <c r="W200" s="42"/>
      <c r="X200" s="24"/>
      <c r="Y200" s="24"/>
      <c r="Z200" s="24"/>
      <c r="AB200" s="24"/>
    </row>
    <row r="201" spans="1:28" s="11" customFormat="1" ht="20.100000000000001" customHeight="1" x14ac:dyDescent="0.25">
      <c r="A201" s="12" t="str">
        <f>IF(ISBLANK(CLASSI!$B216),"",IFERROR(CLASSI!$B216,""))</f>
        <v>1C.12.020.0220.h</v>
      </c>
      <c r="B201" s="12" t="str">
        <f>IF(ISBLANK(VLOOKUP($A201,CLASSI!$B:$E,2,FALSE)),"",IFERROR(VLOOKUP($A201,CLASSI!$B:$E,2,FALSE),""))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400</v>
      </c>
      <c r="C201" s="12"/>
      <c r="D201" s="12"/>
      <c r="M201" s="10"/>
      <c r="N201" s="10"/>
      <c r="U201" s="42"/>
      <c r="V201" s="42"/>
      <c r="W201" s="42"/>
      <c r="X201" s="24"/>
      <c r="Y201" s="24"/>
      <c r="Z201" s="24"/>
      <c r="AB201" s="24"/>
    </row>
    <row r="202" spans="1:28" s="11" customFormat="1" ht="20.100000000000001" customHeight="1" x14ac:dyDescent="0.25">
      <c r="A202" s="12" t="str">
        <f>IF(ISBLANK(CLASSI!$B217),"",IFERROR(CLASSI!$B217,""))</f>
        <v>1C.12.020.0220.i</v>
      </c>
      <c r="B202" s="12" t="str">
        <f>IF(ISBLANK(VLOOKUP($A202,CLASSI!$B:$E,2,FALSE)),"",IFERROR(VLOOKUP($A202,CLASSI!$B:$E,2,FALSE),""))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450</v>
      </c>
      <c r="C202" s="12"/>
      <c r="D202" s="12"/>
      <c r="M202" s="10"/>
      <c r="N202" s="10"/>
      <c r="U202" s="42"/>
      <c r="V202" s="42"/>
      <c r="W202" s="42"/>
      <c r="X202" s="24"/>
      <c r="Y202" s="24"/>
      <c r="Z202" s="24"/>
      <c r="AB202" s="24"/>
    </row>
    <row r="203" spans="1:28" s="11" customFormat="1" ht="20.100000000000001" customHeight="1" x14ac:dyDescent="0.25">
      <c r="A203" s="12" t="str">
        <f>IF(ISBLANK(CLASSI!$B218),"",IFERROR(CLASSI!$B218,""))</f>
        <v>1C.12.020.0220.i</v>
      </c>
      <c r="B203" s="12" t="str">
        <f>IF(ISBLANK(VLOOKUP($A203,CLASSI!$B:$E,2,FALSE)),"",IFERROR(VLOOKUP($A203,CLASSI!$B:$E,2,FALSE),""))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450</v>
      </c>
      <c r="C203" s="12"/>
      <c r="D203" s="12"/>
      <c r="M203" s="10"/>
      <c r="N203" s="10"/>
      <c r="U203" s="42"/>
      <c r="V203" s="42"/>
      <c r="W203" s="42"/>
      <c r="X203" s="24"/>
      <c r="Y203" s="24"/>
      <c r="Z203" s="24"/>
      <c r="AB203" s="24"/>
    </row>
    <row r="204" spans="1:28" s="11" customFormat="1" ht="20.100000000000001" customHeight="1" x14ac:dyDescent="0.25">
      <c r="A204" s="12" t="str">
        <f>IF(ISBLANK(CLASSI!$B219),"",IFERROR(CLASSI!$B219,""))</f>
        <v>1C.12.020.0220.j</v>
      </c>
      <c r="B204" s="12" t="str">
        <f>IF(ISBLANK(VLOOKUP($A204,CLASSI!$B:$E,2,FALSE)),"",IFERROR(VLOOKUP($A204,CLASSI!$B:$E,2,FALSE),""))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500</v>
      </c>
      <c r="C204" s="12"/>
      <c r="D204" s="12"/>
      <c r="M204" s="10"/>
      <c r="N204" s="10"/>
      <c r="U204" s="42"/>
      <c r="V204" s="42"/>
      <c r="W204" s="42"/>
      <c r="X204" s="24"/>
      <c r="Y204" s="24"/>
      <c r="Z204" s="24"/>
      <c r="AB204" s="24"/>
    </row>
    <row r="205" spans="1:28" s="11" customFormat="1" ht="20.100000000000001" customHeight="1" x14ac:dyDescent="0.25">
      <c r="A205" s="12" t="str">
        <f>IF(ISBLANK(CLASSI!$B220),"",IFERROR(CLASSI!$B220,""))</f>
        <v>1C.12.020.0220.j</v>
      </c>
      <c r="B205" s="12" t="str">
        <f>IF(ISBLANK(VLOOKUP($A205,CLASSI!$B:$E,2,FALSE)),"",IFERROR(VLOOKUP($A205,CLASSI!$B:$E,2,FALSE),""))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500</v>
      </c>
      <c r="C205" s="12"/>
      <c r="D205" s="12"/>
      <c r="M205" s="10"/>
      <c r="N205" s="10"/>
      <c r="U205" s="42"/>
      <c r="V205" s="42"/>
      <c r="W205" s="42"/>
      <c r="X205" s="24"/>
      <c r="Y205" s="24"/>
      <c r="Z205" s="24"/>
      <c r="AB205" s="24"/>
    </row>
    <row r="206" spans="1:28" s="11" customFormat="1" ht="20.100000000000001" customHeight="1" x14ac:dyDescent="0.25">
      <c r="A206" s="12" t="str">
        <f>IF(ISBLANK(CLASSI!$B221),"",IFERROR(CLASSI!$B221,""))</f>
        <v>1C.12.020.0220.k</v>
      </c>
      <c r="B206" s="12" t="str">
        <f>IF(ISBLANK(VLOOKUP($A206,CLASSI!$B:$E,2,FALSE)),"",IFERROR(VLOOKUP($A206,CLASSI!$B:$E,2,FALSE),""))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560</v>
      </c>
      <c r="C206" s="12"/>
      <c r="D206" s="12"/>
      <c r="M206" s="10"/>
      <c r="N206" s="10"/>
      <c r="U206" s="42"/>
      <c r="V206" s="42"/>
      <c r="W206" s="42"/>
      <c r="X206" s="24"/>
      <c r="Y206" s="24"/>
      <c r="Z206" s="24"/>
      <c r="AB206" s="24"/>
    </row>
    <row r="207" spans="1:28" s="11" customFormat="1" ht="20.100000000000001" customHeight="1" x14ac:dyDescent="0.25">
      <c r="A207" s="12" t="str">
        <f>IF(ISBLANK(CLASSI!$B222),"",IFERROR(CLASSI!$B222,""))</f>
        <v>1C.12.020.0220.k</v>
      </c>
      <c r="B207" s="12" t="str">
        <f>IF(ISBLANK(VLOOKUP($A207,CLASSI!$B:$E,2,FALSE)),"",IFERROR(VLOOKUP($A207,CLASSI!$B:$E,2,FALSE),""))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560</v>
      </c>
      <c r="C207" s="12"/>
      <c r="D207" s="12"/>
      <c r="M207" s="10"/>
      <c r="N207" s="10"/>
      <c r="U207" s="42"/>
      <c r="V207" s="42"/>
      <c r="W207" s="42"/>
      <c r="X207" s="24"/>
      <c r="Y207" s="24"/>
      <c r="Z207" s="24"/>
      <c r="AB207" s="24"/>
    </row>
    <row r="208" spans="1:28" s="11" customFormat="1" ht="20.100000000000001" customHeight="1" x14ac:dyDescent="0.25">
      <c r="A208" s="12" t="str">
        <f>IF(ISBLANK(CLASSI!$B223),"",IFERROR(CLASSI!$B223,""))</f>
        <v>1C.12.020.0220.l</v>
      </c>
      <c r="B208" s="12" t="str">
        <f>IF(ISBLANK(VLOOKUP($A208,CLASSI!$B:$E,2,FALSE)),"",IFERROR(VLOOKUP($A208,CLASSI!$B:$E,2,FALSE),""))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630</v>
      </c>
      <c r="C208" s="12"/>
      <c r="D208" s="12"/>
      <c r="M208" s="10"/>
      <c r="N208" s="10"/>
      <c r="U208" s="42"/>
      <c r="V208" s="42"/>
      <c r="W208" s="42"/>
      <c r="X208" s="24"/>
      <c r="Y208" s="24"/>
      <c r="Z208" s="24"/>
      <c r="AB208" s="24"/>
    </row>
    <row r="209" spans="1:28" s="11" customFormat="1" ht="20.100000000000001" customHeight="1" x14ac:dyDescent="0.25">
      <c r="A209" s="12" t="str">
        <f>IF(ISBLANK(CLASSI!$B224),"",IFERROR(CLASSI!$B224,""))</f>
        <v>1C.12.020.0220.l</v>
      </c>
      <c r="B209" s="12" t="str">
        <f>IF(ISBLANK(VLOOKUP($A209,CLASSI!$B:$E,2,FALSE)),"",IFERROR(VLOOKUP($A209,CLASSI!$B:$E,2,FALSE),""))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630</v>
      </c>
      <c r="C209" s="12"/>
      <c r="D209" s="12"/>
      <c r="M209" s="10"/>
      <c r="N209" s="10"/>
      <c r="U209" s="42"/>
      <c r="V209" s="42"/>
      <c r="W209" s="42"/>
      <c r="X209" s="24"/>
      <c r="Y209" s="24"/>
      <c r="Z209" s="24"/>
      <c r="AB209" s="24"/>
    </row>
    <row r="210" spans="1:28" s="11" customFormat="1" ht="20.100000000000001" customHeight="1" x14ac:dyDescent="0.25">
      <c r="A210" s="12" t="str">
        <f>IF(ISBLANK(CLASSI!$B225),"",IFERROR(CLASSI!$B225,""))</f>
        <v>1C.12.020.0220.m</v>
      </c>
      <c r="B210" s="12" t="str">
        <f>IF(ISBLANK(VLOOKUP($A210,CLASSI!$B:$E,2,FALSE)),"",IFERROR(VLOOKUP($A210,CLASSI!$B:$E,2,FALSE),""))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710</v>
      </c>
      <c r="C210" s="12"/>
      <c r="D210" s="12"/>
      <c r="M210" s="10"/>
      <c r="N210" s="10"/>
      <c r="U210" s="42"/>
      <c r="V210" s="42"/>
      <c r="W210" s="42"/>
      <c r="X210" s="24"/>
      <c r="Y210" s="24"/>
      <c r="Z210" s="24"/>
      <c r="AB210" s="24"/>
    </row>
    <row r="211" spans="1:28" s="11" customFormat="1" ht="20.100000000000001" customHeight="1" x14ac:dyDescent="0.25">
      <c r="A211" s="12" t="str">
        <f>IF(ISBLANK(CLASSI!$B226),"",IFERROR(CLASSI!$B226,""))</f>
        <v>1C.12.020.0220.m</v>
      </c>
      <c r="B211" s="12" t="str">
        <f>IF(ISBLANK(VLOOKUP($A211,CLASSI!$B:$E,2,FALSE)),"",IFERROR(VLOOKUP($A211,CLASSI!$B:$E,2,FALSE),""))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710</v>
      </c>
      <c r="C211" s="12"/>
      <c r="D211" s="12"/>
      <c r="M211" s="10"/>
      <c r="N211" s="10"/>
      <c r="U211" s="42"/>
      <c r="V211" s="42"/>
      <c r="W211" s="42"/>
      <c r="X211" s="24"/>
      <c r="Y211" s="24"/>
      <c r="Z211" s="24"/>
      <c r="AB211" s="24"/>
    </row>
    <row r="212" spans="1:28" s="11" customFormat="1" ht="20.100000000000001" customHeight="1" x14ac:dyDescent="0.25">
      <c r="A212" s="12" t="str">
        <f>IF(ISBLANK(CLASSI!$B227),"",IFERROR(CLASSI!$B227,""))</f>
        <v>1C.12.020.0220.n</v>
      </c>
      <c r="B212" s="12" t="str">
        <f>IF(ISBLANK(VLOOKUP($A212,CLASSI!$B:$E,2,FALSE)),"",IFERROR(VLOOKUP($A212,CLASSI!$B:$E,2,FALSE),""))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800</v>
      </c>
      <c r="C212" s="12"/>
      <c r="D212" s="12"/>
      <c r="M212" s="10"/>
      <c r="N212" s="10"/>
      <c r="U212" s="42"/>
      <c r="V212" s="42"/>
      <c r="W212" s="42"/>
      <c r="X212" s="24"/>
      <c r="Y212" s="24"/>
      <c r="Z212" s="24"/>
      <c r="AB212" s="24"/>
    </row>
    <row r="213" spans="1:28" s="11" customFormat="1" ht="20.100000000000001" customHeight="1" x14ac:dyDescent="0.25">
      <c r="A213" s="12" t="str">
        <f>IF(ISBLANK(CLASSI!$B228),"",IFERROR(CLASSI!$B228,""))</f>
        <v>1C.12.020.0220.n</v>
      </c>
      <c r="B213" s="12" t="str">
        <f>IF(ISBLANK(VLOOKUP($A213,CLASSI!$B:$E,2,FALSE)),"",IFERROR(VLOOKUP($A213,CLASSI!$B:$E,2,FALSE),""))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800</v>
      </c>
      <c r="C213" s="12"/>
      <c r="D213" s="12"/>
      <c r="M213" s="10"/>
      <c r="N213" s="10"/>
      <c r="U213" s="42"/>
      <c r="V213" s="42"/>
      <c r="W213" s="42"/>
      <c r="X213" s="24"/>
      <c r="Y213" s="24"/>
      <c r="Z213" s="24"/>
      <c r="AB213" s="24"/>
    </row>
    <row r="214" spans="1:28" s="11" customFormat="1" ht="20.100000000000001" customHeight="1" x14ac:dyDescent="0.25">
      <c r="A214" s="12" t="str">
        <f>IF(ISBLANK(CLASSI!$B229),"",IFERROR(CLASSI!$B229,""))</f>
        <v>1C.12.020.0220.o</v>
      </c>
      <c r="B214" s="12" t="str">
        <f>IF(ISBLANK(VLOOKUP($A214,CLASSI!$B:$E,2,FALSE)),"",IFERROR(VLOOKUP($A214,CLASSI!$B:$E,2,FALSE),""))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1000</v>
      </c>
      <c r="C214" s="12"/>
      <c r="D214" s="12"/>
      <c r="M214" s="10"/>
      <c r="N214" s="10"/>
      <c r="U214" s="42"/>
      <c r="V214" s="42"/>
      <c r="W214" s="42"/>
      <c r="X214" s="24"/>
      <c r="Y214" s="24"/>
      <c r="Z214" s="24"/>
      <c r="AB214" s="24"/>
    </row>
    <row r="215" spans="1:28" s="11" customFormat="1" ht="20.100000000000001" customHeight="1" x14ac:dyDescent="0.25">
      <c r="A215" s="12" t="str">
        <f>IF(ISBLANK(CLASSI!$B230),"",IFERROR(CLASSI!$B230,""))</f>
        <v>1C.12.020.0220.o</v>
      </c>
      <c r="B215" s="12" t="str">
        <f>IF(ISBLANK(VLOOKUP($A215,CLASSI!$B:$E,2,FALSE)),"",IFERROR(VLOOKUP($A215,CLASSI!$B:$E,2,FALSE),""))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1000</v>
      </c>
      <c r="C215" s="12"/>
      <c r="D215" s="12"/>
      <c r="M215" s="10"/>
      <c r="N215" s="10"/>
      <c r="U215" s="42"/>
      <c r="V215" s="42"/>
      <c r="W215" s="42"/>
      <c r="X215" s="24"/>
      <c r="Y215" s="24"/>
      <c r="Z215" s="24"/>
      <c r="AB215" s="24"/>
    </row>
    <row r="216" spans="1:28" s="11" customFormat="1" ht="20.100000000000001" customHeight="1" x14ac:dyDescent="0.25">
      <c r="A216" s="12" t="str">
        <f>IF(ISBLANK(CLASSI!$B231),"",IFERROR(CLASSI!$B231,""))</f>
        <v>1C.12.030.0010.a</v>
      </c>
      <c r="B216" s="12" t="str">
        <f>IF(ISBLANK(VLOOKUP($A216,CLASSI!$B:$E,2,FALSE)),"",IFERROR(VLOOKUP($A216,CLASSI!$B:$E,2,FALSE),""))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32 - s = 1,8</v>
      </c>
      <c r="C216" s="12"/>
      <c r="D216" s="12"/>
      <c r="M216" s="10"/>
      <c r="N216" s="10"/>
      <c r="U216" s="42"/>
      <c r="V216" s="42"/>
      <c r="W216" s="42"/>
      <c r="X216" s="24"/>
      <c r="Y216" s="24"/>
      <c r="Z216" s="24"/>
      <c r="AB216" s="24"/>
    </row>
    <row r="217" spans="1:28" s="11" customFormat="1" ht="20.100000000000001" customHeight="1" x14ac:dyDescent="0.25">
      <c r="A217" s="12" t="str">
        <f>IF(ISBLANK(CLASSI!$B232),"",IFERROR(CLASSI!$B232,""))</f>
        <v>1C.12.030.0010.a</v>
      </c>
      <c r="B217" s="12" t="str">
        <f>IF(ISBLANK(VLOOKUP($A217,CLASSI!$B:$E,2,FALSE)),"",IFERROR(VLOOKUP($A217,CLASSI!$B:$E,2,FALSE),""))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32 - s = 1,8</v>
      </c>
      <c r="C217" s="12"/>
      <c r="D217" s="12"/>
      <c r="M217" s="10"/>
      <c r="N217" s="10"/>
      <c r="U217" s="42"/>
      <c r="V217" s="42"/>
      <c r="W217" s="42"/>
      <c r="X217" s="24"/>
      <c r="Y217" s="24"/>
      <c r="Z217" s="24"/>
      <c r="AB217" s="24"/>
    </row>
    <row r="218" spans="1:28" s="11" customFormat="1" ht="20.100000000000001" customHeight="1" x14ac:dyDescent="0.25">
      <c r="A218" s="12" t="str">
        <f>IF(ISBLANK(CLASSI!$B233),"",IFERROR(CLASSI!$B233,""))</f>
        <v>1C.12.030.0010.b</v>
      </c>
      <c r="B218" s="12" t="str">
        <f>IF(ISBLANK(VLOOKUP($A218,CLASSI!$B:$E,2,FALSE)),"",IFERROR(VLOOKUP($A218,CLASSI!$B:$E,2,FALSE),""))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40 - s = 1,8</v>
      </c>
      <c r="C218" s="12"/>
      <c r="D218" s="12"/>
      <c r="M218" s="10"/>
      <c r="N218" s="10"/>
      <c r="U218" s="42"/>
      <c r="V218" s="42"/>
      <c r="W218" s="42"/>
      <c r="X218" s="24"/>
      <c r="Y218" s="24"/>
      <c r="Z218" s="24"/>
      <c r="AB218" s="24"/>
    </row>
    <row r="219" spans="1:28" s="11" customFormat="1" ht="20.100000000000001" customHeight="1" x14ac:dyDescent="0.25">
      <c r="A219" s="12" t="str">
        <f>IF(ISBLANK(CLASSI!$B234),"",IFERROR(CLASSI!$B234,""))</f>
        <v>1C.12.030.0010.b</v>
      </c>
      <c r="B219" s="12" t="str">
        <f>IF(ISBLANK(VLOOKUP($A219,CLASSI!$B:$E,2,FALSE)),"",IFERROR(VLOOKUP($A219,CLASSI!$B:$E,2,FALSE),""))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40 - s = 1,8</v>
      </c>
      <c r="C219" s="12"/>
      <c r="D219" s="12"/>
      <c r="M219" s="10"/>
      <c r="N219" s="10"/>
      <c r="U219" s="42"/>
      <c r="V219" s="42"/>
      <c r="W219" s="42"/>
      <c r="X219" s="24"/>
      <c r="Y219" s="24"/>
      <c r="Z219" s="24"/>
      <c r="AB219" s="24"/>
    </row>
    <row r="220" spans="1:28" s="11" customFormat="1" ht="20.100000000000001" customHeight="1" x14ac:dyDescent="0.25">
      <c r="A220" s="12" t="str">
        <f>IF(ISBLANK(CLASSI!$B235),"",IFERROR(CLASSI!$B235,""))</f>
        <v>1C.12.030.0010.c</v>
      </c>
      <c r="B220" s="12" t="str">
        <f>IF(ISBLANK(VLOOKUP($A220,CLASSI!$B:$E,2,FALSE)),"",IFERROR(VLOOKUP($A220,CLASSI!$B:$E,2,FALSE),""))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50 - s = 1,8</v>
      </c>
      <c r="C220" s="12"/>
      <c r="D220" s="12"/>
      <c r="M220" s="10"/>
      <c r="N220" s="10"/>
      <c r="U220" s="42"/>
      <c r="V220" s="42"/>
      <c r="W220" s="42"/>
      <c r="X220" s="24"/>
      <c r="Y220" s="24"/>
      <c r="Z220" s="24"/>
      <c r="AB220" s="24"/>
    </row>
    <row r="221" spans="1:28" s="11" customFormat="1" ht="20.100000000000001" customHeight="1" x14ac:dyDescent="0.25">
      <c r="A221" s="12" t="str">
        <f>IF(ISBLANK(CLASSI!$B236),"",IFERROR(CLASSI!$B236,""))</f>
        <v>1C.12.030.0010.c</v>
      </c>
      <c r="B221" s="12" t="str">
        <f>IF(ISBLANK(VLOOKUP($A221,CLASSI!$B:$E,2,FALSE)),"",IFERROR(VLOOKUP($A221,CLASSI!$B:$E,2,FALSE),""))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50 - s = 1,8</v>
      </c>
      <c r="C221" s="12"/>
      <c r="D221" s="12"/>
      <c r="M221" s="10"/>
      <c r="N221" s="10"/>
      <c r="U221" s="42"/>
      <c r="V221" s="42"/>
      <c r="W221" s="42"/>
      <c r="X221" s="24"/>
      <c r="Y221" s="24"/>
      <c r="Z221" s="24"/>
      <c r="AB221" s="24"/>
    </row>
    <row r="222" spans="1:28" s="11" customFormat="1" ht="20.100000000000001" customHeight="1" x14ac:dyDescent="0.25">
      <c r="A222" s="12" t="str">
        <f>IF(ISBLANK(CLASSI!$B237),"",IFERROR(CLASSI!$B237,""))</f>
        <v>1C.12.030.0010.d</v>
      </c>
      <c r="B222" s="12" t="str">
        <f>IF(ISBLANK(VLOOKUP($A222,CLASSI!$B:$E,2,FALSE)),"",IFERROR(VLOOKUP($A222,CLASSI!$B:$E,2,FALSE),""))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75 - s = 1,9</v>
      </c>
      <c r="C222" s="12"/>
      <c r="D222" s="12"/>
      <c r="M222" s="10"/>
      <c r="N222" s="10"/>
      <c r="U222" s="42"/>
      <c r="V222" s="42"/>
      <c r="W222" s="42"/>
      <c r="X222" s="24"/>
      <c r="Y222" s="24"/>
      <c r="Z222" s="24"/>
      <c r="AB222" s="24"/>
    </row>
    <row r="223" spans="1:28" s="11" customFormat="1" ht="20.100000000000001" customHeight="1" x14ac:dyDescent="0.25">
      <c r="A223" s="12" t="str">
        <f>IF(ISBLANK(CLASSI!$B238),"",IFERROR(CLASSI!$B238,""))</f>
        <v>1C.12.030.0010.d</v>
      </c>
      <c r="B223" s="12" t="str">
        <f>IF(ISBLANK(VLOOKUP($A223,CLASSI!$B:$E,2,FALSE)),"",IFERROR(VLOOKUP($A223,CLASSI!$B:$E,2,FALSE),""))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75 - s = 1,9</v>
      </c>
      <c r="C223" s="12"/>
      <c r="D223" s="12"/>
      <c r="M223" s="10"/>
      <c r="N223" s="10"/>
      <c r="U223" s="42"/>
      <c r="V223" s="42"/>
      <c r="W223" s="42"/>
      <c r="X223" s="24"/>
      <c r="Y223" s="24"/>
      <c r="Z223" s="24"/>
      <c r="AB223" s="24"/>
    </row>
    <row r="224" spans="1:28" s="11" customFormat="1" ht="20.100000000000001" customHeight="1" x14ac:dyDescent="0.25">
      <c r="A224" s="12" t="str">
        <f>IF(ISBLANK(CLASSI!$B239),"",IFERROR(CLASSI!$B239,""))</f>
        <v>1C.12.030.0010.e</v>
      </c>
      <c r="B224" s="12" t="str">
        <f>IF(ISBLANK(VLOOKUP($A224,CLASSI!$B:$E,2,FALSE)),"",IFERROR(VLOOKUP($A224,CLASSI!$B:$E,2,FALSE),""))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90 - s = 2,3</v>
      </c>
      <c r="C224" s="12"/>
      <c r="D224" s="12"/>
      <c r="M224" s="10"/>
      <c r="N224" s="10"/>
      <c r="U224" s="42"/>
      <c r="V224" s="42"/>
      <c r="W224" s="42"/>
      <c r="X224" s="24"/>
      <c r="Y224" s="24"/>
      <c r="Z224" s="24"/>
      <c r="AB224" s="24"/>
    </row>
    <row r="225" spans="1:28" s="11" customFormat="1" ht="20.100000000000001" customHeight="1" x14ac:dyDescent="0.25">
      <c r="A225" s="12" t="str">
        <f>IF(ISBLANK(CLASSI!$B240),"",IFERROR(CLASSI!$B240,""))</f>
        <v>1C.12.030.0010.e</v>
      </c>
      <c r="B225" s="12" t="str">
        <f>IF(ISBLANK(VLOOKUP($A225,CLASSI!$B:$E,2,FALSE)),"",IFERROR(VLOOKUP($A225,CLASSI!$B:$E,2,FALSE),""))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90 - s = 2,3</v>
      </c>
      <c r="C225" s="12"/>
      <c r="D225" s="12"/>
      <c r="M225" s="10"/>
      <c r="N225" s="10"/>
      <c r="U225" s="42"/>
      <c r="V225" s="42"/>
      <c r="W225" s="42"/>
      <c r="X225" s="24"/>
      <c r="Y225" s="24"/>
      <c r="Z225" s="24"/>
      <c r="AB225" s="24"/>
    </row>
    <row r="226" spans="1:28" s="11" customFormat="1" ht="20.100000000000001" customHeight="1" x14ac:dyDescent="0.25">
      <c r="A226" s="12" t="str">
        <f>IF(ISBLANK(CLASSI!$B241),"",IFERROR(CLASSI!$B241,""))</f>
        <v>1C.12.030.0010.f</v>
      </c>
      <c r="B226" s="12" t="str">
        <f>IF(ISBLANK(VLOOKUP($A226,CLASSI!$B:$E,2,FALSE)),"",IFERROR(VLOOKUP($A226,CLASSI!$B:$E,2,FALSE),""))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110 - s = 2,7</v>
      </c>
      <c r="C226" s="12"/>
      <c r="D226" s="12"/>
      <c r="M226" s="10"/>
      <c r="N226" s="10"/>
      <c r="U226" s="42"/>
      <c r="V226" s="42"/>
      <c r="W226" s="42"/>
      <c r="X226" s="24"/>
      <c r="Y226" s="24"/>
      <c r="Z226" s="24"/>
      <c r="AB226" s="24"/>
    </row>
    <row r="227" spans="1:28" s="11" customFormat="1" ht="20.100000000000001" customHeight="1" x14ac:dyDescent="0.25">
      <c r="A227" s="12" t="str">
        <f>IF(ISBLANK(CLASSI!$B242),"",IFERROR(CLASSI!$B242,""))</f>
        <v>1C.12.030.0010.f</v>
      </c>
      <c r="B227" s="12" t="str">
        <f>IF(ISBLANK(VLOOKUP($A227,CLASSI!$B:$E,2,FALSE)),"",IFERROR(VLOOKUP($A227,CLASSI!$B:$E,2,FALSE),""))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110 - s = 2,7</v>
      </c>
      <c r="C227" s="12"/>
      <c r="D227" s="12"/>
      <c r="M227" s="10"/>
      <c r="N227" s="10"/>
      <c r="U227" s="42"/>
      <c r="V227" s="42"/>
      <c r="W227" s="42"/>
      <c r="X227" s="24"/>
      <c r="Y227" s="24"/>
      <c r="Z227" s="24"/>
      <c r="AB227" s="24"/>
    </row>
    <row r="228" spans="1:28" s="11" customFormat="1" ht="20.100000000000001" customHeight="1" x14ac:dyDescent="0.25">
      <c r="A228" s="12" t="str">
        <f>IF(ISBLANK(CLASSI!$B243),"",IFERROR(CLASSI!$B243,""))</f>
        <v>1C.12.030.0010.g</v>
      </c>
      <c r="B228" s="12" t="str">
        <f>IF(ISBLANK(VLOOKUP($A228,CLASSI!$B:$E,2,FALSE)),"",IFERROR(VLOOKUP($A228,CLASSI!$B:$E,2,FALSE),""))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125 - s = 3,1</v>
      </c>
      <c r="C228" s="12"/>
      <c r="D228" s="12"/>
      <c r="M228" s="10"/>
      <c r="N228" s="10"/>
      <c r="U228" s="42"/>
      <c r="V228" s="42"/>
      <c r="W228" s="42"/>
      <c r="X228" s="24"/>
      <c r="Y228" s="24"/>
      <c r="Z228" s="24"/>
      <c r="AB228" s="24"/>
    </row>
    <row r="229" spans="1:28" s="11" customFormat="1" ht="20.100000000000001" customHeight="1" x14ac:dyDescent="0.25">
      <c r="A229" s="12" t="str">
        <f>IF(ISBLANK(CLASSI!$B244),"",IFERROR(CLASSI!$B244,""))</f>
        <v>1C.12.030.0010.g</v>
      </c>
      <c r="B229" s="12" t="str">
        <f>IF(ISBLANK(VLOOKUP($A229,CLASSI!$B:$E,2,FALSE)),"",IFERROR(VLOOKUP($A229,CLASSI!$B:$E,2,FALSE),""))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125 - s = 3,1</v>
      </c>
      <c r="C229" s="12"/>
      <c r="D229" s="12"/>
      <c r="M229" s="10"/>
      <c r="N229" s="10"/>
      <c r="U229" s="42"/>
      <c r="V229" s="42"/>
      <c r="W229" s="42"/>
      <c r="X229" s="24"/>
      <c r="Y229" s="24"/>
      <c r="Z229" s="24"/>
      <c r="AB229" s="24"/>
    </row>
    <row r="230" spans="1:28" s="11" customFormat="1" ht="20.100000000000001" customHeight="1" x14ac:dyDescent="0.25">
      <c r="A230" s="12" t="str">
        <f>IF(ISBLANK(CLASSI!$B245),"",IFERROR(CLASSI!$B245,""))</f>
        <v>1C.12.030.0010.h</v>
      </c>
      <c r="B230" s="12" t="str">
        <f>IF(ISBLANK(VLOOKUP($A230,CLASSI!$B:$E,2,FALSE)),"",IFERROR(VLOOKUP($A230,CLASSI!$B:$E,2,FALSE),""))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160 - s = 3,9</v>
      </c>
      <c r="C230" s="12"/>
      <c r="D230" s="12"/>
      <c r="M230" s="10"/>
      <c r="N230" s="10"/>
      <c r="U230" s="42"/>
      <c r="V230" s="42"/>
      <c r="W230" s="42"/>
      <c r="X230" s="24"/>
      <c r="Y230" s="24"/>
      <c r="Z230" s="24"/>
      <c r="AB230" s="24"/>
    </row>
    <row r="231" spans="1:28" s="11" customFormat="1" ht="20.100000000000001" customHeight="1" x14ac:dyDescent="0.25">
      <c r="A231" s="12" t="str">
        <f>IF(ISBLANK(CLASSI!$B246),"",IFERROR(CLASSI!$B246,""))</f>
        <v>1C.12.030.0010.h</v>
      </c>
      <c r="B231" s="12" t="str">
        <f>IF(ISBLANK(VLOOKUP($A231,CLASSI!$B:$E,2,FALSE)),"",IFERROR(VLOOKUP($A231,CLASSI!$B:$E,2,FALSE),""))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160 - s = 3,9</v>
      </c>
      <c r="C231" s="12"/>
      <c r="D231" s="12"/>
      <c r="M231" s="10"/>
      <c r="N231" s="10"/>
      <c r="U231" s="42"/>
      <c r="V231" s="42"/>
      <c r="W231" s="42"/>
      <c r="X231" s="24"/>
      <c r="Y231" s="24"/>
      <c r="Z231" s="24"/>
      <c r="AB231" s="24"/>
    </row>
    <row r="232" spans="1:28" s="11" customFormat="1" ht="20.100000000000001" customHeight="1" x14ac:dyDescent="0.25">
      <c r="A232" s="12" t="str">
        <f>IF(ISBLANK(CLASSI!$B247),"",IFERROR(CLASSI!$B247,""))</f>
        <v>1C.12.040.0010.a</v>
      </c>
      <c r="B232" s="12" t="str">
        <f>IF(ISBLANK(VLOOKUP($A232,CLASSI!$B:$E,2,FALSE)),"",IFERROR(VLOOKUP($A232,CLASSI!$B:$E,2,FALSE),""))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250 - Di 218</v>
      </c>
      <c r="C232" s="12"/>
      <c r="D232" s="12"/>
      <c r="M232" s="10"/>
      <c r="N232" s="10"/>
      <c r="U232" s="42"/>
      <c r="V232" s="42"/>
      <c r="W232" s="42"/>
      <c r="X232" s="24"/>
      <c r="Y232" s="24"/>
      <c r="Z232" s="24"/>
      <c r="AB232" s="24"/>
    </row>
    <row r="233" spans="1:28" s="11" customFormat="1" ht="20.100000000000001" customHeight="1" x14ac:dyDescent="0.25">
      <c r="A233" s="12" t="str">
        <f>IF(ISBLANK(CLASSI!$B248),"",IFERROR(CLASSI!$B248,""))</f>
        <v>1C.12.040.0010.a</v>
      </c>
      <c r="B233" s="12" t="str">
        <f>IF(ISBLANK(VLOOKUP($A233,CLASSI!$B:$E,2,FALSE)),"",IFERROR(VLOOKUP($A233,CLASSI!$B:$E,2,FALSE),""))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250 - Di 218</v>
      </c>
      <c r="C233" s="12"/>
      <c r="D233" s="12"/>
      <c r="M233" s="10"/>
      <c r="N233" s="10"/>
      <c r="U233" s="42"/>
      <c r="V233" s="42"/>
      <c r="W233" s="42"/>
      <c r="X233" s="24"/>
      <c r="Y233" s="24"/>
      <c r="Z233" s="24"/>
      <c r="AB233" s="24"/>
    </row>
    <row r="234" spans="1:28" s="11" customFormat="1" ht="20.100000000000001" customHeight="1" x14ac:dyDescent="0.25">
      <c r="A234" s="12" t="str">
        <f>IF(ISBLANK(CLASSI!$B249),"",IFERROR(CLASSI!$B249,""))</f>
        <v>1C.12.040.0010.b</v>
      </c>
      <c r="B234" s="12" t="str">
        <f>IF(ISBLANK(VLOOKUP($A234,CLASSI!$B:$E,2,FALSE)),"",IFERROR(VLOOKUP($A234,CLASSI!$B:$E,2,FALSE),""))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315 - Di 272</v>
      </c>
      <c r="C234" s="12"/>
      <c r="D234" s="12"/>
      <c r="M234" s="10"/>
      <c r="N234" s="10"/>
      <c r="U234" s="42"/>
      <c r="V234" s="42"/>
      <c r="W234" s="42"/>
      <c r="X234" s="24"/>
      <c r="Y234" s="24"/>
      <c r="Z234" s="24"/>
      <c r="AB234" s="24"/>
    </row>
    <row r="235" spans="1:28" s="11" customFormat="1" ht="20.100000000000001" customHeight="1" x14ac:dyDescent="0.25">
      <c r="A235" s="12" t="str">
        <f>IF(ISBLANK(CLASSI!$B250),"",IFERROR(CLASSI!$B250,""))</f>
        <v>1C.12.040.0010.b</v>
      </c>
      <c r="B235" s="12" t="str">
        <f>IF(ISBLANK(VLOOKUP($A235,CLASSI!$B:$E,2,FALSE)),"",IFERROR(VLOOKUP($A235,CLASSI!$B:$E,2,FALSE),""))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315 - Di 272</v>
      </c>
      <c r="C235" s="12"/>
      <c r="D235" s="12"/>
      <c r="M235" s="10"/>
      <c r="N235" s="10"/>
      <c r="U235" s="42"/>
      <c r="V235" s="42"/>
      <c r="W235" s="42"/>
      <c r="X235" s="24"/>
      <c r="Y235" s="24"/>
      <c r="Z235" s="24"/>
      <c r="AB235" s="24"/>
    </row>
    <row r="236" spans="1:28" s="11" customFormat="1" ht="20.100000000000001" customHeight="1" x14ac:dyDescent="0.25">
      <c r="A236" s="12" t="str">
        <f>IF(ISBLANK(CLASSI!$B251),"",IFERROR(CLASSI!$B251,""))</f>
        <v>1C.12.040.0010.c</v>
      </c>
      <c r="B236" s="12" t="str">
        <f>IF(ISBLANK(VLOOKUP($A236,CLASSI!$B:$E,2,FALSE)),"",IFERROR(VLOOKUP($A236,CLASSI!$B:$E,2,FALSE),""))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400 - Di 347</v>
      </c>
      <c r="C236" s="12"/>
      <c r="D236" s="12"/>
      <c r="M236" s="10"/>
      <c r="N236" s="10"/>
      <c r="U236" s="42"/>
      <c r="V236" s="42"/>
      <c r="W236" s="42"/>
      <c r="X236" s="24"/>
      <c r="Y236" s="24"/>
      <c r="Z236" s="24"/>
      <c r="AB236" s="24"/>
    </row>
    <row r="237" spans="1:28" s="11" customFormat="1" ht="20.100000000000001" customHeight="1" x14ac:dyDescent="0.25">
      <c r="A237" s="12" t="str">
        <f>IF(ISBLANK(CLASSI!$B252),"",IFERROR(CLASSI!$B252,""))</f>
        <v>1C.12.040.0010.c</v>
      </c>
      <c r="B237" s="12" t="str">
        <f>IF(ISBLANK(VLOOKUP($A237,CLASSI!$B:$E,2,FALSE)),"",IFERROR(VLOOKUP($A237,CLASSI!$B:$E,2,FALSE),""))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400 - Di 347</v>
      </c>
      <c r="C237" s="12"/>
      <c r="D237" s="12"/>
      <c r="M237" s="10"/>
      <c r="N237" s="10"/>
      <c r="U237" s="42"/>
      <c r="V237" s="42"/>
      <c r="W237" s="42"/>
      <c r="X237" s="24"/>
      <c r="Y237" s="24"/>
      <c r="Z237" s="24"/>
      <c r="AB237" s="24"/>
    </row>
    <row r="238" spans="1:28" s="11" customFormat="1" ht="20.100000000000001" customHeight="1" x14ac:dyDescent="0.25">
      <c r="A238" s="12" t="str">
        <f>IF(ISBLANK(CLASSI!$B253),"",IFERROR(CLASSI!$B253,""))</f>
        <v>1C.12.040.0010.d</v>
      </c>
      <c r="B238" s="12" t="str">
        <f>IF(ISBLANK(VLOOKUP($A238,CLASSI!$B:$E,2,FALSE)),"",IFERROR(VLOOKUP($A238,CLASSI!$B:$E,2,FALSE),""))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500 - Di 433</v>
      </c>
      <c r="C238" s="12"/>
      <c r="D238" s="12"/>
      <c r="M238" s="10"/>
      <c r="N238" s="10"/>
      <c r="U238" s="42"/>
      <c r="V238" s="42"/>
      <c r="W238" s="42"/>
      <c r="X238" s="24"/>
      <c r="Y238" s="24"/>
      <c r="Z238" s="24"/>
      <c r="AB238" s="24"/>
    </row>
    <row r="239" spans="1:28" s="11" customFormat="1" ht="20.100000000000001" customHeight="1" x14ac:dyDescent="0.25">
      <c r="A239" s="12" t="str">
        <f>IF(ISBLANK(CLASSI!$B254),"",IFERROR(CLASSI!$B254,""))</f>
        <v>1C.12.040.0010.d</v>
      </c>
      <c r="B239" s="12" t="str">
        <f>IF(ISBLANK(VLOOKUP($A239,CLASSI!$B:$E,2,FALSE)),"",IFERROR(VLOOKUP($A239,CLASSI!$B:$E,2,FALSE),""))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500 - Di 433</v>
      </c>
      <c r="C239" s="12"/>
      <c r="D239" s="12"/>
      <c r="M239" s="10"/>
      <c r="N239" s="10"/>
      <c r="U239" s="42"/>
      <c r="V239" s="42"/>
      <c r="W239" s="42"/>
      <c r="X239" s="24"/>
      <c r="Y239" s="24"/>
      <c r="Z239" s="24"/>
      <c r="AB239" s="24"/>
    </row>
    <row r="240" spans="1:28" s="11" customFormat="1" ht="20.100000000000001" customHeight="1" x14ac:dyDescent="0.25">
      <c r="A240" s="12" t="str">
        <f>IF(ISBLANK(CLASSI!$B255),"",IFERROR(CLASSI!$B255,""))</f>
        <v>1C.12.040.0010.e</v>
      </c>
      <c r="B240" s="12" t="str">
        <f>IF(ISBLANK(VLOOKUP($A240,CLASSI!$B:$E,2,FALSE)),"",IFERROR(VLOOKUP($A240,CLASSI!$B:$E,2,FALSE),""))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630 - Di 535</v>
      </c>
      <c r="C240" s="12"/>
      <c r="D240" s="12"/>
      <c r="M240" s="10"/>
      <c r="N240" s="10"/>
      <c r="U240" s="42"/>
      <c r="V240" s="42"/>
      <c r="W240" s="42"/>
      <c r="X240" s="24"/>
      <c r="Y240" s="24"/>
      <c r="Z240" s="24"/>
      <c r="AB240" s="24"/>
    </row>
    <row r="241" spans="1:28" s="11" customFormat="1" ht="20.100000000000001" customHeight="1" x14ac:dyDescent="0.25">
      <c r="A241" s="12" t="str">
        <f>IF(ISBLANK(CLASSI!$B256),"",IFERROR(CLASSI!$B256,""))</f>
        <v>1C.12.040.0010.e</v>
      </c>
      <c r="B241" s="12" t="str">
        <f>IF(ISBLANK(VLOOKUP($A241,CLASSI!$B:$E,2,FALSE)),"",IFERROR(VLOOKUP($A241,CLASSI!$B:$E,2,FALSE),""))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630 - Di 535</v>
      </c>
      <c r="C241" s="12"/>
      <c r="D241" s="12"/>
      <c r="M241" s="10"/>
      <c r="N241" s="10"/>
      <c r="U241" s="42"/>
      <c r="V241" s="42"/>
      <c r="W241" s="42"/>
      <c r="X241" s="24"/>
      <c r="Y241" s="24"/>
      <c r="Z241" s="24"/>
      <c r="AB241" s="24"/>
    </row>
    <row r="242" spans="1:28" s="11" customFormat="1" ht="20.100000000000001" customHeight="1" x14ac:dyDescent="0.25">
      <c r="A242" s="12" t="str">
        <f>IF(ISBLANK(CLASSI!$B257),"",IFERROR(CLASSI!$B257,""))</f>
        <v>1C.12.040.0010.f</v>
      </c>
      <c r="B242" s="12" t="str">
        <f>IF(ISBLANK(VLOOKUP($A242,CLASSI!$B:$E,2,FALSE)),"",IFERROR(VLOOKUP($A242,CLASSI!$B:$E,2,FALSE),""))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800 - Di 678</v>
      </c>
      <c r="C242" s="12"/>
      <c r="D242" s="12"/>
      <c r="M242" s="10"/>
      <c r="N242" s="10"/>
      <c r="U242" s="42"/>
      <c r="V242" s="42"/>
      <c r="W242" s="42"/>
      <c r="X242" s="24"/>
      <c r="Y242" s="24"/>
      <c r="Z242" s="24"/>
      <c r="AB242" s="24"/>
    </row>
    <row r="243" spans="1:28" s="11" customFormat="1" ht="20.100000000000001" customHeight="1" x14ac:dyDescent="0.25">
      <c r="A243" s="12" t="str">
        <f>IF(ISBLANK(CLASSI!$B258),"",IFERROR(CLASSI!$B258,""))</f>
        <v>1C.12.040.0010.f</v>
      </c>
      <c r="B243" s="12" t="str">
        <f>IF(ISBLANK(VLOOKUP($A243,CLASSI!$B:$E,2,FALSE)),"",IFERROR(VLOOKUP($A243,CLASSI!$B:$E,2,FALSE),""))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800 - Di 678</v>
      </c>
      <c r="C243" s="12"/>
      <c r="D243" s="12"/>
      <c r="M243" s="10"/>
      <c r="N243" s="10"/>
      <c r="U243" s="42"/>
      <c r="V243" s="42"/>
      <c r="W243" s="42"/>
      <c r="X243" s="24"/>
      <c r="Y243" s="24"/>
      <c r="Z243" s="24"/>
      <c r="AB243" s="24"/>
    </row>
    <row r="244" spans="1:28" s="11" customFormat="1" ht="20.100000000000001" customHeight="1" x14ac:dyDescent="0.25">
      <c r="A244" s="12" t="str">
        <f>IF(ISBLANK(CLASSI!$B259),"",IFERROR(CLASSI!$B259,""))</f>
        <v>1C.12.040.0010.g</v>
      </c>
      <c r="B244" s="12" t="str">
        <f>IF(ISBLANK(VLOOKUP($A244,CLASSI!$B:$E,2,FALSE)),"",IFERROR(VLOOKUP($A244,CLASSI!$B:$E,2,FALSE),""))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1000 - Di 852</v>
      </c>
      <c r="C244" s="12"/>
      <c r="D244" s="12"/>
      <c r="M244" s="10"/>
      <c r="N244" s="10"/>
      <c r="U244" s="42"/>
      <c r="V244" s="42"/>
      <c r="W244" s="42"/>
      <c r="X244" s="24"/>
      <c r="Y244" s="24"/>
      <c r="Z244" s="24"/>
      <c r="AB244" s="24"/>
    </row>
    <row r="245" spans="1:28" s="11" customFormat="1" ht="20.100000000000001" customHeight="1" x14ac:dyDescent="0.25">
      <c r="A245" s="12" t="str">
        <f>IF(ISBLANK(CLASSI!$B260),"",IFERROR(CLASSI!$B260,""))</f>
        <v>1C.12.040.0010.g</v>
      </c>
      <c r="B245" s="12" t="str">
        <f>IF(ISBLANK(VLOOKUP($A245,CLASSI!$B:$E,2,FALSE)),"",IFERROR(VLOOKUP($A245,CLASSI!$B:$E,2,FALSE),""))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1000 - Di 852</v>
      </c>
      <c r="C245" s="12"/>
      <c r="D245" s="12"/>
      <c r="M245" s="10"/>
      <c r="N245" s="10"/>
      <c r="U245" s="42"/>
      <c r="V245" s="42"/>
      <c r="W245" s="42"/>
      <c r="X245" s="24"/>
      <c r="Y245" s="24"/>
      <c r="Z245" s="24"/>
      <c r="AB245" s="24"/>
    </row>
    <row r="246" spans="1:28" s="11" customFormat="1" ht="20.100000000000001" customHeight="1" x14ac:dyDescent="0.25">
      <c r="A246" s="12" t="str">
        <f>IF(ISBLANK(CLASSI!$B261),"",IFERROR(CLASSI!$B261,""))</f>
        <v>1C.12.040.0010.h</v>
      </c>
      <c r="B246" s="12" t="str">
        <f>IF(ISBLANK(VLOOKUP($A246,CLASSI!$B:$E,2,FALSE)),"",IFERROR(VLOOKUP($A246,CLASSI!$B:$E,2,FALSE),""))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1200 - Di 1030</v>
      </c>
      <c r="C246" s="12"/>
      <c r="D246" s="12"/>
      <c r="M246" s="10"/>
      <c r="N246" s="10"/>
      <c r="U246" s="42"/>
      <c r="V246" s="42"/>
      <c r="W246" s="42"/>
      <c r="X246" s="24"/>
      <c r="Y246" s="24"/>
      <c r="Z246" s="24"/>
      <c r="AB246" s="24"/>
    </row>
    <row r="247" spans="1:28" s="11" customFormat="1" ht="20.100000000000001" customHeight="1" x14ac:dyDescent="0.25">
      <c r="A247" s="12" t="str">
        <f>IF(ISBLANK(CLASSI!$B262),"",IFERROR(CLASSI!$B262,""))</f>
        <v>1C.12.040.0010.h</v>
      </c>
      <c r="B247" s="12" t="str">
        <f>IF(ISBLANK(VLOOKUP($A247,CLASSI!$B:$E,2,FALSE)),"",IFERROR(VLOOKUP($A247,CLASSI!$B:$E,2,FALSE),""))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1200 - Di 1030</v>
      </c>
      <c r="C247" s="12"/>
      <c r="D247" s="12"/>
      <c r="M247" s="10"/>
      <c r="N247" s="10"/>
      <c r="U247" s="42"/>
      <c r="V247" s="42"/>
      <c r="W247" s="42"/>
      <c r="X247" s="24"/>
      <c r="Y247" s="24"/>
      <c r="Z247" s="24"/>
      <c r="AB247" s="24"/>
    </row>
    <row r="248" spans="1:28" s="11" customFormat="1" ht="20.100000000000001" customHeight="1" x14ac:dyDescent="0.25">
      <c r="A248" s="12" t="str">
        <f>IF(ISBLANK(CLASSI!$B263),"",IFERROR(CLASSI!$B263,""))</f>
        <v>1C.12.040.0020.a</v>
      </c>
      <c r="B248" s="12" t="str">
        <f>IF(ISBLANK(VLOOKUP($A248,CLASSI!$B:$E,2,FALSE)),"",IFERROR(VLOOKUP($A248,CLASSI!$B:$E,2,FALSE),""))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250 - Di 218</v>
      </c>
      <c r="C248" s="12"/>
      <c r="D248" s="12"/>
      <c r="M248" s="10"/>
      <c r="N248" s="10"/>
      <c r="U248" s="42"/>
      <c r="V248" s="42"/>
      <c r="W248" s="42"/>
      <c r="X248" s="24"/>
      <c r="Y248" s="24"/>
      <c r="Z248" s="24"/>
      <c r="AB248" s="24"/>
    </row>
    <row r="249" spans="1:28" s="11" customFormat="1" ht="20.100000000000001" customHeight="1" x14ac:dyDescent="0.25">
      <c r="A249" s="12" t="str">
        <f>IF(ISBLANK(CLASSI!$B264),"",IFERROR(CLASSI!$B264,""))</f>
        <v>1C.12.040.0020.a</v>
      </c>
      <c r="B249" s="12" t="str">
        <f>IF(ISBLANK(VLOOKUP($A249,CLASSI!$B:$E,2,FALSE)),"",IFERROR(VLOOKUP($A249,CLASSI!$B:$E,2,FALSE),""))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250 - Di 218</v>
      </c>
      <c r="C249" s="12"/>
      <c r="D249" s="12"/>
      <c r="M249" s="10"/>
      <c r="N249" s="10"/>
      <c r="U249" s="42"/>
      <c r="V249" s="42"/>
      <c r="W249" s="42"/>
      <c r="X249" s="24"/>
      <c r="Y249" s="24"/>
      <c r="Z249" s="24"/>
      <c r="AB249" s="24"/>
    </row>
    <row r="250" spans="1:28" s="11" customFormat="1" ht="20.100000000000001" customHeight="1" x14ac:dyDescent="0.25">
      <c r="A250" s="12" t="str">
        <f>IF(ISBLANK(CLASSI!$B265),"",IFERROR(CLASSI!$B265,""))</f>
        <v>1C.12.040.0020.b</v>
      </c>
      <c r="B250" s="12" t="str">
        <f>IF(ISBLANK(VLOOKUP($A250,CLASSI!$B:$E,2,FALSE)),"",IFERROR(VLOOKUP($A250,CLASSI!$B:$E,2,FALSE),""))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315 - Di 272</v>
      </c>
      <c r="C250" s="12"/>
      <c r="D250" s="12"/>
      <c r="M250" s="10"/>
      <c r="N250" s="10"/>
      <c r="U250" s="42"/>
      <c r="V250" s="42"/>
      <c r="W250" s="42"/>
      <c r="X250" s="24"/>
      <c r="Y250" s="24"/>
      <c r="Z250" s="24"/>
      <c r="AB250" s="24"/>
    </row>
    <row r="251" spans="1:28" s="11" customFormat="1" ht="20.100000000000001" customHeight="1" x14ac:dyDescent="0.25">
      <c r="A251" s="12" t="str">
        <f>IF(ISBLANK(CLASSI!$B266),"",IFERROR(CLASSI!$B266,""))</f>
        <v>1C.12.040.0020.b</v>
      </c>
      <c r="B251" s="12" t="str">
        <f>IF(ISBLANK(VLOOKUP($A251,CLASSI!$B:$E,2,FALSE)),"",IFERROR(VLOOKUP($A251,CLASSI!$B:$E,2,FALSE),""))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315 - Di 272</v>
      </c>
      <c r="C251" s="12"/>
      <c r="D251" s="12"/>
      <c r="M251" s="10"/>
      <c r="N251" s="10"/>
      <c r="U251" s="42"/>
      <c r="V251" s="42"/>
      <c r="W251" s="42"/>
      <c r="X251" s="24"/>
      <c r="Y251" s="24"/>
      <c r="Z251" s="24"/>
      <c r="AB251" s="24"/>
    </row>
    <row r="252" spans="1:28" s="11" customFormat="1" ht="20.100000000000001" customHeight="1" x14ac:dyDescent="0.25">
      <c r="A252" s="12" t="str">
        <f>IF(ISBLANK(CLASSI!$B267),"",IFERROR(CLASSI!$B267,""))</f>
        <v>1C.12.040.0020.c</v>
      </c>
      <c r="B252" s="12" t="str">
        <f>IF(ISBLANK(VLOOKUP($A252,CLASSI!$B:$E,2,FALSE)),"",IFERROR(VLOOKUP($A252,CLASSI!$B:$E,2,FALSE),""))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400 - Di 347</v>
      </c>
      <c r="C252" s="12"/>
      <c r="D252" s="12"/>
      <c r="M252" s="10"/>
      <c r="N252" s="10"/>
      <c r="U252" s="42"/>
      <c r="V252" s="42"/>
      <c r="W252" s="42"/>
      <c r="X252" s="24"/>
      <c r="Y252" s="24"/>
      <c r="Z252" s="24"/>
      <c r="AB252" s="24"/>
    </row>
    <row r="253" spans="1:28" s="11" customFormat="1" ht="20.100000000000001" customHeight="1" x14ac:dyDescent="0.25">
      <c r="A253" s="12" t="str">
        <f>IF(ISBLANK(CLASSI!$B268),"",IFERROR(CLASSI!$B268,""))</f>
        <v>1C.12.040.0020.c</v>
      </c>
      <c r="B253" s="12" t="str">
        <f>IF(ISBLANK(VLOOKUP($A253,CLASSI!$B:$E,2,FALSE)),"",IFERROR(VLOOKUP($A253,CLASSI!$B:$E,2,FALSE),""))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400 - Di 347</v>
      </c>
      <c r="C253" s="12"/>
      <c r="D253" s="12"/>
      <c r="M253" s="10"/>
      <c r="N253" s="10"/>
      <c r="U253" s="42"/>
      <c r="V253" s="42"/>
      <c r="W253" s="42"/>
      <c r="X253" s="24"/>
      <c r="Y253" s="24"/>
      <c r="Z253" s="24"/>
      <c r="AB253" s="24"/>
    </row>
    <row r="254" spans="1:28" s="11" customFormat="1" ht="20.100000000000001" customHeight="1" x14ac:dyDescent="0.25">
      <c r="A254" s="12" t="str">
        <f>IF(ISBLANK(CLASSI!$B269),"",IFERROR(CLASSI!$B269,""))</f>
        <v>1C.12.040.0020.d</v>
      </c>
      <c r="B254" s="12" t="str">
        <f>IF(ISBLANK(VLOOKUP($A254,CLASSI!$B:$E,2,FALSE)),"",IFERROR(VLOOKUP($A254,CLASSI!$B:$E,2,FALSE),""))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500 - Di 433</v>
      </c>
      <c r="C254" s="12"/>
      <c r="D254" s="12"/>
      <c r="M254" s="10"/>
      <c r="N254" s="10"/>
      <c r="U254" s="42"/>
      <c r="V254" s="42"/>
      <c r="W254" s="42"/>
      <c r="X254" s="24"/>
      <c r="Y254" s="24"/>
      <c r="Z254" s="24"/>
      <c r="AB254" s="24"/>
    </row>
    <row r="255" spans="1:28" s="11" customFormat="1" ht="20.100000000000001" customHeight="1" x14ac:dyDescent="0.25">
      <c r="A255" s="12" t="str">
        <f>IF(ISBLANK(CLASSI!$B270),"",IFERROR(CLASSI!$B270,""))</f>
        <v>1C.12.040.0020.d</v>
      </c>
      <c r="B255" s="12" t="str">
        <f>IF(ISBLANK(VLOOKUP($A255,CLASSI!$B:$E,2,FALSE)),"",IFERROR(VLOOKUP($A255,CLASSI!$B:$E,2,FALSE),""))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500 - Di 433</v>
      </c>
      <c r="C255" s="12"/>
      <c r="D255" s="12"/>
      <c r="M255" s="10"/>
      <c r="N255" s="10"/>
      <c r="U255" s="42"/>
      <c r="V255" s="42"/>
      <c r="W255" s="42"/>
      <c r="X255" s="24"/>
      <c r="Y255" s="24"/>
      <c r="Z255" s="24"/>
      <c r="AB255" s="24"/>
    </row>
    <row r="256" spans="1:28" s="11" customFormat="1" ht="20.100000000000001" customHeight="1" x14ac:dyDescent="0.25">
      <c r="A256" s="12" t="str">
        <f>IF(ISBLANK(CLASSI!$B271),"",IFERROR(CLASSI!$B271,""))</f>
        <v>1C.12.040.0020.e</v>
      </c>
      <c r="B256" s="12" t="str">
        <f>IF(ISBLANK(VLOOKUP($A256,CLASSI!$B:$E,2,FALSE)),"",IFERROR(VLOOKUP($A256,CLASSI!$B:$E,2,FALSE),""))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630 - Di 535</v>
      </c>
      <c r="C256" s="12"/>
      <c r="D256" s="12"/>
      <c r="M256" s="10"/>
      <c r="N256" s="10"/>
      <c r="U256" s="42"/>
      <c r="V256" s="42"/>
      <c r="W256" s="42"/>
      <c r="X256" s="24"/>
      <c r="Y256" s="24"/>
      <c r="Z256" s="24"/>
      <c r="AB256" s="24"/>
    </row>
    <row r="257" spans="1:28" s="11" customFormat="1" ht="20.100000000000001" customHeight="1" x14ac:dyDescent="0.25">
      <c r="A257" s="12" t="str">
        <f>IF(ISBLANK(CLASSI!$B272),"",IFERROR(CLASSI!$B272,""))</f>
        <v>1C.12.040.0020.e</v>
      </c>
      <c r="B257" s="12" t="str">
        <f>IF(ISBLANK(VLOOKUP($A257,CLASSI!$B:$E,2,FALSE)),"",IFERROR(VLOOKUP($A257,CLASSI!$B:$E,2,FALSE),""))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630 - Di 535</v>
      </c>
      <c r="C257" s="12"/>
      <c r="D257" s="12"/>
      <c r="M257" s="10"/>
      <c r="N257" s="10"/>
      <c r="U257" s="42"/>
      <c r="V257" s="42"/>
      <c r="W257" s="42"/>
      <c r="X257" s="24"/>
      <c r="Y257" s="24"/>
      <c r="Z257" s="24"/>
      <c r="AB257" s="24"/>
    </row>
    <row r="258" spans="1:28" s="11" customFormat="1" ht="20.100000000000001" customHeight="1" x14ac:dyDescent="0.25">
      <c r="A258" s="12" t="str">
        <f>IF(ISBLANK(CLASSI!$B273),"",IFERROR(CLASSI!$B273,""))</f>
        <v>1C.12.040.0020.f</v>
      </c>
      <c r="B258" s="12" t="str">
        <f>IF(ISBLANK(VLOOKUP($A258,CLASSI!$B:$E,2,FALSE)),"",IFERROR(VLOOKUP($A258,CLASSI!$B:$E,2,FALSE),""))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800 - Di 678</v>
      </c>
      <c r="C258" s="12"/>
      <c r="D258" s="12"/>
      <c r="M258" s="10"/>
      <c r="N258" s="10"/>
      <c r="U258" s="42"/>
      <c r="V258" s="42"/>
      <c r="W258" s="42"/>
      <c r="X258" s="24"/>
      <c r="Y258" s="24"/>
      <c r="Z258" s="24"/>
      <c r="AB258" s="24"/>
    </row>
    <row r="259" spans="1:28" s="11" customFormat="1" ht="20.100000000000001" customHeight="1" x14ac:dyDescent="0.25">
      <c r="A259" s="12" t="str">
        <f>IF(ISBLANK(CLASSI!$B274),"",IFERROR(CLASSI!$B274,""))</f>
        <v>1C.12.040.0020.f</v>
      </c>
      <c r="B259" s="12" t="str">
        <f>IF(ISBLANK(VLOOKUP($A259,CLASSI!$B:$E,2,FALSE)),"",IFERROR(VLOOKUP($A259,CLASSI!$B:$E,2,FALSE),""))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800 - Di 678</v>
      </c>
      <c r="C259" s="12"/>
      <c r="D259" s="12"/>
      <c r="M259" s="10"/>
      <c r="N259" s="10"/>
      <c r="U259" s="42"/>
      <c r="V259" s="42"/>
      <c r="W259" s="42"/>
      <c r="X259" s="24"/>
      <c r="Y259" s="24"/>
      <c r="Z259" s="24"/>
      <c r="AB259" s="24"/>
    </row>
    <row r="260" spans="1:28" s="11" customFormat="1" ht="20.100000000000001" customHeight="1" x14ac:dyDescent="0.25">
      <c r="A260" s="12" t="str">
        <f>IF(ISBLANK(CLASSI!$B275),"",IFERROR(CLASSI!$B275,""))</f>
        <v>1C.12.040.0020.g</v>
      </c>
      <c r="B260" s="12" t="str">
        <f>IF(ISBLANK(VLOOKUP($A260,CLASSI!$B:$E,2,FALSE)),"",IFERROR(VLOOKUP($A260,CLASSI!$B:$E,2,FALSE),""))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1000 - Di 852</v>
      </c>
      <c r="C260" s="12"/>
      <c r="D260" s="12"/>
      <c r="M260" s="10"/>
      <c r="N260" s="10"/>
      <c r="U260" s="42"/>
      <c r="V260" s="42"/>
      <c r="W260" s="42"/>
      <c r="X260" s="24"/>
      <c r="Y260" s="24"/>
      <c r="Z260" s="24"/>
      <c r="AB260" s="24"/>
    </row>
    <row r="261" spans="1:28" s="11" customFormat="1" ht="20.100000000000001" customHeight="1" x14ac:dyDescent="0.25">
      <c r="A261" s="12" t="str">
        <f>IF(ISBLANK(CLASSI!$B276),"",IFERROR(CLASSI!$B276,""))</f>
        <v>1C.12.040.0020.g</v>
      </c>
      <c r="B261" s="12" t="str">
        <f>IF(ISBLANK(VLOOKUP($A261,CLASSI!$B:$E,2,FALSE)),"",IFERROR(VLOOKUP($A261,CLASSI!$B:$E,2,FALSE),""))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1000 - Di 852</v>
      </c>
      <c r="C261" s="12"/>
      <c r="D261" s="12"/>
      <c r="M261" s="10"/>
      <c r="N261" s="10"/>
      <c r="U261" s="42"/>
      <c r="V261" s="42"/>
      <c r="W261" s="42"/>
      <c r="X261" s="24"/>
      <c r="Y261" s="24"/>
      <c r="Z261" s="24"/>
      <c r="AB261" s="24"/>
    </row>
    <row r="262" spans="1:28" s="11" customFormat="1" ht="20.100000000000001" customHeight="1" x14ac:dyDescent="0.25">
      <c r="A262" s="12" t="str">
        <f>IF(ISBLANK(CLASSI!$B277),"",IFERROR(CLASSI!$B277,""))</f>
        <v>1C.12.040.0020.h</v>
      </c>
      <c r="B262" s="12" t="str">
        <f>IF(ISBLANK(VLOOKUP($A262,CLASSI!$B:$E,2,FALSE)),"",IFERROR(VLOOKUP($A262,CLASSI!$B:$E,2,FALSE),""))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1200 - Di 1030</v>
      </c>
      <c r="C262" s="12"/>
      <c r="D262" s="12"/>
      <c r="M262" s="10"/>
      <c r="N262" s="10"/>
      <c r="U262" s="42"/>
      <c r="V262" s="42"/>
      <c r="W262" s="42"/>
      <c r="X262" s="24"/>
      <c r="Y262" s="24"/>
      <c r="Z262" s="24"/>
      <c r="AB262" s="24"/>
    </row>
    <row r="263" spans="1:28" s="11" customFormat="1" ht="20.100000000000001" customHeight="1" x14ac:dyDescent="0.25">
      <c r="A263" s="12" t="str">
        <f>IF(ISBLANK(CLASSI!$B278),"",IFERROR(CLASSI!$B278,""))</f>
        <v>1C.12.040.0020.h</v>
      </c>
      <c r="B263" s="12" t="str">
        <f>IF(ISBLANK(VLOOKUP($A263,CLASSI!$B:$E,2,FALSE)),"",IFERROR(VLOOKUP($A263,CLASSI!$B:$E,2,FALSE),""))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1200 - Di 1030</v>
      </c>
      <c r="C263" s="12"/>
      <c r="D263" s="12"/>
      <c r="M263" s="10"/>
      <c r="N263" s="10"/>
      <c r="U263" s="42"/>
      <c r="V263" s="42"/>
      <c r="W263" s="42"/>
      <c r="X263" s="24"/>
      <c r="Y263" s="24"/>
      <c r="Z263" s="24"/>
      <c r="AB263" s="24"/>
    </row>
    <row r="264" spans="1:28" s="11" customFormat="1" ht="20.100000000000001" customHeight="1" x14ac:dyDescent="0.25">
      <c r="A264" s="12" t="str">
        <f>IF(ISBLANK(CLASSI!$B279),"",IFERROR(CLASSI!$B279,""))</f>
        <v>1C.12.040.0030.a</v>
      </c>
      <c r="B264" s="12" t="str">
        <f>IF(ISBLANK(VLOOKUP($A264,CLASSI!$B:$E,2,FALSE)),"",IFERROR(VLOOKUP($A264,CLASSI!$B:$E,2,FALSE),""))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125 - Di 105</v>
      </c>
      <c r="C264" s="12"/>
      <c r="D264" s="12"/>
      <c r="M264" s="10"/>
      <c r="N264" s="10"/>
      <c r="U264" s="42"/>
      <c r="V264" s="42"/>
      <c r="W264" s="42"/>
      <c r="X264" s="24"/>
      <c r="Y264" s="24"/>
      <c r="Z264" s="24"/>
      <c r="AB264" s="24"/>
    </row>
    <row r="265" spans="1:28" s="11" customFormat="1" ht="20.100000000000001" customHeight="1" x14ac:dyDescent="0.25">
      <c r="A265" s="12" t="str">
        <f>IF(ISBLANK(CLASSI!$B280),"",IFERROR(CLASSI!$B280,""))</f>
        <v>1C.12.040.0030.a</v>
      </c>
      <c r="B265" s="12" t="str">
        <f>IF(ISBLANK(VLOOKUP($A265,CLASSI!$B:$E,2,FALSE)),"",IFERROR(VLOOKUP($A265,CLASSI!$B:$E,2,FALSE),""))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125 - Di 105</v>
      </c>
      <c r="C265" s="12"/>
      <c r="D265" s="12"/>
      <c r="M265" s="10"/>
      <c r="N265" s="10"/>
      <c r="U265" s="42"/>
      <c r="V265" s="42"/>
      <c r="W265" s="42"/>
      <c r="X265" s="24"/>
      <c r="Y265" s="24"/>
      <c r="Z265" s="24"/>
      <c r="AB265" s="24"/>
    </row>
    <row r="266" spans="1:28" s="11" customFormat="1" ht="20.100000000000001" customHeight="1" x14ac:dyDescent="0.25">
      <c r="A266" s="12" t="str">
        <f>IF(ISBLANK(CLASSI!$B281),"",IFERROR(CLASSI!$B281,""))</f>
        <v>1C.12.040.0030.b</v>
      </c>
      <c r="B266" s="12" t="str">
        <f>IF(ISBLANK(VLOOKUP($A266,CLASSI!$B:$E,2,FALSE)),"",IFERROR(VLOOKUP($A266,CLASSI!$B:$E,2,FALSE),""))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160 - Di 137</v>
      </c>
      <c r="C266" s="12"/>
      <c r="D266" s="12"/>
      <c r="M266" s="10"/>
      <c r="N266" s="10"/>
      <c r="U266" s="42"/>
      <c r="V266" s="42"/>
      <c r="W266" s="42"/>
      <c r="X266" s="24"/>
      <c r="Y266" s="24"/>
      <c r="Z266" s="24"/>
      <c r="AB266" s="24"/>
    </row>
    <row r="267" spans="1:28" s="11" customFormat="1" ht="20.100000000000001" customHeight="1" x14ac:dyDescent="0.25">
      <c r="A267" s="12" t="str">
        <f>IF(ISBLANK(CLASSI!$B282),"",IFERROR(CLASSI!$B282,""))</f>
        <v>1C.12.040.0030.b</v>
      </c>
      <c r="B267" s="12" t="str">
        <f>IF(ISBLANK(VLOOKUP($A267,CLASSI!$B:$E,2,FALSE)),"",IFERROR(VLOOKUP($A267,CLASSI!$B:$E,2,FALSE),""))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160 - Di 137</v>
      </c>
      <c r="C267" s="12"/>
      <c r="D267" s="12"/>
      <c r="M267" s="10"/>
      <c r="N267" s="10"/>
      <c r="U267" s="42"/>
      <c r="V267" s="42"/>
      <c r="W267" s="42"/>
      <c r="X267" s="24"/>
      <c r="Y267" s="24"/>
      <c r="Z267" s="24"/>
      <c r="AB267" s="24"/>
    </row>
    <row r="268" spans="1:28" s="11" customFormat="1" ht="20.100000000000001" customHeight="1" x14ac:dyDescent="0.25">
      <c r="A268" s="12" t="str">
        <f>IF(ISBLANK(CLASSI!$B283),"",IFERROR(CLASSI!$B283,""))</f>
        <v>1C.12.040.0030.c</v>
      </c>
      <c r="B268" s="12" t="str">
        <f>IF(ISBLANK(VLOOKUP($A268,CLASSI!$B:$E,2,FALSE)),"",IFERROR(VLOOKUP($A268,CLASSI!$B:$E,2,FALSE),""))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200 - Di 172</v>
      </c>
      <c r="C268" s="12"/>
      <c r="D268" s="12"/>
      <c r="M268" s="10"/>
      <c r="N268" s="10"/>
      <c r="U268" s="42"/>
      <c r="V268" s="42"/>
      <c r="W268" s="42"/>
      <c r="X268" s="24"/>
      <c r="Y268" s="24"/>
      <c r="Z268" s="24"/>
      <c r="AB268" s="24"/>
    </row>
    <row r="269" spans="1:28" s="11" customFormat="1" ht="20.100000000000001" customHeight="1" x14ac:dyDescent="0.25">
      <c r="A269" s="12" t="str">
        <f>IF(ISBLANK(CLASSI!$B284),"",IFERROR(CLASSI!$B284,""))</f>
        <v>1C.12.040.0030.c</v>
      </c>
      <c r="B269" s="12" t="str">
        <f>IF(ISBLANK(VLOOKUP($A269,CLASSI!$B:$E,2,FALSE)),"",IFERROR(VLOOKUP($A269,CLASSI!$B:$E,2,FALSE),""))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200 - Di 172</v>
      </c>
      <c r="C269" s="12"/>
      <c r="D269" s="12"/>
      <c r="M269" s="10"/>
      <c r="N269" s="10"/>
      <c r="U269" s="42"/>
      <c r="V269" s="42"/>
      <c r="W269" s="42"/>
      <c r="X269" s="24"/>
      <c r="Y269" s="24"/>
      <c r="Z269" s="24"/>
      <c r="AB269" s="24"/>
    </row>
    <row r="270" spans="1:28" s="11" customFormat="1" ht="20.100000000000001" customHeight="1" x14ac:dyDescent="0.25">
      <c r="A270" s="12" t="str">
        <f>IF(ISBLANK(CLASSI!$B285),"",IFERROR(CLASSI!$B285,""))</f>
        <v>1C.12.040.0030.d</v>
      </c>
      <c r="B270" s="12" t="str">
        <f>IF(ISBLANK(VLOOKUP($A270,CLASSI!$B:$E,2,FALSE)),"",IFERROR(VLOOKUP($A270,CLASSI!$B:$E,2,FALSE),""))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250 - Di 218</v>
      </c>
      <c r="C270" s="12"/>
      <c r="D270" s="12"/>
      <c r="M270" s="10"/>
      <c r="N270" s="10"/>
      <c r="U270" s="42"/>
      <c r="V270" s="42"/>
      <c r="W270" s="42"/>
      <c r="X270" s="24"/>
      <c r="Y270" s="24"/>
      <c r="Z270" s="24"/>
      <c r="AB270" s="24"/>
    </row>
    <row r="271" spans="1:28" s="11" customFormat="1" ht="20.100000000000001" customHeight="1" x14ac:dyDescent="0.25">
      <c r="A271" s="12" t="str">
        <f>IF(ISBLANK(CLASSI!$B286),"",IFERROR(CLASSI!$B286,""))</f>
        <v>1C.12.040.0030.d</v>
      </c>
      <c r="B271" s="12" t="str">
        <f>IF(ISBLANK(VLOOKUP($A271,CLASSI!$B:$E,2,FALSE)),"",IFERROR(VLOOKUP($A271,CLASSI!$B:$E,2,FALSE),""))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250 - Di 218</v>
      </c>
      <c r="C271" s="12"/>
      <c r="D271" s="12"/>
      <c r="M271" s="10"/>
      <c r="N271" s="10"/>
      <c r="U271" s="42"/>
      <c r="V271" s="42"/>
      <c r="W271" s="42"/>
      <c r="X271" s="24"/>
      <c r="Y271" s="24"/>
      <c r="Z271" s="24"/>
      <c r="AB271" s="24"/>
    </row>
    <row r="272" spans="1:28" s="11" customFormat="1" ht="20.100000000000001" customHeight="1" x14ac:dyDescent="0.25">
      <c r="A272" s="12" t="str">
        <f>IF(ISBLANK(CLASSI!$B287),"",IFERROR(CLASSI!$B287,""))</f>
        <v>1C.12.040.0030.e</v>
      </c>
      <c r="B272" s="12" t="str">
        <f>IF(ISBLANK(VLOOKUP($A272,CLASSI!$B:$E,2,FALSE)),"",IFERROR(VLOOKUP($A272,CLASSI!$B:$E,2,FALSE),""))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315 - Di 272</v>
      </c>
      <c r="C272" s="12"/>
      <c r="D272" s="12"/>
      <c r="M272" s="10"/>
      <c r="N272" s="10"/>
      <c r="U272" s="42"/>
      <c r="V272" s="42"/>
      <c r="W272" s="42"/>
      <c r="X272" s="24"/>
      <c r="Y272" s="24"/>
      <c r="Z272" s="24"/>
      <c r="AB272" s="24"/>
    </row>
    <row r="273" spans="1:28" s="11" customFormat="1" ht="20.100000000000001" customHeight="1" x14ac:dyDescent="0.25">
      <c r="A273" s="12" t="str">
        <f>IF(ISBLANK(CLASSI!$B288),"",IFERROR(CLASSI!$B288,""))</f>
        <v>1C.12.040.0030.e</v>
      </c>
      <c r="B273" s="12" t="str">
        <f>IF(ISBLANK(VLOOKUP($A273,CLASSI!$B:$E,2,FALSE)),"",IFERROR(VLOOKUP($A273,CLASSI!$B:$E,2,FALSE),""))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315 - Di 272</v>
      </c>
      <c r="C273" s="12"/>
      <c r="D273" s="12"/>
      <c r="M273" s="10"/>
      <c r="N273" s="10"/>
      <c r="U273" s="42"/>
      <c r="V273" s="42"/>
      <c r="W273" s="42"/>
      <c r="X273" s="24"/>
      <c r="Y273" s="24"/>
      <c r="Z273" s="24"/>
      <c r="AB273" s="24"/>
    </row>
    <row r="274" spans="1:28" s="11" customFormat="1" ht="20.100000000000001" customHeight="1" x14ac:dyDescent="0.25">
      <c r="A274" s="12" t="str">
        <f>IF(ISBLANK(CLASSI!$B289),"",IFERROR(CLASSI!$B289,""))</f>
        <v>1C.12.040.0030.f</v>
      </c>
      <c r="B274" s="12" t="str">
        <f>IF(ISBLANK(VLOOKUP($A274,CLASSI!$B:$E,2,FALSE)),"",IFERROR(VLOOKUP($A274,CLASSI!$B:$E,2,FALSE),""))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400 - Di 347</v>
      </c>
      <c r="C274" s="12"/>
      <c r="D274" s="12"/>
      <c r="M274" s="10"/>
      <c r="N274" s="10"/>
      <c r="U274" s="42"/>
      <c r="V274" s="42"/>
      <c r="W274" s="42"/>
      <c r="X274" s="24"/>
      <c r="Y274" s="24"/>
      <c r="Z274" s="24"/>
      <c r="AB274" s="24"/>
    </row>
    <row r="275" spans="1:28" s="11" customFormat="1" ht="20.100000000000001" customHeight="1" x14ac:dyDescent="0.25">
      <c r="A275" s="12" t="str">
        <f>IF(ISBLANK(CLASSI!$B290),"",IFERROR(CLASSI!$B290,""))</f>
        <v>1C.12.040.0030.f</v>
      </c>
      <c r="B275" s="12" t="str">
        <f>IF(ISBLANK(VLOOKUP($A275,CLASSI!$B:$E,2,FALSE)),"",IFERROR(VLOOKUP($A275,CLASSI!$B:$E,2,FALSE),""))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400 - Di 347</v>
      </c>
      <c r="C275" s="12"/>
      <c r="D275" s="12"/>
      <c r="M275" s="10"/>
      <c r="N275" s="10"/>
      <c r="U275" s="42"/>
      <c r="V275" s="42"/>
      <c r="W275" s="42"/>
      <c r="X275" s="24"/>
      <c r="Y275" s="24"/>
      <c r="Z275" s="24"/>
      <c r="AB275" s="24"/>
    </row>
    <row r="276" spans="1:28" s="11" customFormat="1" ht="20.100000000000001" customHeight="1" x14ac:dyDescent="0.25">
      <c r="A276" s="12" t="str">
        <f>IF(ISBLANK(CLASSI!$B291),"",IFERROR(CLASSI!$B291,""))</f>
        <v>1C.12.040.0030.g</v>
      </c>
      <c r="B276" s="12" t="str">
        <f>IF(ISBLANK(VLOOKUP($A276,CLASSI!$B:$E,2,FALSE)),"",IFERROR(VLOOKUP($A276,CLASSI!$B:$E,2,FALSE),""))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500 - Di 433</v>
      </c>
      <c r="C276" s="12"/>
      <c r="D276" s="12"/>
      <c r="M276" s="10"/>
      <c r="N276" s="10"/>
      <c r="U276" s="42"/>
      <c r="V276" s="42"/>
      <c r="W276" s="42"/>
      <c r="X276" s="24"/>
      <c r="Y276" s="24"/>
      <c r="Z276" s="24"/>
      <c r="AB276" s="24"/>
    </row>
    <row r="277" spans="1:28" s="11" customFormat="1" ht="20.100000000000001" customHeight="1" x14ac:dyDescent="0.25">
      <c r="A277" s="12" t="str">
        <f>IF(ISBLANK(CLASSI!$B292),"",IFERROR(CLASSI!$B292,""))</f>
        <v>1C.12.040.0030.g</v>
      </c>
      <c r="B277" s="12" t="str">
        <f>IF(ISBLANK(VLOOKUP($A277,CLASSI!$B:$E,2,FALSE)),"",IFERROR(VLOOKUP($A277,CLASSI!$B:$E,2,FALSE),""))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500 - Di 433</v>
      </c>
      <c r="C277" s="12"/>
      <c r="D277" s="12"/>
      <c r="M277" s="10"/>
      <c r="N277" s="10"/>
      <c r="U277" s="42"/>
      <c r="V277" s="42"/>
      <c r="W277" s="42"/>
      <c r="X277" s="24"/>
      <c r="Y277" s="24"/>
      <c r="Z277" s="24"/>
      <c r="AB277" s="24"/>
    </row>
    <row r="278" spans="1:28" s="11" customFormat="1" ht="20.100000000000001" customHeight="1" x14ac:dyDescent="0.25">
      <c r="A278" s="12" t="str">
        <f>IF(ISBLANK(CLASSI!$B293),"",IFERROR(CLASSI!$B293,""))</f>
        <v>1C.12.040.0030.h</v>
      </c>
      <c r="B278" s="12" t="str">
        <f>IF(ISBLANK(VLOOKUP($A278,CLASSI!$B:$E,2,FALSE)),"",IFERROR(VLOOKUP($A278,CLASSI!$B:$E,2,FALSE),""))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630 - Di 535</v>
      </c>
      <c r="C278" s="12"/>
      <c r="D278" s="12"/>
      <c r="M278" s="10"/>
      <c r="N278" s="10"/>
      <c r="U278" s="42"/>
      <c r="V278" s="42"/>
      <c r="W278" s="42"/>
      <c r="X278" s="24"/>
      <c r="Y278" s="24"/>
      <c r="Z278" s="24"/>
      <c r="AB278" s="24"/>
    </row>
    <row r="279" spans="1:28" s="11" customFormat="1" ht="20.100000000000001" customHeight="1" x14ac:dyDescent="0.25">
      <c r="A279" s="12" t="str">
        <f>IF(ISBLANK(CLASSI!$B294),"",IFERROR(CLASSI!$B294,""))</f>
        <v>1C.12.040.0030.h</v>
      </c>
      <c r="B279" s="12" t="str">
        <f>IF(ISBLANK(VLOOKUP($A279,CLASSI!$B:$E,2,FALSE)),"",IFERROR(VLOOKUP($A279,CLASSI!$B:$E,2,FALSE),""))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630 - Di 535</v>
      </c>
      <c r="C279" s="12"/>
      <c r="D279" s="12"/>
      <c r="M279" s="10"/>
      <c r="N279" s="10"/>
      <c r="U279" s="42"/>
      <c r="V279" s="42"/>
      <c r="W279" s="42"/>
      <c r="X279" s="24"/>
      <c r="Y279" s="24"/>
      <c r="Z279" s="24"/>
      <c r="AB279" s="24"/>
    </row>
    <row r="280" spans="1:28" s="11" customFormat="1" ht="20.100000000000001" customHeight="1" x14ac:dyDescent="0.25">
      <c r="A280" s="12" t="str">
        <f>IF(ISBLANK(CLASSI!$B295),"",IFERROR(CLASSI!$B295,""))</f>
        <v>1C.12.040.0030.i</v>
      </c>
      <c r="B280" s="12" t="str">
        <f>IF(ISBLANK(VLOOKUP($A280,CLASSI!$B:$E,2,FALSE)),"",IFERROR(VLOOKUP($A280,CLASSI!$B:$E,2,FALSE),""))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800 - Di 678</v>
      </c>
      <c r="C280" s="12"/>
      <c r="D280" s="12"/>
      <c r="M280" s="10"/>
      <c r="N280" s="10"/>
      <c r="U280" s="42"/>
      <c r="V280" s="42"/>
      <c r="W280" s="42"/>
      <c r="X280" s="24"/>
      <c r="Y280" s="24"/>
      <c r="Z280" s="24"/>
      <c r="AB280" s="24"/>
    </row>
    <row r="281" spans="1:28" s="11" customFormat="1" ht="20.100000000000001" customHeight="1" x14ac:dyDescent="0.25">
      <c r="A281" s="12" t="str">
        <f>IF(ISBLANK(CLASSI!$B296),"",IFERROR(CLASSI!$B296,""))</f>
        <v>1C.12.040.0030.i</v>
      </c>
      <c r="B281" s="12" t="str">
        <f>IF(ISBLANK(VLOOKUP($A281,CLASSI!$B:$E,2,FALSE)),"",IFERROR(VLOOKUP($A281,CLASSI!$B:$E,2,FALSE),""))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800 - Di 678</v>
      </c>
      <c r="C281" s="12"/>
      <c r="D281" s="12"/>
      <c r="M281" s="10"/>
      <c r="N281" s="10"/>
      <c r="U281" s="42"/>
      <c r="V281" s="42"/>
      <c r="W281" s="42"/>
      <c r="X281" s="24"/>
      <c r="Y281" s="24"/>
      <c r="Z281" s="24"/>
      <c r="AB281" s="24"/>
    </row>
    <row r="282" spans="1:28" s="11" customFormat="1" ht="20.100000000000001" customHeight="1" x14ac:dyDescent="0.25">
      <c r="A282" s="12" t="str">
        <f>IF(ISBLANK(CLASSI!$B297),"",IFERROR(CLASSI!$B297,""))</f>
        <v>1C.12.040.0030.j</v>
      </c>
      <c r="B282" s="12" t="str">
        <f>IF(ISBLANK(VLOOKUP($A282,CLASSI!$B:$E,2,FALSE)),"",IFERROR(VLOOKUP($A282,CLASSI!$B:$E,2,FALSE),""))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1000 - Di 852</v>
      </c>
      <c r="C282" s="12"/>
      <c r="D282" s="12"/>
      <c r="M282" s="10"/>
      <c r="N282" s="10"/>
      <c r="U282" s="42"/>
      <c r="V282" s="42"/>
      <c r="W282" s="42"/>
      <c r="X282" s="24"/>
      <c r="Y282" s="24"/>
      <c r="Z282" s="24"/>
      <c r="AB282" s="24"/>
    </row>
    <row r="283" spans="1:28" s="11" customFormat="1" ht="20.100000000000001" customHeight="1" x14ac:dyDescent="0.25">
      <c r="A283" s="12" t="str">
        <f>IF(ISBLANK(CLASSI!$B298),"",IFERROR(CLASSI!$B298,""))</f>
        <v>1C.12.040.0030.j</v>
      </c>
      <c r="B283" s="12" t="str">
        <f>IF(ISBLANK(VLOOKUP($A283,CLASSI!$B:$E,2,FALSE)),"",IFERROR(VLOOKUP($A283,CLASSI!$B:$E,2,FALSE),""))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1000 - Di 852</v>
      </c>
      <c r="C283" s="12"/>
      <c r="D283" s="12"/>
      <c r="M283" s="10"/>
      <c r="N283" s="10"/>
      <c r="U283" s="42"/>
      <c r="V283" s="42"/>
      <c r="W283" s="42"/>
      <c r="X283" s="24"/>
      <c r="Y283" s="24"/>
      <c r="Z283" s="24"/>
      <c r="AB283" s="24"/>
    </row>
    <row r="284" spans="1:28" s="11" customFormat="1" ht="20.100000000000001" customHeight="1" x14ac:dyDescent="0.25">
      <c r="A284" s="12" t="str">
        <f>IF(ISBLANK(CLASSI!$B299),"",IFERROR(CLASSI!$B299,""))</f>
        <v>1C.12.040.0030.k</v>
      </c>
      <c r="B284" s="12" t="str">
        <f>IF(ISBLANK(VLOOKUP($A284,CLASSI!$B:$E,2,FALSE)),"",IFERROR(VLOOKUP($A284,CLASSI!$B:$E,2,FALSE),""))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1200 - Di 1030</v>
      </c>
      <c r="C284" s="12"/>
      <c r="D284" s="12"/>
      <c r="M284" s="10"/>
      <c r="N284" s="10"/>
      <c r="U284" s="42"/>
      <c r="V284" s="42"/>
      <c r="W284" s="42"/>
      <c r="X284" s="24"/>
      <c r="Y284" s="24"/>
      <c r="Z284" s="24"/>
      <c r="AB284" s="24"/>
    </row>
    <row r="285" spans="1:28" s="11" customFormat="1" ht="20.100000000000001" customHeight="1" x14ac:dyDescent="0.25">
      <c r="A285" s="12" t="str">
        <f>IF(ISBLANK(CLASSI!$B300),"",IFERROR(CLASSI!$B300,""))</f>
        <v>1C.12.040.0030.k</v>
      </c>
      <c r="B285" s="12" t="str">
        <f>IF(ISBLANK(VLOOKUP($A285,CLASSI!$B:$E,2,FALSE)),"",IFERROR(VLOOKUP($A285,CLASSI!$B:$E,2,FALSE),""))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1200 - Di 1030</v>
      </c>
      <c r="C285" s="12"/>
      <c r="D285" s="12"/>
      <c r="M285" s="10"/>
      <c r="N285" s="10"/>
      <c r="U285" s="42"/>
      <c r="V285" s="42"/>
      <c r="W285" s="42"/>
      <c r="X285" s="24"/>
      <c r="Y285" s="24"/>
      <c r="Z285" s="24"/>
      <c r="AB285" s="24"/>
    </row>
    <row r="286" spans="1:28" s="11" customFormat="1" ht="20.100000000000001" customHeight="1" x14ac:dyDescent="0.25">
      <c r="A286" s="12" t="str">
        <f>IF(ISBLANK(CLASSI!$B301),"",IFERROR(CLASSI!$B301,""))</f>
        <v>1C.12.040.0040.a</v>
      </c>
      <c r="B286" s="12" t="str">
        <f>IF(ISBLANK(VLOOKUP($A286,CLASSI!$B:$E,2,FALSE)),"",IFERROR(VLOOKUP($A286,CLASSI!$B:$E,2,FALSE),""))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125 - Di 105</v>
      </c>
      <c r="C286" s="12"/>
      <c r="D286" s="12"/>
      <c r="M286" s="10"/>
      <c r="N286" s="10"/>
      <c r="U286" s="42"/>
      <c r="V286" s="42"/>
      <c r="W286" s="42"/>
      <c r="X286" s="24"/>
      <c r="Y286" s="24"/>
      <c r="Z286" s="24"/>
      <c r="AB286" s="24"/>
    </row>
    <row r="287" spans="1:28" s="11" customFormat="1" ht="20.100000000000001" customHeight="1" x14ac:dyDescent="0.25">
      <c r="A287" s="12" t="str">
        <f>IF(ISBLANK(CLASSI!$B302),"",IFERROR(CLASSI!$B302,""))</f>
        <v>1C.12.040.0040.a</v>
      </c>
      <c r="B287" s="12" t="str">
        <f>IF(ISBLANK(VLOOKUP($A287,CLASSI!$B:$E,2,FALSE)),"",IFERROR(VLOOKUP($A287,CLASSI!$B:$E,2,FALSE),""))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125 - Di 105</v>
      </c>
      <c r="C287" s="12"/>
      <c r="D287" s="12"/>
      <c r="M287" s="10"/>
      <c r="N287" s="10"/>
      <c r="U287" s="42"/>
      <c r="V287" s="42"/>
      <c r="W287" s="42"/>
      <c r="X287" s="24"/>
      <c r="Y287" s="24"/>
      <c r="Z287" s="24"/>
      <c r="AB287" s="24"/>
    </row>
    <row r="288" spans="1:28" s="11" customFormat="1" ht="20.100000000000001" customHeight="1" x14ac:dyDescent="0.25">
      <c r="A288" s="12" t="str">
        <f>IF(ISBLANK(CLASSI!$B303),"",IFERROR(CLASSI!$B303,""))</f>
        <v>1C.12.040.0040.b</v>
      </c>
      <c r="B288" s="12" t="str">
        <f>IF(ISBLANK(VLOOKUP($A288,CLASSI!$B:$E,2,FALSE)),"",IFERROR(VLOOKUP($A288,CLASSI!$B:$E,2,FALSE),""))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160 - Di 137</v>
      </c>
      <c r="C288" s="12"/>
      <c r="D288" s="12"/>
      <c r="M288" s="10"/>
      <c r="N288" s="10"/>
      <c r="U288" s="42"/>
      <c r="V288" s="42"/>
      <c r="W288" s="42"/>
      <c r="X288" s="24"/>
      <c r="Y288" s="24"/>
      <c r="Z288" s="24"/>
      <c r="AB288" s="24"/>
    </row>
    <row r="289" spans="1:28" s="11" customFormat="1" ht="20.100000000000001" customHeight="1" x14ac:dyDescent="0.25">
      <c r="A289" s="12" t="str">
        <f>IF(ISBLANK(CLASSI!$B304),"",IFERROR(CLASSI!$B304,""))</f>
        <v>1C.12.040.0040.b</v>
      </c>
      <c r="B289" s="12" t="str">
        <f>IF(ISBLANK(VLOOKUP($A289,CLASSI!$B:$E,2,FALSE)),"",IFERROR(VLOOKUP($A289,CLASSI!$B:$E,2,FALSE),""))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160 - Di 137</v>
      </c>
      <c r="C289" s="12"/>
      <c r="D289" s="12"/>
      <c r="M289" s="10"/>
      <c r="N289" s="10"/>
      <c r="U289" s="42"/>
      <c r="V289" s="42"/>
      <c r="W289" s="42"/>
      <c r="X289" s="24"/>
      <c r="Y289" s="24"/>
      <c r="Z289" s="24"/>
      <c r="AB289" s="24"/>
    </row>
    <row r="290" spans="1:28" s="11" customFormat="1" ht="20.100000000000001" customHeight="1" x14ac:dyDescent="0.25">
      <c r="A290" s="12" t="str">
        <f>IF(ISBLANK(CLASSI!$B305),"",IFERROR(CLASSI!$B305,""))</f>
        <v>1C.12.040.0040.c</v>
      </c>
      <c r="B290" s="12" t="str">
        <f>IF(ISBLANK(VLOOKUP($A290,CLASSI!$B:$E,2,FALSE)),"",IFERROR(VLOOKUP($A290,CLASSI!$B:$E,2,FALSE),""))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200 - Di 172</v>
      </c>
      <c r="C290" s="12"/>
      <c r="D290" s="12"/>
      <c r="M290" s="10"/>
      <c r="N290" s="10"/>
      <c r="U290" s="42"/>
      <c r="V290" s="42"/>
      <c r="W290" s="42"/>
      <c r="X290" s="24"/>
      <c r="Y290" s="24"/>
      <c r="Z290" s="24"/>
      <c r="AB290" s="24"/>
    </row>
    <row r="291" spans="1:28" s="11" customFormat="1" ht="20.100000000000001" customHeight="1" x14ac:dyDescent="0.25">
      <c r="A291" s="12" t="str">
        <f>IF(ISBLANK(CLASSI!$B306),"",IFERROR(CLASSI!$B306,""))</f>
        <v>1C.12.040.0040.c</v>
      </c>
      <c r="B291" s="12" t="str">
        <f>IF(ISBLANK(VLOOKUP($A291,CLASSI!$B:$E,2,FALSE)),"",IFERROR(VLOOKUP($A291,CLASSI!$B:$E,2,FALSE),""))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200 - Di 172</v>
      </c>
      <c r="C291" s="12"/>
      <c r="D291" s="12"/>
      <c r="M291" s="10"/>
      <c r="N291" s="10"/>
      <c r="U291" s="42"/>
      <c r="V291" s="42"/>
      <c r="W291" s="42"/>
      <c r="X291" s="24"/>
      <c r="Y291" s="24"/>
      <c r="Z291" s="24"/>
      <c r="AB291" s="24"/>
    </row>
    <row r="292" spans="1:28" s="11" customFormat="1" ht="20.100000000000001" customHeight="1" x14ac:dyDescent="0.25">
      <c r="A292" s="12" t="str">
        <f>IF(ISBLANK(CLASSI!$B307),"",IFERROR(CLASSI!$B307,""))</f>
        <v>1C.12.040.0040.d</v>
      </c>
      <c r="B292" s="12" t="str">
        <f>IF(ISBLANK(VLOOKUP($A292,CLASSI!$B:$E,2,FALSE)),"",IFERROR(VLOOKUP($A292,CLASSI!$B:$E,2,FALSE),""))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250 - Di 218</v>
      </c>
      <c r="C292" s="12"/>
      <c r="D292" s="12"/>
      <c r="M292" s="10"/>
      <c r="N292" s="10"/>
      <c r="U292" s="42"/>
      <c r="V292" s="42"/>
      <c r="W292" s="42"/>
      <c r="X292" s="24"/>
      <c r="Y292" s="24"/>
      <c r="Z292" s="24"/>
      <c r="AB292" s="24"/>
    </row>
    <row r="293" spans="1:28" s="11" customFormat="1" ht="20.100000000000001" customHeight="1" x14ac:dyDescent="0.25">
      <c r="A293" s="12" t="str">
        <f>IF(ISBLANK(CLASSI!$B308),"",IFERROR(CLASSI!$B308,""))</f>
        <v>1C.12.040.0040.d</v>
      </c>
      <c r="B293" s="12" t="str">
        <f>IF(ISBLANK(VLOOKUP($A293,CLASSI!$B:$E,2,FALSE)),"",IFERROR(VLOOKUP($A293,CLASSI!$B:$E,2,FALSE),""))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250 - Di 218</v>
      </c>
      <c r="C293" s="12"/>
      <c r="D293" s="12"/>
      <c r="M293" s="10"/>
      <c r="N293" s="10"/>
      <c r="U293" s="42"/>
      <c r="V293" s="42"/>
      <c r="W293" s="42"/>
      <c r="X293" s="24"/>
      <c r="Y293" s="24"/>
      <c r="Z293" s="24"/>
      <c r="AB293" s="24"/>
    </row>
    <row r="294" spans="1:28" s="11" customFormat="1" ht="20.100000000000001" customHeight="1" x14ac:dyDescent="0.25">
      <c r="A294" s="12" t="str">
        <f>IF(ISBLANK(CLASSI!$B309),"",IFERROR(CLASSI!$B309,""))</f>
        <v>1C.12.040.0040.e</v>
      </c>
      <c r="B294" s="12" t="str">
        <f>IF(ISBLANK(VLOOKUP($A294,CLASSI!$B:$E,2,FALSE)),"",IFERROR(VLOOKUP($A294,CLASSI!$B:$E,2,FALSE),""))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315 - Di 272</v>
      </c>
      <c r="C294" s="12"/>
      <c r="D294" s="12"/>
      <c r="M294" s="10"/>
      <c r="N294" s="10"/>
      <c r="U294" s="42"/>
      <c r="V294" s="42"/>
      <c r="W294" s="42"/>
      <c r="X294" s="24"/>
      <c r="Y294" s="24"/>
      <c r="Z294" s="24"/>
      <c r="AB294" s="24"/>
    </row>
    <row r="295" spans="1:28" s="11" customFormat="1" ht="20.100000000000001" customHeight="1" x14ac:dyDescent="0.25">
      <c r="A295" s="12" t="str">
        <f>IF(ISBLANK(CLASSI!$B310),"",IFERROR(CLASSI!$B310,""))</f>
        <v>1C.12.040.0040.e</v>
      </c>
      <c r="B295" s="12" t="str">
        <f>IF(ISBLANK(VLOOKUP($A295,CLASSI!$B:$E,2,FALSE)),"",IFERROR(VLOOKUP($A295,CLASSI!$B:$E,2,FALSE),""))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315 - Di 272</v>
      </c>
      <c r="C295" s="12"/>
      <c r="D295" s="12"/>
      <c r="M295" s="10"/>
      <c r="N295" s="10"/>
      <c r="U295" s="42"/>
      <c r="V295" s="42"/>
      <c r="W295" s="42"/>
      <c r="X295" s="24"/>
      <c r="Y295" s="24"/>
      <c r="Z295" s="24"/>
      <c r="AB295" s="24"/>
    </row>
    <row r="296" spans="1:28" s="11" customFormat="1" ht="20.100000000000001" customHeight="1" x14ac:dyDescent="0.25">
      <c r="A296" s="12" t="str">
        <f>IF(ISBLANK(CLASSI!$B311),"",IFERROR(CLASSI!$B311,""))</f>
        <v>1C.12.040.0040.f</v>
      </c>
      <c r="B296" s="12" t="str">
        <f>IF(ISBLANK(VLOOKUP($A296,CLASSI!$B:$E,2,FALSE)),"",IFERROR(VLOOKUP($A296,CLASSI!$B:$E,2,FALSE),""))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400 - Di 347</v>
      </c>
      <c r="C296" s="12"/>
      <c r="D296" s="12"/>
      <c r="M296" s="10"/>
      <c r="N296" s="10"/>
      <c r="U296" s="42"/>
      <c r="V296" s="42"/>
      <c r="W296" s="42"/>
      <c r="X296" s="24"/>
      <c r="Y296" s="24"/>
      <c r="Z296" s="24"/>
      <c r="AB296" s="24"/>
    </row>
    <row r="297" spans="1:28" s="11" customFormat="1" ht="20.100000000000001" customHeight="1" x14ac:dyDescent="0.25">
      <c r="A297" s="12" t="str">
        <f>IF(ISBLANK(CLASSI!$B312),"",IFERROR(CLASSI!$B312,""))</f>
        <v>1C.12.040.0040.f</v>
      </c>
      <c r="B297" s="12" t="str">
        <f>IF(ISBLANK(VLOOKUP($A297,CLASSI!$B:$E,2,FALSE)),"",IFERROR(VLOOKUP($A297,CLASSI!$B:$E,2,FALSE),""))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400 - Di 347</v>
      </c>
      <c r="C297" s="12"/>
      <c r="D297" s="12"/>
      <c r="M297" s="10"/>
      <c r="N297" s="10"/>
      <c r="U297" s="42"/>
      <c r="V297" s="42"/>
      <c r="W297" s="42"/>
      <c r="X297" s="24"/>
      <c r="Y297" s="24"/>
      <c r="Z297" s="24"/>
      <c r="AB297" s="24"/>
    </row>
    <row r="298" spans="1:28" s="11" customFormat="1" ht="20.100000000000001" customHeight="1" x14ac:dyDescent="0.25">
      <c r="A298" s="12" t="str">
        <f>IF(ISBLANK(CLASSI!$B313),"",IFERROR(CLASSI!$B313,""))</f>
        <v>1C.12.040.0040.g</v>
      </c>
      <c r="B298" s="12" t="str">
        <f>IF(ISBLANK(VLOOKUP($A298,CLASSI!$B:$E,2,FALSE)),"",IFERROR(VLOOKUP($A298,CLASSI!$B:$E,2,FALSE),""))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500 - Di 433</v>
      </c>
      <c r="C298" s="12"/>
      <c r="D298" s="12"/>
      <c r="M298" s="10"/>
      <c r="N298" s="10"/>
      <c r="U298" s="42"/>
      <c r="V298" s="42"/>
      <c r="W298" s="42"/>
      <c r="X298" s="24"/>
      <c r="Y298" s="24"/>
      <c r="Z298" s="24"/>
      <c r="AB298" s="24"/>
    </row>
    <row r="299" spans="1:28" s="11" customFormat="1" ht="20.100000000000001" customHeight="1" x14ac:dyDescent="0.25">
      <c r="A299" s="12" t="str">
        <f>IF(ISBLANK(CLASSI!$B314),"",IFERROR(CLASSI!$B314,""))</f>
        <v>1C.12.040.0040.g</v>
      </c>
      <c r="B299" s="12" t="str">
        <f>IF(ISBLANK(VLOOKUP($A299,CLASSI!$B:$E,2,FALSE)),"",IFERROR(VLOOKUP($A299,CLASSI!$B:$E,2,FALSE),""))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500 - Di 433</v>
      </c>
      <c r="C299" s="12"/>
      <c r="D299" s="12"/>
      <c r="M299" s="10"/>
      <c r="N299" s="10"/>
      <c r="U299" s="42"/>
      <c r="V299" s="42"/>
      <c r="W299" s="42"/>
      <c r="X299" s="24"/>
      <c r="Y299" s="24"/>
      <c r="Z299" s="24"/>
      <c r="AB299" s="24"/>
    </row>
    <row r="300" spans="1:28" s="11" customFormat="1" ht="20.100000000000001" customHeight="1" x14ac:dyDescent="0.25">
      <c r="A300" s="12" t="str">
        <f>IF(ISBLANK(CLASSI!$B315),"",IFERROR(CLASSI!$B315,""))</f>
        <v>1C.12.040.0040.h</v>
      </c>
      <c r="B300" s="12" t="str">
        <f>IF(ISBLANK(VLOOKUP($A300,CLASSI!$B:$E,2,FALSE)),"",IFERROR(VLOOKUP($A300,CLASSI!$B:$E,2,FALSE),""))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630 - Di 535</v>
      </c>
      <c r="C300" s="12"/>
      <c r="D300" s="12"/>
      <c r="M300" s="10"/>
      <c r="N300" s="10"/>
      <c r="U300" s="42"/>
      <c r="V300" s="42"/>
      <c r="W300" s="42"/>
      <c r="X300" s="24"/>
      <c r="Y300" s="24"/>
      <c r="Z300" s="24"/>
      <c r="AB300" s="24"/>
    </row>
    <row r="301" spans="1:28" s="11" customFormat="1" ht="20.100000000000001" customHeight="1" x14ac:dyDescent="0.25">
      <c r="A301" s="12" t="str">
        <f>IF(ISBLANK(CLASSI!$B316),"",IFERROR(CLASSI!$B316,""))</f>
        <v>1C.12.040.0040.h</v>
      </c>
      <c r="B301" s="12" t="str">
        <f>IF(ISBLANK(VLOOKUP($A301,CLASSI!$B:$E,2,FALSE)),"",IFERROR(VLOOKUP($A301,CLASSI!$B:$E,2,FALSE),""))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630 - Di 535</v>
      </c>
      <c r="C301" s="12"/>
      <c r="D301" s="12"/>
      <c r="M301" s="10"/>
      <c r="N301" s="10"/>
      <c r="U301" s="42"/>
      <c r="V301" s="42"/>
      <c r="W301" s="42"/>
      <c r="X301" s="24"/>
      <c r="Y301" s="24"/>
      <c r="Z301" s="24"/>
      <c r="AB301" s="24"/>
    </row>
    <row r="302" spans="1:28" s="11" customFormat="1" ht="20.100000000000001" customHeight="1" x14ac:dyDescent="0.25">
      <c r="A302" s="12" t="str">
        <f>IF(ISBLANK(CLASSI!$B317),"",IFERROR(CLASSI!$B317,""))</f>
        <v>1C.12.040.0040.i</v>
      </c>
      <c r="B302" s="12" t="str">
        <f>IF(ISBLANK(VLOOKUP($A302,CLASSI!$B:$E,2,FALSE)),"",IFERROR(VLOOKUP($A302,CLASSI!$B:$E,2,FALSE),""))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800 - Di 678</v>
      </c>
      <c r="C302" s="12"/>
      <c r="D302" s="12"/>
      <c r="M302" s="10"/>
      <c r="N302" s="10"/>
      <c r="U302" s="42"/>
      <c r="V302" s="42"/>
      <c r="W302" s="42"/>
      <c r="X302" s="24"/>
      <c r="Y302" s="24"/>
      <c r="Z302" s="24"/>
      <c r="AB302" s="24"/>
    </row>
    <row r="303" spans="1:28" s="11" customFormat="1" ht="20.100000000000001" customHeight="1" x14ac:dyDescent="0.25">
      <c r="A303" s="12" t="str">
        <f>IF(ISBLANK(CLASSI!$B318),"",IFERROR(CLASSI!$B318,""))</f>
        <v>1C.12.040.0040.i</v>
      </c>
      <c r="B303" s="12" t="str">
        <f>IF(ISBLANK(VLOOKUP($A303,CLASSI!$B:$E,2,FALSE)),"",IFERROR(VLOOKUP($A303,CLASSI!$B:$E,2,FALSE),""))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800 - Di 678</v>
      </c>
      <c r="C303" s="12"/>
      <c r="D303" s="12"/>
      <c r="M303" s="10"/>
      <c r="N303" s="10"/>
      <c r="U303" s="42"/>
      <c r="V303" s="42"/>
      <c r="W303" s="42"/>
      <c r="X303" s="24"/>
      <c r="Y303" s="24"/>
      <c r="Z303" s="24"/>
      <c r="AB303" s="24"/>
    </row>
    <row r="304" spans="1:28" s="11" customFormat="1" ht="20.100000000000001" customHeight="1" x14ac:dyDescent="0.25">
      <c r="A304" s="12" t="str">
        <f>IF(ISBLANK(CLASSI!$B319),"",IFERROR(CLASSI!$B319,""))</f>
        <v>1C.12.040.0040.j</v>
      </c>
      <c r="B304" s="12" t="str">
        <f>IF(ISBLANK(VLOOKUP($A304,CLASSI!$B:$E,2,FALSE)),"",IFERROR(VLOOKUP($A304,CLASSI!$B:$E,2,FALSE),""))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1000 - Di 852</v>
      </c>
      <c r="C304" s="12"/>
      <c r="D304" s="12"/>
      <c r="M304" s="10"/>
      <c r="N304" s="10"/>
      <c r="U304" s="42"/>
      <c r="V304" s="42"/>
      <c r="W304" s="42"/>
      <c r="X304" s="24"/>
      <c r="Y304" s="24"/>
      <c r="Z304" s="24"/>
      <c r="AB304" s="24"/>
    </row>
    <row r="305" spans="1:28" s="11" customFormat="1" ht="20.100000000000001" customHeight="1" x14ac:dyDescent="0.25">
      <c r="A305" s="12" t="str">
        <f>IF(ISBLANK(CLASSI!$B320),"",IFERROR(CLASSI!$B320,""))</f>
        <v>1C.12.040.0040.j</v>
      </c>
      <c r="B305" s="12" t="str">
        <f>IF(ISBLANK(VLOOKUP($A305,CLASSI!$B:$E,2,FALSE)),"",IFERROR(VLOOKUP($A305,CLASSI!$B:$E,2,FALSE),""))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1000 - Di 852</v>
      </c>
      <c r="C305" s="12"/>
      <c r="D305" s="12"/>
      <c r="M305" s="10"/>
      <c r="N305" s="10"/>
      <c r="U305" s="42"/>
      <c r="V305" s="42"/>
      <c r="W305" s="42"/>
      <c r="X305" s="24"/>
      <c r="Y305" s="24"/>
      <c r="Z305" s="24"/>
      <c r="AB305" s="24"/>
    </row>
    <row r="306" spans="1:28" s="11" customFormat="1" ht="20.100000000000001" customHeight="1" x14ac:dyDescent="0.25">
      <c r="A306" s="12" t="str">
        <f>IF(ISBLANK(CLASSI!$B321),"",IFERROR(CLASSI!$B321,""))</f>
        <v>1C.12.040.0040.k</v>
      </c>
      <c r="B306" s="12" t="str">
        <f>IF(ISBLANK(VLOOKUP($A306,CLASSI!$B:$E,2,FALSE)),"",IFERROR(VLOOKUP($A306,CLASSI!$B:$E,2,FALSE),""))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1200 - Di 1030</v>
      </c>
      <c r="C306" s="12"/>
      <c r="D306" s="12"/>
      <c r="M306" s="10"/>
      <c r="N306" s="10"/>
      <c r="U306" s="42"/>
      <c r="V306" s="42"/>
      <c r="W306" s="42"/>
      <c r="X306" s="24"/>
      <c r="Y306" s="24"/>
      <c r="Z306" s="24"/>
      <c r="AB306" s="24"/>
    </row>
    <row r="307" spans="1:28" s="11" customFormat="1" ht="20.100000000000001" customHeight="1" x14ac:dyDescent="0.25">
      <c r="A307" s="12" t="str">
        <f>IF(ISBLANK(CLASSI!$B322),"",IFERROR(CLASSI!$B322,""))</f>
        <v>1C.12.040.0040.k</v>
      </c>
      <c r="B307" s="12" t="str">
        <f>IF(ISBLANK(VLOOKUP($A307,CLASSI!$B:$E,2,FALSE)),"",IFERROR(VLOOKUP($A307,CLASSI!$B:$E,2,FALSE),""))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1200 - Di 1030</v>
      </c>
      <c r="C307" s="12"/>
      <c r="D307" s="12"/>
      <c r="M307" s="10"/>
      <c r="N307" s="10"/>
      <c r="U307" s="42"/>
      <c r="V307" s="42"/>
      <c r="W307" s="42"/>
      <c r="X307" s="24"/>
      <c r="Y307" s="24"/>
      <c r="Z307" s="24"/>
      <c r="AB307" s="24"/>
    </row>
    <row r="308" spans="1:28" s="11" customFormat="1" ht="20.100000000000001" customHeight="1" x14ac:dyDescent="0.25">
      <c r="A308" s="12" t="str">
        <f>IF(ISBLANK(CLASSI!$B323),"",IFERROR(CLASSI!$B323,""))</f>
        <v>1C.12.050.0010.a</v>
      </c>
      <c r="B308" s="12" t="str">
        <f>IF(ISBLANK(VLOOKUP($A308,CLASSI!$B:$E,2,FALSE)),"",IFERROR(VLOOKUP($A308,CLASSI!$B:$E,2,FALSE),""))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80 - De 88</v>
      </c>
      <c r="C308" s="12"/>
      <c r="D308" s="12"/>
      <c r="M308" s="10"/>
      <c r="N308" s="10"/>
      <c r="U308" s="42"/>
      <c r="V308" s="42"/>
      <c r="W308" s="42"/>
      <c r="X308" s="24"/>
      <c r="Y308" s="24"/>
      <c r="Z308" s="24"/>
      <c r="AB308" s="24"/>
    </row>
    <row r="309" spans="1:28" s="11" customFormat="1" ht="20.100000000000001" customHeight="1" x14ac:dyDescent="0.25">
      <c r="A309" s="12" t="str">
        <f>IF(ISBLANK(CLASSI!$B324),"",IFERROR(CLASSI!$B324,""))</f>
        <v>1C.12.050.0010.a</v>
      </c>
      <c r="B309" s="12" t="str">
        <f>IF(ISBLANK(VLOOKUP($A309,CLASSI!$B:$E,2,FALSE)),"",IFERROR(VLOOKUP($A309,CLASSI!$B:$E,2,FALSE),""))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80 - De 88</v>
      </c>
      <c r="C309" s="12"/>
      <c r="D309" s="12"/>
      <c r="M309" s="10"/>
      <c r="N309" s="10"/>
      <c r="U309" s="42"/>
      <c r="V309" s="42"/>
      <c r="W309" s="42"/>
      <c r="X309" s="24"/>
      <c r="Y309" s="24"/>
      <c r="Z309" s="24"/>
      <c r="AB309" s="24"/>
    </row>
    <row r="310" spans="1:28" s="11" customFormat="1" ht="20.100000000000001" customHeight="1" x14ac:dyDescent="0.25">
      <c r="A310" s="12" t="str">
        <f>IF(ISBLANK(CLASSI!$B325),"",IFERROR(CLASSI!$B325,""))</f>
        <v>1C.12.050.0010.b</v>
      </c>
      <c r="B310" s="12" t="str">
        <f>IF(ISBLANK(VLOOKUP($A310,CLASSI!$B:$E,2,FALSE)),"",IFERROR(VLOOKUP($A310,CLASSI!$B:$E,2,FALSE),""))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100 - De 110</v>
      </c>
      <c r="C310" s="12"/>
      <c r="D310" s="12"/>
      <c r="M310" s="10"/>
      <c r="N310" s="10"/>
      <c r="U310" s="42"/>
      <c r="V310" s="42"/>
      <c r="W310" s="42"/>
      <c r="X310" s="24"/>
      <c r="Y310" s="24"/>
      <c r="Z310" s="24"/>
      <c r="AB310" s="24"/>
    </row>
    <row r="311" spans="1:28" s="11" customFormat="1" ht="20.100000000000001" customHeight="1" x14ac:dyDescent="0.25">
      <c r="A311" s="12" t="str">
        <f>IF(ISBLANK(CLASSI!$B326),"",IFERROR(CLASSI!$B326,""))</f>
        <v>1C.12.050.0010.b</v>
      </c>
      <c r="B311" s="12" t="str">
        <f>IF(ISBLANK(VLOOKUP($A311,CLASSI!$B:$E,2,FALSE)),"",IFERROR(VLOOKUP($A311,CLASSI!$B:$E,2,FALSE),""))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100 - De 110</v>
      </c>
      <c r="C311" s="12"/>
      <c r="D311" s="12"/>
      <c r="M311" s="10"/>
      <c r="N311" s="10"/>
      <c r="U311" s="42"/>
      <c r="V311" s="42"/>
      <c r="W311" s="42"/>
      <c r="X311" s="24"/>
      <c r="Y311" s="24"/>
      <c r="Z311" s="24"/>
      <c r="AB311" s="24"/>
    </row>
    <row r="312" spans="1:28" s="11" customFormat="1" ht="20.100000000000001" customHeight="1" x14ac:dyDescent="0.25">
      <c r="A312" s="12" t="str">
        <f>IF(ISBLANK(CLASSI!$B327),"",IFERROR(CLASSI!$B327,""))</f>
        <v>1C.12.050.0010.c</v>
      </c>
      <c r="B312" s="12" t="str">
        <f>IF(ISBLANK(VLOOKUP($A312,CLASSI!$B:$E,2,FALSE)),"",IFERROR(VLOOKUP($A312,CLASSI!$B:$E,2,FALSE),""))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125 - De 135</v>
      </c>
      <c r="C312" s="12"/>
      <c r="D312" s="12"/>
      <c r="M312" s="10"/>
      <c r="N312" s="10"/>
      <c r="U312" s="42"/>
      <c r="V312" s="42"/>
      <c r="W312" s="42"/>
      <c r="X312" s="24"/>
      <c r="Y312" s="24"/>
      <c r="Z312" s="24"/>
      <c r="AB312" s="24"/>
    </row>
    <row r="313" spans="1:28" s="11" customFormat="1" ht="20.100000000000001" customHeight="1" x14ac:dyDescent="0.25">
      <c r="A313" s="12" t="str">
        <f>IF(ISBLANK(CLASSI!$B328),"",IFERROR(CLASSI!$B328,""))</f>
        <v>1C.12.050.0010.c</v>
      </c>
      <c r="B313" s="12" t="str">
        <f>IF(ISBLANK(VLOOKUP($A313,CLASSI!$B:$E,2,FALSE)),"",IFERROR(VLOOKUP($A313,CLASSI!$B:$E,2,FALSE),""))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125 - De 135</v>
      </c>
      <c r="C313" s="12"/>
      <c r="D313" s="12"/>
      <c r="M313" s="10"/>
      <c r="N313" s="10"/>
      <c r="U313" s="42"/>
      <c r="V313" s="42"/>
      <c r="W313" s="42"/>
      <c r="X313" s="24"/>
      <c r="Y313" s="24"/>
      <c r="Z313" s="24"/>
      <c r="AB313" s="24"/>
    </row>
    <row r="314" spans="1:28" s="11" customFormat="1" ht="20.100000000000001" customHeight="1" x14ac:dyDescent="0.25">
      <c r="A314" s="12" t="str">
        <f>IF(ISBLANK(CLASSI!$B329),"",IFERROR(CLASSI!$B329,""))</f>
        <v>1C.12.050.0010.d</v>
      </c>
      <c r="B314" s="12" t="str">
        <f>IF(ISBLANK(VLOOKUP($A314,CLASSI!$B:$E,2,FALSE)),"",IFERROR(VLOOKUP($A314,CLASSI!$B:$E,2,FALSE),""))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150 - De 160</v>
      </c>
      <c r="C314" s="12"/>
      <c r="D314" s="12"/>
      <c r="M314" s="10"/>
      <c r="N314" s="10"/>
      <c r="U314" s="42"/>
      <c r="V314" s="42"/>
      <c r="W314" s="42"/>
      <c r="X314" s="24"/>
      <c r="Y314" s="24"/>
      <c r="Z314" s="24"/>
      <c r="AB314" s="24"/>
    </row>
    <row r="315" spans="1:28" s="11" customFormat="1" ht="20.100000000000001" customHeight="1" x14ac:dyDescent="0.25">
      <c r="A315" s="12" t="str">
        <f>IF(ISBLANK(CLASSI!$B330),"",IFERROR(CLASSI!$B330,""))</f>
        <v>1C.12.050.0010.d</v>
      </c>
      <c r="B315" s="12" t="str">
        <f>IF(ISBLANK(VLOOKUP($A315,CLASSI!$B:$E,2,FALSE)),"",IFERROR(VLOOKUP($A315,CLASSI!$B:$E,2,FALSE),""))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150 - De 160</v>
      </c>
      <c r="C315" s="12"/>
      <c r="D315" s="12"/>
      <c r="M315" s="10"/>
      <c r="N315" s="10"/>
      <c r="U315" s="42"/>
      <c r="V315" s="42"/>
      <c r="W315" s="42"/>
      <c r="X315" s="24"/>
      <c r="Y315" s="24"/>
      <c r="Z315" s="24"/>
      <c r="AB315" s="24"/>
    </row>
    <row r="316" spans="1:28" s="11" customFormat="1" ht="20.100000000000001" customHeight="1" x14ac:dyDescent="0.25">
      <c r="A316" s="12" t="str">
        <f>IF(ISBLANK(CLASSI!$B331),"",IFERROR(CLASSI!$B331,""))</f>
        <v>1C.12.050.0010.e</v>
      </c>
      <c r="B316" s="12" t="str">
        <f>IF(ISBLANK(VLOOKUP($A316,CLASSI!$B:$E,2,FALSE)),"",IFERROR(VLOOKUP($A316,CLASSI!$B:$E,2,FALSE),""))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200 - De 210</v>
      </c>
      <c r="C316" s="12"/>
      <c r="D316" s="12"/>
      <c r="M316" s="10"/>
      <c r="N316" s="10"/>
      <c r="U316" s="42"/>
      <c r="V316" s="42"/>
      <c r="W316" s="42"/>
      <c r="X316" s="24"/>
      <c r="Y316" s="24"/>
      <c r="Z316" s="24"/>
      <c r="AB316" s="24"/>
    </row>
    <row r="317" spans="1:28" s="11" customFormat="1" ht="20.100000000000001" customHeight="1" x14ac:dyDescent="0.25">
      <c r="A317" s="12" t="str">
        <f>IF(ISBLANK(CLASSI!$B332),"",IFERROR(CLASSI!$B332,""))</f>
        <v>1C.12.050.0010.e</v>
      </c>
      <c r="B317" s="12" t="str">
        <f>IF(ISBLANK(VLOOKUP($A317,CLASSI!$B:$E,2,FALSE)),"",IFERROR(VLOOKUP($A317,CLASSI!$B:$E,2,FALSE),""))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200 - De 210</v>
      </c>
      <c r="C317" s="12"/>
      <c r="D317" s="12"/>
      <c r="M317" s="10"/>
      <c r="N317" s="10"/>
      <c r="U317" s="42"/>
      <c r="V317" s="42"/>
      <c r="W317" s="42"/>
      <c r="X317" s="24"/>
      <c r="Y317" s="24"/>
      <c r="Z317" s="24"/>
      <c r="AB317" s="24"/>
    </row>
    <row r="318" spans="1:28" s="11" customFormat="1" ht="20.100000000000001" customHeight="1" x14ac:dyDescent="0.25">
      <c r="A318" s="12" t="str">
        <f>IF(ISBLANK(CLASSI!$B333),"",IFERROR(CLASSI!$B333,""))</f>
        <v>1C.12.050.0010.f</v>
      </c>
      <c r="B318" s="12" t="str">
        <f>IF(ISBLANK(VLOOKUP($A318,CLASSI!$B:$E,2,FALSE)),"",IFERROR(VLOOKUP($A318,CLASSI!$B:$E,2,FALSE),""))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250 - De 274</v>
      </c>
      <c r="C318" s="12"/>
      <c r="D318" s="12"/>
      <c r="M318" s="10"/>
      <c r="N318" s="10"/>
      <c r="U318" s="42"/>
      <c r="V318" s="42"/>
      <c r="W318" s="42"/>
      <c r="X318" s="24"/>
      <c r="Y318" s="24"/>
      <c r="Z318" s="24"/>
      <c r="AB318" s="24"/>
    </row>
    <row r="319" spans="1:28" s="11" customFormat="1" ht="20.100000000000001" customHeight="1" x14ac:dyDescent="0.25">
      <c r="A319" s="12" t="str">
        <f>IF(ISBLANK(CLASSI!$B334),"",IFERROR(CLASSI!$B334,""))</f>
        <v>1C.12.050.0010.f</v>
      </c>
      <c r="B319" s="12" t="str">
        <f>IF(ISBLANK(VLOOKUP($A319,CLASSI!$B:$E,2,FALSE)),"",IFERROR(VLOOKUP($A319,CLASSI!$B:$E,2,FALSE),""))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250 - De 274</v>
      </c>
      <c r="C319" s="12"/>
      <c r="D319" s="12"/>
      <c r="M319" s="10"/>
      <c r="N319" s="10"/>
      <c r="U319" s="42"/>
      <c r="V319" s="42"/>
      <c r="W319" s="42"/>
      <c r="X319" s="24"/>
      <c r="Y319" s="24"/>
      <c r="Z319" s="24"/>
      <c r="AB319" s="24"/>
    </row>
    <row r="320" spans="1:28" s="11" customFormat="1" ht="20.100000000000001" customHeight="1" x14ac:dyDescent="0.25">
      <c r="A320" s="12" t="str">
        <f>IF(ISBLANK(CLASSI!$B335),"",IFERROR(CLASSI!$B335,""))</f>
        <v>1C.12.050.0010.g</v>
      </c>
      <c r="B320" s="12" t="str">
        <f>IF(ISBLANK(VLOOKUP($A320,CLASSI!$B:$E,2,FALSE)),"",IFERROR(VLOOKUP($A320,CLASSI!$B:$E,2,FALSE),""))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300 - De 326</v>
      </c>
      <c r="C320" s="12"/>
      <c r="D320" s="12"/>
      <c r="M320" s="10"/>
      <c r="N320" s="10"/>
      <c r="U320" s="42"/>
      <c r="V320" s="42"/>
      <c r="W320" s="42"/>
      <c r="X320" s="24"/>
      <c r="Y320" s="24"/>
      <c r="Z320" s="24"/>
      <c r="AB320" s="24"/>
    </row>
    <row r="321" spans="1:28" s="11" customFormat="1" ht="20.100000000000001" customHeight="1" x14ac:dyDescent="0.25">
      <c r="A321" s="12" t="str">
        <f>IF(ISBLANK(CLASSI!$B336),"",IFERROR(CLASSI!$B336,""))</f>
        <v>1C.12.050.0010.g</v>
      </c>
      <c r="B321" s="12" t="str">
        <f>IF(ISBLANK(VLOOKUP($A321,CLASSI!$B:$E,2,FALSE)),"",IFERROR(VLOOKUP($A321,CLASSI!$B:$E,2,FALSE),""))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300 - De 326</v>
      </c>
      <c r="C321" s="12"/>
      <c r="D321" s="12"/>
      <c r="M321" s="10"/>
      <c r="N321" s="10"/>
      <c r="U321" s="42"/>
      <c r="V321" s="42"/>
      <c r="W321" s="42"/>
      <c r="X321" s="24"/>
      <c r="Y321" s="24"/>
      <c r="Z321" s="24"/>
      <c r="AB321" s="24"/>
    </row>
    <row r="322" spans="1:28" s="11" customFormat="1" ht="20.100000000000001" customHeight="1" x14ac:dyDescent="0.25">
      <c r="A322" s="12" t="str">
        <f>IF(ISBLANK(CLASSI!$B337),"",IFERROR(CLASSI!$B337,""))</f>
        <v>1C.12.050.0010.h</v>
      </c>
      <c r="B322" s="12" t="str">
        <f>IF(ISBLANK(VLOOKUP($A322,CLASSI!$B:$E,2,FALSE)),"",IFERROR(VLOOKUP($A322,CLASSI!$B:$E,2,FALSE),""))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350</v>
      </c>
      <c r="C322" s="12"/>
      <c r="D322" s="12"/>
      <c r="M322" s="10"/>
      <c r="N322" s="10"/>
      <c r="U322" s="42"/>
      <c r="V322" s="42"/>
      <c r="W322" s="42"/>
      <c r="X322" s="24"/>
      <c r="Y322" s="24"/>
      <c r="Z322" s="24"/>
      <c r="AB322" s="24"/>
    </row>
    <row r="323" spans="1:28" s="11" customFormat="1" ht="20.100000000000001" customHeight="1" x14ac:dyDescent="0.25">
      <c r="A323" s="12" t="str">
        <f>IF(ISBLANK(CLASSI!$B338),"",IFERROR(CLASSI!$B338,""))</f>
        <v>1C.12.050.0010.h</v>
      </c>
      <c r="B323" s="12" t="str">
        <f>IF(ISBLANK(VLOOKUP($A323,CLASSI!$B:$E,2,FALSE)),"",IFERROR(VLOOKUP($A323,CLASSI!$B:$E,2,FALSE),""))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350</v>
      </c>
      <c r="C323" s="12"/>
      <c r="D323" s="12"/>
      <c r="M323" s="10"/>
      <c r="N323" s="10"/>
      <c r="U323" s="42"/>
      <c r="V323" s="42"/>
      <c r="W323" s="42"/>
      <c r="X323" s="24"/>
      <c r="Y323" s="24"/>
      <c r="Z323" s="24"/>
      <c r="AB323" s="24"/>
    </row>
    <row r="324" spans="1:28" s="11" customFormat="1" ht="20.100000000000001" customHeight="1" x14ac:dyDescent="0.25">
      <c r="A324" s="12" t="str">
        <f>IF(ISBLANK(CLASSI!$B339),"",IFERROR(CLASSI!$B339,""))</f>
        <v>1C.12.050.0010.i</v>
      </c>
      <c r="B324" s="12" t="str">
        <f>IF(ISBLANK(VLOOKUP($A324,CLASSI!$B:$E,2,FALSE)),"",IFERROR(VLOOKUP($A324,CLASSI!$B:$E,2,FALSE),""))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400</v>
      </c>
      <c r="C324" s="12"/>
      <c r="D324" s="12"/>
      <c r="M324" s="10"/>
      <c r="N324" s="10"/>
      <c r="U324" s="42"/>
      <c r="V324" s="42"/>
      <c r="W324" s="42"/>
      <c r="X324" s="24"/>
      <c r="Y324" s="24"/>
      <c r="Z324" s="24"/>
      <c r="AB324" s="24"/>
    </row>
    <row r="325" spans="1:28" s="11" customFormat="1" ht="20.100000000000001" customHeight="1" x14ac:dyDescent="0.25">
      <c r="A325" s="12" t="str">
        <f>IF(ISBLANK(CLASSI!$B340),"",IFERROR(CLASSI!$B340,""))</f>
        <v>1C.12.050.0010.i</v>
      </c>
      <c r="B325" s="12" t="str">
        <f>IF(ISBLANK(VLOOKUP($A325,CLASSI!$B:$E,2,FALSE)),"",IFERROR(VLOOKUP($A325,CLASSI!$B:$E,2,FALSE),""))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400</v>
      </c>
      <c r="C325" s="12"/>
      <c r="D325" s="12"/>
      <c r="M325" s="10"/>
      <c r="N325" s="10"/>
      <c r="U325" s="42"/>
      <c r="V325" s="42"/>
      <c r="W325" s="42"/>
      <c r="X325" s="24"/>
      <c r="Y325" s="24"/>
      <c r="Z325" s="24"/>
      <c r="AB325" s="24"/>
    </row>
    <row r="326" spans="1:28" s="11" customFormat="1" ht="20.100000000000001" customHeight="1" x14ac:dyDescent="0.25">
      <c r="A326" s="12" t="str">
        <f>IF(ISBLANK(CLASSI!$B341),"",IFERROR(CLASSI!$B341,""))</f>
        <v>1C.12.050.0010.j</v>
      </c>
      <c r="B326" s="12" t="str">
        <f>IF(ISBLANK(VLOOKUP($A326,CLASSI!$B:$E,2,FALSE)),"",IFERROR(VLOOKUP($A326,CLASSI!$B:$E,2,FALSE),""))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450</v>
      </c>
      <c r="C326" s="12"/>
      <c r="D326" s="12"/>
      <c r="M326" s="10"/>
      <c r="N326" s="10"/>
      <c r="U326" s="42"/>
      <c r="V326" s="42"/>
      <c r="W326" s="42"/>
      <c r="X326" s="24"/>
      <c r="Y326" s="24"/>
      <c r="Z326" s="24"/>
      <c r="AB326" s="24"/>
    </row>
    <row r="327" spans="1:28" s="11" customFormat="1" ht="20.100000000000001" customHeight="1" x14ac:dyDescent="0.25">
      <c r="A327" s="12" t="str">
        <f>IF(ISBLANK(CLASSI!$B342),"",IFERROR(CLASSI!$B342,""))</f>
        <v>1C.12.050.0010.j</v>
      </c>
      <c r="B327" s="12" t="str">
        <f>IF(ISBLANK(VLOOKUP($A327,CLASSI!$B:$E,2,FALSE)),"",IFERROR(VLOOKUP($A327,CLASSI!$B:$E,2,FALSE),""))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450</v>
      </c>
      <c r="C327" s="12"/>
      <c r="D327" s="12"/>
      <c r="M327" s="10"/>
      <c r="N327" s="10"/>
      <c r="U327" s="42"/>
      <c r="V327" s="42"/>
      <c r="W327" s="42"/>
      <c r="X327" s="24"/>
      <c r="Y327" s="24"/>
      <c r="Z327" s="24"/>
      <c r="AB327" s="24"/>
    </row>
    <row r="328" spans="1:28" s="11" customFormat="1" ht="20.100000000000001" customHeight="1" x14ac:dyDescent="0.25">
      <c r="A328" s="12" t="str">
        <f>IF(ISBLANK(CLASSI!$B343),"",IFERROR(CLASSI!$B343,""))</f>
        <v>1C.12.050.0010.k</v>
      </c>
      <c r="B328" s="12" t="str">
        <f>IF(ISBLANK(VLOOKUP($A328,CLASSI!$B:$E,2,FALSE)),"",IFERROR(VLOOKUP($A328,CLASSI!$B:$E,2,FALSE),""))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500</v>
      </c>
      <c r="C328" s="12"/>
      <c r="D328" s="12"/>
      <c r="M328" s="10"/>
      <c r="N328" s="10"/>
      <c r="U328" s="42"/>
      <c r="V328" s="42"/>
      <c r="W328" s="42"/>
      <c r="X328" s="24"/>
      <c r="Y328" s="24"/>
      <c r="Z328" s="24"/>
      <c r="AB328" s="24"/>
    </row>
    <row r="329" spans="1:28" s="11" customFormat="1" ht="20.100000000000001" customHeight="1" x14ac:dyDescent="0.25">
      <c r="A329" s="12" t="str">
        <f>IF(ISBLANK(CLASSI!$B344),"",IFERROR(CLASSI!$B344,""))</f>
        <v>1C.12.050.0010.k</v>
      </c>
      <c r="B329" s="12" t="str">
        <f>IF(ISBLANK(VLOOKUP($A329,CLASSI!$B:$E,2,FALSE)),"",IFERROR(VLOOKUP($A329,CLASSI!$B:$E,2,FALSE),""))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500</v>
      </c>
      <c r="C329" s="12"/>
      <c r="D329" s="12"/>
      <c r="M329" s="10"/>
      <c r="N329" s="10"/>
      <c r="U329" s="42"/>
      <c r="V329" s="42"/>
      <c r="W329" s="42"/>
      <c r="X329" s="24"/>
      <c r="Y329" s="24"/>
      <c r="Z329" s="24"/>
      <c r="AB329" s="24"/>
    </row>
    <row r="330" spans="1:28" s="11" customFormat="1" ht="20.100000000000001" customHeight="1" x14ac:dyDescent="0.25">
      <c r="A330" s="12" t="str">
        <f>IF(ISBLANK(CLASSI!$B345),"",IFERROR(CLASSI!$B345,""))</f>
        <v>1C.12.050.0010.l</v>
      </c>
      <c r="B330" s="12" t="str">
        <f>IF(ISBLANK(VLOOKUP($A330,CLASSI!$B:$E,2,FALSE)),"",IFERROR(VLOOKUP($A330,CLASSI!$B:$E,2,FALSE),""))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600</v>
      </c>
      <c r="C330" s="12"/>
      <c r="D330" s="12"/>
      <c r="M330" s="10"/>
      <c r="N330" s="10"/>
      <c r="U330" s="42"/>
      <c r="V330" s="42"/>
      <c r="W330" s="42"/>
      <c r="X330" s="24"/>
      <c r="Y330" s="24"/>
      <c r="Z330" s="24"/>
      <c r="AB330" s="24"/>
    </row>
    <row r="331" spans="1:28" s="11" customFormat="1" ht="20.100000000000001" customHeight="1" x14ac:dyDescent="0.25">
      <c r="A331" s="12" t="str">
        <f>IF(ISBLANK(CLASSI!$B346),"",IFERROR(CLASSI!$B346,""))</f>
        <v>1C.12.050.0010.l</v>
      </c>
      <c r="B331" s="12" t="str">
        <f>IF(ISBLANK(VLOOKUP($A331,CLASSI!$B:$E,2,FALSE)),"",IFERROR(VLOOKUP($A331,CLASSI!$B:$E,2,FALSE),""))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600</v>
      </c>
      <c r="C331" s="12"/>
      <c r="D331" s="12"/>
      <c r="M331" s="10"/>
      <c r="N331" s="10"/>
      <c r="U331" s="42"/>
      <c r="V331" s="42"/>
      <c r="W331" s="42"/>
      <c r="X331" s="24"/>
      <c r="Y331" s="24"/>
      <c r="Z331" s="24"/>
      <c r="AB331" s="24"/>
    </row>
    <row r="332" spans="1:28" s="11" customFormat="1" ht="20.100000000000001" customHeight="1" x14ac:dyDescent="0.25">
      <c r="A332" s="12" t="str">
        <f>IF(ISBLANK(CLASSI!$B347),"",IFERROR(CLASSI!$B347,""))</f>
        <v>1C.12.050.0010.m</v>
      </c>
      <c r="B332" s="12" t="str">
        <f>IF(ISBLANK(VLOOKUP($A332,CLASSI!$B:$E,2,FALSE)),"",IFERROR(VLOOKUP($A332,CLASSI!$B:$E,2,FALSE),""))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700</v>
      </c>
      <c r="C332" s="12"/>
      <c r="D332" s="12"/>
      <c r="M332" s="10"/>
      <c r="N332" s="10"/>
      <c r="U332" s="42"/>
      <c r="V332" s="42"/>
      <c r="W332" s="42"/>
      <c r="X332" s="24"/>
      <c r="Y332" s="24"/>
      <c r="Z332" s="24"/>
      <c r="AB332" s="24"/>
    </row>
    <row r="333" spans="1:28" s="11" customFormat="1" ht="20.100000000000001" customHeight="1" x14ac:dyDescent="0.25">
      <c r="A333" s="12" t="str">
        <f>IF(ISBLANK(CLASSI!$B348),"",IFERROR(CLASSI!$B348,""))</f>
        <v>1C.12.050.0010.m</v>
      </c>
      <c r="B333" s="12" t="str">
        <f>IF(ISBLANK(VLOOKUP($A333,CLASSI!$B:$E,2,FALSE)),"",IFERROR(VLOOKUP($A333,CLASSI!$B:$E,2,FALSE),""))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700</v>
      </c>
      <c r="C333" s="12"/>
      <c r="D333" s="12"/>
      <c r="M333" s="10"/>
      <c r="N333" s="10"/>
      <c r="U333" s="42"/>
      <c r="V333" s="42"/>
      <c r="W333" s="42"/>
      <c r="X333" s="24"/>
      <c r="Y333" s="24"/>
      <c r="Z333" s="24"/>
      <c r="AB333" s="24"/>
    </row>
    <row r="334" spans="1:28" s="11" customFormat="1" ht="20.100000000000001" customHeight="1" x14ac:dyDescent="0.25">
      <c r="A334" s="12" t="str">
        <f>IF(ISBLANK(CLASSI!$B349),"",IFERROR(CLASSI!$B349,""))</f>
        <v>1C.12.050.0010.n</v>
      </c>
      <c r="B334" s="12" t="str">
        <f>IF(ISBLANK(VLOOKUP($A334,CLASSI!$B:$E,2,FALSE)),"",IFERROR(VLOOKUP($A334,CLASSI!$B:$E,2,FALSE),""))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800</v>
      </c>
      <c r="C334" s="12"/>
      <c r="D334" s="12"/>
      <c r="M334" s="10"/>
      <c r="N334" s="10"/>
      <c r="U334" s="42"/>
      <c r="V334" s="42"/>
      <c r="W334" s="42"/>
      <c r="X334" s="24"/>
      <c r="Y334" s="24"/>
      <c r="Z334" s="24"/>
      <c r="AB334" s="24"/>
    </row>
    <row r="335" spans="1:28" s="11" customFormat="1" ht="20.100000000000001" customHeight="1" x14ac:dyDescent="0.25">
      <c r="A335" s="12" t="str">
        <f>IF(ISBLANK(CLASSI!$B350),"",IFERROR(CLASSI!$B350,""))</f>
        <v>1C.12.050.0010.n</v>
      </c>
      <c r="B335" s="12" t="str">
        <f>IF(ISBLANK(VLOOKUP($A335,CLASSI!$B:$E,2,FALSE)),"",IFERROR(VLOOKUP($A335,CLASSI!$B:$E,2,FALSE),""))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800</v>
      </c>
      <c r="C335" s="12"/>
      <c r="D335" s="12"/>
      <c r="M335" s="10"/>
      <c r="N335" s="10"/>
      <c r="U335" s="42"/>
      <c r="V335" s="42"/>
      <c r="W335" s="42"/>
      <c r="X335" s="24"/>
      <c r="Y335" s="24"/>
      <c r="Z335" s="24"/>
      <c r="AB335" s="24"/>
    </row>
    <row r="336" spans="1:28" s="11" customFormat="1" ht="20.100000000000001" customHeight="1" x14ac:dyDescent="0.25">
      <c r="A336" s="12" t="str">
        <f>IF(ISBLANK(CLASSI!$B351),"",IFERROR(CLASSI!$B351,""))</f>
        <v>1C.12.050.0010.o</v>
      </c>
      <c r="B336" s="12" t="str">
        <f>IF(ISBLANK(VLOOKUP($A336,CLASSI!$B:$E,2,FALSE)),"",IFERROR(VLOOKUP($A336,CLASSI!$B:$E,2,FALSE),""))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900</v>
      </c>
      <c r="C336" s="12"/>
      <c r="D336" s="12"/>
      <c r="M336" s="10"/>
      <c r="N336" s="10"/>
      <c r="U336" s="42"/>
      <c r="V336" s="42"/>
      <c r="W336" s="42"/>
      <c r="X336" s="24"/>
      <c r="Y336" s="24"/>
      <c r="Z336" s="24"/>
      <c r="AB336" s="24"/>
    </row>
    <row r="337" spans="1:28" s="11" customFormat="1" ht="20.100000000000001" customHeight="1" x14ac:dyDescent="0.25">
      <c r="A337" s="12" t="str">
        <f>IF(ISBLANK(CLASSI!$B352),"",IFERROR(CLASSI!$B352,""))</f>
        <v>1C.12.050.0010.o</v>
      </c>
      <c r="B337" s="12" t="str">
        <f>IF(ISBLANK(VLOOKUP($A337,CLASSI!$B:$E,2,FALSE)),"",IFERROR(VLOOKUP($A337,CLASSI!$B:$E,2,FALSE),""))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900</v>
      </c>
      <c r="C337" s="12"/>
      <c r="D337" s="12"/>
      <c r="M337" s="10"/>
      <c r="N337" s="10"/>
      <c r="U337" s="42"/>
      <c r="V337" s="42"/>
      <c r="W337" s="42"/>
      <c r="X337" s="24"/>
      <c r="Y337" s="24"/>
      <c r="Z337" s="24"/>
      <c r="AB337" s="24"/>
    </row>
    <row r="338" spans="1:28" s="11" customFormat="1" ht="20.100000000000001" customHeight="1" x14ac:dyDescent="0.25">
      <c r="A338" s="12" t="str">
        <f>IF(ISBLANK(CLASSI!$B353),"",IFERROR(CLASSI!$B353,""))</f>
        <v>1C.12.050.0010.p</v>
      </c>
      <c r="B338" s="12" t="str">
        <f>IF(ISBLANK(VLOOKUP($A338,CLASSI!$B:$E,2,FALSE)),"",IFERROR(VLOOKUP($A338,CLASSI!$B:$E,2,FALSE),""))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1000</v>
      </c>
      <c r="C338" s="12"/>
      <c r="D338" s="12"/>
      <c r="M338" s="10"/>
      <c r="N338" s="10"/>
      <c r="U338" s="42"/>
      <c r="V338" s="42"/>
      <c r="W338" s="42"/>
      <c r="X338" s="24"/>
      <c r="Y338" s="24"/>
      <c r="Z338" s="24"/>
      <c r="AB338" s="24"/>
    </row>
    <row r="339" spans="1:28" s="11" customFormat="1" ht="20.100000000000001" customHeight="1" x14ac:dyDescent="0.25">
      <c r="A339" s="12" t="str">
        <f>IF(ISBLANK(CLASSI!$B354),"",IFERROR(CLASSI!$B354,""))</f>
        <v>1C.12.050.0010.p</v>
      </c>
      <c r="B339" s="12" t="str">
        <f>IF(ISBLANK(VLOOKUP($A339,CLASSI!$B:$E,2,FALSE)),"",IFERROR(VLOOKUP($A339,CLASSI!$B:$E,2,FALSE),""))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1000</v>
      </c>
      <c r="C339" s="12"/>
      <c r="D339" s="12"/>
      <c r="M339" s="10"/>
      <c r="N339" s="10"/>
      <c r="U339" s="42"/>
      <c r="V339" s="42"/>
      <c r="W339" s="42"/>
      <c r="X339" s="24"/>
      <c r="Y339" s="24"/>
      <c r="Z339" s="24"/>
      <c r="AB339" s="24"/>
    </row>
    <row r="340" spans="1:28" s="11" customFormat="1" ht="20.100000000000001" customHeight="1" x14ac:dyDescent="0.25">
      <c r="A340" s="12" t="str">
        <f>IF(ISBLANK(CLASSI!$B355),"",IFERROR(CLASSI!$B355,""))</f>
        <v>1C.12.090.0010.a</v>
      </c>
      <c r="B340" s="12" t="str">
        <f>IF(ISBLANK(VLOOKUP($A340,CLASSI!$B:$E,2,FALSE)),"",IFERROR(VLOOKUP($A340,CLASSI!$B:$E,2,FALSE),""))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C340" s="12"/>
      <c r="D340" s="12"/>
      <c r="M340" s="10"/>
      <c r="N340" s="10"/>
      <c r="U340" s="42"/>
      <c r="V340" s="42"/>
      <c r="W340" s="42"/>
      <c r="X340" s="24"/>
      <c r="Y340" s="24"/>
      <c r="Z340" s="24"/>
      <c r="AB340" s="24"/>
    </row>
    <row r="341" spans="1:28" s="11" customFormat="1" ht="20.100000000000001" customHeight="1" x14ac:dyDescent="0.25">
      <c r="A341" s="12" t="str">
        <f>IF(ISBLANK(CLASSI!$B356),"",IFERROR(CLASSI!$B356,""))</f>
        <v>1C.12.090.0010.a</v>
      </c>
      <c r="B341" s="12" t="str">
        <f>IF(ISBLANK(VLOOKUP($A341,CLASSI!$B:$E,2,FALSE)),"",IFERROR(VLOOKUP($A341,CLASSI!$B:$E,2,FALSE),""))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C341" s="12"/>
      <c r="D341" s="12"/>
      <c r="M341" s="10"/>
      <c r="N341" s="10"/>
      <c r="U341" s="42"/>
      <c r="V341" s="42"/>
      <c r="W341" s="42"/>
      <c r="X341" s="24"/>
      <c r="Y341" s="24"/>
      <c r="Z341" s="24"/>
      <c r="AB341" s="24"/>
    </row>
    <row r="342" spans="1:28" s="11" customFormat="1" ht="20.100000000000001" customHeight="1" x14ac:dyDescent="0.25">
      <c r="A342" s="12" t="str">
        <f>IF(ISBLANK(CLASSI!$B357),"",IFERROR(CLASSI!$B357,""))</f>
        <v>1C.12.090.0010.b</v>
      </c>
      <c r="B342" s="12" t="str">
        <f>IF(ISBLANK(VLOOKUP($A342,CLASSI!$B:$E,2,FALSE)),"",IFERROR(VLOOKUP($A342,CLASSI!$B:$E,2,FALSE),""))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C342" s="12"/>
      <c r="D342" s="12"/>
      <c r="M342" s="10"/>
      <c r="N342" s="10"/>
      <c r="U342" s="42"/>
      <c r="V342" s="42"/>
      <c r="W342" s="42"/>
      <c r="X342" s="24"/>
      <c r="Y342" s="24"/>
      <c r="Z342" s="24"/>
      <c r="AB342" s="24"/>
    </row>
    <row r="343" spans="1:28" s="11" customFormat="1" ht="20.100000000000001" customHeight="1" x14ac:dyDescent="0.25">
      <c r="A343" s="12" t="str">
        <f>IF(ISBLANK(CLASSI!$B358),"",IFERROR(CLASSI!$B358,""))</f>
        <v>1C.12.090.0010.b</v>
      </c>
      <c r="B343" s="12" t="str">
        <f>IF(ISBLANK(VLOOKUP($A343,CLASSI!$B:$E,2,FALSE)),"",IFERROR(VLOOKUP($A343,CLASSI!$B:$E,2,FALSE),""))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C343" s="12"/>
      <c r="D343" s="12"/>
      <c r="M343" s="10"/>
      <c r="N343" s="10"/>
      <c r="U343" s="42"/>
      <c r="V343" s="42"/>
      <c r="W343" s="42"/>
      <c r="X343" s="24"/>
      <c r="Y343" s="24"/>
      <c r="Z343" s="24"/>
      <c r="AB343" s="24"/>
    </row>
    <row r="344" spans="1:28" s="11" customFormat="1" ht="20.100000000000001" customHeight="1" x14ac:dyDescent="0.25">
      <c r="A344" s="12" t="str">
        <f>IF(ISBLANK(CLASSI!$B359),"",IFERROR(CLASSI!$B359,""))</f>
        <v>1C.12.090.0010.c</v>
      </c>
      <c r="B344" s="12" t="str">
        <f>IF(ISBLANK(VLOOKUP($A344,CLASSI!$B:$E,2,FALSE)),"",IFERROR(VLOOKUP($A344,CLASSI!$B:$E,2,FALSE),""))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C344" s="12"/>
      <c r="D344" s="12"/>
      <c r="M344" s="10"/>
      <c r="N344" s="10"/>
      <c r="U344" s="42"/>
      <c r="V344" s="42"/>
      <c r="W344" s="42"/>
      <c r="X344" s="24"/>
      <c r="Y344" s="24"/>
      <c r="Z344" s="24"/>
      <c r="AB344" s="24"/>
    </row>
    <row r="345" spans="1:28" s="11" customFormat="1" ht="20.100000000000001" customHeight="1" x14ac:dyDescent="0.25">
      <c r="A345" s="12" t="str">
        <f>IF(ISBLANK(CLASSI!$B360),"",IFERROR(CLASSI!$B360,""))</f>
        <v>1C.12.090.0010.c</v>
      </c>
      <c r="B345" s="12" t="str">
        <f>IF(ISBLANK(VLOOKUP($A345,CLASSI!$B:$E,2,FALSE)),"",IFERROR(VLOOKUP($A345,CLASSI!$B:$E,2,FALSE),""))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C345" s="12"/>
      <c r="D345" s="12"/>
      <c r="M345" s="10"/>
      <c r="N345" s="10"/>
      <c r="U345" s="42"/>
      <c r="V345" s="42"/>
      <c r="W345" s="42"/>
      <c r="X345" s="24"/>
      <c r="Y345" s="24"/>
      <c r="Z345" s="24"/>
      <c r="AB345" s="24"/>
    </row>
    <row r="346" spans="1:28" s="11" customFormat="1" ht="20.100000000000001" customHeight="1" x14ac:dyDescent="0.25">
      <c r="A346" s="12" t="str">
        <f>IF(ISBLANK(CLASSI!$B361),"",IFERROR(CLASSI!$B361,""))</f>
        <v>1C.12.090.0010.d</v>
      </c>
      <c r="B346" s="12" t="str">
        <f>IF(ISBLANK(VLOOKUP($A346,CLASSI!$B:$E,2,FALSE)),"",IFERROR(VLOOKUP($A346,CLASSI!$B:$E,2,FALSE),""))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C346" s="12"/>
      <c r="D346" s="12"/>
      <c r="M346" s="10"/>
      <c r="N346" s="10"/>
      <c r="U346" s="42"/>
      <c r="V346" s="42"/>
      <c r="W346" s="42"/>
      <c r="X346" s="24"/>
      <c r="Y346" s="24"/>
      <c r="Z346" s="24"/>
      <c r="AB346" s="24"/>
    </row>
    <row r="347" spans="1:28" s="11" customFormat="1" ht="20.100000000000001" customHeight="1" x14ac:dyDescent="0.25">
      <c r="A347" s="12" t="str">
        <f>IF(ISBLANK(CLASSI!$B362),"",IFERROR(CLASSI!$B362,""))</f>
        <v>1C.12.090.0010.d</v>
      </c>
      <c r="B347" s="12" t="str">
        <f>IF(ISBLANK(VLOOKUP($A347,CLASSI!$B:$E,2,FALSE)),"",IFERROR(VLOOKUP($A347,CLASSI!$B:$E,2,FALSE),""))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C347" s="12"/>
      <c r="D347" s="12"/>
      <c r="M347" s="10"/>
      <c r="N347" s="10"/>
      <c r="U347" s="42"/>
      <c r="V347" s="42"/>
      <c r="W347" s="42"/>
      <c r="X347" s="24"/>
      <c r="Y347" s="24"/>
      <c r="Z347" s="24"/>
      <c r="AB347" s="24"/>
    </row>
    <row r="348" spans="1:28" s="11" customFormat="1" ht="20.100000000000001" customHeight="1" x14ac:dyDescent="0.25">
      <c r="A348" s="12" t="str">
        <f>IF(ISBLANK(CLASSI!$B363),"",IFERROR(CLASSI!$B363,""))</f>
        <v>1C.12.090.0010.e</v>
      </c>
      <c r="B348" s="12" t="str">
        <f>IF(ISBLANK(VLOOKUP($A348,CLASSI!$B:$E,2,FALSE)),"",IFERROR(VLOOKUP($A348,CLASSI!$B:$E,2,FALSE),""))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C348" s="12"/>
      <c r="D348" s="12"/>
      <c r="M348" s="10"/>
      <c r="N348" s="10"/>
      <c r="U348" s="42"/>
      <c r="V348" s="42"/>
      <c r="W348" s="42"/>
      <c r="X348" s="24"/>
      <c r="Y348" s="24"/>
      <c r="Z348" s="24"/>
      <c r="AB348" s="24"/>
    </row>
    <row r="349" spans="1:28" s="11" customFormat="1" ht="20.100000000000001" customHeight="1" x14ac:dyDescent="0.25">
      <c r="A349" s="12" t="str">
        <f>IF(ISBLANK(CLASSI!$B364),"",IFERROR(CLASSI!$B364,""))</f>
        <v>1C.12.090.0010.e</v>
      </c>
      <c r="B349" s="12" t="str">
        <f>IF(ISBLANK(VLOOKUP($A349,CLASSI!$B:$E,2,FALSE)),"",IFERROR(VLOOKUP($A349,CLASSI!$B:$E,2,FALSE),""))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C349" s="12"/>
      <c r="D349" s="12"/>
      <c r="M349" s="10"/>
      <c r="N349" s="10"/>
      <c r="U349" s="42"/>
      <c r="V349" s="42"/>
      <c r="W349" s="42"/>
      <c r="X349" s="24"/>
      <c r="Y349" s="24"/>
      <c r="Z349" s="24"/>
      <c r="AB349" s="24"/>
    </row>
    <row r="350" spans="1:28" s="11" customFormat="1" ht="20.100000000000001" customHeight="1" x14ac:dyDescent="0.25">
      <c r="A350" s="12" t="str">
        <f>IF(ISBLANK(CLASSI!$B365),"",IFERROR(CLASSI!$B365,""))</f>
        <v>1C.12.090.0010.f</v>
      </c>
      <c r="B350" s="12" t="str">
        <f>IF(ISBLANK(VLOOKUP($A350,CLASSI!$B:$E,2,FALSE)),"",IFERROR(VLOOKUP($A350,CLASSI!$B:$E,2,FALSE),""))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C350" s="12"/>
      <c r="D350" s="12"/>
      <c r="M350" s="10"/>
      <c r="N350" s="10"/>
      <c r="U350" s="42"/>
      <c r="V350" s="42"/>
      <c r="W350" s="42"/>
      <c r="X350" s="24"/>
      <c r="Y350" s="24"/>
      <c r="Z350" s="24"/>
      <c r="AB350" s="24"/>
    </row>
    <row r="351" spans="1:28" s="11" customFormat="1" ht="20.100000000000001" customHeight="1" x14ac:dyDescent="0.25">
      <c r="A351" s="12" t="str">
        <f>IF(ISBLANK(CLASSI!$B366),"",IFERROR(CLASSI!$B366,""))</f>
        <v>1C.12.090.0010.f</v>
      </c>
      <c r="B351" s="12" t="str">
        <f>IF(ISBLANK(VLOOKUP($A351,CLASSI!$B:$E,2,FALSE)),"",IFERROR(VLOOKUP($A351,CLASSI!$B:$E,2,FALSE),""))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C351" s="12"/>
      <c r="D351" s="12"/>
      <c r="M351" s="10"/>
      <c r="N351" s="10"/>
      <c r="U351" s="42"/>
      <c r="V351" s="42"/>
      <c r="W351" s="42"/>
      <c r="X351" s="24"/>
      <c r="Y351" s="24"/>
      <c r="Z351" s="24"/>
      <c r="AB351" s="24"/>
    </row>
    <row r="352" spans="1:28" s="11" customFormat="1" ht="20.100000000000001" customHeight="1" x14ac:dyDescent="0.25">
      <c r="A352" s="12" t="str">
        <f>IF(ISBLANK(CLASSI!$B367),"",IFERROR(CLASSI!$B367,""))</f>
        <v>1C.12.090.0010.g</v>
      </c>
      <c r="B352" s="12" t="str">
        <f>IF(ISBLANK(VLOOKUP($A352,CLASSI!$B:$E,2,FALSE)),"",IFERROR(VLOOKUP($A352,CLASSI!$B:$E,2,FALSE),""))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125 mm - s= 5,00</v>
      </c>
      <c r="C352" s="12"/>
      <c r="D352" s="12"/>
      <c r="M352" s="10"/>
      <c r="N352" s="10"/>
      <c r="U352" s="42"/>
      <c r="V352" s="42"/>
      <c r="W352" s="42"/>
      <c r="X352" s="24"/>
      <c r="Y352" s="24"/>
      <c r="Z352" s="24"/>
      <c r="AB352" s="24"/>
    </row>
    <row r="353" spans="1:28" s="11" customFormat="1" ht="20.100000000000001" customHeight="1" x14ac:dyDescent="0.25">
      <c r="A353" s="12" t="str">
        <f>IF(ISBLANK(CLASSI!$B368),"",IFERROR(CLASSI!$B368,""))</f>
        <v>1C.12.090.0010.g</v>
      </c>
      <c r="B353" s="12" t="str">
        <f>IF(ISBLANK(VLOOKUP($A353,CLASSI!$B:$E,2,FALSE)),"",IFERROR(VLOOKUP($A353,CLASSI!$B:$E,2,FALSE),""))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125 mm - s= 5,00</v>
      </c>
      <c r="C353" s="12"/>
      <c r="D353" s="12"/>
      <c r="M353" s="10"/>
      <c r="N353" s="10"/>
      <c r="U353" s="42"/>
      <c r="V353" s="42"/>
      <c r="W353" s="42"/>
      <c r="X353" s="24"/>
      <c r="Y353" s="24"/>
      <c r="Z353" s="24"/>
      <c r="AB353" s="24"/>
    </row>
    <row r="354" spans="1:28" s="11" customFormat="1" ht="20.100000000000001" customHeight="1" x14ac:dyDescent="0.25">
      <c r="A354" s="12" t="str">
        <f>IF(ISBLANK(CLASSI!$B369),"",IFERROR(CLASSI!$B369,""))</f>
        <v>1C.12.090.0010.h</v>
      </c>
      <c r="B354" s="12" t="str">
        <f>IF(ISBLANK(VLOOKUP($A354,CLASSI!$B:$E,2,FALSE)),"",IFERROR(VLOOKUP($A354,CLASSI!$B:$E,2,FALSE),""))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160 mm - s= 5,50</v>
      </c>
      <c r="C354" s="12"/>
      <c r="D354" s="12"/>
      <c r="M354" s="10"/>
      <c r="N354" s="10"/>
      <c r="U354" s="42"/>
      <c r="V354" s="42"/>
      <c r="W354" s="42"/>
      <c r="X354" s="24"/>
      <c r="Y354" s="24"/>
      <c r="Z354" s="24"/>
      <c r="AB354" s="24"/>
    </row>
    <row r="355" spans="1:28" s="11" customFormat="1" ht="20.100000000000001" customHeight="1" x14ac:dyDescent="0.25">
      <c r="A355" s="12" t="str">
        <f>IF(ISBLANK(CLASSI!$B370),"",IFERROR(CLASSI!$B370,""))</f>
        <v>1C.12.090.0010.h</v>
      </c>
      <c r="B355" s="12" t="str">
        <f>IF(ISBLANK(VLOOKUP($A355,CLASSI!$B:$E,2,FALSE)),"",IFERROR(VLOOKUP($A355,CLASSI!$B:$E,2,FALSE),""))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160 mm - s= 5,50</v>
      </c>
      <c r="C355" s="12"/>
      <c r="D355" s="12"/>
      <c r="M355" s="10"/>
      <c r="N355" s="10"/>
      <c r="U355" s="42"/>
      <c r="V355" s="42"/>
      <c r="W355" s="42"/>
      <c r="X355" s="24"/>
      <c r="Y355" s="24"/>
      <c r="Z355" s="24"/>
      <c r="AB355" s="24"/>
    </row>
    <row r="356" spans="1:28" s="11" customFormat="1" ht="20.100000000000001" customHeight="1" x14ac:dyDescent="0.25">
      <c r="A356" s="12" t="str">
        <f>IF(ISBLANK(CLASSI!$B371),"",IFERROR(CLASSI!$B371,""))</f>
        <v>1C.12.090.0020.a</v>
      </c>
      <c r="B356" s="12" t="str">
        <f>IF(ISBLANK(VLOOKUP($A356,CLASSI!$B:$E,2,FALSE)),"",IFERROR(VLOOKUP($A356,CLASSI!$B:$E,2,FALSE),""))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C356" s="12"/>
      <c r="D356" s="12"/>
      <c r="M356" s="10"/>
      <c r="N356" s="10"/>
      <c r="U356" s="42"/>
      <c r="V356" s="42"/>
      <c r="W356" s="42"/>
      <c r="X356" s="24"/>
      <c r="Y356" s="24"/>
      <c r="Z356" s="24"/>
      <c r="AB356" s="24"/>
    </row>
    <row r="357" spans="1:28" s="11" customFormat="1" ht="20.100000000000001" customHeight="1" x14ac:dyDescent="0.25">
      <c r="A357" s="12" t="str">
        <f>IF(ISBLANK(CLASSI!$B372),"",IFERROR(CLASSI!$B372,""))</f>
        <v>1C.12.090.0020.a</v>
      </c>
      <c r="B357" s="12" t="str">
        <f>IF(ISBLANK(VLOOKUP($A357,CLASSI!$B:$E,2,FALSE)),"",IFERROR(VLOOKUP($A357,CLASSI!$B:$E,2,FALSE),""))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C357" s="12"/>
      <c r="D357" s="12"/>
      <c r="M357" s="10"/>
      <c r="N357" s="10"/>
      <c r="U357" s="42"/>
      <c r="V357" s="42"/>
      <c r="W357" s="42"/>
      <c r="X357" s="24"/>
      <c r="Y357" s="24"/>
      <c r="Z357" s="24"/>
      <c r="AB357" s="24"/>
    </row>
    <row r="358" spans="1:28" s="11" customFormat="1" ht="20.100000000000001" customHeight="1" x14ac:dyDescent="0.25">
      <c r="A358" s="12" t="str">
        <f>IF(ISBLANK(CLASSI!$B373),"",IFERROR(CLASSI!$B373,""))</f>
        <v>1C.12.090.0020.b</v>
      </c>
      <c r="B358" s="12" t="str">
        <f>IF(ISBLANK(VLOOKUP($A358,CLASSI!$B:$E,2,FALSE)),"",IFERROR(VLOOKUP($A358,CLASSI!$B:$E,2,FALSE),""))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C358" s="12"/>
      <c r="D358" s="12"/>
      <c r="M358" s="10"/>
      <c r="N358" s="10"/>
      <c r="U358" s="42"/>
      <c r="V358" s="42"/>
      <c r="W358" s="42"/>
      <c r="X358" s="24"/>
      <c r="Y358" s="24"/>
      <c r="Z358" s="24"/>
      <c r="AB358" s="24"/>
    </row>
    <row r="359" spans="1:28" s="11" customFormat="1" ht="20.100000000000001" customHeight="1" x14ac:dyDescent="0.25">
      <c r="A359" s="12" t="str">
        <f>IF(ISBLANK(CLASSI!$B374),"",IFERROR(CLASSI!$B374,""))</f>
        <v>1C.12.090.0020.b</v>
      </c>
      <c r="B359" s="12" t="str">
        <f>IF(ISBLANK(VLOOKUP($A359,CLASSI!$B:$E,2,FALSE)),"",IFERROR(VLOOKUP($A359,CLASSI!$B:$E,2,FALSE),""))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C359" s="12"/>
      <c r="D359" s="12"/>
      <c r="M359" s="10"/>
      <c r="N359" s="10"/>
      <c r="U359" s="42"/>
      <c r="V359" s="42"/>
      <c r="W359" s="42"/>
      <c r="X359" s="24"/>
      <c r="Y359" s="24"/>
      <c r="Z359" s="24"/>
      <c r="AB359" s="24"/>
    </row>
    <row r="360" spans="1:28" s="11" customFormat="1" ht="20.100000000000001" customHeight="1" x14ac:dyDescent="0.25">
      <c r="A360" s="12" t="str">
        <f>IF(ISBLANK(CLASSI!$B375),"",IFERROR(CLASSI!$B375,""))</f>
        <v>1C.12.090.0020.c</v>
      </c>
      <c r="B360" s="12" t="str">
        <f>IF(ISBLANK(VLOOKUP($A360,CLASSI!$B:$E,2,FALSE)),"",IFERROR(VLOOKUP($A360,CLASSI!$B:$E,2,FALSE),""))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C360" s="12"/>
      <c r="D360" s="12"/>
      <c r="M360" s="10"/>
      <c r="N360" s="10"/>
      <c r="U360" s="42"/>
      <c r="V360" s="42"/>
      <c r="W360" s="42"/>
      <c r="X360" s="24"/>
      <c r="Y360" s="24"/>
      <c r="Z360" s="24"/>
      <c r="AB360" s="24"/>
    </row>
    <row r="361" spans="1:28" s="11" customFormat="1" ht="20.100000000000001" customHeight="1" x14ac:dyDescent="0.25">
      <c r="A361" s="12" t="str">
        <f>IF(ISBLANK(CLASSI!$B376),"",IFERROR(CLASSI!$B376,""))</f>
        <v>1C.12.090.0020.c</v>
      </c>
      <c r="B361" s="12" t="str">
        <f>IF(ISBLANK(VLOOKUP($A361,CLASSI!$B:$E,2,FALSE)),"",IFERROR(VLOOKUP($A361,CLASSI!$B:$E,2,FALSE),""))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C361" s="12"/>
      <c r="D361" s="12"/>
      <c r="M361" s="10"/>
      <c r="N361" s="10"/>
      <c r="U361" s="42"/>
      <c r="V361" s="42"/>
      <c r="W361" s="42"/>
      <c r="X361" s="24"/>
      <c r="Y361" s="24"/>
      <c r="Z361" s="24"/>
      <c r="AB361" s="24"/>
    </row>
    <row r="362" spans="1:28" s="11" customFormat="1" ht="20.100000000000001" customHeight="1" x14ac:dyDescent="0.25">
      <c r="A362" s="12" t="str">
        <f>IF(ISBLANK(CLASSI!$B377),"",IFERROR(CLASSI!$B377,""))</f>
        <v>1C.12.090.0020.d</v>
      </c>
      <c r="B362" s="12" t="str">
        <f>IF(ISBLANK(VLOOKUP($A362,CLASSI!$B:$E,2,FALSE)),"",IFERROR(VLOOKUP($A362,CLASSI!$B:$E,2,FALSE),""))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C362" s="12"/>
      <c r="D362" s="12"/>
      <c r="M362" s="10"/>
      <c r="N362" s="10"/>
      <c r="U362" s="42"/>
      <c r="V362" s="42"/>
      <c r="W362" s="42"/>
      <c r="X362" s="24"/>
      <c r="Y362" s="24"/>
      <c r="Z362" s="24"/>
      <c r="AB362" s="24"/>
    </row>
    <row r="363" spans="1:28" s="11" customFormat="1" ht="20.100000000000001" customHeight="1" x14ac:dyDescent="0.25">
      <c r="A363" s="12" t="str">
        <f>IF(ISBLANK(CLASSI!$B378),"",IFERROR(CLASSI!$B378,""))</f>
        <v>1C.12.090.0020.d</v>
      </c>
      <c r="B363" s="12" t="str">
        <f>IF(ISBLANK(VLOOKUP($A363,CLASSI!$B:$E,2,FALSE)),"",IFERROR(VLOOKUP($A363,CLASSI!$B:$E,2,FALSE),""))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C363" s="12"/>
      <c r="D363" s="12"/>
      <c r="M363" s="10"/>
      <c r="N363" s="10"/>
      <c r="U363" s="42"/>
      <c r="V363" s="42"/>
      <c r="W363" s="42"/>
      <c r="X363" s="24"/>
      <c r="Y363" s="24"/>
      <c r="Z363" s="24"/>
      <c r="AB363" s="24"/>
    </row>
    <row r="364" spans="1:28" s="11" customFormat="1" ht="20.100000000000001" customHeight="1" x14ac:dyDescent="0.25">
      <c r="A364" s="12" t="str">
        <f>IF(ISBLANK(CLASSI!$B379),"",IFERROR(CLASSI!$B379,""))</f>
        <v>1C.12.090.0020.e</v>
      </c>
      <c r="B364" s="12" t="str">
        <f>IF(ISBLANK(VLOOKUP($A364,CLASSI!$B:$E,2,FALSE)),"",IFERROR(VLOOKUP($A364,CLASSI!$B:$E,2,FALSE),""))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C364" s="12"/>
      <c r="D364" s="12"/>
      <c r="M364" s="10"/>
      <c r="N364" s="10"/>
      <c r="U364" s="42"/>
      <c r="V364" s="42"/>
      <c r="W364" s="42"/>
      <c r="X364" s="24"/>
      <c r="Y364" s="24"/>
      <c r="Z364" s="24"/>
      <c r="AB364" s="24"/>
    </row>
    <row r="365" spans="1:28" s="11" customFormat="1" ht="20.100000000000001" customHeight="1" x14ac:dyDescent="0.25">
      <c r="A365" s="12" t="str">
        <f>IF(ISBLANK(CLASSI!$B380),"",IFERROR(CLASSI!$B380,""))</f>
        <v>1C.12.090.0020.e</v>
      </c>
      <c r="B365" s="12" t="str">
        <f>IF(ISBLANK(VLOOKUP($A365,CLASSI!$B:$E,2,FALSE)),"",IFERROR(VLOOKUP($A365,CLASSI!$B:$E,2,FALSE),""))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C365" s="12"/>
      <c r="D365" s="12"/>
      <c r="M365" s="10"/>
      <c r="N365" s="10"/>
      <c r="U365" s="42"/>
      <c r="V365" s="42"/>
      <c r="W365" s="42"/>
      <c r="X365" s="24"/>
      <c r="Y365" s="24"/>
      <c r="Z365" s="24"/>
      <c r="AB365" s="24"/>
    </row>
    <row r="366" spans="1:28" s="11" customFormat="1" ht="20.100000000000001" customHeight="1" x14ac:dyDescent="0.25">
      <c r="A366" s="12" t="str">
        <f>IF(ISBLANK(CLASSI!$B381),"",IFERROR(CLASSI!$B381,""))</f>
        <v>1C.12.090.0020.f</v>
      </c>
      <c r="B366" s="12" t="str">
        <f>IF(ISBLANK(VLOOKUP($A366,CLASSI!$B:$E,2,FALSE)),"",IFERROR(VLOOKUP($A366,CLASSI!$B:$E,2,FALSE),""))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C366" s="12"/>
      <c r="D366" s="12"/>
      <c r="M366" s="10"/>
      <c r="N366" s="10"/>
      <c r="U366" s="42"/>
      <c r="V366" s="42"/>
      <c r="W366" s="42"/>
      <c r="X366" s="24"/>
      <c r="Y366" s="24"/>
      <c r="Z366" s="24"/>
      <c r="AB366" s="24"/>
    </row>
    <row r="367" spans="1:28" s="11" customFormat="1" ht="20.100000000000001" customHeight="1" x14ac:dyDescent="0.25">
      <c r="A367" s="12" t="str">
        <f>IF(ISBLANK(CLASSI!$B382),"",IFERROR(CLASSI!$B382,""))</f>
        <v>1C.12.090.0020.f</v>
      </c>
      <c r="B367" s="12" t="str">
        <f>IF(ISBLANK(VLOOKUP($A367,CLASSI!$B:$E,2,FALSE)),"",IFERROR(VLOOKUP($A367,CLASSI!$B:$E,2,FALSE),""))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C367" s="12"/>
      <c r="D367" s="12"/>
      <c r="M367" s="10"/>
      <c r="N367" s="10"/>
      <c r="U367" s="42"/>
      <c r="V367" s="42"/>
      <c r="W367" s="42"/>
      <c r="X367" s="24"/>
      <c r="Y367" s="24"/>
      <c r="Z367" s="24"/>
      <c r="AB367" s="24"/>
    </row>
    <row r="368" spans="1:28" s="11" customFormat="1" ht="20.100000000000001" customHeight="1" x14ac:dyDescent="0.25">
      <c r="A368" s="12" t="str">
        <f>IF(ISBLANK(CLASSI!$B383),"",IFERROR(CLASSI!$B383,""))</f>
        <v/>
      </c>
      <c r="B368" s="12" t="str">
        <f>IF(ISBLANK(VLOOKUP($A368,CLASSI!$B:$E,2,FALSE)),"",IFERROR(VLOOKUP($A368,CLASSI!$B:$E,2,FALSE),""))</f>
        <v/>
      </c>
      <c r="C368" s="12"/>
      <c r="D368" s="12"/>
      <c r="M368" s="10"/>
      <c r="N368" s="10"/>
      <c r="U368" s="42"/>
      <c r="V368" s="42"/>
      <c r="W368" s="42"/>
      <c r="X368" s="24"/>
      <c r="Y368" s="24"/>
      <c r="Z368" s="24"/>
      <c r="AB368" s="24"/>
    </row>
    <row r="369" spans="1:28" s="11" customFormat="1" ht="20.100000000000001" customHeight="1" x14ac:dyDescent="0.25">
      <c r="A369" s="12" t="str">
        <f>IF(ISBLANK(CLASSI!$B384),"",IFERROR(CLASSI!$B384,""))</f>
        <v/>
      </c>
      <c r="B369" s="12" t="str">
        <f>IF(ISBLANK(VLOOKUP($A369,CLASSI!$B:$E,2,FALSE)),"",IFERROR(VLOOKUP($A369,CLASSI!$B:$E,2,FALSE),""))</f>
        <v/>
      </c>
      <c r="C369" s="12"/>
      <c r="D369" s="12"/>
      <c r="M369" s="10"/>
      <c r="N369" s="10"/>
      <c r="U369" s="42"/>
      <c r="V369" s="42"/>
      <c r="W369" s="42"/>
      <c r="X369" s="24"/>
      <c r="Y369" s="24"/>
      <c r="Z369" s="24"/>
      <c r="AB369" s="24"/>
    </row>
    <row r="370" spans="1:28" s="11" customFormat="1" ht="20.100000000000001" customHeight="1" x14ac:dyDescent="0.25">
      <c r="A370" s="12" t="str">
        <f>IF(ISBLANK(CLASSI!$B385),"",IFERROR(CLASSI!$B385,""))</f>
        <v/>
      </c>
      <c r="B370" s="12" t="str">
        <f>IF(ISBLANK(VLOOKUP($A370,CLASSI!$B:$E,2,FALSE)),"",IFERROR(VLOOKUP($A370,CLASSI!$B:$E,2,FALSE),""))</f>
        <v/>
      </c>
      <c r="C370" s="12"/>
      <c r="D370" s="12"/>
      <c r="M370" s="10"/>
      <c r="N370" s="10"/>
      <c r="U370" s="42"/>
      <c r="V370" s="42"/>
      <c r="W370" s="42"/>
      <c r="X370" s="24"/>
      <c r="Y370" s="24"/>
      <c r="Z370" s="24"/>
      <c r="AB370" s="24"/>
    </row>
    <row r="371" spans="1:28" s="11" customFormat="1" ht="20.100000000000001" customHeight="1" x14ac:dyDescent="0.25">
      <c r="A371" s="12" t="str">
        <f>IF(ISBLANK(CLASSI!$B386),"",IFERROR(CLASSI!$B386,""))</f>
        <v/>
      </c>
      <c r="B371" s="12" t="str">
        <f>IF(ISBLANK(VLOOKUP($A371,CLASSI!$B:$E,2,FALSE)),"",IFERROR(VLOOKUP($A371,CLASSI!$B:$E,2,FALSE),""))</f>
        <v/>
      </c>
      <c r="C371" s="12"/>
      <c r="D371" s="12"/>
      <c r="M371" s="10"/>
      <c r="N371" s="10"/>
      <c r="U371" s="42"/>
      <c r="V371" s="42"/>
      <c r="W371" s="42"/>
      <c r="X371" s="24"/>
      <c r="Y371" s="24"/>
      <c r="Z371" s="24"/>
      <c r="AB371" s="24"/>
    </row>
    <row r="372" spans="1:28" s="11" customFormat="1" ht="20.100000000000001" customHeight="1" x14ac:dyDescent="0.25">
      <c r="A372" s="12" t="str">
        <f>IF(ISBLANK(CLASSI!$B387),"",IFERROR(CLASSI!$B387,""))</f>
        <v/>
      </c>
      <c r="B372" s="12" t="str">
        <f>IF(ISBLANK(VLOOKUP($A372,CLASSI!$B:$E,2,FALSE)),"",IFERROR(VLOOKUP($A372,CLASSI!$B:$E,2,FALSE),""))</f>
        <v/>
      </c>
      <c r="C372" s="12"/>
      <c r="D372" s="12"/>
      <c r="M372" s="10"/>
      <c r="N372" s="10"/>
      <c r="U372" s="42"/>
      <c r="V372" s="42"/>
      <c r="W372" s="42"/>
      <c r="X372" s="24"/>
      <c r="Y372" s="24"/>
      <c r="Z372" s="24"/>
      <c r="AB372" s="24"/>
    </row>
    <row r="373" spans="1:28" s="11" customFormat="1" ht="20.100000000000001" customHeight="1" x14ac:dyDescent="0.25">
      <c r="A373" s="12" t="str">
        <f>IF(ISBLANK(CLASSI!$B388),"",IFERROR(CLASSI!$B388,""))</f>
        <v/>
      </c>
      <c r="B373" s="12" t="str">
        <f>IF(ISBLANK(VLOOKUP($A373,CLASSI!$B:$E,2,FALSE)),"",IFERROR(VLOOKUP($A373,CLASSI!$B:$E,2,FALSE),""))</f>
        <v/>
      </c>
      <c r="C373" s="12"/>
      <c r="D373" s="12"/>
      <c r="M373" s="10"/>
      <c r="N373" s="10"/>
      <c r="U373" s="42"/>
      <c r="V373" s="42"/>
      <c r="W373" s="42"/>
      <c r="X373" s="24"/>
      <c r="Y373" s="24"/>
      <c r="Z373" s="24"/>
      <c r="AB373" s="24"/>
    </row>
    <row r="374" spans="1:28" s="11" customFormat="1" ht="20.100000000000001" customHeight="1" x14ac:dyDescent="0.25">
      <c r="A374" s="12" t="str">
        <f>IF(ISBLANK(CLASSI!$B389),"",IFERROR(CLASSI!$B389,""))</f>
        <v/>
      </c>
      <c r="B374" s="12" t="str">
        <f>IF(ISBLANK(VLOOKUP($A374,CLASSI!$B:$E,2,FALSE)),"",IFERROR(VLOOKUP($A374,CLASSI!$B:$E,2,FALSE),""))</f>
        <v/>
      </c>
      <c r="C374" s="12"/>
      <c r="D374" s="12"/>
      <c r="M374" s="10"/>
      <c r="N374" s="10"/>
      <c r="U374" s="42"/>
      <c r="V374" s="42"/>
      <c r="W374" s="42"/>
      <c r="X374" s="24"/>
      <c r="Y374" s="24"/>
      <c r="Z374" s="24"/>
      <c r="AB374" s="24"/>
    </row>
    <row r="375" spans="1:28" s="11" customFormat="1" ht="20.100000000000001" customHeight="1" x14ac:dyDescent="0.25">
      <c r="A375" s="12" t="str">
        <f>IF(ISBLANK(CLASSI!$B390),"",IFERROR(CLASSI!$B390,""))</f>
        <v/>
      </c>
      <c r="B375" s="12" t="str">
        <f>IF(ISBLANK(VLOOKUP($A375,CLASSI!$B:$E,2,FALSE)),"",IFERROR(VLOOKUP($A375,CLASSI!$B:$E,2,FALSE),""))</f>
        <v/>
      </c>
      <c r="C375" s="12"/>
      <c r="D375" s="12"/>
      <c r="M375" s="10"/>
      <c r="N375" s="10"/>
      <c r="U375" s="42"/>
      <c r="V375" s="42"/>
      <c r="W375" s="42"/>
      <c r="X375" s="24"/>
      <c r="Y375" s="24"/>
      <c r="Z375" s="24"/>
      <c r="AB375" s="24"/>
    </row>
    <row r="376" spans="1:28" s="11" customFormat="1" ht="20.100000000000001" customHeight="1" x14ac:dyDescent="0.25">
      <c r="A376" s="12" t="str">
        <f>IF(ISBLANK(CLASSI!$B391),"",IFERROR(CLASSI!$B391,""))</f>
        <v/>
      </c>
      <c r="B376" s="12" t="str">
        <f>IF(ISBLANK(VLOOKUP($A376,CLASSI!$B:$E,2,FALSE)),"",IFERROR(VLOOKUP($A376,CLASSI!$B:$E,2,FALSE),""))</f>
        <v/>
      </c>
      <c r="C376" s="12"/>
      <c r="D376" s="12"/>
      <c r="M376" s="10"/>
      <c r="N376" s="10"/>
      <c r="U376" s="42"/>
      <c r="V376" s="42"/>
      <c r="W376" s="42"/>
      <c r="X376" s="24"/>
      <c r="Y376" s="24"/>
      <c r="Z376" s="24"/>
      <c r="AB376" s="24"/>
    </row>
    <row r="377" spans="1:28" s="11" customFormat="1" ht="20.100000000000001" customHeight="1" x14ac:dyDescent="0.25">
      <c r="A377" s="12" t="str">
        <f>IF(ISBLANK(CLASSI!$B392),"",IFERROR(CLASSI!$B392,""))</f>
        <v/>
      </c>
      <c r="B377" s="12" t="str">
        <f>IF(ISBLANK(VLOOKUP($A377,CLASSI!$B:$E,2,FALSE)),"",IFERROR(VLOOKUP($A377,CLASSI!$B:$E,2,FALSE),""))</f>
        <v/>
      </c>
      <c r="C377" s="12"/>
      <c r="D377" s="12"/>
      <c r="M377" s="10"/>
      <c r="N377" s="10"/>
      <c r="U377" s="42"/>
      <c r="V377" s="42"/>
      <c r="W377" s="42"/>
      <c r="X377" s="24"/>
      <c r="Y377" s="24"/>
      <c r="Z377" s="24"/>
      <c r="AB377" s="24"/>
    </row>
    <row r="378" spans="1:28" s="11" customFormat="1" ht="20.100000000000001" customHeight="1" x14ac:dyDescent="0.25">
      <c r="A378" s="12" t="str">
        <f>IF(ISBLANK(CLASSI!$B393),"",IFERROR(CLASSI!$B393,""))</f>
        <v/>
      </c>
      <c r="B378" s="12" t="str">
        <f>IF(ISBLANK(VLOOKUP($A378,CLASSI!$B:$E,2,FALSE)),"",IFERROR(VLOOKUP($A378,CLASSI!$B:$E,2,FALSE),""))</f>
        <v/>
      </c>
      <c r="C378" s="12"/>
      <c r="D378" s="12"/>
      <c r="M378" s="10"/>
      <c r="N378" s="10"/>
      <c r="U378" s="42"/>
      <c r="V378" s="42"/>
      <c r="W378" s="42"/>
      <c r="X378" s="24"/>
      <c r="Y378" s="24"/>
      <c r="Z378" s="24"/>
      <c r="AB378" s="24"/>
    </row>
    <row r="379" spans="1:28" s="11" customFormat="1" ht="20.100000000000001" customHeight="1" x14ac:dyDescent="0.25">
      <c r="A379" s="12" t="str">
        <f>IF(ISBLANK(CLASSI!$B394),"",IFERROR(CLASSI!$B394,""))</f>
        <v/>
      </c>
      <c r="B379" s="12" t="str">
        <f>IF(ISBLANK(VLOOKUP($A379,CLASSI!$B:$E,2,FALSE)),"",IFERROR(VLOOKUP($A379,CLASSI!$B:$E,2,FALSE),""))</f>
        <v/>
      </c>
      <c r="C379" s="12"/>
      <c r="D379" s="12"/>
      <c r="M379" s="10"/>
      <c r="N379" s="10"/>
      <c r="U379" s="42"/>
      <c r="V379" s="42"/>
      <c r="W379" s="42"/>
      <c r="X379" s="24"/>
      <c r="Y379" s="24"/>
      <c r="Z379" s="24"/>
      <c r="AB379" s="24"/>
    </row>
    <row r="380" spans="1:28" s="11" customFormat="1" ht="20.100000000000001" customHeight="1" x14ac:dyDescent="0.25">
      <c r="A380" s="12" t="str">
        <f>IF(ISBLANK(CLASSI!$B395),"",IFERROR(CLASSI!$B395,""))</f>
        <v/>
      </c>
      <c r="B380" s="12" t="str">
        <f>IF(ISBLANK(VLOOKUP($A380,CLASSI!$B:$E,2,FALSE)),"",IFERROR(VLOOKUP($A380,CLASSI!$B:$E,2,FALSE),""))</f>
        <v/>
      </c>
      <c r="C380" s="12"/>
      <c r="D380" s="12"/>
      <c r="M380" s="10"/>
      <c r="N380" s="10"/>
      <c r="U380" s="42"/>
      <c r="V380" s="42"/>
      <c r="W380" s="42"/>
      <c r="X380" s="24"/>
      <c r="Y380" s="24"/>
      <c r="Z380" s="24"/>
      <c r="AB380" s="24"/>
    </row>
    <row r="381" spans="1:28" s="11" customFormat="1" ht="20.100000000000001" customHeight="1" x14ac:dyDescent="0.25">
      <c r="A381" s="12" t="str">
        <f>IF(ISBLANK(CLASSI!$B396),"",IFERROR(CLASSI!$B396,""))</f>
        <v/>
      </c>
      <c r="B381" s="12" t="str">
        <f>IF(ISBLANK(VLOOKUP($A381,CLASSI!$B:$E,2,FALSE)),"",IFERROR(VLOOKUP($A381,CLASSI!$B:$E,2,FALSE),""))</f>
        <v/>
      </c>
      <c r="C381" s="12"/>
      <c r="D381" s="12"/>
      <c r="M381" s="10"/>
      <c r="N381" s="10"/>
      <c r="U381" s="42"/>
      <c r="V381" s="42"/>
      <c r="W381" s="42"/>
      <c r="X381" s="24"/>
      <c r="Y381" s="24"/>
      <c r="Z381" s="24"/>
      <c r="AB381" s="24"/>
    </row>
    <row r="382" spans="1:28" s="11" customFormat="1" ht="20.100000000000001" customHeight="1" x14ac:dyDescent="0.25">
      <c r="A382" s="12" t="str">
        <f>IF(ISBLANK(CLASSI!$B397),"",IFERROR(CLASSI!$B397,""))</f>
        <v/>
      </c>
      <c r="B382" s="12" t="str">
        <f>IF(ISBLANK(VLOOKUP($A382,CLASSI!$B:$E,2,FALSE)),"",IFERROR(VLOOKUP($A382,CLASSI!$B:$E,2,FALSE),""))</f>
        <v/>
      </c>
      <c r="C382" s="12"/>
      <c r="D382" s="12"/>
      <c r="M382" s="10"/>
      <c r="N382" s="10"/>
      <c r="U382" s="42"/>
      <c r="V382" s="42"/>
      <c r="W382" s="42"/>
      <c r="X382" s="24"/>
      <c r="Y382" s="24"/>
      <c r="Z382" s="24"/>
      <c r="AB382" s="24"/>
    </row>
    <row r="383" spans="1:28" s="11" customFormat="1" ht="20.100000000000001" customHeight="1" x14ac:dyDescent="0.25">
      <c r="A383" s="12" t="str">
        <f>IF(ISBLANK(CLASSI!$B398),"",IFERROR(CLASSI!$B398,""))</f>
        <v/>
      </c>
      <c r="B383" s="12" t="str">
        <f>IF(ISBLANK(VLOOKUP($A383,CLASSI!$B:$E,2,FALSE)),"",IFERROR(VLOOKUP($A383,CLASSI!$B:$E,2,FALSE),""))</f>
        <v/>
      </c>
      <c r="C383" s="12"/>
      <c r="D383" s="12"/>
      <c r="M383" s="10"/>
      <c r="N383" s="10"/>
      <c r="U383" s="42"/>
      <c r="V383" s="42"/>
      <c r="W383" s="42"/>
      <c r="X383" s="24"/>
      <c r="Y383" s="24"/>
      <c r="Z383" s="24"/>
      <c r="AB383" s="24"/>
    </row>
    <row r="384" spans="1:28" s="11" customFormat="1" ht="20.100000000000001" customHeight="1" x14ac:dyDescent="0.25">
      <c r="A384" s="12" t="str">
        <f>IF(ISBLANK(CLASSI!$B399),"",IFERROR(CLASSI!$B399,""))</f>
        <v/>
      </c>
      <c r="B384" s="12" t="str">
        <f>IF(ISBLANK(VLOOKUP($A384,CLASSI!$B:$E,2,FALSE)),"",IFERROR(VLOOKUP($A384,CLASSI!$B:$E,2,FALSE),""))</f>
        <v/>
      </c>
      <c r="C384" s="12"/>
      <c r="D384" s="12"/>
      <c r="M384" s="10"/>
      <c r="N384" s="10"/>
      <c r="U384" s="42"/>
      <c r="V384" s="42"/>
      <c r="W384" s="42"/>
      <c r="X384" s="24"/>
      <c r="Y384" s="24"/>
      <c r="Z384" s="24"/>
      <c r="AB384" s="24"/>
    </row>
    <row r="385" spans="1:28" s="11" customFormat="1" ht="20.100000000000001" customHeight="1" x14ac:dyDescent="0.25">
      <c r="A385" s="12" t="str">
        <f>IF(ISBLANK(CLASSI!$B400),"",IFERROR(CLASSI!$B400,""))</f>
        <v/>
      </c>
      <c r="B385" s="12" t="str">
        <f>IF(ISBLANK(VLOOKUP($A385,CLASSI!$B:$E,2,FALSE)),"",IFERROR(VLOOKUP($A385,CLASSI!$B:$E,2,FALSE),""))</f>
        <v/>
      </c>
      <c r="C385" s="12"/>
      <c r="D385" s="12"/>
      <c r="M385" s="10"/>
      <c r="N385" s="10"/>
      <c r="U385" s="42"/>
      <c r="V385" s="42"/>
      <c r="W385" s="42"/>
      <c r="X385" s="24"/>
      <c r="Y385" s="24"/>
      <c r="Z385" s="24"/>
      <c r="AB385" s="24"/>
    </row>
    <row r="386" spans="1:28" s="11" customFormat="1" ht="20.100000000000001" customHeight="1" x14ac:dyDescent="0.25">
      <c r="A386" s="12" t="str">
        <f>IF(ISBLANK(CLASSI!$B401),"",IFERROR(CLASSI!$B401,""))</f>
        <v/>
      </c>
      <c r="B386" s="12" t="str">
        <f>IF(ISBLANK(VLOOKUP($A386,CLASSI!$B:$E,2,FALSE)),"",IFERROR(VLOOKUP($A386,CLASSI!$B:$E,2,FALSE),""))</f>
        <v/>
      </c>
      <c r="C386" s="12"/>
      <c r="D386" s="12"/>
      <c r="M386" s="10"/>
      <c r="N386" s="10"/>
      <c r="U386" s="42"/>
      <c r="V386" s="42"/>
      <c r="W386" s="42"/>
      <c r="X386" s="24"/>
      <c r="Y386" s="24"/>
      <c r="Z386" s="24"/>
      <c r="AB386" s="24"/>
    </row>
    <row r="387" spans="1:28" s="11" customFormat="1" ht="20.100000000000001" customHeight="1" x14ac:dyDescent="0.25">
      <c r="A387" s="12" t="str">
        <f>IF(ISBLANK(CLASSI!$B402),"",IFERROR(CLASSI!$B402,""))</f>
        <v/>
      </c>
      <c r="B387" s="12" t="str">
        <f>IF(ISBLANK(VLOOKUP($A387,CLASSI!$B:$E,2,FALSE)),"",IFERROR(VLOOKUP($A387,CLASSI!$B:$E,2,FALSE),""))</f>
        <v/>
      </c>
      <c r="C387" s="12"/>
      <c r="D387" s="12"/>
      <c r="M387" s="10"/>
      <c r="N387" s="10"/>
      <c r="U387" s="42"/>
      <c r="V387" s="42"/>
      <c r="W387" s="42"/>
      <c r="X387" s="24"/>
      <c r="Y387" s="24"/>
      <c r="Z387" s="24"/>
      <c r="AB387" s="24"/>
    </row>
    <row r="388" spans="1:28" s="11" customFormat="1" ht="20.100000000000001" customHeight="1" x14ac:dyDescent="0.25">
      <c r="A388" s="12" t="str">
        <f>IF(ISBLANK(CLASSI!$B403),"",IFERROR(CLASSI!$B403,""))</f>
        <v/>
      </c>
      <c r="B388" s="12" t="str">
        <f>IF(ISBLANK(VLOOKUP($A388,CLASSI!$B:$E,2,FALSE)),"",IFERROR(VLOOKUP($A388,CLASSI!$B:$E,2,FALSE),""))</f>
        <v/>
      </c>
      <c r="C388" s="12"/>
      <c r="D388" s="12"/>
      <c r="M388" s="10"/>
      <c r="N388" s="10"/>
      <c r="U388" s="42"/>
      <c r="V388" s="42"/>
      <c r="W388" s="42"/>
      <c r="X388" s="24"/>
      <c r="Y388" s="24"/>
      <c r="Z388" s="24"/>
      <c r="AB388" s="24"/>
    </row>
    <row r="389" spans="1:28" s="11" customFormat="1" ht="20.100000000000001" customHeight="1" x14ac:dyDescent="0.25">
      <c r="A389" s="12" t="str">
        <f>IF(ISBLANK(CLASSI!$B404),"",IFERROR(CLASSI!$B404,""))</f>
        <v/>
      </c>
      <c r="B389" s="12" t="str">
        <f>IF(ISBLANK(VLOOKUP($A389,CLASSI!$B:$E,2,FALSE)),"",IFERROR(VLOOKUP($A389,CLASSI!$B:$E,2,FALSE),""))</f>
        <v/>
      </c>
      <c r="C389" s="12"/>
      <c r="D389" s="12"/>
      <c r="M389" s="10"/>
      <c r="N389" s="10"/>
      <c r="U389" s="42"/>
      <c r="V389" s="42"/>
      <c r="W389" s="42"/>
      <c r="X389" s="24"/>
      <c r="Y389" s="24"/>
      <c r="Z389" s="24"/>
      <c r="AB389" s="24"/>
    </row>
    <row r="390" spans="1:28" s="11" customFormat="1" ht="20.100000000000001" customHeight="1" x14ac:dyDescent="0.25">
      <c r="A390" s="12" t="str">
        <f>IF(ISBLANK(CLASSI!$B405),"",IFERROR(CLASSI!$B405,""))</f>
        <v/>
      </c>
      <c r="B390" s="12" t="str">
        <f>IF(ISBLANK(VLOOKUP($A390,CLASSI!$B:$E,2,FALSE)),"",IFERROR(VLOOKUP($A390,CLASSI!$B:$E,2,FALSE),""))</f>
        <v/>
      </c>
      <c r="C390" s="12"/>
      <c r="D390" s="12"/>
      <c r="M390" s="10"/>
      <c r="N390" s="10"/>
      <c r="U390" s="42"/>
      <c r="V390" s="42"/>
      <c r="W390" s="42"/>
      <c r="X390" s="24"/>
      <c r="Y390" s="24"/>
      <c r="Z390" s="24"/>
      <c r="AB390" s="24"/>
    </row>
    <row r="391" spans="1:28" s="11" customFormat="1" ht="20.100000000000001" customHeight="1" x14ac:dyDescent="0.25">
      <c r="A391" s="12" t="str">
        <f>IF(ISBLANK(CLASSI!$B406),"",IFERROR(CLASSI!$B406,""))</f>
        <v/>
      </c>
      <c r="B391" s="12" t="str">
        <f>IF(ISBLANK(VLOOKUP($A391,CLASSI!$B:$E,2,FALSE)),"",IFERROR(VLOOKUP($A391,CLASSI!$B:$E,2,FALSE),""))</f>
        <v/>
      </c>
      <c r="C391" s="12"/>
      <c r="D391" s="12"/>
      <c r="M391" s="10"/>
      <c r="N391" s="10"/>
      <c r="U391" s="42"/>
      <c r="V391" s="42"/>
      <c r="W391" s="42"/>
      <c r="X391" s="24"/>
      <c r="Y391" s="24"/>
      <c r="Z391" s="24"/>
      <c r="AB391" s="24"/>
    </row>
    <row r="392" spans="1:28" s="11" customFormat="1" ht="20.100000000000001" customHeight="1" x14ac:dyDescent="0.25">
      <c r="A392" s="12" t="str">
        <f>IF(ISBLANK(CLASSI!$B407),"",IFERROR(CLASSI!$B407,""))</f>
        <v/>
      </c>
      <c r="B392" s="12" t="str">
        <f>IF(ISBLANK(VLOOKUP($A392,CLASSI!$B:$E,2,FALSE)),"",IFERROR(VLOOKUP($A392,CLASSI!$B:$E,2,FALSE),""))</f>
        <v/>
      </c>
      <c r="C392" s="12"/>
      <c r="D392" s="12"/>
      <c r="M392" s="10"/>
      <c r="N392" s="10"/>
      <c r="U392" s="42"/>
      <c r="V392" s="42"/>
      <c r="W392" s="42"/>
      <c r="X392" s="24"/>
      <c r="Y392" s="24"/>
      <c r="Z392" s="24"/>
      <c r="AB392" s="24"/>
    </row>
    <row r="393" spans="1:28" s="11" customFormat="1" ht="20.100000000000001" customHeight="1" x14ac:dyDescent="0.25">
      <c r="A393" s="12" t="str">
        <f>IF(ISBLANK(CLASSI!$B408),"",IFERROR(CLASSI!$B408,""))</f>
        <v/>
      </c>
      <c r="B393" s="12" t="str">
        <f>IF(ISBLANK(VLOOKUP($A393,CLASSI!$B:$E,2,FALSE)),"",IFERROR(VLOOKUP($A393,CLASSI!$B:$E,2,FALSE),""))</f>
        <v/>
      </c>
      <c r="C393" s="12"/>
      <c r="D393" s="12"/>
      <c r="M393" s="10"/>
      <c r="N393" s="10"/>
      <c r="U393" s="42"/>
      <c r="V393" s="42"/>
      <c r="W393" s="42"/>
      <c r="X393" s="24"/>
      <c r="Y393" s="24"/>
      <c r="Z393" s="24"/>
      <c r="AB393" s="24"/>
    </row>
    <row r="394" spans="1:28" s="11" customFormat="1" ht="20.100000000000001" customHeight="1" x14ac:dyDescent="0.25">
      <c r="A394" s="12" t="str">
        <f>IF(ISBLANK(CLASSI!$B409),"",IFERROR(CLASSI!$B409,""))</f>
        <v/>
      </c>
      <c r="B394" s="12" t="str">
        <f>IF(ISBLANK(VLOOKUP($A394,CLASSI!$B:$E,2,FALSE)),"",IFERROR(VLOOKUP($A394,CLASSI!$B:$E,2,FALSE),""))</f>
        <v/>
      </c>
      <c r="C394" s="12"/>
      <c r="D394" s="12"/>
      <c r="M394" s="10"/>
      <c r="N394" s="10"/>
      <c r="U394" s="42"/>
      <c r="V394" s="42"/>
      <c r="W394" s="42"/>
      <c r="X394" s="24"/>
      <c r="Y394" s="24"/>
      <c r="Z394" s="24"/>
      <c r="AB394" s="24"/>
    </row>
    <row r="395" spans="1:28" s="11" customFormat="1" ht="20.100000000000001" customHeight="1" x14ac:dyDescent="0.25">
      <c r="A395" s="12" t="str">
        <f>IF(ISBLANK(CLASSI!$B410),"",IFERROR(CLASSI!$B410,""))</f>
        <v/>
      </c>
      <c r="B395" s="12" t="str">
        <f>IF(ISBLANK(VLOOKUP($A395,CLASSI!$B:$E,2,FALSE)),"",IFERROR(VLOOKUP($A395,CLASSI!$B:$E,2,FALSE),""))</f>
        <v/>
      </c>
      <c r="C395" s="12"/>
      <c r="D395" s="12"/>
      <c r="M395" s="10"/>
      <c r="N395" s="10"/>
      <c r="U395" s="42"/>
      <c r="V395" s="42"/>
      <c r="W395" s="42"/>
      <c r="X395" s="24"/>
      <c r="Y395" s="24"/>
      <c r="Z395" s="24"/>
      <c r="AB395" s="24"/>
    </row>
    <row r="396" spans="1:28" s="11" customFormat="1" ht="20.100000000000001" customHeight="1" x14ac:dyDescent="0.25">
      <c r="A396" s="12" t="str">
        <f>IF(ISBLANK(CLASSI!$B411),"",IFERROR(CLASSI!$B411,""))</f>
        <v/>
      </c>
      <c r="B396" s="12" t="str">
        <f>IF(ISBLANK(VLOOKUP($A396,CLASSI!$B:$E,2,FALSE)),"",IFERROR(VLOOKUP($A396,CLASSI!$B:$E,2,FALSE),""))</f>
        <v/>
      </c>
      <c r="C396" s="12"/>
      <c r="D396" s="12"/>
      <c r="M396" s="10"/>
      <c r="N396" s="10"/>
      <c r="U396" s="42"/>
      <c r="V396" s="42"/>
      <c r="W396" s="42"/>
      <c r="X396" s="24"/>
      <c r="Y396" s="24"/>
      <c r="Z396" s="24"/>
      <c r="AB396" s="24"/>
    </row>
    <row r="397" spans="1:28" s="11" customFormat="1" ht="20.100000000000001" customHeight="1" x14ac:dyDescent="0.25">
      <c r="A397" s="12" t="str">
        <f>IF(ISBLANK(CLASSI!$B412),"",IFERROR(CLASSI!$B412,""))</f>
        <v/>
      </c>
      <c r="B397" s="12" t="str">
        <f>IF(ISBLANK(VLOOKUP($A397,CLASSI!$B:$E,2,FALSE)),"",IFERROR(VLOOKUP($A397,CLASSI!$B:$E,2,FALSE),""))</f>
        <v/>
      </c>
      <c r="C397" s="12"/>
      <c r="D397" s="12"/>
      <c r="M397" s="10"/>
      <c r="N397" s="10"/>
      <c r="U397" s="42"/>
      <c r="V397" s="42"/>
      <c r="W397" s="42"/>
      <c r="X397" s="24"/>
      <c r="Y397" s="24"/>
      <c r="Z397" s="24"/>
      <c r="AB397" s="24"/>
    </row>
    <row r="398" spans="1:28" s="11" customFormat="1" ht="20.100000000000001" customHeight="1" x14ac:dyDescent="0.25">
      <c r="A398" s="12" t="str">
        <f>IF(ISBLANK(CLASSI!$B413),"",IFERROR(CLASSI!$B413,""))</f>
        <v/>
      </c>
      <c r="B398" s="12" t="str">
        <f>IF(ISBLANK(VLOOKUP($A398,CLASSI!$B:$E,2,FALSE)),"",IFERROR(VLOOKUP($A398,CLASSI!$B:$E,2,FALSE),""))</f>
        <v/>
      </c>
      <c r="C398" s="12"/>
      <c r="D398" s="12"/>
      <c r="M398" s="10"/>
      <c r="N398" s="10"/>
      <c r="U398" s="42"/>
      <c r="V398" s="42"/>
      <c r="W398" s="42"/>
      <c r="X398" s="24"/>
      <c r="Y398" s="24"/>
      <c r="Z398" s="24"/>
      <c r="AB398" s="24"/>
    </row>
    <row r="399" spans="1:28" s="11" customFormat="1" ht="20.100000000000001" customHeight="1" x14ac:dyDescent="0.25">
      <c r="A399" s="12" t="str">
        <f>IF(ISBLANK(CLASSI!$B414),"",IFERROR(CLASSI!$B414,""))</f>
        <v/>
      </c>
      <c r="B399" s="12" t="str">
        <f>IF(ISBLANK(VLOOKUP($A399,CLASSI!$B:$E,2,FALSE)),"",IFERROR(VLOOKUP($A399,CLASSI!$B:$E,2,FALSE),""))</f>
        <v/>
      </c>
      <c r="C399" s="12"/>
      <c r="D399" s="12"/>
      <c r="M399" s="10"/>
      <c r="N399" s="10"/>
      <c r="U399" s="42"/>
      <c r="V399" s="42"/>
      <c r="W399" s="42"/>
      <c r="X399" s="24"/>
      <c r="Y399" s="24"/>
      <c r="Z399" s="24"/>
      <c r="AB399" s="24"/>
    </row>
    <row r="400" spans="1:28" s="11" customFormat="1" ht="20.100000000000001" customHeight="1" x14ac:dyDescent="0.25">
      <c r="A400" s="12" t="str">
        <f>IF(ISBLANK(CLASSI!$B415),"",IFERROR(CLASSI!$B415,""))</f>
        <v/>
      </c>
      <c r="B400" s="12" t="str">
        <f>IF(ISBLANK(VLOOKUP($A400,CLASSI!$B:$E,2,FALSE)),"",IFERROR(VLOOKUP($A400,CLASSI!$B:$E,2,FALSE),""))</f>
        <v/>
      </c>
      <c r="C400" s="12"/>
      <c r="D400" s="12"/>
      <c r="M400" s="10"/>
      <c r="N400" s="10"/>
      <c r="U400" s="42"/>
      <c r="V400" s="42"/>
      <c r="W400" s="42"/>
      <c r="X400" s="24"/>
      <c r="Y400" s="24"/>
      <c r="Z400" s="24"/>
      <c r="AB400" s="24"/>
    </row>
    <row r="401" spans="1:28" s="11" customFormat="1" ht="20.100000000000001" customHeight="1" x14ac:dyDescent="0.25">
      <c r="A401" s="12" t="str">
        <f>IF(ISBLANK(CLASSI!$B416),"",IFERROR(CLASSI!$B416,""))</f>
        <v/>
      </c>
      <c r="B401" s="12" t="str">
        <f>IF(ISBLANK(VLOOKUP($A401,CLASSI!$B:$E,2,FALSE)),"",IFERROR(VLOOKUP($A401,CLASSI!$B:$E,2,FALSE),""))</f>
        <v/>
      </c>
      <c r="C401" s="12"/>
      <c r="D401" s="12"/>
      <c r="M401" s="10"/>
      <c r="N401" s="10"/>
      <c r="U401" s="42"/>
      <c r="V401" s="42"/>
      <c r="W401" s="42"/>
      <c r="X401" s="24"/>
      <c r="Y401" s="24"/>
      <c r="Z401" s="24"/>
      <c r="AB401" s="24"/>
    </row>
    <row r="402" spans="1:28" s="11" customFormat="1" ht="20.100000000000001" customHeight="1" x14ac:dyDescent="0.25">
      <c r="A402" s="12" t="str">
        <f>IF(ISBLANK(CLASSI!$B417),"",IFERROR(CLASSI!$B417,""))</f>
        <v/>
      </c>
      <c r="B402" s="12" t="str">
        <f>IF(ISBLANK(VLOOKUP($A402,CLASSI!$B:$E,2,FALSE)),"",IFERROR(VLOOKUP($A402,CLASSI!$B:$E,2,FALSE),""))</f>
        <v/>
      </c>
      <c r="C402" s="12"/>
      <c r="D402" s="12"/>
      <c r="M402" s="10"/>
      <c r="N402" s="10"/>
      <c r="U402" s="42"/>
      <c r="V402" s="42"/>
      <c r="W402" s="42"/>
      <c r="X402" s="24"/>
      <c r="Y402" s="24"/>
      <c r="Z402" s="24"/>
      <c r="AB402" s="24"/>
    </row>
    <row r="403" spans="1:28" s="11" customFormat="1" ht="20.100000000000001" customHeight="1" x14ac:dyDescent="0.25">
      <c r="A403" s="12" t="str">
        <f>IF(ISBLANK(CLASSI!$B418),"",IFERROR(CLASSI!$B418,""))</f>
        <v/>
      </c>
      <c r="B403" s="12" t="str">
        <f>IF(ISBLANK(VLOOKUP($A403,CLASSI!$B:$E,2,FALSE)),"",IFERROR(VLOOKUP($A403,CLASSI!$B:$E,2,FALSE),""))</f>
        <v/>
      </c>
      <c r="C403" s="12"/>
      <c r="D403" s="12"/>
      <c r="M403" s="10"/>
      <c r="N403" s="10"/>
      <c r="U403" s="42"/>
      <c r="V403" s="42"/>
      <c r="W403" s="42"/>
      <c r="X403" s="24"/>
      <c r="Y403" s="24"/>
      <c r="Z403" s="24"/>
      <c r="AB403" s="24"/>
    </row>
    <row r="404" spans="1:28" s="11" customFormat="1" ht="20.100000000000001" customHeight="1" x14ac:dyDescent="0.25">
      <c r="A404" s="12" t="str">
        <f>IF(ISBLANK(CLASSI!$B419),"",IFERROR(CLASSI!$B419,""))</f>
        <v/>
      </c>
      <c r="B404" s="12" t="str">
        <f>IF(ISBLANK(VLOOKUP($A404,CLASSI!$B:$E,2,FALSE)),"",IFERROR(VLOOKUP($A404,CLASSI!$B:$E,2,FALSE),""))</f>
        <v/>
      </c>
      <c r="C404" s="12"/>
      <c r="D404" s="12"/>
      <c r="M404" s="10"/>
      <c r="N404" s="10"/>
      <c r="U404" s="42"/>
      <c r="V404" s="42"/>
      <c r="W404" s="42"/>
      <c r="X404" s="24"/>
      <c r="Y404" s="24"/>
      <c r="Z404" s="24"/>
      <c r="AB404" s="24"/>
    </row>
    <row r="405" spans="1:28" s="11" customFormat="1" ht="20.100000000000001" customHeight="1" x14ac:dyDescent="0.25">
      <c r="A405" s="12" t="str">
        <f>IF(ISBLANK(CLASSI!$B420),"",IFERROR(CLASSI!$B420,""))</f>
        <v/>
      </c>
      <c r="B405" s="12" t="str">
        <f>IF(ISBLANK(VLOOKUP($A405,CLASSI!$B:$E,2,FALSE)),"",IFERROR(VLOOKUP($A405,CLASSI!$B:$E,2,FALSE),""))</f>
        <v/>
      </c>
      <c r="C405" s="12"/>
      <c r="D405" s="12"/>
      <c r="M405" s="10"/>
      <c r="N405" s="10"/>
      <c r="U405" s="42"/>
      <c r="V405" s="42"/>
      <c r="W405" s="42"/>
      <c r="X405" s="24"/>
      <c r="Y405" s="24"/>
      <c r="Z405" s="24"/>
      <c r="AB405" s="24"/>
    </row>
    <row r="406" spans="1:28" s="11" customFormat="1" ht="20.100000000000001" customHeight="1" x14ac:dyDescent="0.25">
      <c r="A406" s="12" t="str">
        <f>IF(ISBLANK(CLASSI!$B421),"",IFERROR(CLASSI!$B421,""))</f>
        <v/>
      </c>
      <c r="B406" s="12" t="str">
        <f>IF(ISBLANK(VLOOKUP($A406,CLASSI!$B:$E,2,FALSE)),"",IFERROR(VLOOKUP($A406,CLASSI!$B:$E,2,FALSE),""))</f>
        <v/>
      </c>
      <c r="C406" s="12"/>
      <c r="D406" s="12"/>
      <c r="M406" s="10"/>
      <c r="N406" s="10"/>
      <c r="U406" s="42"/>
      <c r="V406" s="42"/>
      <c r="W406" s="42"/>
      <c r="X406" s="24"/>
      <c r="Y406" s="24"/>
      <c r="Z406" s="24"/>
      <c r="AB406" s="24"/>
    </row>
    <row r="407" spans="1:28" s="11" customFormat="1" ht="20.100000000000001" customHeight="1" x14ac:dyDescent="0.25">
      <c r="A407" s="12" t="str">
        <f>IF(ISBLANK(CLASSI!$B422),"",IFERROR(CLASSI!$B422,""))</f>
        <v/>
      </c>
      <c r="B407" s="12" t="str">
        <f>IF(ISBLANK(VLOOKUP($A407,CLASSI!$B:$E,2,FALSE)),"",IFERROR(VLOOKUP($A407,CLASSI!$B:$E,2,FALSE),""))</f>
        <v/>
      </c>
      <c r="C407" s="12"/>
      <c r="D407" s="12"/>
      <c r="M407" s="10"/>
      <c r="N407" s="10"/>
      <c r="U407" s="42"/>
      <c r="V407" s="42"/>
      <c r="W407" s="42"/>
      <c r="X407" s="24"/>
      <c r="Y407" s="24"/>
      <c r="Z407" s="24"/>
      <c r="AB407" s="24"/>
    </row>
    <row r="408" spans="1:28" s="11" customFormat="1" ht="20.100000000000001" customHeight="1" x14ac:dyDescent="0.25">
      <c r="A408" s="12" t="str">
        <f>IF(ISBLANK(CLASSI!$B423),"",IFERROR(CLASSI!$B423,""))</f>
        <v/>
      </c>
      <c r="B408" s="12" t="str">
        <f>IF(ISBLANK(VLOOKUP($A408,CLASSI!$B:$E,2,FALSE)),"",IFERROR(VLOOKUP($A408,CLASSI!$B:$E,2,FALSE),""))</f>
        <v/>
      </c>
      <c r="C408" s="12"/>
      <c r="D408" s="12"/>
      <c r="M408" s="10"/>
      <c r="N408" s="10"/>
      <c r="U408" s="42"/>
      <c r="V408" s="42"/>
      <c r="W408" s="42"/>
      <c r="X408" s="24"/>
      <c r="Y408" s="24"/>
      <c r="Z408" s="24"/>
      <c r="AB408" s="24"/>
    </row>
    <row r="409" spans="1:28" s="11" customFormat="1" ht="20.100000000000001" customHeight="1" x14ac:dyDescent="0.25">
      <c r="A409" s="12" t="str">
        <f>IF(ISBLANK(CLASSI!$B424),"",IFERROR(CLASSI!$B424,""))</f>
        <v/>
      </c>
      <c r="B409" s="12" t="str">
        <f>IF(ISBLANK(VLOOKUP($A409,CLASSI!$B:$E,2,FALSE)),"",IFERROR(VLOOKUP($A409,CLASSI!$B:$E,2,FALSE),""))</f>
        <v/>
      </c>
      <c r="C409" s="12"/>
      <c r="D409" s="12"/>
      <c r="M409" s="10"/>
      <c r="N409" s="10"/>
      <c r="U409" s="42"/>
      <c r="V409" s="42"/>
      <c r="W409" s="42"/>
      <c r="X409" s="24"/>
      <c r="Y409" s="24"/>
      <c r="Z409" s="24"/>
      <c r="AB409" s="24"/>
    </row>
    <row r="410" spans="1:28" s="11" customFormat="1" ht="20.100000000000001" customHeight="1" x14ac:dyDescent="0.25">
      <c r="A410" s="12" t="str">
        <f>IF(ISBLANK(CLASSI!$B425),"",IFERROR(CLASSI!$B425,""))</f>
        <v/>
      </c>
      <c r="B410" s="12" t="str">
        <f>IF(ISBLANK(VLOOKUP($A410,CLASSI!$B:$E,2,FALSE)),"",IFERROR(VLOOKUP($A410,CLASSI!$B:$E,2,FALSE),""))</f>
        <v/>
      </c>
      <c r="C410" s="12"/>
      <c r="D410" s="12"/>
      <c r="M410" s="10"/>
      <c r="N410" s="10"/>
      <c r="U410" s="42"/>
      <c r="V410" s="42"/>
      <c r="W410" s="42"/>
      <c r="X410" s="24"/>
      <c r="Y410" s="24"/>
      <c r="Z410" s="24"/>
      <c r="AB410" s="24"/>
    </row>
    <row r="411" spans="1:28" s="11" customFormat="1" ht="20.100000000000001" customHeight="1" x14ac:dyDescent="0.25">
      <c r="A411" s="12" t="str">
        <f>IF(ISBLANK(CLASSI!$B426),"",IFERROR(CLASSI!$B426,""))</f>
        <v/>
      </c>
      <c r="B411" s="12" t="str">
        <f>IF(ISBLANK(VLOOKUP($A411,CLASSI!$B:$E,2,FALSE)),"",IFERROR(VLOOKUP($A411,CLASSI!$B:$E,2,FALSE),""))</f>
        <v/>
      </c>
      <c r="C411" s="12"/>
      <c r="D411" s="12"/>
      <c r="M411" s="10"/>
      <c r="N411" s="10"/>
      <c r="U411" s="42"/>
      <c r="V411" s="42"/>
      <c r="W411" s="42"/>
      <c r="X411" s="24"/>
      <c r="Y411" s="24"/>
      <c r="Z411" s="24"/>
      <c r="AB411" s="24"/>
    </row>
    <row r="412" spans="1:28" s="11" customFormat="1" ht="20.100000000000001" customHeight="1" x14ac:dyDescent="0.25">
      <c r="A412" s="12" t="str">
        <f>IF(ISBLANK(CLASSI!$B427),"",IFERROR(CLASSI!$B427,""))</f>
        <v/>
      </c>
      <c r="B412" s="12" t="str">
        <f>IF(ISBLANK(VLOOKUP($A412,CLASSI!$B:$E,2,FALSE)),"",IFERROR(VLOOKUP($A412,CLASSI!$B:$E,2,FALSE),""))</f>
        <v/>
      </c>
      <c r="C412" s="12"/>
      <c r="D412" s="12"/>
      <c r="M412" s="10"/>
      <c r="N412" s="10"/>
      <c r="U412" s="42"/>
      <c r="V412" s="42"/>
      <c r="W412" s="42"/>
      <c r="X412" s="24"/>
      <c r="Y412" s="24"/>
      <c r="Z412" s="24"/>
      <c r="AB412" s="24"/>
    </row>
    <row r="413" spans="1:28" s="11" customFormat="1" ht="20.100000000000001" customHeight="1" x14ac:dyDescent="0.25">
      <c r="A413" s="12" t="str">
        <f>IF(ISBLANK(CLASSI!$B428),"",IFERROR(CLASSI!$B428,""))</f>
        <v/>
      </c>
      <c r="B413" s="12" t="str">
        <f>IF(ISBLANK(VLOOKUP($A413,CLASSI!$B:$E,2,FALSE)),"",IFERROR(VLOOKUP($A413,CLASSI!$B:$E,2,FALSE),""))</f>
        <v/>
      </c>
      <c r="C413" s="12"/>
      <c r="D413" s="12"/>
      <c r="M413" s="10"/>
      <c r="N413" s="10"/>
      <c r="U413" s="42"/>
      <c r="V413" s="42"/>
      <c r="W413" s="42"/>
      <c r="X413" s="24"/>
      <c r="Y413" s="24"/>
      <c r="Z413" s="24"/>
      <c r="AB413" s="24"/>
    </row>
    <row r="414" spans="1:28" s="11" customFormat="1" ht="20.100000000000001" customHeight="1" x14ac:dyDescent="0.25">
      <c r="A414" s="12" t="str">
        <f>IF(ISBLANK(CLASSI!$B429),"",IFERROR(CLASSI!$B429,""))</f>
        <v/>
      </c>
      <c r="B414" s="12" t="str">
        <f>IF(ISBLANK(VLOOKUP($A414,CLASSI!$B:$E,2,FALSE)),"",IFERROR(VLOOKUP($A414,CLASSI!$B:$E,2,FALSE),""))</f>
        <v/>
      </c>
      <c r="C414" s="12"/>
      <c r="D414" s="12"/>
      <c r="M414" s="10"/>
      <c r="N414" s="10"/>
      <c r="U414" s="42"/>
      <c r="V414" s="42"/>
      <c r="W414" s="42"/>
      <c r="X414" s="24"/>
      <c r="Y414" s="24"/>
      <c r="Z414" s="24"/>
      <c r="AB414" s="24"/>
    </row>
    <row r="415" spans="1:28" s="11" customFormat="1" ht="20.100000000000001" customHeight="1" x14ac:dyDescent="0.25">
      <c r="A415" s="12" t="str">
        <f>IF(ISBLANK(CLASSI!$B430),"",IFERROR(CLASSI!$B430,""))</f>
        <v/>
      </c>
      <c r="B415" s="12" t="str">
        <f>IF(ISBLANK(VLOOKUP($A415,CLASSI!$B:$E,2,FALSE)),"",IFERROR(VLOOKUP($A415,CLASSI!$B:$E,2,FALSE),""))</f>
        <v/>
      </c>
      <c r="C415" s="12"/>
      <c r="D415" s="12"/>
      <c r="M415" s="10"/>
      <c r="N415" s="10"/>
      <c r="U415" s="42"/>
      <c r="V415" s="42"/>
      <c r="W415" s="42"/>
      <c r="X415" s="24"/>
      <c r="Y415" s="24"/>
      <c r="Z415" s="24"/>
      <c r="AB415" s="24"/>
    </row>
    <row r="416" spans="1:28" s="11" customFormat="1" ht="20.100000000000001" customHeight="1" x14ac:dyDescent="0.25">
      <c r="A416" s="12" t="str">
        <f>IF(ISBLANK(CLASSI!$B431),"",IFERROR(CLASSI!$B431,""))</f>
        <v/>
      </c>
      <c r="B416" s="12" t="str">
        <f>IF(ISBLANK(VLOOKUP($A416,CLASSI!$B:$E,2,FALSE)),"",IFERROR(VLOOKUP($A416,CLASSI!$B:$E,2,FALSE),""))</f>
        <v/>
      </c>
      <c r="C416" s="12"/>
      <c r="D416" s="12"/>
      <c r="M416" s="10"/>
      <c r="N416" s="10"/>
      <c r="U416" s="42"/>
      <c r="V416" s="42"/>
      <c r="W416" s="42"/>
      <c r="X416" s="24"/>
      <c r="Y416" s="24"/>
      <c r="Z416" s="24"/>
      <c r="AB416" s="24"/>
    </row>
    <row r="417" spans="1:28" s="11" customFormat="1" ht="20.100000000000001" customHeight="1" x14ac:dyDescent="0.25">
      <c r="A417" s="12" t="str">
        <f>IF(ISBLANK(CLASSI!$B432),"",IFERROR(CLASSI!$B432,""))</f>
        <v/>
      </c>
      <c r="B417" s="12" t="str">
        <f>IF(ISBLANK(VLOOKUP($A417,CLASSI!$B:$E,2,FALSE)),"",IFERROR(VLOOKUP($A417,CLASSI!$B:$E,2,FALSE),""))</f>
        <v/>
      </c>
      <c r="C417" s="12"/>
      <c r="D417" s="12"/>
      <c r="M417" s="10"/>
      <c r="N417" s="10"/>
      <c r="U417" s="42"/>
      <c r="V417" s="42"/>
      <c r="W417" s="42"/>
      <c r="X417" s="24"/>
      <c r="Y417" s="24"/>
      <c r="Z417" s="24"/>
      <c r="AB417" s="24"/>
    </row>
    <row r="418" spans="1:28" s="11" customFormat="1" ht="20.100000000000001" customHeight="1" x14ac:dyDescent="0.25">
      <c r="A418" s="12" t="str">
        <f>IF(ISBLANK(CLASSI!$B433),"",IFERROR(CLASSI!$B433,""))</f>
        <v/>
      </c>
      <c r="B418" s="12" t="str">
        <f>IF(ISBLANK(VLOOKUP($A418,CLASSI!$B:$E,2,FALSE)),"",IFERROR(VLOOKUP($A418,CLASSI!$B:$E,2,FALSE),""))</f>
        <v/>
      </c>
      <c r="C418" s="12"/>
      <c r="D418" s="12"/>
      <c r="M418" s="10"/>
      <c r="N418" s="10"/>
      <c r="U418" s="42"/>
      <c r="V418" s="42"/>
      <c r="W418" s="42"/>
      <c r="X418" s="24"/>
      <c r="Y418" s="24"/>
      <c r="Z418" s="24"/>
      <c r="AB418" s="24"/>
    </row>
    <row r="419" spans="1:28" s="11" customFormat="1" ht="20.100000000000001" customHeight="1" x14ac:dyDescent="0.25">
      <c r="A419" s="12" t="str">
        <f>IF(ISBLANK(CLASSI!$B434),"",IFERROR(CLASSI!$B434,""))</f>
        <v/>
      </c>
      <c r="B419" s="12" t="str">
        <f>IF(ISBLANK(VLOOKUP($A419,CLASSI!$B:$E,2,FALSE)),"",IFERROR(VLOOKUP($A419,CLASSI!$B:$E,2,FALSE),""))</f>
        <v/>
      </c>
      <c r="C419" s="12"/>
      <c r="D419" s="12"/>
      <c r="M419" s="10"/>
      <c r="N419" s="10"/>
      <c r="U419" s="42"/>
      <c r="V419" s="42"/>
      <c r="W419" s="42"/>
      <c r="X419" s="24"/>
      <c r="Y419" s="24"/>
      <c r="Z419" s="24"/>
      <c r="AB419" s="24"/>
    </row>
    <row r="420" spans="1:28" s="11" customFormat="1" ht="20.100000000000001" customHeight="1" x14ac:dyDescent="0.25">
      <c r="A420" s="12" t="str">
        <f>IF(ISBLANK(CLASSI!$B435),"",IFERROR(CLASSI!$B435,""))</f>
        <v/>
      </c>
      <c r="B420" s="12" t="str">
        <f>IF(ISBLANK(VLOOKUP($A420,CLASSI!$B:$E,2,FALSE)),"",IFERROR(VLOOKUP($A420,CLASSI!$B:$E,2,FALSE),""))</f>
        <v/>
      </c>
      <c r="C420" s="12"/>
      <c r="D420" s="12"/>
      <c r="M420" s="10"/>
      <c r="N420" s="10"/>
      <c r="U420" s="42"/>
      <c r="V420" s="42"/>
      <c r="W420" s="42"/>
      <c r="X420" s="24"/>
      <c r="Y420" s="24"/>
      <c r="Z420" s="24"/>
      <c r="AB420" s="24"/>
    </row>
    <row r="421" spans="1:28" s="11" customFormat="1" ht="20.100000000000001" customHeight="1" x14ac:dyDescent="0.25">
      <c r="A421" s="12" t="str">
        <f>IF(ISBLANK(CLASSI!$B436),"",IFERROR(CLASSI!$B436,""))</f>
        <v/>
      </c>
      <c r="B421" s="12" t="str">
        <f>IF(ISBLANK(VLOOKUP($A421,CLASSI!$B:$E,2,FALSE)),"",IFERROR(VLOOKUP($A421,CLASSI!$B:$E,2,FALSE),""))</f>
        <v/>
      </c>
      <c r="C421" s="12"/>
      <c r="D421" s="12"/>
      <c r="M421" s="10"/>
      <c r="N421" s="10"/>
      <c r="U421" s="42"/>
      <c r="V421" s="42"/>
      <c r="W421" s="42"/>
      <c r="X421" s="24"/>
      <c r="Y421" s="24"/>
      <c r="Z421" s="24"/>
      <c r="AB421" s="24"/>
    </row>
    <row r="422" spans="1:28" s="11" customFormat="1" ht="20.100000000000001" customHeight="1" x14ac:dyDescent="0.25">
      <c r="A422" s="12" t="str">
        <f>IF(ISBLANK(CLASSI!$B437),"",IFERROR(CLASSI!$B437,""))</f>
        <v/>
      </c>
      <c r="B422" s="12" t="str">
        <f>IF(ISBLANK(VLOOKUP($A422,CLASSI!$B:$E,2,FALSE)),"",IFERROR(VLOOKUP($A422,CLASSI!$B:$E,2,FALSE),""))</f>
        <v/>
      </c>
      <c r="C422" s="12"/>
      <c r="D422" s="12"/>
      <c r="M422" s="10"/>
      <c r="N422" s="10"/>
      <c r="U422" s="42"/>
      <c r="V422" s="42"/>
      <c r="W422" s="42"/>
      <c r="X422" s="24"/>
      <c r="Y422" s="24"/>
      <c r="Z422" s="24"/>
      <c r="AB422" s="24"/>
    </row>
    <row r="423" spans="1:28" s="11" customFormat="1" ht="20.100000000000001" customHeight="1" x14ac:dyDescent="0.25">
      <c r="A423" s="12" t="str">
        <f>IF(ISBLANK(CLASSI!$B438),"",IFERROR(CLASSI!$B438,""))</f>
        <v/>
      </c>
      <c r="B423" s="12" t="str">
        <f>IF(ISBLANK(VLOOKUP($A423,CLASSI!$B:$E,2,FALSE)),"",IFERROR(VLOOKUP($A423,CLASSI!$B:$E,2,FALSE),""))</f>
        <v/>
      </c>
      <c r="C423" s="12"/>
      <c r="D423" s="12"/>
      <c r="M423" s="10"/>
      <c r="N423" s="10"/>
      <c r="U423" s="42"/>
      <c r="V423" s="42"/>
      <c r="W423" s="42"/>
      <c r="X423" s="24"/>
      <c r="Y423" s="24"/>
      <c r="Z423" s="24"/>
      <c r="AB423" s="24"/>
    </row>
    <row r="424" spans="1:28" s="11" customFormat="1" ht="20.100000000000001" customHeight="1" x14ac:dyDescent="0.25">
      <c r="A424" s="12" t="str">
        <f>IF(ISBLANK(CLASSI!$B439),"",IFERROR(CLASSI!$B439,""))</f>
        <v/>
      </c>
      <c r="B424" s="12" t="str">
        <f>IF(ISBLANK(VLOOKUP($A424,CLASSI!$B:$E,2,FALSE)),"",IFERROR(VLOOKUP($A424,CLASSI!$B:$E,2,FALSE),""))</f>
        <v/>
      </c>
      <c r="C424" s="12"/>
      <c r="D424" s="12"/>
      <c r="M424" s="10"/>
      <c r="N424" s="10"/>
      <c r="U424" s="42"/>
      <c r="V424" s="42"/>
      <c r="W424" s="42"/>
      <c r="X424" s="24"/>
      <c r="Y424" s="24"/>
      <c r="Z424" s="24"/>
      <c r="AB424" s="24"/>
    </row>
    <row r="425" spans="1:28" s="11" customFormat="1" ht="20.100000000000001" customHeight="1" x14ac:dyDescent="0.25">
      <c r="A425" s="12" t="str">
        <f>IF(ISBLANK(CLASSI!$B440),"",IFERROR(CLASSI!$B440,""))</f>
        <v/>
      </c>
      <c r="B425" s="12" t="str">
        <f>IF(ISBLANK(VLOOKUP($A425,CLASSI!$B:$E,2,FALSE)),"",IFERROR(VLOOKUP($A425,CLASSI!$B:$E,2,FALSE),""))</f>
        <v/>
      </c>
      <c r="C425" s="12"/>
      <c r="D425" s="12"/>
      <c r="M425" s="10"/>
      <c r="N425" s="10"/>
      <c r="U425" s="42"/>
      <c r="V425" s="42"/>
      <c r="W425" s="42"/>
      <c r="X425" s="24"/>
      <c r="Y425" s="24"/>
      <c r="Z425" s="24"/>
      <c r="AB425" s="24"/>
    </row>
    <row r="426" spans="1:28" s="11" customFormat="1" ht="20.100000000000001" customHeight="1" x14ac:dyDescent="0.25">
      <c r="A426" s="12" t="str">
        <f>IF(ISBLANK(CLASSI!$B441),"",IFERROR(CLASSI!$B441,""))</f>
        <v/>
      </c>
      <c r="B426" s="12" t="str">
        <f>IF(ISBLANK(VLOOKUP($A426,CLASSI!$B:$E,2,FALSE)),"",IFERROR(VLOOKUP($A426,CLASSI!$B:$E,2,FALSE),""))</f>
        <v/>
      </c>
      <c r="C426" s="12"/>
      <c r="D426" s="12"/>
      <c r="M426" s="10"/>
      <c r="N426" s="10"/>
      <c r="U426" s="42"/>
      <c r="V426" s="42"/>
      <c r="W426" s="42"/>
      <c r="X426" s="24"/>
      <c r="Y426" s="24"/>
      <c r="Z426" s="24"/>
      <c r="AB426" s="24"/>
    </row>
    <row r="427" spans="1:28" s="11" customFormat="1" ht="20.100000000000001" customHeight="1" x14ac:dyDescent="0.25">
      <c r="A427" s="12" t="str">
        <f>IF(ISBLANK(CLASSI!$B442),"",IFERROR(CLASSI!$B442,""))</f>
        <v/>
      </c>
      <c r="B427" s="12" t="str">
        <f>IF(ISBLANK(VLOOKUP($A427,CLASSI!$B:$E,2,FALSE)),"",IFERROR(VLOOKUP($A427,CLASSI!$B:$E,2,FALSE),""))</f>
        <v/>
      </c>
      <c r="C427" s="12"/>
      <c r="D427" s="12"/>
      <c r="M427" s="10"/>
      <c r="N427" s="10"/>
      <c r="U427" s="42"/>
      <c r="V427" s="42"/>
      <c r="W427" s="42"/>
      <c r="X427" s="24"/>
      <c r="Y427" s="24"/>
      <c r="Z427" s="24"/>
      <c r="AB427" s="24"/>
    </row>
    <row r="428" spans="1:28" s="11" customFormat="1" ht="20.100000000000001" customHeight="1" x14ac:dyDescent="0.25">
      <c r="A428" s="12" t="str">
        <f>IF(ISBLANK(CLASSI!$B443),"",IFERROR(CLASSI!$B443,""))</f>
        <v/>
      </c>
      <c r="B428" s="12" t="str">
        <f>IF(ISBLANK(VLOOKUP($A428,CLASSI!$B:$E,2,FALSE)),"",IFERROR(VLOOKUP($A428,CLASSI!$B:$E,2,FALSE),""))</f>
        <v/>
      </c>
      <c r="C428" s="12"/>
      <c r="D428" s="12"/>
      <c r="M428" s="10"/>
      <c r="N428" s="10"/>
      <c r="U428" s="42"/>
      <c r="V428" s="42"/>
      <c r="W428" s="42"/>
      <c r="X428" s="24"/>
      <c r="Y428" s="24"/>
      <c r="Z428" s="24"/>
      <c r="AB428" s="24"/>
    </row>
    <row r="429" spans="1:28" s="11" customFormat="1" ht="20.100000000000001" customHeight="1" x14ac:dyDescent="0.25">
      <c r="A429" s="12" t="str">
        <f>IF(ISBLANK(CLASSI!$B444),"",IFERROR(CLASSI!$B444,""))</f>
        <v/>
      </c>
      <c r="B429" s="12" t="str">
        <f>IF(ISBLANK(VLOOKUP($A429,CLASSI!$B:$E,2,FALSE)),"",IFERROR(VLOOKUP($A429,CLASSI!$B:$E,2,FALSE),""))</f>
        <v/>
      </c>
      <c r="C429" s="12"/>
      <c r="D429" s="12"/>
      <c r="M429" s="10"/>
      <c r="N429" s="10"/>
      <c r="U429" s="42"/>
      <c r="V429" s="42"/>
      <c r="W429" s="42"/>
      <c r="X429" s="24"/>
      <c r="Y429" s="24"/>
      <c r="Z429" s="24"/>
      <c r="AB429" s="24"/>
    </row>
    <row r="430" spans="1:28" s="11" customFormat="1" ht="20.100000000000001" customHeight="1" x14ac:dyDescent="0.25">
      <c r="A430" s="12" t="str">
        <f>IF(ISBLANK(CLASSI!$B445),"",IFERROR(CLASSI!$B445,""))</f>
        <v/>
      </c>
      <c r="B430" s="12" t="str">
        <f>IF(ISBLANK(VLOOKUP($A430,CLASSI!$B:$E,2,FALSE)),"",IFERROR(VLOOKUP($A430,CLASSI!$B:$E,2,FALSE),""))</f>
        <v/>
      </c>
      <c r="C430" s="12"/>
      <c r="D430" s="12"/>
      <c r="M430" s="10"/>
      <c r="N430" s="10"/>
      <c r="U430" s="42"/>
      <c r="V430" s="42"/>
      <c r="W430" s="42"/>
      <c r="X430" s="24"/>
      <c r="Y430" s="24"/>
      <c r="Z430" s="24"/>
      <c r="AB430" s="24"/>
    </row>
    <row r="431" spans="1:28" s="11" customFormat="1" ht="20.100000000000001" customHeight="1" x14ac:dyDescent="0.25">
      <c r="A431" s="12" t="str">
        <f>IF(ISBLANK(CLASSI!$B446),"",IFERROR(CLASSI!$B446,""))</f>
        <v/>
      </c>
      <c r="B431" s="12" t="str">
        <f>IF(ISBLANK(VLOOKUP($A431,CLASSI!$B:$E,2,FALSE)),"",IFERROR(VLOOKUP($A431,CLASSI!$B:$E,2,FALSE),""))</f>
        <v/>
      </c>
      <c r="C431" s="12"/>
      <c r="D431" s="12"/>
      <c r="M431" s="10"/>
      <c r="N431" s="10"/>
      <c r="U431" s="42"/>
      <c r="V431" s="42"/>
      <c r="W431" s="42"/>
      <c r="X431" s="24"/>
      <c r="Y431" s="24"/>
      <c r="Z431" s="24"/>
      <c r="AB431" s="24"/>
    </row>
    <row r="432" spans="1:28" s="11" customFormat="1" ht="20.100000000000001" customHeight="1" x14ac:dyDescent="0.25">
      <c r="A432" s="12" t="str">
        <f>IF(ISBLANK(CLASSI!$B447),"",IFERROR(CLASSI!$B447,""))</f>
        <v/>
      </c>
      <c r="B432" s="12" t="str">
        <f>IF(ISBLANK(VLOOKUP($A432,CLASSI!$B:$E,2,FALSE)),"",IFERROR(VLOOKUP($A432,CLASSI!$B:$E,2,FALSE),""))</f>
        <v/>
      </c>
      <c r="C432" s="12"/>
      <c r="D432" s="12"/>
      <c r="M432" s="10"/>
      <c r="N432" s="10"/>
      <c r="U432" s="42"/>
      <c r="V432" s="42"/>
      <c r="W432" s="42"/>
      <c r="X432" s="24"/>
      <c r="Y432" s="24"/>
      <c r="Z432" s="24"/>
      <c r="AB432" s="24"/>
    </row>
    <row r="433" spans="1:28" s="11" customFormat="1" ht="20.100000000000001" customHeight="1" x14ac:dyDescent="0.25">
      <c r="A433" s="12" t="str">
        <f>IF(ISBLANK(CLASSI!$B448),"",IFERROR(CLASSI!$B448,""))</f>
        <v/>
      </c>
      <c r="B433" s="12" t="str">
        <f>IF(ISBLANK(VLOOKUP($A433,CLASSI!$B:$E,2,FALSE)),"",IFERROR(VLOOKUP($A433,CLASSI!$B:$E,2,FALSE),""))</f>
        <v/>
      </c>
      <c r="C433" s="12"/>
      <c r="D433" s="12"/>
      <c r="M433" s="10"/>
      <c r="N433" s="10"/>
      <c r="U433" s="42"/>
      <c r="V433" s="42"/>
      <c r="W433" s="42"/>
      <c r="X433" s="24"/>
      <c r="Y433" s="24"/>
      <c r="Z433" s="24"/>
      <c r="AB433" s="24"/>
    </row>
    <row r="434" spans="1:28" s="11" customFormat="1" ht="20.100000000000001" customHeight="1" x14ac:dyDescent="0.25">
      <c r="A434" s="12" t="str">
        <f>IF(ISBLANK(CLASSI!$B449),"",IFERROR(CLASSI!$B449,""))</f>
        <v/>
      </c>
      <c r="B434" s="12" t="str">
        <f>IF(ISBLANK(VLOOKUP($A434,CLASSI!$B:$E,2,FALSE)),"",IFERROR(VLOOKUP($A434,CLASSI!$B:$E,2,FALSE),""))</f>
        <v/>
      </c>
      <c r="C434" s="12"/>
      <c r="D434" s="12"/>
      <c r="M434" s="10"/>
      <c r="N434" s="10"/>
      <c r="U434" s="42"/>
      <c r="V434" s="42"/>
      <c r="W434" s="42"/>
      <c r="X434" s="24"/>
      <c r="Y434" s="24"/>
      <c r="Z434" s="24"/>
      <c r="AB434" s="24"/>
    </row>
    <row r="435" spans="1:28" s="11" customFormat="1" ht="20.100000000000001" customHeight="1" x14ac:dyDescent="0.25">
      <c r="A435" s="12" t="str">
        <f>IF(ISBLANK(CLASSI!$B450),"",IFERROR(CLASSI!$B450,""))</f>
        <v/>
      </c>
      <c r="B435" s="12" t="str">
        <f>IF(ISBLANK(VLOOKUP($A435,CLASSI!$B:$E,2,FALSE)),"",IFERROR(VLOOKUP($A435,CLASSI!$B:$E,2,FALSE),""))</f>
        <v/>
      </c>
      <c r="C435" s="12"/>
      <c r="D435" s="12"/>
      <c r="M435" s="10"/>
      <c r="N435" s="10"/>
      <c r="U435" s="42"/>
      <c r="V435" s="42"/>
      <c r="W435" s="42"/>
      <c r="X435" s="24"/>
      <c r="Y435" s="24"/>
      <c r="Z435" s="24"/>
      <c r="AB435" s="24"/>
    </row>
    <row r="436" spans="1:28" s="11" customFormat="1" ht="20.100000000000001" customHeight="1" x14ac:dyDescent="0.25">
      <c r="A436" s="12" t="str">
        <f>IF(ISBLANK(CLASSI!$B451),"",IFERROR(CLASSI!$B451,""))</f>
        <v/>
      </c>
      <c r="B436" s="12" t="str">
        <f>IF(ISBLANK(VLOOKUP($A436,CLASSI!$B:$E,2,FALSE)),"",IFERROR(VLOOKUP($A436,CLASSI!$B:$E,2,FALSE),""))</f>
        <v/>
      </c>
      <c r="C436" s="12"/>
      <c r="D436" s="12"/>
      <c r="M436" s="10"/>
      <c r="N436" s="10"/>
      <c r="U436" s="42"/>
      <c r="V436" s="42"/>
      <c r="W436" s="42"/>
      <c r="X436" s="24"/>
      <c r="Y436" s="24"/>
      <c r="Z436" s="24"/>
      <c r="AB436" s="24"/>
    </row>
    <row r="437" spans="1:28" s="11" customFormat="1" ht="20.100000000000001" customHeight="1" x14ac:dyDescent="0.25">
      <c r="A437" s="12" t="str">
        <f>IF(ISBLANK(CLASSI!$B452),"",IFERROR(CLASSI!$B452,""))</f>
        <v/>
      </c>
      <c r="B437" s="12" t="str">
        <f>IF(ISBLANK(VLOOKUP($A437,CLASSI!$B:$E,2,FALSE)),"",IFERROR(VLOOKUP($A437,CLASSI!$B:$E,2,FALSE),""))</f>
        <v/>
      </c>
      <c r="C437" s="12"/>
      <c r="D437" s="12"/>
      <c r="M437" s="10"/>
      <c r="N437" s="10"/>
      <c r="U437" s="42"/>
      <c r="V437" s="42"/>
      <c r="W437" s="42"/>
      <c r="X437" s="24"/>
      <c r="Y437" s="24"/>
      <c r="Z437" s="24"/>
      <c r="AB437" s="24"/>
    </row>
    <row r="438" spans="1:28" s="11" customFormat="1" ht="20.100000000000001" customHeight="1" x14ac:dyDescent="0.25">
      <c r="A438" s="12" t="str">
        <f>IF(ISBLANK(CLASSI!$B453),"",IFERROR(CLASSI!$B453,""))</f>
        <v/>
      </c>
      <c r="B438" s="12" t="str">
        <f>IF(ISBLANK(VLOOKUP($A438,CLASSI!$B:$E,2,FALSE)),"",IFERROR(VLOOKUP($A438,CLASSI!$B:$E,2,FALSE),""))</f>
        <v/>
      </c>
      <c r="C438" s="12"/>
      <c r="D438" s="12"/>
      <c r="M438" s="10"/>
      <c r="N438" s="10"/>
      <c r="U438" s="42"/>
      <c r="V438" s="42"/>
      <c r="W438" s="42"/>
      <c r="X438" s="24"/>
      <c r="Y438" s="24"/>
      <c r="Z438" s="24"/>
      <c r="AB438" s="24"/>
    </row>
    <row r="439" spans="1:28" s="11" customFormat="1" ht="20.100000000000001" customHeight="1" x14ac:dyDescent="0.25">
      <c r="A439" s="12" t="str">
        <f>IF(ISBLANK(CLASSI!$B454),"",IFERROR(CLASSI!$B454,""))</f>
        <v/>
      </c>
      <c r="B439" s="12" t="str">
        <f>IF(ISBLANK(VLOOKUP($A439,CLASSI!$B:$E,2,FALSE)),"",IFERROR(VLOOKUP($A439,CLASSI!$B:$E,2,FALSE),""))</f>
        <v/>
      </c>
      <c r="C439" s="12"/>
      <c r="D439" s="12"/>
      <c r="M439" s="10"/>
      <c r="N439" s="10"/>
      <c r="U439" s="42"/>
      <c r="V439" s="42"/>
      <c r="W439" s="42"/>
      <c r="X439" s="24"/>
      <c r="Y439" s="24"/>
      <c r="Z439" s="24"/>
      <c r="AB439" s="24"/>
    </row>
    <row r="440" spans="1:28" s="11" customFormat="1" ht="20.100000000000001" customHeight="1" x14ac:dyDescent="0.25">
      <c r="A440" s="12" t="str">
        <f>IF(ISBLANK(CLASSI!$B455),"",IFERROR(CLASSI!$B455,""))</f>
        <v/>
      </c>
      <c r="B440" s="12" t="str">
        <f>IF(ISBLANK(VLOOKUP($A440,CLASSI!$B:$E,2,FALSE)),"",IFERROR(VLOOKUP($A440,CLASSI!$B:$E,2,FALSE),""))</f>
        <v/>
      </c>
      <c r="C440" s="12"/>
      <c r="D440" s="12"/>
      <c r="M440" s="10"/>
      <c r="N440" s="10"/>
      <c r="U440" s="42"/>
      <c r="V440" s="42"/>
      <c r="W440" s="42"/>
      <c r="X440" s="24"/>
      <c r="Y440" s="24"/>
      <c r="Z440" s="24"/>
      <c r="AB440" s="24"/>
    </row>
    <row r="441" spans="1:28" s="11" customFormat="1" ht="20.100000000000001" customHeight="1" x14ac:dyDescent="0.25">
      <c r="A441" s="12" t="str">
        <f>IF(ISBLANK(CLASSI!$B456),"",IFERROR(CLASSI!$B456,""))</f>
        <v/>
      </c>
      <c r="B441" s="12" t="str">
        <f>IF(ISBLANK(VLOOKUP($A441,CLASSI!$B:$E,2,FALSE)),"",IFERROR(VLOOKUP($A441,CLASSI!$B:$E,2,FALSE),""))</f>
        <v/>
      </c>
      <c r="C441" s="12"/>
      <c r="D441" s="12"/>
      <c r="M441" s="10"/>
      <c r="N441" s="10"/>
      <c r="U441" s="42"/>
      <c r="V441" s="42"/>
      <c r="W441" s="42"/>
      <c r="X441" s="24"/>
      <c r="Y441" s="24"/>
      <c r="Z441" s="24"/>
      <c r="AB441" s="24"/>
    </row>
    <row r="442" spans="1:28" s="11" customFormat="1" ht="20.100000000000001" customHeight="1" x14ac:dyDescent="0.25">
      <c r="A442" s="12" t="str">
        <f>IF(ISBLANK(CLASSI!$B457),"",IFERROR(CLASSI!$B457,""))</f>
        <v/>
      </c>
      <c r="B442" s="12" t="str">
        <f>IF(ISBLANK(VLOOKUP($A442,CLASSI!$B:$E,2,FALSE)),"",IFERROR(VLOOKUP($A442,CLASSI!$B:$E,2,FALSE),""))</f>
        <v/>
      </c>
      <c r="C442" s="12"/>
      <c r="D442" s="12"/>
      <c r="M442" s="10"/>
      <c r="N442" s="10"/>
      <c r="U442" s="42"/>
      <c r="V442" s="42"/>
      <c r="W442" s="42"/>
      <c r="X442" s="24"/>
      <c r="Y442" s="24"/>
      <c r="Z442" s="24"/>
      <c r="AB442" s="24"/>
    </row>
    <row r="443" spans="1:28" s="11" customFormat="1" ht="20.100000000000001" customHeight="1" x14ac:dyDescent="0.25">
      <c r="A443" s="12" t="str">
        <f>IF(ISBLANK(CLASSI!$B458),"",IFERROR(CLASSI!$B458,""))</f>
        <v/>
      </c>
      <c r="B443" s="12" t="str">
        <f>IF(ISBLANK(VLOOKUP($A443,CLASSI!$B:$E,2,FALSE)),"",IFERROR(VLOOKUP($A443,CLASSI!$B:$E,2,FALSE),""))</f>
        <v/>
      </c>
      <c r="C443" s="12"/>
      <c r="D443" s="12"/>
      <c r="M443" s="10"/>
      <c r="N443" s="10"/>
      <c r="U443" s="42"/>
      <c r="V443" s="42"/>
      <c r="W443" s="42"/>
      <c r="X443" s="24"/>
      <c r="Y443" s="24"/>
      <c r="Z443" s="24"/>
      <c r="AB443" s="24"/>
    </row>
    <row r="444" spans="1:28" s="11" customFormat="1" ht="20.100000000000001" customHeight="1" x14ac:dyDescent="0.25">
      <c r="A444" s="12" t="str">
        <f>IF(ISBLANK(CLASSI!$B459),"",IFERROR(CLASSI!$B459,""))</f>
        <v/>
      </c>
      <c r="B444" s="12" t="str">
        <f>IF(ISBLANK(VLOOKUP($A444,CLASSI!$B:$E,2,FALSE)),"",IFERROR(VLOOKUP($A444,CLASSI!$B:$E,2,FALSE),""))</f>
        <v/>
      </c>
      <c r="C444" s="12"/>
      <c r="D444" s="12"/>
      <c r="M444" s="10"/>
      <c r="N444" s="10"/>
      <c r="U444" s="42"/>
      <c r="V444" s="42"/>
      <c r="W444" s="42"/>
      <c r="X444" s="24"/>
      <c r="Y444" s="24"/>
      <c r="Z444" s="24"/>
      <c r="AB444" s="24"/>
    </row>
    <row r="445" spans="1:28" s="11" customFormat="1" ht="20.100000000000001" customHeight="1" x14ac:dyDescent="0.25">
      <c r="A445" s="12" t="str">
        <f>IF(ISBLANK(CLASSI!$B460),"",IFERROR(CLASSI!$B460,""))</f>
        <v/>
      </c>
      <c r="B445" s="12" t="str">
        <f>IF(ISBLANK(VLOOKUP($A445,CLASSI!$B:$E,2,FALSE)),"",IFERROR(VLOOKUP($A445,CLASSI!$B:$E,2,FALSE),""))</f>
        <v/>
      </c>
      <c r="C445" s="12"/>
      <c r="D445" s="12"/>
      <c r="M445" s="10"/>
      <c r="N445" s="10"/>
      <c r="U445" s="42"/>
      <c r="V445" s="42"/>
      <c r="W445" s="42"/>
      <c r="X445" s="24"/>
      <c r="Y445" s="24"/>
      <c r="Z445" s="24"/>
      <c r="AB445" s="24"/>
    </row>
    <row r="446" spans="1:28" s="11" customFormat="1" ht="20.100000000000001" customHeight="1" x14ac:dyDescent="0.25">
      <c r="A446" s="12" t="str">
        <f>IF(ISBLANK(CLASSI!$B461),"",IFERROR(CLASSI!$B461,""))</f>
        <v/>
      </c>
      <c r="B446" s="12" t="str">
        <f>IF(ISBLANK(VLOOKUP($A446,CLASSI!$B:$E,2,FALSE)),"",IFERROR(VLOOKUP($A446,CLASSI!$B:$E,2,FALSE),""))</f>
        <v/>
      </c>
      <c r="C446" s="12"/>
      <c r="D446" s="12"/>
      <c r="M446" s="10"/>
      <c r="N446" s="10"/>
      <c r="U446" s="42"/>
      <c r="V446" s="42"/>
      <c r="W446" s="42"/>
      <c r="X446" s="24"/>
      <c r="Y446" s="24"/>
      <c r="Z446" s="24"/>
      <c r="AB446" s="24"/>
    </row>
    <row r="447" spans="1:28" s="11" customFormat="1" ht="20.100000000000001" customHeight="1" x14ac:dyDescent="0.25">
      <c r="A447" s="12" t="str">
        <f>IF(ISBLANK(CLASSI!$B462),"",IFERROR(CLASSI!$B462,""))</f>
        <v/>
      </c>
      <c r="B447" s="12" t="str">
        <f>IF(ISBLANK(VLOOKUP($A447,CLASSI!$B:$E,2,FALSE)),"",IFERROR(VLOOKUP($A447,CLASSI!$B:$E,2,FALSE),""))</f>
        <v/>
      </c>
      <c r="C447" s="12"/>
      <c r="D447" s="12"/>
      <c r="M447" s="10"/>
      <c r="N447" s="10"/>
      <c r="U447" s="42"/>
      <c r="V447" s="42"/>
      <c r="W447" s="42"/>
      <c r="X447" s="24"/>
      <c r="Y447" s="24"/>
      <c r="Z447" s="24"/>
      <c r="AB447" s="24"/>
    </row>
    <row r="448" spans="1:28" s="11" customFormat="1" ht="20.100000000000001" customHeight="1" x14ac:dyDescent="0.25">
      <c r="A448" s="12" t="str">
        <f>IF(ISBLANK(CLASSI!$B463),"",IFERROR(CLASSI!$B463,""))</f>
        <v/>
      </c>
      <c r="B448" s="12" t="str">
        <f>IF(ISBLANK(VLOOKUP($A448,CLASSI!$B:$E,2,FALSE)),"",IFERROR(VLOOKUP($A448,CLASSI!$B:$E,2,FALSE),""))</f>
        <v/>
      </c>
      <c r="C448" s="12"/>
      <c r="D448" s="12"/>
      <c r="M448" s="10"/>
      <c r="N448" s="10"/>
      <c r="U448" s="42"/>
      <c r="V448" s="42"/>
      <c r="W448" s="42"/>
      <c r="X448" s="24"/>
      <c r="Y448" s="24"/>
      <c r="Z448" s="24"/>
      <c r="AB448" s="24"/>
    </row>
    <row r="449" spans="1:28" s="11" customFormat="1" ht="20.100000000000001" customHeight="1" x14ac:dyDescent="0.25">
      <c r="A449" s="12" t="str">
        <f>IF(ISBLANK(CLASSI!$B464),"",IFERROR(CLASSI!$B464,""))</f>
        <v/>
      </c>
      <c r="B449" s="12" t="str">
        <f>IF(ISBLANK(VLOOKUP($A449,CLASSI!$B:$E,2,FALSE)),"",IFERROR(VLOOKUP($A449,CLASSI!$B:$E,2,FALSE),""))</f>
        <v/>
      </c>
      <c r="C449" s="12"/>
      <c r="D449" s="12"/>
      <c r="M449" s="10"/>
      <c r="N449" s="10"/>
      <c r="U449" s="42"/>
      <c r="V449" s="42"/>
      <c r="W449" s="42"/>
      <c r="X449" s="24"/>
      <c r="Y449" s="24"/>
      <c r="Z449" s="24"/>
      <c r="AB449" s="24"/>
    </row>
    <row r="450" spans="1:28" s="11" customFormat="1" ht="20.100000000000001" customHeight="1" x14ac:dyDescent="0.25">
      <c r="A450" s="12" t="str">
        <f>IF(ISBLANK(CLASSI!$B465),"",IFERROR(CLASSI!$B465,""))</f>
        <v/>
      </c>
      <c r="B450" s="12" t="str">
        <f>IF(ISBLANK(VLOOKUP($A450,CLASSI!$B:$E,2,FALSE)),"",IFERROR(VLOOKUP($A450,CLASSI!$B:$E,2,FALSE),""))</f>
        <v/>
      </c>
      <c r="C450" s="12"/>
      <c r="D450" s="12"/>
      <c r="M450" s="10"/>
      <c r="N450" s="10"/>
      <c r="U450" s="42"/>
      <c r="V450" s="42"/>
      <c r="W450" s="42"/>
      <c r="X450" s="24"/>
      <c r="Y450" s="24"/>
      <c r="Z450" s="24"/>
      <c r="AB450" s="24"/>
    </row>
    <row r="451" spans="1:28" s="11" customFormat="1" ht="20.100000000000001" customHeight="1" x14ac:dyDescent="0.25">
      <c r="A451" s="12" t="str">
        <f>IF(ISBLANK(CLASSI!$B466),"",IFERROR(CLASSI!$B466,""))</f>
        <v/>
      </c>
      <c r="B451" s="12" t="str">
        <f>IF(ISBLANK(VLOOKUP($A451,CLASSI!$B:$E,2,FALSE)),"",IFERROR(VLOOKUP($A451,CLASSI!$B:$E,2,FALSE),""))</f>
        <v/>
      </c>
      <c r="C451" s="12"/>
      <c r="D451" s="12"/>
      <c r="M451" s="10"/>
      <c r="N451" s="10"/>
      <c r="U451" s="42"/>
      <c r="V451" s="42"/>
      <c r="W451" s="42"/>
      <c r="X451" s="24"/>
      <c r="Y451" s="24"/>
      <c r="Z451" s="24"/>
      <c r="AB451" s="24"/>
    </row>
    <row r="452" spans="1:28" s="11" customFormat="1" ht="20.100000000000001" customHeight="1" x14ac:dyDescent="0.25">
      <c r="A452" s="12" t="str">
        <f>IF(ISBLANK(CLASSI!$B467),"",IFERROR(CLASSI!$B467,""))</f>
        <v/>
      </c>
      <c r="B452" s="12" t="str">
        <f>IF(ISBLANK(VLOOKUP($A452,CLASSI!$B:$E,2,FALSE)),"",IFERROR(VLOOKUP($A452,CLASSI!$B:$E,2,FALSE),""))</f>
        <v/>
      </c>
      <c r="C452" s="12"/>
      <c r="D452" s="12"/>
      <c r="M452" s="10"/>
      <c r="N452" s="10"/>
      <c r="U452" s="42"/>
      <c r="V452" s="42"/>
      <c r="W452" s="42"/>
      <c r="X452" s="24"/>
      <c r="Y452" s="24"/>
      <c r="Z452" s="24"/>
      <c r="AB452" s="24"/>
    </row>
    <row r="453" spans="1:28" s="11" customFormat="1" ht="20.100000000000001" customHeight="1" x14ac:dyDescent="0.25">
      <c r="A453" s="12" t="str">
        <f>IF(ISBLANK(CLASSI!$B468),"",IFERROR(CLASSI!$B468,""))</f>
        <v/>
      </c>
      <c r="B453" s="12" t="str">
        <f>IF(ISBLANK(VLOOKUP($A453,CLASSI!$B:$E,2,FALSE)),"",IFERROR(VLOOKUP($A453,CLASSI!$B:$E,2,FALSE),""))</f>
        <v/>
      </c>
      <c r="C453" s="12"/>
      <c r="D453" s="12"/>
      <c r="M453" s="10"/>
      <c r="N453" s="10"/>
      <c r="U453" s="42"/>
      <c r="V453" s="42"/>
      <c r="W453" s="42"/>
      <c r="X453" s="24"/>
      <c r="Y453" s="24"/>
      <c r="Z453" s="24"/>
      <c r="AB453" s="24"/>
    </row>
    <row r="454" spans="1:28" s="11" customFormat="1" ht="20.100000000000001" customHeight="1" x14ac:dyDescent="0.25">
      <c r="A454" s="12" t="str">
        <f>IF(ISBLANK(CLASSI!$B469),"",IFERROR(CLASSI!$B469,""))</f>
        <v/>
      </c>
      <c r="B454" s="12" t="str">
        <f>IF(ISBLANK(VLOOKUP($A454,CLASSI!$B:$E,2,FALSE)),"",IFERROR(VLOOKUP($A454,CLASSI!$B:$E,2,FALSE),""))</f>
        <v/>
      </c>
      <c r="C454" s="12"/>
      <c r="D454" s="12"/>
      <c r="M454" s="10"/>
      <c r="N454" s="10"/>
      <c r="U454" s="42"/>
      <c r="V454" s="42"/>
      <c r="W454" s="42"/>
      <c r="X454" s="24"/>
      <c r="Y454" s="24"/>
      <c r="Z454" s="24"/>
      <c r="AB454" s="24"/>
    </row>
    <row r="455" spans="1:28" s="11" customFormat="1" ht="20.100000000000001" customHeight="1" x14ac:dyDescent="0.25">
      <c r="A455" s="12" t="str">
        <f>IF(ISBLANK(CLASSI!$B470),"",IFERROR(CLASSI!$B470,""))</f>
        <v/>
      </c>
      <c r="B455" s="12" t="str">
        <f>IF(ISBLANK(VLOOKUP($A455,CLASSI!$B:$E,2,FALSE)),"",IFERROR(VLOOKUP($A455,CLASSI!$B:$E,2,FALSE),""))</f>
        <v/>
      </c>
      <c r="C455" s="12"/>
      <c r="D455" s="12"/>
      <c r="M455" s="10"/>
      <c r="N455" s="10"/>
      <c r="U455" s="42"/>
      <c r="V455" s="42"/>
      <c r="W455" s="42"/>
      <c r="X455" s="24"/>
      <c r="Y455" s="24"/>
      <c r="Z455" s="24"/>
      <c r="AB455" s="24"/>
    </row>
    <row r="456" spans="1:28" s="11" customFormat="1" ht="20.100000000000001" customHeight="1" x14ac:dyDescent="0.25">
      <c r="A456" s="12" t="str">
        <f>IF(ISBLANK(CLASSI!$B471),"",IFERROR(CLASSI!$B471,""))</f>
        <v/>
      </c>
      <c r="B456" s="12" t="str">
        <f>IF(ISBLANK(VLOOKUP($A456,CLASSI!$B:$E,2,FALSE)),"",IFERROR(VLOOKUP($A456,CLASSI!$B:$E,2,FALSE),""))</f>
        <v/>
      </c>
      <c r="C456" s="12"/>
      <c r="D456" s="12"/>
      <c r="M456" s="10"/>
      <c r="N456" s="10"/>
      <c r="U456" s="42"/>
      <c r="V456" s="42"/>
      <c r="W456" s="42"/>
      <c r="X456" s="24"/>
      <c r="Y456" s="24"/>
      <c r="Z456" s="24"/>
      <c r="AB456" s="24"/>
    </row>
    <row r="457" spans="1:28" s="11" customFormat="1" ht="20.100000000000001" customHeight="1" x14ac:dyDescent="0.25">
      <c r="A457" s="12" t="str">
        <f>IF(ISBLANK(CLASSI!$B472),"",IFERROR(CLASSI!$B472,""))</f>
        <v/>
      </c>
      <c r="B457" s="12" t="str">
        <f>IF(ISBLANK(VLOOKUP($A457,CLASSI!$B:$E,2,FALSE)),"",IFERROR(VLOOKUP($A457,CLASSI!$B:$E,2,FALSE),""))</f>
        <v/>
      </c>
      <c r="C457" s="12"/>
      <c r="D457" s="12"/>
      <c r="M457" s="10"/>
      <c r="N457" s="10"/>
      <c r="U457" s="42"/>
      <c r="V457" s="42"/>
      <c r="W457" s="42"/>
      <c r="X457" s="24"/>
      <c r="Y457" s="24"/>
      <c r="Z457" s="24"/>
      <c r="AB457" s="24"/>
    </row>
    <row r="458" spans="1:28" s="11" customFormat="1" ht="20.100000000000001" customHeight="1" x14ac:dyDescent="0.25">
      <c r="A458" s="12" t="str">
        <f>IF(ISBLANK(CLASSI!$B473),"",IFERROR(CLASSI!$B473,""))</f>
        <v/>
      </c>
      <c r="B458" s="12" t="str">
        <f>IF(ISBLANK(VLOOKUP($A458,CLASSI!$B:$E,2,FALSE)),"",IFERROR(VLOOKUP($A458,CLASSI!$B:$E,2,FALSE),""))</f>
        <v/>
      </c>
      <c r="C458" s="12"/>
      <c r="D458" s="12"/>
      <c r="M458" s="10"/>
      <c r="N458" s="10"/>
      <c r="U458" s="42"/>
      <c r="V458" s="42"/>
      <c r="W458" s="42"/>
      <c r="X458" s="24"/>
      <c r="Y458" s="24"/>
      <c r="Z458" s="24"/>
      <c r="AB458" s="24"/>
    </row>
    <row r="459" spans="1:28" s="11" customFormat="1" ht="20.100000000000001" customHeight="1" x14ac:dyDescent="0.25">
      <c r="A459" s="12" t="str">
        <f>IF(ISBLANK(CLASSI!$B474),"",IFERROR(CLASSI!$B474,""))</f>
        <v/>
      </c>
      <c r="B459" s="12" t="str">
        <f>IF(ISBLANK(VLOOKUP($A459,CLASSI!$B:$E,2,FALSE)),"",IFERROR(VLOOKUP($A459,CLASSI!$B:$E,2,FALSE),""))</f>
        <v/>
      </c>
      <c r="C459" s="12"/>
      <c r="D459" s="12"/>
      <c r="M459" s="10"/>
      <c r="N459" s="10"/>
      <c r="U459" s="42"/>
      <c r="V459" s="42"/>
      <c r="W459" s="42"/>
      <c r="X459" s="24"/>
      <c r="Y459" s="24"/>
      <c r="Z459" s="24"/>
      <c r="AB459" s="24"/>
    </row>
    <row r="460" spans="1:28" s="11" customFormat="1" ht="20.100000000000001" customHeight="1" x14ac:dyDescent="0.25">
      <c r="A460" s="12" t="str">
        <f>IF(ISBLANK(CLASSI!$B475),"",IFERROR(CLASSI!$B475,""))</f>
        <v/>
      </c>
      <c r="B460" s="12" t="str">
        <f>IF(ISBLANK(VLOOKUP($A460,CLASSI!$B:$E,2,FALSE)),"",IFERROR(VLOOKUP($A460,CLASSI!$B:$E,2,FALSE),""))</f>
        <v/>
      </c>
      <c r="C460" s="12"/>
      <c r="D460" s="12"/>
      <c r="M460" s="10"/>
      <c r="N460" s="10"/>
      <c r="U460" s="42"/>
      <c r="V460" s="42"/>
      <c r="W460" s="42"/>
      <c r="X460" s="24"/>
      <c r="Y460" s="24"/>
      <c r="Z460" s="24"/>
      <c r="AB460" s="24"/>
    </row>
    <row r="461" spans="1:28" s="11" customFormat="1" ht="20.100000000000001" customHeight="1" x14ac:dyDescent="0.25">
      <c r="A461" s="12" t="str">
        <f>IF(ISBLANK(CLASSI!$B476),"",IFERROR(CLASSI!$B476,""))</f>
        <v/>
      </c>
      <c r="B461" s="12" t="str">
        <f>IF(ISBLANK(VLOOKUP($A461,CLASSI!$B:$E,2,FALSE)),"",IFERROR(VLOOKUP($A461,CLASSI!$B:$E,2,FALSE),""))</f>
        <v/>
      </c>
      <c r="C461" s="12"/>
      <c r="D461" s="12"/>
      <c r="M461" s="10"/>
      <c r="N461" s="10"/>
      <c r="U461" s="42"/>
      <c r="V461" s="42"/>
      <c r="W461" s="42"/>
      <c r="X461" s="24"/>
      <c r="Y461" s="24"/>
      <c r="Z461" s="24"/>
      <c r="AB461" s="24"/>
    </row>
    <row r="462" spans="1:28" s="11" customFormat="1" ht="20.100000000000001" customHeight="1" x14ac:dyDescent="0.25">
      <c r="A462" s="12" t="str">
        <f>IF(ISBLANK(CLASSI!$B477),"",IFERROR(CLASSI!$B477,""))</f>
        <v/>
      </c>
      <c r="B462" s="12" t="str">
        <f>IF(ISBLANK(VLOOKUP($A462,CLASSI!$B:$E,2,FALSE)),"",IFERROR(VLOOKUP($A462,CLASSI!$B:$E,2,FALSE),""))</f>
        <v/>
      </c>
      <c r="C462" s="12"/>
      <c r="D462" s="12"/>
      <c r="M462" s="10"/>
      <c r="N462" s="10"/>
      <c r="U462" s="42"/>
      <c r="V462" s="42"/>
      <c r="W462" s="42"/>
      <c r="X462" s="24"/>
      <c r="Y462" s="24"/>
      <c r="Z462" s="24"/>
      <c r="AB462" s="24"/>
    </row>
    <row r="463" spans="1:28" s="11" customFormat="1" ht="20.100000000000001" customHeight="1" x14ac:dyDescent="0.25">
      <c r="A463" s="12" t="str">
        <f>IF(ISBLANK(CLASSI!$B478),"",IFERROR(CLASSI!$B478,""))</f>
        <v/>
      </c>
      <c r="B463" s="12" t="str">
        <f>IF(ISBLANK(VLOOKUP($A463,CLASSI!$B:$E,2,FALSE)),"",IFERROR(VLOOKUP($A463,CLASSI!$B:$E,2,FALSE),""))</f>
        <v/>
      </c>
      <c r="C463" s="12"/>
      <c r="D463" s="12"/>
      <c r="M463" s="10"/>
      <c r="N463" s="10"/>
      <c r="U463" s="42"/>
      <c r="V463" s="42"/>
      <c r="W463" s="42"/>
      <c r="X463" s="24"/>
      <c r="Y463" s="24"/>
      <c r="Z463" s="24"/>
      <c r="AB463" s="24"/>
    </row>
    <row r="464" spans="1:28" s="11" customFormat="1" ht="20.100000000000001" customHeight="1" x14ac:dyDescent="0.25">
      <c r="A464" s="12" t="str">
        <f>IF(ISBLANK(CLASSI!$B479),"",IFERROR(CLASSI!$B479,""))</f>
        <v/>
      </c>
      <c r="B464" s="12" t="str">
        <f>IF(ISBLANK(VLOOKUP($A464,CLASSI!$B:$E,2,FALSE)),"",IFERROR(VLOOKUP($A464,CLASSI!$B:$E,2,FALSE),""))</f>
        <v/>
      </c>
      <c r="C464" s="12"/>
      <c r="D464" s="12"/>
      <c r="M464" s="10"/>
      <c r="N464" s="10"/>
      <c r="U464" s="42"/>
      <c r="V464" s="42"/>
      <c r="W464" s="42"/>
      <c r="X464" s="24"/>
      <c r="Y464" s="24"/>
      <c r="Z464" s="24"/>
      <c r="AB464" s="24"/>
    </row>
    <row r="465" spans="1:28" s="11" customFormat="1" ht="20.100000000000001" customHeight="1" x14ac:dyDescent="0.25">
      <c r="A465" s="12" t="str">
        <f>IF(ISBLANK(CLASSI!$B480),"",IFERROR(CLASSI!$B480,""))</f>
        <v/>
      </c>
      <c r="B465" s="12" t="str">
        <f>IF(ISBLANK(VLOOKUP($A465,CLASSI!$B:$E,2,FALSE)),"",IFERROR(VLOOKUP($A465,CLASSI!$B:$E,2,FALSE),""))</f>
        <v/>
      </c>
      <c r="C465" s="12"/>
      <c r="D465" s="12"/>
      <c r="M465" s="10"/>
      <c r="N465" s="10"/>
      <c r="U465" s="42"/>
      <c r="V465" s="42"/>
      <c r="W465" s="42"/>
      <c r="X465" s="24"/>
      <c r="Y465" s="24"/>
      <c r="Z465" s="24"/>
      <c r="AB465" s="24"/>
    </row>
    <row r="466" spans="1:28" s="11" customFormat="1" ht="20.100000000000001" customHeight="1" x14ac:dyDescent="0.25">
      <c r="A466" s="12" t="str">
        <f>IF(ISBLANK(CLASSI!$B481),"",IFERROR(CLASSI!$B481,""))</f>
        <v/>
      </c>
      <c r="B466" s="12" t="str">
        <f>IF(ISBLANK(VLOOKUP($A466,CLASSI!$B:$E,2,FALSE)),"",IFERROR(VLOOKUP($A466,CLASSI!$B:$E,2,FALSE),""))</f>
        <v/>
      </c>
      <c r="C466" s="12"/>
      <c r="D466" s="12"/>
      <c r="M466" s="10"/>
      <c r="N466" s="10"/>
      <c r="U466" s="42"/>
      <c r="V466" s="42"/>
      <c r="W466" s="42"/>
      <c r="X466" s="24"/>
      <c r="Y466" s="24"/>
      <c r="Z466" s="24"/>
      <c r="AB466" s="24"/>
    </row>
    <row r="467" spans="1:28" s="11" customFormat="1" ht="20.100000000000001" customHeight="1" x14ac:dyDescent="0.25">
      <c r="A467" s="12" t="str">
        <f>IF(ISBLANK(CLASSI!$B482),"",IFERROR(CLASSI!$B482,""))</f>
        <v/>
      </c>
      <c r="B467" s="12" t="str">
        <f>IF(ISBLANK(VLOOKUP($A467,CLASSI!$B:$E,2,FALSE)),"",IFERROR(VLOOKUP($A467,CLASSI!$B:$E,2,FALSE),""))</f>
        <v/>
      </c>
      <c r="C467" s="12"/>
      <c r="D467" s="12"/>
      <c r="M467" s="10"/>
      <c r="N467" s="10"/>
      <c r="U467" s="42"/>
      <c r="V467" s="42"/>
      <c r="W467" s="42"/>
      <c r="X467" s="24"/>
      <c r="Y467" s="24"/>
      <c r="Z467" s="24"/>
      <c r="AB467" s="24"/>
    </row>
    <row r="468" spans="1:28" s="11" customFormat="1" ht="20.100000000000001" customHeight="1" x14ac:dyDescent="0.25">
      <c r="A468" s="12" t="str">
        <f>IF(ISBLANK(CLASSI!$B483),"",IFERROR(CLASSI!$B483,""))</f>
        <v/>
      </c>
      <c r="B468" s="12" t="str">
        <f>IF(ISBLANK(VLOOKUP($A468,CLASSI!$B:$E,2,FALSE)),"",IFERROR(VLOOKUP($A468,CLASSI!$B:$E,2,FALSE),""))</f>
        <v/>
      </c>
      <c r="C468" s="12"/>
      <c r="D468" s="12"/>
      <c r="M468" s="10"/>
      <c r="N468" s="10"/>
      <c r="U468" s="42"/>
      <c r="V468" s="42"/>
      <c r="W468" s="42"/>
      <c r="X468" s="24"/>
      <c r="Y468" s="24"/>
      <c r="Z468" s="24"/>
      <c r="AB468" s="24"/>
    </row>
    <row r="469" spans="1:28" s="11" customFormat="1" ht="20.100000000000001" customHeight="1" x14ac:dyDescent="0.25">
      <c r="A469" s="12" t="str">
        <f>IF(ISBLANK(CLASSI!$B484),"",IFERROR(CLASSI!$B484,""))</f>
        <v/>
      </c>
      <c r="B469" s="12" t="str">
        <f>IF(ISBLANK(VLOOKUP($A469,CLASSI!$B:$E,2,FALSE)),"",IFERROR(VLOOKUP($A469,CLASSI!$B:$E,2,FALSE),""))</f>
        <v/>
      </c>
      <c r="C469" s="12"/>
      <c r="D469" s="12"/>
      <c r="M469" s="10"/>
      <c r="N469" s="10"/>
      <c r="U469" s="42"/>
      <c r="V469" s="42"/>
      <c r="W469" s="42"/>
      <c r="X469" s="24"/>
      <c r="Y469" s="24"/>
      <c r="Z469" s="24"/>
      <c r="AB469" s="24"/>
    </row>
    <row r="470" spans="1:28" s="11" customFormat="1" ht="20.100000000000001" customHeight="1" x14ac:dyDescent="0.25">
      <c r="A470" s="12" t="str">
        <f>IF(ISBLANK(CLASSI!$B485),"",IFERROR(CLASSI!$B485,""))</f>
        <v/>
      </c>
      <c r="B470" s="12" t="str">
        <f>IF(ISBLANK(VLOOKUP($A470,CLASSI!$B:$E,2,FALSE)),"",IFERROR(VLOOKUP($A470,CLASSI!$B:$E,2,FALSE),""))</f>
        <v/>
      </c>
      <c r="C470" s="12"/>
      <c r="D470" s="12"/>
      <c r="M470" s="10"/>
      <c r="N470" s="10"/>
      <c r="U470" s="42"/>
      <c r="V470" s="42"/>
      <c r="W470" s="42"/>
      <c r="X470" s="24"/>
      <c r="Y470" s="24"/>
      <c r="Z470" s="24"/>
      <c r="AB470" s="24"/>
    </row>
    <row r="471" spans="1:28" s="11" customFormat="1" ht="20.100000000000001" customHeight="1" x14ac:dyDescent="0.25">
      <c r="A471" s="12" t="str">
        <f>IF(ISBLANK(CLASSI!$B486),"",IFERROR(CLASSI!$B486,""))</f>
        <v/>
      </c>
      <c r="B471" s="12" t="str">
        <f>IF(ISBLANK(VLOOKUP($A471,CLASSI!$B:$E,2,FALSE)),"",IFERROR(VLOOKUP($A471,CLASSI!$B:$E,2,FALSE),""))</f>
        <v/>
      </c>
      <c r="C471" s="12"/>
      <c r="D471" s="12"/>
      <c r="M471" s="10"/>
      <c r="N471" s="10"/>
      <c r="U471" s="42"/>
      <c r="V471" s="42"/>
      <c r="W471" s="42"/>
      <c r="X471" s="24"/>
      <c r="Y471" s="24"/>
      <c r="Z471" s="24"/>
      <c r="AB471" s="24"/>
    </row>
    <row r="472" spans="1:28" s="11" customFormat="1" ht="20.100000000000001" customHeight="1" x14ac:dyDescent="0.25">
      <c r="A472" s="12" t="str">
        <f>IF(ISBLANK(CLASSI!$B487),"",IFERROR(CLASSI!$B487,""))</f>
        <v/>
      </c>
      <c r="B472" s="12" t="str">
        <f>IF(ISBLANK(VLOOKUP($A472,CLASSI!$B:$E,2,FALSE)),"",IFERROR(VLOOKUP($A472,CLASSI!$B:$E,2,FALSE),""))</f>
        <v/>
      </c>
      <c r="C472" s="12"/>
      <c r="D472" s="12"/>
      <c r="M472" s="10"/>
      <c r="N472" s="10"/>
      <c r="U472" s="42"/>
      <c r="V472" s="42"/>
      <c r="W472" s="42"/>
      <c r="X472" s="24"/>
      <c r="Y472" s="24"/>
      <c r="Z472" s="24"/>
      <c r="AB472" s="24"/>
    </row>
    <row r="473" spans="1:28" s="11" customFormat="1" ht="20.100000000000001" customHeight="1" x14ac:dyDescent="0.25">
      <c r="A473" s="12" t="str">
        <f>IF(ISBLANK(CLASSI!$B488),"",IFERROR(CLASSI!$B488,""))</f>
        <v/>
      </c>
      <c r="B473" s="12" t="str">
        <f>IF(ISBLANK(VLOOKUP($A473,CLASSI!$B:$E,2,FALSE)),"",IFERROR(VLOOKUP($A473,CLASSI!$B:$E,2,FALSE),""))</f>
        <v/>
      </c>
      <c r="C473" s="12"/>
      <c r="D473" s="12"/>
      <c r="M473" s="10"/>
      <c r="N473" s="10"/>
      <c r="U473" s="42"/>
      <c r="V473" s="42"/>
      <c r="W473" s="42"/>
      <c r="X473" s="24"/>
      <c r="Y473" s="24"/>
      <c r="Z473" s="24"/>
      <c r="AB473" s="24"/>
    </row>
    <row r="474" spans="1:28" s="11" customFormat="1" ht="20.100000000000001" customHeight="1" x14ac:dyDescent="0.25">
      <c r="A474" s="12" t="str">
        <f>IF(ISBLANK(CLASSI!$B489),"",IFERROR(CLASSI!$B489,""))</f>
        <v/>
      </c>
      <c r="B474" s="12" t="str">
        <f>IF(ISBLANK(VLOOKUP($A474,CLASSI!$B:$E,2,FALSE)),"",IFERROR(VLOOKUP($A474,CLASSI!$B:$E,2,FALSE),""))</f>
        <v/>
      </c>
      <c r="C474" s="12"/>
      <c r="D474" s="12"/>
      <c r="M474" s="10"/>
      <c r="N474" s="10"/>
      <c r="U474" s="42"/>
      <c r="V474" s="42"/>
      <c r="W474" s="42"/>
      <c r="X474" s="24"/>
      <c r="Y474" s="24"/>
      <c r="Z474" s="24"/>
      <c r="AB474" s="24"/>
    </row>
    <row r="475" spans="1:28" s="11" customFormat="1" ht="20.100000000000001" customHeight="1" x14ac:dyDescent="0.25">
      <c r="A475" s="12" t="str">
        <f>IF(ISBLANK(CLASSI!$B490),"",IFERROR(CLASSI!$B490,""))</f>
        <v/>
      </c>
      <c r="B475" s="12" t="str">
        <f>IF(ISBLANK(VLOOKUP($A475,CLASSI!$B:$E,2,FALSE)),"",IFERROR(VLOOKUP($A475,CLASSI!$B:$E,2,FALSE),""))</f>
        <v/>
      </c>
      <c r="C475" s="12"/>
      <c r="D475" s="12"/>
      <c r="M475" s="10"/>
      <c r="N475" s="10"/>
      <c r="U475" s="42"/>
      <c r="V475" s="42"/>
      <c r="W475" s="42"/>
      <c r="X475" s="24"/>
      <c r="Y475" s="24"/>
      <c r="Z475" s="24"/>
      <c r="AB475" s="24"/>
    </row>
    <row r="476" spans="1:28" s="11" customFormat="1" ht="20.100000000000001" customHeight="1" x14ac:dyDescent="0.25">
      <c r="A476" s="12" t="str">
        <f>IF(ISBLANK(CLASSI!$B491),"",IFERROR(CLASSI!$B491,""))</f>
        <v/>
      </c>
      <c r="B476" s="12" t="str">
        <f>IF(ISBLANK(VLOOKUP($A476,CLASSI!$B:$E,2,FALSE)),"",IFERROR(VLOOKUP($A476,CLASSI!$B:$E,2,FALSE),""))</f>
        <v/>
      </c>
      <c r="C476" s="12"/>
      <c r="D476" s="12"/>
      <c r="M476" s="10"/>
      <c r="N476" s="10"/>
      <c r="U476" s="42"/>
      <c r="V476" s="42"/>
      <c r="W476" s="42"/>
      <c r="X476" s="24"/>
      <c r="Y476" s="24"/>
      <c r="Z476" s="24"/>
      <c r="AB476" s="24"/>
    </row>
    <row r="477" spans="1:28" s="11" customFormat="1" ht="20.100000000000001" customHeight="1" x14ac:dyDescent="0.25">
      <c r="A477" s="12" t="str">
        <f>IF(ISBLANK(CLASSI!$B492),"",IFERROR(CLASSI!$B492,""))</f>
        <v/>
      </c>
      <c r="B477" s="12" t="str">
        <f>IF(ISBLANK(VLOOKUP($A477,CLASSI!$B:$E,2,FALSE)),"",IFERROR(VLOOKUP($A477,CLASSI!$B:$E,2,FALSE),""))</f>
        <v/>
      </c>
      <c r="C477" s="12"/>
      <c r="D477" s="12"/>
      <c r="M477" s="10"/>
      <c r="N477" s="10"/>
      <c r="U477" s="42"/>
      <c r="V477" s="42"/>
      <c r="W477" s="42"/>
      <c r="X477" s="24"/>
      <c r="Y477" s="24"/>
      <c r="Z477" s="24"/>
      <c r="AB477" s="24"/>
    </row>
    <row r="478" spans="1:28" s="11" customFormat="1" ht="20.100000000000001" customHeight="1" x14ac:dyDescent="0.25">
      <c r="A478" s="12" t="str">
        <f>IF(ISBLANK(CLASSI!$B493),"",IFERROR(CLASSI!$B493,""))</f>
        <v/>
      </c>
      <c r="B478" s="12" t="str">
        <f>IF(ISBLANK(VLOOKUP($A478,CLASSI!$B:$E,2,FALSE)),"",IFERROR(VLOOKUP($A478,CLASSI!$B:$E,2,FALSE),""))</f>
        <v/>
      </c>
      <c r="C478" s="12"/>
      <c r="D478" s="12"/>
      <c r="M478" s="10"/>
      <c r="N478" s="10"/>
      <c r="U478" s="42"/>
      <c r="V478" s="42"/>
      <c r="W478" s="42"/>
      <c r="X478" s="24"/>
      <c r="Y478" s="24"/>
      <c r="Z478" s="24"/>
      <c r="AB478" s="24"/>
    </row>
    <row r="479" spans="1:28" s="11" customFormat="1" ht="20.100000000000001" customHeight="1" x14ac:dyDescent="0.25">
      <c r="A479" s="12" t="str">
        <f>IF(ISBLANK(CLASSI!$B494),"",IFERROR(CLASSI!$B494,""))</f>
        <v/>
      </c>
      <c r="B479" s="12" t="str">
        <f>IF(ISBLANK(VLOOKUP($A479,CLASSI!$B:$E,2,FALSE)),"",IFERROR(VLOOKUP($A479,CLASSI!$B:$E,2,FALSE),""))</f>
        <v/>
      </c>
      <c r="C479" s="12"/>
      <c r="D479" s="12"/>
      <c r="M479" s="10"/>
      <c r="N479" s="10"/>
      <c r="U479" s="42"/>
      <c r="V479" s="42"/>
      <c r="W479" s="42"/>
      <c r="X479" s="24"/>
      <c r="Y479" s="24"/>
      <c r="Z479" s="24"/>
      <c r="AB479" s="24"/>
    </row>
    <row r="480" spans="1:28" s="11" customFormat="1" ht="20.100000000000001" customHeight="1" x14ac:dyDescent="0.25">
      <c r="A480" s="12" t="str">
        <f>IF(ISBLANK(CLASSI!$B495),"",IFERROR(CLASSI!$B495,""))</f>
        <v/>
      </c>
      <c r="B480" s="12" t="str">
        <f>IF(ISBLANK(VLOOKUP($A480,CLASSI!$B:$E,2,FALSE)),"",IFERROR(VLOOKUP($A480,CLASSI!$B:$E,2,FALSE),""))</f>
        <v/>
      </c>
      <c r="C480" s="12"/>
      <c r="D480" s="12"/>
      <c r="M480" s="10"/>
      <c r="N480" s="10"/>
      <c r="U480" s="42"/>
      <c r="V480" s="42"/>
      <c r="W480" s="42"/>
      <c r="X480" s="24"/>
      <c r="Y480" s="24"/>
      <c r="Z480" s="24"/>
      <c r="AB480" s="24"/>
    </row>
    <row r="481" spans="1:28" s="11" customFormat="1" ht="20.100000000000001" customHeight="1" x14ac:dyDescent="0.25">
      <c r="A481" s="12" t="str">
        <f>IF(ISBLANK(CLASSI!$B496),"",IFERROR(CLASSI!$B496,""))</f>
        <v/>
      </c>
      <c r="B481" s="12" t="str">
        <f>IF(ISBLANK(VLOOKUP($A481,CLASSI!$B:$E,2,FALSE)),"",IFERROR(VLOOKUP($A481,CLASSI!$B:$E,2,FALSE),""))</f>
        <v/>
      </c>
      <c r="C481" s="12"/>
      <c r="D481" s="12"/>
      <c r="M481" s="10"/>
      <c r="N481" s="10"/>
      <c r="U481" s="42"/>
      <c r="V481" s="42"/>
      <c r="W481" s="42"/>
      <c r="X481" s="24"/>
      <c r="Y481" s="24"/>
      <c r="Z481" s="24"/>
      <c r="AB481" s="24"/>
    </row>
    <row r="482" spans="1:28" s="11" customFormat="1" ht="20.100000000000001" customHeight="1" x14ac:dyDescent="0.25">
      <c r="A482" s="12" t="str">
        <f>IF(ISBLANK(CLASSI!$B497),"",IFERROR(CLASSI!$B497,""))</f>
        <v/>
      </c>
      <c r="B482" s="12" t="str">
        <f>IF(ISBLANK(VLOOKUP($A482,CLASSI!$B:$E,2,FALSE)),"",IFERROR(VLOOKUP($A482,CLASSI!$B:$E,2,FALSE),""))</f>
        <v/>
      </c>
      <c r="C482" s="12"/>
      <c r="D482" s="12"/>
      <c r="M482" s="10"/>
      <c r="N482" s="10"/>
      <c r="U482" s="42"/>
      <c r="V482" s="42"/>
      <c r="W482" s="42"/>
      <c r="X482" s="24"/>
      <c r="Y482" s="24"/>
      <c r="Z482" s="24"/>
      <c r="AB482" s="24"/>
    </row>
    <row r="483" spans="1:28" s="11" customFormat="1" ht="20.100000000000001" customHeight="1" x14ac:dyDescent="0.25">
      <c r="A483" s="12" t="str">
        <f>IF(ISBLANK(CLASSI!$B498),"",IFERROR(CLASSI!$B498,""))</f>
        <v/>
      </c>
      <c r="B483" s="12" t="str">
        <f>IF(ISBLANK(VLOOKUP($A483,CLASSI!$B:$E,2,FALSE)),"",IFERROR(VLOOKUP($A483,CLASSI!$B:$E,2,FALSE),""))</f>
        <v/>
      </c>
      <c r="C483" s="12"/>
      <c r="D483" s="12"/>
      <c r="M483" s="10"/>
      <c r="N483" s="10"/>
      <c r="U483" s="42"/>
      <c r="V483" s="42"/>
      <c r="W483" s="42"/>
      <c r="X483" s="24"/>
      <c r="Y483" s="24"/>
      <c r="Z483" s="24"/>
      <c r="AB483" s="24"/>
    </row>
    <row r="484" spans="1:28" s="11" customFormat="1" ht="20.100000000000001" customHeight="1" x14ac:dyDescent="0.25">
      <c r="A484" s="12" t="str">
        <f>IF(ISBLANK(CLASSI!$B499),"",IFERROR(CLASSI!$B499,""))</f>
        <v/>
      </c>
      <c r="B484" s="12" t="str">
        <f>IF(ISBLANK(VLOOKUP($A484,CLASSI!$B:$E,2,FALSE)),"",IFERROR(VLOOKUP($A484,CLASSI!$B:$E,2,FALSE),""))</f>
        <v/>
      </c>
      <c r="C484" s="12"/>
      <c r="D484" s="12"/>
      <c r="M484" s="10"/>
      <c r="N484" s="10"/>
      <c r="U484" s="42"/>
      <c r="V484" s="42"/>
      <c r="W484" s="42"/>
      <c r="X484" s="24"/>
      <c r="Y484" s="24"/>
      <c r="Z484" s="24"/>
      <c r="AB484" s="24"/>
    </row>
    <row r="485" spans="1:28" s="11" customFormat="1" ht="20.100000000000001" customHeight="1" x14ac:dyDescent="0.25">
      <c r="A485" s="12" t="str">
        <f>IF(ISBLANK(CLASSI!$B500),"",IFERROR(CLASSI!$B500,""))</f>
        <v/>
      </c>
      <c r="B485" s="12" t="str">
        <f>IF(ISBLANK(VLOOKUP($A485,CLASSI!$B:$E,2,FALSE)),"",IFERROR(VLOOKUP($A485,CLASSI!$B:$E,2,FALSE),""))</f>
        <v/>
      </c>
      <c r="C485" s="12"/>
      <c r="D485" s="12"/>
      <c r="M485" s="10"/>
      <c r="N485" s="10"/>
      <c r="U485" s="42"/>
      <c r="V485" s="42"/>
      <c r="W485" s="42"/>
      <c r="X485" s="24"/>
      <c r="Y485" s="24"/>
      <c r="Z485" s="24"/>
      <c r="AB485" s="24"/>
    </row>
    <row r="486" spans="1:28" s="11" customFormat="1" ht="20.100000000000001" customHeight="1" x14ac:dyDescent="0.25">
      <c r="A486" s="12" t="str">
        <f>IF(ISBLANK(CLASSI!$B501),"",IFERROR(CLASSI!$B501,""))</f>
        <v/>
      </c>
      <c r="B486" s="12" t="str">
        <f>IF(ISBLANK(VLOOKUP($A486,CLASSI!$B:$E,2,FALSE)),"",IFERROR(VLOOKUP($A486,CLASSI!$B:$E,2,FALSE),""))</f>
        <v/>
      </c>
      <c r="C486" s="12"/>
      <c r="D486" s="12"/>
      <c r="M486" s="10"/>
      <c r="N486" s="10"/>
      <c r="U486" s="42"/>
      <c r="V486" s="42"/>
      <c r="W486" s="42"/>
      <c r="X486" s="24"/>
      <c r="Y486" s="24"/>
      <c r="Z486" s="24"/>
      <c r="AB486" s="24"/>
    </row>
    <row r="487" spans="1:28" s="11" customFormat="1" ht="20.100000000000001" customHeight="1" x14ac:dyDescent="0.25">
      <c r="A487" s="12" t="str">
        <f>IF(ISBLANK(CLASSI!$B502),"",IFERROR(CLASSI!$B502,""))</f>
        <v/>
      </c>
      <c r="B487" s="12" t="str">
        <f>IF(ISBLANK(VLOOKUP($A487,CLASSI!$B:$E,2,FALSE)),"",IFERROR(VLOOKUP($A487,CLASSI!$B:$E,2,FALSE),""))</f>
        <v/>
      </c>
      <c r="C487" s="12"/>
      <c r="D487" s="12"/>
      <c r="M487" s="10"/>
      <c r="N487" s="10"/>
      <c r="U487" s="42"/>
      <c r="V487" s="42"/>
      <c r="W487" s="42"/>
      <c r="X487" s="24"/>
      <c r="Y487" s="24"/>
      <c r="Z487" s="24"/>
      <c r="AB487" s="24"/>
    </row>
    <row r="488" spans="1:28" s="11" customFormat="1" ht="20.100000000000001" customHeight="1" x14ac:dyDescent="0.25">
      <c r="A488" s="12" t="str">
        <f>IF(ISBLANK(CLASSI!$B503),"",IFERROR(CLASSI!$B503,""))</f>
        <v/>
      </c>
      <c r="B488" s="12" t="str">
        <f>IF(ISBLANK(VLOOKUP($A488,CLASSI!$B:$E,2,FALSE)),"",IFERROR(VLOOKUP($A488,CLASSI!$B:$E,2,FALSE),""))</f>
        <v/>
      </c>
      <c r="C488" s="12"/>
      <c r="D488" s="12"/>
      <c r="M488" s="10"/>
      <c r="N488" s="10"/>
      <c r="U488" s="42"/>
      <c r="V488" s="42"/>
      <c r="W488" s="42"/>
      <c r="X488" s="24"/>
      <c r="Y488" s="24"/>
      <c r="Z488" s="24"/>
      <c r="AB488" s="24"/>
    </row>
    <row r="489" spans="1:28" s="11" customFormat="1" ht="20.100000000000001" customHeight="1" x14ac:dyDescent="0.25">
      <c r="A489" s="12" t="str">
        <f>IF(ISBLANK(CLASSI!$B504),"",IFERROR(CLASSI!$B504,""))</f>
        <v/>
      </c>
      <c r="B489" s="12" t="str">
        <f>IF(ISBLANK(VLOOKUP($A489,CLASSI!$B:$E,2,FALSE)),"",IFERROR(VLOOKUP($A489,CLASSI!$B:$E,2,FALSE),""))</f>
        <v/>
      </c>
      <c r="C489" s="12"/>
      <c r="D489" s="12"/>
      <c r="M489" s="10"/>
      <c r="N489" s="10"/>
      <c r="U489" s="42"/>
      <c r="V489" s="42"/>
      <c r="W489" s="42"/>
      <c r="X489" s="24"/>
      <c r="Y489" s="24"/>
      <c r="Z489" s="24"/>
      <c r="AB489" s="24"/>
    </row>
    <row r="490" spans="1:28" s="11" customFormat="1" ht="20.100000000000001" customHeight="1" x14ac:dyDescent="0.25">
      <c r="A490" s="12" t="str">
        <f>IF(ISBLANK(CLASSI!$B505),"",IFERROR(CLASSI!$B505,""))</f>
        <v/>
      </c>
      <c r="B490" s="12" t="str">
        <f>IF(ISBLANK(VLOOKUP($A490,CLASSI!$B:$E,2,FALSE)),"",IFERROR(VLOOKUP($A490,CLASSI!$B:$E,2,FALSE),""))</f>
        <v/>
      </c>
      <c r="C490" s="12"/>
      <c r="D490" s="12"/>
      <c r="M490" s="10"/>
      <c r="N490" s="10"/>
      <c r="U490" s="42"/>
      <c r="V490" s="42"/>
      <c r="W490" s="42"/>
      <c r="X490" s="24"/>
      <c r="Y490" s="24"/>
      <c r="Z490" s="24"/>
      <c r="AB490" s="24"/>
    </row>
    <row r="491" spans="1:28" s="11" customFormat="1" ht="20.100000000000001" customHeight="1" x14ac:dyDescent="0.25">
      <c r="A491" s="12" t="str">
        <f>IF(ISBLANK(CLASSI!$B506),"",IFERROR(CLASSI!$B506,""))</f>
        <v/>
      </c>
      <c r="B491" s="12" t="str">
        <f>IF(ISBLANK(VLOOKUP($A491,CLASSI!$B:$E,2,FALSE)),"",IFERROR(VLOOKUP($A491,CLASSI!$B:$E,2,FALSE),""))</f>
        <v/>
      </c>
      <c r="C491" s="12"/>
      <c r="D491" s="12"/>
      <c r="M491" s="10"/>
      <c r="N491" s="10"/>
      <c r="U491" s="42"/>
      <c r="V491" s="42"/>
      <c r="W491" s="42"/>
      <c r="X491" s="24"/>
      <c r="Y491" s="24"/>
      <c r="Z491" s="24"/>
      <c r="AB491" s="24"/>
    </row>
    <row r="492" spans="1:28" s="11" customFormat="1" ht="20.100000000000001" customHeight="1" x14ac:dyDescent="0.25">
      <c r="A492" s="12" t="str">
        <f>IF(ISBLANK(CLASSI!$B507),"",IFERROR(CLASSI!$B507,""))</f>
        <v/>
      </c>
      <c r="B492" s="12" t="str">
        <f>IF(ISBLANK(VLOOKUP($A492,CLASSI!$B:$E,2,FALSE)),"",IFERROR(VLOOKUP($A492,CLASSI!$B:$E,2,FALSE),""))</f>
        <v/>
      </c>
      <c r="C492" s="12"/>
      <c r="D492" s="12"/>
      <c r="M492" s="10"/>
      <c r="N492" s="10"/>
      <c r="U492" s="42"/>
      <c r="V492" s="42"/>
      <c r="W492" s="42"/>
      <c r="X492" s="24"/>
      <c r="Y492" s="24"/>
      <c r="Z492" s="24"/>
      <c r="AB492" s="24"/>
    </row>
    <row r="493" spans="1:28" s="11" customFormat="1" ht="20.100000000000001" customHeight="1" x14ac:dyDescent="0.25">
      <c r="A493" s="12" t="str">
        <f>IF(ISBLANK(CLASSI!$B508),"",IFERROR(CLASSI!$B508,""))</f>
        <v/>
      </c>
      <c r="B493" s="12" t="str">
        <f>IF(ISBLANK(VLOOKUP($A493,CLASSI!$B:$E,2,FALSE)),"",IFERROR(VLOOKUP($A493,CLASSI!$B:$E,2,FALSE),""))</f>
        <v/>
      </c>
      <c r="C493" s="12"/>
      <c r="D493" s="12"/>
      <c r="M493" s="10"/>
      <c r="N493" s="10"/>
      <c r="U493" s="42"/>
      <c r="V493" s="42"/>
      <c r="W493" s="42"/>
      <c r="X493" s="24"/>
      <c r="Y493" s="24"/>
      <c r="Z493" s="24"/>
      <c r="AB493" s="24"/>
    </row>
    <row r="494" spans="1:28" s="11" customFormat="1" ht="20.100000000000001" customHeight="1" x14ac:dyDescent="0.25">
      <c r="A494" s="12" t="str">
        <f>IF(ISBLANK(CLASSI!$B509),"",IFERROR(CLASSI!$B509,""))</f>
        <v/>
      </c>
      <c r="B494" s="12" t="str">
        <f>IF(ISBLANK(VLOOKUP($A494,CLASSI!$B:$E,2,FALSE)),"",IFERROR(VLOOKUP($A494,CLASSI!$B:$E,2,FALSE),""))</f>
        <v/>
      </c>
      <c r="C494" s="12"/>
      <c r="D494" s="12"/>
      <c r="M494" s="10"/>
      <c r="N494" s="10"/>
      <c r="U494" s="42"/>
      <c r="V494" s="42"/>
      <c r="W494" s="42"/>
      <c r="X494" s="24"/>
      <c r="Y494" s="24"/>
      <c r="Z494" s="24"/>
      <c r="AB494" s="24"/>
    </row>
    <row r="495" spans="1:28" s="11" customFormat="1" ht="20.100000000000001" customHeight="1" x14ac:dyDescent="0.25">
      <c r="A495" s="12" t="str">
        <f>IF(ISBLANK(CLASSI!$B510),"",IFERROR(CLASSI!$B510,""))</f>
        <v/>
      </c>
      <c r="B495" s="12" t="str">
        <f>IF(ISBLANK(VLOOKUP($A495,CLASSI!$B:$E,2,FALSE)),"",IFERROR(VLOOKUP($A495,CLASSI!$B:$E,2,FALSE),""))</f>
        <v/>
      </c>
      <c r="C495" s="12"/>
      <c r="D495" s="12"/>
      <c r="M495" s="10"/>
      <c r="N495" s="10"/>
      <c r="U495" s="42"/>
      <c r="V495" s="42"/>
      <c r="W495" s="42"/>
      <c r="X495" s="24"/>
      <c r="Y495" s="24"/>
      <c r="Z495" s="24"/>
      <c r="AB495" s="24"/>
    </row>
    <row r="496" spans="1:28" s="11" customFormat="1" ht="20.100000000000001" customHeight="1" x14ac:dyDescent="0.25">
      <c r="A496" s="12" t="str">
        <f>IF(ISBLANK(CLASSI!$B511),"",IFERROR(CLASSI!$B511,""))</f>
        <v/>
      </c>
      <c r="B496" s="12" t="str">
        <f>IF(ISBLANK(VLOOKUP($A496,CLASSI!$B:$E,2,FALSE)),"",IFERROR(VLOOKUP($A496,CLASSI!$B:$E,2,FALSE),""))</f>
        <v/>
      </c>
      <c r="C496" s="12"/>
      <c r="D496" s="12"/>
      <c r="M496" s="10"/>
      <c r="N496" s="10"/>
      <c r="U496" s="42"/>
      <c r="V496" s="42"/>
      <c r="W496" s="42"/>
      <c r="X496" s="24"/>
      <c r="Y496" s="24"/>
      <c r="Z496" s="24"/>
      <c r="AB496" s="24"/>
    </row>
    <row r="497" spans="1:28" s="11" customFormat="1" ht="20.100000000000001" customHeight="1" x14ac:dyDescent="0.25">
      <c r="A497" s="12" t="str">
        <f>IF(ISBLANK(CLASSI!$B512),"",IFERROR(CLASSI!$B512,""))</f>
        <v/>
      </c>
      <c r="B497" s="12" t="str">
        <f>IF(ISBLANK(VLOOKUP($A497,CLASSI!$B:$E,2,FALSE)),"",IFERROR(VLOOKUP($A497,CLASSI!$B:$E,2,FALSE),""))</f>
        <v/>
      </c>
      <c r="C497" s="12"/>
      <c r="D497" s="12"/>
      <c r="M497" s="10"/>
      <c r="N497" s="10"/>
      <c r="U497" s="42"/>
      <c r="V497" s="42"/>
      <c r="W497" s="42"/>
      <c r="X497" s="24"/>
      <c r="Y497" s="24"/>
      <c r="Z497" s="24"/>
      <c r="AB497" s="24"/>
    </row>
    <row r="498" spans="1:28" s="11" customFormat="1" ht="20.100000000000001" customHeight="1" x14ac:dyDescent="0.25">
      <c r="A498" s="12" t="str">
        <f>IF(ISBLANK(CLASSI!$B513),"",IFERROR(CLASSI!$B513,""))</f>
        <v/>
      </c>
      <c r="B498" s="12" t="str">
        <f>IF(ISBLANK(VLOOKUP($A498,CLASSI!$B:$E,2,FALSE)),"",IFERROR(VLOOKUP($A498,CLASSI!$B:$E,2,FALSE),""))</f>
        <v/>
      </c>
      <c r="C498" s="12"/>
      <c r="D498" s="12"/>
      <c r="M498" s="10"/>
      <c r="N498" s="10"/>
      <c r="U498" s="42"/>
      <c r="V498" s="42"/>
      <c r="W498" s="42"/>
      <c r="X498" s="24"/>
      <c r="Y498" s="24"/>
      <c r="Z498" s="24"/>
      <c r="AB498" s="24"/>
    </row>
    <row r="499" spans="1:28" s="11" customFormat="1" ht="20.100000000000001" customHeight="1" x14ac:dyDescent="0.25">
      <c r="A499" s="12" t="str">
        <f>IF(ISBLANK(CLASSI!$B514),"",IFERROR(CLASSI!$B514,""))</f>
        <v/>
      </c>
      <c r="B499" s="12" t="str">
        <f>IF(ISBLANK(VLOOKUP($A499,CLASSI!$B:$E,2,FALSE)),"",IFERROR(VLOOKUP($A499,CLASSI!$B:$E,2,FALSE),""))</f>
        <v/>
      </c>
      <c r="C499" s="12"/>
      <c r="D499" s="12"/>
      <c r="M499" s="10"/>
      <c r="N499" s="10"/>
      <c r="U499" s="42"/>
      <c r="V499" s="42"/>
      <c r="W499" s="42"/>
      <c r="X499" s="24"/>
      <c r="Y499" s="24"/>
      <c r="Z499" s="24"/>
      <c r="AB499" s="24"/>
    </row>
    <row r="500" spans="1:28" s="11" customFormat="1" ht="20.100000000000001" customHeight="1" x14ac:dyDescent="0.25">
      <c r="A500" s="12" t="str">
        <f>IF(ISBLANK(CLASSI!$B515),"",IFERROR(CLASSI!$B515,""))</f>
        <v/>
      </c>
      <c r="B500" s="12" t="str">
        <f>IF(ISBLANK(VLOOKUP($A500,CLASSI!$B:$E,2,FALSE)),"",IFERROR(VLOOKUP($A500,CLASSI!$B:$E,2,FALSE),""))</f>
        <v/>
      </c>
      <c r="C500" s="12"/>
      <c r="D500" s="12"/>
      <c r="M500" s="10"/>
      <c r="N500" s="10"/>
      <c r="U500" s="42"/>
      <c r="V500" s="42"/>
      <c r="W500" s="42"/>
      <c r="X500" s="24"/>
      <c r="Y500" s="24"/>
      <c r="Z500" s="24"/>
      <c r="AB500" s="24"/>
    </row>
    <row r="501" spans="1:28" s="11" customFormat="1" ht="20.100000000000001" customHeight="1" x14ac:dyDescent="0.25">
      <c r="A501" s="12" t="str">
        <f>IF(ISBLANK(CLASSI!$B516),"",IFERROR(CLASSI!$B516,""))</f>
        <v/>
      </c>
      <c r="B501" s="12" t="str">
        <f>IF(ISBLANK(VLOOKUP($A501,CLASSI!$B:$E,2,FALSE)),"",IFERROR(VLOOKUP($A501,CLASSI!$B:$E,2,FALSE),""))</f>
        <v/>
      </c>
      <c r="C501" s="12"/>
      <c r="D501" s="12"/>
      <c r="M501" s="10"/>
      <c r="N501" s="10"/>
      <c r="U501" s="42"/>
      <c r="V501" s="42"/>
      <c r="W501" s="42"/>
      <c r="X501" s="24"/>
      <c r="Y501" s="24"/>
      <c r="Z501" s="24"/>
      <c r="AB501" s="24"/>
    </row>
    <row r="502" spans="1:28" s="11" customFormat="1" ht="20.100000000000001" customHeight="1" x14ac:dyDescent="0.25">
      <c r="A502" s="12" t="str">
        <f>IF(ISBLANK(CLASSI!$B517),"",IFERROR(CLASSI!$B517,""))</f>
        <v/>
      </c>
      <c r="B502" s="12" t="str">
        <f>IF(ISBLANK(VLOOKUP($A502,CLASSI!$B:$E,2,FALSE)),"",IFERROR(VLOOKUP($A502,CLASSI!$B:$E,2,FALSE),""))</f>
        <v/>
      </c>
      <c r="C502" s="12"/>
      <c r="D502" s="12"/>
      <c r="M502" s="10"/>
      <c r="N502" s="10"/>
      <c r="U502" s="42"/>
      <c r="V502" s="42"/>
      <c r="W502" s="42"/>
      <c r="X502" s="24"/>
      <c r="Y502" s="24"/>
      <c r="Z502" s="24"/>
      <c r="AB502" s="24"/>
    </row>
    <row r="503" spans="1:28" s="11" customFormat="1" ht="20.100000000000001" customHeight="1" x14ac:dyDescent="0.25">
      <c r="A503" s="12" t="str">
        <f>IF(ISBLANK(CLASSI!$B518),"",IFERROR(CLASSI!$B518,""))</f>
        <v/>
      </c>
      <c r="B503" s="12" t="str">
        <f>IF(ISBLANK(VLOOKUP($A503,CLASSI!$B:$E,2,FALSE)),"",IFERROR(VLOOKUP($A503,CLASSI!$B:$E,2,FALSE),""))</f>
        <v/>
      </c>
      <c r="C503" s="12"/>
      <c r="D503" s="12"/>
      <c r="M503" s="10"/>
      <c r="N503" s="10"/>
      <c r="U503" s="42"/>
      <c r="V503" s="42"/>
      <c r="W503" s="42"/>
      <c r="X503" s="24"/>
      <c r="Y503" s="24"/>
      <c r="Z503" s="24"/>
      <c r="AB503" s="24"/>
    </row>
    <row r="504" spans="1:28" s="11" customFormat="1" ht="20.100000000000001" customHeight="1" x14ac:dyDescent="0.25">
      <c r="A504" s="12" t="str">
        <f>IF(ISBLANK(CLASSI!$B519),"",IFERROR(CLASSI!$B519,""))</f>
        <v/>
      </c>
      <c r="B504" s="12" t="str">
        <f>IF(ISBLANK(VLOOKUP($A504,CLASSI!$B:$E,2,FALSE)),"",IFERROR(VLOOKUP($A504,CLASSI!$B:$E,2,FALSE),""))</f>
        <v/>
      </c>
      <c r="C504" s="12"/>
      <c r="D504" s="12"/>
      <c r="M504" s="10"/>
      <c r="N504" s="10"/>
      <c r="U504" s="42"/>
      <c r="V504" s="42"/>
      <c r="W504" s="42"/>
      <c r="X504" s="24"/>
      <c r="Y504" s="24"/>
      <c r="Z504" s="24"/>
      <c r="AB504" s="24"/>
    </row>
    <row r="505" spans="1:28" s="11" customFormat="1" ht="20.100000000000001" customHeight="1" x14ac:dyDescent="0.25">
      <c r="A505" s="12" t="str">
        <f>IF(ISBLANK(CLASSI!$B520),"",IFERROR(CLASSI!$B520,""))</f>
        <v/>
      </c>
      <c r="B505" s="12" t="str">
        <f>IF(ISBLANK(VLOOKUP($A505,CLASSI!$B:$E,2,FALSE)),"",IFERROR(VLOOKUP($A505,CLASSI!$B:$E,2,FALSE),""))</f>
        <v/>
      </c>
      <c r="C505" s="12"/>
      <c r="D505" s="12"/>
      <c r="M505" s="10"/>
      <c r="N505" s="10"/>
      <c r="U505" s="42"/>
      <c r="V505" s="42"/>
      <c r="W505" s="42"/>
      <c r="X505" s="24"/>
      <c r="Y505" s="24"/>
      <c r="Z505" s="24"/>
      <c r="AB505" s="24"/>
    </row>
    <row r="506" spans="1:28" s="11" customFormat="1" ht="20.100000000000001" customHeight="1" x14ac:dyDescent="0.25">
      <c r="A506" s="12" t="str">
        <f>IF(ISBLANK(CLASSI!$B521),"",IFERROR(CLASSI!$B521,""))</f>
        <v/>
      </c>
      <c r="B506" s="12" t="str">
        <f>IF(ISBLANK(VLOOKUP($A506,CLASSI!$B:$E,2,FALSE)),"",IFERROR(VLOOKUP($A506,CLASSI!$B:$E,2,FALSE),""))</f>
        <v/>
      </c>
      <c r="C506" s="12"/>
      <c r="D506" s="12"/>
      <c r="M506" s="10"/>
      <c r="N506" s="10"/>
      <c r="U506" s="42"/>
      <c r="V506" s="42"/>
      <c r="W506" s="42"/>
      <c r="X506" s="24"/>
      <c r="Y506" s="24"/>
      <c r="Z506" s="24"/>
      <c r="AB506" s="24"/>
    </row>
    <row r="507" spans="1:28" s="11" customFormat="1" ht="20.100000000000001" customHeight="1" x14ac:dyDescent="0.25">
      <c r="A507" s="12" t="str">
        <f>IF(ISBLANK(CLASSI!$B522),"",IFERROR(CLASSI!$B522,""))</f>
        <v/>
      </c>
      <c r="B507" s="12" t="str">
        <f>IF(ISBLANK(VLOOKUP($A507,CLASSI!$B:$E,2,FALSE)),"",IFERROR(VLOOKUP($A507,CLASSI!$B:$E,2,FALSE),""))</f>
        <v/>
      </c>
      <c r="C507" s="12"/>
      <c r="D507" s="12"/>
      <c r="M507" s="10"/>
      <c r="N507" s="10"/>
      <c r="U507" s="42"/>
      <c r="V507" s="42"/>
      <c r="W507" s="42"/>
      <c r="X507" s="24"/>
      <c r="Y507" s="24"/>
      <c r="Z507" s="24"/>
      <c r="AB507" s="24"/>
    </row>
    <row r="508" spans="1:28" s="11" customFormat="1" ht="20.100000000000001" customHeight="1" x14ac:dyDescent="0.25">
      <c r="A508" s="12" t="str">
        <f>IF(ISBLANK(CLASSI!$B523),"",IFERROR(CLASSI!$B523,""))</f>
        <v/>
      </c>
      <c r="B508" s="12" t="str">
        <f>IF(ISBLANK(VLOOKUP($A508,CLASSI!$B:$E,2,FALSE)),"",IFERROR(VLOOKUP($A508,CLASSI!$B:$E,2,FALSE),""))</f>
        <v/>
      </c>
      <c r="C508" s="12"/>
      <c r="D508" s="12"/>
      <c r="M508" s="10"/>
      <c r="N508" s="10"/>
      <c r="U508" s="42"/>
      <c r="V508" s="42"/>
      <c r="W508" s="42"/>
      <c r="X508" s="24"/>
      <c r="Y508" s="24"/>
      <c r="Z508" s="24"/>
      <c r="AB508" s="24"/>
    </row>
    <row r="509" spans="1:28" s="11" customFormat="1" ht="20.100000000000001" customHeight="1" x14ac:dyDescent="0.25">
      <c r="A509" s="12" t="str">
        <f>IF(ISBLANK(CLASSI!$B524),"",IFERROR(CLASSI!$B524,""))</f>
        <v/>
      </c>
      <c r="B509" s="12" t="str">
        <f>IF(ISBLANK(VLOOKUP($A509,CLASSI!$B:$E,2,FALSE)),"",IFERROR(VLOOKUP($A509,CLASSI!$B:$E,2,FALSE),""))</f>
        <v/>
      </c>
      <c r="C509" s="12"/>
      <c r="D509" s="12"/>
      <c r="M509" s="10"/>
      <c r="N509" s="10"/>
      <c r="U509" s="42"/>
      <c r="V509" s="42"/>
      <c r="W509" s="42"/>
      <c r="X509" s="24"/>
      <c r="Y509" s="24"/>
      <c r="Z509" s="24"/>
      <c r="AB509" s="24"/>
    </row>
    <row r="510" spans="1:28" s="11" customFormat="1" ht="20.100000000000001" customHeight="1" x14ac:dyDescent="0.25">
      <c r="A510" s="12" t="str">
        <f>IF(ISBLANK(CLASSI!$B525),"",IFERROR(CLASSI!$B525,""))</f>
        <v/>
      </c>
      <c r="B510" s="12" t="str">
        <f>IF(ISBLANK(VLOOKUP($A510,CLASSI!$B:$E,2,FALSE)),"",IFERROR(VLOOKUP($A510,CLASSI!$B:$E,2,FALSE),""))</f>
        <v/>
      </c>
      <c r="C510" s="12"/>
      <c r="D510" s="12"/>
      <c r="M510" s="10"/>
      <c r="N510" s="10"/>
      <c r="U510" s="42"/>
      <c r="V510" s="42"/>
      <c r="W510" s="42"/>
      <c r="X510" s="24"/>
      <c r="Y510" s="24"/>
      <c r="Z510" s="24"/>
      <c r="AB510" s="24"/>
    </row>
    <row r="511" spans="1:28" s="11" customFormat="1" ht="20.100000000000001" customHeight="1" x14ac:dyDescent="0.25">
      <c r="A511" s="12" t="str">
        <f>IF(ISBLANK(CLASSI!$B526),"",IFERROR(CLASSI!$B526,""))</f>
        <v/>
      </c>
      <c r="B511" s="12" t="str">
        <f>IF(ISBLANK(VLOOKUP($A511,CLASSI!$B:$E,2,FALSE)),"",IFERROR(VLOOKUP($A511,CLASSI!$B:$E,2,FALSE),""))</f>
        <v/>
      </c>
      <c r="C511" s="12"/>
      <c r="D511" s="12"/>
      <c r="M511" s="10"/>
      <c r="N511" s="10"/>
      <c r="U511" s="42"/>
      <c r="V511" s="42"/>
      <c r="W511" s="42"/>
      <c r="X511" s="24"/>
      <c r="Y511" s="24"/>
      <c r="Z511" s="24"/>
      <c r="AB511" s="24"/>
    </row>
    <row r="512" spans="1:28" s="11" customFormat="1" ht="20.100000000000001" customHeight="1" x14ac:dyDescent="0.25">
      <c r="A512" s="12" t="str">
        <f>IF(ISBLANK(CLASSI!$B527),"",IFERROR(CLASSI!$B527,""))</f>
        <v/>
      </c>
      <c r="B512" s="12" t="str">
        <f>IF(ISBLANK(VLOOKUP($A512,CLASSI!$B:$E,2,FALSE)),"",IFERROR(VLOOKUP($A512,CLASSI!$B:$E,2,FALSE),""))</f>
        <v/>
      </c>
      <c r="C512" s="12"/>
      <c r="D512" s="12"/>
      <c r="M512" s="10"/>
      <c r="N512" s="10"/>
      <c r="U512" s="42"/>
      <c r="V512" s="42"/>
      <c r="W512" s="42"/>
      <c r="X512" s="24"/>
      <c r="Y512" s="24"/>
      <c r="Z512" s="24"/>
      <c r="AB512" s="24"/>
    </row>
    <row r="513" spans="1:28" s="11" customFormat="1" ht="20.100000000000001" customHeight="1" x14ac:dyDescent="0.25">
      <c r="A513" s="12" t="str">
        <f>IF(ISBLANK(CLASSI!$B528),"",IFERROR(CLASSI!$B528,""))</f>
        <v/>
      </c>
      <c r="B513" s="12" t="str">
        <f>IF(ISBLANK(VLOOKUP($A513,CLASSI!$B:$E,2,FALSE)),"",IFERROR(VLOOKUP($A513,CLASSI!$B:$E,2,FALSE),""))</f>
        <v/>
      </c>
      <c r="C513" s="12"/>
      <c r="D513" s="12"/>
      <c r="M513" s="10"/>
      <c r="N513" s="10"/>
      <c r="U513" s="42"/>
      <c r="V513" s="42"/>
      <c r="W513" s="42"/>
      <c r="X513" s="24"/>
      <c r="Y513" s="24"/>
      <c r="Z513" s="24"/>
      <c r="AB513" s="24"/>
    </row>
    <row r="514" spans="1:28" s="11" customFormat="1" ht="20.100000000000001" customHeight="1" x14ac:dyDescent="0.25">
      <c r="A514" s="12" t="str">
        <f>IF(ISBLANK(CLASSI!$B529),"",IFERROR(CLASSI!$B529,""))</f>
        <v/>
      </c>
      <c r="B514" s="12" t="str">
        <f>IF(ISBLANK(VLOOKUP($A514,CLASSI!$B:$E,2,FALSE)),"",IFERROR(VLOOKUP($A514,CLASSI!$B:$E,2,FALSE),""))</f>
        <v/>
      </c>
      <c r="C514" s="12"/>
      <c r="D514" s="12"/>
      <c r="M514" s="10"/>
      <c r="N514" s="10"/>
      <c r="U514" s="42"/>
      <c r="V514" s="42"/>
      <c r="W514" s="42"/>
      <c r="X514" s="24"/>
      <c r="Y514" s="24"/>
      <c r="Z514" s="24"/>
      <c r="AB514" s="24"/>
    </row>
    <row r="515" spans="1:28" s="11" customFormat="1" ht="20.100000000000001" customHeight="1" x14ac:dyDescent="0.25">
      <c r="A515" s="12" t="str">
        <f>IF(ISBLANK(CLASSI!$B530),"",IFERROR(CLASSI!$B530,""))</f>
        <v/>
      </c>
      <c r="B515" s="12" t="str">
        <f>IF(ISBLANK(VLOOKUP($A515,CLASSI!$B:$E,2,FALSE)),"",IFERROR(VLOOKUP($A515,CLASSI!$B:$E,2,FALSE),""))</f>
        <v/>
      </c>
      <c r="C515" s="12"/>
      <c r="D515" s="12"/>
      <c r="M515" s="10"/>
      <c r="N515" s="10"/>
      <c r="U515" s="42"/>
      <c r="V515" s="42"/>
      <c r="W515" s="42"/>
      <c r="X515" s="24"/>
      <c r="Y515" s="24"/>
      <c r="Z515" s="24"/>
      <c r="AB515" s="24"/>
    </row>
    <row r="516" spans="1:28" s="11" customFormat="1" ht="20.100000000000001" customHeight="1" x14ac:dyDescent="0.25">
      <c r="A516" s="12" t="str">
        <f>IF(ISBLANK(CLASSI!$B531),"",IFERROR(CLASSI!$B531,""))</f>
        <v/>
      </c>
      <c r="B516" s="12" t="str">
        <f>IF(ISBLANK(VLOOKUP($A516,CLASSI!$B:$E,2,FALSE)),"",IFERROR(VLOOKUP($A516,CLASSI!$B:$E,2,FALSE),""))</f>
        <v/>
      </c>
      <c r="C516" s="12"/>
      <c r="D516" s="12"/>
      <c r="M516" s="10"/>
      <c r="N516" s="10"/>
      <c r="U516" s="42"/>
      <c r="V516" s="42"/>
      <c r="W516" s="42"/>
      <c r="X516" s="24"/>
      <c r="Y516" s="24"/>
      <c r="Z516" s="24"/>
      <c r="AB516" s="24"/>
    </row>
    <row r="517" spans="1:28" s="11" customFormat="1" ht="20.100000000000001" customHeight="1" x14ac:dyDescent="0.25">
      <c r="A517" s="12" t="str">
        <f>IF(ISBLANK(CLASSI!$B532),"",IFERROR(CLASSI!$B532,""))</f>
        <v/>
      </c>
      <c r="B517" s="12" t="str">
        <f>IF(ISBLANK(VLOOKUP($A517,CLASSI!$B:$E,2,FALSE)),"",IFERROR(VLOOKUP($A517,CLASSI!$B:$E,2,FALSE),""))</f>
        <v/>
      </c>
      <c r="C517" s="12"/>
      <c r="D517" s="12"/>
      <c r="M517" s="10"/>
      <c r="N517" s="10"/>
      <c r="U517" s="42"/>
      <c r="V517" s="42"/>
      <c r="W517" s="42"/>
      <c r="X517" s="24"/>
      <c r="Y517" s="24"/>
      <c r="Z517" s="24"/>
      <c r="AB517" s="24"/>
    </row>
    <row r="518" spans="1:28" s="11" customFormat="1" ht="20.100000000000001" customHeight="1" x14ac:dyDescent="0.25">
      <c r="A518" s="12" t="str">
        <f>IF(ISBLANK(CLASSI!$B533),"",IFERROR(CLASSI!$B533,""))</f>
        <v/>
      </c>
      <c r="B518" s="12" t="str">
        <f>IF(ISBLANK(VLOOKUP($A518,CLASSI!$B:$E,2,FALSE)),"",IFERROR(VLOOKUP($A518,CLASSI!$B:$E,2,FALSE),""))</f>
        <v/>
      </c>
      <c r="C518" s="12"/>
      <c r="D518" s="12"/>
      <c r="M518" s="10"/>
      <c r="N518" s="10"/>
      <c r="U518" s="42"/>
      <c r="V518" s="42"/>
      <c r="W518" s="42"/>
      <c r="X518" s="24"/>
      <c r="Y518" s="24"/>
      <c r="Z518" s="24"/>
      <c r="AB518" s="24"/>
    </row>
    <row r="519" spans="1:28" s="11" customFormat="1" ht="20.100000000000001" customHeight="1" x14ac:dyDescent="0.25">
      <c r="A519" s="12" t="str">
        <f>IF(ISBLANK(CLASSI!$B534),"",IFERROR(CLASSI!$B534,""))</f>
        <v/>
      </c>
      <c r="B519" s="12" t="str">
        <f>IF(ISBLANK(VLOOKUP($A519,CLASSI!$B:$E,2,FALSE)),"",IFERROR(VLOOKUP($A519,CLASSI!$B:$E,2,FALSE),""))</f>
        <v/>
      </c>
      <c r="C519" s="12"/>
      <c r="D519" s="12"/>
      <c r="M519" s="10"/>
      <c r="N519" s="10"/>
      <c r="U519" s="42"/>
      <c r="V519" s="42"/>
      <c r="W519" s="42"/>
      <c r="X519" s="24"/>
      <c r="Y519" s="24"/>
      <c r="Z519" s="24"/>
      <c r="AB519" s="24"/>
    </row>
    <row r="520" spans="1:28" s="11" customFormat="1" ht="20.100000000000001" customHeight="1" x14ac:dyDescent="0.25">
      <c r="A520" s="12" t="str">
        <f>IF(ISBLANK(CLASSI!$B535),"",IFERROR(CLASSI!$B535,""))</f>
        <v/>
      </c>
      <c r="B520" s="12" t="str">
        <f>IF(ISBLANK(VLOOKUP($A520,CLASSI!$B:$E,2,FALSE)),"",IFERROR(VLOOKUP($A520,CLASSI!$B:$E,2,FALSE),""))</f>
        <v/>
      </c>
      <c r="C520" s="12"/>
      <c r="D520" s="12"/>
      <c r="M520" s="10"/>
      <c r="N520" s="10"/>
      <c r="U520" s="42"/>
      <c r="V520" s="42"/>
      <c r="W520" s="42"/>
      <c r="X520" s="24"/>
      <c r="Y520" s="24"/>
      <c r="Z520" s="24"/>
      <c r="AB520" s="24"/>
    </row>
    <row r="521" spans="1:28" s="11" customFormat="1" ht="20.100000000000001" customHeight="1" x14ac:dyDescent="0.25">
      <c r="A521" s="12" t="str">
        <f>IF(ISBLANK(CLASSI!$B536),"",IFERROR(CLASSI!$B536,""))</f>
        <v/>
      </c>
      <c r="B521" s="12" t="str">
        <f>IF(ISBLANK(VLOOKUP($A521,CLASSI!$B:$E,2,FALSE)),"",IFERROR(VLOOKUP($A521,CLASSI!$B:$E,2,FALSE),""))</f>
        <v/>
      </c>
      <c r="C521" s="12"/>
      <c r="D521" s="12"/>
      <c r="M521" s="10"/>
      <c r="N521" s="10"/>
      <c r="U521" s="42"/>
      <c r="V521" s="42"/>
      <c r="W521" s="42"/>
      <c r="X521" s="24"/>
      <c r="Y521" s="24"/>
      <c r="Z521" s="24"/>
      <c r="AB521" s="24"/>
    </row>
    <row r="522" spans="1:28" s="11" customFormat="1" ht="20.100000000000001" customHeight="1" x14ac:dyDescent="0.25">
      <c r="A522" s="12" t="str">
        <f>IF(ISBLANK(CLASSI!$B537),"",IFERROR(CLASSI!$B537,""))</f>
        <v/>
      </c>
      <c r="B522" s="12" t="str">
        <f>IF(ISBLANK(VLOOKUP($A522,CLASSI!$B:$E,2,FALSE)),"",IFERROR(VLOOKUP($A522,CLASSI!$B:$E,2,FALSE),""))</f>
        <v/>
      </c>
      <c r="C522" s="12"/>
      <c r="D522" s="12"/>
      <c r="M522" s="10"/>
      <c r="N522" s="10"/>
      <c r="U522" s="42"/>
      <c r="V522" s="42"/>
      <c r="W522" s="42"/>
      <c r="X522" s="24"/>
      <c r="Y522" s="24"/>
      <c r="Z522" s="24"/>
      <c r="AB522" s="24"/>
    </row>
    <row r="523" spans="1:28" s="11" customFormat="1" ht="20.100000000000001" customHeight="1" x14ac:dyDescent="0.25">
      <c r="A523" s="12" t="str">
        <f>IF(ISBLANK(CLASSI!$B538),"",IFERROR(CLASSI!$B538,""))</f>
        <v/>
      </c>
      <c r="B523" s="12" t="str">
        <f>IF(ISBLANK(VLOOKUP($A523,CLASSI!$B:$E,2,FALSE)),"",IFERROR(VLOOKUP($A523,CLASSI!$B:$E,2,FALSE),""))</f>
        <v/>
      </c>
      <c r="C523" s="12"/>
      <c r="D523" s="12"/>
      <c r="M523" s="10"/>
      <c r="N523" s="10"/>
      <c r="U523" s="42"/>
      <c r="V523" s="42"/>
      <c r="W523" s="42"/>
      <c r="X523" s="24"/>
      <c r="Y523" s="24"/>
      <c r="Z523" s="24"/>
      <c r="AB523" s="24"/>
    </row>
    <row r="524" spans="1:28" s="11" customFormat="1" ht="20.100000000000001" customHeight="1" x14ac:dyDescent="0.25">
      <c r="A524" s="12" t="str">
        <f>IF(ISBLANK(CLASSI!$B539),"",IFERROR(CLASSI!$B539,""))</f>
        <v/>
      </c>
      <c r="B524" s="12" t="str">
        <f>IF(ISBLANK(VLOOKUP($A524,CLASSI!$B:$E,2,FALSE)),"",IFERROR(VLOOKUP($A524,CLASSI!$B:$E,2,FALSE),""))</f>
        <v/>
      </c>
      <c r="C524" s="12"/>
      <c r="D524" s="12"/>
      <c r="M524" s="10"/>
      <c r="N524" s="10"/>
      <c r="U524" s="42"/>
      <c r="V524" s="42"/>
      <c r="W524" s="42"/>
      <c r="X524" s="24"/>
      <c r="Y524" s="24"/>
      <c r="Z524" s="24"/>
      <c r="AB524" s="24"/>
    </row>
    <row r="525" spans="1:28" s="11" customFormat="1" ht="20.100000000000001" customHeight="1" x14ac:dyDescent="0.25">
      <c r="A525" s="12" t="str">
        <f>IF(ISBLANK(CLASSI!$B540),"",IFERROR(CLASSI!$B540,""))</f>
        <v/>
      </c>
      <c r="B525" s="12" t="str">
        <f>IF(ISBLANK(VLOOKUP($A525,CLASSI!$B:$E,2,FALSE)),"",IFERROR(VLOOKUP($A525,CLASSI!$B:$E,2,FALSE),""))</f>
        <v/>
      </c>
      <c r="C525" s="12"/>
      <c r="D525" s="12"/>
      <c r="M525" s="10"/>
      <c r="N525" s="10"/>
      <c r="U525" s="42"/>
      <c r="V525" s="42"/>
      <c r="W525" s="42"/>
      <c r="X525" s="24"/>
      <c r="Y525" s="24"/>
      <c r="Z525" s="24"/>
      <c r="AB525" s="24"/>
    </row>
    <row r="526" spans="1:28" s="11" customFormat="1" ht="20.100000000000001" customHeight="1" x14ac:dyDescent="0.25">
      <c r="A526" s="12" t="str">
        <f>IF(ISBLANK(CLASSI!$B541),"",IFERROR(CLASSI!$B541,""))</f>
        <v/>
      </c>
      <c r="B526" s="12" t="str">
        <f>IF(ISBLANK(VLOOKUP($A526,CLASSI!$B:$E,2,FALSE)),"",IFERROR(VLOOKUP($A526,CLASSI!$B:$E,2,FALSE),""))</f>
        <v/>
      </c>
      <c r="C526" s="12"/>
      <c r="D526" s="12"/>
      <c r="M526" s="10"/>
      <c r="N526" s="10"/>
      <c r="U526" s="42"/>
      <c r="V526" s="42"/>
      <c r="W526" s="42"/>
      <c r="X526" s="24"/>
      <c r="Y526" s="24"/>
      <c r="Z526" s="24"/>
      <c r="AB526" s="24"/>
    </row>
    <row r="527" spans="1:28" s="11" customFormat="1" ht="20.100000000000001" customHeight="1" x14ac:dyDescent="0.25">
      <c r="A527" s="12" t="str">
        <f>IF(ISBLANK(CLASSI!$B542),"",IFERROR(CLASSI!$B542,""))</f>
        <v/>
      </c>
      <c r="B527" s="12" t="str">
        <f>IF(ISBLANK(VLOOKUP($A527,CLASSI!$B:$E,2,FALSE)),"",IFERROR(VLOOKUP($A527,CLASSI!$B:$E,2,FALSE),""))</f>
        <v/>
      </c>
      <c r="C527" s="12"/>
      <c r="D527" s="12"/>
      <c r="M527" s="10"/>
      <c r="N527" s="10"/>
      <c r="U527" s="42"/>
      <c r="V527" s="42"/>
      <c r="W527" s="42"/>
      <c r="X527" s="24"/>
      <c r="Y527" s="24"/>
      <c r="Z527" s="24"/>
      <c r="AB527" s="24"/>
    </row>
    <row r="528" spans="1:28" s="11" customFormat="1" ht="20.100000000000001" customHeight="1" x14ac:dyDescent="0.25">
      <c r="A528" s="12" t="str">
        <f>IF(ISBLANK(CLASSI!$B543),"",IFERROR(CLASSI!$B543,""))</f>
        <v/>
      </c>
      <c r="B528" s="12" t="str">
        <f>IF(ISBLANK(VLOOKUP($A528,CLASSI!$B:$E,2,FALSE)),"",IFERROR(VLOOKUP($A528,CLASSI!$B:$E,2,FALSE),""))</f>
        <v/>
      </c>
      <c r="C528" s="12"/>
      <c r="D528" s="12"/>
      <c r="M528" s="10"/>
      <c r="N528" s="10"/>
      <c r="U528" s="42"/>
      <c r="V528" s="42"/>
      <c r="W528" s="42"/>
      <c r="X528" s="24"/>
      <c r="Y528" s="24"/>
      <c r="Z528" s="24"/>
      <c r="AB528" s="24"/>
    </row>
    <row r="529" spans="1:28" s="11" customFormat="1" ht="20.100000000000001" customHeight="1" x14ac:dyDescent="0.25">
      <c r="A529" s="12" t="str">
        <f>IF(ISBLANK(CLASSI!$B544),"",IFERROR(CLASSI!$B544,""))</f>
        <v/>
      </c>
      <c r="B529" s="12" t="str">
        <f>IF(ISBLANK(VLOOKUP($A529,CLASSI!$B:$E,2,FALSE)),"",IFERROR(VLOOKUP($A529,CLASSI!$B:$E,2,FALSE),""))</f>
        <v/>
      </c>
      <c r="C529" s="12"/>
      <c r="D529" s="12"/>
      <c r="M529" s="10"/>
      <c r="N529" s="10"/>
      <c r="U529" s="42"/>
      <c r="V529" s="42"/>
      <c r="W529" s="42"/>
      <c r="X529" s="24"/>
      <c r="Y529" s="24"/>
      <c r="Z529" s="24"/>
      <c r="AB529" s="24"/>
    </row>
    <row r="530" spans="1:28" s="11" customFormat="1" ht="20.100000000000001" customHeight="1" x14ac:dyDescent="0.25">
      <c r="A530" s="12" t="str">
        <f>IF(ISBLANK(CLASSI!$B545),"",IFERROR(CLASSI!$B545,""))</f>
        <v/>
      </c>
      <c r="B530" s="12" t="str">
        <f>IF(ISBLANK(VLOOKUP($A530,CLASSI!$B:$E,2,FALSE)),"",IFERROR(VLOOKUP($A530,CLASSI!$B:$E,2,FALSE),""))</f>
        <v/>
      </c>
      <c r="C530" s="12"/>
      <c r="D530" s="12"/>
      <c r="M530" s="10"/>
      <c r="N530" s="10"/>
      <c r="U530" s="42"/>
      <c r="V530" s="42"/>
      <c r="W530" s="42"/>
      <c r="X530" s="24"/>
      <c r="Y530" s="24"/>
      <c r="Z530" s="24"/>
      <c r="AB530" s="24"/>
    </row>
    <row r="531" spans="1:28" s="11" customFormat="1" ht="20.100000000000001" customHeight="1" x14ac:dyDescent="0.25">
      <c r="A531" s="12" t="str">
        <f>IF(ISBLANK(CLASSI!$B546),"",IFERROR(CLASSI!$B546,""))</f>
        <v/>
      </c>
      <c r="B531" s="12" t="str">
        <f>IF(ISBLANK(VLOOKUP($A531,CLASSI!$B:$E,2,FALSE)),"",IFERROR(VLOOKUP($A531,CLASSI!$B:$E,2,FALSE),""))</f>
        <v/>
      </c>
      <c r="C531" s="12"/>
      <c r="D531" s="12"/>
      <c r="M531" s="10"/>
      <c r="N531" s="10"/>
      <c r="U531" s="42"/>
      <c r="V531" s="42"/>
      <c r="W531" s="42"/>
      <c r="X531" s="24"/>
      <c r="Y531" s="24"/>
      <c r="Z531" s="24"/>
      <c r="AB531" s="24"/>
    </row>
    <row r="532" spans="1:28" s="11" customFormat="1" ht="20.100000000000001" customHeight="1" x14ac:dyDescent="0.25">
      <c r="A532" s="12" t="str">
        <f>IF(ISBLANK(CLASSI!$B547),"",IFERROR(CLASSI!$B547,""))</f>
        <v/>
      </c>
      <c r="B532" s="12" t="str">
        <f>IF(ISBLANK(VLOOKUP($A532,CLASSI!$B:$E,2,FALSE)),"",IFERROR(VLOOKUP($A532,CLASSI!$B:$E,2,FALSE),""))</f>
        <v/>
      </c>
      <c r="C532" s="12"/>
      <c r="D532" s="12"/>
      <c r="M532" s="10"/>
      <c r="N532" s="10"/>
      <c r="U532" s="42"/>
      <c r="V532" s="42"/>
      <c r="W532" s="42"/>
      <c r="X532" s="24"/>
      <c r="Y532" s="24"/>
      <c r="Z532" s="24"/>
      <c r="AB532" s="24"/>
    </row>
    <row r="533" spans="1:28" s="11" customFormat="1" ht="20.100000000000001" customHeight="1" x14ac:dyDescent="0.25">
      <c r="A533" s="12" t="str">
        <f>IF(ISBLANK(CLASSI!$B548),"",IFERROR(CLASSI!$B548,""))</f>
        <v/>
      </c>
      <c r="B533" s="12" t="str">
        <f>IF(ISBLANK(VLOOKUP($A533,CLASSI!$B:$E,2,FALSE)),"",IFERROR(VLOOKUP($A533,CLASSI!$B:$E,2,FALSE),""))</f>
        <v/>
      </c>
      <c r="C533" s="12"/>
      <c r="D533" s="12"/>
      <c r="M533" s="10"/>
      <c r="N533" s="10"/>
      <c r="U533" s="42"/>
      <c r="V533" s="42"/>
      <c r="W533" s="42"/>
      <c r="X533" s="24"/>
      <c r="Y533" s="24"/>
      <c r="Z533" s="24"/>
      <c r="AB533" s="24"/>
    </row>
    <row r="534" spans="1:28" s="11" customFormat="1" ht="20.100000000000001" customHeight="1" x14ac:dyDescent="0.25">
      <c r="A534" s="12" t="str">
        <f>IF(ISBLANK(CLASSI!$B549),"",IFERROR(CLASSI!$B549,""))</f>
        <v/>
      </c>
      <c r="B534" s="12" t="str">
        <f>IF(ISBLANK(VLOOKUP($A534,CLASSI!$B:$E,2,FALSE)),"",IFERROR(VLOOKUP($A534,CLASSI!$B:$E,2,FALSE),""))</f>
        <v/>
      </c>
      <c r="C534" s="12"/>
      <c r="D534" s="12"/>
      <c r="M534" s="10"/>
      <c r="N534" s="10"/>
      <c r="U534" s="42"/>
      <c r="V534" s="42"/>
      <c r="W534" s="42"/>
      <c r="X534" s="24"/>
      <c r="Y534" s="24"/>
      <c r="Z534" s="24"/>
      <c r="AB534" s="24"/>
    </row>
    <row r="535" spans="1:28" s="11" customFormat="1" ht="20.100000000000001" customHeight="1" x14ac:dyDescent="0.25">
      <c r="A535" s="12" t="str">
        <f>IF(ISBLANK(CLASSI!$B550),"",IFERROR(CLASSI!$B550,""))</f>
        <v/>
      </c>
      <c r="B535" s="12" t="str">
        <f>IF(ISBLANK(VLOOKUP($A535,CLASSI!$B:$E,2,FALSE)),"",IFERROR(VLOOKUP($A535,CLASSI!$B:$E,2,FALSE),""))</f>
        <v/>
      </c>
      <c r="C535" s="12"/>
      <c r="D535" s="12"/>
      <c r="M535" s="10"/>
      <c r="N535" s="10"/>
      <c r="U535" s="42"/>
      <c r="V535" s="42"/>
      <c r="W535" s="42"/>
      <c r="X535" s="24"/>
      <c r="Y535" s="24"/>
      <c r="Z535" s="24"/>
      <c r="AB535" s="24"/>
    </row>
    <row r="536" spans="1:28" s="11" customFormat="1" ht="20.100000000000001" customHeight="1" x14ac:dyDescent="0.25">
      <c r="A536" s="12" t="str">
        <f>IF(ISBLANK(CLASSI!$B551),"",IFERROR(CLASSI!$B551,""))</f>
        <v/>
      </c>
      <c r="B536" s="12" t="str">
        <f>IF(ISBLANK(VLOOKUP($A536,CLASSI!$B:$E,2,FALSE)),"",IFERROR(VLOOKUP($A536,CLASSI!$B:$E,2,FALSE),""))</f>
        <v/>
      </c>
      <c r="C536" s="12"/>
      <c r="D536" s="12"/>
      <c r="M536" s="10"/>
      <c r="N536" s="10"/>
      <c r="U536" s="42"/>
      <c r="V536" s="42"/>
      <c r="W536" s="42"/>
      <c r="X536" s="24"/>
      <c r="Y536" s="24"/>
      <c r="Z536" s="24"/>
      <c r="AB536" s="24"/>
    </row>
    <row r="537" spans="1:28" s="11" customFormat="1" ht="20.100000000000001" customHeight="1" x14ac:dyDescent="0.25">
      <c r="A537" s="12" t="str">
        <f>IF(ISBLANK(CLASSI!$B552),"",IFERROR(CLASSI!$B552,""))</f>
        <v/>
      </c>
      <c r="B537" s="12" t="str">
        <f>IF(ISBLANK(VLOOKUP($A537,CLASSI!$B:$E,2,FALSE)),"",IFERROR(VLOOKUP($A537,CLASSI!$B:$E,2,FALSE),""))</f>
        <v/>
      </c>
      <c r="C537" s="12"/>
      <c r="D537" s="12"/>
      <c r="M537" s="10"/>
      <c r="N537" s="10"/>
      <c r="U537" s="42"/>
      <c r="V537" s="42"/>
      <c r="W537" s="42"/>
      <c r="X537" s="24"/>
      <c r="Y537" s="24"/>
      <c r="Z537" s="24"/>
      <c r="AB537" s="24"/>
    </row>
    <row r="538" spans="1:28" s="11" customFormat="1" ht="20.100000000000001" customHeight="1" x14ac:dyDescent="0.25">
      <c r="A538" s="12" t="str">
        <f>IF(ISBLANK(CLASSI!$B553),"",IFERROR(CLASSI!$B553,""))</f>
        <v/>
      </c>
      <c r="B538" s="12" t="str">
        <f>IF(ISBLANK(VLOOKUP($A538,CLASSI!$B:$E,2,FALSE)),"",IFERROR(VLOOKUP($A538,CLASSI!$B:$E,2,FALSE),""))</f>
        <v/>
      </c>
      <c r="C538" s="12"/>
      <c r="D538" s="12"/>
      <c r="M538" s="10"/>
      <c r="N538" s="10"/>
      <c r="U538" s="42"/>
      <c r="V538" s="42"/>
      <c r="W538" s="42"/>
      <c r="X538" s="24"/>
      <c r="Y538" s="24"/>
      <c r="Z538" s="24"/>
      <c r="AB538" s="24"/>
    </row>
    <row r="539" spans="1:28" s="11" customFormat="1" ht="20.100000000000001" customHeight="1" x14ac:dyDescent="0.25">
      <c r="A539" s="12" t="str">
        <f>IF(ISBLANK(CLASSI!$B554),"",IFERROR(CLASSI!$B554,""))</f>
        <v/>
      </c>
      <c r="B539" s="12" t="str">
        <f>IF(ISBLANK(VLOOKUP($A539,CLASSI!$B:$E,2,FALSE)),"",IFERROR(VLOOKUP($A539,CLASSI!$B:$E,2,FALSE),""))</f>
        <v/>
      </c>
      <c r="C539" s="12"/>
      <c r="D539" s="12"/>
      <c r="M539" s="10"/>
      <c r="N539" s="10"/>
      <c r="U539" s="42"/>
      <c r="V539" s="42"/>
      <c r="W539" s="42"/>
      <c r="X539" s="24"/>
      <c r="Y539" s="24"/>
      <c r="Z539" s="24"/>
      <c r="AB539" s="24"/>
    </row>
    <row r="540" spans="1:28" s="11" customFormat="1" ht="20.100000000000001" customHeight="1" x14ac:dyDescent="0.25">
      <c r="A540" s="12" t="str">
        <f>IF(ISBLANK(CLASSI!$B555),"",IFERROR(CLASSI!$B555,""))</f>
        <v/>
      </c>
      <c r="B540" s="12" t="str">
        <f>IF(ISBLANK(VLOOKUP($A540,CLASSI!$B:$E,2,FALSE)),"",IFERROR(VLOOKUP($A540,CLASSI!$B:$E,2,FALSE),""))</f>
        <v/>
      </c>
      <c r="C540" s="12"/>
      <c r="D540" s="12"/>
      <c r="M540" s="10"/>
      <c r="N540" s="10"/>
      <c r="U540" s="42"/>
      <c r="V540" s="42"/>
      <c r="W540" s="42"/>
      <c r="X540" s="24"/>
      <c r="Y540" s="24"/>
      <c r="Z540" s="24"/>
      <c r="AB540" s="24"/>
    </row>
    <row r="541" spans="1:28" s="11" customFormat="1" ht="20.100000000000001" customHeight="1" x14ac:dyDescent="0.25">
      <c r="A541" s="12" t="str">
        <f>IF(ISBLANK(CLASSI!$B556),"",IFERROR(CLASSI!$B556,""))</f>
        <v/>
      </c>
      <c r="B541" s="12" t="str">
        <f>IF(ISBLANK(VLOOKUP($A541,CLASSI!$B:$E,2,FALSE)),"",IFERROR(VLOOKUP($A541,CLASSI!$B:$E,2,FALSE),""))</f>
        <v/>
      </c>
      <c r="C541" s="12"/>
      <c r="D541" s="12"/>
      <c r="M541" s="10"/>
      <c r="N541" s="10"/>
      <c r="U541" s="42"/>
      <c r="V541" s="42"/>
      <c r="W541" s="42"/>
      <c r="X541" s="24"/>
      <c r="Y541" s="24"/>
      <c r="Z541" s="24"/>
      <c r="AB541" s="24"/>
    </row>
    <row r="542" spans="1:28" s="11" customFormat="1" ht="20.100000000000001" customHeight="1" x14ac:dyDescent="0.25">
      <c r="A542" s="12" t="str">
        <f>IF(ISBLANK(CLASSI!$B557),"",IFERROR(CLASSI!$B557,""))</f>
        <v/>
      </c>
      <c r="B542" s="12" t="str">
        <f>IF(ISBLANK(VLOOKUP($A542,CLASSI!$B:$E,2,FALSE)),"",IFERROR(VLOOKUP($A542,CLASSI!$B:$E,2,FALSE),""))</f>
        <v/>
      </c>
      <c r="C542" s="12"/>
      <c r="D542" s="12"/>
      <c r="M542" s="10"/>
      <c r="N542" s="10"/>
      <c r="U542" s="42"/>
      <c r="V542" s="42"/>
      <c r="W542" s="42"/>
      <c r="X542" s="24"/>
      <c r="Y542" s="24"/>
      <c r="Z542" s="24"/>
      <c r="AB542" s="24"/>
    </row>
    <row r="543" spans="1:28" s="11" customFormat="1" ht="20.100000000000001" customHeight="1" x14ac:dyDescent="0.25">
      <c r="A543" s="12" t="str">
        <f>IF(ISBLANK(CLASSI!$B558),"",IFERROR(CLASSI!$B558,""))</f>
        <v/>
      </c>
      <c r="B543" s="12" t="str">
        <f>IF(ISBLANK(VLOOKUP($A543,CLASSI!$B:$E,2,FALSE)),"",IFERROR(VLOOKUP($A543,CLASSI!$B:$E,2,FALSE),""))</f>
        <v/>
      </c>
      <c r="C543" s="12"/>
      <c r="D543" s="12"/>
      <c r="M543" s="10"/>
      <c r="N543" s="10"/>
      <c r="U543" s="42"/>
      <c r="V543" s="42"/>
      <c r="W543" s="42"/>
      <c r="X543" s="24"/>
      <c r="Y543" s="24"/>
      <c r="Z543" s="24"/>
      <c r="AB543" s="24"/>
    </row>
    <row r="544" spans="1:28" s="11" customFormat="1" ht="20.100000000000001" customHeight="1" x14ac:dyDescent="0.25">
      <c r="A544" s="12" t="str">
        <f>IF(ISBLANK(CLASSI!$B559),"",IFERROR(CLASSI!$B559,""))</f>
        <v/>
      </c>
      <c r="B544" s="12" t="str">
        <f>IF(ISBLANK(VLOOKUP($A544,CLASSI!$B:$E,2,FALSE)),"",IFERROR(VLOOKUP($A544,CLASSI!$B:$E,2,FALSE),""))</f>
        <v/>
      </c>
      <c r="C544" s="12"/>
      <c r="D544" s="12"/>
      <c r="M544" s="10"/>
      <c r="N544" s="10"/>
      <c r="U544" s="42"/>
      <c r="V544" s="42"/>
      <c r="W544" s="42"/>
      <c r="X544" s="24"/>
      <c r="Y544" s="24"/>
      <c r="Z544" s="24"/>
      <c r="AB544" s="24"/>
    </row>
    <row r="545" spans="1:28" s="11" customFormat="1" ht="20.100000000000001" customHeight="1" x14ac:dyDescent="0.25">
      <c r="A545" s="12" t="str">
        <f>IF(ISBLANK(CLASSI!$B560),"",IFERROR(CLASSI!$B560,""))</f>
        <v/>
      </c>
      <c r="B545" s="12" t="str">
        <f>IF(ISBLANK(VLOOKUP($A545,CLASSI!$B:$E,2,FALSE)),"",IFERROR(VLOOKUP($A545,CLASSI!$B:$E,2,FALSE),""))</f>
        <v/>
      </c>
      <c r="C545" s="12"/>
      <c r="D545" s="12"/>
      <c r="M545" s="10"/>
      <c r="N545" s="10"/>
      <c r="U545" s="42"/>
      <c r="V545" s="42"/>
      <c r="W545" s="42"/>
      <c r="X545" s="24"/>
      <c r="Y545" s="24"/>
      <c r="Z545" s="24"/>
      <c r="AB545" s="24"/>
    </row>
    <row r="546" spans="1:28" s="11" customFormat="1" ht="20.100000000000001" customHeight="1" x14ac:dyDescent="0.25">
      <c r="A546" s="12" t="str">
        <f>IF(ISBLANK(CLASSI!$B561),"",IFERROR(CLASSI!$B561,""))</f>
        <v/>
      </c>
      <c r="B546" s="12" t="str">
        <f>IF(ISBLANK(VLOOKUP($A546,CLASSI!$B:$E,2,FALSE)),"",IFERROR(VLOOKUP($A546,CLASSI!$B:$E,2,FALSE),""))</f>
        <v/>
      </c>
      <c r="C546" s="12"/>
      <c r="D546" s="12"/>
      <c r="M546" s="10"/>
      <c r="N546" s="10"/>
      <c r="U546" s="42"/>
      <c r="V546" s="42"/>
      <c r="W546" s="42"/>
      <c r="X546" s="24"/>
      <c r="Y546" s="24"/>
      <c r="Z546" s="24"/>
      <c r="AB546" s="24"/>
    </row>
    <row r="547" spans="1:28" s="11" customFormat="1" ht="20.100000000000001" customHeight="1" x14ac:dyDescent="0.25">
      <c r="A547" s="12" t="str">
        <f>IF(ISBLANK(CLASSI!$B562),"",IFERROR(CLASSI!$B562,""))</f>
        <v/>
      </c>
      <c r="B547" s="12" t="str">
        <f>IF(ISBLANK(VLOOKUP($A547,CLASSI!$B:$E,2,FALSE)),"",IFERROR(VLOOKUP($A547,CLASSI!$B:$E,2,FALSE),""))</f>
        <v/>
      </c>
      <c r="C547" s="12"/>
      <c r="D547" s="12"/>
      <c r="M547" s="10"/>
      <c r="N547" s="10"/>
      <c r="U547" s="42"/>
      <c r="V547" s="42"/>
      <c r="W547" s="42"/>
      <c r="X547" s="24"/>
      <c r="Y547" s="24"/>
      <c r="Z547" s="24"/>
      <c r="AB547" s="24"/>
    </row>
    <row r="548" spans="1:28" s="11" customFormat="1" ht="20.100000000000001" customHeight="1" x14ac:dyDescent="0.25">
      <c r="A548" s="12" t="str">
        <f>IF(ISBLANK(CLASSI!$B563),"",IFERROR(CLASSI!$B563,""))</f>
        <v/>
      </c>
      <c r="B548" s="12" t="str">
        <f>IF(ISBLANK(VLOOKUP($A548,CLASSI!$B:$E,2,FALSE)),"",IFERROR(VLOOKUP($A548,CLASSI!$B:$E,2,FALSE),""))</f>
        <v/>
      </c>
      <c r="C548" s="12"/>
      <c r="D548" s="12"/>
      <c r="M548" s="10"/>
      <c r="N548" s="10"/>
      <c r="U548" s="42"/>
      <c r="V548" s="42"/>
      <c r="W548" s="42"/>
      <c r="X548" s="24"/>
      <c r="Y548" s="24"/>
      <c r="Z548" s="24"/>
      <c r="AB548" s="24"/>
    </row>
    <row r="549" spans="1:28" s="11" customFormat="1" ht="20.100000000000001" customHeight="1" x14ac:dyDescent="0.25">
      <c r="A549" s="12" t="str">
        <f>IF(ISBLANK(CLASSI!$B564),"",IFERROR(CLASSI!$B564,""))</f>
        <v/>
      </c>
      <c r="B549" s="12" t="str">
        <f>IF(ISBLANK(VLOOKUP($A549,CLASSI!$B:$E,2,FALSE)),"",IFERROR(VLOOKUP($A549,CLASSI!$B:$E,2,FALSE),""))</f>
        <v/>
      </c>
      <c r="C549" s="12"/>
      <c r="D549" s="12"/>
      <c r="M549" s="10"/>
      <c r="N549" s="10"/>
      <c r="U549" s="42"/>
      <c r="V549" s="42"/>
      <c r="W549" s="42"/>
      <c r="X549" s="24"/>
      <c r="Y549" s="24"/>
      <c r="Z549" s="24"/>
      <c r="AB549" s="24"/>
    </row>
    <row r="550" spans="1:28" s="11" customFormat="1" ht="20.100000000000001" customHeight="1" x14ac:dyDescent="0.25">
      <c r="A550" s="12" t="str">
        <f>IF(ISBLANK(CLASSI!$B565),"",IFERROR(CLASSI!$B565,""))</f>
        <v/>
      </c>
      <c r="B550" s="12" t="str">
        <f>IF(ISBLANK(VLOOKUP($A550,CLASSI!$B:$E,2,FALSE)),"",IFERROR(VLOOKUP($A550,CLASSI!$B:$E,2,FALSE),""))</f>
        <v/>
      </c>
      <c r="C550" s="12"/>
      <c r="D550" s="12"/>
      <c r="M550" s="10"/>
      <c r="N550" s="10"/>
      <c r="U550" s="42"/>
      <c r="V550" s="42"/>
      <c r="W550" s="42"/>
      <c r="X550" s="24"/>
      <c r="Y550" s="24"/>
      <c r="Z550" s="24"/>
      <c r="AB550" s="24"/>
    </row>
    <row r="551" spans="1:28" s="11" customFormat="1" ht="20.100000000000001" customHeight="1" x14ac:dyDescent="0.25">
      <c r="A551" s="12" t="str">
        <f>IF(ISBLANK(CLASSI!$B566),"",IFERROR(CLASSI!$B566,""))</f>
        <v/>
      </c>
      <c r="B551" s="12" t="str">
        <f>IF(ISBLANK(VLOOKUP($A551,CLASSI!$B:$E,2,FALSE)),"",IFERROR(VLOOKUP($A551,CLASSI!$B:$E,2,FALSE),""))</f>
        <v/>
      </c>
      <c r="C551" s="12"/>
      <c r="D551" s="12"/>
      <c r="M551" s="10"/>
      <c r="N551" s="10"/>
      <c r="U551" s="42"/>
      <c r="V551" s="42"/>
      <c r="W551" s="42"/>
      <c r="X551" s="24"/>
      <c r="Y551" s="24"/>
      <c r="Z551" s="24"/>
      <c r="AB551" s="24"/>
    </row>
    <row r="552" spans="1:28" s="11" customFormat="1" ht="20.100000000000001" customHeight="1" x14ac:dyDescent="0.25">
      <c r="A552" s="12" t="str">
        <f>IF(ISBLANK(CLASSI!$B567),"",IFERROR(CLASSI!$B567,""))</f>
        <v/>
      </c>
      <c r="B552" s="12" t="str">
        <f>IF(ISBLANK(VLOOKUP($A552,CLASSI!$B:$E,2,FALSE)),"",IFERROR(VLOOKUP($A552,CLASSI!$B:$E,2,FALSE),""))</f>
        <v/>
      </c>
      <c r="C552" s="12"/>
      <c r="D552" s="12"/>
      <c r="M552" s="10"/>
      <c r="N552" s="10"/>
      <c r="U552" s="42"/>
      <c r="V552" s="42"/>
      <c r="W552" s="42"/>
      <c r="X552" s="24"/>
      <c r="Y552" s="24"/>
      <c r="Z552" s="24"/>
      <c r="AB552" s="24"/>
    </row>
    <row r="553" spans="1:28" s="11" customFormat="1" ht="20.100000000000001" customHeight="1" x14ac:dyDescent="0.25">
      <c r="A553" s="12" t="str">
        <f>IF(ISBLANK(CLASSI!$B568),"",IFERROR(CLASSI!$B568,""))</f>
        <v/>
      </c>
      <c r="B553" s="12" t="str">
        <f>IF(ISBLANK(VLOOKUP($A553,CLASSI!$B:$E,2,FALSE)),"",IFERROR(VLOOKUP($A553,CLASSI!$B:$E,2,FALSE),""))</f>
        <v/>
      </c>
      <c r="C553" s="12"/>
      <c r="D553" s="12"/>
      <c r="M553" s="10"/>
      <c r="N553" s="10"/>
      <c r="U553" s="42"/>
      <c r="V553" s="42"/>
      <c r="W553" s="42"/>
      <c r="X553" s="24"/>
      <c r="Y553" s="24"/>
      <c r="Z553" s="24"/>
      <c r="AB553" s="24"/>
    </row>
    <row r="554" spans="1:28" s="11" customFormat="1" ht="20.100000000000001" customHeight="1" x14ac:dyDescent="0.25">
      <c r="A554" s="12" t="str">
        <f>IF(ISBLANK(CLASSI!$B569),"",IFERROR(CLASSI!$B569,""))</f>
        <v/>
      </c>
      <c r="B554" s="12" t="str">
        <f>IF(ISBLANK(VLOOKUP($A554,CLASSI!$B:$E,2,FALSE)),"",IFERROR(VLOOKUP($A554,CLASSI!$B:$E,2,FALSE),""))</f>
        <v/>
      </c>
      <c r="C554" s="12"/>
      <c r="D554" s="12"/>
      <c r="M554" s="10"/>
      <c r="N554" s="10"/>
      <c r="U554" s="42"/>
      <c r="V554" s="42"/>
      <c r="W554" s="42"/>
      <c r="X554" s="24"/>
      <c r="Y554" s="24"/>
      <c r="Z554" s="24"/>
      <c r="AB554" s="24"/>
    </row>
    <row r="555" spans="1:28" s="11" customFormat="1" ht="20.100000000000001" customHeight="1" x14ac:dyDescent="0.25">
      <c r="A555" s="12" t="str">
        <f>IF(ISBLANK(CLASSI!$B570),"",IFERROR(CLASSI!$B570,""))</f>
        <v/>
      </c>
      <c r="B555" s="12" t="str">
        <f>IF(ISBLANK(VLOOKUP($A555,CLASSI!$B:$E,2,FALSE)),"",IFERROR(VLOOKUP($A555,CLASSI!$B:$E,2,FALSE),""))</f>
        <v/>
      </c>
      <c r="C555" s="12"/>
      <c r="D555" s="12"/>
      <c r="M555" s="10"/>
      <c r="N555" s="10"/>
      <c r="U555" s="42"/>
      <c r="V555" s="42"/>
      <c r="W555" s="42"/>
      <c r="X555" s="24"/>
      <c r="Y555" s="24"/>
      <c r="Z555" s="24"/>
      <c r="AB555" s="24"/>
    </row>
    <row r="556" spans="1:28" s="11" customFormat="1" ht="20.100000000000001" customHeight="1" x14ac:dyDescent="0.25">
      <c r="A556" s="12" t="str">
        <f>IF(ISBLANK(CLASSI!$B571),"",IFERROR(CLASSI!$B571,""))</f>
        <v/>
      </c>
      <c r="B556" s="12" t="str">
        <f>IF(ISBLANK(VLOOKUP($A556,CLASSI!$B:$E,2,FALSE)),"",IFERROR(VLOOKUP($A556,CLASSI!$B:$E,2,FALSE),""))</f>
        <v/>
      </c>
      <c r="C556" s="12"/>
      <c r="D556" s="12"/>
      <c r="M556" s="10"/>
      <c r="N556" s="10"/>
      <c r="U556" s="42"/>
      <c r="V556" s="42"/>
      <c r="W556" s="42"/>
      <c r="X556" s="24"/>
      <c r="Y556" s="24"/>
      <c r="Z556" s="24"/>
      <c r="AB556" s="24"/>
    </row>
    <row r="557" spans="1:28" s="11" customFormat="1" ht="20.100000000000001" customHeight="1" x14ac:dyDescent="0.25">
      <c r="A557" s="12" t="str">
        <f>IF(ISBLANK(CLASSI!$B572),"",IFERROR(CLASSI!$B572,""))</f>
        <v/>
      </c>
      <c r="B557" s="12" t="str">
        <f>IF(ISBLANK(VLOOKUP($A557,CLASSI!$B:$E,2,FALSE)),"",IFERROR(VLOOKUP($A557,CLASSI!$B:$E,2,FALSE),""))</f>
        <v/>
      </c>
      <c r="C557" s="12"/>
      <c r="D557" s="12"/>
      <c r="M557" s="10"/>
      <c r="N557" s="10"/>
      <c r="U557" s="42"/>
      <c r="V557" s="42"/>
      <c r="W557" s="42"/>
      <c r="X557" s="24"/>
      <c r="Y557" s="24"/>
      <c r="Z557" s="24"/>
      <c r="AB557" s="24"/>
    </row>
    <row r="558" spans="1:28" s="11" customFormat="1" ht="20.100000000000001" customHeight="1" x14ac:dyDescent="0.25">
      <c r="A558" s="12" t="str">
        <f>IF(ISBLANK(CLASSI!$B573),"",IFERROR(CLASSI!$B573,""))</f>
        <v/>
      </c>
      <c r="B558" s="12" t="str">
        <f>IF(ISBLANK(VLOOKUP($A558,CLASSI!$B:$E,2,FALSE)),"",IFERROR(VLOOKUP($A558,CLASSI!$B:$E,2,FALSE),""))</f>
        <v/>
      </c>
      <c r="C558" s="12"/>
      <c r="D558" s="12"/>
      <c r="M558" s="10"/>
      <c r="N558" s="10"/>
      <c r="U558" s="42"/>
      <c r="V558" s="42"/>
      <c r="W558" s="42"/>
      <c r="X558" s="24"/>
      <c r="Y558" s="24"/>
      <c r="Z558" s="24"/>
      <c r="AB558" s="24"/>
    </row>
    <row r="559" spans="1:28" s="11" customFormat="1" ht="20.100000000000001" customHeight="1" x14ac:dyDescent="0.25">
      <c r="A559" s="12" t="str">
        <f>IF(ISBLANK(CLASSI!$B574),"",IFERROR(CLASSI!$B574,""))</f>
        <v/>
      </c>
      <c r="B559" s="12" t="str">
        <f>IF(ISBLANK(VLOOKUP($A559,CLASSI!$B:$E,2,FALSE)),"",IFERROR(VLOOKUP($A559,CLASSI!$B:$E,2,FALSE),""))</f>
        <v/>
      </c>
      <c r="C559" s="12"/>
      <c r="D559" s="12"/>
      <c r="M559" s="10"/>
      <c r="N559" s="10"/>
      <c r="U559" s="42"/>
      <c r="V559" s="42"/>
      <c r="W559" s="42"/>
      <c r="X559" s="24"/>
      <c r="Y559" s="24"/>
      <c r="Z559" s="24"/>
      <c r="AB559" s="24"/>
    </row>
    <row r="560" spans="1:28" s="11" customFormat="1" ht="20.100000000000001" customHeight="1" x14ac:dyDescent="0.25">
      <c r="A560" s="12" t="str">
        <f>IF(ISBLANK(CLASSI!$B575),"",IFERROR(CLASSI!$B575,""))</f>
        <v/>
      </c>
      <c r="B560" s="12" t="str">
        <f>IF(ISBLANK(VLOOKUP($A560,CLASSI!$B:$E,2,FALSE)),"",IFERROR(VLOOKUP($A560,CLASSI!$B:$E,2,FALSE),""))</f>
        <v/>
      </c>
      <c r="C560" s="12"/>
      <c r="D560" s="12"/>
      <c r="M560" s="10"/>
      <c r="N560" s="10"/>
      <c r="U560" s="42"/>
      <c r="V560" s="42"/>
      <c r="W560" s="42"/>
      <c r="X560" s="24"/>
      <c r="Y560" s="24"/>
      <c r="Z560" s="24"/>
      <c r="AB560" s="24"/>
    </row>
    <row r="561" spans="1:28" s="11" customFormat="1" ht="20.100000000000001" customHeight="1" x14ac:dyDescent="0.25">
      <c r="A561" s="12" t="str">
        <f>IF(ISBLANK(CLASSI!$B576),"",IFERROR(CLASSI!$B576,""))</f>
        <v/>
      </c>
      <c r="B561" s="12" t="str">
        <f>IF(ISBLANK(VLOOKUP($A561,CLASSI!$B:$E,2,FALSE)),"",IFERROR(VLOOKUP($A561,CLASSI!$B:$E,2,FALSE),""))</f>
        <v/>
      </c>
      <c r="C561" s="12"/>
      <c r="D561" s="12"/>
      <c r="M561" s="10"/>
      <c r="N561" s="10"/>
      <c r="U561" s="42"/>
      <c r="V561" s="42"/>
      <c r="W561" s="42"/>
      <c r="X561" s="24"/>
      <c r="Y561" s="24"/>
      <c r="Z561" s="24"/>
      <c r="AB561" s="24"/>
    </row>
    <row r="562" spans="1:28" s="11" customFormat="1" ht="20.100000000000001" customHeight="1" x14ac:dyDescent="0.25">
      <c r="A562" s="12" t="str">
        <f>IF(ISBLANK(CLASSI!$B577),"",IFERROR(CLASSI!$B577,""))</f>
        <v/>
      </c>
      <c r="B562" s="12" t="str">
        <f>IF(ISBLANK(VLOOKUP($A562,CLASSI!$B:$E,2,FALSE)),"",IFERROR(VLOOKUP($A562,CLASSI!$B:$E,2,FALSE),""))</f>
        <v/>
      </c>
      <c r="C562" s="12"/>
      <c r="D562" s="12"/>
      <c r="M562" s="10"/>
      <c r="N562" s="10"/>
      <c r="U562" s="42"/>
      <c r="V562" s="42"/>
      <c r="W562" s="42"/>
      <c r="X562" s="24"/>
      <c r="Y562" s="24"/>
      <c r="Z562" s="24"/>
      <c r="AB562" s="24"/>
    </row>
    <row r="563" spans="1:28" s="11" customFormat="1" ht="20.100000000000001" customHeight="1" x14ac:dyDescent="0.25">
      <c r="A563" s="12" t="str">
        <f>IF(ISBLANK(CLASSI!$B578),"",IFERROR(CLASSI!$B578,""))</f>
        <v/>
      </c>
      <c r="B563" s="12" t="str">
        <f>IF(ISBLANK(VLOOKUP($A563,CLASSI!$B:$E,2,FALSE)),"",IFERROR(VLOOKUP($A563,CLASSI!$B:$E,2,FALSE),""))</f>
        <v/>
      </c>
      <c r="C563" s="12"/>
      <c r="D563" s="12"/>
      <c r="M563" s="10"/>
      <c r="N563" s="10"/>
      <c r="U563" s="42"/>
      <c r="V563" s="42"/>
      <c r="W563" s="42"/>
      <c r="X563" s="24"/>
      <c r="Y563" s="24"/>
      <c r="Z563" s="24"/>
      <c r="AB563" s="24"/>
    </row>
    <row r="564" spans="1:28" s="11" customFormat="1" ht="20.100000000000001" customHeight="1" x14ac:dyDescent="0.25">
      <c r="A564" s="12" t="str">
        <f>IF(ISBLANK(CLASSI!$B579),"",IFERROR(CLASSI!$B579,""))</f>
        <v/>
      </c>
      <c r="B564" s="12" t="str">
        <f>IF(ISBLANK(VLOOKUP($A564,CLASSI!$B:$E,2,FALSE)),"",IFERROR(VLOOKUP($A564,CLASSI!$B:$E,2,FALSE),""))</f>
        <v/>
      </c>
      <c r="C564" s="12"/>
      <c r="D564" s="12"/>
      <c r="M564" s="10"/>
      <c r="N564" s="10"/>
      <c r="U564" s="42"/>
      <c r="V564" s="42"/>
      <c r="W564" s="42"/>
      <c r="X564" s="24"/>
      <c r="Y564" s="24"/>
      <c r="Z564" s="24"/>
      <c r="AB564" s="24"/>
    </row>
    <row r="565" spans="1:28" s="11" customFormat="1" ht="20.100000000000001" customHeight="1" x14ac:dyDescent="0.25">
      <c r="A565" s="12" t="str">
        <f>IF(ISBLANK(CLASSI!$B580),"",IFERROR(CLASSI!$B580,""))</f>
        <v/>
      </c>
      <c r="B565" s="12" t="str">
        <f>IF(ISBLANK(VLOOKUP($A565,CLASSI!$B:$E,2,FALSE)),"",IFERROR(VLOOKUP($A565,CLASSI!$B:$E,2,FALSE),""))</f>
        <v/>
      </c>
      <c r="C565" s="12"/>
      <c r="D565" s="12"/>
      <c r="M565" s="10"/>
      <c r="N565" s="10"/>
      <c r="U565" s="42"/>
      <c r="V565" s="42"/>
      <c r="W565" s="42"/>
      <c r="X565" s="24"/>
      <c r="Y565" s="24"/>
      <c r="Z565" s="24"/>
      <c r="AB565" s="24"/>
    </row>
    <row r="566" spans="1:28" s="11" customFormat="1" ht="20.100000000000001" customHeight="1" x14ac:dyDescent="0.25">
      <c r="A566" s="12" t="str">
        <f>IF(ISBLANK(CLASSI!$B581),"",IFERROR(CLASSI!$B581,""))</f>
        <v/>
      </c>
      <c r="B566" s="12" t="str">
        <f>IF(ISBLANK(VLOOKUP($A566,CLASSI!$B:$E,2,FALSE)),"",IFERROR(VLOOKUP($A566,CLASSI!$B:$E,2,FALSE),""))</f>
        <v/>
      </c>
      <c r="C566" s="12"/>
      <c r="D566" s="12"/>
      <c r="M566" s="10"/>
      <c r="N566" s="10"/>
      <c r="U566" s="42"/>
      <c r="V566" s="42"/>
      <c r="W566" s="42"/>
      <c r="X566" s="24"/>
      <c r="Y566" s="24"/>
      <c r="Z566" s="24"/>
      <c r="AB566" s="24"/>
    </row>
    <row r="567" spans="1:28" s="11" customFormat="1" ht="20.100000000000001" customHeight="1" x14ac:dyDescent="0.25">
      <c r="A567" s="12" t="str">
        <f>IF(ISBLANK(CLASSI!$B582),"",IFERROR(CLASSI!$B582,""))</f>
        <v/>
      </c>
      <c r="B567" s="12" t="str">
        <f>IF(ISBLANK(VLOOKUP($A567,CLASSI!$B:$E,2,FALSE)),"",IFERROR(VLOOKUP($A567,CLASSI!$B:$E,2,FALSE),""))</f>
        <v/>
      </c>
      <c r="C567" s="12"/>
      <c r="D567" s="12"/>
      <c r="M567" s="10"/>
      <c r="N567" s="10"/>
      <c r="U567" s="42"/>
      <c r="V567" s="42"/>
      <c r="W567" s="42"/>
      <c r="X567" s="24"/>
      <c r="Y567" s="24"/>
      <c r="Z567" s="24"/>
      <c r="AB567" s="24"/>
    </row>
    <row r="568" spans="1:28" s="11" customFormat="1" ht="20.100000000000001" customHeight="1" x14ac:dyDescent="0.25">
      <c r="A568" s="12" t="str">
        <f>IF(ISBLANK(CLASSI!$B583),"",IFERROR(CLASSI!$B583,""))</f>
        <v/>
      </c>
      <c r="B568" s="12" t="str">
        <f>IF(ISBLANK(VLOOKUP($A568,CLASSI!$B:$E,2,FALSE)),"",IFERROR(VLOOKUP($A568,CLASSI!$B:$E,2,FALSE),""))</f>
        <v/>
      </c>
      <c r="C568" s="12"/>
      <c r="D568" s="12"/>
      <c r="M568" s="10"/>
      <c r="N568" s="10"/>
      <c r="U568" s="42"/>
      <c r="V568" s="42"/>
      <c r="W568" s="42"/>
      <c r="X568" s="24"/>
      <c r="Y568" s="24"/>
      <c r="Z568" s="24"/>
      <c r="AB568" s="24"/>
    </row>
    <row r="569" spans="1:28" s="11" customFormat="1" ht="20.100000000000001" customHeight="1" x14ac:dyDescent="0.25">
      <c r="A569" s="12" t="str">
        <f>IF(ISBLANK(CLASSI!$B584),"",IFERROR(CLASSI!$B584,""))</f>
        <v/>
      </c>
      <c r="B569" s="12" t="str">
        <f>IF(ISBLANK(VLOOKUP($A569,CLASSI!$B:$E,2,FALSE)),"",IFERROR(VLOOKUP($A569,CLASSI!$B:$E,2,FALSE),""))</f>
        <v/>
      </c>
      <c r="C569" s="12"/>
      <c r="D569" s="12"/>
      <c r="M569" s="10"/>
      <c r="N569" s="10"/>
      <c r="U569" s="42"/>
      <c r="V569" s="42"/>
      <c r="W569" s="42"/>
      <c r="X569" s="24"/>
      <c r="Y569" s="24"/>
      <c r="Z569" s="24"/>
      <c r="AB569" s="24"/>
    </row>
    <row r="570" spans="1:28" s="11" customFormat="1" ht="20.100000000000001" customHeight="1" x14ac:dyDescent="0.25">
      <c r="A570" s="12" t="str">
        <f>IF(ISBLANK(CLASSI!$B585),"",IFERROR(CLASSI!$B585,""))</f>
        <v/>
      </c>
      <c r="B570" s="12" t="str">
        <f>IF(ISBLANK(VLOOKUP($A570,CLASSI!$B:$E,2,FALSE)),"",IFERROR(VLOOKUP($A570,CLASSI!$B:$E,2,FALSE),""))</f>
        <v/>
      </c>
      <c r="C570" s="12"/>
      <c r="D570" s="12"/>
      <c r="M570" s="10"/>
      <c r="N570" s="10"/>
      <c r="U570" s="42"/>
      <c r="V570" s="42"/>
      <c r="W570" s="42"/>
      <c r="X570" s="24"/>
      <c r="Y570" s="24"/>
      <c r="Z570" s="24"/>
      <c r="AB570" s="24"/>
    </row>
    <row r="571" spans="1:28" s="11" customFormat="1" ht="20.100000000000001" customHeight="1" x14ac:dyDescent="0.25">
      <c r="A571" s="12" t="str">
        <f>IF(ISBLANK(CLASSI!$B586),"",IFERROR(CLASSI!$B586,""))</f>
        <v/>
      </c>
      <c r="B571" s="12" t="str">
        <f>IF(ISBLANK(VLOOKUP($A571,CLASSI!$B:$E,2,FALSE)),"",IFERROR(VLOOKUP($A571,CLASSI!$B:$E,2,FALSE),""))</f>
        <v/>
      </c>
      <c r="C571" s="12"/>
      <c r="D571" s="12"/>
      <c r="M571" s="10"/>
      <c r="N571" s="10"/>
      <c r="U571" s="42"/>
      <c r="V571" s="42"/>
      <c r="W571" s="42"/>
      <c r="X571" s="24"/>
      <c r="Y571" s="24"/>
      <c r="Z571" s="24"/>
      <c r="AB571" s="24"/>
    </row>
    <row r="572" spans="1:28" s="11" customFormat="1" ht="20.100000000000001" customHeight="1" x14ac:dyDescent="0.25">
      <c r="A572" s="12" t="str">
        <f>IF(ISBLANK(CLASSI!$B587),"",IFERROR(CLASSI!$B587,""))</f>
        <v/>
      </c>
      <c r="B572" s="12" t="str">
        <f>IF(ISBLANK(VLOOKUP($A572,CLASSI!$B:$E,2,FALSE)),"",IFERROR(VLOOKUP($A572,CLASSI!$B:$E,2,FALSE),""))</f>
        <v/>
      </c>
      <c r="C572" s="12"/>
      <c r="D572" s="12"/>
      <c r="M572" s="10"/>
      <c r="N572" s="10"/>
      <c r="U572" s="42"/>
      <c r="V572" s="42"/>
      <c r="W572" s="42"/>
      <c r="X572" s="24"/>
      <c r="Y572" s="24"/>
      <c r="Z572" s="24"/>
      <c r="AB572" s="24"/>
    </row>
    <row r="573" spans="1:28" s="11" customFormat="1" ht="20.100000000000001" customHeight="1" x14ac:dyDescent="0.25">
      <c r="A573" s="12" t="str">
        <f>IF(ISBLANK(CLASSI!$B588),"",IFERROR(CLASSI!$B588,""))</f>
        <v/>
      </c>
      <c r="B573" s="12" t="str">
        <f>IF(ISBLANK(VLOOKUP($A573,CLASSI!$B:$E,2,FALSE)),"",IFERROR(VLOOKUP($A573,CLASSI!$B:$E,2,FALSE),""))</f>
        <v/>
      </c>
      <c r="C573" s="12"/>
      <c r="D573" s="12"/>
      <c r="M573" s="10"/>
      <c r="N573" s="10"/>
      <c r="U573" s="42"/>
      <c r="V573" s="42"/>
      <c r="W573" s="42"/>
      <c r="X573" s="24"/>
      <c r="Y573" s="24"/>
      <c r="Z573" s="24"/>
      <c r="AB573" s="24"/>
    </row>
    <row r="574" spans="1:28" s="11" customFormat="1" ht="20.100000000000001" customHeight="1" x14ac:dyDescent="0.25">
      <c r="A574" s="12" t="str">
        <f>IF(ISBLANK(CLASSI!$B589),"",IFERROR(CLASSI!$B589,""))</f>
        <v/>
      </c>
      <c r="B574" s="12" t="str">
        <f>IF(ISBLANK(VLOOKUP($A574,CLASSI!$B:$E,2,FALSE)),"",IFERROR(VLOOKUP($A574,CLASSI!$B:$E,2,FALSE),""))</f>
        <v/>
      </c>
      <c r="C574" s="12"/>
      <c r="D574" s="12"/>
      <c r="M574" s="10"/>
      <c r="N574" s="10"/>
      <c r="U574" s="42"/>
      <c r="V574" s="42"/>
      <c r="W574" s="42"/>
      <c r="X574" s="24"/>
      <c r="Y574" s="24"/>
      <c r="Z574" s="24"/>
      <c r="AB574" s="24"/>
    </row>
    <row r="575" spans="1:28" s="11" customFormat="1" ht="20.100000000000001" customHeight="1" x14ac:dyDescent="0.25">
      <c r="A575" s="12" t="str">
        <f>IF(ISBLANK(CLASSI!$B590),"",IFERROR(CLASSI!$B590,""))</f>
        <v/>
      </c>
      <c r="B575" s="12" t="str">
        <f>IF(ISBLANK(VLOOKUP($A575,CLASSI!$B:$E,2,FALSE)),"",IFERROR(VLOOKUP($A575,CLASSI!$B:$E,2,FALSE),""))</f>
        <v/>
      </c>
      <c r="C575" s="12"/>
      <c r="D575" s="12"/>
      <c r="M575" s="10"/>
      <c r="N575" s="10"/>
      <c r="U575" s="42"/>
      <c r="V575" s="42"/>
      <c r="W575" s="42"/>
      <c r="X575" s="24"/>
      <c r="Y575" s="24"/>
      <c r="Z575" s="24"/>
      <c r="AB575" s="24"/>
    </row>
    <row r="576" spans="1:28" s="11" customFormat="1" ht="20.100000000000001" customHeight="1" x14ac:dyDescent="0.25">
      <c r="A576" s="12" t="str">
        <f>IF(ISBLANK(CLASSI!$B591),"",IFERROR(CLASSI!$B591,""))</f>
        <v/>
      </c>
      <c r="B576" s="12" t="str">
        <f>IF(ISBLANK(VLOOKUP($A576,CLASSI!$B:$E,2,FALSE)),"",IFERROR(VLOOKUP($A576,CLASSI!$B:$E,2,FALSE),""))</f>
        <v/>
      </c>
      <c r="C576" s="12"/>
      <c r="D576" s="12"/>
      <c r="M576" s="10"/>
      <c r="N576" s="10"/>
      <c r="U576" s="42"/>
      <c r="V576" s="42"/>
      <c r="W576" s="42"/>
      <c r="X576" s="24"/>
      <c r="Y576" s="24"/>
      <c r="Z576" s="24"/>
      <c r="AB576" s="24"/>
    </row>
    <row r="577" spans="1:28" s="11" customFormat="1" ht="20.100000000000001" customHeight="1" x14ac:dyDescent="0.25">
      <c r="A577" s="12" t="str">
        <f>IF(ISBLANK(CLASSI!$B592),"",IFERROR(CLASSI!$B592,""))</f>
        <v/>
      </c>
      <c r="B577" s="12" t="str">
        <f>IF(ISBLANK(VLOOKUP($A577,CLASSI!$B:$E,2,FALSE)),"",IFERROR(VLOOKUP($A577,CLASSI!$B:$E,2,FALSE),""))</f>
        <v/>
      </c>
      <c r="C577" s="12"/>
      <c r="D577" s="12"/>
      <c r="M577" s="10"/>
      <c r="N577" s="10"/>
      <c r="U577" s="42"/>
      <c r="V577" s="42"/>
      <c r="W577" s="42"/>
      <c r="X577" s="24"/>
      <c r="Y577" s="24"/>
      <c r="Z577" s="24"/>
      <c r="AB577" s="24"/>
    </row>
    <row r="578" spans="1:28" s="11" customFormat="1" ht="20.100000000000001" customHeight="1" x14ac:dyDescent="0.25">
      <c r="A578" s="12" t="str">
        <f>IF(ISBLANK(CLASSI!$B593),"",IFERROR(CLASSI!$B593,""))</f>
        <v/>
      </c>
      <c r="B578" s="12" t="str">
        <f>IF(ISBLANK(VLOOKUP($A578,CLASSI!$B:$E,2,FALSE)),"",IFERROR(VLOOKUP($A578,CLASSI!$B:$E,2,FALSE),""))</f>
        <v/>
      </c>
      <c r="C578" s="12"/>
      <c r="D578" s="12"/>
      <c r="M578" s="10"/>
      <c r="N578" s="10"/>
      <c r="U578" s="42"/>
      <c r="V578" s="42"/>
      <c r="W578" s="42"/>
      <c r="X578" s="24"/>
      <c r="Y578" s="24"/>
      <c r="Z578" s="24"/>
      <c r="AB578" s="24"/>
    </row>
    <row r="579" spans="1:28" s="11" customFormat="1" ht="20.100000000000001" customHeight="1" x14ac:dyDescent="0.25">
      <c r="A579" s="12" t="str">
        <f>IF(ISBLANK(CLASSI!$B594),"",IFERROR(CLASSI!$B594,""))</f>
        <v/>
      </c>
      <c r="B579" s="12" t="str">
        <f>IF(ISBLANK(VLOOKUP($A579,CLASSI!$B:$E,2,FALSE)),"",IFERROR(VLOOKUP($A579,CLASSI!$B:$E,2,FALSE),""))</f>
        <v/>
      </c>
      <c r="C579" s="12"/>
      <c r="D579" s="12"/>
      <c r="M579" s="10"/>
      <c r="N579" s="10"/>
      <c r="U579" s="42"/>
      <c r="V579" s="42"/>
      <c r="W579" s="42"/>
      <c r="X579" s="24"/>
      <c r="Y579" s="24"/>
      <c r="Z579" s="24"/>
      <c r="AB579" s="24"/>
    </row>
    <row r="580" spans="1:28" s="11" customFormat="1" ht="20.100000000000001" customHeight="1" x14ac:dyDescent="0.25">
      <c r="A580" s="12" t="str">
        <f>IF(ISBLANK(CLASSI!$B595),"",IFERROR(CLASSI!$B595,""))</f>
        <v/>
      </c>
      <c r="B580" s="12" t="str">
        <f>IF(ISBLANK(VLOOKUP($A580,CLASSI!$B:$E,2,FALSE)),"",IFERROR(VLOOKUP($A580,CLASSI!$B:$E,2,FALSE),""))</f>
        <v/>
      </c>
      <c r="C580" s="12"/>
      <c r="D580" s="12"/>
      <c r="M580" s="10"/>
      <c r="N580" s="10"/>
      <c r="U580" s="42"/>
      <c r="V580" s="42"/>
      <c r="W580" s="42"/>
      <c r="X580" s="24"/>
      <c r="Y580" s="24"/>
      <c r="Z580" s="24"/>
      <c r="AB580" s="24"/>
    </row>
    <row r="581" spans="1:28" s="11" customFormat="1" ht="20.100000000000001" customHeight="1" x14ac:dyDescent="0.25">
      <c r="A581" s="12" t="str">
        <f>IF(ISBLANK(CLASSI!$B596),"",IFERROR(CLASSI!$B596,""))</f>
        <v/>
      </c>
      <c r="B581" s="12" t="str">
        <f>IF(ISBLANK(VLOOKUP($A581,CLASSI!$B:$E,2,FALSE)),"",IFERROR(VLOOKUP($A581,CLASSI!$B:$E,2,FALSE),""))</f>
        <v/>
      </c>
      <c r="C581" s="12"/>
      <c r="D581" s="12"/>
      <c r="M581" s="10"/>
      <c r="N581" s="10"/>
      <c r="U581" s="42"/>
      <c r="V581" s="42"/>
      <c r="W581" s="42"/>
      <c r="X581" s="24"/>
      <c r="Y581" s="24"/>
      <c r="Z581" s="24"/>
      <c r="AB581" s="24"/>
    </row>
    <row r="582" spans="1:28" s="11" customFormat="1" ht="20.100000000000001" customHeight="1" x14ac:dyDescent="0.25">
      <c r="A582" s="12" t="str">
        <f>IF(ISBLANK(CLASSI!$B597),"",IFERROR(CLASSI!$B597,""))</f>
        <v/>
      </c>
      <c r="B582" s="12" t="str">
        <f>IF(ISBLANK(VLOOKUP($A582,CLASSI!$B:$E,2,FALSE)),"",IFERROR(VLOOKUP($A582,CLASSI!$B:$E,2,FALSE),""))</f>
        <v/>
      </c>
      <c r="C582" s="12"/>
      <c r="D582" s="12"/>
      <c r="M582" s="10"/>
      <c r="N582" s="10"/>
      <c r="U582" s="42"/>
      <c r="V582" s="42"/>
      <c r="W582" s="42"/>
      <c r="X582" s="24"/>
      <c r="Y582" s="24"/>
      <c r="Z582" s="24"/>
      <c r="AB582" s="24"/>
    </row>
    <row r="583" spans="1:28" s="11" customFormat="1" ht="20.100000000000001" customHeight="1" x14ac:dyDescent="0.25">
      <c r="A583" s="12" t="str">
        <f>IF(ISBLANK(CLASSI!$B598),"",IFERROR(CLASSI!$B598,""))</f>
        <v/>
      </c>
      <c r="B583" s="12" t="str">
        <f>IF(ISBLANK(VLOOKUP($A583,CLASSI!$B:$E,2,FALSE)),"",IFERROR(VLOOKUP($A583,CLASSI!$B:$E,2,FALSE),""))</f>
        <v/>
      </c>
      <c r="C583" s="12"/>
      <c r="D583" s="12"/>
      <c r="M583" s="10"/>
      <c r="N583" s="10"/>
      <c r="U583" s="42"/>
      <c r="V583" s="42"/>
      <c r="W583" s="42"/>
      <c r="X583" s="24"/>
      <c r="Y583" s="24"/>
      <c r="Z583" s="24"/>
      <c r="AB583" s="24"/>
    </row>
    <row r="584" spans="1:28" s="11" customFormat="1" ht="20.100000000000001" customHeight="1" x14ac:dyDescent="0.25">
      <c r="A584" s="12" t="str">
        <f>IF(ISBLANK(CLASSI!$B599),"",IFERROR(CLASSI!$B599,""))</f>
        <v/>
      </c>
      <c r="B584" s="12" t="str">
        <f>IF(ISBLANK(VLOOKUP($A584,CLASSI!$B:$E,2,FALSE)),"",IFERROR(VLOOKUP($A584,CLASSI!$B:$E,2,FALSE),""))</f>
        <v/>
      </c>
      <c r="C584" s="12"/>
      <c r="D584" s="12"/>
      <c r="M584" s="10"/>
      <c r="N584" s="10"/>
      <c r="U584" s="42"/>
      <c r="V584" s="42"/>
      <c r="W584" s="42"/>
      <c r="X584" s="24"/>
      <c r="Y584" s="24"/>
      <c r="Z584" s="24"/>
      <c r="AB584" s="24"/>
    </row>
    <row r="585" spans="1:28" s="11" customFormat="1" ht="20.100000000000001" customHeight="1" x14ac:dyDescent="0.25">
      <c r="A585" s="12" t="str">
        <f>IF(ISBLANK(CLASSI!$B600),"",IFERROR(CLASSI!$B600,""))</f>
        <v/>
      </c>
      <c r="B585" s="12" t="str">
        <f>IF(ISBLANK(VLOOKUP($A585,CLASSI!$B:$E,2,FALSE)),"",IFERROR(VLOOKUP($A585,CLASSI!$B:$E,2,FALSE),""))</f>
        <v/>
      </c>
      <c r="C585" s="12"/>
      <c r="D585" s="12"/>
      <c r="M585" s="10"/>
      <c r="N585" s="10"/>
      <c r="U585" s="42"/>
      <c r="V585" s="42"/>
      <c r="W585" s="42"/>
      <c r="X585" s="24"/>
      <c r="Y585" s="24"/>
      <c r="Z585" s="24"/>
      <c r="AB585" s="24"/>
    </row>
    <row r="586" spans="1:28" s="11" customFormat="1" ht="20.100000000000001" customHeight="1" x14ac:dyDescent="0.25">
      <c r="A586" s="12" t="str">
        <f>IF(ISBLANK(CLASSI!$B601),"",IFERROR(CLASSI!$B601,""))</f>
        <v/>
      </c>
      <c r="B586" s="12" t="str">
        <f>IF(ISBLANK(VLOOKUP($A586,CLASSI!$B:$E,2,FALSE)),"",IFERROR(VLOOKUP($A586,CLASSI!$B:$E,2,FALSE),""))</f>
        <v/>
      </c>
      <c r="C586" s="12"/>
      <c r="D586" s="12"/>
      <c r="M586" s="10"/>
      <c r="N586" s="10"/>
      <c r="U586" s="42"/>
      <c r="V586" s="42"/>
      <c r="W586" s="42"/>
      <c r="X586" s="24"/>
      <c r="Y586" s="24"/>
      <c r="Z586" s="24"/>
      <c r="AB586" s="24"/>
    </row>
    <row r="587" spans="1:28" s="11" customFormat="1" ht="20.100000000000001" customHeight="1" x14ac:dyDescent="0.25">
      <c r="A587" s="12" t="str">
        <f>IF(ISBLANK(CLASSI!$B602),"",IFERROR(CLASSI!$B602,""))</f>
        <v/>
      </c>
      <c r="B587" s="12" t="str">
        <f>IF(ISBLANK(VLOOKUP($A587,CLASSI!$B:$E,2,FALSE)),"",IFERROR(VLOOKUP($A587,CLASSI!$B:$E,2,FALSE),""))</f>
        <v/>
      </c>
      <c r="C587" s="12"/>
      <c r="D587" s="12"/>
      <c r="M587" s="10"/>
      <c r="N587" s="10"/>
      <c r="U587" s="42"/>
      <c r="V587" s="42"/>
      <c r="W587" s="42"/>
      <c r="X587" s="24"/>
      <c r="Y587" s="24"/>
      <c r="Z587" s="24"/>
      <c r="AB587" s="24"/>
    </row>
    <row r="588" spans="1:28" s="11" customFormat="1" ht="20.100000000000001" customHeight="1" x14ac:dyDescent="0.25">
      <c r="A588" s="12" t="str">
        <f>IF(ISBLANK(CLASSI!$B603),"",IFERROR(CLASSI!$B603,""))</f>
        <v/>
      </c>
      <c r="B588" s="12" t="str">
        <f>IF(ISBLANK(VLOOKUP($A588,CLASSI!$B:$E,2,FALSE)),"",IFERROR(VLOOKUP($A588,CLASSI!$B:$E,2,FALSE),""))</f>
        <v/>
      </c>
      <c r="C588" s="12"/>
      <c r="D588" s="12"/>
      <c r="M588" s="10"/>
      <c r="N588" s="10"/>
      <c r="U588" s="42"/>
      <c r="V588" s="42"/>
      <c r="W588" s="42"/>
      <c r="X588" s="24"/>
      <c r="Y588" s="24"/>
      <c r="Z588" s="24"/>
      <c r="AB588" s="24"/>
    </row>
    <row r="589" spans="1:28" s="11" customFormat="1" ht="20.100000000000001" customHeight="1" x14ac:dyDescent="0.25">
      <c r="A589" s="12" t="str">
        <f>IF(ISBLANK(CLASSI!$B604),"",IFERROR(CLASSI!$B604,""))</f>
        <v/>
      </c>
      <c r="B589" s="12" t="str">
        <f>IF(ISBLANK(VLOOKUP($A589,CLASSI!$B:$E,2,FALSE)),"",IFERROR(VLOOKUP($A589,CLASSI!$B:$E,2,FALSE),""))</f>
        <v/>
      </c>
      <c r="C589" s="12"/>
      <c r="D589" s="12"/>
      <c r="M589" s="10"/>
      <c r="N589" s="10"/>
      <c r="U589" s="42"/>
      <c r="V589" s="42"/>
      <c r="W589" s="42"/>
      <c r="X589" s="24"/>
      <c r="Y589" s="24"/>
      <c r="Z589" s="24"/>
      <c r="AB589" s="24"/>
    </row>
    <row r="590" spans="1:28" s="11" customFormat="1" ht="20.100000000000001" customHeight="1" x14ac:dyDescent="0.25">
      <c r="A590" s="12" t="str">
        <f>IF(ISBLANK(CLASSI!$B605),"",IFERROR(CLASSI!$B605,""))</f>
        <v/>
      </c>
      <c r="B590" s="12" t="str">
        <f>IF(ISBLANK(VLOOKUP($A590,CLASSI!$B:$E,2,FALSE)),"",IFERROR(VLOOKUP($A590,CLASSI!$B:$E,2,FALSE),""))</f>
        <v/>
      </c>
      <c r="C590" s="12"/>
      <c r="D590" s="12"/>
      <c r="M590" s="10"/>
      <c r="N590" s="10"/>
      <c r="U590" s="42"/>
      <c r="V590" s="42"/>
      <c r="W590" s="42"/>
      <c r="X590" s="24"/>
      <c r="Y590" s="24"/>
      <c r="Z590" s="24"/>
      <c r="AB590" s="24"/>
    </row>
    <row r="591" spans="1:28" s="11" customFormat="1" ht="20.100000000000001" customHeight="1" x14ac:dyDescent="0.25">
      <c r="A591" s="12" t="str">
        <f>IF(ISBLANK(CLASSI!$B606),"",IFERROR(CLASSI!$B606,""))</f>
        <v/>
      </c>
      <c r="B591" s="12" t="str">
        <f>IF(ISBLANK(VLOOKUP($A591,CLASSI!$B:$E,2,FALSE)),"",IFERROR(VLOOKUP($A591,CLASSI!$B:$E,2,FALSE),""))</f>
        <v/>
      </c>
      <c r="C591" s="12"/>
      <c r="D591" s="12"/>
      <c r="M591" s="10"/>
      <c r="N591" s="10"/>
      <c r="U591" s="42"/>
      <c r="V591" s="42"/>
      <c r="W591" s="42"/>
      <c r="X591" s="24"/>
      <c r="Y591" s="24"/>
      <c r="Z591" s="24"/>
      <c r="AB591" s="24"/>
    </row>
    <row r="592" spans="1:28" s="11" customFormat="1" ht="20.100000000000001" customHeight="1" x14ac:dyDescent="0.25">
      <c r="A592" s="12" t="str">
        <f>IF(ISBLANK(CLASSI!$B607),"",IFERROR(CLASSI!$B607,""))</f>
        <v/>
      </c>
      <c r="B592" s="12" t="str">
        <f>IF(ISBLANK(VLOOKUP($A592,CLASSI!$B:$E,2,FALSE)),"",IFERROR(VLOOKUP($A592,CLASSI!$B:$E,2,FALSE),""))</f>
        <v/>
      </c>
      <c r="C592" s="12"/>
      <c r="D592" s="12"/>
      <c r="M592" s="10"/>
      <c r="N592" s="10"/>
      <c r="U592" s="42"/>
      <c r="V592" s="42"/>
      <c r="W592" s="42"/>
      <c r="X592" s="24"/>
      <c r="Y592" s="24"/>
      <c r="Z592" s="24"/>
      <c r="AB592" s="24"/>
    </row>
    <row r="593" spans="1:28" s="11" customFormat="1" ht="20.100000000000001" customHeight="1" x14ac:dyDescent="0.25">
      <c r="A593" s="12" t="str">
        <f>IF(ISBLANK(CLASSI!$B608),"",IFERROR(CLASSI!$B608,""))</f>
        <v/>
      </c>
      <c r="B593" s="12" t="str">
        <f>IF(ISBLANK(VLOOKUP($A593,CLASSI!$B:$E,2,FALSE)),"",IFERROR(VLOOKUP($A593,CLASSI!$B:$E,2,FALSE),""))</f>
        <v/>
      </c>
      <c r="C593" s="12"/>
      <c r="D593" s="12"/>
      <c r="M593" s="10"/>
      <c r="N593" s="10"/>
      <c r="U593" s="42"/>
      <c r="V593" s="42"/>
      <c r="W593" s="42"/>
      <c r="X593" s="24"/>
      <c r="Y593" s="24"/>
      <c r="Z593" s="24"/>
      <c r="AB593" s="24"/>
    </row>
    <row r="594" spans="1:28" s="11" customFormat="1" ht="20.100000000000001" customHeight="1" x14ac:dyDescent="0.25">
      <c r="A594" s="12" t="str">
        <f>IF(ISBLANK(CLASSI!$B609),"",IFERROR(CLASSI!$B609,""))</f>
        <v/>
      </c>
      <c r="B594" s="12" t="str">
        <f>IF(ISBLANK(VLOOKUP($A594,CLASSI!$B:$E,2,FALSE)),"",IFERROR(VLOOKUP($A594,CLASSI!$B:$E,2,FALSE),""))</f>
        <v/>
      </c>
      <c r="C594" s="12"/>
      <c r="D594" s="12"/>
      <c r="M594" s="10"/>
      <c r="N594" s="10"/>
      <c r="U594" s="42"/>
      <c r="V594" s="42"/>
      <c r="W594" s="42"/>
      <c r="X594" s="24"/>
      <c r="Y594" s="24"/>
      <c r="Z594" s="24"/>
      <c r="AB594" s="24"/>
    </row>
    <row r="595" spans="1:28" s="11" customFormat="1" ht="20.100000000000001" customHeight="1" x14ac:dyDescent="0.25">
      <c r="A595" s="12" t="str">
        <f>IF(ISBLANK(CLASSI!$B610),"",IFERROR(CLASSI!$B610,""))</f>
        <v/>
      </c>
      <c r="B595" s="12" t="str">
        <f>IF(ISBLANK(VLOOKUP($A595,CLASSI!$B:$E,2,FALSE)),"",IFERROR(VLOOKUP($A595,CLASSI!$B:$E,2,FALSE),""))</f>
        <v/>
      </c>
      <c r="C595" s="12"/>
      <c r="D595" s="12"/>
      <c r="M595" s="10"/>
      <c r="N595" s="10"/>
      <c r="U595" s="42"/>
      <c r="V595" s="42"/>
      <c r="W595" s="42"/>
      <c r="X595" s="24"/>
      <c r="Y595" s="24"/>
      <c r="Z595" s="24"/>
      <c r="AB595" s="24"/>
    </row>
    <row r="596" spans="1:28" s="11" customFormat="1" ht="20.100000000000001" customHeight="1" x14ac:dyDescent="0.25">
      <c r="A596" s="12" t="str">
        <f>IF(ISBLANK(CLASSI!$B611),"",IFERROR(CLASSI!$B611,""))</f>
        <v/>
      </c>
      <c r="B596" s="12" t="str">
        <f>IF(ISBLANK(VLOOKUP($A596,CLASSI!$B:$E,2,FALSE)),"",IFERROR(VLOOKUP($A596,CLASSI!$B:$E,2,FALSE),""))</f>
        <v/>
      </c>
      <c r="C596" s="12"/>
      <c r="D596" s="12"/>
      <c r="M596" s="10"/>
      <c r="N596" s="10"/>
      <c r="U596" s="42"/>
      <c r="V596" s="42"/>
      <c r="W596" s="42"/>
      <c r="X596" s="24"/>
      <c r="Y596" s="24"/>
      <c r="Z596" s="24"/>
      <c r="AB596" s="24"/>
    </row>
    <row r="597" spans="1:28" s="11" customFormat="1" ht="20.100000000000001" customHeight="1" x14ac:dyDescent="0.25">
      <c r="A597" s="12" t="str">
        <f>IF(ISBLANK(CLASSI!$B612),"",IFERROR(CLASSI!$B612,""))</f>
        <v/>
      </c>
      <c r="B597" s="12" t="str">
        <f>IF(ISBLANK(VLOOKUP($A597,CLASSI!$B:$E,2,FALSE)),"",IFERROR(VLOOKUP($A597,CLASSI!$B:$E,2,FALSE),""))</f>
        <v/>
      </c>
      <c r="C597" s="12"/>
      <c r="D597" s="12"/>
      <c r="M597" s="10"/>
      <c r="N597" s="10"/>
      <c r="U597" s="42"/>
      <c r="V597" s="42"/>
      <c r="W597" s="42"/>
      <c r="X597" s="24"/>
      <c r="Y597" s="24"/>
      <c r="Z597" s="24"/>
      <c r="AB597" s="24"/>
    </row>
    <row r="598" spans="1:28" s="11" customFormat="1" ht="20.100000000000001" customHeight="1" x14ac:dyDescent="0.25">
      <c r="A598" s="12" t="str">
        <f>IF(ISBLANK(CLASSI!$B613),"",IFERROR(CLASSI!$B613,""))</f>
        <v/>
      </c>
      <c r="B598" s="12" t="str">
        <f>IF(ISBLANK(VLOOKUP($A598,CLASSI!$B:$E,2,FALSE)),"",IFERROR(VLOOKUP($A598,CLASSI!$B:$E,2,FALSE),""))</f>
        <v/>
      </c>
      <c r="C598" s="12"/>
      <c r="D598" s="12"/>
      <c r="M598" s="10"/>
      <c r="N598" s="10"/>
      <c r="U598" s="42"/>
      <c r="V598" s="42"/>
      <c r="W598" s="42"/>
      <c r="X598" s="24"/>
      <c r="Y598" s="24"/>
      <c r="Z598" s="24"/>
      <c r="AB598" s="24"/>
    </row>
    <row r="599" spans="1:28" s="11" customFormat="1" ht="20.100000000000001" customHeight="1" x14ac:dyDescent="0.25">
      <c r="A599" s="12" t="str">
        <f>IF(ISBLANK(CLASSI!$B614),"",IFERROR(CLASSI!$B614,""))</f>
        <v/>
      </c>
      <c r="B599" s="12" t="str">
        <f>IF(ISBLANK(VLOOKUP($A599,CLASSI!$B:$E,2,FALSE)),"",IFERROR(VLOOKUP($A599,CLASSI!$B:$E,2,FALSE),""))</f>
        <v/>
      </c>
      <c r="C599" s="12"/>
      <c r="D599" s="12"/>
      <c r="M599" s="10"/>
      <c r="N599" s="10"/>
      <c r="U599" s="42"/>
      <c r="V599" s="42"/>
      <c r="W599" s="42"/>
      <c r="X599" s="24"/>
      <c r="Y599" s="24"/>
      <c r="Z599" s="24"/>
      <c r="AB599" s="24"/>
    </row>
    <row r="600" spans="1:28" s="11" customFormat="1" ht="20.100000000000001" customHeight="1" x14ac:dyDescent="0.25">
      <c r="A600" s="12" t="str">
        <f>IF(ISBLANK(CLASSI!$B615),"",IFERROR(CLASSI!$B615,""))</f>
        <v/>
      </c>
      <c r="B600" s="12" t="str">
        <f>IF(ISBLANK(VLOOKUP($A600,CLASSI!$B:$E,2,FALSE)),"",IFERROR(VLOOKUP($A600,CLASSI!$B:$E,2,FALSE),""))</f>
        <v/>
      </c>
      <c r="C600" s="12"/>
      <c r="D600" s="12"/>
      <c r="M600" s="10"/>
      <c r="N600" s="10"/>
      <c r="U600" s="42"/>
      <c r="V600" s="42"/>
      <c r="W600" s="42"/>
      <c r="X600" s="24"/>
      <c r="Y600" s="24"/>
      <c r="Z600" s="24"/>
      <c r="AB600" s="24"/>
    </row>
    <row r="601" spans="1:28" s="11" customFormat="1" ht="20.100000000000001" customHeight="1" x14ac:dyDescent="0.25">
      <c r="A601" s="12" t="str">
        <f>IF(ISBLANK(CLASSI!$B616),"",IFERROR(CLASSI!$B616,""))</f>
        <v/>
      </c>
      <c r="B601" s="12" t="str">
        <f>IF(ISBLANK(VLOOKUP($A601,CLASSI!$B:$E,2,FALSE)),"",IFERROR(VLOOKUP($A601,CLASSI!$B:$E,2,FALSE),""))</f>
        <v/>
      </c>
      <c r="C601" s="12"/>
      <c r="D601" s="12"/>
      <c r="M601" s="10"/>
      <c r="N601" s="10"/>
      <c r="U601" s="42"/>
      <c r="V601" s="42"/>
      <c r="W601" s="42"/>
      <c r="X601" s="24"/>
      <c r="Y601" s="24"/>
      <c r="Z601" s="24"/>
      <c r="AB601" s="24"/>
    </row>
    <row r="602" spans="1:28" s="11" customFormat="1" ht="20.100000000000001" customHeight="1" x14ac:dyDescent="0.25">
      <c r="A602" s="12" t="str">
        <f>IF(ISBLANK(CLASSI!$B617),"",IFERROR(CLASSI!$B617,""))</f>
        <v/>
      </c>
      <c r="B602" s="12" t="str">
        <f>IF(ISBLANK(VLOOKUP($A602,CLASSI!$B:$E,2,FALSE)),"",IFERROR(VLOOKUP($A602,CLASSI!$B:$E,2,FALSE),""))</f>
        <v/>
      </c>
      <c r="C602" s="12"/>
      <c r="D602" s="12"/>
      <c r="M602" s="10"/>
      <c r="N602" s="10"/>
      <c r="U602" s="42"/>
      <c r="V602" s="42"/>
      <c r="W602" s="42"/>
      <c r="X602" s="24"/>
      <c r="Y602" s="24"/>
      <c r="Z602" s="24"/>
      <c r="AB602" s="24"/>
    </row>
    <row r="603" spans="1:28" s="11" customFormat="1" ht="20.100000000000001" customHeight="1" x14ac:dyDescent="0.25">
      <c r="A603" s="12" t="str">
        <f>IF(ISBLANK(CLASSI!$B618),"",IFERROR(CLASSI!$B618,""))</f>
        <v/>
      </c>
      <c r="B603" s="12" t="str">
        <f>IF(ISBLANK(VLOOKUP($A603,CLASSI!$B:$E,2,FALSE)),"",IFERROR(VLOOKUP($A603,CLASSI!$B:$E,2,FALSE),""))</f>
        <v/>
      </c>
      <c r="C603" s="12"/>
      <c r="D603" s="12"/>
      <c r="M603" s="10"/>
      <c r="N603" s="10"/>
      <c r="U603" s="42"/>
      <c r="V603" s="42"/>
      <c r="W603" s="42"/>
      <c r="X603" s="24"/>
      <c r="Y603" s="24"/>
      <c r="Z603" s="24"/>
      <c r="AB603" s="24"/>
    </row>
    <row r="604" spans="1:28" s="11" customFormat="1" ht="20.100000000000001" customHeight="1" x14ac:dyDescent="0.25">
      <c r="A604" s="12" t="str">
        <f>IF(ISBLANK(CLASSI!$B619),"",IFERROR(CLASSI!$B619,""))</f>
        <v/>
      </c>
      <c r="B604" s="12" t="str">
        <f>IF(ISBLANK(VLOOKUP($A604,CLASSI!$B:$E,2,FALSE)),"",IFERROR(VLOOKUP($A604,CLASSI!$B:$E,2,FALSE),""))</f>
        <v/>
      </c>
      <c r="C604" s="12"/>
      <c r="D604" s="12"/>
      <c r="M604" s="10"/>
      <c r="N604" s="10"/>
      <c r="U604" s="42"/>
      <c r="V604" s="42"/>
      <c r="W604" s="42"/>
      <c r="X604" s="24"/>
      <c r="Y604" s="24"/>
      <c r="Z604" s="24"/>
      <c r="AB604" s="24"/>
    </row>
    <row r="605" spans="1:28" s="11" customFormat="1" ht="20.100000000000001" customHeight="1" x14ac:dyDescent="0.25">
      <c r="A605" s="12" t="str">
        <f>IF(ISBLANK(CLASSI!$B620),"",IFERROR(CLASSI!$B620,""))</f>
        <v/>
      </c>
      <c r="B605" s="12" t="str">
        <f>IF(ISBLANK(VLOOKUP($A605,CLASSI!$B:$E,2,FALSE)),"",IFERROR(VLOOKUP($A605,CLASSI!$B:$E,2,FALSE),""))</f>
        <v/>
      </c>
      <c r="C605" s="12"/>
      <c r="D605" s="12"/>
      <c r="M605" s="10"/>
      <c r="N605" s="10"/>
      <c r="U605" s="42"/>
      <c r="V605" s="42"/>
      <c r="W605" s="42"/>
      <c r="X605" s="24"/>
      <c r="Y605" s="24"/>
      <c r="Z605" s="24"/>
      <c r="AB605" s="24"/>
    </row>
    <row r="606" spans="1:28" s="11" customFormat="1" ht="20.100000000000001" customHeight="1" x14ac:dyDescent="0.25">
      <c r="A606" s="12" t="str">
        <f>IF(ISBLANK(CLASSI!$B621),"",IFERROR(CLASSI!$B621,""))</f>
        <v/>
      </c>
      <c r="B606" s="12" t="str">
        <f>IF(ISBLANK(VLOOKUP($A606,CLASSI!$B:$E,2,FALSE)),"",IFERROR(VLOOKUP($A606,CLASSI!$B:$E,2,FALSE),""))</f>
        <v/>
      </c>
      <c r="C606" s="12"/>
      <c r="D606" s="12"/>
      <c r="M606" s="10"/>
      <c r="N606" s="10"/>
      <c r="U606" s="42"/>
      <c r="V606" s="42"/>
      <c r="W606" s="42"/>
      <c r="X606" s="24"/>
      <c r="Y606" s="24"/>
      <c r="Z606" s="24"/>
      <c r="AB606" s="24"/>
    </row>
    <row r="607" spans="1:28" s="11" customFormat="1" ht="20.100000000000001" customHeight="1" x14ac:dyDescent="0.25">
      <c r="A607" s="12" t="str">
        <f>IF(ISBLANK(CLASSI!$B622),"",IFERROR(CLASSI!$B622,""))</f>
        <v/>
      </c>
      <c r="B607" s="12" t="str">
        <f>IF(ISBLANK(VLOOKUP($A607,CLASSI!$B:$E,2,FALSE)),"",IFERROR(VLOOKUP($A607,CLASSI!$B:$E,2,FALSE),""))</f>
        <v/>
      </c>
      <c r="C607" s="12"/>
      <c r="D607" s="12"/>
      <c r="M607" s="10"/>
      <c r="N607" s="10"/>
      <c r="U607" s="42"/>
      <c r="V607" s="42"/>
      <c r="W607" s="42"/>
      <c r="X607" s="24"/>
      <c r="Y607" s="24"/>
      <c r="Z607" s="24"/>
      <c r="AB607" s="24"/>
    </row>
    <row r="608" spans="1:28" s="11" customFormat="1" ht="20.100000000000001" customHeight="1" x14ac:dyDescent="0.25">
      <c r="A608" s="12" t="str">
        <f>IF(ISBLANK(CLASSI!$B623),"",IFERROR(CLASSI!$B623,""))</f>
        <v/>
      </c>
      <c r="B608" s="12" t="str">
        <f>IF(ISBLANK(VLOOKUP($A608,CLASSI!$B:$E,2,FALSE)),"",IFERROR(VLOOKUP($A608,CLASSI!$B:$E,2,FALSE),""))</f>
        <v/>
      </c>
      <c r="C608" s="12"/>
      <c r="D608" s="12"/>
      <c r="M608" s="10"/>
      <c r="N608" s="10"/>
      <c r="U608" s="42"/>
      <c r="V608" s="42"/>
      <c r="W608" s="42"/>
      <c r="X608" s="24"/>
      <c r="Y608" s="24"/>
      <c r="Z608" s="24"/>
      <c r="AB608" s="24"/>
    </row>
    <row r="609" spans="1:28" s="11" customFormat="1" ht="20.100000000000001" customHeight="1" x14ac:dyDescent="0.25">
      <c r="A609" s="12" t="str">
        <f>IF(ISBLANK(CLASSI!$B624),"",IFERROR(CLASSI!$B624,""))</f>
        <v/>
      </c>
      <c r="B609" s="12" t="str">
        <f>IF(ISBLANK(VLOOKUP($A609,CLASSI!$B:$E,2,FALSE)),"",IFERROR(VLOOKUP($A609,CLASSI!$B:$E,2,FALSE),""))</f>
        <v/>
      </c>
      <c r="C609" s="12"/>
      <c r="D609" s="12"/>
      <c r="M609" s="10"/>
      <c r="N609" s="10"/>
      <c r="U609" s="42"/>
      <c r="V609" s="42"/>
      <c r="W609" s="42"/>
      <c r="X609" s="24"/>
      <c r="Y609" s="24"/>
      <c r="Z609" s="24"/>
      <c r="AB609" s="24"/>
    </row>
    <row r="610" spans="1:28" s="11" customFormat="1" ht="20.100000000000001" customHeight="1" x14ac:dyDescent="0.25">
      <c r="A610" s="12" t="str">
        <f>IF(ISBLANK(CLASSI!$B625),"",IFERROR(CLASSI!$B625,""))</f>
        <v/>
      </c>
      <c r="B610" s="12" t="str">
        <f>IF(ISBLANK(VLOOKUP($A610,CLASSI!$B:$E,2,FALSE)),"",IFERROR(VLOOKUP($A610,CLASSI!$B:$E,2,FALSE),""))</f>
        <v/>
      </c>
      <c r="C610" s="12"/>
      <c r="D610" s="12"/>
      <c r="M610" s="10"/>
      <c r="N610" s="10"/>
      <c r="U610" s="42"/>
      <c r="V610" s="42"/>
      <c r="W610" s="42"/>
      <c r="X610" s="24"/>
      <c r="Y610" s="24"/>
      <c r="Z610" s="24"/>
      <c r="AB610" s="24"/>
    </row>
    <row r="611" spans="1:28" s="11" customFormat="1" ht="20.100000000000001" customHeight="1" x14ac:dyDescent="0.25">
      <c r="A611" s="12" t="str">
        <f>IF(ISBLANK(CLASSI!$B626),"",IFERROR(CLASSI!$B626,""))</f>
        <v/>
      </c>
      <c r="B611" s="12" t="str">
        <f>IF(ISBLANK(VLOOKUP($A611,CLASSI!$B:$E,2,FALSE)),"",IFERROR(VLOOKUP($A611,CLASSI!$B:$E,2,FALSE),""))</f>
        <v/>
      </c>
      <c r="C611" s="12"/>
      <c r="D611" s="12"/>
      <c r="M611" s="10"/>
      <c r="N611" s="10"/>
      <c r="U611" s="42"/>
      <c r="V611" s="42"/>
      <c r="W611" s="42"/>
      <c r="X611" s="24"/>
      <c r="Y611" s="24"/>
      <c r="Z611" s="24"/>
      <c r="AB611" s="24"/>
    </row>
    <row r="612" spans="1:28" s="11" customFormat="1" ht="20.100000000000001" customHeight="1" x14ac:dyDescent="0.25">
      <c r="A612" s="12" t="str">
        <f>IF(ISBLANK(CLASSI!$B627),"",IFERROR(CLASSI!$B627,""))</f>
        <v/>
      </c>
      <c r="B612" s="12" t="str">
        <f>IF(ISBLANK(VLOOKUP($A612,CLASSI!$B:$E,2,FALSE)),"",IFERROR(VLOOKUP($A612,CLASSI!$B:$E,2,FALSE),""))</f>
        <v/>
      </c>
      <c r="C612" s="12"/>
      <c r="D612" s="12"/>
      <c r="M612" s="10"/>
      <c r="N612" s="10"/>
      <c r="U612" s="42"/>
      <c r="V612" s="42"/>
      <c r="W612" s="42"/>
      <c r="X612" s="24"/>
      <c r="Y612" s="24"/>
      <c r="Z612" s="24"/>
      <c r="AB612" s="24"/>
    </row>
    <row r="613" spans="1:28" s="11" customFormat="1" ht="20.100000000000001" customHeight="1" x14ac:dyDescent="0.25">
      <c r="A613" s="12" t="str">
        <f>IF(ISBLANK(CLASSI!$B628),"",IFERROR(CLASSI!$B628,""))</f>
        <v/>
      </c>
      <c r="B613" s="12" t="str">
        <f>IF(ISBLANK(VLOOKUP($A613,CLASSI!$B:$E,2,FALSE)),"",IFERROR(VLOOKUP($A613,CLASSI!$B:$E,2,FALSE),""))</f>
        <v/>
      </c>
      <c r="C613" s="12"/>
      <c r="D613" s="12"/>
      <c r="M613" s="10"/>
      <c r="N613" s="10"/>
      <c r="U613" s="42"/>
      <c r="V613" s="42"/>
      <c r="W613" s="42"/>
      <c r="X613" s="24"/>
      <c r="Y613" s="24"/>
      <c r="Z613" s="24"/>
      <c r="AB613" s="24"/>
    </row>
    <row r="614" spans="1:28" s="11" customFormat="1" ht="20.100000000000001" customHeight="1" x14ac:dyDescent="0.25">
      <c r="A614" s="12" t="str">
        <f>IF(ISBLANK(CLASSI!$B629),"",IFERROR(CLASSI!$B629,""))</f>
        <v/>
      </c>
      <c r="B614" s="12" t="str">
        <f>IF(ISBLANK(VLOOKUP($A614,CLASSI!$B:$E,2,FALSE)),"",IFERROR(VLOOKUP($A614,CLASSI!$B:$E,2,FALSE),""))</f>
        <v/>
      </c>
      <c r="C614" s="12"/>
      <c r="D614" s="12"/>
      <c r="M614" s="10"/>
      <c r="N614" s="10"/>
      <c r="U614" s="42"/>
      <c r="V614" s="42"/>
      <c r="W614" s="42"/>
      <c r="X614" s="24"/>
      <c r="Y614" s="24"/>
      <c r="Z614" s="24"/>
      <c r="AB614" s="24"/>
    </row>
    <row r="615" spans="1:28" s="11" customFormat="1" ht="20.100000000000001" customHeight="1" x14ac:dyDescent="0.25">
      <c r="A615" s="12" t="str">
        <f>IF(ISBLANK(CLASSI!$B630),"",IFERROR(CLASSI!$B630,""))</f>
        <v/>
      </c>
      <c r="B615" s="12" t="str">
        <f>IF(ISBLANK(VLOOKUP($A615,CLASSI!$B:$E,2,FALSE)),"",IFERROR(VLOOKUP($A615,CLASSI!$B:$E,2,FALSE),""))</f>
        <v/>
      </c>
      <c r="C615" s="12"/>
      <c r="D615" s="12"/>
      <c r="M615" s="10"/>
      <c r="N615" s="10"/>
      <c r="U615" s="42"/>
      <c r="V615" s="42"/>
      <c r="W615" s="42"/>
      <c r="X615" s="24"/>
      <c r="Y615" s="24"/>
      <c r="Z615" s="24"/>
      <c r="AB615" s="24"/>
    </row>
    <row r="616" spans="1:28" s="11" customFormat="1" ht="20.100000000000001" customHeight="1" x14ac:dyDescent="0.25">
      <c r="A616" s="12" t="str">
        <f>IF(ISBLANK(CLASSI!$B631),"",IFERROR(CLASSI!$B631,""))</f>
        <v/>
      </c>
      <c r="B616" s="12" t="str">
        <f>IF(ISBLANK(VLOOKUP($A616,CLASSI!$B:$E,2,FALSE)),"",IFERROR(VLOOKUP($A616,CLASSI!$B:$E,2,FALSE),""))</f>
        <v/>
      </c>
      <c r="C616" s="12"/>
      <c r="D616" s="12"/>
      <c r="M616" s="10"/>
      <c r="N616" s="10"/>
      <c r="U616" s="42"/>
      <c r="V616" s="42"/>
      <c r="W616" s="42"/>
      <c r="X616" s="24"/>
      <c r="Y616" s="24"/>
      <c r="Z616" s="24"/>
      <c r="AB616" s="24"/>
    </row>
    <row r="617" spans="1:28" s="11" customFormat="1" ht="20.100000000000001" customHeight="1" x14ac:dyDescent="0.25">
      <c r="A617" s="12" t="str">
        <f>IF(ISBLANK(CLASSI!$B632),"",IFERROR(CLASSI!$B632,""))</f>
        <v/>
      </c>
      <c r="B617" s="12" t="str">
        <f>IF(ISBLANK(VLOOKUP($A617,CLASSI!$B:$E,2,FALSE)),"",IFERROR(VLOOKUP($A617,CLASSI!$B:$E,2,FALSE),""))</f>
        <v/>
      </c>
      <c r="C617" s="12"/>
      <c r="D617" s="12"/>
      <c r="M617" s="10"/>
      <c r="N617" s="10"/>
      <c r="U617" s="42"/>
      <c r="V617" s="42"/>
      <c r="W617" s="42"/>
      <c r="X617" s="24"/>
      <c r="Y617" s="24"/>
      <c r="Z617" s="24"/>
      <c r="AB617" s="24"/>
    </row>
    <row r="618" spans="1:28" s="11" customFormat="1" ht="20.100000000000001" customHeight="1" x14ac:dyDescent="0.25">
      <c r="A618" s="12" t="str">
        <f>IF(ISBLANK(CLASSI!$B633),"",IFERROR(CLASSI!$B633,""))</f>
        <v/>
      </c>
      <c r="B618" s="12" t="str">
        <f>IF(ISBLANK(VLOOKUP($A618,CLASSI!$B:$E,2,FALSE)),"",IFERROR(VLOOKUP($A618,CLASSI!$B:$E,2,FALSE),""))</f>
        <v/>
      </c>
      <c r="C618" s="12"/>
      <c r="D618" s="12"/>
      <c r="M618" s="10"/>
      <c r="N618" s="10"/>
      <c r="U618" s="42"/>
      <c r="V618" s="42"/>
      <c r="W618" s="42"/>
      <c r="X618" s="24"/>
      <c r="Y618" s="24"/>
      <c r="Z618" s="24"/>
      <c r="AB618" s="24"/>
    </row>
    <row r="619" spans="1:28" s="11" customFormat="1" ht="20.100000000000001" customHeight="1" x14ac:dyDescent="0.25">
      <c r="A619" s="12" t="str">
        <f>IF(ISBLANK(CLASSI!$B634),"",IFERROR(CLASSI!$B634,""))</f>
        <v/>
      </c>
      <c r="B619" s="12" t="str">
        <f>IF(ISBLANK(VLOOKUP($A619,CLASSI!$B:$E,2,FALSE)),"",IFERROR(VLOOKUP($A619,CLASSI!$B:$E,2,FALSE),""))</f>
        <v/>
      </c>
      <c r="C619" s="12"/>
      <c r="D619" s="12"/>
      <c r="M619" s="10"/>
      <c r="N619" s="10"/>
      <c r="U619" s="42"/>
      <c r="V619" s="42"/>
      <c r="W619" s="42"/>
      <c r="X619" s="24"/>
      <c r="Y619" s="24"/>
      <c r="Z619" s="24"/>
      <c r="AB619" s="24"/>
    </row>
    <row r="620" spans="1:28" s="11" customFormat="1" ht="20.100000000000001" customHeight="1" x14ac:dyDescent="0.25">
      <c r="A620" s="12" t="str">
        <f>IF(ISBLANK(CLASSI!$B635),"",IFERROR(CLASSI!$B635,""))</f>
        <v/>
      </c>
      <c r="B620" s="12" t="str">
        <f>IF(ISBLANK(VLOOKUP($A620,CLASSI!$B:$E,2,FALSE)),"",IFERROR(VLOOKUP($A620,CLASSI!$B:$E,2,FALSE),""))</f>
        <v/>
      </c>
      <c r="C620" s="12"/>
      <c r="D620" s="12"/>
      <c r="M620" s="10"/>
      <c r="N620" s="10"/>
      <c r="U620" s="42"/>
      <c r="V620" s="42"/>
      <c r="W620" s="42"/>
      <c r="X620" s="24"/>
      <c r="Y620" s="24"/>
      <c r="Z620" s="24"/>
      <c r="AB620" s="24"/>
    </row>
    <row r="621" spans="1:28" s="11" customFormat="1" ht="20.100000000000001" customHeight="1" x14ac:dyDescent="0.25">
      <c r="A621" s="12" t="str">
        <f>IF(ISBLANK(CLASSI!$B636),"",IFERROR(CLASSI!$B636,""))</f>
        <v/>
      </c>
      <c r="B621" s="12" t="str">
        <f>IF(ISBLANK(VLOOKUP($A621,CLASSI!$B:$E,2,FALSE)),"",IFERROR(VLOOKUP($A621,CLASSI!$B:$E,2,FALSE),""))</f>
        <v/>
      </c>
      <c r="C621" s="12"/>
      <c r="D621" s="12"/>
      <c r="M621" s="10"/>
      <c r="N621" s="10"/>
      <c r="U621" s="42"/>
      <c r="V621" s="42"/>
      <c r="W621" s="42"/>
      <c r="X621" s="24"/>
      <c r="Y621" s="24"/>
      <c r="Z621" s="24"/>
      <c r="AB621" s="24"/>
    </row>
    <row r="622" spans="1:28" s="11" customFormat="1" ht="20.100000000000001" customHeight="1" x14ac:dyDescent="0.25">
      <c r="A622" s="12" t="str">
        <f>IF(ISBLANK(CLASSI!$B637),"",IFERROR(CLASSI!$B637,""))</f>
        <v/>
      </c>
      <c r="B622" s="12" t="str">
        <f>IF(ISBLANK(VLOOKUP($A622,CLASSI!$B:$E,2,FALSE)),"",IFERROR(VLOOKUP($A622,CLASSI!$B:$E,2,FALSE),""))</f>
        <v/>
      </c>
      <c r="C622" s="12"/>
      <c r="D622" s="12"/>
      <c r="M622" s="10"/>
      <c r="N622" s="10"/>
      <c r="U622" s="42"/>
      <c r="V622" s="42"/>
      <c r="W622" s="42"/>
      <c r="X622" s="24"/>
      <c r="Y622" s="24"/>
      <c r="Z622" s="24"/>
      <c r="AB622" s="24"/>
    </row>
    <row r="623" spans="1:28" s="11" customFormat="1" ht="20.100000000000001" customHeight="1" x14ac:dyDescent="0.25">
      <c r="A623" s="12" t="str">
        <f>IF(ISBLANK(CLASSI!$B638),"",IFERROR(CLASSI!$B638,""))</f>
        <v/>
      </c>
      <c r="B623" s="12" t="str">
        <f>IF(ISBLANK(VLOOKUP($A623,CLASSI!$B:$E,2,FALSE)),"",IFERROR(VLOOKUP($A623,CLASSI!$B:$E,2,FALSE),""))</f>
        <v/>
      </c>
      <c r="C623" s="12"/>
      <c r="D623" s="12"/>
      <c r="M623" s="10"/>
      <c r="N623" s="10"/>
      <c r="U623" s="42"/>
      <c r="V623" s="42"/>
      <c r="W623" s="42"/>
      <c r="X623" s="24"/>
      <c r="Y623" s="24"/>
      <c r="Z623" s="24"/>
      <c r="AB623" s="24"/>
    </row>
    <row r="624" spans="1:28" s="11" customFormat="1" ht="20.100000000000001" customHeight="1" x14ac:dyDescent="0.25">
      <c r="A624" s="12" t="str">
        <f>IF(ISBLANK(CLASSI!$B639),"",IFERROR(CLASSI!$B639,""))</f>
        <v/>
      </c>
      <c r="B624" s="12" t="str">
        <f>IF(ISBLANK(VLOOKUP($A624,CLASSI!$B:$E,2,FALSE)),"",IFERROR(VLOOKUP($A624,CLASSI!$B:$E,2,FALSE),""))</f>
        <v/>
      </c>
      <c r="C624" s="12"/>
      <c r="D624" s="12"/>
      <c r="M624" s="10"/>
      <c r="N624" s="10"/>
      <c r="U624" s="42"/>
      <c r="V624" s="42"/>
      <c r="W624" s="42"/>
      <c r="X624" s="24"/>
      <c r="Y624" s="24"/>
      <c r="Z624" s="24"/>
      <c r="AB624" s="24"/>
    </row>
    <row r="625" spans="1:28" s="11" customFormat="1" ht="20.100000000000001" customHeight="1" x14ac:dyDescent="0.25">
      <c r="A625" s="12" t="str">
        <f>IF(ISBLANK(CLASSI!$B640),"",IFERROR(CLASSI!$B640,""))</f>
        <v/>
      </c>
      <c r="B625" s="12" t="str">
        <f>IF(ISBLANK(VLOOKUP($A625,CLASSI!$B:$E,2,FALSE)),"",IFERROR(VLOOKUP($A625,CLASSI!$B:$E,2,FALSE),""))</f>
        <v/>
      </c>
      <c r="C625" s="12"/>
      <c r="D625" s="12"/>
      <c r="M625" s="10"/>
      <c r="N625" s="10"/>
      <c r="U625" s="42"/>
      <c r="V625" s="42"/>
      <c r="W625" s="42"/>
      <c r="X625" s="24"/>
      <c r="Y625" s="24"/>
      <c r="Z625" s="24"/>
      <c r="AB625" s="24"/>
    </row>
    <row r="626" spans="1:28" s="11" customFormat="1" ht="20.100000000000001" customHeight="1" x14ac:dyDescent="0.25">
      <c r="A626" s="12" t="str">
        <f>IF(ISBLANK(CLASSI!$B641),"",IFERROR(CLASSI!$B641,""))</f>
        <v/>
      </c>
      <c r="B626" s="12" t="str">
        <f>IF(ISBLANK(VLOOKUP($A626,CLASSI!$B:$E,2,FALSE)),"",IFERROR(VLOOKUP($A626,CLASSI!$B:$E,2,FALSE),""))</f>
        <v/>
      </c>
      <c r="C626" s="12"/>
      <c r="D626" s="12"/>
      <c r="M626" s="10"/>
      <c r="N626" s="10"/>
      <c r="U626" s="42"/>
      <c r="V626" s="42"/>
      <c r="W626" s="42"/>
      <c r="X626" s="24"/>
      <c r="Y626" s="24"/>
      <c r="Z626" s="24"/>
      <c r="AB626" s="24"/>
    </row>
    <row r="627" spans="1:28" s="11" customFormat="1" ht="20.100000000000001" customHeight="1" x14ac:dyDescent="0.25">
      <c r="A627" s="12" t="str">
        <f>IF(ISBLANK(CLASSI!$B642),"",IFERROR(CLASSI!$B642,""))</f>
        <v/>
      </c>
      <c r="B627" s="12" t="str">
        <f>IF(ISBLANK(VLOOKUP($A627,CLASSI!$B:$E,2,FALSE)),"",IFERROR(VLOOKUP($A627,CLASSI!$B:$E,2,FALSE),""))</f>
        <v/>
      </c>
      <c r="C627" s="12"/>
      <c r="D627" s="12"/>
      <c r="M627" s="10"/>
      <c r="N627" s="10"/>
      <c r="U627" s="42"/>
      <c r="V627" s="42"/>
      <c r="W627" s="42"/>
      <c r="X627" s="24"/>
      <c r="Y627" s="24"/>
      <c r="Z627" s="24"/>
      <c r="AB627" s="24"/>
    </row>
    <row r="628" spans="1:28" s="11" customFormat="1" ht="20.100000000000001" customHeight="1" x14ac:dyDescent="0.25">
      <c r="A628" s="12" t="str">
        <f>IF(ISBLANK(CLASSI!$B643),"",IFERROR(CLASSI!$B643,""))</f>
        <v/>
      </c>
      <c r="B628" s="12" t="str">
        <f>IF(ISBLANK(VLOOKUP($A628,CLASSI!$B:$E,2,FALSE)),"",IFERROR(VLOOKUP($A628,CLASSI!$B:$E,2,FALSE),""))</f>
        <v/>
      </c>
      <c r="C628" s="12"/>
      <c r="D628" s="12"/>
      <c r="M628" s="10"/>
      <c r="N628" s="10"/>
      <c r="U628" s="42"/>
      <c r="V628" s="42"/>
      <c r="W628" s="42"/>
      <c r="X628" s="24"/>
      <c r="Y628" s="24"/>
      <c r="Z628" s="24"/>
      <c r="AB628" s="24"/>
    </row>
    <row r="629" spans="1:28" s="11" customFormat="1" ht="20.100000000000001" customHeight="1" x14ac:dyDescent="0.25">
      <c r="A629" s="12" t="str">
        <f>IF(ISBLANK(CLASSI!$B644),"",IFERROR(CLASSI!$B644,""))</f>
        <v/>
      </c>
      <c r="B629" s="12" t="str">
        <f>IF(ISBLANK(VLOOKUP($A629,CLASSI!$B:$E,2,FALSE)),"",IFERROR(VLOOKUP($A629,CLASSI!$B:$E,2,FALSE),""))</f>
        <v/>
      </c>
      <c r="C629" s="12"/>
      <c r="D629" s="12"/>
      <c r="M629" s="10"/>
      <c r="N629" s="10"/>
      <c r="U629" s="42"/>
      <c r="V629" s="42"/>
      <c r="W629" s="42"/>
      <c r="X629" s="24"/>
      <c r="Y629" s="24"/>
      <c r="Z629" s="24"/>
      <c r="AB629" s="24"/>
    </row>
    <row r="630" spans="1:28" s="11" customFormat="1" ht="20.100000000000001" customHeight="1" x14ac:dyDescent="0.25">
      <c r="A630" s="12" t="str">
        <f>IF(ISBLANK(CLASSI!$B645),"",IFERROR(CLASSI!$B645,""))</f>
        <v/>
      </c>
      <c r="B630" s="12" t="str">
        <f>IF(ISBLANK(VLOOKUP($A630,CLASSI!$B:$E,2,FALSE)),"",IFERROR(VLOOKUP($A630,CLASSI!$B:$E,2,FALSE),""))</f>
        <v/>
      </c>
      <c r="C630" s="12"/>
      <c r="D630" s="12"/>
      <c r="M630" s="10"/>
      <c r="N630" s="10"/>
      <c r="U630" s="42"/>
      <c r="V630" s="42"/>
      <c r="W630" s="42"/>
      <c r="X630" s="24"/>
      <c r="Y630" s="24"/>
      <c r="Z630" s="24"/>
      <c r="AB630" s="24"/>
    </row>
    <row r="631" spans="1:28" s="11" customFormat="1" ht="20.100000000000001" customHeight="1" x14ac:dyDescent="0.25">
      <c r="A631" s="12" t="str">
        <f>IF(ISBLANK(CLASSI!$B646),"",IFERROR(CLASSI!$B646,""))</f>
        <v/>
      </c>
      <c r="B631" s="12" t="str">
        <f>IF(ISBLANK(VLOOKUP($A631,CLASSI!$B:$E,2,FALSE)),"",IFERROR(VLOOKUP($A631,CLASSI!$B:$E,2,FALSE),""))</f>
        <v/>
      </c>
      <c r="C631" s="12"/>
      <c r="D631" s="12"/>
      <c r="M631" s="10"/>
      <c r="N631" s="10"/>
      <c r="U631" s="42"/>
      <c r="V631" s="42"/>
      <c r="W631" s="42"/>
      <c r="X631" s="24"/>
      <c r="Y631" s="24"/>
      <c r="Z631" s="24"/>
      <c r="AB631" s="24"/>
    </row>
    <row r="632" spans="1:28" s="11" customFormat="1" ht="20.100000000000001" customHeight="1" x14ac:dyDescent="0.25">
      <c r="A632" s="12" t="str">
        <f>IF(ISBLANK(CLASSI!$B647),"",IFERROR(CLASSI!$B647,""))</f>
        <v/>
      </c>
      <c r="B632" s="12" t="str">
        <f>IF(ISBLANK(VLOOKUP($A632,CLASSI!$B:$E,2,FALSE)),"",IFERROR(VLOOKUP($A632,CLASSI!$B:$E,2,FALSE),""))</f>
        <v/>
      </c>
      <c r="C632" s="12"/>
      <c r="D632" s="12"/>
      <c r="M632" s="10"/>
      <c r="N632" s="10"/>
      <c r="U632" s="42"/>
      <c r="V632" s="42"/>
      <c r="W632" s="42"/>
      <c r="X632" s="24"/>
      <c r="Y632" s="24"/>
      <c r="Z632" s="24"/>
      <c r="AB632" s="24"/>
    </row>
    <row r="633" spans="1:28" s="11" customFormat="1" ht="20.100000000000001" customHeight="1" x14ac:dyDescent="0.25">
      <c r="A633" s="12" t="str">
        <f>IF(ISBLANK(CLASSI!$B648),"",IFERROR(CLASSI!$B648,""))</f>
        <v/>
      </c>
      <c r="B633" s="12" t="str">
        <f>IF(ISBLANK(VLOOKUP($A633,CLASSI!$B:$E,2,FALSE)),"",IFERROR(VLOOKUP($A633,CLASSI!$B:$E,2,FALSE),""))</f>
        <v/>
      </c>
      <c r="C633" s="12"/>
      <c r="D633" s="12"/>
      <c r="M633" s="10"/>
      <c r="N633" s="10"/>
      <c r="U633" s="42"/>
      <c r="V633" s="42"/>
      <c r="W633" s="42"/>
      <c r="X633" s="24"/>
      <c r="Y633" s="24"/>
      <c r="Z633" s="24"/>
      <c r="AB633" s="24"/>
    </row>
    <row r="634" spans="1:28" s="11" customFormat="1" ht="20.100000000000001" customHeight="1" x14ac:dyDescent="0.25">
      <c r="A634" s="12" t="str">
        <f>IF(ISBLANK(CLASSI!$B649),"",IFERROR(CLASSI!$B649,""))</f>
        <v/>
      </c>
      <c r="B634" s="12" t="str">
        <f>IF(ISBLANK(VLOOKUP($A634,CLASSI!$B:$E,2,FALSE)),"",IFERROR(VLOOKUP($A634,CLASSI!$B:$E,2,FALSE),""))</f>
        <v/>
      </c>
      <c r="C634" s="12"/>
      <c r="D634" s="12"/>
      <c r="M634" s="10"/>
      <c r="N634" s="10"/>
      <c r="U634" s="42"/>
      <c r="V634" s="42"/>
      <c r="W634" s="42"/>
      <c r="X634" s="24"/>
      <c r="Y634" s="24"/>
      <c r="Z634" s="24"/>
      <c r="AB634" s="24"/>
    </row>
    <row r="635" spans="1:28" s="11" customFormat="1" ht="20.100000000000001" customHeight="1" x14ac:dyDescent="0.25">
      <c r="A635" s="12" t="str">
        <f>IF(ISBLANK(CLASSI!$B650),"",IFERROR(CLASSI!$B650,""))</f>
        <v/>
      </c>
      <c r="B635" s="12" t="str">
        <f>IF(ISBLANK(VLOOKUP($A635,CLASSI!$B:$E,2,FALSE)),"",IFERROR(VLOOKUP($A635,CLASSI!$B:$E,2,FALSE),""))</f>
        <v/>
      </c>
      <c r="C635" s="12"/>
      <c r="D635" s="12"/>
      <c r="M635" s="10"/>
      <c r="N635" s="10"/>
      <c r="U635" s="42"/>
      <c r="V635" s="42"/>
      <c r="W635" s="42"/>
      <c r="X635" s="24"/>
      <c r="Y635" s="24"/>
      <c r="Z635" s="24"/>
      <c r="AB635" s="24"/>
    </row>
    <row r="636" spans="1:28" s="11" customFormat="1" ht="20.100000000000001" customHeight="1" x14ac:dyDescent="0.25">
      <c r="A636" s="12" t="str">
        <f>IF(ISBLANK(CLASSI!$B651),"",IFERROR(CLASSI!$B651,""))</f>
        <v/>
      </c>
      <c r="B636" s="12" t="str">
        <f>IF(ISBLANK(VLOOKUP($A636,CLASSI!$B:$E,2,FALSE)),"",IFERROR(VLOOKUP($A636,CLASSI!$B:$E,2,FALSE),""))</f>
        <v/>
      </c>
      <c r="C636" s="12"/>
      <c r="D636" s="12"/>
      <c r="M636" s="10"/>
      <c r="N636" s="10"/>
      <c r="U636" s="42"/>
      <c r="V636" s="42"/>
      <c r="W636" s="42"/>
      <c r="X636" s="24"/>
      <c r="Y636" s="24"/>
      <c r="Z636" s="24"/>
      <c r="AB636" s="24"/>
    </row>
    <row r="637" spans="1:28" s="11" customFormat="1" ht="20.100000000000001" customHeight="1" x14ac:dyDescent="0.25">
      <c r="A637" s="12" t="str">
        <f>IF(ISBLANK(CLASSI!$B652),"",IFERROR(CLASSI!$B652,""))</f>
        <v/>
      </c>
      <c r="B637" s="12" t="str">
        <f>IF(ISBLANK(VLOOKUP($A637,CLASSI!$B:$E,2,FALSE)),"",IFERROR(VLOOKUP($A637,CLASSI!$B:$E,2,FALSE),""))</f>
        <v/>
      </c>
      <c r="C637" s="12"/>
      <c r="D637" s="12"/>
      <c r="M637" s="10"/>
      <c r="N637" s="10"/>
      <c r="U637" s="42"/>
      <c r="V637" s="42"/>
      <c r="W637" s="42"/>
      <c r="X637" s="24"/>
      <c r="Y637" s="24"/>
      <c r="Z637" s="24"/>
      <c r="AB637" s="24"/>
    </row>
    <row r="638" spans="1:28" s="11" customFormat="1" ht="20.100000000000001" customHeight="1" x14ac:dyDescent="0.25">
      <c r="A638" s="12" t="str">
        <f>IF(ISBLANK(CLASSI!$B653),"",IFERROR(CLASSI!$B653,""))</f>
        <v/>
      </c>
      <c r="B638" s="12" t="str">
        <f>IF(ISBLANK(VLOOKUP($A638,CLASSI!$B:$E,2,FALSE)),"",IFERROR(VLOOKUP($A638,CLASSI!$B:$E,2,FALSE),""))</f>
        <v/>
      </c>
      <c r="C638" s="12"/>
      <c r="D638" s="12"/>
      <c r="M638" s="10"/>
      <c r="N638" s="10"/>
      <c r="U638" s="42"/>
      <c r="V638" s="42"/>
      <c r="W638" s="42"/>
      <c r="X638" s="24"/>
      <c r="Y638" s="24"/>
      <c r="Z638" s="24"/>
      <c r="AB638" s="24"/>
    </row>
    <row r="639" spans="1:28" s="11" customFormat="1" ht="20.100000000000001" customHeight="1" x14ac:dyDescent="0.25">
      <c r="A639" s="12" t="str">
        <f>IF(ISBLANK(CLASSI!$B654),"",IFERROR(CLASSI!$B654,""))</f>
        <v/>
      </c>
      <c r="B639" s="12" t="str">
        <f>IF(ISBLANK(VLOOKUP($A639,CLASSI!$B:$E,2,FALSE)),"",IFERROR(VLOOKUP($A639,CLASSI!$B:$E,2,FALSE),""))</f>
        <v/>
      </c>
      <c r="C639" s="12"/>
      <c r="D639" s="12"/>
      <c r="M639" s="10"/>
      <c r="N639" s="10"/>
      <c r="U639" s="42"/>
      <c r="V639" s="42"/>
      <c r="W639" s="42"/>
      <c r="X639" s="24"/>
      <c r="Y639" s="24"/>
      <c r="Z639" s="24"/>
      <c r="AB639" s="24"/>
    </row>
    <row r="640" spans="1:28" s="11" customFormat="1" ht="20.100000000000001" customHeight="1" x14ac:dyDescent="0.25">
      <c r="A640" s="12" t="str">
        <f>IF(ISBLANK(CLASSI!$B655),"",IFERROR(CLASSI!$B655,""))</f>
        <v/>
      </c>
      <c r="B640" s="12" t="str">
        <f>IF(ISBLANK(VLOOKUP($A640,CLASSI!$B:$E,2,FALSE)),"",IFERROR(VLOOKUP($A640,CLASSI!$B:$E,2,FALSE),""))</f>
        <v/>
      </c>
      <c r="C640" s="12"/>
      <c r="D640" s="12"/>
      <c r="M640" s="10"/>
      <c r="N640" s="10"/>
      <c r="U640" s="42"/>
      <c r="V640" s="42"/>
      <c r="W640" s="42"/>
      <c r="X640" s="24"/>
      <c r="Y640" s="24"/>
      <c r="Z640" s="24"/>
      <c r="AB640" s="24"/>
    </row>
    <row r="641" spans="1:28" s="11" customFormat="1" ht="20.100000000000001" customHeight="1" x14ac:dyDescent="0.25">
      <c r="A641" s="12" t="str">
        <f>IF(ISBLANK(CLASSI!$B656),"",IFERROR(CLASSI!$B656,""))</f>
        <v/>
      </c>
      <c r="B641" s="12" t="str">
        <f>IF(ISBLANK(VLOOKUP($A641,CLASSI!$B:$E,2,FALSE)),"",IFERROR(VLOOKUP($A641,CLASSI!$B:$E,2,FALSE),""))</f>
        <v/>
      </c>
      <c r="C641" s="12"/>
      <c r="D641" s="12"/>
      <c r="M641" s="10"/>
      <c r="N641" s="10"/>
      <c r="U641" s="42"/>
      <c r="V641" s="42"/>
      <c r="W641" s="42"/>
      <c r="X641" s="24"/>
      <c r="Y641" s="24"/>
      <c r="Z641" s="24"/>
      <c r="AB641" s="24"/>
    </row>
    <row r="642" spans="1:28" s="11" customFormat="1" ht="20.100000000000001" customHeight="1" x14ac:dyDescent="0.25">
      <c r="A642" s="12" t="str">
        <f>IF(ISBLANK(CLASSI!$B657),"",IFERROR(CLASSI!$B657,""))</f>
        <v/>
      </c>
      <c r="B642" s="12" t="str">
        <f>IF(ISBLANK(VLOOKUP($A642,CLASSI!$B:$E,2,FALSE)),"",IFERROR(VLOOKUP($A642,CLASSI!$B:$E,2,FALSE),""))</f>
        <v/>
      </c>
      <c r="C642" s="12"/>
      <c r="D642" s="12"/>
      <c r="M642" s="10"/>
      <c r="N642" s="10"/>
      <c r="U642" s="42"/>
      <c r="V642" s="42"/>
      <c r="W642" s="42"/>
      <c r="X642" s="24"/>
      <c r="Y642" s="24"/>
      <c r="Z642" s="24"/>
      <c r="AB642" s="24"/>
    </row>
    <row r="643" spans="1:28" s="11" customFormat="1" ht="20.100000000000001" customHeight="1" x14ac:dyDescent="0.25">
      <c r="A643" s="12" t="str">
        <f>IF(ISBLANK(CLASSI!$B658),"",IFERROR(CLASSI!$B658,""))</f>
        <v/>
      </c>
      <c r="B643" s="12" t="str">
        <f>IF(ISBLANK(VLOOKUP($A643,CLASSI!$B:$E,2,FALSE)),"",IFERROR(VLOOKUP($A643,CLASSI!$B:$E,2,FALSE),""))</f>
        <v/>
      </c>
      <c r="C643" s="12"/>
      <c r="D643" s="12"/>
      <c r="M643" s="10"/>
      <c r="N643" s="10"/>
      <c r="U643" s="42"/>
      <c r="V643" s="42"/>
      <c r="W643" s="42"/>
      <c r="X643" s="24"/>
      <c r="Y643" s="24"/>
      <c r="Z643" s="24"/>
      <c r="AB643" s="24"/>
    </row>
    <row r="644" spans="1:28" s="11" customFormat="1" ht="20.100000000000001" customHeight="1" x14ac:dyDescent="0.25">
      <c r="A644" s="12" t="str">
        <f>IF(ISBLANK(CLASSI!$B659),"",IFERROR(CLASSI!$B659,""))</f>
        <v/>
      </c>
      <c r="B644" s="12" t="str">
        <f>IF(ISBLANK(VLOOKUP($A644,CLASSI!$B:$E,2,FALSE)),"",IFERROR(VLOOKUP($A644,CLASSI!$B:$E,2,FALSE),""))</f>
        <v/>
      </c>
      <c r="C644" s="12"/>
      <c r="D644" s="12"/>
      <c r="M644" s="10"/>
      <c r="N644" s="10"/>
      <c r="U644" s="42"/>
      <c r="V644" s="42"/>
      <c r="W644" s="42"/>
      <c r="X644" s="24"/>
      <c r="Y644" s="24"/>
      <c r="Z644" s="24"/>
      <c r="AB644" s="24"/>
    </row>
    <row r="645" spans="1:28" s="11" customFormat="1" ht="20.100000000000001" customHeight="1" x14ac:dyDescent="0.25">
      <c r="A645" s="12" t="str">
        <f>IF(ISBLANK(CLASSI!$B660),"",IFERROR(CLASSI!$B660,""))</f>
        <v/>
      </c>
      <c r="B645" s="12" t="str">
        <f>IF(ISBLANK(VLOOKUP($A645,CLASSI!$B:$E,2,FALSE)),"",IFERROR(VLOOKUP($A645,CLASSI!$B:$E,2,FALSE),""))</f>
        <v/>
      </c>
      <c r="C645" s="12"/>
      <c r="D645" s="12"/>
      <c r="M645" s="10"/>
      <c r="N645" s="10"/>
      <c r="U645" s="42"/>
      <c r="V645" s="42"/>
      <c r="W645" s="42"/>
      <c r="X645" s="24"/>
      <c r="Y645" s="24"/>
      <c r="Z645" s="24"/>
      <c r="AB645" s="24"/>
    </row>
    <row r="646" spans="1:28" s="11" customFormat="1" ht="20.100000000000001" customHeight="1" x14ac:dyDescent="0.25">
      <c r="A646" s="12" t="str">
        <f>IF(ISBLANK(CLASSI!$B661),"",IFERROR(CLASSI!$B661,""))</f>
        <v/>
      </c>
      <c r="B646" s="12" t="str">
        <f>IF(ISBLANK(VLOOKUP($A646,CLASSI!$B:$E,2,FALSE)),"",IFERROR(VLOOKUP($A646,CLASSI!$B:$E,2,FALSE),""))</f>
        <v/>
      </c>
      <c r="C646" s="12"/>
      <c r="D646" s="12"/>
      <c r="M646" s="10"/>
      <c r="N646" s="10"/>
      <c r="U646" s="42"/>
      <c r="V646" s="42"/>
      <c r="W646" s="42"/>
      <c r="X646" s="24"/>
      <c r="Y646" s="24"/>
      <c r="Z646" s="24"/>
      <c r="AB646" s="24"/>
    </row>
    <row r="647" spans="1:28" s="11" customFormat="1" ht="20.100000000000001" customHeight="1" x14ac:dyDescent="0.25">
      <c r="A647" s="12" t="str">
        <f>IF(ISBLANK(CLASSI!$B662),"",IFERROR(CLASSI!$B662,""))</f>
        <v/>
      </c>
      <c r="B647" s="12" t="str">
        <f>IF(ISBLANK(VLOOKUP($A647,CLASSI!$B:$E,2,FALSE)),"",IFERROR(VLOOKUP($A647,CLASSI!$B:$E,2,FALSE),""))</f>
        <v/>
      </c>
      <c r="C647" s="12"/>
      <c r="D647" s="12"/>
      <c r="M647" s="10"/>
      <c r="N647" s="10"/>
      <c r="U647" s="42"/>
      <c r="V647" s="42"/>
      <c r="W647" s="42"/>
      <c r="X647" s="24"/>
      <c r="Y647" s="24"/>
      <c r="Z647" s="24"/>
      <c r="AB647" s="24"/>
    </row>
    <row r="648" spans="1:28" s="11" customFormat="1" ht="20.100000000000001" customHeight="1" x14ac:dyDescent="0.25">
      <c r="A648" s="12" t="str">
        <f>IF(ISBLANK(CLASSI!$B663),"",IFERROR(CLASSI!$B663,""))</f>
        <v/>
      </c>
      <c r="B648" s="12" t="str">
        <f>IF(ISBLANK(VLOOKUP($A648,CLASSI!$B:$E,2,FALSE)),"",IFERROR(VLOOKUP($A648,CLASSI!$B:$E,2,FALSE),""))</f>
        <v/>
      </c>
      <c r="C648" s="12"/>
      <c r="D648" s="12"/>
      <c r="M648" s="10"/>
      <c r="N648" s="10"/>
      <c r="U648" s="42"/>
      <c r="V648" s="42"/>
      <c r="W648" s="42"/>
      <c r="X648" s="24"/>
      <c r="Y648" s="24"/>
      <c r="Z648" s="24"/>
      <c r="AB648" s="24"/>
    </row>
    <row r="649" spans="1:28" s="11" customFormat="1" ht="20.100000000000001" customHeight="1" x14ac:dyDescent="0.25">
      <c r="A649" s="12" t="str">
        <f>IF(ISBLANK(CLASSI!$B664),"",IFERROR(CLASSI!$B664,""))</f>
        <v/>
      </c>
      <c r="B649" s="12" t="str">
        <f>IF(ISBLANK(VLOOKUP($A649,CLASSI!$B:$E,2,FALSE)),"",IFERROR(VLOOKUP($A649,CLASSI!$B:$E,2,FALSE),""))</f>
        <v/>
      </c>
      <c r="C649" s="12"/>
      <c r="D649" s="12"/>
      <c r="M649" s="10"/>
      <c r="N649" s="10"/>
      <c r="U649" s="42"/>
      <c r="V649" s="42"/>
      <c r="W649" s="42"/>
      <c r="X649" s="24"/>
      <c r="Y649" s="24"/>
      <c r="Z649" s="24"/>
      <c r="AB649" s="24"/>
    </row>
    <row r="650" spans="1:28" s="11" customFormat="1" ht="20.100000000000001" customHeight="1" x14ac:dyDescent="0.25">
      <c r="A650" s="12" t="str">
        <f>IF(ISBLANK(CLASSI!$B665),"",IFERROR(CLASSI!$B665,""))</f>
        <v/>
      </c>
      <c r="B650" s="12" t="str">
        <f>IF(ISBLANK(VLOOKUP($A650,CLASSI!$B:$E,2,FALSE)),"",IFERROR(VLOOKUP($A650,CLASSI!$B:$E,2,FALSE),""))</f>
        <v/>
      </c>
      <c r="C650" s="12"/>
      <c r="D650" s="12"/>
      <c r="M650" s="10"/>
      <c r="N650" s="10"/>
      <c r="U650" s="42"/>
      <c r="V650" s="42"/>
      <c r="W650" s="42"/>
      <c r="X650" s="24"/>
      <c r="Y650" s="24"/>
      <c r="Z650" s="24"/>
      <c r="AB650" s="24"/>
    </row>
    <row r="651" spans="1:28" s="11" customFormat="1" ht="20.100000000000001" customHeight="1" x14ac:dyDescent="0.25">
      <c r="A651" s="12" t="str">
        <f>IF(ISBLANK(CLASSI!$B666),"",IFERROR(CLASSI!$B666,""))</f>
        <v/>
      </c>
      <c r="B651" s="12" t="str">
        <f>IF(ISBLANK(VLOOKUP($A651,CLASSI!$B:$E,2,FALSE)),"",IFERROR(VLOOKUP($A651,CLASSI!$B:$E,2,FALSE),""))</f>
        <v/>
      </c>
      <c r="C651" s="12"/>
      <c r="D651" s="12"/>
      <c r="M651" s="10"/>
      <c r="N651" s="10"/>
      <c r="U651" s="42"/>
      <c r="V651" s="42"/>
      <c r="W651" s="42"/>
      <c r="X651" s="24"/>
      <c r="Y651" s="24"/>
      <c r="Z651" s="24"/>
      <c r="AB651" s="24"/>
    </row>
    <row r="652" spans="1:28" s="11" customFormat="1" ht="20.100000000000001" customHeight="1" x14ac:dyDescent="0.25">
      <c r="A652" s="12" t="str">
        <f>IF(ISBLANK(CLASSI!$B667),"",IFERROR(CLASSI!$B667,""))</f>
        <v/>
      </c>
      <c r="B652" s="12" t="str">
        <f>IF(ISBLANK(VLOOKUP($A652,CLASSI!$B:$E,2,FALSE)),"",IFERROR(VLOOKUP($A652,CLASSI!$B:$E,2,FALSE),""))</f>
        <v/>
      </c>
      <c r="C652" s="12"/>
      <c r="D652" s="12"/>
      <c r="M652" s="10"/>
      <c r="N652" s="10"/>
      <c r="U652" s="42"/>
      <c r="V652" s="42"/>
      <c r="W652" s="42"/>
      <c r="X652" s="24"/>
      <c r="Y652" s="24"/>
      <c r="Z652" s="24"/>
      <c r="AB652" s="24"/>
    </row>
    <row r="653" spans="1:28" s="11" customFormat="1" ht="20.100000000000001" customHeight="1" x14ac:dyDescent="0.25">
      <c r="A653" s="12" t="str">
        <f>IF(ISBLANK(CLASSI!$B668),"",IFERROR(CLASSI!$B668,""))</f>
        <v/>
      </c>
      <c r="B653" s="12" t="str">
        <f>IF(ISBLANK(VLOOKUP($A653,CLASSI!$B:$E,2,FALSE)),"",IFERROR(VLOOKUP($A653,CLASSI!$B:$E,2,FALSE),""))</f>
        <v/>
      </c>
      <c r="C653" s="12"/>
      <c r="D653" s="12"/>
      <c r="M653" s="10"/>
      <c r="N653" s="10"/>
      <c r="U653" s="42"/>
      <c r="V653" s="42"/>
      <c r="W653" s="42"/>
      <c r="X653" s="24"/>
      <c r="Y653" s="24"/>
      <c r="Z653" s="24"/>
      <c r="AB653" s="24"/>
    </row>
    <row r="654" spans="1:28" s="11" customFormat="1" ht="20.100000000000001" customHeight="1" x14ac:dyDescent="0.25">
      <c r="A654" s="12" t="str">
        <f>IF(ISBLANK(CLASSI!$B669),"",IFERROR(CLASSI!$B669,""))</f>
        <v/>
      </c>
      <c r="B654" s="12" t="str">
        <f>IF(ISBLANK(VLOOKUP($A654,CLASSI!$B:$E,2,FALSE)),"",IFERROR(VLOOKUP($A654,CLASSI!$B:$E,2,FALSE),""))</f>
        <v/>
      </c>
      <c r="C654" s="12"/>
      <c r="D654" s="12"/>
      <c r="M654" s="10"/>
      <c r="N654" s="10"/>
      <c r="U654" s="42"/>
      <c r="V654" s="42"/>
      <c r="W654" s="42"/>
      <c r="X654" s="24"/>
      <c r="Y654" s="24"/>
      <c r="Z654" s="24"/>
      <c r="AB654" s="24"/>
    </row>
    <row r="655" spans="1:28" s="11" customFormat="1" ht="20.100000000000001" customHeight="1" x14ac:dyDescent="0.25">
      <c r="A655" s="12" t="str">
        <f>IF(ISBLANK(CLASSI!$B670),"",IFERROR(CLASSI!$B670,""))</f>
        <v/>
      </c>
      <c r="B655" s="12" t="str">
        <f>IF(ISBLANK(VLOOKUP($A655,CLASSI!$B:$E,2,FALSE)),"",IFERROR(VLOOKUP($A655,CLASSI!$B:$E,2,FALSE),""))</f>
        <v/>
      </c>
      <c r="C655" s="12"/>
      <c r="D655" s="12"/>
      <c r="M655" s="10"/>
      <c r="N655" s="10"/>
      <c r="U655" s="42"/>
      <c r="V655" s="42"/>
      <c r="W655" s="42"/>
      <c r="X655" s="24"/>
      <c r="Y655" s="24"/>
      <c r="Z655" s="24"/>
      <c r="AB655" s="24"/>
    </row>
    <row r="656" spans="1:28" s="11" customFormat="1" ht="20.100000000000001" customHeight="1" x14ac:dyDescent="0.25">
      <c r="A656" s="12" t="str">
        <f>IF(ISBLANK(CLASSI!$B671),"",IFERROR(CLASSI!$B671,""))</f>
        <v/>
      </c>
      <c r="B656" s="12" t="str">
        <f>IF(ISBLANK(VLOOKUP($A656,CLASSI!$B:$E,2,FALSE)),"",IFERROR(VLOOKUP($A656,CLASSI!$B:$E,2,FALSE),""))</f>
        <v/>
      </c>
      <c r="C656" s="12"/>
      <c r="D656" s="12"/>
      <c r="M656" s="10"/>
      <c r="N656" s="10"/>
      <c r="U656" s="42"/>
      <c r="V656" s="42"/>
      <c r="W656" s="42"/>
      <c r="X656" s="24"/>
      <c r="Y656" s="24"/>
      <c r="Z656" s="24"/>
      <c r="AB656" s="24"/>
    </row>
    <row r="657" spans="1:28" s="11" customFormat="1" ht="20.100000000000001" customHeight="1" x14ac:dyDescent="0.25">
      <c r="A657" s="12" t="str">
        <f>IF(ISBLANK(CLASSI!$B672),"",IFERROR(CLASSI!$B672,""))</f>
        <v/>
      </c>
      <c r="B657" s="12" t="str">
        <f>IF(ISBLANK(VLOOKUP($A657,CLASSI!$B:$E,2,FALSE)),"",IFERROR(VLOOKUP($A657,CLASSI!$B:$E,2,FALSE),""))</f>
        <v/>
      </c>
      <c r="C657" s="12"/>
      <c r="D657" s="12"/>
      <c r="M657" s="10"/>
      <c r="N657" s="10"/>
      <c r="U657" s="42"/>
      <c r="V657" s="42"/>
      <c r="W657" s="42"/>
      <c r="X657" s="24"/>
      <c r="Y657" s="24"/>
      <c r="Z657" s="24"/>
      <c r="AB657" s="24"/>
    </row>
    <row r="658" spans="1:28" s="11" customFormat="1" ht="20.100000000000001" customHeight="1" x14ac:dyDescent="0.25">
      <c r="A658" s="12" t="str">
        <f>IF(ISBLANK(CLASSI!$B673),"",IFERROR(CLASSI!$B673,""))</f>
        <v/>
      </c>
      <c r="B658" s="12" t="str">
        <f>IF(ISBLANK(VLOOKUP($A658,CLASSI!$B:$E,2,FALSE)),"",IFERROR(VLOOKUP($A658,CLASSI!$B:$E,2,FALSE),""))</f>
        <v/>
      </c>
      <c r="C658" s="12"/>
      <c r="D658" s="12"/>
      <c r="M658" s="10"/>
      <c r="N658" s="10"/>
      <c r="U658" s="42"/>
      <c r="V658" s="42"/>
      <c r="W658" s="42"/>
      <c r="X658" s="24"/>
      <c r="Y658" s="24"/>
      <c r="Z658" s="24"/>
      <c r="AB658" s="24"/>
    </row>
    <row r="659" spans="1:28" s="11" customFormat="1" ht="20.100000000000001" customHeight="1" x14ac:dyDescent="0.25">
      <c r="A659" s="12" t="str">
        <f>IF(ISBLANK(CLASSI!$B674),"",IFERROR(CLASSI!$B674,""))</f>
        <v/>
      </c>
      <c r="B659" s="12" t="str">
        <f>IF(ISBLANK(VLOOKUP($A659,CLASSI!$B:$E,2,FALSE)),"",IFERROR(VLOOKUP($A659,CLASSI!$B:$E,2,FALSE),""))</f>
        <v/>
      </c>
      <c r="C659" s="12"/>
      <c r="D659" s="12"/>
      <c r="M659" s="10"/>
      <c r="N659" s="10"/>
      <c r="U659" s="42"/>
      <c r="V659" s="42"/>
      <c r="W659" s="42"/>
      <c r="X659" s="24"/>
      <c r="Y659" s="24"/>
      <c r="Z659" s="24"/>
      <c r="AB659" s="24"/>
    </row>
    <row r="660" spans="1:28" s="11" customFormat="1" ht="20.100000000000001" customHeight="1" x14ac:dyDescent="0.25">
      <c r="A660" s="12" t="str">
        <f>IF(ISBLANK(CLASSI!$B675),"",IFERROR(CLASSI!$B675,""))</f>
        <v/>
      </c>
      <c r="B660" s="12" t="str">
        <f>IF(ISBLANK(VLOOKUP($A660,CLASSI!$B:$E,2,FALSE)),"",IFERROR(VLOOKUP($A660,CLASSI!$B:$E,2,FALSE),""))</f>
        <v/>
      </c>
      <c r="C660" s="12"/>
      <c r="D660" s="12"/>
      <c r="M660" s="10"/>
      <c r="N660" s="10"/>
      <c r="U660" s="42"/>
      <c r="V660" s="42"/>
      <c r="W660" s="42"/>
      <c r="X660" s="24"/>
      <c r="Y660" s="24"/>
      <c r="Z660" s="24"/>
      <c r="AB660" s="24"/>
    </row>
    <row r="661" spans="1:28" s="11" customFormat="1" ht="20.100000000000001" customHeight="1" x14ac:dyDescent="0.25">
      <c r="A661" s="12" t="str">
        <f>IF(ISBLANK(CLASSI!$B676),"",IFERROR(CLASSI!$B676,""))</f>
        <v/>
      </c>
      <c r="B661" s="12" t="str">
        <f>IF(ISBLANK(VLOOKUP($A661,CLASSI!$B:$E,2,FALSE)),"",IFERROR(VLOOKUP($A661,CLASSI!$B:$E,2,FALSE),""))</f>
        <v/>
      </c>
      <c r="C661" s="12"/>
      <c r="D661" s="12"/>
      <c r="M661" s="10"/>
      <c r="N661" s="10"/>
      <c r="U661" s="42"/>
      <c r="V661" s="42"/>
      <c r="W661" s="42"/>
      <c r="X661" s="24"/>
      <c r="Y661" s="24"/>
      <c r="Z661" s="24"/>
      <c r="AB661" s="24"/>
    </row>
    <row r="662" spans="1:28" s="11" customFormat="1" ht="20.100000000000001" customHeight="1" x14ac:dyDescent="0.25">
      <c r="A662" s="12" t="str">
        <f>IF(ISBLANK(CLASSI!$B677),"",IFERROR(CLASSI!$B677,""))</f>
        <v/>
      </c>
      <c r="B662" s="12" t="str">
        <f>IF(ISBLANK(VLOOKUP($A662,CLASSI!$B:$E,2,FALSE)),"",IFERROR(VLOOKUP($A662,CLASSI!$B:$E,2,FALSE),""))</f>
        <v/>
      </c>
      <c r="C662" s="12"/>
      <c r="D662" s="12"/>
      <c r="M662" s="10"/>
      <c r="N662" s="10"/>
      <c r="U662" s="42"/>
      <c r="V662" s="42"/>
      <c r="W662" s="42"/>
      <c r="X662" s="24"/>
      <c r="Y662" s="24"/>
      <c r="Z662" s="24"/>
      <c r="AB662" s="24"/>
    </row>
    <row r="663" spans="1:28" s="11" customFormat="1" ht="20.100000000000001" customHeight="1" x14ac:dyDescent="0.25">
      <c r="A663" s="12" t="str">
        <f>IF(ISBLANK(CLASSI!$B678),"",IFERROR(CLASSI!$B678,""))</f>
        <v/>
      </c>
      <c r="B663" s="12" t="str">
        <f>IF(ISBLANK(VLOOKUP($A663,CLASSI!$B:$E,2,FALSE)),"",IFERROR(VLOOKUP($A663,CLASSI!$B:$E,2,FALSE),""))</f>
        <v/>
      </c>
      <c r="C663" s="12"/>
      <c r="D663" s="12"/>
      <c r="M663" s="10"/>
      <c r="N663" s="10"/>
      <c r="U663" s="42"/>
      <c r="V663" s="42"/>
      <c r="W663" s="42"/>
      <c r="X663" s="24"/>
      <c r="Y663" s="24"/>
      <c r="Z663" s="24"/>
      <c r="AB663" s="24"/>
    </row>
    <row r="664" spans="1:28" s="11" customFormat="1" ht="20.100000000000001" customHeight="1" x14ac:dyDescent="0.25">
      <c r="A664" s="12" t="str">
        <f>IF(ISBLANK(CLASSI!$B679),"",IFERROR(CLASSI!$B679,""))</f>
        <v/>
      </c>
      <c r="B664" s="12" t="str">
        <f>IF(ISBLANK(VLOOKUP($A664,CLASSI!$B:$E,2,FALSE)),"",IFERROR(VLOOKUP($A664,CLASSI!$B:$E,2,FALSE),""))</f>
        <v/>
      </c>
      <c r="C664" s="12"/>
      <c r="D664" s="12"/>
      <c r="M664" s="10"/>
      <c r="N664" s="10"/>
      <c r="U664" s="42"/>
      <c r="V664" s="42"/>
      <c r="W664" s="42"/>
      <c r="X664" s="24"/>
      <c r="Y664" s="24"/>
      <c r="Z664" s="24"/>
      <c r="AB664" s="24"/>
    </row>
    <row r="665" spans="1:28" s="11" customFormat="1" ht="20.100000000000001" customHeight="1" x14ac:dyDescent="0.25">
      <c r="A665" s="12" t="str">
        <f>IF(ISBLANK(CLASSI!$B680),"",IFERROR(CLASSI!$B680,""))</f>
        <v/>
      </c>
      <c r="B665" s="12" t="str">
        <f>IF(ISBLANK(VLOOKUP($A665,CLASSI!$B:$E,2,FALSE)),"",IFERROR(VLOOKUP($A665,CLASSI!$B:$E,2,FALSE),""))</f>
        <v/>
      </c>
      <c r="C665" s="12"/>
      <c r="D665" s="12"/>
      <c r="M665" s="10"/>
      <c r="N665" s="10"/>
      <c r="U665" s="42"/>
      <c r="V665" s="42"/>
      <c r="W665" s="42"/>
      <c r="X665" s="24"/>
      <c r="Y665" s="24"/>
      <c r="Z665" s="24"/>
      <c r="AB665" s="24"/>
    </row>
    <row r="666" spans="1:28" s="11" customFormat="1" ht="20.100000000000001" customHeight="1" x14ac:dyDescent="0.25">
      <c r="A666" s="12" t="str">
        <f>IF(ISBLANK(CLASSI!$B681),"",IFERROR(CLASSI!$B681,""))</f>
        <v/>
      </c>
      <c r="B666" s="12" t="str">
        <f>IF(ISBLANK(VLOOKUP($A666,CLASSI!$B:$E,2,FALSE)),"",IFERROR(VLOOKUP($A666,CLASSI!$B:$E,2,FALSE),""))</f>
        <v/>
      </c>
      <c r="C666" s="12"/>
      <c r="D666" s="12"/>
      <c r="M666" s="10"/>
      <c r="N666" s="10"/>
      <c r="U666" s="42"/>
      <c r="V666" s="42"/>
      <c r="W666" s="42"/>
      <c r="X666" s="24"/>
      <c r="Y666" s="24"/>
      <c r="Z666" s="24"/>
      <c r="AB666" s="24"/>
    </row>
    <row r="667" spans="1:28" s="11" customFormat="1" ht="20.100000000000001" customHeight="1" x14ac:dyDescent="0.25">
      <c r="A667" s="12" t="str">
        <f>IF(ISBLANK(CLASSI!$B682),"",IFERROR(CLASSI!$B682,""))</f>
        <v/>
      </c>
      <c r="B667" s="12" t="str">
        <f>IF(ISBLANK(VLOOKUP($A667,CLASSI!$B:$E,2,FALSE)),"",IFERROR(VLOOKUP($A667,CLASSI!$B:$E,2,FALSE),""))</f>
        <v/>
      </c>
      <c r="C667" s="12"/>
      <c r="D667" s="12"/>
      <c r="M667" s="10"/>
      <c r="N667" s="10"/>
      <c r="U667" s="42"/>
      <c r="V667" s="42"/>
      <c r="W667" s="42"/>
      <c r="X667" s="24"/>
      <c r="Y667" s="24"/>
      <c r="Z667" s="24"/>
      <c r="AB667" s="24"/>
    </row>
    <row r="668" spans="1:28" s="11" customFormat="1" ht="20.100000000000001" customHeight="1" x14ac:dyDescent="0.25">
      <c r="A668" s="12" t="str">
        <f>IF(ISBLANK(CLASSI!$B683),"",IFERROR(CLASSI!$B683,""))</f>
        <v/>
      </c>
      <c r="B668" s="12" t="str">
        <f>IF(ISBLANK(VLOOKUP($A668,CLASSI!$B:$E,2,FALSE)),"",IFERROR(VLOOKUP($A668,CLASSI!$B:$E,2,FALSE),""))</f>
        <v/>
      </c>
      <c r="C668" s="12"/>
      <c r="D668" s="12"/>
      <c r="M668" s="10"/>
      <c r="N668" s="10"/>
      <c r="U668" s="42"/>
      <c r="V668" s="42"/>
      <c r="W668" s="42"/>
      <c r="X668" s="24"/>
      <c r="Y668" s="24"/>
      <c r="Z668" s="24"/>
      <c r="AB668" s="24"/>
    </row>
    <row r="669" spans="1:28" s="11" customFormat="1" ht="20.100000000000001" customHeight="1" x14ac:dyDescent="0.25">
      <c r="A669" s="12" t="str">
        <f>IF(ISBLANK(CLASSI!$B684),"",IFERROR(CLASSI!$B684,""))</f>
        <v/>
      </c>
      <c r="B669" s="12" t="str">
        <f>IF(ISBLANK(VLOOKUP($A669,CLASSI!$B:$E,2,FALSE)),"",IFERROR(VLOOKUP($A669,CLASSI!$B:$E,2,FALSE),""))</f>
        <v/>
      </c>
      <c r="C669" s="12"/>
      <c r="D669" s="12"/>
      <c r="M669" s="10"/>
      <c r="N669" s="10"/>
      <c r="U669" s="42"/>
      <c r="V669" s="42"/>
      <c r="W669" s="42"/>
      <c r="X669" s="24"/>
      <c r="Y669" s="24"/>
      <c r="Z669" s="24"/>
      <c r="AB669" s="24"/>
    </row>
    <row r="670" spans="1:28" s="11" customFormat="1" ht="20.100000000000001" customHeight="1" x14ac:dyDescent="0.25">
      <c r="A670" s="12" t="str">
        <f>IF(ISBLANK(CLASSI!$B685),"",IFERROR(CLASSI!$B685,""))</f>
        <v/>
      </c>
      <c r="B670" s="12" t="str">
        <f>IF(ISBLANK(VLOOKUP($A670,CLASSI!$B:$E,2,FALSE)),"",IFERROR(VLOOKUP($A670,CLASSI!$B:$E,2,FALSE),""))</f>
        <v/>
      </c>
      <c r="C670" s="12"/>
      <c r="D670" s="12"/>
      <c r="M670" s="10"/>
      <c r="N670" s="10"/>
      <c r="U670" s="42"/>
      <c r="V670" s="42"/>
      <c r="W670" s="42"/>
      <c r="X670" s="24"/>
      <c r="Y670" s="24"/>
      <c r="Z670" s="24"/>
      <c r="AB670" s="24"/>
    </row>
    <row r="671" spans="1:28" s="11" customFormat="1" ht="20.100000000000001" customHeight="1" x14ac:dyDescent="0.25">
      <c r="A671" s="12" t="str">
        <f>IF(ISBLANK(CLASSI!$B686),"",IFERROR(CLASSI!$B686,""))</f>
        <v/>
      </c>
      <c r="B671" s="12" t="str">
        <f>IF(ISBLANK(VLOOKUP($A671,CLASSI!$B:$E,2,FALSE)),"",IFERROR(VLOOKUP($A671,CLASSI!$B:$E,2,FALSE),""))</f>
        <v/>
      </c>
      <c r="C671" s="12"/>
      <c r="D671" s="12"/>
      <c r="M671" s="10"/>
      <c r="N671" s="10"/>
      <c r="U671" s="42"/>
      <c r="V671" s="42"/>
      <c r="W671" s="42"/>
      <c r="X671" s="24"/>
      <c r="Y671" s="24"/>
      <c r="Z671" s="24"/>
      <c r="AB671" s="24"/>
    </row>
    <row r="672" spans="1:28" s="11" customFormat="1" ht="20.100000000000001" customHeight="1" x14ac:dyDescent="0.25">
      <c r="A672" s="12" t="str">
        <f>IF(ISBLANK(CLASSI!$B687),"",IFERROR(CLASSI!$B687,""))</f>
        <v/>
      </c>
      <c r="B672" s="12" t="str">
        <f>IF(ISBLANK(VLOOKUP($A672,CLASSI!$B:$E,2,FALSE)),"",IFERROR(VLOOKUP($A672,CLASSI!$B:$E,2,FALSE),""))</f>
        <v/>
      </c>
      <c r="C672" s="12"/>
      <c r="D672" s="12"/>
      <c r="M672" s="10"/>
      <c r="N672" s="10"/>
      <c r="U672" s="42"/>
      <c r="V672" s="42"/>
      <c r="W672" s="42"/>
      <c r="X672" s="24"/>
      <c r="Y672" s="24"/>
      <c r="Z672" s="24"/>
      <c r="AB672" s="24"/>
    </row>
    <row r="673" spans="1:28" s="11" customFormat="1" ht="20.100000000000001" customHeight="1" x14ac:dyDescent="0.25">
      <c r="A673" s="12" t="str">
        <f>IF(ISBLANK(CLASSI!$B688),"",IFERROR(CLASSI!$B688,""))</f>
        <v/>
      </c>
      <c r="B673" s="12" t="str">
        <f>IF(ISBLANK(VLOOKUP($A673,CLASSI!$B:$E,2,FALSE)),"",IFERROR(VLOOKUP($A673,CLASSI!$B:$E,2,FALSE),""))</f>
        <v/>
      </c>
      <c r="C673" s="12"/>
      <c r="D673" s="12"/>
      <c r="M673" s="10"/>
      <c r="N673" s="10"/>
      <c r="U673" s="42"/>
      <c r="V673" s="42"/>
      <c r="W673" s="42"/>
      <c r="X673" s="24"/>
      <c r="Y673" s="24"/>
      <c r="Z673" s="24"/>
      <c r="AB673" s="24"/>
    </row>
    <row r="674" spans="1:28" s="11" customFormat="1" ht="20.100000000000001" customHeight="1" x14ac:dyDescent="0.25">
      <c r="A674" s="12" t="str">
        <f>IF(ISBLANK(CLASSI!$B689),"",IFERROR(CLASSI!$B689,""))</f>
        <v/>
      </c>
      <c r="B674" s="12" t="str">
        <f>IF(ISBLANK(VLOOKUP($A674,CLASSI!$B:$E,2,FALSE)),"",IFERROR(VLOOKUP($A674,CLASSI!$B:$E,2,FALSE),""))</f>
        <v/>
      </c>
      <c r="C674" s="12"/>
      <c r="D674" s="12"/>
      <c r="M674" s="10"/>
      <c r="N674" s="10"/>
      <c r="U674" s="42"/>
      <c r="V674" s="42"/>
      <c r="W674" s="42"/>
      <c r="X674" s="24"/>
      <c r="Y674" s="24"/>
      <c r="Z674" s="24"/>
      <c r="AB674" s="24"/>
    </row>
    <row r="675" spans="1:28" s="11" customFormat="1" ht="20.100000000000001" customHeight="1" x14ac:dyDescent="0.25">
      <c r="A675" s="12" t="str">
        <f>IF(ISBLANK(CLASSI!$B690),"",IFERROR(CLASSI!$B690,""))</f>
        <v/>
      </c>
      <c r="B675" s="12" t="str">
        <f>IF(ISBLANK(VLOOKUP($A675,CLASSI!$B:$E,2,FALSE)),"",IFERROR(VLOOKUP($A675,CLASSI!$B:$E,2,FALSE),""))</f>
        <v/>
      </c>
      <c r="C675" s="12"/>
      <c r="D675" s="12"/>
      <c r="M675" s="10"/>
      <c r="N675" s="10"/>
      <c r="U675" s="42"/>
      <c r="V675" s="42"/>
      <c r="W675" s="42"/>
      <c r="X675" s="24"/>
      <c r="Y675" s="24"/>
      <c r="Z675" s="24"/>
      <c r="AB675" s="24"/>
    </row>
    <row r="676" spans="1:28" s="11" customFormat="1" ht="20.100000000000001" customHeight="1" x14ac:dyDescent="0.25">
      <c r="A676" s="12" t="str">
        <f>IF(ISBLANK(CLASSI!$B691),"",IFERROR(CLASSI!$B691,""))</f>
        <v/>
      </c>
      <c r="B676" s="12" t="str">
        <f>IF(ISBLANK(VLOOKUP($A676,CLASSI!$B:$E,2,FALSE)),"",IFERROR(VLOOKUP($A676,CLASSI!$B:$E,2,FALSE),""))</f>
        <v/>
      </c>
      <c r="C676" s="12"/>
      <c r="D676" s="12"/>
      <c r="M676" s="10"/>
      <c r="N676" s="10"/>
      <c r="U676" s="42"/>
      <c r="V676" s="42"/>
      <c r="W676" s="42"/>
      <c r="X676" s="24"/>
      <c r="Y676" s="24"/>
      <c r="Z676" s="24"/>
      <c r="AB676" s="24"/>
    </row>
    <row r="677" spans="1:28" s="11" customFormat="1" ht="20.100000000000001" customHeight="1" x14ac:dyDescent="0.25">
      <c r="A677" s="12" t="str">
        <f>IF(ISBLANK(CLASSI!$B692),"",IFERROR(CLASSI!$B692,""))</f>
        <v/>
      </c>
      <c r="B677" s="12" t="str">
        <f>IF(ISBLANK(VLOOKUP($A677,CLASSI!$B:$E,2,FALSE)),"",IFERROR(VLOOKUP($A677,CLASSI!$B:$E,2,FALSE),""))</f>
        <v/>
      </c>
      <c r="C677" s="12"/>
      <c r="D677" s="12"/>
      <c r="M677" s="10"/>
      <c r="N677" s="10"/>
      <c r="U677" s="42"/>
      <c r="V677" s="42"/>
      <c r="W677" s="42"/>
      <c r="X677" s="24"/>
      <c r="Y677" s="24"/>
      <c r="Z677" s="24"/>
      <c r="AB677" s="24"/>
    </row>
    <row r="678" spans="1:28" s="11" customFormat="1" ht="20.100000000000001" customHeight="1" x14ac:dyDescent="0.25">
      <c r="A678" s="12" t="str">
        <f>IF(ISBLANK(CLASSI!$B693),"",IFERROR(CLASSI!$B693,""))</f>
        <v/>
      </c>
      <c r="B678" s="12" t="str">
        <f>IF(ISBLANK(VLOOKUP($A678,CLASSI!$B:$E,2,FALSE)),"",IFERROR(VLOOKUP($A678,CLASSI!$B:$E,2,FALSE),""))</f>
        <v/>
      </c>
      <c r="C678" s="12"/>
      <c r="D678" s="12"/>
      <c r="M678" s="10"/>
      <c r="N678" s="10"/>
      <c r="U678" s="42"/>
      <c r="V678" s="42"/>
      <c r="W678" s="42"/>
      <c r="X678" s="24"/>
      <c r="Y678" s="24"/>
      <c r="Z678" s="24"/>
      <c r="AB678" s="24"/>
    </row>
    <row r="679" spans="1:28" s="11" customFormat="1" ht="20.100000000000001" customHeight="1" x14ac:dyDescent="0.25">
      <c r="A679" s="12" t="str">
        <f>IF(ISBLANK(CLASSI!$B694),"",IFERROR(CLASSI!$B694,""))</f>
        <v/>
      </c>
      <c r="B679" s="12" t="str">
        <f>IF(ISBLANK(VLOOKUP($A679,CLASSI!$B:$E,2,FALSE)),"",IFERROR(VLOOKUP($A679,CLASSI!$B:$E,2,FALSE),""))</f>
        <v/>
      </c>
      <c r="C679" s="12"/>
      <c r="D679" s="12"/>
      <c r="M679" s="10"/>
      <c r="N679" s="10"/>
      <c r="U679" s="42"/>
      <c r="V679" s="42"/>
      <c r="W679" s="42"/>
      <c r="X679" s="24"/>
      <c r="Y679" s="24"/>
      <c r="Z679" s="24"/>
      <c r="AB679" s="24"/>
    </row>
    <row r="680" spans="1:28" s="11" customFormat="1" ht="20.100000000000001" customHeight="1" x14ac:dyDescent="0.25">
      <c r="A680" s="12" t="str">
        <f>IF(ISBLANK(CLASSI!$B695),"",IFERROR(CLASSI!$B695,""))</f>
        <v/>
      </c>
      <c r="B680" s="12" t="str">
        <f>IF(ISBLANK(VLOOKUP($A680,CLASSI!$B:$E,2,FALSE)),"",IFERROR(VLOOKUP($A680,CLASSI!$B:$E,2,FALSE),""))</f>
        <v/>
      </c>
      <c r="C680" s="12"/>
      <c r="D680" s="12"/>
      <c r="M680" s="10"/>
      <c r="N680" s="10"/>
      <c r="U680" s="42"/>
      <c r="V680" s="42"/>
      <c r="W680" s="42"/>
      <c r="X680" s="24"/>
      <c r="Y680" s="24"/>
      <c r="Z680" s="24"/>
      <c r="AB680" s="24"/>
    </row>
    <row r="681" spans="1:28" s="11" customFormat="1" ht="20.100000000000001" customHeight="1" x14ac:dyDescent="0.25">
      <c r="A681" s="12" t="str">
        <f>IF(ISBLANK(CLASSI!$B696),"",IFERROR(CLASSI!$B696,""))</f>
        <v/>
      </c>
      <c r="B681" s="12" t="str">
        <f>IF(ISBLANK(VLOOKUP($A681,CLASSI!$B:$E,2,FALSE)),"",IFERROR(VLOOKUP($A681,CLASSI!$B:$E,2,FALSE),""))</f>
        <v/>
      </c>
      <c r="C681" s="12"/>
      <c r="D681" s="12"/>
      <c r="M681" s="10"/>
      <c r="N681" s="10"/>
      <c r="U681" s="42"/>
      <c r="V681" s="42"/>
      <c r="W681" s="42"/>
      <c r="X681" s="24"/>
      <c r="Y681" s="24"/>
      <c r="Z681" s="24"/>
      <c r="AB681" s="24"/>
    </row>
    <row r="682" spans="1:28" s="11" customFormat="1" ht="20.100000000000001" customHeight="1" x14ac:dyDescent="0.25">
      <c r="A682" s="12" t="str">
        <f>IF(ISBLANK(CLASSI!$B697),"",IFERROR(CLASSI!$B697,""))</f>
        <v/>
      </c>
      <c r="B682" s="12" t="str">
        <f>IF(ISBLANK(VLOOKUP($A682,CLASSI!$B:$E,2,FALSE)),"",IFERROR(VLOOKUP($A682,CLASSI!$B:$E,2,FALSE),""))</f>
        <v/>
      </c>
      <c r="C682" s="12"/>
      <c r="D682" s="12"/>
      <c r="M682" s="10"/>
      <c r="N682" s="10"/>
      <c r="U682" s="42"/>
      <c r="V682" s="42"/>
      <c r="W682" s="42"/>
      <c r="X682" s="24"/>
      <c r="Y682" s="24"/>
      <c r="Z682" s="24"/>
      <c r="AB682" s="24"/>
    </row>
    <row r="683" spans="1:28" s="11" customFormat="1" ht="20.100000000000001" customHeight="1" x14ac:dyDescent="0.25">
      <c r="A683" s="12" t="str">
        <f>IF(ISBLANK(CLASSI!$B698),"",IFERROR(CLASSI!$B698,""))</f>
        <v/>
      </c>
      <c r="B683" s="12" t="str">
        <f>IF(ISBLANK(VLOOKUP($A683,CLASSI!$B:$E,2,FALSE)),"",IFERROR(VLOOKUP($A683,CLASSI!$B:$E,2,FALSE),""))</f>
        <v/>
      </c>
      <c r="C683" s="12"/>
      <c r="D683" s="12"/>
      <c r="M683" s="10"/>
      <c r="N683" s="10"/>
      <c r="U683" s="42"/>
      <c r="V683" s="42"/>
      <c r="W683" s="42"/>
      <c r="X683" s="24"/>
      <c r="Y683" s="24"/>
      <c r="Z683" s="24"/>
      <c r="AB683" s="24"/>
    </row>
    <row r="684" spans="1:28" s="11" customFormat="1" ht="20.100000000000001" customHeight="1" x14ac:dyDescent="0.25">
      <c r="A684" s="12" t="str">
        <f>IF(ISBLANK(CLASSI!$B699),"",IFERROR(CLASSI!$B699,""))</f>
        <v/>
      </c>
      <c r="B684" s="12" t="str">
        <f>IF(ISBLANK(VLOOKUP($A684,CLASSI!$B:$E,2,FALSE)),"",IFERROR(VLOOKUP($A684,CLASSI!$B:$E,2,FALSE),""))</f>
        <v/>
      </c>
      <c r="C684" s="12"/>
      <c r="D684" s="12"/>
      <c r="M684" s="10"/>
      <c r="N684" s="10"/>
      <c r="U684" s="42"/>
      <c r="V684" s="42"/>
      <c r="W684" s="42"/>
      <c r="X684" s="24"/>
      <c r="Y684" s="24"/>
      <c r="Z684" s="24"/>
      <c r="AB684" s="24"/>
    </row>
    <row r="685" spans="1:28" s="11" customFormat="1" ht="20.100000000000001" customHeight="1" x14ac:dyDescent="0.25">
      <c r="A685" s="12" t="str">
        <f>IF(ISBLANK(CLASSI!$B700),"",IFERROR(CLASSI!$B700,""))</f>
        <v/>
      </c>
      <c r="B685" s="12" t="str">
        <f>IF(ISBLANK(VLOOKUP($A685,CLASSI!$B:$E,2,FALSE)),"",IFERROR(VLOOKUP($A685,CLASSI!$B:$E,2,FALSE),""))</f>
        <v/>
      </c>
      <c r="C685" s="12"/>
      <c r="D685" s="12"/>
      <c r="M685" s="10"/>
      <c r="N685" s="10"/>
      <c r="U685" s="42"/>
      <c r="V685" s="42"/>
      <c r="W685" s="42"/>
      <c r="X685" s="24"/>
      <c r="Y685" s="24"/>
      <c r="Z685" s="24"/>
      <c r="AB685" s="24"/>
    </row>
    <row r="686" spans="1:28" s="11" customFormat="1" ht="20.100000000000001" customHeight="1" x14ac:dyDescent="0.25">
      <c r="A686" s="12" t="str">
        <f>IF(ISBLANK(CLASSI!$B701),"",IFERROR(CLASSI!$B701,""))</f>
        <v/>
      </c>
      <c r="B686" s="12" t="str">
        <f>IF(ISBLANK(VLOOKUP($A686,CLASSI!$B:$E,2,FALSE)),"",IFERROR(VLOOKUP($A686,CLASSI!$B:$E,2,FALSE),""))</f>
        <v/>
      </c>
      <c r="C686" s="12"/>
      <c r="D686" s="12"/>
      <c r="M686" s="10"/>
      <c r="N686" s="10"/>
      <c r="U686" s="42"/>
      <c r="V686" s="42"/>
      <c r="W686" s="42"/>
      <c r="X686" s="24"/>
      <c r="Y686" s="24"/>
      <c r="Z686" s="24"/>
      <c r="AB686" s="24"/>
    </row>
    <row r="687" spans="1:28" s="11" customFormat="1" ht="20.100000000000001" customHeight="1" x14ac:dyDescent="0.25">
      <c r="A687" s="12" t="str">
        <f>IF(ISBLANK(CLASSI!$B702),"",IFERROR(CLASSI!$B702,""))</f>
        <v/>
      </c>
      <c r="B687" s="12" t="str">
        <f>IF(ISBLANK(VLOOKUP($A687,CLASSI!$B:$E,2,FALSE)),"",IFERROR(VLOOKUP($A687,CLASSI!$B:$E,2,FALSE),""))</f>
        <v/>
      </c>
      <c r="C687" s="12"/>
      <c r="D687" s="12"/>
      <c r="M687" s="10"/>
      <c r="N687" s="10"/>
      <c r="U687" s="42"/>
      <c r="V687" s="42"/>
      <c r="W687" s="42"/>
      <c r="X687" s="24"/>
      <c r="Y687" s="24"/>
      <c r="Z687" s="24"/>
      <c r="AB687" s="24"/>
    </row>
    <row r="688" spans="1:28" s="11" customFormat="1" ht="20.100000000000001" customHeight="1" x14ac:dyDescent="0.25">
      <c r="A688" s="12" t="str">
        <f>IF(ISBLANK(CLASSI!$B703),"",IFERROR(CLASSI!$B703,""))</f>
        <v/>
      </c>
      <c r="B688" s="12" t="str">
        <f>IF(ISBLANK(VLOOKUP($A688,CLASSI!$B:$E,2,FALSE)),"",IFERROR(VLOOKUP($A688,CLASSI!$B:$E,2,FALSE),""))</f>
        <v/>
      </c>
      <c r="C688" s="12"/>
      <c r="D688" s="12"/>
      <c r="M688" s="10"/>
      <c r="N688" s="10"/>
      <c r="U688" s="42"/>
      <c r="V688" s="42"/>
      <c r="W688" s="42"/>
      <c r="X688" s="24"/>
      <c r="Y688" s="24"/>
      <c r="Z688" s="24"/>
      <c r="AB688" s="24"/>
    </row>
    <row r="689" spans="1:28" s="11" customFormat="1" ht="20.100000000000001" customHeight="1" x14ac:dyDescent="0.25">
      <c r="A689" s="12" t="str">
        <f>IF(ISBLANK(CLASSI!$B704),"",IFERROR(CLASSI!$B704,""))</f>
        <v/>
      </c>
      <c r="B689" s="12" t="str">
        <f>IF(ISBLANK(VLOOKUP($A689,CLASSI!$B:$E,2,FALSE)),"",IFERROR(VLOOKUP($A689,CLASSI!$B:$E,2,FALSE),""))</f>
        <v/>
      </c>
      <c r="C689" s="12"/>
      <c r="D689" s="12"/>
      <c r="M689" s="10"/>
      <c r="N689" s="10"/>
      <c r="U689" s="42"/>
      <c r="V689" s="42"/>
      <c r="W689" s="42"/>
      <c r="X689" s="24"/>
      <c r="Y689" s="24"/>
      <c r="Z689" s="24"/>
      <c r="AB689" s="24"/>
    </row>
    <row r="690" spans="1:28" s="11" customFormat="1" ht="20.100000000000001" customHeight="1" x14ac:dyDescent="0.25">
      <c r="A690" s="12" t="str">
        <f>IF(ISBLANK(CLASSI!$B705),"",IFERROR(CLASSI!$B705,""))</f>
        <v/>
      </c>
      <c r="B690" s="12" t="str">
        <f>IF(ISBLANK(VLOOKUP($A690,CLASSI!$B:$E,2,FALSE)),"",IFERROR(VLOOKUP($A690,CLASSI!$B:$E,2,FALSE),""))</f>
        <v/>
      </c>
      <c r="C690" s="12"/>
      <c r="D690" s="12"/>
      <c r="M690" s="10"/>
      <c r="N690" s="10"/>
      <c r="U690" s="42"/>
      <c r="V690" s="42"/>
      <c r="W690" s="42"/>
      <c r="X690" s="24"/>
      <c r="Y690" s="24"/>
      <c r="Z690" s="24"/>
      <c r="AB690" s="24"/>
    </row>
    <row r="691" spans="1:28" s="11" customFormat="1" ht="20.100000000000001" customHeight="1" x14ac:dyDescent="0.25">
      <c r="A691" s="12" t="str">
        <f>IF(ISBLANK(CLASSI!$B706),"",IFERROR(CLASSI!$B706,""))</f>
        <v/>
      </c>
      <c r="B691" s="12" t="str">
        <f>IF(ISBLANK(VLOOKUP($A691,CLASSI!$B:$E,2,FALSE)),"",IFERROR(VLOOKUP($A691,CLASSI!$B:$E,2,FALSE),""))</f>
        <v/>
      </c>
      <c r="C691" s="12"/>
      <c r="D691" s="12"/>
      <c r="M691" s="10"/>
      <c r="N691" s="10"/>
      <c r="U691" s="42"/>
      <c r="V691" s="42"/>
      <c r="W691" s="42"/>
      <c r="X691" s="24"/>
      <c r="Y691" s="24"/>
      <c r="Z691" s="24"/>
      <c r="AB691" s="24"/>
    </row>
    <row r="692" spans="1:28" s="11" customFormat="1" ht="20.100000000000001" customHeight="1" x14ac:dyDescent="0.25">
      <c r="A692" s="12" t="str">
        <f>IF(ISBLANK(CLASSI!$B707),"",IFERROR(CLASSI!$B707,""))</f>
        <v/>
      </c>
      <c r="B692" s="12" t="str">
        <f>IF(ISBLANK(VLOOKUP($A692,CLASSI!$B:$E,2,FALSE)),"",IFERROR(VLOOKUP($A692,CLASSI!$B:$E,2,FALSE),""))</f>
        <v/>
      </c>
      <c r="C692" s="12"/>
      <c r="D692" s="12"/>
      <c r="M692" s="10"/>
      <c r="N692" s="10"/>
      <c r="U692" s="42"/>
      <c r="V692" s="42"/>
      <c r="W692" s="42"/>
      <c r="X692" s="24"/>
      <c r="Y692" s="24"/>
      <c r="Z692" s="24"/>
      <c r="AB692" s="24"/>
    </row>
    <row r="693" spans="1:28" s="11" customFormat="1" ht="20.100000000000001" customHeight="1" x14ac:dyDescent="0.25">
      <c r="A693" s="12" t="str">
        <f>IF(ISBLANK(CLASSI!$B708),"",IFERROR(CLASSI!$B708,""))</f>
        <v/>
      </c>
      <c r="B693" s="12" t="str">
        <f>IF(ISBLANK(VLOOKUP($A693,CLASSI!$B:$E,2,FALSE)),"",IFERROR(VLOOKUP($A693,CLASSI!$B:$E,2,FALSE),""))</f>
        <v/>
      </c>
      <c r="C693" s="12"/>
      <c r="D693" s="12"/>
      <c r="M693" s="10"/>
      <c r="N693" s="10"/>
      <c r="U693" s="42"/>
      <c r="V693" s="42"/>
      <c r="W693" s="42"/>
      <c r="X693" s="24"/>
      <c r="Y693" s="24"/>
      <c r="Z693" s="24"/>
      <c r="AB693" s="24"/>
    </row>
    <row r="694" spans="1:28" s="11" customFormat="1" ht="20.100000000000001" customHeight="1" x14ac:dyDescent="0.25">
      <c r="A694" s="12" t="str">
        <f>IF(ISBLANK(CLASSI!$B709),"",IFERROR(CLASSI!$B709,""))</f>
        <v/>
      </c>
      <c r="B694" s="12" t="str">
        <f>IF(ISBLANK(VLOOKUP($A694,CLASSI!$B:$E,2,FALSE)),"",IFERROR(VLOOKUP($A694,CLASSI!$B:$E,2,FALSE),""))</f>
        <v/>
      </c>
      <c r="C694" s="12"/>
      <c r="D694" s="12"/>
      <c r="M694" s="10"/>
      <c r="N694" s="10"/>
      <c r="U694" s="42"/>
      <c r="V694" s="42"/>
      <c r="W694" s="42"/>
      <c r="X694" s="24"/>
      <c r="Y694" s="24"/>
      <c r="Z694" s="24"/>
      <c r="AB694" s="24"/>
    </row>
    <row r="695" spans="1:28" s="11" customFormat="1" ht="20.100000000000001" customHeight="1" x14ac:dyDescent="0.25">
      <c r="A695" s="12" t="str">
        <f>IF(ISBLANK(CLASSI!$B710),"",IFERROR(CLASSI!$B710,""))</f>
        <v/>
      </c>
      <c r="B695" s="12" t="str">
        <f>IF(ISBLANK(VLOOKUP($A695,CLASSI!$B:$E,2,FALSE)),"",IFERROR(VLOOKUP($A695,CLASSI!$B:$E,2,FALSE),""))</f>
        <v/>
      </c>
      <c r="C695" s="12"/>
      <c r="D695" s="12"/>
      <c r="M695" s="10"/>
      <c r="N695" s="10"/>
      <c r="U695" s="42"/>
      <c r="V695" s="42"/>
      <c r="W695" s="42"/>
      <c r="X695" s="24"/>
      <c r="Y695" s="24"/>
      <c r="Z695" s="24"/>
      <c r="AB695" s="24"/>
    </row>
    <row r="696" spans="1:28" s="11" customFormat="1" ht="20.100000000000001" customHeight="1" x14ac:dyDescent="0.25">
      <c r="A696" s="12" t="str">
        <f>IF(ISBLANK(CLASSI!$B711),"",IFERROR(CLASSI!$B711,""))</f>
        <v/>
      </c>
      <c r="B696" s="12" t="str">
        <f>IF(ISBLANK(VLOOKUP($A696,CLASSI!$B:$E,2,FALSE)),"",IFERROR(VLOOKUP($A696,CLASSI!$B:$E,2,FALSE),""))</f>
        <v/>
      </c>
      <c r="C696" s="12"/>
      <c r="D696" s="12"/>
      <c r="M696" s="10"/>
      <c r="N696" s="10"/>
      <c r="U696" s="42"/>
      <c r="V696" s="42"/>
      <c r="W696" s="42"/>
      <c r="X696" s="24"/>
      <c r="Y696" s="24"/>
      <c r="Z696" s="24"/>
      <c r="AB696" s="24"/>
    </row>
    <row r="697" spans="1:28" s="11" customFormat="1" ht="20.100000000000001" customHeight="1" x14ac:dyDescent="0.25">
      <c r="A697" s="12" t="str">
        <f>IF(ISBLANK(CLASSI!$B712),"",IFERROR(CLASSI!$B712,""))</f>
        <v/>
      </c>
      <c r="B697" s="12" t="str">
        <f>IF(ISBLANK(VLOOKUP($A697,CLASSI!$B:$E,2,FALSE)),"",IFERROR(VLOOKUP($A697,CLASSI!$B:$E,2,FALSE),""))</f>
        <v/>
      </c>
      <c r="C697" s="12"/>
      <c r="D697" s="12"/>
      <c r="M697" s="10"/>
      <c r="N697" s="10"/>
      <c r="U697" s="42"/>
      <c r="V697" s="42"/>
      <c r="W697" s="42"/>
      <c r="X697" s="24"/>
      <c r="Y697" s="24"/>
      <c r="Z697" s="24"/>
      <c r="AB697" s="24"/>
    </row>
    <row r="698" spans="1:28" s="11" customFormat="1" ht="20.100000000000001" customHeight="1" x14ac:dyDescent="0.25">
      <c r="A698" s="12" t="str">
        <f>IF(ISBLANK(CLASSI!$B713),"",IFERROR(CLASSI!$B713,""))</f>
        <v/>
      </c>
      <c r="B698" s="12" t="str">
        <f>IF(ISBLANK(VLOOKUP($A698,CLASSI!$B:$E,2,FALSE)),"",IFERROR(VLOOKUP($A698,CLASSI!$B:$E,2,FALSE),""))</f>
        <v/>
      </c>
      <c r="C698" s="12"/>
      <c r="D698" s="12"/>
      <c r="M698" s="10"/>
      <c r="N698" s="10"/>
      <c r="U698" s="42"/>
      <c r="V698" s="42"/>
      <c r="W698" s="42"/>
      <c r="X698" s="24"/>
      <c r="Y698" s="24"/>
      <c r="Z698" s="24"/>
      <c r="AB698" s="24"/>
    </row>
    <row r="699" spans="1:28" s="11" customFormat="1" ht="20.100000000000001" customHeight="1" x14ac:dyDescent="0.25">
      <c r="A699" s="12" t="str">
        <f>IF(ISBLANK(CLASSI!$B714),"",IFERROR(CLASSI!$B714,""))</f>
        <v/>
      </c>
      <c r="B699" s="12" t="str">
        <f>IF(ISBLANK(VLOOKUP($A699,CLASSI!$B:$E,2,FALSE)),"",IFERROR(VLOOKUP($A699,CLASSI!$B:$E,2,FALSE),""))</f>
        <v/>
      </c>
      <c r="C699" s="12"/>
      <c r="D699" s="12"/>
      <c r="M699" s="10"/>
      <c r="N699" s="10"/>
      <c r="U699" s="42"/>
      <c r="V699" s="42"/>
      <c r="W699" s="42"/>
      <c r="X699" s="24"/>
      <c r="Y699" s="24"/>
      <c r="Z699" s="24"/>
      <c r="AB699" s="24"/>
    </row>
    <row r="700" spans="1:28" s="11" customFormat="1" ht="20.100000000000001" customHeight="1" x14ac:dyDescent="0.25">
      <c r="A700" s="12" t="str">
        <f>IF(ISBLANK(CLASSI!$B715),"",IFERROR(CLASSI!$B715,""))</f>
        <v/>
      </c>
      <c r="B700" s="12" t="str">
        <f>IF(ISBLANK(VLOOKUP($A700,CLASSI!$B:$E,2,FALSE)),"",IFERROR(VLOOKUP($A700,CLASSI!$B:$E,2,FALSE),""))</f>
        <v/>
      </c>
      <c r="C700" s="12"/>
      <c r="D700" s="12"/>
      <c r="M700" s="10"/>
      <c r="N700" s="10"/>
      <c r="U700" s="42"/>
      <c r="V700" s="42"/>
      <c r="W700" s="42"/>
      <c r="X700" s="24"/>
      <c r="Y700" s="24"/>
      <c r="Z700" s="24"/>
      <c r="AB700" s="24"/>
    </row>
    <row r="701" spans="1:28" s="11" customFormat="1" ht="20.100000000000001" customHeight="1" x14ac:dyDescent="0.25">
      <c r="A701" s="12" t="str">
        <f>IF(ISBLANK(CLASSI!$B716),"",IFERROR(CLASSI!$B716,""))</f>
        <v/>
      </c>
      <c r="B701" s="12" t="str">
        <f>IF(ISBLANK(VLOOKUP($A701,CLASSI!$B:$E,2,FALSE)),"",IFERROR(VLOOKUP($A701,CLASSI!$B:$E,2,FALSE),""))</f>
        <v/>
      </c>
      <c r="C701" s="12"/>
      <c r="D701" s="12"/>
      <c r="M701" s="10"/>
      <c r="N701" s="10"/>
      <c r="U701" s="42"/>
      <c r="V701" s="42"/>
      <c r="W701" s="42"/>
      <c r="X701" s="24"/>
      <c r="Y701" s="24"/>
      <c r="Z701" s="24"/>
      <c r="AB701" s="24"/>
    </row>
    <row r="702" spans="1:28" s="11" customFormat="1" ht="20.100000000000001" customHeight="1" x14ac:dyDescent="0.25">
      <c r="A702" s="12" t="str">
        <f>IF(ISBLANK(CLASSI!$B717),"",IFERROR(CLASSI!$B717,""))</f>
        <v/>
      </c>
      <c r="B702" s="12" t="str">
        <f>IF(ISBLANK(VLOOKUP($A702,CLASSI!$B:$E,2,FALSE)),"",IFERROR(VLOOKUP($A702,CLASSI!$B:$E,2,FALSE),""))</f>
        <v/>
      </c>
      <c r="C702" s="12"/>
      <c r="D702" s="12"/>
      <c r="M702" s="10"/>
      <c r="N702" s="10"/>
      <c r="U702" s="42"/>
      <c r="V702" s="42"/>
      <c r="W702" s="42"/>
      <c r="X702" s="24"/>
      <c r="Y702" s="24"/>
      <c r="Z702" s="24"/>
      <c r="AB702" s="24"/>
    </row>
    <row r="703" spans="1:28" s="11" customFormat="1" ht="20.100000000000001" customHeight="1" x14ac:dyDescent="0.25">
      <c r="A703" s="12" t="str">
        <f>IF(ISBLANK(CLASSI!$B718),"",IFERROR(CLASSI!$B718,""))</f>
        <v/>
      </c>
      <c r="B703" s="12" t="str">
        <f>IF(ISBLANK(VLOOKUP($A703,CLASSI!$B:$E,2,FALSE)),"",IFERROR(VLOOKUP($A703,CLASSI!$B:$E,2,FALSE),""))</f>
        <v/>
      </c>
      <c r="C703" s="12"/>
      <c r="D703" s="12"/>
      <c r="M703" s="10"/>
      <c r="N703" s="10"/>
      <c r="U703" s="42"/>
      <c r="V703" s="42"/>
      <c r="W703" s="42"/>
      <c r="X703" s="24"/>
      <c r="Y703" s="24"/>
      <c r="Z703" s="24"/>
      <c r="AB703" s="24"/>
    </row>
    <row r="704" spans="1:28" s="11" customFormat="1" ht="20.100000000000001" customHeight="1" x14ac:dyDescent="0.25">
      <c r="A704" s="12" t="str">
        <f>IF(ISBLANK(CLASSI!$B719),"",IFERROR(CLASSI!$B719,""))</f>
        <v/>
      </c>
      <c r="B704" s="12" t="str">
        <f>IF(ISBLANK(VLOOKUP($A704,CLASSI!$B:$E,2,FALSE)),"",IFERROR(VLOOKUP($A704,CLASSI!$B:$E,2,FALSE),""))</f>
        <v/>
      </c>
      <c r="C704" s="12"/>
      <c r="D704" s="12"/>
      <c r="M704" s="10"/>
      <c r="N704" s="10"/>
      <c r="U704" s="42"/>
      <c r="V704" s="42"/>
      <c r="W704" s="42"/>
      <c r="X704" s="24"/>
      <c r="Y704" s="24"/>
      <c r="Z704" s="24"/>
      <c r="AB704" s="24"/>
    </row>
    <row r="705" spans="1:28" s="11" customFormat="1" ht="20.100000000000001" customHeight="1" x14ac:dyDescent="0.25">
      <c r="A705" s="12" t="str">
        <f>IF(ISBLANK(CLASSI!$B720),"",IFERROR(CLASSI!$B720,""))</f>
        <v/>
      </c>
      <c r="B705" s="12" t="str">
        <f>IF(ISBLANK(VLOOKUP($A705,CLASSI!$B:$E,2,FALSE)),"",IFERROR(VLOOKUP($A705,CLASSI!$B:$E,2,FALSE),""))</f>
        <v/>
      </c>
      <c r="C705" s="12"/>
      <c r="D705" s="12"/>
      <c r="M705" s="10"/>
      <c r="N705" s="10"/>
      <c r="U705" s="42"/>
      <c r="V705" s="42"/>
      <c r="W705" s="42"/>
      <c r="X705" s="24"/>
      <c r="Y705" s="24"/>
      <c r="Z705" s="24"/>
      <c r="AB705" s="24"/>
    </row>
    <row r="706" spans="1:28" s="11" customFormat="1" ht="20.100000000000001" customHeight="1" x14ac:dyDescent="0.25">
      <c r="A706" s="12" t="str">
        <f>IF(ISBLANK(CLASSI!$B721),"",IFERROR(CLASSI!$B721,""))</f>
        <v/>
      </c>
      <c r="B706" s="12" t="str">
        <f>IF(ISBLANK(VLOOKUP($A706,CLASSI!$B:$E,2,FALSE)),"",IFERROR(VLOOKUP($A706,CLASSI!$B:$E,2,FALSE),""))</f>
        <v/>
      </c>
      <c r="C706" s="12"/>
      <c r="D706" s="12"/>
      <c r="M706" s="10"/>
      <c r="N706" s="10"/>
      <c r="U706" s="42"/>
      <c r="V706" s="42"/>
      <c r="W706" s="42"/>
      <c r="X706" s="24"/>
      <c r="Y706" s="24"/>
      <c r="Z706" s="24"/>
      <c r="AB706" s="24"/>
    </row>
    <row r="707" spans="1:28" s="11" customFormat="1" ht="20.100000000000001" customHeight="1" x14ac:dyDescent="0.25">
      <c r="A707" s="12" t="str">
        <f>IF(ISBLANK(CLASSI!$B722),"",IFERROR(CLASSI!$B722,""))</f>
        <v/>
      </c>
      <c r="B707" s="12" t="str">
        <f>IF(ISBLANK(VLOOKUP($A707,CLASSI!$B:$E,2,FALSE)),"",IFERROR(VLOOKUP($A707,CLASSI!$B:$E,2,FALSE),""))</f>
        <v/>
      </c>
      <c r="C707" s="12"/>
      <c r="D707" s="12"/>
      <c r="M707" s="10"/>
      <c r="N707" s="10"/>
      <c r="U707" s="42"/>
      <c r="V707" s="42"/>
      <c r="W707" s="42"/>
      <c r="X707" s="24"/>
      <c r="Y707" s="24"/>
      <c r="Z707" s="24"/>
      <c r="AB707" s="24"/>
    </row>
    <row r="708" spans="1:28" s="11" customFormat="1" ht="20.100000000000001" customHeight="1" x14ac:dyDescent="0.25">
      <c r="A708" s="12" t="str">
        <f>IF(ISBLANK(CLASSI!$B723),"",IFERROR(CLASSI!$B723,""))</f>
        <v/>
      </c>
      <c r="B708" s="12" t="str">
        <f>IF(ISBLANK(VLOOKUP($A708,CLASSI!$B:$E,2,FALSE)),"",IFERROR(VLOOKUP($A708,CLASSI!$B:$E,2,FALSE),""))</f>
        <v/>
      </c>
      <c r="C708" s="12"/>
      <c r="D708" s="12"/>
      <c r="M708" s="10"/>
      <c r="N708" s="10"/>
      <c r="U708" s="42"/>
      <c r="V708" s="42"/>
      <c r="W708" s="42"/>
      <c r="X708" s="24"/>
      <c r="Y708" s="24"/>
      <c r="Z708" s="24"/>
      <c r="AB708" s="24"/>
    </row>
    <row r="709" spans="1:28" s="11" customFormat="1" ht="20.100000000000001" customHeight="1" x14ac:dyDescent="0.25">
      <c r="A709" s="12" t="str">
        <f>IF(ISBLANK(CLASSI!$B724),"",IFERROR(CLASSI!$B724,""))</f>
        <v/>
      </c>
      <c r="B709" s="12" t="str">
        <f>IF(ISBLANK(VLOOKUP($A709,CLASSI!$B:$E,2,FALSE)),"",IFERROR(VLOOKUP($A709,CLASSI!$B:$E,2,FALSE),""))</f>
        <v/>
      </c>
      <c r="C709" s="12"/>
      <c r="D709" s="12"/>
      <c r="M709" s="10"/>
      <c r="N709" s="10"/>
      <c r="U709" s="42"/>
      <c r="V709" s="42"/>
      <c r="W709" s="42"/>
      <c r="X709" s="24"/>
      <c r="Y709" s="24"/>
      <c r="Z709" s="24"/>
      <c r="AB709" s="24"/>
    </row>
    <row r="710" spans="1:28" s="11" customFormat="1" ht="20.100000000000001" customHeight="1" x14ac:dyDescent="0.25">
      <c r="A710" s="12" t="str">
        <f>IF(ISBLANK(CLASSI!$B725),"",IFERROR(CLASSI!$B725,""))</f>
        <v/>
      </c>
      <c r="B710" s="12" t="str">
        <f>IF(ISBLANK(VLOOKUP($A710,CLASSI!$B:$E,2,FALSE)),"",IFERROR(VLOOKUP($A710,CLASSI!$B:$E,2,FALSE),""))</f>
        <v/>
      </c>
      <c r="C710" s="12"/>
      <c r="D710" s="12"/>
      <c r="M710" s="10"/>
      <c r="N710" s="10"/>
      <c r="U710" s="42"/>
      <c r="V710" s="42"/>
      <c r="W710" s="42"/>
      <c r="X710" s="24"/>
      <c r="Y710" s="24"/>
      <c r="Z710" s="24"/>
      <c r="AB710" s="24"/>
    </row>
    <row r="711" spans="1:28" s="11" customFormat="1" ht="20.100000000000001" customHeight="1" x14ac:dyDescent="0.25">
      <c r="A711" s="12" t="str">
        <f>IF(ISBLANK(CLASSI!$B726),"",IFERROR(CLASSI!$B726,""))</f>
        <v/>
      </c>
      <c r="B711" s="12" t="str">
        <f>IF(ISBLANK(VLOOKUP($A711,CLASSI!$B:$E,2,FALSE)),"",IFERROR(VLOOKUP($A711,CLASSI!$B:$E,2,FALSE),""))</f>
        <v/>
      </c>
      <c r="C711" s="12"/>
      <c r="D711" s="12"/>
      <c r="M711" s="10"/>
      <c r="N711" s="10"/>
      <c r="U711" s="42"/>
      <c r="V711" s="42"/>
      <c r="W711" s="42"/>
      <c r="X711" s="24"/>
      <c r="Y711" s="24"/>
      <c r="Z711" s="24"/>
      <c r="AB711" s="24"/>
    </row>
    <row r="712" spans="1:28" s="11" customFormat="1" ht="20.100000000000001" customHeight="1" x14ac:dyDescent="0.25">
      <c r="A712" s="12" t="str">
        <f>IF(ISBLANK(CLASSI!$B727),"",IFERROR(CLASSI!$B727,""))</f>
        <v/>
      </c>
      <c r="B712" s="12" t="str">
        <f>IF(ISBLANK(VLOOKUP($A712,CLASSI!$B:$E,2,FALSE)),"",IFERROR(VLOOKUP($A712,CLASSI!$B:$E,2,FALSE),""))</f>
        <v/>
      </c>
      <c r="C712" s="12"/>
      <c r="D712" s="12"/>
      <c r="M712" s="10"/>
      <c r="N712" s="10"/>
      <c r="U712" s="42"/>
      <c r="V712" s="42"/>
      <c r="W712" s="42"/>
      <c r="X712" s="24"/>
      <c r="Y712" s="24"/>
      <c r="Z712" s="24"/>
      <c r="AB712" s="24"/>
    </row>
    <row r="713" spans="1:28" s="11" customFormat="1" ht="20.100000000000001" customHeight="1" x14ac:dyDescent="0.25">
      <c r="A713" s="12" t="str">
        <f>IF(ISBLANK(CLASSI!$B728),"",IFERROR(CLASSI!$B728,""))</f>
        <v/>
      </c>
      <c r="B713" s="12" t="str">
        <f>IF(ISBLANK(VLOOKUP($A713,CLASSI!$B:$E,2,FALSE)),"",IFERROR(VLOOKUP($A713,CLASSI!$B:$E,2,FALSE),""))</f>
        <v/>
      </c>
      <c r="C713" s="12"/>
      <c r="D713" s="12"/>
      <c r="M713" s="10"/>
      <c r="N713" s="10"/>
      <c r="U713" s="42"/>
      <c r="V713" s="42"/>
      <c r="W713" s="42"/>
      <c r="X713" s="24"/>
      <c r="Y713" s="24"/>
      <c r="Z713" s="24"/>
      <c r="AB713" s="24"/>
    </row>
    <row r="714" spans="1:28" s="11" customFormat="1" ht="20.100000000000001" customHeight="1" x14ac:dyDescent="0.25">
      <c r="A714" s="12" t="str">
        <f>IF(ISBLANK(CLASSI!$B729),"",IFERROR(CLASSI!$B729,""))</f>
        <v/>
      </c>
      <c r="B714" s="12" t="str">
        <f>IF(ISBLANK(VLOOKUP($A714,CLASSI!$B:$E,2,FALSE)),"",IFERROR(VLOOKUP($A714,CLASSI!$B:$E,2,FALSE),""))</f>
        <v/>
      </c>
      <c r="C714" s="12"/>
      <c r="D714" s="12"/>
      <c r="M714" s="10"/>
      <c r="N714" s="10"/>
      <c r="U714" s="42"/>
      <c r="V714" s="42"/>
      <c r="W714" s="42"/>
      <c r="X714" s="24"/>
      <c r="Y714" s="24"/>
      <c r="Z714" s="24"/>
      <c r="AB714" s="24"/>
    </row>
    <row r="715" spans="1:28" s="11" customFormat="1" ht="20.100000000000001" customHeight="1" x14ac:dyDescent="0.25">
      <c r="A715" s="12" t="str">
        <f>IF(ISBLANK(CLASSI!$B730),"",IFERROR(CLASSI!$B730,""))</f>
        <v/>
      </c>
      <c r="B715" s="12" t="str">
        <f>IF(ISBLANK(VLOOKUP($A715,CLASSI!$B:$E,2,FALSE)),"",IFERROR(VLOOKUP($A715,CLASSI!$B:$E,2,FALSE),""))</f>
        <v/>
      </c>
      <c r="C715" s="12"/>
      <c r="D715" s="12"/>
      <c r="M715" s="10"/>
      <c r="N715" s="10"/>
      <c r="U715" s="42"/>
      <c r="V715" s="42"/>
      <c r="W715" s="42"/>
      <c r="X715" s="24"/>
      <c r="Y715" s="24"/>
      <c r="Z715" s="24"/>
      <c r="AB715" s="24"/>
    </row>
    <row r="716" spans="1:28" s="11" customFormat="1" ht="20.100000000000001" customHeight="1" x14ac:dyDescent="0.25">
      <c r="A716" s="12" t="str">
        <f>IF(ISBLANK(CLASSI!$B731),"",IFERROR(CLASSI!$B731,""))</f>
        <v/>
      </c>
      <c r="B716" s="12" t="str">
        <f>IF(ISBLANK(VLOOKUP($A716,CLASSI!$B:$E,2,FALSE)),"",IFERROR(VLOOKUP($A716,CLASSI!$B:$E,2,FALSE),""))</f>
        <v/>
      </c>
      <c r="C716" s="12"/>
      <c r="D716" s="12"/>
      <c r="M716" s="10"/>
      <c r="N716" s="10"/>
      <c r="U716" s="42"/>
      <c r="V716" s="42"/>
      <c r="W716" s="42"/>
      <c r="X716" s="24"/>
      <c r="Y716" s="24"/>
      <c r="Z716" s="24"/>
      <c r="AB716" s="24"/>
    </row>
    <row r="717" spans="1:28" s="11" customFormat="1" ht="20.100000000000001" customHeight="1" x14ac:dyDescent="0.25">
      <c r="A717" s="12" t="str">
        <f>IF(ISBLANK(CLASSI!$B732),"",IFERROR(CLASSI!$B732,""))</f>
        <v/>
      </c>
      <c r="B717" s="12" t="str">
        <f>IF(ISBLANK(VLOOKUP($A717,CLASSI!$B:$E,2,FALSE)),"",IFERROR(VLOOKUP($A717,CLASSI!$B:$E,2,FALSE),""))</f>
        <v/>
      </c>
      <c r="C717" s="12"/>
      <c r="D717" s="12"/>
      <c r="M717" s="10"/>
      <c r="N717" s="10"/>
      <c r="U717" s="42"/>
      <c r="V717" s="42"/>
      <c r="W717" s="42"/>
      <c r="X717" s="24"/>
      <c r="Y717" s="24"/>
      <c r="Z717" s="24"/>
      <c r="AB717" s="24"/>
    </row>
    <row r="718" spans="1:28" s="11" customFormat="1" ht="20.100000000000001" customHeight="1" x14ac:dyDescent="0.25">
      <c r="A718" s="12" t="str">
        <f>IF(ISBLANK(CLASSI!$B733),"",IFERROR(CLASSI!$B733,""))</f>
        <v/>
      </c>
      <c r="B718" s="12" t="str">
        <f>IF(ISBLANK(VLOOKUP($A718,CLASSI!$B:$E,2,FALSE)),"",IFERROR(VLOOKUP($A718,CLASSI!$B:$E,2,FALSE),""))</f>
        <v/>
      </c>
      <c r="C718" s="12"/>
      <c r="D718" s="12"/>
      <c r="M718" s="10"/>
      <c r="N718" s="10"/>
      <c r="U718" s="42"/>
      <c r="V718" s="42"/>
      <c r="W718" s="42"/>
      <c r="X718" s="24"/>
      <c r="Y718" s="24"/>
      <c r="Z718" s="24"/>
      <c r="AB718" s="24"/>
    </row>
    <row r="719" spans="1:28" s="11" customFormat="1" ht="20.100000000000001" customHeight="1" x14ac:dyDescent="0.25">
      <c r="A719" s="12" t="str">
        <f>IF(ISBLANK(CLASSI!$B734),"",IFERROR(CLASSI!$B734,""))</f>
        <v/>
      </c>
      <c r="B719" s="12" t="str">
        <f>IF(ISBLANK(VLOOKUP($A719,CLASSI!$B:$E,2,FALSE)),"",IFERROR(VLOOKUP($A719,CLASSI!$B:$E,2,FALSE),""))</f>
        <v/>
      </c>
      <c r="C719" s="12"/>
      <c r="D719" s="12"/>
      <c r="M719" s="10"/>
      <c r="N719" s="10"/>
      <c r="U719" s="42"/>
      <c r="V719" s="42"/>
      <c r="W719" s="42"/>
      <c r="X719" s="24"/>
      <c r="Y719" s="24"/>
      <c r="Z719" s="24"/>
      <c r="AB719" s="24"/>
    </row>
    <row r="720" spans="1:28" s="11" customFormat="1" ht="20.100000000000001" customHeight="1" x14ac:dyDescent="0.25">
      <c r="A720" s="12" t="str">
        <f>IF(ISBLANK(CLASSI!$B735),"",IFERROR(CLASSI!$B735,""))</f>
        <v/>
      </c>
      <c r="B720" s="12" t="str">
        <f>IF(ISBLANK(VLOOKUP($A720,CLASSI!$B:$E,2,FALSE)),"",IFERROR(VLOOKUP($A720,CLASSI!$B:$E,2,FALSE),""))</f>
        <v/>
      </c>
      <c r="C720" s="12"/>
      <c r="D720" s="12"/>
      <c r="M720" s="10"/>
      <c r="N720" s="10"/>
      <c r="U720" s="42"/>
      <c r="V720" s="42"/>
      <c r="W720" s="42"/>
      <c r="X720" s="24"/>
      <c r="Y720" s="24"/>
      <c r="Z720" s="24"/>
      <c r="AB720" s="24"/>
    </row>
    <row r="721" spans="1:28" s="11" customFormat="1" ht="20.100000000000001" customHeight="1" x14ac:dyDescent="0.25">
      <c r="A721" s="12" t="str">
        <f>IF(ISBLANK(CLASSI!$B736),"",IFERROR(CLASSI!$B736,""))</f>
        <v/>
      </c>
      <c r="B721" s="12" t="str">
        <f>IF(ISBLANK(VLOOKUP($A721,CLASSI!$B:$E,2,FALSE)),"",IFERROR(VLOOKUP($A721,CLASSI!$B:$E,2,FALSE),""))</f>
        <v/>
      </c>
      <c r="C721" s="12"/>
      <c r="D721" s="12"/>
      <c r="M721" s="10"/>
      <c r="N721" s="10"/>
      <c r="U721" s="42"/>
      <c r="V721" s="42"/>
      <c r="W721" s="42"/>
      <c r="X721" s="24"/>
      <c r="Y721" s="24"/>
      <c r="Z721" s="24"/>
      <c r="AB721" s="24"/>
    </row>
    <row r="722" spans="1:28" s="11" customFormat="1" ht="20.100000000000001" customHeight="1" x14ac:dyDescent="0.25">
      <c r="A722" s="12" t="str">
        <f>IF(ISBLANK(CLASSI!$B737),"",IFERROR(CLASSI!$B737,""))</f>
        <v/>
      </c>
      <c r="B722" s="12" t="str">
        <f>IF(ISBLANK(VLOOKUP($A722,CLASSI!$B:$E,2,FALSE)),"",IFERROR(VLOOKUP($A722,CLASSI!$B:$E,2,FALSE),""))</f>
        <v/>
      </c>
      <c r="C722" s="12"/>
      <c r="D722" s="12"/>
      <c r="M722" s="10"/>
      <c r="N722" s="10"/>
      <c r="U722" s="42"/>
      <c r="V722" s="42"/>
      <c r="W722" s="42"/>
      <c r="X722" s="24"/>
      <c r="Y722" s="24"/>
      <c r="Z722" s="24"/>
      <c r="AB722" s="24"/>
    </row>
    <row r="723" spans="1:28" s="11" customFormat="1" ht="20.100000000000001" customHeight="1" x14ac:dyDescent="0.25">
      <c r="A723" s="12" t="str">
        <f>IF(ISBLANK(CLASSI!$B738),"",IFERROR(CLASSI!$B738,""))</f>
        <v/>
      </c>
      <c r="B723" s="12" t="str">
        <f>IF(ISBLANK(VLOOKUP($A723,CLASSI!$B:$E,2,FALSE)),"",IFERROR(VLOOKUP($A723,CLASSI!$B:$E,2,FALSE),""))</f>
        <v/>
      </c>
      <c r="C723" s="12"/>
      <c r="D723" s="12"/>
      <c r="M723" s="10"/>
      <c r="N723" s="10"/>
      <c r="U723" s="42"/>
      <c r="V723" s="42"/>
      <c r="W723" s="42"/>
      <c r="X723" s="24"/>
      <c r="Y723" s="24"/>
      <c r="Z723" s="24"/>
      <c r="AB723" s="24"/>
    </row>
    <row r="724" spans="1:28" s="11" customFormat="1" ht="20.100000000000001" customHeight="1" x14ac:dyDescent="0.25">
      <c r="A724" s="12" t="str">
        <f>IF(ISBLANK(CLASSI!$B739),"",IFERROR(CLASSI!$B739,""))</f>
        <v/>
      </c>
      <c r="B724" s="12" t="str">
        <f>IF(ISBLANK(VLOOKUP($A724,CLASSI!$B:$E,2,FALSE)),"",IFERROR(VLOOKUP($A724,CLASSI!$B:$E,2,FALSE),""))</f>
        <v/>
      </c>
      <c r="C724" s="12"/>
      <c r="D724" s="12"/>
      <c r="M724" s="10"/>
      <c r="N724" s="10"/>
      <c r="U724" s="42"/>
      <c r="V724" s="42"/>
      <c r="W724" s="42"/>
      <c r="X724" s="24"/>
      <c r="Y724" s="24"/>
      <c r="Z724" s="24"/>
      <c r="AB724" s="24"/>
    </row>
    <row r="725" spans="1:28" s="11" customFormat="1" ht="20.100000000000001" customHeight="1" x14ac:dyDescent="0.25">
      <c r="A725" s="12" t="str">
        <f>IF(ISBLANK(CLASSI!$B740),"",IFERROR(CLASSI!$B740,""))</f>
        <v/>
      </c>
      <c r="B725" s="12" t="str">
        <f>IF(ISBLANK(VLOOKUP($A725,CLASSI!$B:$E,2,FALSE)),"",IFERROR(VLOOKUP($A725,CLASSI!$B:$E,2,FALSE),""))</f>
        <v/>
      </c>
      <c r="C725" s="12"/>
      <c r="D725" s="12"/>
      <c r="M725" s="10"/>
      <c r="N725" s="10"/>
      <c r="U725" s="42"/>
      <c r="V725" s="42"/>
      <c r="W725" s="42"/>
      <c r="X725" s="24"/>
      <c r="Y725" s="24"/>
      <c r="Z725" s="24"/>
      <c r="AB725" s="24"/>
    </row>
    <row r="726" spans="1:28" s="11" customFormat="1" ht="20.100000000000001" customHeight="1" x14ac:dyDescent="0.25">
      <c r="A726" s="12" t="str">
        <f>IF(ISBLANK(CLASSI!$B741),"",IFERROR(CLASSI!$B741,""))</f>
        <v/>
      </c>
      <c r="B726" s="12" t="str">
        <f>IF(ISBLANK(VLOOKUP($A726,CLASSI!$B:$E,2,FALSE)),"",IFERROR(VLOOKUP($A726,CLASSI!$B:$E,2,FALSE),""))</f>
        <v/>
      </c>
      <c r="C726" s="12"/>
      <c r="D726" s="12"/>
      <c r="M726" s="10"/>
      <c r="N726" s="10"/>
      <c r="U726" s="42"/>
      <c r="V726" s="42"/>
      <c r="W726" s="42"/>
      <c r="X726" s="24"/>
      <c r="Y726" s="24"/>
      <c r="Z726" s="24"/>
      <c r="AB726" s="24"/>
    </row>
    <row r="727" spans="1:28" s="11" customFormat="1" ht="20.100000000000001" customHeight="1" x14ac:dyDescent="0.25">
      <c r="A727" s="12" t="str">
        <f>IF(ISBLANK(CLASSI!$B742),"",IFERROR(CLASSI!$B742,""))</f>
        <v/>
      </c>
      <c r="B727" s="12" t="str">
        <f>IF(ISBLANK(VLOOKUP($A727,CLASSI!$B:$E,2,FALSE)),"",IFERROR(VLOOKUP($A727,CLASSI!$B:$E,2,FALSE),""))</f>
        <v/>
      </c>
      <c r="C727" s="12"/>
      <c r="D727" s="12"/>
      <c r="M727" s="10"/>
      <c r="N727" s="10"/>
      <c r="U727" s="42"/>
      <c r="V727" s="42"/>
      <c r="W727" s="42"/>
      <c r="X727" s="24"/>
      <c r="Y727" s="24"/>
      <c r="Z727" s="24"/>
      <c r="AB727" s="24"/>
    </row>
    <row r="728" spans="1:28" s="11" customFormat="1" ht="20.100000000000001" customHeight="1" x14ac:dyDescent="0.25">
      <c r="A728" s="12" t="str">
        <f>IF(ISBLANK(CLASSI!$B743),"",IFERROR(CLASSI!$B743,""))</f>
        <v/>
      </c>
      <c r="B728" s="12" t="str">
        <f>IF(ISBLANK(VLOOKUP($A728,CLASSI!$B:$E,2,FALSE)),"",IFERROR(VLOOKUP($A728,CLASSI!$B:$E,2,FALSE),""))</f>
        <v/>
      </c>
      <c r="C728" s="12"/>
      <c r="D728" s="12"/>
      <c r="M728" s="10"/>
      <c r="N728" s="10"/>
      <c r="U728" s="42"/>
      <c r="V728" s="42"/>
      <c r="W728" s="42"/>
      <c r="X728" s="24"/>
      <c r="Y728" s="24"/>
      <c r="Z728" s="24"/>
      <c r="AB728" s="24"/>
    </row>
    <row r="729" spans="1:28" s="11" customFormat="1" ht="20.100000000000001" customHeight="1" x14ac:dyDescent="0.25">
      <c r="A729" s="12" t="str">
        <f>IF(ISBLANK(CLASSI!$B744),"",IFERROR(CLASSI!$B744,""))</f>
        <v/>
      </c>
      <c r="B729" s="12" t="str">
        <f>IF(ISBLANK(VLOOKUP($A729,CLASSI!$B:$E,2,FALSE)),"",IFERROR(VLOOKUP($A729,CLASSI!$B:$E,2,FALSE),""))</f>
        <v/>
      </c>
      <c r="C729" s="12"/>
      <c r="D729" s="12"/>
      <c r="M729" s="10"/>
      <c r="N729" s="10"/>
      <c r="U729" s="42"/>
      <c r="V729" s="42"/>
      <c r="W729" s="42"/>
      <c r="X729" s="24"/>
      <c r="Y729" s="24"/>
      <c r="Z729" s="24"/>
      <c r="AB729" s="24"/>
    </row>
    <row r="730" spans="1:28" s="11" customFormat="1" ht="20.100000000000001" customHeight="1" x14ac:dyDescent="0.25">
      <c r="A730" s="12" t="str">
        <f>IF(ISBLANK(CLASSI!$B745),"",IFERROR(CLASSI!$B745,""))</f>
        <v/>
      </c>
      <c r="B730" s="12" t="str">
        <f>IF(ISBLANK(VLOOKUP($A730,CLASSI!$B:$E,2,FALSE)),"",IFERROR(VLOOKUP($A730,CLASSI!$B:$E,2,FALSE),""))</f>
        <v/>
      </c>
      <c r="C730" s="12"/>
      <c r="D730" s="12"/>
      <c r="M730" s="10"/>
      <c r="N730" s="10"/>
      <c r="U730" s="42"/>
      <c r="V730" s="42"/>
      <c r="W730" s="42"/>
      <c r="X730" s="24"/>
      <c r="Y730" s="24"/>
      <c r="Z730" s="24"/>
      <c r="AB730" s="24"/>
    </row>
    <row r="731" spans="1:28" s="11" customFormat="1" ht="20.100000000000001" customHeight="1" x14ac:dyDescent="0.25">
      <c r="A731" s="12" t="str">
        <f>IF(ISBLANK(CLASSI!$B746),"",IFERROR(CLASSI!$B746,""))</f>
        <v/>
      </c>
      <c r="B731" s="12" t="str">
        <f>IF(ISBLANK(VLOOKUP($A731,CLASSI!$B:$E,2,FALSE)),"",IFERROR(VLOOKUP($A731,CLASSI!$B:$E,2,FALSE),""))</f>
        <v/>
      </c>
      <c r="C731" s="12"/>
      <c r="D731" s="12"/>
      <c r="M731" s="10"/>
      <c r="N731" s="10"/>
      <c r="U731" s="42"/>
      <c r="V731" s="42"/>
      <c r="W731" s="42"/>
      <c r="X731" s="24"/>
      <c r="Y731" s="24"/>
      <c r="Z731" s="24"/>
      <c r="AB731" s="24"/>
    </row>
    <row r="732" spans="1:28" s="11" customFormat="1" ht="20.100000000000001" customHeight="1" x14ac:dyDescent="0.25">
      <c r="A732" s="12" t="str">
        <f>IF(ISBLANK(CLASSI!$B747),"",IFERROR(CLASSI!$B747,""))</f>
        <v/>
      </c>
      <c r="B732" s="12" t="str">
        <f>IF(ISBLANK(VLOOKUP($A732,CLASSI!$B:$E,2,FALSE)),"",IFERROR(VLOOKUP($A732,CLASSI!$B:$E,2,FALSE),""))</f>
        <v/>
      </c>
      <c r="C732" s="12"/>
      <c r="D732" s="12"/>
      <c r="M732" s="10"/>
      <c r="N732" s="10"/>
      <c r="U732" s="42"/>
      <c r="V732" s="42"/>
      <c r="W732" s="42"/>
      <c r="X732" s="24"/>
      <c r="Y732" s="24"/>
      <c r="Z732" s="24"/>
      <c r="AB732" s="24"/>
    </row>
    <row r="733" spans="1:28" s="11" customFormat="1" ht="20.100000000000001" customHeight="1" x14ac:dyDescent="0.25">
      <c r="A733" s="12" t="str">
        <f>IF(ISBLANK(CLASSI!$B748),"",IFERROR(CLASSI!$B748,""))</f>
        <v/>
      </c>
      <c r="B733" s="12" t="str">
        <f>IF(ISBLANK(VLOOKUP($A733,CLASSI!$B:$E,2,FALSE)),"",IFERROR(VLOOKUP($A733,CLASSI!$B:$E,2,FALSE),""))</f>
        <v/>
      </c>
      <c r="C733" s="12"/>
      <c r="D733" s="12"/>
      <c r="M733" s="10"/>
      <c r="N733" s="10"/>
      <c r="U733" s="42"/>
      <c r="V733" s="42"/>
      <c r="W733" s="42"/>
      <c r="X733" s="24"/>
      <c r="Y733" s="24"/>
      <c r="Z733" s="24"/>
      <c r="AB733" s="24"/>
    </row>
    <row r="734" spans="1:28" s="11" customFormat="1" ht="20.100000000000001" customHeight="1" x14ac:dyDescent="0.25">
      <c r="A734" s="12" t="str">
        <f>IF(ISBLANK(CLASSI!$B749),"",IFERROR(CLASSI!$B749,""))</f>
        <v/>
      </c>
      <c r="B734" s="12" t="str">
        <f>IF(ISBLANK(VLOOKUP($A734,CLASSI!$B:$E,2,FALSE)),"",IFERROR(VLOOKUP($A734,CLASSI!$B:$E,2,FALSE),""))</f>
        <v/>
      </c>
      <c r="C734" s="12"/>
      <c r="D734" s="12"/>
      <c r="M734" s="10"/>
      <c r="N734" s="10"/>
      <c r="U734" s="42"/>
      <c r="V734" s="42"/>
      <c r="W734" s="42"/>
      <c r="X734" s="24"/>
      <c r="Y734" s="24"/>
      <c r="Z734" s="24"/>
      <c r="AB734" s="24"/>
    </row>
    <row r="735" spans="1:28" s="11" customFormat="1" ht="20.100000000000001" customHeight="1" x14ac:dyDescent="0.25">
      <c r="A735" s="12" t="str">
        <f>IF(ISBLANK(CLASSI!$B750),"",IFERROR(CLASSI!$B750,""))</f>
        <v/>
      </c>
      <c r="B735" s="12" t="str">
        <f>IF(ISBLANK(VLOOKUP($A735,CLASSI!$B:$E,2,FALSE)),"",IFERROR(VLOOKUP($A735,CLASSI!$B:$E,2,FALSE),""))</f>
        <v/>
      </c>
      <c r="C735" s="12"/>
      <c r="D735" s="12"/>
      <c r="M735" s="10"/>
      <c r="N735" s="10"/>
      <c r="U735" s="42"/>
      <c r="V735" s="42"/>
      <c r="W735" s="42"/>
      <c r="X735" s="24"/>
      <c r="Y735" s="24"/>
      <c r="Z735" s="24"/>
      <c r="AB735" s="24"/>
    </row>
    <row r="736" spans="1:28" s="11" customFormat="1" ht="20.100000000000001" customHeight="1" x14ac:dyDescent="0.25">
      <c r="A736" s="12" t="str">
        <f>IF(ISBLANK(CLASSI!$B751),"",IFERROR(CLASSI!$B751,""))</f>
        <v/>
      </c>
      <c r="B736" s="12" t="str">
        <f>IF(ISBLANK(VLOOKUP($A736,CLASSI!$B:$E,2,FALSE)),"",IFERROR(VLOOKUP($A736,CLASSI!$B:$E,2,FALSE),""))</f>
        <v/>
      </c>
      <c r="C736" s="12"/>
      <c r="D736" s="12"/>
      <c r="M736" s="10"/>
      <c r="N736" s="10"/>
      <c r="U736" s="42"/>
      <c r="V736" s="42"/>
      <c r="W736" s="42"/>
      <c r="X736" s="24"/>
      <c r="Y736" s="24"/>
      <c r="Z736" s="24"/>
      <c r="AB736" s="24"/>
    </row>
    <row r="737" spans="1:28" s="11" customFormat="1" ht="20.100000000000001" customHeight="1" x14ac:dyDescent="0.25">
      <c r="A737" s="12" t="str">
        <f>IF(ISBLANK(CLASSI!$B752),"",IFERROR(CLASSI!$B752,""))</f>
        <v/>
      </c>
      <c r="B737" s="12" t="str">
        <f>IF(ISBLANK(VLOOKUP($A737,CLASSI!$B:$E,2,FALSE)),"",IFERROR(VLOOKUP($A737,CLASSI!$B:$E,2,FALSE),""))</f>
        <v/>
      </c>
      <c r="C737" s="12"/>
      <c r="D737" s="12"/>
      <c r="M737" s="10"/>
      <c r="N737" s="10"/>
      <c r="U737" s="42"/>
      <c r="V737" s="42"/>
      <c r="W737" s="42"/>
      <c r="X737" s="24"/>
      <c r="Y737" s="24"/>
      <c r="Z737" s="24"/>
      <c r="AB737" s="24"/>
    </row>
    <row r="738" spans="1:28" s="11" customFormat="1" ht="20.100000000000001" customHeight="1" x14ac:dyDescent="0.25">
      <c r="A738" s="12" t="str">
        <f>IF(ISBLANK(CLASSI!$B753),"",IFERROR(CLASSI!$B753,""))</f>
        <v/>
      </c>
      <c r="B738" s="12" t="str">
        <f>IF(ISBLANK(VLOOKUP($A738,CLASSI!$B:$E,2,FALSE)),"",IFERROR(VLOOKUP($A738,CLASSI!$B:$E,2,FALSE),""))</f>
        <v/>
      </c>
      <c r="C738" s="12"/>
      <c r="D738" s="12"/>
      <c r="M738" s="10"/>
      <c r="N738" s="10"/>
      <c r="U738" s="42"/>
      <c r="V738" s="42"/>
      <c r="W738" s="42"/>
      <c r="X738" s="24"/>
      <c r="Y738" s="24"/>
      <c r="Z738" s="24"/>
      <c r="AB738" s="24"/>
    </row>
    <row r="739" spans="1:28" s="11" customFormat="1" ht="20.100000000000001" customHeight="1" x14ac:dyDescent="0.25">
      <c r="A739" s="12" t="str">
        <f>IF(ISBLANK(CLASSI!$B754),"",IFERROR(CLASSI!$B754,""))</f>
        <v/>
      </c>
      <c r="B739" s="12" t="str">
        <f>IF(ISBLANK(VLOOKUP($A739,CLASSI!$B:$E,2,FALSE)),"",IFERROR(VLOOKUP($A739,CLASSI!$B:$E,2,FALSE),""))</f>
        <v/>
      </c>
      <c r="C739" s="12"/>
      <c r="D739" s="12"/>
      <c r="M739" s="10"/>
      <c r="N739" s="10"/>
      <c r="U739" s="42"/>
      <c r="V739" s="42"/>
      <c r="W739" s="42"/>
      <c r="X739" s="24"/>
      <c r="Y739" s="24"/>
      <c r="Z739" s="24"/>
      <c r="AB739" s="24"/>
    </row>
    <row r="740" spans="1:28" s="11" customFormat="1" ht="20.100000000000001" customHeight="1" x14ac:dyDescent="0.25">
      <c r="A740" s="12" t="str">
        <f>IF(ISBLANK(CLASSI!$B755),"",IFERROR(CLASSI!$B755,""))</f>
        <v/>
      </c>
      <c r="B740" s="12" t="str">
        <f>IF(ISBLANK(VLOOKUP($A740,CLASSI!$B:$E,2,FALSE)),"",IFERROR(VLOOKUP($A740,CLASSI!$B:$E,2,FALSE),""))</f>
        <v/>
      </c>
      <c r="C740" s="12"/>
      <c r="D740" s="12"/>
      <c r="M740" s="10"/>
      <c r="N740" s="10"/>
      <c r="U740" s="42"/>
      <c r="V740" s="42"/>
      <c r="W740" s="42"/>
      <c r="X740" s="24"/>
      <c r="Y740" s="24"/>
      <c r="Z740" s="24"/>
      <c r="AB740" s="24"/>
    </row>
    <row r="741" spans="1:28" s="11" customFormat="1" ht="20.100000000000001" customHeight="1" x14ac:dyDescent="0.25">
      <c r="A741" s="12" t="str">
        <f>IF(ISBLANK(CLASSI!$B756),"",IFERROR(CLASSI!$B756,""))</f>
        <v/>
      </c>
      <c r="B741" s="12" t="str">
        <f>IF(ISBLANK(VLOOKUP($A741,CLASSI!$B:$E,2,FALSE)),"",IFERROR(VLOOKUP($A741,CLASSI!$B:$E,2,FALSE),""))</f>
        <v/>
      </c>
      <c r="C741" s="12"/>
      <c r="D741" s="12"/>
      <c r="M741" s="10"/>
      <c r="N741" s="10"/>
      <c r="U741" s="42"/>
      <c r="V741" s="42"/>
      <c r="W741" s="42"/>
      <c r="X741" s="24"/>
      <c r="Y741" s="24"/>
      <c r="Z741" s="24"/>
      <c r="AB741" s="24"/>
    </row>
    <row r="742" spans="1:28" s="11" customFormat="1" ht="20.100000000000001" customHeight="1" x14ac:dyDescent="0.25">
      <c r="A742" s="12" t="str">
        <f>IF(ISBLANK(CLASSI!$B757),"",IFERROR(CLASSI!$B757,""))</f>
        <v/>
      </c>
      <c r="B742" s="12" t="str">
        <f>IF(ISBLANK(VLOOKUP($A742,CLASSI!$B:$E,2,FALSE)),"",IFERROR(VLOOKUP($A742,CLASSI!$B:$E,2,FALSE),""))</f>
        <v/>
      </c>
      <c r="C742" s="12"/>
      <c r="D742" s="12"/>
      <c r="M742" s="10"/>
      <c r="N742" s="10"/>
      <c r="U742" s="42"/>
      <c r="V742" s="42"/>
      <c r="W742" s="42"/>
      <c r="X742" s="24"/>
      <c r="Y742" s="24"/>
      <c r="Z742" s="24"/>
      <c r="AB742" s="24"/>
    </row>
    <row r="743" spans="1:28" s="11" customFormat="1" ht="20.100000000000001" customHeight="1" x14ac:dyDescent="0.25">
      <c r="A743" s="12" t="str">
        <f>IF(ISBLANK(CLASSI!$B758),"",IFERROR(CLASSI!$B758,""))</f>
        <v/>
      </c>
      <c r="B743" s="12" t="str">
        <f>IF(ISBLANK(VLOOKUP($A743,CLASSI!$B:$E,2,FALSE)),"",IFERROR(VLOOKUP($A743,CLASSI!$B:$E,2,FALSE),""))</f>
        <v/>
      </c>
      <c r="C743" s="12"/>
      <c r="D743" s="12"/>
      <c r="M743" s="10"/>
      <c r="N743" s="10"/>
      <c r="U743" s="42"/>
      <c r="V743" s="42"/>
      <c r="W743" s="42"/>
      <c r="X743" s="24"/>
      <c r="Y743" s="24"/>
      <c r="Z743" s="24"/>
      <c r="AB743" s="24"/>
    </row>
    <row r="744" spans="1:28" s="11" customFormat="1" ht="20.100000000000001" customHeight="1" x14ac:dyDescent="0.25">
      <c r="A744" s="12" t="str">
        <f>IF(ISBLANK(CLASSI!$B759),"",IFERROR(CLASSI!$B759,""))</f>
        <v/>
      </c>
      <c r="B744" s="12" t="str">
        <f>IF(ISBLANK(VLOOKUP($A744,CLASSI!$B:$E,2,FALSE)),"",IFERROR(VLOOKUP($A744,CLASSI!$B:$E,2,FALSE),""))</f>
        <v/>
      </c>
      <c r="C744" s="12"/>
      <c r="D744" s="12"/>
      <c r="M744" s="10"/>
      <c r="N744" s="10"/>
      <c r="U744" s="42"/>
      <c r="V744" s="42"/>
      <c r="W744" s="42"/>
      <c r="X744" s="24"/>
      <c r="Y744" s="24"/>
      <c r="Z744" s="24"/>
      <c r="AB744" s="24"/>
    </row>
    <row r="745" spans="1:28" s="11" customFormat="1" ht="20.100000000000001" customHeight="1" x14ac:dyDescent="0.25">
      <c r="A745" s="12" t="str">
        <f>IF(ISBLANK(CLASSI!$B760),"",IFERROR(CLASSI!$B760,""))</f>
        <v/>
      </c>
      <c r="B745" s="12" t="str">
        <f>IF(ISBLANK(VLOOKUP($A745,CLASSI!$B:$E,2,FALSE)),"",IFERROR(VLOOKUP($A745,CLASSI!$B:$E,2,FALSE),""))</f>
        <v/>
      </c>
      <c r="C745" s="12"/>
      <c r="D745" s="12"/>
      <c r="M745" s="10"/>
      <c r="N745" s="10"/>
      <c r="U745" s="42"/>
      <c r="V745" s="42"/>
      <c r="W745" s="42"/>
      <c r="X745" s="24"/>
      <c r="Y745" s="24"/>
      <c r="Z745" s="24"/>
      <c r="AB745" s="24"/>
    </row>
    <row r="746" spans="1:28" s="11" customFormat="1" ht="20.100000000000001" customHeight="1" x14ac:dyDescent="0.25">
      <c r="A746" s="12" t="str">
        <f>IF(ISBLANK(CLASSI!$B761),"",IFERROR(CLASSI!$B761,""))</f>
        <v/>
      </c>
      <c r="B746" s="12" t="str">
        <f>IF(ISBLANK(VLOOKUP($A746,CLASSI!$B:$E,2,FALSE)),"",IFERROR(VLOOKUP($A746,CLASSI!$B:$E,2,FALSE),""))</f>
        <v/>
      </c>
      <c r="C746" s="12"/>
      <c r="D746" s="12"/>
      <c r="M746" s="10"/>
      <c r="N746" s="10"/>
      <c r="U746" s="42"/>
      <c r="V746" s="42"/>
      <c r="W746" s="42"/>
      <c r="X746" s="24"/>
      <c r="Y746" s="24"/>
      <c r="Z746" s="24"/>
      <c r="AB746" s="24"/>
    </row>
    <row r="747" spans="1:28" s="11" customFormat="1" ht="20.100000000000001" customHeight="1" x14ac:dyDescent="0.25">
      <c r="A747" s="12" t="str">
        <f>IF(ISBLANK(CLASSI!$B762),"",IFERROR(CLASSI!$B762,""))</f>
        <v/>
      </c>
      <c r="B747" s="12" t="str">
        <f>IF(ISBLANK(VLOOKUP($A747,CLASSI!$B:$E,2,FALSE)),"",IFERROR(VLOOKUP($A747,CLASSI!$B:$E,2,FALSE),""))</f>
        <v/>
      </c>
      <c r="C747" s="12"/>
      <c r="D747" s="12"/>
      <c r="M747" s="10"/>
      <c r="N747" s="10"/>
      <c r="U747" s="42"/>
      <c r="V747" s="42"/>
      <c r="W747" s="42"/>
      <c r="X747" s="24"/>
      <c r="Y747" s="24"/>
      <c r="Z747" s="24"/>
      <c r="AB747" s="24"/>
    </row>
    <row r="748" spans="1:28" s="11" customFormat="1" ht="20.100000000000001" customHeight="1" x14ac:dyDescent="0.25">
      <c r="A748" s="12" t="str">
        <f>IF(ISBLANK(CLASSI!$B763),"",IFERROR(CLASSI!$B763,""))</f>
        <v/>
      </c>
      <c r="B748" s="12" t="str">
        <f>IF(ISBLANK(VLOOKUP($A748,CLASSI!$B:$E,2,FALSE)),"",IFERROR(VLOOKUP($A748,CLASSI!$B:$E,2,FALSE),""))</f>
        <v/>
      </c>
      <c r="C748" s="12"/>
      <c r="D748" s="12"/>
      <c r="M748" s="10"/>
      <c r="N748" s="10"/>
      <c r="U748" s="42"/>
      <c r="V748" s="42"/>
      <c r="W748" s="42"/>
      <c r="X748" s="24"/>
      <c r="Y748" s="24"/>
      <c r="Z748" s="24"/>
      <c r="AB748" s="24"/>
    </row>
    <row r="749" spans="1:28" s="11" customFormat="1" ht="20.100000000000001" customHeight="1" x14ac:dyDescent="0.25">
      <c r="A749" s="12" t="str">
        <f>IF(ISBLANK(CLASSI!$B764),"",IFERROR(CLASSI!$B764,""))</f>
        <v/>
      </c>
      <c r="B749" s="12" t="str">
        <f>IF(ISBLANK(VLOOKUP($A749,CLASSI!$B:$E,2,FALSE)),"",IFERROR(VLOOKUP($A749,CLASSI!$B:$E,2,FALSE),""))</f>
        <v/>
      </c>
      <c r="C749" s="12"/>
      <c r="D749" s="12"/>
      <c r="M749" s="10"/>
      <c r="N749" s="10"/>
      <c r="U749" s="42"/>
      <c r="V749" s="42"/>
      <c r="W749" s="42"/>
      <c r="X749" s="24"/>
      <c r="Y749" s="24"/>
      <c r="Z749" s="24"/>
      <c r="AB749" s="24"/>
    </row>
    <row r="750" spans="1:28" s="11" customFormat="1" ht="20.100000000000001" customHeight="1" x14ac:dyDescent="0.25">
      <c r="A750" s="12" t="str">
        <f>IF(ISBLANK(CLASSI!$B765),"",IFERROR(CLASSI!$B765,""))</f>
        <v/>
      </c>
      <c r="B750" s="12" t="str">
        <f>IF(ISBLANK(VLOOKUP($A750,CLASSI!$B:$E,2,FALSE)),"",IFERROR(VLOOKUP($A750,CLASSI!$B:$E,2,FALSE),""))</f>
        <v/>
      </c>
      <c r="C750" s="12"/>
      <c r="D750" s="12"/>
      <c r="M750" s="10"/>
      <c r="N750" s="10"/>
      <c r="U750" s="42"/>
      <c r="V750" s="42"/>
      <c r="W750" s="42"/>
      <c r="X750" s="24"/>
      <c r="Y750" s="24"/>
      <c r="Z750" s="24"/>
      <c r="AB750" s="24"/>
    </row>
    <row r="751" spans="1:28" s="11" customFormat="1" ht="20.100000000000001" customHeight="1" x14ac:dyDescent="0.25">
      <c r="A751" s="12" t="str">
        <f>IF(ISBLANK(CLASSI!$B766),"",IFERROR(CLASSI!$B766,""))</f>
        <v/>
      </c>
      <c r="B751" s="12" t="str">
        <f>IF(ISBLANK(VLOOKUP($A751,CLASSI!$B:$E,2,FALSE)),"",IFERROR(VLOOKUP($A751,CLASSI!$B:$E,2,FALSE),""))</f>
        <v/>
      </c>
      <c r="C751" s="12"/>
      <c r="D751" s="12"/>
      <c r="M751" s="10"/>
      <c r="N751" s="10"/>
      <c r="U751" s="42"/>
      <c r="V751" s="42"/>
      <c r="W751" s="42"/>
      <c r="X751" s="24"/>
      <c r="Y751" s="24"/>
      <c r="Z751" s="24"/>
      <c r="AB751" s="24"/>
    </row>
    <row r="752" spans="1:28" s="11" customFormat="1" ht="20.100000000000001" customHeight="1" x14ac:dyDescent="0.25">
      <c r="A752" s="12" t="str">
        <f>IF(ISBLANK(CLASSI!$B767),"",IFERROR(CLASSI!$B767,""))</f>
        <v/>
      </c>
      <c r="B752" s="12" t="str">
        <f>IF(ISBLANK(VLOOKUP($A752,CLASSI!$B:$E,2,FALSE)),"",IFERROR(VLOOKUP($A752,CLASSI!$B:$E,2,FALSE),""))</f>
        <v/>
      </c>
      <c r="C752" s="12"/>
      <c r="D752" s="12"/>
      <c r="M752" s="10"/>
      <c r="N752" s="10"/>
      <c r="U752" s="42"/>
      <c r="V752" s="42"/>
      <c r="W752" s="42"/>
      <c r="X752" s="24"/>
      <c r="Y752" s="24"/>
      <c r="Z752" s="24"/>
      <c r="AB752" s="24"/>
    </row>
    <row r="753" spans="1:28" s="11" customFormat="1" ht="20.100000000000001" customHeight="1" x14ac:dyDescent="0.25">
      <c r="A753" s="12" t="str">
        <f>IF(ISBLANK(CLASSI!$B768),"",IFERROR(CLASSI!$B768,""))</f>
        <v/>
      </c>
      <c r="B753" s="12" t="str">
        <f>IF(ISBLANK(VLOOKUP($A753,CLASSI!$B:$E,2,FALSE)),"",IFERROR(VLOOKUP($A753,CLASSI!$B:$E,2,FALSE),""))</f>
        <v/>
      </c>
      <c r="C753" s="12"/>
      <c r="D753" s="12"/>
      <c r="M753" s="10"/>
      <c r="N753" s="10"/>
      <c r="U753" s="42"/>
      <c r="V753" s="42"/>
      <c r="W753" s="42"/>
      <c r="X753" s="24"/>
      <c r="Y753" s="24"/>
      <c r="Z753" s="24"/>
      <c r="AB753" s="24"/>
    </row>
    <row r="754" spans="1:28" s="11" customFormat="1" ht="20.100000000000001" customHeight="1" x14ac:dyDescent="0.25">
      <c r="A754" s="12" t="str">
        <f>IF(ISBLANK(CLASSI!$B769),"",IFERROR(CLASSI!$B769,""))</f>
        <v/>
      </c>
      <c r="B754" s="12" t="str">
        <f>IF(ISBLANK(VLOOKUP($A754,CLASSI!$B:$E,2,FALSE)),"",IFERROR(VLOOKUP($A754,CLASSI!$B:$E,2,FALSE),""))</f>
        <v/>
      </c>
      <c r="C754" s="12"/>
      <c r="D754" s="12"/>
      <c r="M754" s="10"/>
      <c r="N754" s="10"/>
      <c r="U754" s="42"/>
      <c r="V754" s="42"/>
      <c r="W754" s="42"/>
      <c r="X754" s="24"/>
      <c r="Y754" s="24"/>
      <c r="Z754" s="24"/>
      <c r="AB754" s="24"/>
    </row>
    <row r="755" spans="1:28" s="11" customFormat="1" ht="20.100000000000001" customHeight="1" x14ac:dyDescent="0.25">
      <c r="A755" s="12" t="str">
        <f>IF(ISBLANK(CLASSI!$B770),"",IFERROR(CLASSI!$B770,""))</f>
        <v/>
      </c>
      <c r="B755" s="12" t="str">
        <f>IF(ISBLANK(VLOOKUP($A755,CLASSI!$B:$E,2,FALSE)),"",IFERROR(VLOOKUP($A755,CLASSI!$B:$E,2,FALSE),""))</f>
        <v/>
      </c>
      <c r="C755" s="12"/>
      <c r="D755" s="12"/>
      <c r="M755" s="10"/>
      <c r="N755" s="10"/>
      <c r="U755" s="42"/>
      <c r="V755" s="42"/>
      <c r="W755" s="42"/>
      <c r="X755" s="24"/>
      <c r="Y755" s="24"/>
      <c r="Z755" s="24"/>
      <c r="AB755" s="24"/>
    </row>
    <row r="756" spans="1:28" s="11" customFormat="1" ht="20.100000000000001" customHeight="1" x14ac:dyDescent="0.25">
      <c r="A756" s="12" t="str">
        <f>IF(ISBLANK(CLASSI!$B771),"",IFERROR(CLASSI!$B771,""))</f>
        <v/>
      </c>
      <c r="B756" s="12" t="str">
        <f>IF(ISBLANK(VLOOKUP($A756,CLASSI!$B:$E,2,FALSE)),"",IFERROR(VLOOKUP($A756,CLASSI!$B:$E,2,FALSE),""))</f>
        <v/>
      </c>
      <c r="C756" s="12"/>
      <c r="D756" s="12"/>
      <c r="M756" s="10"/>
      <c r="N756" s="10"/>
      <c r="U756" s="42"/>
      <c r="V756" s="42"/>
      <c r="W756" s="42"/>
      <c r="X756" s="24"/>
      <c r="Y756" s="24"/>
      <c r="Z756" s="24"/>
      <c r="AB756" s="24"/>
    </row>
    <row r="757" spans="1:28" s="11" customFormat="1" ht="20.100000000000001" customHeight="1" x14ac:dyDescent="0.25">
      <c r="A757" s="12" t="str">
        <f>IF(ISBLANK(CLASSI!$B772),"",IFERROR(CLASSI!$B772,""))</f>
        <v/>
      </c>
      <c r="B757" s="12" t="str">
        <f>IF(ISBLANK(VLOOKUP($A757,CLASSI!$B:$E,2,FALSE)),"",IFERROR(VLOOKUP($A757,CLASSI!$B:$E,2,FALSE),""))</f>
        <v/>
      </c>
      <c r="C757" s="12"/>
      <c r="D757" s="12"/>
      <c r="M757" s="10"/>
      <c r="N757" s="10"/>
      <c r="U757" s="42"/>
      <c r="V757" s="42"/>
      <c r="W757" s="42"/>
      <c r="X757" s="24"/>
      <c r="Y757" s="24"/>
      <c r="Z757" s="24"/>
      <c r="AB757" s="24"/>
    </row>
    <row r="758" spans="1:28" s="11" customFormat="1" ht="20.100000000000001" customHeight="1" x14ac:dyDescent="0.25">
      <c r="A758" s="12" t="str">
        <f>IF(ISBLANK(CLASSI!$B773),"",IFERROR(CLASSI!$B773,""))</f>
        <v/>
      </c>
      <c r="B758" s="12" t="str">
        <f>IF(ISBLANK(VLOOKUP($A758,CLASSI!$B:$E,2,FALSE)),"",IFERROR(VLOOKUP($A758,CLASSI!$B:$E,2,FALSE),""))</f>
        <v/>
      </c>
      <c r="C758" s="12"/>
      <c r="D758" s="12"/>
      <c r="M758" s="10"/>
      <c r="N758" s="10"/>
      <c r="U758" s="42"/>
      <c r="V758" s="42"/>
      <c r="W758" s="42"/>
      <c r="X758" s="24"/>
      <c r="Y758" s="24"/>
      <c r="Z758" s="24"/>
      <c r="AB758" s="24"/>
    </row>
    <row r="759" spans="1:28" s="11" customFormat="1" ht="20.100000000000001" customHeight="1" x14ac:dyDescent="0.25">
      <c r="A759" s="12" t="str">
        <f>IF(ISBLANK(CLASSI!$B774),"",IFERROR(CLASSI!$B774,""))</f>
        <v/>
      </c>
      <c r="B759" s="12" t="str">
        <f>IF(ISBLANK(VLOOKUP($A759,CLASSI!$B:$E,2,FALSE)),"",IFERROR(VLOOKUP($A759,CLASSI!$B:$E,2,FALSE),""))</f>
        <v/>
      </c>
      <c r="C759" s="12"/>
      <c r="D759" s="12"/>
      <c r="M759" s="10"/>
      <c r="N759" s="10"/>
      <c r="U759" s="42"/>
      <c r="V759" s="42"/>
      <c r="W759" s="42"/>
      <c r="X759" s="24"/>
      <c r="Y759" s="24"/>
      <c r="Z759" s="24"/>
      <c r="AB759" s="24"/>
    </row>
    <row r="760" spans="1:28" s="11" customFormat="1" ht="20.100000000000001" customHeight="1" x14ac:dyDescent="0.25">
      <c r="A760" s="12" t="str">
        <f>IF(ISBLANK(CLASSI!$B775),"",IFERROR(CLASSI!$B775,""))</f>
        <v/>
      </c>
      <c r="B760" s="12" t="str">
        <f>IF(ISBLANK(VLOOKUP($A760,CLASSI!$B:$E,2,FALSE)),"",IFERROR(VLOOKUP($A760,CLASSI!$B:$E,2,FALSE),""))</f>
        <v/>
      </c>
      <c r="C760" s="12"/>
      <c r="D760" s="12"/>
      <c r="M760" s="10"/>
      <c r="N760" s="10"/>
      <c r="U760" s="42"/>
      <c r="V760" s="42"/>
      <c r="W760" s="42"/>
      <c r="X760" s="24"/>
      <c r="Y760" s="24"/>
      <c r="Z760" s="24"/>
      <c r="AB760" s="24"/>
    </row>
    <row r="761" spans="1:28" s="11" customFormat="1" ht="20.100000000000001" customHeight="1" x14ac:dyDescent="0.25">
      <c r="A761" s="12" t="str">
        <f>IF(ISBLANK(CLASSI!$B776),"",IFERROR(CLASSI!$B776,""))</f>
        <v/>
      </c>
      <c r="B761" s="12" t="str">
        <f>IF(ISBLANK(VLOOKUP($A761,CLASSI!$B:$E,2,FALSE)),"",IFERROR(VLOOKUP($A761,CLASSI!$B:$E,2,FALSE),""))</f>
        <v/>
      </c>
      <c r="C761" s="12"/>
      <c r="D761" s="12"/>
      <c r="M761" s="10"/>
      <c r="N761" s="10"/>
      <c r="U761" s="42"/>
      <c r="V761" s="42"/>
      <c r="W761" s="42"/>
      <c r="X761" s="24"/>
      <c r="Y761" s="24"/>
      <c r="Z761" s="24"/>
      <c r="AB761" s="24"/>
    </row>
    <row r="762" spans="1:28" s="11" customFormat="1" ht="20.100000000000001" customHeight="1" x14ac:dyDescent="0.25">
      <c r="A762" s="12" t="str">
        <f>IF(ISBLANK(CLASSI!$B777),"",IFERROR(CLASSI!$B777,""))</f>
        <v/>
      </c>
      <c r="B762" s="12" t="str">
        <f>IF(ISBLANK(VLOOKUP($A762,CLASSI!$B:$E,2,FALSE)),"",IFERROR(VLOOKUP($A762,CLASSI!$B:$E,2,FALSE),""))</f>
        <v/>
      </c>
      <c r="C762" s="12"/>
      <c r="D762" s="12"/>
      <c r="M762" s="10"/>
      <c r="N762" s="10"/>
      <c r="U762" s="42"/>
      <c r="V762" s="42"/>
      <c r="W762" s="42"/>
      <c r="X762" s="24"/>
      <c r="Y762" s="24"/>
      <c r="Z762" s="24"/>
      <c r="AB762" s="24"/>
    </row>
    <row r="763" spans="1:28" s="11" customFormat="1" ht="20.100000000000001" customHeight="1" x14ac:dyDescent="0.25">
      <c r="A763" s="12" t="str">
        <f>IF(ISBLANK(CLASSI!$B778),"",IFERROR(CLASSI!$B778,""))</f>
        <v/>
      </c>
      <c r="B763" s="12" t="str">
        <f>IF(ISBLANK(VLOOKUP($A763,CLASSI!$B:$E,2,FALSE)),"",IFERROR(VLOOKUP($A763,CLASSI!$B:$E,2,FALSE),""))</f>
        <v/>
      </c>
      <c r="C763" s="12"/>
      <c r="D763" s="12"/>
      <c r="M763" s="10"/>
      <c r="N763" s="10"/>
      <c r="U763" s="42"/>
      <c r="V763" s="42"/>
      <c r="W763" s="42"/>
      <c r="X763" s="24"/>
      <c r="Y763" s="24"/>
      <c r="Z763" s="24"/>
      <c r="AB763" s="24"/>
    </row>
    <row r="764" spans="1:28" s="11" customFormat="1" ht="20.100000000000001" customHeight="1" x14ac:dyDescent="0.25">
      <c r="A764" s="12" t="str">
        <f>IF(ISBLANK(CLASSI!$B779),"",IFERROR(CLASSI!$B779,""))</f>
        <v/>
      </c>
      <c r="B764" s="12" t="str">
        <f>IF(ISBLANK(VLOOKUP($A764,CLASSI!$B:$E,2,FALSE)),"",IFERROR(VLOOKUP($A764,CLASSI!$B:$E,2,FALSE),""))</f>
        <v/>
      </c>
      <c r="C764" s="12"/>
      <c r="D764" s="12"/>
      <c r="M764" s="10"/>
      <c r="N764" s="10"/>
      <c r="U764" s="42"/>
      <c r="V764" s="42"/>
      <c r="W764" s="42"/>
      <c r="X764" s="24"/>
      <c r="Y764" s="24"/>
      <c r="Z764" s="24"/>
      <c r="AB764" s="24"/>
    </row>
    <row r="765" spans="1:28" s="11" customFormat="1" ht="20.100000000000001" customHeight="1" x14ac:dyDescent="0.25">
      <c r="A765" s="12" t="str">
        <f>IF(ISBLANK(CLASSI!$B780),"",IFERROR(CLASSI!$B780,""))</f>
        <v/>
      </c>
      <c r="B765" s="12" t="str">
        <f>IF(ISBLANK(VLOOKUP($A765,CLASSI!$B:$E,2,FALSE)),"",IFERROR(VLOOKUP($A765,CLASSI!$B:$E,2,FALSE),""))</f>
        <v/>
      </c>
      <c r="C765" s="12"/>
      <c r="D765" s="12"/>
      <c r="M765" s="10"/>
      <c r="N765" s="10"/>
      <c r="U765" s="42"/>
      <c r="V765" s="42"/>
      <c r="W765" s="42"/>
      <c r="X765" s="24"/>
      <c r="Y765" s="24"/>
      <c r="Z765" s="24"/>
      <c r="AB765" s="24"/>
    </row>
    <row r="766" spans="1:28" s="11" customFormat="1" ht="20.100000000000001" customHeight="1" x14ac:dyDescent="0.25">
      <c r="A766" s="12" t="str">
        <f>IF(ISBLANK(CLASSI!$B781),"",IFERROR(CLASSI!$B781,""))</f>
        <v/>
      </c>
      <c r="B766" s="12" t="str">
        <f>IF(ISBLANK(VLOOKUP($A766,CLASSI!$B:$E,2,FALSE)),"",IFERROR(VLOOKUP($A766,CLASSI!$B:$E,2,FALSE),""))</f>
        <v/>
      </c>
      <c r="C766" s="12"/>
      <c r="D766" s="12"/>
      <c r="M766" s="10"/>
      <c r="N766" s="10"/>
      <c r="U766" s="42"/>
      <c r="V766" s="42"/>
      <c r="W766" s="42"/>
      <c r="X766" s="24"/>
      <c r="Y766" s="24"/>
      <c r="Z766" s="24"/>
      <c r="AB766" s="24"/>
    </row>
    <row r="767" spans="1:28" s="11" customFormat="1" ht="20.100000000000001" customHeight="1" x14ac:dyDescent="0.25">
      <c r="A767" s="12" t="str">
        <f>IF(ISBLANK(CLASSI!$B782),"",IFERROR(CLASSI!$B782,""))</f>
        <v/>
      </c>
      <c r="B767" s="12" t="str">
        <f>IF(ISBLANK(VLOOKUP($A767,CLASSI!$B:$E,2,FALSE)),"",IFERROR(VLOOKUP($A767,CLASSI!$B:$E,2,FALSE),""))</f>
        <v/>
      </c>
      <c r="C767" s="12"/>
      <c r="D767" s="12"/>
      <c r="M767" s="10"/>
      <c r="N767" s="10"/>
      <c r="U767" s="42"/>
      <c r="V767" s="42"/>
      <c r="W767" s="42"/>
      <c r="X767" s="24"/>
      <c r="Y767" s="24"/>
      <c r="Z767" s="24"/>
      <c r="AB767" s="24"/>
    </row>
    <row r="768" spans="1:28" s="11" customFormat="1" ht="20.100000000000001" customHeight="1" x14ac:dyDescent="0.25">
      <c r="A768" s="12" t="str">
        <f>IF(ISBLANK(CLASSI!$B783),"",IFERROR(CLASSI!$B783,""))</f>
        <v/>
      </c>
      <c r="B768" s="12" t="str">
        <f>IF(ISBLANK(VLOOKUP($A768,CLASSI!$B:$E,2,FALSE)),"",IFERROR(VLOOKUP($A768,CLASSI!$B:$E,2,FALSE),""))</f>
        <v/>
      </c>
      <c r="C768" s="12"/>
      <c r="D768" s="12"/>
      <c r="M768" s="10"/>
      <c r="N768" s="10"/>
      <c r="U768" s="42"/>
      <c r="V768" s="42"/>
      <c r="W768" s="42"/>
      <c r="X768" s="24"/>
      <c r="Y768" s="24"/>
      <c r="Z768" s="24"/>
      <c r="AB768" s="24"/>
    </row>
    <row r="769" spans="1:28" s="11" customFormat="1" ht="20.100000000000001" customHeight="1" x14ac:dyDescent="0.25">
      <c r="A769" s="12" t="str">
        <f>IF(ISBLANK(CLASSI!$B784),"",IFERROR(CLASSI!$B784,""))</f>
        <v/>
      </c>
      <c r="B769" s="12" t="str">
        <f>IF(ISBLANK(VLOOKUP($A769,CLASSI!$B:$E,2,FALSE)),"",IFERROR(VLOOKUP($A769,CLASSI!$B:$E,2,FALSE),""))</f>
        <v/>
      </c>
      <c r="C769" s="12"/>
      <c r="D769" s="12"/>
      <c r="M769" s="10"/>
      <c r="N769" s="10"/>
      <c r="U769" s="42"/>
      <c r="V769" s="42"/>
      <c r="W769" s="42"/>
      <c r="X769" s="24"/>
      <c r="Y769" s="24"/>
      <c r="Z769" s="24"/>
      <c r="AB769" s="24"/>
    </row>
    <row r="770" spans="1:28" s="11" customFormat="1" ht="20.100000000000001" customHeight="1" x14ac:dyDescent="0.25">
      <c r="A770" s="12" t="str">
        <f>IF(ISBLANK(CLASSI!$B785),"",IFERROR(CLASSI!$B785,""))</f>
        <v/>
      </c>
      <c r="B770" s="12" t="str">
        <f>IF(ISBLANK(VLOOKUP($A770,CLASSI!$B:$E,2,FALSE)),"",IFERROR(VLOOKUP($A770,CLASSI!$B:$E,2,FALSE),""))</f>
        <v/>
      </c>
      <c r="C770" s="12"/>
      <c r="D770" s="12"/>
      <c r="M770" s="10"/>
      <c r="N770" s="10"/>
      <c r="U770" s="42"/>
      <c r="V770" s="42"/>
      <c r="W770" s="42"/>
      <c r="X770" s="24"/>
      <c r="Y770" s="24"/>
      <c r="Z770" s="24"/>
      <c r="AB770" s="24"/>
    </row>
    <row r="771" spans="1:28" s="11" customFormat="1" ht="20.100000000000001" customHeight="1" x14ac:dyDescent="0.25">
      <c r="A771" s="12" t="str">
        <f>IF(ISBLANK(CLASSI!$B786),"",IFERROR(CLASSI!$B786,""))</f>
        <v/>
      </c>
      <c r="B771" s="12" t="str">
        <f>IF(ISBLANK(VLOOKUP($A771,CLASSI!$B:$E,2,FALSE)),"",IFERROR(VLOOKUP($A771,CLASSI!$B:$E,2,FALSE),""))</f>
        <v/>
      </c>
      <c r="C771" s="12"/>
      <c r="D771" s="12"/>
      <c r="M771" s="10"/>
      <c r="N771" s="10"/>
      <c r="U771" s="42"/>
      <c r="V771" s="42"/>
      <c r="W771" s="42"/>
      <c r="X771" s="24"/>
      <c r="Y771" s="24"/>
      <c r="Z771" s="24"/>
      <c r="AB771" s="24"/>
    </row>
    <row r="772" spans="1:28" s="11" customFormat="1" ht="20.100000000000001" customHeight="1" x14ac:dyDescent="0.25">
      <c r="A772" s="12" t="str">
        <f>IF(ISBLANK(CLASSI!$B787),"",IFERROR(CLASSI!$B787,""))</f>
        <v/>
      </c>
      <c r="B772" s="12" t="str">
        <f>IF(ISBLANK(VLOOKUP($A772,CLASSI!$B:$E,2,FALSE)),"",IFERROR(VLOOKUP($A772,CLASSI!$B:$E,2,FALSE),""))</f>
        <v/>
      </c>
      <c r="C772" s="12"/>
      <c r="D772" s="12"/>
      <c r="M772" s="10"/>
      <c r="N772" s="10"/>
      <c r="U772" s="42"/>
      <c r="V772" s="42"/>
      <c r="W772" s="42"/>
      <c r="X772" s="24"/>
      <c r="Y772" s="24"/>
      <c r="Z772" s="24"/>
      <c r="AB772" s="24"/>
    </row>
    <row r="773" spans="1:28" s="11" customFormat="1" ht="20.100000000000001" customHeight="1" x14ac:dyDescent="0.25">
      <c r="A773" s="12" t="str">
        <f>IF(ISBLANK(CLASSI!$B788),"",IFERROR(CLASSI!$B788,""))</f>
        <v/>
      </c>
      <c r="B773" s="12" t="str">
        <f>IF(ISBLANK(VLOOKUP($A773,CLASSI!$B:$E,2,FALSE)),"",IFERROR(VLOOKUP($A773,CLASSI!$B:$E,2,FALSE),""))</f>
        <v/>
      </c>
      <c r="C773" s="12"/>
      <c r="D773" s="12"/>
      <c r="M773" s="10"/>
      <c r="N773" s="10"/>
      <c r="U773" s="42"/>
      <c r="V773" s="42"/>
      <c r="W773" s="42"/>
      <c r="X773" s="24"/>
      <c r="Y773" s="24"/>
      <c r="Z773" s="24"/>
      <c r="AB773" s="24"/>
    </row>
    <row r="774" spans="1:28" s="11" customFormat="1" ht="20.100000000000001" customHeight="1" x14ac:dyDescent="0.25">
      <c r="A774" s="12" t="str">
        <f>IF(ISBLANK(CLASSI!$B789),"",IFERROR(CLASSI!$B789,""))</f>
        <v/>
      </c>
      <c r="B774" s="12" t="str">
        <f>IF(ISBLANK(VLOOKUP($A774,CLASSI!$B:$E,2,FALSE)),"",IFERROR(VLOOKUP($A774,CLASSI!$B:$E,2,FALSE),""))</f>
        <v/>
      </c>
      <c r="C774" s="12"/>
      <c r="D774" s="12"/>
      <c r="M774" s="10"/>
      <c r="N774" s="10"/>
      <c r="U774" s="42"/>
      <c r="V774" s="42"/>
      <c r="W774" s="42"/>
      <c r="X774" s="24"/>
      <c r="Y774" s="24"/>
      <c r="Z774" s="24"/>
      <c r="AB774" s="24"/>
    </row>
    <row r="775" spans="1:28" s="11" customFormat="1" ht="20.100000000000001" customHeight="1" x14ac:dyDescent="0.25">
      <c r="A775" s="12" t="str">
        <f>IF(ISBLANK(CLASSI!$B790),"",IFERROR(CLASSI!$B790,""))</f>
        <v/>
      </c>
      <c r="B775" s="12" t="str">
        <f>IF(ISBLANK(VLOOKUP($A775,CLASSI!$B:$E,2,FALSE)),"",IFERROR(VLOOKUP($A775,CLASSI!$B:$E,2,FALSE),""))</f>
        <v/>
      </c>
      <c r="C775" s="12"/>
      <c r="D775" s="12"/>
      <c r="M775" s="10"/>
      <c r="N775" s="10"/>
      <c r="U775" s="42"/>
      <c r="V775" s="42"/>
      <c r="W775" s="42"/>
      <c r="X775" s="24"/>
      <c r="Y775" s="24"/>
      <c r="Z775" s="24"/>
      <c r="AB775" s="24"/>
    </row>
    <row r="776" spans="1:28" s="11" customFormat="1" ht="20.100000000000001" customHeight="1" x14ac:dyDescent="0.25">
      <c r="A776" s="12" t="str">
        <f>IF(ISBLANK(CLASSI!$B791),"",IFERROR(CLASSI!$B791,""))</f>
        <v/>
      </c>
      <c r="B776" s="12" t="str">
        <f>IF(ISBLANK(VLOOKUP($A776,CLASSI!$B:$E,2,FALSE)),"",IFERROR(VLOOKUP($A776,CLASSI!$B:$E,2,FALSE),""))</f>
        <v/>
      </c>
      <c r="C776" s="12"/>
      <c r="D776" s="12"/>
      <c r="M776" s="10"/>
      <c r="N776" s="10"/>
      <c r="U776" s="42"/>
      <c r="V776" s="42"/>
      <c r="W776" s="42"/>
      <c r="X776" s="24"/>
      <c r="Y776" s="24"/>
      <c r="Z776" s="24"/>
      <c r="AB776" s="24"/>
    </row>
    <row r="777" spans="1:28" s="11" customFormat="1" ht="20.100000000000001" customHeight="1" x14ac:dyDescent="0.25">
      <c r="A777" s="12" t="str">
        <f>IF(ISBLANK(CLASSI!$B792),"",IFERROR(CLASSI!$B792,""))</f>
        <v/>
      </c>
      <c r="B777" s="12" t="str">
        <f>IF(ISBLANK(VLOOKUP($A777,CLASSI!$B:$E,2,FALSE)),"",IFERROR(VLOOKUP($A777,CLASSI!$B:$E,2,FALSE),""))</f>
        <v/>
      </c>
      <c r="C777" s="12"/>
      <c r="D777" s="12"/>
      <c r="M777" s="10"/>
      <c r="N777" s="10"/>
      <c r="U777" s="42"/>
      <c r="V777" s="42"/>
      <c r="W777" s="42"/>
      <c r="X777" s="24"/>
      <c r="Y777" s="24"/>
      <c r="Z777" s="24"/>
      <c r="AB777" s="24"/>
    </row>
    <row r="778" spans="1:28" s="11" customFormat="1" ht="20.100000000000001" customHeight="1" x14ac:dyDescent="0.25">
      <c r="A778" s="12" t="str">
        <f>IF(ISBLANK(CLASSI!$B793),"",IFERROR(CLASSI!$B793,""))</f>
        <v/>
      </c>
      <c r="B778" s="12" t="str">
        <f>IF(ISBLANK(VLOOKUP($A778,CLASSI!$B:$E,2,FALSE)),"",IFERROR(VLOOKUP($A778,CLASSI!$B:$E,2,FALSE),""))</f>
        <v/>
      </c>
      <c r="C778" s="12"/>
      <c r="D778" s="12"/>
      <c r="M778" s="10"/>
      <c r="N778" s="10"/>
      <c r="U778" s="42"/>
      <c r="V778" s="42"/>
      <c r="W778" s="42"/>
      <c r="X778" s="24"/>
      <c r="Y778" s="24"/>
      <c r="Z778" s="24"/>
      <c r="AB778" s="24"/>
    </row>
    <row r="779" spans="1:28" s="11" customFormat="1" ht="20.100000000000001" customHeight="1" x14ac:dyDescent="0.25">
      <c r="A779" s="12" t="str">
        <f>IF(ISBLANK(CLASSI!$B794),"",IFERROR(CLASSI!$B794,""))</f>
        <v/>
      </c>
      <c r="B779" s="12" t="str">
        <f>IF(ISBLANK(VLOOKUP($A779,CLASSI!$B:$E,2,FALSE)),"",IFERROR(VLOOKUP($A779,CLASSI!$B:$E,2,FALSE),""))</f>
        <v/>
      </c>
      <c r="C779" s="12"/>
      <c r="D779" s="12"/>
      <c r="M779" s="10"/>
      <c r="N779" s="10"/>
      <c r="U779" s="42"/>
      <c r="V779" s="42"/>
      <c r="W779" s="42"/>
      <c r="X779" s="24"/>
      <c r="Y779" s="24"/>
      <c r="Z779" s="24"/>
      <c r="AB779" s="24"/>
    </row>
    <row r="780" spans="1:28" s="11" customFormat="1" ht="20.100000000000001" customHeight="1" x14ac:dyDescent="0.25">
      <c r="A780" s="12" t="str">
        <f>IF(ISBLANK(CLASSI!$B795),"",IFERROR(CLASSI!$B795,""))</f>
        <v/>
      </c>
      <c r="B780" s="12" t="str">
        <f>IF(ISBLANK(VLOOKUP($A780,CLASSI!$B:$E,2,FALSE)),"",IFERROR(VLOOKUP($A780,CLASSI!$B:$E,2,FALSE),""))</f>
        <v/>
      </c>
      <c r="C780" s="12"/>
      <c r="D780" s="12"/>
      <c r="M780" s="10"/>
      <c r="N780" s="10"/>
      <c r="U780" s="42"/>
      <c r="V780" s="42"/>
      <c r="W780" s="42"/>
      <c r="X780" s="24"/>
      <c r="Y780" s="24"/>
      <c r="Z780" s="24"/>
      <c r="AB780" s="24"/>
    </row>
    <row r="781" spans="1:28" s="11" customFormat="1" ht="20.100000000000001" customHeight="1" x14ac:dyDescent="0.25">
      <c r="A781" s="12" t="str">
        <f>IF(ISBLANK(CLASSI!$B796),"",IFERROR(CLASSI!$B796,""))</f>
        <v/>
      </c>
      <c r="B781" s="12" t="str">
        <f>IF(ISBLANK(VLOOKUP($A781,CLASSI!$B:$E,2,FALSE)),"",IFERROR(VLOOKUP($A781,CLASSI!$B:$E,2,FALSE),""))</f>
        <v/>
      </c>
      <c r="C781" s="12"/>
      <c r="D781" s="12"/>
      <c r="M781" s="10"/>
      <c r="N781" s="10"/>
      <c r="U781" s="42"/>
      <c r="V781" s="42"/>
      <c r="W781" s="42"/>
      <c r="X781" s="24"/>
      <c r="Y781" s="24"/>
      <c r="Z781" s="24"/>
      <c r="AB781" s="24"/>
    </row>
    <row r="782" spans="1:28" s="11" customFormat="1" ht="20.100000000000001" customHeight="1" x14ac:dyDescent="0.25">
      <c r="A782" s="12" t="str">
        <f>IF(ISBLANK(CLASSI!$B797),"",IFERROR(CLASSI!$B797,""))</f>
        <v/>
      </c>
      <c r="B782" s="12" t="str">
        <f>IF(ISBLANK(VLOOKUP($A782,CLASSI!$B:$E,2,FALSE)),"",IFERROR(VLOOKUP($A782,CLASSI!$B:$E,2,FALSE),""))</f>
        <v/>
      </c>
      <c r="C782" s="12"/>
      <c r="D782" s="12"/>
      <c r="M782" s="10"/>
      <c r="N782" s="10"/>
      <c r="U782" s="42"/>
      <c r="V782" s="42"/>
      <c r="W782" s="42"/>
      <c r="X782" s="24"/>
      <c r="Y782" s="24"/>
      <c r="Z782" s="24"/>
      <c r="AB782" s="24"/>
    </row>
    <row r="783" spans="1:28" s="11" customFormat="1" ht="20.100000000000001" customHeight="1" x14ac:dyDescent="0.25">
      <c r="A783" s="12" t="str">
        <f>IF(ISBLANK(CLASSI!$B798),"",IFERROR(CLASSI!$B798,""))</f>
        <v/>
      </c>
      <c r="B783" s="12" t="str">
        <f>IF(ISBLANK(VLOOKUP($A783,CLASSI!$B:$E,2,FALSE)),"",IFERROR(VLOOKUP($A783,CLASSI!$B:$E,2,FALSE),""))</f>
        <v/>
      </c>
      <c r="C783" s="12"/>
      <c r="D783" s="12"/>
      <c r="M783" s="10"/>
      <c r="N783" s="10"/>
      <c r="U783" s="42"/>
      <c r="V783" s="42"/>
      <c r="W783" s="42"/>
      <c r="X783" s="24"/>
      <c r="Y783" s="24"/>
      <c r="Z783" s="24"/>
      <c r="AB783" s="24"/>
    </row>
    <row r="784" spans="1:28" s="11" customFormat="1" ht="20.100000000000001" customHeight="1" x14ac:dyDescent="0.25">
      <c r="A784" s="12" t="str">
        <f>IF(ISBLANK(CLASSI!$B799),"",IFERROR(CLASSI!$B799,""))</f>
        <v/>
      </c>
      <c r="B784" s="12" t="str">
        <f>IF(ISBLANK(VLOOKUP($A784,CLASSI!$B:$E,2,FALSE)),"",IFERROR(VLOOKUP($A784,CLASSI!$B:$E,2,FALSE),""))</f>
        <v/>
      </c>
      <c r="C784" s="12"/>
      <c r="D784" s="12"/>
      <c r="M784" s="10"/>
      <c r="N784" s="10"/>
      <c r="U784" s="42"/>
      <c r="V784" s="42"/>
      <c r="W784" s="42"/>
      <c r="X784" s="24"/>
      <c r="Y784" s="24"/>
      <c r="Z784" s="24"/>
      <c r="AB784" s="24"/>
    </row>
    <row r="785" spans="1:28" s="11" customFormat="1" ht="20.100000000000001" customHeight="1" x14ac:dyDescent="0.25">
      <c r="A785" s="12" t="str">
        <f>IF(ISBLANK(CLASSI!$B800),"",IFERROR(CLASSI!$B800,""))</f>
        <v/>
      </c>
      <c r="B785" s="12" t="str">
        <f>IF(ISBLANK(VLOOKUP($A785,CLASSI!$B:$E,2,FALSE)),"",IFERROR(VLOOKUP($A785,CLASSI!$B:$E,2,FALSE),""))</f>
        <v/>
      </c>
      <c r="C785" s="12"/>
      <c r="D785" s="12"/>
      <c r="M785" s="10"/>
      <c r="N785" s="10"/>
      <c r="U785" s="42"/>
      <c r="V785" s="42"/>
      <c r="W785" s="42"/>
      <c r="X785" s="24"/>
      <c r="Y785" s="24"/>
      <c r="Z785" s="24"/>
      <c r="AB785" s="24"/>
    </row>
    <row r="786" spans="1:28" s="11" customFormat="1" ht="20.100000000000001" customHeight="1" x14ac:dyDescent="0.25">
      <c r="A786" s="12" t="str">
        <f>IF(ISBLANK(CLASSI!$B801),"",IFERROR(CLASSI!$B801,""))</f>
        <v/>
      </c>
      <c r="B786" s="12" t="str">
        <f>IF(ISBLANK(VLOOKUP($A786,CLASSI!$B:$E,2,FALSE)),"",IFERROR(VLOOKUP($A786,CLASSI!$B:$E,2,FALSE),""))</f>
        <v/>
      </c>
      <c r="C786" s="12"/>
      <c r="D786" s="12"/>
      <c r="M786" s="10"/>
      <c r="N786" s="10"/>
      <c r="U786" s="42"/>
      <c r="V786" s="42"/>
      <c r="W786" s="42"/>
      <c r="X786" s="24"/>
      <c r="Y786" s="24"/>
      <c r="Z786" s="24"/>
      <c r="AB786" s="24"/>
    </row>
    <row r="787" spans="1:28" s="11" customFormat="1" ht="20.100000000000001" customHeight="1" x14ac:dyDescent="0.25">
      <c r="A787" s="12" t="str">
        <f>IF(ISBLANK(CLASSI!$B802),"",IFERROR(CLASSI!$B802,""))</f>
        <v/>
      </c>
      <c r="B787" s="12" t="str">
        <f>IF(ISBLANK(VLOOKUP($A787,CLASSI!$B:$E,2,FALSE)),"",IFERROR(VLOOKUP($A787,CLASSI!$B:$E,2,FALSE),""))</f>
        <v/>
      </c>
      <c r="C787" s="12"/>
      <c r="D787" s="12"/>
      <c r="M787" s="10"/>
      <c r="N787" s="10"/>
      <c r="U787" s="42"/>
      <c r="V787" s="42"/>
      <c r="W787" s="42"/>
      <c r="X787" s="24"/>
      <c r="Y787" s="24"/>
      <c r="Z787" s="24"/>
      <c r="AB787" s="24"/>
    </row>
    <row r="788" spans="1:28" s="11" customFormat="1" ht="20.100000000000001" customHeight="1" x14ac:dyDescent="0.25">
      <c r="A788" s="12" t="str">
        <f>IF(ISBLANK(CLASSI!$B803),"",IFERROR(CLASSI!$B803,""))</f>
        <v/>
      </c>
      <c r="B788" s="12" t="str">
        <f>IF(ISBLANK(VLOOKUP($A788,CLASSI!$B:$E,2,FALSE)),"",IFERROR(VLOOKUP($A788,CLASSI!$B:$E,2,FALSE),""))</f>
        <v/>
      </c>
      <c r="C788" s="12"/>
      <c r="D788" s="12"/>
      <c r="M788" s="10"/>
      <c r="N788" s="10"/>
      <c r="U788" s="42"/>
      <c r="V788" s="42"/>
      <c r="W788" s="42"/>
      <c r="X788" s="24"/>
      <c r="Y788" s="24"/>
      <c r="Z788" s="24"/>
      <c r="AB788" s="24"/>
    </row>
    <row r="789" spans="1:28" s="11" customFormat="1" ht="20.100000000000001" customHeight="1" x14ac:dyDescent="0.25">
      <c r="A789" s="12" t="str">
        <f>IF(ISBLANK(CLASSI!$B804),"",IFERROR(CLASSI!$B804,""))</f>
        <v/>
      </c>
      <c r="B789" s="12" t="str">
        <f>IF(ISBLANK(VLOOKUP($A789,CLASSI!$B:$E,2,FALSE)),"",IFERROR(VLOOKUP($A789,CLASSI!$B:$E,2,FALSE),""))</f>
        <v/>
      </c>
      <c r="C789" s="12"/>
      <c r="D789" s="12"/>
      <c r="M789" s="10"/>
      <c r="N789" s="10"/>
      <c r="U789" s="42"/>
      <c r="V789" s="42"/>
      <c r="W789" s="42"/>
      <c r="X789" s="24"/>
      <c r="Y789" s="24"/>
      <c r="Z789" s="24"/>
      <c r="AB789" s="24"/>
    </row>
    <row r="790" spans="1:28" s="11" customFormat="1" ht="20.100000000000001" customHeight="1" x14ac:dyDescent="0.25">
      <c r="A790" s="12" t="str">
        <f>IF(ISBLANK(CLASSI!$B805),"",IFERROR(CLASSI!$B805,""))</f>
        <v/>
      </c>
      <c r="B790" s="12" t="str">
        <f>IF(ISBLANK(VLOOKUP($A790,CLASSI!$B:$E,2,FALSE)),"",IFERROR(VLOOKUP($A790,CLASSI!$B:$E,2,FALSE),""))</f>
        <v/>
      </c>
      <c r="C790" s="12"/>
      <c r="D790" s="12"/>
      <c r="M790" s="10"/>
      <c r="N790" s="10"/>
      <c r="U790" s="42"/>
      <c r="V790" s="42"/>
      <c r="W790" s="42"/>
      <c r="X790" s="24"/>
      <c r="Y790" s="24"/>
      <c r="Z790" s="24"/>
      <c r="AB790" s="24"/>
    </row>
    <row r="791" spans="1:28" s="11" customFormat="1" ht="20.100000000000001" customHeight="1" x14ac:dyDescent="0.25">
      <c r="A791" s="12" t="str">
        <f>IF(ISBLANK(CLASSI!$B806),"",IFERROR(CLASSI!$B806,""))</f>
        <v/>
      </c>
      <c r="B791" s="12" t="str">
        <f>IF(ISBLANK(VLOOKUP($A791,CLASSI!$B:$E,2,FALSE)),"",IFERROR(VLOOKUP($A791,CLASSI!$B:$E,2,FALSE),""))</f>
        <v/>
      </c>
      <c r="C791" s="12"/>
      <c r="D791" s="12"/>
      <c r="M791" s="10"/>
      <c r="N791" s="10"/>
      <c r="U791" s="42"/>
      <c r="V791" s="42"/>
      <c r="W791" s="42"/>
      <c r="X791" s="24"/>
      <c r="Y791" s="24"/>
      <c r="Z791" s="24"/>
      <c r="AB791" s="24"/>
    </row>
    <row r="792" spans="1:28" s="11" customFormat="1" ht="20.100000000000001" customHeight="1" x14ac:dyDescent="0.25">
      <c r="A792" s="12" t="str">
        <f>IF(ISBLANK(CLASSI!$B807),"",IFERROR(CLASSI!$B807,""))</f>
        <v/>
      </c>
      <c r="B792" s="12" t="str">
        <f>IF(ISBLANK(VLOOKUP($A792,CLASSI!$B:$E,2,FALSE)),"",IFERROR(VLOOKUP($A792,CLASSI!$B:$E,2,FALSE),""))</f>
        <v/>
      </c>
      <c r="C792" s="12"/>
      <c r="D792" s="12"/>
      <c r="M792" s="10"/>
      <c r="N792" s="10"/>
      <c r="U792" s="42"/>
      <c r="V792" s="42"/>
      <c r="W792" s="42"/>
      <c r="X792" s="24"/>
      <c r="Y792" s="24"/>
      <c r="Z792" s="24"/>
      <c r="AB792" s="24"/>
    </row>
    <row r="793" spans="1:28" s="11" customFormat="1" ht="20.100000000000001" customHeight="1" x14ac:dyDescent="0.25">
      <c r="A793" s="12" t="str">
        <f>IF(ISBLANK(CLASSI!$B808),"",IFERROR(CLASSI!$B808,""))</f>
        <v/>
      </c>
      <c r="B793" s="12" t="str">
        <f>IF(ISBLANK(VLOOKUP($A793,CLASSI!$B:$E,2,FALSE)),"",IFERROR(VLOOKUP($A793,CLASSI!$B:$E,2,FALSE),""))</f>
        <v/>
      </c>
      <c r="C793" s="12"/>
      <c r="D793" s="12"/>
      <c r="M793" s="10"/>
      <c r="N793" s="10"/>
      <c r="U793" s="42"/>
      <c r="V793" s="42"/>
      <c r="W793" s="42"/>
      <c r="X793" s="24"/>
      <c r="Y793" s="24"/>
      <c r="Z793" s="24"/>
      <c r="AB793" s="24"/>
    </row>
    <row r="794" spans="1:28" s="11" customFormat="1" ht="20.100000000000001" customHeight="1" x14ac:dyDescent="0.25">
      <c r="A794" s="12" t="str">
        <f>IF(ISBLANK(CLASSI!$B809),"",IFERROR(CLASSI!$B809,""))</f>
        <v/>
      </c>
      <c r="B794" s="12" t="str">
        <f>IF(ISBLANK(VLOOKUP($A794,CLASSI!$B:$E,2,FALSE)),"",IFERROR(VLOOKUP($A794,CLASSI!$B:$E,2,FALSE),""))</f>
        <v/>
      </c>
      <c r="C794" s="12"/>
      <c r="D794" s="12"/>
      <c r="M794" s="10"/>
      <c r="N794" s="10"/>
      <c r="U794" s="42"/>
      <c r="V794" s="42"/>
      <c r="W794" s="42"/>
      <c r="X794" s="24"/>
      <c r="Y794" s="24"/>
      <c r="Z794" s="24"/>
      <c r="AB794" s="24"/>
    </row>
    <row r="795" spans="1:28" s="11" customFormat="1" ht="20.100000000000001" customHeight="1" x14ac:dyDescent="0.25">
      <c r="A795" s="12" t="str">
        <f>IF(ISBLANK(CLASSI!$B810),"",IFERROR(CLASSI!$B810,""))</f>
        <v/>
      </c>
      <c r="B795" s="12" t="str">
        <f>IF(ISBLANK(VLOOKUP($A795,CLASSI!$B:$E,2,FALSE)),"",IFERROR(VLOOKUP($A795,CLASSI!$B:$E,2,FALSE),""))</f>
        <v/>
      </c>
      <c r="C795" s="12"/>
      <c r="D795" s="12"/>
      <c r="M795" s="10"/>
      <c r="N795" s="10"/>
      <c r="U795" s="42"/>
      <c r="V795" s="42"/>
      <c r="W795" s="42"/>
      <c r="X795" s="24"/>
      <c r="Y795" s="24"/>
      <c r="Z795" s="24"/>
      <c r="AB795" s="24"/>
    </row>
    <row r="796" spans="1:28" s="11" customFormat="1" ht="20.100000000000001" customHeight="1" x14ac:dyDescent="0.25">
      <c r="A796" s="12" t="str">
        <f>IF(ISBLANK(CLASSI!$B811),"",IFERROR(CLASSI!$B811,""))</f>
        <v/>
      </c>
      <c r="B796" s="12" t="str">
        <f>IF(ISBLANK(VLOOKUP($A796,CLASSI!$B:$E,2,FALSE)),"",IFERROR(VLOOKUP($A796,CLASSI!$B:$E,2,FALSE),""))</f>
        <v/>
      </c>
      <c r="C796" s="12"/>
      <c r="D796" s="12"/>
      <c r="M796" s="10"/>
      <c r="N796" s="10"/>
      <c r="U796" s="42"/>
      <c r="V796" s="42"/>
      <c r="W796" s="42"/>
      <c r="X796" s="24"/>
      <c r="Y796" s="24"/>
      <c r="Z796" s="24"/>
      <c r="AB796" s="24"/>
    </row>
    <row r="797" spans="1:28" s="11" customFormat="1" ht="20.100000000000001" customHeight="1" x14ac:dyDescent="0.25">
      <c r="A797" s="12" t="str">
        <f>IF(ISBLANK(CLASSI!$B812),"",IFERROR(CLASSI!$B812,""))</f>
        <v/>
      </c>
      <c r="B797" s="12" t="str">
        <f>IF(ISBLANK(VLOOKUP($A797,CLASSI!$B:$E,2,FALSE)),"",IFERROR(VLOOKUP($A797,CLASSI!$B:$E,2,FALSE),""))</f>
        <v/>
      </c>
      <c r="C797" s="12"/>
      <c r="D797" s="12"/>
      <c r="M797" s="10"/>
      <c r="N797" s="10"/>
      <c r="U797" s="42"/>
      <c r="V797" s="42"/>
      <c r="W797" s="42"/>
      <c r="X797" s="24"/>
      <c r="Y797" s="24"/>
      <c r="Z797" s="24"/>
      <c r="AB797" s="24"/>
    </row>
    <row r="798" spans="1:28" s="11" customFormat="1" ht="20.100000000000001" customHeight="1" x14ac:dyDescent="0.25">
      <c r="A798" s="12" t="str">
        <f>IF(ISBLANK(CLASSI!$B813),"",IFERROR(CLASSI!$B813,""))</f>
        <v/>
      </c>
      <c r="B798" s="12" t="str">
        <f>IF(ISBLANK(VLOOKUP($A798,CLASSI!$B:$E,2,FALSE)),"",IFERROR(VLOOKUP($A798,CLASSI!$B:$E,2,FALSE),""))</f>
        <v/>
      </c>
      <c r="C798" s="12"/>
      <c r="D798" s="12"/>
      <c r="M798" s="10"/>
      <c r="N798" s="10"/>
      <c r="U798" s="42"/>
      <c r="V798" s="42"/>
      <c r="W798" s="42"/>
      <c r="X798" s="24"/>
      <c r="Y798" s="24"/>
      <c r="Z798" s="24"/>
      <c r="AB798" s="24"/>
    </row>
    <row r="799" spans="1:28" s="11" customFormat="1" ht="20.100000000000001" customHeight="1" x14ac:dyDescent="0.25">
      <c r="A799" s="12" t="str">
        <f>IF(ISBLANK(CLASSI!$B814),"",IFERROR(CLASSI!$B814,""))</f>
        <v/>
      </c>
      <c r="B799" s="12" t="str">
        <f>IF(ISBLANK(VLOOKUP($A799,CLASSI!$B:$E,2,FALSE)),"",IFERROR(VLOOKUP($A799,CLASSI!$B:$E,2,FALSE),""))</f>
        <v/>
      </c>
      <c r="C799" s="12"/>
      <c r="D799" s="12"/>
      <c r="M799" s="10"/>
      <c r="N799" s="10"/>
      <c r="U799" s="42"/>
      <c r="V799" s="42"/>
      <c r="W799" s="42"/>
      <c r="X799" s="24"/>
      <c r="Y799" s="24"/>
      <c r="Z799" s="24"/>
      <c r="AB799" s="24"/>
    </row>
    <row r="800" spans="1:28" s="11" customFormat="1" ht="20.100000000000001" customHeight="1" x14ac:dyDescent="0.25">
      <c r="A800" s="12" t="str">
        <f>IF(ISBLANK(CLASSI!$B815),"",IFERROR(CLASSI!$B815,""))</f>
        <v/>
      </c>
      <c r="B800" s="12" t="str">
        <f>IF(ISBLANK(VLOOKUP($A800,CLASSI!$B:$E,2,FALSE)),"",IFERROR(VLOOKUP($A800,CLASSI!$B:$E,2,FALSE),""))</f>
        <v/>
      </c>
      <c r="C800" s="12"/>
      <c r="D800" s="12"/>
      <c r="M800" s="10"/>
      <c r="N800" s="10"/>
      <c r="U800" s="42"/>
      <c r="V800" s="42"/>
      <c r="W800" s="42"/>
      <c r="X800" s="24"/>
      <c r="Y800" s="24"/>
      <c r="Z800" s="24"/>
      <c r="AB800" s="24"/>
    </row>
    <row r="801" spans="1:28" s="11" customFormat="1" ht="20.100000000000001" customHeight="1" x14ac:dyDescent="0.25">
      <c r="A801" s="12" t="str">
        <f>IF(ISBLANK(CLASSI!$B816),"",IFERROR(CLASSI!$B816,""))</f>
        <v/>
      </c>
      <c r="B801" s="12" t="str">
        <f>IF(ISBLANK(VLOOKUP($A801,CLASSI!$B:$E,2,FALSE)),"",IFERROR(VLOOKUP($A801,CLASSI!$B:$E,2,FALSE),""))</f>
        <v/>
      </c>
      <c r="C801" s="12"/>
      <c r="D801" s="12"/>
      <c r="M801" s="10"/>
      <c r="N801" s="10"/>
      <c r="U801" s="42"/>
      <c r="V801" s="42"/>
      <c r="W801" s="42"/>
      <c r="X801" s="24"/>
      <c r="Y801" s="24"/>
      <c r="Z801" s="24"/>
      <c r="AB801" s="24"/>
    </row>
    <row r="802" spans="1:28" s="11" customFormat="1" ht="20.100000000000001" customHeight="1" x14ac:dyDescent="0.25">
      <c r="A802" s="12" t="str">
        <f>IF(ISBLANK(CLASSI!$B817),"",IFERROR(CLASSI!$B817,""))</f>
        <v/>
      </c>
      <c r="B802" s="12" t="str">
        <f>IF(ISBLANK(VLOOKUP($A802,CLASSI!$B:$E,2,FALSE)),"",IFERROR(VLOOKUP($A802,CLASSI!$B:$E,2,FALSE),""))</f>
        <v/>
      </c>
      <c r="C802" s="12"/>
      <c r="D802" s="12"/>
      <c r="M802" s="10"/>
      <c r="N802" s="10"/>
      <c r="U802" s="42"/>
      <c r="V802" s="42"/>
      <c r="W802" s="42"/>
      <c r="X802" s="24"/>
      <c r="Y802" s="24"/>
      <c r="Z802" s="24"/>
      <c r="AB802" s="24"/>
    </row>
    <row r="803" spans="1:28" s="11" customFormat="1" ht="20.100000000000001" customHeight="1" x14ac:dyDescent="0.25">
      <c r="A803" s="12" t="str">
        <f>IF(ISBLANK(CLASSI!$B818),"",IFERROR(CLASSI!$B818,""))</f>
        <v/>
      </c>
      <c r="B803" s="12" t="str">
        <f>IF(ISBLANK(VLOOKUP($A803,CLASSI!$B:$E,2,FALSE)),"",IFERROR(VLOOKUP($A803,CLASSI!$B:$E,2,FALSE),""))</f>
        <v/>
      </c>
      <c r="C803" s="12"/>
      <c r="D803" s="12"/>
      <c r="M803" s="10"/>
      <c r="N803" s="10"/>
      <c r="U803" s="42"/>
      <c r="V803" s="42"/>
      <c r="W803" s="42"/>
      <c r="X803" s="24"/>
      <c r="Y803" s="24"/>
      <c r="Z803" s="24"/>
      <c r="AB803" s="24"/>
    </row>
    <row r="804" spans="1:28" s="11" customFormat="1" ht="20.100000000000001" customHeight="1" x14ac:dyDescent="0.25">
      <c r="A804" s="12" t="str">
        <f>IF(ISBLANK(CLASSI!$B819),"",IFERROR(CLASSI!$B819,""))</f>
        <v/>
      </c>
      <c r="B804" s="12" t="str">
        <f>IF(ISBLANK(VLOOKUP($A804,CLASSI!$B:$E,2,FALSE)),"",IFERROR(VLOOKUP($A804,CLASSI!$B:$E,2,FALSE),""))</f>
        <v/>
      </c>
      <c r="C804" s="12"/>
      <c r="D804" s="12"/>
      <c r="M804" s="10"/>
      <c r="N804" s="10"/>
      <c r="U804" s="42"/>
      <c r="V804" s="42"/>
      <c r="W804" s="42"/>
      <c r="X804" s="24"/>
      <c r="Y804" s="24"/>
      <c r="Z804" s="24"/>
      <c r="AB804" s="24"/>
    </row>
    <row r="805" spans="1:28" s="11" customFormat="1" ht="20.100000000000001" customHeight="1" x14ac:dyDescent="0.25">
      <c r="A805" s="12" t="str">
        <f>IF(ISBLANK(CLASSI!$B820),"",IFERROR(CLASSI!$B820,""))</f>
        <v/>
      </c>
      <c r="B805" s="12" t="str">
        <f>IF(ISBLANK(VLOOKUP($A805,CLASSI!$B:$E,2,FALSE)),"",IFERROR(VLOOKUP($A805,CLASSI!$B:$E,2,FALSE),""))</f>
        <v/>
      </c>
      <c r="C805" s="12"/>
      <c r="D805" s="12"/>
      <c r="M805" s="10"/>
      <c r="N805" s="10"/>
      <c r="U805" s="42"/>
      <c r="V805" s="42"/>
      <c r="W805" s="42"/>
      <c r="X805" s="24"/>
      <c r="Y805" s="24"/>
      <c r="Z805" s="24"/>
      <c r="AB805" s="24"/>
    </row>
    <row r="806" spans="1:28" s="11" customFormat="1" ht="20.100000000000001" customHeight="1" x14ac:dyDescent="0.25">
      <c r="A806" s="12" t="str">
        <f>IF(ISBLANK(CLASSI!$B821),"",IFERROR(CLASSI!$B821,""))</f>
        <v/>
      </c>
      <c r="B806" s="12" t="str">
        <f>IF(ISBLANK(VLOOKUP($A806,CLASSI!$B:$E,2,FALSE)),"",IFERROR(VLOOKUP($A806,CLASSI!$B:$E,2,FALSE),""))</f>
        <v/>
      </c>
      <c r="C806" s="12"/>
      <c r="D806" s="12"/>
      <c r="M806" s="10"/>
      <c r="N806" s="10"/>
      <c r="U806" s="42"/>
      <c r="V806" s="42"/>
      <c r="W806" s="42"/>
      <c r="X806" s="24"/>
      <c r="Y806" s="24"/>
      <c r="Z806" s="24"/>
      <c r="AB806" s="24"/>
    </row>
    <row r="807" spans="1:28" s="11" customFormat="1" ht="20.100000000000001" customHeight="1" x14ac:dyDescent="0.25">
      <c r="A807" s="12" t="str">
        <f>IF(ISBLANK(CLASSI!$B822),"",IFERROR(CLASSI!$B822,""))</f>
        <v/>
      </c>
      <c r="B807" s="12" t="str">
        <f>IF(ISBLANK(VLOOKUP($A807,CLASSI!$B:$E,2,FALSE)),"",IFERROR(VLOOKUP($A807,CLASSI!$B:$E,2,FALSE),""))</f>
        <v/>
      </c>
      <c r="C807" s="12"/>
      <c r="D807" s="12"/>
      <c r="M807" s="10"/>
      <c r="N807" s="10"/>
      <c r="U807" s="42"/>
      <c r="V807" s="42"/>
      <c r="W807" s="42"/>
      <c r="X807" s="24"/>
      <c r="Y807" s="24"/>
      <c r="Z807" s="24"/>
      <c r="AB807" s="24"/>
    </row>
    <row r="808" spans="1:28" s="11" customFormat="1" ht="20.100000000000001" customHeight="1" x14ac:dyDescent="0.25">
      <c r="A808" s="12" t="str">
        <f>IF(ISBLANK(CLASSI!$B823),"",IFERROR(CLASSI!$B823,""))</f>
        <v/>
      </c>
      <c r="B808" s="12" t="str">
        <f>IF(ISBLANK(VLOOKUP($A808,CLASSI!$B:$E,2,FALSE)),"",IFERROR(VLOOKUP($A808,CLASSI!$B:$E,2,FALSE),""))</f>
        <v/>
      </c>
      <c r="C808" s="12"/>
      <c r="D808" s="12"/>
      <c r="M808" s="10"/>
      <c r="N808" s="10"/>
      <c r="U808" s="42"/>
      <c r="V808" s="42"/>
      <c r="W808" s="42"/>
      <c r="X808" s="24"/>
      <c r="Y808" s="24"/>
      <c r="Z808" s="24"/>
      <c r="AB808" s="24"/>
    </row>
    <row r="809" spans="1:28" s="11" customFormat="1" ht="20.100000000000001" customHeight="1" x14ac:dyDescent="0.25">
      <c r="A809" s="12" t="str">
        <f>IF(ISBLANK(CLASSI!$B824),"",IFERROR(CLASSI!$B824,""))</f>
        <v/>
      </c>
      <c r="B809" s="12" t="str">
        <f>IF(ISBLANK(VLOOKUP($A809,CLASSI!$B:$E,2,FALSE)),"",IFERROR(VLOOKUP($A809,CLASSI!$B:$E,2,FALSE),""))</f>
        <v/>
      </c>
      <c r="C809" s="12"/>
      <c r="D809" s="12"/>
      <c r="M809" s="10"/>
      <c r="N809" s="10"/>
      <c r="U809" s="42"/>
      <c r="V809" s="42"/>
      <c r="W809" s="42"/>
      <c r="X809" s="24"/>
      <c r="Y809" s="24"/>
      <c r="Z809" s="24"/>
      <c r="AB809" s="24"/>
    </row>
    <row r="810" spans="1:28" s="11" customFormat="1" ht="20.100000000000001" customHeight="1" x14ac:dyDescent="0.25">
      <c r="A810" s="12" t="str">
        <f>IF(ISBLANK(CLASSI!$B825),"",IFERROR(CLASSI!$B825,""))</f>
        <v/>
      </c>
      <c r="B810" s="12" t="str">
        <f>IF(ISBLANK(VLOOKUP($A810,CLASSI!$B:$E,2,FALSE)),"",IFERROR(VLOOKUP($A810,CLASSI!$B:$E,2,FALSE),""))</f>
        <v/>
      </c>
      <c r="C810" s="12"/>
      <c r="D810" s="12"/>
      <c r="M810" s="10"/>
      <c r="N810" s="10"/>
      <c r="U810" s="42"/>
      <c r="V810" s="42"/>
      <c r="W810" s="42"/>
      <c r="X810" s="24"/>
      <c r="Y810" s="24"/>
      <c r="Z810" s="24"/>
      <c r="AB810" s="24"/>
    </row>
    <row r="811" spans="1:28" s="11" customFormat="1" ht="20.100000000000001" customHeight="1" x14ac:dyDescent="0.25">
      <c r="A811" s="12" t="str">
        <f>IF(ISBLANK(CLASSI!$B826),"",IFERROR(CLASSI!$B826,""))</f>
        <v/>
      </c>
      <c r="B811" s="12" t="str">
        <f>IF(ISBLANK(VLOOKUP($A811,CLASSI!$B:$E,2,FALSE)),"",IFERROR(VLOOKUP($A811,CLASSI!$B:$E,2,FALSE),""))</f>
        <v/>
      </c>
      <c r="C811" s="12"/>
      <c r="D811" s="12"/>
      <c r="M811" s="10"/>
      <c r="N811" s="10"/>
      <c r="U811" s="42"/>
      <c r="V811" s="42"/>
      <c r="W811" s="42"/>
      <c r="X811" s="24"/>
      <c r="Y811" s="24"/>
      <c r="Z811" s="24"/>
      <c r="AB811" s="24"/>
    </row>
    <row r="812" spans="1:28" s="11" customFormat="1" ht="20.100000000000001" customHeight="1" x14ac:dyDescent="0.25">
      <c r="A812" s="12" t="str">
        <f>IF(ISBLANK(CLASSI!$B827),"",IFERROR(CLASSI!$B827,""))</f>
        <v/>
      </c>
      <c r="B812" s="12" t="str">
        <f>IF(ISBLANK(VLOOKUP($A812,CLASSI!$B:$E,2,FALSE)),"",IFERROR(VLOOKUP($A812,CLASSI!$B:$E,2,FALSE),""))</f>
        <v/>
      </c>
      <c r="C812" s="12"/>
      <c r="D812" s="12"/>
      <c r="M812" s="10"/>
      <c r="N812" s="10"/>
      <c r="U812" s="42"/>
      <c r="V812" s="42"/>
      <c r="W812" s="42"/>
      <c r="X812" s="24"/>
      <c r="Y812" s="24"/>
      <c r="Z812" s="24"/>
      <c r="AB812" s="24"/>
    </row>
    <row r="813" spans="1:28" s="11" customFormat="1" ht="20.100000000000001" customHeight="1" x14ac:dyDescent="0.25">
      <c r="A813" s="12" t="str">
        <f>IF(ISBLANK(CLASSI!$B828),"",IFERROR(CLASSI!$B828,""))</f>
        <v/>
      </c>
      <c r="B813" s="12" t="str">
        <f>IF(ISBLANK(VLOOKUP($A813,CLASSI!$B:$E,2,FALSE)),"",IFERROR(VLOOKUP($A813,CLASSI!$B:$E,2,FALSE),""))</f>
        <v/>
      </c>
      <c r="C813" s="12"/>
      <c r="D813" s="12"/>
      <c r="M813" s="10"/>
      <c r="N813" s="10"/>
      <c r="U813" s="42"/>
      <c r="V813" s="42"/>
      <c r="W813" s="42"/>
      <c r="X813" s="24"/>
      <c r="Y813" s="24"/>
      <c r="Z813" s="24"/>
      <c r="AB813" s="24"/>
    </row>
    <row r="814" spans="1:28" s="11" customFormat="1" ht="20.100000000000001" customHeight="1" x14ac:dyDescent="0.25">
      <c r="A814" s="12" t="str">
        <f>IF(ISBLANK(CLASSI!$B829),"",IFERROR(CLASSI!$B829,""))</f>
        <v/>
      </c>
      <c r="B814" s="12" t="str">
        <f>IF(ISBLANK(VLOOKUP($A814,CLASSI!$B:$E,2,FALSE)),"",IFERROR(VLOOKUP($A814,CLASSI!$B:$E,2,FALSE),""))</f>
        <v/>
      </c>
      <c r="C814" s="12"/>
      <c r="D814" s="12"/>
      <c r="M814" s="10"/>
      <c r="N814" s="10"/>
      <c r="U814" s="42"/>
      <c r="V814" s="42"/>
      <c r="W814" s="42"/>
      <c r="X814" s="24"/>
      <c r="Y814" s="24"/>
      <c r="Z814" s="24"/>
      <c r="AB814" s="24"/>
    </row>
    <row r="815" spans="1:28" s="11" customFormat="1" ht="20.100000000000001" customHeight="1" x14ac:dyDescent="0.25">
      <c r="A815" s="12" t="str">
        <f>IF(ISBLANK(CLASSI!$B830),"",IFERROR(CLASSI!$B830,""))</f>
        <v/>
      </c>
      <c r="B815" s="12" t="str">
        <f>IF(ISBLANK(VLOOKUP($A815,CLASSI!$B:$E,2,FALSE)),"",IFERROR(VLOOKUP($A815,CLASSI!$B:$E,2,FALSE),""))</f>
        <v/>
      </c>
      <c r="C815" s="12"/>
      <c r="D815" s="12"/>
      <c r="M815" s="10"/>
      <c r="N815" s="10"/>
      <c r="U815" s="42"/>
      <c r="V815" s="42"/>
      <c r="W815" s="42"/>
      <c r="X815" s="24"/>
      <c r="Y815" s="24"/>
      <c r="Z815" s="24"/>
      <c r="AB815" s="24"/>
    </row>
    <row r="816" spans="1:28" s="11" customFormat="1" ht="20.100000000000001" customHeight="1" x14ac:dyDescent="0.25">
      <c r="A816" s="12" t="str">
        <f>IF(ISBLANK(CLASSI!$B831),"",IFERROR(CLASSI!$B831,""))</f>
        <v/>
      </c>
      <c r="B816" s="12" t="str">
        <f>IF(ISBLANK(VLOOKUP($A816,CLASSI!$B:$E,2,FALSE)),"",IFERROR(VLOOKUP($A816,CLASSI!$B:$E,2,FALSE),""))</f>
        <v/>
      </c>
      <c r="C816" s="12"/>
      <c r="D816" s="12"/>
      <c r="M816" s="10"/>
      <c r="N816" s="10"/>
      <c r="U816" s="42"/>
      <c r="V816" s="42"/>
      <c r="W816" s="42"/>
      <c r="X816" s="24"/>
      <c r="Y816" s="24"/>
      <c r="Z816" s="24"/>
      <c r="AB816" s="24"/>
    </row>
    <row r="817" spans="1:28" s="11" customFormat="1" ht="20.100000000000001" customHeight="1" x14ac:dyDescent="0.25">
      <c r="A817" s="12" t="str">
        <f>IF(ISBLANK(CLASSI!$B832),"",IFERROR(CLASSI!$B832,""))</f>
        <v/>
      </c>
      <c r="B817" s="12" t="str">
        <f>IF(ISBLANK(VLOOKUP($A817,CLASSI!$B:$E,2,FALSE)),"",IFERROR(VLOOKUP($A817,CLASSI!$B:$E,2,FALSE),""))</f>
        <v/>
      </c>
      <c r="C817" s="12"/>
      <c r="D817" s="12"/>
      <c r="M817" s="10"/>
      <c r="N817" s="10"/>
      <c r="U817" s="42"/>
      <c r="V817" s="42"/>
      <c r="W817" s="42"/>
      <c r="X817" s="24"/>
      <c r="Y817" s="24"/>
      <c r="Z817" s="24"/>
      <c r="AB817" s="24"/>
    </row>
    <row r="818" spans="1:28" s="11" customFormat="1" ht="20.100000000000001" customHeight="1" x14ac:dyDescent="0.25">
      <c r="A818" s="12" t="str">
        <f>IF(ISBLANK(CLASSI!$B833),"",IFERROR(CLASSI!$B833,""))</f>
        <v/>
      </c>
      <c r="B818" s="12" t="str">
        <f>IF(ISBLANK(VLOOKUP($A818,CLASSI!$B:$E,2,FALSE)),"",IFERROR(VLOOKUP($A818,CLASSI!$B:$E,2,FALSE),""))</f>
        <v/>
      </c>
      <c r="C818" s="12"/>
      <c r="D818" s="12"/>
      <c r="M818" s="10"/>
      <c r="N818" s="10"/>
      <c r="U818" s="42"/>
      <c r="V818" s="42"/>
      <c r="W818" s="42"/>
      <c r="X818" s="24"/>
      <c r="Y818" s="24"/>
      <c r="Z818" s="24"/>
      <c r="AB818" s="24"/>
    </row>
    <row r="819" spans="1:28" s="11" customFormat="1" ht="20.100000000000001" customHeight="1" x14ac:dyDescent="0.25">
      <c r="A819" s="12" t="str">
        <f>IF(ISBLANK(CLASSI!$B834),"",IFERROR(CLASSI!$B834,""))</f>
        <v/>
      </c>
      <c r="B819" s="12" t="str">
        <f>IF(ISBLANK(VLOOKUP($A819,CLASSI!$B:$E,2,FALSE)),"",IFERROR(VLOOKUP($A819,CLASSI!$B:$E,2,FALSE),""))</f>
        <v/>
      </c>
      <c r="C819" s="12"/>
      <c r="D819" s="12"/>
      <c r="M819" s="10"/>
      <c r="N819" s="10"/>
      <c r="U819" s="42"/>
      <c r="V819" s="42"/>
      <c r="W819" s="42"/>
      <c r="X819" s="24"/>
      <c r="Y819" s="24"/>
      <c r="Z819" s="24"/>
      <c r="AB819" s="24"/>
    </row>
    <row r="820" spans="1:28" s="11" customFormat="1" ht="20.100000000000001" customHeight="1" x14ac:dyDescent="0.25">
      <c r="A820" s="12" t="str">
        <f>IF(ISBLANK(CLASSI!$B835),"",IFERROR(CLASSI!$B835,""))</f>
        <v/>
      </c>
      <c r="B820" s="12" t="str">
        <f>IF(ISBLANK(VLOOKUP($A820,CLASSI!$B:$E,2,FALSE)),"",IFERROR(VLOOKUP($A820,CLASSI!$B:$E,2,FALSE),""))</f>
        <v/>
      </c>
      <c r="C820" s="12"/>
      <c r="D820" s="12"/>
      <c r="M820" s="10"/>
      <c r="N820" s="10"/>
      <c r="U820" s="42"/>
      <c r="V820" s="42"/>
      <c r="W820" s="42"/>
      <c r="X820" s="24"/>
      <c r="Y820" s="24"/>
      <c r="Z820" s="24"/>
      <c r="AB820" s="24"/>
    </row>
    <row r="821" spans="1:28" s="11" customFormat="1" ht="20.100000000000001" customHeight="1" x14ac:dyDescent="0.25">
      <c r="A821" s="12" t="str">
        <f>IF(ISBLANK(CLASSI!$B836),"",IFERROR(CLASSI!$B836,""))</f>
        <v/>
      </c>
      <c r="B821" s="12" t="str">
        <f>IF(ISBLANK(VLOOKUP($A821,CLASSI!$B:$E,2,FALSE)),"",IFERROR(VLOOKUP($A821,CLASSI!$B:$E,2,FALSE),""))</f>
        <v/>
      </c>
      <c r="C821" s="12"/>
      <c r="D821" s="12"/>
      <c r="M821" s="10"/>
      <c r="N821" s="10"/>
      <c r="U821" s="42"/>
      <c r="V821" s="42"/>
      <c r="W821" s="42"/>
      <c r="X821" s="24"/>
      <c r="Y821" s="24"/>
      <c r="Z821" s="24"/>
      <c r="AB821" s="24"/>
    </row>
    <row r="822" spans="1:28" s="11" customFormat="1" ht="20.100000000000001" customHeight="1" x14ac:dyDescent="0.25">
      <c r="A822" s="12" t="str">
        <f>IF(ISBLANK(CLASSI!$B837),"",IFERROR(CLASSI!$B837,""))</f>
        <v/>
      </c>
      <c r="B822" s="12" t="str">
        <f>IF(ISBLANK(VLOOKUP($A822,CLASSI!$B:$E,2,FALSE)),"",IFERROR(VLOOKUP($A822,CLASSI!$B:$E,2,FALSE),""))</f>
        <v/>
      </c>
      <c r="C822" s="12"/>
      <c r="D822" s="12"/>
      <c r="M822" s="10"/>
      <c r="N822" s="10"/>
      <c r="U822" s="42"/>
      <c r="V822" s="42"/>
      <c r="W822" s="42"/>
      <c r="X822" s="24"/>
      <c r="Y822" s="24"/>
      <c r="Z822" s="24"/>
      <c r="AB822" s="24"/>
    </row>
    <row r="823" spans="1:28" s="11" customFormat="1" ht="20.100000000000001" customHeight="1" x14ac:dyDescent="0.25">
      <c r="A823" s="12" t="str">
        <f>IF(ISBLANK(CLASSI!$B838),"",IFERROR(CLASSI!$B838,""))</f>
        <v/>
      </c>
      <c r="B823" s="12" t="str">
        <f>IF(ISBLANK(VLOOKUP($A823,CLASSI!$B:$E,2,FALSE)),"",IFERROR(VLOOKUP($A823,CLASSI!$B:$E,2,FALSE),""))</f>
        <v/>
      </c>
      <c r="C823" s="12"/>
      <c r="D823" s="12"/>
      <c r="M823" s="10"/>
      <c r="N823" s="10"/>
      <c r="U823" s="42"/>
      <c r="V823" s="42"/>
      <c r="W823" s="42"/>
      <c r="X823" s="24"/>
      <c r="Y823" s="24"/>
      <c r="Z823" s="24"/>
      <c r="AB823" s="24"/>
    </row>
    <row r="824" spans="1:28" s="11" customFormat="1" ht="20.100000000000001" customHeight="1" x14ac:dyDescent="0.25">
      <c r="A824" s="12" t="str">
        <f>IF(ISBLANK(CLASSI!$B839),"",IFERROR(CLASSI!$B839,""))</f>
        <v/>
      </c>
      <c r="B824" s="12" t="str">
        <f>IF(ISBLANK(VLOOKUP($A824,CLASSI!$B:$E,2,FALSE)),"",IFERROR(VLOOKUP($A824,CLASSI!$B:$E,2,FALSE),""))</f>
        <v/>
      </c>
      <c r="C824" s="12"/>
      <c r="D824" s="12"/>
      <c r="M824" s="10"/>
      <c r="N824" s="10"/>
      <c r="U824" s="42"/>
      <c r="V824" s="42"/>
      <c r="W824" s="42"/>
      <c r="X824" s="24"/>
      <c r="Y824" s="24"/>
      <c r="Z824" s="24"/>
      <c r="AB824" s="24"/>
    </row>
    <row r="825" spans="1:28" s="11" customFormat="1" ht="20.100000000000001" customHeight="1" x14ac:dyDescent="0.25">
      <c r="A825" s="12" t="str">
        <f>IF(ISBLANK(CLASSI!$B840),"",IFERROR(CLASSI!$B840,""))</f>
        <v/>
      </c>
      <c r="B825" s="12" t="str">
        <f>IF(ISBLANK(VLOOKUP($A825,CLASSI!$B:$E,2,FALSE)),"",IFERROR(VLOOKUP($A825,CLASSI!$B:$E,2,FALSE),""))</f>
        <v/>
      </c>
      <c r="C825" s="12"/>
      <c r="D825" s="12"/>
      <c r="M825" s="10"/>
      <c r="N825" s="10"/>
      <c r="U825" s="42"/>
      <c r="V825" s="42"/>
      <c r="W825" s="42"/>
      <c r="X825" s="24"/>
      <c r="Y825" s="24"/>
      <c r="Z825" s="24"/>
      <c r="AB825" s="24"/>
    </row>
    <row r="826" spans="1:28" s="11" customFormat="1" ht="20.100000000000001" customHeight="1" x14ac:dyDescent="0.25">
      <c r="A826" s="12" t="str">
        <f>IF(ISBLANK(CLASSI!$B841),"",IFERROR(CLASSI!$B841,""))</f>
        <v/>
      </c>
      <c r="B826" s="12" t="str">
        <f>IF(ISBLANK(VLOOKUP($A826,CLASSI!$B:$E,2,FALSE)),"",IFERROR(VLOOKUP($A826,CLASSI!$B:$E,2,FALSE),""))</f>
        <v/>
      </c>
      <c r="C826" s="12"/>
      <c r="D826" s="12"/>
      <c r="M826" s="10"/>
      <c r="N826" s="10"/>
      <c r="U826" s="42"/>
      <c r="V826" s="42"/>
      <c r="W826" s="42"/>
      <c r="X826" s="24"/>
      <c r="Y826" s="24"/>
      <c r="Z826" s="24"/>
      <c r="AB826" s="24"/>
    </row>
    <row r="827" spans="1:28" s="11" customFormat="1" ht="20.100000000000001" customHeight="1" x14ac:dyDescent="0.25">
      <c r="A827" s="12" t="str">
        <f>IF(ISBLANK(CLASSI!$B842),"",IFERROR(CLASSI!$B842,""))</f>
        <v/>
      </c>
      <c r="B827" s="12" t="str">
        <f>IF(ISBLANK(VLOOKUP($A827,CLASSI!$B:$E,2,FALSE)),"",IFERROR(VLOOKUP($A827,CLASSI!$B:$E,2,FALSE),""))</f>
        <v/>
      </c>
      <c r="C827" s="12"/>
      <c r="D827" s="12"/>
      <c r="M827" s="10"/>
      <c r="N827" s="10"/>
      <c r="U827" s="42"/>
      <c r="V827" s="42"/>
      <c r="W827" s="42"/>
      <c r="X827" s="24"/>
      <c r="Y827" s="24"/>
      <c r="Z827" s="24"/>
      <c r="AB827" s="24"/>
    </row>
    <row r="828" spans="1:28" s="11" customFormat="1" ht="20.100000000000001" customHeight="1" x14ac:dyDescent="0.25">
      <c r="A828" s="12" t="str">
        <f>IF(ISBLANK(CLASSI!$B843),"",IFERROR(CLASSI!$B843,""))</f>
        <v/>
      </c>
      <c r="B828" s="12" t="str">
        <f>IF(ISBLANK(VLOOKUP($A828,CLASSI!$B:$E,2,FALSE)),"",IFERROR(VLOOKUP($A828,CLASSI!$B:$E,2,FALSE),""))</f>
        <v/>
      </c>
      <c r="C828" s="12"/>
      <c r="D828" s="12"/>
      <c r="M828" s="10"/>
      <c r="N828" s="10"/>
      <c r="U828" s="42"/>
      <c r="V828" s="42"/>
      <c r="W828" s="42"/>
      <c r="X828" s="24"/>
      <c r="Y828" s="24"/>
      <c r="Z828" s="24"/>
      <c r="AB828" s="24"/>
    </row>
    <row r="829" spans="1:28" s="11" customFormat="1" ht="20.100000000000001" customHeight="1" x14ac:dyDescent="0.25">
      <c r="A829" s="12" t="str">
        <f>IF(ISBLANK(CLASSI!$B844),"",IFERROR(CLASSI!$B844,""))</f>
        <v/>
      </c>
      <c r="B829" s="12" t="str">
        <f>IF(ISBLANK(VLOOKUP($A829,CLASSI!$B:$E,2,FALSE)),"",IFERROR(VLOOKUP($A829,CLASSI!$B:$E,2,FALSE),""))</f>
        <v/>
      </c>
      <c r="C829" s="12"/>
      <c r="D829" s="12"/>
      <c r="M829" s="10"/>
      <c r="N829" s="10"/>
      <c r="U829" s="42"/>
      <c r="V829" s="42"/>
      <c r="W829" s="42"/>
      <c r="X829" s="24"/>
      <c r="Y829" s="24"/>
      <c r="Z829" s="24"/>
      <c r="AB829" s="24"/>
    </row>
    <row r="830" spans="1:28" s="11" customFormat="1" ht="20.100000000000001" customHeight="1" x14ac:dyDescent="0.25">
      <c r="A830" s="12" t="str">
        <f>IF(ISBLANK(CLASSI!$B845),"",IFERROR(CLASSI!$B845,""))</f>
        <v/>
      </c>
      <c r="B830" s="12" t="str">
        <f>IF(ISBLANK(VLOOKUP($A830,CLASSI!$B:$E,2,FALSE)),"",IFERROR(VLOOKUP($A830,CLASSI!$B:$E,2,FALSE),""))</f>
        <v/>
      </c>
      <c r="C830" s="12"/>
      <c r="D830" s="12"/>
      <c r="M830" s="10"/>
      <c r="N830" s="10"/>
      <c r="U830" s="42"/>
      <c r="V830" s="42"/>
      <c r="W830" s="42"/>
      <c r="X830" s="24"/>
      <c r="Y830" s="24"/>
      <c r="Z830" s="24"/>
      <c r="AB830" s="24"/>
    </row>
    <row r="831" spans="1:28" s="11" customFormat="1" ht="20.100000000000001" customHeight="1" x14ac:dyDescent="0.25">
      <c r="A831" s="12" t="str">
        <f>IF(ISBLANK(CLASSI!$B846),"",IFERROR(CLASSI!$B846,""))</f>
        <v/>
      </c>
      <c r="B831" s="12" t="str">
        <f>IF(ISBLANK(VLOOKUP($A831,CLASSI!$B:$E,2,FALSE)),"",IFERROR(VLOOKUP($A831,CLASSI!$B:$E,2,FALSE),""))</f>
        <v/>
      </c>
      <c r="C831" s="12"/>
      <c r="D831" s="12"/>
      <c r="M831" s="10"/>
      <c r="N831" s="10"/>
      <c r="U831" s="42"/>
      <c r="V831" s="42"/>
      <c r="W831" s="42"/>
      <c r="X831" s="24"/>
      <c r="Y831" s="24"/>
      <c r="Z831" s="24"/>
      <c r="AB831" s="24"/>
    </row>
    <row r="832" spans="1:28" s="11" customFormat="1" ht="20.100000000000001" customHeight="1" x14ac:dyDescent="0.25">
      <c r="A832" s="12" t="str">
        <f>IF(ISBLANK(CLASSI!$B847),"",IFERROR(CLASSI!$B847,""))</f>
        <v/>
      </c>
      <c r="B832" s="12" t="str">
        <f>IF(ISBLANK(VLOOKUP($A832,CLASSI!$B:$E,2,FALSE)),"",IFERROR(VLOOKUP($A832,CLASSI!$B:$E,2,FALSE),""))</f>
        <v/>
      </c>
      <c r="C832" s="12"/>
      <c r="D832" s="12"/>
      <c r="M832" s="10"/>
      <c r="N832" s="10"/>
      <c r="U832" s="42"/>
      <c r="V832" s="42"/>
      <c r="W832" s="42"/>
      <c r="X832" s="24"/>
      <c r="Y832" s="24"/>
      <c r="Z832" s="24"/>
      <c r="AB832" s="24"/>
    </row>
    <row r="833" spans="1:28" s="11" customFormat="1" ht="20.100000000000001" customHeight="1" x14ac:dyDescent="0.25">
      <c r="A833" s="12" t="str">
        <f>IF(ISBLANK(CLASSI!$B848),"",IFERROR(CLASSI!$B848,""))</f>
        <v/>
      </c>
      <c r="B833" s="12" t="str">
        <f>IF(ISBLANK(VLOOKUP($A833,CLASSI!$B:$E,2,FALSE)),"",IFERROR(VLOOKUP($A833,CLASSI!$B:$E,2,FALSE),""))</f>
        <v/>
      </c>
      <c r="C833" s="12"/>
      <c r="D833" s="12"/>
      <c r="M833" s="10"/>
      <c r="N833" s="10"/>
      <c r="U833" s="42"/>
      <c r="V833" s="42"/>
      <c r="W833" s="42"/>
      <c r="X833" s="24"/>
      <c r="Y833" s="24"/>
      <c r="Z833" s="24"/>
      <c r="AB833" s="24"/>
    </row>
    <row r="834" spans="1:28" s="11" customFormat="1" ht="20.100000000000001" customHeight="1" x14ac:dyDescent="0.25">
      <c r="A834" s="12" t="str">
        <f>IF(ISBLANK(CLASSI!$B849),"",IFERROR(CLASSI!$B849,""))</f>
        <v/>
      </c>
      <c r="B834" s="12" t="str">
        <f>IF(ISBLANK(VLOOKUP($A834,CLASSI!$B:$E,2,FALSE)),"",IFERROR(VLOOKUP($A834,CLASSI!$B:$E,2,FALSE),""))</f>
        <v/>
      </c>
      <c r="C834" s="12"/>
      <c r="D834" s="12"/>
      <c r="M834" s="10"/>
      <c r="N834" s="10"/>
      <c r="U834" s="42"/>
      <c r="V834" s="42"/>
      <c r="W834" s="42"/>
      <c r="X834" s="24"/>
      <c r="Y834" s="24"/>
      <c r="Z834" s="24"/>
      <c r="AB834" s="24"/>
    </row>
    <row r="835" spans="1:28" s="11" customFormat="1" ht="20.100000000000001" customHeight="1" x14ac:dyDescent="0.25">
      <c r="A835" s="12" t="str">
        <f>IF(ISBLANK(CLASSI!$B850),"",IFERROR(CLASSI!$B850,""))</f>
        <v/>
      </c>
      <c r="B835" s="12" t="str">
        <f>IF(ISBLANK(VLOOKUP($A835,CLASSI!$B:$E,2,FALSE)),"",IFERROR(VLOOKUP($A835,CLASSI!$B:$E,2,FALSE),""))</f>
        <v/>
      </c>
      <c r="C835" s="12"/>
      <c r="D835" s="12"/>
      <c r="M835" s="10"/>
      <c r="N835" s="10"/>
      <c r="U835" s="42"/>
      <c r="V835" s="42"/>
      <c r="W835" s="42"/>
      <c r="X835" s="24"/>
      <c r="Y835" s="24"/>
      <c r="Z835" s="24"/>
      <c r="AB835" s="24"/>
    </row>
    <row r="836" spans="1:28" s="11" customFormat="1" ht="20.100000000000001" customHeight="1" x14ac:dyDescent="0.25">
      <c r="A836" s="12" t="str">
        <f>IF(ISBLANK(CLASSI!$B851),"",IFERROR(CLASSI!$B851,""))</f>
        <v/>
      </c>
      <c r="B836" s="12" t="str">
        <f>IF(ISBLANK(VLOOKUP($A836,CLASSI!$B:$E,2,FALSE)),"",IFERROR(VLOOKUP($A836,CLASSI!$B:$E,2,FALSE),""))</f>
        <v/>
      </c>
      <c r="C836" s="12"/>
      <c r="D836" s="12"/>
      <c r="M836" s="10"/>
      <c r="N836" s="10"/>
      <c r="U836" s="42"/>
      <c r="V836" s="42"/>
      <c r="W836" s="42"/>
      <c r="X836" s="24"/>
      <c r="Y836" s="24"/>
      <c r="Z836" s="24"/>
      <c r="AB836" s="24"/>
    </row>
    <row r="837" spans="1:28" s="11" customFormat="1" ht="20.100000000000001" customHeight="1" x14ac:dyDescent="0.25">
      <c r="A837" s="12" t="str">
        <f>IF(ISBLANK(CLASSI!$B852),"",IFERROR(CLASSI!$B852,""))</f>
        <v/>
      </c>
      <c r="B837" s="12" t="str">
        <f>IF(ISBLANK(VLOOKUP($A837,CLASSI!$B:$E,2,FALSE)),"",IFERROR(VLOOKUP($A837,CLASSI!$B:$E,2,FALSE),""))</f>
        <v/>
      </c>
      <c r="C837" s="12"/>
      <c r="D837" s="12"/>
      <c r="M837" s="10"/>
      <c r="N837" s="10"/>
      <c r="U837" s="42"/>
      <c r="V837" s="42"/>
      <c r="W837" s="42"/>
      <c r="X837" s="24"/>
      <c r="Y837" s="24"/>
      <c r="Z837" s="24"/>
      <c r="AB837" s="24"/>
    </row>
    <row r="838" spans="1:28" s="11" customFormat="1" ht="20.100000000000001" customHeight="1" x14ac:dyDescent="0.25">
      <c r="A838" s="12" t="str">
        <f>IF(ISBLANK(CLASSI!$B853),"",IFERROR(CLASSI!$B853,""))</f>
        <v/>
      </c>
      <c r="B838" s="12" t="str">
        <f>IF(ISBLANK(VLOOKUP($A838,CLASSI!$B:$E,2,FALSE)),"",IFERROR(VLOOKUP($A838,CLASSI!$B:$E,2,FALSE),""))</f>
        <v/>
      </c>
      <c r="C838" s="12"/>
      <c r="D838" s="12"/>
      <c r="M838" s="10"/>
      <c r="N838" s="10"/>
      <c r="U838" s="42"/>
      <c r="V838" s="42"/>
      <c r="W838" s="42"/>
      <c r="X838" s="24"/>
      <c r="Y838" s="24"/>
      <c r="Z838" s="24"/>
      <c r="AB838" s="24"/>
    </row>
    <row r="839" spans="1:28" s="11" customFormat="1" ht="20.100000000000001" customHeight="1" x14ac:dyDescent="0.25">
      <c r="A839" s="12" t="str">
        <f>IF(ISBLANK(CLASSI!$B854),"",IFERROR(CLASSI!$B854,""))</f>
        <v/>
      </c>
      <c r="B839" s="12" t="str">
        <f>IF(ISBLANK(VLOOKUP($A839,CLASSI!$B:$E,2,FALSE)),"",IFERROR(VLOOKUP($A839,CLASSI!$B:$E,2,FALSE),""))</f>
        <v/>
      </c>
      <c r="C839" s="12"/>
      <c r="D839" s="12"/>
      <c r="M839" s="10"/>
      <c r="N839" s="10"/>
      <c r="U839" s="42"/>
      <c r="V839" s="42"/>
      <c r="W839" s="42"/>
      <c r="X839" s="24"/>
      <c r="Y839" s="24"/>
      <c r="Z839" s="24"/>
      <c r="AB839" s="24"/>
    </row>
    <row r="840" spans="1:28" s="11" customFormat="1" ht="20.100000000000001" customHeight="1" x14ac:dyDescent="0.25">
      <c r="A840" s="12" t="str">
        <f>IF(ISBLANK(CLASSI!$B855),"",IFERROR(CLASSI!$B855,""))</f>
        <v/>
      </c>
      <c r="B840" s="12" t="str">
        <f>IF(ISBLANK(VLOOKUP($A840,CLASSI!$B:$E,2,FALSE)),"",IFERROR(VLOOKUP($A840,CLASSI!$B:$E,2,FALSE),""))</f>
        <v/>
      </c>
      <c r="C840" s="12"/>
      <c r="D840" s="12"/>
      <c r="M840" s="10"/>
      <c r="N840" s="10"/>
      <c r="U840" s="42"/>
      <c r="V840" s="42"/>
      <c r="W840" s="42"/>
      <c r="X840" s="24"/>
      <c r="Y840" s="24"/>
      <c r="Z840" s="24"/>
      <c r="AB840" s="24"/>
    </row>
    <row r="841" spans="1:28" s="11" customFormat="1" ht="20.100000000000001" customHeight="1" x14ac:dyDescent="0.25">
      <c r="A841" s="12" t="str">
        <f>IF(ISBLANK(CLASSI!$B856),"",IFERROR(CLASSI!$B856,""))</f>
        <v/>
      </c>
      <c r="B841" s="12" t="str">
        <f>IF(ISBLANK(VLOOKUP($A841,CLASSI!$B:$E,2,FALSE)),"",IFERROR(VLOOKUP($A841,CLASSI!$B:$E,2,FALSE),""))</f>
        <v/>
      </c>
      <c r="C841" s="12"/>
      <c r="D841" s="12"/>
      <c r="M841" s="10"/>
      <c r="N841" s="10"/>
      <c r="U841" s="42"/>
      <c r="V841" s="42"/>
      <c r="W841" s="42"/>
      <c r="X841" s="24"/>
      <c r="Y841" s="24"/>
      <c r="Z841" s="24"/>
      <c r="AB841" s="24"/>
    </row>
    <row r="842" spans="1:28" s="11" customFormat="1" ht="20.100000000000001" customHeight="1" x14ac:dyDescent="0.25">
      <c r="A842" s="12" t="str">
        <f>IF(ISBLANK(CLASSI!$B857),"",IFERROR(CLASSI!$B857,""))</f>
        <v/>
      </c>
      <c r="B842" s="12" t="str">
        <f>IF(ISBLANK(VLOOKUP($A842,CLASSI!$B:$E,2,FALSE)),"",IFERROR(VLOOKUP($A842,CLASSI!$B:$E,2,FALSE),""))</f>
        <v/>
      </c>
      <c r="C842" s="12"/>
      <c r="D842" s="12"/>
      <c r="M842" s="10"/>
      <c r="N842" s="10"/>
      <c r="U842" s="42"/>
      <c r="V842" s="42"/>
      <c r="W842" s="42"/>
      <c r="X842" s="24"/>
      <c r="Y842" s="24"/>
      <c r="Z842" s="24"/>
      <c r="AB842" s="24"/>
    </row>
    <row r="843" spans="1:28" s="11" customFormat="1" ht="20.100000000000001" customHeight="1" x14ac:dyDescent="0.25">
      <c r="A843" s="12" t="str">
        <f>IF(ISBLANK(CLASSI!$B858),"",IFERROR(CLASSI!$B858,""))</f>
        <v/>
      </c>
      <c r="B843" s="12" t="str">
        <f>IF(ISBLANK(VLOOKUP($A843,CLASSI!$B:$E,2,FALSE)),"",IFERROR(VLOOKUP($A843,CLASSI!$B:$E,2,FALSE),""))</f>
        <v/>
      </c>
      <c r="C843" s="12"/>
      <c r="D843" s="12"/>
      <c r="M843" s="10"/>
      <c r="N843" s="10"/>
      <c r="U843" s="42"/>
      <c r="V843" s="42"/>
      <c r="W843" s="42"/>
      <c r="X843" s="24"/>
      <c r="Y843" s="24"/>
      <c r="Z843" s="24"/>
      <c r="AB843" s="24"/>
    </row>
    <row r="844" spans="1:28" s="11" customFormat="1" ht="20.100000000000001" customHeight="1" x14ac:dyDescent="0.25">
      <c r="A844" s="12" t="str">
        <f>IF(ISBLANK(CLASSI!$B859),"",IFERROR(CLASSI!$B859,""))</f>
        <v/>
      </c>
      <c r="B844" s="12" t="str">
        <f>IF(ISBLANK(VLOOKUP($A844,CLASSI!$B:$E,2,FALSE)),"",IFERROR(VLOOKUP($A844,CLASSI!$B:$E,2,FALSE),""))</f>
        <v/>
      </c>
      <c r="C844" s="12"/>
      <c r="D844" s="12"/>
      <c r="M844" s="10"/>
      <c r="N844" s="10"/>
      <c r="U844" s="42"/>
      <c r="V844" s="42"/>
      <c r="W844" s="42"/>
      <c r="X844" s="24"/>
      <c r="Y844" s="24"/>
      <c r="Z844" s="24"/>
      <c r="AB844" s="24"/>
    </row>
    <row r="845" spans="1:28" s="11" customFormat="1" ht="20.100000000000001" customHeight="1" x14ac:dyDescent="0.25">
      <c r="A845" s="12" t="str">
        <f>IF(ISBLANK(CLASSI!$B860),"",IFERROR(CLASSI!$B860,""))</f>
        <v/>
      </c>
      <c r="B845" s="12" t="str">
        <f>IF(ISBLANK(VLOOKUP($A845,CLASSI!$B:$E,2,FALSE)),"",IFERROR(VLOOKUP($A845,CLASSI!$B:$E,2,FALSE),""))</f>
        <v/>
      </c>
      <c r="C845" s="12"/>
      <c r="D845" s="12"/>
      <c r="M845" s="10"/>
      <c r="N845" s="10"/>
      <c r="U845" s="42"/>
      <c r="V845" s="42"/>
      <c r="W845" s="42"/>
      <c r="X845" s="24"/>
      <c r="Y845" s="24"/>
      <c r="Z845" s="24"/>
      <c r="AB845" s="24"/>
    </row>
    <row r="846" spans="1:28" s="11" customFormat="1" ht="20.100000000000001" customHeight="1" x14ac:dyDescent="0.25">
      <c r="A846" s="12" t="str">
        <f>IF(ISBLANK(CLASSI!$B861),"",IFERROR(CLASSI!$B861,""))</f>
        <v/>
      </c>
      <c r="B846" s="12" t="str">
        <f>IF(ISBLANK(VLOOKUP($A846,CLASSI!$B:$E,2,FALSE)),"",IFERROR(VLOOKUP($A846,CLASSI!$B:$E,2,FALSE),""))</f>
        <v/>
      </c>
      <c r="C846" s="12"/>
      <c r="D846" s="12"/>
      <c r="M846" s="10"/>
      <c r="N846" s="10"/>
      <c r="U846" s="42"/>
      <c r="V846" s="42"/>
      <c r="W846" s="42"/>
      <c r="X846" s="24"/>
      <c r="Y846" s="24"/>
      <c r="Z846" s="24"/>
      <c r="AB846" s="24"/>
    </row>
    <row r="847" spans="1:28" s="11" customFormat="1" ht="20.100000000000001" customHeight="1" x14ac:dyDescent="0.25">
      <c r="A847" s="12" t="str">
        <f>IF(ISBLANK(CLASSI!$B862),"",IFERROR(CLASSI!$B862,""))</f>
        <v/>
      </c>
      <c r="B847" s="12" t="str">
        <f>IF(ISBLANK(VLOOKUP($A847,CLASSI!$B:$E,2,FALSE)),"",IFERROR(VLOOKUP($A847,CLASSI!$B:$E,2,FALSE),""))</f>
        <v/>
      </c>
      <c r="C847" s="12"/>
      <c r="D847" s="12"/>
      <c r="M847" s="10"/>
      <c r="N847" s="10"/>
      <c r="U847" s="42"/>
      <c r="V847" s="42"/>
      <c r="W847" s="42"/>
      <c r="X847" s="24"/>
      <c r="Y847" s="24"/>
      <c r="Z847" s="24"/>
      <c r="AB847" s="24"/>
    </row>
    <row r="848" spans="1:28" s="11" customFormat="1" ht="20.100000000000001" customHeight="1" x14ac:dyDescent="0.25">
      <c r="A848" s="12" t="str">
        <f>IF(ISBLANK(CLASSI!$B863),"",IFERROR(CLASSI!$B863,""))</f>
        <v/>
      </c>
      <c r="B848" s="12" t="str">
        <f>IF(ISBLANK(VLOOKUP($A848,CLASSI!$B:$E,2,FALSE)),"",IFERROR(VLOOKUP($A848,CLASSI!$B:$E,2,FALSE),""))</f>
        <v/>
      </c>
      <c r="C848" s="12"/>
      <c r="D848" s="12"/>
      <c r="M848" s="10"/>
      <c r="N848" s="10"/>
      <c r="U848" s="42"/>
      <c r="V848" s="42"/>
      <c r="W848" s="42"/>
      <c r="X848" s="24"/>
      <c r="Y848" s="24"/>
      <c r="Z848" s="24"/>
      <c r="AB848" s="24"/>
    </row>
    <row r="849" spans="1:28" s="11" customFormat="1" ht="20.100000000000001" customHeight="1" x14ac:dyDescent="0.25">
      <c r="A849" s="12" t="str">
        <f>IF(ISBLANK(CLASSI!$B864),"",IFERROR(CLASSI!$B864,""))</f>
        <v/>
      </c>
      <c r="B849" s="12" t="str">
        <f>IF(ISBLANK(VLOOKUP($A849,CLASSI!$B:$E,2,FALSE)),"",IFERROR(VLOOKUP($A849,CLASSI!$B:$E,2,FALSE),""))</f>
        <v/>
      </c>
      <c r="C849" s="12"/>
      <c r="D849" s="12"/>
      <c r="M849" s="10"/>
      <c r="N849" s="10"/>
      <c r="U849" s="42"/>
      <c r="V849" s="42"/>
      <c r="W849" s="42"/>
      <c r="X849" s="24"/>
      <c r="Y849" s="24"/>
      <c r="Z849" s="24"/>
      <c r="AB849" s="24"/>
    </row>
    <row r="850" spans="1:28" s="11" customFormat="1" ht="20.100000000000001" customHeight="1" x14ac:dyDescent="0.25">
      <c r="A850" s="12" t="str">
        <f>IF(ISBLANK(CLASSI!$B865),"",IFERROR(CLASSI!$B865,""))</f>
        <v/>
      </c>
      <c r="B850" s="12" t="str">
        <f>IF(ISBLANK(VLOOKUP($A850,CLASSI!$B:$E,2,FALSE)),"",IFERROR(VLOOKUP($A850,CLASSI!$B:$E,2,FALSE),""))</f>
        <v/>
      </c>
      <c r="C850" s="12"/>
      <c r="D850" s="12"/>
      <c r="M850" s="10"/>
      <c r="N850" s="10"/>
      <c r="U850" s="42"/>
      <c r="V850" s="42"/>
      <c r="W850" s="42"/>
      <c r="X850" s="24"/>
      <c r="Y850" s="24"/>
      <c r="Z850" s="24"/>
      <c r="AB850" s="24"/>
    </row>
    <row r="851" spans="1:28" s="11" customFormat="1" ht="20.100000000000001" customHeight="1" x14ac:dyDescent="0.25">
      <c r="A851" s="12" t="str">
        <f>IF(ISBLANK(CLASSI!$B866),"",IFERROR(CLASSI!$B866,""))</f>
        <v/>
      </c>
      <c r="B851" s="12" t="str">
        <f>IF(ISBLANK(VLOOKUP($A851,CLASSI!$B:$E,2,FALSE)),"",IFERROR(VLOOKUP($A851,CLASSI!$B:$E,2,FALSE),""))</f>
        <v/>
      </c>
      <c r="C851" s="12"/>
      <c r="D851" s="12"/>
      <c r="M851" s="10"/>
      <c r="N851" s="10"/>
      <c r="U851" s="42"/>
      <c r="V851" s="42"/>
      <c r="W851" s="42"/>
      <c r="X851" s="24"/>
      <c r="Y851" s="24"/>
      <c r="Z851" s="24"/>
      <c r="AB851" s="24"/>
    </row>
    <row r="852" spans="1:28" s="11" customFormat="1" ht="20.100000000000001" customHeight="1" x14ac:dyDescent="0.25">
      <c r="A852" s="12" t="str">
        <f>IF(ISBLANK(CLASSI!$B867),"",IFERROR(CLASSI!$B867,""))</f>
        <v/>
      </c>
      <c r="B852" s="12" t="str">
        <f>IF(ISBLANK(VLOOKUP($A852,CLASSI!$B:$E,2,FALSE)),"",IFERROR(VLOOKUP($A852,CLASSI!$B:$E,2,FALSE),""))</f>
        <v/>
      </c>
      <c r="C852" s="12"/>
      <c r="D852" s="12"/>
      <c r="M852" s="10"/>
      <c r="N852" s="10"/>
      <c r="U852" s="42"/>
      <c r="V852" s="42"/>
      <c r="W852" s="42"/>
      <c r="X852" s="24"/>
      <c r="Y852" s="24"/>
      <c r="Z852" s="24"/>
      <c r="AB852" s="24"/>
    </row>
    <row r="853" spans="1:28" s="11" customFormat="1" ht="20.100000000000001" customHeight="1" x14ac:dyDescent="0.25">
      <c r="A853" s="12" t="str">
        <f>IF(ISBLANK(CLASSI!$B868),"",IFERROR(CLASSI!$B868,""))</f>
        <v/>
      </c>
      <c r="B853" s="12" t="str">
        <f>IF(ISBLANK(VLOOKUP($A853,CLASSI!$B:$E,2,FALSE)),"",IFERROR(VLOOKUP($A853,CLASSI!$B:$E,2,FALSE),""))</f>
        <v/>
      </c>
      <c r="C853" s="12"/>
      <c r="D853" s="12"/>
      <c r="M853" s="10"/>
      <c r="N853" s="10"/>
      <c r="U853" s="42"/>
      <c r="V853" s="42"/>
      <c r="W853" s="42"/>
      <c r="X853" s="24"/>
      <c r="Y853" s="24"/>
      <c r="Z853" s="24"/>
      <c r="AB853" s="24"/>
    </row>
    <row r="854" spans="1:28" s="11" customFormat="1" ht="20.100000000000001" customHeight="1" x14ac:dyDescent="0.25">
      <c r="A854" s="12" t="str">
        <f>IF(ISBLANK(CLASSI!$B869),"",IFERROR(CLASSI!$B869,""))</f>
        <v/>
      </c>
      <c r="B854" s="12" t="str">
        <f>IF(ISBLANK(VLOOKUP($A854,CLASSI!$B:$E,2,FALSE)),"",IFERROR(VLOOKUP($A854,CLASSI!$B:$E,2,FALSE),""))</f>
        <v/>
      </c>
      <c r="C854" s="12"/>
      <c r="D854" s="12"/>
      <c r="M854" s="10"/>
      <c r="N854" s="10"/>
      <c r="U854" s="42"/>
      <c r="V854" s="42"/>
      <c r="W854" s="42"/>
      <c r="X854" s="24"/>
      <c r="Y854" s="24"/>
      <c r="Z854" s="24"/>
      <c r="AB854" s="24"/>
    </row>
    <row r="855" spans="1:28" s="11" customFormat="1" ht="20.100000000000001" customHeight="1" x14ac:dyDescent="0.25">
      <c r="A855" s="12" t="str">
        <f>IF(ISBLANK(CLASSI!$B870),"",IFERROR(CLASSI!$B870,""))</f>
        <v/>
      </c>
      <c r="B855" s="12" t="str">
        <f>IF(ISBLANK(VLOOKUP($A855,CLASSI!$B:$E,2,FALSE)),"",IFERROR(VLOOKUP($A855,CLASSI!$B:$E,2,FALSE),""))</f>
        <v/>
      </c>
      <c r="C855" s="12"/>
      <c r="D855" s="12"/>
      <c r="M855" s="10"/>
      <c r="N855" s="10"/>
      <c r="U855" s="42"/>
      <c r="V855" s="42"/>
      <c r="W855" s="42"/>
      <c r="X855" s="24"/>
      <c r="Y855" s="24"/>
      <c r="Z855" s="24"/>
      <c r="AB855" s="24"/>
    </row>
    <row r="856" spans="1:28" s="11" customFormat="1" ht="20.100000000000001" customHeight="1" x14ac:dyDescent="0.25">
      <c r="A856" s="12" t="str">
        <f>IF(ISBLANK(CLASSI!$B871),"",IFERROR(CLASSI!$B871,""))</f>
        <v/>
      </c>
      <c r="B856" s="12" t="str">
        <f>IF(ISBLANK(VLOOKUP($A856,CLASSI!$B:$E,2,FALSE)),"",IFERROR(VLOOKUP($A856,CLASSI!$B:$E,2,FALSE),""))</f>
        <v/>
      </c>
      <c r="C856" s="12"/>
      <c r="D856" s="12"/>
      <c r="M856" s="10"/>
      <c r="N856" s="10"/>
      <c r="U856" s="42"/>
      <c r="V856" s="42"/>
      <c r="W856" s="42"/>
      <c r="X856" s="24"/>
      <c r="Y856" s="24"/>
      <c r="Z856" s="24"/>
      <c r="AB856" s="24"/>
    </row>
    <row r="857" spans="1:28" s="11" customFormat="1" ht="20.100000000000001" customHeight="1" x14ac:dyDescent="0.25">
      <c r="A857" s="12" t="str">
        <f>IF(ISBLANK(CLASSI!$B872),"",IFERROR(CLASSI!$B872,""))</f>
        <v/>
      </c>
      <c r="B857" s="12" t="str">
        <f>IF(ISBLANK(VLOOKUP($A857,CLASSI!$B:$E,2,FALSE)),"",IFERROR(VLOOKUP($A857,CLASSI!$B:$E,2,FALSE),""))</f>
        <v/>
      </c>
      <c r="C857" s="12"/>
      <c r="D857" s="12"/>
      <c r="M857" s="10"/>
      <c r="N857" s="10"/>
      <c r="U857" s="42"/>
      <c r="V857" s="42"/>
      <c r="W857" s="42"/>
      <c r="X857" s="24"/>
      <c r="Y857" s="24"/>
      <c r="Z857" s="24"/>
      <c r="AB857" s="24"/>
    </row>
    <row r="858" spans="1:28" s="11" customFormat="1" ht="20.100000000000001" customHeight="1" x14ac:dyDescent="0.25">
      <c r="A858" s="12" t="str">
        <f>IF(ISBLANK(CLASSI!$B873),"",IFERROR(CLASSI!$B873,""))</f>
        <v/>
      </c>
      <c r="B858" s="12" t="str">
        <f>IF(ISBLANK(VLOOKUP($A858,CLASSI!$B:$E,2,FALSE)),"",IFERROR(VLOOKUP($A858,CLASSI!$B:$E,2,FALSE),""))</f>
        <v/>
      </c>
      <c r="C858" s="12"/>
      <c r="D858" s="12"/>
      <c r="M858" s="10"/>
      <c r="N858" s="10"/>
      <c r="U858" s="42"/>
      <c r="V858" s="42"/>
      <c r="W858" s="42"/>
      <c r="X858" s="24"/>
      <c r="Y858" s="24"/>
      <c r="Z858" s="24"/>
      <c r="AB858" s="24"/>
    </row>
    <row r="859" spans="1:28" s="11" customFormat="1" ht="20.100000000000001" customHeight="1" x14ac:dyDescent="0.25">
      <c r="A859" s="12" t="str">
        <f>IF(ISBLANK(CLASSI!$B874),"",IFERROR(CLASSI!$B874,""))</f>
        <v/>
      </c>
      <c r="B859" s="12" t="str">
        <f>IF(ISBLANK(VLOOKUP($A859,CLASSI!$B:$E,2,FALSE)),"",IFERROR(VLOOKUP($A859,CLASSI!$B:$E,2,FALSE),""))</f>
        <v/>
      </c>
      <c r="C859" s="12"/>
      <c r="D859" s="12"/>
      <c r="M859" s="10"/>
      <c r="N859" s="10"/>
      <c r="U859" s="42"/>
      <c r="V859" s="42"/>
      <c r="W859" s="42"/>
      <c r="X859" s="24"/>
      <c r="Y859" s="24"/>
      <c r="Z859" s="24"/>
      <c r="AB859" s="24"/>
    </row>
    <row r="860" spans="1:28" s="11" customFormat="1" ht="20.100000000000001" customHeight="1" x14ac:dyDescent="0.25">
      <c r="A860" s="12" t="str">
        <f>IF(ISBLANK(CLASSI!$B875),"",IFERROR(CLASSI!$B875,""))</f>
        <v/>
      </c>
      <c r="B860" s="12" t="str">
        <f>IF(ISBLANK(VLOOKUP($A860,CLASSI!$B:$E,2,FALSE)),"",IFERROR(VLOOKUP($A860,CLASSI!$B:$E,2,FALSE),""))</f>
        <v/>
      </c>
      <c r="C860" s="12"/>
      <c r="D860" s="12"/>
      <c r="M860" s="10"/>
      <c r="N860" s="10"/>
      <c r="U860" s="42"/>
      <c r="V860" s="42"/>
      <c r="W860" s="42"/>
      <c r="X860" s="24"/>
      <c r="Y860" s="24"/>
      <c r="Z860" s="24"/>
      <c r="AB860" s="24"/>
    </row>
    <row r="861" spans="1:28" s="11" customFormat="1" ht="20.100000000000001" customHeight="1" x14ac:dyDescent="0.25">
      <c r="A861" s="12" t="str">
        <f>IF(ISBLANK(CLASSI!$B876),"",IFERROR(CLASSI!$B876,""))</f>
        <v/>
      </c>
      <c r="B861" s="12" t="str">
        <f>IF(ISBLANK(VLOOKUP($A861,CLASSI!$B:$E,2,FALSE)),"",IFERROR(VLOOKUP($A861,CLASSI!$B:$E,2,FALSE),""))</f>
        <v/>
      </c>
      <c r="C861" s="12"/>
      <c r="D861" s="12"/>
      <c r="M861" s="10"/>
      <c r="N861" s="10"/>
      <c r="U861" s="42"/>
      <c r="V861" s="42"/>
      <c r="W861" s="42"/>
      <c r="X861" s="24"/>
      <c r="Y861" s="24"/>
      <c r="Z861" s="24"/>
      <c r="AB861" s="24"/>
    </row>
    <row r="862" spans="1:28" s="11" customFormat="1" ht="20.100000000000001" customHeight="1" x14ac:dyDescent="0.25">
      <c r="A862" s="12" t="str">
        <f>IF(ISBLANK(CLASSI!$B877),"",IFERROR(CLASSI!$B877,""))</f>
        <v/>
      </c>
      <c r="B862" s="12" t="str">
        <f>IF(ISBLANK(VLOOKUP($A862,CLASSI!$B:$E,2,FALSE)),"",IFERROR(VLOOKUP($A862,CLASSI!$B:$E,2,FALSE),""))</f>
        <v/>
      </c>
      <c r="C862" s="12"/>
      <c r="D862" s="12"/>
      <c r="M862" s="10"/>
      <c r="N862" s="10"/>
      <c r="U862" s="42"/>
      <c r="V862" s="42"/>
      <c r="W862" s="42"/>
      <c r="X862" s="24"/>
      <c r="Y862" s="24"/>
      <c r="Z862" s="24"/>
      <c r="AB862" s="24"/>
    </row>
    <row r="863" spans="1:28" s="11" customFormat="1" ht="20.100000000000001" customHeight="1" x14ac:dyDescent="0.25">
      <c r="A863" s="12" t="str">
        <f>IF(ISBLANK(CLASSI!$B878),"",IFERROR(CLASSI!$B878,""))</f>
        <v/>
      </c>
      <c r="B863" s="12" t="str">
        <f>IF(ISBLANK(VLOOKUP($A863,CLASSI!$B:$E,2,FALSE)),"",IFERROR(VLOOKUP($A863,CLASSI!$B:$E,2,FALSE),""))</f>
        <v/>
      </c>
      <c r="C863" s="12"/>
      <c r="D863" s="12"/>
      <c r="M863" s="10"/>
      <c r="N863" s="10"/>
      <c r="U863" s="42"/>
      <c r="V863" s="42"/>
      <c r="W863" s="42"/>
      <c r="X863" s="24"/>
      <c r="Y863" s="24"/>
      <c r="Z863" s="24"/>
      <c r="AB863" s="24"/>
    </row>
    <row r="864" spans="1:28" s="11" customFormat="1" ht="20.100000000000001" customHeight="1" x14ac:dyDescent="0.25">
      <c r="A864" s="12" t="str">
        <f>IF(ISBLANK(CLASSI!$B879),"",IFERROR(CLASSI!$B879,""))</f>
        <v/>
      </c>
      <c r="B864" s="12" t="str">
        <f>IF(ISBLANK(VLOOKUP($A864,CLASSI!$B:$E,2,FALSE)),"",IFERROR(VLOOKUP($A864,CLASSI!$B:$E,2,FALSE),""))</f>
        <v/>
      </c>
      <c r="C864" s="12"/>
      <c r="D864" s="12"/>
      <c r="M864" s="10"/>
      <c r="N864" s="10"/>
      <c r="U864" s="42"/>
      <c r="V864" s="42"/>
      <c r="W864" s="42"/>
      <c r="X864" s="24"/>
      <c r="Y864" s="24"/>
      <c r="Z864" s="24"/>
      <c r="AB864" s="24"/>
    </row>
    <row r="865" spans="1:28" s="11" customFormat="1" ht="20.100000000000001" customHeight="1" x14ac:dyDescent="0.25">
      <c r="A865" s="12" t="str">
        <f>IF(ISBLANK(CLASSI!$B880),"",IFERROR(CLASSI!$B880,""))</f>
        <v/>
      </c>
      <c r="B865" s="12" t="str">
        <f>IF(ISBLANK(VLOOKUP($A865,CLASSI!$B:$E,2,FALSE)),"",IFERROR(VLOOKUP($A865,CLASSI!$B:$E,2,FALSE),""))</f>
        <v/>
      </c>
      <c r="C865" s="12"/>
      <c r="D865" s="12"/>
      <c r="M865" s="10"/>
      <c r="N865" s="10"/>
      <c r="U865" s="42"/>
      <c r="V865" s="42"/>
      <c r="W865" s="42"/>
      <c r="X865" s="24"/>
      <c r="Y865" s="24"/>
      <c r="Z865" s="24"/>
      <c r="AB865" s="24"/>
    </row>
    <row r="866" spans="1:28" s="11" customFormat="1" ht="20.100000000000001" customHeight="1" x14ac:dyDescent="0.25">
      <c r="A866" s="12" t="str">
        <f>IF(ISBLANK(CLASSI!$B881),"",IFERROR(CLASSI!$B881,""))</f>
        <v/>
      </c>
      <c r="B866" s="12" t="str">
        <f>IF(ISBLANK(VLOOKUP($A866,CLASSI!$B:$E,2,FALSE)),"",IFERROR(VLOOKUP($A866,CLASSI!$B:$E,2,FALSE),""))</f>
        <v/>
      </c>
      <c r="C866" s="12"/>
      <c r="D866" s="12"/>
      <c r="M866" s="10"/>
      <c r="N866" s="10"/>
      <c r="U866" s="42"/>
      <c r="V866" s="42"/>
      <c r="W866" s="42"/>
      <c r="X866" s="24"/>
      <c r="Y866" s="24"/>
      <c r="Z866" s="24"/>
      <c r="AB866" s="24"/>
    </row>
    <row r="867" spans="1:28" s="11" customFormat="1" ht="20.100000000000001" customHeight="1" x14ac:dyDescent="0.25">
      <c r="A867" s="12" t="str">
        <f>IF(ISBLANK(CLASSI!$B882),"",IFERROR(CLASSI!$B882,""))</f>
        <v/>
      </c>
      <c r="B867" s="12" t="str">
        <f>IF(ISBLANK(VLOOKUP($A867,CLASSI!$B:$E,2,FALSE)),"",IFERROR(VLOOKUP($A867,CLASSI!$B:$E,2,FALSE),""))</f>
        <v/>
      </c>
      <c r="C867" s="12"/>
      <c r="D867" s="12"/>
      <c r="M867" s="10"/>
      <c r="N867" s="10"/>
      <c r="U867" s="42"/>
      <c r="V867" s="42"/>
      <c r="W867" s="42"/>
      <c r="X867" s="24"/>
      <c r="Y867" s="24"/>
      <c r="Z867" s="24"/>
      <c r="AB867" s="24"/>
    </row>
    <row r="868" spans="1:28" s="11" customFormat="1" ht="20.100000000000001" customHeight="1" x14ac:dyDescent="0.25">
      <c r="A868" s="12" t="str">
        <f>IF(ISBLANK(CLASSI!$B883),"",IFERROR(CLASSI!$B883,""))</f>
        <v/>
      </c>
      <c r="B868" s="12" t="str">
        <f>IF(ISBLANK(VLOOKUP($A868,CLASSI!$B:$E,2,FALSE)),"",IFERROR(VLOOKUP($A868,CLASSI!$B:$E,2,FALSE),""))</f>
        <v/>
      </c>
      <c r="C868" s="12"/>
      <c r="D868" s="12"/>
      <c r="M868" s="10"/>
      <c r="N868" s="10"/>
      <c r="U868" s="42"/>
      <c r="V868" s="42"/>
      <c r="W868" s="42"/>
      <c r="X868" s="24"/>
      <c r="Y868" s="24"/>
      <c r="Z868" s="24"/>
      <c r="AB868" s="24"/>
    </row>
    <row r="869" spans="1:28" s="11" customFormat="1" ht="20.100000000000001" customHeight="1" x14ac:dyDescent="0.25">
      <c r="A869" s="12" t="str">
        <f>IF(ISBLANK(CLASSI!$B884),"",IFERROR(CLASSI!$B884,""))</f>
        <v/>
      </c>
      <c r="B869" s="12" t="str">
        <f>IF(ISBLANK(VLOOKUP($A869,CLASSI!$B:$E,2,FALSE)),"",IFERROR(VLOOKUP($A869,CLASSI!$B:$E,2,FALSE),""))</f>
        <v/>
      </c>
      <c r="C869" s="12"/>
      <c r="D869" s="12"/>
      <c r="M869" s="10"/>
      <c r="N869" s="10"/>
      <c r="U869" s="42"/>
      <c r="V869" s="42"/>
      <c r="W869" s="42"/>
      <c r="X869" s="24"/>
      <c r="Y869" s="24"/>
      <c r="Z869" s="24"/>
      <c r="AB869" s="24"/>
    </row>
    <row r="870" spans="1:28" s="11" customFormat="1" ht="20.100000000000001" customHeight="1" x14ac:dyDescent="0.25">
      <c r="A870" s="12" t="str">
        <f>IF(ISBLANK(CLASSI!$B885),"",IFERROR(CLASSI!$B885,""))</f>
        <v/>
      </c>
      <c r="B870" s="12" t="str">
        <f>IF(ISBLANK(VLOOKUP($A870,CLASSI!$B:$E,2,FALSE)),"",IFERROR(VLOOKUP($A870,CLASSI!$B:$E,2,FALSE),""))</f>
        <v/>
      </c>
      <c r="C870" s="12"/>
      <c r="D870" s="12"/>
      <c r="M870" s="10"/>
      <c r="N870" s="10"/>
      <c r="U870" s="42"/>
      <c r="V870" s="42"/>
      <c r="W870" s="42"/>
      <c r="X870" s="24"/>
      <c r="Y870" s="24"/>
      <c r="Z870" s="24"/>
      <c r="AB870" s="24"/>
    </row>
    <row r="871" spans="1:28" s="11" customFormat="1" ht="20.100000000000001" customHeight="1" x14ac:dyDescent="0.25">
      <c r="A871" s="12" t="str">
        <f>IF(ISBLANK(CLASSI!$B886),"",IFERROR(CLASSI!$B886,""))</f>
        <v/>
      </c>
      <c r="B871" s="12" t="str">
        <f>IF(ISBLANK(VLOOKUP($A871,CLASSI!$B:$E,2,FALSE)),"",IFERROR(VLOOKUP($A871,CLASSI!$B:$E,2,FALSE),""))</f>
        <v/>
      </c>
      <c r="C871" s="12"/>
      <c r="D871" s="12"/>
      <c r="M871" s="10"/>
      <c r="N871" s="10"/>
      <c r="U871" s="42"/>
      <c r="V871" s="42"/>
      <c r="W871" s="42"/>
      <c r="X871" s="24"/>
      <c r="Y871" s="24"/>
      <c r="Z871" s="24"/>
      <c r="AB871" s="24"/>
    </row>
    <row r="872" spans="1:28" s="11" customFormat="1" ht="20.100000000000001" customHeight="1" x14ac:dyDescent="0.25">
      <c r="A872" s="12" t="str">
        <f>IF(ISBLANK(CLASSI!$B887),"",IFERROR(CLASSI!$B887,""))</f>
        <v/>
      </c>
      <c r="B872" s="12" t="str">
        <f>IF(ISBLANK(VLOOKUP($A872,CLASSI!$B:$E,2,FALSE)),"",IFERROR(VLOOKUP($A872,CLASSI!$B:$E,2,FALSE),""))</f>
        <v/>
      </c>
      <c r="C872" s="12"/>
      <c r="D872" s="12"/>
      <c r="M872" s="10"/>
      <c r="N872" s="10"/>
      <c r="U872" s="42"/>
      <c r="V872" s="42"/>
      <c r="W872" s="42"/>
      <c r="X872" s="24"/>
      <c r="Y872" s="24"/>
      <c r="Z872" s="24"/>
      <c r="AB872" s="24"/>
    </row>
    <row r="873" spans="1:28" s="11" customFormat="1" ht="20.100000000000001" customHeight="1" x14ac:dyDescent="0.25">
      <c r="A873" s="12" t="str">
        <f>IF(ISBLANK(CLASSI!$B888),"",IFERROR(CLASSI!$B888,""))</f>
        <v/>
      </c>
      <c r="B873" s="12" t="str">
        <f>IF(ISBLANK(VLOOKUP($A873,CLASSI!$B:$E,2,FALSE)),"",IFERROR(VLOOKUP($A873,CLASSI!$B:$E,2,FALSE),""))</f>
        <v/>
      </c>
      <c r="C873" s="12"/>
      <c r="D873" s="12"/>
      <c r="M873" s="10"/>
      <c r="N873" s="10"/>
      <c r="U873" s="42"/>
      <c r="V873" s="42"/>
      <c r="W873" s="42"/>
      <c r="X873" s="24"/>
      <c r="Y873" s="24"/>
      <c r="Z873" s="24"/>
      <c r="AB873" s="24"/>
    </row>
    <row r="874" spans="1:28" s="11" customFormat="1" ht="20.100000000000001" customHeight="1" x14ac:dyDescent="0.25">
      <c r="A874" s="12" t="str">
        <f>IF(ISBLANK(CLASSI!$B889),"",IFERROR(CLASSI!$B889,""))</f>
        <v/>
      </c>
      <c r="B874" s="12" t="str">
        <f>IF(ISBLANK(VLOOKUP($A874,CLASSI!$B:$E,2,FALSE)),"",IFERROR(VLOOKUP($A874,CLASSI!$B:$E,2,FALSE),""))</f>
        <v/>
      </c>
      <c r="C874" s="12"/>
      <c r="D874" s="12"/>
      <c r="M874" s="10"/>
      <c r="N874" s="10"/>
      <c r="U874" s="42"/>
      <c r="V874" s="42"/>
      <c r="W874" s="42"/>
      <c r="X874" s="24"/>
      <c r="Y874" s="24"/>
      <c r="Z874" s="24"/>
      <c r="AB874" s="24"/>
    </row>
    <row r="875" spans="1:28" s="11" customFormat="1" ht="20.100000000000001" customHeight="1" x14ac:dyDescent="0.25">
      <c r="A875" s="12" t="str">
        <f>IF(ISBLANK(CLASSI!$B890),"",IFERROR(CLASSI!$B890,""))</f>
        <v/>
      </c>
      <c r="B875" s="12" t="str">
        <f>IF(ISBLANK(VLOOKUP($A875,CLASSI!$B:$E,2,FALSE)),"",IFERROR(VLOOKUP($A875,CLASSI!$B:$E,2,FALSE),""))</f>
        <v/>
      </c>
      <c r="C875" s="12"/>
      <c r="D875" s="12"/>
      <c r="M875" s="10"/>
      <c r="N875" s="10"/>
      <c r="U875" s="42"/>
      <c r="V875" s="42"/>
      <c r="W875" s="42"/>
      <c r="X875" s="24"/>
      <c r="Y875" s="24"/>
      <c r="Z875" s="24"/>
      <c r="AB875" s="24"/>
    </row>
    <row r="876" spans="1:28" s="11" customFormat="1" ht="20.100000000000001" customHeight="1" x14ac:dyDescent="0.25">
      <c r="A876" s="12" t="str">
        <f>IF(ISBLANK(CLASSI!$B891),"",IFERROR(CLASSI!$B891,""))</f>
        <v/>
      </c>
      <c r="B876" s="12" t="str">
        <f>IF(ISBLANK(VLOOKUP($A876,CLASSI!$B:$E,2,FALSE)),"",IFERROR(VLOOKUP($A876,CLASSI!$B:$E,2,FALSE),""))</f>
        <v/>
      </c>
      <c r="C876" s="12"/>
      <c r="D876" s="12"/>
      <c r="M876" s="10"/>
      <c r="N876" s="10"/>
      <c r="U876" s="42"/>
      <c r="V876" s="42"/>
      <c r="W876" s="42"/>
      <c r="X876" s="24"/>
      <c r="Y876" s="24"/>
      <c r="Z876" s="24"/>
      <c r="AB876" s="24"/>
    </row>
    <row r="877" spans="1:28" s="11" customFormat="1" ht="20.100000000000001" customHeight="1" x14ac:dyDescent="0.25">
      <c r="A877" s="12" t="str">
        <f>IF(ISBLANK(CLASSI!$B892),"",IFERROR(CLASSI!$B892,""))</f>
        <v/>
      </c>
      <c r="B877" s="12" t="str">
        <f>IF(ISBLANK(VLOOKUP($A877,CLASSI!$B:$E,2,FALSE)),"",IFERROR(VLOOKUP($A877,CLASSI!$B:$E,2,FALSE),""))</f>
        <v/>
      </c>
      <c r="C877" s="12"/>
      <c r="D877" s="12"/>
      <c r="M877" s="10"/>
      <c r="N877" s="10"/>
      <c r="U877" s="42"/>
      <c r="V877" s="42"/>
      <c r="W877" s="42"/>
      <c r="X877" s="24"/>
      <c r="Y877" s="24"/>
      <c r="Z877" s="24"/>
      <c r="AB877" s="24"/>
    </row>
    <row r="878" spans="1:28" s="11" customFormat="1" ht="20.100000000000001" customHeight="1" x14ac:dyDescent="0.25">
      <c r="A878" s="12" t="str">
        <f>IF(ISBLANK(CLASSI!$B893),"",IFERROR(CLASSI!$B893,""))</f>
        <v/>
      </c>
      <c r="B878" s="12" t="str">
        <f>IF(ISBLANK(VLOOKUP($A878,CLASSI!$B:$E,2,FALSE)),"",IFERROR(VLOOKUP($A878,CLASSI!$B:$E,2,FALSE),""))</f>
        <v/>
      </c>
      <c r="C878" s="12"/>
      <c r="D878" s="12"/>
      <c r="M878" s="10"/>
      <c r="N878" s="10"/>
      <c r="U878" s="42"/>
      <c r="V878" s="42"/>
      <c r="W878" s="42"/>
      <c r="X878" s="24"/>
      <c r="Y878" s="24"/>
      <c r="Z878" s="24"/>
      <c r="AB878" s="24"/>
    </row>
    <row r="879" spans="1:28" s="11" customFormat="1" ht="20.100000000000001" customHeight="1" x14ac:dyDescent="0.25">
      <c r="A879" s="12" t="str">
        <f>IF(ISBLANK(CLASSI!$B894),"",IFERROR(CLASSI!$B894,""))</f>
        <v/>
      </c>
      <c r="B879" s="12" t="str">
        <f>IF(ISBLANK(VLOOKUP($A879,CLASSI!$B:$E,2,FALSE)),"",IFERROR(VLOOKUP($A879,CLASSI!$B:$E,2,FALSE),""))</f>
        <v/>
      </c>
      <c r="C879" s="12"/>
      <c r="D879" s="12"/>
      <c r="M879" s="10"/>
      <c r="N879" s="10"/>
      <c r="U879" s="42"/>
      <c r="V879" s="42"/>
      <c r="W879" s="42"/>
      <c r="X879" s="24"/>
      <c r="Y879" s="24"/>
      <c r="Z879" s="24"/>
      <c r="AB879" s="24"/>
    </row>
    <row r="880" spans="1:28" s="11" customFormat="1" ht="20.100000000000001" customHeight="1" x14ac:dyDescent="0.25">
      <c r="A880" s="12" t="str">
        <f>IF(ISBLANK(CLASSI!$B895),"",IFERROR(CLASSI!$B895,""))</f>
        <v/>
      </c>
      <c r="B880" s="12" t="str">
        <f>IF(ISBLANK(VLOOKUP($A880,CLASSI!$B:$E,2,FALSE)),"",IFERROR(VLOOKUP($A880,CLASSI!$B:$E,2,FALSE),""))</f>
        <v/>
      </c>
      <c r="C880" s="12"/>
      <c r="D880" s="12"/>
      <c r="M880" s="10"/>
      <c r="N880" s="10"/>
      <c r="U880" s="42"/>
      <c r="V880" s="42"/>
      <c r="W880" s="42"/>
      <c r="X880" s="24"/>
      <c r="Y880" s="24"/>
      <c r="Z880" s="24"/>
      <c r="AB880" s="24"/>
    </row>
    <row r="881" spans="1:28" s="11" customFormat="1" ht="20.100000000000001" customHeight="1" x14ac:dyDescent="0.25">
      <c r="A881" s="12" t="str">
        <f>IF(ISBLANK(CLASSI!$B896),"",IFERROR(CLASSI!$B896,""))</f>
        <v/>
      </c>
      <c r="B881" s="12" t="str">
        <f>IF(ISBLANK(VLOOKUP($A881,CLASSI!$B:$E,2,FALSE)),"",IFERROR(VLOOKUP($A881,CLASSI!$B:$E,2,FALSE),""))</f>
        <v/>
      </c>
      <c r="C881" s="12"/>
      <c r="D881" s="12"/>
      <c r="M881" s="10"/>
      <c r="N881" s="10"/>
      <c r="U881" s="42"/>
      <c r="V881" s="42"/>
      <c r="W881" s="42"/>
      <c r="X881" s="24"/>
      <c r="Y881" s="24"/>
      <c r="Z881" s="24"/>
      <c r="AB881" s="24"/>
    </row>
    <row r="882" spans="1:28" s="11" customFormat="1" ht="20.100000000000001" customHeight="1" x14ac:dyDescent="0.25">
      <c r="A882" s="12" t="str">
        <f>IF(ISBLANK(CLASSI!$B897),"",IFERROR(CLASSI!$B897,""))</f>
        <v/>
      </c>
      <c r="B882" s="12" t="str">
        <f>IF(ISBLANK(VLOOKUP($A882,CLASSI!$B:$E,2,FALSE)),"",IFERROR(VLOOKUP($A882,CLASSI!$B:$E,2,FALSE),""))</f>
        <v/>
      </c>
      <c r="C882" s="12"/>
      <c r="D882" s="12"/>
      <c r="M882" s="10"/>
      <c r="N882" s="10"/>
      <c r="U882" s="42"/>
      <c r="V882" s="42"/>
      <c r="W882" s="42"/>
      <c r="X882" s="24"/>
      <c r="Y882" s="24"/>
      <c r="Z882" s="24"/>
      <c r="AB882" s="24"/>
    </row>
    <row r="883" spans="1:28" s="11" customFormat="1" ht="20.100000000000001" customHeight="1" x14ac:dyDescent="0.25">
      <c r="A883" s="12" t="str">
        <f>IF(ISBLANK(CLASSI!$B898),"",IFERROR(CLASSI!$B898,""))</f>
        <v/>
      </c>
      <c r="B883" s="12" t="str">
        <f>IF(ISBLANK(VLOOKUP($A883,CLASSI!$B:$E,2,FALSE)),"",IFERROR(VLOOKUP($A883,CLASSI!$B:$E,2,FALSE),""))</f>
        <v/>
      </c>
      <c r="C883" s="12"/>
      <c r="D883" s="12"/>
      <c r="M883" s="10"/>
      <c r="N883" s="10"/>
      <c r="U883" s="42"/>
      <c r="V883" s="42"/>
      <c r="W883" s="42"/>
      <c r="X883" s="24"/>
      <c r="Y883" s="24"/>
      <c r="Z883" s="24"/>
      <c r="AB883" s="24"/>
    </row>
    <row r="884" spans="1:28" s="11" customFormat="1" ht="20.100000000000001" customHeight="1" x14ac:dyDescent="0.25">
      <c r="A884" s="12" t="str">
        <f>IF(ISBLANK(CLASSI!$B899),"",IFERROR(CLASSI!$B899,""))</f>
        <v/>
      </c>
      <c r="B884" s="12" t="str">
        <f>IF(ISBLANK(VLOOKUP($A884,CLASSI!$B:$E,2,FALSE)),"",IFERROR(VLOOKUP($A884,CLASSI!$B:$E,2,FALSE),""))</f>
        <v/>
      </c>
      <c r="C884" s="12"/>
      <c r="D884" s="12"/>
      <c r="M884" s="10"/>
      <c r="N884" s="10"/>
      <c r="U884" s="42"/>
      <c r="V884" s="42"/>
      <c r="W884" s="42"/>
      <c r="X884" s="24"/>
      <c r="Y884" s="24"/>
      <c r="Z884" s="24"/>
      <c r="AB884" s="24"/>
    </row>
    <row r="885" spans="1:28" s="11" customFormat="1" ht="20.100000000000001" customHeight="1" x14ac:dyDescent="0.25">
      <c r="A885" s="12" t="str">
        <f>IF(ISBLANK(CLASSI!$B900),"",IFERROR(CLASSI!$B900,""))</f>
        <v/>
      </c>
      <c r="B885" s="12" t="str">
        <f>IF(ISBLANK(VLOOKUP($A885,CLASSI!$B:$E,2,FALSE)),"",IFERROR(VLOOKUP($A885,CLASSI!$B:$E,2,FALSE),""))</f>
        <v/>
      </c>
      <c r="C885" s="12"/>
      <c r="D885" s="12"/>
      <c r="M885" s="10"/>
      <c r="N885" s="10"/>
      <c r="U885" s="42"/>
      <c r="V885" s="42"/>
      <c r="W885" s="42"/>
      <c r="X885" s="24"/>
      <c r="Y885" s="24"/>
      <c r="Z885" s="24"/>
      <c r="AB885" s="24"/>
    </row>
    <row r="886" spans="1:28" s="11" customFormat="1" ht="20.100000000000001" customHeight="1" x14ac:dyDescent="0.25">
      <c r="A886" s="12" t="str">
        <f>IF(ISBLANK(CLASSI!$B901),"",IFERROR(CLASSI!$B901,""))</f>
        <v/>
      </c>
      <c r="B886" s="12" t="str">
        <f>IF(ISBLANK(VLOOKUP($A886,CLASSI!$B:$E,2,FALSE)),"",IFERROR(VLOOKUP($A886,CLASSI!$B:$E,2,FALSE),""))</f>
        <v/>
      </c>
      <c r="C886" s="12"/>
      <c r="D886" s="12"/>
      <c r="M886" s="10"/>
      <c r="N886" s="10"/>
      <c r="U886" s="42"/>
      <c r="V886" s="42"/>
      <c r="W886" s="42"/>
      <c r="X886" s="24"/>
      <c r="Y886" s="24"/>
      <c r="Z886" s="24"/>
      <c r="AB886" s="24"/>
    </row>
    <row r="887" spans="1:28" s="11" customFormat="1" ht="20.100000000000001" customHeight="1" x14ac:dyDescent="0.25">
      <c r="A887" s="12" t="str">
        <f>IF(ISBLANK(CLASSI!$B902),"",IFERROR(CLASSI!$B902,""))</f>
        <v/>
      </c>
      <c r="B887" s="12" t="str">
        <f>IF(ISBLANK(VLOOKUP($A887,CLASSI!$B:$E,2,FALSE)),"",IFERROR(VLOOKUP($A887,CLASSI!$B:$E,2,FALSE),""))</f>
        <v/>
      </c>
      <c r="C887" s="12"/>
      <c r="D887" s="12"/>
      <c r="M887" s="10"/>
      <c r="N887" s="10"/>
      <c r="U887" s="42"/>
      <c r="V887" s="42"/>
      <c r="W887" s="42"/>
      <c r="X887" s="24"/>
      <c r="Y887" s="24"/>
      <c r="Z887" s="24"/>
      <c r="AB887" s="24"/>
    </row>
    <row r="888" spans="1:28" s="11" customFormat="1" ht="20.100000000000001" customHeight="1" x14ac:dyDescent="0.25">
      <c r="A888" s="12" t="str">
        <f>IF(ISBLANK(CLASSI!$B903),"",IFERROR(CLASSI!$B903,""))</f>
        <v/>
      </c>
      <c r="B888" s="12" t="str">
        <f>IF(ISBLANK(VLOOKUP($A888,CLASSI!$B:$E,2,FALSE)),"",IFERROR(VLOOKUP($A888,CLASSI!$B:$E,2,FALSE),""))</f>
        <v/>
      </c>
      <c r="C888" s="12"/>
      <c r="D888" s="12"/>
      <c r="M888" s="10"/>
      <c r="N888" s="10"/>
      <c r="U888" s="42"/>
      <c r="V888" s="42"/>
      <c r="W888" s="42"/>
      <c r="X888" s="24"/>
      <c r="Y888" s="24"/>
      <c r="Z888" s="24"/>
      <c r="AB888" s="24"/>
    </row>
    <row r="889" spans="1:28" s="11" customFormat="1" ht="20.100000000000001" customHeight="1" x14ac:dyDescent="0.25">
      <c r="A889" s="12" t="str">
        <f>IF(ISBLANK(CLASSI!$B904),"",IFERROR(CLASSI!$B904,""))</f>
        <v/>
      </c>
      <c r="B889" s="12" t="str">
        <f>IF(ISBLANK(VLOOKUP($A889,CLASSI!$B:$E,2,FALSE)),"",IFERROR(VLOOKUP($A889,CLASSI!$B:$E,2,FALSE),""))</f>
        <v/>
      </c>
      <c r="C889" s="12"/>
      <c r="D889" s="12"/>
      <c r="M889" s="10"/>
      <c r="N889" s="10"/>
      <c r="U889" s="42"/>
      <c r="V889" s="42"/>
      <c r="W889" s="42"/>
      <c r="X889" s="24"/>
      <c r="Y889" s="24"/>
      <c r="Z889" s="24"/>
      <c r="AB889" s="24"/>
    </row>
    <row r="890" spans="1:28" s="11" customFormat="1" ht="20.100000000000001" customHeight="1" x14ac:dyDescent="0.25">
      <c r="A890" s="12" t="str">
        <f>IF(ISBLANK(CLASSI!$B905),"",IFERROR(CLASSI!$B905,""))</f>
        <v/>
      </c>
      <c r="B890" s="12" t="str">
        <f>IF(ISBLANK(VLOOKUP($A890,CLASSI!$B:$E,2,FALSE)),"",IFERROR(VLOOKUP($A890,CLASSI!$B:$E,2,FALSE),""))</f>
        <v/>
      </c>
      <c r="C890" s="12"/>
      <c r="D890" s="12"/>
      <c r="M890" s="10"/>
      <c r="N890" s="10"/>
      <c r="U890" s="42"/>
      <c r="V890" s="42"/>
      <c r="W890" s="42"/>
      <c r="X890" s="24"/>
      <c r="Y890" s="24"/>
      <c r="Z890" s="24"/>
      <c r="AB890" s="24"/>
    </row>
    <row r="891" spans="1:28" s="11" customFormat="1" ht="20.100000000000001" customHeight="1" x14ac:dyDescent="0.25">
      <c r="A891" s="12" t="str">
        <f>IF(ISBLANK(CLASSI!$B906),"",IFERROR(CLASSI!$B906,""))</f>
        <v/>
      </c>
      <c r="B891" s="12" t="str">
        <f>IF(ISBLANK(VLOOKUP($A891,CLASSI!$B:$E,2,FALSE)),"",IFERROR(VLOOKUP($A891,CLASSI!$B:$E,2,FALSE),""))</f>
        <v/>
      </c>
      <c r="C891" s="12"/>
      <c r="D891" s="12"/>
      <c r="M891" s="10"/>
      <c r="N891" s="10"/>
      <c r="U891" s="42"/>
      <c r="V891" s="42"/>
      <c r="W891" s="42"/>
      <c r="X891" s="24"/>
      <c r="Y891" s="24"/>
      <c r="Z891" s="24"/>
      <c r="AB891" s="24"/>
    </row>
    <row r="892" spans="1:28" s="11" customFormat="1" ht="20.100000000000001" customHeight="1" x14ac:dyDescent="0.25">
      <c r="A892" s="12" t="str">
        <f>IF(ISBLANK(CLASSI!$B907),"",IFERROR(CLASSI!$B907,""))</f>
        <v/>
      </c>
      <c r="B892" s="12" t="str">
        <f>IF(ISBLANK(VLOOKUP($A892,CLASSI!$B:$E,2,FALSE)),"",IFERROR(VLOOKUP($A892,CLASSI!$B:$E,2,FALSE),""))</f>
        <v/>
      </c>
      <c r="C892" s="12"/>
      <c r="D892" s="12"/>
      <c r="M892" s="10"/>
      <c r="N892" s="10"/>
      <c r="U892" s="42"/>
      <c r="V892" s="42"/>
      <c r="W892" s="42"/>
      <c r="X892" s="24"/>
      <c r="Y892" s="24"/>
      <c r="Z892" s="24"/>
      <c r="AB892" s="24"/>
    </row>
    <row r="893" spans="1:28" s="11" customFormat="1" ht="20.100000000000001" customHeight="1" x14ac:dyDescent="0.25">
      <c r="A893" s="12" t="str">
        <f>IF(ISBLANK(CLASSI!$B908),"",IFERROR(CLASSI!$B908,""))</f>
        <v/>
      </c>
      <c r="B893" s="12" t="str">
        <f>IF(ISBLANK(VLOOKUP($A893,CLASSI!$B:$E,2,FALSE)),"",IFERROR(VLOOKUP($A893,CLASSI!$B:$E,2,FALSE),""))</f>
        <v/>
      </c>
      <c r="C893" s="12"/>
      <c r="D893" s="12"/>
      <c r="M893" s="10"/>
      <c r="N893" s="10"/>
      <c r="U893" s="42"/>
      <c r="V893" s="42"/>
      <c r="W893" s="42"/>
      <c r="X893" s="24"/>
      <c r="Y893" s="24"/>
      <c r="Z893" s="24"/>
      <c r="AB893" s="24"/>
    </row>
    <row r="894" spans="1:28" s="11" customFormat="1" ht="20.100000000000001" customHeight="1" x14ac:dyDescent="0.25">
      <c r="A894" s="12" t="str">
        <f>IF(ISBLANK(CLASSI!$B909),"",IFERROR(CLASSI!$B909,""))</f>
        <v/>
      </c>
      <c r="B894" s="12" t="str">
        <f>IF(ISBLANK(VLOOKUP($A894,CLASSI!$B:$E,2,FALSE)),"",IFERROR(VLOOKUP($A894,CLASSI!$B:$E,2,FALSE),""))</f>
        <v/>
      </c>
      <c r="C894" s="12"/>
      <c r="D894" s="12"/>
      <c r="M894" s="10"/>
      <c r="N894" s="10"/>
      <c r="U894" s="42"/>
      <c r="V894" s="42"/>
      <c r="W894" s="42"/>
      <c r="X894" s="24"/>
      <c r="Y894" s="24"/>
      <c r="Z894" s="24"/>
      <c r="AB894" s="24"/>
    </row>
    <row r="895" spans="1:28" s="11" customFormat="1" ht="20.100000000000001" customHeight="1" x14ac:dyDescent="0.25">
      <c r="A895" s="12" t="str">
        <f>IF(ISBLANK(CLASSI!$B910),"",IFERROR(CLASSI!$B910,""))</f>
        <v/>
      </c>
      <c r="B895" s="12" t="str">
        <f>IF(ISBLANK(VLOOKUP($A895,CLASSI!$B:$E,2,FALSE)),"",IFERROR(VLOOKUP($A895,CLASSI!$B:$E,2,FALSE),""))</f>
        <v/>
      </c>
      <c r="C895" s="12"/>
      <c r="D895" s="12"/>
      <c r="M895" s="10"/>
      <c r="N895" s="10"/>
      <c r="U895" s="42"/>
      <c r="V895" s="42"/>
      <c r="W895" s="42"/>
      <c r="X895" s="24"/>
      <c r="Y895" s="24"/>
      <c r="Z895" s="24"/>
      <c r="AB895" s="24"/>
    </row>
    <row r="896" spans="1:28" s="11" customFormat="1" ht="20.100000000000001" customHeight="1" x14ac:dyDescent="0.25">
      <c r="A896" s="12" t="str">
        <f>IF(ISBLANK(CLASSI!$B911),"",IFERROR(CLASSI!$B911,""))</f>
        <v/>
      </c>
      <c r="B896" s="12" t="str">
        <f>IF(ISBLANK(VLOOKUP($A896,CLASSI!$B:$E,2,FALSE)),"",IFERROR(VLOOKUP($A896,CLASSI!$B:$E,2,FALSE),""))</f>
        <v/>
      </c>
      <c r="C896" s="12"/>
      <c r="D896" s="12"/>
      <c r="M896" s="10"/>
      <c r="N896" s="10"/>
      <c r="U896" s="42"/>
      <c r="V896" s="42"/>
      <c r="W896" s="42"/>
      <c r="X896" s="24"/>
      <c r="Y896" s="24"/>
      <c r="Z896" s="24"/>
      <c r="AB896" s="24"/>
    </row>
    <row r="897" spans="1:28" s="11" customFormat="1" ht="20.100000000000001" customHeight="1" x14ac:dyDescent="0.25">
      <c r="A897" s="12" t="str">
        <f>IF(ISBLANK(CLASSI!$B912),"",IFERROR(CLASSI!$B912,""))</f>
        <v/>
      </c>
      <c r="B897" s="12" t="str">
        <f>IF(ISBLANK(VLOOKUP($A897,CLASSI!$B:$E,2,FALSE)),"",IFERROR(VLOOKUP($A897,CLASSI!$B:$E,2,FALSE),""))</f>
        <v/>
      </c>
      <c r="C897" s="12"/>
      <c r="D897" s="12"/>
      <c r="M897" s="10"/>
      <c r="N897" s="10"/>
      <c r="U897" s="42"/>
      <c r="V897" s="42"/>
      <c r="W897" s="42"/>
      <c r="X897" s="24"/>
      <c r="Y897" s="24"/>
      <c r="Z897" s="24"/>
      <c r="AB897" s="24"/>
    </row>
    <row r="898" spans="1:28" s="11" customFormat="1" ht="20.100000000000001" customHeight="1" x14ac:dyDescent="0.25">
      <c r="A898" s="12" t="str">
        <f>IF(ISBLANK(CLASSI!$B913),"",IFERROR(CLASSI!$B913,""))</f>
        <v/>
      </c>
      <c r="B898" s="12" t="str">
        <f>IF(ISBLANK(VLOOKUP($A898,CLASSI!$B:$E,2,FALSE)),"",IFERROR(VLOOKUP($A898,CLASSI!$B:$E,2,FALSE),""))</f>
        <v/>
      </c>
      <c r="C898" s="12"/>
      <c r="D898" s="12"/>
      <c r="M898" s="10"/>
      <c r="N898" s="10"/>
      <c r="U898" s="42"/>
      <c r="V898" s="42"/>
      <c r="W898" s="42"/>
      <c r="X898" s="24"/>
      <c r="Y898" s="24"/>
      <c r="Z898" s="24"/>
      <c r="AB898" s="24"/>
    </row>
    <row r="899" spans="1:28" s="11" customFormat="1" ht="20.100000000000001" customHeight="1" x14ac:dyDescent="0.25">
      <c r="A899" s="12" t="str">
        <f>IF(ISBLANK(CLASSI!$B914),"",IFERROR(CLASSI!$B914,""))</f>
        <v/>
      </c>
      <c r="B899" s="12" t="str">
        <f>IF(ISBLANK(VLOOKUP($A899,CLASSI!$B:$E,2,FALSE)),"",IFERROR(VLOOKUP($A899,CLASSI!$B:$E,2,FALSE),""))</f>
        <v/>
      </c>
      <c r="C899" s="12"/>
      <c r="D899" s="12"/>
      <c r="M899" s="10"/>
      <c r="N899" s="10"/>
      <c r="U899" s="42"/>
      <c r="V899" s="42"/>
      <c r="W899" s="42"/>
      <c r="X899" s="24"/>
      <c r="Y899" s="24"/>
      <c r="Z899" s="24"/>
      <c r="AB899" s="24"/>
    </row>
    <row r="900" spans="1:28" s="11" customFormat="1" ht="20.100000000000001" customHeight="1" x14ac:dyDescent="0.25">
      <c r="A900" s="12" t="str">
        <f>IF(ISBLANK(CLASSI!$B915),"",IFERROR(CLASSI!$B915,""))</f>
        <v/>
      </c>
      <c r="B900" s="12" t="str">
        <f>IF(ISBLANK(VLOOKUP($A900,CLASSI!$B:$E,2,FALSE)),"",IFERROR(VLOOKUP($A900,CLASSI!$B:$E,2,FALSE),""))</f>
        <v/>
      </c>
      <c r="C900" s="12"/>
      <c r="D900" s="12"/>
      <c r="M900" s="10"/>
      <c r="N900" s="10"/>
      <c r="U900" s="42"/>
      <c r="V900" s="42"/>
      <c r="W900" s="42"/>
      <c r="X900" s="24"/>
      <c r="Y900" s="24"/>
      <c r="Z900" s="24"/>
      <c r="AB900" s="24"/>
    </row>
    <row r="901" spans="1:28" s="11" customFormat="1" ht="20.100000000000001" customHeight="1" x14ac:dyDescent="0.25">
      <c r="A901" s="12" t="str">
        <f>IF(ISBLANK(CLASSI!$B916),"",IFERROR(CLASSI!$B916,""))</f>
        <v/>
      </c>
      <c r="B901" s="12" t="str">
        <f>IF(ISBLANK(VLOOKUP($A901,CLASSI!$B:$E,2,FALSE)),"",IFERROR(VLOOKUP($A901,CLASSI!$B:$E,2,FALSE),""))</f>
        <v/>
      </c>
      <c r="C901" s="12"/>
      <c r="D901" s="12"/>
      <c r="M901" s="10"/>
      <c r="N901" s="10"/>
      <c r="U901" s="42"/>
      <c r="V901" s="42"/>
      <c r="W901" s="42"/>
      <c r="X901" s="24"/>
      <c r="Y901" s="24"/>
      <c r="Z901" s="24"/>
      <c r="AB901" s="24"/>
    </row>
    <row r="902" spans="1:28" s="11" customFormat="1" ht="20.100000000000001" customHeight="1" x14ac:dyDescent="0.25">
      <c r="A902" s="12" t="str">
        <f>IF(ISBLANK(CLASSI!$B917),"",IFERROR(CLASSI!$B917,""))</f>
        <v/>
      </c>
      <c r="B902" s="12" t="str">
        <f>IF(ISBLANK(VLOOKUP($A902,CLASSI!$B:$E,2,FALSE)),"",IFERROR(VLOOKUP($A902,CLASSI!$B:$E,2,FALSE),""))</f>
        <v/>
      </c>
      <c r="C902" s="12"/>
      <c r="D902" s="12"/>
      <c r="M902" s="10"/>
      <c r="N902" s="10"/>
      <c r="U902" s="42"/>
      <c r="V902" s="42"/>
      <c r="W902" s="42"/>
      <c r="X902" s="24"/>
      <c r="Y902" s="24"/>
      <c r="Z902" s="24"/>
      <c r="AB902" s="24"/>
    </row>
    <row r="903" spans="1:28" s="11" customFormat="1" ht="20.100000000000001" customHeight="1" x14ac:dyDescent="0.25">
      <c r="A903" s="12" t="str">
        <f>IF(ISBLANK(CLASSI!$B918),"",IFERROR(CLASSI!$B918,""))</f>
        <v/>
      </c>
      <c r="B903" s="12" t="str">
        <f>IF(ISBLANK(VLOOKUP($A903,CLASSI!$B:$E,2,FALSE)),"",IFERROR(VLOOKUP($A903,CLASSI!$B:$E,2,FALSE),""))</f>
        <v/>
      </c>
      <c r="C903" s="12"/>
      <c r="D903" s="12"/>
      <c r="M903" s="10"/>
      <c r="N903" s="10"/>
      <c r="U903" s="42"/>
      <c r="V903" s="42"/>
      <c r="W903" s="42"/>
      <c r="X903" s="24"/>
      <c r="Y903" s="24"/>
      <c r="Z903" s="24"/>
      <c r="AB903" s="24"/>
    </row>
    <row r="904" spans="1:28" s="11" customFormat="1" ht="20.100000000000001" customHeight="1" x14ac:dyDescent="0.25">
      <c r="A904" s="12" t="str">
        <f>IF(ISBLANK(CLASSI!$B919),"",IFERROR(CLASSI!$B919,""))</f>
        <v/>
      </c>
      <c r="B904" s="12" t="str">
        <f>IF(ISBLANK(VLOOKUP($A904,CLASSI!$B:$E,2,FALSE)),"",IFERROR(VLOOKUP($A904,CLASSI!$B:$E,2,FALSE),""))</f>
        <v/>
      </c>
      <c r="C904" s="12"/>
      <c r="D904" s="12"/>
      <c r="M904" s="10"/>
      <c r="N904" s="10"/>
      <c r="U904" s="42"/>
      <c r="V904" s="42"/>
      <c r="W904" s="42"/>
      <c r="X904" s="24"/>
      <c r="Y904" s="24"/>
      <c r="Z904" s="24"/>
      <c r="AB904" s="24"/>
    </row>
    <row r="905" spans="1:28" s="11" customFormat="1" ht="20.100000000000001" customHeight="1" x14ac:dyDescent="0.25">
      <c r="A905" s="12" t="str">
        <f>IF(ISBLANK(CLASSI!$B920),"",IFERROR(CLASSI!$B920,""))</f>
        <v/>
      </c>
      <c r="B905" s="12" t="str">
        <f>IF(ISBLANK(VLOOKUP($A905,CLASSI!$B:$E,2,FALSE)),"",IFERROR(VLOOKUP($A905,CLASSI!$B:$E,2,FALSE),""))</f>
        <v/>
      </c>
      <c r="C905" s="12"/>
      <c r="D905" s="12"/>
      <c r="M905" s="10"/>
      <c r="N905" s="10"/>
      <c r="U905" s="42"/>
      <c r="V905" s="42"/>
      <c r="W905" s="42"/>
      <c r="X905" s="24"/>
      <c r="Y905" s="24"/>
      <c r="Z905" s="24"/>
      <c r="AB905" s="24"/>
    </row>
    <row r="906" spans="1:28" s="11" customFormat="1" ht="20.100000000000001" customHeight="1" x14ac:dyDescent="0.25">
      <c r="A906" s="12" t="str">
        <f>IF(ISBLANK(CLASSI!$B921),"",IFERROR(CLASSI!$B921,""))</f>
        <v/>
      </c>
      <c r="B906" s="12" t="str">
        <f>IF(ISBLANK(VLOOKUP($A906,CLASSI!$B:$E,2,FALSE)),"",IFERROR(VLOOKUP($A906,CLASSI!$B:$E,2,FALSE),""))</f>
        <v/>
      </c>
      <c r="C906" s="12"/>
      <c r="D906" s="12"/>
      <c r="M906" s="10"/>
      <c r="N906" s="10"/>
      <c r="U906" s="42"/>
      <c r="V906" s="42"/>
      <c r="W906" s="42"/>
      <c r="X906" s="24"/>
      <c r="Y906" s="24"/>
      <c r="Z906" s="24"/>
      <c r="AB906" s="24"/>
    </row>
    <row r="907" spans="1:28" s="11" customFormat="1" ht="20.100000000000001" customHeight="1" x14ac:dyDescent="0.25">
      <c r="A907" s="12" t="str">
        <f>IF(ISBLANK(CLASSI!$B922),"",IFERROR(CLASSI!$B922,""))</f>
        <v/>
      </c>
      <c r="B907" s="12" t="str">
        <f>IF(ISBLANK(VLOOKUP($A907,CLASSI!$B:$E,2,FALSE)),"",IFERROR(VLOOKUP($A907,CLASSI!$B:$E,2,FALSE),""))</f>
        <v/>
      </c>
      <c r="C907" s="12"/>
      <c r="D907" s="12"/>
      <c r="M907" s="10"/>
      <c r="N907" s="10"/>
      <c r="U907" s="42"/>
      <c r="V907" s="42"/>
      <c r="W907" s="42"/>
      <c r="X907" s="24"/>
      <c r="Y907" s="24"/>
      <c r="Z907" s="24"/>
      <c r="AB907" s="24"/>
    </row>
    <row r="908" spans="1:28" s="11" customFormat="1" ht="20.100000000000001" customHeight="1" x14ac:dyDescent="0.25">
      <c r="A908" s="12" t="str">
        <f>IF(ISBLANK(CLASSI!$B923),"",IFERROR(CLASSI!$B923,""))</f>
        <v/>
      </c>
      <c r="B908" s="12" t="str">
        <f>IF(ISBLANK(VLOOKUP($A908,CLASSI!$B:$E,2,FALSE)),"",IFERROR(VLOOKUP($A908,CLASSI!$B:$E,2,FALSE),""))</f>
        <v/>
      </c>
      <c r="C908" s="12"/>
      <c r="D908" s="12"/>
      <c r="M908" s="10"/>
      <c r="N908" s="10"/>
      <c r="U908" s="42"/>
      <c r="V908" s="42"/>
      <c r="W908" s="42"/>
      <c r="X908" s="24"/>
      <c r="Y908" s="24"/>
      <c r="Z908" s="24"/>
      <c r="AB908" s="24"/>
    </row>
    <row r="909" spans="1:28" s="11" customFormat="1" ht="20.100000000000001" customHeight="1" x14ac:dyDescent="0.25">
      <c r="A909" s="12" t="str">
        <f>IF(ISBLANK(CLASSI!$B924),"",IFERROR(CLASSI!$B924,""))</f>
        <v/>
      </c>
      <c r="B909" s="12" t="str">
        <f>IF(ISBLANK(VLOOKUP($A909,CLASSI!$B:$E,2,FALSE)),"",IFERROR(VLOOKUP($A909,CLASSI!$B:$E,2,FALSE),""))</f>
        <v/>
      </c>
      <c r="C909" s="12"/>
      <c r="D909" s="12"/>
      <c r="M909" s="10"/>
      <c r="N909" s="10"/>
      <c r="U909" s="42"/>
      <c r="V909" s="42"/>
      <c r="W909" s="42"/>
      <c r="X909" s="24"/>
      <c r="Y909" s="24"/>
      <c r="Z909" s="24"/>
      <c r="AB909" s="24"/>
    </row>
    <row r="910" spans="1:28" s="11" customFormat="1" ht="20.100000000000001" customHeight="1" x14ac:dyDescent="0.25">
      <c r="A910" s="12" t="str">
        <f>IF(ISBLANK(CLASSI!$B925),"",IFERROR(CLASSI!$B925,""))</f>
        <v/>
      </c>
      <c r="B910" s="12" t="str">
        <f>IF(ISBLANK(VLOOKUP($A910,CLASSI!$B:$E,2,FALSE)),"",IFERROR(VLOOKUP($A910,CLASSI!$B:$E,2,FALSE),""))</f>
        <v/>
      </c>
      <c r="C910" s="12"/>
      <c r="D910" s="12"/>
      <c r="M910" s="10"/>
      <c r="N910" s="10"/>
      <c r="U910" s="42"/>
      <c r="V910" s="42"/>
      <c r="W910" s="42"/>
      <c r="X910" s="24"/>
      <c r="Y910" s="24"/>
      <c r="Z910" s="24"/>
      <c r="AB910" s="24"/>
    </row>
    <row r="911" spans="1:28" s="11" customFormat="1" ht="20.100000000000001" customHeight="1" x14ac:dyDescent="0.25">
      <c r="A911" s="12" t="str">
        <f>IF(ISBLANK(CLASSI!$B926),"",IFERROR(CLASSI!$B926,""))</f>
        <v/>
      </c>
      <c r="B911" s="12" t="str">
        <f>IF(ISBLANK(VLOOKUP($A911,CLASSI!$B:$E,2,FALSE)),"",IFERROR(VLOOKUP($A911,CLASSI!$B:$E,2,FALSE),""))</f>
        <v/>
      </c>
      <c r="C911" s="12"/>
      <c r="D911" s="12"/>
      <c r="M911" s="10"/>
      <c r="N911" s="10"/>
      <c r="U911" s="42"/>
      <c r="V911" s="42"/>
      <c r="W911" s="42"/>
      <c r="X911" s="24"/>
      <c r="Y911" s="24"/>
      <c r="Z911" s="24"/>
      <c r="AB911" s="24"/>
    </row>
    <row r="912" spans="1:28" s="11" customFormat="1" ht="20.100000000000001" customHeight="1" x14ac:dyDescent="0.25">
      <c r="A912" s="12" t="str">
        <f>IF(ISBLANK(CLASSI!$B927),"",IFERROR(CLASSI!$B927,""))</f>
        <v/>
      </c>
      <c r="B912" s="12" t="str">
        <f>IF(ISBLANK(VLOOKUP($A912,CLASSI!$B:$E,2,FALSE)),"",IFERROR(VLOOKUP($A912,CLASSI!$B:$E,2,FALSE),""))</f>
        <v/>
      </c>
      <c r="C912" s="12"/>
      <c r="D912" s="12"/>
      <c r="M912" s="10"/>
      <c r="N912" s="10"/>
      <c r="U912" s="42"/>
      <c r="V912" s="42"/>
      <c r="W912" s="42"/>
      <c r="X912" s="24"/>
      <c r="Y912" s="24"/>
      <c r="Z912" s="24"/>
      <c r="AB912" s="24"/>
    </row>
    <row r="913" spans="1:28" s="11" customFormat="1" ht="20.100000000000001" customHeight="1" x14ac:dyDescent="0.25">
      <c r="A913" s="12" t="str">
        <f>IF(ISBLANK(CLASSI!$B928),"",IFERROR(CLASSI!$B928,""))</f>
        <v/>
      </c>
      <c r="B913" s="12" t="str">
        <f>IF(ISBLANK(VLOOKUP($A913,CLASSI!$B:$E,2,FALSE)),"",IFERROR(VLOOKUP($A913,CLASSI!$B:$E,2,FALSE),""))</f>
        <v/>
      </c>
      <c r="C913" s="12"/>
      <c r="D913" s="12"/>
      <c r="M913" s="10"/>
      <c r="N913" s="10"/>
      <c r="U913" s="42"/>
      <c r="V913" s="42"/>
      <c r="W913" s="42"/>
      <c r="X913" s="24"/>
      <c r="Y913" s="24"/>
      <c r="Z913" s="24"/>
      <c r="AB913" s="24"/>
    </row>
    <row r="914" spans="1:28" s="11" customFormat="1" ht="20.100000000000001" customHeight="1" x14ac:dyDescent="0.25">
      <c r="A914" s="12" t="str">
        <f>IF(ISBLANK(CLASSI!$B929),"",IFERROR(CLASSI!$B929,""))</f>
        <v/>
      </c>
      <c r="B914" s="12" t="str">
        <f>IF(ISBLANK(VLOOKUP($A914,CLASSI!$B:$E,2,FALSE)),"",IFERROR(VLOOKUP($A914,CLASSI!$B:$E,2,FALSE),""))</f>
        <v/>
      </c>
      <c r="C914" s="12"/>
      <c r="D914" s="12"/>
      <c r="M914" s="10"/>
      <c r="N914" s="10"/>
      <c r="U914" s="42"/>
      <c r="V914" s="42"/>
      <c r="W914" s="42"/>
      <c r="X914" s="24"/>
      <c r="Y914" s="24"/>
      <c r="Z914" s="24"/>
      <c r="AB914" s="24"/>
    </row>
    <row r="915" spans="1:28" s="11" customFormat="1" ht="20.100000000000001" customHeight="1" x14ac:dyDescent="0.25">
      <c r="A915" s="12" t="str">
        <f>IF(ISBLANK(CLASSI!$B930),"",IFERROR(CLASSI!$B930,""))</f>
        <v/>
      </c>
      <c r="B915" s="12" t="str">
        <f>IF(ISBLANK(VLOOKUP($A915,CLASSI!$B:$E,2,FALSE)),"",IFERROR(VLOOKUP($A915,CLASSI!$B:$E,2,FALSE),""))</f>
        <v/>
      </c>
      <c r="C915" s="12"/>
      <c r="D915" s="12"/>
      <c r="M915" s="10"/>
      <c r="N915" s="10"/>
      <c r="U915" s="42"/>
      <c r="V915" s="42"/>
      <c r="W915" s="42"/>
      <c r="X915" s="24"/>
      <c r="Y915" s="24"/>
      <c r="Z915" s="24"/>
      <c r="AB915" s="24"/>
    </row>
    <row r="916" spans="1:28" s="11" customFormat="1" ht="20.100000000000001" customHeight="1" x14ac:dyDescent="0.25">
      <c r="A916" s="12" t="str">
        <f>IF(ISBLANK(CLASSI!$B931),"",IFERROR(CLASSI!$B931,""))</f>
        <v/>
      </c>
      <c r="B916" s="12" t="str">
        <f>IF(ISBLANK(VLOOKUP($A916,CLASSI!$B:$E,2,FALSE)),"",IFERROR(VLOOKUP($A916,CLASSI!$B:$E,2,FALSE),""))</f>
        <v/>
      </c>
      <c r="C916" s="12"/>
      <c r="D916" s="12"/>
      <c r="M916" s="10"/>
      <c r="N916" s="10"/>
      <c r="U916" s="42"/>
      <c r="V916" s="42"/>
      <c r="W916" s="42"/>
      <c r="X916" s="24"/>
      <c r="Y916" s="24"/>
      <c r="Z916" s="24"/>
      <c r="AB916" s="24"/>
    </row>
    <row r="917" spans="1:28" s="11" customFormat="1" ht="20.100000000000001" customHeight="1" x14ac:dyDescent="0.25">
      <c r="A917" s="12" t="str">
        <f>IF(ISBLANK(CLASSI!$B932),"",IFERROR(CLASSI!$B932,""))</f>
        <v/>
      </c>
      <c r="B917" s="12" t="str">
        <f>IF(ISBLANK(VLOOKUP($A917,CLASSI!$B:$E,2,FALSE)),"",IFERROR(VLOOKUP($A917,CLASSI!$B:$E,2,FALSE),""))</f>
        <v/>
      </c>
      <c r="C917" s="12"/>
      <c r="D917" s="12"/>
      <c r="M917" s="10"/>
      <c r="N917" s="10"/>
      <c r="U917" s="42"/>
      <c r="V917" s="42"/>
      <c r="W917" s="42"/>
      <c r="X917" s="24"/>
      <c r="Y917" s="24"/>
      <c r="Z917" s="24"/>
      <c r="AB917" s="24"/>
    </row>
    <row r="918" spans="1:28" s="11" customFormat="1" ht="20.100000000000001" customHeight="1" x14ac:dyDescent="0.25">
      <c r="A918" s="12" t="str">
        <f>IF(ISBLANK(CLASSI!$B933),"",IFERROR(CLASSI!$B933,""))</f>
        <v/>
      </c>
      <c r="B918" s="12" t="str">
        <f>IF(ISBLANK(VLOOKUP($A918,CLASSI!$B:$E,2,FALSE)),"",IFERROR(VLOOKUP($A918,CLASSI!$B:$E,2,FALSE),""))</f>
        <v/>
      </c>
      <c r="C918" s="12"/>
      <c r="D918" s="12"/>
      <c r="M918" s="10"/>
      <c r="N918" s="10"/>
      <c r="U918" s="42"/>
      <c r="V918" s="42"/>
      <c r="W918" s="42"/>
      <c r="X918" s="24"/>
      <c r="Y918" s="24"/>
      <c r="Z918" s="24"/>
      <c r="AB918" s="24"/>
    </row>
    <row r="919" spans="1:28" s="11" customFormat="1" ht="20.100000000000001" customHeight="1" x14ac:dyDescent="0.25">
      <c r="A919" s="12" t="str">
        <f>IF(ISBLANK(CLASSI!$B934),"",IFERROR(CLASSI!$B934,""))</f>
        <v/>
      </c>
      <c r="B919" s="12" t="str">
        <f>IF(ISBLANK(VLOOKUP($A919,CLASSI!$B:$E,2,FALSE)),"",IFERROR(VLOOKUP($A919,CLASSI!$B:$E,2,FALSE),""))</f>
        <v/>
      </c>
      <c r="C919" s="12"/>
      <c r="D919" s="12"/>
      <c r="M919" s="10"/>
      <c r="N919" s="10"/>
      <c r="U919" s="42"/>
      <c r="V919" s="42"/>
      <c r="W919" s="42"/>
      <c r="X919" s="24"/>
      <c r="Y919" s="24"/>
      <c r="Z919" s="24"/>
      <c r="AB919" s="24"/>
    </row>
    <row r="920" spans="1:28" s="11" customFormat="1" ht="20.100000000000001" customHeight="1" x14ac:dyDescent="0.25">
      <c r="A920" s="12" t="str">
        <f>IF(ISBLANK(CLASSI!$B935),"",IFERROR(CLASSI!$B935,""))</f>
        <v/>
      </c>
      <c r="B920" s="12" t="str">
        <f>IF(ISBLANK(VLOOKUP($A920,CLASSI!$B:$E,2,FALSE)),"",IFERROR(VLOOKUP($A920,CLASSI!$B:$E,2,FALSE),""))</f>
        <v/>
      </c>
      <c r="C920" s="12"/>
      <c r="D920" s="12"/>
      <c r="M920" s="10"/>
      <c r="N920" s="10"/>
      <c r="U920" s="42"/>
      <c r="V920" s="42"/>
      <c r="W920" s="42"/>
      <c r="X920" s="24"/>
      <c r="Y920" s="24"/>
      <c r="Z920" s="24"/>
      <c r="AB920" s="24"/>
    </row>
    <row r="921" spans="1:28" s="11" customFormat="1" ht="20.100000000000001" customHeight="1" x14ac:dyDescent="0.25">
      <c r="A921" s="12" t="str">
        <f>IF(ISBLANK(CLASSI!$B936),"",IFERROR(CLASSI!$B936,""))</f>
        <v/>
      </c>
      <c r="B921" s="12" t="str">
        <f>IF(ISBLANK(VLOOKUP($A921,CLASSI!$B:$E,2,FALSE)),"",IFERROR(VLOOKUP($A921,CLASSI!$B:$E,2,FALSE),""))</f>
        <v/>
      </c>
      <c r="C921" s="12"/>
      <c r="D921" s="12"/>
      <c r="M921" s="10"/>
      <c r="N921" s="10"/>
      <c r="U921" s="42"/>
      <c r="V921" s="42"/>
      <c r="W921" s="42"/>
      <c r="X921" s="24"/>
      <c r="Y921" s="24"/>
      <c r="Z921" s="24"/>
      <c r="AB921" s="24"/>
    </row>
    <row r="922" spans="1:28" s="11" customFormat="1" ht="20.100000000000001" customHeight="1" x14ac:dyDescent="0.25">
      <c r="A922" s="12" t="str">
        <f>IF(ISBLANK(CLASSI!$B937),"",IFERROR(CLASSI!$B937,""))</f>
        <v/>
      </c>
      <c r="B922" s="12" t="str">
        <f>IF(ISBLANK(VLOOKUP($A922,CLASSI!$B:$E,2,FALSE)),"",IFERROR(VLOOKUP($A922,CLASSI!$B:$E,2,FALSE),""))</f>
        <v/>
      </c>
      <c r="C922" s="12"/>
      <c r="D922" s="12"/>
      <c r="M922" s="10"/>
      <c r="N922" s="10"/>
      <c r="U922" s="42"/>
      <c r="V922" s="42"/>
      <c r="W922" s="42"/>
      <c r="X922" s="24"/>
      <c r="Y922" s="24"/>
      <c r="Z922" s="24"/>
      <c r="AB922" s="24"/>
    </row>
    <row r="923" spans="1:28" s="11" customFormat="1" ht="20.100000000000001" customHeight="1" x14ac:dyDescent="0.25">
      <c r="A923" s="12" t="str">
        <f>IF(ISBLANK(CLASSI!$B938),"",IFERROR(CLASSI!$B938,""))</f>
        <v/>
      </c>
      <c r="B923" s="12" t="str">
        <f>IF(ISBLANK(VLOOKUP($A923,CLASSI!$B:$E,2,FALSE)),"",IFERROR(VLOOKUP($A923,CLASSI!$B:$E,2,FALSE),""))</f>
        <v/>
      </c>
      <c r="C923" s="12"/>
      <c r="D923" s="12"/>
      <c r="M923" s="10"/>
      <c r="N923" s="10"/>
      <c r="U923" s="42"/>
      <c r="V923" s="42"/>
      <c r="W923" s="42"/>
      <c r="X923" s="24"/>
      <c r="Y923" s="24"/>
      <c r="Z923" s="24"/>
      <c r="AB923" s="24"/>
    </row>
    <row r="924" spans="1:28" s="11" customFormat="1" ht="20.100000000000001" customHeight="1" x14ac:dyDescent="0.25">
      <c r="A924" s="12" t="str">
        <f>IF(ISBLANK(CLASSI!$B939),"",IFERROR(CLASSI!$B939,""))</f>
        <v/>
      </c>
      <c r="B924" s="12" t="str">
        <f>IF(ISBLANK(VLOOKUP($A924,CLASSI!$B:$E,2,FALSE)),"",IFERROR(VLOOKUP($A924,CLASSI!$B:$E,2,FALSE),""))</f>
        <v/>
      </c>
      <c r="C924" s="12"/>
      <c r="D924" s="12"/>
      <c r="M924" s="10"/>
      <c r="N924" s="10"/>
      <c r="U924" s="42"/>
      <c r="V924" s="42"/>
      <c r="W924" s="42"/>
      <c r="X924" s="24"/>
      <c r="Y924" s="24"/>
      <c r="Z924" s="24"/>
      <c r="AB924" s="24"/>
    </row>
    <row r="925" spans="1:28" s="11" customFormat="1" ht="20.100000000000001" customHeight="1" x14ac:dyDescent="0.25">
      <c r="A925" s="12" t="str">
        <f>IF(ISBLANK(CLASSI!$B940),"",IFERROR(CLASSI!$B940,""))</f>
        <v/>
      </c>
      <c r="B925" s="12" t="str">
        <f>IF(ISBLANK(VLOOKUP($A925,CLASSI!$B:$E,2,FALSE)),"",IFERROR(VLOOKUP($A925,CLASSI!$B:$E,2,FALSE),""))</f>
        <v/>
      </c>
      <c r="C925" s="12"/>
      <c r="D925" s="12"/>
      <c r="M925" s="10"/>
      <c r="N925" s="10"/>
      <c r="U925" s="42"/>
      <c r="V925" s="42"/>
      <c r="W925" s="42"/>
      <c r="X925" s="24"/>
      <c r="Y925" s="24"/>
      <c r="Z925" s="24"/>
      <c r="AB925" s="24"/>
    </row>
    <row r="926" spans="1:28" s="11" customFormat="1" ht="20.100000000000001" customHeight="1" x14ac:dyDescent="0.25">
      <c r="A926" s="12" t="str">
        <f>IF(ISBLANK(CLASSI!$B941),"",IFERROR(CLASSI!$B941,""))</f>
        <v/>
      </c>
      <c r="B926" s="12" t="str">
        <f>IF(ISBLANK(VLOOKUP($A926,CLASSI!$B:$E,2,FALSE)),"",IFERROR(VLOOKUP($A926,CLASSI!$B:$E,2,FALSE),""))</f>
        <v/>
      </c>
      <c r="C926" s="12"/>
      <c r="D926" s="12"/>
      <c r="M926" s="10"/>
      <c r="N926" s="10"/>
      <c r="U926" s="42"/>
      <c r="V926" s="42"/>
      <c r="W926" s="42"/>
      <c r="X926" s="24"/>
      <c r="Y926" s="24"/>
      <c r="Z926" s="24"/>
      <c r="AB926" s="24"/>
    </row>
    <row r="927" spans="1:28" s="11" customFormat="1" ht="20.100000000000001" customHeight="1" x14ac:dyDescent="0.25">
      <c r="A927" s="12" t="str">
        <f>IF(ISBLANK(CLASSI!$B942),"",IFERROR(CLASSI!$B942,""))</f>
        <v/>
      </c>
      <c r="B927" s="12" t="str">
        <f>IF(ISBLANK(VLOOKUP($A927,CLASSI!$B:$E,2,FALSE)),"",IFERROR(VLOOKUP($A927,CLASSI!$B:$E,2,FALSE),""))</f>
        <v/>
      </c>
      <c r="C927" s="12"/>
      <c r="D927" s="12"/>
      <c r="M927" s="10"/>
      <c r="N927" s="10"/>
      <c r="U927" s="42"/>
      <c r="V927" s="42"/>
      <c r="W927" s="42"/>
      <c r="X927" s="24"/>
      <c r="Y927" s="24"/>
      <c r="Z927" s="24"/>
      <c r="AB927" s="24"/>
    </row>
    <row r="928" spans="1:28" s="11" customFormat="1" ht="20.100000000000001" customHeight="1" x14ac:dyDescent="0.25">
      <c r="A928" s="12" t="str">
        <f>IF(ISBLANK(CLASSI!$B943),"",IFERROR(CLASSI!$B943,""))</f>
        <v/>
      </c>
      <c r="B928" s="12" t="str">
        <f>IF(ISBLANK(VLOOKUP($A928,CLASSI!$B:$E,2,FALSE)),"",IFERROR(VLOOKUP($A928,CLASSI!$B:$E,2,FALSE),""))</f>
        <v/>
      </c>
      <c r="C928" s="12"/>
      <c r="D928" s="12"/>
      <c r="M928" s="10"/>
      <c r="N928" s="10"/>
      <c r="U928" s="42"/>
      <c r="V928" s="42"/>
      <c r="W928" s="42"/>
      <c r="X928" s="24"/>
      <c r="Y928" s="24"/>
      <c r="Z928" s="24"/>
      <c r="AB928" s="24"/>
    </row>
    <row r="929" spans="1:28" s="11" customFormat="1" ht="20.100000000000001" customHeight="1" x14ac:dyDescent="0.25">
      <c r="A929" s="12" t="str">
        <f>IF(ISBLANK(CLASSI!$B944),"",IFERROR(CLASSI!$B944,""))</f>
        <v/>
      </c>
      <c r="B929" s="12" t="str">
        <f>IF(ISBLANK(VLOOKUP($A929,CLASSI!$B:$E,2,FALSE)),"",IFERROR(VLOOKUP($A929,CLASSI!$B:$E,2,FALSE),""))</f>
        <v/>
      </c>
      <c r="C929" s="12"/>
      <c r="D929" s="12"/>
      <c r="M929" s="10"/>
      <c r="N929" s="10"/>
      <c r="U929" s="42"/>
      <c r="V929" s="42"/>
      <c r="W929" s="42"/>
      <c r="X929" s="24"/>
      <c r="Y929" s="24"/>
      <c r="Z929" s="24"/>
      <c r="AB929" s="24"/>
    </row>
    <row r="930" spans="1:28" s="11" customFormat="1" ht="20.100000000000001" customHeight="1" x14ac:dyDescent="0.25">
      <c r="A930" s="12" t="str">
        <f>IF(ISBLANK(CLASSI!$B945),"",IFERROR(CLASSI!$B945,""))</f>
        <v/>
      </c>
      <c r="B930" s="12" t="str">
        <f>IF(ISBLANK(VLOOKUP($A930,CLASSI!$B:$E,2,FALSE)),"",IFERROR(VLOOKUP($A930,CLASSI!$B:$E,2,FALSE),""))</f>
        <v/>
      </c>
      <c r="C930" s="12"/>
      <c r="D930" s="12"/>
      <c r="M930" s="10"/>
      <c r="N930" s="10"/>
      <c r="U930" s="42"/>
      <c r="V930" s="42"/>
      <c r="W930" s="42"/>
      <c r="X930" s="24"/>
      <c r="Y930" s="24"/>
      <c r="Z930" s="24"/>
      <c r="AB930" s="24"/>
    </row>
    <row r="931" spans="1:28" s="11" customFormat="1" ht="20.100000000000001" customHeight="1" x14ac:dyDescent="0.25">
      <c r="A931" s="12" t="str">
        <f>IF(ISBLANK(CLASSI!$B946),"",IFERROR(CLASSI!$B946,""))</f>
        <v/>
      </c>
      <c r="B931" s="12" t="str">
        <f>IF(ISBLANK(VLOOKUP($A931,CLASSI!$B:$E,2,FALSE)),"",IFERROR(VLOOKUP($A931,CLASSI!$B:$E,2,FALSE),""))</f>
        <v/>
      </c>
      <c r="C931" s="12"/>
      <c r="D931" s="12"/>
      <c r="M931" s="10"/>
      <c r="N931" s="10"/>
      <c r="U931" s="42"/>
      <c r="V931" s="42"/>
      <c r="W931" s="42"/>
      <c r="X931" s="24"/>
      <c r="Y931" s="24"/>
      <c r="Z931" s="24"/>
      <c r="AB931" s="24"/>
    </row>
    <row r="932" spans="1:28" s="11" customFormat="1" ht="20.100000000000001" customHeight="1" x14ac:dyDescent="0.25">
      <c r="A932" s="12" t="str">
        <f>IF(ISBLANK(CLASSI!$B947),"",IFERROR(CLASSI!$B947,""))</f>
        <v/>
      </c>
      <c r="B932" s="12" t="str">
        <f>IF(ISBLANK(VLOOKUP($A932,CLASSI!$B:$E,2,FALSE)),"",IFERROR(VLOOKUP($A932,CLASSI!$B:$E,2,FALSE),""))</f>
        <v/>
      </c>
      <c r="C932" s="12"/>
      <c r="D932" s="12"/>
      <c r="M932" s="10"/>
      <c r="N932" s="10"/>
      <c r="U932" s="42"/>
      <c r="V932" s="42"/>
      <c r="W932" s="42"/>
      <c r="X932" s="24"/>
      <c r="Y932" s="24"/>
      <c r="Z932" s="24"/>
      <c r="AB932" s="24"/>
    </row>
    <row r="933" spans="1:28" s="11" customFormat="1" ht="20.100000000000001" customHeight="1" x14ac:dyDescent="0.25">
      <c r="A933" s="12" t="str">
        <f>IF(ISBLANK(CLASSI!$B948),"",IFERROR(CLASSI!$B948,""))</f>
        <v/>
      </c>
      <c r="B933" s="12" t="str">
        <f>IF(ISBLANK(VLOOKUP($A933,CLASSI!$B:$E,2,FALSE)),"",IFERROR(VLOOKUP($A933,CLASSI!$B:$E,2,FALSE),""))</f>
        <v/>
      </c>
      <c r="C933" s="12"/>
      <c r="D933" s="12"/>
      <c r="M933" s="10"/>
      <c r="N933" s="10"/>
      <c r="U933" s="42"/>
      <c r="V933" s="42"/>
      <c r="W933" s="42"/>
      <c r="X933" s="24"/>
      <c r="Y933" s="24"/>
      <c r="Z933" s="24"/>
      <c r="AB933" s="24"/>
    </row>
    <row r="934" spans="1:28" s="11" customFormat="1" ht="20.100000000000001" customHeight="1" x14ac:dyDescent="0.25">
      <c r="A934" s="12" t="str">
        <f>IF(ISBLANK(CLASSI!$B949),"",IFERROR(CLASSI!$B949,""))</f>
        <v/>
      </c>
      <c r="B934" s="12" t="str">
        <f>IF(ISBLANK(VLOOKUP($A934,CLASSI!$B:$E,2,FALSE)),"",IFERROR(VLOOKUP($A934,CLASSI!$B:$E,2,FALSE),""))</f>
        <v/>
      </c>
      <c r="C934" s="12"/>
      <c r="D934" s="12"/>
      <c r="M934" s="10"/>
      <c r="N934" s="10"/>
      <c r="U934" s="42"/>
      <c r="V934" s="42"/>
      <c r="W934" s="42"/>
      <c r="X934" s="24"/>
      <c r="Y934" s="24"/>
      <c r="Z934" s="24"/>
      <c r="AB934" s="24"/>
    </row>
    <row r="935" spans="1:28" s="11" customFormat="1" ht="20.100000000000001" customHeight="1" x14ac:dyDescent="0.25">
      <c r="A935" s="12" t="str">
        <f>IF(ISBLANK(CLASSI!$B950),"",IFERROR(CLASSI!$B950,""))</f>
        <v/>
      </c>
      <c r="B935" s="12" t="str">
        <f>IF(ISBLANK(VLOOKUP($A935,CLASSI!$B:$E,2,FALSE)),"",IFERROR(VLOOKUP($A935,CLASSI!$B:$E,2,FALSE),""))</f>
        <v/>
      </c>
      <c r="C935" s="12"/>
      <c r="D935" s="12"/>
      <c r="M935" s="10"/>
      <c r="N935" s="10"/>
      <c r="U935" s="42"/>
      <c r="V935" s="42"/>
      <c r="W935" s="42"/>
      <c r="X935" s="24"/>
      <c r="Y935" s="24"/>
      <c r="Z935" s="24"/>
      <c r="AB935" s="24"/>
    </row>
    <row r="936" spans="1:28" s="11" customFormat="1" ht="20.100000000000001" customHeight="1" x14ac:dyDescent="0.25">
      <c r="A936" s="12" t="str">
        <f>IF(ISBLANK(CLASSI!$B951),"",IFERROR(CLASSI!$B951,""))</f>
        <v/>
      </c>
      <c r="B936" s="12" t="str">
        <f>IF(ISBLANK(VLOOKUP($A936,CLASSI!$B:$E,2,FALSE)),"",IFERROR(VLOOKUP($A936,CLASSI!$B:$E,2,FALSE),""))</f>
        <v/>
      </c>
      <c r="C936" s="12"/>
      <c r="D936" s="12"/>
      <c r="M936" s="10"/>
      <c r="N936" s="10"/>
      <c r="U936" s="42"/>
      <c r="V936" s="42"/>
      <c r="W936" s="42"/>
      <c r="X936" s="24"/>
      <c r="Y936" s="24"/>
      <c r="Z936" s="24"/>
      <c r="AB936" s="24"/>
    </row>
    <row r="937" spans="1:28" s="11" customFormat="1" ht="20.100000000000001" customHeight="1" x14ac:dyDescent="0.25">
      <c r="A937" s="12" t="str">
        <f>IF(ISBLANK(CLASSI!$B952),"",IFERROR(CLASSI!$B952,""))</f>
        <v/>
      </c>
      <c r="B937" s="12" t="str">
        <f>IF(ISBLANK(VLOOKUP($A937,CLASSI!$B:$E,2,FALSE)),"",IFERROR(VLOOKUP($A937,CLASSI!$B:$E,2,FALSE),""))</f>
        <v/>
      </c>
      <c r="C937" s="12"/>
      <c r="D937" s="12"/>
      <c r="M937" s="10"/>
      <c r="N937" s="10"/>
      <c r="U937" s="42"/>
      <c r="V937" s="42"/>
      <c r="W937" s="42"/>
      <c r="X937" s="24"/>
      <c r="Y937" s="24"/>
      <c r="Z937" s="24"/>
      <c r="AB937" s="24"/>
    </row>
    <row r="938" spans="1:28" s="11" customFormat="1" ht="20.100000000000001" customHeight="1" x14ac:dyDescent="0.25">
      <c r="A938" s="12" t="str">
        <f>IF(ISBLANK(CLASSI!$B953),"",IFERROR(CLASSI!$B953,""))</f>
        <v/>
      </c>
      <c r="B938" s="12" t="str">
        <f>IF(ISBLANK(VLOOKUP($A938,CLASSI!$B:$E,2,FALSE)),"",IFERROR(VLOOKUP($A938,CLASSI!$B:$E,2,FALSE),""))</f>
        <v/>
      </c>
      <c r="C938" s="12"/>
      <c r="D938" s="12"/>
      <c r="M938" s="10"/>
      <c r="N938" s="10"/>
      <c r="U938" s="42"/>
      <c r="V938" s="42"/>
      <c r="W938" s="42"/>
      <c r="X938" s="24"/>
      <c r="Y938" s="24"/>
      <c r="Z938" s="24"/>
      <c r="AB938" s="24"/>
    </row>
    <row r="939" spans="1:28" s="11" customFormat="1" ht="20.100000000000001" customHeight="1" x14ac:dyDescent="0.25">
      <c r="A939" s="12" t="str">
        <f>IF(ISBLANK(CLASSI!$B954),"",IFERROR(CLASSI!$B954,""))</f>
        <v/>
      </c>
      <c r="B939" s="12" t="str">
        <f>IF(ISBLANK(VLOOKUP($A939,CLASSI!$B:$E,2,FALSE)),"",IFERROR(VLOOKUP($A939,CLASSI!$B:$E,2,FALSE),""))</f>
        <v/>
      </c>
      <c r="C939" s="12"/>
      <c r="D939" s="12"/>
      <c r="M939" s="10"/>
      <c r="N939" s="10"/>
      <c r="U939" s="42"/>
      <c r="V939" s="42"/>
      <c r="W939" s="42"/>
      <c r="X939" s="24"/>
      <c r="Y939" s="24"/>
      <c r="Z939" s="24"/>
      <c r="AB939" s="24"/>
    </row>
    <row r="940" spans="1:28" s="11" customFormat="1" ht="20.100000000000001" customHeight="1" x14ac:dyDescent="0.25">
      <c r="A940" s="12" t="str">
        <f>IF(ISBLANK(CLASSI!$B955),"",IFERROR(CLASSI!$B955,""))</f>
        <v/>
      </c>
      <c r="B940" s="12" t="str">
        <f>IF(ISBLANK(VLOOKUP($A940,CLASSI!$B:$E,2,FALSE)),"",IFERROR(VLOOKUP($A940,CLASSI!$B:$E,2,FALSE),""))</f>
        <v/>
      </c>
      <c r="C940" s="12"/>
      <c r="D940" s="12"/>
      <c r="M940" s="10"/>
      <c r="N940" s="10"/>
      <c r="U940" s="42"/>
      <c r="V940" s="42"/>
      <c r="W940" s="42"/>
      <c r="X940" s="24"/>
      <c r="Y940" s="24"/>
      <c r="Z940" s="24"/>
      <c r="AB940" s="24"/>
    </row>
    <row r="941" spans="1:28" s="11" customFormat="1" ht="20.100000000000001" customHeight="1" x14ac:dyDescent="0.25">
      <c r="A941" s="12" t="str">
        <f>IF(ISBLANK(CLASSI!$B956),"",IFERROR(CLASSI!$B956,""))</f>
        <v/>
      </c>
      <c r="B941" s="12" t="str">
        <f>IF(ISBLANK(VLOOKUP($A941,CLASSI!$B:$E,2,FALSE)),"",IFERROR(VLOOKUP($A941,CLASSI!$B:$E,2,FALSE),""))</f>
        <v/>
      </c>
      <c r="C941" s="12"/>
      <c r="D941" s="12"/>
      <c r="M941" s="10"/>
      <c r="N941" s="10"/>
      <c r="U941" s="42"/>
      <c r="V941" s="42"/>
      <c r="W941" s="42"/>
      <c r="X941" s="24"/>
      <c r="Y941" s="24"/>
      <c r="Z941" s="24"/>
      <c r="AB941" s="24"/>
    </row>
    <row r="942" spans="1:28" s="11" customFormat="1" ht="20.100000000000001" customHeight="1" x14ac:dyDescent="0.25">
      <c r="A942" s="12" t="str">
        <f>IF(ISBLANK(CLASSI!$B957),"",IFERROR(CLASSI!$B957,""))</f>
        <v/>
      </c>
      <c r="B942" s="12" t="str">
        <f>IF(ISBLANK(VLOOKUP($A942,CLASSI!$B:$E,2,FALSE)),"",IFERROR(VLOOKUP($A942,CLASSI!$B:$E,2,FALSE),""))</f>
        <v/>
      </c>
      <c r="C942" s="12"/>
      <c r="D942" s="12"/>
      <c r="M942" s="10"/>
      <c r="N942" s="10"/>
      <c r="U942" s="42"/>
      <c r="V942" s="42"/>
      <c r="W942" s="42"/>
      <c r="X942" s="24"/>
      <c r="Y942" s="24"/>
      <c r="Z942" s="24"/>
      <c r="AB942" s="24"/>
    </row>
    <row r="943" spans="1:28" s="11" customFormat="1" ht="20.100000000000001" customHeight="1" x14ac:dyDescent="0.25">
      <c r="A943" s="12" t="str">
        <f>IF(ISBLANK(CLASSI!$B958),"",IFERROR(CLASSI!$B958,""))</f>
        <v/>
      </c>
      <c r="B943" s="12" t="str">
        <f>IF(ISBLANK(VLOOKUP($A943,CLASSI!$B:$E,2,FALSE)),"",IFERROR(VLOOKUP($A943,CLASSI!$B:$E,2,FALSE),""))</f>
        <v/>
      </c>
      <c r="C943" s="12"/>
      <c r="D943" s="12"/>
      <c r="M943" s="10"/>
      <c r="N943" s="10"/>
      <c r="U943" s="42"/>
      <c r="V943" s="42"/>
      <c r="W943" s="42"/>
      <c r="X943" s="24"/>
      <c r="Y943" s="24"/>
      <c r="Z943" s="24"/>
      <c r="AB943" s="24"/>
    </row>
    <row r="944" spans="1:28" s="11" customFormat="1" ht="20.100000000000001" customHeight="1" x14ac:dyDescent="0.25">
      <c r="A944" s="12" t="str">
        <f>IF(ISBLANK(CLASSI!$B959),"",IFERROR(CLASSI!$B959,""))</f>
        <v/>
      </c>
      <c r="B944" s="12" t="str">
        <f>IF(ISBLANK(VLOOKUP($A944,CLASSI!$B:$E,2,FALSE)),"",IFERROR(VLOOKUP($A944,CLASSI!$B:$E,2,FALSE),""))</f>
        <v/>
      </c>
      <c r="C944" s="12"/>
      <c r="D944" s="12"/>
      <c r="M944" s="10"/>
      <c r="N944" s="10"/>
      <c r="U944" s="42"/>
      <c r="V944" s="42"/>
      <c r="W944" s="42"/>
      <c r="X944" s="24"/>
      <c r="Y944" s="24"/>
      <c r="Z944" s="24"/>
      <c r="AB944" s="24"/>
    </row>
    <row r="945" spans="1:28" s="11" customFormat="1" ht="20.100000000000001" customHeight="1" x14ac:dyDescent="0.25">
      <c r="A945" s="12" t="str">
        <f>IF(ISBLANK(CLASSI!$B960),"",IFERROR(CLASSI!$B960,""))</f>
        <v/>
      </c>
      <c r="B945" s="12" t="str">
        <f>IF(ISBLANK(VLOOKUP($A945,CLASSI!$B:$E,2,FALSE)),"",IFERROR(VLOOKUP($A945,CLASSI!$B:$E,2,FALSE),""))</f>
        <v/>
      </c>
      <c r="C945" s="12"/>
      <c r="D945" s="12"/>
      <c r="M945" s="10"/>
      <c r="N945" s="10"/>
      <c r="U945" s="42"/>
      <c r="V945" s="42"/>
      <c r="W945" s="42"/>
      <c r="X945" s="24"/>
      <c r="Y945" s="24"/>
      <c r="Z945" s="24"/>
      <c r="AB945" s="24"/>
    </row>
    <row r="946" spans="1:28" s="11" customFormat="1" ht="20.100000000000001" customHeight="1" x14ac:dyDescent="0.25">
      <c r="A946" s="12" t="str">
        <f>IF(ISBLANK(CLASSI!$B961),"",IFERROR(CLASSI!$B961,""))</f>
        <v/>
      </c>
      <c r="B946" s="12" t="str">
        <f>IF(ISBLANK(VLOOKUP($A946,CLASSI!$B:$E,2,FALSE)),"",IFERROR(VLOOKUP($A946,CLASSI!$B:$E,2,FALSE),""))</f>
        <v/>
      </c>
      <c r="C946" s="12"/>
      <c r="D946" s="12"/>
      <c r="M946" s="10"/>
      <c r="N946" s="10"/>
      <c r="U946" s="42"/>
      <c r="V946" s="42"/>
      <c r="W946" s="42"/>
      <c r="X946" s="24"/>
      <c r="Y946" s="24"/>
      <c r="Z946" s="24"/>
      <c r="AB946" s="24"/>
    </row>
    <row r="947" spans="1:28" s="11" customFormat="1" ht="20.100000000000001" customHeight="1" x14ac:dyDescent="0.25">
      <c r="A947" s="12" t="str">
        <f>IF(ISBLANK(CLASSI!$B962),"",IFERROR(CLASSI!$B962,""))</f>
        <v/>
      </c>
      <c r="B947" s="12" t="str">
        <f>IF(ISBLANK(VLOOKUP($A947,CLASSI!$B:$E,2,FALSE)),"",IFERROR(VLOOKUP($A947,CLASSI!$B:$E,2,FALSE),""))</f>
        <v/>
      </c>
      <c r="C947" s="12"/>
      <c r="D947" s="12"/>
      <c r="M947" s="10"/>
      <c r="N947" s="10"/>
      <c r="U947" s="42"/>
      <c r="V947" s="42"/>
      <c r="W947" s="42"/>
      <c r="X947" s="24"/>
      <c r="Y947" s="24"/>
      <c r="Z947" s="24"/>
      <c r="AB947" s="24"/>
    </row>
    <row r="948" spans="1:28" s="11" customFormat="1" ht="20.100000000000001" customHeight="1" x14ac:dyDescent="0.25">
      <c r="A948" s="12" t="str">
        <f>IF(ISBLANK(CLASSI!$B963),"",IFERROR(CLASSI!$B963,""))</f>
        <v/>
      </c>
      <c r="B948" s="12" t="str">
        <f>IF(ISBLANK(VLOOKUP($A948,CLASSI!$B:$E,2,FALSE)),"",IFERROR(VLOOKUP($A948,CLASSI!$B:$E,2,FALSE),""))</f>
        <v/>
      </c>
      <c r="C948" s="12"/>
      <c r="D948" s="12"/>
      <c r="M948" s="10"/>
      <c r="N948" s="10"/>
      <c r="U948" s="42"/>
      <c r="V948" s="42"/>
      <c r="W948" s="42"/>
      <c r="X948" s="24"/>
      <c r="Y948" s="24"/>
      <c r="Z948" s="24"/>
      <c r="AB948" s="24"/>
    </row>
    <row r="949" spans="1:28" s="11" customFormat="1" ht="20.100000000000001" customHeight="1" x14ac:dyDescent="0.25">
      <c r="A949" s="12" t="str">
        <f>IF(ISBLANK(CLASSI!$B964),"",IFERROR(CLASSI!$B964,""))</f>
        <v/>
      </c>
      <c r="B949" s="12" t="str">
        <f>IF(ISBLANK(VLOOKUP($A949,CLASSI!$B:$E,2,FALSE)),"",IFERROR(VLOOKUP($A949,CLASSI!$B:$E,2,FALSE),""))</f>
        <v/>
      </c>
      <c r="C949" s="12"/>
      <c r="D949" s="12"/>
      <c r="M949" s="10"/>
      <c r="N949" s="10"/>
      <c r="U949" s="42"/>
      <c r="V949" s="42"/>
      <c r="W949" s="42"/>
      <c r="X949" s="24"/>
      <c r="Y949" s="24"/>
      <c r="Z949" s="24"/>
      <c r="AB949" s="24"/>
    </row>
    <row r="950" spans="1:28" s="11" customFormat="1" ht="20.100000000000001" customHeight="1" x14ac:dyDescent="0.25">
      <c r="A950" s="12" t="str">
        <f>IF(ISBLANK(CLASSI!$B965),"",IFERROR(CLASSI!$B965,""))</f>
        <v/>
      </c>
      <c r="B950" s="12" t="str">
        <f>IF(ISBLANK(VLOOKUP($A950,CLASSI!$B:$E,2,FALSE)),"",IFERROR(VLOOKUP($A950,CLASSI!$B:$E,2,FALSE),""))</f>
        <v/>
      </c>
      <c r="C950" s="12"/>
      <c r="D950" s="12"/>
      <c r="M950" s="10"/>
      <c r="N950" s="10"/>
      <c r="U950" s="42"/>
      <c r="V950" s="42"/>
      <c r="W950" s="42"/>
      <c r="X950" s="24"/>
      <c r="Y950" s="24"/>
      <c r="Z950" s="24"/>
      <c r="AB950" s="24"/>
    </row>
    <row r="951" spans="1:28" s="11" customFormat="1" ht="20.100000000000001" customHeight="1" x14ac:dyDescent="0.25">
      <c r="A951" s="12" t="str">
        <f>IF(ISBLANK(CLASSI!$B966),"",IFERROR(CLASSI!$B966,""))</f>
        <v/>
      </c>
      <c r="B951" s="12" t="str">
        <f>IF(ISBLANK(VLOOKUP($A951,CLASSI!$B:$E,2,FALSE)),"",IFERROR(VLOOKUP($A951,CLASSI!$B:$E,2,FALSE),""))</f>
        <v/>
      </c>
      <c r="C951" s="12"/>
      <c r="D951" s="12"/>
      <c r="M951" s="10"/>
      <c r="N951" s="10"/>
      <c r="U951" s="42"/>
      <c r="V951" s="42"/>
      <c r="W951" s="42"/>
      <c r="X951" s="24"/>
      <c r="Y951" s="24"/>
      <c r="Z951" s="24"/>
      <c r="AB951" s="24"/>
    </row>
    <row r="952" spans="1:28" s="11" customFormat="1" ht="20.100000000000001" customHeight="1" x14ac:dyDescent="0.25">
      <c r="A952" s="12" t="str">
        <f>IF(ISBLANK(CLASSI!$B967),"",IFERROR(CLASSI!$B967,""))</f>
        <v/>
      </c>
      <c r="B952" s="12" t="str">
        <f>IF(ISBLANK(VLOOKUP($A952,CLASSI!$B:$E,2,FALSE)),"",IFERROR(VLOOKUP($A952,CLASSI!$B:$E,2,FALSE),""))</f>
        <v/>
      </c>
      <c r="C952" s="12"/>
      <c r="D952" s="12"/>
      <c r="M952" s="10"/>
      <c r="N952" s="10"/>
      <c r="U952" s="42"/>
      <c r="V952" s="42"/>
      <c r="W952" s="42"/>
      <c r="X952" s="24"/>
      <c r="Y952" s="24"/>
      <c r="Z952" s="24"/>
      <c r="AB952" s="24"/>
    </row>
    <row r="953" spans="1:28" s="11" customFormat="1" ht="20.100000000000001" customHeight="1" x14ac:dyDescent="0.25">
      <c r="A953" s="12" t="str">
        <f>IF(ISBLANK(CLASSI!$B968),"",IFERROR(CLASSI!$B968,""))</f>
        <v/>
      </c>
      <c r="B953" s="12" t="str">
        <f>IF(ISBLANK(VLOOKUP($A953,CLASSI!$B:$E,2,FALSE)),"",IFERROR(VLOOKUP($A953,CLASSI!$B:$E,2,FALSE),""))</f>
        <v/>
      </c>
      <c r="C953" s="12"/>
      <c r="D953" s="12"/>
      <c r="M953" s="10"/>
      <c r="N953" s="10"/>
      <c r="U953" s="42"/>
      <c r="V953" s="42"/>
      <c r="W953" s="42"/>
      <c r="X953" s="24"/>
      <c r="Y953" s="24"/>
      <c r="Z953" s="24"/>
      <c r="AB953" s="24"/>
    </row>
    <row r="954" spans="1:28" s="11" customFormat="1" ht="20.100000000000001" customHeight="1" x14ac:dyDescent="0.25">
      <c r="A954" s="12" t="str">
        <f>IF(ISBLANK(CLASSI!$B969),"",IFERROR(CLASSI!$B969,""))</f>
        <v/>
      </c>
      <c r="B954" s="12" t="str">
        <f>IF(ISBLANK(VLOOKUP($A954,CLASSI!$B:$E,2,FALSE)),"",IFERROR(VLOOKUP($A954,CLASSI!$B:$E,2,FALSE),""))</f>
        <v/>
      </c>
      <c r="C954" s="12"/>
      <c r="D954" s="12"/>
      <c r="M954" s="10"/>
      <c r="N954" s="10"/>
      <c r="U954" s="42"/>
      <c r="V954" s="42"/>
      <c r="W954" s="42"/>
      <c r="X954" s="24"/>
      <c r="Y954" s="24"/>
      <c r="Z954" s="24"/>
      <c r="AB954" s="24"/>
    </row>
    <row r="955" spans="1:28" s="11" customFormat="1" ht="20.100000000000001" customHeight="1" x14ac:dyDescent="0.25">
      <c r="A955" s="12" t="str">
        <f>IF(ISBLANK(CLASSI!$B970),"",IFERROR(CLASSI!$B970,""))</f>
        <v/>
      </c>
      <c r="B955" s="12" t="str">
        <f>IF(ISBLANK(VLOOKUP($A955,CLASSI!$B:$E,2,FALSE)),"",IFERROR(VLOOKUP($A955,CLASSI!$B:$E,2,FALSE),""))</f>
        <v/>
      </c>
      <c r="C955" s="12"/>
      <c r="D955" s="12"/>
      <c r="M955" s="10"/>
      <c r="N955" s="10"/>
      <c r="U955" s="42"/>
      <c r="V955" s="42"/>
      <c r="W955" s="42"/>
      <c r="X955" s="24"/>
      <c r="Y955" s="24"/>
      <c r="Z955" s="24"/>
      <c r="AB955" s="24"/>
    </row>
    <row r="956" spans="1:28" s="11" customFormat="1" ht="20.100000000000001" customHeight="1" x14ac:dyDescent="0.25">
      <c r="A956" s="12" t="str">
        <f>IF(ISBLANK(CLASSI!$B971),"",IFERROR(CLASSI!$B971,""))</f>
        <v/>
      </c>
      <c r="B956" s="12" t="str">
        <f>IF(ISBLANK(VLOOKUP($A956,CLASSI!$B:$E,2,FALSE)),"",IFERROR(VLOOKUP($A956,CLASSI!$B:$E,2,FALSE),""))</f>
        <v/>
      </c>
      <c r="C956" s="12"/>
      <c r="D956" s="12"/>
      <c r="M956" s="10"/>
      <c r="N956" s="10"/>
      <c r="U956" s="42"/>
      <c r="V956" s="42"/>
      <c r="W956" s="42"/>
      <c r="X956" s="24"/>
      <c r="Y956" s="24"/>
      <c r="Z956" s="24"/>
      <c r="AB956" s="24"/>
    </row>
    <row r="957" spans="1:28" s="11" customFormat="1" ht="20.100000000000001" customHeight="1" x14ac:dyDescent="0.25">
      <c r="A957" s="12" t="str">
        <f>IF(ISBLANK(CLASSI!$B972),"",IFERROR(CLASSI!$B972,""))</f>
        <v/>
      </c>
      <c r="B957" s="12" t="str">
        <f>IF(ISBLANK(VLOOKUP($A957,CLASSI!$B:$E,2,FALSE)),"",IFERROR(VLOOKUP($A957,CLASSI!$B:$E,2,FALSE),""))</f>
        <v/>
      </c>
      <c r="C957" s="12"/>
      <c r="D957" s="12"/>
      <c r="M957" s="10"/>
      <c r="N957" s="10"/>
      <c r="U957" s="42"/>
      <c r="V957" s="42"/>
      <c r="W957" s="42"/>
      <c r="X957" s="24"/>
      <c r="Y957" s="24"/>
      <c r="Z957" s="24"/>
      <c r="AB957" s="24"/>
    </row>
    <row r="958" spans="1:28" s="11" customFormat="1" ht="20.100000000000001" customHeight="1" x14ac:dyDescent="0.25">
      <c r="A958" s="12" t="str">
        <f>IF(ISBLANK(CLASSI!$B973),"",IFERROR(CLASSI!$B973,""))</f>
        <v/>
      </c>
      <c r="B958" s="12" t="str">
        <f>IF(ISBLANK(VLOOKUP($A958,CLASSI!$B:$E,2,FALSE)),"",IFERROR(VLOOKUP($A958,CLASSI!$B:$E,2,FALSE),""))</f>
        <v/>
      </c>
      <c r="C958" s="12"/>
      <c r="D958" s="12"/>
      <c r="M958" s="10"/>
      <c r="N958" s="10"/>
      <c r="U958" s="42"/>
      <c r="V958" s="42"/>
      <c r="W958" s="42"/>
      <c r="X958" s="24"/>
      <c r="Y958" s="24"/>
      <c r="Z958" s="24"/>
      <c r="AB958" s="24"/>
    </row>
    <row r="959" spans="1:28" s="11" customFormat="1" ht="20.100000000000001" customHeight="1" x14ac:dyDescent="0.25">
      <c r="A959" s="12" t="str">
        <f>IF(ISBLANK(CLASSI!$B974),"",IFERROR(CLASSI!$B974,""))</f>
        <v/>
      </c>
      <c r="B959" s="12" t="str">
        <f>IF(ISBLANK(VLOOKUP($A959,CLASSI!$B:$E,2,FALSE)),"",IFERROR(VLOOKUP($A959,CLASSI!$B:$E,2,FALSE),""))</f>
        <v/>
      </c>
      <c r="C959" s="12"/>
      <c r="D959" s="12"/>
      <c r="M959" s="10"/>
      <c r="N959" s="10"/>
      <c r="U959" s="42"/>
      <c r="V959" s="42"/>
      <c r="W959" s="42"/>
      <c r="X959" s="24"/>
      <c r="Y959" s="24"/>
      <c r="Z959" s="24"/>
      <c r="AB959" s="24"/>
    </row>
    <row r="960" spans="1:28" s="11" customFormat="1" ht="20.100000000000001" customHeight="1" x14ac:dyDescent="0.25">
      <c r="A960" s="12" t="str">
        <f>IF(ISBLANK(CLASSI!$B975),"",IFERROR(CLASSI!$B975,""))</f>
        <v/>
      </c>
      <c r="B960" s="12" t="str">
        <f>IF(ISBLANK(VLOOKUP($A960,CLASSI!$B:$E,2,FALSE)),"",IFERROR(VLOOKUP($A960,CLASSI!$B:$E,2,FALSE),""))</f>
        <v/>
      </c>
      <c r="C960" s="12"/>
      <c r="D960" s="12"/>
      <c r="M960" s="10"/>
      <c r="N960" s="10"/>
      <c r="U960" s="42"/>
      <c r="V960" s="42"/>
      <c r="W960" s="42"/>
      <c r="X960" s="24"/>
      <c r="Y960" s="24"/>
      <c r="Z960" s="24"/>
      <c r="AB960" s="24"/>
    </row>
    <row r="961" spans="1:28" s="11" customFormat="1" ht="20.100000000000001" customHeight="1" x14ac:dyDescent="0.25">
      <c r="A961" s="12" t="str">
        <f>IF(ISBLANK(CLASSI!$B976),"",IFERROR(CLASSI!$B976,""))</f>
        <v/>
      </c>
      <c r="B961" s="12" t="str">
        <f>IF(ISBLANK(VLOOKUP($A961,CLASSI!$B:$E,2,FALSE)),"",IFERROR(VLOOKUP($A961,CLASSI!$B:$E,2,FALSE),""))</f>
        <v/>
      </c>
      <c r="C961" s="12"/>
      <c r="D961" s="12"/>
      <c r="M961" s="10"/>
      <c r="N961" s="10"/>
      <c r="U961" s="42"/>
      <c r="V961" s="42"/>
      <c r="W961" s="42"/>
      <c r="X961" s="24"/>
      <c r="Y961" s="24"/>
      <c r="Z961" s="24"/>
      <c r="AB961" s="24"/>
    </row>
    <row r="962" spans="1:28" s="11" customFormat="1" ht="20.100000000000001" customHeight="1" x14ac:dyDescent="0.25">
      <c r="A962" s="12" t="str">
        <f>IF(ISBLANK(CLASSI!$B977),"",IFERROR(CLASSI!$B977,""))</f>
        <v/>
      </c>
      <c r="B962" s="12" t="str">
        <f>IF(ISBLANK(VLOOKUP($A962,CLASSI!$B:$E,2,FALSE)),"",IFERROR(VLOOKUP($A962,CLASSI!$B:$E,2,FALSE),""))</f>
        <v/>
      </c>
      <c r="C962" s="12"/>
      <c r="D962" s="12"/>
      <c r="M962" s="10"/>
      <c r="N962" s="10"/>
      <c r="U962" s="42"/>
      <c r="V962" s="42"/>
      <c r="W962" s="42"/>
      <c r="X962" s="24"/>
      <c r="Y962" s="24"/>
      <c r="Z962" s="24"/>
      <c r="AB962" s="24"/>
    </row>
    <row r="963" spans="1:28" s="11" customFormat="1" ht="20.100000000000001" customHeight="1" x14ac:dyDescent="0.25">
      <c r="A963" s="12" t="str">
        <f>IF(ISBLANK(CLASSI!$B978),"",IFERROR(CLASSI!$B978,""))</f>
        <v/>
      </c>
      <c r="B963" s="12" t="str">
        <f>IF(ISBLANK(VLOOKUP($A963,CLASSI!$B:$E,2,FALSE)),"",IFERROR(VLOOKUP($A963,CLASSI!$B:$E,2,FALSE),""))</f>
        <v/>
      </c>
      <c r="C963" s="12"/>
      <c r="D963" s="12"/>
      <c r="M963" s="10"/>
      <c r="N963" s="10"/>
      <c r="U963" s="42"/>
      <c r="V963" s="42"/>
      <c r="W963" s="42"/>
      <c r="X963" s="24"/>
      <c r="Y963" s="24"/>
      <c r="Z963" s="24"/>
      <c r="AB963" s="24"/>
    </row>
    <row r="964" spans="1:28" s="11" customFormat="1" ht="20.100000000000001" customHeight="1" x14ac:dyDescent="0.25">
      <c r="A964" s="12" t="str">
        <f>IF(ISBLANK(CLASSI!$B979),"",IFERROR(CLASSI!$B979,""))</f>
        <v/>
      </c>
      <c r="B964" s="12" t="str">
        <f>IF(ISBLANK(VLOOKUP($A964,CLASSI!$B:$E,2,FALSE)),"",IFERROR(VLOOKUP($A964,CLASSI!$B:$E,2,FALSE),""))</f>
        <v/>
      </c>
      <c r="C964" s="12"/>
      <c r="D964" s="12"/>
      <c r="M964" s="10"/>
      <c r="N964" s="10"/>
      <c r="U964" s="42"/>
      <c r="V964" s="42"/>
      <c r="W964" s="42"/>
      <c r="X964" s="24"/>
      <c r="Y964" s="24"/>
      <c r="Z964" s="24"/>
      <c r="AB964" s="24"/>
    </row>
    <row r="965" spans="1:28" s="11" customFormat="1" ht="20.100000000000001" customHeight="1" x14ac:dyDescent="0.25">
      <c r="A965" s="12" t="str">
        <f>IF(ISBLANK(CLASSI!$B980),"",IFERROR(CLASSI!$B980,""))</f>
        <v/>
      </c>
      <c r="B965" s="12" t="str">
        <f>IF(ISBLANK(VLOOKUP($A965,CLASSI!$B:$E,2,FALSE)),"",IFERROR(VLOOKUP($A965,CLASSI!$B:$E,2,FALSE),""))</f>
        <v/>
      </c>
      <c r="C965" s="12"/>
      <c r="D965" s="12"/>
      <c r="M965" s="10"/>
      <c r="N965" s="10"/>
      <c r="U965" s="42"/>
      <c r="V965" s="42"/>
      <c r="W965" s="42"/>
      <c r="X965" s="24"/>
      <c r="Y965" s="24"/>
      <c r="Z965" s="24"/>
      <c r="AB965" s="24"/>
    </row>
    <row r="966" spans="1:28" s="11" customFormat="1" ht="20.100000000000001" customHeight="1" x14ac:dyDescent="0.25">
      <c r="A966" s="12" t="str">
        <f>IF(ISBLANK(CLASSI!$B981),"",IFERROR(CLASSI!$B981,""))</f>
        <v/>
      </c>
      <c r="B966" s="12" t="str">
        <f>IF(ISBLANK(VLOOKUP($A966,CLASSI!$B:$E,2,FALSE)),"",IFERROR(VLOOKUP($A966,CLASSI!$B:$E,2,FALSE),""))</f>
        <v/>
      </c>
      <c r="C966" s="12"/>
      <c r="D966" s="12"/>
      <c r="M966" s="10"/>
      <c r="N966" s="10"/>
      <c r="U966" s="42"/>
      <c r="V966" s="42"/>
      <c r="W966" s="42"/>
      <c r="X966" s="24"/>
      <c r="Y966" s="24"/>
      <c r="Z966" s="24"/>
      <c r="AB966" s="24"/>
    </row>
    <row r="967" spans="1:28" s="11" customFormat="1" ht="20.100000000000001" customHeight="1" x14ac:dyDescent="0.25">
      <c r="A967" s="12" t="str">
        <f>IF(ISBLANK(CLASSI!$B982),"",IFERROR(CLASSI!$B982,""))</f>
        <v/>
      </c>
      <c r="B967" s="12" t="str">
        <f>IF(ISBLANK(VLOOKUP($A967,CLASSI!$B:$E,2,FALSE)),"",IFERROR(VLOOKUP($A967,CLASSI!$B:$E,2,FALSE),""))</f>
        <v/>
      </c>
      <c r="C967" s="12"/>
      <c r="D967" s="12"/>
      <c r="M967" s="10"/>
      <c r="N967" s="10"/>
      <c r="U967" s="42"/>
      <c r="V967" s="42"/>
      <c r="W967" s="42"/>
      <c r="X967" s="24"/>
      <c r="Y967" s="24"/>
      <c r="Z967" s="24"/>
      <c r="AB967" s="24"/>
    </row>
    <row r="968" spans="1:28" s="11" customFormat="1" ht="20.100000000000001" customHeight="1" x14ac:dyDescent="0.25">
      <c r="A968" s="12" t="str">
        <f>IF(ISBLANK(CLASSI!$B983),"",IFERROR(CLASSI!$B983,""))</f>
        <v/>
      </c>
      <c r="B968" s="12" t="str">
        <f>IF(ISBLANK(VLOOKUP($A968,CLASSI!$B:$E,2,FALSE)),"",IFERROR(VLOOKUP($A968,CLASSI!$B:$E,2,FALSE),""))</f>
        <v/>
      </c>
      <c r="C968" s="12"/>
      <c r="D968" s="12"/>
      <c r="M968" s="10"/>
      <c r="N968" s="10"/>
      <c r="U968" s="42"/>
      <c r="V968" s="42"/>
      <c r="W968" s="42"/>
      <c r="X968" s="24"/>
      <c r="Y968" s="24"/>
      <c r="Z968" s="24"/>
      <c r="AB968" s="24"/>
    </row>
    <row r="969" spans="1:28" s="11" customFormat="1" ht="20.100000000000001" customHeight="1" x14ac:dyDescent="0.25">
      <c r="A969" s="12" t="str">
        <f>IF(ISBLANK(CLASSI!$B984),"",IFERROR(CLASSI!$B984,""))</f>
        <v/>
      </c>
      <c r="B969" s="12" t="str">
        <f>IF(ISBLANK(VLOOKUP($A969,CLASSI!$B:$E,2,FALSE)),"",IFERROR(VLOOKUP($A969,CLASSI!$B:$E,2,FALSE),""))</f>
        <v/>
      </c>
      <c r="C969" s="12"/>
      <c r="D969" s="12"/>
      <c r="M969" s="10"/>
      <c r="N969" s="10"/>
      <c r="U969" s="42"/>
      <c r="V969" s="42"/>
      <c r="W969" s="42"/>
      <c r="X969" s="24"/>
      <c r="Y969" s="24"/>
      <c r="Z969" s="24"/>
      <c r="AB969" s="24"/>
    </row>
    <row r="970" spans="1:28" s="11" customFormat="1" ht="20.100000000000001" customHeight="1" x14ac:dyDescent="0.25">
      <c r="A970" s="12" t="str">
        <f>IF(ISBLANK(CLASSI!$B985),"",IFERROR(CLASSI!$B985,""))</f>
        <v/>
      </c>
      <c r="B970" s="12" t="str">
        <f>IF(ISBLANK(VLOOKUP($A970,CLASSI!$B:$E,2,FALSE)),"",IFERROR(VLOOKUP($A970,CLASSI!$B:$E,2,FALSE),""))</f>
        <v/>
      </c>
      <c r="C970" s="12"/>
      <c r="D970" s="12"/>
      <c r="M970" s="10"/>
      <c r="N970" s="10"/>
      <c r="U970" s="42"/>
      <c r="V970" s="42"/>
      <c r="W970" s="42"/>
      <c r="X970" s="24"/>
      <c r="Y970" s="24"/>
      <c r="Z970" s="24"/>
      <c r="AB970" s="24"/>
    </row>
    <row r="971" spans="1:28" s="11" customFormat="1" ht="20.100000000000001" customHeight="1" x14ac:dyDescent="0.25">
      <c r="A971" s="12" t="str">
        <f>IF(ISBLANK(CLASSI!$B986),"",IFERROR(CLASSI!$B986,""))</f>
        <v/>
      </c>
      <c r="B971" s="12" t="str">
        <f>IF(ISBLANK(VLOOKUP($A971,CLASSI!$B:$E,2,FALSE)),"",IFERROR(VLOOKUP($A971,CLASSI!$B:$E,2,FALSE),""))</f>
        <v/>
      </c>
      <c r="C971" s="12"/>
      <c r="D971" s="12"/>
      <c r="M971" s="10"/>
      <c r="N971" s="10"/>
      <c r="U971" s="42"/>
      <c r="V971" s="42"/>
      <c r="W971" s="42"/>
      <c r="X971" s="24"/>
      <c r="Y971" s="24"/>
      <c r="Z971" s="24"/>
      <c r="AB971" s="24"/>
    </row>
    <row r="972" spans="1:28" s="11" customFormat="1" ht="20.100000000000001" customHeight="1" x14ac:dyDescent="0.25">
      <c r="A972" s="12" t="str">
        <f>IF(ISBLANK(CLASSI!$B987),"",IFERROR(CLASSI!$B987,""))</f>
        <v/>
      </c>
      <c r="B972" s="12" t="str">
        <f>IF(ISBLANK(VLOOKUP($A972,CLASSI!$B:$E,2,FALSE)),"",IFERROR(VLOOKUP($A972,CLASSI!$B:$E,2,FALSE),""))</f>
        <v/>
      </c>
      <c r="C972" s="12"/>
      <c r="D972" s="12"/>
      <c r="M972" s="10"/>
      <c r="N972" s="10"/>
      <c r="U972" s="42"/>
      <c r="V972" s="42"/>
      <c r="W972" s="42"/>
      <c r="X972" s="24"/>
      <c r="Y972" s="24"/>
      <c r="Z972" s="24"/>
      <c r="AB972" s="24"/>
    </row>
    <row r="973" spans="1:28" s="11" customFormat="1" ht="20.100000000000001" customHeight="1" x14ac:dyDescent="0.25">
      <c r="A973" s="12" t="str">
        <f>IF(ISBLANK(CLASSI!$B988),"",IFERROR(CLASSI!$B988,""))</f>
        <v/>
      </c>
      <c r="B973" s="12" t="str">
        <f>IF(ISBLANK(VLOOKUP($A973,CLASSI!$B:$E,2,FALSE)),"",IFERROR(VLOOKUP($A973,CLASSI!$B:$E,2,FALSE),""))</f>
        <v/>
      </c>
      <c r="C973" s="12"/>
      <c r="D973" s="12"/>
      <c r="M973" s="10"/>
      <c r="N973" s="10"/>
      <c r="U973" s="42"/>
      <c r="V973" s="42"/>
      <c r="W973" s="42"/>
      <c r="X973" s="24"/>
      <c r="Y973" s="24"/>
      <c r="Z973" s="24"/>
      <c r="AB973" s="24"/>
    </row>
    <row r="974" spans="1:28" s="11" customFormat="1" ht="20.100000000000001" customHeight="1" x14ac:dyDescent="0.25">
      <c r="A974" s="12" t="str">
        <f>IF(ISBLANK(CLASSI!$B989),"",IFERROR(CLASSI!$B989,""))</f>
        <v/>
      </c>
      <c r="B974" s="12" t="str">
        <f>IF(ISBLANK(VLOOKUP($A974,CLASSI!$B:$E,2,FALSE)),"",IFERROR(VLOOKUP($A974,CLASSI!$B:$E,2,FALSE),""))</f>
        <v/>
      </c>
      <c r="C974" s="12"/>
      <c r="D974" s="12"/>
      <c r="M974" s="10"/>
      <c r="N974" s="10"/>
      <c r="U974" s="42"/>
      <c r="V974" s="42"/>
      <c r="W974" s="42"/>
      <c r="X974" s="24"/>
      <c r="Y974" s="24"/>
      <c r="Z974" s="24"/>
      <c r="AB974" s="24"/>
    </row>
    <row r="975" spans="1:28" s="11" customFormat="1" ht="20.100000000000001" customHeight="1" x14ac:dyDescent="0.25">
      <c r="A975" s="12" t="str">
        <f>IF(ISBLANK(CLASSI!$B990),"",IFERROR(CLASSI!$B990,""))</f>
        <v/>
      </c>
      <c r="B975" s="12" t="str">
        <f>IF(ISBLANK(VLOOKUP($A975,CLASSI!$B:$E,2,FALSE)),"",IFERROR(VLOOKUP($A975,CLASSI!$B:$E,2,FALSE),""))</f>
        <v/>
      </c>
      <c r="C975" s="12"/>
      <c r="D975" s="12"/>
      <c r="M975" s="10"/>
      <c r="N975" s="10"/>
      <c r="U975" s="42"/>
      <c r="V975" s="42"/>
      <c r="W975" s="42"/>
      <c r="X975" s="24"/>
      <c r="Y975" s="24"/>
      <c r="Z975" s="24"/>
      <c r="AB975" s="24"/>
    </row>
    <row r="976" spans="1:28" s="11" customFormat="1" ht="20.100000000000001" customHeight="1" x14ac:dyDescent="0.25">
      <c r="A976" s="12" t="str">
        <f>IF(ISBLANK(CLASSI!$B991),"",IFERROR(CLASSI!$B991,""))</f>
        <v/>
      </c>
      <c r="B976" s="12" t="str">
        <f>IF(ISBLANK(VLOOKUP($A976,CLASSI!$B:$E,2,FALSE)),"",IFERROR(VLOOKUP($A976,CLASSI!$B:$E,2,FALSE),""))</f>
        <v/>
      </c>
      <c r="C976" s="12"/>
      <c r="D976" s="12"/>
      <c r="M976" s="10"/>
      <c r="N976" s="10"/>
      <c r="U976" s="42"/>
      <c r="V976" s="42"/>
      <c r="W976" s="42"/>
      <c r="X976" s="24"/>
      <c r="Y976" s="24"/>
      <c r="Z976" s="24"/>
      <c r="AB976" s="24"/>
    </row>
    <row r="977" spans="1:28" s="11" customFormat="1" ht="20.100000000000001" customHeight="1" x14ac:dyDescent="0.25">
      <c r="A977" s="12" t="str">
        <f>IF(ISBLANK(CLASSI!$B992),"",IFERROR(CLASSI!$B992,""))</f>
        <v/>
      </c>
      <c r="B977" s="12" t="str">
        <f>IF(ISBLANK(VLOOKUP($A977,CLASSI!$B:$E,2,FALSE)),"",IFERROR(VLOOKUP($A977,CLASSI!$B:$E,2,FALSE),""))</f>
        <v/>
      </c>
      <c r="C977" s="12"/>
      <c r="D977" s="12"/>
      <c r="M977" s="10"/>
      <c r="N977" s="10"/>
      <c r="U977" s="42"/>
      <c r="V977" s="42"/>
      <c r="W977" s="42"/>
      <c r="X977" s="24"/>
      <c r="Y977" s="24"/>
      <c r="Z977" s="24"/>
      <c r="AB977" s="24"/>
    </row>
    <row r="978" spans="1:28" s="11" customFormat="1" ht="20.100000000000001" customHeight="1" x14ac:dyDescent="0.25">
      <c r="A978" s="12" t="str">
        <f>IF(ISBLANK(CLASSI!$B993),"",IFERROR(CLASSI!$B993,""))</f>
        <v/>
      </c>
      <c r="B978" s="12" t="str">
        <f>IF(ISBLANK(VLOOKUP($A978,CLASSI!$B:$E,2,FALSE)),"",IFERROR(VLOOKUP($A978,CLASSI!$B:$E,2,FALSE),""))</f>
        <v/>
      </c>
      <c r="C978" s="12"/>
      <c r="D978" s="12"/>
      <c r="M978" s="10"/>
      <c r="N978" s="10"/>
      <c r="U978" s="42"/>
      <c r="V978" s="42"/>
      <c r="W978" s="42"/>
      <c r="X978" s="24"/>
      <c r="Y978" s="24"/>
      <c r="Z978" s="24"/>
      <c r="AB978" s="24"/>
    </row>
    <row r="979" spans="1:28" s="11" customFormat="1" ht="20.100000000000001" customHeight="1" x14ac:dyDescent="0.25">
      <c r="A979" s="12" t="str">
        <f>IF(ISBLANK(CLASSI!$B994),"",IFERROR(CLASSI!$B994,""))</f>
        <v/>
      </c>
      <c r="B979" s="12" t="str">
        <f>IF(ISBLANK(VLOOKUP($A979,CLASSI!$B:$E,2,FALSE)),"",IFERROR(VLOOKUP($A979,CLASSI!$B:$E,2,FALSE),""))</f>
        <v/>
      </c>
      <c r="C979" s="12"/>
      <c r="D979" s="12"/>
      <c r="M979" s="10"/>
      <c r="N979" s="10"/>
      <c r="U979" s="42"/>
      <c r="V979" s="42"/>
      <c r="W979" s="42"/>
      <c r="X979" s="24"/>
      <c r="Y979" s="24"/>
      <c r="Z979" s="24"/>
      <c r="AB979" s="24"/>
    </row>
    <row r="980" spans="1:28" s="11" customFormat="1" ht="20.100000000000001" customHeight="1" x14ac:dyDescent="0.25">
      <c r="A980" s="12" t="str">
        <f>IF(ISBLANK(CLASSI!$B995),"",IFERROR(CLASSI!$B995,""))</f>
        <v/>
      </c>
      <c r="B980" s="12" t="str">
        <f>IF(ISBLANK(VLOOKUP($A980,CLASSI!$B:$E,2,FALSE)),"",IFERROR(VLOOKUP($A980,CLASSI!$B:$E,2,FALSE),""))</f>
        <v/>
      </c>
      <c r="C980" s="12"/>
      <c r="D980" s="12"/>
      <c r="M980" s="10"/>
      <c r="N980" s="10"/>
      <c r="U980" s="42"/>
      <c r="V980" s="42"/>
      <c r="W980" s="42"/>
      <c r="X980" s="24"/>
      <c r="Y980" s="24"/>
      <c r="Z980" s="24"/>
      <c r="AB980" s="24"/>
    </row>
    <row r="981" spans="1:28" s="11" customFormat="1" ht="20.100000000000001" customHeight="1" x14ac:dyDescent="0.25">
      <c r="A981" s="12" t="str">
        <f>IF(ISBLANK(CLASSI!$B996),"",IFERROR(CLASSI!$B996,""))</f>
        <v/>
      </c>
      <c r="B981" s="12" t="str">
        <f>IF(ISBLANK(VLOOKUP($A981,CLASSI!$B:$E,2,FALSE)),"",IFERROR(VLOOKUP($A981,CLASSI!$B:$E,2,FALSE),""))</f>
        <v/>
      </c>
      <c r="C981" s="12"/>
      <c r="D981" s="12"/>
      <c r="M981" s="10"/>
      <c r="N981" s="10"/>
      <c r="U981" s="42"/>
      <c r="V981" s="42"/>
      <c r="W981" s="42"/>
      <c r="X981" s="24"/>
      <c r="Y981" s="24"/>
      <c r="Z981" s="24"/>
      <c r="AB981" s="24"/>
    </row>
    <row r="982" spans="1:28" s="11" customFormat="1" ht="20.100000000000001" customHeight="1" x14ac:dyDescent="0.25">
      <c r="A982" s="12" t="str">
        <f>IF(ISBLANK(CLASSI!$B997),"",IFERROR(CLASSI!$B997,""))</f>
        <v/>
      </c>
      <c r="B982" s="12" t="str">
        <f>IF(ISBLANK(VLOOKUP($A982,CLASSI!$B:$E,2,FALSE)),"",IFERROR(VLOOKUP($A982,CLASSI!$B:$E,2,FALSE),""))</f>
        <v/>
      </c>
      <c r="C982" s="12"/>
      <c r="D982" s="12"/>
      <c r="M982" s="10"/>
      <c r="N982" s="10"/>
      <c r="U982" s="42"/>
      <c r="V982" s="42"/>
      <c r="W982" s="42"/>
      <c r="X982" s="24"/>
      <c r="Y982" s="24"/>
      <c r="Z982" s="24"/>
      <c r="AB982" s="24"/>
    </row>
    <row r="983" spans="1:28" s="11" customFormat="1" ht="20.100000000000001" customHeight="1" x14ac:dyDescent="0.25">
      <c r="A983" s="12" t="str">
        <f>IF(ISBLANK(CLASSI!$B998),"",IFERROR(CLASSI!$B998,""))</f>
        <v/>
      </c>
      <c r="B983" s="12" t="str">
        <f>IF(ISBLANK(VLOOKUP($A983,CLASSI!$B:$E,2,FALSE)),"",IFERROR(VLOOKUP($A983,CLASSI!$B:$E,2,FALSE),""))</f>
        <v/>
      </c>
      <c r="C983" s="12"/>
      <c r="D983" s="12"/>
      <c r="M983" s="10"/>
      <c r="N983" s="10"/>
      <c r="U983" s="42"/>
      <c r="V983" s="42"/>
      <c r="W983" s="42"/>
      <c r="X983" s="24"/>
      <c r="Y983" s="24"/>
      <c r="Z983" s="24"/>
      <c r="AB983" s="24"/>
    </row>
    <row r="984" spans="1:28" s="11" customFormat="1" ht="20.100000000000001" customHeight="1" x14ac:dyDescent="0.25">
      <c r="A984" s="12" t="str">
        <f>IF(ISBLANK(CLASSI!$B999),"",IFERROR(CLASSI!$B999,""))</f>
        <v/>
      </c>
      <c r="B984" s="12" t="str">
        <f>IF(ISBLANK(VLOOKUP($A984,CLASSI!$B:$E,2,FALSE)),"",IFERROR(VLOOKUP($A984,CLASSI!$B:$E,2,FALSE),""))</f>
        <v/>
      </c>
      <c r="C984" s="12"/>
      <c r="D984" s="12"/>
      <c r="M984" s="10"/>
      <c r="N984" s="10"/>
      <c r="U984" s="42"/>
      <c r="V984" s="42"/>
      <c r="W984" s="42"/>
      <c r="X984" s="24"/>
      <c r="Y984" s="24"/>
      <c r="Z984" s="24"/>
      <c r="AB984" s="24"/>
    </row>
    <row r="985" spans="1:28" s="11" customFormat="1" ht="20.100000000000001" customHeight="1" x14ac:dyDescent="0.25">
      <c r="A985" s="12" t="str">
        <f>IF(ISBLANK(CLASSI!$B1000),"",IFERROR(CLASSI!$B1000,""))</f>
        <v/>
      </c>
      <c r="B985" s="12" t="str">
        <f>IF(ISBLANK(VLOOKUP($A985,CLASSI!$B:$E,2,FALSE)),"",IFERROR(VLOOKUP($A985,CLASSI!$B:$E,2,FALSE),""))</f>
        <v/>
      </c>
      <c r="C985" s="12"/>
      <c r="D985" s="12"/>
      <c r="M985" s="10"/>
      <c r="N985" s="10"/>
      <c r="U985" s="42"/>
      <c r="V985" s="42"/>
      <c r="W985" s="42"/>
      <c r="X985" s="24"/>
      <c r="Y985" s="24"/>
      <c r="Z985" s="24"/>
      <c r="AB985" s="24"/>
    </row>
    <row r="986" spans="1:28" s="11" customFormat="1" ht="20.100000000000001" customHeight="1" x14ac:dyDescent="0.25">
      <c r="A986" s="12" t="str">
        <f>IF(ISBLANK(CLASSI!$B1001),"",IFERROR(CLASSI!$B1001,""))</f>
        <v/>
      </c>
      <c r="B986" s="12" t="str">
        <f>IF(ISBLANK(VLOOKUP($A986,CLASSI!$B:$E,2,FALSE)),"",IFERROR(VLOOKUP($A986,CLASSI!$B:$E,2,FALSE),""))</f>
        <v/>
      </c>
      <c r="C986" s="12"/>
      <c r="D986" s="12"/>
      <c r="M986" s="10"/>
      <c r="N986" s="10"/>
      <c r="U986" s="42"/>
      <c r="V986" s="42"/>
      <c r="W986" s="42"/>
      <c r="X986" s="24"/>
      <c r="Y986" s="24"/>
      <c r="Z986" s="24"/>
      <c r="AB986" s="24"/>
    </row>
    <row r="987" spans="1:28" s="11" customFormat="1" ht="20.100000000000001" customHeight="1" x14ac:dyDescent="0.25">
      <c r="A987" s="12" t="str">
        <f>IF(ISBLANK(CLASSI!$B1002),"",IFERROR(CLASSI!$B1002,""))</f>
        <v/>
      </c>
      <c r="B987" s="12" t="str">
        <f>IF(ISBLANK(VLOOKUP($A987,CLASSI!$B:$E,2,FALSE)),"",IFERROR(VLOOKUP($A987,CLASSI!$B:$E,2,FALSE),""))</f>
        <v/>
      </c>
      <c r="C987" s="12"/>
      <c r="D987" s="12"/>
      <c r="M987" s="10"/>
      <c r="N987" s="10"/>
      <c r="U987" s="42"/>
      <c r="V987" s="42"/>
      <c r="W987" s="42"/>
      <c r="X987" s="24"/>
      <c r="Y987" s="24"/>
      <c r="Z987" s="24"/>
      <c r="AB987" s="24"/>
    </row>
    <row r="988" spans="1:28" s="11" customFormat="1" ht="20.100000000000001" customHeight="1" x14ac:dyDescent="0.25">
      <c r="A988" s="12" t="str">
        <f>IF(ISBLANK(CLASSI!$B1003),"",IFERROR(CLASSI!$B1003,""))</f>
        <v/>
      </c>
      <c r="B988" s="12" t="str">
        <f>IF(ISBLANK(VLOOKUP($A988,CLASSI!$B:$E,2,FALSE)),"",IFERROR(VLOOKUP($A988,CLASSI!$B:$E,2,FALSE),""))</f>
        <v/>
      </c>
      <c r="C988" s="12"/>
      <c r="D988" s="12"/>
      <c r="M988" s="10"/>
      <c r="N988" s="10"/>
      <c r="U988" s="42"/>
      <c r="V988" s="42"/>
      <c r="W988" s="42"/>
      <c r="X988" s="24"/>
      <c r="Y988" s="24"/>
      <c r="Z988" s="24"/>
      <c r="AB988" s="24"/>
    </row>
    <row r="989" spans="1:28" s="11" customFormat="1" ht="20.100000000000001" customHeight="1" x14ac:dyDescent="0.25">
      <c r="A989" s="12" t="str">
        <f>IF(ISBLANK(CLASSI!$B1004),"",IFERROR(CLASSI!$B1004,""))</f>
        <v/>
      </c>
      <c r="B989" s="12" t="str">
        <f>IF(ISBLANK(VLOOKUP($A989,CLASSI!$B:$E,2,FALSE)),"",IFERROR(VLOOKUP($A989,CLASSI!$B:$E,2,FALSE),""))</f>
        <v/>
      </c>
      <c r="C989" s="12"/>
      <c r="D989" s="12"/>
      <c r="M989" s="10"/>
      <c r="N989" s="10"/>
      <c r="U989" s="42"/>
      <c r="V989" s="42"/>
      <c r="W989" s="42"/>
      <c r="X989" s="24"/>
      <c r="Y989" s="24"/>
      <c r="Z989" s="24"/>
      <c r="AB989" s="24"/>
    </row>
    <row r="990" spans="1:28" s="11" customFormat="1" ht="20.100000000000001" customHeight="1" x14ac:dyDescent="0.25">
      <c r="A990" s="12" t="str">
        <f>IF(ISBLANK(CLASSI!$B1005),"",IFERROR(CLASSI!$B1005,""))</f>
        <v/>
      </c>
      <c r="B990" s="12" t="str">
        <f>IF(ISBLANK(VLOOKUP($A990,CLASSI!$B:$E,2,FALSE)),"",IFERROR(VLOOKUP($A990,CLASSI!$B:$E,2,FALSE),""))</f>
        <v/>
      </c>
      <c r="C990" s="12"/>
      <c r="D990" s="12"/>
      <c r="M990" s="10"/>
      <c r="N990" s="10"/>
      <c r="U990" s="42"/>
      <c r="V990" s="42"/>
      <c r="W990" s="42"/>
      <c r="X990" s="24"/>
      <c r="Y990" s="24"/>
      <c r="Z990" s="24"/>
      <c r="AB990" s="24"/>
    </row>
    <row r="991" spans="1:28" s="11" customFormat="1" ht="20.100000000000001" customHeight="1" x14ac:dyDescent="0.25">
      <c r="A991" s="12" t="str">
        <f>IF(ISBLANK(CLASSI!$B1006),"",IFERROR(CLASSI!$B1006,""))</f>
        <v/>
      </c>
      <c r="B991" s="12" t="str">
        <f>IF(ISBLANK(VLOOKUP($A991,CLASSI!$B:$E,2,FALSE)),"",IFERROR(VLOOKUP($A991,CLASSI!$B:$E,2,FALSE),""))</f>
        <v/>
      </c>
      <c r="C991" s="12"/>
      <c r="D991" s="12"/>
      <c r="M991" s="10"/>
      <c r="N991" s="10"/>
      <c r="U991" s="42"/>
      <c r="V991" s="42"/>
      <c r="W991" s="42"/>
      <c r="X991" s="24"/>
      <c r="Y991" s="24"/>
      <c r="Z991" s="24"/>
      <c r="AB991" s="24"/>
    </row>
    <row r="992" spans="1:28" s="11" customFormat="1" ht="20.100000000000001" customHeight="1" x14ac:dyDescent="0.25">
      <c r="A992" s="12" t="str">
        <f>IF(ISBLANK(CLASSI!$B1007),"",IFERROR(CLASSI!$B1007,""))</f>
        <v/>
      </c>
      <c r="B992" s="12" t="str">
        <f>IF(ISBLANK(VLOOKUP($A992,CLASSI!$B:$E,2,FALSE)),"",IFERROR(VLOOKUP($A992,CLASSI!$B:$E,2,FALSE),""))</f>
        <v/>
      </c>
      <c r="C992" s="12"/>
      <c r="D992" s="12"/>
      <c r="M992" s="10"/>
      <c r="N992" s="10"/>
      <c r="U992" s="42"/>
      <c r="V992" s="42"/>
      <c r="W992" s="42"/>
      <c r="X992" s="24"/>
      <c r="Y992" s="24"/>
      <c r="Z992" s="24"/>
      <c r="AB992" s="24"/>
    </row>
    <row r="993" spans="1:28" s="11" customFormat="1" ht="20.100000000000001" customHeight="1" x14ac:dyDescent="0.25">
      <c r="A993" s="12" t="str">
        <f>IF(ISBLANK(CLASSI!$B1008),"",IFERROR(CLASSI!$B1008,""))</f>
        <v/>
      </c>
      <c r="B993" s="12" t="str">
        <f>IF(ISBLANK(VLOOKUP($A993,CLASSI!$B:$E,2,FALSE)),"",IFERROR(VLOOKUP($A993,CLASSI!$B:$E,2,FALSE),""))</f>
        <v/>
      </c>
      <c r="C993" s="12"/>
      <c r="D993" s="12"/>
      <c r="M993" s="10"/>
      <c r="N993" s="10"/>
      <c r="U993" s="42"/>
      <c r="V993" s="42"/>
      <c r="W993" s="42"/>
      <c r="X993" s="24"/>
      <c r="Y993" s="24"/>
      <c r="Z993" s="24"/>
      <c r="AB993" s="24"/>
    </row>
    <row r="994" spans="1:28" s="11" customFormat="1" ht="20.100000000000001" customHeight="1" x14ac:dyDescent="0.25">
      <c r="A994" s="12" t="str">
        <f>IF(ISBLANK(CLASSI!$B1009),"",IFERROR(CLASSI!$B1009,""))</f>
        <v/>
      </c>
      <c r="B994" s="12" t="str">
        <f>IF(ISBLANK(VLOOKUP($A994,CLASSI!$B:$E,2,FALSE)),"",IFERROR(VLOOKUP($A994,CLASSI!$B:$E,2,FALSE),""))</f>
        <v/>
      </c>
      <c r="C994" s="12"/>
      <c r="D994" s="12"/>
      <c r="M994" s="10"/>
      <c r="N994" s="10"/>
      <c r="U994" s="42"/>
      <c r="V994" s="42"/>
      <c r="W994" s="42"/>
      <c r="X994" s="24"/>
      <c r="Y994" s="24"/>
      <c r="Z994" s="24"/>
      <c r="AB994" s="24"/>
    </row>
    <row r="995" spans="1:28" s="11" customFormat="1" ht="20.100000000000001" customHeight="1" x14ac:dyDescent="0.25">
      <c r="A995" s="12" t="str">
        <f>IF(ISBLANK(CLASSI!$B1010),"",IFERROR(CLASSI!$B1010,""))</f>
        <v/>
      </c>
      <c r="B995" s="12" t="str">
        <f>IF(ISBLANK(VLOOKUP($A995,CLASSI!$B:$E,2,FALSE)),"",IFERROR(VLOOKUP($A995,CLASSI!$B:$E,2,FALSE),""))</f>
        <v/>
      </c>
      <c r="C995" s="12"/>
      <c r="D995" s="12"/>
      <c r="M995" s="10"/>
      <c r="N995" s="10"/>
      <c r="U995" s="42"/>
      <c r="V995" s="42"/>
      <c r="W995" s="42"/>
      <c r="X995" s="24"/>
      <c r="Y995" s="24"/>
      <c r="Z995" s="24"/>
      <c r="AB995" s="24"/>
    </row>
    <row r="996" spans="1:28" s="11" customFormat="1" ht="20.100000000000001" customHeight="1" x14ac:dyDescent="0.25">
      <c r="A996" s="12" t="str">
        <f>IF(ISBLANK(CLASSI!$B1011),"",IFERROR(CLASSI!$B1011,""))</f>
        <v/>
      </c>
      <c r="B996" s="12" t="str">
        <f>IF(ISBLANK(VLOOKUP($A996,CLASSI!$B:$E,2,FALSE)),"",IFERROR(VLOOKUP($A996,CLASSI!$B:$E,2,FALSE),""))</f>
        <v/>
      </c>
      <c r="C996" s="12"/>
      <c r="D996" s="12"/>
      <c r="M996" s="10"/>
      <c r="N996" s="10"/>
      <c r="U996" s="42"/>
      <c r="V996" s="42"/>
      <c r="W996" s="42"/>
      <c r="X996" s="24"/>
      <c r="Y996" s="24"/>
      <c r="Z996" s="24"/>
      <c r="AB996" s="24"/>
    </row>
    <row r="997" spans="1:28" s="11" customFormat="1" ht="20.100000000000001" customHeight="1" x14ac:dyDescent="0.25">
      <c r="A997" s="12" t="str">
        <f>IF(ISBLANK(CLASSI!$B1012),"",IFERROR(CLASSI!$B1012,""))</f>
        <v/>
      </c>
      <c r="B997" s="12" t="str">
        <f>IF(ISBLANK(VLOOKUP($A997,CLASSI!$B:$E,2,FALSE)),"",IFERROR(VLOOKUP($A997,CLASSI!$B:$E,2,FALSE),""))</f>
        <v/>
      </c>
      <c r="C997" s="12"/>
      <c r="D997" s="12"/>
      <c r="M997" s="10"/>
      <c r="N997" s="10"/>
      <c r="U997" s="42"/>
      <c r="V997" s="42"/>
      <c r="W997" s="42"/>
      <c r="X997" s="24"/>
      <c r="Y997" s="24"/>
      <c r="Z997" s="24"/>
      <c r="AB997" s="24"/>
    </row>
    <row r="998" spans="1:28" s="11" customFormat="1" ht="20.100000000000001" customHeight="1" x14ac:dyDescent="0.25">
      <c r="A998" s="12" t="str">
        <f>IF(ISBLANK(CLASSI!$B1013),"",IFERROR(CLASSI!$B1013,""))</f>
        <v/>
      </c>
      <c r="B998" s="12" t="str">
        <f>IF(ISBLANK(VLOOKUP($A998,CLASSI!$B:$E,2,FALSE)),"",IFERROR(VLOOKUP($A998,CLASSI!$B:$E,2,FALSE),""))</f>
        <v/>
      </c>
      <c r="C998" s="12"/>
      <c r="D998" s="12"/>
      <c r="M998" s="10"/>
      <c r="N998" s="10"/>
      <c r="U998" s="42"/>
      <c r="V998" s="42"/>
      <c r="W998" s="42"/>
      <c r="X998" s="24"/>
      <c r="Y998" s="24"/>
      <c r="Z998" s="24"/>
      <c r="AB998" s="24"/>
    </row>
    <row r="999" spans="1:28" s="11" customFormat="1" ht="20.100000000000001" customHeight="1" x14ac:dyDescent="0.25">
      <c r="A999" s="12" t="str">
        <f>IF(ISBLANK(CLASSI!$B1014),"",IFERROR(CLASSI!$B1014,""))</f>
        <v/>
      </c>
      <c r="B999" s="12" t="str">
        <f>IF(ISBLANK(VLOOKUP($A999,CLASSI!$B:$E,2,FALSE)),"",IFERROR(VLOOKUP($A999,CLASSI!$B:$E,2,FALSE),""))</f>
        <v/>
      </c>
      <c r="C999" s="12"/>
      <c r="D999" s="12"/>
      <c r="M999" s="10"/>
      <c r="N999" s="10"/>
      <c r="U999" s="42"/>
      <c r="V999" s="42"/>
      <c r="W999" s="42"/>
      <c r="X999" s="24"/>
      <c r="Y999" s="24"/>
      <c r="Z999" s="24"/>
      <c r="AB999" s="24"/>
    </row>
    <row r="1000" spans="1:28" s="11" customFormat="1" ht="20.100000000000001" customHeight="1" x14ac:dyDescent="0.25">
      <c r="A1000" s="12" t="str">
        <f>IF(ISBLANK(CLASSI!$B1015),"",IFERROR(CLASSI!$B1015,""))</f>
        <v/>
      </c>
      <c r="B1000" s="12" t="str">
        <f>IF(ISBLANK(VLOOKUP($A1000,CLASSI!$B:$E,2,FALSE)),"",IFERROR(VLOOKUP($A1000,CLASSI!$B:$E,2,FALSE),""))</f>
        <v/>
      </c>
      <c r="C1000" s="12"/>
      <c r="D1000" s="12"/>
      <c r="M1000" s="10"/>
      <c r="N1000" s="10"/>
      <c r="U1000" s="42"/>
      <c r="V1000" s="42"/>
      <c r="W1000" s="42"/>
      <c r="X1000" s="24"/>
      <c r="Y1000" s="24"/>
      <c r="Z1000" s="24"/>
      <c r="AB1000" s="24"/>
    </row>
    <row r="1001" spans="1:28" s="11" customFormat="1" ht="20.100000000000001" customHeight="1" x14ac:dyDescent="0.25">
      <c r="A1001" s="12" t="str">
        <f>IF(ISBLANK(CLASSI!$B1016),"",IFERROR(CLASSI!$B1016,""))</f>
        <v/>
      </c>
      <c r="B1001" s="12" t="str">
        <f>IF(ISBLANK(VLOOKUP($A1001,CLASSI!$B:$E,2,FALSE)),"",IFERROR(VLOOKUP($A1001,CLASSI!$B:$E,2,FALSE),""))</f>
        <v/>
      </c>
      <c r="C1001" s="12"/>
      <c r="D1001" s="12"/>
      <c r="M1001" s="10"/>
      <c r="N1001" s="10"/>
      <c r="U1001" s="42"/>
      <c r="V1001" s="42"/>
      <c r="W1001" s="42"/>
      <c r="X1001" s="24"/>
      <c r="Y1001" s="24"/>
      <c r="Z1001" s="24"/>
      <c r="AB1001" s="24"/>
    </row>
    <row r="1002" spans="1:28" s="11" customFormat="1" ht="20.100000000000001" customHeight="1" x14ac:dyDescent="0.25">
      <c r="A1002" s="12" t="str">
        <f>IF(ISBLANK(CLASSI!$B1017),"",IFERROR(CLASSI!$B1017,""))</f>
        <v/>
      </c>
      <c r="B1002" s="12" t="str">
        <f>IF(ISBLANK(VLOOKUP($A1002,CLASSI!$B:$E,2,FALSE)),"",IFERROR(VLOOKUP($A1002,CLASSI!$B:$E,2,FALSE),""))</f>
        <v/>
      </c>
      <c r="C1002" s="12"/>
      <c r="D1002" s="12"/>
      <c r="M1002" s="10"/>
      <c r="N1002" s="10"/>
      <c r="U1002" s="42"/>
      <c r="V1002" s="42"/>
      <c r="W1002" s="42"/>
      <c r="X1002" s="24"/>
      <c r="Y1002" s="24"/>
      <c r="Z1002" s="24"/>
      <c r="AB1002" s="24"/>
    </row>
    <row r="1003" spans="1:28" s="11" customFormat="1" ht="20.100000000000001" customHeight="1" x14ac:dyDescent="0.25">
      <c r="A1003" s="12" t="str">
        <f>IF(ISBLANK(CLASSI!$B1018),"",IFERROR(CLASSI!$B1018,""))</f>
        <v/>
      </c>
      <c r="B1003" s="12" t="str">
        <f>IF(ISBLANK(VLOOKUP($A1003,CLASSI!$B:$E,2,FALSE)),"",IFERROR(VLOOKUP($A1003,CLASSI!$B:$E,2,FALSE),""))</f>
        <v/>
      </c>
      <c r="C1003" s="12"/>
      <c r="D1003" s="12"/>
      <c r="M1003" s="10"/>
      <c r="N1003" s="10"/>
      <c r="U1003" s="42"/>
      <c r="V1003" s="42"/>
      <c r="W1003" s="42"/>
      <c r="X1003" s="24"/>
      <c r="Y1003" s="24"/>
      <c r="Z1003" s="24"/>
      <c r="AB1003" s="24"/>
    </row>
    <row r="1004" spans="1:28" s="11" customFormat="1" ht="20.100000000000001" customHeight="1" x14ac:dyDescent="0.25">
      <c r="A1004" s="12" t="str">
        <f>IF(ISBLANK(CLASSI!$B1019),"",IFERROR(CLASSI!$B1019,""))</f>
        <v/>
      </c>
      <c r="B1004" s="12" t="str">
        <f>IF(ISBLANK(VLOOKUP($A1004,CLASSI!$B:$E,2,FALSE)),"",IFERROR(VLOOKUP($A1004,CLASSI!$B:$E,2,FALSE),""))</f>
        <v/>
      </c>
      <c r="C1004" s="12"/>
      <c r="D1004" s="12"/>
      <c r="M1004" s="10"/>
      <c r="N1004" s="10"/>
      <c r="U1004" s="42"/>
      <c r="V1004" s="42"/>
      <c r="W1004" s="42"/>
      <c r="X1004" s="24"/>
      <c r="Y1004" s="24"/>
      <c r="Z1004" s="24"/>
      <c r="AB1004" s="24"/>
    </row>
    <row r="1005" spans="1:28" s="11" customFormat="1" ht="20.100000000000001" customHeight="1" x14ac:dyDescent="0.25">
      <c r="A1005" s="12" t="str">
        <f>IF(ISBLANK(CLASSI!$B1020),"",IFERROR(CLASSI!$B1020,""))</f>
        <v/>
      </c>
      <c r="B1005" s="12" t="str">
        <f>IF(ISBLANK(VLOOKUP($A1005,CLASSI!$B:$E,2,FALSE)),"",IFERROR(VLOOKUP($A1005,CLASSI!$B:$E,2,FALSE),""))</f>
        <v/>
      </c>
      <c r="C1005" s="12"/>
      <c r="D1005" s="12"/>
      <c r="M1005" s="10"/>
      <c r="N1005" s="10"/>
      <c r="U1005" s="42"/>
      <c r="V1005" s="42"/>
      <c r="W1005" s="42"/>
      <c r="X1005" s="24"/>
      <c r="Y1005" s="24"/>
      <c r="Z1005" s="24"/>
      <c r="AB1005" s="24"/>
    </row>
    <row r="1006" spans="1:28" s="11" customFormat="1" ht="20.100000000000001" customHeight="1" x14ac:dyDescent="0.25">
      <c r="A1006" s="12" t="str">
        <f>IF(ISBLANK(CLASSI!$B1021),"",IFERROR(CLASSI!$B1021,""))</f>
        <v/>
      </c>
      <c r="B1006" s="12" t="str">
        <f>IF(ISBLANK(VLOOKUP($A1006,CLASSI!$B:$E,2,FALSE)),"",IFERROR(VLOOKUP($A1006,CLASSI!$B:$E,2,FALSE),""))</f>
        <v/>
      </c>
      <c r="C1006" s="12"/>
      <c r="D1006" s="12"/>
      <c r="M1006" s="10"/>
      <c r="N1006" s="10"/>
      <c r="U1006" s="42"/>
      <c r="V1006" s="42"/>
      <c r="W1006" s="42"/>
      <c r="X1006" s="24"/>
      <c r="Y1006" s="24"/>
      <c r="Z1006" s="24"/>
      <c r="AB1006" s="24"/>
    </row>
    <row r="1007" spans="1:28" s="11" customFormat="1" ht="20.100000000000001" customHeight="1" x14ac:dyDescent="0.25">
      <c r="A1007" s="12" t="str">
        <f>IF(ISBLANK(CLASSI!$B1022),"",IFERROR(CLASSI!$B1022,""))</f>
        <v/>
      </c>
      <c r="B1007" s="12" t="str">
        <f>IF(ISBLANK(VLOOKUP($A1007,CLASSI!$B:$E,2,FALSE)),"",IFERROR(VLOOKUP($A1007,CLASSI!$B:$E,2,FALSE),""))</f>
        <v/>
      </c>
      <c r="C1007" s="12"/>
      <c r="D1007" s="12"/>
      <c r="M1007" s="10"/>
      <c r="N1007" s="10"/>
      <c r="U1007" s="42"/>
      <c r="V1007" s="42"/>
      <c r="W1007" s="42"/>
      <c r="X1007" s="24"/>
      <c r="Y1007" s="24"/>
      <c r="Z1007" s="24"/>
      <c r="AB1007" s="24"/>
    </row>
    <row r="1008" spans="1:28" s="11" customFormat="1" ht="20.100000000000001" customHeight="1" x14ac:dyDescent="0.25">
      <c r="A1008" s="12" t="str">
        <f>IF(ISBLANK(CLASSI!$B1023),"",IFERROR(CLASSI!$B1023,""))</f>
        <v/>
      </c>
      <c r="B1008" s="12" t="str">
        <f>IF(ISBLANK(VLOOKUP($A1008,CLASSI!$B:$E,2,FALSE)),"",IFERROR(VLOOKUP($A1008,CLASSI!$B:$E,2,FALSE),""))</f>
        <v/>
      </c>
      <c r="C1008" s="12"/>
      <c r="D1008" s="12"/>
      <c r="M1008" s="10"/>
      <c r="N1008" s="10"/>
      <c r="U1008" s="42"/>
      <c r="V1008" s="42"/>
      <c r="W1008" s="42"/>
      <c r="X1008" s="24"/>
      <c r="Y1008" s="24"/>
      <c r="Z1008" s="24"/>
      <c r="AB1008" s="24"/>
    </row>
    <row r="1009" spans="1:28" s="11" customFormat="1" ht="20.100000000000001" customHeight="1" x14ac:dyDescent="0.25">
      <c r="A1009" s="12" t="str">
        <f>IF(ISBLANK(CLASSI!$B1024),"",IFERROR(CLASSI!$B1024,""))</f>
        <v/>
      </c>
      <c r="B1009" s="12" t="str">
        <f>IF(ISBLANK(VLOOKUP($A1009,CLASSI!$B:$E,2,FALSE)),"",IFERROR(VLOOKUP($A1009,CLASSI!$B:$E,2,FALSE),""))</f>
        <v/>
      </c>
      <c r="C1009" s="12"/>
      <c r="D1009" s="12"/>
      <c r="M1009" s="10"/>
      <c r="N1009" s="10"/>
      <c r="U1009" s="42"/>
      <c r="V1009" s="42"/>
      <c r="W1009" s="42"/>
      <c r="X1009" s="24"/>
      <c r="Y1009" s="24"/>
      <c r="Z1009" s="24"/>
      <c r="AB1009" s="24"/>
    </row>
    <row r="1010" spans="1:28" s="11" customFormat="1" ht="20.100000000000001" customHeight="1" x14ac:dyDescent="0.25">
      <c r="A1010" s="12" t="str">
        <f>IF(ISBLANK(CLASSI!$B1025),"",IFERROR(CLASSI!$B1025,""))</f>
        <v/>
      </c>
      <c r="B1010" s="12" t="str">
        <f>IF(ISBLANK(VLOOKUP($A1010,CLASSI!$B:$E,2,FALSE)),"",IFERROR(VLOOKUP($A1010,CLASSI!$B:$E,2,FALSE),""))</f>
        <v/>
      </c>
      <c r="C1010" s="12"/>
      <c r="D1010" s="12"/>
      <c r="M1010" s="10"/>
      <c r="N1010" s="10"/>
      <c r="U1010" s="42"/>
      <c r="V1010" s="42"/>
      <c r="W1010" s="42"/>
      <c r="X1010" s="24"/>
      <c r="Y1010" s="24"/>
      <c r="Z1010" s="24"/>
      <c r="AB1010" s="24"/>
    </row>
    <row r="1011" spans="1:28" s="11" customFormat="1" ht="20.100000000000001" customHeight="1" x14ac:dyDescent="0.25">
      <c r="A1011" s="12" t="str">
        <f>IF(ISBLANK(CLASSI!$B1026),"",IFERROR(CLASSI!$B1026,""))</f>
        <v/>
      </c>
      <c r="B1011" s="12" t="str">
        <f>IF(ISBLANK(VLOOKUP($A1011,CLASSI!$B:$E,2,FALSE)),"",IFERROR(VLOOKUP($A1011,CLASSI!$B:$E,2,FALSE),""))</f>
        <v/>
      </c>
      <c r="C1011" s="12"/>
      <c r="D1011" s="12"/>
      <c r="M1011" s="10"/>
      <c r="N1011" s="10"/>
      <c r="U1011" s="42"/>
      <c r="V1011" s="42"/>
      <c r="W1011" s="42"/>
      <c r="X1011" s="24"/>
      <c r="Y1011" s="24"/>
      <c r="Z1011" s="24"/>
      <c r="AB1011" s="24"/>
    </row>
    <row r="1012" spans="1:28" s="11" customFormat="1" ht="20.100000000000001" customHeight="1" x14ac:dyDescent="0.25">
      <c r="A1012" s="12" t="str">
        <f>IF(ISBLANK(CLASSI!$B1027),"",IFERROR(CLASSI!$B1027,""))</f>
        <v/>
      </c>
      <c r="B1012" s="12" t="str">
        <f>IF(ISBLANK(VLOOKUP($A1012,CLASSI!$B:$E,2,FALSE)),"",IFERROR(VLOOKUP($A1012,CLASSI!$B:$E,2,FALSE),""))</f>
        <v/>
      </c>
      <c r="C1012" s="12"/>
      <c r="D1012" s="12"/>
      <c r="M1012" s="10"/>
      <c r="N1012" s="10"/>
      <c r="U1012" s="42"/>
      <c r="V1012" s="42"/>
      <c r="W1012" s="42"/>
      <c r="X1012" s="24"/>
      <c r="Y1012" s="24"/>
      <c r="Z1012" s="24"/>
      <c r="AB1012" s="24"/>
    </row>
    <row r="1013" spans="1:28" s="11" customFormat="1" ht="20.100000000000001" customHeight="1" x14ac:dyDescent="0.25">
      <c r="A1013" s="12" t="str">
        <f>IF(ISBLANK(CLASSI!$B1028),"",IFERROR(CLASSI!$B1028,""))</f>
        <v/>
      </c>
      <c r="B1013" s="12" t="str">
        <f>IF(ISBLANK(VLOOKUP($A1013,CLASSI!$B:$E,2,FALSE)),"",IFERROR(VLOOKUP($A1013,CLASSI!$B:$E,2,FALSE),""))</f>
        <v/>
      </c>
      <c r="C1013" s="12"/>
      <c r="D1013" s="12"/>
      <c r="M1013" s="10"/>
      <c r="N1013" s="10"/>
      <c r="U1013" s="42"/>
      <c r="V1013" s="42"/>
      <c r="W1013" s="42"/>
      <c r="X1013" s="24"/>
      <c r="Y1013" s="24"/>
      <c r="Z1013" s="24"/>
      <c r="AB1013" s="24"/>
    </row>
    <row r="1014" spans="1:28" s="11" customFormat="1" ht="20.100000000000001" customHeight="1" x14ac:dyDescent="0.25">
      <c r="A1014" s="12" t="str">
        <f>IF(ISBLANK(CLASSI!$B1029),"",IFERROR(CLASSI!$B1029,""))</f>
        <v/>
      </c>
      <c r="B1014" s="12" t="str">
        <f>IF(ISBLANK(VLOOKUP($A1014,CLASSI!$B:$E,2,FALSE)),"",IFERROR(VLOOKUP($A1014,CLASSI!$B:$E,2,FALSE),""))</f>
        <v/>
      </c>
      <c r="C1014" s="12"/>
      <c r="D1014" s="12"/>
      <c r="M1014" s="10"/>
      <c r="N1014" s="10"/>
      <c r="U1014" s="42"/>
      <c r="V1014" s="42"/>
      <c r="W1014" s="42"/>
      <c r="X1014" s="24"/>
      <c r="Y1014" s="24"/>
      <c r="Z1014" s="24"/>
      <c r="AB1014" s="24"/>
    </row>
    <row r="1015" spans="1:28" s="11" customFormat="1" ht="20.100000000000001" customHeight="1" x14ac:dyDescent="0.25">
      <c r="A1015" s="12" t="str">
        <f>IF(ISBLANK(CLASSI!$B1030),"",IFERROR(CLASSI!$B1030,""))</f>
        <v/>
      </c>
      <c r="B1015" s="12" t="str">
        <f>IF(ISBLANK(VLOOKUP($A1015,CLASSI!$B:$E,2,FALSE)),"",IFERROR(VLOOKUP($A1015,CLASSI!$B:$E,2,FALSE),""))</f>
        <v/>
      </c>
      <c r="C1015" s="12"/>
      <c r="D1015" s="12"/>
      <c r="M1015" s="10"/>
      <c r="N1015" s="10"/>
      <c r="U1015" s="42"/>
      <c r="V1015" s="42"/>
      <c r="W1015" s="42"/>
      <c r="X1015" s="24"/>
      <c r="Y1015" s="24"/>
      <c r="Z1015" s="24"/>
      <c r="AB1015" s="24"/>
    </row>
    <row r="1016" spans="1:28" s="11" customFormat="1" ht="20.100000000000001" customHeight="1" x14ac:dyDescent="0.25">
      <c r="A1016" s="12" t="str">
        <f>IF(ISBLANK(CLASSI!$B1031),"",IFERROR(CLASSI!$B1031,""))</f>
        <v/>
      </c>
      <c r="B1016" s="12" t="str">
        <f>IF(ISBLANK(VLOOKUP($A1016,CLASSI!$B:$E,2,FALSE)),"",IFERROR(VLOOKUP($A1016,CLASSI!$B:$E,2,FALSE),""))</f>
        <v/>
      </c>
      <c r="C1016" s="12"/>
      <c r="D1016" s="12"/>
      <c r="M1016" s="10"/>
      <c r="N1016" s="10"/>
      <c r="U1016" s="42"/>
      <c r="V1016" s="42"/>
      <c r="W1016" s="42"/>
      <c r="X1016" s="24"/>
      <c r="Y1016" s="24"/>
      <c r="Z1016" s="24"/>
      <c r="AB1016" s="24"/>
    </row>
    <row r="1017" spans="1:28" s="11" customFormat="1" ht="20.100000000000001" customHeight="1" x14ac:dyDescent="0.25">
      <c r="A1017" s="12" t="str">
        <f>IF(ISBLANK(CLASSI!$B1032),"",IFERROR(CLASSI!$B1032,""))</f>
        <v/>
      </c>
      <c r="B1017" s="12" t="str">
        <f>IF(ISBLANK(VLOOKUP($A1017,CLASSI!$B:$E,2,FALSE)),"",IFERROR(VLOOKUP($A1017,CLASSI!$B:$E,2,FALSE),""))</f>
        <v/>
      </c>
      <c r="C1017" s="12"/>
      <c r="D1017" s="12"/>
      <c r="M1017" s="10"/>
      <c r="N1017" s="10"/>
      <c r="U1017" s="42"/>
      <c r="V1017" s="42"/>
      <c r="W1017" s="42"/>
      <c r="X1017" s="24"/>
      <c r="Y1017" s="24"/>
      <c r="Z1017" s="24"/>
      <c r="AB1017" s="24"/>
    </row>
    <row r="1018" spans="1:28" s="11" customFormat="1" ht="20.100000000000001" customHeight="1" x14ac:dyDescent="0.25">
      <c r="A1018" s="12" t="str">
        <f>IF(ISBLANK(CLASSI!$B1033),"",IFERROR(CLASSI!$B1033,""))</f>
        <v/>
      </c>
      <c r="B1018" s="12" t="str">
        <f>IF(ISBLANK(VLOOKUP($A1018,CLASSI!$B:$E,2,FALSE)),"",IFERROR(VLOOKUP($A1018,CLASSI!$B:$E,2,FALSE),""))</f>
        <v/>
      </c>
      <c r="C1018" s="12"/>
      <c r="D1018" s="12"/>
      <c r="M1018" s="10"/>
      <c r="N1018" s="10"/>
      <c r="U1018" s="42"/>
      <c r="V1018" s="42"/>
      <c r="W1018" s="42"/>
      <c r="X1018" s="24"/>
      <c r="Y1018" s="24"/>
      <c r="Z1018" s="24"/>
      <c r="AB1018" s="24"/>
    </row>
    <row r="1019" spans="1:28" s="11" customFormat="1" ht="20.100000000000001" customHeight="1" x14ac:dyDescent="0.25">
      <c r="A1019" s="12" t="str">
        <f>IF(ISBLANK(CLASSI!$B1034),"",IFERROR(CLASSI!$B1034,""))</f>
        <v/>
      </c>
      <c r="B1019" s="12" t="str">
        <f>IF(ISBLANK(VLOOKUP($A1019,CLASSI!$B:$E,2,FALSE)),"",IFERROR(VLOOKUP($A1019,CLASSI!$B:$E,2,FALSE),""))</f>
        <v/>
      </c>
      <c r="C1019" s="12"/>
      <c r="D1019" s="12"/>
      <c r="M1019" s="10"/>
      <c r="N1019" s="10"/>
      <c r="U1019" s="42"/>
      <c r="V1019" s="42"/>
      <c r="W1019" s="42"/>
      <c r="X1019" s="24"/>
      <c r="Y1019" s="24"/>
      <c r="Z1019" s="24"/>
      <c r="AB1019" s="24"/>
    </row>
    <row r="1020" spans="1:28" s="11" customFormat="1" ht="20.100000000000001" customHeight="1" x14ac:dyDescent="0.25">
      <c r="A1020" s="12" t="str">
        <f>IF(ISBLANK(CLASSI!$B1035),"",IFERROR(CLASSI!$B1035,""))</f>
        <v/>
      </c>
      <c r="B1020" s="12" t="str">
        <f>IF(ISBLANK(VLOOKUP($A1020,CLASSI!$B:$E,2,FALSE)),"",IFERROR(VLOOKUP($A1020,CLASSI!$B:$E,2,FALSE),""))</f>
        <v/>
      </c>
      <c r="C1020" s="12"/>
      <c r="D1020" s="12"/>
      <c r="M1020" s="10"/>
      <c r="N1020" s="10"/>
      <c r="U1020" s="42"/>
      <c r="V1020" s="42"/>
      <c r="W1020" s="42"/>
      <c r="X1020" s="24"/>
      <c r="Y1020" s="24"/>
      <c r="Z1020" s="24"/>
      <c r="AB1020" s="24"/>
    </row>
    <row r="1021" spans="1:28" s="11" customFormat="1" ht="20.100000000000001" customHeight="1" x14ac:dyDescent="0.25">
      <c r="A1021" s="12" t="str">
        <f>IF(ISBLANK(CLASSI!$B1036),"",IFERROR(CLASSI!$B1036,""))</f>
        <v/>
      </c>
      <c r="B1021" s="12" t="str">
        <f>IF(ISBLANK(VLOOKUP($A1021,CLASSI!$B:$E,2,FALSE)),"",IFERROR(VLOOKUP($A1021,CLASSI!$B:$E,2,FALSE),""))</f>
        <v/>
      </c>
      <c r="C1021" s="12"/>
      <c r="D1021" s="12"/>
      <c r="M1021" s="10"/>
      <c r="N1021" s="10"/>
      <c r="U1021" s="42"/>
      <c r="V1021" s="42"/>
      <c r="W1021" s="42"/>
      <c r="X1021" s="24"/>
      <c r="Y1021" s="24"/>
      <c r="Z1021" s="24"/>
      <c r="AB1021" s="24"/>
    </row>
    <row r="1022" spans="1:28" s="11" customFormat="1" ht="20.100000000000001" customHeight="1" x14ac:dyDescent="0.25">
      <c r="A1022" s="12" t="str">
        <f>IF(ISBLANK(CLASSI!$B1037),"",IFERROR(CLASSI!$B1037,""))</f>
        <v/>
      </c>
      <c r="B1022" s="12" t="str">
        <f>IF(ISBLANK(VLOOKUP($A1022,CLASSI!$B:$E,2,FALSE)),"",IFERROR(VLOOKUP($A1022,CLASSI!$B:$E,2,FALSE),""))</f>
        <v/>
      </c>
      <c r="C1022" s="12"/>
      <c r="D1022" s="12"/>
      <c r="M1022" s="10"/>
      <c r="N1022" s="10"/>
      <c r="U1022" s="42"/>
      <c r="V1022" s="42"/>
      <c r="W1022" s="42"/>
      <c r="X1022" s="24"/>
      <c r="Y1022" s="24"/>
      <c r="Z1022" s="24"/>
      <c r="AB1022" s="24"/>
    </row>
    <row r="1023" spans="1:28" s="11" customFormat="1" ht="20.100000000000001" customHeight="1" x14ac:dyDescent="0.25">
      <c r="A1023" s="12" t="str">
        <f>IF(ISBLANK(CLASSI!$B1038),"",IFERROR(CLASSI!$B1038,""))</f>
        <v/>
      </c>
      <c r="B1023" s="12" t="str">
        <f>IF(ISBLANK(VLOOKUP($A1023,CLASSI!$B:$E,2,FALSE)),"",IFERROR(VLOOKUP($A1023,CLASSI!$B:$E,2,FALSE),""))</f>
        <v/>
      </c>
      <c r="C1023" s="12"/>
      <c r="D1023" s="12"/>
      <c r="M1023" s="10"/>
      <c r="N1023" s="10"/>
      <c r="U1023" s="42"/>
      <c r="V1023" s="42"/>
      <c r="W1023" s="42"/>
      <c r="X1023" s="24"/>
      <c r="Y1023" s="24"/>
      <c r="Z1023" s="24"/>
      <c r="AB1023" s="24"/>
    </row>
    <row r="1024" spans="1:28" s="11" customFormat="1" ht="20.100000000000001" customHeight="1" x14ac:dyDescent="0.25">
      <c r="A1024" s="12" t="str">
        <f>IF(ISBLANK(CLASSI!$B1039),"",IFERROR(CLASSI!$B1039,""))</f>
        <v/>
      </c>
      <c r="B1024" s="12" t="str">
        <f>IF(ISBLANK(VLOOKUP($A1024,CLASSI!$B:$E,2,FALSE)),"",IFERROR(VLOOKUP($A1024,CLASSI!$B:$E,2,FALSE),""))</f>
        <v/>
      </c>
      <c r="C1024" s="12"/>
      <c r="D1024" s="12"/>
      <c r="M1024" s="10"/>
      <c r="N1024" s="10"/>
      <c r="U1024" s="42"/>
      <c r="V1024" s="42"/>
      <c r="W1024" s="42"/>
      <c r="X1024" s="24"/>
      <c r="Y1024" s="24"/>
      <c r="Z1024" s="24"/>
      <c r="AB1024" s="24"/>
    </row>
    <row r="1025" spans="1:28" s="11" customFormat="1" ht="20.100000000000001" customHeight="1" x14ac:dyDescent="0.25">
      <c r="A1025" s="12" t="str">
        <f>IF(ISBLANK(CLASSI!$B1040),"",IFERROR(CLASSI!$B1040,""))</f>
        <v/>
      </c>
      <c r="B1025" s="12" t="str">
        <f>IF(ISBLANK(VLOOKUP($A1025,CLASSI!$B:$E,2,FALSE)),"",IFERROR(VLOOKUP($A1025,CLASSI!$B:$E,2,FALSE),""))</f>
        <v/>
      </c>
      <c r="C1025" s="12"/>
      <c r="D1025" s="12"/>
      <c r="M1025" s="10"/>
      <c r="N1025" s="10"/>
      <c r="U1025" s="42"/>
      <c r="V1025" s="42"/>
      <c r="W1025" s="42"/>
      <c r="X1025" s="24"/>
      <c r="Y1025" s="24"/>
      <c r="Z1025" s="24"/>
      <c r="AB1025" s="24"/>
    </row>
    <row r="1026" spans="1:28" s="11" customFormat="1" ht="20.100000000000001" customHeight="1" x14ac:dyDescent="0.25">
      <c r="A1026" s="12" t="str">
        <f>IF(ISBLANK(CLASSI!$B1041),"",IFERROR(CLASSI!$B1041,""))</f>
        <v/>
      </c>
      <c r="B1026" s="12" t="str">
        <f>IF(ISBLANK(VLOOKUP($A1026,CLASSI!$B:$E,2,FALSE)),"",IFERROR(VLOOKUP($A1026,CLASSI!$B:$E,2,FALSE),""))</f>
        <v/>
      </c>
      <c r="C1026" s="12"/>
      <c r="D1026" s="12"/>
      <c r="M1026" s="10"/>
      <c r="N1026" s="10"/>
      <c r="U1026" s="42"/>
      <c r="V1026" s="42"/>
      <c r="W1026" s="42"/>
      <c r="X1026" s="24"/>
      <c r="Y1026" s="24"/>
      <c r="Z1026" s="24"/>
      <c r="AB1026" s="24"/>
    </row>
    <row r="1027" spans="1:28" s="11" customFormat="1" ht="20.100000000000001" customHeight="1" x14ac:dyDescent="0.25">
      <c r="A1027" s="12" t="str">
        <f>IF(ISBLANK(CLASSI!$B1042),"",IFERROR(CLASSI!$B1042,""))</f>
        <v/>
      </c>
      <c r="B1027" s="12" t="str">
        <f>IF(ISBLANK(VLOOKUP($A1027,CLASSI!$B:$E,2,FALSE)),"",IFERROR(VLOOKUP($A1027,CLASSI!$B:$E,2,FALSE),""))</f>
        <v/>
      </c>
      <c r="C1027" s="12"/>
      <c r="D1027" s="12"/>
      <c r="M1027" s="10"/>
      <c r="N1027" s="10"/>
      <c r="U1027" s="42"/>
      <c r="V1027" s="42"/>
      <c r="W1027" s="42"/>
      <c r="X1027" s="24"/>
      <c r="Y1027" s="24"/>
      <c r="Z1027" s="24"/>
      <c r="AB1027" s="24"/>
    </row>
    <row r="1028" spans="1:28" s="11" customFormat="1" ht="20.100000000000001" customHeight="1" x14ac:dyDescent="0.25">
      <c r="A1028" s="12" t="str">
        <f>IF(ISBLANK(CLASSI!$B1043),"",IFERROR(CLASSI!$B1043,""))</f>
        <v/>
      </c>
      <c r="B1028" s="12" t="str">
        <f>IF(ISBLANK(VLOOKUP($A1028,CLASSI!$B:$E,2,FALSE)),"",IFERROR(VLOOKUP($A1028,CLASSI!$B:$E,2,FALSE),""))</f>
        <v/>
      </c>
      <c r="C1028" s="12"/>
      <c r="D1028" s="12"/>
      <c r="M1028" s="10"/>
      <c r="N1028" s="10"/>
      <c r="U1028" s="42"/>
      <c r="V1028" s="42"/>
      <c r="W1028" s="42"/>
      <c r="X1028" s="24"/>
      <c r="Y1028" s="24"/>
      <c r="Z1028" s="24"/>
      <c r="AB1028" s="24"/>
    </row>
    <row r="1029" spans="1:28" s="11" customFormat="1" ht="20.100000000000001" customHeight="1" x14ac:dyDescent="0.25">
      <c r="A1029" s="12" t="str">
        <f>IF(ISBLANK(CLASSI!$B1044),"",IFERROR(CLASSI!$B1044,""))</f>
        <v/>
      </c>
      <c r="B1029" s="12" t="str">
        <f>IF(ISBLANK(VLOOKUP($A1029,CLASSI!$B:$E,2,FALSE)),"",IFERROR(VLOOKUP($A1029,CLASSI!$B:$E,2,FALSE),""))</f>
        <v/>
      </c>
      <c r="C1029" s="12"/>
      <c r="D1029" s="12"/>
      <c r="M1029" s="10"/>
      <c r="N1029" s="10"/>
      <c r="U1029" s="42"/>
      <c r="V1029" s="42"/>
      <c r="W1029" s="42"/>
      <c r="X1029" s="24"/>
      <c r="Y1029" s="24"/>
      <c r="Z1029" s="24"/>
      <c r="AB1029" s="24"/>
    </row>
    <row r="1030" spans="1:28" s="11" customFormat="1" ht="20.100000000000001" customHeight="1" x14ac:dyDescent="0.25">
      <c r="A1030" s="12" t="str">
        <f>IF(ISBLANK(CLASSI!$B1045),"",IFERROR(CLASSI!$B1045,""))</f>
        <v/>
      </c>
      <c r="B1030" s="12" t="str">
        <f>IF(ISBLANK(VLOOKUP($A1030,CLASSI!$B:$E,2,FALSE)),"",IFERROR(VLOOKUP($A1030,CLASSI!$B:$E,2,FALSE),""))</f>
        <v/>
      </c>
      <c r="C1030" s="12"/>
      <c r="D1030" s="12"/>
      <c r="M1030" s="10"/>
      <c r="N1030" s="10"/>
      <c r="U1030" s="42"/>
      <c r="V1030" s="42"/>
      <c r="W1030" s="42"/>
      <c r="X1030" s="24"/>
      <c r="Y1030" s="24"/>
      <c r="Z1030" s="24"/>
      <c r="AB1030" s="24"/>
    </row>
    <row r="1031" spans="1:28" s="11" customFormat="1" ht="20.100000000000001" customHeight="1" x14ac:dyDescent="0.25">
      <c r="A1031" s="12" t="str">
        <f>IF(ISBLANK(CLASSI!$B1046),"",IFERROR(CLASSI!$B1046,""))</f>
        <v/>
      </c>
      <c r="B1031" s="12" t="str">
        <f>IF(ISBLANK(VLOOKUP($A1031,CLASSI!$B:$E,2,FALSE)),"",IFERROR(VLOOKUP($A1031,CLASSI!$B:$E,2,FALSE),""))</f>
        <v/>
      </c>
      <c r="C1031" s="12"/>
      <c r="D1031" s="12"/>
      <c r="M1031" s="10"/>
      <c r="N1031" s="10"/>
      <c r="U1031" s="42"/>
      <c r="V1031" s="42"/>
      <c r="W1031" s="42"/>
      <c r="X1031" s="24"/>
      <c r="Y1031" s="24"/>
      <c r="Z1031" s="24"/>
      <c r="AB1031" s="24"/>
    </row>
    <row r="1032" spans="1:28" s="11" customFormat="1" ht="20.100000000000001" customHeight="1" x14ac:dyDescent="0.25">
      <c r="A1032" s="12" t="str">
        <f>IF(ISBLANK(CLASSI!$B1047),"",IFERROR(CLASSI!$B1047,""))</f>
        <v/>
      </c>
      <c r="B1032" s="12" t="str">
        <f>IF(ISBLANK(VLOOKUP($A1032,CLASSI!$B:$E,2,FALSE)),"",IFERROR(VLOOKUP($A1032,CLASSI!$B:$E,2,FALSE),""))</f>
        <v/>
      </c>
      <c r="C1032" s="12"/>
      <c r="D1032" s="12"/>
      <c r="M1032" s="10"/>
      <c r="N1032" s="10"/>
      <c r="U1032" s="42"/>
      <c r="V1032" s="42"/>
      <c r="W1032" s="42"/>
      <c r="X1032" s="24"/>
      <c r="Y1032" s="24"/>
      <c r="Z1032" s="24"/>
      <c r="AB1032" s="24"/>
    </row>
    <row r="1033" spans="1:28" s="11" customFormat="1" ht="20.100000000000001" customHeight="1" x14ac:dyDescent="0.25">
      <c r="A1033" s="12" t="str">
        <f>IF(ISBLANK(CLASSI!$B1048),"",IFERROR(CLASSI!$B1048,""))</f>
        <v/>
      </c>
      <c r="B1033" s="12" t="str">
        <f>IF(ISBLANK(VLOOKUP($A1033,CLASSI!$B:$E,2,FALSE)),"",IFERROR(VLOOKUP($A1033,CLASSI!$B:$E,2,FALSE),""))</f>
        <v/>
      </c>
      <c r="C1033" s="12"/>
      <c r="D1033" s="12"/>
      <c r="M1033" s="10"/>
      <c r="N1033" s="10"/>
      <c r="U1033" s="42"/>
      <c r="V1033" s="42"/>
      <c r="W1033" s="42"/>
      <c r="X1033" s="24"/>
      <c r="Y1033" s="24"/>
      <c r="Z1033" s="24"/>
      <c r="AB1033" s="24"/>
    </row>
    <row r="1034" spans="1:28" s="11" customFormat="1" ht="20.100000000000001" customHeight="1" x14ac:dyDescent="0.25">
      <c r="A1034" s="12" t="str">
        <f>IF(ISBLANK(CLASSI!$B1049),"",IFERROR(CLASSI!$B1049,""))</f>
        <v/>
      </c>
      <c r="B1034" s="12" t="str">
        <f>IF(ISBLANK(VLOOKUP($A1034,CLASSI!$B:$E,2,FALSE)),"",IFERROR(VLOOKUP($A1034,CLASSI!$B:$E,2,FALSE),""))</f>
        <v/>
      </c>
      <c r="C1034" s="12"/>
      <c r="D1034" s="12"/>
      <c r="M1034" s="10"/>
      <c r="N1034" s="10"/>
      <c r="U1034" s="42"/>
      <c r="V1034" s="42"/>
      <c r="W1034" s="42"/>
      <c r="X1034" s="24"/>
      <c r="Y1034" s="24"/>
      <c r="Z1034" s="24"/>
      <c r="AB1034" s="24"/>
    </row>
    <row r="1035" spans="1:28" s="11" customFormat="1" ht="20.100000000000001" customHeight="1" x14ac:dyDescent="0.25">
      <c r="A1035" s="12" t="str">
        <f>IF(ISBLANK(CLASSI!$B1050),"",IFERROR(CLASSI!$B1050,""))</f>
        <v/>
      </c>
      <c r="B1035" s="12" t="str">
        <f>IF(ISBLANK(VLOOKUP($A1035,CLASSI!$B:$E,2,FALSE)),"",IFERROR(VLOOKUP($A1035,CLASSI!$B:$E,2,FALSE),""))</f>
        <v/>
      </c>
      <c r="C1035" s="12"/>
      <c r="D1035" s="12"/>
      <c r="M1035" s="10"/>
      <c r="N1035" s="10"/>
      <c r="U1035" s="42"/>
      <c r="V1035" s="42"/>
      <c r="W1035" s="42"/>
      <c r="X1035" s="24"/>
      <c r="Y1035" s="24"/>
      <c r="Z1035" s="24"/>
      <c r="AB1035" s="24"/>
    </row>
    <row r="1036" spans="1:28" s="11" customFormat="1" ht="20.100000000000001" customHeight="1" x14ac:dyDescent="0.25">
      <c r="A1036" s="12" t="str">
        <f>IF(ISBLANK(CLASSI!$B1051),"",IFERROR(CLASSI!$B1051,""))</f>
        <v/>
      </c>
      <c r="B1036" s="12" t="str">
        <f>IF(ISBLANK(VLOOKUP($A1036,CLASSI!$B:$E,2,FALSE)),"",IFERROR(VLOOKUP($A1036,CLASSI!$B:$E,2,FALSE),""))</f>
        <v/>
      </c>
      <c r="C1036" s="12"/>
      <c r="D1036" s="12"/>
      <c r="M1036" s="10"/>
      <c r="N1036" s="10"/>
      <c r="U1036" s="42"/>
      <c r="V1036" s="42"/>
      <c r="W1036" s="42"/>
      <c r="X1036" s="24"/>
      <c r="Y1036" s="24"/>
      <c r="Z1036" s="24"/>
      <c r="AB1036" s="24"/>
    </row>
    <row r="1037" spans="1:28" s="11" customFormat="1" ht="20.100000000000001" customHeight="1" x14ac:dyDescent="0.25">
      <c r="A1037" s="12" t="str">
        <f>IF(ISBLANK(CLASSI!$B1052),"",IFERROR(CLASSI!$B1052,""))</f>
        <v/>
      </c>
      <c r="B1037" s="12" t="str">
        <f>IF(ISBLANK(VLOOKUP($A1037,CLASSI!$B:$E,2,FALSE)),"",IFERROR(VLOOKUP($A1037,CLASSI!$B:$E,2,FALSE),""))</f>
        <v/>
      </c>
      <c r="C1037" s="12"/>
      <c r="D1037" s="12"/>
      <c r="M1037" s="10"/>
      <c r="N1037" s="10"/>
      <c r="U1037" s="42"/>
      <c r="V1037" s="42"/>
      <c r="W1037" s="42"/>
      <c r="X1037" s="24"/>
      <c r="Y1037" s="24"/>
      <c r="Z1037" s="24"/>
      <c r="AB1037" s="24"/>
    </row>
    <row r="1038" spans="1:28" s="11" customFormat="1" ht="20.100000000000001" customHeight="1" x14ac:dyDescent="0.25">
      <c r="A1038" s="12" t="str">
        <f>IF(ISBLANK(CLASSI!$B1053),"",IFERROR(CLASSI!$B1053,""))</f>
        <v/>
      </c>
      <c r="B1038" s="12" t="str">
        <f>IF(ISBLANK(VLOOKUP($A1038,CLASSI!$B:$E,2,FALSE)),"",IFERROR(VLOOKUP($A1038,CLASSI!$B:$E,2,FALSE),""))</f>
        <v/>
      </c>
      <c r="C1038" s="12"/>
      <c r="D1038" s="12"/>
      <c r="M1038" s="10"/>
      <c r="N1038" s="10"/>
      <c r="U1038" s="42"/>
      <c r="V1038" s="42"/>
      <c r="W1038" s="42"/>
      <c r="X1038" s="24"/>
      <c r="Y1038" s="24"/>
      <c r="Z1038" s="24"/>
      <c r="AB1038" s="24"/>
    </row>
    <row r="1039" spans="1:28" s="11" customFormat="1" ht="20.100000000000001" customHeight="1" x14ac:dyDescent="0.25">
      <c r="A1039" s="12" t="str">
        <f>IF(ISBLANK(CLASSI!$B1054),"",IFERROR(CLASSI!$B1054,""))</f>
        <v/>
      </c>
      <c r="B1039" s="12" t="str">
        <f>IF(ISBLANK(VLOOKUP($A1039,CLASSI!$B:$E,2,FALSE)),"",IFERROR(VLOOKUP($A1039,CLASSI!$B:$E,2,FALSE),""))</f>
        <v/>
      </c>
      <c r="C1039" s="12"/>
      <c r="D1039" s="12"/>
      <c r="M1039" s="10"/>
      <c r="N1039" s="10"/>
      <c r="U1039" s="42"/>
      <c r="V1039" s="42"/>
      <c r="W1039" s="42"/>
      <c r="X1039" s="24"/>
      <c r="Y1039" s="24"/>
      <c r="Z1039" s="24"/>
      <c r="AB1039" s="24"/>
    </row>
    <row r="1040" spans="1:28" s="11" customFormat="1" ht="20.100000000000001" customHeight="1" x14ac:dyDescent="0.25">
      <c r="A1040" s="12" t="str">
        <f>IF(ISBLANK(CLASSI!$B1055),"",IFERROR(CLASSI!$B1055,""))</f>
        <v/>
      </c>
      <c r="B1040" s="12" t="str">
        <f>IF(ISBLANK(VLOOKUP($A1040,CLASSI!$B:$E,2,FALSE)),"",IFERROR(VLOOKUP($A1040,CLASSI!$B:$E,2,FALSE),""))</f>
        <v/>
      </c>
      <c r="C1040" s="12"/>
      <c r="D1040" s="12"/>
      <c r="M1040" s="10"/>
      <c r="N1040" s="10"/>
      <c r="U1040" s="42"/>
      <c r="V1040" s="42"/>
      <c r="W1040" s="42"/>
      <c r="X1040" s="24"/>
      <c r="Y1040" s="24"/>
      <c r="Z1040" s="24"/>
      <c r="AB1040" s="24"/>
    </row>
    <row r="1041" spans="1:28" s="11" customFormat="1" ht="20.100000000000001" customHeight="1" x14ac:dyDescent="0.25">
      <c r="A1041" s="12" t="str">
        <f>IF(ISBLANK(CLASSI!$B1056),"",IFERROR(CLASSI!$B1056,""))</f>
        <v/>
      </c>
      <c r="B1041" s="12" t="str">
        <f>IF(ISBLANK(VLOOKUP($A1041,CLASSI!$B:$E,2,FALSE)),"",IFERROR(VLOOKUP($A1041,CLASSI!$B:$E,2,FALSE),""))</f>
        <v/>
      </c>
      <c r="C1041" s="12"/>
      <c r="D1041" s="12"/>
      <c r="M1041" s="10"/>
      <c r="N1041" s="10"/>
      <c r="U1041" s="42"/>
      <c r="V1041" s="42"/>
      <c r="W1041" s="42"/>
      <c r="X1041" s="24"/>
      <c r="Y1041" s="24"/>
      <c r="Z1041" s="24"/>
      <c r="AB1041" s="24"/>
    </row>
    <row r="1042" spans="1:28" s="11" customFormat="1" ht="20.100000000000001" customHeight="1" x14ac:dyDescent="0.25">
      <c r="A1042" s="12" t="str">
        <f>IF(ISBLANK(CLASSI!$B1057),"",IFERROR(CLASSI!$B1057,""))</f>
        <v/>
      </c>
      <c r="B1042" s="12" t="str">
        <f>IF(ISBLANK(VLOOKUP($A1042,CLASSI!$B:$E,2,FALSE)),"",IFERROR(VLOOKUP($A1042,CLASSI!$B:$E,2,FALSE),""))</f>
        <v/>
      </c>
      <c r="C1042" s="12"/>
      <c r="D1042" s="12"/>
      <c r="M1042" s="10"/>
      <c r="N1042" s="10"/>
      <c r="U1042" s="42"/>
      <c r="V1042" s="42"/>
      <c r="W1042" s="42"/>
      <c r="X1042" s="24"/>
      <c r="Y1042" s="24"/>
      <c r="Z1042" s="24"/>
      <c r="AB1042" s="24"/>
    </row>
    <row r="1043" spans="1:28" s="11" customFormat="1" ht="20.100000000000001" customHeight="1" x14ac:dyDescent="0.25">
      <c r="A1043" s="12" t="str">
        <f>IF(ISBLANK(CLASSI!$B1058),"",IFERROR(CLASSI!$B1058,""))</f>
        <v/>
      </c>
      <c r="B1043" s="12" t="str">
        <f>IF(ISBLANK(VLOOKUP($A1043,CLASSI!$B:$E,2,FALSE)),"",IFERROR(VLOOKUP($A1043,CLASSI!$B:$E,2,FALSE),""))</f>
        <v/>
      </c>
      <c r="C1043" s="12"/>
      <c r="D1043" s="12"/>
      <c r="M1043" s="10"/>
      <c r="N1043" s="10"/>
      <c r="U1043" s="42"/>
      <c r="V1043" s="42"/>
      <c r="W1043" s="42"/>
      <c r="X1043" s="24"/>
      <c r="Y1043" s="24"/>
      <c r="Z1043" s="24"/>
      <c r="AB1043" s="24"/>
    </row>
    <row r="1044" spans="1:28" s="11" customFormat="1" ht="20.100000000000001" customHeight="1" x14ac:dyDescent="0.25">
      <c r="A1044" s="12" t="str">
        <f>IF(ISBLANK(CLASSI!$B1059),"",IFERROR(CLASSI!$B1059,""))</f>
        <v/>
      </c>
      <c r="B1044" s="12" t="str">
        <f>IF(ISBLANK(VLOOKUP($A1044,CLASSI!$B:$E,2,FALSE)),"",IFERROR(VLOOKUP($A1044,CLASSI!$B:$E,2,FALSE),""))</f>
        <v/>
      </c>
      <c r="C1044" s="12"/>
      <c r="D1044" s="12"/>
      <c r="M1044" s="10"/>
      <c r="N1044" s="10"/>
      <c r="U1044" s="42"/>
      <c r="V1044" s="42"/>
      <c r="W1044" s="42"/>
      <c r="X1044" s="24"/>
      <c r="Y1044" s="24"/>
      <c r="Z1044" s="24"/>
      <c r="AB1044" s="24"/>
    </row>
    <row r="1045" spans="1:28" s="11" customFormat="1" ht="20.100000000000001" customHeight="1" x14ac:dyDescent="0.25">
      <c r="A1045" s="12" t="str">
        <f>IF(ISBLANK(CLASSI!$B1060),"",IFERROR(CLASSI!$B1060,""))</f>
        <v/>
      </c>
      <c r="B1045" s="12" t="str">
        <f>IF(ISBLANK(VLOOKUP($A1045,CLASSI!$B:$E,2,FALSE)),"",IFERROR(VLOOKUP($A1045,CLASSI!$B:$E,2,FALSE),""))</f>
        <v/>
      </c>
      <c r="C1045" s="12"/>
      <c r="D1045" s="12"/>
      <c r="M1045" s="10"/>
      <c r="N1045" s="10"/>
      <c r="U1045" s="42"/>
      <c r="V1045" s="42"/>
      <c r="W1045" s="42"/>
      <c r="X1045" s="24"/>
      <c r="Y1045" s="24"/>
      <c r="Z1045" s="24"/>
      <c r="AB1045" s="24"/>
    </row>
    <row r="1046" spans="1:28" s="11" customFormat="1" ht="20.100000000000001" customHeight="1" x14ac:dyDescent="0.25">
      <c r="A1046" s="12" t="str">
        <f>IF(ISBLANK(CLASSI!$B1061),"",IFERROR(CLASSI!$B1061,""))</f>
        <v/>
      </c>
      <c r="B1046" s="12" t="str">
        <f>IF(ISBLANK(VLOOKUP($A1046,CLASSI!$B:$E,2,FALSE)),"",IFERROR(VLOOKUP($A1046,CLASSI!$B:$E,2,FALSE),""))</f>
        <v/>
      </c>
      <c r="C1046" s="12"/>
      <c r="D1046" s="12"/>
      <c r="M1046" s="10"/>
      <c r="N1046" s="10"/>
      <c r="U1046" s="42"/>
      <c r="V1046" s="42"/>
      <c r="W1046" s="42"/>
      <c r="X1046" s="24"/>
      <c r="Y1046" s="24"/>
      <c r="Z1046" s="24"/>
      <c r="AB1046" s="24"/>
    </row>
    <row r="1047" spans="1:28" s="11" customFormat="1" ht="20.100000000000001" customHeight="1" x14ac:dyDescent="0.25">
      <c r="A1047" s="12" t="str">
        <f>IF(ISBLANK(CLASSI!$B1062),"",IFERROR(CLASSI!$B1062,""))</f>
        <v/>
      </c>
      <c r="B1047" s="12" t="str">
        <f>IF(ISBLANK(VLOOKUP($A1047,CLASSI!$B:$E,2,FALSE)),"",IFERROR(VLOOKUP($A1047,CLASSI!$B:$E,2,FALSE),""))</f>
        <v/>
      </c>
      <c r="C1047" s="12"/>
      <c r="D1047" s="12"/>
      <c r="M1047" s="10"/>
      <c r="N1047" s="10"/>
      <c r="U1047" s="42"/>
      <c r="V1047" s="42"/>
      <c r="W1047" s="42"/>
      <c r="X1047" s="24"/>
      <c r="Y1047" s="24"/>
      <c r="Z1047" s="24"/>
      <c r="AB1047" s="24"/>
    </row>
    <row r="1048" spans="1:28" s="11" customFormat="1" ht="20.100000000000001" customHeight="1" x14ac:dyDescent="0.25">
      <c r="A1048" s="12" t="str">
        <f>IF(ISBLANK(CLASSI!$B1063),"",IFERROR(CLASSI!$B1063,""))</f>
        <v/>
      </c>
      <c r="B1048" s="12" t="str">
        <f>IF(ISBLANK(VLOOKUP($A1048,CLASSI!$B:$E,2,FALSE)),"",IFERROR(VLOOKUP($A1048,CLASSI!$B:$E,2,FALSE),""))</f>
        <v/>
      </c>
      <c r="C1048" s="12"/>
      <c r="D1048" s="12"/>
      <c r="M1048" s="10"/>
      <c r="N1048" s="10"/>
      <c r="U1048" s="42"/>
      <c r="V1048" s="42"/>
      <c r="W1048" s="42"/>
      <c r="X1048" s="24"/>
      <c r="Y1048" s="24"/>
      <c r="Z1048" s="24"/>
      <c r="AB1048" s="24"/>
    </row>
    <row r="1049" spans="1:28" s="11" customFormat="1" ht="20.100000000000001" customHeight="1" x14ac:dyDescent="0.25">
      <c r="A1049" s="12" t="str">
        <f>IF(ISBLANK(CLASSI!$B1064),"",IFERROR(CLASSI!$B1064,""))</f>
        <v/>
      </c>
      <c r="B1049" s="12" t="str">
        <f>IF(ISBLANK(VLOOKUP($A1049,CLASSI!$B:$E,2,FALSE)),"",IFERROR(VLOOKUP($A1049,CLASSI!$B:$E,2,FALSE),""))</f>
        <v/>
      </c>
      <c r="C1049" s="12"/>
      <c r="D1049" s="12"/>
      <c r="M1049" s="10"/>
      <c r="N1049" s="10"/>
      <c r="U1049" s="42"/>
      <c r="V1049" s="42"/>
      <c r="W1049" s="42"/>
      <c r="X1049" s="24"/>
      <c r="Y1049" s="24"/>
      <c r="Z1049" s="24"/>
      <c r="AB1049" s="24"/>
    </row>
    <row r="1050" spans="1:28" s="11" customFormat="1" ht="20.100000000000001" customHeight="1" x14ac:dyDescent="0.25">
      <c r="A1050" s="12" t="str">
        <f>IF(ISBLANK(CLASSI!$B1065),"",IFERROR(CLASSI!$B1065,""))</f>
        <v/>
      </c>
      <c r="B1050" s="12" t="str">
        <f>IF(ISBLANK(VLOOKUP($A1050,CLASSI!$B:$E,2,FALSE)),"",IFERROR(VLOOKUP($A1050,CLASSI!$B:$E,2,FALSE),""))</f>
        <v/>
      </c>
      <c r="C1050" s="12"/>
      <c r="D1050" s="12"/>
      <c r="M1050" s="10"/>
      <c r="N1050" s="10"/>
      <c r="U1050" s="42"/>
      <c r="V1050" s="42"/>
      <c r="W1050" s="42"/>
      <c r="X1050" s="24"/>
      <c r="Y1050" s="24"/>
      <c r="Z1050" s="24"/>
      <c r="AB1050" s="24"/>
    </row>
    <row r="1051" spans="1:28" s="11" customFormat="1" ht="20.100000000000001" customHeight="1" x14ac:dyDescent="0.25">
      <c r="A1051" s="12" t="str">
        <f>IF(ISBLANK(CLASSI!$B1066),"",IFERROR(CLASSI!$B1066,""))</f>
        <v/>
      </c>
      <c r="B1051" s="12" t="str">
        <f>IF(ISBLANK(VLOOKUP($A1051,CLASSI!$B:$E,2,FALSE)),"",IFERROR(VLOOKUP($A1051,CLASSI!$B:$E,2,FALSE),""))</f>
        <v/>
      </c>
      <c r="C1051" s="12"/>
      <c r="D1051" s="12"/>
      <c r="M1051" s="10"/>
      <c r="N1051" s="10"/>
      <c r="U1051" s="42"/>
      <c r="V1051" s="42"/>
      <c r="W1051" s="42"/>
      <c r="X1051" s="24"/>
      <c r="Y1051" s="24"/>
      <c r="Z1051" s="24"/>
      <c r="AB1051" s="24"/>
    </row>
    <row r="1052" spans="1:28" s="11" customFormat="1" ht="20.100000000000001" customHeight="1" x14ac:dyDescent="0.25">
      <c r="A1052" s="12" t="str">
        <f>IF(ISBLANK(CLASSI!$B1067),"",IFERROR(CLASSI!$B1067,""))</f>
        <v/>
      </c>
      <c r="B1052" s="12" t="str">
        <f>IF(ISBLANK(VLOOKUP($A1052,CLASSI!$B:$E,2,FALSE)),"",IFERROR(VLOOKUP($A1052,CLASSI!$B:$E,2,FALSE),""))</f>
        <v/>
      </c>
      <c r="C1052" s="12"/>
      <c r="D1052" s="12"/>
      <c r="M1052" s="10"/>
      <c r="N1052" s="10"/>
      <c r="U1052" s="42"/>
      <c r="V1052" s="42"/>
      <c r="W1052" s="42"/>
      <c r="X1052" s="24"/>
      <c r="Y1052" s="24"/>
      <c r="Z1052" s="24"/>
      <c r="AB1052" s="24"/>
    </row>
    <row r="1053" spans="1:28" s="11" customFormat="1" ht="20.100000000000001" customHeight="1" x14ac:dyDescent="0.25">
      <c r="A1053" s="12" t="str">
        <f>IF(ISBLANK(CLASSI!$B1068),"",IFERROR(CLASSI!$B1068,""))</f>
        <v/>
      </c>
      <c r="B1053" s="12" t="str">
        <f>IF(ISBLANK(VLOOKUP($A1053,CLASSI!$B:$E,2,FALSE)),"",IFERROR(VLOOKUP($A1053,CLASSI!$B:$E,2,FALSE),""))</f>
        <v/>
      </c>
      <c r="C1053" s="12"/>
      <c r="D1053" s="12"/>
      <c r="M1053" s="10"/>
      <c r="N1053" s="10"/>
      <c r="U1053" s="42"/>
      <c r="V1053" s="42"/>
      <c r="W1053" s="42"/>
      <c r="X1053" s="24"/>
      <c r="Y1053" s="24"/>
      <c r="Z1053" s="24"/>
      <c r="AB1053" s="24"/>
    </row>
    <row r="1054" spans="1:28" s="11" customFormat="1" ht="20.100000000000001" customHeight="1" x14ac:dyDescent="0.25">
      <c r="A1054" s="12" t="str">
        <f>IF(ISBLANK(CLASSI!$B1069),"",IFERROR(CLASSI!$B1069,""))</f>
        <v/>
      </c>
      <c r="B1054" s="12" t="str">
        <f>IF(ISBLANK(VLOOKUP($A1054,CLASSI!$B:$E,2,FALSE)),"",IFERROR(VLOOKUP($A1054,CLASSI!$B:$E,2,FALSE),""))</f>
        <v/>
      </c>
      <c r="C1054" s="12"/>
      <c r="D1054" s="12"/>
      <c r="M1054" s="10"/>
      <c r="N1054" s="10"/>
      <c r="U1054" s="42"/>
      <c r="V1054" s="42"/>
      <c r="W1054" s="42"/>
      <c r="X1054" s="24"/>
      <c r="Y1054" s="24"/>
      <c r="Z1054" s="24"/>
      <c r="AB1054" s="24"/>
    </row>
    <row r="1055" spans="1:28" s="11" customFormat="1" ht="20.100000000000001" customHeight="1" x14ac:dyDescent="0.25">
      <c r="A1055" s="12" t="str">
        <f>IF(ISBLANK(CLASSI!$B1070),"",IFERROR(CLASSI!$B1070,""))</f>
        <v/>
      </c>
      <c r="B1055" s="12" t="str">
        <f>IF(ISBLANK(VLOOKUP($A1055,CLASSI!$B:$E,2,FALSE)),"",IFERROR(VLOOKUP($A1055,CLASSI!$B:$E,2,FALSE),""))</f>
        <v/>
      </c>
      <c r="C1055" s="12"/>
      <c r="D1055" s="12"/>
      <c r="M1055" s="10"/>
      <c r="N1055" s="10"/>
      <c r="U1055" s="42"/>
      <c r="V1055" s="42"/>
      <c r="W1055" s="42"/>
      <c r="X1055" s="24"/>
      <c r="Y1055" s="24"/>
      <c r="Z1055" s="24"/>
      <c r="AB1055" s="24"/>
    </row>
    <row r="1056" spans="1:28" s="11" customFormat="1" ht="20.100000000000001" customHeight="1" x14ac:dyDescent="0.25">
      <c r="A1056" s="12" t="str">
        <f>IF(ISBLANK(CLASSI!$B1071),"",IFERROR(CLASSI!$B1071,""))</f>
        <v/>
      </c>
      <c r="B1056" s="12" t="str">
        <f>IF(ISBLANK(VLOOKUP($A1056,CLASSI!$B:$E,2,FALSE)),"",IFERROR(VLOOKUP($A1056,CLASSI!$B:$E,2,FALSE),""))</f>
        <v/>
      </c>
      <c r="C1056" s="12"/>
      <c r="D1056" s="12"/>
      <c r="M1056" s="10"/>
      <c r="N1056" s="10"/>
      <c r="U1056" s="42"/>
      <c r="V1056" s="42"/>
      <c r="W1056" s="42"/>
      <c r="X1056" s="24"/>
      <c r="Y1056" s="24"/>
      <c r="Z1056" s="24"/>
      <c r="AB1056" s="24"/>
    </row>
    <row r="1057" spans="1:28" s="11" customFormat="1" ht="20.100000000000001" customHeight="1" x14ac:dyDescent="0.25">
      <c r="A1057" s="12" t="str">
        <f>IF(ISBLANK(CLASSI!$B1072),"",IFERROR(CLASSI!$B1072,""))</f>
        <v/>
      </c>
      <c r="B1057" s="12" t="str">
        <f>IF(ISBLANK(VLOOKUP($A1057,CLASSI!$B:$E,2,FALSE)),"",IFERROR(VLOOKUP($A1057,CLASSI!$B:$E,2,FALSE),""))</f>
        <v/>
      </c>
      <c r="C1057" s="12"/>
      <c r="D1057" s="12"/>
      <c r="M1057" s="10"/>
      <c r="N1057" s="10"/>
      <c r="U1057" s="42"/>
      <c r="V1057" s="42"/>
      <c r="W1057" s="42"/>
      <c r="X1057" s="24"/>
      <c r="Y1057" s="24"/>
      <c r="Z1057" s="24"/>
      <c r="AB1057" s="24"/>
    </row>
    <row r="1058" spans="1:28" s="11" customFormat="1" ht="20.100000000000001" customHeight="1" x14ac:dyDescent="0.25">
      <c r="A1058" s="12" t="str">
        <f>IF(ISBLANK(CLASSI!$B1073),"",IFERROR(CLASSI!$B1073,""))</f>
        <v/>
      </c>
      <c r="B1058" s="12" t="str">
        <f>IF(ISBLANK(VLOOKUP($A1058,CLASSI!$B:$E,2,FALSE)),"",IFERROR(VLOOKUP($A1058,CLASSI!$B:$E,2,FALSE),""))</f>
        <v/>
      </c>
      <c r="C1058" s="12"/>
      <c r="D1058" s="12"/>
      <c r="M1058" s="10"/>
      <c r="N1058" s="10"/>
      <c r="U1058" s="42"/>
      <c r="V1058" s="42"/>
      <c r="W1058" s="42"/>
      <c r="X1058" s="24"/>
      <c r="Y1058" s="24"/>
      <c r="Z1058" s="24"/>
      <c r="AB1058" s="24"/>
    </row>
    <row r="1059" spans="1:28" s="11" customFormat="1" ht="20.100000000000001" customHeight="1" x14ac:dyDescent="0.25">
      <c r="A1059" s="12" t="str">
        <f>IF(ISBLANK(CLASSI!$B1074),"",IFERROR(CLASSI!$B1074,""))</f>
        <v/>
      </c>
      <c r="B1059" s="12" t="str">
        <f>IF(ISBLANK(VLOOKUP($A1059,CLASSI!$B:$E,2,FALSE)),"",IFERROR(VLOOKUP($A1059,CLASSI!$B:$E,2,FALSE),""))</f>
        <v/>
      </c>
      <c r="C1059" s="12"/>
      <c r="D1059" s="12"/>
      <c r="M1059" s="10"/>
      <c r="N1059" s="10"/>
      <c r="U1059" s="42"/>
      <c r="V1059" s="42"/>
      <c r="W1059" s="42"/>
      <c r="X1059" s="24"/>
      <c r="Y1059" s="24"/>
      <c r="Z1059" s="24"/>
      <c r="AB1059" s="24"/>
    </row>
    <row r="1060" spans="1:28" s="11" customFormat="1" ht="20.100000000000001" customHeight="1" x14ac:dyDescent="0.25">
      <c r="A1060" s="12" t="str">
        <f>IF(ISBLANK(CLASSI!$B1075),"",IFERROR(CLASSI!$B1075,""))</f>
        <v/>
      </c>
      <c r="B1060" s="12" t="str">
        <f>IF(ISBLANK(VLOOKUP($A1060,CLASSI!$B:$E,2,FALSE)),"",IFERROR(VLOOKUP($A1060,CLASSI!$B:$E,2,FALSE),""))</f>
        <v/>
      </c>
      <c r="C1060" s="12"/>
      <c r="D1060" s="12"/>
      <c r="M1060" s="10"/>
      <c r="N1060" s="10"/>
      <c r="U1060" s="42"/>
      <c r="V1060" s="42"/>
      <c r="W1060" s="42"/>
      <c r="X1060" s="24"/>
      <c r="Y1060" s="24"/>
      <c r="Z1060" s="24"/>
      <c r="AB1060" s="24"/>
    </row>
    <row r="1061" spans="1:28" s="11" customFormat="1" ht="20.100000000000001" customHeight="1" x14ac:dyDescent="0.25">
      <c r="A1061" s="12" t="str">
        <f>IF(ISBLANK(CLASSI!$B1076),"",IFERROR(CLASSI!$B1076,""))</f>
        <v/>
      </c>
      <c r="B1061" s="12" t="str">
        <f>IF(ISBLANK(VLOOKUP($A1061,CLASSI!$B:$E,2,FALSE)),"",IFERROR(VLOOKUP($A1061,CLASSI!$B:$E,2,FALSE),""))</f>
        <v/>
      </c>
      <c r="C1061" s="12"/>
      <c r="D1061" s="12"/>
      <c r="M1061" s="10"/>
      <c r="N1061" s="10"/>
      <c r="U1061" s="42"/>
      <c r="V1061" s="42"/>
      <c r="W1061" s="42"/>
      <c r="X1061" s="24"/>
      <c r="Y1061" s="24"/>
      <c r="Z1061" s="24"/>
      <c r="AB1061" s="24"/>
    </row>
    <row r="1062" spans="1:28" s="11" customFormat="1" ht="20.100000000000001" customHeight="1" x14ac:dyDescent="0.25">
      <c r="A1062" s="12" t="str">
        <f>IF(ISBLANK(CLASSI!$B1077),"",IFERROR(CLASSI!$B1077,""))</f>
        <v/>
      </c>
      <c r="B1062" s="12" t="str">
        <f>IF(ISBLANK(VLOOKUP($A1062,CLASSI!$B:$E,2,FALSE)),"",IFERROR(VLOOKUP($A1062,CLASSI!$B:$E,2,FALSE),""))</f>
        <v/>
      </c>
      <c r="C1062" s="12"/>
      <c r="D1062" s="12"/>
      <c r="M1062" s="10"/>
      <c r="N1062" s="10"/>
      <c r="U1062" s="42"/>
      <c r="V1062" s="42"/>
      <c r="W1062" s="42"/>
      <c r="X1062" s="24"/>
      <c r="Y1062" s="24"/>
      <c r="Z1062" s="24"/>
      <c r="AB1062" s="24"/>
    </row>
    <row r="1063" spans="1:28" s="11" customFormat="1" ht="20.100000000000001" customHeight="1" x14ac:dyDescent="0.25">
      <c r="A1063" s="12" t="str">
        <f>IF(ISBLANK(CLASSI!$B1078),"",IFERROR(CLASSI!$B1078,""))</f>
        <v/>
      </c>
      <c r="B1063" s="12" t="str">
        <f>IF(ISBLANK(VLOOKUP($A1063,CLASSI!$B:$E,2,FALSE)),"",IFERROR(VLOOKUP($A1063,CLASSI!$B:$E,2,FALSE),""))</f>
        <v/>
      </c>
      <c r="C1063" s="12"/>
      <c r="D1063" s="12"/>
      <c r="M1063" s="10"/>
      <c r="N1063" s="10"/>
      <c r="U1063" s="42"/>
      <c r="V1063" s="42"/>
      <c r="W1063" s="42"/>
      <c r="X1063" s="24"/>
      <c r="Y1063" s="24"/>
      <c r="Z1063" s="24"/>
      <c r="AB1063" s="24"/>
    </row>
    <row r="1064" spans="1:28" s="11" customFormat="1" ht="20.100000000000001" customHeight="1" x14ac:dyDescent="0.25">
      <c r="A1064" s="12" t="str">
        <f>IF(ISBLANK(CLASSI!$B1079),"",IFERROR(CLASSI!$B1079,""))</f>
        <v/>
      </c>
      <c r="B1064" s="12" t="str">
        <f>IF(ISBLANK(VLOOKUP($A1064,CLASSI!$B:$E,2,FALSE)),"",IFERROR(VLOOKUP($A1064,CLASSI!$B:$E,2,FALSE),""))</f>
        <v/>
      </c>
      <c r="C1064" s="12"/>
      <c r="D1064" s="12"/>
      <c r="M1064" s="10"/>
      <c r="N1064" s="10"/>
      <c r="U1064" s="42"/>
      <c r="V1064" s="42"/>
      <c r="W1064" s="42"/>
      <c r="X1064" s="24"/>
      <c r="Y1064" s="24"/>
      <c r="Z1064" s="24"/>
      <c r="AB1064" s="24"/>
    </row>
    <row r="1065" spans="1:28" s="11" customFormat="1" ht="20.100000000000001" customHeight="1" x14ac:dyDescent="0.25">
      <c r="A1065" s="12" t="str">
        <f>IF(ISBLANK(CLASSI!$B1080),"",IFERROR(CLASSI!$B1080,""))</f>
        <v/>
      </c>
      <c r="B1065" s="12" t="str">
        <f>IF(ISBLANK(VLOOKUP($A1065,CLASSI!$B:$E,2,FALSE)),"",IFERROR(VLOOKUP($A1065,CLASSI!$B:$E,2,FALSE),""))</f>
        <v/>
      </c>
      <c r="C1065" s="12"/>
      <c r="D1065" s="12"/>
      <c r="M1065" s="10"/>
      <c r="N1065" s="10"/>
      <c r="U1065" s="42"/>
      <c r="V1065" s="42"/>
      <c r="W1065" s="42"/>
      <c r="X1065" s="24"/>
      <c r="Y1065" s="24"/>
      <c r="Z1065" s="24"/>
      <c r="AB1065" s="24"/>
    </row>
    <row r="1066" spans="1:28" s="11" customFormat="1" ht="20.100000000000001" customHeight="1" x14ac:dyDescent="0.25">
      <c r="A1066" s="12" t="str">
        <f>IF(ISBLANK(CLASSI!$B1081),"",IFERROR(CLASSI!$B1081,""))</f>
        <v/>
      </c>
      <c r="B1066" s="12" t="str">
        <f>IF(ISBLANK(VLOOKUP($A1066,CLASSI!$B:$E,2,FALSE)),"",IFERROR(VLOOKUP($A1066,CLASSI!$B:$E,2,FALSE),""))</f>
        <v/>
      </c>
      <c r="C1066" s="12"/>
      <c r="D1066" s="12"/>
      <c r="M1066" s="10"/>
      <c r="N1066" s="10"/>
      <c r="U1066" s="42"/>
      <c r="V1066" s="42"/>
      <c r="W1066" s="42"/>
      <c r="X1066" s="24"/>
      <c r="Y1066" s="24"/>
      <c r="Z1066" s="24"/>
      <c r="AB1066" s="24"/>
    </row>
    <row r="1067" spans="1:28" s="11" customFormat="1" ht="20.100000000000001" customHeight="1" x14ac:dyDescent="0.25">
      <c r="A1067" s="12" t="str">
        <f>IF(ISBLANK(CLASSI!$B1082),"",IFERROR(CLASSI!$B1082,""))</f>
        <v/>
      </c>
      <c r="B1067" s="12" t="str">
        <f>IF(ISBLANK(VLOOKUP($A1067,CLASSI!$B:$E,2,FALSE)),"",IFERROR(VLOOKUP($A1067,CLASSI!$B:$E,2,FALSE),""))</f>
        <v/>
      </c>
      <c r="C1067" s="12"/>
      <c r="D1067" s="12"/>
      <c r="M1067" s="10"/>
      <c r="N1067" s="10"/>
      <c r="U1067" s="42"/>
      <c r="V1067" s="42"/>
      <c r="W1067" s="42"/>
      <c r="X1067" s="24"/>
      <c r="Y1067" s="24"/>
      <c r="Z1067" s="24"/>
      <c r="AB1067" s="24"/>
    </row>
    <row r="1068" spans="1:28" s="11" customFormat="1" ht="20.100000000000001" customHeight="1" x14ac:dyDescent="0.25">
      <c r="A1068" s="12" t="str">
        <f>IF(ISBLANK(CLASSI!$B1083),"",IFERROR(CLASSI!$B1083,""))</f>
        <v/>
      </c>
      <c r="B1068" s="12" t="str">
        <f>IF(ISBLANK(VLOOKUP($A1068,CLASSI!$B:$E,2,FALSE)),"",IFERROR(VLOOKUP($A1068,CLASSI!$B:$E,2,FALSE),""))</f>
        <v/>
      </c>
      <c r="C1068" s="12"/>
      <c r="D1068" s="12"/>
      <c r="M1068" s="10"/>
      <c r="N1068" s="10"/>
      <c r="U1068" s="42"/>
      <c r="V1068" s="42"/>
      <c r="W1068" s="42"/>
      <c r="X1068" s="24"/>
      <c r="Y1068" s="24"/>
      <c r="Z1068" s="24"/>
      <c r="AB1068" s="24"/>
    </row>
    <row r="1069" spans="1:28" s="11" customFormat="1" ht="20.100000000000001" customHeight="1" x14ac:dyDescent="0.25">
      <c r="A1069" s="12" t="str">
        <f>IF(ISBLANK(CLASSI!$B1084),"",IFERROR(CLASSI!$B1084,""))</f>
        <v/>
      </c>
      <c r="B1069" s="12" t="str">
        <f>IF(ISBLANK(VLOOKUP($A1069,CLASSI!$B:$E,2,FALSE)),"",IFERROR(VLOOKUP($A1069,CLASSI!$B:$E,2,FALSE),""))</f>
        <v/>
      </c>
      <c r="C1069" s="12"/>
      <c r="D1069" s="12"/>
      <c r="M1069" s="10"/>
      <c r="N1069" s="10"/>
      <c r="U1069" s="42"/>
      <c r="V1069" s="42"/>
      <c r="W1069" s="42"/>
      <c r="X1069" s="24"/>
      <c r="Y1069" s="24"/>
      <c r="Z1069" s="24"/>
      <c r="AB1069" s="24"/>
    </row>
    <row r="1070" spans="1:28" s="11" customFormat="1" ht="20.100000000000001" customHeight="1" x14ac:dyDescent="0.25">
      <c r="A1070" s="12" t="str">
        <f>IF(ISBLANK(CLASSI!$B1085),"",IFERROR(CLASSI!$B1085,""))</f>
        <v/>
      </c>
      <c r="B1070" s="12" t="str">
        <f>IF(ISBLANK(VLOOKUP($A1070,CLASSI!$B:$E,2,FALSE)),"",IFERROR(VLOOKUP($A1070,CLASSI!$B:$E,2,FALSE),""))</f>
        <v/>
      </c>
      <c r="C1070" s="12"/>
      <c r="D1070" s="12"/>
      <c r="M1070" s="10"/>
      <c r="N1070" s="10"/>
      <c r="U1070" s="42"/>
      <c r="V1070" s="42"/>
      <c r="W1070" s="42"/>
      <c r="X1070" s="24"/>
      <c r="Y1070" s="24"/>
      <c r="Z1070" s="24"/>
      <c r="AB1070" s="24"/>
    </row>
    <row r="1071" spans="1:28" s="11" customFormat="1" ht="20.100000000000001" customHeight="1" x14ac:dyDescent="0.25">
      <c r="A1071" s="12" t="str">
        <f>IF(ISBLANK(CLASSI!$B1086),"",IFERROR(CLASSI!$B1086,""))</f>
        <v/>
      </c>
      <c r="B1071" s="12" t="str">
        <f>IF(ISBLANK(VLOOKUP($A1071,CLASSI!$B:$E,2,FALSE)),"",IFERROR(VLOOKUP($A1071,CLASSI!$B:$E,2,FALSE),""))</f>
        <v/>
      </c>
      <c r="C1071" s="12"/>
      <c r="D1071" s="12"/>
      <c r="M1071" s="10"/>
      <c r="N1071" s="10"/>
      <c r="U1071" s="42"/>
      <c r="V1071" s="42"/>
      <c r="W1071" s="42"/>
      <c r="X1071" s="24"/>
      <c r="Y1071" s="24"/>
      <c r="Z1071" s="24"/>
      <c r="AB1071" s="24"/>
    </row>
    <row r="1072" spans="1:28" s="11" customFormat="1" ht="20.100000000000001" customHeight="1" x14ac:dyDescent="0.25">
      <c r="A1072" s="12" t="str">
        <f>IF(ISBLANK(CLASSI!$B1087),"",IFERROR(CLASSI!$B1087,""))</f>
        <v/>
      </c>
      <c r="B1072" s="12" t="str">
        <f>IF(ISBLANK(VLOOKUP($A1072,CLASSI!$B:$E,2,FALSE)),"",IFERROR(VLOOKUP($A1072,CLASSI!$B:$E,2,FALSE),""))</f>
        <v/>
      </c>
      <c r="C1072" s="12"/>
      <c r="D1072" s="12"/>
      <c r="M1072" s="10"/>
      <c r="N1072" s="10"/>
      <c r="U1072" s="42"/>
      <c r="V1072" s="42"/>
      <c r="W1072" s="42"/>
      <c r="X1072" s="24"/>
      <c r="Y1072" s="24"/>
      <c r="Z1072" s="24"/>
      <c r="AB1072" s="24"/>
    </row>
    <row r="1073" spans="1:28" s="11" customFormat="1" ht="20.100000000000001" customHeight="1" x14ac:dyDescent="0.25">
      <c r="A1073" s="12" t="str">
        <f>IF(ISBLANK(CLASSI!$B1088),"",IFERROR(CLASSI!$B1088,""))</f>
        <v/>
      </c>
      <c r="B1073" s="12" t="str">
        <f>IF(ISBLANK(VLOOKUP($A1073,CLASSI!$B:$E,2,FALSE)),"",IFERROR(VLOOKUP($A1073,CLASSI!$B:$E,2,FALSE),""))</f>
        <v/>
      </c>
      <c r="C1073" s="12"/>
      <c r="D1073" s="12"/>
      <c r="M1073" s="10"/>
      <c r="N1073" s="10"/>
      <c r="U1073" s="42"/>
      <c r="V1073" s="42"/>
      <c r="W1073" s="42"/>
      <c r="X1073" s="24"/>
      <c r="Y1073" s="24"/>
      <c r="Z1073" s="24"/>
      <c r="AB1073" s="24"/>
    </row>
    <row r="1074" spans="1:28" s="11" customFormat="1" ht="20.100000000000001" customHeight="1" x14ac:dyDescent="0.25">
      <c r="A1074" s="12" t="str">
        <f>IF(ISBLANK(CLASSI!$B1089),"",IFERROR(CLASSI!$B1089,""))</f>
        <v/>
      </c>
      <c r="B1074" s="12" t="str">
        <f>IF(ISBLANK(VLOOKUP($A1074,CLASSI!$B:$E,2,FALSE)),"",IFERROR(VLOOKUP($A1074,CLASSI!$B:$E,2,FALSE),""))</f>
        <v/>
      </c>
      <c r="C1074" s="12"/>
      <c r="D1074" s="12"/>
      <c r="M1074" s="10"/>
      <c r="N1074" s="10"/>
      <c r="U1074" s="42"/>
      <c r="V1074" s="42"/>
      <c r="W1074" s="42"/>
      <c r="X1074" s="24"/>
      <c r="Y1074" s="24"/>
      <c r="Z1074" s="24"/>
      <c r="AB1074" s="24"/>
    </row>
    <row r="1075" spans="1:28" s="11" customFormat="1" ht="20.100000000000001" customHeight="1" x14ac:dyDescent="0.25">
      <c r="A1075" s="12" t="str">
        <f>IF(ISBLANK(CLASSI!$B1090),"",IFERROR(CLASSI!$B1090,""))</f>
        <v/>
      </c>
      <c r="B1075" s="12" t="str">
        <f>IF(ISBLANK(VLOOKUP($A1075,CLASSI!$B:$E,2,FALSE)),"",IFERROR(VLOOKUP($A1075,CLASSI!$B:$E,2,FALSE),""))</f>
        <v/>
      </c>
      <c r="C1075" s="12"/>
      <c r="D1075" s="12"/>
      <c r="M1075" s="10"/>
      <c r="N1075" s="10"/>
      <c r="U1075" s="42"/>
      <c r="V1075" s="42"/>
      <c r="W1075" s="42"/>
      <c r="X1075" s="24"/>
      <c r="Y1075" s="24"/>
      <c r="Z1075" s="24"/>
      <c r="AB1075" s="24"/>
    </row>
    <row r="1076" spans="1:28" s="11" customFormat="1" ht="20.100000000000001" customHeight="1" x14ac:dyDescent="0.25">
      <c r="A1076" s="12" t="str">
        <f>IF(ISBLANK(CLASSI!$B1091),"",IFERROR(CLASSI!$B1091,""))</f>
        <v/>
      </c>
      <c r="B1076" s="12" t="str">
        <f>IF(ISBLANK(VLOOKUP($A1076,CLASSI!$B:$E,2,FALSE)),"",IFERROR(VLOOKUP($A1076,CLASSI!$B:$E,2,FALSE),""))</f>
        <v/>
      </c>
      <c r="C1076" s="12"/>
      <c r="D1076" s="12"/>
      <c r="M1076" s="10"/>
      <c r="N1076" s="10"/>
      <c r="U1076" s="42"/>
      <c r="V1076" s="42"/>
      <c r="W1076" s="42"/>
      <c r="X1076" s="24"/>
      <c r="Y1076" s="24"/>
      <c r="Z1076" s="24"/>
      <c r="AB1076" s="24"/>
    </row>
    <row r="1077" spans="1:28" s="11" customFormat="1" ht="20.100000000000001" customHeight="1" x14ac:dyDescent="0.25">
      <c r="A1077" s="12" t="str">
        <f>IF(ISBLANK(CLASSI!$B1092),"",IFERROR(CLASSI!$B1092,""))</f>
        <v/>
      </c>
      <c r="B1077" s="12" t="str">
        <f>IF(ISBLANK(VLOOKUP($A1077,CLASSI!$B:$E,2,FALSE)),"",IFERROR(VLOOKUP($A1077,CLASSI!$B:$E,2,FALSE),""))</f>
        <v/>
      </c>
      <c r="C1077" s="12"/>
      <c r="D1077" s="12"/>
      <c r="M1077" s="10"/>
      <c r="N1077" s="10"/>
      <c r="U1077" s="42"/>
      <c r="V1077" s="42"/>
      <c r="W1077" s="42"/>
      <c r="X1077" s="24"/>
      <c r="Y1077" s="24"/>
      <c r="Z1077" s="24"/>
      <c r="AB1077" s="24"/>
    </row>
    <row r="1078" spans="1:28" s="11" customFormat="1" ht="20.100000000000001" customHeight="1" x14ac:dyDescent="0.25">
      <c r="A1078" s="12" t="str">
        <f>IF(ISBLANK(CLASSI!$B1093),"",IFERROR(CLASSI!$B1093,""))</f>
        <v/>
      </c>
      <c r="B1078" s="12" t="str">
        <f>IF(ISBLANK(VLOOKUP($A1078,CLASSI!$B:$E,2,FALSE)),"",IFERROR(VLOOKUP($A1078,CLASSI!$B:$E,2,FALSE),""))</f>
        <v/>
      </c>
      <c r="C1078" s="12"/>
      <c r="D1078" s="12"/>
      <c r="M1078" s="10"/>
      <c r="N1078" s="10"/>
      <c r="U1078" s="42"/>
      <c r="V1078" s="42"/>
      <c r="W1078" s="42"/>
      <c r="X1078" s="24"/>
      <c r="Y1078" s="24"/>
      <c r="Z1078" s="24"/>
      <c r="AB1078" s="24"/>
    </row>
    <row r="1079" spans="1:28" s="11" customFormat="1" ht="20.100000000000001" customHeight="1" x14ac:dyDescent="0.25">
      <c r="A1079" s="12" t="str">
        <f>IF(ISBLANK(CLASSI!$B1094),"",IFERROR(CLASSI!$B1094,""))</f>
        <v/>
      </c>
      <c r="B1079" s="12" t="str">
        <f>IF(ISBLANK(VLOOKUP($A1079,CLASSI!$B:$E,2,FALSE)),"",IFERROR(VLOOKUP($A1079,CLASSI!$B:$E,2,FALSE),""))</f>
        <v/>
      </c>
      <c r="C1079" s="12"/>
      <c r="D1079" s="12"/>
      <c r="M1079" s="10"/>
      <c r="N1079" s="10"/>
      <c r="U1079" s="42"/>
      <c r="V1079" s="42"/>
      <c r="W1079" s="42"/>
      <c r="X1079" s="24"/>
      <c r="Y1079" s="24"/>
      <c r="Z1079" s="24"/>
      <c r="AB1079" s="24"/>
    </row>
    <row r="1080" spans="1:28" s="11" customFormat="1" ht="20.100000000000001" customHeight="1" x14ac:dyDescent="0.25">
      <c r="A1080" s="12" t="str">
        <f>IF(ISBLANK(CLASSI!$B1095),"",IFERROR(CLASSI!$B1095,""))</f>
        <v/>
      </c>
      <c r="B1080" s="12" t="str">
        <f>IF(ISBLANK(VLOOKUP($A1080,CLASSI!$B:$E,2,FALSE)),"",IFERROR(VLOOKUP($A1080,CLASSI!$B:$E,2,FALSE),""))</f>
        <v/>
      </c>
      <c r="C1080" s="12"/>
      <c r="D1080" s="12"/>
      <c r="M1080" s="10"/>
      <c r="N1080" s="10"/>
      <c r="U1080" s="42"/>
      <c r="V1080" s="42"/>
      <c r="W1080" s="42"/>
      <c r="X1080" s="24"/>
      <c r="Y1080" s="24"/>
      <c r="Z1080" s="24"/>
      <c r="AB1080" s="24"/>
    </row>
    <row r="1081" spans="1:28" s="11" customFormat="1" ht="20.100000000000001" customHeight="1" x14ac:dyDescent="0.25">
      <c r="A1081" s="12" t="str">
        <f>IF(ISBLANK(CLASSI!$B1096),"",IFERROR(CLASSI!$B1096,""))</f>
        <v/>
      </c>
      <c r="B1081" s="12" t="str">
        <f>IF(ISBLANK(VLOOKUP($A1081,CLASSI!$B:$E,2,FALSE)),"",IFERROR(VLOOKUP($A1081,CLASSI!$B:$E,2,FALSE),""))</f>
        <v/>
      </c>
      <c r="C1081" s="12"/>
      <c r="D1081" s="12"/>
      <c r="M1081" s="10"/>
      <c r="N1081" s="10"/>
      <c r="U1081" s="42"/>
      <c r="V1081" s="42"/>
      <c r="W1081" s="42"/>
      <c r="X1081" s="24"/>
      <c r="Y1081" s="24"/>
      <c r="Z1081" s="24"/>
      <c r="AB1081" s="24"/>
    </row>
    <row r="1082" spans="1:28" s="11" customFormat="1" ht="20.100000000000001" customHeight="1" x14ac:dyDescent="0.25">
      <c r="A1082" s="12" t="str">
        <f>IF(ISBLANK(CLASSI!$B1097),"",IFERROR(CLASSI!$B1097,""))</f>
        <v/>
      </c>
      <c r="B1082" s="12" t="str">
        <f>IF(ISBLANK(VLOOKUP($A1082,CLASSI!$B:$E,2,FALSE)),"",IFERROR(VLOOKUP($A1082,CLASSI!$B:$E,2,FALSE),""))</f>
        <v/>
      </c>
      <c r="C1082" s="12"/>
      <c r="D1082" s="12"/>
      <c r="M1082" s="10"/>
      <c r="N1082" s="10"/>
      <c r="U1082" s="42"/>
      <c r="V1082" s="42"/>
      <c r="W1082" s="42"/>
      <c r="X1082" s="24"/>
      <c r="Y1082" s="24"/>
      <c r="Z1082" s="24"/>
      <c r="AB1082" s="24"/>
    </row>
    <row r="1083" spans="1:28" s="11" customFormat="1" ht="20.100000000000001" customHeight="1" x14ac:dyDescent="0.25">
      <c r="A1083" s="12" t="str">
        <f>IF(ISBLANK(CLASSI!$B1098),"",IFERROR(CLASSI!$B1098,""))</f>
        <v/>
      </c>
      <c r="B1083" s="12" t="str">
        <f>IF(ISBLANK(VLOOKUP($A1083,CLASSI!$B:$E,2,FALSE)),"",IFERROR(VLOOKUP($A1083,CLASSI!$B:$E,2,FALSE),""))</f>
        <v/>
      </c>
      <c r="C1083" s="12"/>
      <c r="D1083" s="12"/>
      <c r="M1083" s="10"/>
      <c r="N1083" s="10"/>
      <c r="U1083" s="42"/>
      <c r="V1083" s="42"/>
      <c r="W1083" s="42"/>
      <c r="X1083" s="24"/>
      <c r="Y1083" s="24"/>
      <c r="Z1083" s="24"/>
      <c r="AB1083" s="24"/>
    </row>
    <row r="1084" spans="1:28" s="11" customFormat="1" ht="20.100000000000001" customHeight="1" x14ac:dyDescent="0.25">
      <c r="A1084" s="12" t="str">
        <f>IF(ISBLANK(CLASSI!$B1099),"",IFERROR(CLASSI!$B1099,""))</f>
        <v/>
      </c>
      <c r="B1084" s="12" t="str">
        <f>IF(ISBLANK(VLOOKUP($A1084,CLASSI!$B:$E,2,FALSE)),"",IFERROR(VLOOKUP($A1084,CLASSI!$B:$E,2,FALSE),""))</f>
        <v/>
      </c>
      <c r="C1084" s="12"/>
      <c r="D1084" s="12"/>
      <c r="M1084" s="10"/>
      <c r="N1084" s="10"/>
      <c r="U1084" s="42"/>
      <c r="V1084" s="42"/>
      <c r="W1084" s="42"/>
      <c r="X1084" s="24"/>
      <c r="Y1084" s="24"/>
      <c r="Z1084" s="24"/>
      <c r="AB1084" s="24"/>
    </row>
    <row r="1085" spans="1:28" s="11" customFormat="1" ht="20.100000000000001" customHeight="1" x14ac:dyDescent="0.25">
      <c r="A1085" s="12" t="str">
        <f>IF(ISBLANK(CLASSI!$B1100),"",IFERROR(CLASSI!$B1100,""))</f>
        <v/>
      </c>
      <c r="B1085" s="12" t="str">
        <f>IF(ISBLANK(VLOOKUP($A1085,CLASSI!$B:$E,2,FALSE)),"",IFERROR(VLOOKUP($A1085,CLASSI!$B:$E,2,FALSE),""))</f>
        <v/>
      </c>
      <c r="C1085" s="12"/>
      <c r="D1085" s="12"/>
      <c r="M1085" s="10"/>
      <c r="N1085" s="10"/>
      <c r="U1085" s="42"/>
      <c r="V1085" s="42"/>
      <c r="W1085" s="42"/>
      <c r="X1085" s="24"/>
      <c r="Y1085" s="24"/>
      <c r="Z1085" s="24"/>
      <c r="AB1085" s="24"/>
    </row>
    <row r="1086" spans="1:28" s="11" customFormat="1" ht="20.100000000000001" customHeight="1" x14ac:dyDescent="0.25">
      <c r="A1086" s="12" t="str">
        <f>IF(ISBLANK(CLASSI!$B1101),"",IFERROR(CLASSI!$B1101,""))</f>
        <v/>
      </c>
      <c r="B1086" s="12" t="str">
        <f>IF(ISBLANK(VLOOKUP($A1086,CLASSI!$B:$E,2,FALSE)),"",IFERROR(VLOOKUP($A1086,CLASSI!$B:$E,2,FALSE),""))</f>
        <v/>
      </c>
      <c r="C1086" s="12"/>
      <c r="D1086" s="12"/>
      <c r="M1086" s="10"/>
      <c r="N1086" s="10"/>
      <c r="U1086" s="42"/>
      <c r="V1086" s="42"/>
      <c r="W1086" s="42"/>
      <c r="X1086" s="24"/>
      <c r="Y1086" s="24"/>
      <c r="Z1086" s="24"/>
      <c r="AB1086" s="24"/>
    </row>
    <row r="1087" spans="1:28" s="11" customFormat="1" ht="20.100000000000001" customHeight="1" x14ac:dyDescent="0.25">
      <c r="A1087" s="12" t="str">
        <f>IF(ISBLANK(CLASSI!$B1102),"",IFERROR(CLASSI!$B1102,""))</f>
        <v/>
      </c>
      <c r="B1087" s="12" t="str">
        <f>IF(ISBLANK(VLOOKUP($A1087,CLASSI!$B:$E,2,FALSE)),"",IFERROR(VLOOKUP($A1087,CLASSI!$B:$E,2,FALSE),""))</f>
        <v/>
      </c>
      <c r="C1087" s="12"/>
      <c r="D1087" s="12"/>
      <c r="M1087" s="10"/>
      <c r="N1087" s="10"/>
      <c r="U1087" s="42"/>
      <c r="V1087" s="42"/>
      <c r="W1087" s="42"/>
      <c r="X1087" s="24"/>
      <c r="Y1087" s="24"/>
      <c r="Z1087" s="24"/>
      <c r="AB1087" s="24"/>
    </row>
    <row r="1088" spans="1:28" s="11" customFormat="1" ht="20.100000000000001" customHeight="1" x14ac:dyDescent="0.25">
      <c r="A1088" s="12" t="str">
        <f>IF(ISBLANK(CLASSI!$B1103),"",IFERROR(CLASSI!$B1103,""))</f>
        <v/>
      </c>
      <c r="B1088" s="12" t="str">
        <f>IF(ISBLANK(VLOOKUP($A1088,CLASSI!$B:$E,2,FALSE)),"",IFERROR(VLOOKUP($A1088,CLASSI!$B:$E,2,FALSE),""))</f>
        <v/>
      </c>
      <c r="C1088" s="12"/>
      <c r="D1088" s="12"/>
      <c r="M1088" s="10"/>
      <c r="N1088" s="10"/>
      <c r="U1088" s="42"/>
      <c r="V1088" s="42"/>
      <c r="W1088" s="42"/>
      <c r="X1088" s="24"/>
      <c r="Y1088" s="24"/>
      <c r="Z1088" s="24"/>
      <c r="AB1088" s="24"/>
    </row>
    <row r="1089" spans="1:28" s="11" customFormat="1" ht="20.100000000000001" customHeight="1" x14ac:dyDescent="0.25">
      <c r="A1089" s="12" t="str">
        <f>IF(ISBLANK(CLASSI!$B1104),"",IFERROR(CLASSI!$B1104,""))</f>
        <v/>
      </c>
      <c r="B1089" s="12" t="str">
        <f>IF(ISBLANK(VLOOKUP($A1089,CLASSI!$B:$E,2,FALSE)),"",IFERROR(VLOOKUP($A1089,CLASSI!$B:$E,2,FALSE),""))</f>
        <v/>
      </c>
      <c r="C1089" s="12"/>
      <c r="D1089" s="12"/>
      <c r="M1089" s="10"/>
      <c r="N1089" s="10"/>
      <c r="U1089" s="42"/>
      <c r="V1089" s="42"/>
      <c r="W1089" s="42"/>
      <c r="X1089" s="24"/>
      <c r="Y1089" s="24"/>
      <c r="Z1089" s="24"/>
      <c r="AB1089" s="24"/>
    </row>
    <row r="1090" spans="1:28" s="11" customFormat="1" ht="20.100000000000001" customHeight="1" x14ac:dyDescent="0.25">
      <c r="A1090" s="12" t="str">
        <f>IF(ISBLANK(CLASSI!$B1105),"",IFERROR(CLASSI!$B1105,""))</f>
        <v/>
      </c>
      <c r="B1090" s="12" t="str">
        <f>IF(ISBLANK(VLOOKUP($A1090,CLASSI!$B:$E,2,FALSE)),"",IFERROR(VLOOKUP($A1090,CLASSI!$B:$E,2,FALSE),""))</f>
        <v/>
      </c>
      <c r="C1090" s="12"/>
      <c r="D1090" s="12"/>
      <c r="M1090" s="10"/>
      <c r="N1090" s="10"/>
      <c r="U1090" s="42"/>
      <c r="V1090" s="42"/>
      <c r="W1090" s="42"/>
      <c r="X1090" s="24"/>
      <c r="Y1090" s="24"/>
      <c r="Z1090" s="24"/>
      <c r="AB1090" s="24"/>
    </row>
    <row r="1091" spans="1:28" s="11" customFormat="1" ht="20.100000000000001" customHeight="1" x14ac:dyDescent="0.25">
      <c r="A1091" s="12" t="str">
        <f>IF(ISBLANK(CLASSI!$B1106),"",IFERROR(CLASSI!$B1106,""))</f>
        <v/>
      </c>
      <c r="B1091" s="12" t="str">
        <f>IF(ISBLANK(VLOOKUP($A1091,CLASSI!$B:$E,2,FALSE)),"",IFERROR(VLOOKUP($A1091,CLASSI!$B:$E,2,FALSE),""))</f>
        <v/>
      </c>
      <c r="C1091" s="12"/>
      <c r="D1091" s="12"/>
      <c r="M1091" s="10"/>
      <c r="N1091" s="10"/>
      <c r="U1091" s="42"/>
      <c r="V1091" s="42"/>
      <c r="W1091" s="42"/>
      <c r="X1091" s="24"/>
      <c r="Y1091" s="24"/>
      <c r="Z1091" s="24"/>
      <c r="AB1091" s="24"/>
    </row>
    <row r="1092" spans="1:28" s="11" customFormat="1" ht="20.100000000000001" customHeight="1" x14ac:dyDescent="0.25">
      <c r="A1092" s="12" t="str">
        <f>IF(ISBLANK(CLASSI!$B1107),"",IFERROR(CLASSI!$B1107,""))</f>
        <v/>
      </c>
      <c r="B1092" s="12" t="str">
        <f>IF(ISBLANK(VLOOKUP($A1092,CLASSI!$B:$E,2,FALSE)),"",IFERROR(VLOOKUP($A1092,CLASSI!$B:$E,2,FALSE),""))</f>
        <v/>
      </c>
      <c r="C1092" s="12"/>
      <c r="D1092" s="12"/>
      <c r="M1092" s="10"/>
      <c r="N1092" s="10"/>
      <c r="U1092" s="42"/>
      <c r="V1092" s="42"/>
      <c r="W1092" s="42"/>
      <c r="X1092" s="24"/>
      <c r="Y1092" s="24"/>
      <c r="Z1092" s="24"/>
      <c r="AB1092" s="24"/>
    </row>
    <row r="1093" spans="1:28" s="11" customFormat="1" ht="20.100000000000001" customHeight="1" x14ac:dyDescent="0.25">
      <c r="A1093" s="12" t="str">
        <f>IF(ISBLANK(CLASSI!$B1108),"",IFERROR(CLASSI!$B1108,""))</f>
        <v/>
      </c>
      <c r="B1093" s="12" t="str">
        <f>IF(ISBLANK(VLOOKUP($A1093,CLASSI!$B:$E,2,FALSE)),"",IFERROR(VLOOKUP($A1093,CLASSI!$B:$E,2,FALSE),""))</f>
        <v/>
      </c>
      <c r="C1093" s="12"/>
      <c r="D1093" s="12"/>
      <c r="M1093" s="10"/>
      <c r="N1093" s="10"/>
      <c r="U1093" s="42"/>
      <c r="V1093" s="42"/>
      <c r="W1093" s="42"/>
      <c r="X1093" s="24"/>
      <c r="Y1093" s="24"/>
      <c r="Z1093" s="24"/>
      <c r="AB1093" s="24"/>
    </row>
    <row r="1094" spans="1:28" s="11" customFormat="1" ht="20.100000000000001" customHeight="1" x14ac:dyDescent="0.25">
      <c r="A1094" s="12" t="str">
        <f>IF(ISBLANK(CLASSI!$B1109),"",IFERROR(CLASSI!$B1109,""))</f>
        <v/>
      </c>
      <c r="B1094" s="12" t="str">
        <f>IF(ISBLANK(VLOOKUP($A1094,CLASSI!$B:$E,2,FALSE)),"",IFERROR(VLOOKUP($A1094,CLASSI!$B:$E,2,FALSE),""))</f>
        <v/>
      </c>
      <c r="C1094" s="12"/>
      <c r="D1094" s="12"/>
      <c r="M1094" s="10"/>
      <c r="N1094" s="10"/>
      <c r="U1094" s="42"/>
      <c r="V1094" s="42"/>
      <c r="W1094" s="42"/>
      <c r="X1094" s="24"/>
      <c r="Y1094" s="24"/>
      <c r="Z1094" s="24"/>
      <c r="AB1094" s="24"/>
    </row>
    <row r="1095" spans="1:28" s="11" customFormat="1" ht="20.100000000000001" customHeight="1" x14ac:dyDescent="0.25">
      <c r="A1095" s="12" t="str">
        <f>IF(ISBLANK(CLASSI!$B1110),"",IFERROR(CLASSI!$B1110,""))</f>
        <v/>
      </c>
      <c r="B1095" s="12" t="str">
        <f>IF(ISBLANK(VLOOKUP($A1095,CLASSI!$B:$E,2,FALSE)),"",IFERROR(VLOOKUP($A1095,CLASSI!$B:$E,2,FALSE),""))</f>
        <v/>
      </c>
      <c r="C1095" s="12"/>
      <c r="D1095" s="12"/>
      <c r="M1095" s="10"/>
      <c r="N1095" s="10"/>
      <c r="U1095" s="42"/>
      <c r="V1095" s="42"/>
      <c r="W1095" s="42"/>
      <c r="X1095" s="24"/>
      <c r="Y1095" s="24"/>
      <c r="Z1095" s="24"/>
      <c r="AB1095" s="24"/>
    </row>
    <row r="1096" spans="1:28" s="11" customFormat="1" ht="20.100000000000001" customHeight="1" x14ac:dyDescent="0.25">
      <c r="A1096" s="12" t="str">
        <f>IF(ISBLANK(CLASSI!$B1111),"",IFERROR(CLASSI!$B1111,""))</f>
        <v/>
      </c>
      <c r="B1096" s="12" t="str">
        <f>IF(ISBLANK(VLOOKUP($A1096,CLASSI!$B:$E,2,FALSE)),"",IFERROR(VLOOKUP($A1096,CLASSI!$B:$E,2,FALSE),""))</f>
        <v/>
      </c>
      <c r="C1096" s="12"/>
      <c r="D1096" s="12"/>
      <c r="M1096" s="10"/>
      <c r="N1096" s="10"/>
      <c r="U1096" s="42"/>
      <c r="V1096" s="42"/>
      <c r="W1096" s="42"/>
      <c r="X1096" s="24"/>
      <c r="Y1096" s="24"/>
      <c r="Z1096" s="24"/>
      <c r="AB1096" s="24"/>
    </row>
    <row r="1097" spans="1:28" s="11" customFormat="1" ht="20.100000000000001" customHeight="1" x14ac:dyDescent="0.25">
      <c r="A1097" s="12" t="str">
        <f>IF(ISBLANK(CLASSI!$B1112),"",IFERROR(CLASSI!$B1112,""))</f>
        <v/>
      </c>
      <c r="B1097" s="12" t="str">
        <f>IF(ISBLANK(VLOOKUP($A1097,CLASSI!$B:$E,2,FALSE)),"",IFERROR(VLOOKUP($A1097,CLASSI!$B:$E,2,FALSE),""))</f>
        <v/>
      </c>
      <c r="C1097" s="12"/>
      <c r="D1097" s="12"/>
      <c r="M1097" s="10"/>
      <c r="N1097" s="10"/>
      <c r="U1097" s="42"/>
      <c r="V1097" s="42"/>
      <c r="W1097" s="42"/>
      <c r="X1097" s="24"/>
      <c r="Y1097" s="24"/>
      <c r="Z1097" s="24"/>
      <c r="AB1097" s="24"/>
    </row>
    <row r="1098" spans="1:28" s="11" customFormat="1" ht="20.100000000000001" customHeight="1" x14ac:dyDescent="0.25">
      <c r="A1098" s="12" t="str">
        <f>IF(ISBLANK(CLASSI!$B1113),"",IFERROR(CLASSI!$B1113,""))</f>
        <v/>
      </c>
      <c r="B1098" s="12" t="str">
        <f>IF(ISBLANK(VLOOKUP($A1098,CLASSI!$B:$E,2,FALSE)),"",IFERROR(VLOOKUP($A1098,CLASSI!$B:$E,2,FALSE),""))</f>
        <v/>
      </c>
      <c r="C1098" s="12"/>
      <c r="D1098" s="12"/>
      <c r="M1098" s="10"/>
      <c r="N1098" s="10"/>
      <c r="U1098" s="42"/>
      <c r="V1098" s="42"/>
      <c r="W1098" s="42"/>
      <c r="X1098" s="24"/>
      <c r="Y1098" s="24"/>
      <c r="Z1098" s="24"/>
      <c r="AB1098" s="24"/>
    </row>
    <row r="1099" spans="1:28" s="11" customFormat="1" ht="20.100000000000001" customHeight="1" x14ac:dyDescent="0.25">
      <c r="A1099" s="12" t="str">
        <f>IF(ISBLANK(CLASSI!$B1114),"",IFERROR(CLASSI!$B1114,""))</f>
        <v/>
      </c>
      <c r="B1099" s="12" t="str">
        <f>IF(ISBLANK(VLOOKUP($A1099,CLASSI!$B:$E,2,FALSE)),"",IFERROR(VLOOKUP($A1099,CLASSI!$B:$E,2,FALSE),""))</f>
        <v/>
      </c>
      <c r="C1099" s="12"/>
      <c r="D1099" s="12"/>
      <c r="M1099" s="10"/>
      <c r="N1099" s="10"/>
      <c r="U1099" s="42"/>
      <c r="V1099" s="42"/>
      <c r="W1099" s="42"/>
      <c r="X1099" s="24"/>
      <c r="Y1099" s="24"/>
      <c r="Z1099" s="24"/>
      <c r="AB1099" s="24"/>
    </row>
    <row r="1100" spans="1:28" s="11" customFormat="1" ht="20.100000000000001" customHeight="1" x14ac:dyDescent="0.25">
      <c r="A1100" s="12" t="str">
        <f>IF(ISBLANK(CLASSI!$B1115),"",IFERROR(CLASSI!$B1115,""))</f>
        <v/>
      </c>
      <c r="B1100" s="12" t="str">
        <f>IF(ISBLANK(VLOOKUP($A1100,CLASSI!$B:$E,2,FALSE)),"",IFERROR(VLOOKUP($A1100,CLASSI!$B:$E,2,FALSE),""))</f>
        <v/>
      </c>
      <c r="C1100" s="12"/>
      <c r="D1100" s="12"/>
      <c r="M1100" s="10"/>
      <c r="N1100" s="10"/>
      <c r="U1100" s="42"/>
      <c r="V1100" s="42"/>
      <c r="W1100" s="42"/>
      <c r="X1100" s="24"/>
      <c r="Y1100" s="24"/>
      <c r="Z1100" s="24"/>
      <c r="AB1100" s="24"/>
    </row>
    <row r="1101" spans="1:28" s="11" customFormat="1" ht="20.100000000000001" customHeight="1" x14ac:dyDescent="0.25">
      <c r="A1101" s="12" t="str">
        <f>IF(ISBLANK(CLASSI!$B1116),"",IFERROR(CLASSI!$B1116,""))</f>
        <v/>
      </c>
      <c r="B1101" s="12" t="str">
        <f>IF(ISBLANK(VLOOKUP($A1101,CLASSI!$B:$E,2,FALSE)),"",IFERROR(VLOOKUP($A1101,CLASSI!$B:$E,2,FALSE),""))</f>
        <v/>
      </c>
      <c r="C1101" s="12"/>
      <c r="D1101" s="12"/>
      <c r="M1101" s="10"/>
      <c r="N1101" s="10"/>
      <c r="U1101" s="42"/>
      <c r="V1101" s="42"/>
      <c r="W1101" s="42"/>
      <c r="X1101" s="24"/>
      <c r="Y1101" s="24"/>
      <c r="Z1101" s="24"/>
      <c r="AB1101" s="24"/>
    </row>
    <row r="1102" spans="1:28" s="11" customFormat="1" ht="20.100000000000001" customHeight="1" x14ac:dyDescent="0.25">
      <c r="A1102" s="12" t="str">
        <f>IF(ISBLANK(CLASSI!$B1117),"",IFERROR(CLASSI!$B1117,""))</f>
        <v/>
      </c>
      <c r="B1102" s="12" t="str">
        <f>IF(ISBLANK(VLOOKUP($A1102,CLASSI!$B:$E,2,FALSE)),"",IFERROR(VLOOKUP($A1102,CLASSI!$B:$E,2,FALSE),""))</f>
        <v/>
      </c>
      <c r="C1102" s="12"/>
      <c r="D1102" s="12"/>
      <c r="M1102" s="10"/>
      <c r="N1102" s="10"/>
      <c r="U1102" s="42"/>
      <c r="V1102" s="42"/>
      <c r="W1102" s="42"/>
      <c r="X1102" s="24"/>
      <c r="Y1102" s="24"/>
      <c r="Z1102" s="24"/>
      <c r="AB1102" s="24"/>
    </row>
    <row r="1103" spans="1:28" s="11" customFormat="1" ht="20.100000000000001" customHeight="1" x14ac:dyDescent="0.25">
      <c r="A1103" s="12" t="str">
        <f>IF(ISBLANK(CLASSI!$B1118),"",IFERROR(CLASSI!$B1118,""))</f>
        <v/>
      </c>
      <c r="B1103" s="12" t="str">
        <f>IF(ISBLANK(VLOOKUP($A1103,CLASSI!$B:$E,2,FALSE)),"",IFERROR(VLOOKUP($A1103,CLASSI!$B:$E,2,FALSE),""))</f>
        <v/>
      </c>
      <c r="C1103" s="12"/>
      <c r="D1103" s="12"/>
      <c r="M1103" s="10"/>
      <c r="N1103" s="10"/>
      <c r="U1103" s="42"/>
      <c r="V1103" s="42"/>
      <c r="W1103" s="42"/>
      <c r="X1103" s="24"/>
      <c r="Y1103" s="24"/>
      <c r="Z1103" s="24"/>
      <c r="AB1103" s="24"/>
    </row>
    <row r="1104" spans="1:28" s="11" customFormat="1" ht="20.100000000000001" customHeight="1" x14ac:dyDescent="0.25">
      <c r="A1104" s="12" t="str">
        <f>IF(ISBLANK(CLASSI!$B1119),"",IFERROR(CLASSI!$B1119,""))</f>
        <v/>
      </c>
      <c r="B1104" s="12" t="str">
        <f>IF(ISBLANK(VLOOKUP($A1104,CLASSI!$B:$E,2,FALSE)),"",IFERROR(VLOOKUP($A1104,CLASSI!$B:$E,2,FALSE),""))</f>
        <v/>
      </c>
      <c r="C1104" s="12"/>
      <c r="D1104" s="12"/>
      <c r="M1104" s="10"/>
      <c r="N1104" s="10"/>
      <c r="U1104" s="42"/>
      <c r="V1104" s="42"/>
      <c r="W1104" s="42"/>
      <c r="X1104" s="24"/>
      <c r="Y1104" s="24"/>
      <c r="Z1104" s="24"/>
      <c r="AB1104" s="24"/>
    </row>
    <row r="1105" spans="1:28" s="11" customFormat="1" ht="20.100000000000001" customHeight="1" x14ac:dyDescent="0.25">
      <c r="A1105" s="12" t="str">
        <f>IF(ISBLANK(CLASSI!$B1120),"",IFERROR(CLASSI!$B1120,""))</f>
        <v/>
      </c>
      <c r="B1105" s="12" t="str">
        <f>IF(ISBLANK(VLOOKUP($A1105,CLASSI!$B:$E,2,FALSE)),"",IFERROR(VLOOKUP($A1105,CLASSI!$B:$E,2,FALSE),""))</f>
        <v/>
      </c>
      <c r="C1105" s="12"/>
      <c r="D1105" s="12"/>
      <c r="M1105" s="10"/>
      <c r="N1105" s="10"/>
      <c r="U1105" s="42"/>
      <c r="V1105" s="42"/>
      <c r="W1105" s="42"/>
      <c r="X1105" s="24"/>
      <c r="Y1105" s="24"/>
      <c r="Z1105" s="24"/>
      <c r="AB1105" s="24"/>
    </row>
    <row r="1106" spans="1:28" s="11" customFormat="1" ht="20.100000000000001" customHeight="1" x14ac:dyDescent="0.25">
      <c r="A1106" s="12" t="str">
        <f>IF(ISBLANK(CLASSI!$B1121),"",IFERROR(CLASSI!$B1121,""))</f>
        <v/>
      </c>
      <c r="B1106" s="12" t="str">
        <f>IF(ISBLANK(VLOOKUP($A1106,CLASSI!$B:$E,2,FALSE)),"",IFERROR(VLOOKUP($A1106,CLASSI!$B:$E,2,FALSE),""))</f>
        <v/>
      </c>
      <c r="C1106" s="12"/>
      <c r="D1106" s="12"/>
      <c r="M1106" s="10"/>
      <c r="N1106" s="10"/>
      <c r="U1106" s="42"/>
      <c r="V1106" s="42"/>
      <c r="W1106" s="42"/>
      <c r="X1106" s="24"/>
      <c r="Y1106" s="24"/>
      <c r="Z1106" s="24"/>
      <c r="AB1106" s="24"/>
    </row>
    <row r="1107" spans="1:28" s="11" customFormat="1" ht="20.100000000000001" customHeight="1" x14ac:dyDescent="0.25">
      <c r="A1107" s="12" t="str">
        <f>IF(ISBLANK(CLASSI!$B1122),"",IFERROR(CLASSI!$B1122,""))</f>
        <v/>
      </c>
      <c r="B1107" s="12" t="str">
        <f>IF(ISBLANK(VLOOKUP($A1107,CLASSI!$B:$E,2,FALSE)),"",IFERROR(VLOOKUP($A1107,CLASSI!$B:$E,2,FALSE),""))</f>
        <v/>
      </c>
      <c r="C1107" s="12"/>
      <c r="D1107" s="12"/>
      <c r="M1107" s="10"/>
      <c r="N1107" s="10"/>
      <c r="U1107" s="42"/>
      <c r="V1107" s="42"/>
      <c r="W1107" s="42"/>
      <c r="X1107" s="24"/>
      <c r="Y1107" s="24"/>
      <c r="Z1107" s="24"/>
      <c r="AB1107" s="24"/>
    </row>
    <row r="1108" spans="1:28" s="11" customFormat="1" ht="20.100000000000001" customHeight="1" x14ac:dyDescent="0.25">
      <c r="A1108" s="12" t="str">
        <f>IF(ISBLANK(CLASSI!$B1123),"",IFERROR(CLASSI!$B1123,""))</f>
        <v/>
      </c>
      <c r="B1108" s="12" t="str">
        <f>IF(ISBLANK(VLOOKUP($A1108,CLASSI!$B:$E,2,FALSE)),"",IFERROR(VLOOKUP($A1108,CLASSI!$B:$E,2,FALSE),""))</f>
        <v/>
      </c>
      <c r="C1108" s="12"/>
      <c r="D1108" s="12"/>
      <c r="M1108" s="10"/>
      <c r="N1108" s="10"/>
      <c r="U1108" s="42"/>
      <c r="V1108" s="42"/>
      <c r="W1108" s="42"/>
      <c r="X1108" s="24"/>
      <c r="Y1108" s="24"/>
      <c r="Z1108" s="24"/>
      <c r="AB1108" s="24"/>
    </row>
    <row r="1109" spans="1:28" s="11" customFormat="1" ht="20.100000000000001" customHeight="1" x14ac:dyDescent="0.25">
      <c r="A1109" s="12" t="str">
        <f>IF(ISBLANK(CLASSI!$B1124),"",IFERROR(CLASSI!$B1124,""))</f>
        <v/>
      </c>
      <c r="B1109" s="12" t="str">
        <f>IF(ISBLANK(VLOOKUP($A1109,CLASSI!$B:$E,2,FALSE)),"",IFERROR(VLOOKUP($A1109,CLASSI!$B:$E,2,FALSE),""))</f>
        <v/>
      </c>
      <c r="C1109" s="12"/>
      <c r="D1109" s="12"/>
      <c r="M1109" s="10"/>
      <c r="N1109" s="10"/>
      <c r="U1109" s="42"/>
      <c r="V1109" s="42"/>
      <c r="W1109" s="42"/>
      <c r="X1109" s="24"/>
      <c r="Y1109" s="24"/>
      <c r="Z1109" s="24"/>
      <c r="AB1109" s="24"/>
    </row>
    <row r="1110" spans="1:28" s="11" customFormat="1" ht="20.100000000000001" customHeight="1" x14ac:dyDescent="0.25">
      <c r="A1110" s="12" t="str">
        <f>IF(ISBLANK(CLASSI!$B1125),"",IFERROR(CLASSI!$B1125,""))</f>
        <v/>
      </c>
      <c r="B1110" s="12" t="str">
        <f>IF(ISBLANK(VLOOKUP($A1110,CLASSI!$B:$E,2,FALSE)),"",IFERROR(VLOOKUP($A1110,CLASSI!$B:$E,2,FALSE),""))</f>
        <v/>
      </c>
      <c r="C1110" s="12"/>
      <c r="D1110" s="12"/>
      <c r="M1110" s="10"/>
      <c r="N1110" s="10"/>
      <c r="U1110" s="42"/>
      <c r="V1110" s="42"/>
      <c r="W1110" s="42"/>
      <c r="X1110" s="24"/>
      <c r="Y1110" s="24"/>
      <c r="Z1110" s="24"/>
      <c r="AB1110" s="24"/>
    </row>
    <row r="1111" spans="1:28" s="11" customFormat="1" ht="20.100000000000001" customHeight="1" x14ac:dyDescent="0.25">
      <c r="A1111" s="12" t="str">
        <f>IF(ISBLANK(CLASSI!$B1126),"",IFERROR(CLASSI!$B1126,""))</f>
        <v/>
      </c>
      <c r="B1111" s="12" t="str">
        <f>IF(ISBLANK(VLOOKUP($A1111,CLASSI!$B:$E,2,FALSE)),"",IFERROR(VLOOKUP($A1111,CLASSI!$B:$E,2,FALSE),""))</f>
        <v/>
      </c>
      <c r="C1111" s="12"/>
      <c r="D1111" s="12"/>
      <c r="M1111" s="10"/>
      <c r="N1111" s="10"/>
      <c r="U1111" s="42"/>
      <c r="V1111" s="42"/>
      <c r="W1111" s="42"/>
      <c r="X1111" s="24"/>
      <c r="Y1111" s="24"/>
      <c r="Z1111" s="24"/>
      <c r="AB1111" s="24"/>
    </row>
    <row r="1112" spans="1:28" s="11" customFormat="1" ht="20.100000000000001" customHeight="1" x14ac:dyDescent="0.25">
      <c r="A1112" s="12" t="str">
        <f>IF(ISBLANK(CLASSI!$B1127),"",IFERROR(CLASSI!$B1127,""))</f>
        <v/>
      </c>
      <c r="B1112" s="12" t="str">
        <f>IF(ISBLANK(VLOOKUP($A1112,CLASSI!$B:$E,2,FALSE)),"",IFERROR(VLOOKUP($A1112,CLASSI!$B:$E,2,FALSE),""))</f>
        <v/>
      </c>
      <c r="C1112" s="12"/>
      <c r="D1112" s="12"/>
      <c r="M1112" s="10"/>
      <c r="N1112" s="10"/>
      <c r="U1112" s="42"/>
      <c r="V1112" s="42"/>
      <c r="W1112" s="42"/>
      <c r="X1112" s="24"/>
      <c r="Y1112" s="24"/>
      <c r="Z1112" s="24"/>
      <c r="AB1112" s="24"/>
    </row>
    <row r="1113" spans="1:28" s="11" customFormat="1" ht="20.100000000000001" customHeight="1" x14ac:dyDescent="0.25">
      <c r="A1113" s="12" t="str">
        <f>IF(ISBLANK(CLASSI!$B1128),"",IFERROR(CLASSI!$B1128,""))</f>
        <v/>
      </c>
      <c r="B1113" s="12" t="str">
        <f>IF(ISBLANK(VLOOKUP($A1113,CLASSI!$B:$E,2,FALSE)),"",IFERROR(VLOOKUP($A1113,CLASSI!$B:$E,2,FALSE),""))</f>
        <v/>
      </c>
      <c r="C1113" s="12"/>
      <c r="D1113" s="12"/>
      <c r="M1113" s="10"/>
      <c r="N1113" s="10"/>
      <c r="U1113" s="42"/>
      <c r="V1113" s="42"/>
      <c r="W1113" s="42"/>
      <c r="X1113" s="24"/>
      <c r="Y1113" s="24"/>
      <c r="Z1113" s="24"/>
      <c r="AB1113" s="24"/>
    </row>
    <row r="1114" spans="1:28" s="11" customFormat="1" ht="20.100000000000001" customHeight="1" x14ac:dyDescent="0.25">
      <c r="A1114" s="12" t="str">
        <f>IF(ISBLANK(CLASSI!$B1129),"",IFERROR(CLASSI!$B1129,""))</f>
        <v/>
      </c>
      <c r="B1114" s="12" t="str">
        <f>IF(ISBLANK(VLOOKUP($A1114,CLASSI!$B:$E,2,FALSE)),"",IFERROR(VLOOKUP($A1114,CLASSI!$B:$E,2,FALSE),""))</f>
        <v/>
      </c>
      <c r="C1114" s="12"/>
      <c r="D1114" s="12"/>
      <c r="M1114" s="10"/>
      <c r="N1114" s="10"/>
      <c r="U1114" s="42"/>
      <c r="V1114" s="42"/>
      <c r="W1114" s="42"/>
      <c r="X1114" s="24"/>
      <c r="Y1114" s="24"/>
      <c r="Z1114" s="24"/>
      <c r="AB1114" s="24"/>
    </row>
    <row r="1115" spans="1:28" s="11" customFormat="1" ht="20.100000000000001" customHeight="1" x14ac:dyDescent="0.25">
      <c r="A1115" s="12" t="str">
        <f>IF(ISBLANK(CLASSI!$B1130),"",IFERROR(CLASSI!$B1130,""))</f>
        <v/>
      </c>
      <c r="B1115" s="12" t="str">
        <f>IF(ISBLANK(VLOOKUP($A1115,CLASSI!$B:$E,2,FALSE)),"",IFERROR(VLOOKUP($A1115,CLASSI!$B:$E,2,FALSE),""))</f>
        <v/>
      </c>
      <c r="C1115" s="12"/>
      <c r="D1115" s="12"/>
      <c r="M1115" s="10"/>
      <c r="N1115" s="10"/>
      <c r="U1115" s="42"/>
      <c r="V1115" s="42"/>
      <c r="W1115" s="42"/>
      <c r="X1115" s="24"/>
      <c r="Y1115" s="24"/>
      <c r="Z1115" s="24"/>
      <c r="AB1115" s="24"/>
    </row>
    <row r="1116" spans="1:28" s="11" customFormat="1" ht="20.100000000000001" customHeight="1" x14ac:dyDescent="0.25">
      <c r="A1116" s="12" t="str">
        <f>IF(ISBLANK(CLASSI!$B1131),"",IFERROR(CLASSI!$B1131,""))</f>
        <v/>
      </c>
      <c r="B1116" s="12" t="str">
        <f>IF(ISBLANK(VLOOKUP($A1116,CLASSI!$B:$E,2,FALSE)),"",IFERROR(VLOOKUP($A1116,CLASSI!$B:$E,2,FALSE),""))</f>
        <v/>
      </c>
      <c r="C1116" s="12"/>
      <c r="D1116" s="12"/>
      <c r="M1116" s="10"/>
      <c r="N1116" s="10"/>
      <c r="U1116" s="42"/>
      <c r="V1116" s="42"/>
      <c r="W1116" s="42"/>
      <c r="X1116" s="24"/>
      <c r="Y1116" s="24"/>
      <c r="Z1116" s="24"/>
      <c r="AB1116" s="24"/>
    </row>
    <row r="1117" spans="1:28" s="11" customFormat="1" ht="20.100000000000001" customHeight="1" x14ac:dyDescent="0.25">
      <c r="A1117" s="12" t="str">
        <f>IF(ISBLANK(CLASSI!$B1132),"",IFERROR(CLASSI!$B1132,""))</f>
        <v/>
      </c>
      <c r="B1117" s="12" t="str">
        <f>IF(ISBLANK(VLOOKUP($A1117,CLASSI!$B:$E,2,FALSE)),"",IFERROR(VLOOKUP($A1117,CLASSI!$B:$E,2,FALSE),""))</f>
        <v/>
      </c>
      <c r="C1117" s="12"/>
      <c r="D1117" s="12"/>
      <c r="M1117" s="10"/>
      <c r="N1117" s="10"/>
      <c r="U1117" s="42"/>
      <c r="V1117" s="42"/>
      <c r="W1117" s="42"/>
      <c r="X1117" s="24"/>
      <c r="Y1117" s="24"/>
      <c r="Z1117" s="24"/>
      <c r="AB1117" s="24"/>
    </row>
    <row r="1118" spans="1:28" s="11" customFormat="1" ht="20.100000000000001" customHeight="1" x14ac:dyDescent="0.25">
      <c r="A1118" s="12" t="str">
        <f>IF(ISBLANK(CLASSI!$B1133),"",IFERROR(CLASSI!$B1133,""))</f>
        <v/>
      </c>
      <c r="B1118" s="12" t="str">
        <f>IF(ISBLANK(VLOOKUP($A1118,CLASSI!$B:$E,2,FALSE)),"",IFERROR(VLOOKUP($A1118,CLASSI!$B:$E,2,FALSE),""))</f>
        <v/>
      </c>
      <c r="C1118" s="12"/>
      <c r="D1118" s="12"/>
      <c r="M1118" s="10"/>
      <c r="N1118" s="10"/>
      <c r="U1118" s="42"/>
      <c r="V1118" s="42"/>
      <c r="W1118" s="42"/>
      <c r="X1118" s="24"/>
      <c r="Y1118" s="24"/>
      <c r="Z1118" s="24"/>
      <c r="AB1118" s="24"/>
    </row>
    <row r="1119" spans="1:28" s="11" customFormat="1" ht="20.100000000000001" customHeight="1" x14ac:dyDescent="0.25">
      <c r="A1119" s="12" t="str">
        <f>IF(ISBLANK(CLASSI!$B1134),"",IFERROR(CLASSI!$B1134,""))</f>
        <v/>
      </c>
      <c r="B1119" s="12" t="str">
        <f>IF(ISBLANK(VLOOKUP($A1119,CLASSI!$B:$E,2,FALSE)),"",IFERROR(VLOOKUP($A1119,CLASSI!$B:$E,2,FALSE),""))</f>
        <v/>
      </c>
      <c r="C1119" s="12"/>
      <c r="D1119" s="12"/>
      <c r="M1119" s="10"/>
      <c r="N1119" s="10"/>
      <c r="U1119" s="42"/>
      <c r="V1119" s="42"/>
      <c r="W1119" s="42"/>
      <c r="X1119" s="24"/>
      <c r="Y1119" s="24"/>
      <c r="Z1119" s="24"/>
      <c r="AB1119" s="24"/>
    </row>
    <row r="1120" spans="1:28" s="11" customFormat="1" ht="20.100000000000001" customHeight="1" x14ac:dyDescent="0.25">
      <c r="A1120" s="12" t="str">
        <f>IF(ISBLANK(CLASSI!$B1135),"",IFERROR(CLASSI!$B1135,""))</f>
        <v/>
      </c>
      <c r="B1120" s="12" t="str">
        <f>IF(ISBLANK(VLOOKUP($A1120,CLASSI!$B:$E,2,FALSE)),"",IFERROR(VLOOKUP($A1120,CLASSI!$B:$E,2,FALSE),""))</f>
        <v/>
      </c>
      <c r="C1120" s="12"/>
      <c r="D1120" s="12"/>
      <c r="M1120" s="10"/>
      <c r="N1120" s="10"/>
      <c r="U1120" s="42"/>
      <c r="V1120" s="42"/>
      <c r="W1120" s="42"/>
      <c r="X1120" s="24"/>
      <c r="Y1120" s="24"/>
      <c r="Z1120" s="24"/>
      <c r="AB1120" s="24"/>
    </row>
    <row r="1121" spans="1:28" s="11" customFormat="1" ht="20.100000000000001" customHeight="1" x14ac:dyDescent="0.25">
      <c r="A1121" s="12" t="str">
        <f>IF(ISBLANK(CLASSI!$B1136),"",IFERROR(CLASSI!$B1136,""))</f>
        <v/>
      </c>
      <c r="B1121" s="12" t="str">
        <f>IF(ISBLANK(VLOOKUP($A1121,CLASSI!$B:$E,2,FALSE)),"",IFERROR(VLOOKUP($A1121,CLASSI!$B:$E,2,FALSE),""))</f>
        <v/>
      </c>
      <c r="C1121" s="12"/>
      <c r="D1121" s="12"/>
      <c r="M1121" s="10"/>
      <c r="N1121" s="10"/>
      <c r="U1121" s="42"/>
      <c r="V1121" s="42"/>
      <c r="W1121" s="42"/>
      <c r="X1121" s="24"/>
      <c r="Y1121" s="24"/>
      <c r="Z1121" s="24"/>
      <c r="AB1121" s="24"/>
    </row>
    <row r="1122" spans="1:28" s="11" customFormat="1" ht="20.100000000000001" customHeight="1" x14ac:dyDescent="0.25">
      <c r="A1122" s="12" t="str">
        <f>IF(ISBLANK(CLASSI!$B1137),"",IFERROR(CLASSI!$B1137,""))</f>
        <v/>
      </c>
      <c r="B1122" s="12" t="str">
        <f>IF(ISBLANK(VLOOKUP($A1122,CLASSI!$B:$E,2,FALSE)),"",IFERROR(VLOOKUP($A1122,CLASSI!$B:$E,2,FALSE),""))</f>
        <v/>
      </c>
      <c r="C1122" s="12"/>
      <c r="D1122" s="12"/>
      <c r="M1122" s="10"/>
      <c r="N1122" s="10"/>
      <c r="U1122" s="42"/>
      <c r="V1122" s="42"/>
      <c r="W1122" s="42"/>
      <c r="X1122" s="24"/>
      <c r="Y1122" s="24"/>
      <c r="Z1122" s="24"/>
      <c r="AB1122" s="24"/>
    </row>
    <row r="1123" spans="1:28" s="11" customFormat="1" ht="20.100000000000001" customHeight="1" x14ac:dyDescent="0.25">
      <c r="A1123" s="12" t="str">
        <f>IF(ISBLANK(CLASSI!$B1138),"",IFERROR(CLASSI!$B1138,""))</f>
        <v/>
      </c>
      <c r="B1123" s="12" t="str">
        <f>IF(ISBLANK(VLOOKUP($A1123,CLASSI!$B:$E,2,FALSE)),"",IFERROR(VLOOKUP($A1123,CLASSI!$B:$E,2,FALSE),""))</f>
        <v/>
      </c>
      <c r="C1123" s="12"/>
      <c r="D1123" s="12"/>
      <c r="M1123" s="10"/>
      <c r="N1123" s="10"/>
      <c r="U1123" s="42"/>
      <c r="V1123" s="42"/>
      <c r="W1123" s="42"/>
      <c r="X1123" s="24"/>
      <c r="Y1123" s="24"/>
      <c r="Z1123" s="24"/>
      <c r="AB1123" s="24"/>
    </row>
    <row r="1124" spans="1:28" s="11" customFormat="1" ht="20.100000000000001" customHeight="1" x14ac:dyDescent="0.25">
      <c r="A1124" s="12" t="str">
        <f>IF(ISBLANK(CLASSI!$B1139),"",IFERROR(CLASSI!$B1139,""))</f>
        <v/>
      </c>
      <c r="B1124" s="12" t="str">
        <f>IF(ISBLANK(VLOOKUP($A1124,CLASSI!$B:$E,2,FALSE)),"",IFERROR(VLOOKUP($A1124,CLASSI!$B:$E,2,FALSE),""))</f>
        <v/>
      </c>
      <c r="C1124" s="12"/>
      <c r="D1124" s="12"/>
      <c r="M1124" s="10"/>
      <c r="N1124" s="10"/>
      <c r="U1124" s="42"/>
      <c r="V1124" s="42"/>
      <c r="W1124" s="42"/>
      <c r="X1124" s="24"/>
      <c r="Y1124" s="24"/>
      <c r="Z1124" s="24"/>
      <c r="AB1124" s="24"/>
    </row>
    <row r="1125" spans="1:28" s="11" customFormat="1" ht="20.100000000000001" customHeight="1" x14ac:dyDescent="0.25">
      <c r="A1125" s="12" t="str">
        <f>IF(ISBLANK(CLASSI!$B1140),"",IFERROR(CLASSI!$B1140,""))</f>
        <v/>
      </c>
      <c r="B1125" s="12" t="str">
        <f>IF(ISBLANK(VLOOKUP($A1125,CLASSI!$B:$E,2,FALSE)),"",IFERROR(VLOOKUP($A1125,CLASSI!$B:$E,2,FALSE),""))</f>
        <v/>
      </c>
      <c r="C1125" s="12"/>
      <c r="D1125" s="12"/>
      <c r="M1125" s="10"/>
      <c r="N1125" s="10"/>
      <c r="U1125" s="42"/>
      <c r="V1125" s="42"/>
      <c r="W1125" s="42"/>
      <c r="X1125" s="24"/>
      <c r="Y1125" s="24"/>
      <c r="Z1125" s="24"/>
      <c r="AB1125" s="24"/>
    </row>
    <row r="1126" spans="1:28" s="11" customFormat="1" ht="20.100000000000001" customHeight="1" x14ac:dyDescent="0.25">
      <c r="A1126" s="12" t="str">
        <f>IF(ISBLANK(CLASSI!$B1141),"",IFERROR(CLASSI!$B1141,""))</f>
        <v/>
      </c>
      <c r="B1126" s="12" t="str">
        <f>IF(ISBLANK(VLOOKUP($A1126,CLASSI!$B:$E,2,FALSE)),"",IFERROR(VLOOKUP($A1126,CLASSI!$B:$E,2,FALSE),""))</f>
        <v/>
      </c>
      <c r="C1126" s="12"/>
      <c r="D1126" s="12"/>
      <c r="M1126" s="10"/>
      <c r="N1126" s="10"/>
      <c r="U1126" s="42"/>
      <c r="V1126" s="42"/>
      <c r="W1126" s="42"/>
      <c r="X1126" s="24"/>
      <c r="Y1126" s="24"/>
      <c r="Z1126" s="24"/>
      <c r="AB1126" s="24"/>
    </row>
    <row r="1127" spans="1:28" s="11" customFormat="1" ht="20.100000000000001" customHeight="1" x14ac:dyDescent="0.25">
      <c r="A1127" s="12" t="str">
        <f>IF(ISBLANK(CLASSI!$B1142),"",IFERROR(CLASSI!$B1142,""))</f>
        <v/>
      </c>
      <c r="B1127" s="12" t="str">
        <f>IF(ISBLANK(VLOOKUP($A1127,CLASSI!$B:$E,2,FALSE)),"",IFERROR(VLOOKUP($A1127,CLASSI!$B:$E,2,FALSE),""))</f>
        <v/>
      </c>
      <c r="C1127" s="12"/>
      <c r="D1127" s="12"/>
      <c r="M1127" s="10"/>
      <c r="N1127" s="10"/>
      <c r="U1127" s="42"/>
      <c r="V1127" s="42"/>
      <c r="W1127" s="42"/>
      <c r="X1127" s="24"/>
      <c r="Y1127" s="24"/>
      <c r="Z1127" s="24"/>
      <c r="AB1127" s="24"/>
    </row>
    <row r="1128" spans="1:28" s="11" customFormat="1" ht="20.100000000000001" customHeight="1" x14ac:dyDescent="0.25">
      <c r="A1128" s="12" t="str">
        <f>IF(ISBLANK(CLASSI!$B1143),"",IFERROR(CLASSI!$B1143,""))</f>
        <v/>
      </c>
      <c r="B1128" s="12" t="str">
        <f>IF(ISBLANK(VLOOKUP($A1128,CLASSI!$B:$E,2,FALSE)),"",IFERROR(VLOOKUP($A1128,CLASSI!$B:$E,2,FALSE),""))</f>
        <v/>
      </c>
      <c r="C1128" s="12"/>
      <c r="D1128" s="12"/>
      <c r="M1128" s="10"/>
      <c r="N1128" s="10"/>
      <c r="U1128" s="42"/>
      <c r="V1128" s="42"/>
      <c r="W1128" s="42"/>
      <c r="X1128" s="24"/>
      <c r="Y1128" s="24"/>
      <c r="Z1128" s="24"/>
      <c r="AB1128" s="24"/>
    </row>
    <row r="1129" spans="1:28" s="11" customFormat="1" ht="20.100000000000001" customHeight="1" x14ac:dyDescent="0.25">
      <c r="A1129" s="12" t="str">
        <f>IF(ISBLANK(CLASSI!$B1144),"",IFERROR(CLASSI!$B1144,""))</f>
        <v/>
      </c>
      <c r="B1129" s="12" t="str">
        <f>IF(ISBLANK(VLOOKUP($A1129,CLASSI!$B:$E,2,FALSE)),"",IFERROR(VLOOKUP($A1129,CLASSI!$B:$E,2,FALSE),""))</f>
        <v/>
      </c>
      <c r="C1129" s="12"/>
      <c r="D1129" s="12"/>
      <c r="M1129" s="10"/>
      <c r="N1129" s="10"/>
      <c r="U1129" s="42"/>
      <c r="V1129" s="42"/>
      <c r="W1129" s="42"/>
      <c r="X1129" s="24"/>
      <c r="Y1129" s="24"/>
      <c r="Z1129" s="24"/>
      <c r="AB1129" s="24"/>
    </row>
    <row r="1130" spans="1:28" s="11" customFormat="1" ht="20.100000000000001" customHeight="1" x14ac:dyDescent="0.25">
      <c r="A1130" s="12" t="str">
        <f>IF(ISBLANK(CLASSI!$B1145),"",IFERROR(CLASSI!$B1145,""))</f>
        <v/>
      </c>
      <c r="B1130" s="12" t="str">
        <f>IF(ISBLANK(VLOOKUP($A1130,CLASSI!$B:$E,2,FALSE)),"",IFERROR(VLOOKUP($A1130,CLASSI!$B:$E,2,FALSE),""))</f>
        <v/>
      </c>
      <c r="C1130" s="12"/>
      <c r="D1130" s="12"/>
      <c r="M1130" s="10"/>
      <c r="N1130" s="10"/>
      <c r="U1130" s="42"/>
      <c r="V1130" s="42"/>
      <c r="W1130" s="42"/>
      <c r="X1130" s="24"/>
      <c r="Y1130" s="24"/>
      <c r="Z1130" s="24"/>
      <c r="AB1130" s="24"/>
    </row>
    <row r="1131" spans="1:28" s="11" customFormat="1" ht="20.100000000000001" customHeight="1" x14ac:dyDescent="0.25">
      <c r="A1131" s="12" t="str">
        <f>IF(ISBLANK(CLASSI!$B1146),"",IFERROR(CLASSI!$B1146,""))</f>
        <v/>
      </c>
      <c r="B1131" s="12" t="str">
        <f>IF(ISBLANK(VLOOKUP($A1131,CLASSI!$B:$E,2,FALSE)),"",IFERROR(VLOOKUP($A1131,CLASSI!$B:$E,2,FALSE),""))</f>
        <v/>
      </c>
      <c r="C1131" s="12"/>
      <c r="D1131" s="12"/>
      <c r="M1131" s="10"/>
      <c r="N1131" s="10"/>
      <c r="U1131" s="42"/>
      <c r="V1131" s="42"/>
      <c r="W1131" s="42"/>
      <c r="X1131" s="24"/>
      <c r="Y1131" s="24"/>
      <c r="Z1131" s="24"/>
      <c r="AB1131" s="24"/>
    </row>
    <row r="1132" spans="1:28" s="11" customFormat="1" ht="20.100000000000001" customHeight="1" x14ac:dyDescent="0.25">
      <c r="A1132" s="12" t="str">
        <f>IF(ISBLANK(CLASSI!$B1147),"",IFERROR(CLASSI!$B1147,""))</f>
        <v/>
      </c>
      <c r="B1132" s="12" t="str">
        <f>IF(ISBLANK(VLOOKUP($A1132,CLASSI!$B:$E,2,FALSE)),"",IFERROR(VLOOKUP($A1132,CLASSI!$B:$E,2,FALSE),""))</f>
        <v/>
      </c>
      <c r="C1132" s="12"/>
      <c r="D1132" s="12"/>
      <c r="M1132" s="10"/>
      <c r="N1132" s="10"/>
      <c r="U1132" s="42"/>
      <c r="V1132" s="42"/>
      <c r="W1132" s="42"/>
      <c r="X1132" s="24"/>
      <c r="Y1132" s="24"/>
      <c r="Z1132" s="24"/>
      <c r="AB1132" s="24"/>
    </row>
    <row r="1133" spans="1:28" s="11" customFormat="1" ht="20.100000000000001" customHeight="1" x14ac:dyDescent="0.25">
      <c r="A1133" s="12" t="str">
        <f>IF(ISBLANK(CLASSI!$B1148),"",IFERROR(CLASSI!$B1148,""))</f>
        <v/>
      </c>
      <c r="B1133" s="12" t="str">
        <f>IF(ISBLANK(VLOOKUP($A1133,CLASSI!$B:$E,2,FALSE)),"",IFERROR(VLOOKUP($A1133,CLASSI!$B:$E,2,FALSE),""))</f>
        <v/>
      </c>
      <c r="C1133" s="12"/>
      <c r="D1133" s="12"/>
      <c r="M1133" s="10"/>
      <c r="N1133" s="10"/>
      <c r="U1133" s="42"/>
      <c r="V1133" s="42"/>
      <c r="W1133" s="42"/>
      <c r="X1133" s="24"/>
      <c r="Y1133" s="24"/>
      <c r="Z1133" s="24"/>
      <c r="AB1133" s="24"/>
    </row>
    <row r="1134" spans="1:28" s="11" customFormat="1" ht="20.100000000000001" customHeight="1" x14ac:dyDescent="0.25">
      <c r="A1134" s="12" t="str">
        <f>IF(ISBLANK(CLASSI!$B1149),"",IFERROR(CLASSI!$B1149,""))</f>
        <v/>
      </c>
      <c r="B1134" s="12" t="str">
        <f>IF(ISBLANK(VLOOKUP($A1134,CLASSI!$B:$E,2,FALSE)),"",IFERROR(VLOOKUP($A1134,CLASSI!$B:$E,2,FALSE),""))</f>
        <v/>
      </c>
      <c r="C1134" s="12"/>
      <c r="D1134" s="12"/>
      <c r="M1134" s="10"/>
      <c r="N1134" s="10"/>
      <c r="U1134" s="42"/>
      <c r="V1134" s="42"/>
      <c r="W1134" s="42"/>
      <c r="X1134" s="24"/>
      <c r="Y1134" s="24"/>
      <c r="Z1134" s="24"/>
      <c r="AB1134" s="24"/>
    </row>
    <row r="1135" spans="1:28" s="11" customFormat="1" ht="20.100000000000001" customHeight="1" x14ac:dyDescent="0.25">
      <c r="A1135" s="12" t="str">
        <f>IF(ISBLANK(CLASSI!$B1150),"",IFERROR(CLASSI!$B1150,""))</f>
        <v/>
      </c>
      <c r="B1135" s="12" t="str">
        <f>IF(ISBLANK(VLOOKUP($A1135,CLASSI!$B:$E,2,FALSE)),"",IFERROR(VLOOKUP($A1135,CLASSI!$B:$E,2,FALSE),""))</f>
        <v/>
      </c>
      <c r="C1135" s="12"/>
      <c r="D1135" s="12"/>
      <c r="M1135" s="10"/>
      <c r="N1135" s="10"/>
      <c r="U1135" s="42"/>
      <c r="V1135" s="42"/>
      <c r="W1135" s="42"/>
      <c r="X1135" s="24"/>
      <c r="Y1135" s="24"/>
      <c r="Z1135" s="24"/>
      <c r="AB1135" s="24"/>
    </row>
    <row r="1136" spans="1:28" s="11" customFormat="1" ht="20.100000000000001" customHeight="1" x14ac:dyDescent="0.25">
      <c r="A1136" s="12" t="str">
        <f>IF(ISBLANK(CLASSI!$B1151),"",IFERROR(CLASSI!$B1151,""))</f>
        <v/>
      </c>
      <c r="B1136" s="12" t="str">
        <f>IF(ISBLANK(VLOOKUP($A1136,CLASSI!$B:$E,2,FALSE)),"",IFERROR(VLOOKUP($A1136,CLASSI!$B:$E,2,FALSE),""))</f>
        <v/>
      </c>
      <c r="C1136" s="12"/>
      <c r="D1136" s="12"/>
      <c r="M1136" s="10"/>
      <c r="N1136" s="10"/>
      <c r="U1136" s="42"/>
      <c r="V1136" s="42"/>
      <c r="W1136" s="42"/>
      <c r="X1136" s="24"/>
      <c r="Y1136" s="24"/>
      <c r="Z1136" s="24"/>
      <c r="AB1136" s="24"/>
    </row>
    <row r="1137" spans="1:28" s="11" customFormat="1" ht="20.100000000000001" customHeight="1" x14ac:dyDescent="0.25">
      <c r="A1137" s="12" t="str">
        <f>IF(ISBLANK(CLASSI!$B1152),"",IFERROR(CLASSI!$B1152,""))</f>
        <v/>
      </c>
      <c r="B1137" s="12" t="str">
        <f>IF(ISBLANK(VLOOKUP($A1137,CLASSI!$B:$E,2,FALSE)),"",IFERROR(VLOOKUP($A1137,CLASSI!$B:$E,2,FALSE),""))</f>
        <v/>
      </c>
      <c r="C1137" s="12"/>
      <c r="D1137" s="12"/>
      <c r="M1137" s="10"/>
      <c r="N1137" s="10"/>
      <c r="U1137" s="42"/>
      <c r="V1137" s="42"/>
      <c r="W1137" s="42"/>
      <c r="X1137" s="24"/>
      <c r="Y1137" s="24"/>
      <c r="Z1137" s="24"/>
      <c r="AB1137" s="24"/>
    </row>
    <row r="1138" spans="1:28" s="11" customFormat="1" ht="20.100000000000001" customHeight="1" x14ac:dyDescent="0.25">
      <c r="A1138" s="12" t="str">
        <f>IF(ISBLANK(CLASSI!$B1153),"",IFERROR(CLASSI!$B1153,""))</f>
        <v/>
      </c>
      <c r="B1138" s="12" t="str">
        <f>IF(ISBLANK(VLOOKUP($A1138,CLASSI!$B:$E,2,FALSE)),"",IFERROR(VLOOKUP($A1138,CLASSI!$B:$E,2,FALSE),""))</f>
        <v/>
      </c>
      <c r="C1138" s="12"/>
      <c r="D1138" s="12"/>
      <c r="M1138" s="10"/>
      <c r="N1138" s="10"/>
      <c r="U1138" s="42"/>
      <c r="V1138" s="42"/>
      <c r="W1138" s="42"/>
      <c r="X1138" s="24"/>
      <c r="Y1138" s="24"/>
      <c r="Z1138" s="24"/>
      <c r="AB1138" s="24"/>
    </row>
    <row r="1139" spans="1:28" s="11" customFormat="1" ht="20.100000000000001" customHeight="1" x14ac:dyDescent="0.25">
      <c r="A1139" s="12" t="str">
        <f>IF(ISBLANK(CLASSI!$B1154),"",IFERROR(CLASSI!$B1154,""))</f>
        <v/>
      </c>
      <c r="B1139" s="12" t="str">
        <f>IF(ISBLANK(VLOOKUP($A1139,CLASSI!$B:$E,2,FALSE)),"",IFERROR(VLOOKUP($A1139,CLASSI!$B:$E,2,FALSE),""))</f>
        <v/>
      </c>
      <c r="C1139" s="12"/>
      <c r="D1139" s="12"/>
      <c r="M1139" s="10"/>
      <c r="N1139" s="10"/>
      <c r="U1139" s="42"/>
      <c r="V1139" s="42"/>
      <c r="W1139" s="42"/>
      <c r="X1139" s="24"/>
      <c r="Y1139" s="24"/>
      <c r="Z1139" s="24"/>
      <c r="AB1139" s="24"/>
    </row>
    <row r="1140" spans="1:28" s="11" customFormat="1" ht="20.100000000000001" customHeight="1" x14ac:dyDescent="0.25">
      <c r="A1140" s="12" t="str">
        <f>IF(ISBLANK(CLASSI!$B1155),"",IFERROR(CLASSI!$B1155,""))</f>
        <v/>
      </c>
      <c r="B1140" s="12" t="str">
        <f>IF(ISBLANK(VLOOKUP($A1140,CLASSI!$B:$E,2,FALSE)),"",IFERROR(VLOOKUP($A1140,CLASSI!$B:$E,2,FALSE),""))</f>
        <v/>
      </c>
      <c r="C1140" s="12"/>
      <c r="D1140" s="12"/>
      <c r="M1140" s="10"/>
      <c r="N1140" s="10"/>
      <c r="U1140" s="42"/>
      <c r="V1140" s="42"/>
      <c r="W1140" s="42"/>
      <c r="X1140" s="24"/>
      <c r="Y1140" s="24"/>
      <c r="Z1140" s="24"/>
      <c r="AB1140" s="24"/>
    </row>
    <row r="1141" spans="1:28" s="11" customFormat="1" ht="20.100000000000001" customHeight="1" x14ac:dyDescent="0.25">
      <c r="A1141" s="12" t="str">
        <f>IF(ISBLANK(CLASSI!$B1156),"",IFERROR(CLASSI!$B1156,""))</f>
        <v/>
      </c>
      <c r="B1141" s="12" t="str">
        <f>IF(ISBLANK(VLOOKUP($A1141,CLASSI!$B:$E,2,FALSE)),"",IFERROR(VLOOKUP($A1141,CLASSI!$B:$E,2,FALSE),""))</f>
        <v/>
      </c>
      <c r="C1141" s="12"/>
      <c r="D1141" s="12"/>
      <c r="M1141" s="10"/>
      <c r="N1141" s="10"/>
      <c r="U1141" s="42"/>
      <c r="V1141" s="42"/>
      <c r="W1141" s="42"/>
      <c r="X1141" s="24"/>
      <c r="Y1141" s="24"/>
      <c r="Z1141" s="24"/>
      <c r="AB1141" s="24"/>
    </row>
    <row r="1142" spans="1:28" s="11" customFormat="1" ht="20.100000000000001" customHeight="1" x14ac:dyDescent="0.25">
      <c r="A1142" s="12" t="str">
        <f>IF(ISBLANK(CLASSI!$B1157),"",IFERROR(CLASSI!$B1157,""))</f>
        <v/>
      </c>
      <c r="B1142" s="12" t="str">
        <f>IF(ISBLANK(VLOOKUP($A1142,CLASSI!$B:$E,2,FALSE)),"",IFERROR(VLOOKUP($A1142,CLASSI!$B:$E,2,FALSE),""))</f>
        <v/>
      </c>
      <c r="C1142" s="12"/>
      <c r="D1142" s="12"/>
      <c r="M1142" s="10"/>
      <c r="N1142" s="10"/>
      <c r="U1142" s="42"/>
      <c r="V1142" s="42"/>
      <c r="W1142" s="42"/>
      <c r="X1142" s="24"/>
      <c r="Y1142" s="24"/>
      <c r="Z1142" s="24"/>
      <c r="AB1142" s="24"/>
    </row>
    <row r="1143" spans="1:28" s="11" customFormat="1" ht="20.100000000000001" customHeight="1" x14ac:dyDescent="0.25">
      <c r="A1143" s="12" t="str">
        <f>IF(ISBLANK(CLASSI!$B1158),"",IFERROR(CLASSI!$B1158,""))</f>
        <v/>
      </c>
      <c r="B1143" s="12" t="str">
        <f>IF(ISBLANK(VLOOKUP($A1143,CLASSI!$B:$E,2,FALSE)),"",IFERROR(VLOOKUP($A1143,CLASSI!$B:$E,2,FALSE),""))</f>
        <v/>
      </c>
      <c r="C1143" s="12"/>
      <c r="D1143" s="12"/>
      <c r="M1143" s="10"/>
      <c r="N1143" s="10"/>
      <c r="U1143" s="42"/>
      <c r="V1143" s="42"/>
      <c r="W1143" s="42"/>
      <c r="X1143" s="24"/>
      <c r="Y1143" s="24"/>
      <c r="Z1143" s="24"/>
      <c r="AB1143" s="24"/>
    </row>
    <row r="1144" spans="1:28" s="11" customFormat="1" ht="20.100000000000001" customHeight="1" x14ac:dyDescent="0.25">
      <c r="A1144" s="12" t="str">
        <f>IF(ISBLANK(CLASSI!$B1159),"",IFERROR(CLASSI!$B1159,""))</f>
        <v/>
      </c>
      <c r="B1144" s="12" t="str">
        <f>IF(ISBLANK(VLOOKUP($A1144,CLASSI!$B:$E,2,FALSE)),"",IFERROR(VLOOKUP($A1144,CLASSI!$B:$E,2,FALSE),""))</f>
        <v/>
      </c>
      <c r="C1144" s="12"/>
      <c r="D1144" s="12"/>
      <c r="M1144" s="10"/>
      <c r="N1144" s="10"/>
      <c r="U1144" s="42"/>
      <c r="V1144" s="42"/>
      <c r="W1144" s="42"/>
      <c r="X1144" s="24"/>
      <c r="Y1144" s="24"/>
      <c r="Z1144" s="24"/>
      <c r="AB1144" s="24"/>
    </row>
    <row r="1145" spans="1:28" s="11" customFormat="1" ht="20.100000000000001" customHeight="1" x14ac:dyDescent="0.25">
      <c r="A1145" s="12" t="str">
        <f>IF(ISBLANK(CLASSI!$B1160),"",IFERROR(CLASSI!$B1160,""))</f>
        <v/>
      </c>
      <c r="B1145" s="12" t="str">
        <f>IF(ISBLANK(VLOOKUP($A1145,CLASSI!$B:$E,2,FALSE)),"",IFERROR(VLOOKUP($A1145,CLASSI!$B:$E,2,FALSE),""))</f>
        <v/>
      </c>
      <c r="C1145" s="12"/>
      <c r="D1145" s="12"/>
      <c r="M1145" s="10"/>
      <c r="N1145" s="10"/>
      <c r="U1145" s="42"/>
      <c r="V1145" s="42"/>
      <c r="W1145" s="42"/>
      <c r="X1145" s="24"/>
      <c r="Y1145" s="24"/>
      <c r="Z1145" s="24"/>
      <c r="AB1145" s="24"/>
    </row>
    <row r="1146" spans="1:28" s="11" customFormat="1" ht="20.100000000000001" customHeight="1" x14ac:dyDescent="0.25">
      <c r="A1146" s="12" t="str">
        <f>IF(ISBLANK(CLASSI!$B1161),"",IFERROR(CLASSI!$B1161,""))</f>
        <v/>
      </c>
      <c r="B1146" s="12" t="str">
        <f>IF(ISBLANK(VLOOKUP($A1146,CLASSI!$B:$E,2,FALSE)),"",IFERROR(VLOOKUP($A1146,CLASSI!$B:$E,2,FALSE),""))</f>
        <v/>
      </c>
      <c r="C1146" s="12"/>
      <c r="D1146" s="12"/>
      <c r="M1146" s="10"/>
      <c r="N1146" s="10"/>
      <c r="U1146" s="42"/>
      <c r="V1146" s="42"/>
      <c r="W1146" s="42"/>
      <c r="X1146" s="24"/>
      <c r="Y1146" s="24"/>
      <c r="Z1146" s="24"/>
      <c r="AB1146" s="24"/>
    </row>
    <row r="1147" spans="1:28" s="11" customFormat="1" ht="20.100000000000001" customHeight="1" x14ac:dyDescent="0.25">
      <c r="A1147" s="12" t="str">
        <f>IF(ISBLANK(CLASSI!$B1162),"",IFERROR(CLASSI!$B1162,""))</f>
        <v/>
      </c>
      <c r="B1147" s="12" t="str">
        <f>IF(ISBLANK(VLOOKUP($A1147,CLASSI!$B:$E,2,FALSE)),"",IFERROR(VLOOKUP($A1147,CLASSI!$B:$E,2,FALSE),""))</f>
        <v/>
      </c>
      <c r="C1147" s="12"/>
      <c r="D1147" s="12"/>
      <c r="M1147" s="10"/>
      <c r="N1147" s="10"/>
      <c r="U1147" s="42"/>
      <c r="V1147" s="42"/>
      <c r="W1147" s="42"/>
      <c r="X1147" s="24"/>
      <c r="Y1147" s="24"/>
      <c r="Z1147" s="24"/>
      <c r="AB1147" s="24"/>
    </row>
    <row r="1148" spans="1:28" s="11" customFormat="1" ht="20.100000000000001" customHeight="1" x14ac:dyDescent="0.25">
      <c r="A1148" s="12" t="str">
        <f>IF(ISBLANK(CLASSI!$B1163),"",IFERROR(CLASSI!$B1163,""))</f>
        <v/>
      </c>
      <c r="B1148" s="12" t="str">
        <f>IF(ISBLANK(VLOOKUP($A1148,CLASSI!$B:$E,2,FALSE)),"",IFERROR(VLOOKUP($A1148,CLASSI!$B:$E,2,FALSE),""))</f>
        <v/>
      </c>
      <c r="C1148" s="12"/>
      <c r="D1148" s="12"/>
      <c r="M1148" s="10"/>
      <c r="N1148" s="10"/>
      <c r="U1148" s="42"/>
      <c r="V1148" s="42"/>
      <c r="W1148" s="42"/>
      <c r="X1148" s="24"/>
      <c r="Y1148" s="24"/>
      <c r="Z1148" s="24"/>
      <c r="AB1148" s="24"/>
    </row>
    <row r="1149" spans="1:28" s="11" customFormat="1" ht="20.100000000000001" customHeight="1" x14ac:dyDescent="0.25">
      <c r="A1149" s="12" t="str">
        <f>IF(ISBLANK(CLASSI!$B1164),"",IFERROR(CLASSI!$B1164,""))</f>
        <v/>
      </c>
      <c r="B1149" s="12" t="str">
        <f>IF(ISBLANK(VLOOKUP($A1149,CLASSI!$B:$E,2,FALSE)),"",IFERROR(VLOOKUP($A1149,CLASSI!$B:$E,2,FALSE),""))</f>
        <v/>
      </c>
      <c r="C1149" s="12"/>
      <c r="D1149" s="12"/>
      <c r="M1149" s="10"/>
      <c r="N1149" s="10"/>
      <c r="U1149" s="42"/>
      <c r="V1149" s="42"/>
      <c r="W1149" s="42"/>
      <c r="X1149" s="24"/>
      <c r="Y1149" s="24"/>
      <c r="Z1149" s="24"/>
      <c r="AB1149" s="24"/>
    </row>
    <row r="1150" spans="1:28" s="11" customFormat="1" ht="20.100000000000001" customHeight="1" x14ac:dyDescent="0.25">
      <c r="A1150" s="12" t="str">
        <f>IF(ISBLANK(CLASSI!$B1165),"",IFERROR(CLASSI!$B1165,""))</f>
        <v/>
      </c>
      <c r="B1150" s="12" t="str">
        <f>IF(ISBLANK(VLOOKUP($A1150,CLASSI!$B:$E,2,FALSE)),"",IFERROR(VLOOKUP($A1150,CLASSI!$B:$E,2,FALSE),""))</f>
        <v/>
      </c>
      <c r="C1150" s="12"/>
      <c r="D1150" s="12"/>
      <c r="M1150" s="10"/>
      <c r="N1150" s="10"/>
      <c r="U1150" s="42"/>
      <c r="V1150" s="42"/>
      <c r="W1150" s="42"/>
      <c r="X1150" s="24"/>
      <c r="Y1150" s="24"/>
      <c r="Z1150" s="24"/>
      <c r="AB1150" s="24"/>
    </row>
    <row r="1151" spans="1:28" s="11" customFormat="1" ht="20.100000000000001" customHeight="1" x14ac:dyDescent="0.25">
      <c r="A1151" s="12" t="str">
        <f>IF(ISBLANK(CLASSI!$B1166),"",IFERROR(CLASSI!$B1166,""))</f>
        <v/>
      </c>
      <c r="B1151" s="12" t="str">
        <f>IF(ISBLANK(VLOOKUP($A1151,CLASSI!$B:$E,2,FALSE)),"",IFERROR(VLOOKUP($A1151,CLASSI!$B:$E,2,FALSE),""))</f>
        <v/>
      </c>
      <c r="C1151" s="12"/>
      <c r="D1151" s="12"/>
      <c r="M1151" s="10"/>
      <c r="N1151" s="10"/>
      <c r="U1151" s="42"/>
      <c r="V1151" s="42"/>
      <c r="W1151" s="42"/>
      <c r="X1151" s="24"/>
      <c r="Y1151" s="24"/>
      <c r="Z1151" s="24"/>
      <c r="AB1151" s="24"/>
    </row>
    <row r="1152" spans="1:28" s="11" customFormat="1" ht="20.100000000000001" customHeight="1" x14ac:dyDescent="0.25">
      <c r="A1152" s="12" t="str">
        <f>IF(ISBLANK(CLASSI!$B1167),"",IFERROR(CLASSI!$B1167,""))</f>
        <v/>
      </c>
      <c r="B1152" s="12" t="str">
        <f>IF(ISBLANK(VLOOKUP($A1152,CLASSI!$B:$E,2,FALSE)),"",IFERROR(VLOOKUP($A1152,CLASSI!$B:$E,2,FALSE),""))</f>
        <v/>
      </c>
      <c r="C1152" s="12"/>
      <c r="D1152" s="12"/>
      <c r="M1152" s="10"/>
      <c r="N1152" s="10"/>
      <c r="U1152" s="42"/>
      <c r="V1152" s="42"/>
      <c r="W1152" s="42"/>
      <c r="X1152" s="24"/>
      <c r="Y1152" s="24"/>
      <c r="Z1152" s="24"/>
      <c r="AB1152" s="24"/>
    </row>
    <row r="1153" spans="1:28" s="11" customFormat="1" ht="20.100000000000001" customHeight="1" x14ac:dyDescent="0.25">
      <c r="A1153" s="12" t="str">
        <f>IF(ISBLANK(CLASSI!$B1168),"",IFERROR(CLASSI!$B1168,""))</f>
        <v/>
      </c>
      <c r="B1153" s="12" t="str">
        <f>IF(ISBLANK(VLOOKUP($A1153,CLASSI!$B:$E,2,FALSE)),"",IFERROR(VLOOKUP($A1153,CLASSI!$B:$E,2,FALSE),""))</f>
        <v/>
      </c>
      <c r="C1153" s="12"/>
      <c r="D1153" s="12"/>
      <c r="M1153" s="10"/>
      <c r="N1153" s="10"/>
      <c r="U1153" s="42"/>
      <c r="V1153" s="42"/>
      <c r="W1153" s="42"/>
      <c r="X1153" s="24"/>
      <c r="Y1153" s="24"/>
      <c r="Z1153" s="24"/>
      <c r="AB1153" s="24"/>
    </row>
    <row r="1154" spans="1:28" s="11" customFormat="1" ht="20.100000000000001" customHeight="1" x14ac:dyDescent="0.25">
      <c r="A1154" s="12" t="str">
        <f>IF(ISBLANK(CLASSI!$B1169),"",IFERROR(CLASSI!$B1169,""))</f>
        <v/>
      </c>
      <c r="B1154" s="12" t="str">
        <f>IF(ISBLANK(VLOOKUP($A1154,CLASSI!$B:$E,2,FALSE)),"",IFERROR(VLOOKUP($A1154,CLASSI!$B:$E,2,FALSE),""))</f>
        <v/>
      </c>
      <c r="C1154" s="12"/>
      <c r="D1154" s="12"/>
      <c r="M1154" s="10"/>
      <c r="N1154" s="10"/>
      <c r="U1154" s="42"/>
      <c r="V1154" s="42"/>
      <c r="W1154" s="42"/>
      <c r="X1154" s="24"/>
      <c r="Y1154" s="24"/>
      <c r="Z1154" s="24"/>
      <c r="AB1154" s="24"/>
    </row>
    <row r="1155" spans="1:28" s="11" customFormat="1" ht="20.100000000000001" customHeight="1" x14ac:dyDescent="0.25">
      <c r="A1155" s="12" t="str">
        <f>IF(ISBLANK(CLASSI!$B1170),"",IFERROR(CLASSI!$B1170,""))</f>
        <v/>
      </c>
      <c r="B1155" s="12" t="str">
        <f>IF(ISBLANK(VLOOKUP($A1155,CLASSI!$B:$E,2,FALSE)),"",IFERROR(VLOOKUP($A1155,CLASSI!$B:$E,2,FALSE),""))</f>
        <v/>
      </c>
      <c r="C1155" s="12"/>
      <c r="D1155" s="12"/>
      <c r="M1155" s="10"/>
      <c r="N1155" s="10"/>
      <c r="U1155" s="42"/>
      <c r="V1155" s="42"/>
      <c r="W1155" s="42"/>
      <c r="X1155" s="24"/>
      <c r="Y1155" s="24"/>
      <c r="Z1155" s="24"/>
      <c r="AB1155" s="24"/>
    </row>
    <row r="1156" spans="1:28" s="11" customFormat="1" ht="20.100000000000001" customHeight="1" x14ac:dyDescent="0.25">
      <c r="A1156" s="12" t="str">
        <f>IF(ISBLANK(CLASSI!$B1171),"",IFERROR(CLASSI!$B1171,""))</f>
        <v/>
      </c>
      <c r="B1156" s="12" t="str">
        <f>IF(ISBLANK(VLOOKUP($A1156,CLASSI!$B:$E,2,FALSE)),"",IFERROR(VLOOKUP($A1156,CLASSI!$B:$E,2,FALSE),""))</f>
        <v/>
      </c>
      <c r="C1156" s="12"/>
      <c r="D1156" s="12"/>
      <c r="M1156" s="10"/>
      <c r="N1156" s="10"/>
      <c r="U1156" s="42"/>
      <c r="V1156" s="42"/>
      <c r="W1156" s="42"/>
      <c r="X1156" s="24"/>
      <c r="Y1156" s="24"/>
      <c r="Z1156" s="24"/>
      <c r="AB1156" s="24"/>
    </row>
    <row r="1157" spans="1:28" s="11" customFormat="1" ht="20.100000000000001" customHeight="1" x14ac:dyDescent="0.25">
      <c r="A1157" s="12" t="str">
        <f>IF(ISBLANK(CLASSI!$B1172),"",IFERROR(CLASSI!$B1172,""))</f>
        <v/>
      </c>
      <c r="B1157" s="12" t="str">
        <f>IF(ISBLANK(VLOOKUP($A1157,CLASSI!$B:$E,2,FALSE)),"",IFERROR(VLOOKUP($A1157,CLASSI!$B:$E,2,FALSE),""))</f>
        <v/>
      </c>
      <c r="C1157" s="12"/>
      <c r="D1157" s="12"/>
      <c r="M1157" s="10"/>
      <c r="N1157" s="10"/>
      <c r="U1157" s="42"/>
      <c r="V1157" s="42"/>
      <c r="W1157" s="42"/>
      <c r="X1157" s="24"/>
      <c r="Y1157" s="24"/>
      <c r="Z1157" s="24"/>
      <c r="AB1157" s="24"/>
    </row>
    <row r="1158" spans="1:28" s="11" customFormat="1" ht="20.100000000000001" customHeight="1" x14ac:dyDescent="0.25">
      <c r="A1158" s="12" t="str">
        <f>IF(ISBLANK(CLASSI!$B1173),"",IFERROR(CLASSI!$B1173,""))</f>
        <v/>
      </c>
      <c r="B1158" s="12" t="str">
        <f>IF(ISBLANK(VLOOKUP($A1158,CLASSI!$B:$E,2,FALSE)),"",IFERROR(VLOOKUP($A1158,CLASSI!$B:$E,2,FALSE),""))</f>
        <v/>
      </c>
      <c r="C1158" s="12"/>
      <c r="D1158" s="12"/>
      <c r="M1158" s="10"/>
      <c r="N1158" s="10"/>
      <c r="U1158" s="42"/>
      <c r="V1158" s="42"/>
      <c r="W1158" s="42"/>
      <c r="X1158" s="24"/>
      <c r="Y1158" s="24"/>
      <c r="Z1158" s="24"/>
      <c r="AB1158" s="24"/>
    </row>
    <row r="1159" spans="1:28" s="11" customFormat="1" ht="20.100000000000001" customHeight="1" x14ac:dyDescent="0.25">
      <c r="A1159" s="12" t="str">
        <f>IF(ISBLANK(CLASSI!$B1174),"",IFERROR(CLASSI!$B1174,""))</f>
        <v/>
      </c>
      <c r="B1159" s="12" t="str">
        <f>IF(ISBLANK(VLOOKUP($A1159,CLASSI!$B:$E,2,FALSE)),"",IFERROR(VLOOKUP($A1159,CLASSI!$B:$E,2,FALSE),""))</f>
        <v/>
      </c>
      <c r="C1159" s="12"/>
      <c r="D1159" s="12"/>
      <c r="M1159" s="10"/>
      <c r="N1159" s="10"/>
      <c r="U1159" s="42"/>
      <c r="V1159" s="42"/>
      <c r="W1159" s="42"/>
      <c r="X1159" s="24"/>
      <c r="Y1159" s="24"/>
      <c r="Z1159" s="24"/>
      <c r="AB1159" s="24"/>
    </row>
    <row r="1160" spans="1:28" s="11" customFormat="1" ht="20.100000000000001" customHeight="1" x14ac:dyDescent="0.25">
      <c r="A1160" s="12" t="str">
        <f>IF(ISBLANK(CLASSI!$B1175),"",IFERROR(CLASSI!$B1175,""))</f>
        <v/>
      </c>
      <c r="B1160" s="12" t="str">
        <f>IF(ISBLANK(VLOOKUP($A1160,CLASSI!$B:$E,2,FALSE)),"",IFERROR(VLOOKUP($A1160,CLASSI!$B:$E,2,FALSE),""))</f>
        <v/>
      </c>
      <c r="C1160" s="12"/>
      <c r="D1160" s="12"/>
      <c r="M1160" s="10"/>
      <c r="N1160" s="10"/>
      <c r="U1160" s="42"/>
      <c r="V1160" s="42"/>
      <c r="W1160" s="42"/>
      <c r="X1160" s="24"/>
      <c r="Y1160" s="24"/>
      <c r="Z1160" s="24"/>
      <c r="AB1160" s="24"/>
    </row>
    <row r="1161" spans="1:28" s="11" customFormat="1" ht="20.100000000000001" customHeight="1" x14ac:dyDescent="0.25">
      <c r="A1161" s="12" t="str">
        <f>IF(ISBLANK(CLASSI!$B1176),"",IFERROR(CLASSI!$B1176,""))</f>
        <v/>
      </c>
      <c r="B1161" s="12" t="str">
        <f>IF(ISBLANK(VLOOKUP($A1161,CLASSI!$B:$E,2,FALSE)),"",IFERROR(VLOOKUP($A1161,CLASSI!$B:$E,2,FALSE),""))</f>
        <v/>
      </c>
      <c r="C1161" s="12"/>
      <c r="D1161" s="12"/>
      <c r="M1161" s="10"/>
      <c r="N1161" s="10"/>
      <c r="U1161" s="42"/>
      <c r="V1161" s="42"/>
      <c r="W1161" s="42"/>
      <c r="X1161" s="24"/>
      <c r="Y1161" s="24"/>
      <c r="Z1161" s="24"/>
      <c r="AB1161" s="24"/>
    </row>
    <row r="1162" spans="1:28" s="11" customFormat="1" ht="20.100000000000001" customHeight="1" x14ac:dyDescent="0.25">
      <c r="A1162" s="12" t="str">
        <f>IF(ISBLANK(CLASSI!$B1177),"",IFERROR(CLASSI!$B1177,""))</f>
        <v/>
      </c>
      <c r="B1162" s="12" t="str">
        <f>IF(ISBLANK(VLOOKUP($A1162,CLASSI!$B:$E,2,FALSE)),"",IFERROR(VLOOKUP($A1162,CLASSI!$B:$E,2,FALSE),""))</f>
        <v/>
      </c>
      <c r="C1162" s="12"/>
      <c r="D1162" s="12"/>
      <c r="M1162" s="10"/>
      <c r="N1162" s="10"/>
      <c r="U1162" s="42"/>
      <c r="V1162" s="42"/>
      <c r="W1162" s="42"/>
      <c r="X1162" s="24"/>
      <c r="Y1162" s="24"/>
      <c r="Z1162" s="24"/>
      <c r="AB1162" s="24"/>
    </row>
    <row r="1163" spans="1:28" s="11" customFormat="1" ht="20.100000000000001" customHeight="1" x14ac:dyDescent="0.25">
      <c r="A1163" s="12" t="str">
        <f>IF(ISBLANK(CLASSI!$B1178),"",IFERROR(CLASSI!$B1178,""))</f>
        <v/>
      </c>
      <c r="B1163" s="12" t="str">
        <f>IF(ISBLANK(VLOOKUP($A1163,CLASSI!$B:$E,2,FALSE)),"",IFERROR(VLOOKUP($A1163,CLASSI!$B:$E,2,FALSE),""))</f>
        <v/>
      </c>
      <c r="C1163" s="12"/>
      <c r="D1163" s="12"/>
      <c r="M1163" s="10"/>
      <c r="N1163" s="10"/>
      <c r="U1163" s="42"/>
      <c r="V1163" s="42"/>
      <c r="W1163" s="42"/>
      <c r="X1163" s="24"/>
      <c r="Y1163" s="24"/>
      <c r="Z1163" s="24"/>
      <c r="AB1163" s="24"/>
    </row>
    <row r="1164" spans="1:28" s="11" customFormat="1" ht="20.100000000000001" customHeight="1" x14ac:dyDescent="0.25">
      <c r="A1164" s="12" t="str">
        <f>IF(ISBLANK(CLASSI!$B1179),"",IFERROR(CLASSI!$B1179,""))</f>
        <v/>
      </c>
      <c r="B1164" s="12" t="str">
        <f>IF(ISBLANK(VLOOKUP($A1164,CLASSI!$B:$E,2,FALSE)),"",IFERROR(VLOOKUP($A1164,CLASSI!$B:$E,2,FALSE),""))</f>
        <v/>
      </c>
      <c r="C1164" s="12"/>
      <c r="D1164" s="12"/>
      <c r="M1164" s="10"/>
      <c r="N1164" s="10"/>
      <c r="U1164" s="42"/>
      <c r="V1164" s="42"/>
      <c r="W1164" s="42"/>
      <c r="X1164" s="24"/>
      <c r="Y1164" s="24"/>
      <c r="Z1164" s="24"/>
      <c r="AB1164" s="24"/>
    </row>
    <row r="1165" spans="1:28" s="11" customFormat="1" ht="20.100000000000001" customHeight="1" x14ac:dyDescent="0.25">
      <c r="A1165" s="12" t="str">
        <f>IF(ISBLANK(CLASSI!$B1180),"",IFERROR(CLASSI!$B1180,""))</f>
        <v/>
      </c>
      <c r="B1165" s="12" t="str">
        <f>IF(ISBLANK(VLOOKUP($A1165,CLASSI!$B:$E,2,FALSE)),"",IFERROR(VLOOKUP($A1165,CLASSI!$B:$E,2,FALSE),""))</f>
        <v/>
      </c>
      <c r="C1165" s="12"/>
      <c r="D1165" s="12"/>
      <c r="M1165" s="10"/>
      <c r="N1165" s="10"/>
      <c r="U1165" s="42"/>
      <c r="V1165" s="42"/>
      <c r="W1165" s="42"/>
      <c r="X1165" s="24"/>
      <c r="Y1165" s="24"/>
      <c r="Z1165" s="24"/>
      <c r="AB1165" s="24"/>
    </row>
    <row r="1166" spans="1:28" s="11" customFormat="1" ht="20.100000000000001" customHeight="1" x14ac:dyDescent="0.25">
      <c r="A1166" s="12" t="str">
        <f>IF(ISBLANK(CLASSI!$B1181),"",IFERROR(CLASSI!$B1181,""))</f>
        <v/>
      </c>
      <c r="B1166" s="12" t="str">
        <f>IF(ISBLANK(VLOOKUP($A1166,CLASSI!$B:$E,2,FALSE)),"",IFERROR(VLOOKUP($A1166,CLASSI!$B:$E,2,FALSE),""))</f>
        <v/>
      </c>
      <c r="C1166" s="12"/>
      <c r="D1166" s="12"/>
      <c r="M1166" s="10"/>
      <c r="N1166" s="10"/>
      <c r="U1166" s="42"/>
      <c r="V1166" s="42"/>
      <c r="W1166" s="42"/>
      <c r="X1166" s="24"/>
      <c r="Y1166" s="24"/>
      <c r="Z1166" s="24"/>
      <c r="AB1166" s="24"/>
    </row>
    <row r="1167" spans="1:28" s="11" customFormat="1" ht="20.100000000000001" customHeight="1" x14ac:dyDescent="0.25">
      <c r="A1167" s="12" t="str">
        <f>IF(ISBLANK(CLASSI!$B1182),"",IFERROR(CLASSI!$B1182,""))</f>
        <v/>
      </c>
      <c r="B1167" s="12" t="str">
        <f>IF(ISBLANK(VLOOKUP($A1167,CLASSI!$B:$E,2,FALSE)),"",IFERROR(VLOOKUP($A1167,CLASSI!$B:$E,2,FALSE),""))</f>
        <v/>
      </c>
      <c r="C1167" s="12"/>
      <c r="D1167" s="12"/>
      <c r="M1167" s="10"/>
      <c r="N1167" s="10"/>
      <c r="U1167" s="42"/>
      <c r="V1167" s="42"/>
      <c r="W1167" s="42"/>
      <c r="X1167" s="24"/>
      <c r="Y1167" s="24"/>
      <c r="Z1167" s="24"/>
      <c r="AB1167" s="24"/>
    </row>
    <row r="1168" spans="1:28" s="11" customFormat="1" ht="20.100000000000001" customHeight="1" x14ac:dyDescent="0.25">
      <c r="A1168" s="12" t="str">
        <f>IF(ISBLANK(CLASSI!$B1183),"",IFERROR(CLASSI!$B1183,""))</f>
        <v/>
      </c>
      <c r="B1168" s="12" t="str">
        <f>IF(ISBLANK(VLOOKUP($A1168,CLASSI!$B:$E,2,FALSE)),"",IFERROR(VLOOKUP($A1168,CLASSI!$B:$E,2,FALSE),""))</f>
        <v/>
      </c>
      <c r="C1168" s="12"/>
      <c r="D1168" s="12"/>
      <c r="M1168" s="10"/>
      <c r="N1168" s="10"/>
      <c r="U1168" s="42"/>
      <c r="V1168" s="42"/>
      <c r="W1168" s="42"/>
      <c r="X1168" s="24"/>
      <c r="Y1168" s="24"/>
      <c r="Z1168" s="24"/>
      <c r="AB1168" s="24"/>
    </row>
    <row r="1169" spans="1:28" s="11" customFormat="1" ht="20.100000000000001" customHeight="1" x14ac:dyDescent="0.25">
      <c r="A1169" s="12" t="str">
        <f>IF(ISBLANK(CLASSI!$B1184),"",IFERROR(CLASSI!$B1184,""))</f>
        <v/>
      </c>
      <c r="B1169" s="12" t="str">
        <f>IF(ISBLANK(VLOOKUP($A1169,CLASSI!$B:$E,2,FALSE)),"",IFERROR(VLOOKUP($A1169,CLASSI!$B:$E,2,FALSE),""))</f>
        <v/>
      </c>
      <c r="C1169" s="12"/>
      <c r="D1169" s="12"/>
      <c r="M1169" s="10"/>
      <c r="N1169" s="10"/>
      <c r="U1169" s="42"/>
      <c r="V1169" s="42"/>
      <c r="W1169" s="42"/>
      <c r="X1169" s="24"/>
      <c r="Y1169" s="24"/>
      <c r="Z1169" s="24"/>
      <c r="AB1169" s="24"/>
    </row>
    <row r="1170" spans="1:28" s="11" customFormat="1" ht="20.100000000000001" customHeight="1" x14ac:dyDescent="0.25">
      <c r="A1170" s="12" t="str">
        <f>IF(ISBLANK(CLASSI!$B1185),"",IFERROR(CLASSI!$B1185,""))</f>
        <v/>
      </c>
      <c r="B1170" s="12" t="str">
        <f>IF(ISBLANK(VLOOKUP($A1170,CLASSI!$B:$E,2,FALSE)),"",IFERROR(VLOOKUP($A1170,CLASSI!$B:$E,2,FALSE),""))</f>
        <v/>
      </c>
      <c r="C1170" s="12"/>
      <c r="D1170" s="12"/>
      <c r="M1170" s="10"/>
      <c r="N1170" s="10"/>
      <c r="U1170" s="42"/>
      <c r="V1170" s="42"/>
      <c r="W1170" s="42"/>
      <c r="X1170" s="24"/>
      <c r="Y1170" s="24"/>
      <c r="Z1170" s="24"/>
      <c r="AB1170" s="24"/>
    </row>
    <row r="1171" spans="1:28" s="11" customFormat="1" ht="20.100000000000001" customHeight="1" x14ac:dyDescent="0.25">
      <c r="A1171" s="12" t="str">
        <f>IF(ISBLANK(CLASSI!$B1186),"",IFERROR(CLASSI!$B1186,""))</f>
        <v/>
      </c>
      <c r="B1171" s="12" t="str">
        <f>IF(ISBLANK(VLOOKUP($A1171,CLASSI!$B:$E,2,FALSE)),"",IFERROR(VLOOKUP($A1171,CLASSI!$B:$E,2,FALSE),""))</f>
        <v/>
      </c>
      <c r="C1171" s="12"/>
      <c r="D1171" s="12"/>
      <c r="M1171" s="10"/>
      <c r="N1171" s="10"/>
      <c r="U1171" s="42"/>
      <c r="V1171" s="42"/>
      <c r="W1171" s="42"/>
      <c r="X1171" s="24"/>
      <c r="Y1171" s="24"/>
      <c r="Z1171" s="24"/>
      <c r="AB1171" s="24"/>
    </row>
    <row r="1172" spans="1:28" s="11" customFormat="1" ht="20.100000000000001" customHeight="1" x14ac:dyDescent="0.25">
      <c r="A1172" s="12" t="str">
        <f>IF(ISBLANK(CLASSI!$B1187),"",IFERROR(CLASSI!$B1187,""))</f>
        <v/>
      </c>
      <c r="B1172" s="12" t="str">
        <f>IF(ISBLANK(VLOOKUP($A1172,CLASSI!$B:$E,2,FALSE)),"",IFERROR(VLOOKUP($A1172,CLASSI!$B:$E,2,FALSE),""))</f>
        <v/>
      </c>
      <c r="C1172" s="12"/>
      <c r="D1172" s="12"/>
      <c r="M1172" s="10"/>
      <c r="N1172" s="10"/>
      <c r="U1172" s="42"/>
      <c r="V1172" s="42"/>
      <c r="W1172" s="42"/>
      <c r="X1172" s="24"/>
      <c r="Y1172" s="24"/>
      <c r="Z1172" s="24"/>
      <c r="AB1172" s="24"/>
    </row>
    <row r="1173" spans="1:28" s="11" customFormat="1" ht="20.100000000000001" customHeight="1" x14ac:dyDescent="0.25">
      <c r="A1173" s="12" t="str">
        <f>IF(ISBLANK(CLASSI!$B1188),"",IFERROR(CLASSI!$B1188,""))</f>
        <v/>
      </c>
      <c r="B1173" s="12" t="str">
        <f>IF(ISBLANK(VLOOKUP($A1173,CLASSI!$B:$E,2,FALSE)),"",IFERROR(VLOOKUP($A1173,CLASSI!$B:$E,2,FALSE),""))</f>
        <v/>
      </c>
      <c r="C1173" s="12"/>
      <c r="D1173" s="12"/>
      <c r="M1173" s="10"/>
      <c r="N1173" s="10"/>
      <c r="U1173" s="42"/>
      <c r="V1173" s="42"/>
      <c r="W1173" s="42"/>
      <c r="X1173" s="24"/>
      <c r="Y1173" s="24"/>
      <c r="Z1173" s="24"/>
      <c r="AB1173" s="24"/>
    </row>
    <row r="1174" spans="1:28" s="11" customFormat="1" ht="20.100000000000001" customHeight="1" x14ac:dyDescent="0.25">
      <c r="A1174" s="12" t="str">
        <f>IF(ISBLANK(CLASSI!$B1189),"",IFERROR(CLASSI!$B1189,""))</f>
        <v/>
      </c>
      <c r="B1174" s="12" t="str">
        <f>IF(ISBLANK(VLOOKUP($A1174,CLASSI!$B:$E,2,FALSE)),"",IFERROR(VLOOKUP($A1174,CLASSI!$B:$E,2,FALSE),""))</f>
        <v/>
      </c>
      <c r="C1174" s="12"/>
      <c r="D1174" s="12"/>
      <c r="M1174" s="10"/>
      <c r="N1174" s="10"/>
      <c r="U1174" s="42"/>
      <c r="V1174" s="42"/>
      <c r="W1174" s="42"/>
      <c r="X1174" s="24"/>
      <c r="Y1174" s="24"/>
      <c r="Z1174" s="24"/>
      <c r="AB1174" s="24"/>
    </row>
    <row r="1175" spans="1:28" s="11" customFormat="1" ht="20.100000000000001" customHeight="1" x14ac:dyDescent="0.25">
      <c r="A1175" s="12" t="str">
        <f>IF(ISBLANK(CLASSI!$B1190),"",IFERROR(CLASSI!$B1190,""))</f>
        <v/>
      </c>
      <c r="B1175" s="12" t="str">
        <f>IF(ISBLANK(VLOOKUP($A1175,CLASSI!$B:$E,2,FALSE)),"",IFERROR(VLOOKUP($A1175,CLASSI!$B:$E,2,FALSE),""))</f>
        <v/>
      </c>
      <c r="C1175" s="12"/>
      <c r="D1175" s="12"/>
      <c r="M1175" s="10"/>
      <c r="N1175" s="10"/>
      <c r="U1175" s="42"/>
      <c r="V1175" s="42"/>
      <c r="W1175" s="42"/>
      <c r="X1175" s="24"/>
      <c r="Y1175" s="24"/>
      <c r="Z1175" s="24"/>
      <c r="AB1175" s="24"/>
    </row>
    <row r="1176" spans="1:28" s="11" customFormat="1" ht="20.100000000000001" customHeight="1" x14ac:dyDescent="0.25">
      <c r="A1176" s="12" t="str">
        <f>IF(ISBLANK(CLASSI!$B1191),"",IFERROR(CLASSI!$B1191,""))</f>
        <v/>
      </c>
      <c r="B1176" s="12" t="str">
        <f>IF(ISBLANK(VLOOKUP($A1176,CLASSI!$B:$E,2,FALSE)),"",IFERROR(VLOOKUP($A1176,CLASSI!$B:$E,2,FALSE),""))</f>
        <v/>
      </c>
      <c r="C1176" s="12"/>
      <c r="D1176" s="12"/>
      <c r="M1176" s="10"/>
      <c r="N1176" s="10"/>
      <c r="U1176" s="42"/>
      <c r="V1176" s="42"/>
      <c r="W1176" s="42"/>
      <c r="X1176" s="24"/>
      <c r="Y1176" s="24"/>
      <c r="Z1176" s="24"/>
      <c r="AB1176" s="24"/>
    </row>
    <row r="1177" spans="1:28" s="11" customFormat="1" ht="20.100000000000001" customHeight="1" x14ac:dyDescent="0.25">
      <c r="A1177" s="12" t="str">
        <f>IF(ISBLANK(CLASSI!$B1192),"",IFERROR(CLASSI!$B1192,""))</f>
        <v/>
      </c>
      <c r="B1177" s="12" t="str">
        <f>IF(ISBLANK(VLOOKUP($A1177,CLASSI!$B:$E,2,FALSE)),"",IFERROR(VLOOKUP($A1177,CLASSI!$B:$E,2,FALSE),""))</f>
        <v/>
      </c>
      <c r="C1177" s="12"/>
      <c r="D1177" s="12"/>
      <c r="M1177" s="10"/>
      <c r="N1177" s="10"/>
      <c r="U1177" s="42"/>
      <c r="V1177" s="42"/>
      <c r="W1177" s="42"/>
      <c r="X1177" s="24"/>
      <c r="Y1177" s="24"/>
      <c r="Z1177" s="24"/>
      <c r="AB1177" s="24"/>
    </row>
    <row r="1178" spans="1:28" s="11" customFormat="1" ht="20.100000000000001" customHeight="1" x14ac:dyDescent="0.25">
      <c r="A1178" s="12" t="str">
        <f>IF(ISBLANK(CLASSI!$B1193),"",IFERROR(CLASSI!$B1193,""))</f>
        <v/>
      </c>
      <c r="B1178" s="12" t="str">
        <f>IF(ISBLANK(VLOOKUP($A1178,CLASSI!$B:$E,2,FALSE)),"",IFERROR(VLOOKUP($A1178,CLASSI!$B:$E,2,FALSE),""))</f>
        <v/>
      </c>
      <c r="C1178" s="12"/>
      <c r="D1178" s="12"/>
      <c r="M1178" s="10"/>
      <c r="N1178" s="10"/>
      <c r="U1178" s="42"/>
      <c r="V1178" s="42"/>
      <c r="W1178" s="42"/>
      <c r="X1178" s="24"/>
      <c r="Y1178" s="24"/>
      <c r="Z1178" s="24"/>
      <c r="AB1178" s="24"/>
    </row>
    <row r="1179" spans="1:28" s="11" customFormat="1" ht="20.100000000000001" customHeight="1" x14ac:dyDescent="0.25">
      <c r="A1179" s="12" t="str">
        <f>IF(ISBLANK(CLASSI!$B1194),"",IFERROR(CLASSI!$B1194,""))</f>
        <v/>
      </c>
      <c r="B1179" s="12" t="str">
        <f>IF(ISBLANK(VLOOKUP($A1179,CLASSI!$B:$E,2,FALSE)),"",IFERROR(VLOOKUP($A1179,CLASSI!$B:$E,2,FALSE),""))</f>
        <v/>
      </c>
      <c r="C1179" s="12"/>
      <c r="D1179" s="12"/>
      <c r="M1179" s="10"/>
      <c r="N1179" s="10"/>
      <c r="U1179" s="42"/>
      <c r="V1179" s="42"/>
      <c r="W1179" s="42"/>
      <c r="X1179" s="24"/>
      <c r="Y1179" s="24"/>
      <c r="Z1179" s="24"/>
      <c r="AB1179" s="24"/>
    </row>
    <row r="1180" spans="1:28" s="11" customFormat="1" ht="20.100000000000001" customHeight="1" x14ac:dyDescent="0.25">
      <c r="A1180" s="12" t="str">
        <f>IF(ISBLANK(CLASSI!$B1195),"",IFERROR(CLASSI!$B1195,""))</f>
        <v/>
      </c>
      <c r="B1180" s="12" t="str">
        <f>IF(ISBLANK(VLOOKUP($A1180,CLASSI!$B:$E,2,FALSE)),"",IFERROR(VLOOKUP($A1180,CLASSI!$B:$E,2,FALSE),""))</f>
        <v/>
      </c>
      <c r="C1180" s="12"/>
      <c r="D1180" s="12"/>
      <c r="M1180" s="10"/>
      <c r="N1180" s="10"/>
      <c r="U1180" s="42"/>
      <c r="V1180" s="42"/>
      <c r="W1180" s="42"/>
      <c r="X1180" s="24"/>
      <c r="Y1180" s="24"/>
      <c r="Z1180" s="24"/>
      <c r="AB1180" s="24"/>
    </row>
    <row r="1181" spans="1:28" s="11" customFormat="1" ht="20.100000000000001" customHeight="1" x14ac:dyDescent="0.25">
      <c r="A1181" s="12" t="str">
        <f>IF(ISBLANK(CLASSI!$B1196),"",IFERROR(CLASSI!$B1196,""))</f>
        <v/>
      </c>
      <c r="B1181" s="12" t="str">
        <f>IF(ISBLANK(VLOOKUP($A1181,CLASSI!$B:$E,2,FALSE)),"",IFERROR(VLOOKUP($A1181,CLASSI!$B:$E,2,FALSE),""))</f>
        <v/>
      </c>
      <c r="C1181" s="12"/>
      <c r="D1181" s="12"/>
      <c r="M1181" s="10"/>
      <c r="N1181" s="10"/>
      <c r="U1181" s="42"/>
      <c r="V1181" s="42"/>
      <c r="W1181" s="42"/>
      <c r="X1181" s="24"/>
      <c r="Y1181" s="24"/>
      <c r="Z1181" s="24"/>
      <c r="AB1181" s="24"/>
    </row>
    <row r="1182" spans="1:28" s="11" customFormat="1" ht="20.100000000000001" customHeight="1" x14ac:dyDescent="0.25">
      <c r="A1182" s="12" t="str">
        <f>IF(ISBLANK(CLASSI!$B1197),"",IFERROR(CLASSI!$B1197,""))</f>
        <v/>
      </c>
      <c r="B1182" s="12" t="str">
        <f>IF(ISBLANK(VLOOKUP($A1182,CLASSI!$B:$E,2,FALSE)),"",IFERROR(VLOOKUP($A1182,CLASSI!$B:$E,2,FALSE),""))</f>
        <v/>
      </c>
      <c r="C1182" s="12"/>
      <c r="D1182" s="12"/>
      <c r="M1182" s="10"/>
      <c r="N1182" s="10"/>
      <c r="U1182" s="42"/>
      <c r="V1182" s="42"/>
      <c r="W1182" s="42"/>
      <c r="X1182" s="24"/>
      <c r="Y1182" s="24"/>
      <c r="Z1182" s="24"/>
      <c r="AB1182" s="24"/>
    </row>
    <row r="1183" spans="1:28" s="11" customFormat="1" ht="20.100000000000001" customHeight="1" x14ac:dyDescent="0.25">
      <c r="A1183" s="12" t="str">
        <f>IF(ISBLANK(CLASSI!$B1198),"",IFERROR(CLASSI!$B1198,""))</f>
        <v/>
      </c>
      <c r="B1183" s="12" t="str">
        <f>IF(ISBLANK(VLOOKUP($A1183,CLASSI!$B:$E,2,FALSE)),"",IFERROR(VLOOKUP($A1183,CLASSI!$B:$E,2,FALSE),""))</f>
        <v/>
      </c>
      <c r="C1183" s="12"/>
      <c r="D1183" s="12"/>
      <c r="M1183" s="10"/>
      <c r="N1183" s="10"/>
      <c r="U1183" s="42"/>
      <c r="V1183" s="42"/>
      <c r="W1183" s="42"/>
      <c r="X1183" s="24"/>
      <c r="Y1183" s="24"/>
      <c r="Z1183" s="24"/>
      <c r="AB1183" s="24"/>
    </row>
    <row r="1184" spans="1:28" s="11" customFormat="1" ht="20.100000000000001" customHeight="1" x14ac:dyDescent="0.25">
      <c r="A1184" s="12" t="str">
        <f>IF(ISBLANK(CLASSI!$B1199),"",IFERROR(CLASSI!$B1199,""))</f>
        <v/>
      </c>
      <c r="B1184" s="12" t="str">
        <f>IF(ISBLANK(VLOOKUP($A1184,CLASSI!$B:$E,2,FALSE)),"",IFERROR(VLOOKUP($A1184,CLASSI!$B:$E,2,FALSE),""))</f>
        <v/>
      </c>
      <c r="C1184" s="12"/>
      <c r="D1184" s="12"/>
      <c r="M1184" s="10"/>
      <c r="N1184" s="10"/>
      <c r="U1184" s="42"/>
      <c r="V1184" s="42"/>
      <c r="W1184" s="42"/>
      <c r="X1184" s="24"/>
      <c r="Y1184" s="24"/>
      <c r="Z1184" s="24"/>
      <c r="AB1184" s="24"/>
    </row>
    <row r="1185" spans="1:28" s="11" customFormat="1" ht="20.100000000000001" customHeight="1" x14ac:dyDescent="0.25">
      <c r="A1185" s="12" t="str">
        <f>IF(ISBLANK(CLASSI!$B1200),"",IFERROR(CLASSI!$B1200,""))</f>
        <v/>
      </c>
      <c r="B1185" s="12" t="str">
        <f>IF(ISBLANK(VLOOKUP($A1185,CLASSI!$B:$E,2,FALSE)),"",IFERROR(VLOOKUP($A1185,CLASSI!$B:$E,2,FALSE),""))</f>
        <v/>
      </c>
      <c r="C1185" s="12"/>
      <c r="D1185" s="12"/>
      <c r="M1185" s="10"/>
      <c r="N1185" s="10"/>
      <c r="U1185" s="42"/>
      <c r="V1185" s="42"/>
      <c r="W1185" s="42"/>
      <c r="X1185" s="24"/>
      <c r="Y1185" s="24"/>
      <c r="Z1185" s="24"/>
      <c r="AB1185" s="24"/>
    </row>
    <row r="1186" spans="1:28" s="11" customFormat="1" ht="20.100000000000001" customHeight="1" x14ac:dyDescent="0.25">
      <c r="A1186" s="12" t="str">
        <f>IF(ISBLANK(CLASSI!$B1201),"",IFERROR(CLASSI!$B1201,""))</f>
        <v/>
      </c>
      <c r="B1186" s="12" t="str">
        <f>IF(ISBLANK(VLOOKUP($A1186,CLASSI!$B:$E,2,FALSE)),"",IFERROR(VLOOKUP($A1186,CLASSI!$B:$E,2,FALSE),""))</f>
        <v/>
      </c>
      <c r="C1186" s="12"/>
      <c r="D1186" s="12"/>
      <c r="M1186" s="10"/>
      <c r="N1186" s="10"/>
      <c r="U1186" s="42"/>
      <c r="V1186" s="42"/>
      <c r="W1186" s="42"/>
      <c r="X1186" s="24"/>
      <c r="Y1186" s="24"/>
      <c r="Z1186" s="24"/>
      <c r="AB1186" s="24"/>
    </row>
    <row r="1187" spans="1:28" s="11" customFormat="1" ht="20.100000000000001" customHeight="1" x14ac:dyDescent="0.25">
      <c r="A1187" s="12" t="str">
        <f>IF(ISBLANK(CLASSI!$B1202),"",IFERROR(CLASSI!$B1202,""))</f>
        <v/>
      </c>
      <c r="B1187" s="12" t="str">
        <f>IF(ISBLANK(VLOOKUP($A1187,CLASSI!$B:$E,2,FALSE)),"",IFERROR(VLOOKUP($A1187,CLASSI!$B:$E,2,FALSE),""))</f>
        <v/>
      </c>
      <c r="C1187" s="12"/>
      <c r="D1187" s="12"/>
      <c r="M1187" s="10"/>
      <c r="N1187" s="10"/>
      <c r="U1187" s="42"/>
      <c r="V1187" s="42"/>
      <c r="W1187" s="42"/>
      <c r="X1187" s="24"/>
      <c r="Y1187" s="24"/>
      <c r="Z1187" s="24"/>
      <c r="AB1187" s="24"/>
    </row>
    <row r="1188" spans="1:28" s="11" customFormat="1" ht="20.100000000000001" customHeight="1" x14ac:dyDescent="0.25">
      <c r="A1188" s="12" t="str">
        <f>IF(ISBLANK(CLASSI!$B1203),"",IFERROR(CLASSI!$B1203,""))</f>
        <v/>
      </c>
      <c r="B1188" s="12" t="str">
        <f>IF(ISBLANK(VLOOKUP($A1188,CLASSI!$B:$E,2,FALSE)),"",IFERROR(VLOOKUP($A1188,CLASSI!$B:$E,2,FALSE),""))</f>
        <v/>
      </c>
      <c r="C1188" s="12"/>
      <c r="D1188" s="12"/>
      <c r="M1188" s="10"/>
      <c r="N1188" s="10"/>
      <c r="U1188" s="42"/>
      <c r="V1188" s="42"/>
      <c r="W1188" s="42"/>
      <c r="X1188" s="24"/>
      <c r="Y1188" s="24"/>
      <c r="Z1188" s="24"/>
      <c r="AB1188" s="24"/>
    </row>
    <row r="1189" spans="1:28" s="11" customFormat="1" ht="20.100000000000001" customHeight="1" x14ac:dyDescent="0.25">
      <c r="A1189" s="12" t="str">
        <f>IF(ISBLANK(CLASSI!$B1204),"",IFERROR(CLASSI!$B1204,""))</f>
        <v/>
      </c>
      <c r="B1189" s="12" t="str">
        <f>IF(ISBLANK(VLOOKUP($A1189,CLASSI!$B:$E,2,FALSE)),"",IFERROR(VLOOKUP($A1189,CLASSI!$B:$E,2,FALSE),""))</f>
        <v/>
      </c>
      <c r="C1189" s="12"/>
      <c r="D1189" s="12"/>
      <c r="M1189" s="10"/>
      <c r="N1189" s="10"/>
      <c r="U1189" s="42"/>
      <c r="V1189" s="42"/>
      <c r="W1189" s="42"/>
      <c r="X1189" s="24"/>
      <c r="Y1189" s="24"/>
      <c r="Z1189" s="24"/>
      <c r="AB1189" s="24"/>
    </row>
    <row r="1190" spans="1:28" s="11" customFormat="1" ht="20.100000000000001" customHeight="1" x14ac:dyDescent="0.25">
      <c r="A1190" s="12" t="str">
        <f>IF(ISBLANK(CLASSI!$B1205),"",IFERROR(CLASSI!$B1205,""))</f>
        <v/>
      </c>
      <c r="B1190" s="12" t="str">
        <f>IF(ISBLANK(VLOOKUP($A1190,CLASSI!$B:$E,2,FALSE)),"",IFERROR(VLOOKUP($A1190,CLASSI!$B:$E,2,FALSE),""))</f>
        <v/>
      </c>
      <c r="C1190" s="12"/>
      <c r="D1190" s="12"/>
      <c r="M1190" s="10"/>
      <c r="N1190" s="10"/>
      <c r="U1190" s="42"/>
      <c r="V1190" s="42"/>
      <c r="W1190" s="42"/>
      <c r="X1190" s="24"/>
      <c r="Y1190" s="24"/>
      <c r="Z1190" s="24"/>
      <c r="AB1190" s="24"/>
    </row>
    <row r="1191" spans="1:28" s="11" customFormat="1" ht="20.100000000000001" customHeight="1" x14ac:dyDescent="0.25">
      <c r="A1191" s="12" t="str">
        <f>IF(ISBLANK(CLASSI!$B1206),"",IFERROR(CLASSI!$B1206,""))</f>
        <v/>
      </c>
      <c r="B1191" s="12" t="str">
        <f>IF(ISBLANK(VLOOKUP($A1191,CLASSI!$B:$E,2,FALSE)),"",IFERROR(VLOOKUP($A1191,CLASSI!$B:$E,2,FALSE),""))</f>
        <v/>
      </c>
      <c r="C1191" s="12"/>
      <c r="D1191" s="12"/>
      <c r="M1191" s="10"/>
      <c r="N1191" s="10"/>
      <c r="U1191" s="42"/>
      <c r="V1191" s="42"/>
      <c r="W1191" s="42"/>
      <c r="X1191" s="24"/>
      <c r="Y1191" s="24"/>
      <c r="Z1191" s="24"/>
      <c r="AB1191" s="24"/>
    </row>
    <row r="1192" spans="1:28" s="11" customFormat="1" ht="20.100000000000001" customHeight="1" x14ac:dyDescent="0.25">
      <c r="A1192" s="12" t="str">
        <f>IF(ISBLANK(CLASSI!$B1207),"",IFERROR(CLASSI!$B1207,""))</f>
        <v/>
      </c>
      <c r="B1192" s="12" t="str">
        <f>IF(ISBLANK(VLOOKUP($A1192,CLASSI!$B:$E,2,FALSE)),"",IFERROR(VLOOKUP($A1192,CLASSI!$B:$E,2,FALSE),""))</f>
        <v/>
      </c>
      <c r="C1192" s="12"/>
      <c r="D1192" s="12"/>
      <c r="M1192" s="10"/>
      <c r="N1192" s="10"/>
      <c r="U1192" s="42"/>
      <c r="V1192" s="42"/>
      <c r="W1192" s="42"/>
      <c r="X1192" s="24"/>
      <c r="Y1192" s="24"/>
      <c r="Z1192" s="24"/>
      <c r="AB1192" s="24"/>
    </row>
    <row r="1193" spans="1:28" s="11" customFormat="1" ht="20.100000000000001" customHeight="1" x14ac:dyDescent="0.25">
      <c r="A1193" s="12" t="str">
        <f>IF(ISBLANK(CLASSI!$B1208),"",IFERROR(CLASSI!$B1208,""))</f>
        <v/>
      </c>
      <c r="B1193" s="12" t="str">
        <f>IF(ISBLANK(VLOOKUP($A1193,CLASSI!$B:$E,2,FALSE)),"",IFERROR(VLOOKUP($A1193,CLASSI!$B:$E,2,FALSE),""))</f>
        <v/>
      </c>
      <c r="C1193" s="12"/>
      <c r="D1193" s="12"/>
      <c r="M1193" s="10"/>
      <c r="N1193" s="10"/>
      <c r="U1193" s="42"/>
      <c r="V1193" s="42"/>
      <c r="W1193" s="42"/>
      <c r="X1193" s="24"/>
      <c r="Y1193" s="24"/>
      <c r="Z1193" s="24"/>
      <c r="AB1193" s="24"/>
    </row>
    <row r="1194" spans="1:28" s="11" customFormat="1" ht="20.100000000000001" customHeight="1" x14ac:dyDescent="0.25">
      <c r="A1194" s="12" t="str">
        <f>IF(ISBLANK(CLASSI!$B1209),"",IFERROR(CLASSI!$B1209,""))</f>
        <v/>
      </c>
      <c r="B1194" s="12" t="str">
        <f>IF(ISBLANK(VLOOKUP($A1194,CLASSI!$B:$E,2,FALSE)),"",IFERROR(VLOOKUP($A1194,CLASSI!$B:$E,2,FALSE),""))</f>
        <v/>
      </c>
      <c r="C1194" s="12"/>
      <c r="D1194" s="12"/>
      <c r="M1194" s="10"/>
      <c r="N1194" s="10"/>
      <c r="U1194" s="42"/>
      <c r="V1194" s="42"/>
      <c r="W1194" s="42"/>
      <c r="X1194" s="24"/>
      <c r="Y1194" s="24"/>
      <c r="Z1194" s="24"/>
      <c r="AB1194" s="24"/>
    </row>
    <row r="1195" spans="1:28" s="11" customFormat="1" ht="20.100000000000001" customHeight="1" x14ac:dyDescent="0.25">
      <c r="A1195" s="12" t="str">
        <f>IF(ISBLANK(CLASSI!$B1210),"",IFERROR(CLASSI!$B1210,""))</f>
        <v/>
      </c>
      <c r="B1195" s="12" t="str">
        <f>IF(ISBLANK(VLOOKUP($A1195,CLASSI!$B:$E,2,FALSE)),"",IFERROR(VLOOKUP($A1195,CLASSI!$B:$E,2,FALSE),""))</f>
        <v/>
      </c>
      <c r="C1195" s="12"/>
      <c r="D1195" s="12"/>
      <c r="M1195" s="10"/>
      <c r="N1195" s="10"/>
      <c r="U1195" s="42"/>
      <c r="V1195" s="42"/>
      <c r="W1195" s="42"/>
      <c r="X1195" s="24"/>
      <c r="Y1195" s="24"/>
      <c r="Z1195" s="24"/>
      <c r="AB1195" s="24"/>
    </row>
    <row r="1196" spans="1:28" s="11" customFormat="1" ht="20.100000000000001" customHeight="1" x14ac:dyDescent="0.25">
      <c r="A1196" s="12" t="str">
        <f>IF(ISBLANK(CLASSI!$B1211),"",IFERROR(CLASSI!$B1211,""))</f>
        <v/>
      </c>
      <c r="B1196" s="12" t="str">
        <f>IF(ISBLANK(VLOOKUP($A1196,CLASSI!$B:$E,2,FALSE)),"",IFERROR(VLOOKUP($A1196,CLASSI!$B:$E,2,FALSE),""))</f>
        <v/>
      </c>
      <c r="C1196" s="12"/>
      <c r="D1196" s="12"/>
      <c r="M1196" s="10"/>
      <c r="N1196" s="10"/>
      <c r="U1196" s="42"/>
      <c r="V1196" s="42"/>
      <c r="W1196" s="42"/>
      <c r="X1196" s="24"/>
      <c r="Y1196" s="24"/>
      <c r="Z1196" s="24"/>
      <c r="AB1196" s="24"/>
    </row>
    <row r="1197" spans="1:28" s="11" customFormat="1" ht="20.100000000000001" customHeight="1" x14ac:dyDescent="0.25">
      <c r="A1197" s="12" t="str">
        <f>IF(ISBLANK(CLASSI!$B1212),"",IFERROR(CLASSI!$B1212,""))</f>
        <v/>
      </c>
      <c r="B1197" s="12" t="str">
        <f>IF(ISBLANK(VLOOKUP($A1197,CLASSI!$B:$E,2,FALSE)),"",IFERROR(VLOOKUP($A1197,CLASSI!$B:$E,2,FALSE),""))</f>
        <v/>
      </c>
      <c r="C1197" s="12"/>
      <c r="D1197" s="12"/>
      <c r="M1197" s="10"/>
      <c r="N1197" s="10"/>
      <c r="U1197" s="42"/>
      <c r="V1197" s="42"/>
      <c r="W1197" s="42"/>
      <c r="X1197" s="24"/>
      <c r="Y1197" s="24"/>
      <c r="Z1197" s="24"/>
      <c r="AB1197" s="24"/>
    </row>
    <row r="1198" spans="1:28" s="11" customFormat="1" ht="20.100000000000001" customHeight="1" x14ac:dyDescent="0.25">
      <c r="A1198" s="12" t="str">
        <f>IF(ISBLANK(CLASSI!$B1213),"",IFERROR(CLASSI!$B1213,""))</f>
        <v/>
      </c>
      <c r="B1198" s="12" t="str">
        <f>IF(ISBLANK(VLOOKUP($A1198,CLASSI!$B:$E,2,FALSE)),"",IFERROR(VLOOKUP($A1198,CLASSI!$B:$E,2,FALSE),""))</f>
        <v/>
      </c>
      <c r="C1198" s="12"/>
      <c r="D1198" s="12"/>
      <c r="M1198" s="10"/>
      <c r="N1198" s="10"/>
      <c r="U1198" s="42"/>
      <c r="V1198" s="42"/>
      <c r="W1198" s="42"/>
      <c r="X1198" s="24"/>
      <c r="Y1198" s="24"/>
      <c r="Z1198" s="24"/>
      <c r="AB1198" s="24"/>
    </row>
    <row r="1199" spans="1:28" s="11" customFormat="1" ht="20.100000000000001" customHeight="1" x14ac:dyDescent="0.25">
      <c r="A1199" s="12" t="str">
        <f>IF(ISBLANK(CLASSI!$B1214),"",IFERROR(CLASSI!$B1214,""))</f>
        <v/>
      </c>
      <c r="B1199" s="12" t="str">
        <f>IF(ISBLANK(VLOOKUP($A1199,CLASSI!$B:$E,2,FALSE)),"",IFERROR(VLOOKUP($A1199,CLASSI!$B:$E,2,FALSE),""))</f>
        <v/>
      </c>
      <c r="C1199" s="12"/>
      <c r="D1199" s="12"/>
      <c r="M1199" s="10"/>
      <c r="N1199" s="10"/>
      <c r="U1199" s="42"/>
      <c r="V1199" s="42"/>
      <c r="W1199" s="42"/>
      <c r="X1199" s="24"/>
      <c r="Y1199" s="24"/>
      <c r="Z1199" s="24"/>
      <c r="AB1199" s="24"/>
    </row>
    <row r="1200" spans="1:28" s="11" customFormat="1" ht="20.100000000000001" customHeight="1" x14ac:dyDescent="0.25">
      <c r="A1200" s="12" t="str">
        <f>IF(ISBLANK(CLASSI!$B1215),"",IFERROR(CLASSI!$B1215,""))</f>
        <v/>
      </c>
      <c r="B1200" s="12" t="str">
        <f>IF(ISBLANK(VLOOKUP($A1200,CLASSI!$B:$E,2,FALSE)),"",IFERROR(VLOOKUP($A1200,CLASSI!$B:$E,2,FALSE),""))</f>
        <v/>
      </c>
      <c r="C1200" s="12"/>
      <c r="D1200" s="12"/>
      <c r="M1200" s="10"/>
      <c r="N1200" s="10"/>
      <c r="U1200" s="42"/>
      <c r="V1200" s="42"/>
      <c r="W1200" s="42"/>
      <c r="X1200" s="24"/>
      <c r="Y1200" s="24"/>
      <c r="Z1200" s="24"/>
      <c r="AB1200" s="24"/>
    </row>
    <row r="1201" spans="1:28" s="11" customFormat="1" ht="20.100000000000001" customHeight="1" x14ac:dyDescent="0.25">
      <c r="A1201" s="12" t="str">
        <f>IF(ISBLANK(CLASSI!$B1216),"",IFERROR(CLASSI!$B1216,""))</f>
        <v/>
      </c>
      <c r="B1201" s="12" t="str">
        <f>IF(ISBLANK(VLOOKUP($A1201,CLASSI!$B:$E,2,FALSE)),"",IFERROR(VLOOKUP($A1201,CLASSI!$B:$E,2,FALSE),""))</f>
        <v/>
      </c>
      <c r="C1201" s="12"/>
      <c r="D1201" s="12"/>
      <c r="M1201" s="10"/>
      <c r="N1201" s="10"/>
      <c r="U1201" s="42"/>
      <c r="V1201" s="42"/>
      <c r="W1201" s="42"/>
      <c r="X1201" s="24"/>
      <c r="Y1201" s="24"/>
      <c r="Z1201" s="24"/>
      <c r="AB1201" s="24"/>
    </row>
    <row r="1202" spans="1:28" s="11" customFormat="1" ht="20.100000000000001" customHeight="1" x14ac:dyDescent="0.25">
      <c r="A1202" s="12" t="str">
        <f>IF(ISBLANK(CLASSI!$B1217),"",IFERROR(CLASSI!$B1217,""))</f>
        <v/>
      </c>
      <c r="B1202" s="12" t="str">
        <f>IF(ISBLANK(VLOOKUP($A1202,CLASSI!$B:$E,2,FALSE)),"",IFERROR(VLOOKUP($A1202,CLASSI!$B:$E,2,FALSE),""))</f>
        <v/>
      </c>
      <c r="C1202" s="12"/>
      <c r="D1202" s="12"/>
      <c r="M1202" s="10"/>
      <c r="N1202" s="10"/>
      <c r="U1202" s="42"/>
      <c r="V1202" s="42"/>
      <c r="W1202" s="42"/>
      <c r="X1202" s="24"/>
      <c r="Y1202" s="24"/>
      <c r="Z1202" s="24"/>
      <c r="AB1202" s="24"/>
    </row>
    <row r="1203" spans="1:28" s="11" customFormat="1" ht="20.100000000000001" customHeight="1" x14ac:dyDescent="0.25">
      <c r="A1203" s="12" t="str">
        <f>IF(ISBLANK(CLASSI!$B1218),"",IFERROR(CLASSI!$B1218,""))</f>
        <v/>
      </c>
      <c r="B1203" s="12" t="str">
        <f>IF(ISBLANK(VLOOKUP($A1203,CLASSI!$B:$E,2,FALSE)),"",IFERROR(VLOOKUP($A1203,CLASSI!$B:$E,2,FALSE),""))</f>
        <v/>
      </c>
      <c r="C1203" s="12"/>
      <c r="D1203" s="12"/>
      <c r="M1203" s="10"/>
      <c r="N1203" s="10"/>
      <c r="U1203" s="42"/>
      <c r="V1203" s="42"/>
      <c r="W1203" s="42"/>
      <c r="X1203" s="24"/>
      <c r="Y1203" s="24"/>
      <c r="Z1203" s="24"/>
      <c r="AB1203" s="24"/>
    </row>
    <row r="1204" spans="1:28" s="11" customFormat="1" ht="20.100000000000001" customHeight="1" x14ac:dyDescent="0.25">
      <c r="A1204" s="12" t="str">
        <f>IF(ISBLANK(CLASSI!$B1219),"",IFERROR(CLASSI!$B1219,""))</f>
        <v/>
      </c>
      <c r="B1204" s="12" t="str">
        <f>IF(ISBLANK(VLOOKUP($A1204,CLASSI!$B:$E,2,FALSE)),"",IFERROR(VLOOKUP($A1204,CLASSI!$B:$E,2,FALSE),""))</f>
        <v/>
      </c>
      <c r="C1204" s="12"/>
      <c r="D1204" s="12"/>
      <c r="M1204" s="10"/>
      <c r="N1204" s="10"/>
      <c r="U1204" s="42"/>
      <c r="V1204" s="42"/>
      <c r="W1204" s="42"/>
      <c r="X1204" s="24"/>
      <c r="Y1204" s="24"/>
      <c r="Z1204" s="24"/>
      <c r="AB1204" s="24"/>
    </row>
    <row r="1205" spans="1:28" s="11" customFormat="1" ht="20.100000000000001" customHeight="1" x14ac:dyDescent="0.25">
      <c r="A1205" s="12" t="str">
        <f>IF(ISBLANK(CLASSI!$B1220),"",IFERROR(CLASSI!$B1220,""))</f>
        <v/>
      </c>
      <c r="B1205" s="12" t="str">
        <f>IF(ISBLANK(VLOOKUP($A1205,CLASSI!$B:$E,2,FALSE)),"",IFERROR(VLOOKUP($A1205,CLASSI!$B:$E,2,FALSE),""))</f>
        <v/>
      </c>
      <c r="C1205" s="12"/>
      <c r="D1205" s="12"/>
      <c r="M1205" s="10"/>
      <c r="N1205" s="10"/>
      <c r="U1205" s="42"/>
      <c r="V1205" s="42"/>
      <c r="W1205" s="42"/>
      <c r="X1205" s="24"/>
      <c r="Y1205" s="24"/>
      <c r="Z1205" s="24"/>
      <c r="AB1205" s="24"/>
    </row>
    <row r="1206" spans="1:28" s="11" customFormat="1" ht="20.100000000000001" customHeight="1" x14ac:dyDescent="0.25">
      <c r="A1206" s="12" t="str">
        <f>IF(ISBLANK(CLASSI!$B1221),"",IFERROR(CLASSI!$B1221,""))</f>
        <v/>
      </c>
      <c r="B1206" s="12" t="str">
        <f>IF(ISBLANK(VLOOKUP($A1206,CLASSI!$B:$E,2,FALSE)),"",IFERROR(VLOOKUP($A1206,CLASSI!$B:$E,2,FALSE),""))</f>
        <v/>
      </c>
      <c r="C1206" s="12"/>
      <c r="D1206" s="12"/>
      <c r="M1206" s="10"/>
      <c r="N1206" s="10"/>
      <c r="U1206" s="42"/>
      <c r="V1206" s="42"/>
      <c r="W1206" s="42"/>
      <c r="X1206" s="24"/>
      <c r="Y1206" s="24"/>
      <c r="Z1206" s="24"/>
      <c r="AB1206" s="24"/>
    </row>
    <row r="1207" spans="1:28" s="11" customFormat="1" ht="20.100000000000001" customHeight="1" x14ac:dyDescent="0.25">
      <c r="A1207" s="12" t="str">
        <f>IF(ISBLANK(CLASSI!$B1222),"",IFERROR(CLASSI!$B1222,""))</f>
        <v/>
      </c>
      <c r="B1207" s="12" t="str">
        <f>IF(ISBLANK(VLOOKUP($A1207,CLASSI!$B:$E,2,FALSE)),"",IFERROR(VLOOKUP($A1207,CLASSI!$B:$E,2,FALSE),""))</f>
        <v/>
      </c>
      <c r="C1207" s="12"/>
      <c r="D1207" s="12"/>
      <c r="M1207" s="10"/>
      <c r="N1207" s="10"/>
      <c r="U1207" s="42"/>
      <c r="V1207" s="42"/>
      <c r="W1207" s="42"/>
      <c r="X1207" s="24"/>
      <c r="Y1207" s="24"/>
      <c r="Z1207" s="24"/>
      <c r="AB1207" s="24"/>
    </row>
    <row r="1208" spans="1:28" s="11" customFormat="1" ht="20.100000000000001" customHeight="1" x14ac:dyDescent="0.25">
      <c r="A1208" s="12" t="str">
        <f>IF(ISBLANK(CLASSI!$B1223),"",IFERROR(CLASSI!$B1223,""))</f>
        <v/>
      </c>
      <c r="B1208" s="12" t="str">
        <f>IF(ISBLANK(VLOOKUP($A1208,CLASSI!$B:$E,2,FALSE)),"",IFERROR(VLOOKUP($A1208,CLASSI!$B:$E,2,FALSE),""))</f>
        <v/>
      </c>
      <c r="C1208" s="12"/>
      <c r="D1208" s="12"/>
      <c r="M1208" s="10"/>
      <c r="N1208" s="10"/>
      <c r="U1208" s="42"/>
      <c r="V1208" s="42"/>
      <c r="W1208" s="42"/>
      <c r="X1208" s="24"/>
      <c r="Y1208" s="24"/>
      <c r="Z1208" s="24"/>
      <c r="AB1208" s="24"/>
    </row>
    <row r="1209" spans="1:28" s="11" customFormat="1" ht="20.100000000000001" customHeight="1" x14ac:dyDescent="0.25">
      <c r="A1209" s="12" t="str">
        <f>IF(ISBLANK(CLASSI!$B1224),"",IFERROR(CLASSI!$B1224,""))</f>
        <v/>
      </c>
      <c r="B1209" s="12" t="str">
        <f>IF(ISBLANK(VLOOKUP($A1209,CLASSI!$B:$E,2,FALSE)),"",IFERROR(VLOOKUP($A1209,CLASSI!$B:$E,2,FALSE),""))</f>
        <v/>
      </c>
      <c r="C1209" s="12"/>
      <c r="D1209" s="12"/>
      <c r="M1209" s="10"/>
      <c r="N1209" s="10"/>
      <c r="U1209" s="42"/>
      <c r="V1209" s="42"/>
      <c r="W1209" s="42"/>
      <c r="X1209" s="24"/>
      <c r="Y1209" s="24"/>
      <c r="Z1209" s="24"/>
      <c r="AB1209" s="24"/>
    </row>
    <row r="1210" spans="1:28" s="11" customFormat="1" ht="20.100000000000001" customHeight="1" x14ac:dyDescent="0.25">
      <c r="A1210" s="12" t="str">
        <f>IF(ISBLANK(CLASSI!$B1225),"",IFERROR(CLASSI!$B1225,""))</f>
        <v/>
      </c>
      <c r="B1210" s="12" t="str">
        <f>IF(ISBLANK(VLOOKUP($A1210,CLASSI!$B:$E,2,FALSE)),"",IFERROR(VLOOKUP($A1210,CLASSI!$B:$E,2,FALSE),""))</f>
        <v/>
      </c>
      <c r="C1210" s="12"/>
      <c r="D1210" s="12"/>
      <c r="M1210" s="10"/>
      <c r="N1210" s="10"/>
      <c r="U1210" s="42"/>
      <c r="V1210" s="42"/>
      <c r="W1210" s="42"/>
      <c r="X1210" s="24"/>
      <c r="Y1210" s="24"/>
      <c r="Z1210" s="24"/>
      <c r="AB1210" s="24"/>
    </row>
    <row r="1211" spans="1:28" s="11" customFormat="1" ht="20.100000000000001" customHeight="1" x14ac:dyDescent="0.25">
      <c r="A1211" s="12" t="str">
        <f>IF(ISBLANK(CLASSI!$B1226),"",IFERROR(CLASSI!$B1226,""))</f>
        <v/>
      </c>
      <c r="B1211" s="12" t="str">
        <f>IF(ISBLANK(VLOOKUP($A1211,CLASSI!$B:$E,2,FALSE)),"",IFERROR(VLOOKUP($A1211,CLASSI!$B:$E,2,FALSE),""))</f>
        <v/>
      </c>
      <c r="C1211" s="12"/>
      <c r="D1211" s="12"/>
      <c r="M1211" s="10"/>
      <c r="N1211" s="10"/>
      <c r="U1211" s="42"/>
      <c r="V1211" s="42"/>
      <c r="W1211" s="42"/>
      <c r="X1211" s="24"/>
      <c r="Y1211" s="24"/>
      <c r="Z1211" s="24"/>
      <c r="AB1211" s="24"/>
    </row>
    <row r="1212" spans="1:28" s="11" customFormat="1" ht="20.100000000000001" customHeight="1" x14ac:dyDescent="0.25">
      <c r="A1212" s="12" t="str">
        <f>IF(ISBLANK(CLASSI!$B1227),"",IFERROR(CLASSI!$B1227,""))</f>
        <v/>
      </c>
      <c r="B1212" s="12" t="str">
        <f>IF(ISBLANK(VLOOKUP($A1212,CLASSI!$B:$E,2,FALSE)),"",IFERROR(VLOOKUP($A1212,CLASSI!$B:$E,2,FALSE),""))</f>
        <v/>
      </c>
      <c r="C1212" s="12"/>
      <c r="D1212" s="12"/>
      <c r="M1212" s="10"/>
      <c r="N1212" s="10"/>
      <c r="U1212" s="42"/>
      <c r="V1212" s="42"/>
      <c r="W1212" s="42"/>
      <c r="X1212" s="24"/>
      <c r="Y1212" s="24"/>
      <c r="Z1212" s="24"/>
      <c r="AB1212" s="24"/>
    </row>
    <row r="1213" spans="1:28" s="11" customFormat="1" ht="20.100000000000001" customHeight="1" x14ac:dyDescent="0.25">
      <c r="A1213" s="12" t="str">
        <f>IF(ISBLANK(CLASSI!$B1228),"",IFERROR(CLASSI!$B1228,""))</f>
        <v/>
      </c>
      <c r="B1213" s="12" t="str">
        <f>IF(ISBLANK(VLOOKUP($A1213,CLASSI!$B:$E,2,FALSE)),"",IFERROR(VLOOKUP($A1213,CLASSI!$B:$E,2,FALSE),""))</f>
        <v/>
      </c>
      <c r="C1213" s="12"/>
      <c r="D1213" s="12"/>
      <c r="M1213" s="10"/>
      <c r="N1213" s="10"/>
      <c r="U1213" s="42"/>
      <c r="V1213" s="42"/>
      <c r="W1213" s="42"/>
      <c r="X1213" s="24"/>
      <c r="Y1213" s="24"/>
      <c r="Z1213" s="24"/>
      <c r="AB1213" s="24"/>
    </row>
    <row r="1214" spans="1:28" s="11" customFormat="1" ht="20.100000000000001" customHeight="1" x14ac:dyDescent="0.25">
      <c r="A1214" s="12" t="str">
        <f>IF(ISBLANK(CLASSI!$B1229),"",IFERROR(CLASSI!$B1229,""))</f>
        <v/>
      </c>
      <c r="B1214" s="12" t="str">
        <f>IF(ISBLANK(VLOOKUP($A1214,CLASSI!$B:$E,2,FALSE)),"",IFERROR(VLOOKUP($A1214,CLASSI!$B:$E,2,FALSE),""))</f>
        <v/>
      </c>
      <c r="C1214" s="12"/>
      <c r="D1214" s="12"/>
      <c r="M1214" s="10"/>
      <c r="N1214" s="10"/>
      <c r="U1214" s="42"/>
      <c r="V1214" s="42"/>
      <c r="W1214" s="42"/>
      <c r="X1214" s="24"/>
      <c r="Y1214" s="24"/>
      <c r="Z1214" s="24"/>
      <c r="AB1214" s="24"/>
    </row>
    <row r="1215" spans="1:28" s="11" customFormat="1" ht="20.100000000000001" customHeight="1" x14ac:dyDescent="0.25">
      <c r="A1215" s="12" t="str">
        <f>IF(ISBLANK(CLASSI!$B1230),"",IFERROR(CLASSI!$B1230,""))</f>
        <v/>
      </c>
      <c r="B1215" s="12" t="str">
        <f>IF(ISBLANK(VLOOKUP($A1215,CLASSI!$B:$E,2,FALSE)),"",IFERROR(VLOOKUP($A1215,CLASSI!$B:$E,2,FALSE),""))</f>
        <v/>
      </c>
      <c r="C1215" s="12"/>
      <c r="D1215" s="12"/>
      <c r="M1215" s="10"/>
      <c r="N1215" s="10"/>
      <c r="U1215" s="42"/>
      <c r="V1215" s="42"/>
      <c r="W1215" s="42"/>
      <c r="X1215" s="24"/>
      <c r="Y1215" s="24"/>
      <c r="Z1215" s="24"/>
      <c r="AB1215" s="24"/>
    </row>
    <row r="1216" spans="1:28" s="11" customFormat="1" ht="20.100000000000001" customHeight="1" x14ac:dyDescent="0.25">
      <c r="A1216" s="12" t="str">
        <f>IF(ISBLANK(CLASSI!$B1231),"",IFERROR(CLASSI!$B1231,""))</f>
        <v/>
      </c>
      <c r="B1216" s="12" t="str">
        <f>IF(ISBLANK(VLOOKUP($A1216,CLASSI!$B:$E,2,FALSE)),"",IFERROR(VLOOKUP($A1216,CLASSI!$B:$E,2,FALSE),""))</f>
        <v/>
      </c>
      <c r="C1216" s="12"/>
      <c r="D1216" s="12"/>
      <c r="M1216" s="10"/>
      <c r="N1216" s="10"/>
      <c r="U1216" s="42"/>
      <c r="V1216" s="42"/>
      <c r="W1216" s="42"/>
      <c r="X1216" s="24"/>
      <c r="Y1216" s="24"/>
      <c r="Z1216" s="24"/>
      <c r="AB1216" s="24"/>
    </row>
    <row r="1217" spans="1:28" s="11" customFormat="1" ht="20.100000000000001" customHeight="1" x14ac:dyDescent="0.25">
      <c r="A1217" s="12" t="str">
        <f>IF(ISBLANK(CLASSI!$B1232),"",IFERROR(CLASSI!$B1232,""))</f>
        <v/>
      </c>
      <c r="B1217" s="12" t="str">
        <f>IF(ISBLANK(VLOOKUP($A1217,CLASSI!$B:$E,2,FALSE)),"",IFERROR(VLOOKUP($A1217,CLASSI!$B:$E,2,FALSE),""))</f>
        <v/>
      </c>
      <c r="C1217" s="12"/>
      <c r="D1217" s="12"/>
      <c r="M1217" s="10"/>
      <c r="N1217" s="10"/>
      <c r="U1217" s="42"/>
      <c r="V1217" s="42"/>
      <c r="W1217" s="42"/>
      <c r="X1217" s="24"/>
      <c r="Y1217" s="24"/>
      <c r="Z1217" s="24"/>
      <c r="AB1217" s="24"/>
    </row>
    <row r="1218" spans="1:28" s="11" customFormat="1" ht="20.100000000000001" customHeight="1" x14ac:dyDescent="0.25">
      <c r="A1218" s="12" t="str">
        <f>IF(ISBLANK(CLASSI!$B1233),"",IFERROR(CLASSI!$B1233,""))</f>
        <v/>
      </c>
      <c r="B1218" s="12" t="str">
        <f>IF(ISBLANK(VLOOKUP($A1218,CLASSI!$B:$E,2,FALSE)),"",IFERROR(VLOOKUP($A1218,CLASSI!$B:$E,2,FALSE),""))</f>
        <v/>
      </c>
      <c r="C1218" s="12"/>
      <c r="D1218" s="12"/>
      <c r="M1218" s="10"/>
      <c r="N1218" s="10"/>
      <c r="U1218" s="42"/>
      <c r="V1218" s="42"/>
      <c r="W1218" s="42"/>
      <c r="X1218" s="24"/>
      <c r="Y1218" s="24"/>
      <c r="Z1218" s="24"/>
      <c r="AB1218" s="24"/>
    </row>
    <row r="1219" spans="1:28" s="11" customFormat="1" ht="20.100000000000001" customHeight="1" x14ac:dyDescent="0.25">
      <c r="A1219" s="12" t="str">
        <f>IF(ISBLANK(CLASSI!$B1234),"",IFERROR(CLASSI!$B1234,""))</f>
        <v/>
      </c>
      <c r="B1219" s="12" t="str">
        <f>IF(ISBLANK(VLOOKUP($A1219,CLASSI!$B:$E,2,FALSE)),"",IFERROR(VLOOKUP($A1219,CLASSI!$B:$E,2,FALSE),""))</f>
        <v/>
      </c>
      <c r="C1219" s="12"/>
      <c r="D1219" s="12"/>
      <c r="M1219" s="10"/>
      <c r="N1219" s="10"/>
      <c r="U1219" s="42"/>
      <c r="V1219" s="42"/>
      <c r="W1219" s="42"/>
      <c r="X1219" s="24"/>
      <c r="Y1219" s="24"/>
      <c r="Z1219" s="24"/>
      <c r="AB1219" s="24"/>
    </row>
    <row r="1220" spans="1:28" s="11" customFormat="1" ht="20.100000000000001" customHeight="1" x14ac:dyDescent="0.25">
      <c r="A1220" s="12" t="str">
        <f>IF(ISBLANK(CLASSI!$B1235),"",IFERROR(CLASSI!$B1235,""))</f>
        <v/>
      </c>
      <c r="B1220" s="12" t="str">
        <f>IF(ISBLANK(VLOOKUP($A1220,CLASSI!$B:$E,2,FALSE)),"",IFERROR(VLOOKUP($A1220,CLASSI!$B:$E,2,FALSE),""))</f>
        <v/>
      </c>
      <c r="C1220" s="12"/>
      <c r="D1220" s="12"/>
      <c r="M1220" s="10"/>
      <c r="N1220" s="10"/>
      <c r="U1220" s="42"/>
      <c r="V1220" s="42"/>
      <c r="W1220" s="42"/>
      <c r="X1220" s="24"/>
      <c r="Y1220" s="24"/>
      <c r="Z1220" s="24"/>
      <c r="AB1220" s="24"/>
    </row>
    <row r="1221" spans="1:28" s="11" customFormat="1" ht="20.100000000000001" customHeight="1" x14ac:dyDescent="0.25">
      <c r="A1221" s="12" t="str">
        <f>IF(ISBLANK(CLASSI!$B1236),"",IFERROR(CLASSI!$B1236,""))</f>
        <v/>
      </c>
      <c r="B1221" s="12" t="str">
        <f>IF(ISBLANK(VLOOKUP($A1221,CLASSI!$B:$E,2,FALSE)),"",IFERROR(VLOOKUP($A1221,CLASSI!$B:$E,2,FALSE),""))</f>
        <v/>
      </c>
      <c r="C1221" s="12"/>
      <c r="D1221" s="12"/>
      <c r="M1221" s="10"/>
      <c r="N1221" s="10"/>
      <c r="U1221" s="42"/>
      <c r="V1221" s="42"/>
      <c r="W1221" s="42"/>
      <c r="X1221" s="24"/>
      <c r="Y1221" s="24"/>
      <c r="Z1221" s="24"/>
      <c r="AB1221" s="24"/>
    </row>
    <row r="1222" spans="1:28" s="11" customFormat="1" ht="20.100000000000001" customHeight="1" x14ac:dyDescent="0.25">
      <c r="A1222" s="12" t="str">
        <f>IF(ISBLANK(CLASSI!$B1237),"",IFERROR(CLASSI!$B1237,""))</f>
        <v/>
      </c>
      <c r="B1222" s="12" t="str">
        <f>IF(ISBLANK(VLOOKUP($A1222,CLASSI!$B:$E,2,FALSE)),"",IFERROR(VLOOKUP($A1222,CLASSI!$B:$E,2,FALSE),""))</f>
        <v/>
      </c>
      <c r="C1222" s="12"/>
      <c r="D1222" s="12"/>
      <c r="M1222" s="10"/>
      <c r="N1222" s="10"/>
      <c r="U1222" s="42"/>
      <c r="V1222" s="42"/>
      <c r="W1222" s="42"/>
      <c r="X1222" s="24"/>
      <c r="Y1222" s="24"/>
      <c r="Z1222" s="24"/>
      <c r="AB1222" s="24"/>
    </row>
    <row r="1223" spans="1:28" s="11" customFormat="1" ht="20.100000000000001" customHeight="1" x14ac:dyDescent="0.25">
      <c r="A1223" s="12" t="str">
        <f>IF(ISBLANK(CLASSI!$B1238),"",IFERROR(CLASSI!$B1238,""))</f>
        <v/>
      </c>
      <c r="B1223" s="12" t="str">
        <f>IF(ISBLANK(VLOOKUP($A1223,CLASSI!$B:$E,2,FALSE)),"",IFERROR(VLOOKUP($A1223,CLASSI!$B:$E,2,FALSE),""))</f>
        <v/>
      </c>
      <c r="C1223" s="12"/>
      <c r="D1223" s="12"/>
      <c r="M1223" s="10"/>
      <c r="N1223" s="10"/>
      <c r="U1223" s="42"/>
      <c r="V1223" s="42"/>
      <c r="W1223" s="42"/>
      <c r="X1223" s="24"/>
      <c r="Y1223" s="24"/>
      <c r="Z1223" s="24"/>
      <c r="AB1223" s="24"/>
    </row>
    <row r="1224" spans="1:28" s="11" customFormat="1" ht="20.100000000000001" customHeight="1" x14ac:dyDescent="0.25">
      <c r="A1224" s="12" t="str">
        <f>IF(ISBLANK(CLASSI!$B1239),"",IFERROR(CLASSI!$B1239,""))</f>
        <v/>
      </c>
      <c r="B1224" s="12" t="str">
        <f>IF(ISBLANK(VLOOKUP($A1224,CLASSI!$B:$E,2,FALSE)),"",IFERROR(VLOOKUP($A1224,CLASSI!$B:$E,2,FALSE),""))</f>
        <v/>
      </c>
      <c r="C1224" s="12"/>
      <c r="D1224" s="12"/>
      <c r="M1224" s="10"/>
      <c r="N1224" s="10"/>
      <c r="U1224" s="42"/>
      <c r="V1224" s="42"/>
      <c r="W1224" s="42"/>
      <c r="X1224" s="24"/>
      <c r="Y1224" s="24"/>
      <c r="Z1224" s="24"/>
      <c r="AB1224" s="24"/>
    </row>
    <row r="1225" spans="1:28" s="11" customFormat="1" ht="20.100000000000001" customHeight="1" x14ac:dyDescent="0.25">
      <c r="A1225" s="12" t="str">
        <f>IF(ISBLANK(CLASSI!$B1240),"",IFERROR(CLASSI!$B1240,""))</f>
        <v/>
      </c>
      <c r="B1225" s="12" t="str">
        <f>IF(ISBLANK(VLOOKUP($A1225,CLASSI!$B:$E,2,FALSE)),"",IFERROR(VLOOKUP($A1225,CLASSI!$B:$E,2,FALSE),""))</f>
        <v/>
      </c>
      <c r="C1225" s="12"/>
      <c r="D1225" s="12"/>
      <c r="M1225" s="10"/>
      <c r="N1225" s="10"/>
      <c r="U1225" s="42"/>
      <c r="V1225" s="42"/>
      <c r="W1225" s="42"/>
      <c r="X1225" s="24"/>
      <c r="Y1225" s="24"/>
      <c r="Z1225" s="24"/>
      <c r="AB1225" s="24"/>
    </row>
    <row r="1226" spans="1:28" s="11" customFormat="1" ht="20.100000000000001" customHeight="1" x14ac:dyDescent="0.25">
      <c r="A1226" s="12" t="str">
        <f>IF(ISBLANK(CLASSI!$B1241),"",IFERROR(CLASSI!$B1241,""))</f>
        <v/>
      </c>
      <c r="B1226" s="12" t="str">
        <f>IF(ISBLANK(VLOOKUP($A1226,CLASSI!$B:$E,2,FALSE)),"",IFERROR(VLOOKUP($A1226,CLASSI!$B:$E,2,FALSE),""))</f>
        <v/>
      </c>
      <c r="C1226" s="12"/>
      <c r="D1226" s="12"/>
      <c r="M1226" s="10"/>
      <c r="N1226" s="10"/>
      <c r="U1226" s="42"/>
      <c r="V1226" s="42"/>
      <c r="W1226" s="42"/>
      <c r="X1226" s="24"/>
      <c r="Y1226" s="24"/>
      <c r="Z1226" s="24"/>
      <c r="AB1226" s="24"/>
    </row>
    <row r="1227" spans="1:28" s="11" customFormat="1" ht="20.100000000000001" customHeight="1" x14ac:dyDescent="0.25">
      <c r="A1227" s="12" t="str">
        <f>IF(ISBLANK(CLASSI!$B1242),"",IFERROR(CLASSI!$B1242,""))</f>
        <v/>
      </c>
      <c r="B1227" s="12" t="str">
        <f>IF(ISBLANK(VLOOKUP($A1227,CLASSI!$B:$E,2,FALSE)),"",IFERROR(VLOOKUP($A1227,CLASSI!$B:$E,2,FALSE),""))</f>
        <v/>
      </c>
      <c r="C1227" s="12"/>
      <c r="D1227" s="12"/>
      <c r="M1227" s="10"/>
      <c r="N1227" s="10"/>
      <c r="U1227" s="42"/>
      <c r="V1227" s="42"/>
      <c r="W1227" s="42"/>
      <c r="X1227" s="24"/>
      <c r="Y1227" s="24"/>
      <c r="Z1227" s="24"/>
      <c r="AB1227" s="24"/>
    </row>
    <row r="1228" spans="1:28" s="11" customFormat="1" ht="20.100000000000001" customHeight="1" x14ac:dyDescent="0.25">
      <c r="A1228" s="12" t="str">
        <f>IF(ISBLANK(CLASSI!$B1243),"",IFERROR(CLASSI!$B1243,""))</f>
        <v/>
      </c>
      <c r="B1228" s="12" t="str">
        <f>IF(ISBLANK(VLOOKUP($A1228,CLASSI!$B:$E,2,FALSE)),"",IFERROR(VLOOKUP($A1228,CLASSI!$B:$E,2,FALSE),""))</f>
        <v/>
      </c>
      <c r="C1228" s="12"/>
      <c r="D1228" s="12"/>
      <c r="M1228" s="10"/>
      <c r="N1228" s="10"/>
      <c r="U1228" s="42"/>
      <c r="V1228" s="42"/>
      <c r="W1228" s="42"/>
      <c r="X1228" s="24"/>
      <c r="Y1228" s="24"/>
      <c r="Z1228" s="24"/>
      <c r="AB1228" s="24"/>
    </row>
    <row r="1229" spans="1:28" s="11" customFormat="1" ht="20.100000000000001" customHeight="1" x14ac:dyDescent="0.25">
      <c r="A1229" s="12" t="str">
        <f>IF(ISBLANK(CLASSI!$B1244),"",IFERROR(CLASSI!$B1244,""))</f>
        <v/>
      </c>
      <c r="B1229" s="12" t="str">
        <f>IF(ISBLANK(VLOOKUP($A1229,CLASSI!$B:$E,2,FALSE)),"",IFERROR(VLOOKUP($A1229,CLASSI!$B:$E,2,FALSE),""))</f>
        <v/>
      </c>
      <c r="C1229" s="12"/>
      <c r="D1229" s="12"/>
      <c r="M1229" s="10"/>
      <c r="N1229" s="10"/>
      <c r="U1229" s="42"/>
      <c r="V1229" s="42"/>
      <c r="W1229" s="42"/>
      <c r="X1229" s="24"/>
      <c r="Y1229" s="24"/>
      <c r="Z1229" s="24"/>
      <c r="AB1229" s="24"/>
    </row>
    <row r="1230" spans="1:28" s="11" customFormat="1" ht="20.100000000000001" customHeight="1" x14ac:dyDescent="0.25">
      <c r="A1230" s="12" t="str">
        <f>IF(ISBLANK(CLASSI!$B1245),"",IFERROR(CLASSI!$B1245,""))</f>
        <v/>
      </c>
      <c r="B1230" s="12" t="str">
        <f>IF(ISBLANK(VLOOKUP($A1230,CLASSI!$B:$E,2,FALSE)),"",IFERROR(VLOOKUP($A1230,CLASSI!$B:$E,2,FALSE),""))</f>
        <v/>
      </c>
      <c r="C1230" s="12"/>
      <c r="D1230" s="12"/>
      <c r="M1230" s="10"/>
      <c r="N1230" s="10"/>
      <c r="U1230" s="42"/>
      <c r="V1230" s="42"/>
      <c r="W1230" s="42"/>
      <c r="X1230" s="24"/>
      <c r="Y1230" s="24"/>
      <c r="Z1230" s="24"/>
      <c r="AB1230" s="24"/>
    </row>
    <row r="1231" spans="1:28" s="11" customFormat="1" ht="20.100000000000001" customHeight="1" x14ac:dyDescent="0.25">
      <c r="A1231" s="12" t="str">
        <f>IF(ISBLANK(CLASSI!$B1246),"",IFERROR(CLASSI!$B1246,""))</f>
        <v/>
      </c>
      <c r="B1231" s="12" t="str">
        <f>IF(ISBLANK(VLOOKUP($A1231,CLASSI!$B:$E,2,FALSE)),"",IFERROR(VLOOKUP($A1231,CLASSI!$B:$E,2,FALSE),""))</f>
        <v/>
      </c>
      <c r="C1231" s="12"/>
      <c r="D1231" s="12"/>
      <c r="M1231" s="10"/>
      <c r="N1231" s="10"/>
      <c r="U1231" s="42"/>
      <c r="V1231" s="42"/>
      <c r="W1231" s="42"/>
      <c r="X1231" s="24"/>
      <c r="Y1231" s="24"/>
      <c r="Z1231" s="24"/>
      <c r="AB1231" s="24"/>
    </row>
    <row r="1232" spans="1:28" s="11" customFormat="1" ht="20.100000000000001" customHeight="1" x14ac:dyDescent="0.25">
      <c r="A1232" s="12" t="str">
        <f>IF(ISBLANK(CLASSI!$B1247),"",IFERROR(CLASSI!$B1247,""))</f>
        <v/>
      </c>
      <c r="B1232" s="12" t="str">
        <f>IF(ISBLANK(VLOOKUP($A1232,CLASSI!$B:$E,2,FALSE)),"",IFERROR(VLOOKUP($A1232,CLASSI!$B:$E,2,FALSE),""))</f>
        <v/>
      </c>
      <c r="C1232" s="12"/>
      <c r="D1232" s="12"/>
      <c r="M1232" s="10"/>
      <c r="N1232" s="10"/>
      <c r="U1232" s="42"/>
      <c r="V1232" s="42"/>
      <c r="W1232" s="42"/>
      <c r="X1232" s="24"/>
      <c r="Y1232" s="24"/>
      <c r="Z1232" s="24"/>
      <c r="AB1232" s="24"/>
    </row>
    <row r="1233" spans="1:28" s="11" customFormat="1" ht="20.100000000000001" customHeight="1" x14ac:dyDescent="0.25">
      <c r="A1233" s="12" t="str">
        <f>IF(ISBLANK(CLASSI!$B1248),"",IFERROR(CLASSI!$B1248,""))</f>
        <v/>
      </c>
      <c r="B1233" s="12" t="str">
        <f>IF(ISBLANK(VLOOKUP($A1233,CLASSI!$B:$E,2,FALSE)),"",IFERROR(VLOOKUP($A1233,CLASSI!$B:$E,2,FALSE),""))</f>
        <v/>
      </c>
      <c r="C1233" s="12"/>
      <c r="D1233" s="12"/>
      <c r="M1233" s="10"/>
      <c r="N1233" s="10"/>
      <c r="U1233" s="42"/>
      <c r="V1233" s="42"/>
      <c r="W1233" s="42"/>
      <c r="X1233" s="24"/>
      <c r="Y1233" s="24"/>
      <c r="Z1233" s="24"/>
      <c r="AB1233" s="24"/>
    </row>
    <row r="1234" spans="1:28" s="11" customFormat="1" ht="20.100000000000001" customHeight="1" x14ac:dyDescent="0.25">
      <c r="A1234" s="12" t="str">
        <f>IF(ISBLANK(CLASSI!$B1249),"",IFERROR(CLASSI!$B1249,""))</f>
        <v/>
      </c>
      <c r="B1234" s="12" t="str">
        <f>IF(ISBLANK(VLOOKUP($A1234,CLASSI!$B:$E,2,FALSE)),"",IFERROR(VLOOKUP($A1234,CLASSI!$B:$E,2,FALSE),""))</f>
        <v/>
      </c>
      <c r="C1234" s="12"/>
      <c r="D1234" s="12"/>
      <c r="M1234" s="10"/>
      <c r="N1234" s="10"/>
      <c r="U1234" s="42"/>
      <c r="V1234" s="42"/>
      <c r="W1234" s="42"/>
      <c r="X1234" s="24"/>
      <c r="Y1234" s="24"/>
      <c r="Z1234" s="24"/>
      <c r="AB1234" s="24"/>
    </row>
    <row r="1235" spans="1:28" s="11" customFormat="1" ht="20.100000000000001" customHeight="1" x14ac:dyDescent="0.25">
      <c r="A1235" s="12" t="str">
        <f>IF(ISBLANK(CLASSI!$B1250),"",IFERROR(CLASSI!$B1250,""))</f>
        <v/>
      </c>
      <c r="B1235" s="12" t="str">
        <f>IF(ISBLANK(VLOOKUP($A1235,CLASSI!$B:$E,2,FALSE)),"",IFERROR(VLOOKUP($A1235,CLASSI!$B:$E,2,FALSE),""))</f>
        <v/>
      </c>
      <c r="C1235" s="12"/>
      <c r="D1235" s="12"/>
      <c r="M1235" s="10"/>
      <c r="N1235" s="10"/>
      <c r="U1235" s="42"/>
      <c r="V1235" s="42"/>
      <c r="W1235" s="42"/>
      <c r="X1235" s="24"/>
      <c r="Y1235" s="24"/>
      <c r="Z1235" s="24"/>
      <c r="AB1235" s="24"/>
    </row>
    <row r="1236" spans="1:28" s="11" customFormat="1" ht="20.100000000000001" customHeight="1" x14ac:dyDescent="0.25">
      <c r="A1236" s="12" t="str">
        <f>IF(ISBLANK(CLASSI!$B1251),"",IFERROR(CLASSI!$B1251,""))</f>
        <v/>
      </c>
      <c r="B1236" s="12" t="str">
        <f>IF(ISBLANK(VLOOKUP($A1236,CLASSI!$B:$E,2,FALSE)),"",IFERROR(VLOOKUP($A1236,CLASSI!$B:$E,2,FALSE),""))</f>
        <v/>
      </c>
      <c r="C1236" s="12"/>
      <c r="D1236" s="12"/>
      <c r="M1236" s="10"/>
      <c r="N1236" s="10"/>
      <c r="U1236" s="42"/>
      <c r="V1236" s="42"/>
      <c r="W1236" s="42"/>
      <c r="X1236" s="24"/>
      <c r="Y1236" s="24"/>
      <c r="Z1236" s="24"/>
      <c r="AB1236" s="24"/>
    </row>
    <row r="1237" spans="1:28" s="11" customFormat="1" ht="20.100000000000001" customHeight="1" x14ac:dyDescent="0.25">
      <c r="A1237" s="12" t="str">
        <f>IF(ISBLANK(CLASSI!$B1252),"",IFERROR(CLASSI!$B1252,""))</f>
        <v/>
      </c>
      <c r="B1237" s="12" t="str">
        <f>IF(ISBLANK(VLOOKUP($A1237,CLASSI!$B:$E,2,FALSE)),"",IFERROR(VLOOKUP($A1237,CLASSI!$B:$E,2,FALSE),""))</f>
        <v/>
      </c>
      <c r="C1237" s="12"/>
      <c r="D1237" s="12"/>
      <c r="M1237" s="10"/>
      <c r="N1237" s="10"/>
      <c r="U1237" s="42"/>
      <c r="V1237" s="42"/>
      <c r="W1237" s="42"/>
      <c r="X1237" s="24"/>
      <c r="Y1237" s="24"/>
      <c r="Z1237" s="24"/>
      <c r="AB1237" s="24"/>
    </row>
    <row r="1238" spans="1:28" s="11" customFormat="1" ht="20.100000000000001" customHeight="1" x14ac:dyDescent="0.25">
      <c r="A1238" s="12" t="str">
        <f>IF(ISBLANK(CLASSI!$B1253),"",IFERROR(CLASSI!$B1253,""))</f>
        <v/>
      </c>
      <c r="B1238" s="12" t="str">
        <f>IF(ISBLANK(VLOOKUP($A1238,CLASSI!$B:$E,2,FALSE)),"",IFERROR(VLOOKUP($A1238,CLASSI!$B:$E,2,FALSE),""))</f>
        <v/>
      </c>
      <c r="C1238" s="12"/>
      <c r="D1238" s="12"/>
      <c r="M1238" s="10"/>
      <c r="N1238" s="10"/>
      <c r="U1238" s="42"/>
      <c r="V1238" s="42"/>
      <c r="W1238" s="42"/>
      <c r="X1238" s="24"/>
      <c r="Y1238" s="24"/>
      <c r="Z1238" s="24"/>
      <c r="AB1238" s="24"/>
    </row>
    <row r="1239" spans="1:28" s="11" customFormat="1" ht="20.100000000000001" customHeight="1" x14ac:dyDescent="0.25">
      <c r="A1239" s="12" t="str">
        <f>IF(ISBLANK(CLASSI!$B1254),"",IFERROR(CLASSI!$B1254,""))</f>
        <v/>
      </c>
      <c r="B1239" s="12" t="str">
        <f>IF(ISBLANK(VLOOKUP($A1239,CLASSI!$B:$E,2,FALSE)),"",IFERROR(VLOOKUP($A1239,CLASSI!$B:$E,2,FALSE),""))</f>
        <v/>
      </c>
      <c r="C1239" s="12"/>
      <c r="D1239" s="12"/>
      <c r="M1239" s="10"/>
      <c r="N1239" s="10"/>
      <c r="U1239" s="42"/>
      <c r="V1239" s="42"/>
      <c r="W1239" s="42"/>
      <c r="X1239" s="24"/>
      <c r="Y1239" s="24"/>
      <c r="Z1239" s="24"/>
      <c r="AB1239" s="24"/>
    </row>
    <row r="1240" spans="1:28" s="11" customFormat="1" ht="20.100000000000001" customHeight="1" x14ac:dyDescent="0.25">
      <c r="A1240" s="12" t="str">
        <f>IF(ISBLANK(CLASSI!$B1255),"",IFERROR(CLASSI!$B1255,""))</f>
        <v/>
      </c>
      <c r="B1240" s="12" t="str">
        <f>IF(ISBLANK(VLOOKUP($A1240,CLASSI!$B:$E,2,FALSE)),"",IFERROR(VLOOKUP($A1240,CLASSI!$B:$E,2,FALSE),""))</f>
        <v/>
      </c>
      <c r="C1240" s="12"/>
      <c r="D1240" s="12"/>
      <c r="M1240" s="10"/>
      <c r="N1240" s="10"/>
      <c r="U1240" s="42"/>
      <c r="V1240" s="42"/>
      <c r="W1240" s="42"/>
      <c r="X1240" s="24"/>
      <c r="Y1240" s="24"/>
      <c r="Z1240" s="24"/>
      <c r="AB1240" s="24"/>
    </row>
    <row r="1241" spans="1:28" s="11" customFormat="1" ht="20.100000000000001" customHeight="1" x14ac:dyDescent="0.25">
      <c r="A1241" s="12" t="str">
        <f>IF(ISBLANK(CLASSI!$B1256),"",IFERROR(CLASSI!$B1256,""))</f>
        <v/>
      </c>
      <c r="B1241" s="12" t="str">
        <f>IF(ISBLANK(VLOOKUP($A1241,CLASSI!$B:$E,2,FALSE)),"",IFERROR(VLOOKUP($A1241,CLASSI!$B:$E,2,FALSE),""))</f>
        <v/>
      </c>
      <c r="C1241" s="12"/>
      <c r="D1241" s="12"/>
      <c r="M1241" s="10"/>
      <c r="N1241" s="10"/>
      <c r="U1241" s="42"/>
      <c r="V1241" s="42"/>
      <c r="W1241" s="42"/>
      <c r="X1241" s="24"/>
      <c r="Y1241" s="24"/>
      <c r="Z1241" s="24"/>
      <c r="AB1241" s="24"/>
    </row>
    <row r="1242" spans="1:28" s="11" customFormat="1" ht="20.100000000000001" customHeight="1" x14ac:dyDescent="0.25">
      <c r="A1242" s="12" t="str">
        <f>IF(ISBLANK(CLASSI!$B1257),"",IFERROR(CLASSI!$B1257,""))</f>
        <v/>
      </c>
      <c r="B1242" s="12" t="str">
        <f>IF(ISBLANK(VLOOKUP($A1242,CLASSI!$B:$E,2,FALSE)),"",IFERROR(VLOOKUP($A1242,CLASSI!$B:$E,2,FALSE),""))</f>
        <v/>
      </c>
      <c r="C1242" s="12"/>
      <c r="D1242" s="12"/>
      <c r="M1242" s="10"/>
      <c r="N1242" s="10"/>
      <c r="U1242" s="42"/>
      <c r="V1242" s="42"/>
      <c r="W1242" s="42"/>
      <c r="X1242" s="24"/>
      <c r="Y1242" s="24"/>
      <c r="Z1242" s="24"/>
      <c r="AB1242" s="24"/>
    </row>
    <row r="1243" spans="1:28" s="11" customFormat="1" ht="20.100000000000001" customHeight="1" x14ac:dyDescent="0.25">
      <c r="A1243" s="12" t="str">
        <f>IF(ISBLANK(CLASSI!$B1258),"",IFERROR(CLASSI!$B1258,""))</f>
        <v/>
      </c>
      <c r="B1243" s="12" t="str">
        <f>IF(ISBLANK(VLOOKUP($A1243,CLASSI!$B:$E,2,FALSE)),"",IFERROR(VLOOKUP($A1243,CLASSI!$B:$E,2,FALSE),""))</f>
        <v/>
      </c>
      <c r="C1243" s="12"/>
      <c r="D1243" s="12"/>
      <c r="M1243" s="10"/>
      <c r="N1243" s="10"/>
      <c r="U1243" s="42"/>
      <c r="V1243" s="42"/>
      <c r="W1243" s="42"/>
      <c r="X1243" s="24"/>
      <c r="Y1243" s="24"/>
      <c r="Z1243" s="24"/>
      <c r="AB1243" s="24"/>
    </row>
    <row r="1244" spans="1:28" s="11" customFormat="1" ht="20.100000000000001" customHeight="1" x14ac:dyDescent="0.25">
      <c r="A1244" s="12" t="str">
        <f>IF(ISBLANK(CLASSI!$B1259),"",IFERROR(CLASSI!$B1259,""))</f>
        <v/>
      </c>
      <c r="B1244" s="12" t="str">
        <f>IF(ISBLANK(VLOOKUP($A1244,CLASSI!$B:$E,2,FALSE)),"",IFERROR(VLOOKUP($A1244,CLASSI!$B:$E,2,FALSE),""))</f>
        <v/>
      </c>
      <c r="C1244" s="12"/>
      <c r="D1244" s="12"/>
      <c r="M1244" s="10"/>
      <c r="N1244" s="10"/>
      <c r="U1244" s="42"/>
      <c r="V1244" s="42"/>
      <c r="W1244" s="42"/>
      <c r="X1244" s="24"/>
      <c r="Y1244" s="24"/>
      <c r="Z1244" s="24"/>
      <c r="AB1244" s="24"/>
    </row>
    <row r="1245" spans="1:28" s="11" customFormat="1" ht="20.100000000000001" customHeight="1" x14ac:dyDescent="0.25">
      <c r="A1245" s="12" t="str">
        <f>IF(ISBLANK(CLASSI!$B1260),"",IFERROR(CLASSI!$B1260,""))</f>
        <v/>
      </c>
      <c r="B1245" s="12" t="str">
        <f>IF(ISBLANK(VLOOKUP($A1245,CLASSI!$B:$E,2,FALSE)),"",IFERROR(VLOOKUP($A1245,CLASSI!$B:$E,2,FALSE),""))</f>
        <v/>
      </c>
      <c r="C1245" s="12"/>
      <c r="D1245" s="12"/>
      <c r="M1245" s="10"/>
      <c r="N1245" s="10"/>
      <c r="U1245" s="42"/>
      <c r="V1245" s="42"/>
      <c r="W1245" s="42"/>
      <c r="X1245" s="24"/>
      <c r="Y1245" s="24"/>
      <c r="Z1245" s="24"/>
      <c r="AB1245" s="24"/>
    </row>
    <row r="1246" spans="1:28" s="11" customFormat="1" ht="20.100000000000001" customHeight="1" x14ac:dyDescent="0.25">
      <c r="A1246" s="12" t="str">
        <f>IF(ISBLANK(CLASSI!$B1261),"",IFERROR(CLASSI!$B1261,""))</f>
        <v/>
      </c>
      <c r="B1246" s="12" t="str">
        <f>IF(ISBLANK(VLOOKUP($A1246,CLASSI!$B:$E,2,FALSE)),"",IFERROR(VLOOKUP($A1246,CLASSI!$B:$E,2,FALSE),""))</f>
        <v/>
      </c>
      <c r="C1246" s="12"/>
      <c r="D1246" s="12"/>
      <c r="M1246" s="10"/>
      <c r="N1246" s="10"/>
      <c r="U1246" s="42"/>
      <c r="V1246" s="42"/>
      <c r="W1246" s="42"/>
      <c r="X1246" s="24"/>
      <c r="Y1246" s="24"/>
      <c r="Z1246" s="24"/>
      <c r="AB1246" s="24"/>
    </row>
    <row r="1247" spans="1:28" s="11" customFormat="1" ht="20.100000000000001" customHeight="1" x14ac:dyDescent="0.25">
      <c r="A1247" s="12" t="str">
        <f>IF(ISBLANK(CLASSI!$B1262),"",IFERROR(CLASSI!$B1262,""))</f>
        <v/>
      </c>
      <c r="B1247" s="12" t="str">
        <f>IF(ISBLANK(VLOOKUP($A1247,CLASSI!$B:$E,2,FALSE)),"",IFERROR(VLOOKUP($A1247,CLASSI!$B:$E,2,FALSE),""))</f>
        <v/>
      </c>
      <c r="C1247" s="12"/>
      <c r="D1247" s="12"/>
      <c r="M1247" s="10"/>
      <c r="N1247" s="10"/>
      <c r="U1247" s="42"/>
      <c r="V1247" s="42"/>
      <c r="W1247" s="42"/>
      <c r="X1247" s="24"/>
      <c r="Y1247" s="24"/>
      <c r="Z1247" s="24"/>
      <c r="AB1247" s="24"/>
    </row>
    <row r="1248" spans="1:28" s="11" customFormat="1" ht="20.100000000000001" customHeight="1" x14ac:dyDescent="0.25">
      <c r="A1248" s="12" t="str">
        <f>IF(ISBLANK(CLASSI!$B1263),"",IFERROR(CLASSI!$B1263,""))</f>
        <v/>
      </c>
      <c r="B1248" s="12" t="str">
        <f>IF(ISBLANK(VLOOKUP($A1248,CLASSI!$B:$E,2,FALSE)),"",IFERROR(VLOOKUP($A1248,CLASSI!$B:$E,2,FALSE),""))</f>
        <v/>
      </c>
      <c r="C1248" s="12"/>
      <c r="D1248" s="12"/>
      <c r="M1248" s="10"/>
      <c r="N1248" s="10"/>
      <c r="U1248" s="42"/>
      <c r="V1248" s="42"/>
      <c r="W1248" s="42"/>
      <c r="X1248" s="24"/>
      <c r="Y1248" s="24"/>
      <c r="Z1248" s="24"/>
      <c r="AB1248" s="24"/>
    </row>
    <row r="1249" spans="1:28" s="11" customFormat="1" ht="20.100000000000001" customHeight="1" x14ac:dyDescent="0.25">
      <c r="A1249" s="12" t="str">
        <f>IF(ISBLANK(CLASSI!$B1264),"",IFERROR(CLASSI!$B1264,""))</f>
        <v/>
      </c>
      <c r="B1249" s="12" t="str">
        <f>IF(ISBLANK(VLOOKUP($A1249,CLASSI!$B:$E,2,FALSE)),"",IFERROR(VLOOKUP($A1249,CLASSI!$B:$E,2,FALSE),""))</f>
        <v/>
      </c>
      <c r="C1249" s="12"/>
      <c r="D1249" s="12"/>
      <c r="M1249" s="10"/>
      <c r="N1249" s="10"/>
      <c r="U1249" s="42"/>
      <c r="V1249" s="42"/>
      <c r="W1249" s="42"/>
      <c r="X1249" s="24"/>
      <c r="Y1249" s="24"/>
      <c r="Z1249" s="24"/>
      <c r="AB1249" s="24"/>
    </row>
    <row r="1250" spans="1:28" s="11" customFormat="1" ht="20.100000000000001" customHeight="1" x14ac:dyDescent="0.25">
      <c r="A1250" s="12" t="str">
        <f>IF(ISBLANK(CLASSI!$B1265),"",IFERROR(CLASSI!$B1265,""))</f>
        <v/>
      </c>
      <c r="B1250" s="12" t="str">
        <f>IF(ISBLANK(VLOOKUP($A1250,CLASSI!$B:$E,2,FALSE)),"",IFERROR(VLOOKUP($A1250,CLASSI!$B:$E,2,FALSE),""))</f>
        <v/>
      </c>
      <c r="C1250" s="12"/>
      <c r="D1250" s="12"/>
      <c r="M1250" s="10"/>
      <c r="N1250" s="10"/>
      <c r="U1250" s="42"/>
      <c r="V1250" s="42"/>
      <c r="W1250" s="42"/>
      <c r="X1250" s="24"/>
      <c r="Y1250" s="24"/>
      <c r="Z1250" s="24"/>
      <c r="AB1250" s="24"/>
    </row>
    <row r="1251" spans="1:28" s="11" customFormat="1" ht="20.100000000000001" customHeight="1" x14ac:dyDescent="0.25">
      <c r="A1251" s="12" t="str">
        <f>IF(ISBLANK(CLASSI!$B1266),"",IFERROR(CLASSI!$B1266,""))</f>
        <v/>
      </c>
      <c r="B1251" s="12" t="str">
        <f>IF(ISBLANK(VLOOKUP($A1251,CLASSI!$B:$E,2,FALSE)),"",IFERROR(VLOOKUP($A1251,CLASSI!$B:$E,2,FALSE),""))</f>
        <v/>
      </c>
      <c r="C1251" s="12"/>
      <c r="D1251" s="12"/>
      <c r="M1251" s="10"/>
      <c r="N1251" s="10"/>
      <c r="U1251" s="42"/>
      <c r="V1251" s="42"/>
      <c r="W1251" s="42"/>
      <c r="X1251" s="24"/>
      <c r="Y1251" s="24"/>
      <c r="Z1251" s="24"/>
      <c r="AB1251" s="24"/>
    </row>
    <row r="1252" spans="1:28" s="11" customFormat="1" ht="20.100000000000001" customHeight="1" x14ac:dyDescent="0.25">
      <c r="A1252" s="12" t="str">
        <f>IF(ISBLANK(CLASSI!$B1267),"",IFERROR(CLASSI!$B1267,""))</f>
        <v/>
      </c>
      <c r="B1252" s="12" t="str">
        <f>IF(ISBLANK(VLOOKUP($A1252,CLASSI!$B:$E,2,FALSE)),"",IFERROR(VLOOKUP($A1252,CLASSI!$B:$E,2,FALSE),""))</f>
        <v/>
      </c>
      <c r="C1252" s="12"/>
      <c r="D1252" s="12"/>
      <c r="M1252" s="10"/>
      <c r="N1252" s="10"/>
      <c r="U1252" s="42"/>
      <c r="V1252" s="42"/>
      <c r="W1252" s="42"/>
      <c r="X1252" s="24"/>
      <c r="Y1252" s="24"/>
      <c r="Z1252" s="24"/>
      <c r="AB1252" s="24"/>
    </row>
    <row r="1253" spans="1:28" s="11" customFormat="1" ht="20.100000000000001" customHeight="1" x14ac:dyDescent="0.25">
      <c r="A1253" s="12" t="str">
        <f>IF(ISBLANK(CLASSI!$B1268),"",IFERROR(CLASSI!$B1268,""))</f>
        <v/>
      </c>
      <c r="B1253" s="12" t="str">
        <f>IF(ISBLANK(VLOOKUP($A1253,CLASSI!$B:$E,2,FALSE)),"",IFERROR(VLOOKUP($A1253,CLASSI!$B:$E,2,FALSE),""))</f>
        <v/>
      </c>
      <c r="C1253" s="12"/>
      <c r="D1253" s="12"/>
      <c r="M1253" s="10"/>
      <c r="N1253" s="10"/>
      <c r="U1253" s="42"/>
      <c r="V1253" s="42"/>
      <c r="W1253" s="42"/>
      <c r="X1253" s="24"/>
      <c r="Y1253" s="24"/>
      <c r="Z1253" s="24"/>
      <c r="AB1253" s="24"/>
    </row>
    <row r="1254" spans="1:28" s="11" customFormat="1" ht="20.100000000000001" customHeight="1" x14ac:dyDescent="0.25">
      <c r="A1254" s="12" t="str">
        <f>IF(ISBLANK(CLASSI!$B1269),"",IFERROR(CLASSI!$B1269,""))</f>
        <v/>
      </c>
      <c r="B1254" s="12" t="str">
        <f>IF(ISBLANK(VLOOKUP($A1254,CLASSI!$B:$E,2,FALSE)),"",IFERROR(VLOOKUP($A1254,CLASSI!$B:$E,2,FALSE),""))</f>
        <v/>
      </c>
      <c r="C1254" s="12"/>
      <c r="D1254" s="12"/>
      <c r="M1254" s="10"/>
      <c r="N1254" s="10"/>
      <c r="U1254" s="42"/>
      <c r="V1254" s="42"/>
      <c r="W1254" s="42"/>
      <c r="X1254" s="24"/>
      <c r="Y1254" s="24"/>
      <c r="Z1254" s="24"/>
      <c r="AB1254" s="24"/>
    </row>
    <row r="1255" spans="1:28" s="11" customFormat="1" ht="20.100000000000001" customHeight="1" x14ac:dyDescent="0.25">
      <c r="A1255" s="12" t="str">
        <f>IF(ISBLANK(CLASSI!$B1270),"",IFERROR(CLASSI!$B1270,""))</f>
        <v/>
      </c>
      <c r="B1255" s="12" t="str">
        <f>IF(ISBLANK(VLOOKUP($A1255,CLASSI!$B:$E,2,FALSE)),"",IFERROR(VLOOKUP($A1255,CLASSI!$B:$E,2,FALSE),""))</f>
        <v/>
      </c>
      <c r="C1255" s="12"/>
      <c r="D1255" s="12"/>
      <c r="M1255" s="10"/>
      <c r="N1255" s="10"/>
      <c r="U1255" s="42"/>
      <c r="V1255" s="42"/>
      <c r="W1255" s="42"/>
      <c r="X1255" s="24"/>
      <c r="Y1255" s="24"/>
      <c r="Z1255" s="24"/>
      <c r="AB1255" s="24"/>
    </row>
    <row r="1256" spans="1:28" s="11" customFormat="1" ht="20.100000000000001" customHeight="1" x14ac:dyDescent="0.25">
      <c r="A1256" s="12" t="str">
        <f>IF(ISBLANK(CLASSI!$B1271),"",IFERROR(CLASSI!$B1271,""))</f>
        <v/>
      </c>
      <c r="B1256" s="12" t="str">
        <f>IF(ISBLANK(VLOOKUP($A1256,CLASSI!$B:$E,2,FALSE)),"",IFERROR(VLOOKUP($A1256,CLASSI!$B:$E,2,FALSE),""))</f>
        <v/>
      </c>
      <c r="C1256" s="12"/>
      <c r="D1256" s="12"/>
      <c r="M1256" s="10"/>
      <c r="N1256" s="10"/>
      <c r="U1256" s="42"/>
      <c r="V1256" s="42"/>
      <c r="W1256" s="42"/>
      <c r="X1256" s="24"/>
      <c r="Y1256" s="24"/>
      <c r="Z1256" s="24"/>
      <c r="AB1256" s="24"/>
    </row>
    <row r="1257" spans="1:28" s="11" customFormat="1" ht="20.100000000000001" customHeight="1" x14ac:dyDescent="0.25">
      <c r="A1257" s="12" t="str">
        <f>IF(ISBLANK(CLASSI!$B1272),"",IFERROR(CLASSI!$B1272,""))</f>
        <v/>
      </c>
      <c r="B1257" s="12" t="str">
        <f>IF(ISBLANK(VLOOKUP($A1257,CLASSI!$B:$E,2,FALSE)),"",IFERROR(VLOOKUP($A1257,CLASSI!$B:$E,2,FALSE),""))</f>
        <v/>
      </c>
      <c r="C1257" s="12"/>
      <c r="D1257" s="12"/>
      <c r="M1257" s="10"/>
      <c r="N1257" s="10"/>
      <c r="U1257" s="42"/>
      <c r="V1257" s="42"/>
      <c r="W1257" s="42"/>
      <c r="X1257" s="24"/>
      <c r="Y1257" s="24"/>
      <c r="Z1257" s="24"/>
      <c r="AB1257" s="24"/>
    </row>
    <row r="1258" spans="1:28" s="11" customFormat="1" ht="20.100000000000001" customHeight="1" x14ac:dyDescent="0.25">
      <c r="A1258" s="12" t="str">
        <f>IF(ISBLANK(CLASSI!$B1273),"",IFERROR(CLASSI!$B1273,""))</f>
        <v/>
      </c>
      <c r="B1258" s="12" t="str">
        <f>IF(ISBLANK(VLOOKUP($A1258,CLASSI!$B:$E,2,FALSE)),"",IFERROR(VLOOKUP($A1258,CLASSI!$B:$E,2,FALSE),""))</f>
        <v/>
      </c>
      <c r="C1258" s="12"/>
      <c r="D1258" s="12"/>
      <c r="M1258" s="10"/>
      <c r="N1258" s="10"/>
      <c r="U1258" s="42"/>
      <c r="V1258" s="42"/>
      <c r="W1258" s="42"/>
      <c r="X1258" s="24"/>
      <c r="Y1258" s="24"/>
      <c r="Z1258" s="24"/>
      <c r="AB1258" s="24"/>
    </row>
    <row r="1259" spans="1:28" s="11" customFormat="1" ht="20.100000000000001" customHeight="1" x14ac:dyDescent="0.25">
      <c r="A1259" s="12" t="str">
        <f>IF(ISBLANK(CLASSI!$B1274),"",IFERROR(CLASSI!$B1274,""))</f>
        <v/>
      </c>
      <c r="B1259" s="12" t="str">
        <f>IF(ISBLANK(VLOOKUP($A1259,CLASSI!$B:$E,2,FALSE)),"",IFERROR(VLOOKUP($A1259,CLASSI!$B:$E,2,FALSE),""))</f>
        <v/>
      </c>
      <c r="C1259" s="12"/>
      <c r="D1259" s="12"/>
      <c r="M1259" s="10"/>
      <c r="N1259" s="10"/>
      <c r="U1259" s="42"/>
      <c r="V1259" s="42"/>
      <c r="W1259" s="42"/>
      <c r="X1259" s="24"/>
      <c r="Y1259" s="24"/>
      <c r="Z1259" s="24"/>
      <c r="AB1259" s="24"/>
    </row>
    <row r="1260" spans="1:28" s="11" customFormat="1" ht="20.100000000000001" customHeight="1" x14ac:dyDescent="0.25">
      <c r="A1260" s="12" t="str">
        <f>IF(ISBLANK(CLASSI!$B1275),"",IFERROR(CLASSI!$B1275,""))</f>
        <v/>
      </c>
      <c r="B1260" s="12" t="str">
        <f>IF(ISBLANK(VLOOKUP($A1260,CLASSI!$B:$E,2,FALSE)),"",IFERROR(VLOOKUP($A1260,CLASSI!$B:$E,2,FALSE),""))</f>
        <v/>
      </c>
      <c r="C1260" s="12"/>
      <c r="D1260" s="12"/>
      <c r="M1260" s="10"/>
      <c r="N1260" s="10"/>
      <c r="U1260" s="42"/>
      <c r="V1260" s="42"/>
      <c r="W1260" s="42"/>
      <c r="X1260" s="24"/>
      <c r="Y1260" s="24"/>
      <c r="Z1260" s="24"/>
      <c r="AB1260" s="24"/>
    </row>
    <row r="1261" spans="1:28" s="11" customFormat="1" ht="20.100000000000001" customHeight="1" x14ac:dyDescent="0.25">
      <c r="A1261" s="12" t="str">
        <f>IF(ISBLANK(CLASSI!$B1276),"",IFERROR(CLASSI!$B1276,""))</f>
        <v/>
      </c>
      <c r="B1261" s="12" t="str">
        <f>IF(ISBLANK(VLOOKUP($A1261,CLASSI!$B:$E,2,FALSE)),"",IFERROR(VLOOKUP($A1261,CLASSI!$B:$E,2,FALSE),""))</f>
        <v/>
      </c>
      <c r="C1261" s="12"/>
      <c r="D1261" s="12"/>
      <c r="M1261" s="10"/>
      <c r="N1261" s="10"/>
      <c r="U1261" s="42"/>
      <c r="V1261" s="42"/>
      <c r="W1261" s="42"/>
      <c r="X1261" s="24"/>
      <c r="Y1261" s="24"/>
      <c r="Z1261" s="24"/>
      <c r="AB1261" s="24"/>
    </row>
    <row r="1262" spans="1:28" s="11" customFormat="1" ht="20.100000000000001" customHeight="1" x14ac:dyDescent="0.25">
      <c r="A1262" s="12" t="str">
        <f>IF(ISBLANK(CLASSI!$B1277),"",IFERROR(CLASSI!$B1277,""))</f>
        <v/>
      </c>
      <c r="B1262" s="12" t="str">
        <f>IF(ISBLANK(VLOOKUP($A1262,CLASSI!$B:$E,2,FALSE)),"",IFERROR(VLOOKUP($A1262,CLASSI!$B:$E,2,FALSE),""))</f>
        <v/>
      </c>
      <c r="C1262" s="12"/>
      <c r="D1262" s="12"/>
      <c r="M1262" s="10"/>
      <c r="N1262" s="10"/>
      <c r="U1262" s="42"/>
      <c r="V1262" s="42"/>
      <c r="W1262" s="42"/>
      <c r="X1262" s="24"/>
      <c r="Y1262" s="24"/>
      <c r="Z1262" s="24"/>
      <c r="AB1262" s="24"/>
    </row>
    <row r="1263" spans="1:28" s="11" customFormat="1" ht="20.100000000000001" customHeight="1" x14ac:dyDescent="0.25">
      <c r="A1263" s="12" t="str">
        <f>IF(ISBLANK(CLASSI!$B1278),"",IFERROR(CLASSI!$B1278,""))</f>
        <v/>
      </c>
      <c r="B1263" s="12" t="str">
        <f>IF(ISBLANK(VLOOKUP($A1263,CLASSI!$B:$E,2,FALSE)),"",IFERROR(VLOOKUP($A1263,CLASSI!$B:$E,2,FALSE),""))</f>
        <v/>
      </c>
      <c r="C1263" s="12"/>
      <c r="D1263" s="12"/>
      <c r="M1263" s="10"/>
      <c r="N1263" s="10"/>
      <c r="U1263" s="42"/>
      <c r="V1263" s="42"/>
      <c r="W1263" s="42"/>
      <c r="X1263" s="24"/>
      <c r="Y1263" s="24"/>
      <c r="Z1263" s="24"/>
      <c r="AB1263" s="24"/>
    </row>
    <row r="1264" spans="1:28" s="11" customFormat="1" ht="20.100000000000001" customHeight="1" x14ac:dyDescent="0.25">
      <c r="A1264" s="12" t="str">
        <f>IF(ISBLANK(CLASSI!$B1279),"",IFERROR(CLASSI!$B1279,""))</f>
        <v/>
      </c>
      <c r="B1264" s="12" t="str">
        <f>IF(ISBLANK(VLOOKUP($A1264,CLASSI!$B:$E,2,FALSE)),"",IFERROR(VLOOKUP($A1264,CLASSI!$B:$E,2,FALSE),""))</f>
        <v/>
      </c>
      <c r="C1264" s="12"/>
      <c r="D1264" s="12"/>
      <c r="M1264" s="10"/>
      <c r="N1264" s="10"/>
      <c r="U1264" s="42"/>
      <c r="V1264" s="42"/>
      <c r="W1264" s="42"/>
      <c r="X1264" s="24"/>
      <c r="Y1264" s="24"/>
      <c r="Z1264" s="24"/>
      <c r="AB1264" s="24"/>
    </row>
    <row r="1265" spans="1:28" s="11" customFormat="1" ht="20.100000000000001" customHeight="1" x14ac:dyDescent="0.25">
      <c r="A1265" s="12" t="str">
        <f>IF(ISBLANK(CLASSI!$B1280),"",IFERROR(CLASSI!$B1280,""))</f>
        <v/>
      </c>
      <c r="B1265" s="12" t="str">
        <f>IF(ISBLANK(VLOOKUP($A1265,CLASSI!$B:$E,2,FALSE)),"",IFERROR(VLOOKUP($A1265,CLASSI!$B:$E,2,FALSE),""))</f>
        <v/>
      </c>
      <c r="C1265" s="12"/>
      <c r="D1265" s="12"/>
      <c r="M1265" s="10"/>
      <c r="N1265" s="10"/>
      <c r="U1265" s="42"/>
      <c r="V1265" s="42"/>
      <c r="W1265" s="42"/>
      <c r="X1265" s="24"/>
      <c r="Y1265" s="24"/>
      <c r="Z1265" s="24"/>
      <c r="AB1265" s="24"/>
    </row>
    <row r="1266" spans="1:28" s="11" customFormat="1" ht="20.100000000000001" customHeight="1" x14ac:dyDescent="0.25">
      <c r="A1266" s="12" t="str">
        <f>IF(ISBLANK(CLASSI!$B1281),"",IFERROR(CLASSI!$B1281,""))</f>
        <v/>
      </c>
      <c r="B1266" s="12" t="str">
        <f>IF(ISBLANK(VLOOKUP($A1266,CLASSI!$B:$E,2,FALSE)),"",IFERROR(VLOOKUP($A1266,CLASSI!$B:$E,2,FALSE),""))</f>
        <v/>
      </c>
      <c r="C1266" s="12"/>
      <c r="D1266" s="12"/>
      <c r="M1266" s="10"/>
      <c r="N1266" s="10"/>
      <c r="U1266" s="42"/>
      <c r="V1266" s="42"/>
      <c r="W1266" s="42"/>
      <c r="X1266" s="24"/>
      <c r="Y1266" s="24"/>
      <c r="Z1266" s="24"/>
      <c r="AB1266" s="24"/>
    </row>
    <row r="1267" spans="1:28" s="11" customFormat="1" ht="20.100000000000001" customHeight="1" x14ac:dyDescent="0.25">
      <c r="A1267" s="12" t="str">
        <f>IF(ISBLANK(CLASSI!$B1282),"",IFERROR(CLASSI!$B1282,""))</f>
        <v/>
      </c>
      <c r="B1267" s="12" t="str">
        <f>IF(ISBLANK(VLOOKUP($A1267,CLASSI!$B:$E,2,FALSE)),"",IFERROR(VLOOKUP($A1267,CLASSI!$B:$E,2,FALSE),""))</f>
        <v/>
      </c>
      <c r="C1267" s="12"/>
      <c r="D1267" s="12"/>
      <c r="M1267" s="10"/>
      <c r="N1267" s="10"/>
      <c r="U1267" s="42"/>
      <c r="V1267" s="42"/>
      <c r="W1267" s="42"/>
      <c r="X1267" s="24"/>
      <c r="Y1267" s="24"/>
      <c r="Z1267" s="24"/>
      <c r="AB1267" s="24"/>
    </row>
    <row r="1268" spans="1:28" s="11" customFormat="1" ht="20.100000000000001" customHeight="1" x14ac:dyDescent="0.25">
      <c r="A1268" s="12" t="str">
        <f>IF(ISBLANK(CLASSI!$B1283),"",IFERROR(CLASSI!$B1283,""))</f>
        <v/>
      </c>
      <c r="B1268" s="12" t="str">
        <f>IF(ISBLANK(VLOOKUP($A1268,CLASSI!$B:$E,2,FALSE)),"",IFERROR(VLOOKUP($A1268,CLASSI!$B:$E,2,FALSE),""))</f>
        <v/>
      </c>
      <c r="C1268" s="12"/>
      <c r="D1268" s="12"/>
      <c r="M1268" s="10"/>
      <c r="N1268" s="10"/>
      <c r="U1268" s="42"/>
      <c r="V1268" s="42"/>
      <c r="W1268" s="42"/>
      <c r="X1268" s="24"/>
      <c r="Y1268" s="24"/>
      <c r="Z1268" s="24"/>
      <c r="AB1268" s="24"/>
    </row>
    <row r="1269" spans="1:28" s="11" customFormat="1" ht="20.100000000000001" customHeight="1" x14ac:dyDescent="0.25">
      <c r="A1269" s="12" t="str">
        <f>IF(ISBLANK(CLASSI!$B1284),"",IFERROR(CLASSI!$B1284,""))</f>
        <v/>
      </c>
      <c r="B1269" s="12" t="str">
        <f>IF(ISBLANK(VLOOKUP($A1269,CLASSI!$B:$E,2,FALSE)),"",IFERROR(VLOOKUP($A1269,CLASSI!$B:$E,2,FALSE),""))</f>
        <v/>
      </c>
      <c r="C1269" s="12"/>
      <c r="D1269" s="12"/>
      <c r="M1269" s="10"/>
      <c r="N1269" s="10"/>
      <c r="U1269" s="42"/>
      <c r="V1269" s="42"/>
      <c r="W1269" s="42"/>
      <c r="X1269" s="24"/>
      <c r="Y1269" s="24"/>
      <c r="Z1269" s="24"/>
      <c r="AB1269" s="24"/>
    </row>
    <row r="1270" spans="1:28" s="11" customFormat="1" ht="20.100000000000001" customHeight="1" x14ac:dyDescent="0.25">
      <c r="A1270" s="12" t="str">
        <f>IF(ISBLANK(CLASSI!$B1285),"",IFERROR(CLASSI!$B1285,""))</f>
        <v/>
      </c>
      <c r="B1270" s="12" t="str">
        <f>IF(ISBLANK(VLOOKUP($A1270,CLASSI!$B:$E,2,FALSE)),"",IFERROR(VLOOKUP($A1270,CLASSI!$B:$E,2,FALSE),""))</f>
        <v/>
      </c>
      <c r="C1270" s="12"/>
      <c r="D1270" s="12"/>
      <c r="M1270" s="10"/>
      <c r="N1270" s="10"/>
      <c r="U1270" s="42"/>
      <c r="V1270" s="42"/>
      <c r="W1270" s="42"/>
      <c r="X1270" s="24"/>
      <c r="Y1270" s="24"/>
      <c r="Z1270" s="24"/>
      <c r="AB1270" s="24"/>
    </row>
    <row r="1271" spans="1:28" s="11" customFormat="1" ht="20.100000000000001" customHeight="1" x14ac:dyDescent="0.25">
      <c r="A1271" s="12" t="str">
        <f>IF(ISBLANK(CLASSI!$B1286),"",IFERROR(CLASSI!$B1286,""))</f>
        <v/>
      </c>
      <c r="B1271" s="12" t="str">
        <f>IF(ISBLANK(VLOOKUP($A1271,CLASSI!$B:$E,2,FALSE)),"",IFERROR(VLOOKUP($A1271,CLASSI!$B:$E,2,FALSE),""))</f>
        <v/>
      </c>
      <c r="C1271" s="12"/>
      <c r="D1271" s="12"/>
      <c r="M1271" s="10"/>
      <c r="N1271" s="10"/>
      <c r="U1271" s="42"/>
      <c r="V1271" s="42"/>
      <c r="W1271" s="42"/>
      <c r="X1271" s="24"/>
      <c r="Y1271" s="24"/>
      <c r="Z1271" s="24"/>
      <c r="AB1271" s="24"/>
    </row>
    <row r="1272" spans="1:28" s="11" customFormat="1" ht="20.100000000000001" customHeight="1" x14ac:dyDescent="0.25">
      <c r="A1272" s="12" t="str">
        <f>IF(ISBLANK(CLASSI!$B1287),"",IFERROR(CLASSI!$B1287,""))</f>
        <v/>
      </c>
      <c r="B1272" s="12" t="str">
        <f>IF(ISBLANK(VLOOKUP($A1272,CLASSI!$B:$E,2,FALSE)),"",IFERROR(VLOOKUP($A1272,CLASSI!$B:$E,2,FALSE),""))</f>
        <v/>
      </c>
      <c r="C1272" s="12"/>
      <c r="D1272" s="12"/>
      <c r="M1272" s="10"/>
      <c r="N1272" s="10"/>
      <c r="U1272" s="42"/>
      <c r="V1272" s="42"/>
      <c r="W1272" s="42"/>
      <c r="X1272" s="24"/>
      <c r="Y1272" s="24"/>
      <c r="Z1272" s="24"/>
      <c r="AB1272" s="24"/>
    </row>
    <row r="1273" spans="1:28" s="11" customFormat="1" ht="20.100000000000001" customHeight="1" x14ac:dyDescent="0.25">
      <c r="A1273" s="12" t="str">
        <f>IF(ISBLANK(CLASSI!$B1288),"",IFERROR(CLASSI!$B1288,""))</f>
        <v/>
      </c>
      <c r="B1273" s="12" t="str">
        <f>IF(ISBLANK(VLOOKUP($A1273,CLASSI!$B:$E,2,FALSE)),"",IFERROR(VLOOKUP($A1273,CLASSI!$B:$E,2,FALSE),""))</f>
        <v/>
      </c>
      <c r="C1273" s="12"/>
      <c r="D1273" s="12"/>
      <c r="M1273" s="10"/>
      <c r="N1273" s="10"/>
      <c r="U1273" s="42"/>
      <c r="V1273" s="42"/>
      <c r="W1273" s="42"/>
      <c r="X1273" s="24"/>
      <c r="Y1273" s="24"/>
      <c r="Z1273" s="24"/>
      <c r="AB1273" s="24"/>
    </row>
    <row r="1274" spans="1:28" s="11" customFormat="1" ht="20.100000000000001" customHeight="1" x14ac:dyDescent="0.25">
      <c r="A1274" s="12" t="str">
        <f>IF(ISBLANK(CLASSI!$B1289),"",IFERROR(CLASSI!$B1289,""))</f>
        <v/>
      </c>
      <c r="B1274" s="12" t="str">
        <f>IF(ISBLANK(VLOOKUP($A1274,CLASSI!$B:$E,2,FALSE)),"",IFERROR(VLOOKUP($A1274,CLASSI!$B:$E,2,FALSE),""))</f>
        <v/>
      </c>
      <c r="C1274" s="12"/>
      <c r="D1274" s="12"/>
      <c r="M1274" s="10"/>
      <c r="N1274" s="10"/>
      <c r="U1274" s="42"/>
      <c r="V1274" s="42"/>
      <c r="W1274" s="42"/>
      <c r="X1274" s="24"/>
      <c r="Y1274" s="24"/>
      <c r="Z1274" s="24"/>
      <c r="AB1274" s="24"/>
    </row>
    <row r="1275" spans="1:28" s="11" customFormat="1" ht="20.100000000000001" customHeight="1" x14ac:dyDescent="0.25">
      <c r="A1275" s="12" t="str">
        <f>IF(ISBLANK(CLASSI!$B1290),"",IFERROR(CLASSI!$B1290,""))</f>
        <v/>
      </c>
      <c r="B1275" s="12" t="str">
        <f>IF(ISBLANK(VLOOKUP($A1275,CLASSI!$B:$E,2,FALSE)),"",IFERROR(VLOOKUP($A1275,CLASSI!$B:$E,2,FALSE),""))</f>
        <v/>
      </c>
      <c r="C1275" s="12"/>
      <c r="D1275" s="12"/>
      <c r="M1275" s="10"/>
      <c r="N1275" s="10"/>
      <c r="U1275" s="42"/>
      <c r="V1275" s="42"/>
      <c r="W1275" s="42"/>
      <c r="X1275" s="24"/>
      <c r="Y1275" s="24"/>
      <c r="Z1275" s="24"/>
      <c r="AB1275" s="24"/>
    </row>
    <row r="1276" spans="1:28" s="11" customFormat="1" ht="20.100000000000001" customHeight="1" x14ac:dyDescent="0.25">
      <c r="A1276" s="12" t="str">
        <f>IF(ISBLANK(CLASSI!$B1291),"",IFERROR(CLASSI!$B1291,""))</f>
        <v/>
      </c>
      <c r="B1276" s="12" t="str">
        <f>IF(ISBLANK(VLOOKUP($A1276,CLASSI!$B:$E,2,FALSE)),"",IFERROR(VLOOKUP($A1276,CLASSI!$B:$E,2,FALSE),""))</f>
        <v/>
      </c>
      <c r="C1276" s="12"/>
      <c r="D1276" s="12"/>
      <c r="M1276" s="10"/>
      <c r="N1276" s="10"/>
      <c r="U1276" s="42"/>
      <c r="V1276" s="42"/>
      <c r="W1276" s="42"/>
      <c r="X1276" s="24"/>
      <c r="Y1276" s="24"/>
      <c r="Z1276" s="24"/>
      <c r="AB1276" s="24"/>
    </row>
    <row r="1277" spans="1:28" s="11" customFormat="1" ht="20.100000000000001" customHeight="1" x14ac:dyDescent="0.25">
      <c r="A1277" s="12" t="str">
        <f>IF(ISBLANK(CLASSI!$B1292),"",IFERROR(CLASSI!$B1292,""))</f>
        <v/>
      </c>
      <c r="B1277" s="12" t="str">
        <f>IF(ISBLANK(VLOOKUP($A1277,CLASSI!$B:$E,2,FALSE)),"",IFERROR(VLOOKUP($A1277,CLASSI!$B:$E,2,FALSE),""))</f>
        <v/>
      </c>
      <c r="C1277" s="12"/>
      <c r="D1277" s="12"/>
      <c r="M1277" s="10"/>
      <c r="N1277" s="10"/>
      <c r="U1277" s="42"/>
      <c r="V1277" s="42"/>
      <c r="W1277" s="42"/>
      <c r="X1277" s="24"/>
      <c r="Y1277" s="24"/>
      <c r="Z1277" s="24"/>
      <c r="AB1277" s="24"/>
    </row>
    <row r="1278" spans="1:28" s="11" customFormat="1" ht="20.100000000000001" customHeight="1" x14ac:dyDescent="0.25">
      <c r="A1278" s="12" t="str">
        <f>IF(ISBLANK(CLASSI!$B1293),"",IFERROR(CLASSI!$B1293,""))</f>
        <v/>
      </c>
      <c r="B1278" s="12" t="str">
        <f>IF(ISBLANK(VLOOKUP($A1278,CLASSI!$B:$E,2,FALSE)),"",IFERROR(VLOOKUP($A1278,CLASSI!$B:$E,2,FALSE),""))</f>
        <v/>
      </c>
      <c r="C1278" s="12"/>
      <c r="D1278" s="12"/>
      <c r="M1278" s="10"/>
      <c r="N1278" s="10"/>
      <c r="U1278" s="42"/>
      <c r="V1278" s="42"/>
      <c r="W1278" s="42"/>
      <c r="X1278" s="24"/>
      <c r="Y1278" s="24"/>
      <c r="Z1278" s="24"/>
      <c r="AB1278" s="24"/>
    </row>
    <row r="1279" spans="1:28" s="11" customFormat="1" ht="20.100000000000001" customHeight="1" x14ac:dyDescent="0.25">
      <c r="A1279" s="12" t="str">
        <f>IF(ISBLANK(CLASSI!$B1294),"",IFERROR(CLASSI!$B1294,""))</f>
        <v/>
      </c>
      <c r="B1279" s="12" t="str">
        <f>IF(ISBLANK(VLOOKUP($A1279,CLASSI!$B:$E,2,FALSE)),"",IFERROR(VLOOKUP($A1279,CLASSI!$B:$E,2,FALSE),""))</f>
        <v/>
      </c>
      <c r="C1279" s="12"/>
      <c r="D1279" s="12"/>
      <c r="M1279" s="10"/>
      <c r="N1279" s="10"/>
      <c r="U1279" s="42"/>
      <c r="V1279" s="42"/>
      <c r="W1279" s="42"/>
      <c r="X1279" s="24"/>
      <c r="Y1279" s="24"/>
      <c r="Z1279" s="24"/>
      <c r="AB1279" s="24"/>
    </row>
    <row r="1280" spans="1:28" s="11" customFormat="1" ht="20.100000000000001" customHeight="1" x14ac:dyDescent="0.25">
      <c r="A1280" s="12" t="str">
        <f>IF(ISBLANK(CLASSI!$B1295),"",IFERROR(CLASSI!$B1295,""))</f>
        <v/>
      </c>
      <c r="B1280" s="12" t="str">
        <f>IF(ISBLANK(VLOOKUP($A1280,CLASSI!$B:$E,2,FALSE)),"",IFERROR(VLOOKUP($A1280,CLASSI!$B:$E,2,FALSE),""))</f>
        <v/>
      </c>
      <c r="C1280" s="12"/>
      <c r="D1280" s="12"/>
      <c r="M1280" s="10"/>
      <c r="N1280" s="10"/>
      <c r="U1280" s="42"/>
      <c r="V1280" s="42"/>
      <c r="W1280" s="42"/>
      <c r="X1280" s="24"/>
      <c r="Y1280" s="24"/>
      <c r="Z1280" s="24"/>
      <c r="AB1280" s="24"/>
    </row>
    <row r="1281" spans="1:28" s="11" customFormat="1" ht="20.100000000000001" customHeight="1" x14ac:dyDescent="0.25">
      <c r="A1281" s="12" t="str">
        <f>IF(ISBLANK(CLASSI!$B1296),"",IFERROR(CLASSI!$B1296,""))</f>
        <v/>
      </c>
      <c r="B1281" s="12" t="str">
        <f>IF(ISBLANK(VLOOKUP($A1281,CLASSI!$B:$E,2,FALSE)),"",IFERROR(VLOOKUP($A1281,CLASSI!$B:$E,2,FALSE),""))</f>
        <v/>
      </c>
      <c r="C1281" s="12"/>
      <c r="D1281" s="12"/>
      <c r="M1281" s="10"/>
      <c r="N1281" s="10"/>
      <c r="U1281" s="42"/>
      <c r="V1281" s="42"/>
      <c r="W1281" s="42"/>
      <c r="X1281" s="24"/>
      <c r="Y1281" s="24"/>
      <c r="Z1281" s="24"/>
      <c r="AB1281" s="24"/>
    </row>
    <row r="1282" spans="1:28" s="11" customFormat="1" ht="20.100000000000001" customHeight="1" x14ac:dyDescent="0.25">
      <c r="A1282" s="12" t="str">
        <f>IF(ISBLANK(CLASSI!$B1297),"",IFERROR(CLASSI!$B1297,""))</f>
        <v/>
      </c>
      <c r="B1282" s="12" t="str">
        <f>IF(ISBLANK(VLOOKUP($A1282,CLASSI!$B:$E,2,FALSE)),"",IFERROR(VLOOKUP($A1282,CLASSI!$B:$E,2,FALSE),""))</f>
        <v/>
      </c>
      <c r="C1282" s="12"/>
      <c r="D1282" s="12"/>
      <c r="M1282" s="10"/>
      <c r="N1282" s="10"/>
      <c r="U1282" s="42"/>
      <c r="V1282" s="42"/>
      <c r="W1282" s="42"/>
      <c r="X1282" s="24"/>
      <c r="Y1282" s="24"/>
      <c r="Z1282" s="24"/>
      <c r="AB1282" s="24"/>
    </row>
    <row r="1283" spans="1:28" s="11" customFormat="1" ht="20.100000000000001" customHeight="1" x14ac:dyDescent="0.25">
      <c r="A1283" s="12" t="str">
        <f>IF(ISBLANK(CLASSI!$B1298),"",IFERROR(CLASSI!$B1298,""))</f>
        <v/>
      </c>
      <c r="B1283" s="12" t="str">
        <f>IF(ISBLANK(VLOOKUP($A1283,CLASSI!$B:$E,2,FALSE)),"",IFERROR(VLOOKUP($A1283,CLASSI!$B:$E,2,FALSE),""))</f>
        <v/>
      </c>
      <c r="C1283" s="12"/>
      <c r="D1283" s="12"/>
      <c r="M1283" s="10"/>
      <c r="N1283" s="10"/>
      <c r="U1283" s="42"/>
      <c r="V1283" s="42"/>
      <c r="W1283" s="42"/>
      <c r="X1283" s="24"/>
      <c r="Y1283" s="24"/>
      <c r="Z1283" s="24"/>
      <c r="AB1283" s="24"/>
    </row>
    <row r="1284" spans="1:28" s="11" customFormat="1" ht="20.100000000000001" customHeight="1" x14ac:dyDescent="0.25">
      <c r="A1284" s="12" t="str">
        <f>IF(ISBLANK(CLASSI!$B1299),"",IFERROR(CLASSI!$B1299,""))</f>
        <v/>
      </c>
      <c r="B1284" s="12" t="str">
        <f>IF(ISBLANK(VLOOKUP($A1284,CLASSI!$B:$E,2,FALSE)),"",IFERROR(VLOOKUP($A1284,CLASSI!$B:$E,2,FALSE),""))</f>
        <v/>
      </c>
      <c r="C1284" s="12"/>
      <c r="D1284" s="12"/>
      <c r="M1284" s="10"/>
      <c r="N1284" s="10"/>
      <c r="U1284" s="42"/>
      <c r="V1284" s="42"/>
      <c r="W1284" s="42"/>
      <c r="X1284" s="24"/>
      <c r="Y1284" s="24"/>
      <c r="Z1284" s="24"/>
      <c r="AB1284" s="24"/>
    </row>
    <row r="1285" spans="1:28" s="11" customFormat="1" ht="20.100000000000001" customHeight="1" x14ac:dyDescent="0.25">
      <c r="A1285" s="12" t="str">
        <f>IF(ISBLANK(CLASSI!$B1300),"",IFERROR(CLASSI!$B1300,""))</f>
        <v/>
      </c>
      <c r="B1285" s="12" t="str">
        <f>IF(ISBLANK(VLOOKUP($A1285,CLASSI!$B:$E,2,FALSE)),"",IFERROR(VLOOKUP($A1285,CLASSI!$B:$E,2,FALSE),""))</f>
        <v/>
      </c>
      <c r="C1285" s="12"/>
      <c r="D1285" s="12"/>
      <c r="M1285" s="10"/>
      <c r="N1285" s="10"/>
      <c r="U1285" s="42"/>
      <c r="V1285" s="42"/>
      <c r="W1285" s="42"/>
      <c r="X1285" s="24"/>
      <c r="Y1285" s="24"/>
      <c r="Z1285" s="24"/>
      <c r="AB1285" s="24"/>
    </row>
    <row r="1286" spans="1:28" s="11" customFormat="1" ht="20.100000000000001" customHeight="1" x14ac:dyDescent="0.25">
      <c r="A1286" s="12" t="str">
        <f>IF(ISBLANK(CLASSI!$B1301),"",IFERROR(CLASSI!$B1301,""))</f>
        <v/>
      </c>
      <c r="B1286" s="12" t="str">
        <f>IF(ISBLANK(VLOOKUP($A1286,CLASSI!$B:$E,2,FALSE)),"",IFERROR(VLOOKUP($A1286,CLASSI!$B:$E,2,FALSE),""))</f>
        <v/>
      </c>
      <c r="C1286" s="12"/>
      <c r="D1286" s="12"/>
      <c r="M1286" s="10"/>
      <c r="N1286" s="10"/>
      <c r="U1286" s="42"/>
      <c r="V1286" s="42"/>
      <c r="W1286" s="42"/>
      <c r="X1286" s="24"/>
      <c r="Y1286" s="24"/>
      <c r="Z1286" s="24"/>
      <c r="AB1286" s="24"/>
    </row>
    <row r="1287" spans="1:28" s="11" customFormat="1" ht="20.100000000000001" customHeight="1" x14ac:dyDescent="0.25">
      <c r="A1287" s="12" t="str">
        <f>IF(ISBLANK(CLASSI!$B1302),"",IFERROR(CLASSI!$B1302,""))</f>
        <v/>
      </c>
      <c r="B1287" s="12" t="str">
        <f>IF(ISBLANK(VLOOKUP($A1287,CLASSI!$B:$E,2,FALSE)),"",IFERROR(VLOOKUP($A1287,CLASSI!$B:$E,2,FALSE),""))</f>
        <v/>
      </c>
      <c r="C1287" s="12"/>
      <c r="D1287" s="12"/>
      <c r="M1287" s="10"/>
      <c r="N1287" s="10"/>
      <c r="U1287" s="42"/>
      <c r="V1287" s="42"/>
      <c r="W1287" s="42"/>
      <c r="X1287" s="24"/>
      <c r="Y1287" s="24"/>
      <c r="Z1287" s="24"/>
      <c r="AB1287" s="24"/>
    </row>
    <row r="1288" spans="1:28" s="11" customFormat="1" ht="20.100000000000001" customHeight="1" x14ac:dyDescent="0.25">
      <c r="A1288" s="12" t="str">
        <f>IF(ISBLANK(CLASSI!$B1303),"",IFERROR(CLASSI!$B1303,""))</f>
        <v/>
      </c>
      <c r="B1288" s="12" t="str">
        <f>IF(ISBLANK(VLOOKUP($A1288,CLASSI!$B:$E,2,FALSE)),"",IFERROR(VLOOKUP($A1288,CLASSI!$B:$E,2,FALSE),""))</f>
        <v/>
      </c>
      <c r="C1288" s="12"/>
      <c r="D1288" s="12"/>
      <c r="M1288" s="10"/>
      <c r="N1288" s="10"/>
      <c r="U1288" s="42"/>
      <c r="V1288" s="42"/>
      <c r="W1288" s="42"/>
      <c r="X1288" s="24"/>
      <c r="Y1288" s="24"/>
      <c r="Z1288" s="24"/>
      <c r="AB1288" s="24"/>
    </row>
    <row r="1289" spans="1:28" s="11" customFormat="1" ht="20.100000000000001" customHeight="1" x14ac:dyDescent="0.25">
      <c r="A1289" s="12" t="str">
        <f>IF(ISBLANK(CLASSI!$B1304),"",IFERROR(CLASSI!$B1304,""))</f>
        <v/>
      </c>
      <c r="B1289" s="12" t="str">
        <f>IF(ISBLANK(VLOOKUP($A1289,CLASSI!$B:$E,2,FALSE)),"",IFERROR(VLOOKUP($A1289,CLASSI!$B:$E,2,FALSE),""))</f>
        <v/>
      </c>
      <c r="C1289" s="12"/>
      <c r="D1289" s="12"/>
      <c r="M1289" s="10"/>
      <c r="N1289" s="10"/>
      <c r="U1289" s="42"/>
      <c r="V1289" s="42"/>
      <c r="W1289" s="42"/>
      <c r="X1289" s="24"/>
      <c r="Y1289" s="24"/>
      <c r="Z1289" s="24"/>
      <c r="AB1289" s="24"/>
    </row>
    <row r="1290" spans="1:28" s="11" customFormat="1" ht="20.100000000000001" customHeight="1" x14ac:dyDescent="0.25">
      <c r="A1290" s="12" t="str">
        <f>IF(ISBLANK(CLASSI!$B1305),"",IFERROR(CLASSI!$B1305,""))</f>
        <v/>
      </c>
      <c r="B1290" s="12" t="str">
        <f>IF(ISBLANK(VLOOKUP($A1290,CLASSI!$B:$E,2,FALSE)),"",IFERROR(VLOOKUP($A1290,CLASSI!$B:$E,2,FALSE),""))</f>
        <v/>
      </c>
      <c r="C1290" s="12"/>
      <c r="D1290" s="12"/>
      <c r="M1290" s="10"/>
      <c r="N1290" s="10"/>
      <c r="U1290" s="42"/>
      <c r="V1290" s="42"/>
      <c r="W1290" s="42"/>
      <c r="X1290" s="24"/>
      <c r="Y1290" s="24"/>
      <c r="Z1290" s="24"/>
      <c r="AB1290" s="24"/>
    </row>
    <row r="1291" spans="1:28" s="11" customFormat="1" ht="20.100000000000001" customHeight="1" x14ac:dyDescent="0.25">
      <c r="A1291" s="12" t="str">
        <f>IF(ISBLANK(CLASSI!$B1306),"",IFERROR(CLASSI!$B1306,""))</f>
        <v/>
      </c>
      <c r="B1291" s="12" t="str">
        <f>IF(ISBLANK(VLOOKUP($A1291,CLASSI!$B:$E,2,FALSE)),"",IFERROR(VLOOKUP($A1291,CLASSI!$B:$E,2,FALSE),""))</f>
        <v/>
      </c>
      <c r="C1291" s="12"/>
      <c r="D1291" s="12"/>
      <c r="M1291" s="10"/>
      <c r="N1291" s="10"/>
      <c r="U1291" s="42"/>
      <c r="V1291" s="42"/>
      <c r="W1291" s="42"/>
      <c r="X1291" s="24"/>
      <c r="Y1291" s="24"/>
      <c r="Z1291" s="24"/>
      <c r="AB1291" s="24"/>
    </row>
    <row r="1292" spans="1:28" s="11" customFormat="1" ht="20.100000000000001" customHeight="1" x14ac:dyDescent="0.25">
      <c r="A1292" s="12" t="str">
        <f>IF(ISBLANK(CLASSI!$B1307),"",IFERROR(CLASSI!$B1307,""))</f>
        <v/>
      </c>
      <c r="B1292" s="12" t="str">
        <f>IF(ISBLANK(VLOOKUP($A1292,CLASSI!$B:$E,2,FALSE)),"",IFERROR(VLOOKUP($A1292,CLASSI!$B:$E,2,FALSE),""))</f>
        <v/>
      </c>
      <c r="C1292" s="12"/>
      <c r="D1292" s="12"/>
      <c r="M1292" s="10"/>
      <c r="N1292" s="10"/>
      <c r="U1292" s="42"/>
      <c r="V1292" s="42"/>
      <c r="W1292" s="42"/>
      <c r="X1292" s="24"/>
      <c r="Y1292" s="24"/>
      <c r="Z1292" s="24"/>
      <c r="AB1292" s="24"/>
    </row>
    <row r="1293" spans="1:28" s="11" customFormat="1" ht="20.100000000000001" customHeight="1" x14ac:dyDescent="0.25">
      <c r="A1293" s="12" t="str">
        <f>IF(ISBLANK(CLASSI!$B1308),"",IFERROR(CLASSI!$B1308,""))</f>
        <v/>
      </c>
      <c r="B1293" s="12" t="str">
        <f>IF(ISBLANK(VLOOKUP($A1293,CLASSI!$B:$E,2,FALSE)),"",IFERROR(VLOOKUP($A1293,CLASSI!$B:$E,2,FALSE),""))</f>
        <v/>
      </c>
      <c r="C1293" s="12"/>
      <c r="D1293" s="12"/>
      <c r="M1293" s="10"/>
      <c r="N1293" s="10"/>
      <c r="U1293" s="42"/>
      <c r="V1293" s="42"/>
      <c r="W1293" s="42"/>
      <c r="X1293" s="24"/>
      <c r="Y1293" s="24"/>
      <c r="Z1293" s="24"/>
      <c r="AB1293" s="24"/>
    </row>
    <row r="1294" spans="1:28" s="11" customFormat="1" ht="20.100000000000001" customHeight="1" x14ac:dyDescent="0.25">
      <c r="A1294" s="12" t="str">
        <f>IF(ISBLANK(CLASSI!$B1309),"",IFERROR(CLASSI!$B1309,""))</f>
        <v/>
      </c>
      <c r="B1294" s="12" t="str">
        <f>IF(ISBLANK(VLOOKUP($A1294,CLASSI!$B:$E,2,FALSE)),"",IFERROR(VLOOKUP($A1294,CLASSI!$B:$E,2,FALSE),""))</f>
        <v/>
      </c>
      <c r="C1294" s="12"/>
      <c r="D1294" s="12"/>
      <c r="M1294" s="10"/>
      <c r="N1294" s="10"/>
      <c r="U1294" s="42"/>
      <c r="V1294" s="42"/>
      <c r="W1294" s="42"/>
      <c r="X1294" s="24"/>
      <c r="Y1294" s="24"/>
      <c r="Z1294" s="24"/>
      <c r="AB1294" s="24"/>
    </row>
    <row r="1295" spans="1:28" s="11" customFormat="1" ht="20.100000000000001" customHeight="1" x14ac:dyDescent="0.25">
      <c r="A1295" s="12" t="str">
        <f>IF(ISBLANK(CLASSI!$B1310),"",IFERROR(CLASSI!$B1310,""))</f>
        <v/>
      </c>
      <c r="B1295" s="12" t="str">
        <f>IF(ISBLANK(VLOOKUP($A1295,CLASSI!$B:$E,2,FALSE)),"",IFERROR(VLOOKUP($A1295,CLASSI!$B:$E,2,FALSE),""))</f>
        <v/>
      </c>
      <c r="C1295" s="12"/>
      <c r="D1295" s="12"/>
      <c r="M1295" s="10"/>
      <c r="N1295" s="10"/>
      <c r="U1295" s="42"/>
      <c r="V1295" s="42"/>
      <c r="W1295" s="42"/>
      <c r="X1295" s="24"/>
      <c r="Y1295" s="24"/>
      <c r="Z1295" s="24"/>
      <c r="AB1295" s="24"/>
    </row>
    <row r="1296" spans="1:28" s="11" customFormat="1" ht="20.100000000000001" customHeight="1" x14ac:dyDescent="0.25">
      <c r="A1296" s="12" t="str">
        <f>IF(ISBLANK(CLASSI!$B1311),"",IFERROR(CLASSI!$B1311,""))</f>
        <v/>
      </c>
      <c r="B1296" s="12" t="str">
        <f>IF(ISBLANK(VLOOKUP($A1296,CLASSI!$B:$E,2,FALSE)),"",IFERROR(VLOOKUP($A1296,CLASSI!$B:$E,2,FALSE),""))</f>
        <v/>
      </c>
      <c r="C1296" s="12"/>
      <c r="D1296" s="12"/>
      <c r="M1296" s="10"/>
      <c r="N1296" s="10"/>
      <c r="U1296" s="42"/>
      <c r="V1296" s="42"/>
      <c r="W1296" s="42"/>
      <c r="X1296" s="24"/>
      <c r="Y1296" s="24"/>
      <c r="Z1296" s="24"/>
      <c r="AB1296" s="24"/>
    </row>
    <row r="1297" spans="1:28" s="11" customFormat="1" ht="20.100000000000001" customHeight="1" x14ac:dyDescent="0.25">
      <c r="A1297" s="12" t="str">
        <f>IF(ISBLANK(CLASSI!$B1312),"",IFERROR(CLASSI!$B1312,""))</f>
        <v/>
      </c>
      <c r="B1297" s="12" t="str">
        <f>IF(ISBLANK(VLOOKUP($A1297,CLASSI!$B:$E,2,FALSE)),"",IFERROR(VLOOKUP($A1297,CLASSI!$B:$E,2,FALSE),""))</f>
        <v/>
      </c>
      <c r="C1297" s="12"/>
      <c r="D1297" s="12"/>
      <c r="M1297" s="10"/>
      <c r="N1297" s="10"/>
      <c r="U1297" s="42"/>
      <c r="V1297" s="42"/>
      <c r="W1297" s="42"/>
      <c r="X1297" s="24"/>
      <c r="Y1297" s="24"/>
      <c r="Z1297" s="24"/>
      <c r="AB1297" s="24"/>
    </row>
    <row r="1298" spans="1:28" s="11" customFormat="1" ht="20.100000000000001" customHeight="1" x14ac:dyDescent="0.25">
      <c r="A1298" s="12" t="str">
        <f>IF(ISBLANK(CLASSI!$B1313),"",IFERROR(CLASSI!$B1313,""))</f>
        <v/>
      </c>
      <c r="B1298" s="12" t="str">
        <f>IF(ISBLANK(VLOOKUP($A1298,CLASSI!$B:$E,2,FALSE)),"",IFERROR(VLOOKUP($A1298,CLASSI!$B:$E,2,FALSE),""))</f>
        <v/>
      </c>
      <c r="C1298" s="12"/>
      <c r="D1298" s="12"/>
      <c r="M1298" s="10"/>
      <c r="N1298" s="10"/>
      <c r="U1298" s="42"/>
      <c r="V1298" s="42"/>
      <c r="W1298" s="42"/>
      <c r="X1298" s="24"/>
      <c r="Y1298" s="24"/>
      <c r="Z1298" s="24"/>
      <c r="AB1298" s="24"/>
    </row>
    <row r="1299" spans="1:28" s="11" customFormat="1" ht="20.100000000000001" customHeight="1" x14ac:dyDescent="0.25">
      <c r="A1299" s="12" t="str">
        <f>IF(ISBLANK(CLASSI!$B1314),"",IFERROR(CLASSI!$B1314,""))</f>
        <v/>
      </c>
      <c r="B1299" s="12" t="str">
        <f>IF(ISBLANK(VLOOKUP($A1299,CLASSI!$B:$E,2,FALSE)),"",IFERROR(VLOOKUP($A1299,CLASSI!$B:$E,2,FALSE),""))</f>
        <v/>
      </c>
      <c r="C1299" s="12"/>
      <c r="D1299" s="12"/>
      <c r="M1299" s="10"/>
      <c r="N1299" s="10"/>
      <c r="U1299" s="42"/>
      <c r="V1299" s="42"/>
      <c r="W1299" s="42"/>
      <c r="X1299" s="24"/>
      <c r="Y1299" s="24"/>
      <c r="Z1299" s="24"/>
      <c r="AB1299" s="24"/>
    </row>
    <row r="1300" spans="1:28" s="11" customFormat="1" ht="20.100000000000001" customHeight="1" x14ac:dyDescent="0.25">
      <c r="A1300" s="12" t="str">
        <f>IF(ISBLANK(CLASSI!$B1315),"",IFERROR(CLASSI!$B1315,""))</f>
        <v/>
      </c>
      <c r="B1300" s="12" t="str">
        <f>IF(ISBLANK(VLOOKUP($A1300,CLASSI!$B:$E,2,FALSE)),"",IFERROR(VLOOKUP($A1300,CLASSI!$B:$E,2,FALSE),""))</f>
        <v/>
      </c>
      <c r="C1300" s="12"/>
      <c r="D1300" s="12"/>
      <c r="M1300" s="10"/>
      <c r="N1300" s="10"/>
      <c r="U1300" s="42"/>
      <c r="V1300" s="42"/>
      <c r="W1300" s="42"/>
      <c r="X1300" s="24"/>
      <c r="Y1300" s="24"/>
      <c r="Z1300" s="24"/>
      <c r="AB1300" s="24"/>
    </row>
    <row r="1301" spans="1:28" s="11" customFormat="1" ht="20.100000000000001" customHeight="1" x14ac:dyDescent="0.25">
      <c r="A1301" s="12" t="str">
        <f>IF(ISBLANK(CLASSI!$B1316),"",IFERROR(CLASSI!$B1316,""))</f>
        <v/>
      </c>
      <c r="B1301" s="12" t="str">
        <f>IF(ISBLANK(VLOOKUP($A1301,CLASSI!$B:$E,2,FALSE)),"",IFERROR(VLOOKUP($A1301,CLASSI!$B:$E,2,FALSE),""))</f>
        <v/>
      </c>
      <c r="C1301" s="12"/>
      <c r="D1301" s="12"/>
      <c r="M1301" s="10"/>
      <c r="N1301" s="10"/>
      <c r="U1301" s="42"/>
      <c r="V1301" s="42"/>
      <c r="W1301" s="42"/>
      <c r="X1301" s="24"/>
      <c r="Y1301" s="24"/>
      <c r="Z1301" s="24"/>
      <c r="AB1301" s="24"/>
    </row>
    <row r="1302" spans="1:28" s="11" customFormat="1" ht="20.100000000000001" customHeight="1" x14ac:dyDescent="0.25">
      <c r="A1302" s="12" t="str">
        <f>IF(ISBLANK(CLASSI!$B1317),"",IFERROR(CLASSI!$B1317,""))</f>
        <v/>
      </c>
      <c r="B1302" s="12" t="str">
        <f>IF(ISBLANK(VLOOKUP($A1302,CLASSI!$B:$E,2,FALSE)),"",IFERROR(VLOOKUP($A1302,CLASSI!$B:$E,2,FALSE),""))</f>
        <v/>
      </c>
      <c r="C1302" s="12"/>
      <c r="D1302" s="12"/>
      <c r="M1302" s="10"/>
      <c r="N1302" s="10"/>
      <c r="U1302" s="42"/>
      <c r="V1302" s="42"/>
      <c r="W1302" s="42"/>
      <c r="X1302" s="24"/>
      <c r="Y1302" s="24"/>
      <c r="Z1302" s="24"/>
      <c r="AB1302" s="24"/>
    </row>
    <row r="1303" spans="1:28" s="11" customFormat="1" ht="20.100000000000001" customHeight="1" x14ac:dyDescent="0.25">
      <c r="A1303" s="12" t="str">
        <f>IF(ISBLANK(CLASSI!$B1318),"",IFERROR(CLASSI!$B1318,""))</f>
        <v/>
      </c>
      <c r="B1303" s="12" t="str">
        <f>IF(ISBLANK(VLOOKUP($A1303,CLASSI!$B:$E,2,FALSE)),"",IFERROR(VLOOKUP($A1303,CLASSI!$B:$E,2,FALSE),""))</f>
        <v/>
      </c>
      <c r="C1303" s="12"/>
      <c r="D1303" s="12"/>
      <c r="M1303" s="10"/>
      <c r="N1303" s="10"/>
      <c r="U1303" s="42"/>
      <c r="V1303" s="42"/>
      <c r="W1303" s="42"/>
      <c r="X1303" s="24"/>
      <c r="Y1303" s="24"/>
      <c r="Z1303" s="24"/>
      <c r="AB1303" s="24"/>
    </row>
    <row r="1304" spans="1:28" s="11" customFormat="1" ht="20.100000000000001" customHeight="1" x14ac:dyDescent="0.25">
      <c r="A1304" s="12" t="str">
        <f>IF(ISBLANK(CLASSI!$B1319),"",IFERROR(CLASSI!$B1319,""))</f>
        <v/>
      </c>
      <c r="B1304" s="12" t="str">
        <f>IF(ISBLANK(VLOOKUP($A1304,CLASSI!$B:$E,2,FALSE)),"",IFERROR(VLOOKUP($A1304,CLASSI!$B:$E,2,FALSE),""))</f>
        <v/>
      </c>
      <c r="C1304" s="12"/>
      <c r="D1304" s="12"/>
      <c r="M1304" s="10"/>
      <c r="N1304" s="10"/>
      <c r="U1304" s="42"/>
      <c r="V1304" s="42"/>
      <c r="W1304" s="42"/>
      <c r="X1304" s="24"/>
      <c r="Y1304" s="24"/>
      <c r="Z1304" s="24"/>
      <c r="AB1304" s="24"/>
    </row>
    <row r="1305" spans="1:28" s="11" customFormat="1" ht="20.100000000000001" customHeight="1" x14ac:dyDescent="0.25">
      <c r="A1305" s="12" t="str">
        <f>IF(ISBLANK(CLASSI!$B1320),"",IFERROR(CLASSI!$B1320,""))</f>
        <v/>
      </c>
      <c r="B1305" s="12" t="str">
        <f>IF(ISBLANK(VLOOKUP($A1305,CLASSI!$B:$E,2,FALSE)),"",IFERROR(VLOOKUP($A1305,CLASSI!$B:$E,2,FALSE),""))</f>
        <v/>
      </c>
      <c r="C1305" s="12"/>
      <c r="D1305" s="12"/>
      <c r="M1305" s="10"/>
      <c r="N1305" s="10"/>
      <c r="U1305" s="42"/>
      <c r="V1305" s="42"/>
      <c r="W1305" s="42"/>
      <c r="X1305" s="24"/>
      <c r="Y1305" s="24"/>
      <c r="Z1305" s="24"/>
      <c r="AB1305" s="24"/>
    </row>
    <row r="1306" spans="1:28" s="11" customFormat="1" ht="20.100000000000001" customHeight="1" x14ac:dyDescent="0.25">
      <c r="A1306" s="12" t="str">
        <f>IF(ISBLANK(CLASSI!$B1321),"",IFERROR(CLASSI!$B1321,""))</f>
        <v/>
      </c>
      <c r="B1306" s="12" t="str">
        <f>IF(ISBLANK(VLOOKUP($A1306,CLASSI!$B:$E,2,FALSE)),"",IFERROR(VLOOKUP($A1306,CLASSI!$B:$E,2,FALSE),""))</f>
        <v/>
      </c>
      <c r="C1306" s="12"/>
      <c r="D1306" s="12"/>
      <c r="M1306" s="10"/>
      <c r="N1306" s="10"/>
      <c r="U1306" s="42"/>
      <c r="V1306" s="42"/>
      <c r="W1306" s="42"/>
      <c r="X1306" s="24"/>
      <c r="Y1306" s="24"/>
      <c r="Z1306" s="24"/>
      <c r="AB1306" s="24"/>
    </row>
    <row r="1307" spans="1:28" s="11" customFormat="1" ht="20.100000000000001" customHeight="1" x14ac:dyDescent="0.25">
      <c r="A1307" s="12" t="str">
        <f>IF(ISBLANK(CLASSI!$B1322),"",IFERROR(CLASSI!$B1322,""))</f>
        <v/>
      </c>
      <c r="B1307" s="12" t="str">
        <f>IF(ISBLANK(VLOOKUP($A1307,CLASSI!$B:$E,2,FALSE)),"",IFERROR(VLOOKUP($A1307,CLASSI!$B:$E,2,FALSE),""))</f>
        <v/>
      </c>
      <c r="C1307" s="12"/>
      <c r="D1307" s="12"/>
      <c r="M1307" s="10"/>
      <c r="N1307" s="10"/>
      <c r="U1307" s="42"/>
      <c r="V1307" s="42"/>
      <c r="W1307" s="42"/>
      <c r="X1307" s="24"/>
      <c r="Y1307" s="24"/>
      <c r="Z1307" s="24"/>
      <c r="AB1307" s="24"/>
    </row>
    <row r="1308" spans="1:28" s="11" customFormat="1" ht="20.100000000000001" customHeight="1" x14ac:dyDescent="0.25">
      <c r="A1308" s="12" t="str">
        <f>IF(ISBLANK(CLASSI!$B1323),"",IFERROR(CLASSI!$B1323,""))</f>
        <v/>
      </c>
      <c r="B1308" s="12" t="str">
        <f>IF(ISBLANK(VLOOKUP($A1308,CLASSI!$B:$E,2,FALSE)),"",IFERROR(VLOOKUP($A1308,CLASSI!$B:$E,2,FALSE),""))</f>
        <v/>
      </c>
      <c r="C1308" s="12"/>
      <c r="D1308" s="12"/>
      <c r="M1308" s="10"/>
      <c r="N1308" s="10"/>
      <c r="U1308" s="42"/>
      <c r="V1308" s="42"/>
      <c r="W1308" s="42"/>
      <c r="X1308" s="24"/>
      <c r="Y1308" s="24"/>
      <c r="Z1308" s="24"/>
      <c r="AB1308" s="24"/>
    </row>
    <row r="1309" spans="1:28" s="11" customFormat="1" ht="20.100000000000001" customHeight="1" x14ac:dyDescent="0.25">
      <c r="A1309" s="12" t="str">
        <f>IF(ISBLANK(CLASSI!$B1324),"",IFERROR(CLASSI!$B1324,""))</f>
        <v/>
      </c>
      <c r="B1309" s="12" t="str">
        <f>IF(ISBLANK(VLOOKUP($A1309,CLASSI!$B:$E,2,FALSE)),"",IFERROR(VLOOKUP($A1309,CLASSI!$B:$E,2,FALSE),""))</f>
        <v/>
      </c>
      <c r="C1309" s="12"/>
      <c r="D1309" s="12"/>
      <c r="M1309" s="10"/>
      <c r="N1309" s="10"/>
      <c r="U1309" s="42"/>
      <c r="V1309" s="42"/>
      <c r="W1309" s="42"/>
      <c r="X1309" s="24"/>
      <c r="Y1309" s="24"/>
      <c r="Z1309" s="24"/>
      <c r="AB1309" s="24"/>
    </row>
    <row r="1310" spans="1:28" s="11" customFormat="1" ht="20.100000000000001" customHeight="1" x14ac:dyDescent="0.25">
      <c r="A1310" s="12" t="str">
        <f>IF(ISBLANK(CLASSI!$B1325),"",IFERROR(CLASSI!$B1325,""))</f>
        <v/>
      </c>
      <c r="B1310" s="12" t="str">
        <f>IF(ISBLANK(VLOOKUP($A1310,CLASSI!$B:$E,2,FALSE)),"",IFERROR(VLOOKUP($A1310,CLASSI!$B:$E,2,FALSE),""))</f>
        <v/>
      </c>
      <c r="C1310" s="12"/>
      <c r="D1310" s="12"/>
      <c r="M1310" s="10"/>
      <c r="N1310" s="10"/>
      <c r="U1310" s="42"/>
      <c r="V1310" s="42"/>
      <c r="W1310" s="42"/>
      <c r="X1310" s="24"/>
      <c r="Y1310" s="24"/>
      <c r="Z1310" s="24"/>
      <c r="AB1310" s="24"/>
    </row>
    <row r="1311" spans="1:28" s="11" customFormat="1" ht="20.100000000000001" customHeight="1" x14ac:dyDescent="0.25">
      <c r="A1311" s="12" t="str">
        <f>IF(ISBLANK(CLASSI!$B1326),"",IFERROR(CLASSI!$B1326,""))</f>
        <v/>
      </c>
      <c r="B1311" s="12" t="str">
        <f>IF(ISBLANK(VLOOKUP($A1311,CLASSI!$B:$E,2,FALSE)),"",IFERROR(VLOOKUP($A1311,CLASSI!$B:$E,2,FALSE),""))</f>
        <v/>
      </c>
      <c r="C1311" s="12"/>
      <c r="D1311" s="12"/>
      <c r="M1311" s="10"/>
      <c r="N1311" s="10"/>
      <c r="U1311" s="42"/>
      <c r="V1311" s="42"/>
      <c r="W1311" s="42"/>
      <c r="X1311" s="24"/>
      <c r="Y1311" s="24"/>
      <c r="Z1311" s="24"/>
      <c r="AB1311" s="24"/>
    </row>
    <row r="1312" spans="1:28" s="11" customFormat="1" ht="20.100000000000001" customHeight="1" x14ac:dyDescent="0.25">
      <c r="A1312" s="12" t="str">
        <f>IF(ISBLANK(CLASSI!$B1327),"",IFERROR(CLASSI!$B1327,""))</f>
        <v/>
      </c>
      <c r="B1312" s="12" t="str">
        <f>IF(ISBLANK(VLOOKUP($A1312,CLASSI!$B:$E,2,FALSE)),"",IFERROR(VLOOKUP($A1312,CLASSI!$B:$E,2,FALSE),""))</f>
        <v/>
      </c>
      <c r="C1312" s="12"/>
      <c r="D1312" s="12"/>
      <c r="M1312" s="10"/>
      <c r="N1312" s="10"/>
      <c r="U1312" s="42"/>
      <c r="V1312" s="42"/>
      <c r="W1312" s="42"/>
      <c r="X1312" s="24"/>
      <c r="Y1312" s="24"/>
      <c r="Z1312" s="24"/>
      <c r="AB1312" s="24"/>
    </row>
    <row r="1313" spans="1:28" s="11" customFormat="1" ht="20.100000000000001" customHeight="1" x14ac:dyDescent="0.25">
      <c r="A1313" s="12" t="str">
        <f>IF(ISBLANK(CLASSI!$B1328),"",IFERROR(CLASSI!$B1328,""))</f>
        <v/>
      </c>
      <c r="B1313" s="12" t="str">
        <f>IF(ISBLANK(VLOOKUP($A1313,CLASSI!$B:$E,2,FALSE)),"",IFERROR(VLOOKUP($A1313,CLASSI!$B:$E,2,FALSE),""))</f>
        <v/>
      </c>
      <c r="C1313" s="12"/>
      <c r="D1313" s="12"/>
      <c r="M1313" s="10"/>
      <c r="N1313" s="10"/>
      <c r="U1313" s="42"/>
      <c r="V1313" s="42"/>
      <c r="W1313" s="42"/>
      <c r="X1313" s="24"/>
      <c r="Y1313" s="24"/>
      <c r="Z1313" s="24"/>
      <c r="AB1313" s="24"/>
    </row>
    <row r="1314" spans="1:28" s="11" customFormat="1" ht="20.100000000000001" customHeight="1" x14ac:dyDescent="0.25">
      <c r="A1314" s="12" t="str">
        <f>IF(ISBLANK(CLASSI!$B1329),"",IFERROR(CLASSI!$B1329,""))</f>
        <v/>
      </c>
      <c r="B1314" s="12" t="str">
        <f>IF(ISBLANK(VLOOKUP($A1314,CLASSI!$B:$E,2,FALSE)),"",IFERROR(VLOOKUP($A1314,CLASSI!$B:$E,2,FALSE),""))</f>
        <v/>
      </c>
      <c r="C1314" s="12"/>
      <c r="D1314" s="12"/>
      <c r="M1314" s="10"/>
      <c r="N1314" s="10"/>
      <c r="U1314" s="42"/>
      <c r="V1314" s="42"/>
      <c r="W1314" s="42"/>
      <c r="X1314" s="24"/>
      <c r="Y1314" s="24"/>
      <c r="Z1314" s="24"/>
      <c r="AB1314" s="24"/>
    </row>
    <row r="1315" spans="1:28" s="11" customFormat="1" ht="20.100000000000001" customHeight="1" x14ac:dyDescent="0.25">
      <c r="A1315" s="12" t="str">
        <f>IF(ISBLANK(CLASSI!$B1330),"",IFERROR(CLASSI!$B1330,""))</f>
        <v/>
      </c>
      <c r="B1315" s="12" t="str">
        <f>IF(ISBLANK(VLOOKUP($A1315,CLASSI!$B:$E,2,FALSE)),"",IFERROR(VLOOKUP($A1315,CLASSI!$B:$E,2,FALSE),""))</f>
        <v/>
      </c>
      <c r="C1315" s="12"/>
      <c r="D1315" s="12"/>
      <c r="M1315" s="10"/>
      <c r="N1315" s="10"/>
      <c r="U1315" s="42"/>
      <c r="V1315" s="42"/>
      <c r="W1315" s="42"/>
      <c r="X1315" s="24"/>
      <c r="Y1315" s="24"/>
      <c r="Z1315" s="24"/>
      <c r="AB1315" s="24"/>
    </row>
    <row r="1316" spans="1:28" s="11" customFormat="1" ht="20.100000000000001" customHeight="1" x14ac:dyDescent="0.25">
      <c r="A1316" s="12" t="str">
        <f>IF(ISBLANK(CLASSI!$B1331),"",IFERROR(CLASSI!$B1331,""))</f>
        <v/>
      </c>
      <c r="B1316" s="12" t="str">
        <f>IF(ISBLANK(VLOOKUP($A1316,CLASSI!$B:$E,2,FALSE)),"",IFERROR(VLOOKUP($A1316,CLASSI!$B:$E,2,FALSE),""))</f>
        <v/>
      </c>
      <c r="C1316" s="12"/>
      <c r="D1316" s="12"/>
      <c r="M1316" s="10"/>
      <c r="N1316" s="10"/>
      <c r="U1316" s="42"/>
      <c r="V1316" s="42"/>
      <c r="W1316" s="42"/>
      <c r="X1316" s="24"/>
      <c r="Y1316" s="24"/>
      <c r="Z1316" s="24"/>
      <c r="AB1316" s="24"/>
    </row>
    <row r="1317" spans="1:28" s="11" customFormat="1" ht="20.100000000000001" customHeight="1" x14ac:dyDescent="0.25">
      <c r="A1317" s="12" t="str">
        <f>IF(ISBLANK(CLASSI!$B1332),"",IFERROR(CLASSI!$B1332,""))</f>
        <v/>
      </c>
      <c r="B1317" s="12" t="str">
        <f>IF(ISBLANK(VLOOKUP($A1317,CLASSI!$B:$E,2,FALSE)),"",IFERROR(VLOOKUP($A1317,CLASSI!$B:$E,2,FALSE),""))</f>
        <v/>
      </c>
      <c r="C1317" s="12"/>
      <c r="D1317" s="12"/>
      <c r="M1317" s="10"/>
      <c r="N1317" s="10"/>
      <c r="U1317" s="42"/>
      <c r="V1317" s="42"/>
      <c r="W1317" s="42"/>
      <c r="X1317" s="24"/>
      <c r="Y1317" s="24"/>
      <c r="Z1317" s="24"/>
      <c r="AB1317" s="24"/>
    </row>
    <row r="1318" spans="1:28" s="11" customFormat="1" ht="20.100000000000001" customHeight="1" x14ac:dyDescent="0.25">
      <c r="A1318" s="12" t="str">
        <f>IF(ISBLANK(CLASSI!$B1333),"",IFERROR(CLASSI!$B1333,""))</f>
        <v/>
      </c>
      <c r="B1318" s="12" t="str">
        <f>IF(ISBLANK(VLOOKUP($A1318,CLASSI!$B:$E,2,FALSE)),"",IFERROR(VLOOKUP($A1318,CLASSI!$B:$E,2,FALSE),""))</f>
        <v/>
      </c>
      <c r="C1318" s="12"/>
      <c r="D1318" s="12"/>
      <c r="M1318" s="10"/>
      <c r="N1318" s="10"/>
      <c r="U1318" s="42"/>
      <c r="V1318" s="42"/>
      <c r="W1318" s="42"/>
      <c r="X1318" s="24"/>
      <c r="Y1318" s="24"/>
      <c r="Z1318" s="24"/>
      <c r="AB1318" s="24"/>
    </row>
    <row r="1319" spans="1:28" s="11" customFormat="1" ht="20.100000000000001" customHeight="1" x14ac:dyDescent="0.25">
      <c r="A1319" s="12" t="str">
        <f>IF(ISBLANK(CLASSI!$B1334),"",IFERROR(CLASSI!$B1334,""))</f>
        <v/>
      </c>
      <c r="B1319" s="12" t="str">
        <f>IF(ISBLANK(VLOOKUP($A1319,CLASSI!$B:$E,2,FALSE)),"",IFERROR(VLOOKUP($A1319,CLASSI!$B:$E,2,FALSE),""))</f>
        <v/>
      </c>
      <c r="C1319" s="12"/>
      <c r="D1319" s="12"/>
      <c r="M1319" s="10"/>
      <c r="N1319" s="10"/>
      <c r="U1319" s="42"/>
      <c r="V1319" s="42"/>
      <c r="W1319" s="42"/>
      <c r="X1319" s="24"/>
      <c r="Y1319" s="24"/>
      <c r="Z1319" s="24"/>
      <c r="AB1319" s="24"/>
    </row>
    <row r="1320" spans="1:28" s="11" customFormat="1" ht="20.100000000000001" customHeight="1" x14ac:dyDescent="0.25">
      <c r="A1320" s="12" t="str">
        <f>IF(ISBLANK(CLASSI!$B1335),"",IFERROR(CLASSI!$B1335,""))</f>
        <v/>
      </c>
      <c r="B1320" s="12" t="str">
        <f>IF(ISBLANK(VLOOKUP($A1320,CLASSI!$B:$E,2,FALSE)),"",IFERROR(VLOOKUP($A1320,CLASSI!$B:$E,2,FALSE),""))</f>
        <v/>
      </c>
      <c r="C1320" s="12"/>
      <c r="D1320" s="12"/>
      <c r="M1320" s="10"/>
      <c r="N1320" s="10"/>
      <c r="U1320" s="42"/>
      <c r="V1320" s="42"/>
      <c r="W1320" s="42"/>
      <c r="X1320" s="24"/>
      <c r="Y1320" s="24"/>
      <c r="Z1320" s="24"/>
      <c r="AB1320" s="24"/>
    </row>
    <row r="1321" spans="1:28" s="11" customFormat="1" ht="20.100000000000001" customHeight="1" x14ac:dyDescent="0.25">
      <c r="A1321" s="12" t="str">
        <f>IF(ISBLANK(CLASSI!$B1336),"",IFERROR(CLASSI!$B1336,""))</f>
        <v/>
      </c>
      <c r="B1321" s="12" t="str">
        <f>IF(ISBLANK(VLOOKUP($A1321,CLASSI!$B:$E,2,FALSE)),"",IFERROR(VLOOKUP($A1321,CLASSI!$B:$E,2,FALSE),""))</f>
        <v/>
      </c>
      <c r="C1321" s="12"/>
      <c r="D1321" s="12"/>
      <c r="M1321" s="10"/>
      <c r="N1321" s="10"/>
      <c r="U1321" s="42"/>
      <c r="V1321" s="42"/>
      <c r="W1321" s="42"/>
      <c r="X1321" s="24"/>
      <c r="Y1321" s="24"/>
      <c r="Z1321" s="24"/>
      <c r="AB1321" s="24"/>
    </row>
    <row r="1322" spans="1:28" s="11" customFormat="1" ht="20.100000000000001" customHeight="1" x14ac:dyDescent="0.25">
      <c r="A1322" s="12" t="str">
        <f>IF(ISBLANK(CLASSI!$B1337),"",IFERROR(CLASSI!$B1337,""))</f>
        <v/>
      </c>
      <c r="B1322" s="12" t="str">
        <f>IF(ISBLANK(VLOOKUP($A1322,CLASSI!$B:$E,2,FALSE)),"",IFERROR(VLOOKUP($A1322,CLASSI!$B:$E,2,FALSE),""))</f>
        <v/>
      </c>
      <c r="C1322" s="12"/>
      <c r="D1322" s="12"/>
      <c r="M1322" s="10"/>
      <c r="N1322" s="10"/>
      <c r="U1322" s="42"/>
      <c r="V1322" s="42"/>
      <c r="W1322" s="42"/>
      <c r="X1322" s="24"/>
      <c r="Y1322" s="24"/>
      <c r="Z1322" s="24"/>
      <c r="AB1322" s="24"/>
    </row>
    <row r="1323" spans="1:28" s="11" customFormat="1" ht="20.100000000000001" customHeight="1" x14ac:dyDescent="0.25">
      <c r="A1323" s="12" t="str">
        <f>IF(ISBLANK(CLASSI!$B1338),"",IFERROR(CLASSI!$B1338,""))</f>
        <v/>
      </c>
      <c r="B1323" s="12" t="str">
        <f>IF(ISBLANK(VLOOKUP($A1323,CLASSI!$B:$E,2,FALSE)),"",IFERROR(VLOOKUP($A1323,CLASSI!$B:$E,2,FALSE),""))</f>
        <v/>
      </c>
      <c r="C1323" s="12"/>
      <c r="D1323" s="12"/>
      <c r="M1323" s="10"/>
      <c r="N1323" s="10"/>
      <c r="U1323" s="42"/>
      <c r="V1323" s="42"/>
      <c r="W1323" s="42"/>
      <c r="X1323" s="24"/>
      <c r="Y1323" s="24"/>
      <c r="Z1323" s="24"/>
      <c r="AB1323" s="24"/>
    </row>
    <row r="1324" spans="1:28" s="11" customFormat="1" ht="20.100000000000001" customHeight="1" x14ac:dyDescent="0.25">
      <c r="A1324" s="12" t="str">
        <f>IF(ISBLANK(CLASSI!$B1339),"",IFERROR(CLASSI!$B1339,""))</f>
        <v/>
      </c>
      <c r="B1324" s="12" t="str">
        <f>IF(ISBLANK(VLOOKUP($A1324,CLASSI!$B:$E,2,FALSE)),"",IFERROR(VLOOKUP($A1324,CLASSI!$B:$E,2,FALSE),""))</f>
        <v/>
      </c>
      <c r="C1324" s="12"/>
      <c r="D1324" s="12"/>
      <c r="M1324" s="10"/>
      <c r="N1324" s="10"/>
      <c r="U1324" s="42"/>
      <c r="V1324" s="42"/>
      <c r="W1324" s="42"/>
      <c r="X1324" s="24"/>
      <c r="Y1324" s="24"/>
      <c r="Z1324" s="24"/>
      <c r="AB1324" s="24"/>
    </row>
    <row r="1325" spans="1:28" s="11" customFormat="1" ht="20.100000000000001" customHeight="1" x14ac:dyDescent="0.25">
      <c r="A1325" s="12" t="str">
        <f>IF(ISBLANK(CLASSI!$B1340),"",IFERROR(CLASSI!$B1340,""))</f>
        <v/>
      </c>
      <c r="B1325" s="12" t="str">
        <f>IF(ISBLANK(VLOOKUP($A1325,CLASSI!$B:$E,2,FALSE)),"",IFERROR(VLOOKUP($A1325,CLASSI!$B:$E,2,FALSE),""))</f>
        <v/>
      </c>
      <c r="C1325" s="12"/>
      <c r="D1325" s="12"/>
      <c r="M1325" s="10"/>
      <c r="N1325" s="10"/>
      <c r="U1325" s="42"/>
      <c r="V1325" s="42"/>
      <c r="W1325" s="42"/>
      <c r="X1325" s="24"/>
      <c r="Y1325" s="24"/>
      <c r="Z1325" s="24"/>
      <c r="AB1325" s="24"/>
    </row>
    <row r="1326" spans="1:28" s="11" customFormat="1" ht="20.100000000000001" customHeight="1" x14ac:dyDescent="0.25">
      <c r="A1326" s="12" t="str">
        <f>IF(ISBLANK(CLASSI!$B1341),"",IFERROR(CLASSI!$B1341,""))</f>
        <v/>
      </c>
      <c r="B1326" s="12" t="str">
        <f>IF(ISBLANK(VLOOKUP($A1326,CLASSI!$B:$E,2,FALSE)),"",IFERROR(VLOOKUP($A1326,CLASSI!$B:$E,2,FALSE),""))</f>
        <v/>
      </c>
      <c r="C1326" s="12"/>
      <c r="D1326" s="12"/>
      <c r="M1326" s="10"/>
      <c r="N1326" s="10"/>
      <c r="U1326" s="42"/>
      <c r="V1326" s="42"/>
      <c r="W1326" s="42"/>
      <c r="X1326" s="24"/>
      <c r="Y1326" s="24"/>
      <c r="Z1326" s="24"/>
      <c r="AB1326" s="24"/>
    </row>
    <row r="1327" spans="1:28" s="11" customFormat="1" ht="20.100000000000001" customHeight="1" x14ac:dyDescent="0.25">
      <c r="A1327" s="12" t="str">
        <f>IF(ISBLANK(CLASSI!$B1342),"",IFERROR(CLASSI!$B1342,""))</f>
        <v/>
      </c>
      <c r="B1327" s="12" t="str">
        <f>IF(ISBLANK(VLOOKUP($A1327,CLASSI!$B:$E,2,FALSE)),"",IFERROR(VLOOKUP($A1327,CLASSI!$B:$E,2,FALSE),""))</f>
        <v/>
      </c>
      <c r="C1327" s="12"/>
      <c r="D1327" s="12"/>
      <c r="M1327" s="10"/>
      <c r="N1327" s="10"/>
      <c r="U1327" s="42"/>
      <c r="V1327" s="42"/>
      <c r="W1327" s="42"/>
      <c r="X1327" s="24"/>
      <c r="Y1327" s="24"/>
      <c r="Z1327" s="24"/>
      <c r="AB1327" s="24"/>
    </row>
    <row r="1328" spans="1:28" s="11" customFormat="1" ht="20.100000000000001" customHeight="1" x14ac:dyDescent="0.25">
      <c r="A1328" s="12" t="str">
        <f>IF(ISBLANK(CLASSI!$B1343),"",IFERROR(CLASSI!$B1343,""))</f>
        <v/>
      </c>
      <c r="B1328" s="12" t="str">
        <f>IF(ISBLANK(VLOOKUP($A1328,CLASSI!$B:$E,2,FALSE)),"",IFERROR(VLOOKUP($A1328,CLASSI!$B:$E,2,FALSE),""))</f>
        <v/>
      </c>
      <c r="C1328" s="12"/>
      <c r="D1328" s="12"/>
      <c r="M1328" s="10"/>
      <c r="N1328" s="10"/>
      <c r="U1328" s="42"/>
      <c r="V1328" s="42"/>
      <c r="W1328" s="42"/>
      <c r="X1328" s="24"/>
      <c r="Y1328" s="24"/>
      <c r="Z1328" s="24"/>
      <c r="AB1328" s="24"/>
    </row>
    <row r="1329" spans="1:28" s="11" customFormat="1" ht="20.100000000000001" customHeight="1" x14ac:dyDescent="0.25">
      <c r="A1329" s="12" t="str">
        <f>IF(ISBLANK(CLASSI!$B1344),"",IFERROR(CLASSI!$B1344,""))</f>
        <v/>
      </c>
      <c r="B1329" s="12" t="str">
        <f>IF(ISBLANK(VLOOKUP($A1329,CLASSI!$B:$E,2,FALSE)),"",IFERROR(VLOOKUP($A1329,CLASSI!$B:$E,2,FALSE),""))</f>
        <v/>
      </c>
      <c r="C1329" s="12"/>
      <c r="D1329" s="12"/>
      <c r="M1329" s="10"/>
      <c r="N1329" s="10"/>
      <c r="U1329" s="42"/>
      <c r="V1329" s="42"/>
      <c r="W1329" s="42"/>
      <c r="X1329" s="24"/>
      <c r="Y1329" s="24"/>
      <c r="Z1329" s="24"/>
      <c r="AB1329" s="24"/>
    </row>
    <row r="1330" spans="1:28" s="11" customFormat="1" ht="20.100000000000001" customHeight="1" x14ac:dyDescent="0.25">
      <c r="A1330" s="12" t="str">
        <f>IF(ISBLANK(CLASSI!$B1345),"",IFERROR(CLASSI!$B1345,""))</f>
        <v/>
      </c>
      <c r="B1330" s="12" t="str">
        <f>IF(ISBLANK(VLOOKUP($A1330,CLASSI!$B:$E,2,FALSE)),"",IFERROR(VLOOKUP($A1330,CLASSI!$B:$E,2,FALSE),""))</f>
        <v/>
      </c>
      <c r="C1330" s="12"/>
      <c r="D1330" s="12"/>
      <c r="M1330" s="10"/>
      <c r="N1330" s="10"/>
      <c r="U1330" s="42"/>
      <c r="V1330" s="42"/>
      <c r="W1330" s="42"/>
      <c r="X1330" s="24"/>
      <c r="Y1330" s="24"/>
      <c r="Z1330" s="24"/>
      <c r="AB1330" s="24"/>
    </row>
    <row r="1331" spans="1:28" s="11" customFormat="1" ht="20.100000000000001" customHeight="1" x14ac:dyDescent="0.25">
      <c r="A1331" s="12" t="str">
        <f>IF(ISBLANK(CLASSI!$B1346),"",IFERROR(CLASSI!$B1346,""))</f>
        <v/>
      </c>
      <c r="B1331" s="12" t="str">
        <f>IF(ISBLANK(VLOOKUP($A1331,CLASSI!$B:$E,2,FALSE)),"",IFERROR(VLOOKUP($A1331,CLASSI!$B:$E,2,FALSE),""))</f>
        <v/>
      </c>
      <c r="C1331" s="12"/>
      <c r="D1331" s="12"/>
      <c r="M1331" s="10"/>
      <c r="N1331" s="10"/>
      <c r="U1331" s="42"/>
      <c r="V1331" s="42"/>
      <c r="W1331" s="42"/>
      <c r="X1331" s="24"/>
      <c r="Y1331" s="24"/>
      <c r="Z1331" s="24"/>
      <c r="AB1331" s="24"/>
    </row>
    <row r="1332" spans="1:28" s="11" customFormat="1" ht="20.100000000000001" customHeight="1" x14ac:dyDescent="0.25">
      <c r="A1332" s="12" t="str">
        <f>IF(ISBLANK(CLASSI!$B1347),"",IFERROR(CLASSI!$B1347,""))</f>
        <v/>
      </c>
      <c r="B1332" s="12" t="str">
        <f>IF(ISBLANK(VLOOKUP($A1332,CLASSI!$B:$E,2,FALSE)),"",IFERROR(VLOOKUP($A1332,CLASSI!$B:$E,2,FALSE),""))</f>
        <v/>
      </c>
      <c r="C1332" s="12"/>
      <c r="D1332" s="12"/>
      <c r="M1332" s="10"/>
      <c r="N1332" s="10"/>
      <c r="U1332" s="42"/>
      <c r="V1332" s="42"/>
      <c r="W1332" s="42"/>
      <c r="X1332" s="24"/>
      <c r="Y1332" s="24"/>
      <c r="Z1332" s="24"/>
      <c r="AB1332" s="24"/>
    </row>
    <row r="1333" spans="1:28" s="11" customFormat="1" ht="20.100000000000001" customHeight="1" x14ac:dyDescent="0.25">
      <c r="A1333" s="12" t="str">
        <f>IF(ISBLANK(CLASSI!$B1348),"",IFERROR(CLASSI!$B1348,""))</f>
        <v/>
      </c>
      <c r="B1333" s="12" t="str">
        <f>IF(ISBLANK(VLOOKUP($A1333,CLASSI!$B:$E,2,FALSE)),"",IFERROR(VLOOKUP($A1333,CLASSI!$B:$E,2,FALSE),""))</f>
        <v/>
      </c>
      <c r="C1333" s="12"/>
      <c r="D1333" s="12"/>
      <c r="M1333" s="10"/>
      <c r="N1333" s="10"/>
      <c r="U1333" s="42"/>
      <c r="V1333" s="42"/>
      <c r="W1333" s="42"/>
      <c r="X1333" s="24"/>
      <c r="Y1333" s="24"/>
      <c r="Z1333" s="24"/>
      <c r="AB1333" s="24"/>
    </row>
    <row r="1334" spans="1:28" s="11" customFormat="1" ht="20.100000000000001" customHeight="1" x14ac:dyDescent="0.25">
      <c r="A1334" s="12" t="str">
        <f>IF(ISBLANK(CLASSI!$B1349),"",IFERROR(CLASSI!$B1349,""))</f>
        <v/>
      </c>
      <c r="B1334" s="12" t="str">
        <f>IF(ISBLANK(VLOOKUP($A1334,CLASSI!$B:$E,2,FALSE)),"",IFERROR(VLOOKUP($A1334,CLASSI!$B:$E,2,FALSE),""))</f>
        <v/>
      </c>
      <c r="C1334" s="12"/>
      <c r="D1334" s="12"/>
      <c r="M1334" s="10"/>
      <c r="N1334" s="10"/>
      <c r="U1334" s="42"/>
      <c r="V1334" s="42"/>
      <c r="W1334" s="42"/>
      <c r="X1334" s="24"/>
      <c r="Y1334" s="24"/>
      <c r="Z1334" s="24"/>
      <c r="AB1334" s="24"/>
    </row>
    <row r="1335" spans="1:28" s="11" customFormat="1" ht="20.100000000000001" customHeight="1" x14ac:dyDescent="0.25">
      <c r="A1335" s="12" t="str">
        <f>IF(ISBLANK(CLASSI!$B1350),"",IFERROR(CLASSI!$B1350,""))</f>
        <v/>
      </c>
      <c r="B1335" s="12" t="str">
        <f>IF(ISBLANK(VLOOKUP($A1335,CLASSI!$B:$E,2,FALSE)),"",IFERROR(VLOOKUP($A1335,CLASSI!$B:$E,2,FALSE),""))</f>
        <v/>
      </c>
      <c r="C1335" s="12"/>
      <c r="D1335" s="12"/>
      <c r="M1335" s="10"/>
      <c r="N1335" s="10"/>
      <c r="U1335" s="42"/>
      <c r="V1335" s="42"/>
      <c r="W1335" s="42"/>
      <c r="X1335" s="24"/>
      <c r="Y1335" s="24"/>
      <c r="Z1335" s="24"/>
      <c r="AB1335" s="24"/>
    </row>
    <row r="1336" spans="1:28" s="11" customFormat="1" ht="20.100000000000001" customHeight="1" x14ac:dyDescent="0.25">
      <c r="A1336" s="12" t="str">
        <f>IF(ISBLANK(CLASSI!$B1351),"",IFERROR(CLASSI!$B1351,""))</f>
        <v/>
      </c>
      <c r="B1336" s="12" t="str">
        <f>IF(ISBLANK(VLOOKUP($A1336,CLASSI!$B:$E,2,FALSE)),"",IFERROR(VLOOKUP($A1336,CLASSI!$B:$E,2,FALSE),""))</f>
        <v/>
      </c>
      <c r="C1336" s="12"/>
      <c r="D1336" s="12"/>
      <c r="M1336" s="10"/>
      <c r="N1336" s="10"/>
      <c r="U1336" s="42"/>
      <c r="V1336" s="42"/>
      <c r="W1336" s="42"/>
      <c r="X1336" s="24"/>
      <c r="Y1336" s="24"/>
      <c r="Z1336" s="24"/>
      <c r="AB1336" s="24"/>
    </row>
    <row r="1337" spans="1:28" s="11" customFormat="1" ht="20.100000000000001" customHeight="1" x14ac:dyDescent="0.25">
      <c r="A1337" s="12" t="str">
        <f>IF(ISBLANK(CLASSI!$B1352),"",IFERROR(CLASSI!$B1352,""))</f>
        <v/>
      </c>
      <c r="B1337" s="12" t="str">
        <f>IF(ISBLANK(VLOOKUP($A1337,CLASSI!$B:$E,2,FALSE)),"",IFERROR(VLOOKUP($A1337,CLASSI!$B:$E,2,FALSE),""))</f>
        <v/>
      </c>
      <c r="C1337" s="12"/>
      <c r="D1337" s="12"/>
      <c r="M1337" s="10"/>
      <c r="N1337" s="10"/>
      <c r="U1337" s="42"/>
      <c r="V1337" s="42"/>
      <c r="W1337" s="42"/>
      <c r="X1337" s="24"/>
      <c r="Y1337" s="24"/>
      <c r="Z1337" s="24"/>
      <c r="AB1337" s="24"/>
    </row>
    <row r="1338" spans="1:28" s="11" customFormat="1" ht="20.100000000000001" customHeight="1" x14ac:dyDescent="0.25">
      <c r="A1338" s="12" t="str">
        <f>IF(ISBLANK(CLASSI!$B1353),"",IFERROR(CLASSI!$B1353,""))</f>
        <v/>
      </c>
      <c r="B1338" s="12" t="str">
        <f>IF(ISBLANK(VLOOKUP($A1338,CLASSI!$B:$E,2,FALSE)),"",IFERROR(VLOOKUP($A1338,CLASSI!$B:$E,2,FALSE),""))</f>
        <v/>
      </c>
      <c r="C1338" s="12"/>
      <c r="D1338" s="12"/>
      <c r="M1338" s="10"/>
      <c r="N1338" s="10"/>
      <c r="U1338" s="42"/>
      <c r="V1338" s="42"/>
      <c r="W1338" s="42"/>
      <c r="X1338" s="24"/>
      <c r="Y1338" s="24"/>
      <c r="Z1338" s="24"/>
      <c r="AB1338" s="24"/>
    </row>
    <row r="1339" spans="1:28" s="11" customFormat="1" ht="20.100000000000001" customHeight="1" x14ac:dyDescent="0.25">
      <c r="A1339" s="12" t="str">
        <f>IF(ISBLANK(CLASSI!$B1354),"",IFERROR(CLASSI!$B1354,""))</f>
        <v/>
      </c>
      <c r="B1339" s="12" t="str">
        <f>IF(ISBLANK(VLOOKUP($A1339,CLASSI!$B:$E,2,FALSE)),"",IFERROR(VLOOKUP($A1339,CLASSI!$B:$E,2,FALSE),""))</f>
        <v/>
      </c>
      <c r="C1339" s="12"/>
      <c r="D1339" s="12"/>
      <c r="M1339" s="10"/>
      <c r="N1339" s="10"/>
      <c r="U1339" s="42"/>
      <c r="V1339" s="42"/>
      <c r="W1339" s="42"/>
      <c r="X1339" s="24"/>
      <c r="Y1339" s="24"/>
      <c r="Z1339" s="24"/>
      <c r="AB1339" s="24"/>
    </row>
    <row r="1340" spans="1:28" s="11" customFormat="1" ht="20.100000000000001" customHeight="1" x14ac:dyDescent="0.25">
      <c r="A1340" s="12" t="str">
        <f>IF(ISBLANK(CLASSI!$B1355),"",IFERROR(CLASSI!$B1355,""))</f>
        <v/>
      </c>
      <c r="B1340" s="12" t="str">
        <f>IF(ISBLANK(VLOOKUP($A1340,CLASSI!$B:$E,2,FALSE)),"",IFERROR(VLOOKUP($A1340,CLASSI!$B:$E,2,FALSE),""))</f>
        <v/>
      </c>
      <c r="C1340" s="12"/>
      <c r="D1340" s="12"/>
      <c r="M1340" s="10"/>
      <c r="N1340" s="10"/>
      <c r="U1340" s="42"/>
      <c r="V1340" s="42"/>
      <c r="W1340" s="42"/>
      <c r="X1340" s="24"/>
      <c r="Y1340" s="24"/>
      <c r="Z1340" s="24"/>
      <c r="AB1340" s="24"/>
    </row>
    <row r="1341" spans="1:28" s="11" customFormat="1" ht="20.100000000000001" customHeight="1" x14ac:dyDescent="0.25">
      <c r="A1341" s="12" t="str">
        <f>IF(ISBLANK(CLASSI!$B1356),"",IFERROR(CLASSI!$B1356,""))</f>
        <v/>
      </c>
      <c r="B1341" s="12" t="str">
        <f>IF(ISBLANK(VLOOKUP($A1341,CLASSI!$B:$E,2,FALSE)),"",IFERROR(VLOOKUP($A1341,CLASSI!$B:$E,2,FALSE),""))</f>
        <v/>
      </c>
      <c r="C1341" s="12"/>
      <c r="D1341" s="12"/>
      <c r="M1341" s="10"/>
      <c r="N1341" s="10"/>
      <c r="U1341" s="42"/>
      <c r="V1341" s="42"/>
      <c r="W1341" s="42"/>
      <c r="X1341" s="24"/>
      <c r="Y1341" s="24"/>
      <c r="Z1341" s="24"/>
      <c r="AB1341" s="24"/>
    </row>
    <row r="1342" spans="1:28" s="11" customFormat="1" ht="20.100000000000001" customHeight="1" x14ac:dyDescent="0.25">
      <c r="A1342" s="12" t="str">
        <f>IF(ISBLANK(CLASSI!$B1357),"",IFERROR(CLASSI!$B1357,""))</f>
        <v/>
      </c>
      <c r="B1342" s="12" t="str">
        <f>IF(ISBLANK(VLOOKUP($A1342,CLASSI!$B:$E,2,FALSE)),"",IFERROR(VLOOKUP($A1342,CLASSI!$B:$E,2,FALSE),""))</f>
        <v/>
      </c>
      <c r="C1342" s="12"/>
      <c r="D1342" s="12"/>
      <c r="M1342" s="10"/>
      <c r="N1342" s="10"/>
      <c r="U1342" s="42"/>
      <c r="V1342" s="42"/>
      <c r="W1342" s="42"/>
      <c r="X1342" s="24"/>
      <c r="Y1342" s="24"/>
      <c r="Z1342" s="24"/>
      <c r="AB1342" s="24"/>
    </row>
    <row r="1343" spans="1:28" s="11" customFormat="1" ht="20.100000000000001" customHeight="1" x14ac:dyDescent="0.25">
      <c r="A1343" s="12" t="str">
        <f>IF(ISBLANK(CLASSI!$B1358),"",IFERROR(CLASSI!$B1358,""))</f>
        <v/>
      </c>
      <c r="B1343" s="12" t="str">
        <f>IF(ISBLANK(VLOOKUP($A1343,CLASSI!$B:$E,2,FALSE)),"",IFERROR(VLOOKUP($A1343,CLASSI!$B:$E,2,FALSE),""))</f>
        <v/>
      </c>
      <c r="C1343" s="12"/>
      <c r="D1343" s="12"/>
      <c r="M1343" s="10"/>
      <c r="N1343" s="10"/>
      <c r="U1343" s="42"/>
      <c r="V1343" s="42"/>
      <c r="W1343" s="42"/>
      <c r="X1343" s="24"/>
      <c r="Y1343" s="24"/>
      <c r="Z1343" s="24"/>
      <c r="AB1343" s="24"/>
    </row>
    <row r="1344" spans="1:28" s="11" customFormat="1" ht="20.100000000000001" customHeight="1" x14ac:dyDescent="0.25">
      <c r="A1344" s="12" t="str">
        <f>IF(ISBLANK(CLASSI!$B1359),"",IFERROR(CLASSI!$B1359,""))</f>
        <v/>
      </c>
      <c r="B1344" s="12" t="str">
        <f>IF(ISBLANK(VLOOKUP($A1344,CLASSI!$B:$E,2,FALSE)),"",IFERROR(VLOOKUP($A1344,CLASSI!$B:$E,2,FALSE),""))</f>
        <v/>
      </c>
      <c r="C1344" s="12"/>
      <c r="D1344" s="12"/>
      <c r="M1344" s="10"/>
      <c r="N1344" s="10"/>
      <c r="U1344" s="42"/>
      <c r="V1344" s="42"/>
      <c r="W1344" s="42"/>
      <c r="X1344" s="24"/>
      <c r="Y1344" s="24"/>
      <c r="Z1344" s="24"/>
      <c r="AB1344" s="24"/>
    </row>
    <row r="1345" spans="1:28" s="11" customFormat="1" ht="20.100000000000001" customHeight="1" x14ac:dyDescent="0.25">
      <c r="A1345" s="12" t="str">
        <f>IF(ISBLANK(CLASSI!$B1360),"",IFERROR(CLASSI!$B1360,""))</f>
        <v/>
      </c>
      <c r="B1345" s="12" t="str">
        <f>IF(ISBLANK(VLOOKUP($A1345,CLASSI!$B:$E,2,FALSE)),"",IFERROR(VLOOKUP($A1345,CLASSI!$B:$E,2,FALSE),""))</f>
        <v/>
      </c>
      <c r="C1345" s="12"/>
      <c r="D1345" s="12"/>
      <c r="M1345" s="10"/>
      <c r="N1345" s="10"/>
      <c r="U1345" s="42"/>
      <c r="V1345" s="42"/>
      <c r="W1345" s="42"/>
      <c r="X1345" s="24"/>
      <c r="Y1345" s="24"/>
      <c r="Z1345" s="24"/>
      <c r="AB1345" s="24"/>
    </row>
    <row r="1346" spans="1:28" s="11" customFormat="1" ht="20.100000000000001" customHeight="1" x14ac:dyDescent="0.25">
      <c r="A1346" s="12" t="str">
        <f>IF(ISBLANK(CLASSI!$B1361),"",IFERROR(CLASSI!$B1361,""))</f>
        <v/>
      </c>
      <c r="B1346" s="12" t="str">
        <f>IF(ISBLANK(VLOOKUP($A1346,CLASSI!$B:$E,2,FALSE)),"",IFERROR(VLOOKUP($A1346,CLASSI!$B:$E,2,FALSE),""))</f>
        <v/>
      </c>
      <c r="C1346" s="12"/>
      <c r="D1346" s="12"/>
      <c r="M1346" s="10"/>
      <c r="N1346" s="10"/>
      <c r="U1346" s="42"/>
      <c r="V1346" s="42"/>
      <c r="W1346" s="42"/>
      <c r="X1346" s="24"/>
      <c r="Y1346" s="24"/>
      <c r="Z1346" s="24"/>
      <c r="AB1346" s="24"/>
    </row>
    <row r="1347" spans="1:28" s="11" customFormat="1" ht="20.100000000000001" customHeight="1" x14ac:dyDescent="0.25">
      <c r="A1347" s="12" t="str">
        <f>IF(ISBLANK(CLASSI!$B1362),"",IFERROR(CLASSI!$B1362,""))</f>
        <v/>
      </c>
      <c r="B1347" s="12" t="str">
        <f>IF(ISBLANK(VLOOKUP($A1347,CLASSI!$B:$E,2,FALSE)),"",IFERROR(VLOOKUP($A1347,CLASSI!$B:$E,2,FALSE),""))</f>
        <v/>
      </c>
      <c r="C1347" s="12"/>
      <c r="D1347" s="12"/>
      <c r="M1347" s="10"/>
      <c r="N1347" s="10"/>
      <c r="U1347" s="42"/>
      <c r="V1347" s="42"/>
      <c r="W1347" s="42"/>
      <c r="X1347" s="24"/>
      <c r="Y1347" s="24"/>
      <c r="Z1347" s="24"/>
      <c r="AB1347" s="24"/>
    </row>
    <row r="1348" spans="1:28" s="11" customFormat="1" ht="20.100000000000001" customHeight="1" x14ac:dyDescent="0.25">
      <c r="A1348" s="12" t="str">
        <f>IF(ISBLANK(CLASSI!$B1363),"",IFERROR(CLASSI!$B1363,""))</f>
        <v/>
      </c>
      <c r="B1348" s="12" t="str">
        <f>IF(ISBLANK(VLOOKUP($A1348,CLASSI!$B:$E,2,FALSE)),"",IFERROR(VLOOKUP($A1348,CLASSI!$B:$E,2,FALSE),""))</f>
        <v/>
      </c>
      <c r="C1348" s="12"/>
      <c r="D1348" s="12"/>
      <c r="M1348" s="10"/>
      <c r="N1348" s="10"/>
      <c r="U1348" s="42"/>
      <c r="V1348" s="42"/>
      <c r="W1348" s="42"/>
      <c r="X1348" s="24"/>
      <c r="Y1348" s="24"/>
      <c r="Z1348" s="24"/>
      <c r="AB1348" s="24"/>
    </row>
    <row r="1349" spans="1:28" s="11" customFormat="1" ht="20.100000000000001" customHeight="1" x14ac:dyDescent="0.25">
      <c r="A1349" s="12" t="str">
        <f>IF(ISBLANK(CLASSI!$B1364),"",IFERROR(CLASSI!$B1364,""))</f>
        <v/>
      </c>
      <c r="B1349" s="12" t="str">
        <f>IF(ISBLANK(VLOOKUP($A1349,CLASSI!$B:$E,2,FALSE)),"",IFERROR(VLOOKUP($A1349,CLASSI!$B:$E,2,FALSE),""))</f>
        <v/>
      </c>
      <c r="C1349" s="12"/>
      <c r="D1349" s="12"/>
      <c r="M1349" s="10"/>
      <c r="N1349" s="10"/>
      <c r="U1349" s="42"/>
      <c r="V1349" s="42"/>
      <c r="W1349" s="42"/>
      <c r="X1349" s="24"/>
      <c r="Y1349" s="24"/>
      <c r="Z1349" s="24"/>
      <c r="AB1349" s="24"/>
    </row>
    <row r="1350" spans="1:28" s="11" customFormat="1" ht="20.100000000000001" customHeight="1" x14ac:dyDescent="0.25">
      <c r="A1350" s="12" t="str">
        <f>IF(ISBLANK(CLASSI!$B1365),"",IFERROR(CLASSI!$B1365,""))</f>
        <v/>
      </c>
      <c r="B1350" s="12" t="str">
        <f>IF(ISBLANK(VLOOKUP($A1350,CLASSI!$B:$E,2,FALSE)),"",IFERROR(VLOOKUP($A1350,CLASSI!$B:$E,2,FALSE),""))</f>
        <v/>
      </c>
      <c r="C1350" s="12"/>
      <c r="D1350" s="12"/>
      <c r="M1350" s="10"/>
      <c r="N1350" s="10"/>
      <c r="U1350" s="42"/>
      <c r="V1350" s="42"/>
      <c r="W1350" s="42"/>
      <c r="X1350" s="24"/>
      <c r="Y1350" s="24"/>
      <c r="Z1350" s="24"/>
      <c r="AB1350" s="24"/>
    </row>
    <row r="1351" spans="1:28" s="11" customFormat="1" ht="20.100000000000001" customHeight="1" x14ac:dyDescent="0.25">
      <c r="A1351" s="12" t="str">
        <f>IF(ISBLANK(CLASSI!$B1366),"",IFERROR(CLASSI!$B1366,""))</f>
        <v/>
      </c>
      <c r="B1351" s="12" t="str">
        <f>IF(ISBLANK(VLOOKUP($A1351,CLASSI!$B:$E,2,FALSE)),"",IFERROR(VLOOKUP($A1351,CLASSI!$B:$E,2,FALSE),""))</f>
        <v/>
      </c>
      <c r="C1351" s="12"/>
      <c r="D1351" s="12"/>
      <c r="M1351" s="10"/>
      <c r="N1351" s="10"/>
      <c r="U1351" s="42"/>
      <c r="V1351" s="42"/>
      <c r="W1351" s="42"/>
      <c r="X1351" s="24"/>
      <c r="Y1351" s="24"/>
      <c r="Z1351" s="24"/>
      <c r="AB1351" s="24"/>
    </row>
    <row r="1352" spans="1:28" s="11" customFormat="1" ht="20.100000000000001" customHeight="1" x14ac:dyDescent="0.25">
      <c r="A1352" s="12" t="str">
        <f>IF(ISBLANK(CLASSI!$B1367),"",IFERROR(CLASSI!$B1367,""))</f>
        <v/>
      </c>
      <c r="B1352" s="12" t="str">
        <f>IF(ISBLANK(VLOOKUP($A1352,CLASSI!$B:$E,2,FALSE)),"",IFERROR(VLOOKUP($A1352,CLASSI!$B:$E,2,FALSE),""))</f>
        <v/>
      </c>
      <c r="C1352" s="12"/>
      <c r="D1352" s="12"/>
      <c r="M1352" s="10"/>
      <c r="N1352" s="10"/>
      <c r="U1352" s="42"/>
      <c r="V1352" s="42"/>
      <c r="W1352" s="42"/>
      <c r="X1352" s="24"/>
      <c r="Y1352" s="24"/>
      <c r="Z1352" s="24"/>
      <c r="AB1352" s="24"/>
    </row>
    <row r="1353" spans="1:28" s="11" customFormat="1" ht="20.100000000000001" customHeight="1" x14ac:dyDescent="0.25">
      <c r="A1353" s="12" t="str">
        <f>IF(ISBLANK(CLASSI!$B1368),"",IFERROR(CLASSI!$B1368,""))</f>
        <v/>
      </c>
      <c r="B1353" s="12" t="str">
        <f>IF(ISBLANK(VLOOKUP($A1353,CLASSI!$B:$E,2,FALSE)),"",IFERROR(VLOOKUP($A1353,CLASSI!$B:$E,2,FALSE),""))</f>
        <v/>
      </c>
      <c r="C1353" s="12"/>
      <c r="D1353" s="12"/>
      <c r="M1353" s="10"/>
      <c r="N1353" s="10"/>
      <c r="U1353" s="42"/>
      <c r="V1353" s="42"/>
      <c r="W1353" s="42"/>
      <c r="X1353" s="24"/>
      <c r="Y1353" s="24"/>
      <c r="Z1353" s="24"/>
      <c r="AB1353" s="24"/>
    </row>
    <row r="1354" spans="1:28" s="11" customFormat="1" ht="20.100000000000001" customHeight="1" x14ac:dyDescent="0.25">
      <c r="A1354" s="12" t="str">
        <f>IF(ISBLANK(CLASSI!$B1369),"",IFERROR(CLASSI!$B1369,""))</f>
        <v/>
      </c>
      <c r="B1354" s="12" t="str">
        <f>IF(ISBLANK(VLOOKUP($A1354,CLASSI!$B:$E,2,FALSE)),"",IFERROR(VLOOKUP($A1354,CLASSI!$B:$E,2,FALSE),""))</f>
        <v/>
      </c>
      <c r="C1354" s="12"/>
      <c r="D1354" s="12"/>
      <c r="M1354" s="10"/>
      <c r="N1354" s="10"/>
      <c r="U1354" s="42"/>
      <c r="V1354" s="42"/>
      <c r="W1354" s="42"/>
      <c r="X1354" s="24"/>
      <c r="Y1354" s="24"/>
      <c r="Z1354" s="24"/>
      <c r="AB1354" s="24"/>
    </row>
    <row r="1355" spans="1:28" s="11" customFormat="1" ht="20.100000000000001" customHeight="1" x14ac:dyDescent="0.25">
      <c r="A1355" s="12" t="str">
        <f>IF(ISBLANK(CLASSI!$B1370),"",IFERROR(CLASSI!$B1370,""))</f>
        <v/>
      </c>
      <c r="B1355" s="12" t="str">
        <f>IF(ISBLANK(VLOOKUP($A1355,CLASSI!$B:$E,2,FALSE)),"",IFERROR(VLOOKUP($A1355,CLASSI!$B:$E,2,FALSE),""))</f>
        <v/>
      </c>
      <c r="C1355" s="12"/>
      <c r="D1355" s="12"/>
      <c r="M1355" s="10"/>
      <c r="N1355" s="10"/>
      <c r="U1355" s="42"/>
      <c r="V1355" s="42"/>
      <c r="W1355" s="42"/>
      <c r="X1355" s="24"/>
      <c r="Y1355" s="24"/>
      <c r="Z1355" s="24"/>
      <c r="AB1355" s="24"/>
    </row>
    <row r="1356" spans="1:28" s="11" customFormat="1" ht="20.100000000000001" customHeight="1" x14ac:dyDescent="0.25">
      <c r="A1356" s="12" t="str">
        <f>IF(ISBLANK(CLASSI!$B1371),"",IFERROR(CLASSI!$B1371,""))</f>
        <v/>
      </c>
      <c r="B1356" s="12" t="str">
        <f>IF(ISBLANK(VLOOKUP($A1356,CLASSI!$B:$E,2,FALSE)),"",IFERROR(VLOOKUP($A1356,CLASSI!$B:$E,2,FALSE),""))</f>
        <v/>
      </c>
      <c r="C1356" s="12"/>
      <c r="D1356" s="12"/>
      <c r="M1356" s="10"/>
      <c r="N1356" s="10"/>
      <c r="U1356" s="42"/>
      <c r="V1356" s="42"/>
      <c r="W1356" s="42"/>
      <c r="X1356" s="24"/>
      <c r="Y1356" s="24"/>
      <c r="Z1356" s="24"/>
      <c r="AB1356" s="24"/>
    </row>
    <row r="1357" spans="1:28" s="11" customFormat="1" ht="20.100000000000001" customHeight="1" x14ac:dyDescent="0.25">
      <c r="A1357" s="12" t="str">
        <f>IF(ISBLANK(CLASSI!$B1372),"",IFERROR(CLASSI!$B1372,""))</f>
        <v/>
      </c>
      <c r="B1357" s="12" t="str">
        <f>IF(ISBLANK(VLOOKUP($A1357,CLASSI!$B:$E,2,FALSE)),"",IFERROR(VLOOKUP($A1357,CLASSI!$B:$E,2,FALSE),""))</f>
        <v/>
      </c>
      <c r="C1357" s="12"/>
      <c r="D1357" s="12"/>
      <c r="M1357" s="10"/>
      <c r="N1357" s="10"/>
      <c r="U1357" s="42"/>
      <c r="V1357" s="42"/>
      <c r="W1357" s="42"/>
      <c r="X1357" s="24"/>
      <c r="Y1357" s="24"/>
      <c r="Z1357" s="24"/>
      <c r="AB1357" s="24"/>
    </row>
    <row r="1358" spans="1:28" s="11" customFormat="1" ht="20.100000000000001" customHeight="1" x14ac:dyDescent="0.25">
      <c r="A1358" s="12" t="str">
        <f>IF(ISBLANK(CLASSI!$B1373),"",IFERROR(CLASSI!$B1373,""))</f>
        <v/>
      </c>
      <c r="B1358" s="12" t="str">
        <f>IF(ISBLANK(VLOOKUP($A1358,CLASSI!$B:$E,2,FALSE)),"",IFERROR(VLOOKUP($A1358,CLASSI!$B:$E,2,FALSE),""))</f>
        <v/>
      </c>
      <c r="C1358" s="12"/>
      <c r="D1358" s="12"/>
      <c r="M1358" s="10"/>
      <c r="N1358" s="10"/>
      <c r="U1358" s="42"/>
      <c r="V1358" s="42"/>
      <c r="W1358" s="42"/>
      <c r="X1358" s="24"/>
      <c r="Y1358" s="24"/>
      <c r="Z1358" s="24"/>
      <c r="AB1358" s="24"/>
    </row>
    <row r="1359" spans="1:28" s="11" customFormat="1" ht="20.100000000000001" customHeight="1" x14ac:dyDescent="0.25">
      <c r="A1359" s="12" t="str">
        <f>IF(ISBLANK(CLASSI!$B1374),"",IFERROR(CLASSI!$B1374,""))</f>
        <v/>
      </c>
      <c r="B1359" s="12" t="str">
        <f>IF(ISBLANK(VLOOKUP($A1359,CLASSI!$B:$E,2,FALSE)),"",IFERROR(VLOOKUP($A1359,CLASSI!$B:$E,2,FALSE),""))</f>
        <v/>
      </c>
      <c r="C1359" s="12"/>
      <c r="D1359" s="12"/>
      <c r="M1359" s="10"/>
      <c r="N1359" s="10"/>
      <c r="U1359" s="42"/>
      <c r="V1359" s="42"/>
      <c r="W1359" s="42"/>
      <c r="X1359" s="24"/>
      <c r="Y1359" s="24"/>
      <c r="Z1359" s="24"/>
      <c r="AB1359" s="24"/>
    </row>
    <row r="1360" spans="1:28" s="11" customFormat="1" ht="20.100000000000001" customHeight="1" x14ac:dyDescent="0.25">
      <c r="A1360" s="12" t="str">
        <f>IF(ISBLANK(CLASSI!$B1375),"",IFERROR(CLASSI!$B1375,""))</f>
        <v/>
      </c>
      <c r="B1360" s="12" t="str">
        <f>IF(ISBLANK(VLOOKUP($A1360,CLASSI!$B:$E,2,FALSE)),"",IFERROR(VLOOKUP($A1360,CLASSI!$B:$E,2,FALSE),""))</f>
        <v/>
      </c>
      <c r="C1360" s="12"/>
      <c r="D1360" s="12"/>
      <c r="M1360" s="10"/>
      <c r="N1360" s="10"/>
      <c r="U1360" s="42"/>
      <c r="V1360" s="42"/>
      <c r="W1360" s="42"/>
      <c r="X1360" s="24"/>
      <c r="Y1360" s="24"/>
      <c r="Z1360" s="24"/>
      <c r="AB1360" s="24"/>
    </row>
    <row r="1361" spans="1:28" s="11" customFormat="1" ht="20.100000000000001" customHeight="1" x14ac:dyDescent="0.25">
      <c r="A1361" s="12" t="str">
        <f>IF(ISBLANK(CLASSI!$B1376),"",IFERROR(CLASSI!$B1376,""))</f>
        <v/>
      </c>
      <c r="B1361" s="12" t="str">
        <f>IF(ISBLANK(VLOOKUP($A1361,CLASSI!$B:$E,2,FALSE)),"",IFERROR(VLOOKUP($A1361,CLASSI!$B:$E,2,FALSE),""))</f>
        <v/>
      </c>
      <c r="C1361" s="12"/>
      <c r="D1361" s="12"/>
      <c r="M1361" s="10"/>
      <c r="N1361" s="10"/>
      <c r="U1361" s="42"/>
      <c r="V1361" s="42"/>
      <c r="W1361" s="42"/>
      <c r="X1361" s="24"/>
      <c r="Y1361" s="24"/>
      <c r="Z1361" s="24"/>
      <c r="AB1361" s="24"/>
    </row>
    <row r="1362" spans="1:28" s="11" customFormat="1" ht="20.100000000000001" customHeight="1" x14ac:dyDescent="0.25">
      <c r="A1362" s="12" t="str">
        <f>IF(ISBLANK(CLASSI!$B1377),"",IFERROR(CLASSI!$B1377,""))</f>
        <v/>
      </c>
      <c r="B1362" s="12" t="str">
        <f>IF(ISBLANK(VLOOKUP($A1362,CLASSI!$B:$E,2,FALSE)),"",IFERROR(VLOOKUP($A1362,CLASSI!$B:$E,2,FALSE),""))</f>
        <v/>
      </c>
      <c r="C1362" s="12"/>
      <c r="D1362" s="12"/>
      <c r="M1362" s="10"/>
      <c r="N1362" s="10"/>
      <c r="U1362" s="42"/>
      <c r="V1362" s="42"/>
      <c r="W1362" s="42"/>
      <c r="X1362" s="24"/>
      <c r="Y1362" s="24"/>
      <c r="Z1362" s="24"/>
      <c r="AB1362" s="24"/>
    </row>
    <row r="1363" spans="1:28" s="11" customFormat="1" ht="20.100000000000001" customHeight="1" x14ac:dyDescent="0.25">
      <c r="A1363" s="12" t="str">
        <f>IF(ISBLANK(CLASSI!$B1378),"",IFERROR(CLASSI!$B1378,""))</f>
        <v/>
      </c>
      <c r="B1363" s="12" t="str">
        <f>IF(ISBLANK(VLOOKUP($A1363,CLASSI!$B:$E,2,FALSE)),"",IFERROR(VLOOKUP($A1363,CLASSI!$B:$E,2,FALSE),""))</f>
        <v/>
      </c>
      <c r="C1363" s="12"/>
      <c r="D1363" s="12"/>
      <c r="M1363" s="10"/>
      <c r="N1363" s="10"/>
      <c r="U1363" s="42"/>
      <c r="V1363" s="42"/>
      <c r="W1363" s="42"/>
      <c r="X1363" s="24"/>
      <c r="Y1363" s="24"/>
      <c r="Z1363" s="24"/>
      <c r="AB1363" s="24"/>
    </row>
    <row r="1364" spans="1:28" s="11" customFormat="1" ht="20.100000000000001" customHeight="1" x14ac:dyDescent="0.25">
      <c r="A1364" s="12" t="str">
        <f>IF(ISBLANK(CLASSI!$B1379),"",IFERROR(CLASSI!$B1379,""))</f>
        <v/>
      </c>
      <c r="B1364" s="12" t="str">
        <f>IF(ISBLANK(VLOOKUP($A1364,CLASSI!$B:$E,2,FALSE)),"",IFERROR(VLOOKUP($A1364,CLASSI!$B:$E,2,FALSE),""))</f>
        <v/>
      </c>
      <c r="C1364" s="12"/>
      <c r="D1364" s="12"/>
      <c r="M1364" s="10"/>
      <c r="N1364" s="10"/>
      <c r="U1364" s="42"/>
      <c r="V1364" s="42"/>
      <c r="W1364" s="42"/>
      <c r="X1364" s="24"/>
      <c r="Y1364" s="24"/>
      <c r="Z1364" s="24"/>
      <c r="AB1364" s="24"/>
    </row>
    <row r="1365" spans="1:28" s="11" customFormat="1" ht="20.100000000000001" customHeight="1" x14ac:dyDescent="0.25">
      <c r="A1365" s="12" t="str">
        <f>IF(ISBLANK(CLASSI!$B1380),"",IFERROR(CLASSI!$B1380,""))</f>
        <v/>
      </c>
      <c r="B1365" s="12" t="str">
        <f>IF(ISBLANK(VLOOKUP($A1365,CLASSI!$B:$E,2,FALSE)),"",IFERROR(VLOOKUP($A1365,CLASSI!$B:$E,2,FALSE),""))</f>
        <v/>
      </c>
      <c r="C1365" s="12"/>
      <c r="D1365" s="12"/>
      <c r="M1365" s="10"/>
      <c r="N1365" s="10"/>
      <c r="U1365" s="42"/>
      <c r="V1365" s="42"/>
      <c r="W1365" s="42"/>
      <c r="X1365" s="24"/>
      <c r="Y1365" s="24"/>
      <c r="Z1365" s="24"/>
      <c r="AB1365" s="24"/>
    </row>
    <row r="1366" spans="1:28" s="11" customFormat="1" ht="20.100000000000001" customHeight="1" x14ac:dyDescent="0.25">
      <c r="A1366" s="12" t="str">
        <f>IF(ISBLANK(CLASSI!$B1381),"",IFERROR(CLASSI!$B1381,""))</f>
        <v/>
      </c>
      <c r="B1366" s="12" t="str">
        <f>IF(ISBLANK(VLOOKUP($A1366,CLASSI!$B:$E,2,FALSE)),"",IFERROR(VLOOKUP($A1366,CLASSI!$B:$E,2,FALSE),""))</f>
        <v/>
      </c>
      <c r="C1366" s="12"/>
      <c r="D1366" s="12"/>
      <c r="M1366" s="10"/>
      <c r="N1366" s="10"/>
      <c r="U1366" s="42"/>
      <c r="V1366" s="42"/>
      <c r="W1366" s="42"/>
      <c r="X1366" s="24"/>
      <c r="Y1366" s="24"/>
      <c r="Z1366" s="24"/>
      <c r="AB1366" s="24"/>
    </row>
    <row r="1367" spans="1:28" s="11" customFormat="1" ht="20.100000000000001" customHeight="1" x14ac:dyDescent="0.25">
      <c r="A1367" s="12" t="str">
        <f>IF(ISBLANK(CLASSI!$B1382),"",IFERROR(CLASSI!$B1382,""))</f>
        <v/>
      </c>
      <c r="B1367" s="12" t="str">
        <f>IF(ISBLANK(VLOOKUP($A1367,CLASSI!$B:$E,2,FALSE)),"",IFERROR(VLOOKUP($A1367,CLASSI!$B:$E,2,FALSE),""))</f>
        <v/>
      </c>
      <c r="C1367" s="12"/>
      <c r="D1367" s="12"/>
      <c r="M1367" s="10"/>
      <c r="N1367" s="10"/>
      <c r="U1367" s="42"/>
      <c r="V1367" s="42"/>
      <c r="W1367" s="42"/>
      <c r="X1367" s="24"/>
      <c r="Y1367" s="24"/>
      <c r="Z1367" s="24"/>
      <c r="AB1367" s="24"/>
    </row>
    <row r="1368" spans="1:28" s="11" customFormat="1" ht="20.100000000000001" customHeight="1" x14ac:dyDescent="0.25">
      <c r="A1368" s="12" t="str">
        <f>IF(ISBLANK(CLASSI!$B1383),"",IFERROR(CLASSI!$B1383,""))</f>
        <v/>
      </c>
      <c r="B1368" s="12" t="str">
        <f>IF(ISBLANK(VLOOKUP($A1368,CLASSI!$B:$E,2,FALSE)),"",IFERROR(VLOOKUP($A1368,CLASSI!$B:$E,2,FALSE),""))</f>
        <v/>
      </c>
      <c r="C1368" s="12"/>
      <c r="D1368" s="12"/>
      <c r="M1368" s="10"/>
      <c r="N1368" s="10"/>
      <c r="U1368" s="42"/>
      <c r="V1368" s="42"/>
      <c r="W1368" s="42"/>
      <c r="X1368" s="24"/>
      <c r="Y1368" s="24"/>
      <c r="Z1368" s="24"/>
      <c r="AB1368" s="24"/>
    </row>
    <row r="1369" spans="1:28" s="11" customFormat="1" ht="20.100000000000001" customHeight="1" x14ac:dyDescent="0.25">
      <c r="A1369" s="12" t="str">
        <f>IF(ISBLANK(CLASSI!$B1384),"",IFERROR(CLASSI!$B1384,""))</f>
        <v/>
      </c>
      <c r="B1369" s="12" t="str">
        <f>IF(ISBLANK(VLOOKUP($A1369,CLASSI!$B:$E,2,FALSE)),"",IFERROR(VLOOKUP($A1369,CLASSI!$B:$E,2,FALSE),""))</f>
        <v/>
      </c>
      <c r="C1369" s="12"/>
      <c r="D1369" s="12"/>
      <c r="M1369" s="10"/>
      <c r="N1369" s="10"/>
      <c r="U1369" s="42"/>
      <c r="V1369" s="42"/>
      <c r="W1369" s="42"/>
      <c r="X1369" s="24"/>
      <c r="Y1369" s="24"/>
      <c r="Z1369" s="24"/>
      <c r="AB1369" s="24"/>
    </row>
    <row r="1370" spans="1:28" s="11" customFormat="1" ht="20.100000000000001" customHeight="1" x14ac:dyDescent="0.25">
      <c r="A1370" s="12" t="str">
        <f>IF(ISBLANK(CLASSI!$B1385),"",IFERROR(CLASSI!$B1385,""))</f>
        <v/>
      </c>
      <c r="B1370" s="12" t="str">
        <f>IF(ISBLANK(VLOOKUP($A1370,CLASSI!$B:$E,2,FALSE)),"",IFERROR(VLOOKUP($A1370,CLASSI!$B:$E,2,FALSE),""))</f>
        <v/>
      </c>
      <c r="C1370" s="12"/>
      <c r="D1370" s="12"/>
      <c r="M1370" s="10"/>
      <c r="N1370" s="10"/>
      <c r="U1370" s="42"/>
      <c r="V1370" s="42"/>
      <c r="W1370" s="42"/>
      <c r="X1370" s="24"/>
      <c r="Y1370" s="24"/>
      <c r="Z1370" s="24"/>
      <c r="AB1370" s="24"/>
    </row>
    <row r="1371" spans="1:28" s="11" customFormat="1" ht="20.100000000000001" customHeight="1" x14ac:dyDescent="0.25">
      <c r="A1371" s="12" t="str">
        <f>IF(ISBLANK(CLASSI!$B1386),"",IFERROR(CLASSI!$B1386,""))</f>
        <v/>
      </c>
      <c r="B1371" s="12" t="str">
        <f>IF(ISBLANK(VLOOKUP($A1371,CLASSI!$B:$E,2,FALSE)),"",IFERROR(VLOOKUP($A1371,CLASSI!$B:$E,2,FALSE),""))</f>
        <v/>
      </c>
      <c r="C1371" s="12"/>
      <c r="D1371" s="12"/>
      <c r="M1371" s="10"/>
      <c r="N1371" s="10"/>
      <c r="U1371" s="42"/>
      <c r="V1371" s="42"/>
      <c r="W1371" s="42"/>
      <c r="X1371" s="24"/>
      <c r="Y1371" s="24"/>
      <c r="Z1371" s="24"/>
      <c r="AB1371" s="24"/>
    </row>
    <row r="1372" spans="1:28" s="11" customFormat="1" ht="20.100000000000001" customHeight="1" x14ac:dyDescent="0.25">
      <c r="A1372" s="12" t="str">
        <f>IF(ISBLANK(CLASSI!$B1387),"",IFERROR(CLASSI!$B1387,""))</f>
        <v/>
      </c>
      <c r="B1372" s="12" t="str">
        <f>IF(ISBLANK(VLOOKUP($A1372,CLASSI!$B:$E,2,FALSE)),"",IFERROR(VLOOKUP($A1372,CLASSI!$B:$E,2,FALSE),""))</f>
        <v/>
      </c>
      <c r="C1372" s="12"/>
      <c r="D1372" s="12"/>
      <c r="M1372" s="10"/>
      <c r="N1372" s="10"/>
      <c r="U1372" s="42"/>
      <c r="V1372" s="42"/>
      <c r="W1372" s="42"/>
      <c r="X1372" s="24"/>
      <c r="Y1372" s="24"/>
      <c r="Z1372" s="24"/>
      <c r="AB1372" s="24"/>
    </row>
    <row r="1373" spans="1:28" s="11" customFormat="1" ht="20.100000000000001" customHeight="1" x14ac:dyDescent="0.25">
      <c r="A1373" s="12" t="str">
        <f>IF(ISBLANK(CLASSI!$B1388),"",IFERROR(CLASSI!$B1388,""))</f>
        <v/>
      </c>
      <c r="B1373" s="12" t="str">
        <f>IF(ISBLANK(VLOOKUP($A1373,CLASSI!$B:$E,2,FALSE)),"",IFERROR(VLOOKUP($A1373,CLASSI!$B:$E,2,FALSE),""))</f>
        <v/>
      </c>
      <c r="C1373" s="12"/>
      <c r="D1373" s="12"/>
      <c r="M1373" s="10"/>
      <c r="N1373" s="10"/>
      <c r="U1373" s="42"/>
      <c r="V1373" s="42"/>
      <c r="W1373" s="42"/>
      <c r="X1373" s="24"/>
      <c r="Y1373" s="24"/>
      <c r="Z1373" s="24"/>
      <c r="AB1373" s="24"/>
    </row>
    <row r="1374" spans="1:28" s="11" customFormat="1" ht="20.100000000000001" customHeight="1" x14ac:dyDescent="0.25">
      <c r="A1374" s="12" t="str">
        <f>IF(ISBLANK(CLASSI!$B1389),"",IFERROR(CLASSI!$B1389,""))</f>
        <v/>
      </c>
      <c r="B1374" s="12" t="str">
        <f>IF(ISBLANK(VLOOKUP($A1374,CLASSI!$B:$E,2,FALSE)),"",IFERROR(VLOOKUP($A1374,CLASSI!$B:$E,2,FALSE),""))</f>
        <v/>
      </c>
      <c r="C1374" s="12"/>
      <c r="D1374" s="12"/>
      <c r="M1374" s="10"/>
      <c r="N1374" s="10"/>
      <c r="U1374" s="42"/>
      <c r="V1374" s="42"/>
      <c r="W1374" s="42"/>
      <c r="X1374" s="24"/>
      <c r="Y1374" s="24"/>
      <c r="Z1374" s="24"/>
      <c r="AB1374" s="24"/>
    </row>
    <row r="1375" spans="1:28" s="11" customFormat="1" ht="20.100000000000001" customHeight="1" x14ac:dyDescent="0.25">
      <c r="A1375" s="12" t="str">
        <f>IF(ISBLANK(CLASSI!$B1390),"",IFERROR(CLASSI!$B1390,""))</f>
        <v/>
      </c>
      <c r="B1375" s="12" t="str">
        <f>IF(ISBLANK(VLOOKUP($A1375,CLASSI!$B:$E,2,FALSE)),"",IFERROR(VLOOKUP($A1375,CLASSI!$B:$E,2,FALSE),""))</f>
        <v/>
      </c>
      <c r="C1375" s="12"/>
      <c r="D1375" s="12"/>
      <c r="M1375" s="10"/>
      <c r="N1375" s="10"/>
      <c r="U1375" s="42"/>
      <c r="V1375" s="42"/>
      <c r="W1375" s="42"/>
      <c r="X1375" s="24"/>
      <c r="Y1375" s="24"/>
      <c r="Z1375" s="24"/>
      <c r="AB1375" s="24"/>
    </row>
    <row r="1376" spans="1:28" s="11" customFormat="1" ht="20.100000000000001" customHeight="1" x14ac:dyDescent="0.25">
      <c r="A1376" s="12" t="str">
        <f>IF(ISBLANK(CLASSI!$B1391),"",IFERROR(CLASSI!$B1391,""))</f>
        <v/>
      </c>
      <c r="B1376" s="12" t="str">
        <f>IF(ISBLANK(VLOOKUP($A1376,CLASSI!$B:$E,2,FALSE)),"",IFERROR(VLOOKUP($A1376,CLASSI!$B:$E,2,FALSE),""))</f>
        <v/>
      </c>
      <c r="C1376" s="12"/>
      <c r="D1376" s="12"/>
      <c r="M1376" s="10"/>
      <c r="N1376" s="10"/>
      <c r="U1376" s="42"/>
      <c r="V1376" s="42"/>
      <c r="W1376" s="42"/>
      <c r="X1376" s="24"/>
      <c r="Y1376" s="24"/>
      <c r="Z1376" s="24"/>
      <c r="AB1376" s="24"/>
    </row>
    <row r="1377" spans="1:28" s="11" customFormat="1" ht="20.100000000000001" customHeight="1" x14ac:dyDescent="0.25">
      <c r="A1377" s="12" t="str">
        <f>IF(ISBLANK(CLASSI!$B1392),"",IFERROR(CLASSI!$B1392,""))</f>
        <v/>
      </c>
      <c r="B1377" s="12" t="str">
        <f>IF(ISBLANK(VLOOKUP($A1377,CLASSI!$B:$E,2,FALSE)),"",IFERROR(VLOOKUP($A1377,CLASSI!$B:$E,2,FALSE),""))</f>
        <v/>
      </c>
      <c r="C1377" s="12"/>
      <c r="D1377" s="12"/>
      <c r="M1377" s="10"/>
      <c r="N1377" s="10"/>
      <c r="U1377" s="42"/>
      <c r="V1377" s="42"/>
      <c r="W1377" s="42"/>
      <c r="X1377" s="24"/>
      <c r="Y1377" s="24"/>
      <c r="Z1377" s="24"/>
      <c r="AB1377" s="24"/>
    </row>
    <row r="1378" spans="1:28" s="11" customFormat="1" ht="20.100000000000001" customHeight="1" x14ac:dyDescent="0.25">
      <c r="A1378" s="12" t="str">
        <f>IF(ISBLANK(CLASSI!$B1393),"",IFERROR(CLASSI!$B1393,""))</f>
        <v/>
      </c>
      <c r="B1378" s="12" t="str">
        <f>IF(ISBLANK(VLOOKUP($A1378,CLASSI!$B:$E,2,FALSE)),"",IFERROR(VLOOKUP($A1378,CLASSI!$B:$E,2,FALSE),""))</f>
        <v/>
      </c>
      <c r="C1378" s="12"/>
      <c r="D1378" s="12"/>
      <c r="M1378" s="10"/>
      <c r="N1378" s="10"/>
      <c r="U1378" s="42"/>
      <c r="V1378" s="42"/>
      <c r="W1378" s="42"/>
      <c r="X1378" s="24"/>
      <c r="Y1378" s="24"/>
      <c r="Z1378" s="24"/>
      <c r="AB1378" s="24"/>
    </row>
    <row r="1379" spans="1:28" s="11" customFormat="1" ht="20.100000000000001" customHeight="1" x14ac:dyDescent="0.25">
      <c r="A1379" s="12" t="str">
        <f>IF(ISBLANK(CLASSI!$B1394),"",IFERROR(CLASSI!$B1394,""))</f>
        <v/>
      </c>
      <c r="B1379" s="12" t="str">
        <f>IF(ISBLANK(VLOOKUP($A1379,CLASSI!$B:$E,2,FALSE)),"",IFERROR(VLOOKUP($A1379,CLASSI!$B:$E,2,FALSE),""))</f>
        <v/>
      </c>
      <c r="C1379" s="12"/>
      <c r="D1379" s="12"/>
      <c r="M1379" s="10"/>
      <c r="N1379" s="10"/>
      <c r="U1379" s="42"/>
      <c r="V1379" s="42"/>
      <c r="W1379" s="42"/>
      <c r="X1379" s="24"/>
      <c r="Y1379" s="24"/>
      <c r="Z1379" s="24"/>
      <c r="AB1379" s="24"/>
    </row>
    <row r="1380" spans="1:28" s="11" customFormat="1" ht="20.100000000000001" customHeight="1" x14ac:dyDescent="0.25">
      <c r="A1380" s="12" t="str">
        <f>IF(ISBLANK(CLASSI!$B1395),"",IFERROR(CLASSI!$B1395,""))</f>
        <v/>
      </c>
      <c r="B1380" s="12" t="str">
        <f>IF(ISBLANK(VLOOKUP($A1380,CLASSI!$B:$E,2,FALSE)),"",IFERROR(VLOOKUP($A1380,CLASSI!$B:$E,2,FALSE),""))</f>
        <v/>
      </c>
      <c r="C1380" s="12"/>
      <c r="D1380" s="12"/>
      <c r="M1380" s="10"/>
      <c r="N1380" s="10"/>
      <c r="U1380" s="42"/>
      <c r="V1380" s="42"/>
      <c r="W1380" s="42"/>
      <c r="X1380" s="24"/>
      <c r="Y1380" s="24"/>
      <c r="Z1380" s="24"/>
      <c r="AB1380" s="24"/>
    </row>
    <row r="1381" spans="1:28" s="11" customFormat="1" ht="20.100000000000001" customHeight="1" x14ac:dyDescent="0.25">
      <c r="A1381" s="12" t="str">
        <f>IF(ISBLANK(CLASSI!$B1396),"",IFERROR(CLASSI!$B1396,""))</f>
        <v/>
      </c>
      <c r="B1381" s="12" t="str">
        <f>IF(ISBLANK(VLOOKUP($A1381,CLASSI!$B:$E,2,FALSE)),"",IFERROR(VLOOKUP($A1381,CLASSI!$B:$E,2,FALSE),""))</f>
        <v/>
      </c>
      <c r="C1381" s="12"/>
      <c r="D1381" s="12"/>
      <c r="M1381" s="10"/>
      <c r="N1381" s="10"/>
      <c r="U1381" s="42"/>
      <c r="V1381" s="42"/>
      <c r="W1381" s="42"/>
      <c r="X1381" s="24"/>
      <c r="Y1381" s="24"/>
      <c r="Z1381" s="24"/>
      <c r="AB1381" s="24"/>
    </row>
    <row r="1382" spans="1:28" s="11" customFormat="1" ht="20.100000000000001" customHeight="1" x14ac:dyDescent="0.25">
      <c r="A1382" s="12" t="str">
        <f>IF(ISBLANK(CLASSI!$B1397),"",IFERROR(CLASSI!$B1397,""))</f>
        <v/>
      </c>
      <c r="B1382" s="12" t="str">
        <f>IF(ISBLANK(VLOOKUP($A1382,CLASSI!$B:$E,2,FALSE)),"",IFERROR(VLOOKUP($A1382,CLASSI!$B:$E,2,FALSE),""))</f>
        <v/>
      </c>
      <c r="C1382" s="12"/>
      <c r="D1382" s="12"/>
      <c r="M1382" s="10"/>
      <c r="N1382" s="10"/>
      <c r="U1382" s="42"/>
      <c r="V1382" s="42"/>
      <c r="W1382" s="42"/>
      <c r="X1382" s="24"/>
      <c r="Y1382" s="24"/>
      <c r="Z1382" s="24"/>
      <c r="AB1382" s="24"/>
    </row>
    <row r="1383" spans="1:28" s="11" customFormat="1" ht="20.100000000000001" customHeight="1" x14ac:dyDescent="0.25">
      <c r="A1383" s="12" t="str">
        <f>IF(ISBLANK(CLASSI!$B1398),"",IFERROR(CLASSI!$B1398,""))</f>
        <v/>
      </c>
      <c r="B1383" s="12" t="str">
        <f>IF(ISBLANK(VLOOKUP($A1383,CLASSI!$B:$E,2,FALSE)),"",IFERROR(VLOOKUP($A1383,CLASSI!$B:$E,2,FALSE),""))</f>
        <v/>
      </c>
      <c r="C1383" s="12"/>
      <c r="D1383" s="12"/>
      <c r="M1383" s="10"/>
      <c r="N1383" s="10"/>
      <c r="U1383" s="42"/>
      <c r="V1383" s="42"/>
      <c r="W1383" s="42"/>
      <c r="X1383" s="24"/>
      <c r="Y1383" s="24"/>
      <c r="Z1383" s="24"/>
      <c r="AB1383" s="24"/>
    </row>
    <row r="1384" spans="1:28" s="11" customFormat="1" ht="20.100000000000001" customHeight="1" x14ac:dyDescent="0.25">
      <c r="A1384" s="12" t="str">
        <f>IF(ISBLANK(CLASSI!$B1399),"",IFERROR(CLASSI!$B1399,""))</f>
        <v/>
      </c>
      <c r="B1384" s="12" t="str">
        <f>IF(ISBLANK(VLOOKUP($A1384,CLASSI!$B:$E,2,FALSE)),"",IFERROR(VLOOKUP($A1384,CLASSI!$B:$E,2,FALSE),""))</f>
        <v/>
      </c>
      <c r="C1384" s="12"/>
      <c r="D1384" s="12"/>
      <c r="M1384" s="10"/>
      <c r="N1384" s="10"/>
      <c r="U1384" s="42"/>
      <c r="V1384" s="42"/>
      <c r="W1384" s="42"/>
      <c r="X1384" s="24"/>
      <c r="Y1384" s="24"/>
      <c r="Z1384" s="24"/>
      <c r="AB1384" s="24"/>
    </row>
    <row r="1385" spans="1:28" s="11" customFormat="1" ht="20.100000000000001" customHeight="1" x14ac:dyDescent="0.25">
      <c r="A1385" s="12" t="str">
        <f>IF(ISBLANK(CLASSI!$B1400),"",IFERROR(CLASSI!$B1400,""))</f>
        <v/>
      </c>
      <c r="B1385" s="12" t="str">
        <f>IF(ISBLANK(VLOOKUP($A1385,CLASSI!$B:$E,2,FALSE)),"",IFERROR(VLOOKUP($A1385,CLASSI!$B:$E,2,FALSE),""))</f>
        <v/>
      </c>
      <c r="C1385" s="12"/>
      <c r="D1385" s="12"/>
      <c r="M1385" s="10"/>
      <c r="N1385" s="10"/>
      <c r="U1385" s="42"/>
      <c r="V1385" s="42"/>
      <c r="W1385" s="42"/>
      <c r="X1385" s="24"/>
      <c r="Y1385" s="24"/>
      <c r="Z1385" s="24"/>
      <c r="AB1385" s="24"/>
    </row>
    <row r="1386" spans="1:28" s="11" customFormat="1" ht="20.100000000000001" customHeight="1" x14ac:dyDescent="0.25">
      <c r="A1386" s="12" t="str">
        <f>IF(ISBLANK(CLASSI!$B1401),"",IFERROR(CLASSI!$B1401,""))</f>
        <v/>
      </c>
      <c r="B1386" s="12" t="str">
        <f>IF(ISBLANK(VLOOKUP($A1386,CLASSI!$B:$E,2,FALSE)),"",IFERROR(VLOOKUP($A1386,CLASSI!$B:$E,2,FALSE),""))</f>
        <v/>
      </c>
      <c r="C1386" s="12"/>
      <c r="D1386" s="12"/>
      <c r="M1386" s="10"/>
      <c r="N1386" s="10"/>
      <c r="U1386" s="42"/>
      <c r="V1386" s="42"/>
      <c r="W1386" s="42"/>
      <c r="X1386" s="24"/>
      <c r="Y1386" s="24"/>
      <c r="Z1386" s="24"/>
      <c r="AB1386" s="24"/>
    </row>
    <row r="1387" spans="1:28" s="11" customFormat="1" ht="20.100000000000001" customHeight="1" x14ac:dyDescent="0.25">
      <c r="A1387" s="12" t="str">
        <f>IF(ISBLANK(CLASSI!$B1402),"",IFERROR(CLASSI!$B1402,""))</f>
        <v/>
      </c>
      <c r="B1387" s="12" t="str">
        <f>IF(ISBLANK(VLOOKUP($A1387,CLASSI!$B:$E,2,FALSE)),"",IFERROR(VLOOKUP($A1387,CLASSI!$B:$E,2,FALSE),""))</f>
        <v/>
      </c>
      <c r="C1387" s="12"/>
      <c r="D1387" s="12"/>
      <c r="M1387" s="10"/>
      <c r="N1387" s="10"/>
      <c r="U1387" s="42"/>
      <c r="V1387" s="42"/>
      <c r="W1387" s="42"/>
      <c r="X1387" s="24"/>
      <c r="Y1387" s="24"/>
      <c r="Z1387" s="24"/>
      <c r="AB1387" s="24"/>
    </row>
    <row r="1388" spans="1:28" s="11" customFormat="1" ht="20.100000000000001" customHeight="1" x14ac:dyDescent="0.25">
      <c r="A1388" s="12" t="str">
        <f>IF(ISBLANK(CLASSI!$B1403),"",IFERROR(CLASSI!$B1403,""))</f>
        <v/>
      </c>
      <c r="B1388" s="12" t="str">
        <f>IF(ISBLANK(VLOOKUP($A1388,CLASSI!$B:$E,2,FALSE)),"",IFERROR(VLOOKUP($A1388,CLASSI!$B:$E,2,FALSE),""))</f>
        <v/>
      </c>
      <c r="C1388" s="12"/>
      <c r="D1388" s="12"/>
      <c r="M1388" s="10"/>
      <c r="N1388" s="10"/>
      <c r="U1388" s="42"/>
      <c r="V1388" s="42"/>
      <c r="W1388" s="42"/>
      <c r="X1388" s="24"/>
      <c r="Y1388" s="24"/>
      <c r="Z1388" s="24"/>
      <c r="AB1388" s="24"/>
    </row>
    <row r="1389" spans="1:28" s="11" customFormat="1" ht="20.100000000000001" customHeight="1" x14ac:dyDescent="0.25">
      <c r="A1389" s="12" t="str">
        <f>IF(ISBLANK(CLASSI!$B1404),"",IFERROR(CLASSI!$B1404,""))</f>
        <v/>
      </c>
      <c r="B1389" s="12" t="str">
        <f>IF(ISBLANK(VLOOKUP($A1389,CLASSI!$B:$E,2,FALSE)),"",IFERROR(VLOOKUP($A1389,CLASSI!$B:$E,2,FALSE),""))</f>
        <v/>
      </c>
      <c r="C1389" s="12"/>
      <c r="D1389" s="12"/>
      <c r="M1389" s="10"/>
      <c r="N1389" s="10"/>
      <c r="U1389" s="42"/>
      <c r="V1389" s="42"/>
      <c r="W1389" s="42"/>
      <c r="X1389" s="24"/>
      <c r="Y1389" s="24"/>
      <c r="Z1389" s="24"/>
      <c r="AB1389" s="24"/>
    </row>
    <row r="1390" spans="1:28" s="11" customFormat="1" ht="20.100000000000001" customHeight="1" x14ac:dyDescent="0.25">
      <c r="A1390" s="12" t="str">
        <f>IF(ISBLANK(CLASSI!$B1405),"",IFERROR(CLASSI!$B1405,""))</f>
        <v/>
      </c>
      <c r="B1390" s="12" t="str">
        <f>IF(ISBLANK(VLOOKUP($A1390,CLASSI!$B:$E,2,FALSE)),"",IFERROR(VLOOKUP($A1390,CLASSI!$B:$E,2,FALSE),""))</f>
        <v/>
      </c>
      <c r="C1390" s="12"/>
      <c r="D1390" s="12"/>
      <c r="M1390" s="10"/>
      <c r="N1390" s="10"/>
      <c r="U1390" s="42"/>
      <c r="V1390" s="42"/>
      <c r="W1390" s="42"/>
      <c r="X1390" s="24"/>
      <c r="Y1390" s="24"/>
      <c r="Z1390" s="24"/>
      <c r="AB1390" s="24"/>
    </row>
    <row r="1391" spans="1:28" s="11" customFormat="1" ht="20.100000000000001" customHeight="1" x14ac:dyDescent="0.25">
      <c r="A1391" s="12" t="str">
        <f>IF(ISBLANK(CLASSI!$B1406),"",IFERROR(CLASSI!$B1406,""))</f>
        <v/>
      </c>
      <c r="B1391" s="12" t="str">
        <f>IF(ISBLANK(VLOOKUP($A1391,CLASSI!$B:$E,2,FALSE)),"",IFERROR(VLOOKUP($A1391,CLASSI!$B:$E,2,FALSE),""))</f>
        <v/>
      </c>
      <c r="C1391" s="12"/>
      <c r="D1391" s="12"/>
      <c r="M1391" s="10"/>
      <c r="N1391" s="10"/>
      <c r="U1391" s="42"/>
      <c r="V1391" s="42"/>
      <c r="W1391" s="42"/>
      <c r="X1391" s="24"/>
      <c r="Y1391" s="24"/>
      <c r="Z1391" s="24"/>
      <c r="AB1391" s="24"/>
    </row>
    <row r="1392" spans="1:28" s="11" customFormat="1" ht="20.100000000000001" customHeight="1" x14ac:dyDescent="0.25">
      <c r="A1392" s="12" t="str">
        <f>IF(ISBLANK(CLASSI!$B1407),"",IFERROR(CLASSI!$B1407,""))</f>
        <v/>
      </c>
      <c r="B1392" s="12" t="str">
        <f>IF(ISBLANK(VLOOKUP($A1392,CLASSI!$B:$E,2,FALSE)),"",IFERROR(VLOOKUP($A1392,CLASSI!$B:$E,2,FALSE),""))</f>
        <v/>
      </c>
      <c r="C1392" s="12"/>
      <c r="D1392" s="12"/>
      <c r="M1392" s="10"/>
      <c r="N1392" s="10"/>
      <c r="U1392" s="42"/>
      <c r="V1392" s="42"/>
      <c r="W1392" s="42"/>
      <c r="X1392" s="24"/>
      <c r="Y1392" s="24"/>
      <c r="Z1392" s="24"/>
      <c r="AB1392" s="24"/>
    </row>
    <row r="1393" spans="1:28" s="11" customFormat="1" ht="20.100000000000001" customHeight="1" x14ac:dyDescent="0.25">
      <c r="A1393" s="12" t="str">
        <f>IF(ISBLANK(CLASSI!$B1408),"",IFERROR(CLASSI!$B1408,""))</f>
        <v/>
      </c>
      <c r="B1393" s="12" t="str">
        <f>IF(ISBLANK(VLOOKUP($A1393,CLASSI!$B:$E,2,FALSE)),"",IFERROR(VLOOKUP($A1393,CLASSI!$B:$E,2,FALSE),""))</f>
        <v/>
      </c>
      <c r="C1393" s="12"/>
      <c r="D1393" s="12"/>
      <c r="M1393" s="10"/>
      <c r="N1393" s="10"/>
      <c r="U1393" s="42"/>
      <c r="V1393" s="42"/>
      <c r="W1393" s="42"/>
      <c r="X1393" s="24"/>
      <c r="Y1393" s="24"/>
      <c r="Z1393" s="24"/>
      <c r="AB1393" s="24"/>
    </row>
    <row r="1394" spans="1:28" s="11" customFormat="1" ht="20.100000000000001" customHeight="1" x14ac:dyDescent="0.25">
      <c r="A1394" s="12" t="str">
        <f>IF(ISBLANK(CLASSI!$B1409),"",IFERROR(CLASSI!$B1409,""))</f>
        <v/>
      </c>
      <c r="B1394" s="12" t="str">
        <f>IF(ISBLANK(VLOOKUP($A1394,CLASSI!$B:$E,2,FALSE)),"",IFERROR(VLOOKUP($A1394,CLASSI!$B:$E,2,FALSE),""))</f>
        <v/>
      </c>
      <c r="C1394" s="12"/>
      <c r="D1394" s="12"/>
      <c r="M1394" s="10"/>
      <c r="N1394" s="10"/>
      <c r="U1394" s="42"/>
      <c r="V1394" s="42"/>
      <c r="W1394" s="42"/>
      <c r="X1394" s="24"/>
      <c r="Y1394" s="24"/>
      <c r="Z1394" s="24"/>
      <c r="AB1394" s="24"/>
    </row>
    <row r="1395" spans="1:28" s="11" customFormat="1" ht="20.100000000000001" customHeight="1" x14ac:dyDescent="0.25">
      <c r="A1395" s="12" t="str">
        <f>IF(ISBLANK(CLASSI!$B1410),"",IFERROR(CLASSI!$B1410,""))</f>
        <v/>
      </c>
      <c r="B1395" s="12" t="str">
        <f>IF(ISBLANK(VLOOKUP($A1395,CLASSI!$B:$E,2,FALSE)),"",IFERROR(VLOOKUP($A1395,CLASSI!$B:$E,2,FALSE),""))</f>
        <v/>
      </c>
      <c r="C1395" s="12"/>
      <c r="D1395" s="12"/>
      <c r="M1395" s="10"/>
      <c r="N1395" s="10"/>
      <c r="U1395" s="42"/>
      <c r="V1395" s="42"/>
      <c r="W1395" s="42"/>
      <c r="X1395" s="24"/>
      <c r="Y1395" s="24"/>
      <c r="Z1395" s="24"/>
      <c r="AB1395" s="24"/>
    </row>
    <row r="1396" spans="1:28" s="11" customFormat="1" ht="20.100000000000001" customHeight="1" x14ac:dyDescent="0.25">
      <c r="A1396" s="12" t="str">
        <f>IF(ISBLANK(CLASSI!$B1411),"",IFERROR(CLASSI!$B1411,""))</f>
        <v/>
      </c>
      <c r="B1396" s="12" t="str">
        <f>IF(ISBLANK(VLOOKUP($A1396,CLASSI!$B:$E,2,FALSE)),"",IFERROR(VLOOKUP($A1396,CLASSI!$B:$E,2,FALSE),""))</f>
        <v/>
      </c>
      <c r="C1396" s="12"/>
      <c r="D1396" s="12"/>
      <c r="M1396" s="10"/>
      <c r="N1396" s="10"/>
      <c r="U1396" s="42"/>
      <c r="V1396" s="42"/>
      <c r="W1396" s="42"/>
      <c r="X1396" s="24"/>
      <c r="Y1396" s="24"/>
      <c r="Z1396" s="24"/>
      <c r="AB1396" s="24"/>
    </row>
    <row r="1397" spans="1:28" s="11" customFormat="1" ht="20.100000000000001" customHeight="1" x14ac:dyDescent="0.25">
      <c r="A1397" s="12" t="str">
        <f>IF(ISBLANK(CLASSI!$B1412),"",IFERROR(CLASSI!$B1412,""))</f>
        <v/>
      </c>
      <c r="B1397" s="12" t="str">
        <f>IF(ISBLANK(VLOOKUP($A1397,CLASSI!$B:$E,2,FALSE)),"",IFERROR(VLOOKUP($A1397,CLASSI!$B:$E,2,FALSE),""))</f>
        <v/>
      </c>
      <c r="C1397" s="12"/>
      <c r="D1397" s="12"/>
      <c r="M1397" s="10"/>
      <c r="N1397" s="10"/>
      <c r="U1397" s="42"/>
      <c r="V1397" s="42"/>
      <c r="W1397" s="42"/>
      <c r="X1397" s="24"/>
      <c r="Y1397" s="24"/>
      <c r="Z1397" s="24"/>
      <c r="AB1397" s="24"/>
    </row>
    <row r="1398" spans="1:28" s="11" customFormat="1" ht="20.100000000000001" customHeight="1" x14ac:dyDescent="0.25">
      <c r="A1398" s="12" t="str">
        <f>IF(ISBLANK(CLASSI!$B1413),"",IFERROR(CLASSI!$B1413,""))</f>
        <v/>
      </c>
      <c r="B1398" s="12" t="str">
        <f>IF(ISBLANK(VLOOKUP($A1398,CLASSI!$B:$E,2,FALSE)),"",IFERROR(VLOOKUP($A1398,CLASSI!$B:$E,2,FALSE),""))</f>
        <v/>
      </c>
      <c r="C1398" s="12"/>
      <c r="D1398" s="12"/>
      <c r="M1398" s="10"/>
      <c r="N1398" s="10"/>
      <c r="U1398" s="42"/>
      <c r="V1398" s="42"/>
      <c r="W1398" s="42"/>
      <c r="X1398" s="24"/>
      <c r="Y1398" s="24"/>
      <c r="Z1398" s="24"/>
      <c r="AB1398" s="24"/>
    </row>
    <row r="1399" spans="1:28" s="11" customFormat="1" ht="20.100000000000001" customHeight="1" x14ac:dyDescent="0.25">
      <c r="A1399" s="12" t="str">
        <f>IF(ISBLANK(CLASSI!$B1414),"",IFERROR(CLASSI!$B1414,""))</f>
        <v/>
      </c>
      <c r="B1399" s="12" t="str">
        <f>IF(ISBLANK(VLOOKUP($A1399,CLASSI!$B:$E,2,FALSE)),"",IFERROR(VLOOKUP($A1399,CLASSI!$B:$E,2,FALSE),""))</f>
        <v/>
      </c>
      <c r="C1399" s="12"/>
      <c r="D1399" s="12"/>
      <c r="M1399" s="10"/>
      <c r="N1399" s="10"/>
      <c r="U1399" s="42"/>
      <c r="V1399" s="42"/>
      <c r="W1399" s="42"/>
      <c r="X1399" s="24"/>
      <c r="Y1399" s="24"/>
      <c r="Z1399" s="24"/>
      <c r="AB1399" s="24"/>
    </row>
    <row r="1400" spans="1:28" s="11" customFormat="1" ht="20.100000000000001" customHeight="1" x14ac:dyDescent="0.25">
      <c r="A1400" s="12" t="str">
        <f>IF(ISBLANK(CLASSI!$B1415),"",IFERROR(CLASSI!$B1415,""))</f>
        <v/>
      </c>
      <c r="B1400" s="12" t="str">
        <f>IF(ISBLANK(VLOOKUP($A1400,CLASSI!$B:$E,2,FALSE)),"",IFERROR(VLOOKUP($A1400,CLASSI!$B:$E,2,FALSE),""))</f>
        <v/>
      </c>
      <c r="C1400" s="12"/>
      <c r="D1400" s="12"/>
      <c r="M1400" s="10"/>
      <c r="N1400" s="10"/>
      <c r="U1400" s="42"/>
      <c r="V1400" s="42"/>
      <c r="W1400" s="42"/>
      <c r="X1400" s="24"/>
      <c r="Y1400" s="24"/>
      <c r="Z1400" s="24"/>
      <c r="AB1400" s="24"/>
    </row>
    <row r="1401" spans="1:28" s="11" customFormat="1" ht="20.100000000000001" customHeight="1" x14ac:dyDescent="0.25">
      <c r="A1401" s="12" t="str">
        <f>IF(ISBLANK(CLASSI!$B1416),"",IFERROR(CLASSI!$B1416,""))</f>
        <v/>
      </c>
      <c r="B1401" s="12" t="str">
        <f>IF(ISBLANK(VLOOKUP($A1401,CLASSI!$B:$E,2,FALSE)),"",IFERROR(VLOOKUP($A1401,CLASSI!$B:$E,2,FALSE),""))</f>
        <v/>
      </c>
      <c r="C1401" s="12"/>
      <c r="D1401" s="12"/>
      <c r="M1401" s="10"/>
      <c r="N1401" s="10"/>
      <c r="U1401" s="42"/>
      <c r="V1401" s="42"/>
      <c r="W1401" s="42"/>
      <c r="X1401" s="24"/>
      <c r="Y1401" s="24"/>
      <c r="Z1401" s="24"/>
      <c r="AB1401" s="24"/>
    </row>
    <row r="1402" spans="1:28" s="11" customFormat="1" ht="20.100000000000001" customHeight="1" x14ac:dyDescent="0.25">
      <c r="A1402" s="12" t="str">
        <f>IF(ISBLANK(CLASSI!$B1417),"",IFERROR(CLASSI!$B1417,""))</f>
        <v/>
      </c>
      <c r="B1402" s="12" t="str">
        <f>IF(ISBLANK(VLOOKUP($A1402,CLASSI!$B:$E,2,FALSE)),"",IFERROR(VLOOKUP($A1402,CLASSI!$B:$E,2,FALSE),""))</f>
        <v/>
      </c>
      <c r="C1402" s="12"/>
      <c r="D1402" s="12"/>
      <c r="M1402" s="10"/>
      <c r="N1402" s="10"/>
      <c r="U1402" s="42"/>
      <c r="V1402" s="42"/>
      <c r="W1402" s="42"/>
      <c r="X1402" s="24"/>
      <c r="Y1402" s="24"/>
      <c r="Z1402" s="24"/>
      <c r="AB1402" s="24"/>
    </row>
    <row r="1403" spans="1:28" s="11" customFormat="1" ht="20.100000000000001" customHeight="1" x14ac:dyDescent="0.25">
      <c r="A1403" s="12" t="str">
        <f>IF(ISBLANK(CLASSI!$B1418),"",IFERROR(CLASSI!$B1418,""))</f>
        <v/>
      </c>
      <c r="B1403" s="12" t="str">
        <f>IF(ISBLANK(VLOOKUP($A1403,CLASSI!$B:$E,2,FALSE)),"",IFERROR(VLOOKUP($A1403,CLASSI!$B:$E,2,FALSE),""))</f>
        <v/>
      </c>
      <c r="C1403" s="12"/>
      <c r="D1403" s="12"/>
      <c r="M1403" s="10"/>
      <c r="N1403" s="10"/>
      <c r="U1403" s="42"/>
      <c r="V1403" s="42"/>
      <c r="W1403" s="42"/>
      <c r="X1403" s="24"/>
      <c r="Y1403" s="24"/>
      <c r="Z1403" s="24"/>
      <c r="AB1403" s="24"/>
    </row>
    <row r="1404" spans="1:28" s="11" customFormat="1" ht="20.100000000000001" customHeight="1" x14ac:dyDescent="0.25">
      <c r="A1404" s="12" t="str">
        <f>IF(ISBLANK(CLASSI!$B1419),"",IFERROR(CLASSI!$B1419,""))</f>
        <v/>
      </c>
      <c r="B1404" s="12" t="str">
        <f>IF(ISBLANK(VLOOKUP($A1404,CLASSI!$B:$E,2,FALSE)),"",IFERROR(VLOOKUP($A1404,CLASSI!$B:$E,2,FALSE),""))</f>
        <v/>
      </c>
      <c r="C1404" s="12"/>
      <c r="D1404" s="12"/>
      <c r="M1404" s="10"/>
      <c r="N1404" s="10"/>
      <c r="U1404" s="42"/>
      <c r="V1404" s="42"/>
      <c r="W1404" s="42"/>
      <c r="X1404" s="24"/>
      <c r="Y1404" s="24"/>
      <c r="Z1404" s="24"/>
      <c r="AB1404" s="24"/>
    </row>
    <row r="1405" spans="1:28" s="11" customFormat="1" ht="20.100000000000001" customHeight="1" x14ac:dyDescent="0.25">
      <c r="A1405" s="12" t="str">
        <f>IF(ISBLANK(CLASSI!$B1420),"",IFERROR(CLASSI!$B1420,""))</f>
        <v/>
      </c>
      <c r="B1405" s="12" t="str">
        <f>IF(ISBLANK(VLOOKUP($A1405,CLASSI!$B:$E,2,FALSE)),"",IFERROR(VLOOKUP($A1405,CLASSI!$B:$E,2,FALSE),""))</f>
        <v/>
      </c>
      <c r="C1405" s="12"/>
      <c r="D1405" s="12"/>
      <c r="M1405" s="10"/>
      <c r="N1405" s="10"/>
      <c r="U1405" s="42"/>
      <c r="V1405" s="42"/>
      <c r="W1405" s="42"/>
      <c r="X1405" s="24"/>
      <c r="Y1405" s="24"/>
      <c r="Z1405" s="24"/>
      <c r="AB1405" s="24"/>
    </row>
    <row r="1406" spans="1:28" s="11" customFormat="1" ht="20.100000000000001" customHeight="1" x14ac:dyDescent="0.25">
      <c r="A1406" s="12" t="str">
        <f>IF(ISBLANK(CLASSI!$B1421),"",IFERROR(CLASSI!$B1421,""))</f>
        <v/>
      </c>
      <c r="B1406" s="12" t="str">
        <f>IF(ISBLANK(VLOOKUP($A1406,CLASSI!$B:$E,2,FALSE)),"",IFERROR(VLOOKUP($A1406,CLASSI!$B:$E,2,FALSE),""))</f>
        <v/>
      </c>
      <c r="C1406" s="12"/>
      <c r="D1406" s="12"/>
      <c r="M1406" s="10"/>
      <c r="N1406" s="10"/>
      <c r="U1406" s="42"/>
      <c r="V1406" s="42"/>
      <c r="W1406" s="42"/>
      <c r="X1406" s="24"/>
      <c r="Y1406" s="24"/>
      <c r="Z1406" s="24"/>
      <c r="AB1406" s="24"/>
    </row>
    <row r="1407" spans="1:28" s="11" customFormat="1" ht="20.100000000000001" customHeight="1" x14ac:dyDescent="0.25">
      <c r="A1407" s="12" t="str">
        <f>IF(ISBLANK(CLASSI!$B1422),"",IFERROR(CLASSI!$B1422,""))</f>
        <v/>
      </c>
      <c r="B1407" s="12" t="str">
        <f>IF(ISBLANK(VLOOKUP($A1407,CLASSI!$B:$E,2,FALSE)),"",IFERROR(VLOOKUP($A1407,CLASSI!$B:$E,2,FALSE),""))</f>
        <v/>
      </c>
      <c r="C1407" s="12"/>
      <c r="D1407" s="12"/>
      <c r="M1407" s="10"/>
      <c r="N1407" s="10"/>
      <c r="U1407" s="42"/>
      <c r="V1407" s="42"/>
      <c r="W1407" s="42"/>
      <c r="X1407" s="24"/>
      <c r="Y1407" s="24"/>
      <c r="Z1407" s="24"/>
      <c r="AB1407" s="24"/>
    </row>
    <row r="1408" spans="1:28" s="11" customFormat="1" ht="20.100000000000001" customHeight="1" x14ac:dyDescent="0.25">
      <c r="A1408" s="12" t="str">
        <f>IF(ISBLANK(CLASSI!$B1423),"",IFERROR(CLASSI!$B1423,""))</f>
        <v/>
      </c>
      <c r="B1408" s="12" t="str">
        <f>IF(ISBLANK(VLOOKUP($A1408,CLASSI!$B:$E,2,FALSE)),"",IFERROR(VLOOKUP($A1408,CLASSI!$B:$E,2,FALSE),""))</f>
        <v/>
      </c>
      <c r="C1408" s="12"/>
      <c r="D1408" s="12"/>
      <c r="M1408" s="10"/>
      <c r="N1408" s="10"/>
      <c r="U1408" s="42"/>
      <c r="V1408" s="42"/>
      <c r="W1408" s="42"/>
      <c r="X1408" s="24"/>
      <c r="Y1408" s="24"/>
      <c r="Z1408" s="24"/>
      <c r="AB1408" s="24"/>
    </row>
    <row r="1409" spans="1:28" s="11" customFormat="1" ht="20.100000000000001" customHeight="1" x14ac:dyDescent="0.25">
      <c r="A1409" s="12" t="str">
        <f>IF(ISBLANK(CLASSI!$B1424),"",IFERROR(CLASSI!$B1424,""))</f>
        <v/>
      </c>
      <c r="B1409" s="12" t="str">
        <f>IF(ISBLANK(VLOOKUP($A1409,CLASSI!$B:$E,2,FALSE)),"",IFERROR(VLOOKUP($A1409,CLASSI!$B:$E,2,FALSE),""))</f>
        <v/>
      </c>
      <c r="C1409" s="12"/>
      <c r="D1409" s="12"/>
      <c r="M1409" s="10"/>
      <c r="N1409" s="10"/>
      <c r="U1409" s="42"/>
      <c r="V1409" s="42"/>
      <c r="W1409" s="42"/>
      <c r="X1409" s="24"/>
      <c r="Y1409" s="24"/>
      <c r="Z1409" s="24"/>
      <c r="AB1409" s="24"/>
    </row>
    <row r="1410" spans="1:28" s="11" customFormat="1" ht="20.100000000000001" customHeight="1" x14ac:dyDescent="0.25">
      <c r="A1410" s="12" t="str">
        <f>IF(ISBLANK(CLASSI!$B1425),"",IFERROR(CLASSI!$B1425,""))</f>
        <v/>
      </c>
      <c r="B1410" s="12" t="str">
        <f>IF(ISBLANK(VLOOKUP($A1410,CLASSI!$B:$E,2,FALSE)),"",IFERROR(VLOOKUP($A1410,CLASSI!$B:$E,2,FALSE),""))</f>
        <v/>
      </c>
      <c r="C1410" s="12"/>
      <c r="D1410" s="12"/>
      <c r="M1410" s="10"/>
      <c r="N1410" s="10"/>
      <c r="U1410" s="42"/>
      <c r="V1410" s="42"/>
      <c r="W1410" s="42"/>
      <c r="X1410" s="24"/>
      <c r="Y1410" s="24"/>
      <c r="Z1410" s="24"/>
      <c r="AB1410" s="24"/>
    </row>
    <row r="1411" spans="1:28" s="11" customFormat="1" ht="20.100000000000001" customHeight="1" x14ac:dyDescent="0.25">
      <c r="A1411" s="12" t="str">
        <f>IF(ISBLANK(CLASSI!$B1426),"",IFERROR(CLASSI!$B1426,""))</f>
        <v/>
      </c>
      <c r="B1411" s="12" t="str">
        <f>IF(ISBLANK(VLOOKUP($A1411,CLASSI!$B:$E,2,FALSE)),"",IFERROR(VLOOKUP($A1411,CLASSI!$B:$E,2,FALSE),""))</f>
        <v/>
      </c>
      <c r="C1411" s="12"/>
      <c r="D1411" s="12"/>
      <c r="M1411" s="10"/>
      <c r="N1411" s="10"/>
      <c r="U1411" s="42"/>
      <c r="V1411" s="42"/>
      <c r="W1411" s="42"/>
      <c r="X1411" s="24"/>
      <c r="Y1411" s="24"/>
      <c r="Z1411" s="24"/>
      <c r="AB1411" s="24"/>
    </row>
    <row r="1412" spans="1:28" s="11" customFormat="1" ht="20.100000000000001" customHeight="1" x14ac:dyDescent="0.25">
      <c r="A1412" s="12" t="str">
        <f>IF(ISBLANK(CLASSI!$B1427),"",IFERROR(CLASSI!$B1427,""))</f>
        <v/>
      </c>
      <c r="B1412" s="12" t="str">
        <f>IF(ISBLANK(VLOOKUP($A1412,CLASSI!$B:$E,2,FALSE)),"",IFERROR(VLOOKUP($A1412,CLASSI!$B:$E,2,FALSE),""))</f>
        <v/>
      </c>
      <c r="C1412" s="12"/>
      <c r="D1412" s="12"/>
      <c r="M1412" s="10"/>
      <c r="N1412" s="10"/>
      <c r="U1412" s="42"/>
      <c r="V1412" s="42"/>
      <c r="W1412" s="42"/>
      <c r="X1412" s="24"/>
      <c r="Y1412" s="24"/>
      <c r="Z1412" s="24"/>
      <c r="AB1412" s="24"/>
    </row>
    <row r="1413" spans="1:28" s="11" customFormat="1" ht="20.100000000000001" customHeight="1" x14ac:dyDescent="0.25">
      <c r="A1413" s="12" t="str">
        <f>IF(ISBLANK(CLASSI!$B1428),"",IFERROR(CLASSI!$B1428,""))</f>
        <v/>
      </c>
      <c r="B1413" s="12" t="str">
        <f>IF(ISBLANK(VLOOKUP($A1413,CLASSI!$B:$E,2,FALSE)),"",IFERROR(VLOOKUP($A1413,CLASSI!$B:$E,2,FALSE),""))</f>
        <v/>
      </c>
      <c r="C1413" s="12"/>
      <c r="D1413" s="12"/>
      <c r="M1413" s="10"/>
      <c r="N1413" s="10"/>
      <c r="U1413" s="42"/>
      <c r="V1413" s="42"/>
      <c r="W1413" s="42"/>
      <c r="X1413" s="24"/>
      <c r="Y1413" s="24"/>
      <c r="Z1413" s="24"/>
      <c r="AB1413" s="24"/>
    </row>
    <row r="1414" spans="1:28" s="11" customFormat="1" ht="20.100000000000001" customHeight="1" x14ac:dyDescent="0.25">
      <c r="A1414" s="12" t="str">
        <f>IF(ISBLANK(CLASSI!$B1429),"",IFERROR(CLASSI!$B1429,""))</f>
        <v/>
      </c>
      <c r="B1414" s="12" t="str">
        <f>IF(ISBLANK(VLOOKUP($A1414,CLASSI!$B:$E,2,FALSE)),"",IFERROR(VLOOKUP($A1414,CLASSI!$B:$E,2,FALSE),""))</f>
        <v/>
      </c>
      <c r="C1414" s="12"/>
      <c r="D1414" s="12"/>
      <c r="M1414" s="10"/>
      <c r="N1414" s="10"/>
      <c r="U1414" s="42"/>
      <c r="V1414" s="42"/>
      <c r="W1414" s="42"/>
      <c r="X1414" s="24"/>
      <c r="Y1414" s="24"/>
      <c r="Z1414" s="24"/>
      <c r="AB1414" s="24"/>
    </row>
    <row r="1415" spans="1:28" s="11" customFormat="1" ht="20.100000000000001" customHeight="1" x14ac:dyDescent="0.25">
      <c r="A1415" s="12" t="str">
        <f>IF(ISBLANK(CLASSI!$B1430),"",IFERROR(CLASSI!$B1430,""))</f>
        <v/>
      </c>
      <c r="B1415" s="12" t="str">
        <f>IF(ISBLANK(VLOOKUP($A1415,CLASSI!$B:$E,2,FALSE)),"",IFERROR(VLOOKUP($A1415,CLASSI!$B:$E,2,FALSE),""))</f>
        <v/>
      </c>
      <c r="C1415" s="12"/>
      <c r="D1415" s="12"/>
      <c r="M1415" s="10"/>
      <c r="N1415" s="10"/>
      <c r="U1415" s="42"/>
      <c r="V1415" s="42"/>
      <c r="W1415" s="42"/>
      <c r="X1415" s="24"/>
      <c r="Y1415" s="24"/>
      <c r="Z1415" s="24"/>
      <c r="AB1415" s="24"/>
    </row>
    <row r="1416" spans="1:28" s="11" customFormat="1" ht="20.100000000000001" customHeight="1" x14ac:dyDescent="0.25">
      <c r="A1416" s="12" t="str">
        <f>IF(ISBLANK(CLASSI!$B1431),"",IFERROR(CLASSI!$B1431,""))</f>
        <v/>
      </c>
      <c r="B1416" s="12" t="str">
        <f>IF(ISBLANK(VLOOKUP($A1416,CLASSI!$B:$E,2,FALSE)),"",IFERROR(VLOOKUP($A1416,CLASSI!$B:$E,2,FALSE),""))</f>
        <v/>
      </c>
      <c r="C1416" s="12"/>
      <c r="D1416" s="12"/>
      <c r="M1416" s="10"/>
      <c r="N1416" s="10"/>
      <c r="U1416" s="42"/>
      <c r="V1416" s="42"/>
      <c r="W1416" s="42"/>
      <c r="X1416" s="24"/>
      <c r="Y1416" s="24"/>
      <c r="Z1416" s="24"/>
      <c r="AB1416" s="24"/>
    </row>
    <row r="1417" spans="1:28" s="11" customFormat="1" ht="20.100000000000001" customHeight="1" x14ac:dyDescent="0.25">
      <c r="A1417" s="12" t="str">
        <f>IF(ISBLANK(CLASSI!$B1432),"",IFERROR(CLASSI!$B1432,""))</f>
        <v/>
      </c>
      <c r="B1417" s="12" t="str">
        <f>IF(ISBLANK(VLOOKUP($A1417,CLASSI!$B:$E,2,FALSE)),"",IFERROR(VLOOKUP($A1417,CLASSI!$B:$E,2,FALSE),""))</f>
        <v/>
      </c>
      <c r="C1417" s="12"/>
      <c r="D1417" s="12"/>
      <c r="M1417" s="10"/>
      <c r="N1417" s="10"/>
      <c r="U1417" s="42"/>
      <c r="V1417" s="42"/>
      <c r="W1417" s="42"/>
      <c r="X1417" s="24"/>
      <c r="Y1417" s="24"/>
      <c r="Z1417" s="24"/>
      <c r="AB1417" s="24"/>
    </row>
    <row r="1418" spans="1:28" s="11" customFormat="1" ht="20.100000000000001" customHeight="1" x14ac:dyDescent="0.25">
      <c r="A1418" s="12" t="str">
        <f>IF(ISBLANK(CLASSI!$B1433),"",IFERROR(CLASSI!$B1433,""))</f>
        <v/>
      </c>
      <c r="B1418" s="12" t="str">
        <f>IF(ISBLANK(VLOOKUP($A1418,CLASSI!$B:$E,2,FALSE)),"",IFERROR(VLOOKUP($A1418,CLASSI!$B:$E,2,FALSE),""))</f>
        <v/>
      </c>
      <c r="C1418" s="12"/>
      <c r="D1418" s="12"/>
      <c r="M1418" s="10"/>
      <c r="N1418" s="10"/>
      <c r="U1418" s="42"/>
      <c r="V1418" s="42"/>
      <c r="W1418" s="42"/>
      <c r="X1418" s="24"/>
      <c r="Y1418" s="24"/>
      <c r="Z1418" s="24"/>
      <c r="AB1418" s="24"/>
    </row>
    <row r="1419" spans="1:28" s="11" customFormat="1" ht="20.100000000000001" customHeight="1" x14ac:dyDescent="0.25">
      <c r="A1419" s="12" t="str">
        <f>IF(ISBLANK(CLASSI!$B1434),"",IFERROR(CLASSI!$B1434,""))</f>
        <v/>
      </c>
      <c r="B1419" s="12" t="str">
        <f>IF(ISBLANK(VLOOKUP($A1419,CLASSI!$B:$E,2,FALSE)),"",IFERROR(VLOOKUP($A1419,CLASSI!$B:$E,2,FALSE),""))</f>
        <v/>
      </c>
      <c r="C1419" s="12"/>
      <c r="D1419" s="12"/>
      <c r="M1419" s="10"/>
      <c r="N1419" s="10"/>
      <c r="U1419" s="42"/>
      <c r="V1419" s="42"/>
      <c r="W1419" s="42"/>
      <c r="X1419" s="24"/>
      <c r="Y1419" s="24"/>
      <c r="Z1419" s="24"/>
      <c r="AB1419" s="24"/>
    </row>
    <row r="1420" spans="1:28" s="11" customFormat="1" ht="20.100000000000001" customHeight="1" x14ac:dyDescent="0.25">
      <c r="A1420" s="12" t="str">
        <f>IF(ISBLANK(CLASSI!$B1435),"",IFERROR(CLASSI!$B1435,""))</f>
        <v/>
      </c>
      <c r="B1420" s="12" t="str">
        <f>IF(ISBLANK(VLOOKUP($A1420,CLASSI!$B:$E,2,FALSE)),"",IFERROR(VLOOKUP($A1420,CLASSI!$B:$E,2,FALSE),""))</f>
        <v/>
      </c>
      <c r="C1420" s="12"/>
      <c r="D1420" s="12"/>
      <c r="M1420" s="10"/>
      <c r="N1420" s="10"/>
      <c r="U1420" s="42"/>
      <c r="V1420" s="42"/>
      <c r="W1420" s="42"/>
      <c r="X1420" s="24"/>
      <c r="Y1420" s="24"/>
      <c r="Z1420" s="24"/>
      <c r="AB1420" s="24"/>
    </row>
    <row r="1421" spans="1:28" s="11" customFormat="1" ht="20.100000000000001" customHeight="1" x14ac:dyDescent="0.25">
      <c r="A1421" s="12" t="str">
        <f>IF(ISBLANK(CLASSI!$B1436),"",IFERROR(CLASSI!$B1436,""))</f>
        <v/>
      </c>
      <c r="B1421" s="12" t="str">
        <f>IF(ISBLANK(VLOOKUP($A1421,CLASSI!$B:$E,2,FALSE)),"",IFERROR(VLOOKUP($A1421,CLASSI!$B:$E,2,FALSE),""))</f>
        <v/>
      </c>
      <c r="C1421" s="12"/>
      <c r="D1421" s="12"/>
      <c r="M1421" s="10"/>
      <c r="N1421" s="10"/>
      <c r="U1421" s="42"/>
      <c r="V1421" s="42"/>
      <c r="W1421" s="42"/>
      <c r="X1421" s="24"/>
      <c r="Y1421" s="24"/>
      <c r="Z1421" s="24"/>
      <c r="AB1421" s="24"/>
    </row>
    <row r="1422" spans="1:28" s="11" customFormat="1" ht="20.100000000000001" customHeight="1" x14ac:dyDescent="0.25">
      <c r="A1422" s="12" t="str">
        <f>IF(ISBLANK(CLASSI!$B1437),"",IFERROR(CLASSI!$B1437,""))</f>
        <v/>
      </c>
      <c r="B1422" s="12" t="str">
        <f>IF(ISBLANK(VLOOKUP($A1422,CLASSI!$B:$E,2,FALSE)),"",IFERROR(VLOOKUP($A1422,CLASSI!$B:$E,2,FALSE),""))</f>
        <v/>
      </c>
      <c r="C1422" s="12"/>
      <c r="D1422" s="12"/>
      <c r="M1422" s="10"/>
      <c r="N1422" s="10"/>
      <c r="U1422" s="42"/>
      <c r="V1422" s="42"/>
      <c r="W1422" s="42"/>
      <c r="X1422" s="24"/>
      <c r="Y1422" s="24"/>
      <c r="Z1422" s="24"/>
      <c r="AB1422" s="24"/>
    </row>
    <row r="1423" spans="1:28" s="11" customFormat="1" ht="20.100000000000001" customHeight="1" x14ac:dyDescent="0.25">
      <c r="A1423" s="12" t="str">
        <f>IF(ISBLANK(CLASSI!$B1438),"",IFERROR(CLASSI!$B1438,""))</f>
        <v/>
      </c>
      <c r="B1423" s="12" t="str">
        <f>IF(ISBLANK(VLOOKUP($A1423,CLASSI!$B:$E,2,FALSE)),"",IFERROR(VLOOKUP($A1423,CLASSI!$B:$E,2,FALSE),""))</f>
        <v/>
      </c>
      <c r="C1423" s="12"/>
      <c r="D1423" s="12"/>
      <c r="M1423" s="10"/>
      <c r="N1423" s="10"/>
      <c r="U1423" s="42"/>
      <c r="V1423" s="42"/>
      <c r="W1423" s="42"/>
      <c r="X1423" s="24"/>
      <c r="Y1423" s="24"/>
      <c r="Z1423" s="24"/>
      <c r="AB1423" s="24"/>
    </row>
    <row r="1424" spans="1:28" s="11" customFormat="1" ht="20.100000000000001" customHeight="1" x14ac:dyDescent="0.25">
      <c r="A1424" s="12" t="str">
        <f>IF(ISBLANK(CLASSI!$B1439),"",IFERROR(CLASSI!$B1439,""))</f>
        <v/>
      </c>
      <c r="B1424" s="12" t="str">
        <f>IF(ISBLANK(VLOOKUP($A1424,CLASSI!$B:$E,2,FALSE)),"",IFERROR(VLOOKUP($A1424,CLASSI!$B:$E,2,FALSE),""))</f>
        <v/>
      </c>
      <c r="C1424" s="12"/>
      <c r="D1424" s="12"/>
      <c r="M1424" s="10"/>
      <c r="N1424" s="10"/>
      <c r="U1424" s="42"/>
      <c r="V1424" s="42"/>
      <c r="W1424" s="42"/>
      <c r="X1424" s="24"/>
      <c r="Y1424" s="24"/>
      <c r="Z1424" s="24"/>
      <c r="AB1424" s="24"/>
    </row>
    <row r="1425" spans="1:28" s="11" customFormat="1" ht="20.100000000000001" customHeight="1" x14ac:dyDescent="0.25">
      <c r="A1425" s="12" t="str">
        <f>IF(ISBLANK(CLASSI!$B1440),"",IFERROR(CLASSI!$B1440,""))</f>
        <v/>
      </c>
      <c r="B1425" s="12" t="str">
        <f>IF(ISBLANK(VLOOKUP($A1425,CLASSI!$B:$E,2,FALSE)),"",IFERROR(VLOOKUP($A1425,CLASSI!$B:$E,2,FALSE),""))</f>
        <v/>
      </c>
      <c r="C1425" s="12"/>
      <c r="D1425" s="12"/>
      <c r="M1425" s="10"/>
      <c r="N1425" s="10"/>
      <c r="U1425" s="42"/>
      <c r="V1425" s="42"/>
      <c r="W1425" s="42"/>
      <c r="X1425" s="24"/>
      <c r="Y1425" s="24"/>
      <c r="Z1425" s="24"/>
      <c r="AB1425" s="24"/>
    </row>
    <row r="1426" spans="1:28" s="11" customFormat="1" ht="20.100000000000001" customHeight="1" x14ac:dyDescent="0.25">
      <c r="A1426" s="12" t="str">
        <f>IF(ISBLANK(CLASSI!$B1441),"",IFERROR(CLASSI!$B1441,""))</f>
        <v/>
      </c>
      <c r="B1426" s="12" t="str">
        <f>IF(ISBLANK(VLOOKUP($A1426,CLASSI!$B:$E,2,FALSE)),"",IFERROR(VLOOKUP($A1426,CLASSI!$B:$E,2,FALSE),""))</f>
        <v/>
      </c>
      <c r="C1426" s="12"/>
      <c r="D1426" s="12"/>
      <c r="M1426" s="10"/>
      <c r="N1426" s="10"/>
      <c r="U1426" s="42"/>
      <c r="V1426" s="42"/>
      <c r="W1426" s="42"/>
      <c r="X1426" s="24"/>
      <c r="Y1426" s="24"/>
      <c r="Z1426" s="24"/>
      <c r="AB1426" s="24"/>
    </row>
    <row r="1427" spans="1:28" s="11" customFormat="1" ht="20.100000000000001" customHeight="1" x14ac:dyDescent="0.25">
      <c r="A1427" s="12" t="str">
        <f>IF(ISBLANK(CLASSI!$B1442),"",IFERROR(CLASSI!$B1442,""))</f>
        <v/>
      </c>
      <c r="B1427" s="12" t="str">
        <f>IF(ISBLANK(VLOOKUP($A1427,CLASSI!$B:$E,2,FALSE)),"",IFERROR(VLOOKUP($A1427,CLASSI!$B:$E,2,FALSE),""))</f>
        <v/>
      </c>
      <c r="C1427" s="12"/>
      <c r="D1427" s="12"/>
      <c r="M1427" s="10"/>
      <c r="N1427" s="10"/>
      <c r="U1427" s="42"/>
      <c r="V1427" s="42"/>
      <c r="W1427" s="42"/>
      <c r="X1427" s="24"/>
      <c r="Y1427" s="24"/>
      <c r="Z1427" s="24"/>
      <c r="AB1427" s="24"/>
    </row>
    <row r="1428" spans="1:28" s="11" customFormat="1" ht="20.100000000000001" customHeight="1" x14ac:dyDescent="0.25">
      <c r="A1428" s="12" t="str">
        <f>IF(ISBLANK(CLASSI!$B1443),"",IFERROR(CLASSI!$B1443,""))</f>
        <v/>
      </c>
      <c r="B1428" s="12" t="str">
        <f>IF(ISBLANK(VLOOKUP($A1428,CLASSI!$B:$E,2,FALSE)),"",IFERROR(VLOOKUP($A1428,CLASSI!$B:$E,2,FALSE),""))</f>
        <v/>
      </c>
      <c r="C1428" s="12"/>
      <c r="D1428" s="12"/>
      <c r="M1428" s="10"/>
      <c r="N1428" s="10"/>
      <c r="U1428" s="42"/>
      <c r="V1428" s="42"/>
      <c r="W1428" s="42"/>
      <c r="X1428" s="24"/>
      <c r="Y1428" s="24"/>
      <c r="Z1428" s="24"/>
      <c r="AB1428" s="24"/>
    </row>
    <row r="1429" spans="1:28" s="11" customFormat="1" ht="20.100000000000001" customHeight="1" x14ac:dyDescent="0.25">
      <c r="A1429" s="12" t="str">
        <f>IF(ISBLANK(CLASSI!$B1444),"",IFERROR(CLASSI!$B1444,""))</f>
        <v/>
      </c>
      <c r="B1429" s="12" t="str">
        <f>IF(ISBLANK(VLOOKUP($A1429,CLASSI!$B:$E,2,FALSE)),"",IFERROR(VLOOKUP($A1429,CLASSI!$B:$E,2,FALSE),""))</f>
        <v/>
      </c>
      <c r="C1429" s="12"/>
      <c r="D1429" s="12"/>
      <c r="M1429" s="10"/>
      <c r="N1429" s="10"/>
      <c r="U1429" s="42"/>
      <c r="V1429" s="42"/>
      <c r="W1429" s="42"/>
      <c r="X1429" s="24"/>
      <c r="Y1429" s="24"/>
      <c r="Z1429" s="24"/>
      <c r="AB1429" s="24"/>
    </row>
    <row r="1430" spans="1:28" s="11" customFormat="1" ht="20.100000000000001" customHeight="1" x14ac:dyDescent="0.25">
      <c r="A1430" s="12" t="str">
        <f>IF(ISBLANK(CLASSI!$B1445),"",IFERROR(CLASSI!$B1445,""))</f>
        <v/>
      </c>
      <c r="B1430" s="12" t="str">
        <f>IF(ISBLANK(VLOOKUP($A1430,CLASSI!$B:$E,2,FALSE)),"",IFERROR(VLOOKUP($A1430,CLASSI!$B:$E,2,FALSE),""))</f>
        <v/>
      </c>
      <c r="C1430" s="12"/>
      <c r="D1430" s="12"/>
      <c r="M1430" s="10"/>
      <c r="N1430" s="10"/>
      <c r="U1430" s="42"/>
      <c r="V1430" s="42"/>
      <c r="W1430" s="42"/>
      <c r="X1430" s="24"/>
      <c r="Y1430" s="24"/>
      <c r="Z1430" s="24"/>
      <c r="AB1430" s="24"/>
    </row>
    <row r="1431" spans="1:28" s="11" customFormat="1" ht="20.100000000000001" customHeight="1" x14ac:dyDescent="0.25">
      <c r="A1431" s="12" t="str">
        <f>IF(ISBLANK(CLASSI!$B1446),"",IFERROR(CLASSI!$B1446,""))</f>
        <v/>
      </c>
      <c r="B1431" s="12" t="str">
        <f>IF(ISBLANK(VLOOKUP($A1431,CLASSI!$B:$E,2,FALSE)),"",IFERROR(VLOOKUP($A1431,CLASSI!$B:$E,2,FALSE),""))</f>
        <v/>
      </c>
      <c r="C1431" s="12"/>
      <c r="D1431" s="12"/>
      <c r="M1431" s="10"/>
      <c r="N1431" s="10"/>
      <c r="U1431" s="42"/>
      <c r="V1431" s="42"/>
      <c r="W1431" s="42"/>
      <c r="X1431" s="24"/>
      <c r="Y1431" s="24"/>
      <c r="Z1431" s="24"/>
      <c r="AB1431" s="24"/>
    </row>
    <row r="1432" spans="1:28" s="11" customFormat="1" ht="20.100000000000001" customHeight="1" x14ac:dyDescent="0.25">
      <c r="A1432" s="12" t="str">
        <f>IF(ISBLANK(CLASSI!$B1447),"",IFERROR(CLASSI!$B1447,""))</f>
        <v/>
      </c>
      <c r="B1432" s="12" t="str">
        <f>IF(ISBLANK(VLOOKUP($A1432,CLASSI!$B:$E,2,FALSE)),"",IFERROR(VLOOKUP($A1432,CLASSI!$B:$E,2,FALSE),""))</f>
        <v/>
      </c>
      <c r="C1432" s="12"/>
      <c r="D1432" s="12"/>
      <c r="M1432" s="10"/>
      <c r="N1432" s="10"/>
      <c r="U1432" s="42"/>
      <c r="V1432" s="42"/>
      <c r="W1432" s="42"/>
      <c r="X1432" s="24"/>
      <c r="Y1432" s="24"/>
      <c r="Z1432" s="24"/>
      <c r="AB1432" s="24"/>
    </row>
    <row r="1433" spans="1:28" s="11" customFormat="1" ht="20.100000000000001" customHeight="1" x14ac:dyDescent="0.25">
      <c r="A1433" s="12" t="str">
        <f>IF(ISBLANK(CLASSI!$B1448),"",IFERROR(CLASSI!$B1448,""))</f>
        <v/>
      </c>
      <c r="B1433" s="12" t="str">
        <f>IF(ISBLANK(VLOOKUP($A1433,CLASSI!$B:$E,2,FALSE)),"",IFERROR(VLOOKUP($A1433,CLASSI!$B:$E,2,FALSE),""))</f>
        <v/>
      </c>
      <c r="C1433" s="12"/>
      <c r="D1433" s="12"/>
      <c r="M1433" s="10"/>
      <c r="N1433" s="10"/>
      <c r="U1433" s="42"/>
      <c r="V1433" s="42"/>
      <c r="W1433" s="42"/>
      <c r="X1433" s="24"/>
      <c r="Y1433" s="24"/>
      <c r="Z1433" s="24"/>
      <c r="AB1433" s="24"/>
    </row>
    <row r="1434" spans="1:28" s="11" customFormat="1" ht="20.100000000000001" customHeight="1" x14ac:dyDescent="0.25">
      <c r="A1434" s="12" t="str">
        <f>IF(ISBLANK(CLASSI!$B1449),"",IFERROR(CLASSI!$B1449,""))</f>
        <v/>
      </c>
      <c r="B1434" s="12" t="str">
        <f>IF(ISBLANK(VLOOKUP($A1434,CLASSI!$B:$E,2,FALSE)),"",IFERROR(VLOOKUP($A1434,CLASSI!$B:$E,2,FALSE),""))</f>
        <v/>
      </c>
      <c r="C1434" s="12"/>
      <c r="D1434" s="12"/>
      <c r="M1434" s="10"/>
      <c r="N1434" s="10"/>
      <c r="U1434" s="42"/>
      <c r="V1434" s="42"/>
      <c r="W1434" s="42"/>
      <c r="X1434" s="24"/>
      <c r="Y1434" s="24"/>
      <c r="Z1434" s="24"/>
      <c r="AB1434" s="24"/>
    </row>
    <row r="1435" spans="1:28" s="11" customFormat="1" ht="20.100000000000001" customHeight="1" x14ac:dyDescent="0.25">
      <c r="A1435" s="12" t="str">
        <f>IF(ISBLANK(CLASSI!$B1450),"",IFERROR(CLASSI!$B1450,""))</f>
        <v/>
      </c>
      <c r="B1435" s="12" t="str">
        <f>IF(ISBLANK(VLOOKUP($A1435,CLASSI!$B:$E,2,FALSE)),"",IFERROR(VLOOKUP($A1435,CLASSI!$B:$E,2,FALSE),""))</f>
        <v/>
      </c>
      <c r="C1435" s="12"/>
      <c r="D1435" s="12"/>
      <c r="M1435" s="10"/>
      <c r="N1435" s="10"/>
      <c r="U1435" s="42"/>
      <c r="V1435" s="42"/>
      <c r="W1435" s="42"/>
      <c r="X1435" s="24"/>
      <c r="Y1435" s="24"/>
      <c r="Z1435" s="24"/>
      <c r="AB1435" s="24"/>
    </row>
    <row r="1436" spans="1:28" s="11" customFormat="1" ht="20.100000000000001" customHeight="1" x14ac:dyDescent="0.25">
      <c r="A1436" s="12" t="str">
        <f>IF(ISBLANK(CLASSI!$B1451),"",IFERROR(CLASSI!$B1451,""))</f>
        <v/>
      </c>
      <c r="B1436" s="12" t="str">
        <f>IF(ISBLANK(VLOOKUP($A1436,CLASSI!$B:$E,2,FALSE)),"",IFERROR(VLOOKUP($A1436,CLASSI!$B:$E,2,FALSE),""))</f>
        <v/>
      </c>
      <c r="C1436" s="12"/>
      <c r="D1436" s="12"/>
      <c r="M1436" s="10"/>
      <c r="N1436" s="10"/>
      <c r="U1436" s="42"/>
      <c r="V1436" s="42"/>
      <c r="W1436" s="42"/>
      <c r="X1436" s="24"/>
      <c r="Y1436" s="24"/>
      <c r="Z1436" s="24"/>
      <c r="AB1436" s="24"/>
    </row>
    <row r="1437" spans="1:28" s="11" customFormat="1" ht="20.100000000000001" customHeight="1" x14ac:dyDescent="0.25">
      <c r="A1437" s="12" t="str">
        <f>IF(ISBLANK(CLASSI!$B1452),"",IFERROR(CLASSI!$B1452,""))</f>
        <v/>
      </c>
      <c r="B1437" s="12" t="str">
        <f>IF(ISBLANK(VLOOKUP($A1437,CLASSI!$B:$E,2,FALSE)),"",IFERROR(VLOOKUP($A1437,CLASSI!$B:$E,2,FALSE),""))</f>
        <v/>
      </c>
      <c r="C1437" s="12"/>
      <c r="D1437" s="12"/>
      <c r="M1437" s="10"/>
      <c r="N1437" s="10"/>
      <c r="U1437" s="42"/>
      <c r="V1437" s="42"/>
      <c r="W1437" s="42"/>
      <c r="X1437" s="24"/>
      <c r="Y1437" s="24"/>
      <c r="Z1437" s="24"/>
      <c r="AB1437" s="24"/>
    </row>
    <row r="1438" spans="1:28" s="11" customFormat="1" ht="20.100000000000001" customHeight="1" x14ac:dyDescent="0.25">
      <c r="A1438" s="12" t="str">
        <f>IF(ISBLANK(CLASSI!$B1453),"",IFERROR(CLASSI!$B1453,""))</f>
        <v/>
      </c>
      <c r="B1438" s="12" t="str">
        <f>IF(ISBLANK(VLOOKUP($A1438,CLASSI!$B:$E,2,FALSE)),"",IFERROR(VLOOKUP($A1438,CLASSI!$B:$E,2,FALSE),""))</f>
        <v/>
      </c>
      <c r="C1438" s="12"/>
      <c r="D1438" s="12"/>
      <c r="M1438" s="10"/>
      <c r="N1438" s="10"/>
      <c r="U1438" s="42"/>
      <c r="V1438" s="42"/>
      <c r="W1438" s="42"/>
      <c r="X1438" s="24"/>
      <c r="Y1438" s="24"/>
      <c r="Z1438" s="24"/>
      <c r="AB1438" s="24"/>
    </row>
    <row r="1439" spans="1:28" s="11" customFormat="1" ht="20.100000000000001" customHeight="1" x14ac:dyDescent="0.25">
      <c r="A1439" s="12" t="str">
        <f>IF(ISBLANK(CLASSI!$B1454),"",IFERROR(CLASSI!$B1454,""))</f>
        <v/>
      </c>
      <c r="B1439" s="12" t="str">
        <f>IF(ISBLANK(VLOOKUP($A1439,CLASSI!$B:$E,2,FALSE)),"",IFERROR(VLOOKUP($A1439,CLASSI!$B:$E,2,FALSE),""))</f>
        <v/>
      </c>
      <c r="C1439" s="12"/>
      <c r="D1439" s="12"/>
      <c r="M1439" s="10"/>
      <c r="N1439" s="10"/>
      <c r="U1439" s="42"/>
      <c r="V1439" s="42"/>
      <c r="W1439" s="42"/>
      <c r="X1439" s="24"/>
      <c r="Y1439" s="24"/>
      <c r="Z1439" s="24"/>
      <c r="AB1439" s="24"/>
    </row>
    <row r="1440" spans="1:28" s="11" customFormat="1" ht="20.100000000000001" customHeight="1" x14ac:dyDescent="0.25">
      <c r="A1440" s="12" t="str">
        <f>IF(ISBLANK(CLASSI!$B1455),"",IFERROR(CLASSI!$B1455,""))</f>
        <v/>
      </c>
      <c r="B1440" s="12" t="str">
        <f>IF(ISBLANK(VLOOKUP($A1440,CLASSI!$B:$E,2,FALSE)),"",IFERROR(VLOOKUP($A1440,CLASSI!$B:$E,2,FALSE),""))</f>
        <v/>
      </c>
      <c r="C1440" s="12"/>
      <c r="D1440" s="12"/>
      <c r="M1440" s="10"/>
      <c r="N1440" s="10"/>
      <c r="U1440" s="42"/>
      <c r="V1440" s="42"/>
      <c r="W1440" s="42"/>
      <c r="X1440" s="24"/>
      <c r="Y1440" s="24"/>
      <c r="Z1440" s="24"/>
      <c r="AB1440" s="24"/>
    </row>
    <row r="1441" spans="1:28" s="11" customFormat="1" ht="20.100000000000001" customHeight="1" x14ac:dyDescent="0.25">
      <c r="A1441" s="12" t="str">
        <f>IF(ISBLANK(CLASSI!$B1456),"",IFERROR(CLASSI!$B1456,""))</f>
        <v/>
      </c>
      <c r="B1441" s="12" t="str">
        <f>IF(ISBLANK(VLOOKUP($A1441,CLASSI!$B:$E,2,FALSE)),"",IFERROR(VLOOKUP($A1441,CLASSI!$B:$E,2,FALSE),""))</f>
        <v/>
      </c>
      <c r="C1441" s="12"/>
      <c r="D1441" s="12"/>
      <c r="M1441" s="10"/>
      <c r="N1441" s="10"/>
      <c r="U1441" s="42"/>
      <c r="V1441" s="42"/>
      <c r="W1441" s="42"/>
      <c r="X1441" s="24"/>
      <c r="Y1441" s="24"/>
      <c r="Z1441" s="24"/>
      <c r="AB1441" s="24"/>
    </row>
    <row r="1442" spans="1:28" s="11" customFormat="1" ht="20.100000000000001" customHeight="1" x14ac:dyDescent="0.25">
      <c r="A1442" s="12" t="str">
        <f>IF(ISBLANK(CLASSI!$B1457),"",IFERROR(CLASSI!$B1457,""))</f>
        <v/>
      </c>
      <c r="B1442" s="12" t="str">
        <f>IF(ISBLANK(VLOOKUP($A1442,CLASSI!$B:$E,2,FALSE)),"",IFERROR(VLOOKUP($A1442,CLASSI!$B:$E,2,FALSE),""))</f>
        <v/>
      </c>
      <c r="C1442" s="12"/>
      <c r="D1442" s="12"/>
      <c r="M1442" s="10"/>
      <c r="N1442" s="10"/>
      <c r="U1442" s="42"/>
      <c r="V1442" s="42"/>
      <c r="W1442" s="42"/>
      <c r="X1442" s="24"/>
      <c r="Y1442" s="24"/>
      <c r="Z1442" s="24"/>
      <c r="AB1442" s="24"/>
    </row>
    <row r="1443" spans="1:28" s="11" customFormat="1" ht="20.100000000000001" customHeight="1" x14ac:dyDescent="0.25">
      <c r="A1443" s="12" t="str">
        <f>IF(ISBLANK(CLASSI!$B1458),"",IFERROR(CLASSI!$B1458,""))</f>
        <v/>
      </c>
      <c r="B1443" s="12" t="str">
        <f>IF(ISBLANK(VLOOKUP($A1443,CLASSI!$B:$E,2,FALSE)),"",IFERROR(VLOOKUP($A1443,CLASSI!$B:$E,2,FALSE),""))</f>
        <v/>
      </c>
      <c r="C1443" s="12"/>
      <c r="D1443" s="12"/>
      <c r="M1443" s="10"/>
      <c r="N1443" s="10"/>
      <c r="U1443" s="42"/>
      <c r="V1443" s="42"/>
      <c r="W1443" s="42"/>
      <c r="X1443" s="24"/>
      <c r="Y1443" s="24"/>
      <c r="Z1443" s="24"/>
      <c r="AB1443" s="24"/>
    </row>
    <row r="1444" spans="1:28" s="11" customFormat="1" ht="20.100000000000001" customHeight="1" x14ac:dyDescent="0.25">
      <c r="A1444" s="12" t="str">
        <f>IF(ISBLANK(CLASSI!$B1459),"",IFERROR(CLASSI!$B1459,""))</f>
        <v/>
      </c>
      <c r="B1444" s="12" t="str">
        <f>IF(ISBLANK(VLOOKUP($A1444,CLASSI!$B:$E,2,FALSE)),"",IFERROR(VLOOKUP($A1444,CLASSI!$B:$E,2,FALSE),""))</f>
        <v/>
      </c>
      <c r="C1444" s="12"/>
      <c r="D1444" s="12"/>
      <c r="M1444" s="10"/>
      <c r="N1444" s="10"/>
      <c r="U1444" s="42"/>
      <c r="V1444" s="42"/>
      <c r="W1444" s="42"/>
      <c r="X1444" s="24"/>
      <c r="Y1444" s="24"/>
      <c r="Z1444" s="24"/>
      <c r="AB1444" s="24"/>
    </row>
    <row r="1445" spans="1:28" s="11" customFormat="1" ht="20.100000000000001" customHeight="1" x14ac:dyDescent="0.25">
      <c r="A1445" s="12" t="str">
        <f>IF(ISBLANK(CLASSI!$B1460),"",IFERROR(CLASSI!$B1460,""))</f>
        <v/>
      </c>
      <c r="B1445" s="12" t="str">
        <f>IF(ISBLANK(VLOOKUP($A1445,CLASSI!$B:$E,2,FALSE)),"",IFERROR(VLOOKUP($A1445,CLASSI!$B:$E,2,FALSE),""))</f>
        <v/>
      </c>
      <c r="C1445" s="12"/>
      <c r="D1445" s="12"/>
      <c r="M1445" s="10"/>
      <c r="N1445" s="10"/>
      <c r="U1445" s="42"/>
      <c r="V1445" s="42"/>
      <c r="W1445" s="42"/>
      <c r="X1445" s="24"/>
      <c r="Y1445" s="24"/>
      <c r="Z1445" s="24"/>
      <c r="AB1445" s="24"/>
    </row>
    <row r="1446" spans="1:28" s="11" customFormat="1" ht="20.100000000000001" customHeight="1" x14ac:dyDescent="0.25">
      <c r="A1446" s="12" t="str">
        <f>IF(ISBLANK(CLASSI!$B1461),"",IFERROR(CLASSI!$B1461,""))</f>
        <v/>
      </c>
      <c r="B1446" s="12" t="str">
        <f>IF(ISBLANK(VLOOKUP($A1446,CLASSI!$B:$E,2,FALSE)),"",IFERROR(VLOOKUP($A1446,CLASSI!$B:$E,2,FALSE),""))</f>
        <v/>
      </c>
      <c r="C1446" s="12"/>
      <c r="D1446" s="12"/>
      <c r="M1446" s="10"/>
      <c r="N1446" s="10"/>
      <c r="U1446" s="42"/>
      <c r="V1446" s="42"/>
      <c r="W1446" s="42"/>
      <c r="X1446" s="24"/>
      <c r="Y1446" s="24"/>
      <c r="Z1446" s="24"/>
      <c r="AB1446" s="24"/>
    </row>
    <row r="1447" spans="1:28" s="11" customFormat="1" ht="20.100000000000001" customHeight="1" x14ac:dyDescent="0.25">
      <c r="A1447" s="12" t="str">
        <f>IF(ISBLANK(CLASSI!$B1462),"",IFERROR(CLASSI!$B1462,""))</f>
        <v/>
      </c>
      <c r="B1447" s="12" t="str">
        <f>IF(ISBLANK(VLOOKUP($A1447,CLASSI!$B:$E,2,FALSE)),"",IFERROR(VLOOKUP($A1447,CLASSI!$B:$E,2,FALSE),""))</f>
        <v/>
      </c>
      <c r="C1447" s="12"/>
      <c r="D1447" s="12"/>
      <c r="M1447" s="10"/>
      <c r="N1447" s="10"/>
      <c r="U1447" s="42"/>
      <c r="V1447" s="42"/>
      <c r="W1447" s="42"/>
      <c r="X1447" s="24"/>
      <c r="Y1447" s="24"/>
      <c r="Z1447" s="24"/>
      <c r="AB1447" s="24"/>
    </row>
    <row r="1448" spans="1:28" s="11" customFormat="1" ht="20.100000000000001" customHeight="1" x14ac:dyDescent="0.25">
      <c r="A1448" s="12" t="str">
        <f>IF(ISBLANK(CLASSI!$B1463),"",IFERROR(CLASSI!$B1463,""))</f>
        <v/>
      </c>
      <c r="B1448" s="12" t="str">
        <f>IF(ISBLANK(VLOOKUP($A1448,CLASSI!$B:$E,2,FALSE)),"",IFERROR(VLOOKUP($A1448,CLASSI!$B:$E,2,FALSE),""))</f>
        <v/>
      </c>
      <c r="C1448" s="12"/>
      <c r="D1448" s="12"/>
      <c r="M1448" s="10"/>
      <c r="N1448" s="10"/>
      <c r="U1448" s="42"/>
      <c r="V1448" s="42"/>
      <c r="W1448" s="42"/>
      <c r="X1448" s="24"/>
      <c r="Y1448" s="24"/>
      <c r="Z1448" s="24"/>
      <c r="AB1448" s="24"/>
    </row>
    <row r="1449" spans="1:28" s="11" customFormat="1" ht="20.100000000000001" customHeight="1" x14ac:dyDescent="0.25">
      <c r="A1449" s="12" t="str">
        <f>IF(ISBLANK(CLASSI!$B1464),"",IFERROR(CLASSI!$B1464,""))</f>
        <v/>
      </c>
      <c r="B1449" s="12" t="str">
        <f>IF(ISBLANK(VLOOKUP($A1449,CLASSI!$B:$E,2,FALSE)),"",IFERROR(VLOOKUP($A1449,CLASSI!$B:$E,2,FALSE),""))</f>
        <v/>
      </c>
      <c r="C1449" s="12"/>
      <c r="D1449" s="12"/>
      <c r="M1449" s="10"/>
      <c r="N1449" s="10"/>
      <c r="U1449" s="42"/>
      <c r="V1449" s="42"/>
      <c r="W1449" s="42"/>
      <c r="X1449" s="24"/>
      <c r="Y1449" s="24"/>
      <c r="Z1449" s="24"/>
      <c r="AB1449" s="24"/>
    </row>
    <row r="1450" spans="1:28" s="11" customFormat="1" ht="20.100000000000001" customHeight="1" x14ac:dyDescent="0.25">
      <c r="A1450" s="12" t="str">
        <f>IF(ISBLANK(CLASSI!$B1465),"",IFERROR(CLASSI!$B1465,""))</f>
        <v/>
      </c>
      <c r="B1450" s="12" t="str">
        <f>IF(ISBLANK(VLOOKUP($A1450,CLASSI!$B:$E,2,FALSE)),"",IFERROR(VLOOKUP($A1450,CLASSI!$B:$E,2,FALSE),""))</f>
        <v/>
      </c>
      <c r="C1450" s="12"/>
      <c r="D1450" s="12"/>
      <c r="M1450" s="10"/>
      <c r="N1450" s="10"/>
      <c r="U1450" s="42"/>
      <c r="V1450" s="42"/>
      <c r="W1450" s="42"/>
      <c r="X1450" s="24"/>
      <c r="Y1450" s="24"/>
      <c r="Z1450" s="24"/>
      <c r="AB1450" s="24"/>
    </row>
    <row r="1451" spans="1:28" s="11" customFormat="1" ht="20.100000000000001" customHeight="1" x14ac:dyDescent="0.25">
      <c r="A1451" s="12" t="str">
        <f>IF(ISBLANK(CLASSI!$B1466),"",IFERROR(CLASSI!$B1466,""))</f>
        <v/>
      </c>
      <c r="B1451" s="12" t="str">
        <f>IF(ISBLANK(VLOOKUP($A1451,CLASSI!$B:$E,2,FALSE)),"",IFERROR(VLOOKUP($A1451,CLASSI!$B:$E,2,FALSE),""))</f>
        <v/>
      </c>
      <c r="C1451" s="12"/>
      <c r="D1451" s="12"/>
      <c r="M1451" s="10"/>
      <c r="N1451" s="10"/>
      <c r="U1451" s="42"/>
      <c r="V1451" s="42"/>
      <c r="W1451" s="42"/>
      <c r="X1451" s="24"/>
      <c r="Y1451" s="24"/>
      <c r="Z1451" s="24"/>
      <c r="AB1451" s="24"/>
    </row>
    <row r="1452" spans="1:28" s="11" customFormat="1" ht="20.100000000000001" customHeight="1" x14ac:dyDescent="0.25">
      <c r="A1452" s="12" t="str">
        <f>IF(ISBLANK(CLASSI!$B1467),"",IFERROR(CLASSI!$B1467,""))</f>
        <v/>
      </c>
      <c r="B1452" s="12" t="str">
        <f>IF(ISBLANK(VLOOKUP($A1452,CLASSI!$B:$E,2,FALSE)),"",IFERROR(VLOOKUP($A1452,CLASSI!$B:$E,2,FALSE),""))</f>
        <v/>
      </c>
      <c r="C1452" s="12"/>
      <c r="D1452" s="12"/>
      <c r="M1452" s="10"/>
      <c r="N1452" s="10"/>
      <c r="U1452" s="42"/>
      <c r="V1452" s="42"/>
      <c r="W1452" s="42"/>
      <c r="X1452" s="24"/>
      <c r="Y1452" s="24"/>
      <c r="Z1452" s="24"/>
      <c r="AB1452" s="24"/>
    </row>
    <row r="1453" spans="1:28" s="11" customFormat="1" ht="20.100000000000001" customHeight="1" x14ac:dyDescent="0.25">
      <c r="A1453" s="12" t="str">
        <f>IF(ISBLANK(CLASSI!$B1468),"",IFERROR(CLASSI!$B1468,""))</f>
        <v/>
      </c>
      <c r="B1453" s="12" t="str">
        <f>IF(ISBLANK(VLOOKUP($A1453,CLASSI!$B:$E,2,FALSE)),"",IFERROR(VLOOKUP($A1453,CLASSI!$B:$E,2,FALSE),""))</f>
        <v/>
      </c>
      <c r="C1453" s="12"/>
      <c r="D1453" s="12"/>
      <c r="M1453" s="10"/>
      <c r="N1453" s="10"/>
      <c r="U1453" s="42"/>
      <c r="V1453" s="42"/>
      <c r="W1453" s="42"/>
      <c r="X1453" s="24"/>
      <c r="Y1453" s="24"/>
      <c r="Z1453" s="24"/>
      <c r="AB1453" s="24"/>
    </row>
    <row r="1454" spans="1:28" s="11" customFormat="1" ht="20.100000000000001" customHeight="1" x14ac:dyDescent="0.25">
      <c r="A1454" s="12" t="str">
        <f>IF(ISBLANK(CLASSI!$B1469),"",IFERROR(CLASSI!$B1469,""))</f>
        <v/>
      </c>
      <c r="B1454" s="12" t="str">
        <f>IF(ISBLANK(VLOOKUP($A1454,CLASSI!$B:$E,2,FALSE)),"",IFERROR(VLOOKUP($A1454,CLASSI!$B:$E,2,FALSE),""))</f>
        <v/>
      </c>
      <c r="C1454" s="12"/>
      <c r="D1454" s="12"/>
      <c r="M1454" s="10"/>
      <c r="N1454" s="10"/>
      <c r="U1454" s="42"/>
      <c r="V1454" s="42"/>
      <c r="W1454" s="42"/>
      <c r="X1454" s="24"/>
      <c r="Y1454" s="24"/>
      <c r="Z1454" s="24"/>
      <c r="AB1454" s="24"/>
    </row>
    <row r="1455" spans="1:28" s="11" customFormat="1" ht="20.100000000000001" customHeight="1" x14ac:dyDescent="0.25">
      <c r="A1455" s="12" t="str">
        <f>IF(ISBLANK(CLASSI!$B1470),"",IFERROR(CLASSI!$B1470,""))</f>
        <v/>
      </c>
      <c r="B1455" s="12" t="str">
        <f>IF(ISBLANK(VLOOKUP($A1455,CLASSI!$B:$E,2,FALSE)),"",IFERROR(VLOOKUP($A1455,CLASSI!$B:$E,2,FALSE),""))</f>
        <v/>
      </c>
      <c r="C1455" s="12"/>
      <c r="D1455" s="12"/>
      <c r="M1455" s="10"/>
      <c r="N1455" s="10"/>
      <c r="U1455" s="42"/>
      <c r="V1455" s="42"/>
      <c r="W1455" s="42"/>
      <c r="X1455" s="24"/>
      <c r="Y1455" s="24"/>
      <c r="Z1455" s="24"/>
      <c r="AB1455" s="24"/>
    </row>
    <row r="1456" spans="1:28" s="11" customFormat="1" ht="20.100000000000001" customHeight="1" x14ac:dyDescent="0.25">
      <c r="A1456" s="12" t="str">
        <f>IF(ISBLANK(CLASSI!$B1471),"",IFERROR(CLASSI!$B1471,""))</f>
        <v/>
      </c>
      <c r="B1456" s="12" t="str">
        <f>IF(ISBLANK(VLOOKUP($A1456,CLASSI!$B:$E,2,FALSE)),"",IFERROR(VLOOKUP($A1456,CLASSI!$B:$E,2,FALSE),""))</f>
        <v/>
      </c>
      <c r="C1456" s="12"/>
      <c r="D1456" s="12"/>
      <c r="M1456" s="10"/>
      <c r="N1456" s="10"/>
      <c r="U1456" s="42"/>
      <c r="V1456" s="42"/>
      <c r="W1456" s="42"/>
      <c r="X1456" s="24"/>
      <c r="Y1456" s="24"/>
      <c r="Z1456" s="24"/>
      <c r="AB1456" s="24"/>
    </row>
    <row r="1457" spans="1:28" s="11" customFormat="1" ht="20.100000000000001" customHeight="1" x14ac:dyDescent="0.25">
      <c r="A1457" s="12" t="str">
        <f>IF(ISBLANK(CLASSI!$B1472),"",IFERROR(CLASSI!$B1472,""))</f>
        <v/>
      </c>
      <c r="B1457" s="12" t="str">
        <f>IF(ISBLANK(VLOOKUP($A1457,CLASSI!$B:$E,2,FALSE)),"",IFERROR(VLOOKUP($A1457,CLASSI!$B:$E,2,FALSE),""))</f>
        <v/>
      </c>
      <c r="C1457" s="12"/>
      <c r="D1457" s="12"/>
      <c r="M1457" s="10"/>
      <c r="N1457" s="10"/>
      <c r="U1457" s="42"/>
      <c r="V1457" s="42"/>
      <c r="W1457" s="42"/>
      <c r="X1457" s="24"/>
      <c r="Y1457" s="24"/>
      <c r="Z1457" s="24"/>
      <c r="AB1457" s="24"/>
    </row>
    <row r="1458" spans="1:28" s="11" customFormat="1" ht="20.100000000000001" customHeight="1" x14ac:dyDescent="0.25">
      <c r="A1458" s="12" t="str">
        <f>IF(ISBLANK(CLASSI!$B1473),"",IFERROR(CLASSI!$B1473,""))</f>
        <v/>
      </c>
      <c r="B1458" s="12" t="str">
        <f>IF(ISBLANK(VLOOKUP($A1458,CLASSI!$B:$E,2,FALSE)),"",IFERROR(VLOOKUP($A1458,CLASSI!$B:$E,2,FALSE),""))</f>
        <v/>
      </c>
      <c r="C1458" s="12"/>
      <c r="D1458" s="12"/>
      <c r="M1458" s="10"/>
      <c r="N1458" s="10"/>
      <c r="U1458" s="42"/>
      <c r="V1458" s="42"/>
      <c r="W1458" s="42"/>
      <c r="X1458" s="24"/>
      <c r="Y1458" s="24"/>
      <c r="Z1458" s="24"/>
      <c r="AB1458" s="24"/>
    </row>
    <row r="1459" spans="1:28" s="11" customFormat="1" ht="20.100000000000001" customHeight="1" x14ac:dyDescent="0.25">
      <c r="A1459" s="12" t="str">
        <f>IF(ISBLANK(CLASSI!$B1474),"",IFERROR(CLASSI!$B1474,""))</f>
        <v/>
      </c>
      <c r="B1459" s="12" t="str">
        <f>IF(ISBLANK(VLOOKUP($A1459,CLASSI!$B:$E,2,FALSE)),"",IFERROR(VLOOKUP($A1459,CLASSI!$B:$E,2,FALSE),""))</f>
        <v/>
      </c>
      <c r="C1459" s="12"/>
      <c r="D1459" s="12"/>
      <c r="M1459" s="10"/>
      <c r="N1459" s="10"/>
      <c r="U1459" s="42"/>
      <c r="V1459" s="42"/>
      <c r="W1459" s="42"/>
      <c r="X1459" s="24"/>
      <c r="Y1459" s="24"/>
      <c r="Z1459" s="24"/>
      <c r="AB1459" s="24"/>
    </row>
    <row r="1460" spans="1:28" s="11" customFormat="1" ht="20.100000000000001" customHeight="1" x14ac:dyDescent="0.25">
      <c r="A1460" s="12" t="str">
        <f>IF(ISBLANK(CLASSI!$B1475),"",IFERROR(CLASSI!$B1475,""))</f>
        <v/>
      </c>
      <c r="B1460" s="12" t="str">
        <f>IF(ISBLANK(VLOOKUP($A1460,CLASSI!$B:$E,2,FALSE)),"",IFERROR(VLOOKUP($A1460,CLASSI!$B:$E,2,FALSE),""))</f>
        <v/>
      </c>
      <c r="C1460" s="12"/>
      <c r="D1460" s="12"/>
      <c r="M1460" s="10"/>
      <c r="N1460" s="10"/>
      <c r="U1460" s="42"/>
      <c r="V1460" s="42"/>
      <c r="W1460" s="42"/>
      <c r="X1460" s="24"/>
      <c r="Y1460" s="24"/>
      <c r="Z1460" s="24"/>
      <c r="AB1460" s="24"/>
    </row>
    <row r="1461" spans="1:28" s="11" customFormat="1" ht="20.100000000000001" customHeight="1" x14ac:dyDescent="0.25">
      <c r="A1461" s="12" t="str">
        <f>IF(ISBLANK(CLASSI!$B1476),"",IFERROR(CLASSI!$B1476,""))</f>
        <v/>
      </c>
      <c r="B1461" s="12" t="str">
        <f>IF(ISBLANK(VLOOKUP($A1461,CLASSI!$B:$E,2,FALSE)),"",IFERROR(VLOOKUP($A1461,CLASSI!$B:$E,2,FALSE),""))</f>
        <v/>
      </c>
      <c r="C1461" s="12"/>
      <c r="D1461" s="12"/>
      <c r="M1461" s="10"/>
      <c r="N1461" s="10"/>
      <c r="U1461" s="42"/>
      <c r="V1461" s="42"/>
      <c r="W1461" s="42"/>
      <c r="X1461" s="24"/>
      <c r="Y1461" s="24"/>
      <c r="Z1461" s="24"/>
      <c r="AB1461" s="24"/>
    </row>
    <row r="1462" spans="1:28" s="11" customFormat="1" ht="20.100000000000001" customHeight="1" x14ac:dyDescent="0.25">
      <c r="A1462" s="12" t="str">
        <f>IF(ISBLANK(CLASSI!$B1477),"",IFERROR(CLASSI!$B1477,""))</f>
        <v/>
      </c>
      <c r="B1462" s="12" t="str">
        <f>IF(ISBLANK(VLOOKUP($A1462,CLASSI!$B:$E,2,FALSE)),"",IFERROR(VLOOKUP($A1462,CLASSI!$B:$E,2,FALSE),""))</f>
        <v/>
      </c>
      <c r="C1462" s="12"/>
      <c r="D1462" s="12"/>
      <c r="M1462" s="10"/>
      <c r="N1462" s="10"/>
      <c r="U1462" s="42"/>
      <c r="V1462" s="42"/>
      <c r="W1462" s="42"/>
      <c r="X1462" s="24"/>
      <c r="Y1462" s="24"/>
      <c r="Z1462" s="24"/>
      <c r="AB1462" s="24"/>
    </row>
    <row r="1463" spans="1:28" s="11" customFormat="1" ht="20.100000000000001" customHeight="1" x14ac:dyDescent="0.25">
      <c r="A1463" s="12" t="str">
        <f>IF(ISBLANK(CLASSI!$B1478),"",IFERROR(CLASSI!$B1478,""))</f>
        <v/>
      </c>
      <c r="B1463" s="12" t="str">
        <f>IF(ISBLANK(VLOOKUP($A1463,CLASSI!$B:$E,2,FALSE)),"",IFERROR(VLOOKUP($A1463,CLASSI!$B:$E,2,FALSE),""))</f>
        <v/>
      </c>
      <c r="C1463" s="12"/>
      <c r="D1463" s="12"/>
      <c r="M1463" s="10"/>
      <c r="N1463" s="10"/>
      <c r="U1463" s="42"/>
      <c r="V1463" s="42"/>
      <c r="W1463" s="42"/>
      <c r="X1463" s="24"/>
      <c r="Y1463" s="24"/>
      <c r="Z1463" s="24"/>
      <c r="AB1463" s="24"/>
    </row>
    <row r="1464" spans="1:28" s="11" customFormat="1" ht="20.100000000000001" customHeight="1" x14ac:dyDescent="0.25">
      <c r="A1464" s="12" t="str">
        <f>IF(ISBLANK(CLASSI!$B1479),"",IFERROR(CLASSI!$B1479,""))</f>
        <v/>
      </c>
      <c r="B1464" s="12" t="str">
        <f>IF(ISBLANK(VLOOKUP($A1464,CLASSI!$B:$E,2,FALSE)),"",IFERROR(VLOOKUP($A1464,CLASSI!$B:$E,2,FALSE),""))</f>
        <v/>
      </c>
      <c r="C1464" s="12"/>
      <c r="D1464" s="12"/>
      <c r="M1464" s="10"/>
      <c r="N1464" s="10"/>
      <c r="U1464" s="42"/>
      <c r="V1464" s="42"/>
      <c r="W1464" s="42"/>
      <c r="X1464" s="24"/>
      <c r="Y1464" s="24"/>
      <c r="Z1464" s="24"/>
      <c r="AB1464" s="24"/>
    </row>
    <row r="1465" spans="1:28" s="11" customFormat="1" ht="20.100000000000001" customHeight="1" x14ac:dyDescent="0.25">
      <c r="A1465" s="12" t="str">
        <f>IF(ISBLANK(CLASSI!$B1480),"",IFERROR(CLASSI!$B1480,""))</f>
        <v/>
      </c>
      <c r="B1465" s="12" t="str">
        <f>IF(ISBLANK(VLOOKUP($A1465,CLASSI!$B:$E,2,FALSE)),"",IFERROR(VLOOKUP($A1465,CLASSI!$B:$E,2,FALSE),""))</f>
        <v/>
      </c>
      <c r="C1465" s="12"/>
      <c r="D1465" s="12"/>
      <c r="M1465" s="10"/>
      <c r="N1465" s="10"/>
      <c r="U1465" s="42"/>
      <c r="V1465" s="42"/>
      <c r="W1465" s="42"/>
      <c r="X1465" s="24"/>
      <c r="Y1465" s="24"/>
      <c r="Z1465" s="24"/>
      <c r="AB1465" s="24"/>
    </row>
    <row r="1466" spans="1:28" s="11" customFormat="1" ht="20.100000000000001" customHeight="1" x14ac:dyDescent="0.25">
      <c r="A1466" s="12" t="str">
        <f>IF(ISBLANK(CLASSI!$B1481),"",IFERROR(CLASSI!$B1481,""))</f>
        <v/>
      </c>
      <c r="B1466" s="12" t="str">
        <f>IF(ISBLANK(VLOOKUP($A1466,CLASSI!$B:$E,2,FALSE)),"",IFERROR(VLOOKUP($A1466,CLASSI!$B:$E,2,FALSE),""))</f>
        <v/>
      </c>
      <c r="C1466" s="12"/>
      <c r="D1466" s="12"/>
      <c r="M1466" s="10"/>
      <c r="N1466" s="10"/>
      <c r="U1466" s="42"/>
      <c r="V1466" s="42"/>
      <c r="W1466" s="42"/>
      <c r="X1466" s="24"/>
      <c r="Y1466" s="24"/>
      <c r="Z1466" s="24"/>
      <c r="AB1466" s="24"/>
    </row>
    <row r="1467" spans="1:28" s="11" customFormat="1" ht="20.100000000000001" customHeight="1" x14ac:dyDescent="0.25">
      <c r="A1467" s="12" t="str">
        <f>IF(ISBLANK(CLASSI!$B1482),"",IFERROR(CLASSI!$B1482,""))</f>
        <v/>
      </c>
      <c r="B1467" s="12" t="str">
        <f>IF(ISBLANK(VLOOKUP($A1467,CLASSI!$B:$E,2,FALSE)),"",IFERROR(VLOOKUP($A1467,CLASSI!$B:$E,2,FALSE),""))</f>
        <v/>
      </c>
      <c r="C1467" s="12"/>
      <c r="D1467" s="12"/>
      <c r="M1467" s="10"/>
      <c r="N1467" s="10"/>
      <c r="U1467" s="42"/>
      <c r="V1467" s="42"/>
      <c r="W1467" s="42"/>
      <c r="X1467" s="24"/>
      <c r="Y1467" s="24"/>
      <c r="Z1467" s="24"/>
      <c r="AB1467" s="24"/>
    </row>
    <row r="1468" spans="1:28" s="11" customFormat="1" ht="20.100000000000001" customHeight="1" x14ac:dyDescent="0.25">
      <c r="A1468" s="12" t="str">
        <f>IF(ISBLANK(CLASSI!$B1483),"",IFERROR(CLASSI!$B1483,""))</f>
        <v/>
      </c>
      <c r="B1468" s="12" t="str">
        <f>IF(ISBLANK(VLOOKUP($A1468,CLASSI!$B:$E,2,FALSE)),"",IFERROR(VLOOKUP($A1468,CLASSI!$B:$E,2,FALSE),""))</f>
        <v/>
      </c>
      <c r="C1468" s="12"/>
      <c r="D1468" s="12"/>
      <c r="M1468" s="10"/>
      <c r="N1468" s="10"/>
      <c r="U1468" s="42"/>
      <c r="V1468" s="42"/>
      <c r="W1468" s="42"/>
      <c r="X1468" s="24"/>
      <c r="Y1468" s="24"/>
      <c r="Z1468" s="24"/>
      <c r="AB1468" s="24"/>
    </row>
    <row r="1469" spans="1:28" s="11" customFormat="1" ht="20.100000000000001" customHeight="1" x14ac:dyDescent="0.25">
      <c r="A1469" s="12" t="str">
        <f>IF(ISBLANK(CLASSI!$B1484),"",IFERROR(CLASSI!$B1484,""))</f>
        <v/>
      </c>
      <c r="B1469" s="12" t="str">
        <f>IF(ISBLANK(VLOOKUP($A1469,CLASSI!$B:$E,2,FALSE)),"",IFERROR(VLOOKUP($A1469,CLASSI!$B:$E,2,FALSE),""))</f>
        <v/>
      </c>
      <c r="C1469" s="12"/>
      <c r="D1469" s="12"/>
      <c r="M1469" s="10"/>
      <c r="N1469" s="10"/>
      <c r="U1469" s="42"/>
      <c r="V1469" s="42"/>
      <c r="W1469" s="42"/>
      <c r="X1469" s="24"/>
      <c r="Y1469" s="24"/>
      <c r="Z1469" s="24"/>
      <c r="AB1469" s="24"/>
    </row>
    <row r="1470" spans="1:28" s="11" customFormat="1" ht="20.100000000000001" customHeight="1" x14ac:dyDescent="0.25">
      <c r="A1470" s="12" t="str">
        <f>IF(ISBLANK(CLASSI!$B1485),"",IFERROR(CLASSI!$B1485,""))</f>
        <v/>
      </c>
      <c r="B1470" s="12" t="str">
        <f>IF(ISBLANK(VLOOKUP($A1470,CLASSI!$B:$E,2,FALSE)),"",IFERROR(VLOOKUP($A1470,CLASSI!$B:$E,2,FALSE),""))</f>
        <v/>
      </c>
      <c r="C1470" s="12"/>
      <c r="D1470" s="12"/>
      <c r="M1470" s="10"/>
      <c r="N1470" s="10"/>
      <c r="U1470" s="42"/>
      <c r="V1470" s="42"/>
      <c r="W1470" s="42"/>
      <c r="X1470" s="24"/>
      <c r="Y1470" s="24"/>
      <c r="Z1470" s="24"/>
      <c r="AB1470" s="24"/>
    </row>
    <row r="1471" spans="1:28" s="11" customFormat="1" ht="20.100000000000001" customHeight="1" x14ac:dyDescent="0.25">
      <c r="A1471" s="12" t="str">
        <f>IF(ISBLANK(CLASSI!$B1486),"",IFERROR(CLASSI!$B1486,""))</f>
        <v/>
      </c>
      <c r="B1471" s="12" t="str">
        <f>IF(ISBLANK(VLOOKUP($A1471,CLASSI!$B:$E,2,FALSE)),"",IFERROR(VLOOKUP($A1471,CLASSI!$B:$E,2,FALSE),""))</f>
        <v/>
      </c>
      <c r="C1471" s="12"/>
      <c r="D1471" s="12"/>
      <c r="M1471" s="10"/>
      <c r="N1471" s="10"/>
      <c r="U1471" s="42"/>
      <c r="V1471" s="42"/>
      <c r="W1471" s="42"/>
      <c r="X1471" s="24"/>
      <c r="Y1471" s="24"/>
      <c r="Z1471" s="24"/>
      <c r="AB1471" s="24"/>
    </row>
    <row r="1472" spans="1:28" s="11" customFormat="1" ht="20.100000000000001" customHeight="1" x14ac:dyDescent="0.25">
      <c r="A1472" s="12" t="str">
        <f>IF(ISBLANK(CLASSI!$B1487),"",IFERROR(CLASSI!$B1487,""))</f>
        <v/>
      </c>
      <c r="B1472" s="12" t="str">
        <f>IF(ISBLANK(VLOOKUP($A1472,CLASSI!$B:$E,2,FALSE)),"",IFERROR(VLOOKUP($A1472,CLASSI!$B:$E,2,FALSE),""))</f>
        <v/>
      </c>
      <c r="C1472" s="12"/>
      <c r="D1472" s="12"/>
      <c r="M1472" s="10"/>
      <c r="N1472" s="10"/>
      <c r="U1472" s="42"/>
      <c r="V1472" s="42"/>
      <c r="W1472" s="42"/>
      <c r="X1472" s="24"/>
      <c r="Y1472" s="24"/>
      <c r="Z1472" s="24"/>
      <c r="AB1472" s="24"/>
    </row>
    <row r="1473" spans="1:28" s="11" customFormat="1" ht="20.100000000000001" customHeight="1" x14ac:dyDescent="0.25">
      <c r="A1473" s="12" t="str">
        <f>IF(ISBLANK(CLASSI!$B1488),"",IFERROR(CLASSI!$B1488,""))</f>
        <v/>
      </c>
      <c r="B1473" s="12" t="str">
        <f>IF(ISBLANK(VLOOKUP($A1473,CLASSI!$B:$E,2,FALSE)),"",IFERROR(VLOOKUP($A1473,CLASSI!$B:$E,2,FALSE),""))</f>
        <v/>
      </c>
      <c r="C1473" s="12"/>
      <c r="D1473" s="12"/>
      <c r="M1473" s="10"/>
      <c r="N1473" s="10"/>
      <c r="U1473" s="42"/>
      <c r="V1473" s="42"/>
      <c r="W1473" s="42"/>
      <c r="X1473" s="24"/>
      <c r="Y1473" s="24"/>
      <c r="Z1473" s="24"/>
      <c r="AB1473" s="24"/>
    </row>
    <row r="1474" spans="1:28" s="11" customFormat="1" ht="20.100000000000001" customHeight="1" x14ac:dyDescent="0.25">
      <c r="A1474" s="12" t="str">
        <f>IF(ISBLANK(CLASSI!$B1489),"",IFERROR(CLASSI!$B1489,""))</f>
        <v/>
      </c>
      <c r="B1474" s="12" t="str">
        <f>IF(ISBLANK(VLOOKUP($A1474,CLASSI!$B:$E,2,FALSE)),"",IFERROR(VLOOKUP($A1474,CLASSI!$B:$E,2,FALSE),""))</f>
        <v/>
      </c>
      <c r="C1474" s="12"/>
      <c r="D1474" s="12"/>
      <c r="M1474" s="10"/>
      <c r="N1474" s="10"/>
      <c r="U1474" s="42"/>
      <c r="V1474" s="42"/>
      <c r="W1474" s="42"/>
      <c r="X1474" s="24"/>
      <c r="Y1474" s="24"/>
      <c r="Z1474" s="24"/>
      <c r="AB1474" s="24"/>
    </row>
    <row r="1475" spans="1:28" s="11" customFormat="1" ht="20.100000000000001" customHeight="1" x14ac:dyDescent="0.25">
      <c r="A1475" s="12" t="str">
        <f>IF(ISBLANK(CLASSI!$B1490),"",IFERROR(CLASSI!$B1490,""))</f>
        <v/>
      </c>
      <c r="B1475" s="12" t="str">
        <f>IF(ISBLANK(VLOOKUP($A1475,CLASSI!$B:$E,2,FALSE)),"",IFERROR(VLOOKUP($A1475,CLASSI!$B:$E,2,FALSE),""))</f>
        <v/>
      </c>
      <c r="C1475" s="12"/>
      <c r="D1475" s="12"/>
      <c r="M1475" s="10"/>
      <c r="N1475" s="10"/>
      <c r="U1475" s="42"/>
      <c r="V1475" s="42"/>
      <c r="W1475" s="42"/>
      <c r="X1475" s="24"/>
      <c r="Y1475" s="24"/>
      <c r="Z1475" s="24"/>
      <c r="AB1475" s="24"/>
    </row>
    <row r="1476" spans="1:28" s="11" customFormat="1" ht="20.100000000000001" customHeight="1" x14ac:dyDescent="0.25">
      <c r="A1476" s="12" t="str">
        <f>IF(ISBLANK(CLASSI!$B1491),"",IFERROR(CLASSI!$B1491,""))</f>
        <v/>
      </c>
      <c r="B1476" s="12" t="str">
        <f>IF(ISBLANK(VLOOKUP($A1476,CLASSI!$B:$E,2,FALSE)),"",IFERROR(VLOOKUP($A1476,CLASSI!$B:$E,2,FALSE),""))</f>
        <v/>
      </c>
      <c r="C1476" s="12"/>
      <c r="D1476" s="12"/>
      <c r="M1476" s="10"/>
      <c r="N1476" s="10"/>
      <c r="U1476" s="42"/>
      <c r="V1476" s="42"/>
      <c r="W1476" s="42"/>
      <c r="X1476" s="24"/>
      <c r="Y1476" s="24"/>
      <c r="Z1476" s="24"/>
      <c r="AB1476" s="24"/>
    </row>
    <row r="1477" spans="1:28" s="11" customFormat="1" ht="20.100000000000001" customHeight="1" x14ac:dyDescent="0.25">
      <c r="A1477" s="12" t="str">
        <f>IF(ISBLANK(CLASSI!$B1492),"",IFERROR(CLASSI!$B1492,""))</f>
        <v/>
      </c>
      <c r="B1477" s="12" t="str">
        <f>IF(ISBLANK(VLOOKUP($A1477,CLASSI!$B:$E,2,FALSE)),"",IFERROR(VLOOKUP($A1477,CLASSI!$B:$E,2,FALSE),""))</f>
        <v/>
      </c>
      <c r="C1477" s="12"/>
      <c r="D1477" s="12"/>
      <c r="M1477" s="10"/>
      <c r="N1477" s="10"/>
      <c r="U1477" s="42"/>
      <c r="V1477" s="42"/>
      <c r="W1477" s="42"/>
      <c r="X1477" s="24"/>
      <c r="Y1477" s="24"/>
      <c r="Z1477" s="24"/>
      <c r="AB1477" s="24"/>
    </row>
    <row r="1478" spans="1:28" s="11" customFormat="1" ht="20.100000000000001" customHeight="1" x14ac:dyDescent="0.25">
      <c r="A1478" s="12" t="str">
        <f>IF(ISBLANK(CLASSI!$B1493),"",IFERROR(CLASSI!$B1493,""))</f>
        <v/>
      </c>
      <c r="B1478" s="12" t="str">
        <f>IF(ISBLANK(VLOOKUP($A1478,CLASSI!$B:$E,2,FALSE)),"",IFERROR(VLOOKUP($A1478,CLASSI!$B:$E,2,FALSE),""))</f>
        <v/>
      </c>
      <c r="C1478" s="12"/>
      <c r="D1478" s="12"/>
      <c r="M1478" s="10"/>
      <c r="N1478" s="10"/>
      <c r="U1478" s="42"/>
      <c r="V1478" s="42"/>
      <c r="W1478" s="42"/>
      <c r="X1478" s="24"/>
      <c r="Y1478" s="24"/>
      <c r="Z1478" s="24"/>
      <c r="AB1478" s="24"/>
    </row>
    <row r="1479" spans="1:28" s="11" customFormat="1" ht="20.100000000000001" customHeight="1" x14ac:dyDescent="0.25">
      <c r="A1479" s="12" t="str">
        <f>IF(ISBLANK(CLASSI!$B1494),"",IFERROR(CLASSI!$B1494,""))</f>
        <v/>
      </c>
      <c r="B1479" s="12" t="str">
        <f>IF(ISBLANK(VLOOKUP($A1479,CLASSI!$B:$E,2,FALSE)),"",IFERROR(VLOOKUP($A1479,CLASSI!$B:$E,2,FALSE),""))</f>
        <v/>
      </c>
      <c r="C1479" s="12"/>
      <c r="D1479" s="12"/>
      <c r="M1479" s="10"/>
      <c r="N1479" s="10"/>
      <c r="U1479" s="42"/>
      <c r="V1479" s="42"/>
      <c r="W1479" s="42"/>
      <c r="X1479" s="24"/>
      <c r="Y1479" s="24"/>
      <c r="Z1479" s="24"/>
      <c r="AB1479" s="24"/>
    </row>
    <row r="1480" spans="1:28" s="11" customFormat="1" ht="20.100000000000001" customHeight="1" x14ac:dyDescent="0.25">
      <c r="A1480" s="12" t="str">
        <f>IF(ISBLANK(CLASSI!$B1495),"",IFERROR(CLASSI!$B1495,""))</f>
        <v/>
      </c>
      <c r="B1480" s="12" t="str">
        <f>IF(ISBLANK(VLOOKUP($A1480,CLASSI!$B:$E,2,FALSE)),"",IFERROR(VLOOKUP($A1480,CLASSI!$B:$E,2,FALSE),""))</f>
        <v/>
      </c>
      <c r="C1480" s="12"/>
      <c r="D1480" s="12"/>
      <c r="M1480" s="10"/>
      <c r="N1480" s="10"/>
      <c r="U1480" s="42"/>
      <c r="V1480" s="42"/>
      <c r="W1480" s="42"/>
      <c r="X1480" s="24"/>
      <c r="Y1480" s="24"/>
      <c r="Z1480" s="24"/>
      <c r="AB1480" s="24"/>
    </row>
    <row r="1481" spans="1:28" s="11" customFormat="1" ht="20.100000000000001" customHeight="1" x14ac:dyDescent="0.25">
      <c r="A1481" s="12" t="str">
        <f>IF(ISBLANK(CLASSI!$B1496),"",IFERROR(CLASSI!$B1496,""))</f>
        <v/>
      </c>
      <c r="B1481" s="12" t="str">
        <f>IF(ISBLANK(VLOOKUP($A1481,CLASSI!$B:$E,2,FALSE)),"",IFERROR(VLOOKUP($A1481,CLASSI!$B:$E,2,FALSE),""))</f>
        <v/>
      </c>
      <c r="C1481" s="12"/>
      <c r="D1481" s="12"/>
      <c r="M1481" s="10"/>
      <c r="N1481" s="10"/>
      <c r="U1481" s="42"/>
      <c r="V1481" s="42"/>
      <c r="W1481" s="42"/>
      <c r="X1481" s="24"/>
      <c r="Y1481" s="24"/>
      <c r="Z1481" s="24"/>
      <c r="AB1481" s="24"/>
    </row>
    <row r="1482" spans="1:28" s="11" customFormat="1" ht="20.100000000000001" customHeight="1" x14ac:dyDescent="0.25">
      <c r="A1482" s="12" t="str">
        <f>IF(ISBLANK(CLASSI!$B1497),"",IFERROR(CLASSI!$B1497,""))</f>
        <v/>
      </c>
      <c r="B1482" s="12" t="str">
        <f>IF(ISBLANK(VLOOKUP($A1482,CLASSI!$B:$E,2,FALSE)),"",IFERROR(VLOOKUP($A1482,CLASSI!$B:$E,2,FALSE),""))</f>
        <v/>
      </c>
      <c r="C1482" s="12"/>
      <c r="D1482" s="12"/>
      <c r="M1482" s="10"/>
      <c r="N1482" s="10"/>
      <c r="U1482" s="42"/>
      <c r="V1482" s="42"/>
      <c r="W1482" s="42"/>
      <c r="X1482" s="24"/>
      <c r="Y1482" s="24"/>
      <c r="Z1482" s="24"/>
      <c r="AB1482" s="24"/>
    </row>
    <row r="1483" spans="1:28" s="11" customFormat="1" ht="20.100000000000001" customHeight="1" x14ac:dyDescent="0.25">
      <c r="A1483" s="12" t="str">
        <f>IF(ISBLANK(CLASSI!$B1498),"",IFERROR(CLASSI!$B1498,""))</f>
        <v/>
      </c>
      <c r="B1483" s="12" t="str">
        <f>IF(ISBLANK(VLOOKUP($A1483,CLASSI!$B:$E,2,FALSE)),"",IFERROR(VLOOKUP($A1483,CLASSI!$B:$E,2,FALSE),""))</f>
        <v/>
      </c>
      <c r="C1483" s="12"/>
      <c r="D1483" s="12"/>
      <c r="M1483" s="10"/>
      <c r="N1483" s="10"/>
      <c r="U1483" s="42"/>
      <c r="V1483" s="42"/>
      <c r="W1483" s="42"/>
      <c r="X1483" s="24"/>
      <c r="Y1483" s="24"/>
      <c r="Z1483" s="24"/>
      <c r="AB1483" s="24"/>
    </row>
    <row r="1484" spans="1:28" s="11" customFormat="1" ht="20.100000000000001" customHeight="1" x14ac:dyDescent="0.25">
      <c r="A1484" s="12" t="str">
        <f>IF(ISBLANK(CLASSI!$B1499),"",IFERROR(CLASSI!$B1499,""))</f>
        <v/>
      </c>
      <c r="B1484" s="12" t="str">
        <f>IF(ISBLANK(VLOOKUP($A1484,CLASSI!$B:$E,2,FALSE)),"",IFERROR(VLOOKUP($A1484,CLASSI!$B:$E,2,FALSE),""))</f>
        <v/>
      </c>
      <c r="C1484" s="12"/>
      <c r="D1484" s="12"/>
      <c r="M1484" s="10"/>
      <c r="N1484" s="10"/>
      <c r="U1484" s="42"/>
      <c r="V1484" s="42"/>
      <c r="W1484" s="42"/>
      <c r="X1484" s="24"/>
      <c r="Y1484" s="24"/>
      <c r="Z1484" s="24"/>
      <c r="AB1484" s="24"/>
    </row>
    <row r="1485" spans="1:28" s="11" customFormat="1" ht="20.100000000000001" customHeight="1" x14ac:dyDescent="0.25">
      <c r="A1485" s="12" t="str">
        <f>IF(ISBLANK(CLASSI!$B1500),"",IFERROR(CLASSI!$B1500,""))</f>
        <v/>
      </c>
      <c r="B1485" s="12" t="str">
        <f>IF(ISBLANK(VLOOKUP($A1485,CLASSI!$B:$E,2,FALSE)),"",IFERROR(VLOOKUP($A1485,CLASSI!$B:$E,2,FALSE),""))</f>
        <v/>
      </c>
      <c r="C1485" s="12"/>
      <c r="D1485" s="12"/>
      <c r="M1485" s="10"/>
      <c r="N1485" s="10"/>
      <c r="U1485" s="42"/>
      <c r="V1485" s="42"/>
      <c r="W1485" s="42"/>
      <c r="X1485" s="24"/>
      <c r="Y1485" s="24"/>
      <c r="Z1485" s="24"/>
      <c r="AB1485" s="24"/>
    </row>
    <row r="1486" spans="1:28" s="11" customFormat="1" ht="20.100000000000001" customHeight="1" x14ac:dyDescent="0.25">
      <c r="A1486" s="12" t="str">
        <f>IF(ISBLANK(CLASSI!$B1501),"",IFERROR(CLASSI!$B1501,""))</f>
        <v/>
      </c>
      <c r="B1486" s="12" t="str">
        <f>IF(ISBLANK(VLOOKUP($A1486,CLASSI!$B:$E,2,FALSE)),"",IFERROR(VLOOKUP($A1486,CLASSI!$B:$E,2,FALSE),""))</f>
        <v/>
      </c>
      <c r="C1486" s="12"/>
      <c r="D1486" s="12"/>
      <c r="M1486" s="10"/>
      <c r="N1486" s="10"/>
      <c r="U1486" s="42"/>
      <c r="V1486" s="42"/>
      <c r="W1486" s="42"/>
      <c r="X1486" s="24"/>
      <c r="Y1486" s="24"/>
      <c r="Z1486" s="24"/>
      <c r="AB1486" s="24"/>
    </row>
    <row r="1487" spans="1:28" s="11" customFormat="1" ht="20.100000000000001" customHeight="1" x14ac:dyDescent="0.25">
      <c r="A1487" s="12" t="str">
        <f>IF(ISBLANK(CLASSI!$B1502),"",IFERROR(CLASSI!$B1502,""))</f>
        <v/>
      </c>
      <c r="B1487" s="12" t="str">
        <f>IF(ISBLANK(VLOOKUP($A1487,CLASSI!$B:$E,2,FALSE)),"",IFERROR(VLOOKUP($A1487,CLASSI!$B:$E,2,FALSE),""))</f>
        <v/>
      </c>
      <c r="C1487" s="12"/>
      <c r="D1487" s="12"/>
      <c r="M1487" s="10"/>
      <c r="N1487" s="10"/>
      <c r="U1487" s="42"/>
      <c r="V1487" s="42"/>
      <c r="W1487" s="42"/>
      <c r="X1487" s="24"/>
      <c r="Y1487" s="24"/>
      <c r="Z1487" s="24"/>
      <c r="AB1487" s="24"/>
    </row>
    <row r="1488" spans="1:28" s="11" customFormat="1" ht="20.100000000000001" customHeight="1" x14ac:dyDescent="0.25">
      <c r="A1488" s="12" t="str">
        <f>IF(ISBLANK(CLASSI!$B1503),"",IFERROR(CLASSI!$B1503,""))</f>
        <v/>
      </c>
      <c r="B1488" s="12" t="str">
        <f>IF(ISBLANK(VLOOKUP($A1488,CLASSI!$B:$E,2,FALSE)),"",IFERROR(VLOOKUP($A1488,CLASSI!$B:$E,2,FALSE),""))</f>
        <v/>
      </c>
      <c r="C1488" s="12"/>
      <c r="D1488" s="12"/>
      <c r="M1488" s="10"/>
      <c r="N1488" s="10"/>
      <c r="U1488" s="42"/>
      <c r="V1488" s="42"/>
      <c r="W1488" s="42"/>
      <c r="X1488" s="24"/>
      <c r="Y1488" s="24"/>
      <c r="Z1488" s="24"/>
      <c r="AB1488" s="24"/>
    </row>
    <row r="1489" spans="1:28" s="11" customFormat="1" ht="20.100000000000001" customHeight="1" x14ac:dyDescent="0.25">
      <c r="A1489" s="12" t="str">
        <f>IF(ISBLANK(CLASSI!$B1504),"",IFERROR(CLASSI!$B1504,""))</f>
        <v/>
      </c>
      <c r="B1489" s="12" t="str">
        <f>IF(ISBLANK(VLOOKUP($A1489,CLASSI!$B:$E,2,FALSE)),"",IFERROR(VLOOKUP($A1489,CLASSI!$B:$E,2,FALSE),""))</f>
        <v/>
      </c>
      <c r="C1489" s="12"/>
      <c r="D1489" s="12"/>
      <c r="M1489" s="10"/>
      <c r="N1489" s="10"/>
      <c r="U1489" s="42"/>
      <c r="V1489" s="42"/>
      <c r="W1489" s="42"/>
      <c r="X1489" s="24"/>
      <c r="Y1489" s="24"/>
      <c r="Z1489" s="24"/>
      <c r="AB1489" s="24"/>
    </row>
    <row r="1490" spans="1:28" s="11" customFormat="1" ht="20.100000000000001" customHeight="1" x14ac:dyDescent="0.25">
      <c r="A1490" s="12" t="str">
        <f>IF(ISBLANK(CLASSI!$B1505),"",IFERROR(CLASSI!$B1505,""))</f>
        <v/>
      </c>
      <c r="B1490" s="12" t="str">
        <f>IF(ISBLANK(VLOOKUP($A1490,CLASSI!$B:$E,2,FALSE)),"",IFERROR(VLOOKUP($A1490,CLASSI!$B:$E,2,FALSE),""))</f>
        <v/>
      </c>
      <c r="C1490" s="12"/>
      <c r="D1490" s="12"/>
      <c r="M1490" s="10"/>
      <c r="N1490" s="10"/>
      <c r="U1490" s="42"/>
      <c r="V1490" s="42"/>
      <c r="W1490" s="42"/>
      <c r="X1490" s="24"/>
      <c r="Y1490" s="24"/>
      <c r="Z1490" s="24"/>
      <c r="AB1490" s="24"/>
    </row>
    <row r="1491" spans="1:28" s="11" customFormat="1" ht="20.100000000000001" customHeight="1" x14ac:dyDescent="0.25">
      <c r="A1491" s="12" t="str">
        <f>IF(ISBLANK(CLASSI!$B1506),"",IFERROR(CLASSI!$B1506,""))</f>
        <v/>
      </c>
      <c r="B1491" s="12" t="str">
        <f>IF(ISBLANK(VLOOKUP($A1491,CLASSI!$B:$E,2,FALSE)),"",IFERROR(VLOOKUP($A1491,CLASSI!$B:$E,2,FALSE),""))</f>
        <v/>
      </c>
      <c r="C1491" s="12"/>
      <c r="D1491" s="12"/>
      <c r="M1491" s="10"/>
      <c r="N1491" s="10"/>
      <c r="U1491" s="42"/>
      <c r="V1491" s="42"/>
      <c r="W1491" s="42"/>
      <c r="X1491" s="24"/>
      <c r="Y1491" s="24"/>
      <c r="Z1491" s="24"/>
      <c r="AB1491" s="24"/>
    </row>
    <row r="1492" spans="1:28" s="11" customFormat="1" ht="20.100000000000001" customHeight="1" x14ac:dyDescent="0.25">
      <c r="A1492" s="12" t="str">
        <f>IF(ISBLANK(CLASSI!$B1507),"",IFERROR(CLASSI!$B1507,""))</f>
        <v/>
      </c>
      <c r="B1492" s="12" t="str">
        <f>IF(ISBLANK(VLOOKUP($A1492,CLASSI!$B:$E,2,FALSE)),"",IFERROR(VLOOKUP($A1492,CLASSI!$B:$E,2,FALSE),""))</f>
        <v/>
      </c>
      <c r="C1492" s="12"/>
      <c r="D1492" s="12"/>
      <c r="M1492" s="10"/>
      <c r="N1492" s="10"/>
      <c r="U1492" s="42"/>
      <c r="V1492" s="42"/>
      <c r="W1492" s="42"/>
      <c r="X1492" s="24"/>
      <c r="Y1492" s="24"/>
      <c r="Z1492" s="24"/>
      <c r="AB1492" s="24"/>
    </row>
    <row r="1493" spans="1:28" s="11" customFormat="1" ht="20.100000000000001" customHeight="1" x14ac:dyDescent="0.25">
      <c r="A1493" s="12" t="str">
        <f>IF(ISBLANK(CLASSI!$B1508),"",IFERROR(CLASSI!$B1508,""))</f>
        <v/>
      </c>
      <c r="B1493" s="12" t="str">
        <f>IF(ISBLANK(VLOOKUP($A1493,CLASSI!$B:$E,2,FALSE)),"",IFERROR(VLOOKUP($A1493,CLASSI!$B:$E,2,FALSE),""))</f>
        <v/>
      </c>
      <c r="C1493" s="12"/>
      <c r="D1493" s="12"/>
      <c r="M1493" s="10"/>
      <c r="N1493" s="10"/>
      <c r="U1493" s="42"/>
      <c r="V1493" s="42"/>
      <c r="W1493" s="42"/>
      <c r="X1493" s="24"/>
      <c r="Y1493" s="24"/>
      <c r="Z1493" s="24"/>
      <c r="AB1493" s="24"/>
    </row>
    <row r="1494" spans="1:28" s="11" customFormat="1" ht="20.100000000000001" customHeight="1" x14ac:dyDescent="0.25">
      <c r="A1494" s="12" t="str">
        <f>IF(ISBLANK(CLASSI!$B1509),"",IFERROR(CLASSI!$B1509,""))</f>
        <v/>
      </c>
      <c r="B1494" s="12" t="str">
        <f>IF(ISBLANK(VLOOKUP($A1494,CLASSI!$B:$E,2,FALSE)),"",IFERROR(VLOOKUP($A1494,CLASSI!$B:$E,2,FALSE),""))</f>
        <v/>
      </c>
      <c r="C1494" s="12"/>
      <c r="D1494" s="12"/>
      <c r="M1494" s="10"/>
      <c r="N1494" s="10"/>
      <c r="U1494" s="42"/>
      <c r="V1494" s="42"/>
      <c r="W1494" s="42"/>
      <c r="X1494" s="24"/>
      <c r="Y1494" s="24"/>
      <c r="Z1494" s="24"/>
      <c r="AB1494" s="24"/>
    </row>
    <row r="1495" spans="1:28" s="11" customFormat="1" ht="20.100000000000001" customHeight="1" x14ac:dyDescent="0.25">
      <c r="A1495" s="12" t="str">
        <f>IF(ISBLANK(CLASSI!$B1510),"",IFERROR(CLASSI!$B1510,""))</f>
        <v/>
      </c>
      <c r="B1495" s="12" t="str">
        <f>IF(ISBLANK(VLOOKUP($A1495,CLASSI!$B:$E,2,FALSE)),"",IFERROR(VLOOKUP($A1495,CLASSI!$B:$E,2,FALSE),""))</f>
        <v/>
      </c>
      <c r="C1495" s="12"/>
      <c r="D1495" s="12"/>
      <c r="M1495" s="10"/>
      <c r="N1495" s="10"/>
      <c r="U1495" s="42"/>
      <c r="V1495" s="42"/>
      <c r="W1495" s="42"/>
      <c r="X1495" s="24"/>
      <c r="Y1495" s="24"/>
      <c r="Z1495" s="24"/>
      <c r="AB1495" s="24"/>
    </row>
    <row r="1496" spans="1:28" s="11" customFormat="1" ht="20.100000000000001" customHeight="1" x14ac:dyDescent="0.25">
      <c r="A1496" s="12" t="str">
        <f>IF(ISBLANK(CLASSI!$B1511),"",IFERROR(CLASSI!$B1511,""))</f>
        <v/>
      </c>
      <c r="B1496" s="12" t="str">
        <f>IF(ISBLANK(VLOOKUP($A1496,CLASSI!$B:$E,2,FALSE)),"",IFERROR(VLOOKUP($A1496,CLASSI!$B:$E,2,FALSE),""))</f>
        <v/>
      </c>
      <c r="C1496" s="12"/>
      <c r="D1496" s="12"/>
      <c r="M1496" s="10"/>
      <c r="N1496" s="10"/>
      <c r="U1496" s="42"/>
      <c r="V1496" s="42"/>
      <c r="W1496" s="42"/>
      <c r="X1496" s="24"/>
      <c r="Y1496" s="24"/>
      <c r="Z1496" s="24"/>
      <c r="AB1496" s="24"/>
    </row>
    <row r="1497" spans="1:28" s="11" customFormat="1" ht="20.100000000000001" customHeight="1" x14ac:dyDescent="0.25">
      <c r="A1497" s="12" t="str">
        <f>IF(ISBLANK(CLASSI!$B1512),"",IFERROR(CLASSI!$B1512,""))</f>
        <v/>
      </c>
      <c r="B1497" s="12" t="str">
        <f>IF(ISBLANK(VLOOKUP($A1497,CLASSI!$B:$E,2,FALSE)),"",IFERROR(VLOOKUP($A1497,CLASSI!$B:$E,2,FALSE),""))</f>
        <v/>
      </c>
      <c r="C1497" s="12"/>
      <c r="D1497" s="12"/>
      <c r="M1497" s="10"/>
      <c r="N1497" s="10"/>
      <c r="U1497" s="42"/>
      <c r="V1497" s="42"/>
      <c r="W1497" s="42"/>
      <c r="X1497" s="24"/>
      <c r="Y1497" s="24"/>
      <c r="Z1497" s="24"/>
      <c r="AB1497" s="24"/>
    </row>
    <row r="1498" spans="1:28" s="11" customFormat="1" ht="20.100000000000001" customHeight="1" x14ac:dyDescent="0.25">
      <c r="A1498" s="12" t="str">
        <f>IF(ISBLANK(CLASSI!$B1513),"",IFERROR(CLASSI!$B1513,""))</f>
        <v/>
      </c>
      <c r="B1498" s="12" t="str">
        <f>IF(ISBLANK(VLOOKUP($A1498,CLASSI!$B:$E,2,FALSE)),"",IFERROR(VLOOKUP($A1498,CLASSI!$B:$E,2,FALSE),""))</f>
        <v/>
      </c>
      <c r="C1498" s="12"/>
      <c r="D1498" s="12"/>
      <c r="M1498" s="10"/>
      <c r="N1498" s="10"/>
      <c r="U1498" s="42"/>
      <c r="V1498" s="42"/>
      <c r="W1498" s="42"/>
      <c r="X1498" s="24"/>
      <c r="Y1498" s="24"/>
      <c r="Z1498" s="24"/>
      <c r="AB1498" s="24"/>
    </row>
    <row r="1499" spans="1:28" s="11" customFormat="1" ht="20.100000000000001" customHeight="1" x14ac:dyDescent="0.25">
      <c r="A1499" s="12" t="str">
        <f>IF(ISBLANK(CLASSI!$B1514),"",IFERROR(CLASSI!$B1514,""))</f>
        <v/>
      </c>
      <c r="B1499" s="12" t="str">
        <f>IF(ISBLANK(VLOOKUP($A1499,CLASSI!$B:$E,2,FALSE)),"",IFERROR(VLOOKUP($A1499,CLASSI!$B:$E,2,FALSE),""))</f>
        <v/>
      </c>
      <c r="C1499" s="12"/>
      <c r="D1499" s="12"/>
      <c r="M1499" s="10"/>
      <c r="N1499" s="10"/>
      <c r="U1499" s="42"/>
      <c r="V1499" s="42"/>
      <c r="W1499" s="42"/>
      <c r="X1499" s="24"/>
      <c r="Y1499" s="24"/>
      <c r="Z1499" s="24"/>
      <c r="AB1499" s="24"/>
    </row>
    <row r="1500" spans="1:28" s="11" customFormat="1" ht="20.100000000000001" customHeight="1" x14ac:dyDescent="0.25">
      <c r="A1500" s="12" t="str">
        <f>IF(ISBLANK(CLASSI!$B1515),"",IFERROR(CLASSI!$B1515,""))</f>
        <v/>
      </c>
      <c r="B1500" s="12" t="str">
        <f>IF(ISBLANK(VLOOKUP($A1500,CLASSI!$B:$E,2,FALSE)),"",IFERROR(VLOOKUP($A1500,CLASSI!$B:$E,2,FALSE),""))</f>
        <v/>
      </c>
      <c r="C1500" s="12"/>
      <c r="D1500" s="12"/>
      <c r="M1500" s="10"/>
      <c r="N1500" s="10"/>
      <c r="U1500" s="42"/>
      <c r="V1500" s="42"/>
      <c r="W1500" s="42"/>
      <c r="X1500" s="24"/>
      <c r="Y1500" s="24"/>
      <c r="Z1500" s="24"/>
      <c r="AB1500" s="24"/>
    </row>
    <row r="1501" spans="1:28" s="11" customFormat="1" ht="20.100000000000001" customHeight="1" x14ac:dyDescent="0.25">
      <c r="A1501" s="12" t="str">
        <f>IF(ISBLANK(CLASSI!$B1516),"",IFERROR(CLASSI!$B1516,""))</f>
        <v/>
      </c>
      <c r="B1501" s="12" t="str">
        <f>IF(ISBLANK(VLOOKUP($A1501,CLASSI!$B:$E,2,FALSE)),"",IFERROR(VLOOKUP($A1501,CLASSI!$B:$E,2,FALSE),""))</f>
        <v/>
      </c>
      <c r="C1501" s="12"/>
      <c r="D1501" s="12"/>
      <c r="M1501" s="10"/>
      <c r="N1501" s="10"/>
      <c r="U1501" s="42"/>
      <c r="V1501" s="42"/>
      <c r="W1501" s="42"/>
      <c r="X1501" s="24"/>
      <c r="Y1501" s="24"/>
      <c r="Z1501" s="24"/>
      <c r="AB1501" s="24"/>
    </row>
    <row r="1502" spans="1:28" s="11" customFormat="1" ht="20.100000000000001" customHeight="1" x14ac:dyDescent="0.25">
      <c r="A1502" s="12" t="str">
        <f>IF(ISBLANK(CLASSI!$B1517),"",IFERROR(CLASSI!$B1517,""))</f>
        <v/>
      </c>
      <c r="B1502" s="12" t="str">
        <f>IF(ISBLANK(VLOOKUP($A1502,CLASSI!$B:$E,2,FALSE)),"",IFERROR(VLOOKUP($A1502,CLASSI!$B:$E,2,FALSE),""))</f>
        <v/>
      </c>
      <c r="C1502" s="12"/>
      <c r="D1502" s="12"/>
      <c r="M1502" s="10"/>
      <c r="N1502" s="10"/>
      <c r="U1502" s="42"/>
      <c r="V1502" s="42"/>
      <c r="W1502" s="42"/>
      <c r="X1502" s="24"/>
      <c r="Y1502" s="24"/>
      <c r="Z1502" s="24"/>
      <c r="AB1502" s="24"/>
    </row>
    <row r="1503" spans="1:28" s="11" customFormat="1" ht="20.100000000000001" customHeight="1" x14ac:dyDescent="0.25">
      <c r="A1503" s="12" t="str">
        <f>IF(ISBLANK(CLASSI!$B1518),"",IFERROR(CLASSI!$B1518,""))</f>
        <v/>
      </c>
      <c r="B1503" s="12" t="str">
        <f>IF(ISBLANK(VLOOKUP($A1503,CLASSI!$B:$E,2,FALSE)),"",IFERROR(VLOOKUP($A1503,CLASSI!$B:$E,2,FALSE),""))</f>
        <v/>
      </c>
      <c r="C1503" s="12"/>
      <c r="D1503" s="12"/>
      <c r="M1503" s="10"/>
      <c r="N1503" s="10"/>
      <c r="U1503" s="42"/>
      <c r="V1503" s="42"/>
      <c r="W1503" s="42"/>
      <c r="X1503" s="24"/>
      <c r="Y1503" s="24"/>
      <c r="Z1503" s="24"/>
      <c r="AB1503" s="24"/>
    </row>
    <row r="1504" spans="1:28" s="11" customFormat="1" ht="20.100000000000001" customHeight="1" x14ac:dyDescent="0.25">
      <c r="A1504" s="12" t="str">
        <f>IF(ISBLANK(CLASSI!$B1519),"",IFERROR(CLASSI!$B1519,""))</f>
        <v/>
      </c>
      <c r="B1504" s="12" t="str">
        <f>IF(ISBLANK(VLOOKUP($A1504,CLASSI!$B:$E,2,FALSE)),"",IFERROR(VLOOKUP($A1504,CLASSI!$B:$E,2,FALSE),""))</f>
        <v/>
      </c>
      <c r="C1504" s="12"/>
      <c r="D1504" s="12"/>
      <c r="M1504" s="10"/>
      <c r="N1504" s="10"/>
      <c r="U1504" s="42"/>
      <c r="V1504" s="42"/>
      <c r="W1504" s="42"/>
      <c r="X1504" s="24"/>
      <c r="Y1504" s="24"/>
      <c r="Z1504" s="24"/>
      <c r="AB1504" s="24"/>
    </row>
    <row r="1505" spans="1:28" s="11" customFormat="1" ht="20.100000000000001" customHeight="1" x14ac:dyDescent="0.25">
      <c r="A1505" s="12" t="str">
        <f>IF(ISBLANK(CLASSI!$B1520),"",IFERROR(CLASSI!$B1520,""))</f>
        <v/>
      </c>
      <c r="B1505" s="12" t="str">
        <f>IF(ISBLANK(VLOOKUP($A1505,CLASSI!$B:$E,2,FALSE)),"",IFERROR(VLOOKUP($A1505,CLASSI!$B:$E,2,FALSE),""))</f>
        <v/>
      </c>
      <c r="C1505" s="12"/>
      <c r="D1505" s="12"/>
      <c r="M1505" s="10"/>
      <c r="N1505" s="10"/>
      <c r="U1505" s="42"/>
      <c r="V1505" s="42"/>
      <c r="W1505" s="42"/>
      <c r="X1505" s="24"/>
      <c r="Y1505" s="24"/>
      <c r="Z1505" s="24"/>
      <c r="AB1505" s="24"/>
    </row>
    <row r="1506" spans="1:28" s="11" customFormat="1" ht="20.100000000000001" customHeight="1" x14ac:dyDescent="0.25">
      <c r="A1506" s="12" t="str">
        <f>IF(ISBLANK(CLASSI!$B1521),"",IFERROR(CLASSI!$B1521,""))</f>
        <v/>
      </c>
      <c r="B1506" s="12" t="str">
        <f>IF(ISBLANK(VLOOKUP($A1506,CLASSI!$B:$E,2,FALSE)),"",IFERROR(VLOOKUP($A1506,CLASSI!$B:$E,2,FALSE),""))</f>
        <v/>
      </c>
      <c r="C1506" s="12"/>
      <c r="D1506" s="12"/>
      <c r="M1506" s="10"/>
      <c r="N1506" s="10"/>
      <c r="U1506" s="42"/>
      <c r="V1506" s="42"/>
      <c r="W1506" s="42"/>
      <c r="X1506" s="24"/>
      <c r="Y1506" s="24"/>
      <c r="Z1506" s="24"/>
      <c r="AB1506" s="24"/>
    </row>
    <row r="1507" spans="1:28" s="11" customFormat="1" ht="20.100000000000001" customHeight="1" x14ac:dyDescent="0.25">
      <c r="A1507" s="12" t="str">
        <f>IF(ISBLANK(CLASSI!$B1522),"",IFERROR(CLASSI!$B1522,""))</f>
        <v/>
      </c>
      <c r="B1507" s="12" t="str">
        <f>IF(ISBLANK(VLOOKUP($A1507,CLASSI!$B:$E,2,FALSE)),"",IFERROR(VLOOKUP($A1507,CLASSI!$B:$E,2,FALSE),""))</f>
        <v/>
      </c>
      <c r="C1507" s="12"/>
      <c r="D1507" s="12"/>
      <c r="M1507" s="10"/>
      <c r="N1507" s="10"/>
      <c r="U1507" s="42"/>
      <c r="V1507" s="42"/>
      <c r="W1507" s="42"/>
      <c r="X1507" s="24"/>
      <c r="Y1507" s="24"/>
      <c r="Z1507" s="24"/>
      <c r="AB1507" s="24"/>
    </row>
    <row r="1508" spans="1:28" s="11" customFormat="1" ht="20.100000000000001" customHeight="1" x14ac:dyDescent="0.25">
      <c r="A1508" s="12" t="str">
        <f>IF(ISBLANK(CLASSI!$B1523),"",IFERROR(CLASSI!$B1523,""))</f>
        <v/>
      </c>
      <c r="B1508" s="12" t="str">
        <f>IF(ISBLANK(VLOOKUP($A1508,CLASSI!$B:$E,2,FALSE)),"",IFERROR(VLOOKUP($A1508,CLASSI!$B:$E,2,FALSE),""))</f>
        <v/>
      </c>
      <c r="C1508" s="12"/>
      <c r="D1508" s="12"/>
      <c r="M1508" s="10"/>
      <c r="N1508" s="10"/>
      <c r="U1508" s="42"/>
      <c r="V1508" s="42"/>
      <c r="W1508" s="42"/>
      <c r="X1508" s="24"/>
      <c r="Y1508" s="24"/>
      <c r="Z1508" s="24"/>
      <c r="AB1508" s="24"/>
    </row>
    <row r="1509" spans="1:28" s="11" customFormat="1" ht="20.100000000000001" customHeight="1" x14ac:dyDescent="0.25">
      <c r="A1509" s="12" t="str">
        <f>IF(ISBLANK(CLASSI!$B1524),"",IFERROR(CLASSI!$B1524,""))</f>
        <v/>
      </c>
      <c r="B1509" s="12" t="str">
        <f>IF(ISBLANK(VLOOKUP($A1509,CLASSI!$B:$E,2,FALSE)),"",IFERROR(VLOOKUP($A1509,CLASSI!$B:$E,2,FALSE),""))</f>
        <v/>
      </c>
      <c r="C1509" s="12"/>
      <c r="D1509" s="12"/>
      <c r="M1509" s="10"/>
      <c r="N1509" s="10"/>
      <c r="U1509" s="42"/>
      <c r="V1509" s="42"/>
      <c r="W1509" s="42"/>
      <c r="X1509" s="24"/>
      <c r="Y1509" s="24"/>
      <c r="Z1509" s="24"/>
      <c r="AB1509" s="24"/>
    </row>
    <row r="1510" spans="1:28" s="11" customFormat="1" ht="20.100000000000001" customHeight="1" x14ac:dyDescent="0.25">
      <c r="A1510" s="12" t="str">
        <f>IF(ISBLANK(CLASSI!$B1525),"",IFERROR(CLASSI!$B1525,""))</f>
        <v/>
      </c>
      <c r="B1510" s="12" t="str">
        <f>IF(ISBLANK(VLOOKUP($A1510,CLASSI!$B:$E,2,FALSE)),"",IFERROR(VLOOKUP($A1510,CLASSI!$B:$E,2,FALSE),""))</f>
        <v/>
      </c>
      <c r="C1510" s="12"/>
      <c r="D1510" s="12"/>
      <c r="M1510" s="10"/>
      <c r="N1510" s="10"/>
      <c r="U1510" s="42"/>
      <c r="V1510" s="42"/>
      <c r="W1510" s="42"/>
      <c r="X1510" s="24"/>
      <c r="Y1510" s="24"/>
      <c r="Z1510" s="24"/>
      <c r="AB1510" s="24"/>
    </row>
    <row r="1511" spans="1:28" s="11" customFormat="1" ht="20.100000000000001" customHeight="1" x14ac:dyDescent="0.25">
      <c r="A1511" s="12" t="str">
        <f>IF(ISBLANK(CLASSI!$B1526),"",IFERROR(CLASSI!$B1526,""))</f>
        <v/>
      </c>
      <c r="B1511" s="12" t="str">
        <f>IF(ISBLANK(VLOOKUP($A1511,CLASSI!$B:$E,2,FALSE)),"",IFERROR(VLOOKUP($A1511,CLASSI!$B:$E,2,FALSE),""))</f>
        <v/>
      </c>
      <c r="C1511" s="12"/>
      <c r="D1511" s="12"/>
      <c r="M1511" s="10"/>
      <c r="N1511" s="10"/>
      <c r="U1511" s="42"/>
      <c r="V1511" s="42"/>
      <c r="W1511" s="42"/>
      <c r="X1511" s="24"/>
      <c r="Y1511" s="24"/>
      <c r="Z1511" s="24"/>
      <c r="AB1511" s="24"/>
    </row>
    <row r="1512" spans="1:28" s="11" customFormat="1" ht="20.100000000000001" customHeight="1" x14ac:dyDescent="0.25">
      <c r="A1512" s="12" t="str">
        <f>IF(ISBLANK(CLASSI!$B1527),"",IFERROR(CLASSI!$B1527,""))</f>
        <v/>
      </c>
      <c r="B1512" s="12" t="str">
        <f>IF(ISBLANK(VLOOKUP($A1512,CLASSI!$B:$E,2,FALSE)),"",IFERROR(VLOOKUP($A1512,CLASSI!$B:$E,2,FALSE),""))</f>
        <v/>
      </c>
      <c r="C1512" s="12"/>
      <c r="D1512" s="12"/>
      <c r="M1512" s="10"/>
      <c r="N1512" s="10"/>
      <c r="U1512" s="42"/>
      <c r="V1512" s="42"/>
      <c r="W1512" s="42"/>
      <c r="X1512" s="24"/>
      <c r="Y1512" s="24"/>
      <c r="Z1512" s="24"/>
      <c r="AB1512" s="24"/>
    </row>
    <row r="1513" spans="1:28" s="11" customFormat="1" ht="20.100000000000001" customHeight="1" x14ac:dyDescent="0.25">
      <c r="A1513" s="12" t="str">
        <f>IF(ISBLANK(CLASSI!$B1528),"",IFERROR(CLASSI!$B1528,""))</f>
        <v/>
      </c>
      <c r="B1513" s="12" t="str">
        <f>IF(ISBLANK(VLOOKUP($A1513,CLASSI!$B:$E,2,FALSE)),"",IFERROR(VLOOKUP($A1513,CLASSI!$B:$E,2,FALSE),""))</f>
        <v/>
      </c>
      <c r="C1513" s="12"/>
      <c r="D1513" s="12"/>
      <c r="M1513" s="10"/>
      <c r="N1513" s="10"/>
      <c r="U1513" s="42"/>
      <c r="V1513" s="42"/>
      <c r="W1513" s="42"/>
      <c r="X1513" s="24"/>
      <c r="Y1513" s="24"/>
      <c r="Z1513" s="24"/>
      <c r="AB1513" s="24"/>
    </row>
    <row r="1514" spans="1:28" s="11" customFormat="1" ht="20.100000000000001" customHeight="1" x14ac:dyDescent="0.25">
      <c r="A1514" s="12" t="str">
        <f>IF(ISBLANK(CLASSI!$B1529),"",IFERROR(CLASSI!$B1529,""))</f>
        <v/>
      </c>
      <c r="B1514" s="12" t="str">
        <f>IF(ISBLANK(VLOOKUP($A1514,CLASSI!$B:$E,2,FALSE)),"",IFERROR(VLOOKUP($A1514,CLASSI!$B:$E,2,FALSE),""))</f>
        <v/>
      </c>
      <c r="C1514" s="12"/>
      <c r="D1514" s="12"/>
      <c r="M1514" s="10"/>
      <c r="N1514" s="10"/>
      <c r="U1514" s="42"/>
      <c r="V1514" s="42"/>
      <c r="W1514" s="42"/>
      <c r="X1514" s="24"/>
      <c r="Y1514" s="24"/>
      <c r="Z1514" s="24"/>
      <c r="AB1514" s="24"/>
    </row>
    <row r="1515" spans="1:28" s="11" customFormat="1" ht="20.100000000000001" customHeight="1" x14ac:dyDescent="0.25">
      <c r="A1515" s="12" t="str">
        <f>IF(ISBLANK(CLASSI!$B1530),"",IFERROR(CLASSI!$B1530,""))</f>
        <v/>
      </c>
      <c r="B1515" s="12" t="str">
        <f>IF(ISBLANK(VLOOKUP($A1515,CLASSI!$B:$E,2,FALSE)),"",IFERROR(VLOOKUP($A1515,CLASSI!$B:$E,2,FALSE),""))</f>
        <v/>
      </c>
      <c r="C1515" s="12"/>
      <c r="D1515" s="12"/>
      <c r="M1515" s="10"/>
      <c r="N1515" s="10"/>
      <c r="U1515" s="42"/>
      <c r="V1515" s="42"/>
      <c r="W1515" s="42"/>
      <c r="X1515" s="24"/>
      <c r="Y1515" s="24"/>
      <c r="Z1515" s="24"/>
      <c r="AB1515" s="24"/>
    </row>
    <row r="1516" spans="1:28" s="11" customFormat="1" ht="20.100000000000001" customHeight="1" x14ac:dyDescent="0.25">
      <c r="A1516" s="12" t="str">
        <f>IF(ISBLANK(CLASSI!$B1531),"",IFERROR(CLASSI!$B1531,""))</f>
        <v/>
      </c>
      <c r="B1516" s="12" t="str">
        <f>IF(ISBLANK(VLOOKUP($A1516,CLASSI!$B:$E,2,FALSE)),"",IFERROR(VLOOKUP($A1516,CLASSI!$B:$E,2,FALSE),""))</f>
        <v/>
      </c>
      <c r="C1516" s="12"/>
      <c r="D1516" s="12"/>
      <c r="M1516" s="10"/>
      <c r="N1516" s="10"/>
      <c r="U1516" s="42"/>
      <c r="V1516" s="42"/>
      <c r="W1516" s="42"/>
      <c r="X1516" s="24"/>
      <c r="Y1516" s="24"/>
      <c r="Z1516" s="24"/>
      <c r="AB1516" s="24"/>
    </row>
    <row r="1517" spans="1:28" s="11" customFormat="1" ht="20.100000000000001" customHeight="1" x14ac:dyDescent="0.25">
      <c r="A1517" s="12" t="str">
        <f>IF(ISBLANK(CLASSI!$B1532),"",IFERROR(CLASSI!$B1532,""))</f>
        <v/>
      </c>
      <c r="B1517" s="12" t="str">
        <f>IF(ISBLANK(VLOOKUP($A1517,CLASSI!$B:$E,2,FALSE)),"",IFERROR(VLOOKUP($A1517,CLASSI!$B:$E,2,FALSE),""))</f>
        <v/>
      </c>
      <c r="C1517" s="12"/>
      <c r="D1517" s="12"/>
      <c r="M1517" s="10"/>
      <c r="N1517" s="10"/>
      <c r="U1517" s="42"/>
      <c r="V1517" s="42"/>
      <c r="W1517" s="42"/>
      <c r="X1517" s="24"/>
      <c r="Y1517" s="24"/>
      <c r="Z1517" s="24"/>
      <c r="AB1517" s="24"/>
    </row>
    <row r="1518" spans="1:28" s="11" customFormat="1" ht="20.100000000000001" customHeight="1" x14ac:dyDescent="0.25">
      <c r="A1518" s="12" t="str">
        <f>IF(ISBLANK(CLASSI!$B1533),"",IFERROR(CLASSI!$B1533,""))</f>
        <v/>
      </c>
      <c r="B1518" s="12" t="str">
        <f>IF(ISBLANK(VLOOKUP($A1518,CLASSI!$B:$E,2,FALSE)),"",IFERROR(VLOOKUP($A1518,CLASSI!$B:$E,2,FALSE),""))</f>
        <v/>
      </c>
      <c r="C1518" s="12"/>
      <c r="D1518" s="12"/>
      <c r="M1518" s="10"/>
      <c r="N1518" s="10"/>
      <c r="U1518" s="42"/>
      <c r="V1518" s="42"/>
      <c r="W1518" s="42"/>
      <c r="X1518" s="24"/>
      <c r="Y1518" s="24"/>
      <c r="Z1518" s="24"/>
      <c r="AB1518" s="24"/>
    </row>
    <row r="1519" spans="1:28" s="11" customFormat="1" ht="20.100000000000001" customHeight="1" x14ac:dyDescent="0.25">
      <c r="A1519" s="12" t="str">
        <f>IF(ISBLANK(CLASSI!$B1534),"",IFERROR(CLASSI!$B1534,""))</f>
        <v/>
      </c>
      <c r="B1519" s="12" t="str">
        <f>IF(ISBLANK(VLOOKUP($A1519,CLASSI!$B:$E,2,FALSE)),"",IFERROR(VLOOKUP($A1519,CLASSI!$B:$E,2,FALSE),""))</f>
        <v/>
      </c>
      <c r="C1519" s="12"/>
      <c r="D1519" s="12"/>
      <c r="M1519" s="10"/>
      <c r="N1519" s="10"/>
      <c r="U1519" s="42"/>
      <c r="V1519" s="42"/>
      <c r="W1519" s="42"/>
      <c r="X1519" s="24"/>
      <c r="Y1519" s="24"/>
      <c r="Z1519" s="24"/>
      <c r="AB1519" s="24"/>
    </row>
    <row r="1520" spans="1:28" s="11" customFormat="1" ht="20.100000000000001" customHeight="1" x14ac:dyDescent="0.25">
      <c r="A1520" s="12" t="str">
        <f>IF(ISBLANK(CLASSI!$B1535),"",IFERROR(CLASSI!$B1535,""))</f>
        <v/>
      </c>
      <c r="B1520" s="12" t="str">
        <f>IF(ISBLANK(VLOOKUP($A1520,CLASSI!$B:$E,2,FALSE)),"",IFERROR(VLOOKUP($A1520,CLASSI!$B:$E,2,FALSE),""))</f>
        <v/>
      </c>
      <c r="C1520" s="12"/>
      <c r="D1520" s="12"/>
      <c r="M1520" s="10"/>
      <c r="N1520" s="10"/>
      <c r="U1520" s="42"/>
      <c r="V1520" s="42"/>
      <c r="W1520" s="42"/>
      <c r="X1520" s="24"/>
      <c r="Y1520" s="24"/>
      <c r="Z1520" s="24"/>
      <c r="AB1520" s="24"/>
    </row>
    <row r="1521" spans="1:28" s="11" customFormat="1" ht="20.100000000000001" customHeight="1" x14ac:dyDescent="0.25">
      <c r="A1521" s="12" t="str">
        <f>IF(ISBLANK(CLASSI!$B1536),"",IFERROR(CLASSI!$B1536,""))</f>
        <v/>
      </c>
      <c r="B1521" s="12" t="str">
        <f>IF(ISBLANK(VLOOKUP($A1521,CLASSI!$B:$E,2,FALSE)),"",IFERROR(VLOOKUP($A1521,CLASSI!$B:$E,2,FALSE),""))</f>
        <v/>
      </c>
      <c r="C1521" s="12"/>
      <c r="D1521" s="12"/>
      <c r="M1521" s="10"/>
      <c r="N1521" s="10"/>
      <c r="U1521" s="42"/>
      <c r="V1521" s="42"/>
      <c r="W1521" s="42"/>
      <c r="X1521" s="24"/>
      <c r="Y1521" s="24"/>
      <c r="Z1521" s="24"/>
      <c r="AB1521" s="24"/>
    </row>
    <row r="1522" spans="1:28" s="11" customFormat="1" ht="20.100000000000001" customHeight="1" x14ac:dyDescent="0.25">
      <c r="A1522" s="12" t="str">
        <f>IF(ISBLANK(CLASSI!$B1537),"",IFERROR(CLASSI!$B1537,""))</f>
        <v/>
      </c>
      <c r="B1522" s="12" t="str">
        <f>IF(ISBLANK(VLOOKUP($A1522,CLASSI!$B:$E,2,FALSE)),"",IFERROR(VLOOKUP($A1522,CLASSI!$B:$E,2,FALSE),""))</f>
        <v/>
      </c>
      <c r="C1522" s="12"/>
      <c r="D1522" s="12"/>
      <c r="M1522" s="10"/>
      <c r="N1522" s="10"/>
      <c r="U1522" s="42"/>
      <c r="V1522" s="42"/>
      <c r="W1522" s="42"/>
      <c r="X1522" s="24"/>
      <c r="Y1522" s="24"/>
      <c r="Z1522" s="24"/>
      <c r="AB1522" s="24"/>
    </row>
    <row r="1523" spans="1:28" s="11" customFormat="1" ht="20.100000000000001" customHeight="1" x14ac:dyDescent="0.25">
      <c r="A1523" s="12" t="str">
        <f>IF(ISBLANK(CLASSI!$B1538),"",IFERROR(CLASSI!$B1538,""))</f>
        <v/>
      </c>
      <c r="B1523" s="12" t="str">
        <f>IF(ISBLANK(VLOOKUP($A1523,CLASSI!$B:$E,2,FALSE)),"",IFERROR(VLOOKUP($A1523,CLASSI!$B:$E,2,FALSE),""))</f>
        <v/>
      </c>
      <c r="C1523" s="12"/>
      <c r="D1523" s="12"/>
      <c r="M1523" s="10"/>
      <c r="N1523" s="10"/>
      <c r="U1523" s="42"/>
      <c r="V1523" s="42"/>
      <c r="W1523" s="42"/>
      <c r="X1523" s="24"/>
      <c r="Y1523" s="24"/>
      <c r="Z1523" s="24"/>
      <c r="AB1523" s="24"/>
    </row>
    <row r="1524" spans="1:28" s="11" customFormat="1" ht="20.100000000000001" customHeight="1" x14ac:dyDescent="0.25">
      <c r="A1524" s="12" t="str">
        <f>IF(ISBLANK(CLASSI!$B1539),"",IFERROR(CLASSI!$B1539,""))</f>
        <v/>
      </c>
      <c r="B1524" s="12" t="str">
        <f>IF(ISBLANK(VLOOKUP($A1524,CLASSI!$B:$E,2,FALSE)),"",IFERROR(VLOOKUP($A1524,CLASSI!$B:$E,2,FALSE),""))</f>
        <v/>
      </c>
      <c r="C1524" s="12"/>
      <c r="D1524" s="12"/>
      <c r="M1524" s="10"/>
      <c r="N1524" s="10"/>
      <c r="U1524" s="42"/>
      <c r="V1524" s="42"/>
      <c r="W1524" s="42"/>
      <c r="X1524" s="24"/>
      <c r="Y1524" s="24"/>
      <c r="Z1524" s="24"/>
      <c r="AB1524" s="24"/>
    </row>
    <row r="1525" spans="1:28" s="11" customFormat="1" ht="20.100000000000001" customHeight="1" x14ac:dyDescent="0.25">
      <c r="A1525" s="12" t="str">
        <f>IF(ISBLANK(CLASSI!$B1540),"",IFERROR(CLASSI!$B1540,""))</f>
        <v/>
      </c>
      <c r="B1525" s="12" t="str">
        <f>IF(ISBLANK(VLOOKUP($A1525,CLASSI!$B:$E,2,FALSE)),"",IFERROR(VLOOKUP($A1525,CLASSI!$B:$E,2,FALSE),""))</f>
        <v/>
      </c>
      <c r="C1525" s="12"/>
      <c r="D1525" s="12"/>
      <c r="M1525" s="10"/>
      <c r="N1525" s="10"/>
      <c r="U1525" s="42"/>
      <c r="V1525" s="42"/>
      <c r="W1525" s="42"/>
      <c r="X1525" s="24"/>
      <c r="Y1525" s="24"/>
      <c r="Z1525" s="24"/>
      <c r="AB1525" s="24"/>
    </row>
    <row r="1526" spans="1:28" s="11" customFormat="1" ht="20.100000000000001" customHeight="1" x14ac:dyDescent="0.25">
      <c r="A1526" s="12" t="str">
        <f>IF(ISBLANK(CLASSI!$B1541),"",IFERROR(CLASSI!$B1541,""))</f>
        <v/>
      </c>
      <c r="B1526" s="12" t="str">
        <f>IF(ISBLANK(VLOOKUP($A1526,CLASSI!$B:$E,2,FALSE)),"",IFERROR(VLOOKUP($A1526,CLASSI!$B:$E,2,FALSE),""))</f>
        <v/>
      </c>
      <c r="C1526" s="12"/>
      <c r="D1526" s="12"/>
      <c r="M1526" s="10"/>
      <c r="N1526" s="10"/>
      <c r="U1526" s="42"/>
      <c r="V1526" s="42"/>
      <c r="W1526" s="42"/>
      <c r="X1526" s="24"/>
      <c r="Y1526" s="24"/>
      <c r="Z1526" s="24"/>
      <c r="AB1526" s="24"/>
    </row>
    <row r="1527" spans="1:28" s="11" customFormat="1" ht="20.100000000000001" customHeight="1" x14ac:dyDescent="0.25">
      <c r="A1527" s="12" t="str">
        <f>IF(ISBLANK(CLASSI!$B1542),"",IFERROR(CLASSI!$B1542,""))</f>
        <v/>
      </c>
      <c r="B1527" s="12" t="str">
        <f>IF(ISBLANK(VLOOKUP($A1527,CLASSI!$B:$E,2,FALSE)),"",IFERROR(VLOOKUP($A1527,CLASSI!$B:$E,2,FALSE),""))</f>
        <v/>
      </c>
      <c r="C1527" s="12"/>
      <c r="D1527" s="12"/>
      <c r="M1527" s="10"/>
      <c r="N1527" s="10"/>
      <c r="U1527" s="42"/>
      <c r="V1527" s="42"/>
      <c r="W1527" s="42"/>
      <c r="X1527" s="24"/>
      <c r="Y1527" s="24"/>
      <c r="Z1527" s="24"/>
      <c r="AB1527" s="24"/>
    </row>
    <row r="1528" spans="1:28" s="11" customFormat="1" ht="20.100000000000001" customHeight="1" x14ac:dyDescent="0.25">
      <c r="A1528" s="12" t="str">
        <f>IF(ISBLANK(CLASSI!$B1543),"",IFERROR(CLASSI!$B1543,""))</f>
        <v/>
      </c>
      <c r="B1528" s="12" t="str">
        <f>IF(ISBLANK(VLOOKUP($A1528,CLASSI!$B:$E,2,FALSE)),"",IFERROR(VLOOKUP($A1528,CLASSI!$B:$E,2,FALSE),""))</f>
        <v/>
      </c>
      <c r="C1528" s="12"/>
      <c r="D1528" s="12"/>
      <c r="M1528" s="10"/>
      <c r="N1528" s="10"/>
      <c r="U1528" s="42"/>
      <c r="V1528" s="42"/>
      <c r="W1528" s="42"/>
      <c r="X1528" s="24"/>
      <c r="Y1528" s="24"/>
      <c r="Z1528" s="24"/>
      <c r="AB1528" s="24"/>
    </row>
    <row r="1529" spans="1:28" s="11" customFormat="1" ht="20.100000000000001" customHeight="1" x14ac:dyDescent="0.25">
      <c r="A1529" s="12" t="str">
        <f>IF(ISBLANK(CLASSI!$B1544),"",IFERROR(CLASSI!$B1544,""))</f>
        <v/>
      </c>
      <c r="B1529" s="12" t="str">
        <f>IF(ISBLANK(VLOOKUP($A1529,CLASSI!$B:$E,2,FALSE)),"",IFERROR(VLOOKUP($A1529,CLASSI!$B:$E,2,FALSE),""))</f>
        <v/>
      </c>
      <c r="C1529" s="12"/>
      <c r="D1529" s="12"/>
      <c r="M1529" s="10"/>
      <c r="N1529" s="10"/>
      <c r="U1529" s="42"/>
      <c r="V1529" s="42"/>
      <c r="W1529" s="42"/>
      <c r="X1529" s="24"/>
      <c r="Y1529" s="24"/>
      <c r="Z1529" s="24"/>
      <c r="AB1529" s="24"/>
    </row>
    <row r="1530" spans="1:28" s="11" customFormat="1" ht="20.100000000000001" customHeight="1" x14ac:dyDescent="0.25">
      <c r="A1530" s="12" t="str">
        <f>IF(ISBLANK(CLASSI!$B1545),"",IFERROR(CLASSI!$B1545,""))</f>
        <v/>
      </c>
      <c r="B1530" s="12" t="str">
        <f>IF(ISBLANK(VLOOKUP($A1530,CLASSI!$B:$E,2,FALSE)),"",IFERROR(VLOOKUP($A1530,CLASSI!$B:$E,2,FALSE),""))</f>
        <v/>
      </c>
      <c r="C1530" s="12"/>
      <c r="D1530" s="12"/>
      <c r="M1530" s="10"/>
      <c r="N1530" s="10"/>
      <c r="U1530" s="42"/>
      <c r="V1530" s="42"/>
      <c r="W1530" s="42"/>
      <c r="X1530" s="24"/>
      <c r="Y1530" s="24"/>
      <c r="Z1530" s="24"/>
      <c r="AB1530" s="24"/>
    </row>
    <row r="1531" spans="1:28" s="11" customFormat="1" ht="20.100000000000001" customHeight="1" x14ac:dyDescent="0.25">
      <c r="A1531" s="12" t="str">
        <f>IF(ISBLANK(CLASSI!$B1546),"",IFERROR(CLASSI!$B1546,""))</f>
        <v/>
      </c>
      <c r="B1531" s="12" t="str">
        <f>IF(ISBLANK(VLOOKUP($A1531,CLASSI!$B:$E,2,FALSE)),"",IFERROR(VLOOKUP($A1531,CLASSI!$B:$E,2,FALSE),""))</f>
        <v/>
      </c>
      <c r="C1531" s="12"/>
      <c r="D1531" s="12"/>
      <c r="M1531" s="10"/>
      <c r="N1531" s="10"/>
      <c r="U1531" s="42"/>
      <c r="V1531" s="42"/>
      <c r="W1531" s="42"/>
      <c r="X1531" s="24"/>
      <c r="Y1531" s="24"/>
      <c r="Z1531" s="24"/>
      <c r="AB1531" s="24"/>
    </row>
    <row r="1532" spans="1:28" s="11" customFormat="1" ht="20.100000000000001" customHeight="1" x14ac:dyDescent="0.25">
      <c r="A1532" s="12" t="str">
        <f>IF(ISBLANK(CLASSI!$B1547),"",IFERROR(CLASSI!$B1547,""))</f>
        <v/>
      </c>
      <c r="B1532" s="12" t="str">
        <f>IF(ISBLANK(VLOOKUP($A1532,CLASSI!$B:$E,2,FALSE)),"",IFERROR(VLOOKUP($A1532,CLASSI!$B:$E,2,FALSE),""))</f>
        <v/>
      </c>
      <c r="C1532" s="12"/>
      <c r="D1532" s="12"/>
      <c r="M1532" s="10"/>
      <c r="N1532" s="10"/>
      <c r="U1532" s="42"/>
      <c r="V1532" s="42"/>
      <c r="W1532" s="42"/>
      <c r="X1532" s="24"/>
      <c r="Y1532" s="24"/>
      <c r="Z1532" s="24"/>
      <c r="AB1532" s="24"/>
    </row>
    <row r="1533" spans="1:28" s="11" customFormat="1" ht="20.100000000000001" customHeight="1" x14ac:dyDescent="0.25">
      <c r="A1533" s="12" t="str">
        <f>IF(ISBLANK(CLASSI!$B1548),"",IFERROR(CLASSI!$B1548,""))</f>
        <v/>
      </c>
      <c r="B1533" s="12" t="str">
        <f>IF(ISBLANK(VLOOKUP($A1533,CLASSI!$B:$E,2,FALSE)),"",IFERROR(VLOOKUP($A1533,CLASSI!$B:$E,2,FALSE),""))</f>
        <v/>
      </c>
      <c r="C1533" s="12"/>
      <c r="D1533" s="12"/>
      <c r="M1533" s="10"/>
      <c r="N1533" s="10"/>
      <c r="U1533" s="42"/>
      <c r="V1533" s="42"/>
      <c r="W1533" s="42"/>
      <c r="X1533" s="24"/>
      <c r="Y1533" s="24"/>
      <c r="Z1533" s="24"/>
      <c r="AB1533" s="24"/>
    </row>
    <row r="1534" spans="1:28" s="11" customFormat="1" ht="20.100000000000001" customHeight="1" x14ac:dyDescent="0.25">
      <c r="A1534" s="12" t="str">
        <f>IF(ISBLANK(CLASSI!$B1549),"",IFERROR(CLASSI!$B1549,""))</f>
        <v/>
      </c>
      <c r="B1534" s="12" t="str">
        <f>IF(ISBLANK(VLOOKUP($A1534,CLASSI!$B:$E,2,FALSE)),"",IFERROR(VLOOKUP($A1534,CLASSI!$B:$E,2,FALSE),""))</f>
        <v/>
      </c>
      <c r="C1534" s="12"/>
      <c r="D1534" s="12"/>
      <c r="M1534" s="10"/>
      <c r="N1534" s="10"/>
      <c r="U1534" s="42"/>
      <c r="V1534" s="42"/>
      <c r="W1534" s="42"/>
      <c r="X1534" s="24"/>
      <c r="Y1534" s="24"/>
      <c r="Z1534" s="24"/>
      <c r="AB1534" s="24"/>
    </row>
    <row r="1535" spans="1:28" s="11" customFormat="1" ht="20.100000000000001" customHeight="1" x14ac:dyDescent="0.25">
      <c r="A1535" s="12" t="str">
        <f>IF(ISBLANK(CLASSI!$B1550),"",IFERROR(CLASSI!$B1550,""))</f>
        <v/>
      </c>
      <c r="B1535" s="12" t="str">
        <f>IF(ISBLANK(VLOOKUP($A1535,CLASSI!$B:$E,2,FALSE)),"",IFERROR(VLOOKUP($A1535,CLASSI!$B:$E,2,FALSE),""))</f>
        <v/>
      </c>
      <c r="C1535" s="12"/>
      <c r="D1535" s="12"/>
      <c r="M1535" s="10"/>
      <c r="N1535" s="10"/>
      <c r="U1535" s="42"/>
      <c r="V1535" s="42"/>
      <c r="W1535" s="42"/>
      <c r="X1535" s="24"/>
      <c r="Y1535" s="24"/>
      <c r="Z1535" s="24"/>
      <c r="AB1535" s="24"/>
    </row>
    <row r="1536" spans="1:28" s="11" customFormat="1" ht="20.100000000000001" customHeight="1" x14ac:dyDescent="0.25">
      <c r="A1536" s="12" t="str">
        <f>IF(ISBLANK(CLASSI!$B1551),"",IFERROR(CLASSI!$B1551,""))</f>
        <v/>
      </c>
      <c r="B1536" s="12" t="str">
        <f>IF(ISBLANK(VLOOKUP($A1536,CLASSI!$B:$E,2,FALSE)),"",IFERROR(VLOOKUP($A1536,CLASSI!$B:$E,2,FALSE),""))</f>
        <v/>
      </c>
      <c r="C1536" s="12"/>
      <c r="D1536" s="12"/>
      <c r="M1536" s="10"/>
      <c r="N1536" s="10"/>
      <c r="U1536" s="42"/>
      <c r="V1536" s="42"/>
      <c r="W1536" s="42"/>
      <c r="X1536" s="24"/>
      <c r="Y1536" s="24"/>
      <c r="Z1536" s="24"/>
      <c r="AB1536" s="24"/>
    </row>
    <row r="1537" spans="1:28" s="11" customFormat="1" ht="20.100000000000001" customHeight="1" x14ac:dyDescent="0.25">
      <c r="A1537" s="12" t="str">
        <f>IF(ISBLANK(CLASSI!$B1552),"",IFERROR(CLASSI!$B1552,""))</f>
        <v/>
      </c>
      <c r="B1537" s="12" t="str">
        <f>IF(ISBLANK(VLOOKUP($A1537,CLASSI!$B:$E,2,FALSE)),"",IFERROR(VLOOKUP($A1537,CLASSI!$B:$E,2,FALSE),""))</f>
        <v/>
      </c>
      <c r="C1537" s="12"/>
      <c r="D1537" s="12"/>
      <c r="M1537" s="10"/>
      <c r="N1537" s="10"/>
      <c r="U1537" s="42"/>
      <c r="V1537" s="42"/>
      <c r="W1537" s="42"/>
      <c r="X1537" s="24"/>
      <c r="Y1537" s="24"/>
      <c r="Z1537" s="24"/>
      <c r="AB1537" s="24"/>
    </row>
    <row r="1538" spans="1:28" s="11" customFormat="1" ht="20.100000000000001" customHeight="1" x14ac:dyDescent="0.25">
      <c r="A1538" s="12" t="str">
        <f>IF(ISBLANK(CLASSI!$B1553),"",IFERROR(CLASSI!$B1553,""))</f>
        <v/>
      </c>
      <c r="B1538" s="12" t="str">
        <f>IF(ISBLANK(VLOOKUP($A1538,CLASSI!$B:$E,2,FALSE)),"",IFERROR(VLOOKUP($A1538,CLASSI!$B:$E,2,FALSE),""))</f>
        <v/>
      </c>
      <c r="C1538" s="12"/>
      <c r="D1538" s="12"/>
      <c r="M1538" s="10"/>
      <c r="N1538" s="10"/>
      <c r="U1538" s="42"/>
      <c r="V1538" s="42"/>
      <c r="W1538" s="42"/>
      <c r="X1538" s="24"/>
      <c r="Y1538" s="24"/>
      <c r="Z1538" s="24"/>
      <c r="AB1538" s="24"/>
    </row>
    <row r="1539" spans="1:28" s="11" customFormat="1" ht="20.100000000000001" customHeight="1" x14ac:dyDescent="0.25">
      <c r="A1539" s="12" t="str">
        <f>IF(ISBLANK(CLASSI!$B1554),"",IFERROR(CLASSI!$B1554,""))</f>
        <v/>
      </c>
      <c r="B1539" s="12" t="str">
        <f>IF(ISBLANK(VLOOKUP($A1539,CLASSI!$B:$E,2,FALSE)),"",IFERROR(VLOOKUP($A1539,CLASSI!$B:$E,2,FALSE),""))</f>
        <v/>
      </c>
      <c r="C1539" s="12"/>
      <c r="D1539" s="12"/>
      <c r="M1539" s="10"/>
      <c r="N1539" s="10"/>
      <c r="U1539" s="42"/>
      <c r="V1539" s="42"/>
      <c r="W1539" s="42"/>
      <c r="X1539" s="24"/>
      <c r="Y1539" s="24"/>
      <c r="Z1539" s="24"/>
      <c r="AB1539" s="24"/>
    </row>
    <row r="1540" spans="1:28" s="11" customFormat="1" ht="20.100000000000001" customHeight="1" x14ac:dyDescent="0.25">
      <c r="A1540" s="12" t="str">
        <f>IF(ISBLANK(CLASSI!$B1555),"",IFERROR(CLASSI!$B1555,""))</f>
        <v/>
      </c>
      <c r="B1540" s="12" t="str">
        <f>IF(ISBLANK(VLOOKUP($A1540,CLASSI!$B:$E,2,FALSE)),"",IFERROR(VLOOKUP($A1540,CLASSI!$B:$E,2,FALSE),""))</f>
        <v/>
      </c>
      <c r="C1540" s="12"/>
      <c r="D1540" s="12"/>
      <c r="M1540" s="10"/>
      <c r="N1540" s="10"/>
      <c r="U1540" s="42"/>
      <c r="V1540" s="42"/>
      <c r="W1540" s="42"/>
      <c r="X1540" s="24"/>
      <c r="Y1540" s="24"/>
      <c r="Z1540" s="24"/>
      <c r="AB1540" s="24"/>
    </row>
    <row r="1541" spans="1:28" s="11" customFormat="1" ht="20.100000000000001" customHeight="1" x14ac:dyDescent="0.25">
      <c r="A1541" s="12" t="str">
        <f>IF(ISBLANK(CLASSI!$B1556),"",IFERROR(CLASSI!$B1556,""))</f>
        <v/>
      </c>
      <c r="B1541" s="12" t="str">
        <f>IF(ISBLANK(VLOOKUP($A1541,CLASSI!$B:$E,2,FALSE)),"",IFERROR(VLOOKUP($A1541,CLASSI!$B:$E,2,FALSE),""))</f>
        <v/>
      </c>
      <c r="C1541" s="12"/>
      <c r="D1541" s="12"/>
      <c r="M1541" s="10"/>
      <c r="N1541" s="10"/>
      <c r="U1541" s="42"/>
      <c r="V1541" s="42"/>
      <c r="W1541" s="42"/>
      <c r="X1541" s="24"/>
      <c r="Y1541" s="24"/>
      <c r="Z1541" s="24"/>
      <c r="AB1541" s="24"/>
    </row>
    <row r="1542" spans="1:28" s="11" customFormat="1" ht="20.100000000000001" customHeight="1" x14ac:dyDescent="0.25">
      <c r="A1542" s="12" t="str">
        <f>IF(ISBLANK(CLASSI!$B1557),"",IFERROR(CLASSI!$B1557,""))</f>
        <v/>
      </c>
      <c r="B1542" s="12" t="str">
        <f>IF(ISBLANK(VLOOKUP($A1542,CLASSI!$B:$E,2,FALSE)),"",IFERROR(VLOOKUP($A1542,CLASSI!$B:$E,2,FALSE),""))</f>
        <v/>
      </c>
      <c r="C1542" s="12"/>
      <c r="D1542" s="12"/>
      <c r="M1542" s="10"/>
      <c r="N1542" s="10"/>
      <c r="U1542" s="42"/>
      <c r="V1542" s="42"/>
      <c r="W1542" s="42"/>
      <c r="X1542" s="24"/>
      <c r="Y1542" s="24"/>
      <c r="Z1542" s="24"/>
      <c r="AB1542" s="24"/>
    </row>
    <row r="1543" spans="1:28" s="11" customFormat="1" ht="20.100000000000001" customHeight="1" x14ac:dyDescent="0.25">
      <c r="A1543" s="12" t="str">
        <f>IF(ISBLANK(CLASSI!$B1558),"",IFERROR(CLASSI!$B1558,""))</f>
        <v/>
      </c>
      <c r="B1543" s="12" t="str">
        <f>IF(ISBLANK(VLOOKUP($A1543,CLASSI!$B:$E,2,FALSE)),"",IFERROR(VLOOKUP($A1543,CLASSI!$B:$E,2,FALSE),""))</f>
        <v/>
      </c>
      <c r="C1543" s="12"/>
      <c r="D1543" s="12"/>
      <c r="M1543" s="10"/>
      <c r="N1543" s="10"/>
      <c r="U1543" s="42"/>
      <c r="V1543" s="42"/>
      <c r="W1543" s="42"/>
      <c r="X1543" s="24"/>
      <c r="Y1543" s="24"/>
      <c r="Z1543" s="24"/>
      <c r="AB1543" s="24"/>
    </row>
    <row r="1544" spans="1:28" s="11" customFormat="1" ht="20.100000000000001" customHeight="1" x14ac:dyDescent="0.25">
      <c r="A1544" s="12" t="str">
        <f>IF(ISBLANK(CLASSI!$B1559),"",IFERROR(CLASSI!$B1559,""))</f>
        <v/>
      </c>
      <c r="B1544" s="12" t="str">
        <f>IF(ISBLANK(VLOOKUP($A1544,CLASSI!$B:$E,2,FALSE)),"",IFERROR(VLOOKUP($A1544,CLASSI!$B:$E,2,FALSE),""))</f>
        <v/>
      </c>
      <c r="C1544" s="12"/>
      <c r="D1544" s="12"/>
      <c r="M1544" s="10"/>
      <c r="N1544" s="10"/>
      <c r="U1544" s="42"/>
      <c r="V1544" s="42"/>
      <c r="W1544" s="42"/>
      <c r="X1544" s="24"/>
      <c r="Y1544" s="24"/>
      <c r="Z1544" s="24"/>
      <c r="AB1544" s="24"/>
    </row>
    <row r="1545" spans="1:28" s="11" customFormat="1" ht="20.100000000000001" customHeight="1" x14ac:dyDescent="0.25">
      <c r="A1545" s="12" t="str">
        <f>IF(ISBLANK(CLASSI!$B1560),"",IFERROR(CLASSI!$B1560,""))</f>
        <v/>
      </c>
      <c r="B1545" s="12" t="str">
        <f>IF(ISBLANK(VLOOKUP($A1545,CLASSI!$B:$E,2,FALSE)),"",IFERROR(VLOOKUP($A1545,CLASSI!$B:$E,2,FALSE),""))</f>
        <v/>
      </c>
      <c r="C1545" s="12"/>
      <c r="D1545" s="12"/>
      <c r="M1545" s="10"/>
      <c r="N1545" s="10"/>
      <c r="U1545" s="42"/>
      <c r="V1545" s="42"/>
      <c r="W1545" s="42"/>
      <c r="X1545" s="24"/>
      <c r="Y1545" s="24"/>
      <c r="Z1545" s="24"/>
      <c r="AB1545" s="24"/>
    </row>
    <row r="1546" spans="1:28" s="11" customFormat="1" ht="20.100000000000001" customHeight="1" x14ac:dyDescent="0.25">
      <c r="A1546" s="12" t="str">
        <f>IF(ISBLANK(CLASSI!$B1561),"",IFERROR(CLASSI!$B1561,""))</f>
        <v/>
      </c>
      <c r="B1546" s="12" t="str">
        <f>IF(ISBLANK(VLOOKUP($A1546,CLASSI!$B:$E,2,FALSE)),"",IFERROR(VLOOKUP($A1546,CLASSI!$B:$E,2,FALSE),""))</f>
        <v/>
      </c>
      <c r="C1546" s="12"/>
      <c r="D1546" s="12"/>
      <c r="M1546" s="10"/>
      <c r="N1546" s="10"/>
      <c r="U1546" s="42"/>
      <c r="V1546" s="42"/>
      <c r="W1546" s="42"/>
      <c r="X1546" s="24"/>
      <c r="Y1546" s="24"/>
      <c r="Z1546" s="24"/>
      <c r="AB1546" s="24"/>
    </row>
    <row r="1547" spans="1:28" s="11" customFormat="1" ht="20.100000000000001" customHeight="1" x14ac:dyDescent="0.25">
      <c r="A1547" s="12" t="str">
        <f>IF(ISBLANK(CLASSI!$B1562),"",IFERROR(CLASSI!$B1562,""))</f>
        <v/>
      </c>
      <c r="B1547" s="12" t="str">
        <f>IF(ISBLANK(VLOOKUP($A1547,CLASSI!$B:$E,2,FALSE)),"",IFERROR(VLOOKUP($A1547,CLASSI!$B:$E,2,FALSE),""))</f>
        <v/>
      </c>
      <c r="C1547" s="12"/>
      <c r="D1547" s="12"/>
      <c r="M1547" s="10"/>
      <c r="N1547" s="10"/>
      <c r="U1547" s="42"/>
      <c r="V1547" s="42"/>
      <c r="W1547" s="42"/>
      <c r="X1547" s="24"/>
      <c r="Y1547" s="24"/>
      <c r="Z1547" s="24"/>
      <c r="AB1547" s="24"/>
    </row>
    <row r="1548" spans="1:28" s="11" customFormat="1" ht="20.100000000000001" customHeight="1" x14ac:dyDescent="0.25">
      <c r="A1548" s="12" t="str">
        <f>IF(ISBLANK(CLASSI!$B1563),"",IFERROR(CLASSI!$B1563,""))</f>
        <v/>
      </c>
      <c r="B1548" s="12" t="str">
        <f>IF(ISBLANK(VLOOKUP($A1548,CLASSI!$B:$E,2,FALSE)),"",IFERROR(VLOOKUP($A1548,CLASSI!$B:$E,2,FALSE),""))</f>
        <v/>
      </c>
      <c r="C1548" s="12"/>
      <c r="D1548" s="12"/>
      <c r="M1548" s="10"/>
      <c r="N1548" s="10"/>
      <c r="U1548" s="42"/>
      <c r="V1548" s="42"/>
      <c r="W1548" s="42"/>
      <c r="X1548" s="24"/>
      <c r="Y1548" s="24"/>
      <c r="Z1548" s="24"/>
      <c r="AB1548" s="24"/>
    </row>
    <row r="1549" spans="1:28" s="11" customFormat="1" ht="20.100000000000001" customHeight="1" x14ac:dyDescent="0.25">
      <c r="A1549" s="12" t="str">
        <f>IF(ISBLANK(CLASSI!$B1564),"",IFERROR(CLASSI!$B1564,""))</f>
        <v/>
      </c>
      <c r="B1549" s="12" t="str">
        <f>IF(ISBLANK(VLOOKUP($A1549,CLASSI!$B:$E,2,FALSE)),"",IFERROR(VLOOKUP($A1549,CLASSI!$B:$E,2,FALSE),""))</f>
        <v/>
      </c>
      <c r="C1549" s="12"/>
      <c r="D1549" s="12"/>
      <c r="M1549" s="10"/>
      <c r="N1549" s="10"/>
      <c r="U1549" s="42"/>
      <c r="V1549" s="42"/>
      <c r="W1549" s="42"/>
      <c r="X1549" s="24"/>
      <c r="Y1549" s="24"/>
      <c r="Z1549" s="24"/>
      <c r="AB1549" s="24"/>
    </row>
    <row r="1550" spans="1:28" s="11" customFormat="1" ht="20.100000000000001" customHeight="1" x14ac:dyDescent="0.25">
      <c r="A1550" s="12" t="str">
        <f>IF(ISBLANK(CLASSI!$B1565),"",IFERROR(CLASSI!$B1565,""))</f>
        <v/>
      </c>
      <c r="B1550" s="12" t="str">
        <f>IF(ISBLANK(VLOOKUP($A1550,CLASSI!$B:$E,2,FALSE)),"",IFERROR(VLOOKUP($A1550,CLASSI!$B:$E,2,FALSE),""))</f>
        <v/>
      </c>
      <c r="C1550" s="12"/>
      <c r="D1550" s="12"/>
      <c r="M1550" s="10"/>
      <c r="N1550" s="10"/>
      <c r="U1550" s="42"/>
      <c r="V1550" s="42"/>
      <c r="W1550" s="42"/>
      <c r="X1550" s="24"/>
      <c r="Y1550" s="24"/>
      <c r="Z1550" s="24"/>
      <c r="AB1550" s="24"/>
    </row>
    <row r="1551" spans="1:28" s="11" customFormat="1" ht="20.100000000000001" customHeight="1" x14ac:dyDescent="0.25">
      <c r="A1551" s="12" t="str">
        <f>IF(ISBLANK(CLASSI!$B1566),"",IFERROR(CLASSI!$B1566,""))</f>
        <v/>
      </c>
      <c r="B1551" s="12" t="str">
        <f>IF(ISBLANK(VLOOKUP($A1551,CLASSI!$B:$E,2,FALSE)),"",IFERROR(VLOOKUP($A1551,CLASSI!$B:$E,2,FALSE),""))</f>
        <v/>
      </c>
      <c r="C1551" s="12"/>
      <c r="D1551" s="12"/>
      <c r="M1551" s="10"/>
      <c r="N1551" s="10"/>
      <c r="U1551" s="42"/>
      <c r="V1551" s="42"/>
      <c r="W1551" s="42"/>
      <c r="X1551" s="24"/>
      <c r="Y1551" s="24"/>
      <c r="Z1551" s="24"/>
      <c r="AB1551" s="24"/>
    </row>
    <row r="1552" spans="1:28" s="11" customFormat="1" ht="20.100000000000001" customHeight="1" x14ac:dyDescent="0.25">
      <c r="A1552" s="12" t="str">
        <f>IF(ISBLANK(CLASSI!$B1567),"",IFERROR(CLASSI!$B1567,""))</f>
        <v/>
      </c>
      <c r="B1552" s="12" t="str">
        <f>IF(ISBLANK(VLOOKUP($A1552,CLASSI!$B:$E,2,FALSE)),"",IFERROR(VLOOKUP($A1552,CLASSI!$B:$E,2,FALSE),""))</f>
        <v/>
      </c>
      <c r="C1552" s="12"/>
      <c r="D1552" s="12"/>
      <c r="M1552" s="10"/>
      <c r="N1552" s="10"/>
      <c r="U1552" s="42"/>
      <c r="V1552" s="42"/>
      <c r="W1552" s="42"/>
      <c r="X1552" s="24"/>
      <c r="Y1552" s="24"/>
      <c r="Z1552" s="24"/>
      <c r="AB1552" s="24"/>
    </row>
    <row r="1553" spans="1:28" s="11" customFormat="1" ht="20.100000000000001" customHeight="1" x14ac:dyDescent="0.25">
      <c r="A1553" s="12" t="str">
        <f>IF(ISBLANK(CLASSI!$B1568),"",IFERROR(CLASSI!$B1568,""))</f>
        <v/>
      </c>
      <c r="B1553" s="12" t="str">
        <f>IF(ISBLANK(VLOOKUP($A1553,CLASSI!$B:$E,2,FALSE)),"",IFERROR(VLOOKUP($A1553,CLASSI!$B:$E,2,FALSE),""))</f>
        <v/>
      </c>
      <c r="C1553" s="12"/>
      <c r="D1553" s="12"/>
      <c r="M1553" s="10"/>
      <c r="N1553" s="10"/>
      <c r="U1553" s="42"/>
      <c r="V1553" s="42"/>
      <c r="W1553" s="42"/>
      <c r="X1553" s="24"/>
      <c r="Y1553" s="24"/>
      <c r="Z1553" s="24"/>
      <c r="AB1553" s="24"/>
    </row>
    <row r="1554" spans="1:28" s="11" customFormat="1" ht="20.100000000000001" customHeight="1" x14ac:dyDescent="0.25">
      <c r="A1554" s="12" t="str">
        <f>IF(ISBLANK(CLASSI!$B1569),"",IFERROR(CLASSI!$B1569,""))</f>
        <v/>
      </c>
      <c r="B1554" s="12" t="str">
        <f>IF(ISBLANK(VLOOKUP($A1554,CLASSI!$B:$E,2,FALSE)),"",IFERROR(VLOOKUP($A1554,CLASSI!$B:$E,2,FALSE),""))</f>
        <v/>
      </c>
      <c r="C1554" s="12"/>
      <c r="D1554" s="12"/>
      <c r="M1554" s="10"/>
      <c r="N1554" s="10"/>
      <c r="U1554" s="42"/>
      <c r="V1554" s="42"/>
      <c r="W1554" s="42"/>
      <c r="X1554" s="24"/>
      <c r="Y1554" s="24"/>
      <c r="Z1554" s="24"/>
      <c r="AB1554" s="24"/>
    </row>
    <row r="1555" spans="1:28" s="11" customFormat="1" ht="20.100000000000001" customHeight="1" x14ac:dyDescent="0.25">
      <c r="A1555" s="12" t="str">
        <f>IF(ISBLANK(CLASSI!$B1570),"",IFERROR(CLASSI!$B1570,""))</f>
        <v/>
      </c>
      <c r="B1555" s="12" t="str">
        <f>IF(ISBLANK(VLOOKUP($A1555,CLASSI!$B:$E,2,FALSE)),"",IFERROR(VLOOKUP($A1555,CLASSI!$B:$E,2,FALSE),""))</f>
        <v/>
      </c>
      <c r="C1555" s="12"/>
      <c r="D1555" s="12"/>
      <c r="M1555" s="10"/>
      <c r="N1555" s="10"/>
      <c r="U1555" s="42"/>
      <c r="V1555" s="42"/>
      <c r="W1555" s="42"/>
      <c r="X1555" s="24"/>
      <c r="Y1555" s="24"/>
      <c r="Z1555" s="24"/>
      <c r="AB1555" s="24"/>
    </row>
    <row r="1556" spans="1:28" s="11" customFormat="1" ht="20.100000000000001" customHeight="1" x14ac:dyDescent="0.25">
      <c r="A1556" s="12" t="str">
        <f>IF(ISBLANK(CLASSI!$B1571),"",IFERROR(CLASSI!$B1571,""))</f>
        <v/>
      </c>
      <c r="B1556" s="12" t="str">
        <f>IF(ISBLANK(VLOOKUP($A1556,CLASSI!$B:$E,2,FALSE)),"",IFERROR(VLOOKUP($A1556,CLASSI!$B:$E,2,FALSE),""))</f>
        <v/>
      </c>
      <c r="C1556" s="12"/>
      <c r="D1556" s="12"/>
      <c r="M1556" s="10"/>
      <c r="N1556" s="10"/>
      <c r="U1556" s="42"/>
      <c r="V1556" s="42"/>
      <c r="W1556" s="42"/>
      <c r="X1556" s="24"/>
      <c r="Y1556" s="24"/>
      <c r="Z1556" s="24"/>
      <c r="AB1556" s="24"/>
    </row>
    <row r="1557" spans="1:28" s="11" customFormat="1" ht="20.100000000000001" customHeight="1" x14ac:dyDescent="0.25">
      <c r="A1557" s="12" t="str">
        <f>IF(ISBLANK(CLASSI!$B1572),"",IFERROR(CLASSI!$B1572,""))</f>
        <v/>
      </c>
      <c r="B1557" s="12" t="str">
        <f>IF(ISBLANK(VLOOKUP($A1557,CLASSI!$B:$E,2,FALSE)),"",IFERROR(VLOOKUP($A1557,CLASSI!$B:$E,2,FALSE),""))</f>
        <v/>
      </c>
      <c r="C1557" s="12"/>
      <c r="D1557" s="12"/>
      <c r="M1557" s="10"/>
      <c r="N1557" s="10"/>
      <c r="U1557" s="42"/>
      <c r="V1557" s="42"/>
      <c r="W1557" s="42"/>
      <c r="X1557" s="24"/>
      <c r="Y1557" s="24"/>
      <c r="Z1557" s="24"/>
      <c r="AB1557" s="24"/>
    </row>
    <row r="1558" spans="1:28" s="11" customFormat="1" ht="20.100000000000001" customHeight="1" x14ac:dyDescent="0.25">
      <c r="A1558" s="12" t="str">
        <f>IF(ISBLANK(CLASSI!$B1573),"",IFERROR(CLASSI!$B1573,""))</f>
        <v/>
      </c>
      <c r="B1558" s="12" t="str">
        <f>IF(ISBLANK(VLOOKUP($A1558,CLASSI!$B:$E,2,FALSE)),"",IFERROR(VLOOKUP($A1558,CLASSI!$B:$E,2,FALSE),""))</f>
        <v/>
      </c>
      <c r="C1558" s="12"/>
      <c r="D1558" s="12"/>
      <c r="M1558" s="10"/>
      <c r="N1558" s="10"/>
      <c r="U1558" s="42"/>
      <c r="V1558" s="42"/>
      <c r="W1558" s="42"/>
      <c r="X1558" s="24"/>
      <c r="Y1558" s="24"/>
      <c r="Z1558" s="24"/>
      <c r="AB1558" s="24"/>
    </row>
    <row r="1559" spans="1:28" s="11" customFormat="1" ht="20.100000000000001" customHeight="1" x14ac:dyDescent="0.25">
      <c r="A1559" s="12" t="str">
        <f>IF(ISBLANK(CLASSI!$B1574),"",IFERROR(CLASSI!$B1574,""))</f>
        <v/>
      </c>
      <c r="B1559" s="12" t="str">
        <f>IF(ISBLANK(VLOOKUP($A1559,CLASSI!$B:$E,2,FALSE)),"",IFERROR(VLOOKUP($A1559,CLASSI!$B:$E,2,FALSE),""))</f>
        <v/>
      </c>
      <c r="C1559" s="12"/>
      <c r="D1559" s="12"/>
      <c r="M1559" s="10"/>
      <c r="N1559" s="10"/>
      <c r="U1559" s="42"/>
      <c r="V1559" s="42"/>
      <c r="W1559" s="42"/>
      <c r="X1559" s="24"/>
      <c r="Y1559" s="24"/>
      <c r="Z1559" s="24"/>
      <c r="AB1559" s="24"/>
    </row>
    <row r="1560" spans="1:28" s="11" customFormat="1" ht="20.100000000000001" customHeight="1" x14ac:dyDescent="0.25">
      <c r="A1560" s="12" t="str">
        <f>IF(ISBLANK(CLASSI!$B1575),"",IFERROR(CLASSI!$B1575,""))</f>
        <v/>
      </c>
      <c r="B1560" s="12" t="str">
        <f>IF(ISBLANK(VLOOKUP($A1560,CLASSI!$B:$E,2,FALSE)),"",IFERROR(VLOOKUP($A1560,CLASSI!$B:$E,2,FALSE),""))</f>
        <v/>
      </c>
      <c r="C1560" s="12"/>
      <c r="D1560" s="12"/>
      <c r="M1560" s="10"/>
      <c r="N1560" s="10"/>
      <c r="U1560" s="42"/>
      <c r="V1560" s="42"/>
      <c r="W1560" s="42"/>
      <c r="X1560" s="24"/>
      <c r="Y1560" s="24"/>
      <c r="Z1560" s="24"/>
      <c r="AB1560" s="24"/>
    </row>
    <row r="1561" spans="1:28" s="11" customFormat="1" ht="20.100000000000001" customHeight="1" x14ac:dyDescent="0.25">
      <c r="A1561" s="12" t="str">
        <f>IF(ISBLANK(CLASSI!$B1576),"",IFERROR(CLASSI!$B1576,""))</f>
        <v/>
      </c>
      <c r="B1561" s="12" t="str">
        <f>IF(ISBLANK(VLOOKUP($A1561,CLASSI!$B:$E,2,FALSE)),"",IFERROR(VLOOKUP($A1561,CLASSI!$B:$E,2,FALSE),""))</f>
        <v/>
      </c>
      <c r="C1561" s="12"/>
      <c r="D1561" s="12"/>
      <c r="M1561" s="10"/>
      <c r="N1561" s="10"/>
      <c r="U1561" s="42"/>
      <c r="V1561" s="42"/>
      <c r="W1561" s="42"/>
      <c r="X1561" s="24"/>
      <c r="Y1561" s="24"/>
      <c r="Z1561" s="24"/>
      <c r="AB1561" s="24"/>
    </row>
    <row r="1562" spans="1:28" s="11" customFormat="1" ht="20.100000000000001" customHeight="1" x14ac:dyDescent="0.25">
      <c r="A1562" s="12" t="str">
        <f>IF(ISBLANK(CLASSI!$B1577),"",IFERROR(CLASSI!$B1577,""))</f>
        <v/>
      </c>
      <c r="B1562" s="12" t="str">
        <f>IF(ISBLANK(VLOOKUP($A1562,CLASSI!$B:$E,2,FALSE)),"",IFERROR(VLOOKUP($A1562,CLASSI!$B:$E,2,FALSE),""))</f>
        <v/>
      </c>
      <c r="C1562" s="12"/>
      <c r="D1562" s="12"/>
      <c r="M1562" s="10"/>
      <c r="N1562" s="10"/>
      <c r="U1562" s="42"/>
      <c r="V1562" s="42"/>
      <c r="W1562" s="42"/>
      <c r="X1562" s="24"/>
      <c r="Y1562" s="24"/>
      <c r="Z1562" s="24"/>
      <c r="AB1562" s="24"/>
    </row>
    <row r="1563" spans="1:28" s="11" customFormat="1" ht="20.100000000000001" customHeight="1" x14ac:dyDescent="0.25">
      <c r="A1563" s="12" t="str">
        <f>IF(ISBLANK(CLASSI!$B1578),"",IFERROR(CLASSI!$B1578,""))</f>
        <v/>
      </c>
      <c r="B1563" s="12" t="str">
        <f>IF(ISBLANK(VLOOKUP($A1563,CLASSI!$B:$E,2,FALSE)),"",IFERROR(VLOOKUP($A1563,CLASSI!$B:$E,2,FALSE),""))</f>
        <v/>
      </c>
      <c r="C1563" s="12"/>
      <c r="D1563" s="12"/>
      <c r="M1563" s="10"/>
      <c r="N1563" s="10"/>
      <c r="U1563" s="42"/>
      <c r="V1563" s="42"/>
      <c r="W1563" s="42"/>
      <c r="X1563" s="24"/>
      <c r="Y1563" s="24"/>
      <c r="Z1563" s="24"/>
      <c r="AB1563" s="24"/>
    </row>
    <row r="1564" spans="1:28" s="11" customFormat="1" ht="20.100000000000001" customHeight="1" x14ac:dyDescent="0.25">
      <c r="A1564" s="12" t="str">
        <f>IF(ISBLANK(CLASSI!$B1579),"",IFERROR(CLASSI!$B1579,""))</f>
        <v/>
      </c>
      <c r="B1564" s="12" t="str">
        <f>IF(ISBLANK(VLOOKUP($A1564,CLASSI!$B:$E,2,FALSE)),"",IFERROR(VLOOKUP($A1564,CLASSI!$B:$E,2,FALSE),""))</f>
        <v/>
      </c>
      <c r="C1564" s="12"/>
      <c r="D1564" s="12"/>
      <c r="M1564" s="10"/>
      <c r="N1564" s="10"/>
      <c r="U1564" s="42"/>
      <c r="V1564" s="42"/>
      <c r="W1564" s="42"/>
      <c r="X1564" s="24"/>
      <c r="Y1564" s="24"/>
      <c r="Z1564" s="24"/>
      <c r="AB1564" s="24"/>
    </row>
    <row r="1565" spans="1:28" s="11" customFormat="1" ht="20.100000000000001" customHeight="1" x14ac:dyDescent="0.25">
      <c r="A1565" s="12" t="str">
        <f>IF(ISBLANK(CLASSI!$B1580),"",IFERROR(CLASSI!$B1580,""))</f>
        <v/>
      </c>
      <c r="B1565" s="12" t="str">
        <f>IF(ISBLANK(VLOOKUP($A1565,CLASSI!$B:$E,2,FALSE)),"",IFERROR(VLOOKUP($A1565,CLASSI!$B:$E,2,FALSE),""))</f>
        <v/>
      </c>
      <c r="C1565" s="12"/>
      <c r="D1565" s="12"/>
      <c r="M1565" s="10"/>
      <c r="N1565" s="10"/>
      <c r="U1565" s="42"/>
      <c r="V1565" s="42"/>
      <c r="W1565" s="42"/>
      <c r="X1565" s="24"/>
      <c r="Y1565" s="24"/>
      <c r="Z1565" s="24"/>
      <c r="AB1565" s="24"/>
    </row>
    <row r="1566" spans="1:28" s="11" customFormat="1" ht="20.100000000000001" customHeight="1" x14ac:dyDescent="0.25">
      <c r="A1566" s="12" t="str">
        <f>IF(ISBLANK(CLASSI!$B1581),"",IFERROR(CLASSI!$B1581,""))</f>
        <v/>
      </c>
      <c r="B1566" s="12" t="str">
        <f>IF(ISBLANK(VLOOKUP($A1566,CLASSI!$B:$E,2,FALSE)),"",IFERROR(VLOOKUP($A1566,CLASSI!$B:$E,2,FALSE),""))</f>
        <v/>
      </c>
      <c r="C1566" s="12"/>
      <c r="D1566" s="12"/>
      <c r="M1566" s="10"/>
      <c r="N1566" s="10"/>
      <c r="U1566" s="42"/>
      <c r="V1566" s="42"/>
      <c r="W1566" s="42"/>
      <c r="X1566" s="24"/>
      <c r="Y1566" s="24"/>
      <c r="Z1566" s="24"/>
      <c r="AB1566" s="24"/>
    </row>
    <row r="1567" spans="1:28" s="11" customFormat="1" ht="20.100000000000001" customHeight="1" x14ac:dyDescent="0.25">
      <c r="A1567" s="12" t="str">
        <f>IF(ISBLANK(CLASSI!$B1582),"",IFERROR(CLASSI!$B1582,""))</f>
        <v/>
      </c>
      <c r="B1567" s="12" t="str">
        <f>IF(ISBLANK(VLOOKUP($A1567,CLASSI!$B:$E,2,FALSE)),"",IFERROR(VLOOKUP($A1567,CLASSI!$B:$E,2,FALSE),""))</f>
        <v/>
      </c>
      <c r="C1567" s="12"/>
      <c r="D1567" s="12"/>
      <c r="M1567" s="10"/>
      <c r="N1567" s="10"/>
      <c r="U1567" s="42"/>
      <c r="V1567" s="42"/>
      <c r="W1567" s="42"/>
      <c r="X1567" s="24"/>
      <c r="Y1567" s="24"/>
      <c r="Z1567" s="24"/>
      <c r="AB1567" s="24"/>
    </row>
    <row r="1568" spans="1:28" s="11" customFormat="1" ht="20.100000000000001" customHeight="1" x14ac:dyDescent="0.25">
      <c r="A1568" s="12" t="str">
        <f>IF(ISBLANK(CLASSI!$B1583),"",IFERROR(CLASSI!$B1583,""))</f>
        <v/>
      </c>
      <c r="B1568" s="12" t="str">
        <f>IF(ISBLANK(VLOOKUP($A1568,CLASSI!$B:$E,2,FALSE)),"",IFERROR(VLOOKUP($A1568,CLASSI!$B:$E,2,FALSE),""))</f>
        <v/>
      </c>
      <c r="C1568" s="12"/>
      <c r="D1568" s="12"/>
      <c r="M1568" s="10"/>
      <c r="N1568" s="10"/>
      <c r="U1568" s="42"/>
      <c r="V1568" s="42"/>
      <c r="W1568" s="42"/>
      <c r="X1568" s="24"/>
      <c r="Y1568" s="24"/>
      <c r="Z1568" s="24"/>
      <c r="AB1568" s="24"/>
    </row>
    <row r="1569" spans="1:28" s="11" customFormat="1" ht="20.100000000000001" customHeight="1" x14ac:dyDescent="0.25">
      <c r="A1569" s="12" t="str">
        <f>IF(ISBLANK(CLASSI!$B1584),"",IFERROR(CLASSI!$B1584,""))</f>
        <v/>
      </c>
      <c r="B1569" s="12" t="str">
        <f>IF(ISBLANK(VLOOKUP($A1569,CLASSI!$B:$E,2,FALSE)),"",IFERROR(VLOOKUP($A1569,CLASSI!$B:$E,2,FALSE),""))</f>
        <v/>
      </c>
      <c r="C1569" s="12"/>
      <c r="D1569" s="12"/>
      <c r="M1569" s="10"/>
      <c r="N1569" s="10"/>
      <c r="U1569" s="42"/>
      <c r="V1569" s="42"/>
      <c r="W1569" s="42"/>
      <c r="X1569" s="24"/>
      <c r="Y1569" s="24"/>
      <c r="Z1569" s="24"/>
      <c r="AB1569" s="24"/>
    </row>
    <row r="1570" spans="1:28" s="11" customFormat="1" ht="20.100000000000001" customHeight="1" x14ac:dyDescent="0.25">
      <c r="A1570" s="12" t="str">
        <f>IF(ISBLANK(CLASSI!$B1585),"",IFERROR(CLASSI!$B1585,""))</f>
        <v/>
      </c>
      <c r="B1570" s="12" t="str">
        <f>IF(ISBLANK(VLOOKUP($A1570,CLASSI!$B:$E,2,FALSE)),"",IFERROR(VLOOKUP($A1570,CLASSI!$B:$E,2,FALSE),""))</f>
        <v/>
      </c>
      <c r="C1570" s="12"/>
      <c r="D1570" s="12"/>
      <c r="M1570" s="10"/>
      <c r="N1570" s="10"/>
      <c r="U1570" s="42"/>
      <c r="V1570" s="42"/>
      <c r="W1570" s="42"/>
      <c r="X1570" s="24"/>
      <c r="Y1570" s="24"/>
      <c r="Z1570" s="24"/>
      <c r="AB1570" s="24"/>
    </row>
    <row r="1571" spans="1:28" s="11" customFormat="1" ht="20.100000000000001" customHeight="1" x14ac:dyDescent="0.25">
      <c r="A1571" s="12" t="str">
        <f>IF(ISBLANK(CLASSI!$B1586),"",IFERROR(CLASSI!$B1586,""))</f>
        <v/>
      </c>
      <c r="B1571" s="12" t="str">
        <f>IF(ISBLANK(VLOOKUP($A1571,CLASSI!$B:$E,2,FALSE)),"",IFERROR(VLOOKUP($A1571,CLASSI!$B:$E,2,FALSE),""))</f>
        <v/>
      </c>
      <c r="C1571" s="12"/>
      <c r="D1571" s="12"/>
      <c r="M1571" s="10"/>
      <c r="N1571" s="10"/>
      <c r="U1571" s="42"/>
      <c r="V1571" s="42"/>
      <c r="W1571" s="42"/>
      <c r="X1571" s="24"/>
      <c r="Y1571" s="24"/>
      <c r="Z1571" s="24"/>
      <c r="AB1571" s="24"/>
    </row>
    <row r="1572" spans="1:28" s="11" customFormat="1" ht="20.100000000000001" customHeight="1" x14ac:dyDescent="0.25">
      <c r="A1572" s="12" t="str">
        <f>IF(ISBLANK(CLASSI!$B1587),"",IFERROR(CLASSI!$B1587,""))</f>
        <v/>
      </c>
      <c r="B1572" s="12" t="str">
        <f>IF(ISBLANK(VLOOKUP($A1572,CLASSI!$B:$E,2,FALSE)),"",IFERROR(VLOOKUP($A1572,CLASSI!$B:$E,2,FALSE),""))</f>
        <v/>
      </c>
      <c r="C1572" s="12"/>
      <c r="D1572" s="12"/>
      <c r="M1572" s="10"/>
      <c r="N1572" s="10"/>
      <c r="U1572" s="42"/>
      <c r="V1572" s="42"/>
      <c r="W1572" s="42"/>
      <c r="X1572" s="24"/>
      <c r="Y1572" s="24"/>
      <c r="Z1572" s="24"/>
      <c r="AB1572" s="24"/>
    </row>
    <row r="1573" spans="1:28" s="11" customFormat="1" ht="20.100000000000001" customHeight="1" x14ac:dyDescent="0.25">
      <c r="A1573" s="12" t="str">
        <f>IF(ISBLANK(CLASSI!$B1588),"",IFERROR(CLASSI!$B1588,""))</f>
        <v/>
      </c>
      <c r="B1573" s="12" t="str">
        <f>IF(ISBLANK(VLOOKUP($A1573,CLASSI!$B:$E,2,FALSE)),"",IFERROR(VLOOKUP($A1573,CLASSI!$B:$E,2,FALSE),""))</f>
        <v/>
      </c>
      <c r="C1573" s="12"/>
      <c r="D1573" s="12"/>
      <c r="M1573" s="10"/>
      <c r="N1573" s="10"/>
      <c r="U1573" s="42"/>
      <c r="V1573" s="42"/>
      <c r="W1573" s="42"/>
      <c r="X1573" s="24"/>
      <c r="Y1573" s="24"/>
      <c r="Z1573" s="24"/>
      <c r="AB1573" s="24"/>
    </row>
    <row r="1574" spans="1:28" s="11" customFormat="1" ht="20.100000000000001" customHeight="1" x14ac:dyDescent="0.25">
      <c r="A1574" s="12" t="str">
        <f>IF(ISBLANK(CLASSI!$B1589),"",IFERROR(CLASSI!$B1589,""))</f>
        <v/>
      </c>
      <c r="B1574" s="12" t="str">
        <f>IF(ISBLANK(VLOOKUP($A1574,CLASSI!$B:$E,2,FALSE)),"",IFERROR(VLOOKUP($A1574,CLASSI!$B:$E,2,FALSE),""))</f>
        <v/>
      </c>
      <c r="C1574" s="12"/>
      <c r="D1574" s="12"/>
      <c r="M1574" s="10"/>
      <c r="N1574" s="10"/>
      <c r="U1574" s="42"/>
      <c r="V1574" s="42"/>
      <c r="W1574" s="42"/>
      <c r="X1574" s="24"/>
      <c r="Y1574" s="24"/>
      <c r="Z1574" s="24"/>
      <c r="AB1574" s="24"/>
    </row>
    <row r="1575" spans="1:28" s="11" customFormat="1" ht="20.100000000000001" customHeight="1" x14ac:dyDescent="0.25">
      <c r="A1575" s="12" t="str">
        <f>IF(ISBLANK(CLASSI!$B1590),"",IFERROR(CLASSI!$B1590,""))</f>
        <v/>
      </c>
      <c r="B1575" s="12" t="str">
        <f>IF(ISBLANK(VLOOKUP($A1575,CLASSI!$B:$E,2,FALSE)),"",IFERROR(VLOOKUP($A1575,CLASSI!$B:$E,2,FALSE),""))</f>
        <v/>
      </c>
      <c r="C1575" s="12"/>
      <c r="D1575" s="12"/>
      <c r="M1575" s="10"/>
      <c r="N1575" s="10"/>
      <c r="U1575" s="42"/>
      <c r="V1575" s="42"/>
      <c r="W1575" s="42"/>
      <c r="X1575" s="24"/>
      <c r="Y1575" s="24"/>
      <c r="Z1575" s="24"/>
      <c r="AB1575" s="24"/>
    </row>
    <row r="1576" spans="1:28" s="11" customFormat="1" ht="20.100000000000001" customHeight="1" x14ac:dyDescent="0.25">
      <c r="A1576" s="12" t="str">
        <f>IF(ISBLANK(CLASSI!$B1591),"",IFERROR(CLASSI!$B1591,""))</f>
        <v/>
      </c>
      <c r="B1576" s="12" t="str">
        <f>IF(ISBLANK(VLOOKUP($A1576,CLASSI!$B:$E,2,FALSE)),"",IFERROR(VLOOKUP($A1576,CLASSI!$B:$E,2,FALSE),""))</f>
        <v/>
      </c>
      <c r="C1576" s="12"/>
      <c r="D1576" s="12"/>
      <c r="M1576" s="10"/>
      <c r="N1576" s="10"/>
      <c r="U1576" s="42"/>
      <c r="V1576" s="42"/>
      <c r="W1576" s="42"/>
      <c r="X1576" s="24"/>
      <c r="Y1576" s="24"/>
      <c r="Z1576" s="24"/>
      <c r="AB1576" s="24"/>
    </row>
    <row r="1577" spans="1:28" s="11" customFormat="1" ht="20.100000000000001" customHeight="1" x14ac:dyDescent="0.25">
      <c r="A1577" s="12" t="str">
        <f>IF(ISBLANK(CLASSI!$B1592),"",IFERROR(CLASSI!$B1592,""))</f>
        <v/>
      </c>
      <c r="B1577" s="12" t="str">
        <f>IF(ISBLANK(VLOOKUP($A1577,CLASSI!$B:$E,2,FALSE)),"",IFERROR(VLOOKUP($A1577,CLASSI!$B:$E,2,FALSE),""))</f>
        <v/>
      </c>
      <c r="C1577" s="12"/>
      <c r="D1577" s="12"/>
      <c r="M1577" s="10"/>
      <c r="N1577" s="10"/>
      <c r="U1577" s="42"/>
      <c r="V1577" s="42"/>
      <c r="W1577" s="42"/>
      <c r="X1577" s="24"/>
      <c r="Y1577" s="24"/>
      <c r="Z1577" s="24"/>
      <c r="AB1577" s="24"/>
    </row>
    <row r="1578" spans="1:28" s="11" customFormat="1" ht="20.100000000000001" customHeight="1" x14ac:dyDescent="0.25">
      <c r="A1578" s="12" t="str">
        <f>IF(ISBLANK(CLASSI!$B1593),"",IFERROR(CLASSI!$B1593,""))</f>
        <v/>
      </c>
      <c r="B1578" s="12" t="str">
        <f>IF(ISBLANK(VLOOKUP($A1578,CLASSI!$B:$E,2,FALSE)),"",IFERROR(VLOOKUP($A1578,CLASSI!$B:$E,2,FALSE),""))</f>
        <v/>
      </c>
      <c r="C1578" s="12"/>
      <c r="D1578" s="12"/>
      <c r="M1578" s="10"/>
      <c r="N1578" s="10"/>
      <c r="U1578" s="42"/>
      <c r="V1578" s="42"/>
      <c r="W1578" s="42"/>
      <c r="X1578" s="24"/>
      <c r="Y1578" s="24"/>
      <c r="Z1578" s="24"/>
      <c r="AB1578" s="24"/>
    </row>
    <row r="1579" spans="1:28" s="11" customFormat="1" ht="20.100000000000001" customHeight="1" x14ac:dyDescent="0.25">
      <c r="A1579" s="12" t="str">
        <f>IF(ISBLANK(CLASSI!$B1594),"",IFERROR(CLASSI!$B1594,""))</f>
        <v/>
      </c>
      <c r="B1579" s="12" t="str">
        <f>IF(ISBLANK(VLOOKUP($A1579,CLASSI!$B:$E,2,FALSE)),"",IFERROR(VLOOKUP($A1579,CLASSI!$B:$E,2,FALSE),""))</f>
        <v/>
      </c>
      <c r="C1579" s="12"/>
      <c r="D1579" s="12"/>
      <c r="M1579" s="10"/>
      <c r="N1579" s="10"/>
      <c r="U1579" s="42"/>
      <c r="V1579" s="42"/>
      <c r="W1579" s="42"/>
      <c r="X1579" s="24"/>
      <c r="Y1579" s="24"/>
      <c r="Z1579" s="24"/>
      <c r="AB1579" s="24"/>
    </row>
    <row r="1580" spans="1:28" s="11" customFormat="1" ht="20.100000000000001" customHeight="1" x14ac:dyDescent="0.25">
      <c r="A1580" s="12" t="str">
        <f>IF(ISBLANK(CLASSI!$B1595),"",IFERROR(CLASSI!$B1595,""))</f>
        <v/>
      </c>
      <c r="B1580" s="12" t="str">
        <f>IF(ISBLANK(VLOOKUP($A1580,CLASSI!$B:$E,2,FALSE)),"",IFERROR(VLOOKUP($A1580,CLASSI!$B:$E,2,FALSE),""))</f>
        <v/>
      </c>
      <c r="C1580" s="12"/>
      <c r="D1580" s="12"/>
      <c r="M1580" s="10"/>
      <c r="N1580" s="10"/>
      <c r="U1580" s="42"/>
      <c r="V1580" s="42"/>
      <c r="W1580" s="42"/>
      <c r="X1580" s="24"/>
      <c r="Y1580" s="24"/>
      <c r="Z1580" s="24"/>
      <c r="AB1580" s="24"/>
    </row>
    <row r="1581" spans="1:28" s="11" customFormat="1" ht="20.100000000000001" customHeight="1" x14ac:dyDescent="0.25">
      <c r="A1581" s="12" t="str">
        <f>IF(ISBLANK(CLASSI!$B1596),"",IFERROR(CLASSI!$B1596,""))</f>
        <v/>
      </c>
      <c r="B1581" s="12" t="str">
        <f>IF(ISBLANK(VLOOKUP($A1581,CLASSI!$B:$E,2,FALSE)),"",IFERROR(VLOOKUP($A1581,CLASSI!$B:$E,2,FALSE),""))</f>
        <v/>
      </c>
      <c r="C1581" s="12"/>
      <c r="D1581" s="12"/>
      <c r="M1581" s="10"/>
      <c r="N1581" s="10"/>
      <c r="U1581" s="42"/>
      <c r="V1581" s="42"/>
      <c r="W1581" s="42"/>
      <c r="X1581" s="24"/>
      <c r="Y1581" s="24"/>
      <c r="Z1581" s="24"/>
      <c r="AB1581" s="24"/>
    </row>
    <row r="1582" spans="1:28" s="11" customFormat="1" ht="20.100000000000001" customHeight="1" x14ac:dyDescent="0.25">
      <c r="A1582" s="12" t="str">
        <f>IF(ISBLANK(CLASSI!$B1597),"",IFERROR(CLASSI!$B1597,""))</f>
        <v/>
      </c>
      <c r="B1582" s="12" t="str">
        <f>IF(ISBLANK(VLOOKUP($A1582,CLASSI!$B:$E,2,FALSE)),"",IFERROR(VLOOKUP($A1582,CLASSI!$B:$E,2,FALSE),""))</f>
        <v/>
      </c>
      <c r="C1582" s="12"/>
      <c r="D1582" s="12"/>
      <c r="M1582" s="10"/>
      <c r="N1582" s="10"/>
      <c r="U1582" s="42"/>
      <c r="V1582" s="42"/>
      <c r="W1582" s="42"/>
      <c r="X1582" s="24"/>
      <c r="Y1582" s="24"/>
      <c r="Z1582" s="24"/>
      <c r="AB1582" s="24"/>
    </row>
    <row r="1583" spans="1:28" s="11" customFormat="1" ht="20.100000000000001" customHeight="1" x14ac:dyDescent="0.25">
      <c r="A1583" s="12" t="str">
        <f>IF(ISBLANK(CLASSI!$B1598),"",IFERROR(CLASSI!$B1598,""))</f>
        <v/>
      </c>
      <c r="B1583" s="12" t="str">
        <f>IF(ISBLANK(VLOOKUP($A1583,CLASSI!$B:$E,2,FALSE)),"",IFERROR(VLOOKUP($A1583,CLASSI!$B:$E,2,FALSE),""))</f>
        <v/>
      </c>
      <c r="C1583" s="12"/>
      <c r="D1583" s="12"/>
      <c r="M1583" s="10"/>
      <c r="N1583" s="10"/>
      <c r="U1583" s="42"/>
      <c r="V1583" s="42"/>
      <c r="W1583" s="42"/>
      <c r="X1583" s="24"/>
      <c r="Y1583" s="24"/>
      <c r="Z1583" s="24"/>
      <c r="AB1583" s="24"/>
    </row>
    <row r="1584" spans="1:28" s="11" customFormat="1" ht="20.100000000000001" customHeight="1" x14ac:dyDescent="0.25">
      <c r="A1584" s="12" t="str">
        <f>IF(ISBLANK(CLASSI!$B1599),"",IFERROR(CLASSI!$B1599,""))</f>
        <v/>
      </c>
      <c r="B1584" s="12" t="str">
        <f>IF(ISBLANK(VLOOKUP($A1584,CLASSI!$B:$E,2,FALSE)),"",IFERROR(VLOOKUP($A1584,CLASSI!$B:$E,2,FALSE),""))</f>
        <v/>
      </c>
      <c r="C1584" s="12"/>
      <c r="D1584" s="12"/>
      <c r="M1584" s="10"/>
      <c r="N1584" s="10"/>
      <c r="U1584" s="42"/>
      <c r="V1584" s="42"/>
      <c r="W1584" s="42"/>
      <c r="X1584" s="24"/>
      <c r="Y1584" s="24"/>
      <c r="Z1584" s="24"/>
      <c r="AB1584" s="24"/>
    </row>
    <row r="1585" spans="1:28" s="11" customFormat="1" ht="20.100000000000001" customHeight="1" x14ac:dyDescent="0.25">
      <c r="A1585" s="12" t="str">
        <f>IF(ISBLANK(CLASSI!$B1600),"",IFERROR(CLASSI!$B1600,""))</f>
        <v/>
      </c>
      <c r="B1585" s="12" t="str">
        <f>IF(ISBLANK(VLOOKUP($A1585,CLASSI!$B:$E,2,FALSE)),"",IFERROR(VLOOKUP($A1585,CLASSI!$B:$E,2,FALSE),""))</f>
        <v/>
      </c>
      <c r="C1585" s="12"/>
      <c r="D1585" s="12"/>
      <c r="M1585" s="10"/>
      <c r="N1585" s="10"/>
      <c r="U1585" s="42"/>
      <c r="V1585" s="42"/>
      <c r="W1585" s="42"/>
      <c r="X1585" s="24"/>
      <c r="Y1585" s="24"/>
      <c r="Z1585" s="24"/>
      <c r="AB1585" s="24"/>
    </row>
    <row r="1586" spans="1:28" s="11" customFormat="1" ht="20.100000000000001" customHeight="1" x14ac:dyDescent="0.25">
      <c r="A1586" s="12" t="str">
        <f>IF(ISBLANK(CLASSI!$B1601),"",IFERROR(CLASSI!$B1601,""))</f>
        <v/>
      </c>
      <c r="B1586" s="12" t="str">
        <f>IF(ISBLANK(VLOOKUP($A1586,CLASSI!$B:$E,2,FALSE)),"",IFERROR(VLOOKUP($A1586,CLASSI!$B:$E,2,FALSE),""))</f>
        <v/>
      </c>
      <c r="C1586" s="12"/>
      <c r="D1586" s="12"/>
      <c r="M1586" s="10"/>
      <c r="N1586" s="10"/>
      <c r="U1586" s="42"/>
      <c r="V1586" s="42"/>
      <c r="W1586" s="42"/>
      <c r="X1586" s="24"/>
      <c r="Y1586" s="24"/>
      <c r="Z1586" s="24"/>
      <c r="AB1586" s="24"/>
    </row>
    <row r="1587" spans="1:28" s="11" customFormat="1" ht="20.100000000000001" customHeight="1" x14ac:dyDescent="0.25">
      <c r="A1587" s="12" t="str">
        <f>IF(ISBLANK(CLASSI!$B1602),"",IFERROR(CLASSI!$B1602,""))</f>
        <v/>
      </c>
      <c r="B1587" s="12" t="str">
        <f>IF(ISBLANK(VLOOKUP($A1587,CLASSI!$B:$E,2,FALSE)),"",IFERROR(VLOOKUP($A1587,CLASSI!$B:$E,2,FALSE),""))</f>
        <v/>
      </c>
      <c r="C1587" s="12"/>
      <c r="D1587" s="12"/>
      <c r="M1587" s="10"/>
      <c r="N1587" s="10"/>
      <c r="U1587" s="42"/>
      <c r="V1587" s="42"/>
      <c r="W1587" s="42"/>
      <c r="X1587" s="24"/>
      <c r="Y1587" s="24"/>
      <c r="Z1587" s="24"/>
      <c r="AB1587" s="24"/>
    </row>
    <row r="1588" spans="1:28" s="11" customFormat="1" ht="20.100000000000001" customHeight="1" x14ac:dyDescent="0.25">
      <c r="A1588" s="12" t="str">
        <f>IF(ISBLANK(CLASSI!$B1603),"",IFERROR(CLASSI!$B1603,""))</f>
        <v/>
      </c>
      <c r="B1588" s="12" t="str">
        <f>IF(ISBLANK(VLOOKUP($A1588,CLASSI!$B:$E,2,FALSE)),"",IFERROR(VLOOKUP($A1588,CLASSI!$B:$E,2,FALSE),""))</f>
        <v/>
      </c>
      <c r="C1588" s="12"/>
      <c r="D1588" s="12"/>
      <c r="M1588" s="10"/>
      <c r="N1588" s="10"/>
      <c r="U1588" s="42"/>
      <c r="V1588" s="42"/>
      <c r="W1588" s="42"/>
      <c r="X1588" s="24"/>
      <c r="Y1588" s="24"/>
      <c r="Z1588" s="24"/>
      <c r="AB1588" s="24"/>
    </row>
    <row r="1589" spans="1:28" s="11" customFormat="1" ht="20.100000000000001" customHeight="1" x14ac:dyDescent="0.25">
      <c r="A1589" s="12" t="str">
        <f>IF(ISBLANK(CLASSI!$B1604),"",IFERROR(CLASSI!$B1604,""))</f>
        <v/>
      </c>
      <c r="B1589" s="12" t="str">
        <f>IF(ISBLANK(VLOOKUP($A1589,CLASSI!$B:$E,2,FALSE)),"",IFERROR(VLOOKUP($A1589,CLASSI!$B:$E,2,FALSE),""))</f>
        <v/>
      </c>
      <c r="C1589" s="12"/>
      <c r="D1589" s="12"/>
      <c r="M1589" s="10"/>
      <c r="N1589" s="10"/>
      <c r="U1589" s="42"/>
      <c r="V1589" s="42"/>
      <c r="W1589" s="42"/>
      <c r="X1589" s="24"/>
      <c r="Y1589" s="24"/>
      <c r="Z1589" s="24"/>
      <c r="AB1589" s="24"/>
    </row>
    <row r="1590" spans="1:28" s="11" customFormat="1" ht="20.100000000000001" customHeight="1" x14ac:dyDescent="0.25">
      <c r="A1590" s="12" t="str">
        <f>IF(ISBLANK(CLASSI!$B1605),"",IFERROR(CLASSI!$B1605,""))</f>
        <v/>
      </c>
      <c r="B1590" s="12" t="str">
        <f>IF(ISBLANK(VLOOKUP($A1590,CLASSI!$B:$E,2,FALSE)),"",IFERROR(VLOOKUP($A1590,CLASSI!$B:$E,2,FALSE),""))</f>
        <v/>
      </c>
      <c r="C1590" s="12"/>
      <c r="D1590" s="12"/>
      <c r="M1590" s="10"/>
      <c r="N1590" s="10"/>
      <c r="U1590" s="42"/>
      <c r="V1590" s="42"/>
      <c r="W1590" s="42"/>
      <c r="X1590" s="24"/>
      <c r="Y1590" s="24"/>
      <c r="Z1590" s="24"/>
      <c r="AB1590" s="24"/>
    </row>
    <row r="1591" spans="1:28" s="11" customFormat="1" ht="20.100000000000001" customHeight="1" x14ac:dyDescent="0.25">
      <c r="A1591" s="12" t="str">
        <f>IF(ISBLANK(CLASSI!$B1606),"",IFERROR(CLASSI!$B1606,""))</f>
        <v/>
      </c>
      <c r="B1591" s="12" t="str">
        <f>IF(ISBLANK(VLOOKUP($A1591,CLASSI!$B:$E,2,FALSE)),"",IFERROR(VLOOKUP($A1591,CLASSI!$B:$E,2,FALSE),""))</f>
        <v/>
      </c>
      <c r="C1591" s="12"/>
      <c r="D1591" s="12"/>
      <c r="M1591" s="10"/>
      <c r="N1591" s="10"/>
      <c r="U1591" s="42"/>
      <c r="V1591" s="42"/>
      <c r="W1591" s="42"/>
      <c r="X1591" s="24"/>
      <c r="Y1591" s="24"/>
      <c r="Z1591" s="24"/>
      <c r="AB1591" s="24"/>
    </row>
    <row r="1592" spans="1:28" s="11" customFormat="1" ht="20.100000000000001" customHeight="1" x14ac:dyDescent="0.25">
      <c r="A1592" s="12" t="str">
        <f>IF(ISBLANK(CLASSI!$B1607),"",IFERROR(CLASSI!$B1607,""))</f>
        <v/>
      </c>
      <c r="B1592" s="12" t="str">
        <f>IF(ISBLANK(VLOOKUP($A1592,CLASSI!$B:$E,2,FALSE)),"",IFERROR(VLOOKUP($A1592,CLASSI!$B:$E,2,FALSE),""))</f>
        <v/>
      </c>
      <c r="C1592" s="12"/>
      <c r="D1592" s="12"/>
      <c r="M1592" s="10"/>
      <c r="N1592" s="10"/>
      <c r="U1592" s="42"/>
      <c r="V1592" s="42"/>
      <c r="W1592" s="42"/>
      <c r="X1592" s="24"/>
      <c r="Y1592" s="24"/>
      <c r="Z1592" s="24"/>
      <c r="AB1592" s="24"/>
    </row>
    <row r="1593" spans="1:28" s="11" customFormat="1" ht="20.100000000000001" customHeight="1" x14ac:dyDescent="0.25">
      <c r="A1593" s="12" t="str">
        <f>IF(ISBLANK(CLASSI!$B1608),"",IFERROR(CLASSI!$B1608,""))</f>
        <v/>
      </c>
      <c r="B1593" s="12" t="str">
        <f>IF(ISBLANK(VLOOKUP($A1593,CLASSI!$B:$E,2,FALSE)),"",IFERROR(VLOOKUP($A1593,CLASSI!$B:$E,2,FALSE),""))</f>
        <v/>
      </c>
      <c r="C1593" s="12"/>
      <c r="D1593" s="12"/>
      <c r="M1593" s="10"/>
      <c r="N1593" s="10"/>
      <c r="U1593" s="42"/>
      <c r="V1593" s="42"/>
      <c r="W1593" s="42"/>
      <c r="X1593" s="24"/>
      <c r="Y1593" s="24"/>
      <c r="Z1593" s="24"/>
      <c r="AB1593" s="24"/>
    </row>
    <row r="1594" spans="1:28" s="11" customFormat="1" ht="20.100000000000001" customHeight="1" x14ac:dyDescent="0.25">
      <c r="A1594" s="12" t="str">
        <f>IF(ISBLANK(CLASSI!$B1609),"",IFERROR(CLASSI!$B1609,""))</f>
        <v/>
      </c>
      <c r="B1594" s="12" t="str">
        <f>IF(ISBLANK(VLOOKUP($A1594,CLASSI!$B:$E,2,FALSE)),"",IFERROR(VLOOKUP($A1594,CLASSI!$B:$E,2,FALSE),""))</f>
        <v/>
      </c>
      <c r="C1594" s="12"/>
      <c r="D1594" s="12"/>
      <c r="M1594" s="10"/>
      <c r="N1594" s="10"/>
      <c r="U1594" s="42"/>
      <c r="V1594" s="42"/>
      <c r="W1594" s="42"/>
      <c r="X1594" s="24"/>
      <c r="Y1594" s="24"/>
      <c r="Z1594" s="24"/>
      <c r="AB1594" s="24"/>
    </row>
    <row r="1595" spans="1:28" s="11" customFormat="1" ht="20.100000000000001" customHeight="1" x14ac:dyDescent="0.25">
      <c r="A1595" s="12" t="str">
        <f>IF(ISBLANK(CLASSI!$B1610),"",IFERROR(CLASSI!$B1610,""))</f>
        <v/>
      </c>
      <c r="B1595" s="12" t="str">
        <f>IF(ISBLANK(VLOOKUP($A1595,CLASSI!$B:$E,2,FALSE)),"",IFERROR(VLOOKUP($A1595,CLASSI!$B:$E,2,FALSE),""))</f>
        <v/>
      </c>
      <c r="C1595" s="12"/>
      <c r="D1595" s="12"/>
      <c r="M1595" s="10"/>
      <c r="N1595" s="10"/>
      <c r="U1595" s="42"/>
      <c r="V1595" s="42"/>
      <c r="W1595" s="42"/>
      <c r="X1595" s="24"/>
      <c r="Y1595" s="24"/>
      <c r="Z1595" s="24"/>
      <c r="AB1595" s="24"/>
    </row>
    <row r="1596" spans="1:28" s="11" customFormat="1" ht="20.100000000000001" customHeight="1" x14ac:dyDescent="0.25">
      <c r="A1596" s="12" t="str">
        <f>IF(ISBLANK(CLASSI!$B1611),"",IFERROR(CLASSI!$B1611,""))</f>
        <v/>
      </c>
      <c r="B1596" s="12" t="str">
        <f>IF(ISBLANK(VLOOKUP($A1596,CLASSI!$B:$E,2,FALSE)),"",IFERROR(VLOOKUP($A1596,CLASSI!$B:$E,2,FALSE),""))</f>
        <v/>
      </c>
      <c r="C1596" s="12"/>
      <c r="D1596" s="12"/>
      <c r="M1596" s="10"/>
      <c r="N1596" s="10"/>
      <c r="U1596" s="42"/>
      <c r="V1596" s="42"/>
      <c r="W1596" s="42"/>
      <c r="X1596" s="24"/>
      <c r="Y1596" s="24"/>
      <c r="Z1596" s="24"/>
      <c r="AB1596" s="24"/>
    </row>
    <row r="1597" spans="1:28" s="11" customFormat="1" ht="20.100000000000001" customHeight="1" x14ac:dyDescent="0.25">
      <c r="A1597" s="12" t="str">
        <f>IF(ISBLANK(CLASSI!$B1612),"",IFERROR(CLASSI!$B1612,""))</f>
        <v/>
      </c>
      <c r="B1597" s="12" t="str">
        <f>IF(ISBLANK(VLOOKUP($A1597,CLASSI!$B:$E,2,FALSE)),"",IFERROR(VLOOKUP($A1597,CLASSI!$B:$E,2,FALSE),""))</f>
        <v/>
      </c>
      <c r="C1597" s="12"/>
      <c r="D1597" s="12"/>
      <c r="M1597" s="10"/>
      <c r="N1597" s="10"/>
      <c r="U1597" s="42"/>
      <c r="V1597" s="42"/>
      <c r="W1597" s="42"/>
      <c r="X1597" s="24"/>
      <c r="Y1597" s="24"/>
      <c r="Z1597" s="24"/>
      <c r="AB1597" s="24"/>
    </row>
    <row r="1598" spans="1:28" s="11" customFormat="1" ht="20.100000000000001" customHeight="1" x14ac:dyDescent="0.25">
      <c r="A1598" s="12" t="str">
        <f>IF(ISBLANK(CLASSI!$B1613),"",IFERROR(CLASSI!$B1613,""))</f>
        <v/>
      </c>
      <c r="B1598" s="12" t="str">
        <f>IF(ISBLANK(VLOOKUP($A1598,CLASSI!$B:$E,2,FALSE)),"",IFERROR(VLOOKUP($A1598,CLASSI!$B:$E,2,FALSE),""))</f>
        <v/>
      </c>
      <c r="C1598" s="12"/>
      <c r="D1598" s="12"/>
      <c r="M1598" s="10"/>
      <c r="N1598" s="10"/>
      <c r="U1598" s="42"/>
      <c r="V1598" s="42"/>
      <c r="W1598" s="42"/>
      <c r="X1598" s="24"/>
      <c r="Y1598" s="24"/>
      <c r="Z1598" s="24"/>
      <c r="AB1598" s="24"/>
    </row>
    <row r="1599" spans="1:28" s="11" customFormat="1" ht="20.100000000000001" customHeight="1" x14ac:dyDescent="0.25">
      <c r="A1599" s="12" t="str">
        <f>IF(ISBLANK(CLASSI!$B1614),"",IFERROR(CLASSI!$B1614,""))</f>
        <v/>
      </c>
      <c r="B1599" s="12" t="str">
        <f>IF(ISBLANK(VLOOKUP($A1599,CLASSI!$B:$E,2,FALSE)),"",IFERROR(VLOOKUP($A1599,CLASSI!$B:$E,2,FALSE),""))</f>
        <v/>
      </c>
      <c r="C1599" s="12"/>
      <c r="D1599" s="12"/>
      <c r="M1599" s="10"/>
      <c r="N1599" s="10"/>
      <c r="U1599" s="42"/>
      <c r="V1599" s="42"/>
      <c r="W1599" s="42"/>
      <c r="X1599" s="24"/>
      <c r="Y1599" s="24"/>
      <c r="Z1599" s="24"/>
      <c r="AB1599" s="24"/>
    </row>
    <row r="1600" spans="1:28" s="11" customFormat="1" ht="20.100000000000001" customHeight="1" x14ac:dyDescent="0.25">
      <c r="A1600" s="12" t="str">
        <f>IF(ISBLANK(CLASSI!$B1615),"",IFERROR(CLASSI!$B1615,""))</f>
        <v/>
      </c>
      <c r="B1600" s="12" t="str">
        <f>IF(ISBLANK(VLOOKUP($A1600,CLASSI!$B:$E,2,FALSE)),"",IFERROR(VLOOKUP($A1600,CLASSI!$B:$E,2,FALSE),""))</f>
        <v/>
      </c>
      <c r="C1600" s="12"/>
      <c r="D1600" s="12"/>
      <c r="M1600" s="10"/>
      <c r="N1600" s="10"/>
      <c r="U1600" s="42"/>
      <c r="V1600" s="42"/>
      <c r="W1600" s="42"/>
      <c r="X1600" s="24"/>
      <c r="Y1600" s="24"/>
      <c r="Z1600" s="24"/>
      <c r="AB1600" s="24"/>
    </row>
    <row r="1601" spans="1:28" s="11" customFormat="1" ht="20.100000000000001" customHeight="1" x14ac:dyDescent="0.25">
      <c r="A1601" s="12" t="str">
        <f>IF(ISBLANK(CLASSI!$B1616),"",IFERROR(CLASSI!$B1616,""))</f>
        <v/>
      </c>
      <c r="B1601" s="12" t="str">
        <f>IF(ISBLANK(VLOOKUP($A1601,CLASSI!$B:$E,2,FALSE)),"",IFERROR(VLOOKUP($A1601,CLASSI!$B:$E,2,FALSE),""))</f>
        <v/>
      </c>
      <c r="C1601" s="12"/>
      <c r="D1601" s="12"/>
      <c r="M1601" s="10"/>
      <c r="N1601" s="10"/>
      <c r="U1601" s="42"/>
      <c r="V1601" s="42"/>
      <c r="W1601" s="42"/>
      <c r="X1601" s="24"/>
      <c r="Y1601" s="24"/>
      <c r="Z1601" s="24"/>
      <c r="AB1601" s="24"/>
    </row>
    <row r="1602" spans="1:28" s="11" customFormat="1" ht="20.100000000000001" customHeight="1" x14ac:dyDescent="0.25">
      <c r="A1602" s="12" t="str">
        <f>IF(ISBLANK(CLASSI!$B1617),"",IFERROR(CLASSI!$B1617,""))</f>
        <v/>
      </c>
      <c r="B1602" s="12" t="str">
        <f>IF(ISBLANK(VLOOKUP($A1602,CLASSI!$B:$E,2,FALSE)),"",IFERROR(VLOOKUP($A1602,CLASSI!$B:$E,2,FALSE),""))</f>
        <v/>
      </c>
      <c r="C1602" s="12"/>
      <c r="D1602" s="12"/>
      <c r="M1602" s="10"/>
      <c r="N1602" s="10"/>
      <c r="U1602" s="42"/>
      <c r="V1602" s="42"/>
      <c r="W1602" s="42"/>
      <c r="X1602" s="24"/>
      <c r="Y1602" s="24"/>
      <c r="Z1602" s="24"/>
      <c r="AB1602" s="24"/>
    </row>
    <row r="1603" spans="1:28" s="11" customFormat="1" ht="20.100000000000001" customHeight="1" x14ac:dyDescent="0.25">
      <c r="A1603" s="12" t="str">
        <f>IF(ISBLANK(CLASSI!$B1618),"",IFERROR(CLASSI!$B1618,""))</f>
        <v/>
      </c>
      <c r="B1603" s="12" t="str">
        <f>IF(ISBLANK(VLOOKUP($A1603,CLASSI!$B:$E,2,FALSE)),"",IFERROR(VLOOKUP($A1603,CLASSI!$B:$E,2,FALSE),""))</f>
        <v/>
      </c>
      <c r="C1603" s="12"/>
      <c r="D1603" s="12"/>
      <c r="M1603" s="10"/>
      <c r="N1603" s="10"/>
      <c r="U1603" s="42"/>
      <c r="V1603" s="42"/>
      <c r="W1603" s="42"/>
      <c r="X1603" s="24"/>
      <c r="Y1603" s="24"/>
      <c r="Z1603" s="24"/>
      <c r="AB1603" s="24"/>
    </row>
    <row r="1604" spans="1:28" s="11" customFormat="1" ht="20.100000000000001" customHeight="1" x14ac:dyDescent="0.25">
      <c r="A1604" s="12" t="str">
        <f>IF(ISBLANK(CLASSI!$B1619),"",IFERROR(CLASSI!$B1619,""))</f>
        <v/>
      </c>
      <c r="B1604" s="12" t="str">
        <f>IF(ISBLANK(VLOOKUP($A1604,CLASSI!$B:$E,2,FALSE)),"",IFERROR(VLOOKUP($A1604,CLASSI!$B:$E,2,FALSE),""))</f>
        <v/>
      </c>
      <c r="C1604" s="12"/>
      <c r="D1604" s="12"/>
      <c r="M1604" s="10"/>
      <c r="N1604" s="10"/>
      <c r="U1604" s="42"/>
      <c r="V1604" s="42"/>
      <c r="W1604" s="42"/>
      <c r="X1604" s="24"/>
      <c r="Y1604" s="24"/>
      <c r="Z1604" s="24"/>
      <c r="AB1604" s="24"/>
    </row>
    <row r="1605" spans="1:28" s="11" customFormat="1" ht="20.100000000000001" customHeight="1" x14ac:dyDescent="0.25">
      <c r="A1605" s="12" t="str">
        <f>IF(ISBLANK(CLASSI!$B1620),"",IFERROR(CLASSI!$B1620,""))</f>
        <v/>
      </c>
      <c r="B1605" s="12" t="str">
        <f>IF(ISBLANK(VLOOKUP($A1605,CLASSI!$B:$E,2,FALSE)),"",IFERROR(VLOOKUP($A1605,CLASSI!$B:$E,2,FALSE),""))</f>
        <v/>
      </c>
      <c r="C1605" s="12"/>
      <c r="D1605" s="12"/>
      <c r="M1605" s="10"/>
      <c r="N1605" s="10"/>
      <c r="U1605" s="42"/>
      <c r="V1605" s="42"/>
      <c r="W1605" s="42"/>
      <c r="X1605" s="24"/>
      <c r="Y1605" s="24"/>
      <c r="Z1605" s="24"/>
      <c r="AB1605" s="24"/>
    </row>
    <row r="1606" spans="1:28" s="11" customFormat="1" ht="20.100000000000001" customHeight="1" x14ac:dyDescent="0.25">
      <c r="A1606" s="12" t="str">
        <f>IF(ISBLANK(CLASSI!$B1621),"",IFERROR(CLASSI!$B1621,""))</f>
        <v/>
      </c>
      <c r="B1606" s="12" t="str">
        <f>IF(ISBLANK(VLOOKUP($A1606,CLASSI!$B:$E,2,FALSE)),"",IFERROR(VLOOKUP($A1606,CLASSI!$B:$E,2,FALSE),""))</f>
        <v/>
      </c>
      <c r="C1606" s="12"/>
      <c r="D1606" s="12"/>
      <c r="M1606" s="10"/>
      <c r="N1606" s="10"/>
      <c r="U1606" s="42"/>
      <c r="V1606" s="42"/>
      <c r="W1606" s="42"/>
      <c r="X1606" s="24"/>
      <c r="Y1606" s="24"/>
      <c r="Z1606" s="24"/>
      <c r="AB1606" s="24"/>
    </row>
    <row r="1607" spans="1:28" s="11" customFormat="1" ht="20.100000000000001" customHeight="1" x14ac:dyDescent="0.25">
      <c r="A1607" s="12" t="str">
        <f>IF(ISBLANK(CLASSI!$B1622),"",IFERROR(CLASSI!$B1622,""))</f>
        <v/>
      </c>
      <c r="B1607" s="12" t="str">
        <f>IF(ISBLANK(VLOOKUP($A1607,CLASSI!$B:$E,2,FALSE)),"",IFERROR(VLOOKUP($A1607,CLASSI!$B:$E,2,FALSE),""))</f>
        <v/>
      </c>
      <c r="C1607" s="12"/>
      <c r="D1607" s="12"/>
      <c r="M1607" s="10"/>
      <c r="N1607" s="10"/>
      <c r="U1607" s="42"/>
      <c r="V1607" s="42"/>
      <c r="W1607" s="42"/>
      <c r="X1607" s="24"/>
      <c r="Y1607" s="24"/>
      <c r="Z1607" s="24"/>
      <c r="AB1607" s="24"/>
    </row>
    <row r="1608" spans="1:28" s="11" customFormat="1" ht="20.100000000000001" customHeight="1" x14ac:dyDescent="0.25">
      <c r="A1608" s="12" t="str">
        <f>IF(ISBLANK(CLASSI!$B1623),"",IFERROR(CLASSI!$B1623,""))</f>
        <v/>
      </c>
      <c r="B1608" s="12" t="str">
        <f>IF(ISBLANK(VLOOKUP($A1608,CLASSI!$B:$E,2,FALSE)),"",IFERROR(VLOOKUP($A1608,CLASSI!$B:$E,2,FALSE),""))</f>
        <v/>
      </c>
      <c r="C1608" s="12"/>
      <c r="D1608" s="12"/>
      <c r="M1608" s="10"/>
      <c r="N1608" s="10"/>
      <c r="U1608" s="42"/>
      <c r="V1608" s="42"/>
      <c r="W1608" s="42"/>
      <c r="X1608" s="24"/>
      <c r="Y1608" s="24"/>
      <c r="Z1608" s="24"/>
      <c r="AB1608" s="24"/>
    </row>
    <row r="1609" spans="1:28" s="11" customFormat="1" ht="20.100000000000001" customHeight="1" x14ac:dyDescent="0.25">
      <c r="A1609" s="12" t="str">
        <f>IF(ISBLANK(CLASSI!$B1624),"",IFERROR(CLASSI!$B1624,""))</f>
        <v/>
      </c>
      <c r="B1609" s="12" t="str">
        <f>IF(ISBLANK(VLOOKUP($A1609,CLASSI!$B:$E,2,FALSE)),"",IFERROR(VLOOKUP($A1609,CLASSI!$B:$E,2,FALSE),""))</f>
        <v/>
      </c>
      <c r="C1609" s="12"/>
      <c r="D1609" s="12"/>
      <c r="M1609" s="10"/>
      <c r="N1609" s="10"/>
      <c r="U1609" s="42"/>
      <c r="V1609" s="42"/>
      <c r="W1609" s="42"/>
      <c r="X1609" s="24"/>
      <c r="Y1609" s="24"/>
      <c r="Z1609" s="24"/>
      <c r="AB1609" s="24"/>
    </row>
    <row r="1610" spans="1:28" s="11" customFormat="1" ht="20.100000000000001" customHeight="1" x14ac:dyDescent="0.25">
      <c r="A1610" s="12" t="str">
        <f>IF(ISBLANK(CLASSI!$B1625),"",IFERROR(CLASSI!$B1625,""))</f>
        <v/>
      </c>
      <c r="B1610" s="12" t="str">
        <f>IF(ISBLANK(VLOOKUP($A1610,CLASSI!$B:$E,2,FALSE)),"",IFERROR(VLOOKUP($A1610,CLASSI!$B:$E,2,FALSE),""))</f>
        <v/>
      </c>
      <c r="C1610" s="12"/>
      <c r="D1610" s="12"/>
      <c r="M1610" s="10"/>
      <c r="N1610" s="10"/>
      <c r="U1610" s="42"/>
      <c r="V1610" s="42"/>
      <c r="W1610" s="42"/>
      <c r="X1610" s="24"/>
      <c r="Y1610" s="24"/>
      <c r="Z1610" s="24"/>
      <c r="AB1610" s="24"/>
    </row>
    <row r="1611" spans="1:28" s="11" customFormat="1" ht="20.100000000000001" customHeight="1" x14ac:dyDescent="0.25">
      <c r="A1611" s="12" t="str">
        <f>IF(ISBLANK(CLASSI!$B1626),"",IFERROR(CLASSI!$B1626,""))</f>
        <v/>
      </c>
      <c r="B1611" s="12" t="str">
        <f>IF(ISBLANK(VLOOKUP($A1611,CLASSI!$B:$E,2,FALSE)),"",IFERROR(VLOOKUP($A1611,CLASSI!$B:$E,2,FALSE),""))</f>
        <v/>
      </c>
      <c r="C1611" s="12"/>
      <c r="D1611" s="12"/>
      <c r="M1611" s="10"/>
      <c r="N1611" s="10"/>
      <c r="U1611" s="42"/>
      <c r="V1611" s="42"/>
      <c r="W1611" s="42"/>
      <c r="X1611" s="24"/>
      <c r="Y1611" s="24"/>
      <c r="Z1611" s="24"/>
      <c r="AB1611" s="24"/>
    </row>
    <row r="1612" spans="1:28" s="11" customFormat="1" ht="20.100000000000001" customHeight="1" x14ac:dyDescent="0.25">
      <c r="A1612" s="12" t="str">
        <f>IF(ISBLANK(CLASSI!$B1627),"",IFERROR(CLASSI!$B1627,""))</f>
        <v/>
      </c>
      <c r="B1612" s="12" t="str">
        <f>IF(ISBLANK(VLOOKUP($A1612,CLASSI!$B:$E,2,FALSE)),"",IFERROR(VLOOKUP($A1612,CLASSI!$B:$E,2,FALSE),""))</f>
        <v/>
      </c>
      <c r="C1612" s="12"/>
      <c r="D1612" s="12"/>
      <c r="M1612" s="10"/>
      <c r="N1612" s="10"/>
      <c r="U1612" s="42"/>
      <c r="V1612" s="42"/>
      <c r="W1612" s="42"/>
      <c r="X1612" s="24"/>
      <c r="Y1612" s="24"/>
      <c r="Z1612" s="24"/>
      <c r="AB1612" s="24"/>
    </row>
    <row r="1613" spans="1:28" s="11" customFormat="1" ht="20.100000000000001" customHeight="1" x14ac:dyDescent="0.25">
      <c r="A1613" s="12" t="str">
        <f>IF(ISBLANK(CLASSI!$B1628),"",IFERROR(CLASSI!$B1628,""))</f>
        <v/>
      </c>
      <c r="B1613" s="12" t="str">
        <f>IF(ISBLANK(VLOOKUP($A1613,CLASSI!$B:$E,2,FALSE)),"",IFERROR(VLOOKUP($A1613,CLASSI!$B:$E,2,FALSE),""))</f>
        <v/>
      </c>
      <c r="C1613" s="12"/>
      <c r="D1613" s="12"/>
      <c r="M1613" s="10"/>
      <c r="N1613" s="10"/>
      <c r="U1613" s="42"/>
      <c r="V1613" s="42"/>
      <c r="W1613" s="42"/>
      <c r="X1613" s="24"/>
      <c r="Y1613" s="24"/>
      <c r="Z1613" s="24"/>
      <c r="AB1613" s="24"/>
    </row>
    <row r="1614" spans="1:28" s="11" customFormat="1" ht="20.100000000000001" customHeight="1" x14ac:dyDescent="0.25">
      <c r="A1614" s="12" t="str">
        <f>IF(ISBLANK(CLASSI!$B1629),"",IFERROR(CLASSI!$B1629,""))</f>
        <v/>
      </c>
      <c r="B1614" s="12" t="str">
        <f>IF(ISBLANK(VLOOKUP($A1614,CLASSI!$B:$E,2,FALSE)),"",IFERROR(VLOOKUP($A1614,CLASSI!$B:$E,2,FALSE),""))</f>
        <v/>
      </c>
      <c r="C1614" s="12"/>
      <c r="D1614" s="12"/>
      <c r="M1614" s="10"/>
      <c r="N1614" s="10"/>
      <c r="U1614" s="42"/>
      <c r="V1614" s="42"/>
      <c r="W1614" s="42"/>
      <c r="X1614" s="24"/>
      <c r="Y1614" s="24"/>
      <c r="Z1614" s="24"/>
      <c r="AB1614" s="24"/>
    </row>
    <row r="1615" spans="1:28" s="11" customFormat="1" ht="20.100000000000001" customHeight="1" x14ac:dyDescent="0.25">
      <c r="A1615" s="12" t="str">
        <f>IF(ISBLANK(CLASSI!$B1630),"",IFERROR(CLASSI!$B1630,""))</f>
        <v/>
      </c>
      <c r="B1615" s="12" t="str">
        <f>IF(ISBLANK(VLOOKUP($A1615,CLASSI!$B:$E,2,FALSE)),"",IFERROR(VLOOKUP($A1615,CLASSI!$B:$E,2,FALSE),""))</f>
        <v/>
      </c>
      <c r="C1615" s="12"/>
      <c r="D1615" s="12"/>
      <c r="M1615" s="10"/>
      <c r="N1615" s="10"/>
      <c r="U1615" s="42"/>
      <c r="V1615" s="42"/>
      <c r="W1615" s="42"/>
      <c r="X1615" s="24"/>
      <c r="Y1615" s="24"/>
      <c r="Z1615" s="24"/>
      <c r="AB1615" s="24"/>
    </row>
    <row r="1616" spans="1:28" s="11" customFormat="1" ht="20.100000000000001" customHeight="1" x14ac:dyDescent="0.25">
      <c r="A1616" s="12" t="str">
        <f>IF(ISBLANK(CLASSI!$B1631),"",IFERROR(CLASSI!$B1631,""))</f>
        <v/>
      </c>
      <c r="B1616" s="12" t="str">
        <f>IF(ISBLANK(VLOOKUP($A1616,CLASSI!$B:$E,2,FALSE)),"",IFERROR(VLOOKUP($A1616,CLASSI!$B:$E,2,FALSE),""))</f>
        <v/>
      </c>
      <c r="C1616" s="12"/>
      <c r="D1616" s="12"/>
      <c r="M1616" s="10"/>
      <c r="N1616" s="10"/>
      <c r="U1616" s="42"/>
      <c r="V1616" s="42"/>
      <c r="W1616" s="42"/>
      <c r="X1616" s="24"/>
      <c r="Y1616" s="24"/>
      <c r="Z1616" s="24"/>
      <c r="AB1616" s="24"/>
    </row>
    <row r="1617" spans="1:28" s="11" customFormat="1" ht="20.100000000000001" customHeight="1" x14ac:dyDescent="0.25">
      <c r="A1617" s="12" t="str">
        <f>IF(ISBLANK(CLASSI!$B1632),"",IFERROR(CLASSI!$B1632,""))</f>
        <v/>
      </c>
      <c r="B1617" s="12" t="str">
        <f>IF(ISBLANK(VLOOKUP($A1617,CLASSI!$B:$E,2,FALSE)),"",IFERROR(VLOOKUP($A1617,CLASSI!$B:$E,2,FALSE),""))</f>
        <v/>
      </c>
      <c r="C1617" s="12"/>
      <c r="D1617" s="12"/>
      <c r="M1617" s="10"/>
      <c r="N1617" s="10"/>
      <c r="U1617" s="42"/>
      <c r="V1617" s="42"/>
      <c r="W1617" s="42"/>
      <c r="X1617" s="24"/>
      <c r="Y1617" s="24"/>
      <c r="Z1617" s="24"/>
      <c r="AB1617" s="24"/>
    </row>
    <row r="1618" spans="1:28" s="11" customFormat="1" ht="20.100000000000001" customHeight="1" x14ac:dyDescent="0.25">
      <c r="A1618" s="12" t="str">
        <f>IF(ISBLANK(CLASSI!$B1633),"",IFERROR(CLASSI!$B1633,""))</f>
        <v/>
      </c>
      <c r="B1618" s="12" t="str">
        <f>IF(ISBLANK(VLOOKUP($A1618,CLASSI!$B:$E,2,FALSE)),"",IFERROR(VLOOKUP($A1618,CLASSI!$B:$E,2,FALSE),""))</f>
        <v/>
      </c>
      <c r="C1618" s="12"/>
      <c r="D1618" s="12"/>
      <c r="M1618" s="10"/>
      <c r="N1618" s="10"/>
      <c r="U1618" s="42"/>
      <c r="V1618" s="42"/>
      <c r="W1618" s="42"/>
      <c r="X1618" s="24"/>
      <c r="Y1618" s="24"/>
      <c r="Z1618" s="24"/>
      <c r="AB1618" s="24"/>
    </row>
    <row r="1619" spans="1:28" s="11" customFormat="1" ht="20.100000000000001" customHeight="1" x14ac:dyDescent="0.25">
      <c r="A1619" s="12" t="str">
        <f>IF(ISBLANK(CLASSI!$B1634),"",IFERROR(CLASSI!$B1634,""))</f>
        <v/>
      </c>
      <c r="B1619" s="12" t="str">
        <f>IF(ISBLANK(VLOOKUP($A1619,CLASSI!$B:$E,2,FALSE)),"",IFERROR(VLOOKUP($A1619,CLASSI!$B:$E,2,FALSE),""))</f>
        <v/>
      </c>
      <c r="C1619" s="12"/>
      <c r="D1619" s="12"/>
      <c r="M1619" s="10"/>
      <c r="N1619" s="10"/>
      <c r="U1619" s="42"/>
      <c r="V1619" s="42"/>
      <c r="W1619" s="42"/>
      <c r="X1619" s="24"/>
      <c r="Y1619" s="24"/>
      <c r="Z1619" s="24"/>
      <c r="AB1619" s="24"/>
    </row>
    <row r="1620" spans="1:28" s="11" customFormat="1" ht="20.100000000000001" customHeight="1" x14ac:dyDescent="0.25">
      <c r="A1620" s="12" t="str">
        <f>IF(ISBLANK(CLASSI!$B1635),"",IFERROR(CLASSI!$B1635,""))</f>
        <v/>
      </c>
      <c r="B1620" s="12" t="str">
        <f>IF(ISBLANK(VLOOKUP($A1620,CLASSI!$B:$E,2,FALSE)),"",IFERROR(VLOOKUP($A1620,CLASSI!$B:$E,2,FALSE),""))</f>
        <v/>
      </c>
      <c r="C1620" s="12"/>
      <c r="D1620" s="12"/>
      <c r="M1620" s="10"/>
      <c r="N1620" s="10"/>
      <c r="U1620" s="42"/>
      <c r="V1620" s="42"/>
      <c r="W1620" s="42"/>
      <c r="X1620" s="24"/>
      <c r="Y1620" s="24"/>
      <c r="Z1620" s="24"/>
      <c r="AB1620" s="24"/>
    </row>
    <row r="1621" spans="1:28" s="11" customFormat="1" ht="20.100000000000001" customHeight="1" x14ac:dyDescent="0.25">
      <c r="A1621" s="12" t="str">
        <f>IF(ISBLANK(CLASSI!$B1636),"",IFERROR(CLASSI!$B1636,""))</f>
        <v/>
      </c>
      <c r="B1621" s="12" t="str">
        <f>IF(ISBLANK(VLOOKUP($A1621,CLASSI!$B:$E,2,FALSE)),"",IFERROR(VLOOKUP($A1621,CLASSI!$B:$E,2,FALSE),""))</f>
        <v/>
      </c>
      <c r="C1621" s="12"/>
      <c r="D1621" s="12"/>
      <c r="M1621" s="10"/>
      <c r="N1621" s="10"/>
      <c r="U1621" s="42"/>
      <c r="V1621" s="42"/>
      <c r="W1621" s="42"/>
      <c r="X1621" s="24"/>
      <c r="Y1621" s="24"/>
      <c r="Z1621" s="24"/>
      <c r="AB1621" s="24"/>
    </row>
    <row r="1622" spans="1:28" s="11" customFormat="1" ht="20.100000000000001" customHeight="1" x14ac:dyDescent="0.25">
      <c r="A1622" s="12" t="str">
        <f>IF(ISBLANK(CLASSI!$B1637),"",IFERROR(CLASSI!$B1637,""))</f>
        <v/>
      </c>
      <c r="B1622" s="12" t="str">
        <f>IF(ISBLANK(VLOOKUP($A1622,CLASSI!$B:$E,2,FALSE)),"",IFERROR(VLOOKUP($A1622,CLASSI!$B:$E,2,FALSE),""))</f>
        <v/>
      </c>
      <c r="C1622" s="12"/>
      <c r="D1622" s="12"/>
      <c r="M1622" s="10"/>
      <c r="N1622" s="10"/>
      <c r="U1622" s="42"/>
      <c r="V1622" s="42"/>
      <c r="W1622" s="42"/>
      <c r="X1622" s="24"/>
      <c r="Y1622" s="24"/>
      <c r="Z1622" s="24"/>
      <c r="AB1622" s="24"/>
    </row>
    <row r="1623" spans="1:28" s="11" customFormat="1" ht="20.100000000000001" customHeight="1" x14ac:dyDescent="0.25">
      <c r="A1623" s="12" t="str">
        <f>IF(ISBLANK(CLASSI!$B1638),"",IFERROR(CLASSI!$B1638,""))</f>
        <v/>
      </c>
      <c r="B1623" s="12" t="str">
        <f>IF(ISBLANK(VLOOKUP($A1623,CLASSI!$B:$E,2,FALSE)),"",IFERROR(VLOOKUP($A1623,CLASSI!$B:$E,2,FALSE),""))</f>
        <v/>
      </c>
      <c r="C1623" s="12"/>
      <c r="D1623" s="12"/>
      <c r="M1623" s="10"/>
      <c r="N1623" s="10"/>
      <c r="U1623" s="42"/>
      <c r="V1623" s="42"/>
      <c r="W1623" s="42"/>
      <c r="X1623" s="24"/>
      <c r="Y1623" s="24"/>
      <c r="Z1623" s="24"/>
      <c r="AB1623" s="24"/>
    </row>
    <row r="1624" spans="1:28" s="11" customFormat="1" ht="20.100000000000001" customHeight="1" x14ac:dyDescent="0.25">
      <c r="A1624" s="12" t="str">
        <f>IF(ISBLANK(CLASSI!$B1639),"",IFERROR(CLASSI!$B1639,""))</f>
        <v/>
      </c>
      <c r="B1624" s="12" t="str">
        <f>IF(ISBLANK(VLOOKUP($A1624,CLASSI!$B:$E,2,FALSE)),"",IFERROR(VLOOKUP($A1624,CLASSI!$B:$E,2,FALSE),""))</f>
        <v/>
      </c>
      <c r="C1624" s="12"/>
      <c r="D1624" s="12"/>
      <c r="M1624" s="10"/>
      <c r="N1624" s="10"/>
      <c r="U1624" s="42"/>
      <c r="V1624" s="42"/>
      <c r="W1624" s="42"/>
      <c r="X1624" s="24"/>
      <c r="Y1624" s="24"/>
      <c r="Z1624" s="24"/>
      <c r="AB1624" s="24"/>
    </row>
    <row r="1625" spans="1:28" s="11" customFormat="1" ht="20.100000000000001" customHeight="1" x14ac:dyDescent="0.25">
      <c r="A1625" s="12" t="str">
        <f>IF(ISBLANK(CLASSI!$B1640),"",IFERROR(CLASSI!$B1640,""))</f>
        <v/>
      </c>
      <c r="B1625" s="12" t="str">
        <f>IF(ISBLANK(VLOOKUP($A1625,CLASSI!$B:$E,2,FALSE)),"",IFERROR(VLOOKUP($A1625,CLASSI!$B:$E,2,FALSE),""))</f>
        <v/>
      </c>
      <c r="C1625" s="12"/>
      <c r="D1625" s="12"/>
      <c r="M1625" s="10"/>
      <c r="N1625" s="10"/>
      <c r="U1625" s="42"/>
      <c r="V1625" s="42"/>
      <c r="W1625" s="42"/>
      <c r="X1625" s="24"/>
      <c r="Y1625" s="24"/>
      <c r="Z1625" s="24"/>
      <c r="AB1625" s="24"/>
    </row>
    <row r="1626" spans="1:28" s="11" customFormat="1" ht="20.100000000000001" customHeight="1" x14ac:dyDescent="0.25">
      <c r="A1626" s="12" t="str">
        <f>IF(ISBLANK(CLASSI!$B1641),"",IFERROR(CLASSI!$B1641,""))</f>
        <v/>
      </c>
      <c r="B1626" s="12" t="str">
        <f>IF(ISBLANK(VLOOKUP($A1626,CLASSI!$B:$E,2,FALSE)),"",IFERROR(VLOOKUP($A1626,CLASSI!$B:$E,2,FALSE),""))</f>
        <v/>
      </c>
      <c r="C1626" s="12"/>
      <c r="D1626" s="12"/>
      <c r="M1626" s="10"/>
      <c r="N1626" s="10"/>
      <c r="U1626" s="42"/>
      <c r="V1626" s="42"/>
      <c r="W1626" s="42"/>
      <c r="X1626" s="24"/>
      <c r="Y1626" s="24"/>
      <c r="Z1626" s="24"/>
      <c r="AB1626" s="24"/>
    </row>
    <row r="1627" spans="1:28" s="11" customFormat="1" ht="20.100000000000001" customHeight="1" x14ac:dyDescent="0.25">
      <c r="A1627" s="12" t="str">
        <f>IF(ISBLANK(CLASSI!$B1642),"",IFERROR(CLASSI!$B1642,""))</f>
        <v/>
      </c>
      <c r="B1627" s="12" t="str">
        <f>IF(ISBLANK(VLOOKUP($A1627,CLASSI!$B:$E,2,FALSE)),"",IFERROR(VLOOKUP($A1627,CLASSI!$B:$E,2,FALSE),""))</f>
        <v/>
      </c>
      <c r="C1627" s="12"/>
      <c r="D1627" s="12"/>
      <c r="M1627" s="10"/>
      <c r="N1627" s="10"/>
      <c r="U1627" s="42"/>
      <c r="V1627" s="42"/>
      <c r="W1627" s="42"/>
      <c r="X1627" s="24"/>
      <c r="Y1627" s="24"/>
      <c r="Z1627" s="24"/>
      <c r="AB1627" s="24"/>
    </row>
    <row r="1628" spans="1:28" s="11" customFormat="1" ht="20.100000000000001" customHeight="1" x14ac:dyDescent="0.25">
      <c r="A1628" s="12" t="str">
        <f>IF(ISBLANK(CLASSI!$B1643),"",IFERROR(CLASSI!$B1643,""))</f>
        <v/>
      </c>
      <c r="B1628" s="12" t="str">
        <f>IF(ISBLANK(VLOOKUP($A1628,CLASSI!$B:$E,2,FALSE)),"",IFERROR(VLOOKUP($A1628,CLASSI!$B:$E,2,FALSE),""))</f>
        <v/>
      </c>
      <c r="C1628" s="12"/>
      <c r="D1628" s="12"/>
      <c r="M1628" s="10"/>
      <c r="N1628" s="10"/>
      <c r="U1628" s="42"/>
      <c r="V1628" s="42"/>
      <c r="W1628" s="42"/>
      <c r="X1628" s="24"/>
      <c r="Y1628" s="24"/>
      <c r="Z1628" s="24"/>
      <c r="AB1628" s="24"/>
    </row>
    <row r="1629" spans="1:28" s="11" customFormat="1" ht="20.100000000000001" customHeight="1" x14ac:dyDescent="0.25">
      <c r="A1629" s="12" t="str">
        <f>IF(ISBLANK(CLASSI!$B1644),"",IFERROR(CLASSI!$B1644,""))</f>
        <v/>
      </c>
      <c r="B1629" s="12" t="str">
        <f>IF(ISBLANK(VLOOKUP($A1629,CLASSI!$B:$E,2,FALSE)),"",IFERROR(VLOOKUP($A1629,CLASSI!$B:$E,2,FALSE),""))</f>
        <v/>
      </c>
      <c r="C1629" s="12"/>
      <c r="D1629" s="12"/>
      <c r="M1629" s="10"/>
      <c r="N1629" s="10"/>
      <c r="U1629" s="42"/>
      <c r="V1629" s="42"/>
      <c r="W1629" s="42"/>
      <c r="X1629" s="24"/>
      <c r="Y1629" s="24"/>
      <c r="Z1629" s="24"/>
      <c r="AB1629" s="24"/>
    </row>
    <row r="1630" spans="1:28" s="11" customFormat="1" ht="20.100000000000001" customHeight="1" x14ac:dyDescent="0.25">
      <c r="A1630" s="12" t="str">
        <f>IF(ISBLANK(CLASSI!$B1645),"",IFERROR(CLASSI!$B1645,""))</f>
        <v/>
      </c>
      <c r="B1630" s="12" t="str">
        <f>IF(ISBLANK(VLOOKUP($A1630,CLASSI!$B:$E,2,FALSE)),"",IFERROR(VLOOKUP($A1630,CLASSI!$B:$E,2,FALSE),""))</f>
        <v/>
      </c>
      <c r="C1630" s="12"/>
      <c r="D1630" s="12"/>
      <c r="M1630" s="10"/>
      <c r="N1630" s="10"/>
      <c r="U1630" s="42"/>
      <c r="V1630" s="42"/>
      <c r="W1630" s="42"/>
      <c r="X1630" s="24"/>
      <c r="Y1630" s="24"/>
      <c r="Z1630" s="24"/>
      <c r="AB1630" s="24"/>
    </row>
    <row r="1631" spans="1:28" s="11" customFormat="1" ht="20.100000000000001" customHeight="1" x14ac:dyDescent="0.25">
      <c r="A1631" s="12" t="str">
        <f>IF(ISBLANK(CLASSI!$B1646),"",IFERROR(CLASSI!$B1646,""))</f>
        <v/>
      </c>
      <c r="B1631" s="12" t="str">
        <f>IF(ISBLANK(VLOOKUP($A1631,CLASSI!$B:$E,2,FALSE)),"",IFERROR(VLOOKUP($A1631,CLASSI!$B:$E,2,FALSE),""))</f>
        <v/>
      </c>
      <c r="C1631" s="12"/>
      <c r="D1631" s="12"/>
      <c r="M1631" s="10"/>
      <c r="N1631" s="10"/>
      <c r="U1631" s="42"/>
      <c r="V1631" s="42"/>
      <c r="W1631" s="42"/>
      <c r="X1631" s="24"/>
      <c r="Y1631" s="24"/>
      <c r="Z1631" s="24"/>
      <c r="AB1631" s="24"/>
    </row>
    <row r="1632" spans="1:28" s="11" customFormat="1" ht="20.100000000000001" customHeight="1" x14ac:dyDescent="0.25">
      <c r="A1632" s="12" t="str">
        <f>IF(ISBLANK(CLASSI!$B1647),"",IFERROR(CLASSI!$B1647,""))</f>
        <v/>
      </c>
      <c r="B1632" s="12" t="str">
        <f>IF(ISBLANK(VLOOKUP($A1632,CLASSI!$B:$E,2,FALSE)),"",IFERROR(VLOOKUP($A1632,CLASSI!$B:$E,2,FALSE),""))</f>
        <v/>
      </c>
      <c r="C1632" s="12"/>
      <c r="D1632" s="12"/>
      <c r="M1632" s="10"/>
      <c r="N1632" s="10"/>
      <c r="U1632" s="42"/>
      <c r="V1632" s="42"/>
      <c r="W1632" s="42"/>
      <c r="X1632" s="24"/>
      <c r="Y1632" s="24"/>
      <c r="Z1632" s="24"/>
      <c r="AB1632" s="24"/>
    </row>
    <row r="1633" spans="1:28" s="11" customFormat="1" ht="20.100000000000001" customHeight="1" x14ac:dyDescent="0.25">
      <c r="A1633" s="12" t="str">
        <f>IF(ISBLANK(CLASSI!$B1648),"",IFERROR(CLASSI!$B1648,""))</f>
        <v/>
      </c>
      <c r="B1633" s="12" t="str">
        <f>IF(ISBLANK(VLOOKUP($A1633,CLASSI!$B:$E,2,FALSE)),"",IFERROR(VLOOKUP($A1633,CLASSI!$B:$E,2,FALSE),""))</f>
        <v/>
      </c>
      <c r="C1633" s="12"/>
      <c r="D1633" s="12"/>
      <c r="M1633" s="10"/>
      <c r="N1633" s="10"/>
      <c r="U1633" s="42"/>
      <c r="V1633" s="42"/>
      <c r="W1633" s="42"/>
      <c r="X1633" s="24"/>
      <c r="Y1633" s="24"/>
      <c r="Z1633" s="24"/>
      <c r="AB1633" s="24"/>
    </row>
    <row r="1634" spans="1:28" s="11" customFormat="1" ht="20.100000000000001" customHeight="1" x14ac:dyDescent="0.25">
      <c r="A1634" s="12" t="str">
        <f>IF(ISBLANK(CLASSI!$B1649),"",IFERROR(CLASSI!$B1649,""))</f>
        <v/>
      </c>
      <c r="B1634" s="12" t="str">
        <f>IF(ISBLANK(VLOOKUP($A1634,CLASSI!$B:$E,2,FALSE)),"",IFERROR(VLOOKUP($A1634,CLASSI!$B:$E,2,FALSE),""))</f>
        <v/>
      </c>
      <c r="C1634" s="12"/>
      <c r="D1634" s="12"/>
      <c r="M1634" s="10"/>
      <c r="N1634" s="10"/>
      <c r="U1634" s="42"/>
      <c r="V1634" s="42"/>
      <c r="W1634" s="42"/>
      <c r="X1634" s="24"/>
      <c r="Y1634" s="24"/>
      <c r="Z1634" s="24"/>
      <c r="AB1634" s="24"/>
    </row>
    <row r="1635" spans="1:28" s="11" customFormat="1" ht="20.100000000000001" customHeight="1" x14ac:dyDescent="0.25">
      <c r="A1635" s="12" t="str">
        <f>IF(ISBLANK(CLASSI!$B1650),"",IFERROR(CLASSI!$B1650,""))</f>
        <v/>
      </c>
      <c r="B1635" s="12" t="str">
        <f>IF(ISBLANK(VLOOKUP($A1635,CLASSI!$B:$E,2,FALSE)),"",IFERROR(VLOOKUP($A1635,CLASSI!$B:$E,2,FALSE),""))</f>
        <v/>
      </c>
      <c r="C1635" s="12"/>
      <c r="D1635" s="12"/>
      <c r="M1635" s="10"/>
      <c r="N1635" s="10"/>
      <c r="U1635" s="42"/>
      <c r="V1635" s="42"/>
      <c r="W1635" s="42"/>
      <c r="X1635" s="24"/>
      <c r="Y1635" s="24"/>
      <c r="Z1635" s="24"/>
      <c r="AB1635" s="24"/>
    </row>
    <row r="1636" spans="1:28" s="11" customFormat="1" ht="20.100000000000001" customHeight="1" x14ac:dyDescent="0.25">
      <c r="A1636" s="12" t="str">
        <f>IF(ISBLANK(CLASSI!$B1651),"",IFERROR(CLASSI!$B1651,""))</f>
        <v/>
      </c>
      <c r="B1636" s="12" t="str">
        <f>IF(ISBLANK(VLOOKUP($A1636,CLASSI!$B:$E,2,FALSE)),"",IFERROR(VLOOKUP($A1636,CLASSI!$B:$E,2,FALSE),""))</f>
        <v/>
      </c>
      <c r="C1636" s="12"/>
      <c r="D1636" s="12"/>
      <c r="M1636" s="10"/>
      <c r="N1636" s="10"/>
      <c r="U1636" s="42"/>
      <c r="V1636" s="42"/>
      <c r="W1636" s="42"/>
      <c r="X1636" s="24"/>
      <c r="Y1636" s="24"/>
      <c r="Z1636" s="24"/>
      <c r="AB1636" s="24"/>
    </row>
    <row r="1637" spans="1:28" s="11" customFormat="1" ht="20.100000000000001" customHeight="1" x14ac:dyDescent="0.25">
      <c r="A1637" s="12" t="str">
        <f>IF(ISBLANK(CLASSI!$B1652),"",IFERROR(CLASSI!$B1652,""))</f>
        <v/>
      </c>
      <c r="B1637" s="12" t="str">
        <f>IF(ISBLANK(VLOOKUP($A1637,CLASSI!$B:$E,2,FALSE)),"",IFERROR(VLOOKUP($A1637,CLASSI!$B:$E,2,FALSE),""))</f>
        <v/>
      </c>
      <c r="C1637" s="12"/>
      <c r="D1637" s="12"/>
      <c r="M1637" s="10"/>
      <c r="N1637" s="10"/>
      <c r="U1637" s="42"/>
      <c r="V1637" s="42"/>
      <c r="W1637" s="42"/>
      <c r="X1637" s="24"/>
      <c r="Y1637" s="24"/>
      <c r="Z1637" s="24"/>
      <c r="AB1637" s="24"/>
    </row>
    <row r="1638" spans="1:28" s="11" customFormat="1" ht="20.100000000000001" customHeight="1" x14ac:dyDescent="0.25">
      <c r="A1638" s="12" t="str">
        <f>IF(ISBLANK(CLASSI!$B1653),"",IFERROR(CLASSI!$B1653,""))</f>
        <v/>
      </c>
      <c r="B1638" s="12" t="str">
        <f>IF(ISBLANK(VLOOKUP($A1638,CLASSI!$B:$E,2,FALSE)),"",IFERROR(VLOOKUP($A1638,CLASSI!$B:$E,2,FALSE),""))</f>
        <v/>
      </c>
      <c r="C1638" s="12"/>
      <c r="D1638" s="12"/>
      <c r="M1638" s="10"/>
      <c r="N1638" s="10"/>
      <c r="U1638" s="42"/>
      <c r="V1638" s="42"/>
      <c r="W1638" s="42"/>
      <c r="X1638" s="24"/>
      <c r="Y1638" s="24"/>
      <c r="Z1638" s="24"/>
      <c r="AB1638" s="24"/>
    </row>
    <row r="1639" spans="1:28" s="11" customFormat="1" ht="20.100000000000001" customHeight="1" x14ac:dyDescent="0.25">
      <c r="A1639" s="12" t="str">
        <f>IF(ISBLANK(CLASSI!$B1654),"",IFERROR(CLASSI!$B1654,""))</f>
        <v/>
      </c>
      <c r="B1639" s="12" t="str">
        <f>IF(ISBLANK(VLOOKUP($A1639,CLASSI!$B:$E,2,FALSE)),"",IFERROR(VLOOKUP($A1639,CLASSI!$B:$E,2,FALSE),""))</f>
        <v/>
      </c>
      <c r="C1639" s="12"/>
      <c r="D1639" s="12"/>
      <c r="M1639" s="10"/>
      <c r="N1639" s="10"/>
      <c r="U1639" s="42"/>
      <c r="V1639" s="42"/>
      <c r="W1639" s="42"/>
      <c r="X1639" s="24"/>
      <c r="Y1639" s="24"/>
      <c r="Z1639" s="24"/>
      <c r="AB1639" s="24"/>
    </row>
    <row r="1640" spans="1:28" s="11" customFormat="1" ht="20.100000000000001" customHeight="1" x14ac:dyDescent="0.25">
      <c r="A1640" s="12" t="str">
        <f>IF(ISBLANK(CLASSI!$B1655),"",IFERROR(CLASSI!$B1655,""))</f>
        <v/>
      </c>
      <c r="B1640" s="12" t="str">
        <f>IF(ISBLANK(VLOOKUP($A1640,CLASSI!$B:$E,2,FALSE)),"",IFERROR(VLOOKUP($A1640,CLASSI!$B:$E,2,FALSE),""))</f>
        <v/>
      </c>
      <c r="C1640" s="12"/>
      <c r="D1640" s="12"/>
      <c r="M1640" s="10"/>
      <c r="N1640" s="10"/>
      <c r="U1640" s="42"/>
      <c r="V1640" s="42"/>
      <c r="W1640" s="42"/>
      <c r="X1640" s="24"/>
      <c r="Y1640" s="24"/>
      <c r="Z1640" s="24"/>
      <c r="AB1640" s="24"/>
    </row>
    <row r="1641" spans="1:28" s="11" customFormat="1" ht="20.100000000000001" customHeight="1" x14ac:dyDescent="0.25">
      <c r="A1641" s="12" t="str">
        <f>IF(ISBLANK(CLASSI!$B1656),"",IFERROR(CLASSI!$B1656,""))</f>
        <v/>
      </c>
      <c r="B1641" s="12" t="str">
        <f>IF(ISBLANK(VLOOKUP($A1641,CLASSI!$B:$E,2,FALSE)),"",IFERROR(VLOOKUP($A1641,CLASSI!$B:$E,2,FALSE),""))</f>
        <v/>
      </c>
      <c r="C1641" s="12"/>
      <c r="D1641" s="12"/>
      <c r="M1641" s="10"/>
      <c r="N1641" s="10"/>
      <c r="U1641" s="42"/>
      <c r="V1641" s="42"/>
      <c r="W1641" s="42"/>
      <c r="X1641" s="24"/>
      <c r="Y1641" s="24"/>
      <c r="Z1641" s="24"/>
      <c r="AB1641" s="24"/>
    </row>
    <row r="1642" spans="1:28" s="11" customFormat="1" ht="20.100000000000001" customHeight="1" x14ac:dyDescent="0.25">
      <c r="A1642" s="12" t="str">
        <f>IF(ISBLANK(CLASSI!$B1657),"",IFERROR(CLASSI!$B1657,""))</f>
        <v/>
      </c>
      <c r="B1642" s="12" t="str">
        <f>IF(ISBLANK(VLOOKUP($A1642,CLASSI!$B:$E,2,FALSE)),"",IFERROR(VLOOKUP($A1642,CLASSI!$B:$E,2,FALSE),""))</f>
        <v/>
      </c>
      <c r="C1642" s="12"/>
      <c r="D1642" s="12"/>
      <c r="M1642" s="10"/>
      <c r="N1642" s="10"/>
      <c r="U1642" s="42"/>
      <c r="V1642" s="42"/>
      <c r="W1642" s="42"/>
      <c r="X1642" s="24"/>
      <c r="Y1642" s="24"/>
      <c r="Z1642" s="24"/>
      <c r="AB1642" s="24"/>
    </row>
    <row r="1643" spans="1:28" s="11" customFormat="1" ht="20.100000000000001" customHeight="1" x14ac:dyDescent="0.25">
      <c r="A1643" s="12" t="str">
        <f>IF(ISBLANK(CLASSI!$B1658),"",IFERROR(CLASSI!$B1658,""))</f>
        <v/>
      </c>
      <c r="B1643" s="12" t="str">
        <f>IF(ISBLANK(VLOOKUP($A1643,CLASSI!$B:$E,2,FALSE)),"",IFERROR(VLOOKUP($A1643,CLASSI!$B:$E,2,FALSE),""))</f>
        <v/>
      </c>
      <c r="C1643" s="12"/>
      <c r="D1643" s="12"/>
      <c r="M1643" s="10"/>
      <c r="N1643" s="10"/>
      <c r="U1643" s="42"/>
      <c r="V1643" s="42"/>
      <c r="W1643" s="42"/>
      <c r="X1643" s="24"/>
      <c r="Y1643" s="24"/>
      <c r="Z1643" s="24"/>
      <c r="AB1643" s="24"/>
    </row>
    <row r="1644" spans="1:28" s="11" customFormat="1" ht="20.100000000000001" customHeight="1" x14ac:dyDescent="0.25">
      <c r="A1644" s="12" t="str">
        <f>IF(ISBLANK(CLASSI!$B1659),"",IFERROR(CLASSI!$B1659,""))</f>
        <v/>
      </c>
      <c r="B1644" s="12" t="str">
        <f>IF(ISBLANK(VLOOKUP($A1644,CLASSI!$B:$E,2,FALSE)),"",IFERROR(VLOOKUP($A1644,CLASSI!$B:$E,2,FALSE),""))</f>
        <v/>
      </c>
      <c r="C1644" s="12"/>
      <c r="D1644" s="12"/>
      <c r="M1644" s="10"/>
      <c r="N1644" s="10"/>
      <c r="U1644" s="42"/>
      <c r="V1644" s="42"/>
      <c r="W1644" s="42"/>
      <c r="X1644" s="24"/>
      <c r="Y1644" s="24"/>
      <c r="Z1644" s="24"/>
      <c r="AB1644" s="24"/>
    </row>
    <row r="1645" spans="1:28" s="11" customFormat="1" ht="20.100000000000001" customHeight="1" x14ac:dyDescent="0.25">
      <c r="A1645" s="12" t="str">
        <f>IF(ISBLANK(CLASSI!$B1660),"",IFERROR(CLASSI!$B1660,""))</f>
        <v/>
      </c>
      <c r="B1645" s="12" t="str">
        <f>IF(ISBLANK(VLOOKUP($A1645,CLASSI!$B:$E,2,FALSE)),"",IFERROR(VLOOKUP($A1645,CLASSI!$B:$E,2,FALSE),""))</f>
        <v/>
      </c>
      <c r="C1645" s="12"/>
      <c r="D1645" s="12"/>
      <c r="M1645" s="10"/>
      <c r="N1645" s="10"/>
      <c r="U1645" s="42"/>
      <c r="V1645" s="42"/>
      <c r="W1645" s="42"/>
      <c r="X1645" s="24"/>
      <c r="Y1645" s="24"/>
      <c r="Z1645" s="24"/>
      <c r="AB1645" s="24"/>
    </row>
    <row r="1646" spans="1:28" s="11" customFormat="1" ht="20.100000000000001" customHeight="1" x14ac:dyDescent="0.25">
      <c r="A1646" s="12" t="str">
        <f>IF(ISBLANK(CLASSI!$B1661),"",IFERROR(CLASSI!$B1661,""))</f>
        <v/>
      </c>
      <c r="B1646" s="12" t="str">
        <f>IF(ISBLANK(VLOOKUP($A1646,CLASSI!$B:$E,2,FALSE)),"",IFERROR(VLOOKUP($A1646,CLASSI!$B:$E,2,FALSE),""))</f>
        <v/>
      </c>
      <c r="C1646" s="12"/>
      <c r="D1646" s="12"/>
      <c r="M1646" s="10"/>
      <c r="N1646" s="10"/>
      <c r="U1646" s="42"/>
      <c r="V1646" s="42"/>
      <c r="W1646" s="42"/>
      <c r="X1646" s="24"/>
      <c r="Y1646" s="24"/>
      <c r="Z1646" s="24"/>
      <c r="AB1646" s="24"/>
    </row>
    <row r="1647" spans="1:28" s="11" customFormat="1" ht="20.100000000000001" customHeight="1" x14ac:dyDescent="0.25">
      <c r="A1647" s="12" t="str">
        <f>IF(ISBLANK(CLASSI!$B1662),"",IFERROR(CLASSI!$B1662,""))</f>
        <v/>
      </c>
      <c r="B1647" s="12" t="str">
        <f>IF(ISBLANK(VLOOKUP($A1647,CLASSI!$B:$E,2,FALSE)),"",IFERROR(VLOOKUP($A1647,CLASSI!$B:$E,2,FALSE),""))</f>
        <v/>
      </c>
      <c r="C1647" s="12"/>
      <c r="D1647" s="12"/>
      <c r="M1647" s="10"/>
      <c r="N1647" s="10"/>
      <c r="U1647" s="42"/>
      <c r="V1647" s="42"/>
      <c r="W1647" s="42"/>
      <c r="X1647" s="24"/>
      <c r="Y1647" s="24"/>
      <c r="Z1647" s="24"/>
      <c r="AB1647" s="24"/>
    </row>
    <row r="1648" spans="1:28" s="11" customFormat="1" ht="20.100000000000001" customHeight="1" x14ac:dyDescent="0.25">
      <c r="A1648" s="12" t="str">
        <f>IF(ISBLANK(CLASSI!$B1663),"",IFERROR(CLASSI!$B1663,""))</f>
        <v/>
      </c>
      <c r="B1648" s="12" t="str">
        <f>IF(ISBLANK(VLOOKUP($A1648,CLASSI!$B:$E,2,FALSE)),"",IFERROR(VLOOKUP($A1648,CLASSI!$B:$E,2,FALSE),""))</f>
        <v/>
      </c>
      <c r="C1648" s="12"/>
      <c r="D1648" s="12"/>
      <c r="M1648" s="10"/>
      <c r="N1648" s="10"/>
      <c r="U1648" s="42"/>
      <c r="V1648" s="42"/>
      <c r="W1648" s="42"/>
      <c r="X1648" s="24"/>
      <c r="Y1648" s="24"/>
      <c r="Z1648" s="24"/>
      <c r="AB1648" s="24"/>
    </row>
    <row r="1649" spans="1:28" s="11" customFormat="1" ht="20.100000000000001" customHeight="1" x14ac:dyDescent="0.25">
      <c r="A1649" s="12" t="str">
        <f>IF(ISBLANK(CLASSI!$B1664),"",IFERROR(CLASSI!$B1664,""))</f>
        <v/>
      </c>
      <c r="B1649" s="12" t="str">
        <f>IF(ISBLANK(VLOOKUP($A1649,CLASSI!$B:$E,2,FALSE)),"",IFERROR(VLOOKUP($A1649,CLASSI!$B:$E,2,FALSE),""))</f>
        <v/>
      </c>
      <c r="C1649" s="12"/>
      <c r="D1649" s="12"/>
      <c r="M1649" s="10"/>
      <c r="N1649" s="10"/>
      <c r="U1649" s="42"/>
      <c r="V1649" s="42"/>
      <c r="W1649" s="42"/>
      <c r="X1649" s="24"/>
      <c r="Y1649" s="24"/>
      <c r="Z1649" s="24"/>
      <c r="AB1649" s="24"/>
    </row>
    <row r="1650" spans="1:28" s="11" customFormat="1" ht="20.100000000000001" customHeight="1" x14ac:dyDescent="0.25">
      <c r="A1650" s="12" t="str">
        <f>IF(ISBLANK(CLASSI!$B1665),"",IFERROR(CLASSI!$B1665,""))</f>
        <v/>
      </c>
      <c r="B1650" s="12" t="str">
        <f>IF(ISBLANK(VLOOKUP($A1650,CLASSI!$B:$E,2,FALSE)),"",IFERROR(VLOOKUP($A1650,CLASSI!$B:$E,2,FALSE),""))</f>
        <v/>
      </c>
      <c r="C1650" s="12"/>
      <c r="D1650" s="12"/>
      <c r="M1650" s="10"/>
      <c r="N1650" s="10"/>
      <c r="U1650" s="42"/>
      <c r="V1650" s="42"/>
      <c r="W1650" s="42"/>
      <c r="X1650" s="24"/>
      <c r="Y1650" s="24"/>
      <c r="Z1650" s="24"/>
      <c r="AB1650" s="24"/>
    </row>
    <row r="1651" spans="1:28" s="11" customFormat="1" ht="20.100000000000001" customHeight="1" x14ac:dyDescent="0.25">
      <c r="A1651" s="12" t="str">
        <f>IF(ISBLANK(CLASSI!$B1666),"",IFERROR(CLASSI!$B1666,""))</f>
        <v/>
      </c>
      <c r="B1651" s="12" t="str">
        <f>IF(ISBLANK(VLOOKUP($A1651,CLASSI!$B:$E,2,FALSE)),"",IFERROR(VLOOKUP($A1651,CLASSI!$B:$E,2,FALSE),""))</f>
        <v/>
      </c>
      <c r="C1651" s="12"/>
      <c r="D1651" s="12"/>
      <c r="M1651" s="10"/>
      <c r="N1651" s="10"/>
      <c r="U1651" s="42"/>
      <c r="V1651" s="42"/>
      <c r="W1651" s="42"/>
      <c r="X1651" s="24"/>
      <c r="Y1651" s="24"/>
      <c r="Z1651" s="24"/>
      <c r="AB1651" s="24"/>
    </row>
    <row r="1652" spans="1:28" s="11" customFormat="1" ht="20.100000000000001" customHeight="1" x14ac:dyDescent="0.25">
      <c r="A1652" s="12" t="str">
        <f>IF(ISBLANK(CLASSI!$B1667),"",IFERROR(CLASSI!$B1667,""))</f>
        <v/>
      </c>
      <c r="B1652" s="12" t="str">
        <f>IF(ISBLANK(VLOOKUP($A1652,CLASSI!$B:$E,2,FALSE)),"",IFERROR(VLOOKUP($A1652,CLASSI!$B:$E,2,FALSE),""))</f>
        <v/>
      </c>
      <c r="C1652" s="12"/>
      <c r="D1652" s="12"/>
      <c r="M1652" s="10"/>
      <c r="N1652" s="10"/>
      <c r="U1652" s="42"/>
      <c r="V1652" s="42"/>
      <c r="W1652" s="42"/>
      <c r="X1652" s="24"/>
      <c r="Y1652" s="24"/>
      <c r="Z1652" s="24"/>
      <c r="AB1652" s="24"/>
    </row>
    <row r="1653" spans="1:28" s="11" customFormat="1" ht="20.100000000000001" customHeight="1" x14ac:dyDescent="0.25">
      <c r="A1653" s="12" t="str">
        <f>IF(ISBLANK(CLASSI!$B1668),"",IFERROR(CLASSI!$B1668,""))</f>
        <v/>
      </c>
      <c r="B1653" s="12" t="str">
        <f>IF(ISBLANK(VLOOKUP($A1653,CLASSI!$B:$E,2,FALSE)),"",IFERROR(VLOOKUP($A1653,CLASSI!$B:$E,2,FALSE),""))</f>
        <v/>
      </c>
      <c r="C1653" s="12"/>
      <c r="D1653" s="12"/>
      <c r="M1653" s="10"/>
      <c r="N1653" s="10"/>
      <c r="U1653" s="42"/>
      <c r="V1653" s="42"/>
      <c r="W1653" s="42"/>
      <c r="X1653" s="24"/>
      <c r="Y1653" s="24"/>
      <c r="Z1653" s="24"/>
      <c r="AB1653" s="24"/>
    </row>
    <row r="1654" spans="1:28" s="11" customFormat="1" ht="20.100000000000001" customHeight="1" x14ac:dyDescent="0.25">
      <c r="A1654" s="12" t="str">
        <f>IF(ISBLANK(CLASSI!$B1669),"",IFERROR(CLASSI!$B1669,""))</f>
        <v/>
      </c>
      <c r="B1654" s="12" t="str">
        <f>IF(ISBLANK(VLOOKUP($A1654,CLASSI!$B:$E,2,FALSE)),"",IFERROR(VLOOKUP($A1654,CLASSI!$B:$E,2,FALSE),""))</f>
        <v/>
      </c>
      <c r="C1654" s="12"/>
      <c r="D1654" s="12"/>
      <c r="M1654" s="10"/>
      <c r="N1654" s="10"/>
      <c r="U1654" s="42"/>
      <c r="V1654" s="42"/>
      <c r="W1654" s="42"/>
      <c r="X1654" s="24"/>
      <c r="Y1654" s="24"/>
      <c r="Z1654" s="24"/>
      <c r="AB1654" s="24"/>
    </row>
    <row r="1655" spans="1:28" s="11" customFormat="1" ht="20.100000000000001" customHeight="1" x14ac:dyDescent="0.25">
      <c r="A1655" s="12" t="str">
        <f>IF(ISBLANK(CLASSI!$B1670),"",IFERROR(CLASSI!$B1670,""))</f>
        <v/>
      </c>
      <c r="B1655" s="12" t="str">
        <f>IF(ISBLANK(VLOOKUP($A1655,CLASSI!$B:$E,2,FALSE)),"",IFERROR(VLOOKUP($A1655,CLASSI!$B:$E,2,FALSE),""))</f>
        <v/>
      </c>
      <c r="C1655" s="12"/>
      <c r="D1655" s="12"/>
      <c r="M1655" s="10"/>
      <c r="N1655" s="10"/>
      <c r="U1655" s="42"/>
      <c r="V1655" s="42"/>
      <c r="W1655" s="42"/>
      <c r="X1655" s="24"/>
      <c r="Y1655" s="24"/>
      <c r="Z1655" s="24"/>
      <c r="AB1655" s="24"/>
    </row>
    <row r="1656" spans="1:28" s="11" customFormat="1" ht="20.100000000000001" customHeight="1" x14ac:dyDescent="0.25">
      <c r="A1656" s="12" t="str">
        <f>IF(ISBLANK(CLASSI!$B1671),"",IFERROR(CLASSI!$B1671,""))</f>
        <v/>
      </c>
      <c r="B1656" s="12" t="str">
        <f>IF(ISBLANK(VLOOKUP($A1656,CLASSI!$B:$E,2,FALSE)),"",IFERROR(VLOOKUP($A1656,CLASSI!$B:$E,2,FALSE),""))</f>
        <v/>
      </c>
      <c r="C1656" s="12"/>
      <c r="D1656" s="12"/>
      <c r="M1656" s="10"/>
      <c r="N1656" s="10"/>
      <c r="U1656" s="42"/>
      <c r="V1656" s="42"/>
      <c r="W1656" s="42"/>
      <c r="X1656" s="24"/>
      <c r="Y1656" s="24"/>
      <c r="Z1656" s="24"/>
      <c r="AB1656" s="24"/>
    </row>
    <row r="1657" spans="1:28" s="11" customFormat="1" ht="20.100000000000001" customHeight="1" x14ac:dyDescent="0.25">
      <c r="A1657" s="12" t="str">
        <f>IF(ISBLANK(CLASSI!$B1672),"",IFERROR(CLASSI!$B1672,""))</f>
        <v/>
      </c>
      <c r="B1657" s="12" t="str">
        <f>IF(ISBLANK(VLOOKUP($A1657,CLASSI!$B:$E,2,FALSE)),"",IFERROR(VLOOKUP($A1657,CLASSI!$B:$E,2,FALSE),""))</f>
        <v/>
      </c>
      <c r="C1657" s="12"/>
      <c r="D1657" s="12"/>
      <c r="M1657" s="10"/>
      <c r="N1657" s="10"/>
      <c r="U1657" s="42"/>
      <c r="V1657" s="42"/>
      <c r="W1657" s="42"/>
      <c r="X1657" s="24"/>
      <c r="Y1657" s="24"/>
      <c r="Z1657" s="24"/>
      <c r="AB1657" s="24"/>
    </row>
    <row r="1658" spans="1:28" s="11" customFormat="1" ht="20.100000000000001" customHeight="1" x14ac:dyDescent="0.25">
      <c r="A1658" s="12" t="str">
        <f>IF(ISBLANK(CLASSI!$B1673),"",IFERROR(CLASSI!$B1673,""))</f>
        <v/>
      </c>
      <c r="B1658" s="12" t="str">
        <f>IF(ISBLANK(VLOOKUP($A1658,CLASSI!$B:$E,2,FALSE)),"",IFERROR(VLOOKUP($A1658,CLASSI!$B:$E,2,FALSE),""))</f>
        <v/>
      </c>
      <c r="C1658" s="12"/>
      <c r="D1658" s="12"/>
      <c r="M1658" s="10"/>
      <c r="N1658" s="10"/>
      <c r="U1658" s="42"/>
      <c r="V1658" s="42"/>
      <c r="W1658" s="42"/>
      <c r="X1658" s="24"/>
      <c r="Y1658" s="24"/>
      <c r="Z1658" s="24"/>
      <c r="AB1658" s="24"/>
    </row>
    <row r="1659" spans="1:28" s="11" customFormat="1" ht="20.100000000000001" customHeight="1" x14ac:dyDescent="0.25">
      <c r="A1659" s="12" t="str">
        <f>IF(ISBLANK(CLASSI!$B1674),"",IFERROR(CLASSI!$B1674,""))</f>
        <v/>
      </c>
      <c r="B1659" s="12" t="str">
        <f>IF(ISBLANK(VLOOKUP($A1659,CLASSI!$B:$E,2,FALSE)),"",IFERROR(VLOOKUP($A1659,CLASSI!$B:$E,2,FALSE),""))</f>
        <v/>
      </c>
      <c r="C1659" s="12"/>
      <c r="D1659" s="12"/>
      <c r="M1659" s="10"/>
      <c r="N1659" s="10"/>
      <c r="U1659" s="42"/>
      <c r="V1659" s="42"/>
      <c r="W1659" s="42"/>
      <c r="X1659" s="24"/>
      <c r="Y1659" s="24"/>
      <c r="Z1659" s="24"/>
      <c r="AB1659" s="24"/>
    </row>
    <row r="1660" spans="1:28" s="11" customFormat="1" ht="20.100000000000001" customHeight="1" x14ac:dyDescent="0.25">
      <c r="A1660" s="12" t="str">
        <f>IF(ISBLANK(CLASSI!$B1675),"",IFERROR(CLASSI!$B1675,""))</f>
        <v/>
      </c>
      <c r="B1660" s="12" t="str">
        <f>IF(ISBLANK(VLOOKUP($A1660,CLASSI!$B:$E,2,FALSE)),"",IFERROR(VLOOKUP($A1660,CLASSI!$B:$E,2,FALSE),""))</f>
        <v/>
      </c>
      <c r="C1660" s="12"/>
      <c r="D1660" s="12"/>
      <c r="M1660" s="10"/>
      <c r="N1660" s="10"/>
      <c r="U1660" s="42"/>
      <c r="V1660" s="42"/>
      <c r="W1660" s="42"/>
      <c r="X1660" s="24"/>
      <c r="Y1660" s="24"/>
      <c r="Z1660" s="24"/>
      <c r="AB1660" s="24"/>
    </row>
    <row r="1661" spans="1:28" s="11" customFormat="1" ht="20.100000000000001" customHeight="1" x14ac:dyDescent="0.25">
      <c r="A1661" s="12" t="str">
        <f>IF(ISBLANK(CLASSI!$B1676),"",IFERROR(CLASSI!$B1676,""))</f>
        <v/>
      </c>
      <c r="B1661" s="12" t="str">
        <f>IF(ISBLANK(VLOOKUP($A1661,CLASSI!$B:$E,2,FALSE)),"",IFERROR(VLOOKUP($A1661,CLASSI!$B:$E,2,FALSE),""))</f>
        <v/>
      </c>
      <c r="C1661" s="12"/>
      <c r="D1661" s="12"/>
      <c r="M1661" s="10"/>
      <c r="N1661" s="10"/>
      <c r="U1661" s="42"/>
      <c r="V1661" s="42"/>
      <c r="W1661" s="42"/>
      <c r="X1661" s="24"/>
      <c r="Y1661" s="24"/>
      <c r="Z1661" s="24"/>
      <c r="AB1661" s="24"/>
    </row>
    <row r="1662" spans="1:28" s="11" customFormat="1" ht="20.100000000000001" customHeight="1" x14ac:dyDescent="0.25">
      <c r="A1662" s="12" t="str">
        <f>IF(ISBLANK(CLASSI!$B1677),"",IFERROR(CLASSI!$B1677,""))</f>
        <v/>
      </c>
      <c r="B1662" s="12" t="str">
        <f>IF(ISBLANK(VLOOKUP($A1662,CLASSI!$B:$E,2,FALSE)),"",IFERROR(VLOOKUP($A1662,CLASSI!$B:$E,2,FALSE),""))</f>
        <v/>
      </c>
      <c r="C1662" s="12"/>
      <c r="D1662" s="12"/>
      <c r="M1662" s="10"/>
      <c r="N1662" s="10"/>
      <c r="U1662" s="42"/>
      <c r="V1662" s="42"/>
      <c r="W1662" s="42"/>
      <c r="X1662" s="24"/>
      <c r="Y1662" s="24"/>
      <c r="Z1662" s="24"/>
      <c r="AB1662" s="24"/>
    </row>
    <row r="1663" spans="1:28" s="11" customFormat="1" ht="20.100000000000001" customHeight="1" x14ac:dyDescent="0.25">
      <c r="A1663" s="12" t="str">
        <f>IF(ISBLANK(CLASSI!$B1678),"",IFERROR(CLASSI!$B1678,""))</f>
        <v/>
      </c>
      <c r="B1663" s="12" t="str">
        <f>IF(ISBLANK(VLOOKUP($A1663,CLASSI!$B:$E,2,FALSE)),"",IFERROR(VLOOKUP($A1663,CLASSI!$B:$E,2,FALSE),""))</f>
        <v/>
      </c>
      <c r="C1663" s="12"/>
      <c r="D1663" s="12"/>
      <c r="M1663" s="10"/>
      <c r="N1663" s="10"/>
      <c r="U1663" s="42"/>
      <c r="V1663" s="42"/>
      <c r="W1663" s="42"/>
      <c r="X1663" s="24"/>
      <c r="Y1663" s="24"/>
      <c r="Z1663" s="24"/>
      <c r="AB1663" s="24"/>
    </row>
    <row r="1664" spans="1:28" s="11" customFormat="1" ht="20.100000000000001" customHeight="1" x14ac:dyDescent="0.25">
      <c r="A1664" s="12" t="str">
        <f>IF(ISBLANK(CLASSI!$B1679),"",IFERROR(CLASSI!$B1679,""))</f>
        <v/>
      </c>
      <c r="B1664" s="12" t="str">
        <f>IF(ISBLANK(VLOOKUP($A1664,CLASSI!$B:$E,2,FALSE)),"",IFERROR(VLOOKUP($A1664,CLASSI!$B:$E,2,FALSE),""))</f>
        <v/>
      </c>
      <c r="C1664" s="12"/>
      <c r="D1664" s="12"/>
      <c r="M1664" s="10"/>
      <c r="N1664" s="10"/>
      <c r="U1664" s="42"/>
      <c r="V1664" s="42"/>
      <c r="W1664" s="42"/>
      <c r="X1664" s="24"/>
      <c r="Y1664" s="24"/>
      <c r="Z1664" s="24"/>
      <c r="AB1664" s="24"/>
    </row>
    <row r="1665" spans="1:28" s="11" customFormat="1" ht="20.100000000000001" customHeight="1" x14ac:dyDescent="0.25">
      <c r="A1665" s="12" t="str">
        <f>IF(ISBLANK(CLASSI!$B1680),"",IFERROR(CLASSI!$B1680,""))</f>
        <v/>
      </c>
      <c r="B1665" s="12" t="str">
        <f>IF(ISBLANK(VLOOKUP($A1665,CLASSI!$B:$E,2,FALSE)),"",IFERROR(VLOOKUP($A1665,CLASSI!$B:$E,2,FALSE),""))</f>
        <v/>
      </c>
      <c r="C1665" s="12"/>
      <c r="D1665" s="12"/>
      <c r="M1665" s="10"/>
      <c r="N1665" s="10"/>
      <c r="U1665" s="42"/>
      <c r="V1665" s="42"/>
      <c r="W1665" s="42"/>
      <c r="X1665" s="24"/>
      <c r="Y1665" s="24"/>
      <c r="Z1665" s="24"/>
      <c r="AB1665" s="24"/>
    </row>
    <row r="1666" spans="1:28" s="11" customFormat="1" ht="20.100000000000001" customHeight="1" x14ac:dyDescent="0.25">
      <c r="A1666" s="12" t="str">
        <f>IF(ISBLANK(CLASSI!$B1681),"",IFERROR(CLASSI!$B1681,""))</f>
        <v/>
      </c>
      <c r="B1666" s="12" t="str">
        <f>IF(ISBLANK(VLOOKUP($A1666,CLASSI!$B:$E,2,FALSE)),"",IFERROR(VLOOKUP($A1666,CLASSI!$B:$E,2,FALSE),""))</f>
        <v/>
      </c>
      <c r="C1666" s="12"/>
      <c r="D1666" s="12"/>
      <c r="M1666" s="10"/>
      <c r="N1666" s="10"/>
      <c r="U1666" s="42"/>
      <c r="V1666" s="42"/>
      <c r="W1666" s="42"/>
      <c r="X1666" s="24"/>
      <c r="Y1666" s="24"/>
      <c r="Z1666" s="24"/>
      <c r="AB1666" s="24"/>
    </row>
    <row r="1667" spans="1:28" s="11" customFormat="1" ht="20.100000000000001" customHeight="1" x14ac:dyDescent="0.25">
      <c r="A1667" s="12" t="str">
        <f>IF(ISBLANK(CLASSI!$B1682),"",IFERROR(CLASSI!$B1682,""))</f>
        <v/>
      </c>
      <c r="B1667" s="12" t="str">
        <f>IF(ISBLANK(VLOOKUP($A1667,CLASSI!$B:$E,2,FALSE)),"",IFERROR(VLOOKUP($A1667,CLASSI!$B:$E,2,FALSE),""))</f>
        <v/>
      </c>
      <c r="C1667" s="12"/>
      <c r="D1667" s="12"/>
      <c r="M1667" s="10"/>
      <c r="N1667" s="10"/>
      <c r="U1667" s="42"/>
      <c r="V1667" s="42"/>
      <c r="W1667" s="42"/>
      <c r="X1667" s="24"/>
      <c r="Y1667" s="24"/>
      <c r="Z1667" s="24"/>
      <c r="AB1667" s="24"/>
    </row>
    <row r="1668" spans="1:28" s="11" customFormat="1" ht="20.100000000000001" customHeight="1" x14ac:dyDescent="0.25">
      <c r="A1668" s="12" t="str">
        <f>IF(ISBLANK(CLASSI!$B1683),"",IFERROR(CLASSI!$B1683,""))</f>
        <v/>
      </c>
      <c r="B1668" s="12" t="str">
        <f>IF(ISBLANK(VLOOKUP($A1668,CLASSI!$B:$E,2,FALSE)),"",IFERROR(VLOOKUP($A1668,CLASSI!$B:$E,2,FALSE),""))</f>
        <v/>
      </c>
      <c r="C1668" s="12"/>
      <c r="D1668" s="12"/>
      <c r="M1668" s="10"/>
      <c r="N1668" s="10"/>
      <c r="U1668" s="42"/>
      <c r="V1668" s="42"/>
      <c r="W1668" s="42"/>
      <c r="X1668" s="24"/>
      <c r="Y1668" s="24"/>
      <c r="Z1668" s="24"/>
      <c r="AB1668" s="24"/>
    </row>
    <row r="1669" spans="1:28" s="11" customFormat="1" ht="20.100000000000001" customHeight="1" x14ac:dyDescent="0.25">
      <c r="A1669" s="12" t="str">
        <f>IF(ISBLANK(CLASSI!$B1684),"",IFERROR(CLASSI!$B1684,""))</f>
        <v/>
      </c>
      <c r="B1669" s="12" t="str">
        <f>IF(ISBLANK(VLOOKUP($A1669,CLASSI!$B:$E,2,FALSE)),"",IFERROR(VLOOKUP($A1669,CLASSI!$B:$E,2,FALSE),""))</f>
        <v/>
      </c>
      <c r="C1669" s="12"/>
      <c r="D1669" s="12"/>
      <c r="M1669" s="10"/>
      <c r="N1669" s="10"/>
      <c r="U1669" s="42"/>
      <c r="V1669" s="42"/>
      <c r="W1669" s="42"/>
      <c r="X1669" s="24"/>
      <c r="Y1669" s="24"/>
      <c r="Z1669" s="24"/>
      <c r="AB1669" s="24"/>
    </row>
    <row r="1670" spans="1:28" s="11" customFormat="1" ht="20.100000000000001" customHeight="1" x14ac:dyDescent="0.25">
      <c r="A1670" s="12" t="str">
        <f>IF(ISBLANK(CLASSI!$B1685),"",IFERROR(CLASSI!$B1685,""))</f>
        <v/>
      </c>
      <c r="B1670" s="12" t="str">
        <f>IF(ISBLANK(VLOOKUP($A1670,CLASSI!$B:$E,2,FALSE)),"",IFERROR(VLOOKUP($A1670,CLASSI!$B:$E,2,FALSE),""))</f>
        <v/>
      </c>
      <c r="C1670" s="12"/>
      <c r="D1670" s="12"/>
      <c r="M1670" s="10"/>
      <c r="N1670" s="10"/>
      <c r="U1670" s="42"/>
      <c r="V1670" s="42"/>
      <c r="W1670" s="42"/>
      <c r="X1670" s="24"/>
      <c r="Y1670" s="24"/>
      <c r="Z1670" s="24"/>
      <c r="AB1670" s="24"/>
    </row>
    <row r="1671" spans="1:28" s="11" customFormat="1" ht="20.100000000000001" customHeight="1" x14ac:dyDescent="0.25">
      <c r="A1671" s="12" t="str">
        <f>IF(ISBLANK(CLASSI!$B1686),"",IFERROR(CLASSI!$B1686,""))</f>
        <v/>
      </c>
      <c r="B1671" s="12" t="str">
        <f>IF(ISBLANK(VLOOKUP($A1671,CLASSI!$B:$E,2,FALSE)),"",IFERROR(VLOOKUP($A1671,CLASSI!$B:$E,2,FALSE),""))</f>
        <v/>
      </c>
      <c r="C1671" s="12"/>
      <c r="D1671" s="12"/>
      <c r="M1671" s="10"/>
      <c r="N1671" s="10"/>
      <c r="U1671" s="42"/>
      <c r="V1671" s="42"/>
      <c r="W1671" s="42"/>
      <c r="X1671" s="24"/>
      <c r="Y1671" s="24"/>
      <c r="Z1671" s="24"/>
      <c r="AB1671" s="24"/>
    </row>
    <row r="1672" spans="1:28" s="11" customFormat="1" ht="20.100000000000001" customHeight="1" x14ac:dyDescent="0.25">
      <c r="A1672" s="12" t="str">
        <f>IF(ISBLANK(CLASSI!$B1687),"",IFERROR(CLASSI!$B1687,""))</f>
        <v/>
      </c>
      <c r="B1672" s="12" t="str">
        <f>IF(ISBLANK(VLOOKUP($A1672,CLASSI!$B:$E,2,FALSE)),"",IFERROR(VLOOKUP($A1672,CLASSI!$B:$E,2,FALSE),""))</f>
        <v/>
      </c>
      <c r="C1672" s="12"/>
      <c r="D1672" s="12"/>
      <c r="M1672" s="10"/>
      <c r="N1672" s="10"/>
      <c r="U1672" s="42"/>
      <c r="V1672" s="42"/>
      <c r="W1672" s="42"/>
      <c r="X1672" s="24"/>
      <c r="Y1672" s="24"/>
      <c r="Z1672" s="24"/>
      <c r="AB1672" s="24"/>
    </row>
    <row r="1673" spans="1:28" s="11" customFormat="1" ht="20.100000000000001" customHeight="1" x14ac:dyDescent="0.25">
      <c r="A1673" s="12" t="str">
        <f>IF(ISBLANK(CLASSI!$B1688),"",IFERROR(CLASSI!$B1688,""))</f>
        <v/>
      </c>
      <c r="B1673" s="12" t="str">
        <f>IF(ISBLANK(VLOOKUP($A1673,CLASSI!$B:$E,2,FALSE)),"",IFERROR(VLOOKUP($A1673,CLASSI!$B:$E,2,FALSE),""))</f>
        <v/>
      </c>
      <c r="C1673" s="12"/>
      <c r="D1673" s="12"/>
      <c r="M1673" s="10"/>
      <c r="N1673" s="10"/>
      <c r="U1673" s="42"/>
      <c r="V1673" s="42"/>
      <c r="W1673" s="42"/>
      <c r="X1673" s="24"/>
      <c r="Y1673" s="24"/>
      <c r="Z1673" s="24"/>
      <c r="AB1673" s="24"/>
    </row>
    <row r="1674" spans="1:28" s="11" customFormat="1" ht="20.100000000000001" customHeight="1" x14ac:dyDescent="0.25">
      <c r="A1674" s="12" t="str">
        <f>IF(ISBLANK(CLASSI!$B1689),"",IFERROR(CLASSI!$B1689,""))</f>
        <v/>
      </c>
      <c r="B1674" s="12" t="str">
        <f>IF(ISBLANK(VLOOKUP($A1674,CLASSI!$B:$E,2,FALSE)),"",IFERROR(VLOOKUP($A1674,CLASSI!$B:$E,2,FALSE),""))</f>
        <v/>
      </c>
      <c r="C1674" s="12"/>
      <c r="D1674" s="12"/>
      <c r="M1674" s="10"/>
      <c r="N1674" s="10"/>
      <c r="U1674" s="42"/>
      <c r="V1674" s="42"/>
      <c r="W1674" s="42"/>
      <c r="X1674" s="24"/>
      <c r="Y1674" s="24"/>
      <c r="Z1674" s="24"/>
      <c r="AB1674" s="24"/>
    </row>
    <row r="1675" spans="1:28" s="11" customFormat="1" ht="20.100000000000001" customHeight="1" x14ac:dyDescent="0.25">
      <c r="A1675" s="12" t="str">
        <f>IF(ISBLANK(CLASSI!$B1690),"",IFERROR(CLASSI!$B1690,""))</f>
        <v/>
      </c>
      <c r="B1675" s="12" t="str">
        <f>IF(ISBLANK(VLOOKUP($A1675,CLASSI!$B:$E,2,FALSE)),"",IFERROR(VLOOKUP($A1675,CLASSI!$B:$E,2,FALSE),""))</f>
        <v/>
      </c>
      <c r="C1675" s="12"/>
      <c r="D1675" s="12"/>
      <c r="M1675" s="10"/>
      <c r="N1675" s="10"/>
      <c r="U1675" s="42"/>
      <c r="V1675" s="42"/>
      <c r="W1675" s="42"/>
      <c r="X1675" s="24"/>
      <c r="Y1675" s="24"/>
      <c r="Z1675" s="24"/>
      <c r="AB1675" s="24"/>
    </row>
    <row r="1676" spans="1:28" s="11" customFormat="1" ht="20.100000000000001" customHeight="1" x14ac:dyDescent="0.25">
      <c r="A1676" s="12" t="str">
        <f>IF(ISBLANK(CLASSI!$B1691),"",IFERROR(CLASSI!$B1691,""))</f>
        <v/>
      </c>
      <c r="B1676" s="12" t="str">
        <f>IF(ISBLANK(VLOOKUP($A1676,CLASSI!$B:$E,2,FALSE)),"",IFERROR(VLOOKUP($A1676,CLASSI!$B:$E,2,FALSE),""))</f>
        <v/>
      </c>
      <c r="C1676" s="12"/>
      <c r="D1676" s="12"/>
      <c r="M1676" s="10"/>
      <c r="N1676" s="10"/>
      <c r="U1676" s="42"/>
      <c r="V1676" s="42"/>
      <c r="W1676" s="42"/>
      <c r="X1676" s="24"/>
      <c r="Y1676" s="24"/>
      <c r="Z1676" s="24"/>
      <c r="AB1676" s="24"/>
    </row>
    <row r="1677" spans="1:28" s="11" customFormat="1" ht="20.100000000000001" customHeight="1" x14ac:dyDescent="0.25">
      <c r="A1677" s="12" t="str">
        <f>IF(ISBLANK(CLASSI!$B1692),"",IFERROR(CLASSI!$B1692,""))</f>
        <v/>
      </c>
      <c r="B1677" s="12" t="str">
        <f>IF(ISBLANK(VLOOKUP($A1677,CLASSI!$B:$E,2,FALSE)),"",IFERROR(VLOOKUP($A1677,CLASSI!$B:$E,2,FALSE),""))</f>
        <v/>
      </c>
      <c r="C1677" s="12"/>
      <c r="D1677" s="12"/>
      <c r="M1677" s="10"/>
      <c r="N1677" s="10"/>
      <c r="U1677" s="42"/>
      <c r="V1677" s="42"/>
      <c r="W1677" s="42"/>
      <c r="X1677" s="24"/>
      <c r="Y1677" s="24"/>
      <c r="Z1677" s="24"/>
      <c r="AB1677" s="24"/>
    </row>
    <row r="1678" spans="1:28" s="11" customFormat="1" ht="20.100000000000001" customHeight="1" x14ac:dyDescent="0.25">
      <c r="A1678" s="12" t="str">
        <f>IF(ISBLANK(CLASSI!$B1693),"",IFERROR(CLASSI!$B1693,""))</f>
        <v/>
      </c>
      <c r="B1678" s="12" t="str">
        <f>IF(ISBLANK(VLOOKUP($A1678,CLASSI!$B:$E,2,FALSE)),"",IFERROR(VLOOKUP($A1678,CLASSI!$B:$E,2,FALSE),""))</f>
        <v/>
      </c>
      <c r="C1678" s="12"/>
      <c r="D1678" s="12"/>
      <c r="M1678" s="10"/>
      <c r="N1678" s="10"/>
      <c r="U1678" s="42"/>
      <c r="V1678" s="42"/>
      <c r="W1678" s="42"/>
      <c r="X1678" s="24"/>
      <c r="Y1678" s="24"/>
      <c r="Z1678" s="24"/>
      <c r="AB1678" s="24"/>
    </row>
    <row r="1679" spans="1:28" s="11" customFormat="1" ht="20.100000000000001" customHeight="1" x14ac:dyDescent="0.25">
      <c r="A1679" s="12" t="str">
        <f>IF(ISBLANK(CLASSI!$B1694),"",IFERROR(CLASSI!$B1694,""))</f>
        <v/>
      </c>
      <c r="B1679" s="12" t="str">
        <f>IF(ISBLANK(VLOOKUP($A1679,CLASSI!$B:$E,2,FALSE)),"",IFERROR(VLOOKUP($A1679,CLASSI!$B:$E,2,FALSE),""))</f>
        <v/>
      </c>
      <c r="C1679" s="12"/>
      <c r="D1679" s="12"/>
      <c r="M1679" s="10"/>
      <c r="N1679" s="10"/>
      <c r="U1679" s="42"/>
      <c r="V1679" s="42"/>
      <c r="W1679" s="42"/>
      <c r="X1679" s="24"/>
      <c r="Y1679" s="24"/>
      <c r="Z1679" s="24"/>
      <c r="AB1679" s="24"/>
    </row>
    <row r="1680" spans="1:28" s="11" customFormat="1" ht="20.100000000000001" customHeight="1" x14ac:dyDescent="0.25">
      <c r="A1680" s="12" t="str">
        <f>IF(ISBLANK(CLASSI!$B1695),"",IFERROR(CLASSI!$B1695,""))</f>
        <v/>
      </c>
      <c r="B1680" s="12" t="str">
        <f>IF(ISBLANK(VLOOKUP($A1680,CLASSI!$B:$E,2,FALSE)),"",IFERROR(VLOOKUP($A1680,CLASSI!$B:$E,2,FALSE),""))</f>
        <v/>
      </c>
      <c r="C1680" s="12"/>
      <c r="D1680" s="12"/>
      <c r="M1680" s="10"/>
      <c r="N1680" s="10"/>
      <c r="U1680" s="42"/>
      <c r="V1680" s="42"/>
      <c r="W1680" s="42"/>
      <c r="X1680" s="24"/>
      <c r="Y1680" s="24"/>
      <c r="Z1680" s="24"/>
      <c r="AB1680" s="24"/>
    </row>
    <row r="1681" spans="1:28" s="11" customFormat="1" ht="20.100000000000001" customHeight="1" x14ac:dyDescent="0.25">
      <c r="A1681" s="12" t="str">
        <f>IF(ISBLANK(CLASSI!$B1696),"",IFERROR(CLASSI!$B1696,""))</f>
        <v/>
      </c>
      <c r="B1681" s="12" t="str">
        <f>IF(ISBLANK(VLOOKUP($A1681,CLASSI!$B:$E,2,FALSE)),"",IFERROR(VLOOKUP($A1681,CLASSI!$B:$E,2,FALSE),""))</f>
        <v/>
      </c>
      <c r="C1681" s="12"/>
      <c r="D1681" s="12"/>
      <c r="M1681" s="10"/>
      <c r="N1681" s="10"/>
      <c r="U1681" s="42"/>
      <c r="V1681" s="42"/>
      <c r="W1681" s="42"/>
      <c r="X1681" s="24"/>
      <c r="Y1681" s="24"/>
      <c r="Z1681" s="24"/>
      <c r="AB1681" s="24"/>
    </row>
    <row r="1682" spans="1:28" s="11" customFormat="1" ht="20.100000000000001" customHeight="1" x14ac:dyDescent="0.25">
      <c r="A1682" s="12" t="str">
        <f>IF(ISBLANK(CLASSI!$B1697),"",IFERROR(CLASSI!$B1697,""))</f>
        <v/>
      </c>
      <c r="B1682" s="12" t="str">
        <f>IF(ISBLANK(VLOOKUP($A1682,CLASSI!$B:$E,2,FALSE)),"",IFERROR(VLOOKUP($A1682,CLASSI!$B:$E,2,FALSE),""))</f>
        <v/>
      </c>
      <c r="C1682" s="12"/>
      <c r="D1682" s="12"/>
      <c r="M1682" s="10"/>
      <c r="N1682" s="10"/>
      <c r="U1682" s="42"/>
      <c r="V1682" s="42"/>
      <c r="W1682" s="42"/>
      <c r="X1682" s="24"/>
      <c r="Y1682" s="24"/>
      <c r="Z1682" s="24"/>
      <c r="AB1682" s="24"/>
    </row>
    <row r="1683" spans="1:28" s="11" customFormat="1" ht="20.100000000000001" customHeight="1" x14ac:dyDescent="0.25">
      <c r="A1683" s="12" t="str">
        <f>IF(ISBLANK(CLASSI!$B1698),"",IFERROR(CLASSI!$B1698,""))</f>
        <v/>
      </c>
      <c r="B1683" s="12" t="str">
        <f>IF(ISBLANK(VLOOKUP($A1683,CLASSI!$B:$E,2,FALSE)),"",IFERROR(VLOOKUP($A1683,CLASSI!$B:$E,2,FALSE),""))</f>
        <v/>
      </c>
      <c r="C1683" s="12"/>
      <c r="D1683" s="12"/>
      <c r="M1683" s="10"/>
      <c r="N1683" s="10"/>
      <c r="U1683" s="42"/>
      <c r="V1683" s="42"/>
      <c r="W1683" s="42"/>
      <c r="X1683" s="24"/>
      <c r="Y1683" s="24"/>
      <c r="Z1683" s="24"/>
      <c r="AB1683" s="24"/>
    </row>
    <row r="1684" spans="1:28" s="11" customFormat="1" ht="20.100000000000001" customHeight="1" x14ac:dyDescent="0.25">
      <c r="A1684" s="12" t="str">
        <f>IF(ISBLANK(CLASSI!$B1699),"",IFERROR(CLASSI!$B1699,""))</f>
        <v/>
      </c>
      <c r="B1684" s="12" t="str">
        <f>IF(ISBLANK(VLOOKUP($A1684,CLASSI!$B:$E,2,FALSE)),"",IFERROR(VLOOKUP($A1684,CLASSI!$B:$E,2,FALSE),""))</f>
        <v/>
      </c>
      <c r="C1684" s="12"/>
      <c r="D1684" s="12"/>
      <c r="M1684" s="10"/>
      <c r="N1684" s="10"/>
      <c r="U1684" s="42"/>
      <c r="V1684" s="42"/>
      <c r="W1684" s="42"/>
      <c r="X1684" s="24"/>
      <c r="Y1684" s="24"/>
      <c r="Z1684" s="24"/>
      <c r="AB1684" s="24"/>
    </row>
    <row r="1685" spans="1:28" s="11" customFormat="1" ht="20.100000000000001" customHeight="1" x14ac:dyDescent="0.25">
      <c r="A1685" s="12" t="str">
        <f>IF(ISBLANK(CLASSI!$B1700),"",IFERROR(CLASSI!$B1700,""))</f>
        <v/>
      </c>
      <c r="B1685" s="12" t="str">
        <f>IF(ISBLANK(VLOOKUP($A1685,CLASSI!$B:$E,2,FALSE)),"",IFERROR(VLOOKUP($A1685,CLASSI!$B:$E,2,FALSE),""))</f>
        <v/>
      </c>
      <c r="C1685" s="12"/>
      <c r="D1685" s="12"/>
      <c r="M1685" s="10"/>
      <c r="N1685" s="10"/>
      <c r="U1685" s="42"/>
      <c r="V1685" s="42"/>
      <c r="W1685" s="42"/>
      <c r="X1685" s="24"/>
      <c r="Y1685" s="24"/>
      <c r="Z1685" s="24"/>
      <c r="AB1685" s="24"/>
    </row>
    <row r="1686" spans="1:28" s="11" customFormat="1" ht="20.100000000000001" customHeight="1" x14ac:dyDescent="0.25">
      <c r="A1686" s="12" t="str">
        <f>IF(ISBLANK(CLASSI!$B1701),"",IFERROR(CLASSI!$B1701,""))</f>
        <v/>
      </c>
      <c r="B1686" s="12" t="str">
        <f>IF(ISBLANK(VLOOKUP($A1686,CLASSI!$B:$E,2,FALSE)),"",IFERROR(VLOOKUP($A1686,CLASSI!$B:$E,2,FALSE),""))</f>
        <v/>
      </c>
      <c r="C1686" s="12"/>
      <c r="D1686" s="12"/>
      <c r="M1686" s="10"/>
      <c r="N1686" s="10"/>
      <c r="U1686" s="42"/>
      <c r="V1686" s="42"/>
      <c r="W1686" s="42"/>
      <c r="X1686" s="24"/>
      <c r="Y1686" s="24"/>
      <c r="Z1686" s="24"/>
      <c r="AB1686" s="24"/>
    </row>
    <row r="1687" spans="1:28" s="11" customFormat="1" ht="20.100000000000001" customHeight="1" x14ac:dyDescent="0.25">
      <c r="A1687" s="12" t="str">
        <f>IF(ISBLANK(CLASSI!$B1702),"",IFERROR(CLASSI!$B1702,""))</f>
        <v/>
      </c>
      <c r="B1687" s="12" t="str">
        <f>IF(ISBLANK(VLOOKUP($A1687,CLASSI!$B:$E,2,FALSE)),"",IFERROR(VLOOKUP($A1687,CLASSI!$B:$E,2,FALSE),""))</f>
        <v/>
      </c>
      <c r="C1687" s="12"/>
      <c r="D1687" s="12"/>
      <c r="M1687" s="10"/>
      <c r="N1687" s="10"/>
      <c r="U1687" s="42"/>
      <c r="V1687" s="42"/>
      <c r="W1687" s="42"/>
      <c r="X1687" s="24"/>
      <c r="Y1687" s="24"/>
      <c r="Z1687" s="24"/>
      <c r="AB1687" s="24"/>
    </row>
    <row r="1688" spans="1:28" s="11" customFormat="1" ht="20.100000000000001" customHeight="1" x14ac:dyDescent="0.25">
      <c r="A1688" s="12" t="str">
        <f>IF(ISBLANK(CLASSI!$B1703),"",IFERROR(CLASSI!$B1703,""))</f>
        <v/>
      </c>
      <c r="B1688" s="12" t="str">
        <f>IF(ISBLANK(VLOOKUP($A1688,CLASSI!$B:$E,2,FALSE)),"",IFERROR(VLOOKUP($A1688,CLASSI!$B:$E,2,FALSE),""))</f>
        <v/>
      </c>
      <c r="C1688" s="12"/>
      <c r="D1688" s="12"/>
      <c r="M1688" s="10"/>
      <c r="N1688" s="10"/>
      <c r="U1688" s="42"/>
      <c r="V1688" s="42"/>
      <c r="W1688" s="42"/>
      <c r="X1688" s="24"/>
      <c r="Y1688" s="24"/>
      <c r="Z1688" s="24"/>
      <c r="AB1688" s="24"/>
    </row>
    <row r="1689" spans="1:28" s="11" customFormat="1" ht="20.100000000000001" customHeight="1" x14ac:dyDescent="0.25">
      <c r="A1689" s="12" t="str">
        <f>IF(ISBLANK(CLASSI!$B1704),"",IFERROR(CLASSI!$B1704,""))</f>
        <v/>
      </c>
      <c r="B1689" s="12" t="str">
        <f>IF(ISBLANK(VLOOKUP($A1689,CLASSI!$B:$E,2,FALSE)),"",IFERROR(VLOOKUP($A1689,CLASSI!$B:$E,2,FALSE),""))</f>
        <v/>
      </c>
      <c r="C1689" s="12"/>
      <c r="D1689" s="12"/>
      <c r="M1689" s="10"/>
      <c r="N1689" s="10"/>
      <c r="U1689" s="42"/>
      <c r="V1689" s="42"/>
      <c r="W1689" s="42"/>
      <c r="X1689" s="24"/>
      <c r="Y1689" s="24"/>
      <c r="Z1689" s="24"/>
      <c r="AB1689" s="24"/>
    </row>
    <row r="1690" spans="1:28" s="11" customFormat="1" ht="20.100000000000001" customHeight="1" x14ac:dyDescent="0.25">
      <c r="A1690" s="12" t="str">
        <f>IF(ISBLANK(CLASSI!$B1705),"",IFERROR(CLASSI!$B1705,""))</f>
        <v/>
      </c>
      <c r="B1690" s="12" t="str">
        <f>IF(ISBLANK(VLOOKUP($A1690,CLASSI!$B:$E,2,FALSE)),"",IFERROR(VLOOKUP($A1690,CLASSI!$B:$E,2,FALSE),""))</f>
        <v/>
      </c>
      <c r="C1690" s="12"/>
      <c r="D1690" s="12"/>
      <c r="M1690" s="10"/>
      <c r="N1690" s="10"/>
      <c r="U1690" s="42"/>
      <c r="V1690" s="42"/>
      <c r="W1690" s="42"/>
      <c r="X1690" s="24"/>
      <c r="Y1690" s="24"/>
      <c r="Z1690" s="24"/>
      <c r="AB1690" s="24"/>
    </row>
    <row r="1691" spans="1:28" s="11" customFormat="1" ht="20.100000000000001" customHeight="1" x14ac:dyDescent="0.25">
      <c r="A1691" s="12" t="str">
        <f>IF(ISBLANK(CLASSI!$B1706),"",IFERROR(CLASSI!$B1706,""))</f>
        <v/>
      </c>
      <c r="B1691" s="12" t="str">
        <f>IF(ISBLANK(VLOOKUP($A1691,CLASSI!$B:$E,2,FALSE)),"",IFERROR(VLOOKUP($A1691,CLASSI!$B:$E,2,FALSE),""))</f>
        <v/>
      </c>
      <c r="C1691" s="12"/>
      <c r="D1691" s="12"/>
      <c r="M1691" s="10"/>
      <c r="N1691" s="10"/>
      <c r="U1691" s="42"/>
      <c r="V1691" s="42"/>
      <c r="W1691" s="42"/>
      <c r="X1691" s="24"/>
      <c r="Y1691" s="24"/>
      <c r="Z1691" s="24"/>
      <c r="AB1691" s="24"/>
    </row>
    <row r="1692" spans="1:28" s="11" customFormat="1" ht="20.100000000000001" customHeight="1" x14ac:dyDescent="0.25">
      <c r="A1692" s="12" t="str">
        <f>IF(ISBLANK(CLASSI!$B1707),"",IFERROR(CLASSI!$B1707,""))</f>
        <v/>
      </c>
      <c r="B1692" s="12" t="str">
        <f>IF(ISBLANK(VLOOKUP($A1692,CLASSI!$B:$E,2,FALSE)),"",IFERROR(VLOOKUP($A1692,CLASSI!$B:$E,2,FALSE),""))</f>
        <v/>
      </c>
      <c r="C1692" s="12"/>
      <c r="D1692" s="12"/>
      <c r="M1692" s="10"/>
      <c r="N1692" s="10"/>
      <c r="U1692" s="42"/>
      <c r="V1692" s="42"/>
      <c r="W1692" s="42"/>
      <c r="X1692" s="24"/>
      <c r="Y1692" s="24"/>
      <c r="Z1692" s="24"/>
      <c r="AB1692" s="24"/>
    </row>
    <row r="1693" spans="1:28" s="11" customFormat="1" ht="20.100000000000001" customHeight="1" x14ac:dyDescent="0.25">
      <c r="A1693" s="12" t="str">
        <f>IF(ISBLANK(CLASSI!$B1708),"",IFERROR(CLASSI!$B1708,""))</f>
        <v/>
      </c>
      <c r="B1693" s="12" t="str">
        <f>IF(ISBLANK(VLOOKUP($A1693,CLASSI!$B:$E,2,FALSE)),"",IFERROR(VLOOKUP($A1693,CLASSI!$B:$E,2,FALSE),""))</f>
        <v/>
      </c>
      <c r="C1693" s="12"/>
      <c r="D1693" s="12"/>
      <c r="M1693" s="10"/>
      <c r="N1693" s="10"/>
      <c r="U1693" s="42"/>
      <c r="V1693" s="42"/>
      <c r="W1693" s="42"/>
      <c r="X1693" s="24"/>
      <c r="Y1693" s="24"/>
      <c r="Z1693" s="24"/>
      <c r="AB1693" s="24"/>
    </row>
    <row r="1694" spans="1:28" s="11" customFormat="1" ht="20.100000000000001" customHeight="1" x14ac:dyDescent="0.25">
      <c r="A1694" s="12" t="str">
        <f>IF(ISBLANK(CLASSI!$B1709),"",IFERROR(CLASSI!$B1709,""))</f>
        <v/>
      </c>
      <c r="B1694" s="12" t="str">
        <f>IF(ISBLANK(VLOOKUP($A1694,CLASSI!$B:$E,2,FALSE)),"",IFERROR(VLOOKUP($A1694,CLASSI!$B:$E,2,FALSE),""))</f>
        <v/>
      </c>
      <c r="C1694" s="12"/>
      <c r="D1694" s="12"/>
      <c r="M1694" s="10"/>
      <c r="N1694" s="10"/>
      <c r="U1694" s="42"/>
      <c r="V1694" s="42"/>
      <c r="W1694" s="42"/>
      <c r="X1694" s="24"/>
      <c r="Y1694" s="24"/>
      <c r="Z1694" s="24"/>
      <c r="AB1694" s="24"/>
    </row>
    <row r="1695" spans="1:28" s="11" customFormat="1" ht="20.100000000000001" customHeight="1" x14ac:dyDescent="0.25">
      <c r="A1695" s="12" t="str">
        <f>IF(ISBLANK(CLASSI!$B1710),"",IFERROR(CLASSI!$B1710,""))</f>
        <v/>
      </c>
      <c r="B1695" s="12" t="str">
        <f>IF(ISBLANK(VLOOKUP($A1695,CLASSI!$B:$E,2,FALSE)),"",IFERROR(VLOOKUP($A1695,CLASSI!$B:$E,2,FALSE),""))</f>
        <v/>
      </c>
      <c r="C1695" s="12"/>
      <c r="D1695" s="12"/>
      <c r="M1695" s="10"/>
      <c r="N1695" s="10"/>
      <c r="U1695" s="42"/>
      <c r="V1695" s="42"/>
      <c r="W1695" s="42"/>
      <c r="X1695" s="24"/>
      <c r="Y1695" s="24"/>
      <c r="Z1695" s="24"/>
      <c r="AB1695" s="24"/>
    </row>
    <row r="1696" spans="1:28" s="11" customFormat="1" ht="20.100000000000001" customHeight="1" x14ac:dyDescent="0.25">
      <c r="A1696" s="12" t="str">
        <f>IF(ISBLANK(CLASSI!$B1711),"",IFERROR(CLASSI!$B1711,""))</f>
        <v/>
      </c>
      <c r="B1696" s="12" t="str">
        <f>IF(ISBLANK(VLOOKUP($A1696,CLASSI!$B:$E,2,FALSE)),"",IFERROR(VLOOKUP($A1696,CLASSI!$B:$E,2,FALSE),""))</f>
        <v/>
      </c>
      <c r="C1696" s="12"/>
      <c r="D1696" s="12"/>
      <c r="M1696" s="10"/>
      <c r="N1696" s="10"/>
      <c r="U1696" s="42"/>
      <c r="V1696" s="42"/>
      <c r="W1696" s="42"/>
      <c r="X1696" s="24"/>
      <c r="Y1696" s="24"/>
      <c r="Z1696" s="24"/>
      <c r="AB1696" s="24"/>
    </row>
    <row r="1697" spans="1:28" s="11" customFormat="1" ht="20.100000000000001" customHeight="1" x14ac:dyDescent="0.25">
      <c r="A1697" s="12" t="str">
        <f>IF(ISBLANK(CLASSI!$B1712),"",IFERROR(CLASSI!$B1712,""))</f>
        <v/>
      </c>
      <c r="B1697" s="12" t="str">
        <f>IF(ISBLANK(VLOOKUP($A1697,CLASSI!$B:$E,2,FALSE)),"",IFERROR(VLOOKUP($A1697,CLASSI!$B:$E,2,FALSE),""))</f>
        <v/>
      </c>
      <c r="C1697" s="12"/>
      <c r="D1697" s="12"/>
      <c r="M1697" s="10"/>
      <c r="N1697" s="10"/>
      <c r="U1697" s="42"/>
      <c r="V1697" s="42"/>
      <c r="W1697" s="42"/>
      <c r="X1697" s="24"/>
      <c r="Y1697" s="24"/>
      <c r="Z1697" s="24"/>
      <c r="AB1697" s="24"/>
    </row>
    <row r="1698" spans="1:28" s="11" customFormat="1" ht="20.100000000000001" customHeight="1" x14ac:dyDescent="0.25">
      <c r="A1698" s="12" t="str">
        <f>IF(ISBLANK(CLASSI!$B1713),"",IFERROR(CLASSI!$B1713,""))</f>
        <v/>
      </c>
      <c r="B1698" s="12" t="str">
        <f>IF(ISBLANK(VLOOKUP($A1698,CLASSI!$B:$E,2,FALSE)),"",IFERROR(VLOOKUP($A1698,CLASSI!$B:$E,2,FALSE),""))</f>
        <v/>
      </c>
      <c r="C1698" s="12"/>
      <c r="D1698" s="12"/>
      <c r="M1698" s="10"/>
      <c r="N1698" s="10"/>
      <c r="U1698" s="42"/>
      <c r="V1698" s="42"/>
      <c r="W1698" s="42"/>
      <c r="X1698" s="24"/>
      <c r="Y1698" s="24"/>
      <c r="Z1698" s="24"/>
      <c r="AB1698" s="24"/>
    </row>
    <row r="1699" spans="1:28" s="11" customFormat="1" ht="20.100000000000001" customHeight="1" x14ac:dyDescent="0.25">
      <c r="A1699" s="12" t="str">
        <f>IF(ISBLANK(CLASSI!$B1714),"",IFERROR(CLASSI!$B1714,""))</f>
        <v/>
      </c>
      <c r="B1699" s="12" t="str">
        <f>IF(ISBLANK(VLOOKUP($A1699,CLASSI!$B:$E,2,FALSE)),"",IFERROR(VLOOKUP($A1699,CLASSI!$B:$E,2,FALSE),""))</f>
        <v/>
      </c>
      <c r="C1699" s="12"/>
      <c r="D1699" s="12"/>
      <c r="M1699" s="10"/>
      <c r="N1699" s="10"/>
      <c r="U1699" s="42"/>
      <c r="V1699" s="42"/>
      <c r="W1699" s="42"/>
      <c r="X1699" s="24"/>
      <c r="Y1699" s="24"/>
      <c r="Z1699" s="24"/>
      <c r="AB1699" s="24"/>
    </row>
    <row r="1700" spans="1:28" s="11" customFormat="1" ht="20.100000000000001" customHeight="1" x14ac:dyDescent="0.25">
      <c r="A1700" s="12" t="str">
        <f>IF(ISBLANK(CLASSI!$B1715),"",IFERROR(CLASSI!$B1715,""))</f>
        <v/>
      </c>
      <c r="B1700" s="12" t="str">
        <f>IF(ISBLANK(VLOOKUP($A1700,CLASSI!$B:$E,2,FALSE)),"",IFERROR(VLOOKUP($A1700,CLASSI!$B:$E,2,FALSE),""))</f>
        <v/>
      </c>
      <c r="C1700" s="12"/>
      <c r="D1700" s="12"/>
      <c r="M1700" s="10"/>
      <c r="N1700" s="10"/>
      <c r="U1700" s="42"/>
      <c r="V1700" s="42"/>
      <c r="W1700" s="42"/>
      <c r="X1700" s="24"/>
      <c r="Y1700" s="24"/>
      <c r="Z1700" s="24"/>
      <c r="AB1700" s="24"/>
    </row>
    <row r="1701" spans="1:28" s="11" customFormat="1" ht="20.100000000000001" customHeight="1" x14ac:dyDescent="0.25">
      <c r="A1701" s="12" t="str">
        <f>IF(ISBLANK(CLASSI!$B1716),"",IFERROR(CLASSI!$B1716,""))</f>
        <v/>
      </c>
      <c r="B1701" s="12" t="str">
        <f>IF(ISBLANK(VLOOKUP($A1701,CLASSI!$B:$E,2,FALSE)),"",IFERROR(VLOOKUP($A1701,CLASSI!$B:$E,2,FALSE),""))</f>
        <v/>
      </c>
      <c r="C1701" s="12"/>
      <c r="D1701" s="12"/>
      <c r="M1701" s="10"/>
      <c r="N1701" s="10"/>
      <c r="U1701" s="42"/>
      <c r="V1701" s="42"/>
      <c r="W1701" s="42"/>
      <c r="X1701" s="24"/>
      <c r="Y1701" s="24"/>
      <c r="Z1701" s="24"/>
      <c r="AB1701" s="24"/>
    </row>
    <row r="1702" spans="1:28" s="11" customFormat="1" ht="20.100000000000001" customHeight="1" x14ac:dyDescent="0.25">
      <c r="A1702" s="12" t="str">
        <f>IF(ISBLANK(CLASSI!$B1717),"",IFERROR(CLASSI!$B1717,""))</f>
        <v/>
      </c>
      <c r="B1702" s="12" t="str">
        <f>IF(ISBLANK(VLOOKUP($A1702,CLASSI!$B:$E,2,FALSE)),"",IFERROR(VLOOKUP($A1702,CLASSI!$B:$E,2,FALSE),""))</f>
        <v/>
      </c>
      <c r="C1702" s="12"/>
      <c r="D1702" s="12"/>
      <c r="M1702" s="10"/>
      <c r="N1702" s="10"/>
      <c r="U1702" s="42"/>
      <c r="V1702" s="42"/>
      <c r="W1702" s="42"/>
      <c r="X1702" s="24"/>
      <c r="Y1702" s="24"/>
      <c r="Z1702" s="24"/>
      <c r="AB1702" s="24"/>
    </row>
    <row r="1703" spans="1:28" s="11" customFormat="1" ht="20.100000000000001" customHeight="1" x14ac:dyDescent="0.25">
      <c r="A1703" s="12" t="str">
        <f>IF(ISBLANK(CLASSI!$B1718),"",IFERROR(CLASSI!$B1718,""))</f>
        <v/>
      </c>
      <c r="B1703" s="12" t="str">
        <f>IF(ISBLANK(VLOOKUP($A1703,CLASSI!$B:$E,2,FALSE)),"",IFERROR(VLOOKUP($A1703,CLASSI!$B:$E,2,FALSE),""))</f>
        <v/>
      </c>
      <c r="C1703" s="12"/>
      <c r="D1703" s="12"/>
      <c r="M1703" s="10"/>
      <c r="N1703" s="10"/>
      <c r="U1703" s="42"/>
      <c r="V1703" s="42"/>
      <c r="W1703" s="42"/>
      <c r="X1703" s="24"/>
      <c r="Y1703" s="24"/>
      <c r="Z1703" s="24"/>
      <c r="AB1703" s="24"/>
    </row>
    <row r="1704" spans="1:28" s="11" customFormat="1" ht="20.100000000000001" customHeight="1" x14ac:dyDescent="0.25">
      <c r="A1704" s="12" t="str">
        <f>IF(ISBLANK(CLASSI!$B1719),"",IFERROR(CLASSI!$B1719,""))</f>
        <v/>
      </c>
      <c r="B1704" s="12" t="str">
        <f>IF(ISBLANK(VLOOKUP($A1704,CLASSI!$B:$E,2,FALSE)),"",IFERROR(VLOOKUP($A1704,CLASSI!$B:$E,2,FALSE),""))</f>
        <v/>
      </c>
      <c r="C1704" s="12"/>
      <c r="D1704" s="12"/>
      <c r="M1704" s="10"/>
      <c r="N1704" s="10"/>
      <c r="U1704" s="42"/>
      <c r="V1704" s="42"/>
      <c r="W1704" s="42"/>
      <c r="X1704" s="24"/>
      <c r="Y1704" s="24"/>
      <c r="Z1704" s="24"/>
      <c r="AB1704" s="24"/>
    </row>
    <row r="1705" spans="1:28" s="11" customFormat="1" ht="20.100000000000001" customHeight="1" x14ac:dyDescent="0.25">
      <c r="A1705" s="12" t="str">
        <f>IF(ISBLANK(CLASSI!$B1720),"",IFERROR(CLASSI!$B1720,""))</f>
        <v/>
      </c>
      <c r="B1705" s="12" t="str">
        <f>IF(ISBLANK(VLOOKUP($A1705,CLASSI!$B:$E,2,FALSE)),"",IFERROR(VLOOKUP($A1705,CLASSI!$B:$E,2,FALSE),""))</f>
        <v/>
      </c>
      <c r="C1705" s="12"/>
      <c r="D1705" s="12"/>
      <c r="M1705" s="10"/>
      <c r="N1705" s="10"/>
      <c r="U1705" s="42"/>
      <c r="V1705" s="42"/>
      <c r="W1705" s="42"/>
      <c r="X1705" s="24"/>
      <c r="Y1705" s="24"/>
      <c r="Z1705" s="24"/>
      <c r="AB1705" s="24"/>
    </row>
    <row r="1706" spans="1:28" s="11" customFormat="1" ht="20.100000000000001" customHeight="1" x14ac:dyDescent="0.25">
      <c r="A1706" s="12" t="str">
        <f>IF(ISBLANK(CLASSI!$B1721),"",IFERROR(CLASSI!$B1721,""))</f>
        <v/>
      </c>
      <c r="B1706" s="12" t="str">
        <f>IF(ISBLANK(VLOOKUP($A1706,CLASSI!$B:$E,2,FALSE)),"",IFERROR(VLOOKUP($A1706,CLASSI!$B:$E,2,FALSE),""))</f>
        <v/>
      </c>
      <c r="C1706" s="12"/>
      <c r="D1706" s="12"/>
      <c r="M1706" s="10"/>
      <c r="N1706" s="10"/>
      <c r="U1706" s="42"/>
      <c r="V1706" s="42"/>
      <c r="W1706" s="42"/>
      <c r="X1706" s="24"/>
      <c r="Y1706" s="24"/>
      <c r="Z1706" s="24"/>
      <c r="AB1706" s="24"/>
    </row>
    <row r="1707" spans="1:28" s="11" customFormat="1" ht="20.100000000000001" customHeight="1" x14ac:dyDescent="0.25">
      <c r="A1707" s="12" t="str">
        <f>IF(ISBLANK(CLASSI!$B1722),"",IFERROR(CLASSI!$B1722,""))</f>
        <v/>
      </c>
      <c r="B1707" s="12" t="str">
        <f>IF(ISBLANK(VLOOKUP($A1707,CLASSI!$B:$E,2,FALSE)),"",IFERROR(VLOOKUP($A1707,CLASSI!$B:$E,2,FALSE),""))</f>
        <v/>
      </c>
      <c r="C1707" s="12"/>
      <c r="D1707" s="12"/>
      <c r="M1707" s="10"/>
      <c r="N1707" s="10"/>
      <c r="U1707" s="42"/>
      <c r="V1707" s="42"/>
      <c r="W1707" s="42"/>
      <c r="X1707" s="24"/>
      <c r="Y1707" s="24"/>
      <c r="Z1707" s="24"/>
      <c r="AB1707" s="24"/>
    </row>
    <row r="1708" spans="1:28" s="11" customFormat="1" ht="20.100000000000001" customHeight="1" x14ac:dyDescent="0.25">
      <c r="A1708" s="12" t="str">
        <f>IF(ISBLANK(CLASSI!$B1723),"",IFERROR(CLASSI!$B1723,""))</f>
        <v/>
      </c>
      <c r="B1708" s="12" t="str">
        <f>IF(ISBLANK(VLOOKUP($A1708,CLASSI!$B:$E,2,FALSE)),"",IFERROR(VLOOKUP($A1708,CLASSI!$B:$E,2,FALSE),""))</f>
        <v/>
      </c>
      <c r="C1708" s="12"/>
      <c r="D1708" s="12"/>
      <c r="M1708" s="10"/>
      <c r="N1708" s="10"/>
      <c r="U1708" s="42"/>
      <c r="V1708" s="42"/>
      <c r="W1708" s="42"/>
      <c r="X1708" s="24"/>
      <c r="Y1708" s="24"/>
      <c r="Z1708" s="24"/>
      <c r="AB1708" s="24"/>
    </row>
    <row r="1709" spans="1:28" s="11" customFormat="1" ht="20.100000000000001" customHeight="1" x14ac:dyDescent="0.25">
      <c r="A1709" s="12" t="str">
        <f>IF(ISBLANK(CLASSI!$B1724),"",IFERROR(CLASSI!$B1724,""))</f>
        <v/>
      </c>
      <c r="B1709" s="12" t="str">
        <f>IF(ISBLANK(VLOOKUP($A1709,CLASSI!$B:$E,2,FALSE)),"",IFERROR(VLOOKUP($A1709,CLASSI!$B:$E,2,FALSE),""))</f>
        <v/>
      </c>
      <c r="C1709" s="12"/>
      <c r="D1709" s="12"/>
      <c r="M1709" s="10"/>
      <c r="N1709" s="10"/>
      <c r="U1709" s="42"/>
      <c r="V1709" s="42"/>
      <c r="W1709" s="42"/>
      <c r="X1709" s="24"/>
      <c r="Y1709" s="24"/>
      <c r="Z1709" s="24"/>
      <c r="AB1709" s="24"/>
    </row>
    <row r="1710" spans="1:28" s="11" customFormat="1" ht="20.100000000000001" customHeight="1" x14ac:dyDescent="0.25">
      <c r="A1710" s="12" t="str">
        <f>IF(ISBLANK(CLASSI!$B1725),"",IFERROR(CLASSI!$B1725,""))</f>
        <v/>
      </c>
      <c r="B1710" s="12" t="str">
        <f>IF(ISBLANK(VLOOKUP($A1710,CLASSI!$B:$E,2,FALSE)),"",IFERROR(VLOOKUP($A1710,CLASSI!$B:$E,2,FALSE),""))</f>
        <v/>
      </c>
      <c r="C1710" s="12"/>
      <c r="D1710" s="12"/>
      <c r="M1710" s="10"/>
      <c r="N1710" s="10"/>
      <c r="U1710" s="42"/>
      <c r="V1710" s="42"/>
      <c r="W1710" s="42"/>
      <c r="X1710" s="24"/>
      <c r="Y1710" s="24"/>
      <c r="Z1710" s="24"/>
      <c r="AB1710" s="24"/>
    </row>
    <row r="1711" spans="1:28" s="11" customFormat="1" ht="20.100000000000001" customHeight="1" x14ac:dyDescent="0.25">
      <c r="A1711" s="12" t="str">
        <f>IF(ISBLANK(CLASSI!$B1726),"",IFERROR(CLASSI!$B1726,""))</f>
        <v/>
      </c>
      <c r="B1711" s="12" t="str">
        <f>IF(ISBLANK(VLOOKUP($A1711,CLASSI!$B:$E,2,FALSE)),"",IFERROR(VLOOKUP($A1711,CLASSI!$B:$E,2,FALSE),""))</f>
        <v/>
      </c>
      <c r="C1711" s="12"/>
      <c r="D1711" s="12"/>
      <c r="M1711" s="10"/>
      <c r="N1711" s="10"/>
      <c r="U1711" s="42"/>
      <c r="V1711" s="42"/>
      <c r="W1711" s="42"/>
      <c r="X1711" s="24"/>
      <c r="Y1711" s="24"/>
      <c r="Z1711" s="24"/>
      <c r="AB1711" s="24"/>
    </row>
    <row r="1712" spans="1:28" s="11" customFormat="1" ht="20.100000000000001" customHeight="1" x14ac:dyDescent="0.25">
      <c r="A1712" s="12" t="str">
        <f>IF(ISBLANK(CLASSI!$B1727),"",IFERROR(CLASSI!$B1727,""))</f>
        <v/>
      </c>
      <c r="B1712" s="12" t="str">
        <f>IF(ISBLANK(VLOOKUP($A1712,CLASSI!$B:$E,2,FALSE)),"",IFERROR(VLOOKUP($A1712,CLASSI!$B:$E,2,FALSE),""))</f>
        <v/>
      </c>
      <c r="C1712" s="12"/>
      <c r="D1712" s="12"/>
      <c r="M1712" s="10"/>
      <c r="N1712" s="10"/>
      <c r="U1712" s="42"/>
      <c r="V1712" s="42"/>
      <c r="W1712" s="42"/>
      <c r="X1712" s="24"/>
      <c r="Y1712" s="24"/>
      <c r="Z1712" s="24"/>
      <c r="AB1712" s="24"/>
    </row>
    <row r="1713" spans="1:28" s="11" customFormat="1" ht="20.100000000000001" customHeight="1" x14ac:dyDescent="0.25">
      <c r="A1713" s="12" t="str">
        <f>IF(ISBLANK(CLASSI!$B1728),"",IFERROR(CLASSI!$B1728,""))</f>
        <v/>
      </c>
      <c r="B1713" s="12" t="str">
        <f>IF(ISBLANK(VLOOKUP($A1713,CLASSI!$B:$E,2,FALSE)),"",IFERROR(VLOOKUP($A1713,CLASSI!$B:$E,2,FALSE),""))</f>
        <v/>
      </c>
      <c r="C1713" s="12"/>
      <c r="D1713" s="12"/>
      <c r="M1713" s="10"/>
      <c r="N1713" s="10"/>
      <c r="U1713" s="42"/>
      <c r="V1713" s="42"/>
      <c r="W1713" s="42"/>
      <c r="X1713" s="24"/>
      <c r="Y1713" s="24"/>
      <c r="Z1713" s="24"/>
      <c r="AB1713" s="24"/>
    </row>
    <row r="1714" spans="1:28" s="11" customFormat="1" ht="20.100000000000001" customHeight="1" x14ac:dyDescent="0.25">
      <c r="A1714" s="12" t="str">
        <f>IF(ISBLANK(CLASSI!$B1729),"",IFERROR(CLASSI!$B1729,""))</f>
        <v/>
      </c>
      <c r="B1714" s="12" t="str">
        <f>IF(ISBLANK(VLOOKUP($A1714,CLASSI!$B:$E,2,FALSE)),"",IFERROR(VLOOKUP($A1714,CLASSI!$B:$E,2,FALSE),""))</f>
        <v/>
      </c>
      <c r="C1714" s="12"/>
      <c r="D1714" s="12"/>
      <c r="M1714" s="10"/>
      <c r="N1714" s="10"/>
      <c r="U1714" s="42"/>
      <c r="V1714" s="42"/>
      <c r="W1714" s="42"/>
      <c r="X1714" s="24"/>
      <c r="Y1714" s="24"/>
      <c r="Z1714" s="24"/>
      <c r="AB1714" s="24"/>
    </row>
    <row r="1715" spans="1:28" s="11" customFormat="1" ht="20.100000000000001" customHeight="1" x14ac:dyDescent="0.25">
      <c r="A1715" s="12" t="str">
        <f>IF(ISBLANK(CLASSI!$B1730),"",IFERROR(CLASSI!$B1730,""))</f>
        <v/>
      </c>
      <c r="B1715" s="12" t="str">
        <f>IF(ISBLANK(VLOOKUP($A1715,CLASSI!$B:$E,2,FALSE)),"",IFERROR(VLOOKUP($A1715,CLASSI!$B:$E,2,FALSE),""))</f>
        <v/>
      </c>
      <c r="C1715" s="12"/>
      <c r="D1715" s="12"/>
      <c r="M1715" s="10"/>
      <c r="N1715" s="10"/>
      <c r="U1715" s="42"/>
      <c r="V1715" s="42"/>
      <c r="W1715" s="42"/>
      <c r="X1715" s="24"/>
      <c r="Y1715" s="24"/>
      <c r="Z1715" s="24"/>
      <c r="AB1715" s="24"/>
    </row>
    <row r="1716" spans="1:28" s="11" customFormat="1" ht="20.100000000000001" customHeight="1" x14ac:dyDescent="0.25">
      <c r="A1716" s="12" t="str">
        <f>IF(ISBLANK(CLASSI!$B1731),"",IFERROR(CLASSI!$B1731,""))</f>
        <v/>
      </c>
      <c r="B1716" s="12" t="str">
        <f>IF(ISBLANK(VLOOKUP($A1716,CLASSI!$B:$E,2,FALSE)),"",IFERROR(VLOOKUP($A1716,CLASSI!$B:$E,2,FALSE),""))</f>
        <v/>
      </c>
      <c r="C1716" s="12"/>
      <c r="D1716" s="12"/>
      <c r="M1716" s="10"/>
      <c r="N1716" s="10"/>
      <c r="U1716" s="42"/>
      <c r="V1716" s="42"/>
      <c r="W1716" s="42"/>
      <c r="X1716" s="24"/>
      <c r="Y1716" s="24"/>
      <c r="Z1716" s="24"/>
      <c r="AB1716" s="24"/>
    </row>
    <row r="1717" spans="1:28" s="11" customFormat="1" ht="20.100000000000001" customHeight="1" x14ac:dyDescent="0.25">
      <c r="A1717" s="12" t="str">
        <f>IF(ISBLANK(CLASSI!$B1732),"",IFERROR(CLASSI!$B1732,""))</f>
        <v/>
      </c>
      <c r="B1717" s="12" t="str">
        <f>IF(ISBLANK(VLOOKUP($A1717,CLASSI!$B:$E,2,FALSE)),"",IFERROR(VLOOKUP($A1717,CLASSI!$B:$E,2,FALSE),""))</f>
        <v/>
      </c>
      <c r="C1717" s="12"/>
      <c r="D1717" s="12"/>
      <c r="M1717" s="10"/>
      <c r="N1717" s="10"/>
      <c r="U1717" s="42"/>
      <c r="V1717" s="42"/>
      <c r="W1717" s="42"/>
      <c r="X1717" s="24"/>
      <c r="Y1717" s="24"/>
      <c r="Z1717" s="24"/>
      <c r="AB1717" s="24"/>
    </row>
    <row r="1718" spans="1:28" s="11" customFormat="1" ht="20.100000000000001" customHeight="1" x14ac:dyDescent="0.25">
      <c r="A1718" s="12" t="str">
        <f>IF(ISBLANK(CLASSI!$B1733),"",IFERROR(CLASSI!$B1733,""))</f>
        <v/>
      </c>
      <c r="B1718" s="12" t="str">
        <f>IF(ISBLANK(VLOOKUP($A1718,CLASSI!$B:$E,2,FALSE)),"",IFERROR(VLOOKUP($A1718,CLASSI!$B:$E,2,FALSE),""))</f>
        <v/>
      </c>
      <c r="C1718" s="12"/>
      <c r="D1718" s="12"/>
      <c r="M1718" s="10"/>
      <c r="N1718" s="10"/>
      <c r="U1718" s="42"/>
      <c r="V1718" s="42"/>
      <c r="W1718" s="42"/>
      <c r="X1718" s="24"/>
      <c r="Y1718" s="24"/>
      <c r="Z1718" s="24"/>
      <c r="AB1718" s="24"/>
    </row>
    <row r="1719" spans="1:28" s="11" customFormat="1" ht="20.100000000000001" customHeight="1" x14ac:dyDescent="0.25">
      <c r="A1719" s="12" t="str">
        <f>IF(ISBLANK(CLASSI!$B1734),"",IFERROR(CLASSI!$B1734,""))</f>
        <v/>
      </c>
      <c r="B1719" s="12" t="str">
        <f>IF(ISBLANK(VLOOKUP($A1719,CLASSI!$B:$E,2,FALSE)),"",IFERROR(VLOOKUP($A1719,CLASSI!$B:$E,2,FALSE),""))</f>
        <v/>
      </c>
      <c r="C1719" s="12"/>
      <c r="D1719" s="12"/>
      <c r="M1719" s="10"/>
      <c r="N1719" s="10"/>
      <c r="U1719" s="42"/>
      <c r="V1719" s="42"/>
      <c r="W1719" s="42"/>
      <c r="X1719" s="24"/>
      <c r="Y1719" s="24"/>
      <c r="Z1719" s="24"/>
      <c r="AB1719" s="24"/>
    </row>
    <row r="1720" spans="1:28" s="11" customFormat="1" ht="20.100000000000001" customHeight="1" x14ac:dyDescent="0.25">
      <c r="A1720" s="12" t="str">
        <f>IF(ISBLANK(CLASSI!$B1735),"",IFERROR(CLASSI!$B1735,""))</f>
        <v/>
      </c>
      <c r="B1720" s="12" t="str">
        <f>IF(ISBLANK(VLOOKUP($A1720,CLASSI!$B:$E,2,FALSE)),"",IFERROR(VLOOKUP($A1720,CLASSI!$B:$E,2,FALSE),""))</f>
        <v/>
      </c>
      <c r="C1720" s="12"/>
      <c r="D1720" s="12"/>
      <c r="M1720" s="10"/>
      <c r="N1720" s="10"/>
      <c r="U1720" s="42"/>
      <c r="V1720" s="42"/>
      <c r="W1720" s="42"/>
      <c r="X1720" s="24"/>
      <c r="Y1720" s="24"/>
      <c r="Z1720" s="24"/>
      <c r="AB1720" s="24"/>
    </row>
    <row r="1721" spans="1:28" s="11" customFormat="1" ht="20.100000000000001" customHeight="1" x14ac:dyDescent="0.25">
      <c r="A1721" s="12" t="str">
        <f>IF(ISBLANK(CLASSI!$B1736),"",IFERROR(CLASSI!$B1736,""))</f>
        <v/>
      </c>
      <c r="B1721" s="12" t="str">
        <f>IF(ISBLANK(VLOOKUP($A1721,CLASSI!$B:$E,2,FALSE)),"",IFERROR(VLOOKUP($A1721,CLASSI!$B:$E,2,FALSE),""))</f>
        <v/>
      </c>
      <c r="C1721" s="12"/>
      <c r="D1721" s="12"/>
      <c r="M1721" s="10"/>
      <c r="N1721" s="10"/>
      <c r="U1721" s="42"/>
      <c r="V1721" s="42"/>
      <c r="W1721" s="42"/>
      <c r="X1721" s="24"/>
      <c r="Y1721" s="24"/>
      <c r="Z1721" s="24"/>
      <c r="AB1721" s="24"/>
    </row>
    <row r="1722" spans="1:28" s="11" customFormat="1" ht="20.100000000000001" customHeight="1" x14ac:dyDescent="0.25">
      <c r="A1722" s="12" t="str">
        <f>IF(ISBLANK(CLASSI!$B1737),"",IFERROR(CLASSI!$B1737,""))</f>
        <v/>
      </c>
      <c r="B1722" s="12" t="str">
        <f>IF(ISBLANK(VLOOKUP($A1722,CLASSI!$B:$E,2,FALSE)),"",IFERROR(VLOOKUP($A1722,CLASSI!$B:$E,2,FALSE),""))</f>
        <v/>
      </c>
      <c r="C1722" s="12"/>
      <c r="D1722" s="12"/>
      <c r="M1722" s="10"/>
      <c r="N1722" s="10"/>
      <c r="U1722" s="42"/>
      <c r="V1722" s="42"/>
      <c r="W1722" s="42"/>
      <c r="X1722" s="24"/>
      <c r="Y1722" s="24"/>
      <c r="Z1722" s="24"/>
      <c r="AB1722" s="24"/>
    </row>
    <row r="1723" spans="1:28" s="11" customFormat="1" ht="20.100000000000001" customHeight="1" x14ac:dyDescent="0.25">
      <c r="A1723" s="12" t="str">
        <f>IF(ISBLANK(CLASSI!$B1738),"",IFERROR(CLASSI!$B1738,""))</f>
        <v/>
      </c>
      <c r="B1723" s="12" t="str">
        <f>IF(ISBLANK(VLOOKUP($A1723,CLASSI!$B:$E,2,FALSE)),"",IFERROR(VLOOKUP($A1723,CLASSI!$B:$E,2,FALSE),""))</f>
        <v/>
      </c>
      <c r="C1723" s="12"/>
      <c r="D1723" s="12"/>
      <c r="M1723" s="10"/>
      <c r="N1723" s="10"/>
      <c r="U1723" s="42"/>
      <c r="V1723" s="42"/>
      <c r="W1723" s="42"/>
      <c r="X1723" s="24"/>
      <c r="Y1723" s="24"/>
      <c r="Z1723" s="24"/>
      <c r="AB1723" s="24"/>
    </row>
    <row r="1724" spans="1:28" s="11" customFormat="1" ht="20.100000000000001" customHeight="1" x14ac:dyDescent="0.25">
      <c r="A1724" s="12" t="str">
        <f>IF(ISBLANK(CLASSI!$B1739),"",IFERROR(CLASSI!$B1739,""))</f>
        <v/>
      </c>
      <c r="B1724" s="12" t="str">
        <f>IF(ISBLANK(VLOOKUP($A1724,CLASSI!$B:$E,2,FALSE)),"",IFERROR(VLOOKUP($A1724,CLASSI!$B:$E,2,FALSE),""))</f>
        <v/>
      </c>
      <c r="C1724" s="12"/>
      <c r="D1724" s="12"/>
      <c r="M1724" s="10"/>
      <c r="N1724" s="10"/>
      <c r="U1724" s="42"/>
      <c r="V1724" s="42"/>
      <c r="W1724" s="42"/>
      <c r="X1724" s="24"/>
      <c r="Y1724" s="24"/>
      <c r="Z1724" s="24"/>
      <c r="AB1724" s="24"/>
    </row>
    <row r="1725" spans="1:28" s="11" customFormat="1" ht="20.100000000000001" customHeight="1" x14ac:dyDescent="0.25">
      <c r="A1725" s="12" t="str">
        <f>IF(ISBLANK(CLASSI!$B1740),"",IFERROR(CLASSI!$B1740,""))</f>
        <v/>
      </c>
      <c r="B1725" s="12" t="str">
        <f>IF(ISBLANK(VLOOKUP($A1725,CLASSI!$B:$E,2,FALSE)),"",IFERROR(VLOOKUP($A1725,CLASSI!$B:$E,2,FALSE),""))</f>
        <v/>
      </c>
      <c r="C1725" s="12"/>
      <c r="D1725" s="12"/>
      <c r="M1725" s="10"/>
      <c r="N1725" s="10"/>
      <c r="U1725" s="42"/>
      <c r="V1725" s="42"/>
      <c r="W1725" s="42"/>
      <c r="X1725" s="24"/>
      <c r="Y1725" s="24"/>
      <c r="Z1725" s="24"/>
      <c r="AB1725" s="24"/>
    </row>
    <row r="1726" spans="1:28" s="11" customFormat="1" ht="20.100000000000001" customHeight="1" x14ac:dyDescent="0.25">
      <c r="A1726" s="12" t="str">
        <f>IF(ISBLANK(CLASSI!$B1741),"",IFERROR(CLASSI!$B1741,""))</f>
        <v/>
      </c>
      <c r="B1726" s="12" t="str">
        <f>IF(ISBLANK(VLOOKUP($A1726,CLASSI!$B:$E,2,FALSE)),"",IFERROR(VLOOKUP($A1726,CLASSI!$B:$E,2,FALSE),""))</f>
        <v/>
      </c>
      <c r="C1726" s="12"/>
      <c r="D1726" s="12"/>
      <c r="M1726" s="10"/>
      <c r="N1726" s="10"/>
      <c r="U1726" s="42"/>
      <c r="V1726" s="42"/>
      <c r="W1726" s="42"/>
      <c r="X1726" s="24"/>
      <c r="Y1726" s="24"/>
      <c r="Z1726" s="24"/>
      <c r="AB1726" s="24"/>
    </row>
    <row r="1727" spans="1:28" s="11" customFormat="1" ht="20.100000000000001" customHeight="1" x14ac:dyDescent="0.25">
      <c r="A1727" s="12" t="str">
        <f>IF(ISBLANK(CLASSI!$B1742),"",IFERROR(CLASSI!$B1742,""))</f>
        <v/>
      </c>
      <c r="B1727" s="12" t="str">
        <f>IF(ISBLANK(VLOOKUP($A1727,CLASSI!$B:$E,2,FALSE)),"",IFERROR(VLOOKUP($A1727,CLASSI!$B:$E,2,FALSE),""))</f>
        <v/>
      </c>
      <c r="C1727" s="12"/>
      <c r="D1727" s="12"/>
      <c r="M1727" s="10"/>
      <c r="N1727" s="10"/>
      <c r="U1727" s="42"/>
      <c r="V1727" s="42"/>
      <c r="W1727" s="42"/>
      <c r="X1727" s="24"/>
      <c r="Y1727" s="24"/>
      <c r="Z1727" s="24"/>
      <c r="AB1727" s="24"/>
    </row>
    <row r="1728" spans="1:28" s="11" customFormat="1" ht="20.100000000000001" customHeight="1" x14ac:dyDescent="0.25">
      <c r="A1728" s="12" t="str">
        <f>IF(ISBLANK(CLASSI!$B1743),"",IFERROR(CLASSI!$B1743,""))</f>
        <v/>
      </c>
      <c r="B1728" s="12" t="str">
        <f>IF(ISBLANK(VLOOKUP($A1728,CLASSI!$B:$E,2,FALSE)),"",IFERROR(VLOOKUP($A1728,CLASSI!$B:$E,2,FALSE),""))</f>
        <v/>
      </c>
      <c r="C1728" s="12"/>
      <c r="D1728" s="12"/>
      <c r="M1728" s="10"/>
      <c r="N1728" s="10"/>
      <c r="U1728" s="42"/>
      <c r="V1728" s="42"/>
      <c r="W1728" s="42"/>
      <c r="X1728" s="24"/>
      <c r="Y1728" s="24"/>
      <c r="Z1728" s="24"/>
      <c r="AB1728" s="24"/>
    </row>
    <row r="1729" spans="1:28" s="11" customFormat="1" ht="20.100000000000001" customHeight="1" x14ac:dyDescent="0.25">
      <c r="A1729" s="12" t="str">
        <f>IF(ISBLANK(CLASSI!$B1744),"",IFERROR(CLASSI!$B1744,""))</f>
        <v/>
      </c>
      <c r="B1729" s="12" t="str">
        <f>IF(ISBLANK(VLOOKUP($A1729,CLASSI!$B:$E,2,FALSE)),"",IFERROR(VLOOKUP($A1729,CLASSI!$B:$E,2,FALSE),""))</f>
        <v/>
      </c>
      <c r="C1729" s="12"/>
      <c r="D1729" s="12"/>
      <c r="M1729" s="10"/>
      <c r="N1729" s="10"/>
      <c r="U1729" s="42"/>
      <c r="V1729" s="42"/>
      <c r="W1729" s="42"/>
      <c r="X1729" s="24"/>
      <c r="Y1729" s="24"/>
      <c r="Z1729" s="24"/>
      <c r="AB1729" s="24"/>
    </row>
    <row r="1730" spans="1:28" s="11" customFormat="1" ht="20.100000000000001" customHeight="1" x14ac:dyDescent="0.25">
      <c r="A1730" s="12" t="str">
        <f>IF(ISBLANK(CLASSI!$B1745),"",IFERROR(CLASSI!$B1745,""))</f>
        <v/>
      </c>
      <c r="B1730" s="12" t="str">
        <f>IF(ISBLANK(VLOOKUP($A1730,CLASSI!$B:$E,2,FALSE)),"",IFERROR(VLOOKUP($A1730,CLASSI!$B:$E,2,FALSE),""))</f>
        <v/>
      </c>
      <c r="C1730" s="12"/>
      <c r="D1730" s="12"/>
      <c r="M1730" s="10"/>
      <c r="N1730" s="10"/>
      <c r="U1730" s="42"/>
      <c r="V1730" s="42"/>
      <c r="W1730" s="42"/>
      <c r="X1730" s="24"/>
      <c r="Y1730" s="24"/>
      <c r="Z1730" s="24"/>
      <c r="AB1730" s="24"/>
    </row>
    <row r="1731" spans="1:28" s="11" customFormat="1" ht="20.100000000000001" customHeight="1" x14ac:dyDescent="0.25">
      <c r="A1731" s="12" t="str">
        <f>IF(ISBLANK(CLASSI!$B1746),"",IFERROR(CLASSI!$B1746,""))</f>
        <v/>
      </c>
      <c r="B1731" s="12" t="str">
        <f>IF(ISBLANK(VLOOKUP($A1731,CLASSI!$B:$E,2,FALSE)),"",IFERROR(VLOOKUP($A1731,CLASSI!$B:$E,2,FALSE),""))</f>
        <v/>
      </c>
      <c r="C1731" s="12"/>
      <c r="D1731" s="12"/>
      <c r="M1731" s="10"/>
      <c r="N1731" s="10"/>
      <c r="U1731" s="42"/>
      <c r="V1731" s="42"/>
      <c r="W1731" s="42"/>
      <c r="X1731" s="24"/>
      <c r="Y1731" s="24"/>
      <c r="Z1731" s="24"/>
      <c r="AB1731" s="24"/>
    </row>
    <row r="1732" spans="1:28" s="11" customFormat="1" ht="20.100000000000001" customHeight="1" x14ac:dyDescent="0.25">
      <c r="A1732" s="12" t="str">
        <f>IF(ISBLANK(CLASSI!$B1747),"",IFERROR(CLASSI!$B1747,""))</f>
        <v/>
      </c>
      <c r="B1732" s="12" t="str">
        <f>IF(ISBLANK(VLOOKUP($A1732,CLASSI!$B:$E,2,FALSE)),"",IFERROR(VLOOKUP($A1732,CLASSI!$B:$E,2,FALSE),""))</f>
        <v/>
      </c>
      <c r="C1732" s="12"/>
      <c r="D1732" s="12"/>
      <c r="M1732" s="10"/>
      <c r="N1732" s="10"/>
      <c r="U1732" s="42"/>
      <c r="V1732" s="42"/>
      <c r="W1732" s="42"/>
      <c r="X1732" s="24"/>
      <c r="Y1732" s="24"/>
      <c r="Z1732" s="24"/>
      <c r="AB1732" s="24"/>
    </row>
    <row r="1733" spans="1:28" s="11" customFormat="1" ht="20.100000000000001" customHeight="1" x14ac:dyDescent="0.25">
      <c r="A1733" s="12" t="str">
        <f>IF(ISBLANK(CLASSI!$B1748),"",IFERROR(CLASSI!$B1748,""))</f>
        <v/>
      </c>
      <c r="B1733" s="12" t="str">
        <f>IF(ISBLANK(VLOOKUP($A1733,CLASSI!$B:$E,2,FALSE)),"",IFERROR(VLOOKUP($A1733,CLASSI!$B:$E,2,FALSE),""))</f>
        <v/>
      </c>
      <c r="C1733" s="12"/>
      <c r="D1733" s="12"/>
      <c r="M1733" s="10"/>
      <c r="N1733" s="10"/>
      <c r="U1733" s="42"/>
      <c r="V1733" s="42"/>
      <c r="W1733" s="42"/>
      <c r="X1733" s="24"/>
      <c r="Y1733" s="24"/>
      <c r="Z1733" s="24"/>
      <c r="AB1733" s="24"/>
    </row>
    <row r="1734" spans="1:28" s="11" customFormat="1" ht="20.100000000000001" customHeight="1" x14ac:dyDescent="0.25">
      <c r="A1734" s="12" t="str">
        <f>IF(ISBLANK(CLASSI!$B1749),"",IFERROR(CLASSI!$B1749,""))</f>
        <v/>
      </c>
      <c r="B1734" s="12" t="str">
        <f>IF(ISBLANK(VLOOKUP($A1734,CLASSI!$B:$E,2,FALSE)),"",IFERROR(VLOOKUP($A1734,CLASSI!$B:$E,2,FALSE),""))</f>
        <v/>
      </c>
      <c r="C1734" s="12"/>
      <c r="D1734" s="12"/>
      <c r="M1734" s="10"/>
      <c r="N1734" s="10"/>
      <c r="U1734" s="42"/>
      <c r="V1734" s="42"/>
      <c r="W1734" s="42"/>
      <c r="X1734" s="24"/>
      <c r="Y1734" s="24"/>
      <c r="Z1734" s="24"/>
      <c r="AB1734" s="24"/>
    </row>
    <row r="1735" spans="1:28" s="11" customFormat="1" ht="20.100000000000001" customHeight="1" x14ac:dyDescent="0.25">
      <c r="A1735" s="12" t="str">
        <f>IF(ISBLANK(CLASSI!$B1750),"",IFERROR(CLASSI!$B1750,""))</f>
        <v/>
      </c>
      <c r="B1735" s="12" t="str">
        <f>IF(ISBLANK(VLOOKUP($A1735,CLASSI!$B:$E,2,FALSE)),"",IFERROR(VLOOKUP($A1735,CLASSI!$B:$E,2,FALSE),""))</f>
        <v/>
      </c>
      <c r="C1735" s="12"/>
      <c r="D1735" s="12"/>
      <c r="M1735" s="10"/>
      <c r="N1735" s="10"/>
      <c r="U1735" s="42"/>
      <c r="V1735" s="42"/>
      <c r="W1735" s="42"/>
      <c r="X1735" s="24"/>
      <c r="Y1735" s="24"/>
      <c r="Z1735" s="24"/>
      <c r="AB1735" s="24"/>
    </row>
    <row r="1736" spans="1:28" s="11" customFormat="1" ht="20.100000000000001" customHeight="1" x14ac:dyDescent="0.25">
      <c r="A1736" s="12" t="str">
        <f>IF(ISBLANK(CLASSI!$B1751),"",IFERROR(CLASSI!$B1751,""))</f>
        <v/>
      </c>
      <c r="B1736" s="12" t="str">
        <f>IF(ISBLANK(VLOOKUP($A1736,CLASSI!$B:$E,2,FALSE)),"",IFERROR(VLOOKUP($A1736,CLASSI!$B:$E,2,FALSE),""))</f>
        <v/>
      </c>
      <c r="C1736" s="12"/>
      <c r="D1736" s="12"/>
      <c r="M1736" s="10"/>
      <c r="N1736" s="10"/>
      <c r="U1736" s="42"/>
      <c r="V1736" s="42"/>
      <c r="W1736" s="42"/>
      <c r="X1736" s="24"/>
      <c r="Y1736" s="24"/>
      <c r="Z1736" s="24"/>
      <c r="AB1736" s="24"/>
    </row>
    <row r="1737" spans="1:28" s="11" customFormat="1" ht="20.100000000000001" customHeight="1" x14ac:dyDescent="0.25">
      <c r="A1737" s="12" t="str">
        <f>IF(ISBLANK(CLASSI!$B1752),"",IFERROR(CLASSI!$B1752,""))</f>
        <v/>
      </c>
      <c r="B1737" s="12" t="str">
        <f>IF(ISBLANK(VLOOKUP($A1737,CLASSI!$B:$E,2,FALSE)),"",IFERROR(VLOOKUP($A1737,CLASSI!$B:$E,2,FALSE),""))</f>
        <v/>
      </c>
      <c r="C1737" s="12"/>
      <c r="D1737" s="12"/>
      <c r="M1737" s="10"/>
      <c r="N1737" s="10"/>
      <c r="U1737" s="42"/>
      <c r="V1737" s="42"/>
      <c r="W1737" s="42"/>
      <c r="X1737" s="24"/>
      <c r="Y1737" s="24"/>
      <c r="Z1737" s="24"/>
      <c r="AB1737" s="24"/>
    </row>
    <row r="1738" spans="1:28" s="11" customFormat="1" ht="20.100000000000001" customHeight="1" x14ac:dyDescent="0.25">
      <c r="A1738" s="12" t="str">
        <f>IF(ISBLANK(CLASSI!$B1753),"",IFERROR(CLASSI!$B1753,""))</f>
        <v/>
      </c>
      <c r="B1738" s="12" t="str">
        <f>IF(ISBLANK(VLOOKUP($A1738,CLASSI!$B:$E,2,FALSE)),"",IFERROR(VLOOKUP($A1738,CLASSI!$B:$E,2,FALSE),""))</f>
        <v/>
      </c>
      <c r="C1738" s="12"/>
      <c r="D1738" s="12"/>
      <c r="M1738" s="10"/>
      <c r="N1738" s="10"/>
      <c r="U1738" s="42"/>
      <c r="V1738" s="42"/>
      <c r="W1738" s="42"/>
      <c r="X1738" s="24"/>
      <c r="Y1738" s="24"/>
      <c r="Z1738" s="24"/>
      <c r="AB1738" s="24"/>
    </row>
    <row r="1739" spans="1:28" s="11" customFormat="1" ht="20.100000000000001" customHeight="1" x14ac:dyDescent="0.25">
      <c r="A1739" s="12" t="str">
        <f>IF(ISBLANK(CLASSI!$B1754),"",IFERROR(CLASSI!$B1754,""))</f>
        <v/>
      </c>
      <c r="B1739" s="12" t="str">
        <f>IF(ISBLANK(VLOOKUP($A1739,CLASSI!$B:$E,2,FALSE)),"",IFERROR(VLOOKUP($A1739,CLASSI!$B:$E,2,FALSE),""))</f>
        <v/>
      </c>
      <c r="C1739" s="12"/>
      <c r="D1739" s="12"/>
      <c r="M1739" s="10"/>
      <c r="N1739" s="10"/>
      <c r="U1739" s="42"/>
      <c r="V1739" s="42"/>
      <c r="W1739" s="42"/>
      <c r="X1739" s="24"/>
      <c r="Y1739" s="24"/>
      <c r="Z1739" s="24"/>
      <c r="AB1739" s="24"/>
    </row>
    <row r="1740" spans="1:28" s="11" customFormat="1" ht="20.100000000000001" customHeight="1" x14ac:dyDescent="0.25">
      <c r="A1740" s="12" t="str">
        <f>IF(ISBLANK(CLASSI!$B1755),"",IFERROR(CLASSI!$B1755,""))</f>
        <v/>
      </c>
      <c r="B1740" s="12" t="str">
        <f>IF(ISBLANK(VLOOKUP($A1740,CLASSI!$B:$E,2,FALSE)),"",IFERROR(VLOOKUP($A1740,CLASSI!$B:$E,2,FALSE),""))</f>
        <v/>
      </c>
      <c r="C1740" s="12"/>
      <c r="D1740" s="12"/>
      <c r="M1740" s="10"/>
      <c r="N1740" s="10"/>
      <c r="U1740" s="42"/>
      <c r="V1740" s="42"/>
      <c r="W1740" s="42"/>
      <c r="X1740" s="24"/>
      <c r="Y1740" s="24"/>
      <c r="Z1740" s="24"/>
      <c r="AB1740" s="24"/>
    </row>
    <row r="1741" spans="1:28" s="11" customFormat="1" ht="20.100000000000001" customHeight="1" x14ac:dyDescent="0.25">
      <c r="A1741" s="12" t="str">
        <f>IF(ISBLANK(CLASSI!$B1756),"",IFERROR(CLASSI!$B1756,""))</f>
        <v/>
      </c>
      <c r="B1741" s="12" t="str">
        <f>IF(ISBLANK(VLOOKUP($A1741,CLASSI!$B:$E,2,FALSE)),"",IFERROR(VLOOKUP($A1741,CLASSI!$B:$E,2,FALSE),""))</f>
        <v/>
      </c>
      <c r="C1741" s="12"/>
      <c r="D1741" s="12"/>
      <c r="M1741" s="10"/>
      <c r="N1741" s="10"/>
      <c r="U1741" s="42"/>
      <c r="V1741" s="42"/>
      <c r="W1741" s="42"/>
      <c r="X1741" s="24"/>
      <c r="Y1741" s="24"/>
      <c r="Z1741" s="24"/>
      <c r="AB1741" s="24"/>
    </row>
    <row r="1742" spans="1:28" s="11" customFormat="1" ht="20.100000000000001" customHeight="1" x14ac:dyDescent="0.25">
      <c r="A1742" s="12" t="str">
        <f>IF(ISBLANK(CLASSI!$B1757),"",IFERROR(CLASSI!$B1757,""))</f>
        <v/>
      </c>
      <c r="B1742" s="12" t="str">
        <f>IF(ISBLANK(VLOOKUP($A1742,CLASSI!$B:$E,2,FALSE)),"",IFERROR(VLOOKUP($A1742,CLASSI!$B:$E,2,FALSE),""))</f>
        <v/>
      </c>
      <c r="C1742" s="12"/>
      <c r="D1742" s="12"/>
      <c r="M1742" s="10"/>
      <c r="N1742" s="10"/>
      <c r="U1742" s="42"/>
      <c r="V1742" s="42"/>
      <c r="W1742" s="42"/>
      <c r="X1742" s="24"/>
      <c r="Y1742" s="24"/>
      <c r="Z1742" s="24"/>
      <c r="AB1742" s="24"/>
    </row>
    <row r="1743" spans="1:28" s="11" customFormat="1" ht="20.100000000000001" customHeight="1" x14ac:dyDescent="0.25">
      <c r="A1743" s="12" t="str">
        <f>IF(ISBLANK(CLASSI!$B1758),"",IFERROR(CLASSI!$B1758,""))</f>
        <v/>
      </c>
      <c r="B1743" s="12" t="str">
        <f>IF(ISBLANK(VLOOKUP($A1743,CLASSI!$B:$E,2,FALSE)),"",IFERROR(VLOOKUP($A1743,CLASSI!$B:$E,2,FALSE),""))</f>
        <v/>
      </c>
      <c r="C1743" s="12"/>
      <c r="D1743" s="12"/>
      <c r="M1743" s="10"/>
      <c r="N1743" s="10"/>
      <c r="U1743" s="42"/>
      <c r="V1743" s="42"/>
      <c r="W1743" s="42"/>
      <c r="X1743" s="24"/>
      <c r="Y1743" s="24"/>
      <c r="Z1743" s="24"/>
      <c r="AB1743" s="24"/>
    </row>
    <row r="1744" spans="1:28" s="11" customFormat="1" ht="20.100000000000001" customHeight="1" x14ac:dyDescent="0.25">
      <c r="A1744" s="12" t="str">
        <f>IF(ISBLANK(CLASSI!$B1759),"",IFERROR(CLASSI!$B1759,""))</f>
        <v/>
      </c>
      <c r="B1744" s="12" t="str">
        <f>IF(ISBLANK(VLOOKUP($A1744,CLASSI!$B:$E,2,FALSE)),"",IFERROR(VLOOKUP($A1744,CLASSI!$B:$E,2,FALSE),""))</f>
        <v/>
      </c>
      <c r="C1744" s="12"/>
      <c r="D1744" s="12"/>
      <c r="M1744" s="10"/>
      <c r="N1744" s="10"/>
      <c r="U1744" s="42"/>
      <c r="V1744" s="42"/>
      <c r="W1744" s="42"/>
      <c r="X1744" s="24"/>
      <c r="Y1744" s="24"/>
      <c r="Z1744" s="24"/>
      <c r="AB1744" s="24"/>
    </row>
    <row r="1745" spans="1:28" s="11" customFormat="1" ht="20.100000000000001" customHeight="1" x14ac:dyDescent="0.25">
      <c r="A1745" s="12" t="str">
        <f>IF(ISBLANK(CLASSI!$B1760),"",IFERROR(CLASSI!$B1760,""))</f>
        <v/>
      </c>
      <c r="B1745" s="12" t="str">
        <f>IF(ISBLANK(VLOOKUP($A1745,CLASSI!$B:$E,2,FALSE)),"",IFERROR(VLOOKUP($A1745,CLASSI!$B:$E,2,FALSE),""))</f>
        <v/>
      </c>
      <c r="C1745" s="12"/>
      <c r="D1745" s="12"/>
      <c r="M1745" s="10"/>
      <c r="N1745" s="10"/>
      <c r="U1745" s="42"/>
      <c r="V1745" s="42"/>
      <c r="W1745" s="42"/>
      <c r="X1745" s="24"/>
      <c r="Y1745" s="24"/>
      <c r="Z1745" s="24"/>
      <c r="AB1745" s="24"/>
    </row>
    <row r="1746" spans="1:28" s="11" customFormat="1" ht="20.100000000000001" customHeight="1" x14ac:dyDescent="0.25">
      <c r="A1746" s="12" t="str">
        <f>IF(ISBLANK(CLASSI!$B1761),"",IFERROR(CLASSI!$B1761,""))</f>
        <v/>
      </c>
      <c r="B1746" s="12" t="str">
        <f>IF(ISBLANK(VLOOKUP($A1746,CLASSI!$B:$E,2,FALSE)),"",IFERROR(VLOOKUP($A1746,CLASSI!$B:$E,2,FALSE),""))</f>
        <v/>
      </c>
      <c r="C1746" s="12"/>
      <c r="D1746" s="12"/>
      <c r="M1746" s="10"/>
      <c r="N1746" s="10"/>
      <c r="U1746" s="42"/>
      <c r="V1746" s="42"/>
      <c r="W1746" s="42"/>
      <c r="X1746" s="24"/>
      <c r="Y1746" s="24"/>
      <c r="Z1746" s="24"/>
      <c r="AB1746" s="24"/>
    </row>
    <row r="1747" spans="1:28" s="11" customFormat="1" ht="20.100000000000001" customHeight="1" x14ac:dyDescent="0.25">
      <c r="A1747" s="12" t="str">
        <f>IF(ISBLANK(CLASSI!$B1762),"",IFERROR(CLASSI!$B1762,""))</f>
        <v/>
      </c>
      <c r="B1747" s="12" t="str">
        <f>IF(ISBLANK(VLOOKUP($A1747,CLASSI!$B:$E,2,FALSE)),"",IFERROR(VLOOKUP($A1747,CLASSI!$B:$E,2,FALSE),""))</f>
        <v/>
      </c>
      <c r="C1747" s="12"/>
      <c r="D1747" s="12"/>
      <c r="M1747" s="10"/>
      <c r="N1747" s="10"/>
      <c r="U1747" s="42"/>
      <c r="V1747" s="42"/>
      <c r="W1747" s="42"/>
      <c r="X1747" s="24"/>
      <c r="Y1747" s="24"/>
      <c r="Z1747" s="24"/>
      <c r="AB1747" s="24"/>
    </row>
    <row r="1748" spans="1:28" s="11" customFormat="1" ht="20.100000000000001" customHeight="1" x14ac:dyDescent="0.25">
      <c r="A1748" s="12" t="str">
        <f>IF(ISBLANK(CLASSI!$B1763),"",IFERROR(CLASSI!$B1763,""))</f>
        <v/>
      </c>
      <c r="B1748" s="12" t="str">
        <f>IF(ISBLANK(VLOOKUP($A1748,CLASSI!$B:$E,2,FALSE)),"",IFERROR(VLOOKUP($A1748,CLASSI!$B:$E,2,FALSE),""))</f>
        <v/>
      </c>
      <c r="C1748" s="12"/>
      <c r="D1748" s="12"/>
      <c r="M1748" s="10"/>
      <c r="N1748" s="10"/>
      <c r="U1748" s="42"/>
      <c r="V1748" s="42"/>
      <c r="W1748" s="42"/>
      <c r="X1748" s="24"/>
      <c r="Y1748" s="24"/>
      <c r="Z1748" s="24"/>
      <c r="AB1748" s="24"/>
    </row>
    <row r="1749" spans="1:28" s="11" customFormat="1" ht="20.100000000000001" customHeight="1" x14ac:dyDescent="0.25">
      <c r="A1749" s="12" t="str">
        <f>IF(ISBLANK(CLASSI!$B1764),"",IFERROR(CLASSI!$B1764,""))</f>
        <v/>
      </c>
      <c r="B1749" s="12" t="str">
        <f>IF(ISBLANK(VLOOKUP($A1749,CLASSI!$B:$E,2,FALSE)),"",IFERROR(VLOOKUP($A1749,CLASSI!$B:$E,2,FALSE),""))</f>
        <v/>
      </c>
      <c r="C1749" s="12"/>
      <c r="D1749" s="12"/>
      <c r="M1749" s="10"/>
      <c r="N1749" s="10"/>
      <c r="U1749" s="42"/>
      <c r="V1749" s="42"/>
      <c r="W1749" s="42"/>
      <c r="X1749" s="24"/>
      <c r="Y1749" s="24"/>
      <c r="Z1749" s="24"/>
      <c r="AB1749" s="24"/>
    </row>
    <row r="1750" spans="1:28" s="11" customFormat="1" ht="20.100000000000001" customHeight="1" x14ac:dyDescent="0.25">
      <c r="A1750" s="12" t="str">
        <f>IF(ISBLANK(CLASSI!$B1765),"",IFERROR(CLASSI!$B1765,""))</f>
        <v/>
      </c>
      <c r="B1750" s="12" t="str">
        <f>IF(ISBLANK(VLOOKUP($A1750,CLASSI!$B:$E,2,FALSE)),"",IFERROR(VLOOKUP($A1750,CLASSI!$B:$E,2,FALSE),""))</f>
        <v/>
      </c>
      <c r="C1750" s="12"/>
      <c r="D1750" s="12"/>
      <c r="M1750" s="10"/>
      <c r="N1750" s="10"/>
      <c r="U1750" s="42"/>
      <c r="V1750" s="42"/>
      <c r="W1750" s="42"/>
      <c r="X1750" s="24"/>
      <c r="Y1750" s="24"/>
      <c r="Z1750" s="24"/>
      <c r="AB1750" s="24"/>
    </row>
    <row r="1751" spans="1:28" s="11" customFormat="1" ht="20.100000000000001" customHeight="1" x14ac:dyDescent="0.25">
      <c r="A1751" s="12" t="str">
        <f>IF(ISBLANK(CLASSI!$B1766),"",IFERROR(CLASSI!$B1766,""))</f>
        <v/>
      </c>
      <c r="B1751" s="12" t="str">
        <f>IF(ISBLANK(VLOOKUP($A1751,CLASSI!$B:$E,2,FALSE)),"",IFERROR(VLOOKUP($A1751,CLASSI!$B:$E,2,FALSE),""))</f>
        <v/>
      </c>
      <c r="C1751" s="12"/>
      <c r="D1751" s="12"/>
      <c r="M1751" s="10"/>
      <c r="N1751" s="10"/>
      <c r="U1751" s="42"/>
      <c r="V1751" s="42"/>
      <c r="W1751" s="42"/>
      <c r="X1751" s="24"/>
      <c r="Y1751" s="24"/>
      <c r="Z1751" s="24"/>
      <c r="AB1751" s="24"/>
    </row>
    <row r="1752" spans="1:28" s="11" customFormat="1" ht="20.100000000000001" customHeight="1" x14ac:dyDescent="0.25">
      <c r="A1752" s="12" t="str">
        <f>IF(ISBLANK(CLASSI!$B1767),"",IFERROR(CLASSI!$B1767,""))</f>
        <v/>
      </c>
      <c r="B1752" s="12" t="str">
        <f>IF(ISBLANK(VLOOKUP($A1752,CLASSI!$B:$E,2,FALSE)),"",IFERROR(VLOOKUP($A1752,CLASSI!$B:$E,2,FALSE),""))</f>
        <v/>
      </c>
      <c r="C1752" s="12"/>
      <c r="D1752" s="12"/>
      <c r="M1752" s="10"/>
      <c r="N1752" s="10"/>
      <c r="U1752" s="42"/>
      <c r="V1752" s="42"/>
      <c r="W1752" s="42"/>
      <c r="X1752" s="24"/>
      <c r="Y1752" s="24"/>
      <c r="Z1752" s="24"/>
      <c r="AB1752" s="24"/>
    </row>
    <row r="1753" spans="1:28" s="11" customFormat="1" ht="20.100000000000001" customHeight="1" x14ac:dyDescent="0.25">
      <c r="A1753" s="12" t="str">
        <f>IF(ISBLANK(CLASSI!$B1768),"",IFERROR(CLASSI!$B1768,""))</f>
        <v/>
      </c>
      <c r="B1753" s="12" t="str">
        <f>IF(ISBLANK(VLOOKUP($A1753,CLASSI!$B:$E,2,FALSE)),"",IFERROR(VLOOKUP($A1753,CLASSI!$B:$E,2,FALSE),""))</f>
        <v/>
      </c>
      <c r="C1753" s="12"/>
      <c r="D1753" s="12"/>
      <c r="M1753" s="10"/>
      <c r="N1753" s="10"/>
      <c r="U1753" s="42"/>
      <c r="V1753" s="42"/>
      <c r="W1753" s="42"/>
      <c r="X1753" s="24"/>
      <c r="Y1753" s="24"/>
      <c r="Z1753" s="24"/>
      <c r="AB1753" s="24"/>
    </row>
    <row r="1754" spans="1:28" s="11" customFormat="1" ht="20.100000000000001" customHeight="1" x14ac:dyDescent="0.25">
      <c r="A1754" s="12" t="str">
        <f>IF(ISBLANK(CLASSI!$B1769),"",IFERROR(CLASSI!$B1769,""))</f>
        <v/>
      </c>
      <c r="B1754" s="12" t="str">
        <f>IF(ISBLANK(VLOOKUP($A1754,CLASSI!$B:$E,2,FALSE)),"",IFERROR(VLOOKUP($A1754,CLASSI!$B:$E,2,FALSE),""))</f>
        <v/>
      </c>
      <c r="C1754" s="12"/>
      <c r="D1754" s="12"/>
      <c r="M1754" s="10"/>
      <c r="N1754" s="10"/>
      <c r="U1754" s="42"/>
      <c r="V1754" s="42"/>
      <c r="W1754" s="42"/>
      <c r="X1754" s="24"/>
      <c r="Y1754" s="24"/>
      <c r="Z1754" s="24"/>
      <c r="AB1754" s="24"/>
    </row>
    <row r="1755" spans="1:28" s="11" customFormat="1" ht="20.100000000000001" customHeight="1" x14ac:dyDescent="0.25">
      <c r="A1755" s="12" t="str">
        <f>IF(ISBLANK(CLASSI!$B1770),"",IFERROR(CLASSI!$B1770,""))</f>
        <v/>
      </c>
      <c r="B1755" s="12" t="str">
        <f>IF(ISBLANK(VLOOKUP($A1755,CLASSI!$B:$E,2,FALSE)),"",IFERROR(VLOOKUP($A1755,CLASSI!$B:$E,2,FALSE),""))</f>
        <v/>
      </c>
      <c r="C1755" s="12"/>
      <c r="D1755" s="12"/>
      <c r="M1755" s="10"/>
      <c r="N1755" s="10"/>
      <c r="U1755" s="42"/>
      <c r="V1755" s="42"/>
      <c r="W1755" s="42"/>
      <c r="X1755" s="24"/>
      <c r="Y1755" s="24"/>
      <c r="Z1755" s="24"/>
      <c r="AB1755" s="24"/>
    </row>
    <row r="1756" spans="1:28" s="11" customFormat="1" ht="20.100000000000001" customHeight="1" x14ac:dyDescent="0.25">
      <c r="A1756" s="12" t="str">
        <f>IF(ISBLANK(CLASSI!$B1771),"",IFERROR(CLASSI!$B1771,""))</f>
        <v/>
      </c>
      <c r="B1756" s="12" t="str">
        <f>IF(ISBLANK(VLOOKUP($A1756,CLASSI!$B:$E,2,FALSE)),"",IFERROR(VLOOKUP($A1756,CLASSI!$B:$E,2,FALSE),""))</f>
        <v/>
      </c>
      <c r="C1756" s="12"/>
      <c r="D1756" s="12"/>
      <c r="M1756" s="10"/>
      <c r="N1756" s="10"/>
      <c r="U1756" s="42"/>
      <c r="V1756" s="42"/>
      <c r="W1756" s="42"/>
      <c r="X1756" s="24"/>
      <c r="Y1756" s="24"/>
      <c r="Z1756" s="24"/>
      <c r="AB1756" s="24"/>
    </row>
    <row r="1757" spans="1:28" s="11" customFormat="1" ht="20.100000000000001" customHeight="1" x14ac:dyDescent="0.25">
      <c r="A1757" s="12" t="str">
        <f>IF(ISBLANK(CLASSI!$B1772),"",IFERROR(CLASSI!$B1772,""))</f>
        <v/>
      </c>
      <c r="B1757" s="12" t="str">
        <f>IF(ISBLANK(VLOOKUP($A1757,CLASSI!$B:$E,2,FALSE)),"",IFERROR(VLOOKUP($A1757,CLASSI!$B:$E,2,FALSE),""))</f>
        <v/>
      </c>
      <c r="C1757" s="12"/>
      <c r="D1757" s="12"/>
      <c r="M1757" s="10"/>
      <c r="N1757" s="10"/>
      <c r="U1757" s="42"/>
      <c r="V1757" s="42"/>
      <c r="W1757" s="42"/>
      <c r="X1757" s="24"/>
      <c r="Y1757" s="24"/>
      <c r="Z1757" s="24"/>
      <c r="AB1757" s="24"/>
    </row>
    <row r="1758" spans="1:28" s="11" customFormat="1" ht="20.100000000000001" customHeight="1" x14ac:dyDescent="0.25">
      <c r="A1758" s="12" t="str">
        <f>IF(ISBLANK(CLASSI!$B1773),"",IFERROR(CLASSI!$B1773,""))</f>
        <v/>
      </c>
      <c r="B1758" s="12" t="str">
        <f>IF(ISBLANK(VLOOKUP($A1758,CLASSI!$B:$E,2,FALSE)),"",IFERROR(VLOOKUP($A1758,CLASSI!$B:$E,2,FALSE),""))</f>
        <v/>
      </c>
      <c r="C1758" s="12"/>
      <c r="D1758" s="12"/>
      <c r="M1758" s="10"/>
      <c r="N1758" s="10"/>
      <c r="U1758" s="42"/>
      <c r="V1758" s="42"/>
      <c r="W1758" s="42"/>
      <c r="X1758" s="24"/>
      <c r="Y1758" s="24"/>
      <c r="Z1758" s="24"/>
      <c r="AB1758" s="24"/>
    </row>
    <row r="1759" spans="1:28" s="11" customFormat="1" ht="20.100000000000001" customHeight="1" x14ac:dyDescent="0.25">
      <c r="A1759" s="12" t="str">
        <f>IF(ISBLANK(CLASSI!$B1774),"",IFERROR(CLASSI!$B1774,""))</f>
        <v/>
      </c>
      <c r="B1759" s="12" t="str">
        <f>IF(ISBLANK(VLOOKUP($A1759,CLASSI!$B:$E,2,FALSE)),"",IFERROR(VLOOKUP($A1759,CLASSI!$B:$E,2,FALSE),""))</f>
        <v/>
      </c>
      <c r="C1759" s="12"/>
      <c r="D1759" s="12"/>
      <c r="M1759" s="10"/>
      <c r="N1759" s="10"/>
      <c r="U1759" s="42"/>
      <c r="V1759" s="42"/>
      <c r="W1759" s="42"/>
      <c r="X1759" s="24"/>
      <c r="Y1759" s="24"/>
      <c r="Z1759" s="24"/>
      <c r="AB1759" s="24"/>
    </row>
    <row r="1760" spans="1:28" s="11" customFormat="1" ht="20.100000000000001" customHeight="1" x14ac:dyDescent="0.25">
      <c r="A1760" s="12" t="str">
        <f>IF(ISBLANK(CLASSI!$B1775),"",IFERROR(CLASSI!$B1775,""))</f>
        <v/>
      </c>
      <c r="B1760" s="12" t="str">
        <f>IF(ISBLANK(VLOOKUP($A1760,CLASSI!$B:$E,2,FALSE)),"",IFERROR(VLOOKUP($A1760,CLASSI!$B:$E,2,FALSE),""))</f>
        <v/>
      </c>
      <c r="C1760" s="12"/>
      <c r="D1760" s="12"/>
      <c r="M1760" s="10"/>
      <c r="N1760" s="10"/>
      <c r="U1760" s="42"/>
      <c r="V1760" s="42"/>
      <c r="W1760" s="42"/>
      <c r="X1760" s="24"/>
      <c r="Y1760" s="24"/>
      <c r="Z1760" s="24"/>
      <c r="AB1760" s="24"/>
    </row>
    <row r="1761" spans="1:28" s="11" customFormat="1" ht="20.100000000000001" customHeight="1" x14ac:dyDescent="0.25">
      <c r="A1761" s="12" t="str">
        <f>IF(ISBLANK(CLASSI!$B1776),"",IFERROR(CLASSI!$B1776,""))</f>
        <v/>
      </c>
      <c r="B1761" s="12" t="str">
        <f>IF(ISBLANK(VLOOKUP($A1761,CLASSI!$B:$E,2,FALSE)),"",IFERROR(VLOOKUP($A1761,CLASSI!$B:$E,2,FALSE),""))</f>
        <v/>
      </c>
      <c r="C1761" s="12"/>
      <c r="D1761" s="12"/>
      <c r="M1761" s="10"/>
      <c r="N1761" s="10"/>
      <c r="U1761" s="42"/>
      <c r="V1761" s="42"/>
      <c r="W1761" s="42"/>
      <c r="X1761" s="24"/>
      <c r="Y1761" s="24"/>
      <c r="Z1761" s="24"/>
      <c r="AB1761" s="24"/>
    </row>
    <row r="1762" spans="1:28" s="11" customFormat="1" ht="20.100000000000001" customHeight="1" x14ac:dyDescent="0.25">
      <c r="A1762" s="12" t="str">
        <f>IF(ISBLANK(CLASSI!$B1777),"",IFERROR(CLASSI!$B1777,""))</f>
        <v/>
      </c>
      <c r="B1762" s="12" t="str">
        <f>IF(ISBLANK(VLOOKUP($A1762,CLASSI!$B:$E,2,FALSE)),"",IFERROR(VLOOKUP($A1762,CLASSI!$B:$E,2,FALSE),""))</f>
        <v/>
      </c>
      <c r="C1762" s="12"/>
      <c r="D1762" s="12"/>
      <c r="M1762" s="10"/>
      <c r="N1762" s="10"/>
      <c r="U1762" s="42"/>
      <c r="V1762" s="42"/>
      <c r="W1762" s="42"/>
      <c r="X1762" s="24"/>
      <c r="Y1762" s="24"/>
      <c r="Z1762" s="24"/>
      <c r="AB1762" s="24"/>
    </row>
    <row r="1763" spans="1:28" s="11" customFormat="1" ht="20.100000000000001" customHeight="1" x14ac:dyDescent="0.25">
      <c r="A1763" s="12" t="str">
        <f>IF(ISBLANK(CLASSI!$B1778),"",IFERROR(CLASSI!$B1778,""))</f>
        <v/>
      </c>
      <c r="B1763" s="12" t="str">
        <f>IF(ISBLANK(VLOOKUP($A1763,CLASSI!$B:$E,2,FALSE)),"",IFERROR(VLOOKUP($A1763,CLASSI!$B:$E,2,FALSE),""))</f>
        <v/>
      </c>
      <c r="C1763" s="12"/>
      <c r="D1763" s="12"/>
      <c r="M1763" s="10"/>
      <c r="N1763" s="10"/>
      <c r="U1763" s="42"/>
      <c r="V1763" s="42"/>
      <c r="W1763" s="42"/>
      <c r="X1763" s="24"/>
      <c r="Y1763" s="24"/>
      <c r="Z1763" s="24"/>
      <c r="AB1763" s="24"/>
    </row>
    <row r="1764" spans="1:28" s="11" customFormat="1" ht="20.100000000000001" customHeight="1" x14ac:dyDescent="0.25">
      <c r="A1764" s="12" t="str">
        <f>IF(ISBLANK(CLASSI!$B1779),"",IFERROR(CLASSI!$B1779,""))</f>
        <v/>
      </c>
      <c r="B1764" s="12" t="str">
        <f>IF(ISBLANK(VLOOKUP($A1764,CLASSI!$B:$E,2,FALSE)),"",IFERROR(VLOOKUP($A1764,CLASSI!$B:$E,2,FALSE),""))</f>
        <v/>
      </c>
      <c r="C1764" s="12"/>
      <c r="D1764" s="12"/>
      <c r="M1764" s="10"/>
      <c r="N1764" s="10"/>
      <c r="U1764" s="42"/>
      <c r="V1764" s="42"/>
      <c r="W1764" s="42"/>
      <c r="X1764" s="24"/>
      <c r="Y1764" s="24"/>
      <c r="Z1764" s="24"/>
      <c r="AB1764" s="24"/>
    </row>
    <row r="1765" spans="1:28" s="11" customFormat="1" ht="20.100000000000001" customHeight="1" x14ac:dyDescent="0.25">
      <c r="A1765" s="12" t="str">
        <f>IF(ISBLANK(CLASSI!$B1780),"",IFERROR(CLASSI!$B1780,""))</f>
        <v/>
      </c>
      <c r="B1765" s="12" t="str">
        <f>IF(ISBLANK(VLOOKUP($A1765,CLASSI!$B:$E,2,FALSE)),"",IFERROR(VLOOKUP($A1765,CLASSI!$B:$E,2,FALSE),""))</f>
        <v/>
      </c>
      <c r="C1765" s="12"/>
      <c r="D1765" s="12"/>
      <c r="M1765" s="10"/>
      <c r="N1765" s="10"/>
      <c r="U1765" s="42"/>
      <c r="V1765" s="42"/>
      <c r="W1765" s="42"/>
      <c r="X1765" s="24"/>
      <c r="Y1765" s="24"/>
      <c r="Z1765" s="24"/>
      <c r="AB1765" s="24"/>
    </row>
    <row r="1766" spans="1:28" s="11" customFormat="1" ht="20.100000000000001" customHeight="1" x14ac:dyDescent="0.25">
      <c r="A1766" s="12" t="str">
        <f>IF(ISBLANK(CLASSI!$B1781),"",IFERROR(CLASSI!$B1781,""))</f>
        <v/>
      </c>
      <c r="B1766" s="12" t="str">
        <f>IF(ISBLANK(VLOOKUP($A1766,CLASSI!$B:$E,2,FALSE)),"",IFERROR(VLOOKUP($A1766,CLASSI!$B:$E,2,FALSE),""))</f>
        <v/>
      </c>
      <c r="C1766" s="12"/>
      <c r="D1766" s="12"/>
      <c r="M1766" s="10"/>
      <c r="N1766" s="10"/>
      <c r="U1766" s="42"/>
      <c r="V1766" s="42"/>
      <c r="W1766" s="42"/>
      <c r="X1766" s="24"/>
      <c r="Y1766" s="24"/>
      <c r="Z1766" s="24"/>
      <c r="AB1766" s="24"/>
    </row>
    <row r="1767" spans="1:28" s="11" customFormat="1" ht="20.100000000000001" customHeight="1" x14ac:dyDescent="0.25">
      <c r="A1767" s="12" t="str">
        <f>IF(ISBLANK(CLASSI!$B1782),"",IFERROR(CLASSI!$B1782,""))</f>
        <v/>
      </c>
      <c r="B1767" s="12" t="str">
        <f>IF(ISBLANK(VLOOKUP($A1767,CLASSI!$B:$E,2,FALSE)),"",IFERROR(VLOOKUP($A1767,CLASSI!$B:$E,2,FALSE),""))</f>
        <v/>
      </c>
      <c r="C1767" s="12"/>
      <c r="D1767" s="12"/>
      <c r="M1767" s="10"/>
      <c r="N1767" s="10"/>
      <c r="U1767" s="42"/>
      <c r="V1767" s="42"/>
      <c r="W1767" s="42"/>
      <c r="X1767" s="24"/>
      <c r="Y1767" s="24"/>
      <c r="Z1767" s="24"/>
      <c r="AB1767" s="24"/>
    </row>
    <row r="1768" spans="1:28" s="11" customFormat="1" ht="20.100000000000001" customHeight="1" x14ac:dyDescent="0.25">
      <c r="A1768" s="12" t="str">
        <f>IF(ISBLANK(CLASSI!$B1783),"",IFERROR(CLASSI!$B1783,""))</f>
        <v/>
      </c>
      <c r="B1768" s="12" t="str">
        <f>IF(ISBLANK(VLOOKUP($A1768,CLASSI!$B:$E,2,FALSE)),"",IFERROR(VLOOKUP($A1768,CLASSI!$B:$E,2,FALSE),""))</f>
        <v/>
      </c>
      <c r="C1768" s="12"/>
      <c r="D1768" s="12"/>
      <c r="M1768" s="10"/>
      <c r="N1768" s="10"/>
      <c r="U1768" s="42"/>
      <c r="V1768" s="42"/>
      <c r="W1768" s="42"/>
      <c r="X1768" s="24"/>
      <c r="Y1768" s="24"/>
      <c r="Z1768" s="24"/>
      <c r="AB1768" s="24"/>
    </row>
    <row r="1769" spans="1:28" s="11" customFormat="1" ht="20.100000000000001" customHeight="1" x14ac:dyDescent="0.25">
      <c r="A1769" s="12" t="str">
        <f>IF(ISBLANK(CLASSI!$B1784),"",IFERROR(CLASSI!$B1784,""))</f>
        <v/>
      </c>
      <c r="B1769" s="12" t="str">
        <f>IF(ISBLANK(VLOOKUP($A1769,CLASSI!$B:$E,2,FALSE)),"",IFERROR(VLOOKUP($A1769,CLASSI!$B:$E,2,FALSE),""))</f>
        <v/>
      </c>
      <c r="C1769" s="12"/>
      <c r="D1769" s="12"/>
      <c r="M1769" s="10"/>
      <c r="N1769" s="10"/>
      <c r="U1769" s="42"/>
      <c r="V1769" s="42"/>
      <c r="W1769" s="42"/>
      <c r="X1769" s="24"/>
      <c r="Y1769" s="24"/>
      <c r="Z1769" s="24"/>
      <c r="AB1769" s="24"/>
    </row>
    <row r="1770" spans="1:28" s="11" customFormat="1" ht="20.100000000000001" customHeight="1" x14ac:dyDescent="0.25">
      <c r="A1770" s="12" t="str">
        <f>IF(ISBLANK(CLASSI!$B1785),"",IFERROR(CLASSI!$B1785,""))</f>
        <v/>
      </c>
      <c r="B1770" s="12" t="str">
        <f>IF(ISBLANK(VLOOKUP($A1770,CLASSI!$B:$E,2,FALSE)),"",IFERROR(VLOOKUP($A1770,CLASSI!$B:$E,2,FALSE),""))</f>
        <v/>
      </c>
      <c r="C1770" s="12"/>
      <c r="D1770" s="12"/>
      <c r="M1770" s="10"/>
      <c r="N1770" s="10"/>
      <c r="U1770" s="42"/>
      <c r="V1770" s="42"/>
      <c r="W1770" s="42"/>
      <c r="X1770" s="24"/>
      <c r="Y1770" s="24"/>
      <c r="Z1770" s="24"/>
      <c r="AB1770" s="24"/>
    </row>
    <row r="1771" spans="1:28" s="11" customFormat="1" ht="20.100000000000001" customHeight="1" x14ac:dyDescent="0.25">
      <c r="A1771" s="12" t="str">
        <f>IF(ISBLANK(CLASSI!$B1786),"",IFERROR(CLASSI!$B1786,""))</f>
        <v/>
      </c>
      <c r="B1771" s="12" t="str">
        <f>IF(ISBLANK(VLOOKUP($A1771,CLASSI!$B:$E,2,FALSE)),"",IFERROR(VLOOKUP($A1771,CLASSI!$B:$E,2,FALSE),""))</f>
        <v/>
      </c>
      <c r="C1771" s="12"/>
      <c r="D1771" s="12"/>
      <c r="M1771" s="10"/>
      <c r="N1771" s="10"/>
      <c r="U1771" s="42"/>
      <c r="V1771" s="42"/>
      <c r="W1771" s="42"/>
      <c r="X1771" s="24"/>
      <c r="Y1771" s="24"/>
      <c r="Z1771" s="24"/>
      <c r="AB1771" s="24"/>
    </row>
    <row r="1772" spans="1:28" s="11" customFormat="1" ht="20.100000000000001" customHeight="1" x14ac:dyDescent="0.25">
      <c r="A1772" s="12" t="str">
        <f>IF(ISBLANK(CLASSI!$B1787),"",IFERROR(CLASSI!$B1787,""))</f>
        <v/>
      </c>
      <c r="B1772" s="12" t="str">
        <f>IF(ISBLANK(VLOOKUP($A1772,CLASSI!$B:$E,2,FALSE)),"",IFERROR(VLOOKUP($A1772,CLASSI!$B:$E,2,FALSE),""))</f>
        <v/>
      </c>
      <c r="C1772" s="12"/>
      <c r="D1772" s="12"/>
      <c r="M1772" s="10"/>
      <c r="N1772" s="10"/>
      <c r="U1772" s="42"/>
      <c r="V1772" s="42"/>
      <c r="W1772" s="42"/>
      <c r="X1772" s="24"/>
      <c r="Y1772" s="24"/>
      <c r="Z1772" s="24"/>
      <c r="AB1772" s="24"/>
    </row>
    <row r="1773" spans="1:28" s="11" customFormat="1" ht="20.100000000000001" customHeight="1" x14ac:dyDescent="0.25">
      <c r="A1773" s="12" t="str">
        <f>IF(ISBLANK(CLASSI!$B1788),"",IFERROR(CLASSI!$B1788,""))</f>
        <v/>
      </c>
      <c r="B1773" s="12" t="str">
        <f>IF(ISBLANK(VLOOKUP($A1773,CLASSI!$B:$E,2,FALSE)),"",IFERROR(VLOOKUP($A1773,CLASSI!$B:$E,2,FALSE),""))</f>
        <v/>
      </c>
      <c r="C1773" s="12"/>
      <c r="D1773" s="12"/>
      <c r="M1773" s="10"/>
      <c r="N1773" s="10"/>
      <c r="U1773" s="42"/>
      <c r="V1773" s="42"/>
      <c r="W1773" s="42"/>
      <c r="X1773" s="24"/>
      <c r="Y1773" s="24"/>
      <c r="Z1773" s="24"/>
      <c r="AB1773" s="24"/>
    </row>
    <row r="1774" spans="1:28" s="11" customFormat="1" ht="20.100000000000001" customHeight="1" x14ac:dyDescent="0.25">
      <c r="A1774" s="12" t="str">
        <f>IF(ISBLANK(CLASSI!$B1789),"",IFERROR(CLASSI!$B1789,""))</f>
        <v/>
      </c>
      <c r="B1774" s="12" t="str">
        <f>IF(ISBLANK(VLOOKUP($A1774,CLASSI!$B:$E,2,FALSE)),"",IFERROR(VLOOKUP($A1774,CLASSI!$B:$E,2,FALSE),""))</f>
        <v/>
      </c>
      <c r="C1774" s="12"/>
      <c r="D1774" s="12"/>
      <c r="M1774" s="10"/>
      <c r="N1774" s="10"/>
      <c r="U1774" s="42"/>
      <c r="V1774" s="42"/>
      <c r="W1774" s="42"/>
      <c r="X1774" s="24"/>
      <c r="Y1774" s="24"/>
      <c r="Z1774" s="24"/>
      <c r="AB1774" s="24"/>
    </row>
    <row r="1775" spans="1:28" s="11" customFormat="1" ht="20.100000000000001" customHeight="1" x14ac:dyDescent="0.25">
      <c r="A1775" s="12" t="str">
        <f>IF(ISBLANK(CLASSI!$B1790),"",IFERROR(CLASSI!$B1790,""))</f>
        <v/>
      </c>
      <c r="B1775" s="12" t="str">
        <f>IF(ISBLANK(VLOOKUP($A1775,CLASSI!$B:$E,2,FALSE)),"",IFERROR(VLOOKUP($A1775,CLASSI!$B:$E,2,FALSE),""))</f>
        <v/>
      </c>
      <c r="C1775" s="12"/>
      <c r="D1775" s="12"/>
      <c r="M1775" s="10"/>
      <c r="N1775" s="10"/>
      <c r="U1775" s="42"/>
      <c r="V1775" s="42"/>
      <c r="W1775" s="42"/>
      <c r="X1775" s="24"/>
      <c r="Y1775" s="24"/>
      <c r="Z1775" s="24"/>
      <c r="AB1775" s="24"/>
    </row>
    <row r="1776" spans="1:28" s="11" customFormat="1" ht="20.100000000000001" customHeight="1" x14ac:dyDescent="0.25">
      <c r="A1776" s="12" t="str">
        <f>IF(ISBLANK(CLASSI!$B1791),"",IFERROR(CLASSI!$B1791,""))</f>
        <v/>
      </c>
      <c r="B1776" s="12" t="str">
        <f>IF(ISBLANK(VLOOKUP($A1776,CLASSI!$B:$E,2,FALSE)),"",IFERROR(VLOOKUP($A1776,CLASSI!$B:$E,2,FALSE),""))</f>
        <v/>
      </c>
      <c r="C1776" s="12"/>
      <c r="D1776" s="12"/>
      <c r="M1776" s="10"/>
      <c r="N1776" s="10"/>
      <c r="U1776" s="42"/>
      <c r="V1776" s="42"/>
      <c r="W1776" s="42"/>
      <c r="X1776" s="24"/>
      <c r="Y1776" s="24"/>
      <c r="Z1776" s="24"/>
      <c r="AB1776" s="24"/>
    </row>
    <row r="1777" spans="1:28" s="11" customFormat="1" ht="20.100000000000001" customHeight="1" x14ac:dyDescent="0.25">
      <c r="A1777" s="12" t="str">
        <f>IF(ISBLANK(CLASSI!$B1792),"",IFERROR(CLASSI!$B1792,""))</f>
        <v/>
      </c>
      <c r="B1777" s="12" t="str">
        <f>IF(ISBLANK(VLOOKUP($A1777,CLASSI!$B:$E,2,FALSE)),"",IFERROR(VLOOKUP($A1777,CLASSI!$B:$E,2,FALSE),""))</f>
        <v/>
      </c>
      <c r="C1777" s="12"/>
      <c r="D1777" s="12"/>
      <c r="M1777" s="10"/>
      <c r="N1777" s="10"/>
      <c r="U1777" s="42"/>
      <c r="V1777" s="42"/>
      <c r="W1777" s="42"/>
      <c r="X1777" s="24"/>
      <c r="Y1777" s="24"/>
      <c r="Z1777" s="24"/>
      <c r="AB1777" s="24"/>
    </row>
    <row r="1778" spans="1:28" s="11" customFormat="1" ht="20.100000000000001" customHeight="1" x14ac:dyDescent="0.25">
      <c r="A1778" s="12" t="str">
        <f>IF(ISBLANK(CLASSI!$B1793),"",IFERROR(CLASSI!$B1793,""))</f>
        <v/>
      </c>
      <c r="B1778" s="12" t="str">
        <f>IF(ISBLANK(VLOOKUP($A1778,CLASSI!$B:$E,2,FALSE)),"",IFERROR(VLOOKUP($A1778,CLASSI!$B:$E,2,FALSE),""))</f>
        <v/>
      </c>
      <c r="C1778" s="12"/>
      <c r="D1778" s="12"/>
      <c r="M1778" s="10"/>
      <c r="N1778" s="10"/>
      <c r="U1778" s="42"/>
      <c r="V1778" s="42"/>
      <c r="W1778" s="42"/>
      <c r="X1778" s="24"/>
      <c r="Y1778" s="24"/>
      <c r="Z1778" s="24"/>
      <c r="AB1778" s="24"/>
    </row>
    <row r="1779" spans="1:28" s="11" customFormat="1" ht="20.100000000000001" customHeight="1" x14ac:dyDescent="0.25">
      <c r="A1779" s="12" t="str">
        <f>IF(ISBLANK(CLASSI!$B1794),"",IFERROR(CLASSI!$B1794,""))</f>
        <v/>
      </c>
      <c r="B1779" s="12" t="str">
        <f>IF(ISBLANK(VLOOKUP($A1779,CLASSI!$B:$E,2,FALSE)),"",IFERROR(VLOOKUP($A1779,CLASSI!$B:$E,2,FALSE),""))</f>
        <v/>
      </c>
      <c r="C1779" s="12"/>
      <c r="D1779" s="12"/>
      <c r="M1779" s="10"/>
      <c r="N1779" s="10"/>
      <c r="U1779" s="42"/>
      <c r="V1779" s="42"/>
      <c r="W1779" s="42"/>
      <c r="X1779" s="24"/>
      <c r="Y1779" s="24"/>
      <c r="Z1779" s="24"/>
      <c r="AB1779" s="24"/>
    </row>
    <row r="1780" spans="1:28" s="11" customFormat="1" ht="20.100000000000001" customHeight="1" x14ac:dyDescent="0.25">
      <c r="A1780" s="12" t="str">
        <f>IF(ISBLANK(CLASSI!$B1795),"",IFERROR(CLASSI!$B1795,""))</f>
        <v/>
      </c>
      <c r="B1780" s="12" t="str">
        <f>IF(ISBLANK(VLOOKUP($A1780,CLASSI!$B:$E,2,FALSE)),"",IFERROR(VLOOKUP($A1780,CLASSI!$B:$E,2,FALSE),""))</f>
        <v/>
      </c>
      <c r="C1780" s="12"/>
      <c r="D1780" s="12"/>
      <c r="M1780" s="10"/>
      <c r="N1780" s="10"/>
      <c r="U1780" s="42"/>
      <c r="V1780" s="42"/>
      <c r="W1780" s="42"/>
      <c r="X1780" s="24"/>
      <c r="Y1780" s="24"/>
      <c r="Z1780" s="24"/>
      <c r="AB1780" s="24"/>
    </row>
    <row r="1781" spans="1:28" s="11" customFormat="1" ht="20.100000000000001" customHeight="1" x14ac:dyDescent="0.25">
      <c r="A1781" s="12" t="str">
        <f>IF(ISBLANK(CLASSI!$B1796),"",IFERROR(CLASSI!$B1796,""))</f>
        <v/>
      </c>
      <c r="B1781" s="12" t="str">
        <f>IF(ISBLANK(VLOOKUP($A1781,CLASSI!$B:$E,2,FALSE)),"",IFERROR(VLOOKUP($A1781,CLASSI!$B:$E,2,FALSE),""))</f>
        <v/>
      </c>
      <c r="C1781" s="12"/>
      <c r="D1781" s="12"/>
      <c r="M1781" s="10"/>
      <c r="N1781" s="10"/>
      <c r="U1781" s="42"/>
      <c r="V1781" s="42"/>
      <c r="W1781" s="42"/>
      <c r="X1781" s="24"/>
      <c r="Y1781" s="24"/>
      <c r="Z1781" s="24"/>
      <c r="AB1781" s="24"/>
    </row>
    <row r="1782" spans="1:28" s="11" customFormat="1" ht="20.100000000000001" customHeight="1" x14ac:dyDescent="0.25">
      <c r="A1782" s="12" t="str">
        <f>IF(ISBLANK(CLASSI!$B1797),"",IFERROR(CLASSI!$B1797,""))</f>
        <v/>
      </c>
      <c r="B1782" s="12" t="str">
        <f>IF(ISBLANK(VLOOKUP($A1782,CLASSI!$B:$E,2,FALSE)),"",IFERROR(VLOOKUP($A1782,CLASSI!$B:$E,2,FALSE),""))</f>
        <v/>
      </c>
      <c r="C1782" s="12"/>
      <c r="D1782" s="12"/>
      <c r="M1782" s="10"/>
      <c r="N1782" s="10"/>
      <c r="U1782" s="42"/>
      <c r="V1782" s="42"/>
      <c r="W1782" s="42"/>
      <c r="X1782" s="24"/>
      <c r="Y1782" s="24"/>
      <c r="Z1782" s="24"/>
      <c r="AB1782" s="24"/>
    </row>
    <row r="1783" spans="1:28" s="11" customFormat="1" ht="20.100000000000001" customHeight="1" x14ac:dyDescent="0.25">
      <c r="A1783" s="12" t="str">
        <f>IF(ISBLANK(CLASSI!$B1798),"",IFERROR(CLASSI!$B1798,""))</f>
        <v/>
      </c>
      <c r="B1783" s="12" t="str">
        <f>IF(ISBLANK(VLOOKUP($A1783,CLASSI!$B:$E,2,FALSE)),"",IFERROR(VLOOKUP($A1783,CLASSI!$B:$E,2,FALSE),""))</f>
        <v/>
      </c>
      <c r="C1783" s="12"/>
      <c r="D1783" s="12"/>
      <c r="M1783" s="10"/>
      <c r="N1783" s="10"/>
      <c r="U1783" s="42"/>
      <c r="V1783" s="42"/>
      <c r="W1783" s="42"/>
      <c r="X1783" s="24"/>
      <c r="Y1783" s="24"/>
      <c r="Z1783" s="24"/>
      <c r="AB1783" s="24"/>
    </row>
    <row r="1784" spans="1:28" s="11" customFormat="1" ht="20.100000000000001" customHeight="1" x14ac:dyDescent="0.25">
      <c r="A1784" s="12" t="str">
        <f>IF(ISBLANK(CLASSI!$B1799),"",IFERROR(CLASSI!$B1799,""))</f>
        <v/>
      </c>
      <c r="B1784" s="12" t="str">
        <f>IF(ISBLANK(VLOOKUP($A1784,CLASSI!$B:$E,2,FALSE)),"",IFERROR(VLOOKUP($A1784,CLASSI!$B:$E,2,FALSE),""))</f>
        <v/>
      </c>
      <c r="C1784" s="12"/>
      <c r="D1784" s="12"/>
      <c r="M1784" s="10"/>
      <c r="N1784" s="10"/>
      <c r="U1784" s="42"/>
      <c r="V1784" s="42"/>
      <c r="W1784" s="42"/>
      <c r="X1784" s="24"/>
      <c r="Y1784" s="24"/>
      <c r="Z1784" s="24"/>
      <c r="AB1784" s="24"/>
    </row>
    <row r="1785" spans="1:28" s="11" customFormat="1" ht="20.100000000000001" customHeight="1" x14ac:dyDescent="0.25">
      <c r="A1785" s="12" t="str">
        <f>IF(ISBLANK(CLASSI!$B1800),"",IFERROR(CLASSI!$B1800,""))</f>
        <v/>
      </c>
      <c r="B1785" s="12" t="str">
        <f>IF(ISBLANK(VLOOKUP($A1785,CLASSI!$B:$E,2,FALSE)),"",IFERROR(VLOOKUP($A1785,CLASSI!$B:$E,2,FALSE),""))</f>
        <v/>
      </c>
      <c r="C1785" s="12"/>
      <c r="D1785" s="12"/>
      <c r="M1785" s="10"/>
      <c r="N1785" s="10"/>
      <c r="U1785" s="42"/>
      <c r="V1785" s="42"/>
      <c r="W1785" s="42"/>
      <c r="X1785" s="24"/>
      <c r="Y1785" s="24"/>
      <c r="Z1785" s="24"/>
      <c r="AB1785" s="24"/>
    </row>
    <row r="1786" spans="1:28" s="11" customFormat="1" ht="20.100000000000001" customHeight="1" x14ac:dyDescent="0.25">
      <c r="A1786" s="12" t="str">
        <f>IF(ISBLANK(CLASSI!$B1801),"",IFERROR(CLASSI!$B1801,""))</f>
        <v/>
      </c>
      <c r="B1786" s="12" t="str">
        <f>IF(ISBLANK(VLOOKUP($A1786,CLASSI!$B:$E,2,FALSE)),"",IFERROR(VLOOKUP($A1786,CLASSI!$B:$E,2,FALSE),""))</f>
        <v/>
      </c>
      <c r="C1786" s="12"/>
      <c r="D1786" s="12"/>
      <c r="M1786" s="10"/>
      <c r="N1786" s="10"/>
      <c r="U1786" s="42"/>
      <c r="V1786" s="42"/>
      <c r="W1786" s="42"/>
      <c r="X1786" s="24"/>
      <c r="Y1786" s="24"/>
      <c r="Z1786" s="24"/>
      <c r="AB1786" s="24"/>
    </row>
    <row r="1787" spans="1:28" s="11" customFormat="1" ht="20.100000000000001" customHeight="1" x14ac:dyDescent="0.25">
      <c r="A1787" s="12" t="str">
        <f>IF(ISBLANK(CLASSI!$B1802),"",IFERROR(CLASSI!$B1802,""))</f>
        <v/>
      </c>
      <c r="B1787" s="12" t="str">
        <f>IF(ISBLANK(VLOOKUP($A1787,CLASSI!$B:$E,2,FALSE)),"",IFERROR(VLOOKUP($A1787,CLASSI!$B:$E,2,FALSE),""))</f>
        <v/>
      </c>
      <c r="C1787" s="12"/>
      <c r="D1787" s="12"/>
      <c r="M1787" s="10"/>
      <c r="N1787" s="10"/>
      <c r="U1787" s="42"/>
      <c r="V1787" s="42"/>
      <c r="W1787" s="42"/>
      <c r="X1787" s="24"/>
      <c r="Y1787" s="24"/>
      <c r="Z1787" s="24"/>
      <c r="AB1787" s="24"/>
    </row>
    <row r="1788" spans="1:28" s="11" customFormat="1" ht="20.100000000000001" customHeight="1" x14ac:dyDescent="0.25">
      <c r="A1788" s="12" t="str">
        <f>IF(ISBLANK(CLASSI!$B1803),"",IFERROR(CLASSI!$B1803,""))</f>
        <v/>
      </c>
      <c r="B1788" s="12" t="str">
        <f>IF(ISBLANK(VLOOKUP($A1788,CLASSI!$B:$E,2,FALSE)),"",IFERROR(VLOOKUP($A1788,CLASSI!$B:$E,2,FALSE),""))</f>
        <v/>
      </c>
      <c r="C1788" s="12"/>
      <c r="D1788" s="12"/>
      <c r="M1788" s="10"/>
      <c r="N1788" s="10"/>
      <c r="U1788" s="42"/>
      <c r="V1788" s="42"/>
      <c r="W1788" s="42"/>
      <c r="X1788" s="24"/>
      <c r="Y1788" s="24"/>
      <c r="Z1788" s="24"/>
      <c r="AB1788" s="24"/>
    </row>
    <row r="1789" spans="1:28" s="11" customFormat="1" ht="20.100000000000001" customHeight="1" x14ac:dyDescent="0.25">
      <c r="A1789" s="12" t="str">
        <f>IF(ISBLANK(CLASSI!$B1804),"",IFERROR(CLASSI!$B1804,""))</f>
        <v/>
      </c>
      <c r="B1789" s="12" t="str">
        <f>IF(ISBLANK(VLOOKUP($A1789,CLASSI!$B:$E,2,FALSE)),"",IFERROR(VLOOKUP($A1789,CLASSI!$B:$E,2,FALSE),""))</f>
        <v/>
      </c>
      <c r="C1789" s="12"/>
      <c r="D1789" s="12"/>
      <c r="M1789" s="10"/>
      <c r="N1789" s="10"/>
      <c r="U1789" s="42"/>
      <c r="V1789" s="42"/>
      <c r="W1789" s="42"/>
      <c r="X1789" s="24"/>
      <c r="Y1789" s="24"/>
      <c r="Z1789" s="24"/>
      <c r="AB1789" s="24"/>
    </row>
    <row r="1790" spans="1:28" s="11" customFormat="1" ht="20.100000000000001" customHeight="1" x14ac:dyDescent="0.25">
      <c r="A1790" s="12" t="str">
        <f>IF(ISBLANK(CLASSI!$B1805),"",IFERROR(CLASSI!$B1805,""))</f>
        <v/>
      </c>
      <c r="B1790" s="12" t="str">
        <f>IF(ISBLANK(VLOOKUP($A1790,CLASSI!$B:$E,2,FALSE)),"",IFERROR(VLOOKUP($A1790,CLASSI!$B:$E,2,FALSE),""))</f>
        <v/>
      </c>
      <c r="C1790" s="12"/>
      <c r="D1790" s="12"/>
      <c r="M1790" s="10"/>
      <c r="N1790" s="10"/>
      <c r="U1790" s="42"/>
      <c r="V1790" s="42"/>
      <c r="W1790" s="42"/>
      <c r="X1790" s="24"/>
      <c r="Y1790" s="24"/>
      <c r="Z1790" s="24"/>
      <c r="AB1790" s="24"/>
    </row>
    <row r="1791" spans="1:28" s="11" customFormat="1" ht="20.100000000000001" customHeight="1" x14ac:dyDescent="0.25">
      <c r="A1791" s="12" t="str">
        <f>IF(ISBLANK(CLASSI!$B1806),"",IFERROR(CLASSI!$B1806,""))</f>
        <v/>
      </c>
      <c r="B1791" s="12" t="str">
        <f>IF(ISBLANK(VLOOKUP($A1791,CLASSI!$B:$E,2,FALSE)),"",IFERROR(VLOOKUP($A1791,CLASSI!$B:$E,2,FALSE),""))</f>
        <v/>
      </c>
      <c r="C1791" s="12"/>
      <c r="D1791" s="12"/>
      <c r="M1791" s="10"/>
      <c r="N1791" s="10"/>
      <c r="U1791" s="42"/>
      <c r="V1791" s="42"/>
      <c r="W1791" s="42"/>
      <c r="X1791" s="24"/>
      <c r="Y1791" s="24"/>
      <c r="Z1791" s="24"/>
      <c r="AB1791" s="24"/>
    </row>
    <row r="1792" spans="1:28" s="11" customFormat="1" ht="20.100000000000001" customHeight="1" x14ac:dyDescent="0.25">
      <c r="A1792" s="12" t="str">
        <f>IF(ISBLANK(CLASSI!$B1807),"",IFERROR(CLASSI!$B1807,""))</f>
        <v/>
      </c>
      <c r="B1792" s="12" t="str">
        <f>IF(ISBLANK(VLOOKUP($A1792,CLASSI!$B:$E,2,FALSE)),"",IFERROR(VLOOKUP($A1792,CLASSI!$B:$E,2,FALSE),""))</f>
        <v/>
      </c>
      <c r="C1792" s="12"/>
      <c r="D1792" s="12"/>
      <c r="M1792" s="10"/>
      <c r="N1792" s="10"/>
      <c r="U1792" s="42"/>
      <c r="V1792" s="42"/>
      <c r="W1792" s="42"/>
      <c r="X1792" s="24"/>
      <c r="Y1792" s="24"/>
      <c r="Z1792" s="24"/>
      <c r="AB1792" s="24"/>
    </row>
    <row r="1793" spans="1:28" s="11" customFormat="1" ht="20.100000000000001" customHeight="1" x14ac:dyDescent="0.25">
      <c r="A1793" s="12" t="str">
        <f>IF(ISBLANK(CLASSI!$B1808),"",IFERROR(CLASSI!$B1808,""))</f>
        <v/>
      </c>
      <c r="B1793" s="12" t="str">
        <f>IF(ISBLANK(VLOOKUP($A1793,CLASSI!$B:$E,2,FALSE)),"",IFERROR(VLOOKUP($A1793,CLASSI!$B:$E,2,FALSE),""))</f>
        <v/>
      </c>
      <c r="C1793" s="12"/>
      <c r="D1793" s="12"/>
      <c r="M1793" s="10"/>
      <c r="N1793" s="10"/>
      <c r="U1793" s="42"/>
      <c r="V1793" s="42"/>
      <c r="W1793" s="42"/>
      <c r="X1793" s="24"/>
      <c r="Y1793" s="24"/>
      <c r="Z1793" s="24"/>
      <c r="AB1793" s="24"/>
    </row>
    <row r="1794" spans="1:28" s="11" customFormat="1" ht="20.100000000000001" customHeight="1" x14ac:dyDescent="0.25">
      <c r="A1794" s="12" t="str">
        <f>IF(ISBLANK(CLASSI!$B1809),"",IFERROR(CLASSI!$B1809,""))</f>
        <v/>
      </c>
      <c r="B1794" s="12" t="str">
        <f>IF(ISBLANK(VLOOKUP($A1794,CLASSI!$B:$E,2,FALSE)),"",IFERROR(VLOOKUP($A1794,CLASSI!$B:$E,2,FALSE),""))</f>
        <v/>
      </c>
      <c r="C1794" s="12"/>
      <c r="D1794" s="12"/>
      <c r="M1794" s="10"/>
      <c r="N1794" s="10"/>
      <c r="U1794" s="42"/>
      <c r="V1794" s="42"/>
      <c r="W1794" s="42"/>
      <c r="X1794" s="24"/>
      <c r="Y1794" s="24"/>
      <c r="Z1794" s="24"/>
      <c r="AB1794" s="24"/>
    </row>
    <row r="1795" spans="1:28" s="11" customFormat="1" ht="20.100000000000001" customHeight="1" x14ac:dyDescent="0.25">
      <c r="A1795" s="12" t="str">
        <f>IF(ISBLANK(CLASSI!$B1810),"",IFERROR(CLASSI!$B1810,""))</f>
        <v/>
      </c>
      <c r="B1795" s="12" t="str">
        <f>IF(ISBLANK(VLOOKUP($A1795,CLASSI!$B:$E,2,FALSE)),"",IFERROR(VLOOKUP($A1795,CLASSI!$B:$E,2,FALSE),""))</f>
        <v/>
      </c>
      <c r="C1795" s="12"/>
      <c r="D1795" s="12"/>
      <c r="M1795" s="10"/>
      <c r="N1795" s="10"/>
      <c r="U1795" s="42"/>
      <c r="V1795" s="42"/>
      <c r="W1795" s="42"/>
      <c r="X1795" s="24"/>
      <c r="Y1795" s="24"/>
      <c r="Z1795" s="24"/>
      <c r="AB1795" s="24"/>
    </row>
    <row r="1796" spans="1:28" s="11" customFormat="1" ht="20.100000000000001" customHeight="1" x14ac:dyDescent="0.25">
      <c r="A1796" s="12" t="str">
        <f>IF(ISBLANK(CLASSI!$B1811),"",IFERROR(CLASSI!$B1811,""))</f>
        <v/>
      </c>
      <c r="B1796" s="12" t="str">
        <f>IF(ISBLANK(VLOOKUP($A1796,CLASSI!$B:$E,2,FALSE)),"",IFERROR(VLOOKUP($A1796,CLASSI!$B:$E,2,FALSE),""))</f>
        <v/>
      </c>
      <c r="C1796" s="12"/>
      <c r="D1796" s="12"/>
      <c r="M1796" s="10"/>
      <c r="N1796" s="10"/>
      <c r="U1796" s="42"/>
      <c r="V1796" s="42"/>
      <c r="W1796" s="42"/>
      <c r="X1796" s="24"/>
      <c r="Y1796" s="24"/>
      <c r="Z1796" s="24"/>
      <c r="AB1796" s="24"/>
    </row>
    <row r="1797" spans="1:28" s="11" customFormat="1" ht="20.100000000000001" customHeight="1" x14ac:dyDescent="0.25">
      <c r="A1797" s="12" t="str">
        <f>IF(ISBLANK(CLASSI!$B1812),"",IFERROR(CLASSI!$B1812,""))</f>
        <v/>
      </c>
      <c r="B1797" s="12" t="str">
        <f>IF(ISBLANK(VLOOKUP($A1797,CLASSI!$B:$E,2,FALSE)),"",IFERROR(VLOOKUP($A1797,CLASSI!$B:$E,2,FALSE),""))</f>
        <v/>
      </c>
      <c r="C1797" s="12"/>
      <c r="D1797" s="12"/>
      <c r="M1797" s="10"/>
      <c r="N1797" s="10"/>
      <c r="U1797" s="42"/>
      <c r="V1797" s="42"/>
      <c r="W1797" s="42"/>
      <c r="X1797" s="24"/>
      <c r="Y1797" s="24"/>
      <c r="Z1797" s="24"/>
      <c r="AB1797" s="24"/>
    </row>
    <row r="1798" spans="1:28" s="11" customFormat="1" ht="20.100000000000001" customHeight="1" x14ac:dyDescent="0.25">
      <c r="A1798" s="12" t="str">
        <f>IF(ISBLANK(CLASSI!$B1813),"",IFERROR(CLASSI!$B1813,""))</f>
        <v/>
      </c>
      <c r="B1798" s="12" t="str">
        <f>IF(ISBLANK(VLOOKUP($A1798,CLASSI!$B:$E,2,FALSE)),"",IFERROR(VLOOKUP($A1798,CLASSI!$B:$E,2,FALSE),""))</f>
        <v/>
      </c>
      <c r="C1798" s="12"/>
      <c r="D1798" s="12"/>
      <c r="M1798" s="10"/>
      <c r="N1798" s="10"/>
      <c r="U1798" s="42"/>
      <c r="V1798" s="42"/>
      <c r="W1798" s="42"/>
      <c r="X1798" s="24"/>
      <c r="Y1798" s="24"/>
      <c r="Z1798" s="24"/>
      <c r="AB1798" s="24"/>
    </row>
    <row r="1799" spans="1:28" s="11" customFormat="1" ht="20.100000000000001" customHeight="1" x14ac:dyDescent="0.25">
      <c r="A1799" s="12" t="str">
        <f>IF(ISBLANK(CLASSI!$B1814),"",IFERROR(CLASSI!$B1814,""))</f>
        <v/>
      </c>
      <c r="B1799" s="12" t="str">
        <f>IF(ISBLANK(VLOOKUP($A1799,CLASSI!$B:$E,2,FALSE)),"",IFERROR(VLOOKUP($A1799,CLASSI!$B:$E,2,FALSE),""))</f>
        <v/>
      </c>
      <c r="C1799" s="12"/>
      <c r="D1799" s="12"/>
      <c r="M1799" s="10"/>
      <c r="N1799" s="10"/>
      <c r="U1799" s="42"/>
      <c r="V1799" s="42"/>
      <c r="W1799" s="42"/>
      <c r="X1799" s="24"/>
      <c r="Y1799" s="24"/>
      <c r="Z1799" s="24"/>
      <c r="AB1799" s="24"/>
    </row>
    <row r="1800" spans="1:28" s="11" customFormat="1" ht="20.100000000000001" customHeight="1" x14ac:dyDescent="0.25">
      <c r="A1800" s="12" t="str">
        <f>IF(ISBLANK(CLASSI!$B1815),"",IFERROR(CLASSI!$B1815,""))</f>
        <v/>
      </c>
      <c r="B1800" s="12" t="str">
        <f>IF(ISBLANK(VLOOKUP($A1800,CLASSI!$B:$E,2,FALSE)),"",IFERROR(VLOOKUP($A1800,CLASSI!$B:$E,2,FALSE),""))</f>
        <v/>
      </c>
      <c r="C1800" s="12"/>
      <c r="D1800" s="12"/>
      <c r="M1800" s="10"/>
      <c r="N1800" s="10"/>
      <c r="U1800" s="42"/>
      <c r="V1800" s="42"/>
      <c r="W1800" s="42"/>
      <c r="X1800" s="24"/>
      <c r="Y1800" s="24"/>
      <c r="Z1800" s="24"/>
      <c r="AB1800" s="24"/>
    </row>
    <row r="1801" spans="1:28" s="11" customFormat="1" ht="20.100000000000001" customHeight="1" x14ac:dyDescent="0.25">
      <c r="A1801" s="12" t="str">
        <f>IF(ISBLANK(CLASSI!$B1816),"",IFERROR(CLASSI!$B1816,""))</f>
        <v/>
      </c>
      <c r="B1801" s="12" t="str">
        <f>IF(ISBLANK(VLOOKUP($A1801,CLASSI!$B:$E,2,FALSE)),"",IFERROR(VLOOKUP($A1801,CLASSI!$B:$E,2,FALSE),""))</f>
        <v/>
      </c>
      <c r="C1801" s="12"/>
      <c r="D1801" s="12"/>
      <c r="M1801" s="10"/>
      <c r="N1801" s="10"/>
      <c r="U1801" s="42"/>
      <c r="V1801" s="42"/>
      <c r="W1801" s="42"/>
      <c r="X1801" s="24"/>
      <c r="Y1801" s="24"/>
      <c r="Z1801" s="24"/>
      <c r="AB1801" s="24"/>
    </row>
    <row r="1802" spans="1:28" s="11" customFormat="1" ht="20.100000000000001" customHeight="1" x14ac:dyDescent="0.25">
      <c r="A1802" s="12" t="str">
        <f>IF(ISBLANK(CLASSI!$B1817),"",IFERROR(CLASSI!$B1817,""))</f>
        <v/>
      </c>
      <c r="B1802" s="12" t="str">
        <f>IF(ISBLANK(VLOOKUP($A1802,CLASSI!$B:$E,2,FALSE)),"",IFERROR(VLOOKUP($A1802,CLASSI!$B:$E,2,FALSE),""))</f>
        <v/>
      </c>
      <c r="C1802" s="12"/>
      <c r="D1802" s="12"/>
      <c r="M1802" s="10"/>
      <c r="N1802" s="10"/>
      <c r="U1802" s="42"/>
      <c r="V1802" s="42"/>
      <c r="W1802" s="42"/>
      <c r="X1802" s="24"/>
      <c r="Y1802" s="24"/>
      <c r="Z1802" s="24"/>
      <c r="AB1802" s="24"/>
    </row>
    <row r="1803" spans="1:28" s="11" customFormat="1" ht="20.100000000000001" customHeight="1" x14ac:dyDescent="0.25">
      <c r="A1803" s="12" t="str">
        <f>IF(ISBLANK(CLASSI!$B1818),"",IFERROR(CLASSI!$B1818,""))</f>
        <v/>
      </c>
      <c r="B1803" s="12" t="str">
        <f>IF(ISBLANK(VLOOKUP($A1803,CLASSI!$B:$E,2,FALSE)),"",IFERROR(VLOOKUP($A1803,CLASSI!$B:$E,2,FALSE),""))</f>
        <v/>
      </c>
      <c r="C1803" s="12"/>
      <c r="D1803" s="12"/>
      <c r="M1803" s="10"/>
      <c r="N1803" s="10"/>
      <c r="U1803" s="42"/>
      <c r="V1803" s="42"/>
      <c r="W1803" s="42"/>
      <c r="X1803" s="24"/>
      <c r="Y1803" s="24"/>
      <c r="Z1803" s="24"/>
      <c r="AB1803" s="24"/>
    </row>
    <row r="1804" spans="1:28" s="11" customFormat="1" ht="20.100000000000001" customHeight="1" x14ac:dyDescent="0.25">
      <c r="A1804" s="12" t="str">
        <f>IF(ISBLANK(CLASSI!$B1819),"",IFERROR(CLASSI!$B1819,""))</f>
        <v/>
      </c>
      <c r="B1804" s="12" t="str">
        <f>IF(ISBLANK(VLOOKUP($A1804,CLASSI!$B:$E,2,FALSE)),"",IFERROR(VLOOKUP($A1804,CLASSI!$B:$E,2,FALSE),""))</f>
        <v/>
      </c>
      <c r="C1804" s="12"/>
      <c r="D1804" s="12"/>
      <c r="M1804" s="10"/>
      <c r="N1804" s="10"/>
      <c r="U1804" s="42"/>
      <c r="V1804" s="42"/>
      <c r="W1804" s="42"/>
      <c r="X1804" s="24"/>
      <c r="Y1804" s="24"/>
      <c r="Z1804" s="24"/>
      <c r="AB1804" s="24"/>
    </row>
    <row r="1805" spans="1:28" s="11" customFormat="1" ht="20.100000000000001" customHeight="1" x14ac:dyDescent="0.25">
      <c r="A1805" s="12" t="str">
        <f>IF(ISBLANK(CLASSI!$B1820),"",IFERROR(CLASSI!$B1820,""))</f>
        <v/>
      </c>
      <c r="B1805" s="12" t="str">
        <f>IF(ISBLANK(VLOOKUP($A1805,CLASSI!$B:$E,2,FALSE)),"",IFERROR(VLOOKUP($A1805,CLASSI!$B:$E,2,FALSE),""))</f>
        <v/>
      </c>
      <c r="C1805" s="12"/>
      <c r="D1805" s="12"/>
      <c r="M1805" s="10"/>
      <c r="N1805" s="10"/>
      <c r="U1805" s="42"/>
      <c r="V1805" s="42"/>
      <c r="W1805" s="42"/>
      <c r="X1805" s="24"/>
      <c r="Y1805" s="24"/>
      <c r="Z1805" s="24"/>
      <c r="AB1805" s="24"/>
    </row>
    <row r="1806" spans="1:28" s="11" customFormat="1" ht="20.100000000000001" customHeight="1" x14ac:dyDescent="0.25">
      <c r="A1806" s="12" t="str">
        <f>IF(ISBLANK(CLASSI!$B1821),"",IFERROR(CLASSI!$B1821,""))</f>
        <v/>
      </c>
      <c r="B1806" s="12" t="str">
        <f>IF(ISBLANK(VLOOKUP($A1806,CLASSI!$B:$E,2,FALSE)),"",IFERROR(VLOOKUP($A1806,CLASSI!$B:$E,2,FALSE),""))</f>
        <v/>
      </c>
      <c r="C1806" s="12"/>
      <c r="D1806" s="12"/>
      <c r="M1806" s="10"/>
      <c r="N1806" s="10"/>
      <c r="U1806" s="42"/>
      <c r="V1806" s="42"/>
      <c r="W1806" s="42"/>
      <c r="X1806" s="24"/>
      <c r="Y1806" s="24"/>
      <c r="Z1806" s="24"/>
      <c r="AB1806" s="24"/>
    </row>
    <row r="1807" spans="1:28" s="11" customFormat="1" ht="20.100000000000001" customHeight="1" x14ac:dyDescent="0.25">
      <c r="A1807" s="12" t="str">
        <f>IF(ISBLANK(CLASSI!$B1822),"",IFERROR(CLASSI!$B1822,""))</f>
        <v/>
      </c>
      <c r="B1807" s="12" t="str">
        <f>IF(ISBLANK(VLOOKUP($A1807,CLASSI!$B:$E,2,FALSE)),"",IFERROR(VLOOKUP($A1807,CLASSI!$B:$E,2,FALSE),""))</f>
        <v/>
      </c>
      <c r="C1807" s="12"/>
      <c r="D1807" s="12"/>
      <c r="M1807" s="10"/>
      <c r="N1807" s="10"/>
      <c r="U1807" s="42"/>
      <c r="V1807" s="42"/>
      <c r="W1807" s="42"/>
      <c r="X1807" s="24"/>
      <c r="Y1807" s="24"/>
      <c r="Z1807" s="24"/>
      <c r="AB1807" s="24"/>
    </row>
    <row r="1808" spans="1:28" s="11" customFormat="1" ht="20.100000000000001" customHeight="1" x14ac:dyDescent="0.25">
      <c r="A1808" s="12" t="str">
        <f>IF(ISBLANK(CLASSI!$B1823),"",IFERROR(CLASSI!$B1823,""))</f>
        <v/>
      </c>
      <c r="B1808" s="12" t="str">
        <f>IF(ISBLANK(VLOOKUP($A1808,CLASSI!$B:$E,2,FALSE)),"",IFERROR(VLOOKUP($A1808,CLASSI!$B:$E,2,FALSE),""))</f>
        <v/>
      </c>
      <c r="C1808" s="12"/>
      <c r="D1808" s="12"/>
      <c r="M1808" s="10"/>
      <c r="N1808" s="10"/>
      <c r="U1808" s="42"/>
      <c r="V1808" s="42"/>
      <c r="W1808" s="42"/>
      <c r="X1808" s="24"/>
      <c r="Y1808" s="24"/>
      <c r="Z1808" s="24"/>
      <c r="AB1808" s="24"/>
    </row>
    <row r="1809" spans="1:28" s="11" customFormat="1" ht="20.100000000000001" customHeight="1" x14ac:dyDescent="0.25">
      <c r="A1809" s="12" t="str">
        <f>IF(ISBLANK(CLASSI!$B1824),"",IFERROR(CLASSI!$B1824,""))</f>
        <v/>
      </c>
      <c r="B1809" s="12" t="str">
        <f>IF(ISBLANK(VLOOKUP($A1809,CLASSI!$B:$E,2,FALSE)),"",IFERROR(VLOOKUP($A1809,CLASSI!$B:$E,2,FALSE),""))</f>
        <v/>
      </c>
      <c r="C1809" s="12"/>
      <c r="D1809" s="12"/>
      <c r="M1809" s="10"/>
      <c r="N1809" s="10"/>
      <c r="U1809" s="42"/>
      <c r="V1809" s="42"/>
      <c r="W1809" s="42"/>
      <c r="X1809" s="24"/>
      <c r="Y1809" s="24"/>
      <c r="Z1809" s="24"/>
      <c r="AB1809" s="24"/>
    </row>
    <row r="1810" spans="1:28" s="11" customFormat="1" ht="20.100000000000001" customHeight="1" x14ac:dyDescent="0.25">
      <c r="A1810" s="12" t="str">
        <f>IF(ISBLANK(CLASSI!$B1825),"",IFERROR(CLASSI!$B1825,""))</f>
        <v/>
      </c>
      <c r="B1810" s="12" t="str">
        <f>IF(ISBLANK(VLOOKUP($A1810,CLASSI!$B:$E,2,FALSE)),"",IFERROR(VLOOKUP($A1810,CLASSI!$B:$E,2,FALSE),""))</f>
        <v/>
      </c>
      <c r="C1810" s="12"/>
      <c r="D1810" s="12"/>
      <c r="M1810" s="10"/>
      <c r="N1810" s="10"/>
      <c r="U1810" s="42"/>
      <c r="V1810" s="42"/>
      <c r="W1810" s="42"/>
      <c r="X1810" s="24"/>
      <c r="Y1810" s="24"/>
      <c r="Z1810" s="24"/>
      <c r="AB1810" s="24"/>
    </row>
    <row r="1811" spans="1:28" s="11" customFormat="1" ht="20.100000000000001" customHeight="1" x14ac:dyDescent="0.25">
      <c r="A1811" s="12" t="str">
        <f>IF(ISBLANK(CLASSI!$B1826),"",IFERROR(CLASSI!$B1826,""))</f>
        <v/>
      </c>
      <c r="B1811" s="12" t="str">
        <f>IF(ISBLANK(VLOOKUP($A1811,CLASSI!$B:$E,2,FALSE)),"",IFERROR(VLOOKUP($A1811,CLASSI!$B:$E,2,FALSE),""))</f>
        <v/>
      </c>
      <c r="C1811" s="12"/>
      <c r="D1811" s="12"/>
      <c r="M1811" s="10"/>
      <c r="N1811" s="10"/>
      <c r="U1811" s="42"/>
      <c r="V1811" s="42"/>
      <c r="W1811" s="42"/>
      <c r="X1811" s="24"/>
      <c r="Y1811" s="24"/>
      <c r="Z1811" s="24"/>
      <c r="AB1811" s="24"/>
    </row>
    <row r="1812" spans="1:28" s="11" customFormat="1" ht="20.100000000000001" customHeight="1" x14ac:dyDescent="0.25">
      <c r="A1812" s="12" t="str">
        <f>IF(ISBLANK(CLASSI!$B1827),"",IFERROR(CLASSI!$B1827,""))</f>
        <v/>
      </c>
      <c r="B1812" s="12" t="str">
        <f>IF(ISBLANK(VLOOKUP($A1812,CLASSI!$B:$E,2,FALSE)),"",IFERROR(VLOOKUP($A1812,CLASSI!$B:$E,2,FALSE),""))</f>
        <v/>
      </c>
      <c r="C1812" s="12"/>
      <c r="D1812" s="12"/>
      <c r="M1812" s="10"/>
      <c r="N1812" s="10"/>
      <c r="U1812" s="42"/>
      <c r="V1812" s="42"/>
      <c r="W1812" s="42"/>
      <c r="X1812" s="24"/>
      <c r="Y1812" s="24"/>
      <c r="Z1812" s="24"/>
      <c r="AB1812" s="24"/>
    </row>
    <row r="1813" spans="1:28" s="11" customFormat="1" ht="20.100000000000001" customHeight="1" x14ac:dyDescent="0.25">
      <c r="A1813" s="12" t="str">
        <f>IF(ISBLANK(CLASSI!$B1828),"",IFERROR(CLASSI!$B1828,""))</f>
        <v/>
      </c>
      <c r="B1813" s="12" t="str">
        <f>IF(ISBLANK(VLOOKUP($A1813,CLASSI!$B:$E,2,FALSE)),"",IFERROR(VLOOKUP($A1813,CLASSI!$B:$E,2,FALSE),""))</f>
        <v/>
      </c>
      <c r="C1813" s="12"/>
      <c r="D1813" s="12"/>
      <c r="M1813" s="10"/>
      <c r="N1813" s="10"/>
      <c r="U1813" s="42"/>
      <c r="V1813" s="42"/>
      <c r="W1813" s="42"/>
      <c r="X1813" s="24"/>
      <c r="Y1813" s="24"/>
      <c r="Z1813" s="24"/>
      <c r="AB1813" s="24"/>
    </row>
    <row r="1814" spans="1:28" s="11" customFormat="1" ht="20.100000000000001" customHeight="1" x14ac:dyDescent="0.25">
      <c r="A1814" s="12" t="str">
        <f>IF(ISBLANK(CLASSI!$B1829),"",IFERROR(CLASSI!$B1829,""))</f>
        <v/>
      </c>
      <c r="B1814" s="12" t="str">
        <f>IF(ISBLANK(VLOOKUP($A1814,CLASSI!$B:$E,2,FALSE)),"",IFERROR(VLOOKUP($A1814,CLASSI!$B:$E,2,FALSE),""))</f>
        <v/>
      </c>
      <c r="C1814" s="12"/>
      <c r="D1814" s="12"/>
      <c r="M1814" s="10"/>
      <c r="N1814" s="10"/>
      <c r="U1814" s="42"/>
      <c r="V1814" s="42"/>
      <c r="W1814" s="42"/>
      <c r="X1814" s="24"/>
      <c r="Y1814" s="24"/>
      <c r="Z1814" s="24"/>
      <c r="AB1814" s="24"/>
    </row>
    <row r="1815" spans="1:28" s="11" customFormat="1" ht="20.100000000000001" customHeight="1" x14ac:dyDescent="0.25">
      <c r="A1815" s="12" t="str">
        <f>IF(ISBLANK(CLASSI!$B1830),"",IFERROR(CLASSI!$B1830,""))</f>
        <v/>
      </c>
      <c r="B1815" s="12" t="str">
        <f>IF(ISBLANK(VLOOKUP($A1815,CLASSI!$B:$E,2,FALSE)),"",IFERROR(VLOOKUP($A1815,CLASSI!$B:$E,2,FALSE),""))</f>
        <v/>
      </c>
      <c r="C1815" s="12"/>
      <c r="D1815" s="12"/>
      <c r="M1815" s="10"/>
      <c r="N1815" s="10"/>
      <c r="U1815" s="42"/>
      <c r="V1815" s="42"/>
      <c r="W1815" s="42"/>
      <c r="X1815" s="24"/>
      <c r="Y1815" s="24"/>
      <c r="Z1815" s="24"/>
      <c r="AB1815" s="24"/>
    </row>
    <row r="1816" spans="1:28" s="11" customFormat="1" ht="20.100000000000001" customHeight="1" x14ac:dyDescent="0.25">
      <c r="A1816" s="12" t="str">
        <f>IF(ISBLANK(CLASSI!$B1831),"",IFERROR(CLASSI!$B1831,""))</f>
        <v/>
      </c>
      <c r="B1816" s="12" t="str">
        <f>IF(ISBLANK(VLOOKUP($A1816,CLASSI!$B:$E,2,FALSE)),"",IFERROR(VLOOKUP($A1816,CLASSI!$B:$E,2,FALSE),""))</f>
        <v/>
      </c>
      <c r="C1816" s="12"/>
      <c r="D1816" s="12"/>
      <c r="M1816" s="10"/>
      <c r="N1816" s="10"/>
      <c r="U1816" s="42"/>
      <c r="V1816" s="42"/>
      <c r="W1816" s="42"/>
      <c r="X1816" s="24"/>
      <c r="Y1816" s="24"/>
      <c r="Z1816" s="24"/>
      <c r="AB1816" s="24"/>
    </row>
    <row r="1817" spans="1:28" s="11" customFormat="1" ht="20.100000000000001" customHeight="1" x14ac:dyDescent="0.25">
      <c r="A1817" s="12" t="str">
        <f>IF(ISBLANK(CLASSI!$B1832),"",IFERROR(CLASSI!$B1832,""))</f>
        <v/>
      </c>
      <c r="B1817" s="12" t="str">
        <f>IF(ISBLANK(VLOOKUP($A1817,CLASSI!$B:$E,2,FALSE)),"",IFERROR(VLOOKUP($A1817,CLASSI!$B:$E,2,FALSE),""))</f>
        <v/>
      </c>
      <c r="C1817" s="12"/>
      <c r="D1817" s="12"/>
      <c r="M1817" s="10"/>
      <c r="N1817" s="10"/>
      <c r="U1817" s="42"/>
      <c r="V1817" s="42"/>
      <c r="W1817" s="42"/>
      <c r="X1817" s="24"/>
      <c r="Y1817" s="24"/>
      <c r="Z1817" s="24"/>
      <c r="AB1817" s="24"/>
    </row>
    <row r="1818" spans="1:28" s="11" customFormat="1" ht="20.100000000000001" customHeight="1" x14ac:dyDescent="0.25">
      <c r="A1818" s="12" t="str">
        <f>IF(ISBLANK(CLASSI!$B1833),"",IFERROR(CLASSI!$B1833,""))</f>
        <v/>
      </c>
      <c r="B1818" s="12" t="str">
        <f>IF(ISBLANK(VLOOKUP($A1818,CLASSI!$B:$E,2,FALSE)),"",IFERROR(VLOOKUP($A1818,CLASSI!$B:$E,2,FALSE),""))</f>
        <v/>
      </c>
      <c r="C1818" s="12"/>
      <c r="D1818" s="12"/>
      <c r="M1818" s="10"/>
      <c r="N1818" s="10"/>
      <c r="U1818" s="42"/>
      <c r="V1818" s="42"/>
      <c r="W1818" s="42"/>
      <c r="X1818" s="24"/>
      <c r="Y1818" s="24"/>
      <c r="Z1818" s="24"/>
      <c r="AB1818" s="24"/>
    </row>
    <row r="1819" spans="1:28" s="11" customFormat="1" ht="20.100000000000001" customHeight="1" x14ac:dyDescent="0.25">
      <c r="A1819" s="12" t="str">
        <f>IF(ISBLANK(CLASSI!$B1834),"",IFERROR(CLASSI!$B1834,""))</f>
        <v/>
      </c>
      <c r="B1819" s="12" t="str">
        <f>IF(ISBLANK(VLOOKUP($A1819,CLASSI!$B:$E,2,FALSE)),"",IFERROR(VLOOKUP($A1819,CLASSI!$B:$E,2,FALSE),""))</f>
        <v/>
      </c>
      <c r="C1819" s="12"/>
      <c r="D1819" s="12"/>
      <c r="M1819" s="10"/>
      <c r="N1819" s="10"/>
      <c r="U1819" s="42"/>
      <c r="V1819" s="42"/>
      <c r="W1819" s="42"/>
      <c r="X1819" s="24"/>
      <c r="Y1819" s="24"/>
      <c r="Z1819" s="24"/>
      <c r="AB1819" s="24"/>
    </row>
    <row r="1820" spans="1:28" s="11" customFormat="1" ht="20.100000000000001" customHeight="1" x14ac:dyDescent="0.25">
      <c r="A1820" s="12" t="str">
        <f>IF(ISBLANK(CLASSI!$B1835),"",IFERROR(CLASSI!$B1835,""))</f>
        <v/>
      </c>
      <c r="B1820" s="12" t="str">
        <f>IF(ISBLANK(VLOOKUP($A1820,CLASSI!$B:$E,2,FALSE)),"",IFERROR(VLOOKUP($A1820,CLASSI!$B:$E,2,FALSE),""))</f>
        <v/>
      </c>
      <c r="C1820" s="12"/>
      <c r="D1820" s="12"/>
      <c r="M1820" s="10"/>
      <c r="N1820" s="10"/>
      <c r="U1820" s="42"/>
      <c r="V1820" s="42"/>
      <c r="W1820" s="42"/>
      <c r="X1820" s="24"/>
      <c r="Y1820" s="24"/>
      <c r="Z1820" s="24"/>
      <c r="AB1820" s="24"/>
    </row>
    <row r="1821" spans="1:28" s="11" customFormat="1" ht="20.100000000000001" customHeight="1" x14ac:dyDescent="0.25">
      <c r="A1821" s="12" t="str">
        <f>IF(ISBLANK(CLASSI!$B1836),"",IFERROR(CLASSI!$B1836,""))</f>
        <v/>
      </c>
      <c r="B1821" s="12" t="str">
        <f>IF(ISBLANK(VLOOKUP($A1821,CLASSI!$B:$E,2,FALSE)),"",IFERROR(VLOOKUP($A1821,CLASSI!$B:$E,2,FALSE),""))</f>
        <v/>
      </c>
      <c r="C1821" s="12"/>
      <c r="D1821" s="12"/>
      <c r="M1821" s="10"/>
      <c r="N1821" s="10"/>
      <c r="U1821" s="42"/>
      <c r="V1821" s="42"/>
      <c r="W1821" s="42"/>
      <c r="X1821" s="24"/>
      <c r="Y1821" s="24"/>
      <c r="Z1821" s="24"/>
      <c r="AB1821" s="24"/>
    </row>
    <row r="1822" spans="1:28" s="11" customFormat="1" ht="20.100000000000001" customHeight="1" x14ac:dyDescent="0.25">
      <c r="A1822" s="12" t="str">
        <f>IF(ISBLANK(CLASSI!$B1837),"",IFERROR(CLASSI!$B1837,""))</f>
        <v/>
      </c>
      <c r="B1822" s="12" t="str">
        <f>IF(ISBLANK(VLOOKUP($A1822,CLASSI!$B:$E,2,FALSE)),"",IFERROR(VLOOKUP($A1822,CLASSI!$B:$E,2,FALSE),""))</f>
        <v/>
      </c>
      <c r="C1822" s="12"/>
      <c r="D1822" s="12"/>
      <c r="M1822" s="10"/>
      <c r="N1822" s="10"/>
      <c r="U1822" s="42"/>
      <c r="V1822" s="42"/>
      <c r="W1822" s="42"/>
      <c r="X1822" s="24"/>
      <c r="Y1822" s="24"/>
      <c r="Z1822" s="24"/>
      <c r="AB1822" s="24"/>
    </row>
    <row r="1823" spans="1:28" s="11" customFormat="1" ht="20.100000000000001" customHeight="1" x14ac:dyDescent="0.25">
      <c r="A1823" s="12" t="str">
        <f>IF(ISBLANK(CLASSI!$B1838),"",IFERROR(CLASSI!$B1838,""))</f>
        <v/>
      </c>
      <c r="B1823" s="12" t="str">
        <f>IF(ISBLANK(VLOOKUP($A1823,CLASSI!$B:$E,2,FALSE)),"",IFERROR(VLOOKUP($A1823,CLASSI!$B:$E,2,FALSE),""))</f>
        <v/>
      </c>
      <c r="C1823" s="12"/>
      <c r="D1823" s="12"/>
      <c r="M1823" s="10"/>
      <c r="N1823" s="10"/>
      <c r="U1823" s="42"/>
      <c r="V1823" s="42"/>
      <c r="W1823" s="42"/>
      <c r="X1823" s="24"/>
      <c r="Y1823" s="24"/>
      <c r="Z1823" s="24"/>
      <c r="AB1823" s="24"/>
    </row>
    <row r="1824" spans="1:28" s="11" customFormat="1" ht="20.100000000000001" customHeight="1" x14ac:dyDescent="0.25">
      <c r="A1824" s="12" t="str">
        <f>IF(ISBLANK(CLASSI!$B1839),"",IFERROR(CLASSI!$B1839,""))</f>
        <v/>
      </c>
      <c r="B1824" s="12" t="str">
        <f>IF(ISBLANK(VLOOKUP($A1824,CLASSI!$B:$E,2,FALSE)),"",IFERROR(VLOOKUP($A1824,CLASSI!$B:$E,2,FALSE),""))</f>
        <v/>
      </c>
      <c r="C1824" s="12"/>
      <c r="D1824" s="12"/>
      <c r="M1824" s="10"/>
      <c r="N1824" s="10"/>
      <c r="U1824" s="42"/>
      <c r="V1824" s="42"/>
      <c r="W1824" s="42"/>
      <c r="X1824" s="24"/>
      <c r="Y1824" s="24"/>
      <c r="Z1824" s="24"/>
      <c r="AB1824" s="24"/>
    </row>
    <row r="1825" spans="1:28" s="11" customFormat="1" ht="20.100000000000001" customHeight="1" x14ac:dyDescent="0.25">
      <c r="A1825" s="12" t="str">
        <f>IF(ISBLANK(CLASSI!$B1840),"",IFERROR(CLASSI!$B1840,""))</f>
        <v/>
      </c>
      <c r="B1825" s="12" t="str">
        <f>IF(ISBLANK(VLOOKUP($A1825,CLASSI!$B:$E,2,FALSE)),"",IFERROR(VLOOKUP($A1825,CLASSI!$B:$E,2,FALSE),""))</f>
        <v/>
      </c>
      <c r="C1825" s="12"/>
      <c r="D1825" s="12"/>
      <c r="M1825" s="10"/>
      <c r="N1825" s="10"/>
      <c r="U1825" s="42"/>
      <c r="V1825" s="42"/>
      <c r="W1825" s="42"/>
      <c r="X1825" s="24"/>
      <c r="Y1825" s="24"/>
      <c r="Z1825" s="24"/>
      <c r="AB1825" s="24"/>
    </row>
    <row r="1826" spans="1:28" s="11" customFormat="1" ht="20.100000000000001" customHeight="1" x14ac:dyDescent="0.25">
      <c r="A1826" s="12" t="str">
        <f>IF(ISBLANK(CLASSI!$B1841),"",IFERROR(CLASSI!$B1841,""))</f>
        <v/>
      </c>
      <c r="B1826" s="12" t="str">
        <f>IF(ISBLANK(VLOOKUP($A1826,CLASSI!$B:$E,2,FALSE)),"",IFERROR(VLOOKUP($A1826,CLASSI!$B:$E,2,FALSE),""))</f>
        <v/>
      </c>
      <c r="C1826" s="12"/>
      <c r="D1826" s="12"/>
      <c r="M1826" s="10"/>
      <c r="N1826" s="10"/>
      <c r="U1826" s="42"/>
      <c r="V1826" s="42"/>
      <c r="W1826" s="42"/>
      <c r="X1826" s="24"/>
      <c r="Y1826" s="24"/>
      <c r="Z1826" s="24"/>
      <c r="AB1826" s="24"/>
    </row>
    <row r="1827" spans="1:28" s="11" customFormat="1" ht="20.100000000000001" customHeight="1" x14ac:dyDescent="0.25">
      <c r="A1827" s="12" t="str">
        <f>IF(ISBLANK(CLASSI!$B1842),"",IFERROR(CLASSI!$B1842,""))</f>
        <v/>
      </c>
      <c r="B1827" s="12" t="str">
        <f>IF(ISBLANK(VLOOKUP($A1827,CLASSI!$B:$E,2,FALSE)),"",IFERROR(VLOOKUP($A1827,CLASSI!$B:$E,2,FALSE),""))</f>
        <v/>
      </c>
      <c r="C1827" s="12"/>
      <c r="D1827" s="12"/>
      <c r="M1827" s="10"/>
      <c r="N1827" s="10"/>
      <c r="U1827" s="42"/>
      <c r="V1827" s="42"/>
      <c r="W1827" s="42"/>
      <c r="X1827" s="24"/>
      <c r="Y1827" s="24"/>
      <c r="Z1827" s="24"/>
      <c r="AB1827" s="24"/>
    </row>
    <row r="1828" spans="1:28" s="11" customFormat="1" ht="20.100000000000001" customHeight="1" x14ac:dyDescent="0.25">
      <c r="A1828" s="12" t="str">
        <f>IF(ISBLANK(CLASSI!$B1843),"",IFERROR(CLASSI!$B1843,""))</f>
        <v/>
      </c>
      <c r="B1828" s="12" t="str">
        <f>IF(ISBLANK(VLOOKUP($A1828,CLASSI!$B:$E,2,FALSE)),"",IFERROR(VLOOKUP($A1828,CLASSI!$B:$E,2,FALSE),""))</f>
        <v/>
      </c>
      <c r="C1828" s="12"/>
      <c r="D1828" s="12"/>
      <c r="M1828" s="10"/>
      <c r="N1828" s="10"/>
      <c r="U1828" s="42"/>
      <c r="V1828" s="42"/>
      <c r="W1828" s="42"/>
      <c r="X1828" s="24"/>
      <c r="Y1828" s="24"/>
      <c r="Z1828" s="24"/>
      <c r="AB1828" s="24"/>
    </row>
    <row r="1829" spans="1:28" s="11" customFormat="1" ht="20.100000000000001" customHeight="1" x14ac:dyDescent="0.25">
      <c r="A1829" s="12" t="str">
        <f>IF(ISBLANK(CLASSI!$B1844),"",IFERROR(CLASSI!$B1844,""))</f>
        <v/>
      </c>
      <c r="B1829" s="12" t="str">
        <f>IF(ISBLANK(VLOOKUP($A1829,CLASSI!$B:$E,2,FALSE)),"",IFERROR(VLOOKUP($A1829,CLASSI!$B:$E,2,FALSE),""))</f>
        <v/>
      </c>
      <c r="C1829" s="12"/>
      <c r="D1829" s="12"/>
      <c r="M1829" s="10"/>
      <c r="N1829" s="10"/>
      <c r="U1829" s="42"/>
      <c r="V1829" s="42"/>
      <c r="W1829" s="42"/>
      <c r="X1829" s="24"/>
      <c r="Y1829" s="24"/>
      <c r="Z1829" s="24"/>
      <c r="AB1829" s="24"/>
    </row>
    <row r="1830" spans="1:28" s="11" customFormat="1" ht="20.100000000000001" customHeight="1" x14ac:dyDescent="0.25">
      <c r="A1830" s="12" t="str">
        <f>IF(ISBLANK(CLASSI!$B1845),"",IFERROR(CLASSI!$B1845,""))</f>
        <v/>
      </c>
      <c r="B1830" s="12" t="str">
        <f>IF(ISBLANK(VLOOKUP($A1830,CLASSI!$B:$E,2,FALSE)),"",IFERROR(VLOOKUP($A1830,CLASSI!$B:$E,2,FALSE),""))</f>
        <v/>
      </c>
      <c r="C1830" s="12"/>
      <c r="D1830" s="12"/>
      <c r="M1830" s="10"/>
      <c r="N1830" s="10"/>
      <c r="U1830" s="42"/>
      <c r="V1830" s="42"/>
      <c r="W1830" s="42"/>
      <c r="X1830" s="24"/>
      <c r="Y1830" s="24"/>
      <c r="Z1830" s="24"/>
      <c r="AB1830" s="24"/>
    </row>
    <row r="1831" spans="1:28" s="11" customFormat="1" ht="20.100000000000001" customHeight="1" x14ac:dyDescent="0.25">
      <c r="A1831" s="12" t="str">
        <f>IF(ISBLANK(CLASSI!$B1846),"",IFERROR(CLASSI!$B1846,""))</f>
        <v/>
      </c>
      <c r="B1831" s="12" t="str">
        <f>IF(ISBLANK(VLOOKUP($A1831,CLASSI!$B:$E,2,FALSE)),"",IFERROR(VLOOKUP($A1831,CLASSI!$B:$E,2,FALSE),""))</f>
        <v/>
      </c>
      <c r="C1831" s="12"/>
      <c r="D1831" s="12"/>
      <c r="M1831" s="10"/>
      <c r="N1831" s="10"/>
      <c r="U1831" s="42"/>
      <c r="V1831" s="42"/>
      <c r="W1831" s="42"/>
      <c r="X1831" s="24"/>
      <c r="Y1831" s="24"/>
      <c r="Z1831" s="24"/>
      <c r="AB1831" s="24"/>
    </row>
    <row r="1832" spans="1:28" s="11" customFormat="1" ht="20.100000000000001" customHeight="1" x14ac:dyDescent="0.25">
      <c r="A1832" s="12" t="str">
        <f>IF(ISBLANK(CLASSI!$B1847),"",IFERROR(CLASSI!$B1847,""))</f>
        <v/>
      </c>
      <c r="B1832" s="12" t="str">
        <f>IF(ISBLANK(VLOOKUP($A1832,CLASSI!$B:$E,2,FALSE)),"",IFERROR(VLOOKUP($A1832,CLASSI!$B:$E,2,FALSE),""))</f>
        <v/>
      </c>
      <c r="C1832" s="12"/>
      <c r="D1832" s="12"/>
      <c r="M1832" s="10"/>
      <c r="N1832" s="10"/>
      <c r="U1832" s="42"/>
      <c r="V1832" s="42"/>
      <c r="W1832" s="42"/>
      <c r="X1832" s="24"/>
      <c r="Y1832" s="24"/>
      <c r="Z1832" s="24"/>
      <c r="AB1832" s="24"/>
    </row>
    <row r="1833" spans="1:28" s="11" customFormat="1" ht="20.100000000000001" customHeight="1" x14ac:dyDescent="0.25">
      <c r="A1833" s="12" t="str">
        <f>IF(ISBLANK(CLASSI!$B1848),"",IFERROR(CLASSI!$B1848,""))</f>
        <v/>
      </c>
      <c r="B1833" s="12" t="str">
        <f>IF(ISBLANK(VLOOKUP($A1833,CLASSI!$B:$E,2,FALSE)),"",IFERROR(VLOOKUP($A1833,CLASSI!$B:$E,2,FALSE),""))</f>
        <v/>
      </c>
      <c r="C1833" s="12"/>
      <c r="D1833" s="12"/>
      <c r="M1833" s="10"/>
      <c r="N1833" s="10"/>
      <c r="U1833" s="42"/>
      <c r="V1833" s="42"/>
      <c r="W1833" s="42"/>
      <c r="X1833" s="24"/>
      <c r="Y1833" s="24"/>
      <c r="Z1833" s="24"/>
      <c r="AB1833" s="24"/>
    </row>
    <row r="1834" spans="1:28" s="11" customFormat="1" ht="20.100000000000001" customHeight="1" x14ac:dyDescent="0.25">
      <c r="A1834" s="12" t="str">
        <f>IF(ISBLANK(CLASSI!$B1849),"",IFERROR(CLASSI!$B1849,""))</f>
        <v/>
      </c>
      <c r="B1834" s="12" t="str">
        <f>IF(ISBLANK(VLOOKUP($A1834,CLASSI!$B:$E,2,FALSE)),"",IFERROR(VLOOKUP($A1834,CLASSI!$B:$E,2,FALSE),""))</f>
        <v/>
      </c>
      <c r="C1834" s="12"/>
      <c r="D1834" s="12"/>
      <c r="M1834" s="10"/>
      <c r="N1834" s="10"/>
      <c r="U1834" s="42"/>
      <c r="V1834" s="42"/>
      <c r="W1834" s="42"/>
      <c r="X1834" s="24"/>
      <c r="Y1834" s="24"/>
      <c r="Z1834" s="24"/>
      <c r="AB1834" s="24"/>
    </row>
    <row r="1835" spans="1:28" s="11" customFormat="1" ht="20.100000000000001" customHeight="1" x14ac:dyDescent="0.25">
      <c r="A1835" s="12" t="str">
        <f>IF(ISBLANK(CLASSI!$B1850),"",IFERROR(CLASSI!$B1850,""))</f>
        <v/>
      </c>
      <c r="B1835" s="12" t="str">
        <f>IF(ISBLANK(VLOOKUP($A1835,CLASSI!$B:$E,2,FALSE)),"",IFERROR(VLOOKUP($A1835,CLASSI!$B:$E,2,FALSE),""))</f>
        <v/>
      </c>
      <c r="C1835" s="12"/>
      <c r="D1835" s="12"/>
      <c r="M1835" s="10"/>
      <c r="N1835" s="10"/>
      <c r="U1835" s="42"/>
      <c r="V1835" s="42"/>
      <c r="W1835" s="42"/>
      <c r="X1835" s="24"/>
      <c r="Y1835" s="24"/>
      <c r="Z1835" s="24"/>
      <c r="AB1835" s="24"/>
    </row>
    <row r="1836" spans="1:28" s="11" customFormat="1" ht="20.100000000000001" customHeight="1" x14ac:dyDescent="0.25">
      <c r="A1836" s="12" t="str">
        <f>IF(ISBLANK(CLASSI!$B1851),"",IFERROR(CLASSI!$B1851,""))</f>
        <v/>
      </c>
      <c r="B1836" s="12" t="str">
        <f>IF(ISBLANK(VLOOKUP($A1836,CLASSI!$B:$E,2,FALSE)),"",IFERROR(VLOOKUP($A1836,CLASSI!$B:$E,2,FALSE),""))</f>
        <v/>
      </c>
      <c r="C1836" s="12"/>
      <c r="D1836" s="12"/>
      <c r="M1836" s="10"/>
      <c r="N1836" s="10"/>
      <c r="U1836" s="42"/>
      <c r="V1836" s="42"/>
      <c r="W1836" s="42"/>
      <c r="X1836" s="24"/>
      <c r="Y1836" s="24"/>
      <c r="Z1836" s="24"/>
      <c r="AB1836" s="24"/>
    </row>
    <row r="1837" spans="1:28" s="11" customFormat="1" ht="20.100000000000001" customHeight="1" x14ac:dyDescent="0.25">
      <c r="A1837" s="12" t="str">
        <f>IF(ISBLANK(CLASSI!$B1852),"",IFERROR(CLASSI!$B1852,""))</f>
        <v/>
      </c>
      <c r="B1837" s="12" t="str">
        <f>IF(ISBLANK(VLOOKUP($A1837,CLASSI!$B:$E,2,FALSE)),"",IFERROR(VLOOKUP($A1837,CLASSI!$B:$E,2,FALSE),""))</f>
        <v/>
      </c>
      <c r="C1837" s="12"/>
      <c r="D1837" s="12"/>
      <c r="M1837" s="10"/>
      <c r="N1837" s="10"/>
      <c r="U1837" s="42"/>
      <c r="V1837" s="42"/>
      <c r="W1837" s="42"/>
      <c r="X1837" s="24"/>
      <c r="Y1837" s="24"/>
      <c r="Z1837" s="24"/>
      <c r="AB1837" s="24"/>
    </row>
    <row r="1838" spans="1:28" s="11" customFormat="1" ht="20.100000000000001" customHeight="1" x14ac:dyDescent="0.25">
      <c r="A1838" s="12" t="str">
        <f>IF(ISBLANK(CLASSI!$B1853),"",IFERROR(CLASSI!$B1853,""))</f>
        <v/>
      </c>
      <c r="B1838" s="12" t="str">
        <f>IF(ISBLANK(VLOOKUP($A1838,CLASSI!$B:$E,2,FALSE)),"",IFERROR(VLOOKUP($A1838,CLASSI!$B:$E,2,FALSE),""))</f>
        <v/>
      </c>
      <c r="C1838" s="12"/>
      <c r="D1838" s="12"/>
      <c r="M1838" s="10"/>
      <c r="N1838" s="10"/>
      <c r="U1838" s="42"/>
      <c r="V1838" s="42"/>
      <c r="W1838" s="42"/>
      <c r="X1838" s="24"/>
      <c r="Y1838" s="24"/>
      <c r="Z1838" s="24"/>
      <c r="AB1838" s="24"/>
    </row>
    <row r="1839" spans="1:28" s="11" customFormat="1" ht="20.100000000000001" customHeight="1" x14ac:dyDescent="0.25">
      <c r="A1839" s="12" t="str">
        <f>IF(ISBLANK(CLASSI!$B1854),"",IFERROR(CLASSI!$B1854,""))</f>
        <v/>
      </c>
      <c r="B1839" s="12" t="str">
        <f>IF(ISBLANK(VLOOKUP($A1839,CLASSI!$B:$E,2,FALSE)),"",IFERROR(VLOOKUP($A1839,CLASSI!$B:$E,2,FALSE),""))</f>
        <v/>
      </c>
      <c r="C1839" s="12"/>
      <c r="D1839" s="12"/>
      <c r="M1839" s="10"/>
      <c r="N1839" s="10"/>
      <c r="U1839" s="42"/>
      <c r="V1839" s="42"/>
      <c r="W1839" s="42"/>
      <c r="X1839" s="24"/>
      <c r="Y1839" s="24"/>
      <c r="Z1839" s="24"/>
      <c r="AB1839" s="24"/>
    </row>
    <row r="1840" spans="1:28" s="11" customFormat="1" ht="20.100000000000001" customHeight="1" x14ac:dyDescent="0.25">
      <c r="A1840" s="12" t="str">
        <f>IF(ISBLANK(CLASSI!$B1855),"",IFERROR(CLASSI!$B1855,""))</f>
        <v/>
      </c>
      <c r="B1840" s="12" t="str">
        <f>IF(ISBLANK(VLOOKUP($A1840,CLASSI!$B:$E,2,FALSE)),"",IFERROR(VLOOKUP($A1840,CLASSI!$B:$E,2,FALSE),""))</f>
        <v/>
      </c>
      <c r="C1840" s="12"/>
      <c r="D1840" s="12"/>
      <c r="M1840" s="10"/>
      <c r="N1840" s="10"/>
      <c r="U1840" s="42"/>
      <c r="V1840" s="42"/>
      <c r="W1840" s="42"/>
      <c r="X1840" s="24"/>
      <c r="Y1840" s="24"/>
      <c r="Z1840" s="24"/>
      <c r="AB1840" s="24"/>
    </row>
    <row r="1841" spans="1:28" s="11" customFormat="1" ht="20.100000000000001" customHeight="1" x14ac:dyDescent="0.25">
      <c r="A1841" s="12" t="str">
        <f>IF(ISBLANK(CLASSI!$B1856),"",IFERROR(CLASSI!$B1856,""))</f>
        <v/>
      </c>
      <c r="B1841" s="12" t="str">
        <f>IF(ISBLANK(VLOOKUP($A1841,CLASSI!$B:$E,2,FALSE)),"",IFERROR(VLOOKUP($A1841,CLASSI!$B:$E,2,FALSE),""))</f>
        <v/>
      </c>
      <c r="C1841" s="12"/>
      <c r="D1841" s="12"/>
      <c r="M1841" s="10"/>
      <c r="N1841" s="10"/>
      <c r="U1841" s="42"/>
      <c r="V1841" s="42"/>
      <c r="W1841" s="42"/>
      <c r="X1841" s="24"/>
      <c r="Y1841" s="24"/>
      <c r="Z1841" s="24"/>
      <c r="AB1841" s="24"/>
    </row>
    <row r="1842" spans="1:28" s="11" customFormat="1" ht="20.100000000000001" customHeight="1" x14ac:dyDescent="0.25">
      <c r="A1842" s="12" t="str">
        <f>IF(ISBLANK(CLASSI!$B1857),"",IFERROR(CLASSI!$B1857,""))</f>
        <v/>
      </c>
      <c r="B1842" s="12" t="str">
        <f>IF(ISBLANK(VLOOKUP($A1842,CLASSI!$B:$E,2,FALSE)),"",IFERROR(VLOOKUP($A1842,CLASSI!$B:$E,2,FALSE),""))</f>
        <v/>
      </c>
      <c r="C1842" s="12"/>
      <c r="D1842" s="12"/>
      <c r="M1842" s="10"/>
      <c r="N1842" s="10"/>
      <c r="U1842" s="42"/>
      <c r="V1842" s="42"/>
      <c r="W1842" s="42"/>
      <c r="X1842" s="24"/>
      <c r="Y1842" s="24"/>
      <c r="Z1842" s="24"/>
      <c r="AB1842" s="24"/>
    </row>
    <row r="1843" spans="1:28" s="11" customFormat="1" ht="20.100000000000001" customHeight="1" x14ac:dyDescent="0.25">
      <c r="A1843" s="12" t="str">
        <f>IF(ISBLANK(CLASSI!$B1858),"",IFERROR(CLASSI!$B1858,""))</f>
        <v/>
      </c>
      <c r="B1843" s="12" t="str">
        <f>IF(ISBLANK(VLOOKUP($A1843,CLASSI!$B:$E,2,FALSE)),"",IFERROR(VLOOKUP($A1843,CLASSI!$B:$E,2,FALSE),""))</f>
        <v/>
      </c>
      <c r="C1843" s="12"/>
      <c r="D1843" s="12"/>
      <c r="M1843" s="10"/>
      <c r="N1843" s="10"/>
      <c r="U1843" s="42"/>
      <c r="V1843" s="42"/>
      <c r="W1843" s="42"/>
      <c r="X1843" s="24"/>
      <c r="Y1843" s="24"/>
      <c r="Z1843" s="24"/>
      <c r="AB1843" s="24"/>
    </row>
    <row r="1844" spans="1:28" s="11" customFormat="1" ht="20.100000000000001" customHeight="1" x14ac:dyDescent="0.25">
      <c r="A1844" s="12" t="str">
        <f>IF(ISBLANK(CLASSI!$B1859),"",IFERROR(CLASSI!$B1859,""))</f>
        <v/>
      </c>
      <c r="B1844" s="12" t="str">
        <f>IF(ISBLANK(VLOOKUP($A1844,CLASSI!$B:$E,2,FALSE)),"",IFERROR(VLOOKUP($A1844,CLASSI!$B:$E,2,FALSE),""))</f>
        <v/>
      </c>
      <c r="C1844" s="12"/>
      <c r="D1844" s="12"/>
      <c r="M1844" s="10"/>
      <c r="N1844" s="10"/>
      <c r="U1844" s="42"/>
      <c r="V1844" s="42"/>
      <c r="W1844" s="42"/>
      <c r="X1844" s="24"/>
      <c r="Y1844" s="24"/>
      <c r="Z1844" s="24"/>
      <c r="AB1844" s="24"/>
    </row>
    <row r="1845" spans="1:28" s="11" customFormat="1" ht="20.100000000000001" customHeight="1" x14ac:dyDescent="0.25">
      <c r="A1845" s="12" t="str">
        <f>IF(ISBLANK(CLASSI!$B1860),"",IFERROR(CLASSI!$B1860,""))</f>
        <v/>
      </c>
      <c r="B1845" s="12" t="str">
        <f>IF(ISBLANK(VLOOKUP($A1845,CLASSI!$B:$E,2,FALSE)),"",IFERROR(VLOOKUP($A1845,CLASSI!$B:$E,2,FALSE),""))</f>
        <v/>
      </c>
      <c r="C1845" s="12"/>
      <c r="D1845" s="12"/>
      <c r="M1845" s="10"/>
      <c r="N1845" s="10"/>
      <c r="U1845" s="42"/>
      <c r="V1845" s="42"/>
      <c r="W1845" s="42"/>
      <c r="X1845" s="24"/>
      <c r="Y1845" s="24"/>
      <c r="Z1845" s="24"/>
      <c r="AB1845" s="24"/>
    </row>
    <row r="1846" spans="1:28" s="11" customFormat="1" ht="20.100000000000001" customHeight="1" x14ac:dyDescent="0.25">
      <c r="A1846" s="12" t="str">
        <f>IF(ISBLANK(CLASSI!$B1861),"",IFERROR(CLASSI!$B1861,""))</f>
        <v/>
      </c>
      <c r="B1846" s="12" t="str">
        <f>IF(ISBLANK(VLOOKUP($A1846,CLASSI!$B:$E,2,FALSE)),"",IFERROR(VLOOKUP($A1846,CLASSI!$B:$E,2,FALSE),""))</f>
        <v/>
      </c>
      <c r="C1846" s="12"/>
      <c r="D1846" s="12"/>
      <c r="M1846" s="10"/>
      <c r="N1846" s="10"/>
      <c r="U1846" s="42"/>
      <c r="V1846" s="42"/>
      <c r="W1846" s="42"/>
      <c r="X1846" s="24"/>
      <c r="Y1846" s="24"/>
      <c r="Z1846" s="24"/>
      <c r="AB1846" s="24"/>
    </row>
    <row r="1847" spans="1:28" s="11" customFormat="1" ht="20.100000000000001" customHeight="1" x14ac:dyDescent="0.25">
      <c r="A1847" s="12" t="str">
        <f>IF(ISBLANK(CLASSI!$B1862),"",IFERROR(CLASSI!$B1862,""))</f>
        <v/>
      </c>
      <c r="B1847" s="12" t="str">
        <f>IF(ISBLANK(VLOOKUP($A1847,CLASSI!$B:$E,2,FALSE)),"",IFERROR(VLOOKUP($A1847,CLASSI!$B:$E,2,FALSE),""))</f>
        <v/>
      </c>
      <c r="C1847" s="12"/>
      <c r="D1847" s="12"/>
      <c r="M1847" s="10"/>
      <c r="N1847" s="10"/>
      <c r="U1847" s="42"/>
      <c r="V1847" s="42"/>
      <c r="W1847" s="42"/>
      <c r="X1847" s="24"/>
      <c r="Y1847" s="24"/>
      <c r="Z1847" s="24"/>
      <c r="AB1847" s="24"/>
    </row>
    <row r="1848" spans="1:28" s="11" customFormat="1" ht="20.100000000000001" customHeight="1" x14ac:dyDescent="0.25">
      <c r="A1848" s="12" t="str">
        <f>IF(ISBLANK(CLASSI!$B1863),"",IFERROR(CLASSI!$B1863,""))</f>
        <v/>
      </c>
      <c r="B1848" s="12" t="str">
        <f>IF(ISBLANK(VLOOKUP($A1848,CLASSI!$B:$E,2,FALSE)),"",IFERROR(VLOOKUP($A1848,CLASSI!$B:$E,2,FALSE),""))</f>
        <v/>
      </c>
      <c r="C1848" s="12"/>
      <c r="D1848" s="12"/>
      <c r="M1848" s="10"/>
      <c r="N1848" s="10"/>
      <c r="U1848" s="42"/>
      <c r="V1848" s="42"/>
      <c r="W1848" s="42"/>
      <c r="X1848" s="24"/>
      <c r="Y1848" s="24"/>
      <c r="Z1848" s="24"/>
      <c r="AB1848" s="24"/>
    </row>
    <row r="1849" spans="1:28" s="11" customFormat="1" ht="20.100000000000001" customHeight="1" x14ac:dyDescent="0.25">
      <c r="A1849" s="12" t="str">
        <f>IF(ISBLANK(CLASSI!$B1864),"",IFERROR(CLASSI!$B1864,""))</f>
        <v/>
      </c>
      <c r="B1849" s="12" t="str">
        <f>IF(ISBLANK(VLOOKUP($A1849,CLASSI!$B:$E,2,FALSE)),"",IFERROR(VLOOKUP($A1849,CLASSI!$B:$E,2,FALSE),""))</f>
        <v/>
      </c>
      <c r="C1849" s="12"/>
      <c r="D1849" s="12"/>
      <c r="M1849" s="10"/>
      <c r="N1849" s="10"/>
      <c r="U1849" s="42"/>
      <c r="V1849" s="42"/>
      <c r="W1849" s="42"/>
      <c r="X1849" s="24"/>
      <c r="Y1849" s="24"/>
      <c r="Z1849" s="24"/>
      <c r="AB1849" s="24"/>
    </row>
    <row r="1850" spans="1:28" s="11" customFormat="1" ht="20.100000000000001" customHeight="1" x14ac:dyDescent="0.25">
      <c r="A1850" s="12" t="str">
        <f>IF(ISBLANK(CLASSI!$B1865),"",IFERROR(CLASSI!$B1865,""))</f>
        <v/>
      </c>
      <c r="B1850" s="12" t="str">
        <f>IF(ISBLANK(VLOOKUP($A1850,CLASSI!$B:$E,2,FALSE)),"",IFERROR(VLOOKUP($A1850,CLASSI!$B:$E,2,FALSE),""))</f>
        <v/>
      </c>
      <c r="C1850" s="12"/>
      <c r="D1850" s="12"/>
      <c r="M1850" s="10"/>
      <c r="N1850" s="10"/>
      <c r="U1850" s="42"/>
      <c r="V1850" s="42"/>
      <c r="W1850" s="42"/>
      <c r="X1850" s="24"/>
      <c r="Y1850" s="24"/>
      <c r="Z1850" s="24"/>
      <c r="AB1850" s="24"/>
    </row>
    <row r="1851" spans="1:28" s="11" customFormat="1" ht="20.100000000000001" customHeight="1" x14ac:dyDescent="0.25">
      <c r="A1851" s="12" t="str">
        <f>IF(ISBLANK(CLASSI!$B1866),"",IFERROR(CLASSI!$B1866,""))</f>
        <v/>
      </c>
      <c r="B1851" s="12" t="str">
        <f>IF(ISBLANK(VLOOKUP($A1851,CLASSI!$B:$E,2,FALSE)),"",IFERROR(VLOOKUP($A1851,CLASSI!$B:$E,2,FALSE),""))</f>
        <v/>
      </c>
      <c r="C1851" s="12"/>
      <c r="D1851" s="12"/>
      <c r="M1851" s="10"/>
      <c r="N1851" s="10"/>
      <c r="U1851" s="42"/>
      <c r="V1851" s="42"/>
      <c r="W1851" s="42"/>
      <c r="X1851" s="24"/>
      <c r="Y1851" s="24"/>
      <c r="Z1851" s="24"/>
      <c r="AB1851" s="24"/>
    </row>
    <row r="1852" spans="1:28" s="11" customFormat="1" ht="20.100000000000001" customHeight="1" x14ac:dyDescent="0.25">
      <c r="A1852" s="12" t="str">
        <f>IF(ISBLANK(CLASSI!$B1867),"",IFERROR(CLASSI!$B1867,""))</f>
        <v/>
      </c>
      <c r="B1852" s="12" t="str">
        <f>IF(ISBLANK(VLOOKUP($A1852,CLASSI!$B:$E,2,FALSE)),"",IFERROR(VLOOKUP($A1852,CLASSI!$B:$E,2,FALSE),""))</f>
        <v/>
      </c>
      <c r="C1852" s="12"/>
      <c r="D1852" s="12"/>
      <c r="M1852" s="10"/>
      <c r="N1852" s="10"/>
      <c r="U1852" s="42"/>
      <c r="V1852" s="42"/>
      <c r="W1852" s="42"/>
      <c r="X1852" s="24"/>
      <c r="Y1852" s="24"/>
      <c r="Z1852" s="24"/>
      <c r="AB1852" s="24"/>
    </row>
    <row r="1853" spans="1:28" s="11" customFormat="1" ht="20.100000000000001" customHeight="1" x14ac:dyDescent="0.25">
      <c r="A1853" s="12" t="str">
        <f>IF(ISBLANK(CLASSI!$B1868),"",IFERROR(CLASSI!$B1868,""))</f>
        <v/>
      </c>
      <c r="B1853" s="12" t="str">
        <f>IF(ISBLANK(VLOOKUP($A1853,CLASSI!$B:$E,2,FALSE)),"",IFERROR(VLOOKUP($A1853,CLASSI!$B:$E,2,FALSE),""))</f>
        <v/>
      </c>
      <c r="C1853" s="12"/>
      <c r="D1853" s="12"/>
      <c r="M1853" s="10"/>
      <c r="N1853" s="10"/>
      <c r="U1853" s="42"/>
      <c r="V1853" s="42"/>
      <c r="W1853" s="42"/>
      <c r="X1853" s="24"/>
      <c r="Y1853" s="24"/>
      <c r="Z1853" s="24"/>
      <c r="AB1853" s="24"/>
    </row>
    <row r="1854" spans="1:28" s="11" customFormat="1" ht="20.100000000000001" customHeight="1" x14ac:dyDescent="0.25">
      <c r="A1854" s="12" t="str">
        <f>IF(ISBLANK(CLASSI!$B1869),"",IFERROR(CLASSI!$B1869,""))</f>
        <v/>
      </c>
      <c r="B1854" s="12" t="str">
        <f>IF(ISBLANK(VLOOKUP($A1854,CLASSI!$B:$E,2,FALSE)),"",IFERROR(VLOOKUP($A1854,CLASSI!$B:$E,2,FALSE),""))</f>
        <v/>
      </c>
      <c r="C1854" s="12"/>
      <c r="D1854" s="12"/>
      <c r="M1854" s="10"/>
      <c r="N1854" s="10"/>
      <c r="U1854" s="42"/>
      <c r="V1854" s="42"/>
      <c r="W1854" s="42"/>
      <c r="X1854" s="24"/>
      <c r="Y1854" s="24"/>
      <c r="Z1854" s="24"/>
      <c r="AB1854" s="24"/>
    </row>
    <row r="1855" spans="1:28" s="11" customFormat="1" ht="20.100000000000001" customHeight="1" x14ac:dyDescent="0.25">
      <c r="A1855" s="12" t="str">
        <f>IF(ISBLANK(CLASSI!$B1870),"",IFERROR(CLASSI!$B1870,""))</f>
        <v/>
      </c>
      <c r="B1855" s="12" t="str">
        <f>IF(ISBLANK(VLOOKUP($A1855,CLASSI!$B:$E,2,FALSE)),"",IFERROR(VLOOKUP($A1855,CLASSI!$B:$E,2,FALSE),""))</f>
        <v/>
      </c>
      <c r="C1855" s="12"/>
      <c r="D1855" s="12"/>
      <c r="M1855" s="10"/>
      <c r="N1855" s="10"/>
      <c r="U1855" s="42"/>
      <c r="V1855" s="42"/>
      <c r="W1855" s="42"/>
      <c r="X1855" s="24"/>
      <c r="Y1855" s="24"/>
      <c r="Z1855" s="24"/>
      <c r="AB1855" s="24"/>
    </row>
    <row r="1856" spans="1:28" s="11" customFormat="1" ht="20.100000000000001" customHeight="1" x14ac:dyDescent="0.25">
      <c r="A1856" s="12" t="str">
        <f>IF(ISBLANK(CLASSI!$B1871),"",IFERROR(CLASSI!$B1871,""))</f>
        <v/>
      </c>
      <c r="B1856" s="12" t="str">
        <f>IF(ISBLANK(VLOOKUP($A1856,CLASSI!$B:$E,2,FALSE)),"",IFERROR(VLOOKUP($A1856,CLASSI!$B:$E,2,FALSE),""))</f>
        <v/>
      </c>
      <c r="C1856" s="12"/>
      <c r="D1856" s="12"/>
      <c r="M1856" s="10"/>
      <c r="N1856" s="10"/>
      <c r="U1856" s="42"/>
      <c r="V1856" s="42"/>
      <c r="W1856" s="42"/>
      <c r="X1856" s="24"/>
      <c r="Y1856" s="24"/>
      <c r="Z1856" s="24"/>
      <c r="AB1856" s="24"/>
    </row>
    <row r="1857" spans="1:28" s="11" customFormat="1" ht="20.100000000000001" customHeight="1" x14ac:dyDescent="0.25">
      <c r="A1857" s="12" t="str">
        <f>IF(ISBLANK(CLASSI!$B1872),"",IFERROR(CLASSI!$B1872,""))</f>
        <v/>
      </c>
      <c r="B1857" s="12" t="str">
        <f>IF(ISBLANK(VLOOKUP($A1857,CLASSI!$B:$E,2,FALSE)),"",IFERROR(VLOOKUP($A1857,CLASSI!$B:$E,2,FALSE),""))</f>
        <v/>
      </c>
      <c r="C1857" s="12"/>
      <c r="D1857" s="12"/>
      <c r="M1857" s="10"/>
      <c r="N1857" s="10"/>
      <c r="U1857" s="42"/>
      <c r="V1857" s="42"/>
      <c r="W1857" s="42"/>
      <c r="X1857" s="24"/>
      <c r="Y1857" s="24"/>
      <c r="Z1857" s="24"/>
      <c r="AB1857" s="24"/>
    </row>
    <row r="1858" spans="1:28" s="11" customFormat="1" ht="20.100000000000001" customHeight="1" x14ac:dyDescent="0.25">
      <c r="A1858" s="12" t="str">
        <f>IF(ISBLANK(CLASSI!$B1873),"",IFERROR(CLASSI!$B1873,""))</f>
        <v/>
      </c>
      <c r="B1858" s="12" t="str">
        <f>IF(ISBLANK(VLOOKUP($A1858,CLASSI!$B:$E,2,FALSE)),"",IFERROR(VLOOKUP($A1858,CLASSI!$B:$E,2,FALSE),""))</f>
        <v/>
      </c>
      <c r="C1858" s="12"/>
      <c r="D1858" s="12"/>
      <c r="M1858" s="10"/>
      <c r="N1858" s="10"/>
      <c r="U1858" s="42"/>
      <c r="V1858" s="42"/>
      <c r="W1858" s="42"/>
      <c r="X1858" s="24"/>
      <c r="Y1858" s="24"/>
      <c r="Z1858" s="24"/>
      <c r="AB1858" s="24"/>
    </row>
    <row r="1859" spans="1:28" s="11" customFormat="1" ht="20.100000000000001" customHeight="1" x14ac:dyDescent="0.25">
      <c r="A1859" s="12" t="str">
        <f>IF(ISBLANK(CLASSI!$B1874),"",IFERROR(CLASSI!$B1874,""))</f>
        <v/>
      </c>
      <c r="B1859" s="12" t="str">
        <f>IF(ISBLANK(VLOOKUP($A1859,CLASSI!$B:$E,2,FALSE)),"",IFERROR(VLOOKUP($A1859,CLASSI!$B:$E,2,FALSE),""))</f>
        <v/>
      </c>
      <c r="C1859" s="12"/>
      <c r="D1859" s="12"/>
      <c r="M1859" s="10"/>
      <c r="N1859" s="10"/>
      <c r="U1859" s="42"/>
      <c r="V1859" s="42"/>
      <c r="W1859" s="42"/>
      <c r="X1859" s="24"/>
      <c r="Y1859" s="24"/>
      <c r="Z1859" s="24"/>
      <c r="AB1859" s="24"/>
    </row>
    <row r="1860" spans="1:28" s="11" customFormat="1" ht="20.100000000000001" customHeight="1" x14ac:dyDescent="0.25">
      <c r="A1860" s="12" t="str">
        <f>IF(ISBLANK(CLASSI!$B1875),"",IFERROR(CLASSI!$B1875,""))</f>
        <v/>
      </c>
      <c r="B1860" s="12" t="str">
        <f>IF(ISBLANK(VLOOKUP($A1860,CLASSI!$B:$E,2,FALSE)),"",IFERROR(VLOOKUP($A1860,CLASSI!$B:$E,2,FALSE),""))</f>
        <v/>
      </c>
      <c r="C1860" s="12"/>
      <c r="D1860" s="12"/>
      <c r="M1860" s="10"/>
      <c r="N1860" s="10"/>
      <c r="U1860" s="42"/>
      <c r="V1860" s="42"/>
      <c r="W1860" s="42"/>
      <c r="X1860" s="24"/>
      <c r="Y1860" s="24"/>
      <c r="Z1860" s="24"/>
      <c r="AB1860" s="24"/>
    </row>
    <row r="1861" spans="1:28" s="11" customFormat="1" ht="20.100000000000001" customHeight="1" x14ac:dyDescent="0.25">
      <c r="A1861" s="12" t="str">
        <f>IF(ISBLANK(CLASSI!$B1876),"",IFERROR(CLASSI!$B1876,""))</f>
        <v/>
      </c>
      <c r="B1861" s="12" t="str">
        <f>IF(ISBLANK(VLOOKUP($A1861,CLASSI!$B:$E,2,FALSE)),"",IFERROR(VLOOKUP($A1861,CLASSI!$B:$E,2,FALSE),""))</f>
        <v/>
      </c>
      <c r="C1861" s="12"/>
      <c r="D1861" s="12"/>
      <c r="M1861" s="10"/>
      <c r="N1861" s="10"/>
      <c r="U1861" s="42"/>
      <c r="V1861" s="42"/>
      <c r="W1861" s="42"/>
      <c r="X1861" s="24"/>
      <c r="Y1861" s="24"/>
      <c r="Z1861" s="24"/>
      <c r="AB1861" s="24"/>
    </row>
    <row r="1862" spans="1:28" s="11" customFormat="1" ht="20.100000000000001" customHeight="1" x14ac:dyDescent="0.25">
      <c r="A1862" s="12" t="str">
        <f>IF(ISBLANK(CLASSI!$B1877),"",IFERROR(CLASSI!$B1877,""))</f>
        <v/>
      </c>
      <c r="B1862" s="12" t="str">
        <f>IF(ISBLANK(VLOOKUP($A1862,CLASSI!$B:$E,2,FALSE)),"",IFERROR(VLOOKUP($A1862,CLASSI!$B:$E,2,FALSE),""))</f>
        <v/>
      </c>
      <c r="C1862" s="12"/>
      <c r="D1862" s="12"/>
      <c r="M1862" s="10"/>
      <c r="N1862" s="10"/>
      <c r="U1862" s="42"/>
      <c r="V1862" s="42"/>
      <c r="W1862" s="42"/>
      <c r="X1862" s="24"/>
      <c r="Y1862" s="24"/>
      <c r="Z1862" s="24"/>
      <c r="AB1862" s="24"/>
    </row>
    <row r="1863" spans="1:28" s="11" customFormat="1" ht="20.100000000000001" customHeight="1" x14ac:dyDescent="0.25">
      <c r="A1863" s="12" t="str">
        <f>IF(ISBLANK(CLASSI!$B1878),"",IFERROR(CLASSI!$B1878,""))</f>
        <v/>
      </c>
      <c r="B1863" s="12" t="str">
        <f>IF(ISBLANK(VLOOKUP($A1863,CLASSI!$B:$E,2,FALSE)),"",IFERROR(VLOOKUP($A1863,CLASSI!$B:$E,2,FALSE),""))</f>
        <v/>
      </c>
      <c r="C1863" s="12"/>
      <c r="D1863" s="12"/>
      <c r="M1863" s="10"/>
      <c r="N1863" s="10"/>
      <c r="U1863" s="42"/>
      <c r="V1863" s="42"/>
      <c r="W1863" s="42"/>
      <c r="X1863" s="24"/>
      <c r="Y1863" s="24"/>
      <c r="Z1863" s="24"/>
      <c r="AB1863" s="24"/>
    </row>
    <row r="1864" spans="1:28" s="11" customFormat="1" ht="20.100000000000001" customHeight="1" x14ac:dyDescent="0.25">
      <c r="A1864" s="12" t="str">
        <f>IF(ISBLANK(CLASSI!$B1879),"",IFERROR(CLASSI!$B1879,""))</f>
        <v/>
      </c>
      <c r="B1864" s="12" t="str">
        <f>IF(ISBLANK(VLOOKUP($A1864,CLASSI!$B:$E,2,FALSE)),"",IFERROR(VLOOKUP($A1864,CLASSI!$B:$E,2,FALSE),""))</f>
        <v/>
      </c>
      <c r="C1864" s="12"/>
      <c r="D1864" s="12"/>
      <c r="M1864" s="10"/>
      <c r="N1864" s="10"/>
      <c r="U1864" s="42"/>
      <c r="V1864" s="42"/>
      <c r="W1864" s="42"/>
      <c r="X1864" s="24"/>
      <c r="Y1864" s="24"/>
      <c r="Z1864" s="24"/>
      <c r="AB1864" s="24"/>
    </row>
    <row r="1865" spans="1:28" s="11" customFormat="1" ht="20.100000000000001" customHeight="1" x14ac:dyDescent="0.25">
      <c r="A1865" s="12" t="str">
        <f>IF(ISBLANK(CLASSI!$B1880),"",IFERROR(CLASSI!$B1880,""))</f>
        <v/>
      </c>
      <c r="B1865" s="12" t="str">
        <f>IF(ISBLANK(VLOOKUP($A1865,CLASSI!$B:$E,2,FALSE)),"",IFERROR(VLOOKUP($A1865,CLASSI!$B:$E,2,FALSE),""))</f>
        <v/>
      </c>
      <c r="C1865" s="12"/>
      <c r="D1865" s="12"/>
      <c r="M1865" s="10"/>
      <c r="N1865" s="10"/>
      <c r="U1865" s="42"/>
      <c r="V1865" s="42"/>
      <c r="W1865" s="42"/>
      <c r="X1865" s="24"/>
      <c r="Y1865" s="24"/>
      <c r="Z1865" s="24"/>
      <c r="AB1865" s="24"/>
    </row>
    <row r="1866" spans="1:28" s="11" customFormat="1" ht="20.100000000000001" customHeight="1" x14ac:dyDescent="0.25">
      <c r="A1866" s="12" t="str">
        <f>IF(ISBLANK(CLASSI!$B1881),"",IFERROR(CLASSI!$B1881,""))</f>
        <v/>
      </c>
      <c r="B1866" s="12" t="str">
        <f>IF(ISBLANK(VLOOKUP($A1866,CLASSI!$B:$E,2,FALSE)),"",IFERROR(VLOOKUP($A1866,CLASSI!$B:$E,2,FALSE),""))</f>
        <v/>
      </c>
      <c r="C1866" s="12"/>
      <c r="D1866" s="12"/>
      <c r="M1866" s="10"/>
      <c r="N1866" s="10"/>
      <c r="U1866" s="42"/>
      <c r="V1866" s="42"/>
      <c r="W1866" s="42"/>
      <c r="X1866" s="24"/>
      <c r="Y1866" s="24"/>
      <c r="Z1866" s="24"/>
      <c r="AB1866" s="24"/>
    </row>
    <row r="1867" spans="1:28" s="11" customFormat="1" ht="20.100000000000001" customHeight="1" x14ac:dyDescent="0.25">
      <c r="A1867" s="12" t="str">
        <f>IF(ISBLANK(CLASSI!$B1882),"",IFERROR(CLASSI!$B1882,""))</f>
        <v/>
      </c>
      <c r="B1867" s="12" t="str">
        <f>IF(ISBLANK(VLOOKUP($A1867,CLASSI!$B:$E,2,FALSE)),"",IFERROR(VLOOKUP($A1867,CLASSI!$B:$E,2,FALSE),""))</f>
        <v/>
      </c>
      <c r="C1867" s="12"/>
      <c r="D1867" s="12"/>
      <c r="M1867" s="10"/>
      <c r="N1867" s="10"/>
      <c r="U1867" s="42"/>
      <c r="V1867" s="42"/>
      <c r="W1867" s="42"/>
      <c r="X1867" s="24"/>
      <c r="Y1867" s="24"/>
      <c r="Z1867" s="24"/>
      <c r="AB1867" s="24"/>
    </row>
    <row r="1868" spans="1:28" s="11" customFormat="1" ht="20.100000000000001" customHeight="1" x14ac:dyDescent="0.25">
      <c r="A1868" s="12" t="str">
        <f>IF(ISBLANK(CLASSI!$B1883),"",IFERROR(CLASSI!$B1883,""))</f>
        <v/>
      </c>
      <c r="B1868" s="12" t="str">
        <f>IF(ISBLANK(VLOOKUP($A1868,CLASSI!$B:$E,2,FALSE)),"",IFERROR(VLOOKUP($A1868,CLASSI!$B:$E,2,FALSE),""))</f>
        <v/>
      </c>
      <c r="C1868" s="12"/>
      <c r="D1868" s="12"/>
      <c r="M1868" s="10"/>
      <c r="N1868" s="10"/>
      <c r="U1868" s="42"/>
      <c r="V1868" s="42"/>
      <c r="W1868" s="42"/>
      <c r="X1868" s="24"/>
      <c r="Y1868" s="24"/>
      <c r="Z1868" s="24"/>
      <c r="AB1868" s="24"/>
    </row>
    <row r="1869" spans="1:28" s="11" customFormat="1" ht="20.100000000000001" customHeight="1" x14ac:dyDescent="0.25">
      <c r="A1869" s="12" t="str">
        <f>IF(ISBLANK(CLASSI!$B1884),"",IFERROR(CLASSI!$B1884,""))</f>
        <v/>
      </c>
      <c r="B1869" s="12" t="str">
        <f>IF(ISBLANK(VLOOKUP($A1869,CLASSI!$B:$E,2,FALSE)),"",IFERROR(VLOOKUP($A1869,CLASSI!$B:$E,2,FALSE),""))</f>
        <v/>
      </c>
      <c r="C1869" s="12"/>
      <c r="D1869" s="12"/>
      <c r="M1869" s="10"/>
      <c r="N1869" s="10"/>
      <c r="U1869" s="42"/>
      <c r="V1869" s="42"/>
      <c r="W1869" s="42"/>
      <c r="X1869" s="24"/>
      <c r="Y1869" s="24"/>
      <c r="Z1869" s="24"/>
      <c r="AB1869" s="24"/>
    </row>
    <row r="1870" spans="1:28" s="11" customFormat="1" ht="20.100000000000001" customHeight="1" x14ac:dyDescent="0.25">
      <c r="A1870" s="12" t="str">
        <f>IF(ISBLANK(CLASSI!$B1885),"",IFERROR(CLASSI!$B1885,""))</f>
        <v/>
      </c>
      <c r="B1870" s="12" t="str">
        <f>IF(ISBLANK(VLOOKUP($A1870,CLASSI!$B:$E,2,FALSE)),"",IFERROR(VLOOKUP($A1870,CLASSI!$B:$E,2,FALSE),""))</f>
        <v/>
      </c>
      <c r="C1870" s="12"/>
      <c r="D1870" s="12"/>
      <c r="M1870" s="10"/>
      <c r="N1870" s="10"/>
      <c r="U1870" s="42"/>
      <c r="V1870" s="42"/>
      <c r="W1870" s="42"/>
      <c r="X1870" s="24"/>
      <c r="Y1870" s="24"/>
      <c r="Z1870" s="24"/>
      <c r="AB1870" s="24"/>
    </row>
    <row r="1871" spans="1:28" s="11" customFormat="1" ht="20.100000000000001" customHeight="1" x14ac:dyDescent="0.25">
      <c r="A1871" s="12" t="str">
        <f>IF(ISBLANK(CLASSI!$B1886),"",IFERROR(CLASSI!$B1886,""))</f>
        <v/>
      </c>
      <c r="B1871" s="12" t="str">
        <f>IF(ISBLANK(VLOOKUP($A1871,CLASSI!$B:$E,2,FALSE)),"",IFERROR(VLOOKUP($A1871,CLASSI!$B:$E,2,FALSE),""))</f>
        <v/>
      </c>
      <c r="C1871" s="12"/>
      <c r="D1871" s="12"/>
      <c r="M1871" s="10"/>
      <c r="N1871" s="10"/>
      <c r="U1871" s="42"/>
      <c r="V1871" s="42"/>
      <c r="W1871" s="42"/>
      <c r="X1871" s="24"/>
      <c r="Y1871" s="24"/>
      <c r="Z1871" s="24"/>
      <c r="AB1871" s="24"/>
    </row>
    <row r="1872" spans="1:28" s="11" customFormat="1" ht="20.100000000000001" customHeight="1" x14ac:dyDescent="0.25">
      <c r="A1872" s="12" t="str">
        <f>IF(ISBLANK(CLASSI!$B1887),"",IFERROR(CLASSI!$B1887,""))</f>
        <v/>
      </c>
      <c r="B1872" s="12" t="str">
        <f>IF(ISBLANK(VLOOKUP($A1872,CLASSI!$B:$E,2,FALSE)),"",IFERROR(VLOOKUP($A1872,CLASSI!$B:$E,2,FALSE),""))</f>
        <v/>
      </c>
      <c r="C1872" s="12"/>
      <c r="D1872" s="12"/>
      <c r="M1872" s="10"/>
      <c r="N1872" s="10"/>
      <c r="U1872" s="42"/>
      <c r="V1872" s="42"/>
      <c r="W1872" s="42"/>
      <c r="X1872" s="24"/>
      <c r="Y1872" s="24"/>
      <c r="Z1872" s="24"/>
      <c r="AB1872" s="24"/>
    </row>
    <row r="1873" spans="1:28" s="11" customFormat="1" ht="20.100000000000001" customHeight="1" x14ac:dyDescent="0.25">
      <c r="A1873" s="12" t="str">
        <f>IF(ISBLANK(CLASSI!$B1888),"",IFERROR(CLASSI!$B1888,""))</f>
        <v/>
      </c>
      <c r="B1873" s="12" t="str">
        <f>IF(ISBLANK(VLOOKUP($A1873,CLASSI!$B:$E,2,FALSE)),"",IFERROR(VLOOKUP($A1873,CLASSI!$B:$E,2,FALSE),""))</f>
        <v/>
      </c>
      <c r="C1873" s="12"/>
      <c r="D1873" s="12"/>
      <c r="M1873" s="10"/>
      <c r="N1873" s="10"/>
      <c r="U1873" s="42"/>
      <c r="V1873" s="42"/>
      <c r="W1873" s="42"/>
      <c r="X1873" s="24"/>
      <c r="Y1873" s="24"/>
      <c r="Z1873" s="24"/>
      <c r="AB1873" s="24"/>
    </row>
    <row r="1874" spans="1:28" s="11" customFormat="1" ht="20.100000000000001" customHeight="1" x14ac:dyDescent="0.25">
      <c r="A1874" s="12" t="str">
        <f>IF(ISBLANK(CLASSI!$B1889),"",IFERROR(CLASSI!$B1889,""))</f>
        <v/>
      </c>
      <c r="B1874" s="12" t="str">
        <f>IF(ISBLANK(VLOOKUP($A1874,CLASSI!$B:$E,2,FALSE)),"",IFERROR(VLOOKUP($A1874,CLASSI!$B:$E,2,FALSE),""))</f>
        <v/>
      </c>
      <c r="C1874" s="12"/>
      <c r="D1874" s="12"/>
      <c r="M1874" s="10"/>
      <c r="N1874" s="10"/>
      <c r="U1874" s="42"/>
      <c r="V1874" s="42"/>
      <c r="W1874" s="42"/>
      <c r="X1874" s="24"/>
      <c r="Y1874" s="24"/>
      <c r="Z1874" s="24"/>
      <c r="AB1874" s="24"/>
    </row>
    <row r="1875" spans="1:28" s="11" customFormat="1" ht="20.100000000000001" customHeight="1" x14ac:dyDescent="0.25">
      <c r="A1875" s="12" t="str">
        <f>IF(ISBLANK(CLASSI!$B1890),"",IFERROR(CLASSI!$B1890,""))</f>
        <v/>
      </c>
      <c r="B1875" s="12" t="str">
        <f>IF(ISBLANK(VLOOKUP($A1875,CLASSI!$B:$E,2,FALSE)),"",IFERROR(VLOOKUP($A1875,CLASSI!$B:$E,2,FALSE),""))</f>
        <v/>
      </c>
      <c r="C1875" s="12"/>
      <c r="D1875" s="12"/>
      <c r="M1875" s="10"/>
      <c r="N1875" s="10"/>
      <c r="U1875" s="42"/>
      <c r="V1875" s="42"/>
      <c r="W1875" s="42"/>
      <c r="X1875" s="24"/>
      <c r="Y1875" s="24"/>
      <c r="Z1875" s="24"/>
      <c r="AB1875" s="24"/>
    </row>
    <row r="1876" spans="1:28" s="11" customFormat="1" ht="20.100000000000001" customHeight="1" x14ac:dyDescent="0.25">
      <c r="A1876" s="12" t="str">
        <f>IF(ISBLANK(CLASSI!$B1891),"",IFERROR(CLASSI!$B1891,""))</f>
        <v/>
      </c>
      <c r="B1876" s="12" t="str">
        <f>IF(ISBLANK(VLOOKUP($A1876,CLASSI!$B:$E,2,FALSE)),"",IFERROR(VLOOKUP($A1876,CLASSI!$B:$E,2,FALSE),""))</f>
        <v/>
      </c>
      <c r="C1876" s="12"/>
      <c r="D1876" s="12"/>
      <c r="M1876" s="10"/>
      <c r="N1876" s="10"/>
      <c r="U1876" s="42"/>
      <c r="V1876" s="42"/>
      <c r="W1876" s="42"/>
      <c r="X1876" s="24"/>
      <c r="Y1876" s="24"/>
      <c r="Z1876" s="24"/>
      <c r="AB1876" s="24"/>
    </row>
    <row r="1877" spans="1:28" s="11" customFormat="1" ht="20.100000000000001" customHeight="1" x14ac:dyDescent="0.25">
      <c r="A1877" s="12" t="str">
        <f>IF(ISBLANK(CLASSI!$B1892),"",IFERROR(CLASSI!$B1892,""))</f>
        <v/>
      </c>
      <c r="B1877" s="12" t="str">
        <f>IF(ISBLANK(VLOOKUP($A1877,CLASSI!$B:$E,2,FALSE)),"",IFERROR(VLOOKUP($A1877,CLASSI!$B:$E,2,FALSE),""))</f>
        <v/>
      </c>
      <c r="C1877" s="12"/>
      <c r="D1877" s="12"/>
      <c r="M1877" s="10"/>
      <c r="N1877" s="10"/>
      <c r="U1877" s="42"/>
      <c r="V1877" s="42"/>
      <c r="W1877" s="42"/>
      <c r="X1877" s="24"/>
      <c r="Y1877" s="24"/>
      <c r="Z1877" s="24"/>
      <c r="AB1877" s="24"/>
    </row>
    <row r="1878" spans="1:28" s="11" customFormat="1" ht="20.100000000000001" customHeight="1" x14ac:dyDescent="0.25">
      <c r="A1878" s="12" t="str">
        <f>IF(ISBLANK(CLASSI!$B1893),"",IFERROR(CLASSI!$B1893,""))</f>
        <v/>
      </c>
      <c r="B1878" s="12" t="str">
        <f>IF(ISBLANK(VLOOKUP($A1878,CLASSI!$B:$E,2,FALSE)),"",IFERROR(VLOOKUP($A1878,CLASSI!$B:$E,2,FALSE),""))</f>
        <v/>
      </c>
      <c r="C1878" s="12"/>
      <c r="D1878" s="12"/>
      <c r="M1878" s="10"/>
      <c r="N1878" s="10"/>
      <c r="U1878" s="42"/>
      <c r="V1878" s="42"/>
      <c r="W1878" s="42"/>
      <c r="X1878" s="24"/>
      <c r="Y1878" s="24"/>
      <c r="Z1878" s="24"/>
      <c r="AB1878" s="24"/>
    </row>
    <row r="1879" spans="1:28" s="11" customFormat="1" ht="20.100000000000001" customHeight="1" x14ac:dyDescent="0.25">
      <c r="A1879" s="12" t="str">
        <f>IF(ISBLANK(CLASSI!$B1894),"",IFERROR(CLASSI!$B1894,""))</f>
        <v/>
      </c>
      <c r="B1879" s="12" t="str">
        <f>IF(ISBLANK(VLOOKUP($A1879,CLASSI!$B:$E,2,FALSE)),"",IFERROR(VLOOKUP($A1879,CLASSI!$B:$E,2,FALSE),""))</f>
        <v/>
      </c>
      <c r="C1879" s="12"/>
      <c r="D1879" s="12"/>
      <c r="M1879" s="10"/>
      <c r="N1879" s="10"/>
      <c r="U1879" s="42"/>
      <c r="V1879" s="42"/>
      <c r="W1879" s="42"/>
      <c r="X1879" s="24"/>
      <c r="Y1879" s="24"/>
      <c r="Z1879" s="24"/>
      <c r="AB1879" s="24"/>
    </row>
    <row r="1880" spans="1:28" s="11" customFormat="1" ht="20.100000000000001" customHeight="1" x14ac:dyDescent="0.25">
      <c r="A1880" s="12" t="str">
        <f>IF(ISBLANK(CLASSI!$B1895),"",IFERROR(CLASSI!$B1895,""))</f>
        <v/>
      </c>
      <c r="B1880" s="12" t="str">
        <f>IF(ISBLANK(VLOOKUP($A1880,CLASSI!$B:$E,2,FALSE)),"",IFERROR(VLOOKUP($A1880,CLASSI!$B:$E,2,FALSE),""))</f>
        <v/>
      </c>
      <c r="C1880" s="12"/>
      <c r="D1880" s="12"/>
      <c r="M1880" s="10"/>
      <c r="N1880" s="10"/>
      <c r="U1880" s="42"/>
      <c r="V1880" s="42"/>
      <c r="W1880" s="42"/>
      <c r="X1880" s="24"/>
      <c r="Y1880" s="24"/>
      <c r="Z1880" s="24"/>
      <c r="AB1880" s="24"/>
    </row>
    <row r="1881" spans="1:28" s="11" customFormat="1" ht="20.100000000000001" customHeight="1" x14ac:dyDescent="0.25">
      <c r="A1881" s="12" t="str">
        <f>IF(ISBLANK(CLASSI!$B1896),"",IFERROR(CLASSI!$B1896,""))</f>
        <v/>
      </c>
      <c r="B1881" s="12" t="str">
        <f>IF(ISBLANK(VLOOKUP($A1881,CLASSI!$B:$E,2,FALSE)),"",IFERROR(VLOOKUP($A1881,CLASSI!$B:$E,2,FALSE),""))</f>
        <v/>
      </c>
      <c r="C1881" s="12"/>
      <c r="D1881" s="12"/>
      <c r="M1881" s="10"/>
      <c r="N1881" s="10"/>
      <c r="U1881" s="42"/>
      <c r="V1881" s="42"/>
      <c r="W1881" s="42"/>
      <c r="X1881" s="24"/>
      <c r="Y1881" s="24"/>
      <c r="Z1881" s="24"/>
      <c r="AB1881" s="24"/>
    </row>
    <row r="1882" spans="1:28" s="11" customFormat="1" ht="20.100000000000001" customHeight="1" x14ac:dyDescent="0.25">
      <c r="A1882" s="12" t="str">
        <f>IF(ISBLANK(CLASSI!$B1897),"",IFERROR(CLASSI!$B1897,""))</f>
        <v/>
      </c>
      <c r="B1882" s="12" t="str">
        <f>IF(ISBLANK(VLOOKUP($A1882,CLASSI!$B:$E,2,FALSE)),"",IFERROR(VLOOKUP($A1882,CLASSI!$B:$E,2,FALSE),""))</f>
        <v/>
      </c>
      <c r="C1882" s="12"/>
      <c r="D1882" s="12"/>
      <c r="M1882" s="10"/>
      <c r="N1882" s="10"/>
      <c r="U1882" s="42"/>
      <c r="V1882" s="42"/>
      <c r="W1882" s="42"/>
      <c r="X1882" s="24"/>
      <c r="Y1882" s="24"/>
      <c r="Z1882" s="24"/>
      <c r="AB1882" s="24"/>
    </row>
    <row r="1883" spans="1:28" s="11" customFormat="1" ht="20.100000000000001" customHeight="1" x14ac:dyDescent="0.25">
      <c r="A1883" s="12" t="str">
        <f>IF(ISBLANK(CLASSI!$B1898),"",IFERROR(CLASSI!$B1898,""))</f>
        <v/>
      </c>
      <c r="B1883" s="12" t="str">
        <f>IF(ISBLANK(VLOOKUP($A1883,CLASSI!$B:$E,2,FALSE)),"",IFERROR(VLOOKUP($A1883,CLASSI!$B:$E,2,FALSE),""))</f>
        <v/>
      </c>
      <c r="C1883" s="12"/>
      <c r="D1883" s="12"/>
      <c r="M1883" s="10"/>
      <c r="N1883" s="10"/>
      <c r="U1883" s="42"/>
      <c r="V1883" s="42"/>
      <c r="W1883" s="42"/>
      <c r="X1883" s="24"/>
      <c r="Y1883" s="24"/>
      <c r="Z1883" s="24"/>
      <c r="AB1883" s="24"/>
    </row>
    <row r="1884" spans="1:28" s="11" customFormat="1" ht="20.100000000000001" customHeight="1" x14ac:dyDescent="0.25">
      <c r="A1884" s="12" t="str">
        <f>IF(ISBLANK(CLASSI!$B1899),"",IFERROR(CLASSI!$B1899,""))</f>
        <v/>
      </c>
      <c r="B1884" s="12" t="str">
        <f>IF(ISBLANK(VLOOKUP($A1884,CLASSI!$B:$E,2,FALSE)),"",IFERROR(VLOOKUP($A1884,CLASSI!$B:$E,2,FALSE),""))</f>
        <v/>
      </c>
      <c r="C1884" s="12"/>
      <c r="D1884" s="12"/>
      <c r="M1884" s="10"/>
      <c r="N1884" s="10"/>
      <c r="U1884" s="42"/>
      <c r="V1884" s="42"/>
      <c r="W1884" s="42"/>
      <c r="X1884" s="24"/>
      <c r="Y1884" s="24"/>
      <c r="Z1884" s="24"/>
      <c r="AB1884" s="24"/>
    </row>
    <row r="1885" spans="1:28" s="11" customFormat="1" ht="20.100000000000001" customHeight="1" x14ac:dyDescent="0.25">
      <c r="A1885" s="12" t="str">
        <f>IF(ISBLANK(CLASSI!$B1900),"",IFERROR(CLASSI!$B1900,""))</f>
        <v/>
      </c>
      <c r="B1885" s="12" t="str">
        <f>IF(ISBLANK(VLOOKUP($A1885,CLASSI!$B:$E,2,FALSE)),"",IFERROR(VLOOKUP($A1885,CLASSI!$B:$E,2,FALSE),""))</f>
        <v/>
      </c>
      <c r="C1885" s="12"/>
      <c r="D1885" s="12"/>
      <c r="M1885" s="10"/>
      <c r="N1885" s="10"/>
      <c r="U1885" s="42"/>
      <c r="V1885" s="42"/>
      <c r="W1885" s="42"/>
      <c r="X1885" s="24"/>
      <c r="Y1885" s="24"/>
      <c r="Z1885" s="24"/>
      <c r="AB1885" s="24"/>
    </row>
    <row r="1886" spans="1:28" s="11" customFormat="1" ht="20.100000000000001" customHeight="1" x14ac:dyDescent="0.25">
      <c r="A1886" s="12" t="str">
        <f>IF(ISBLANK(CLASSI!$B1901),"",IFERROR(CLASSI!$B1901,""))</f>
        <v/>
      </c>
      <c r="B1886" s="12" t="str">
        <f>IF(ISBLANK(VLOOKUP($A1886,CLASSI!$B:$E,2,FALSE)),"",IFERROR(VLOOKUP($A1886,CLASSI!$B:$E,2,FALSE),""))</f>
        <v/>
      </c>
      <c r="C1886" s="12"/>
      <c r="D1886" s="12"/>
      <c r="M1886" s="10"/>
      <c r="N1886" s="10"/>
      <c r="U1886" s="42"/>
      <c r="V1886" s="42"/>
      <c r="W1886" s="42"/>
      <c r="X1886" s="24"/>
      <c r="Y1886" s="24"/>
      <c r="Z1886" s="24"/>
      <c r="AB1886" s="24"/>
    </row>
    <row r="1887" spans="1:28" s="11" customFormat="1" ht="20.100000000000001" customHeight="1" x14ac:dyDescent="0.25">
      <c r="A1887" s="12" t="str">
        <f>IF(ISBLANK(CLASSI!$B1902),"",IFERROR(CLASSI!$B1902,""))</f>
        <v/>
      </c>
      <c r="B1887" s="12" t="str">
        <f>IF(ISBLANK(VLOOKUP($A1887,CLASSI!$B:$E,2,FALSE)),"",IFERROR(VLOOKUP($A1887,CLASSI!$B:$E,2,FALSE),""))</f>
        <v/>
      </c>
      <c r="C1887" s="12"/>
      <c r="D1887" s="12"/>
      <c r="M1887" s="10"/>
      <c r="N1887" s="10"/>
      <c r="U1887" s="42"/>
      <c r="V1887" s="42"/>
      <c r="W1887" s="42"/>
      <c r="X1887" s="24"/>
      <c r="Y1887" s="24"/>
      <c r="Z1887" s="24"/>
      <c r="AB1887" s="24"/>
    </row>
    <row r="1888" spans="1:28" s="11" customFormat="1" ht="20.100000000000001" customHeight="1" x14ac:dyDescent="0.25">
      <c r="A1888" s="12" t="str">
        <f>IF(ISBLANK(CLASSI!$B1903),"",IFERROR(CLASSI!$B1903,""))</f>
        <v/>
      </c>
      <c r="B1888" s="12" t="str">
        <f>IF(ISBLANK(VLOOKUP($A1888,CLASSI!$B:$E,2,FALSE)),"",IFERROR(VLOOKUP($A1888,CLASSI!$B:$E,2,FALSE),""))</f>
        <v/>
      </c>
      <c r="C1888" s="12"/>
      <c r="D1888" s="12"/>
      <c r="M1888" s="10"/>
      <c r="N1888" s="10"/>
      <c r="U1888" s="42"/>
      <c r="V1888" s="42"/>
      <c r="W1888" s="42"/>
      <c r="X1888" s="24"/>
      <c r="Y1888" s="24"/>
      <c r="Z1888" s="24"/>
      <c r="AB1888" s="24"/>
    </row>
    <row r="1889" spans="1:28" s="11" customFormat="1" ht="20.100000000000001" customHeight="1" x14ac:dyDescent="0.25">
      <c r="A1889" s="12" t="str">
        <f>IF(ISBLANK(CLASSI!$B1904),"",IFERROR(CLASSI!$B1904,""))</f>
        <v/>
      </c>
      <c r="B1889" s="12" t="str">
        <f>IF(ISBLANK(VLOOKUP($A1889,CLASSI!$B:$E,2,FALSE)),"",IFERROR(VLOOKUP($A1889,CLASSI!$B:$E,2,FALSE),""))</f>
        <v/>
      </c>
      <c r="C1889" s="12"/>
      <c r="D1889" s="12"/>
      <c r="M1889" s="10"/>
      <c r="N1889" s="10"/>
      <c r="U1889" s="42"/>
      <c r="V1889" s="42"/>
      <c r="W1889" s="42"/>
      <c r="X1889" s="24"/>
      <c r="Y1889" s="24"/>
      <c r="Z1889" s="24"/>
      <c r="AB1889" s="24"/>
    </row>
    <row r="1890" spans="1:28" s="11" customFormat="1" ht="20.100000000000001" customHeight="1" x14ac:dyDescent="0.25">
      <c r="A1890" s="12" t="str">
        <f>IF(ISBLANK(CLASSI!$B1905),"",IFERROR(CLASSI!$B1905,""))</f>
        <v/>
      </c>
      <c r="B1890" s="12" t="str">
        <f>IF(ISBLANK(VLOOKUP($A1890,CLASSI!$B:$E,2,FALSE)),"",IFERROR(VLOOKUP($A1890,CLASSI!$B:$E,2,FALSE),""))</f>
        <v/>
      </c>
      <c r="C1890" s="12"/>
      <c r="D1890" s="12"/>
      <c r="M1890" s="10"/>
      <c r="N1890" s="10"/>
      <c r="U1890" s="42"/>
      <c r="V1890" s="42"/>
      <c r="W1890" s="42"/>
      <c r="X1890" s="24"/>
      <c r="Y1890" s="24"/>
      <c r="Z1890" s="24"/>
      <c r="AB1890" s="24"/>
    </row>
    <row r="1891" spans="1:28" s="11" customFormat="1" ht="20.100000000000001" customHeight="1" x14ac:dyDescent="0.25">
      <c r="A1891" s="12" t="str">
        <f>IF(ISBLANK(CLASSI!$B1906),"",IFERROR(CLASSI!$B1906,""))</f>
        <v/>
      </c>
      <c r="B1891" s="12" t="str">
        <f>IF(ISBLANK(VLOOKUP($A1891,CLASSI!$B:$E,2,FALSE)),"",IFERROR(VLOOKUP($A1891,CLASSI!$B:$E,2,FALSE),""))</f>
        <v/>
      </c>
      <c r="C1891" s="12"/>
      <c r="D1891" s="12"/>
      <c r="M1891" s="10"/>
      <c r="N1891" s="10"/>
      <c r="U1891" s="42"/>
      <c r="V1891" s="42"/>
      <c r="W1891" s="42"/>
      <c r="X1891" s="24"/>
      <c r="Y1891" s="24"/>
      <c r="Z1891" s="24"/>
      <c r="AB1891" s="24"/>
    </row>
    <row r="1892" spans="1:28" s="11" customFormat="1" ht="20.100000000000001" customHeight="1" x14ac:dyDescent="0.25">
      <c r="A1892" s="12" t="str">
        <f>IF(ISBLANK(CLASSI!$B1907),"",IFERROR(CLASSI!$B1907,""))</f>
        <v/>
      </c>
      <c r="B1892" s="12" t="str">
        <f>IF(ISBLANK(VLOOKUP($A1892,CLASSI!$B:$E,2,FALSE)),"",IFERROR(VLOOKUP($A1892,CLASSI!$B:$E,2,FALSE),""))</f>
        <v/>
      </c>
      <c r="C1892" s="12"/>
      <c r="D1892" s="12"/>
      <c r="M1892" s="10"/>
      <c r="N1892" s="10"/>
      <c r="U1892" s="42"/>
      <c r="V1892" s="42"/>
      <c r="W1892" s="42"/>
      <c r="X1892" s="24"/>
      <c r="Y1892" s="24"/>
      <c r="Z1892" s="24"/>
      <c r="AB1892" s="24"/>
    </row>
    <row r="1893" spans="1:28" s="11" customFormat="1" ht="20.100000000000001" customHeight="1" x14ac:dyDescent="0.25">
      <c r="A1893" s="12" t="str">
        <f>IF(ISBLANK(CLASSI!$B1908),"",IFERROR(CLASSI!$B1908,""))</f>
        <v/>
      </c>
      <c r="B1893" s="12" t="str">
        <f>IF(ISBLANK(VLOOKUP($A1893,CLASSI!$B:$E,2,FALSE)),"",IFERROR(VLOOKUP($A1893,CLASSI!$B:$E,2,FALSE),""))</f>
        <v/>
      </c>
      <c r="C1893" s="12"/>
      <c r="D1893" s="12"/>
      <c r="M1893" s="10"/>
      <c r="N1893" s="10"/>
      <c r="U1893" s="42"/>
      <c r="V1893" s="42"/>
      <c r="W1893" s="42"/>
      <c r="X1893" s="24"/>
      <c r="Y1893" s="24"/>
      <c r="Z1893" s="24"/>
      <c r="AB1893" s="24"/>
    </row>
    <row r="1894" spans="1:28" s="11" customFormat="1" ht="20.100000000000001" customHeight="1" x14ac:dyDescent="0.25">
      <c r="A1894" s="12" t="str">
        <f>IF(ISBLANK(CLASSI!$B1909),"",IFERROR(CLASSI!$B1909,""))</f>
        <v/>
      </c>
      <c r="B1894" s="12" t="str">
        <f>IF(ISBLANK(VLOOKUP($A1894,CLASSI!$B:$E,2,FALSE)),"",IFERROR(VLOOKUP($A1894,CLASSI!$B:$E,2,FALSE),""))</f>
        <v/>
      </c>
      <c r="C1894" s="12"/>
      <c r="D1894" s="12"/>
      <c r="M1894" s="10"/>
      <c r="N1894" s="10"/>
      <c r="U1894" s="42"/>
      <c r="V1894" s="42"/>
      <c r="W1894" s="42"/>
      <c r="X1894" s="24"/>
      <c r="Y1894" s="24"/>
      <c r="Z1894" s="24"/>
      <c r="AB1894" s="24"/>
    </row>
    <row r="1895" spans="1:28" s="11" customFormat="1" ht="20.100000000000001" customHeight="1" x14ac:dyDescent="0.25">
      <c r="A1895" s="12" t="str">
        <f>IF(ISBLANK(CLASSI!$B1910),"",IFERROR(CLASSI!$B1910,""))</f>
        <v/>
      </c>
      <c r="B1895" s="12" t="str">
        <f>IF(ISBLANK(VLOOKUP($A1895,CLASSI!$B:$E,2,FALSE)),"",IFERROR(VLOOKUP($A1895,CLASSI!$B:$E,2,FALSE),""))</f>
        <v/>
      </c>
      <c r="C1895" s="12"/>
      <c r="D1895" s="12"/>
      <c r="M1895" s="10"/>
      <c r="N1895" s="10"/>
      <c r="U1895" s="42"/>
      <c r="V1895" s="42"/>
      <c r="W1895" s="42"/>
      <c r="X1895" s="24"/>
      <c r="Y1895" s="24"/>
      <c r="Z1895" s="24"/>
      <c r="AB1895" s="24"/>
    </row>
    <row r="1896" spans="1:28" s="11" customFormat="1" ht="20.100000000000001" customHeight="1" x14ac:dyDescent="0.25">
      <c r="A1896" s="12" t="str">
        <f>IF(ISBLANK(CLASSI!$B1911),"",IFERROR(CLASSI!$B1911,""))</f>
        <v/>
      </c>
      <c r="B1896" s="12" t="str">
        <f>IF(ISBLANK(VLOOKUP($A1896,CLASSI!$B:$E,2,FALSE)),"",IFERROR(VLOOKUP($A1896,CLASSI!$B:$E,2,FALSE),""))</f>
        <v/>
      </c>
      <c r="C1896" s="12"/>
      <c r="D1896" s="12"/>
      <c r="M1896" s="10"/>
      <c r="N1896" s="10"/>
      <c r="U1896" s="42"/>
      <c r="V1896" s="42"/>
      <c r="W1896" s="42"/>
      <c r="X1896" s="24"/>
      <c r="Y1896" s="24"/>
      <c r="Z1896" s="24"/>
      <c r="AB1896" s="24"/>
    </row>
    <row r="1897" spans="1:28" s="11" customFormat="1" ht="20.100000000000001" customHeight="1" x14ac:dyDescent="0.25">
      <c r="A1897" s="12" t="str">
        <f>IF(ISBLANK(CLASSI!$B1912),"",IFERROR(CLASSI!$B1912,""))</f>
        <v/>
      </c>
      <c r="B1897" s="12" t="str">
        <f>IF(ISBLANK(VLOOKUP($A1897,CLASSI!$B:$E,2,FALSE)),"",IFERROR(VLOOKUP($A1897,CLASSI!$B:$E,2,FALSE),""))</f>
        <v/>
      </c>
      <c r="C1897" s="12"/>
      <c r="D1897" s="12"/>
      <c r="M1897" s="10"/>
      <c r="N1897" s="10"/>
      <c r="U1897" s="42"/>
      <c r="V1897" s="42"/>
      <c r="W1897" s="42"/>
      <c r="X1897" s="24"/>
      <c r="Y1897" s="24"/>
      <c r="Z1897" s="24"/>
      <c r="AB1897" s="24"/>
    </row>
    <row r="1898" spans="1:28" s="11" customFormat="1" ht="20.100000000000001" customHeight="1" x14ac:dyDescent="0.25">
      <c r="A1898" s="12" t="str">
        <f>IF(ISBLANK(CLASSI!$B1913),"",IFERROR(CLASSI!$B1913,""))</f>
        <v/>
      </c>
      <c r="B1898" s="12" t="str">
        <f>IF(ISBLANK(VLOOKUP($A1898,CLASSI!$B:$E,2,FALSE)),"",IFERROR(VLOOKUP($A1898,CLASSI!$B:$E,2,FALSE),""))</f>
        <v/>
      </c>
      <c r="C1898" s="12"/>
      <c r="D1898" s="12"/>
      <c r="M1898" s="10"/>
      <c r="N1898" s="10"/>
      <c r="U1898" s="42"/>
      <c r="V1898" s="42"/>
      <c r="W1898" s="42"/>
      <c r="X1898" s="24"/>
      <c r="Y1898" s="24"/>
      <c r="Z1898" s="24"/>
      <c r="AB1898" s="24"/>
    </row>
    <row r="1899" spans="1:28" s="11" customFormat="1" ht="20.100000000000001" customHeight="1" x14ac:dyDescent="0.25">
      <c r="A1899" s="12" t="str">
        <f>IF(ISBLANK(CLASSI!$B1914),"",IFERROR(CLASSI!$B1914,""))</f>
        <v/>
      </c>
      <c r="B1899" s="12" t="str">
        <f>IF(ISBLANK(VLOOKUP($A1899,CLASSI!$B:$E,2,FALSE)),"",IFERROR(VLOOKUP($A1899,CLASSI!$B:$E,2,FALSE),""))</f>
        <v/>
      </c>
      <c r="C1899" s="12"/>
      <c r="D1899" s="12"/>
      <c r="M1899" s="10"/>
      <c r="N1899" s="10"/>
      <c r="U1899" s="42"/>
      <c r="V1899" s="42"/>
      <c r="W1899" s="42"/>
      <c r="X1899" s="24"/>
      <c r="Y1899" s="24"/>
      <c r="Z1899" s="24"/>
      <c r="AB1899" s="24"/>
    </row>
    <row r="1900" spans="1:28" s="11" customFormat="1" ht="20.100000000000001" customHeight="1" x14ac:dyDescent="0.25">
      <c r="A1900" s="12" t="str">
        <f>IF(ISBLANK(CLASSI!$B1915),"",IFERROR(CLASSI!$B1915,""))</f>
        <v/>
      </c>
      <c r="B1900" s="12" t="str">
        <f>IF(ISBLANK(VLOOKUP($A1900,CLASSI!$B:$E,2,FALSE)),"",IFERROR(VLOOKUP($A1900,CLASSI!$B:$E,2,FALSE),""))</f>
        <v/>
      </c>
      <c r="C1900" s="12"/>
      <c r="D1900" s="12"/>
      <c r="M1900" s="10"/>
      <c r="N1900" s="10"/>
      <c r="U1900" s="42"/>
      <c r="V1900" s="42"/>
      <c r="W1900" s="42"/>
      <c r="X1900" s="24"/>
      <c r="Y1900" s="24"/>
      <c r="Z1900" s="24"/>
      <c r="AB1900" s="24"/>
    </row>
    <row r="1901" spans="1:28" s="11" customFormat="1" ht="20.100000000000001" customHeight="1" x14ac:dyDescent="0.25">
      <c r="A1901" s="12" t="str">
        <f>IF(ISBLANK(CLASSI!$B1916),"",IFERROR(CLASSI!$B1916,""))</f>
        <v/>
      </c>
      <c r="B1901" s="12" t="str">
        <f>IF(ISBLANK(VLOOKUP($A1901,CLASSI!$B:$E,2,FALSE)),"",IFERROR(VLOOKUP($A1901,CLASSI!$B:$E,2,FALSE),""))</f>
        <v/>
      </c>
      <c r="C1901" s="12"/>
      <c r="D1901" s="12"/>
      <c r="M1901" s="10"/>
      <c r="N1901" s="10"/>
      <c r="U1901" s="42"/>
      <c r="V1901" s="42"/>
      <c r="W1901" s="42"/>
      <c r="X1901" s="24"/>
      <c r="Y1901" s="24"/>
      <c r="Z1901" s="24"/>
      <c r="AB1901" s="24"/>
    </row>
    <row r="1902" spans="1:28" s="11" customFormat="1" ht="20.100000000000001" customHeight="1" x14ac:dyDescent="0.25">
      <c r="A1902" s="12" t="str">
        <f>IF(ISBLANK(CLASSI!$B1917),"",IFERROR(CLASSI!$B1917,""))</f>
        <v/>
      </c>
      <c r="B1902" s="12" t="str">
        <f>IF(ISBLANK(VLOOKUP($A1902,CLASSI!$B:$E,2,FALSE)),"",IFERROR(VLOOKUP($A1902,CLASSI!$B:$E,2,FALSE),""))</f>
        <v/>
      </c>
      <c r="C1902" s="12"/>
      <c r="D1902" s="12"/>
      <c r="M1902" s="10"/>
      <c r="N1902" s="10"/>
      <c r="U1902" s="42"/>
      <c r="V1902" s="42"/>
      <c r="W1902" s="42"/>
      <c r="X1902" s="24"/>
      <c r="Y1902" s="24"/>
      <c r="Z1902" s="24"/>
      <c r="AB1902" s="24"/>
    </row>
    <row r="1903" spans="1:28" s="11" customFormat="1" ht="20.100000000000001" customHeight="1" x14ac:dyDescent="0.25">
      <c r="A1903" s="12" t="str">
        <f>IF(ISBLANK(CLASSI!$B1918),"",IFERROR(CLASSI!$B1918,""))</f>
        <v/>
      </c>
      <c r="B1903" s="12" t="str">
        <f>IF(ISBLANK(VLOOKUP($A1903,CLASSI!$B:$E,2,FALSE)),"",IFERROR(VLOOKUP($A1903,CLASSI!$B:$E,2,FALSE),""))</f>
        <v/>
      </c>
      <c r="C1903" s="12"/>
      <c r="D1903" s="12"/>
      <c r="M1903" s="10"/>
      <c r="N1903" s="10"/>
      <c r="U1903" s="42"/>
      <c r="V1903" s="42"/>
      <c r="W1903" s="42"/>
      <c r="X1903" s="24"/>
      <c r="Y1903" s="24"/>
      <c r="Z1903" s="24"/>
      <c r="AB1903" s="24"/>
    </row>
    <row r="1904" spans="1:28" s="11" customFormat="1" ht="20.100000000000001" customHeight="1" x14ac:dyDescent="0.25">
      <c r="A1904" s="12" t="str">
        <f>IF(ISBLANK(CLASSI!$B1919),"",IFERROR(CLASSI!$B1919,""))</f>
        <v/>
      </c>
      <c r="B1904" s="12" t="str">
        <f>IF(ISBLANK(VLOOKUP($A1904,CLASSI!$B:$E,2,FALSE)),"",IFERROR(VLOOKUP($A1904,CLASSI!$B:$E,2,FALSE),""))</f>
        <v/>
      </c>
      <c r="C1904" s="12"/>
      <c r="D1904" s="12"/>
      <c r="M1904" s="10"/>
      <c r="N1904" s="10"/>
      <c r="U1904" s="42"/>
      <c r="V1904" s="42"/>
      <c r="W1904" s="42"/>
      <c r="X1904" s="24"/>
      <c r="Y1904" s="24"/>
      <c r="Z1904" s="24"/>
      <c r="AB1904" s="24"/>
    </row>
    <row r="1905" spans="1:28" s="11" customFormat="1" ht="20.100000000000001" customHeight="1" x14ac:dyDescent="0.25">
      <c r="A1905" s="12" t="str">
        <f>IF(ISBLANK(CLASSI!$B1920),"",IFERROR(CLASSI!$B1920,""))</f>
        <v/>
      </c>
      <c r="B1905" s="12" t="str">
        <f>IF(ISBLANK(VLOOKUP($A1905,CLASSI!$B:$E,2,FALSE)),"",IFERROR(VLOOKUP($A1905,CLASSI!$B:$E,2,FALSE),""))</f>
        <v/>
      </c>
      <c r="C1905" s="12"/>
      <c r="D1905" s="12"/>
      <c r="M1905" s="10"/>
      <c r="N1905" s="10"/>
      <c r="U1905" s="42"/>
      <c r="V1905" s="42"/>
      <c r="W1905" s="42"/>
      <c r="X1905" s="24"/>
      <c r="Y1905" s="24"/>
      <c r="Z1905" s="24"/>
      <c r="AB1905" s="24"/>
    </row>
    <row r="1906" spans="1:28" s="11" customFormat="1" ht="20.100000000000001" customHeight="1" x14ac:dyDescent="0.25">
      <c r="A1906" s="12" t="str">
        <f>IF(ISBLANK(CLASSI!$B1921),"",IFERROR(CLASSI!$B1921,""))</f>
        <v/>
      </c>
      <c r="B1906" s="12" t="str">
        <f>IF(ISBLANK(VLOOKUP($A1906,CLASSI!$B:$E,2,FALSE)),"",IFERROR(VLOOKUP($A1906,CLASSI!$B:$E,2,FALSE),""))</f>
        <v/>
      </c>
      <c r="C1906" s="12"/>
      <c r="D1906" s="12"/>
      <c r="M1906" s="10"/>
      <c r="N1906" s="10"/>
      <c r="U1906" s="42"/>
      <c r="V1906" s="42"/>
      <c r="W1906" s="42"/>
      <c r="X1906" s="24"/>
      <c r="Y1906" s="24"/>
      <c r="Z1906" s="24"/>
      <c r="AB1906" s="24"/>
    </row>
    <row r="1907" spans="1:28" s="11" customFormat="1" ht="20.100000000000001" customHeight="1" x14ac:dyDescent="0.25">
      <c r="A1907" s="12" t="str">
        <f>IF(ISBLANK(CLASSI!$B1922),"",IFERROR(CLASSI!$B1922,""))</f>
        <v/>
      </c>
      <c r="B1907" s="12" t="str">
        <f>IF(ISBLANK(VLOOKUP($A1907,CLASSI!$B:$E,2,FALSE)),"",IFERROR(VLOOKUP($A1907,CLASSI!$B:$E,2,FALSE),""))</f>
        <v/>
      </c>
      <c r="C1907" s="12"/>
      <c r="D1907" s="12"/>
      <c r="M1907" s="10"/>
      <c r="N1907" s="10"/>
      <c r="U1907" s="42"/>
      <c r="V1907" s="42"/>
      <c r="W1907" s="42"/>
      <c r="X1907" s="24"/>
      <c r="Y1907" s="24"/>
      <c r="Z1907" s="24"/>
      <c r="AB1907" s="24"/>
    </row>
    <row r="1908" spans="1:28" s="11" customFormat="1" ht="20.100000000000001" customHeight="1" x14ac:dyDescent="0.25">
      <c r="A1908" s="12" t="str">
        <f>IF(ISBLANK(CLASSI!$B1923),"",IFERROR(CLASSI!$B1923,""))</f>
        <v/>
      </c>
      <c r="B1908" s="12" t="str">
        <f>IF(ISBLANK(VLOOKUP($A1908,CLASSI!$B:$E,2,FALSE)),"",IFERROR(VLOOKUP($A1908,CLASSI!$B:$E,2,FALSE),""))</f>
        <v/>
      </c>
      <c r="C1908" s="12"/>
      <c r="D1908" s="12"/>
      <c r="M1908" s="10"/>
      <c r="N1908" s="10"/>
      <c r="U1908" s="42"/>
      <c r="V1908" s="42"/>
      <c r="W1908" s="42"/>
      <c r="X1908" s="24"/>
      <c r="Y1908" s="24"/>
      <c r="Z1908" s="24"/>
      <c r="AB1908" s="24"/>
    </row>
    <row r="1909" spans="1:28" s="11" customFormat="1" ht="20.100000000000001" customHeight="1" x14ac:dyDescent="0.25">
      <c r="A1909" s="12" t="str">
        <f>IF(ISBLANK(CLASSI!$B1924),"",IFERROR(CLASSI!$B1924,""))</f>
        <v/>
      </c>
      <c r="B1909" s="12" t="str">
        <f>IF(ISBLANK(VLOOKUP($A1909,CLASSI!$B:$E,2,FALSE)),"",IFERROR(VLOOKUP($A1909,CLASSI!$B:$E,2,FALSE),""))</f>
        <v/>
      </c>
      <c r="C1909" s="12"/>
      <c r="D1909" s="12"/>
      <c r="M1909" s="10"/>
      <c r="N1909" s="10"/>
      <c r="U1909" s="42"/>
      <c r="V1909" s="42"/>
      <c r="W1909" s="42"/>
      <c r="X1909" s="24"/>
      <c r="Y1909" s="24"/>
      <c r="Z1909" s="24"/>
      <c r="AB1909" s="24"/>
    </row>
    <row r="1910" spans="1:28" s="11" customFormat="1" ht="20.100000000000001" customHeight="1" x14ac:dyDescent="0.25">
      <c r="A1910" s="12" t="str">
        <f>IF(ISBLANK(CLASSI!$B1925),"",IFERROR(CLASSI!$B1925,""))</f>
        <v/>
      </c>
      <c r="B1910" s="12" t="str">
        <f>IF(ISBLANK(VLOOKUP($A1910,CLASSI!$B:$E,2,FALSE)),"",IFERROR(VLOOKUP($A1910,CLASSI!$B:$E,2,FALSE),""))</f>
        <v/>
      </c>
      <c r="C1910" s="12"/>
      <c r="D1910" s="12"/>
      <c r="M1910" s="10"/>
      <c r="N1910" s="10"/>
      <c r="U1910" s="42"/>
      <c r="V1910" s="42"/>
      <c r="W1910" s="42"/>
      <c r="X1910" s="24"/>
      <c r="Y1910" s="24"/>
      <c r="Z1910" s="24"/>
      <c r="AB1910" s="24"/>
    </row>
    <row r="1911" spans="1:28" s="11" customFormat="1" ht="20.100000000000001" customHeight="1" x14ac:dyDescent="0.25">
      <c r="A1911" s="12" t="str">
        <f>IF(ISBLANK(CLASSI!$B1926),"",IFERROR(CLASSI!$B1926,""))</f>
        <v/>
      </c>
      <c r="B1911" s="12" t="str">
        <f>IF(ISBLANK(VLOOKUP($A1911,CLASSI!$B:$E,2,FALSE)),"",IFERROR(VLOOKUP($A1911,CLASSI!$B:$E,2,FALSE),""))</f>
        <v/>
      </c>
      <c r="C1911" s="12"/>
      <c r="D1911" s="12"/>
      <c r="M1911" s="10"/>
      <c r="N1911" s="10"/>
      <c r="U1911" s="42"/>
      <c r="V1911" s="42"/>
      <c r="W1911" s="42"/>
      <c r="X1911" s="24"/>
      <c r="Y1911" s="24"/>
      <c r="Z1911" s="24"/>
      <c r="AB1911" s="24"/>
    </row>
    <row r="1912" spans="1:28" s="11" customFormat="1" ht="20.100000000000001" customHeight="1" x14ac:dyDescent="0.25">
      <c r="A1912" s="12" t="str">
        <f>IF(ISBLANK(CLASSI!$B1927),"",IFERROR(CLASSI!$B1927,""))</f>
        <v/>
      </c>
      <c r="B1912" s="12" t="str">
        <f>IF(ISBLANK(VLOOKUP($A1912,CLASSI!$B:$E,2,FALSE)),"",IFERROR(VLOOKUP($A1912,CLASSI!$B:$E,2,FALSE),""))</f>
        <v/>
      </c>
      <c r="C1912" s="12"/>
      <c r="D1912" s="12"/>
      <c r="M1912" s="10"/>
      <c r="N1912" s="10"/>
      <c r="U1912" s="42"/>
      <c r="V1912" s="42"/>
      <c r="W1912" s="42"/>
      <c r="X1912" s="24"/>
      <c r="Y1912" s="24"/>
      <c r="Z1912" s="24"/>
      <c r="AB1912" s="24"/>
    </row>
    <row r="1913" spans="1:28" s="11" customFormat="1" ht="20.100000000000001" customHeight="1" x14ac:dyDescent="0.25">
      <c r="A1913" s="12" t="str">
        <f>IF(ISBLANK(CLASSI!$B1928),"",IFERROR(CLASSI!$B1928,""))</f>
        <v/>
      </c>
      <c r="B1913" s="12" t="str">
        <f>IF(ISBLANK(VLOOKUP($A1913,CLASSI!$B:$E,2,FALSE)),"",IFERROR(VLOOKUP($A1913,CLASSI!$B:$E,2,FALSE),""))</f>
        <v/>
      </c>
      <c r="C1913" s="12"/>
      <c r="D1913" s="12"/>
      <c r="M1913" s="10"/>
      <c r="N1913" s="10"/>
      <c r="U1913" s="42"/>
      <c r="V1913" s="42"/>
      <c r="W1913" s="42"/>
      <c r="X1913" s="24"/>
      <c r="Y1913" s="24"/>
      <c r="Z1913" s="24"/>
      <c r="AB1913" s="24"/>
    </row>
    <row r="1914" spans="1:28" s="11" customFormat="1" ht="20.100000000000001" customHeight="1" x14ac:dyDescent="0.25">
      <c r="A1914" s="12" t="str">
        <f>IF(ISBLANK(CLASSI!$B1929),"",IFERROR(CLASSI!$B1929,""))</f>
        <v/>
      </c>
      <c r="B1914" s="12" t="str">
        <f>IF(ISBLANK(VLOOKUP($A1914,CLASSI!$B:$E,2,FALSE)),"",IFERROR(VLOOKUP($A1914,CLASSI!$B:$E,2,FALSE),""))</f>
        <v/>
      </c>
      <c r="C1914" s="12"/>
      <c r="D1914" s="12"/>
      <c r="M1914" s="10"/>
      <c r="N1914" s="10"/>
      <c r="U1914" s="42"/>
      <c r="V1914" s="42"/>
      <c r="W1914" s="42"/>
      <c r="X1914" s="24"/>
      <c r="Y1914" s="24"/>
      <c r="Z1914" s="24"/>
      <c r="AB1914" s="24"/>
    </row>
    <row r="1915" spans="1:28" s="11" customFormat="1" ht="20.100000000000001" customHeight="1" x14ac:dyDescent="0.25">
      <c r="A1915" s="12" t="str">
        <f>IF(ISBLANK(CLASSI!$B1930),"",IFERROR(CLASSI!$B1930,""))</f>
        <v/>
      </c>
      <c r="B1915" s="12" t="str">
        <f>IF(ISBLANK(VLOOKUP($A1915,CLASSI!$B:$E,2,FALSE)),"",IFERROR(VLOOKUP($A1915,CLASSI!$B:$E,2,FALSE),""))</f>
        <v/>
      </c>
      <c r="C1915" s="12"/>
      <c r="D1915" s="12"/>
      <c r="M1915" s="10"/>
      <c r="N1915" s="10"/>
      <c r="U1915" s="42"/>
      <c r="V1915" s="42"/>
      <c r="W1915" s="42"/>
      <c r="X1915" s="24"/>
      <c r="Y1915" s="24"/>
      <c r="Z1915" s="24"/>
      <c r="AB1915" s="24"/>
    </row>
    <row r="1916" spans="1:28" s="11" customFormat="1" ht="20.100000000000001" customHeight="1" x14ac:dyDescent="0.25">
      <c r="A1916" s="12" t="str">
        <f>IF(ISBLANK(CLASSI!$B1931),"",IFERROR(CLASSI!$B1931,""))</f>
        <v/>
      </c>
      <c r="B1916" s="12" t="str">
        <f>IF(ISBLANK(VLOOKUP($A1916,CLASSI!$B:$E,2,FALSE)),"",IFERROR(VLOOKUP($A1916,CLASSI!$B:$E,2,FALSE),""))</f>
        <v/>
      </c>
      <c r="C1916" s="12"/>
      <c r="D1916" s="12"/>
      <c r="M1916" s="10"/>
      <c r="N1916" s="10"/>
      <c r="U1916" s="42"/>
      <c r="V1916" s="42"/>
      <c r="W1916" s="42"/>
      <c r="X1916" s="24"/>
      <c r="Y1916" s="24"/>
      <c r="Z1916" s="24"/>
      <c r="AB1916" s="24"/>
    </row>
    <row r="1917" spans="1:28" s="11" customFormat="1" ht="20.100000000000001" customHeight="1" x14ac:dyDescent="0.25">
      <c r="A1917" s="12" t="str">
        <f>IF(ISBLANK(CLASSI!$B1932),"",IFERROR(CLASSI!$B1932,""))</f>
        <v/>
      </c>
      <c r="B1917" s="12" t="str">
        <f>IF(ISBLANK(VLOOKUP($A1917,CLASSI!$B:$E,2,FALSE)),"",IFERROR(VLOOKUP($A1917,CLASSI!$B:$E,2,FALSE),""))</f>
        <v/>
      </c>
      <c r="C1917" s="12"/>
      <c r="D1917" s="12"/>
      <c r="M1917" s="10"/>
      <c r="N1917" s="10"/>
      <c r="U1917" s="42"/>
      <c r="V1917" s="42"/>
      <c r="W1917" s="42"/>
      <c r="X1917" s="24"/>
      <c r="Y1917" s="24"/>
      <c r="Z1917" s="24"/>
      <c r="AB1917" s="24"/>
    </row>
    <row r="1918" spans="1:28" s="11" customFormat="1" ht="20.100000000000001" customHeight="1" x14ac:dyDescent="0.25">
      <c r="A1918" s="12" t="str">
        <f>IF(ISBLANK(CLASSI!$B1933),"",IFERROR(CLASSI!$B1933,""))</f>
        <v/>
      </c>
      <c r="B1918" s="12" t="str">
        <f>IF(ISBLANK(VLOOKUP($A1918,CLASSI!$B:$E,2,FALSE)),"",IFERROR(VLOOKUP($A1918,CLASSI!$B:$E,2,FALSE),""))</f>
        <v/>
      </c>
      <c r="C1918" s="12"/>
      <c r="D1918" s="12"/>
      <c r="M1918" s="10"/>
      <c r="N1918" s="10"/>
      <c r="U1918" s="42"/>
      <c r="V1918" s="42"/>
      <c r="W1918" s="42"/>
      <c r="X1918" s="24"/>
      <c r="Y1918" s="24"/>
      <c r="Z1918" s="24"/>
      <c r="AB1918" s="24"/>
    </row>
    <row r="1919" spans="1:28" s="11" customFormat="1" ht="20.100000000000001" customHeight="1" x14ac:dyDescent="0.25">
      <c r="A1919" s="12" t="str">
        <f>IF(ISBLANK(CLASSI!$B1934),"",IFERROR(CLASSI!$B1934,""))</f>
        <v/>
      </c>
      <c r="B1919" s="12" t="str">
        <f>IF(ISBLANK(VLOOKUP($A1919,CLASSI!$B:$E,2,FALSE)),"",IFERROR(VLOOKUP($A1919,CLASSI!$B:$E,2,FALSE),""))</f>
        <v/>
      </c>
      <c r="C1919" s="12"/>
      <c r="D1919" s="12"/>
      <c r="M1919" s="10"/>
      <c r="N1919" s="10"/>
      <c r="U1919" s="42"/>
      <c r="V1919" s="42"/>
      <c r="W1919" s="42"/>
      <c r="X1919" s="24"/>
      <c r="Y1919" s="24"/>
      <c r="Z1919" s="24"/>
      <c r="AB1919" s="24"/>
    </row>
    <row r="1920" spans="1:28" s="11" customFormat="1" ht="20.100000000000001" customHeight="1" x14ac:dyDescent="0.25">
      <c r="A1920" s="12" t="str">
        <f>IF(ISBLANK(CLASSI!$B1935),"",IFERROR(CLASSI!$B1935,""))</f>
        <v/>
      </c>
      <c r="B1920" s="12" t="str">
        <f>IF(ISBLANK(VLOOKUP($A1920,CLASSI!$B:$E,2,FALSE)),"",IFERROR(VLOOKUP($A1920,CLASSI!$B:$E,2,FALSE),""))</f>
        <v/>
      </c>
      <c r="C1920" s="12"/>
      <c r="D1920" s="12"/>
      <c r="M1920" s="10"/>
      <c r="N1920" s="10"/>
      <c r="U1920" s="42"/>
      <c r="V1920" s="42"/>
      <c r="W1920" s="42"/>
      <c r="X1920" s="24"/>
      <c r="Y1920" s="24"/>
      <c r="Z1920" s="24"/>
      <c r="AB1920" s="24"/>
    </row>
    <row r="1921" spans="1:28" s="11" customFormat="1" ht="20.100000000000001" customHeight="1" x14ac:dyDescent="0.25">
      <c r="A1921" s="12" t="str">
        <f>IF(ISBLANK(CLASSI!$B1936),"",IFERROR(CLASSI!$B1936,""))</f>
        <v/>
      </c>
      <c r="B1921" s="12" t="str">
        <f>IF(ISBLANK(VLOOKUP($A1921,CLASSI!$B:$E,2,FALSE)),"",IFERROR(VLOOKUP($A1921,CLASSI!$B:$E,2,FALSE),""))</f>
        <v/>
      </c>
      <c r="C1921" s="12"/>
      <c r="D1921" s="12"/>
      <c r="M1921" s="10"/>
      <c r="N1921" s="10"/>
      <c r="U1921" s="42"/>
      <c r="V1921" s="42"/>
      <c r="W1921" s="42"/>
      <c r="X1921" s="24"/>
      <c r="Y1921" s="24"/>
      <c r="Z1921" s="24"/>
      <c r="AB1921" s="24"/>
    </row>
    <row r="1922" spans="1:28" s="11" customFormat="1" ht="20.100000000000001" customHeight="1" x14ac:dyDescent="0.25">
      <c r="A1922" s="12" t="str">
        <f>IF(ISBLANK(CLASSI!$B1937),"",IFERROR(CLASSI!$B1937,""))</f>
        <v/>
      </c>
      <c r="B1922" s="12" t="str">
        <f>IF(ISBLANK(VLOOKUP($A1922,CLASSI!$B:$E,2,FALSE)),"",IFERROR(VLOOKUP($A1922,CLASSI!$B:$E,2,FALSE),""))</f>
        <v/>
      </c>
      <c r="C1922" s="12"/>
      <c r="D1922" s="12"/>
      <c r="M1922" s="10"/>
      <c r="N1922" s="10"/>
      <c r="U1922" s="42"/>
      <c r="V1922" s="42"/>
      <c r="W1922" s="42"/>
      <c r="X1922" s="24"/>
      <c r="Y1922" s="24"/>
      <c r="Z1922" s="24"/>
      <c r="AB1922" s="24"/>
    </row>
    <row r="1923" spans="1:28" s="11" customFormat="1" ht="20.100000000000001" customHeight="1" x14ac:dyDescent="0.25">
      <c r="A1923" s="12" t="str">
        <f>IF(ISBLANK(CLASSI!$B1938),"",IFERROR(CLASSI!$B1938,""))</f>
        <v/>
      </c>
      <c r="B1923" s="12" t="str">
        <f>IF(ISBLANK(VLOOKUP($A1923,CLASSI!$B:$E,2,FALSE)),"",IFERROR(VLOOKUP($A1923,CLASSI!$B:$E,2,FALSE),""))</f>
        <v/>
      </c>
      <c r="C1923" s="12"/>
      <c r="D1923" s="12"/>
      <c r="M1923" s="10"/>
      <c r="N1923" s="10"/>
      <c r="U1923" s="42"/>
      <c r="V1923" s="42"/>
      <c r="W1923" s="42"/>
      <c r="X1923" s="24"/>
      <c r="Y1923" s="24"/>
      <c r="Z1923" s="24"/>
      <c r="AB1923" s="24"/>
    </row>
    <row r="1924" spans="1:28" s="11" customFormat="1" ht="20.100000000000001" customHeight="1" x14ac:dyDescent="0.25">
      <c r="A1924" s="12" t="str">
        <f>IF(ISBLANK(CLASSI!$B1939),"",IFERROR(CLASSI!$B1939,""))</f>
        <v/>
      </c>
      <c r="B1924" s="12" t="str">
        <f>IF(ISBLANK(VLOOKUP($A1924,CLASSI!$B:$E,2,FALSE)),"",IFERROR(VLOOKUP($A1924,CLASSI!$B:$E,2,FALSE),""))</f>
        <v/>
      </c>
      <c r="C1924" s="12"/>
      <c r="D1924" s="12"/>
      <c r="M1924" s="10"/>
      <c r="N1924" s="10"/>
      <c r="U1924" s="42"/>
      <c r="V1924" s="42"/>
      <c r="W1924" s="42"/>
      <c r="X1924" s="24"/>
      <c r="Y1924" s="24"/>
      <c r="Z1924" s="24"/>
      <c r="AB1924" s="24"/>
    </row>
    <row r="1925" spans="1:28" s="11" customFormat="1" ht="20.100000000000001" customHeight="1" x14ac:dyDescent="0.25">
      <c r="A1925" s="12" t="str">
        <f>IF(ISBLANK(CLASSI!$B1940),"",IFERROR(CLASSI!$B1940,""))</f>
        <v/>
      </c>
      <c r="B1925" s="12" t="str">
        <f>IF(ISBLANK(VLOOKUP($A1925,CLASSI!$B:$E,2,FALSE)),"",IFERROR(VLOOKUP($A1925,CLASSI!$B:$E,2,FALSE),""))</f>
        <v/>
      </c>
      <c r="C1925" s="12"/>
      <c r="D1925" s="12"/>
      <c r="M1925" s="10"/>
      <c r="N1925" s="10"/>
      <c r="U1925" s="42"/>
      <c r="V1925" s="42"/>
      <c r="W1925" s="42"/>
      <c r="X1925" s="24"/>
      <c r="Y1925" s="24"/>
      <c r="Z1925" s="24"/>
      <c r="AB1925" s="24"/>
    </row>
    <row r="1926" spans="1:28" s="11" customFormat="1" ht="20.100000000000001" customHeight="1" x14ac:dyDescent="0.25">
      <c r="A1926" s="12" t="str">
        <f>IF(ISBLANK(CLASSI!$B1941),"",IFERROR(CLASSI!$B1941,""))</f>
        <v/>
      </c>
      <c r="B1926" s="12" t="str">
        <f>IF(ISBLANK(VLOOKUP($A1926,CLASSI!$B:$E,2,FALSE)),"",IFERROR(VLOOKUP($A1926,CLASSI!$B:$E,2,FALSE),""))</f>
        <v/>
      </c>
      <c r="C1926" s="12"/>
      <c r="D1926" s="12"/>
      <c r="M1926" s="10"/>
      <c r="N1926" s="10"/>
      <c r="U1926" s="42"/>
      <c r="V1926" s="42"/>
      <c r="W1926" s="42"/>
      <c r="X1926" s="24"/>
      <c r="Y1926" s="24"/>
      <c r="Z1926" s="24"/>
      <c r="AB1926" s="24"/>
    </row>
    <row r="1927" spans="1:28" s="11" customFormat="1" ht="20.100000000000001" customHeight="1" x14ac:dyDescent="0.25">
      <c r="A1927" s="12" t="str">
        <f>IF(ISBLANK(CLASSI!$B1942),"",IFERROR(CLASSI!$B1942,""))</f>
        <v/>
      </c>
      <c r="B1927" s="12" t="str">
        <f>IF(ISBLANK(VLOOKUP($A1927,CLASSI!$B:$E,2,FALSE)),"",IFERROR(VLOOKUP($A1927,CLASSI!$B:$E,2,FALSE),""))</f>
        <v/>
      </c>
      <c r="C1927" s="12"/>
      <c r="D1927" s="12"/>
      <c r="M1927" s="10"/>
      <c r="N1927" s="10"/>
      <c r="U1927" s="42"/>
      <c r="V1927" s="42"/>
      <c r="W1927" s="42"/>
      <c r="X1927" s="24"/>
      <c r="Y1927" s="24"/>
      <c r="Z1927" s="24"/>
      <c r="AB1927" s="24"/>
    </row>
    <row r="1928" spans="1:28" s="11" customFormat="1" ht="20.100000000000001" customHeight="1" x14ac:dyDescent="0.25">
      <c r="A1928" s="12" t="str">
        <f>IF(ISBLANK(CLASSI!$B1943),"",IFERROR(CLASSI!$B1943,""))</f>
        <v/>
      </c>
      <c r="B1928" s="12" t="str">
        <f>IF(ISBLANK(VLOOKUP($A1928,CLASSI!$B:$E,2,FALSE)),"",IFERROR(VLOOKUP($A1928,CLASSI!$B:$E,2,FALSE),""))</f>
        <v/>
      </c>
      <c r="C1928" s="12"/>
      <c r="D1928" s="12"/>
      <c r="M1928" s="10"/>
      <c r="N1928" s="10"/>
      <c r="U1928" s="42"/>
      <c r="V1928" s="42"/>
      <c r="W1928" s="42"/>
      <c r="X1928" s="24"/>
      <c r="Y1928" s="24"/>
      <c r="Z1928" s="24"/>
      <c r="AB1928" s="24"/>
    </row>
    <row r="1929" spans="1:28" s="11" customFormat="1" ht="20.100000000000001" customHeight="1" x14ac:dyDescent="0.25">
      <c r="A1929" s="12" t="str">
        <f>IF(ISBLANK(CLASSI!$B1944),"",IFERROR(CLASSI!$B1944,""))</f>
        <v/>
      </c>
      <c r="B1929" s="12" t="str">
        <f>IF(ISBLANK(VLOOKUP($A1929,CLASSI!$B:$E,2,FALSE)),"",IFERROR(VLOOKUP($A1929,CLASSI!$B:$E,2,FALSE),""))</f>
        <v/>
      </c>
      <c r="C1929" s="12"/>
      <c r="D1929" s="12"/>
      <c r="M1929" s="10"/>
      <c r="N1929" s="10"/>
      <c r="U1929" s="42"/>
      <c r="V1929" s="42"/>
      <c r="W1929" s="42"/>
      <c r="X1929" s="24"/>
      <c r="Y1929" s="24"/>
      <c r="Z1929" s="24"/>
      <c r="AB1929" s="24"/>
    </row>
    <row r="1930" spans="1:28" s="11" customFormat="1" ht="20.100000000000001" customHeight="1" x14ac:dyDescent="0.25">
      <c r="A1930" s="12" t="str">
        <f>IF(ISBLANK(CLASSI!$B1945),"",IFERROR(CLASSI!$B1945,""))</f>
        <v/>
      </c>
      <c r="B1930" s="12" t="str">
        <f>IF(ISBLANK(VLOOKUP($A1930,CLASSI!$B:$E,2,FALSE)),"",IFERROR(VLOOKUP($A1930,CLASSI!$B:$E,2,FALSE),""))</f>
        <v/>
      </c>
      <c r="C1930" s="12"/>
      <c r="D1930" s="12"/>
      <c r="M1930" s="10"/>
      <c r="N1930" s="10"/>
      <c r="U1930" s="42"/>
      <c r="V1930" s="42"/>
      <c r="W1930" s="42"/>
      <c r="X1930" s="24"/>
      <c r="Y1930" s="24"/>
      <c r="Z1930" s="24"/>
      <c r="AB1930" s="24"/>
    </row>
    <row r="1931" spans="1:28" s="11" customFormat="1" ht="20.100000000000001" customHeight="1" x14ac:dyDescent="0.25">
      <c r="A1931" s="12" t="str">
        <f>IF(ISBLANK(CLASSI!$B1946),"",IFERROR(CLASSI!$B1946,""))</f>
        <v/>
      </c>
      <c r="B1931" s="12" t="str">
        <f>IF(ISBLANK(VLOOKUP($A1931,CLASSI!$B:$E,2,FALSE)),"",IFERROR(VLOOKUP($A1931,CLASSI!$B:$E,2,FALSE),""))</f>
        <v/>
      </c>
      <c r="C1931" s="12"/>
      <c r="D1931" s="12"/>
      <c r="M1931" s="10"/>
      <c r="N1931" s="10"/>
      <c r="U1931" s="42"/>
      <c r="V1931" s="42"/>
      <c r="W1931" s="42"/>
      <c r="X1931" s="24"/>
      <c r="Y1931" s="24"/>
      <c r="Z1931" s="24"/>
      <c r="AB1931" s="24"/>
    </row>
    <row r="1932" spans="1:28" s="11" customFormat="1" ht="20.100000000000001" customHeight="1" x14ac:dyDescent="0.25">
      <c r="A1932" s="12" t="str">
        <f>IF(ISBLANK(CLASSI!$B1947),"",IFERROR(CLASSI!$B1947,""))</f>
        <v/>
      </c>
      <c r="B1932" s="12" t="str">
        <f>IF(ISBLANK(VLOOKUP($A1932,CLASSI!$B:$E,2,FALSE)),"",IFERROR(VLOOKUP($A1932,CLASSI!$B:$E,2,FALSE),""))</f>
        <v/>
      </c>
      <c r="C1932" s="12"/>
      <c r="D1932" s="12"/>
      <c r="M1932" s="10"/>
      <c r="N1932" s="10"/>
      <c r="U1932" s="42"/>
      <c r="V1932" s="42"/>
      <c r="W1932" s="42"/>
      <c r="X1932" s="24"/>
      <c r="Y1932" s="24"/>
      <c r="Z1932" s="24"/>
      <c r="AB1932" s="24"/>
    </row>
    <row r="1933" spans="1:28" s="11" customFormat="1" ht="20.100000000000001" customHeight="1" x14ac:dyDescent="0.25">
      <c r="A1933" s="12" t="str">
        <f>IF(ISBLANK(CLASSI!$B1948),"",IFERROR(CLASSI!$B1948,""))</f>
        <v/>
      </c>
      <c r="B1933" s="12" t="str">
        <f>IF(ISBLANK(VLOOKUP($A1933,CLASSI!$B:$E,2,FALSE)),"",IFERROR(VLOOKUP($A1933,CLASSI!$B:$E,2,FALSE),""))</f>
        <v/>
      </c>
      <c r="C1933" s="12"/>
      <c r="D1933" s="12"/>
      <c r="M1933" s="10"/>
      <c r="N1933" s="10"/>
      <c r="U1933" s="42"/>
      <c r="V1933" s="42"/>
      <c r="W1933" s="42"/>
      <c r="X1933" s="24"/>
      <c r="Y1933" s="24"/>
      <c r="Z1933" s="24"/>
      <c r="AB1933" s="24"/>
    </row>
    <row r="1934" spans="1:28" s="11" customFormat="1" ht="20.100000000000001" customHeight="1" x14ac:dyDescent="0.25">
      <c r="A1934" s="12" t="str">
        <f>IF(ISBLANK(CLASSI!$B1949),"",IFERROR(CLASSI!$B1949,""))</f>
        <v/>
      </c>
      <c r="B1934" s="12" t="str">
        <f>IF(ISBLANK(VLOOKUP($A1934,CLASSI!$B:$E,2,FALSE)),"",IFERROR(VLOOKUP($A1934,CLASSI!$B:$E,2,FALSE),""))</f>
        <v/>
      </c>
      <c r="C1934" s="12"/>
      <c r="D1934" s="12"/>
      <c r="M1934" s="10"/>
      <c r="N1934" s="10"/>
      <c r="U1934" s="42"/>
      <c r="V1934" s="42"/>
      <c r="W1934" s="42"/>
      <c r="X1934" s="24"/>
      <c r="Y1934" s="24"/>
      <c r="Z1934" s="24"/>
      <c r="AB1934" s="24"/>
    </row>
    <row r="1935" spans="1:28" s="11" customFormat="1" ht="20.100000000000001" customHeight="1" x14ac:dyDescent="0.25">
      <c r="A1935" s="12" t="str">
        <f>IF(ISBLANK(CLASSI!$B1950),"",IFERROR(CLASSI!$B1950,""))</f>
        <v/>
      </c>
      <c r="B1935" s="12" t="str">
        <f>IF(ISBLANK(VLOOKUP($A1935,CLASSI!$B:$E,2,FALSE)),"",IFERROR(VLOOKUP($A1935,CLASSI!$B:$E,2,FALSE),""))</f>
        <v/>
      </c>
      <c r="C1935" s="12"/>
      <c r="D1935" s="12"/>
      <c r="M1935" s="10"/>
      <c r="N1935" s="10"/>
      <c r="U1935" s="42"/>
      <c r="V1935" s="42"/>
      <c r="W1935" s="42"/>
      <c r="X1935" s="24"/>
      <c r="Y1935" s="24"/>
      <c r="Z1935" s="24"/>
      <c r="AB1935" s="24"/>
    </row>
    <row r="1936" spans="1:28" s="11" customFormat="1" ht="20.100000000000001" customHeight="1" x14ac:dyDescent="0.25">
      <c r="A1936" s="12" t="str">
        <f>IF(ISBLANK(CLASSI!$B1951),"",IFERROR(CLASSI!$B1951,""))</f>
        <v/>
      </c>
      <c r="B1936" s="12" t="str">
        <f>IF(ISBLANK(VLOOKUP($A1936,CLASSI!$B:$E,2,FALSE)),"",IFERROR(VLOOKUP($A1936,CLASSI!$B:$E,2,FALSE),""))</f>
        <v/>
      </c>
      <c r="C1936" s="12"/>
      <c r="D1936" s="12"/>
      <c r="M1936" s="10"/>
      <c r="N1936" s="10"/>
      <c r="U1936" s="42"/>
      <c r="V1936" s="42"/>
      <c r="W1936" s="42"/>
      <c r="X1936" s="24"/>
      <c r="Y1936" s="24"/>
      <c r="Z1936" s="24"/>
      <c r="AB1936" s="24"/>
    </row>
    <row r="1937" spans="1:28" s="11" customFormat="1" ht="20.100000000000001" customHeight="1" x14ac:dyDescent="0.25">
      <c r="A1937" s="12" t="str">
        <f>IF(ISBLANK(CLASSI!$B1952),"",IFERROR(CLASSI!$B1952,""))</f>
        <v/>
      </c>
      <c r="B1937" s="12" t="str">
        <f>IF(ISBLANK(VLOOKUP($A1937,CLASSI!$B:$E,2,FALSE)),"",IFERROR(VLOOKUP($A1937,CLASSI!$B:$E,2,FALSE),""))</f>
        <v/>
      </c>
      <c r="C1937" s="12"/>
      <c r="D1937" s="12"/>
      <c r="M1937" s="10"/>
      <c r="N1937" s="10"/>
      <c r="U1937" s="42"/>
      <c r="V1937" s="42"/>
      <c r="W1937" s="42"/>
      <c r="X1937" s="24"/>
      <c r="Y1937" s="24"/>
      <c r="Z1937" s="24"/>
      <c r="AB1937" s="24"/>
    </row>
    <row r="1938" spans="1:28" s="11" customFormat="1" ht="20.100000000000001" customHeight="1" x14ac:dyDescent="0.25">
      <c r="A1938" s="12" t="str">
        <f>IF(ISBLANK(CLASSI!$B1953),"",IFERROR(CLASSI!$B1953,""))</f>
        <v/>
      </c>
      <c r="B1938" s="12" t="str">
        <f>IF(ISBLANK(VLOOKUP($A1938,CLASSI!$B:$E,2,FALSE)),"",IFERROR(VLOOKUP($A1938,CLASSI!$B:$E,2,FALSE),""))</f>
        <v/>
      </c>
      <c r="C1938" s="12"/>
      <c r="D1938" s="12"/>
      <c r="M1938" s="10"/>
      <c r="N1938" s="10"/>
      <c r="U1938" s="42"/>
      <c r="V1938" s="42"/>
      <c r="W1938" s="42"/>
      <c r="X1938" s="24"/>
      <c r="Y1938" s="24"/>
      <c r="Z1938" s="24"/>
      <c r="AB1938" s="24"/>
    </row>
    <row r="1939" spans="1:28" s="11" customFormat="1" ht="20.100000000000001" customHeight="1" x14ac:dyDescent="0.25">
      <c r="A1939" s="12" t="str">
        <f>IF(ISBLANK(CLASSI!$B1954),"",IFERROR(CLASSI!$B1954,""))</f>
        <v/>
      </c>
      <c r="B1939" s="12" t="str">
        <f>IF(ISBLANK(VLOOKUP($A1939,CLASSI!$B:$E,2,FALSE)),"",IFERROR(VLOOKUP($A1939,CLASSI!$B:$E,2,FALSE),""))</f>
        <v/>
      </c>
      <c r="C1939" s="12"/>
      <c r="D1939" s="12"/>
      <c r="M1939" s="10"/>
      <c r="N1939" s="10"/>
      <c r="U1939" s="42"/>
      <c r="V1939" s="42"/>
      <c r="W1939" s="42"/>
      <c r="X1939" s="24"/>
      <c r="Y1939" s="24"/>
      <c r="Z1939" s="24"/>
      <c r="AB1939" s="24"/>
    </row>
    <row r="1940" spans="1:28" s="11" customFormat="1" ht="20.100000000000001" customHeight="1" x14ac:dyDescent="0.25">
      <c r="A1940" s="12" t="str">
        <f>IF(ISBLANK(CLASSI!$B1955),"",IFERROR(CLASSI!$B1955,""))</f>
        <v/>
      </c>
      <c r="B1940" s="12" t="str">
        <f>IF(ISBLANK(VLOOKUP($A1940,CLASSI!$B:$E,2,FALSE)),"",IFERROR(VLOOKUP($A1940,CLASSI!$B:$E,2,FALSE),""))</f>
        <v/>
      </c>
      <c r="C1940" s="12"/>
      <c r="D1940" s="12"/>
      <c r="M1940" s="10"/>
      <c r="N1940" s="10"/>
      <c r="U1940" s="42"/>
      <c r="V1940" s="42"/>
      <c r="W1940" s="42"/>
      <c r="X1940" s="24"/>
      <c r="Y1940" s="24"/>
      <c r="Z1940" s="24"/>
      <c r="AB1940" s="24"/>
    </row>
    <row r="1941" spans="1:28" s="11" customFormat="1" ht="20.100000000000001" customHeight="1" x14ac:dyDescent="0.25">
      <c r="A1941" s="12" t="str">
        <f>IF(ISBLANK(CLASSI!$B1956),"",IFERROR(CLASSI!$B1956,""))</f>
        <v/>
      </c>
      <c r="B1941" s="12" t="str">
        <f>IF(ISBLANK(VLOOKUP($A1941,CLASSI!$B:$E,2,FALSE)),"",IFERROR(VLOOKUP($A1941,CLASSI!$B:$E,2,FALSE),""))</f>
        <v/>
      </c>
      <c r="C1941" s="12"/>
      <c r="D1941" s="12"/>
      <c r="M1941" s="10"/>
      <c r="N1941" s="10"/>
      <c r="U1941" s="42"/>
      <c r="V1941" s="42"/>
      <c r="W1941" s="42"/>
      <c r="X1941" s="24"/>
      <c r="Y1941" s="24"/>
      <c r="Z1941" s="24"/>
      <c r="AB1941" s="24"/>
    </row>
    <row r="1942" spans="1:28" s="11" customFormat="1" ht="20.100000000000001" customHeight="1" x14ac:dyDescent="0.25">
      <c r="A1942" s="12" t="str">
        <f>IF(ISBLANK(CLASSI!$B1957),"",IFERROR(CLASSI!$B1957,""))</f>
        <v/>
      </c>
      <c r="B1942" s="12" t="str">
        <f>IF(ISBLANK(VLOOKUP($A1942,CLASSI!$B:$E,2,FALSE)),"",IFERROR(VLOOKUP($A1942,CLASSI!$B:$E,2,FALSE),""))</f>
        <v/>
      </c>
      <c r="C1942" s="12"/>
      <c r="D1942" s="12"/>
      <c r="M1942" s="10"/>
      <c r="N1942" s="10"/>
      <c r="U1942" s="42"/>
      <c r="V1942" s="42"/>
      <c r="W1942" s="42"/>
      <c r="X1942" s="24"/>
      <c r="Y1942" s="24"/>
      <c r="Z1942" s="24"/>
      <c r="AB1942" s="24"/>
    </row>
    <row r="1943" spans="1:28" s="11" customFormat="1" ht="20.100000000000001" customHeight="1" x14ac:dyDescent="0.25">
      <c r="A1943" s="12" t="str">
        <f>IF(ISBLANK(CLASSI!$B1958),"",IFERROR(CLASSI!$B1958,""))</f>
        <v/>
      </c>
      <c r="B1943" s="12" t="str">
        <f>IF(ISBLANK(VLOOKUP($A1943,CLASSI!$B:$E,2,FALSE)),"",IFERROR(VLOOKUP($A1943,CLASSI!$B:$E,2,FALSE),""))</f>
        <v/>
      </c>
      <c r="C1943" s="12"/>
      <c r="D1943" s="12"/>
      <c r="M1943" s="10"/>
      <c r="N1943" s="10"/>
      <c r="U1943" s="42"/>
      <c r="V1943" s="42"/>
      <c r="W1943" s="42"/>
      <c r="X1943" s="24"/>
      <c r="Y1943" s="24"/>
      <c r="Z1943" s="24"/>
      <c r="AB1943" s="24"/>
    </row>
    <row r="1944" spans="1:28" s="11" customFormat="1" ht="20.100000000000001" customHeight="1" x14ac:dyDescent="0.25">
      <c r="A1944" s="12" t="str">
        <f>IF(ISBLANK(CLASSI!$B1959),"",IFERROR(CLASSI!$B1959,""))</f>
        <v/>
      </c>
      <c r="B1944" s="12" t="str">
        <f>IF(ISBLANK(VLOOKUP($A1944,CLASSI!$B:$E,2,FALSE)),"",IFERROR(VLOOKUP($A1944,CLASSI!$B:$E,2,FALSE),""))</f>
        <v/>
      </c>
      <c r="C1944" s="12"/>
      <c r="D1944" s="12"/>
      <c r="M1944" s="10"/>
      <c r="N1944" s="10"/>
      <c r="U1944" s="42"/>
      <c r="V1944" s="42"/>
      <c r="W1944" s="42"/>
      <c r="X1944" s="24"/>
      <c r="Y1944" s="24"/>
      <c r="Z1944" s="24"/>
      <c r="AB1944" s="24"/>
    </row>
    <row r="1945" spans="1:28" s="11" customFormat="1" ht="20.100000000000001" customHeight="1" x14ac:dyDescent="0.25">
      <c r="A1945" s="12" t="str">
        <f>IF(ISBLANK(CLASSI!$B1960),"",IFERROR(CLASSI!$B1960,""))</f>
        <v/>
      </c>
      <c r="B1945" s="12" t="str">
        <f>IF(ISBLANK(VLOOKUP($A1945,CLASSI!$B:$E,2,FALSE)),"",IFERROR(VLOOKUP($A1945,CLASSI!$B:$E,2,FALSE),""))</f>
        <v/>
      </c>
      <c r="C1945" s="12"/>
      <c r="D1945" s="12"/>
      <c r="M1945" s="10"/>
      <c r="N1945" s="10"/>
      <c r="U1945" s="42"/>
      <c r="V1945" s="42"/>
      <c r="W1945" s="42"/>
      <c r="X1945" s="24"/>
      <c r="Y1945" s="24"/>
      <c r="Z1945" s="24"/>
      <c r="AB1945" s="24"/>
    </row>
    <row r="1946" spans="1:28" s="11" customFormat="1" ht="20.100000000000001" customHeight="1" x14ac:dyDescent="0.25">
      <c r="A1946" s="12" t="str">
        <f>IF(ISBLANK(CLASSI!$B1961),"",IFERROR(CLASSI!$B1961,""))</f>
        <v/>
      </c>
      <c r="B1946" s="12" t="str">
        <f>IF(ISBLANK(VLOOKUP($A1946,CLASSI!$B:$E,2,FALSE)),"",IFERROR(VLOOKUP($A1946,CLASSI!$B:$E,2,FALSE),""))</f>
        <v/>
      </c>
      <c r="C1946" s="12"/>
      <c r="D1946" s="12"/>
      <c r="M1946" s="10"/>
      <c r="N1946" s="10"/>
      <c r="U1946" s="42"/>
      <c r="V1946" s="42"/>
      <c r="W1946" s="42"/>
      <c r="X1946" s="24"/>
      <c r="Y1946" s="24"/>
      <c r="Z1946" s="24"/>
      <c r="AB1946" s="24"/>
    </row>
    <row r="1947" spans="1:28" s="11" customFormat="1" ht="20.100000000000001" customHeight="1" x14ac:dyDescent="0.25">
      <c r="A1947" s="12" t="str">
        <f>IF(ISBLANK(CLASSI!$B1962),"",IFERROR(CLASSI!$B1962,""))</f>
        <v/>
      </c>
      <c r="B1947" s="12" t="str">
        <f>IF(ISBLANK(VLOOKUP($A1947,CLASSI!$B:$E,2,FALSE)),"",IFERROR(VLOOKUP($A1947,CLASSI!$B:$E,2,FALSE),""))</f>
        <v/>
      </c>
      <c r="C1947" s="12"/>
      <c r="D1947" s="12"/>
      <c r="M1947" s="10"/>
      <c r="N1947" s="10"/>
      <c r="U1947" s="42"/>
      <c r="V1947" s="42"/>
      <c r="W1947" s="42"/>
      <c r="X1947" s="24"/>
      <c r="Y1947" s="24"/>
      <c r="Z1947" s="24"/>
      <c r="AB1947" s="24"/>
    </row>
    <row r="1948" spans="1:28" s="11" customFormat="1" ht="20.100000000000001" customHeight="1" x14ac:dyDescent="0.25">
      <c r="A1948" s="12" t="str">
        <f>IF(ISBLANK(CLASSI!$B1963),"",IFERROR(CLASSI!$B1963,""))</f>
        <v/>
      </c>
      <c r="B1948" s="12" t="str">
        <f>IF(ISBLANK(VLOOKUP($A1948,CLASSI!$B:$E,2,FALSE)),"",IFERROR(VLOOKUP($A1948,CLASSI!$B:$E,2,FALSE),""))</f>
        <v/>
      </c>
      <c r="C1948" s="12"/>
      <c r="D1948" s="12"/>
      <c r="M1948" s="10"/>
      <c r="N1948" s="10"/>
      <c r="U1948" s="42"/>
      <c r="V1948" s="42"/>
      <c r="W1948" s="42"/>
      <c r="X1948" s="24"/>
      <c r="Y1948" s="24"/>
      <c r="Z1948" s="24"/>
      <c r="AB1948" s="24"/>
    </row>
    <row r="1949" spans="1:28" s="11" customFormat="1" ht="20.100000000000001" customHeight="1" x14ac:dyDescent="0.25">
      <c r="A1949" s="12" t="str">
        <f>IF(ISBLANK(CLASSI!$B1964),"",IFERROR(CLASSI!$B1964,""))</f>
        <v/>
      </c>
      <c r="B1949" s="12" t="str">
        <f>IF(ISBLANK(VLOOKUP($A1949,CLASSI!$B:$E,2,FALSE)),"",IFERROR(VLOOKUP($A1949,CLASSI!$B:$E,2,FALSE),""))</f>
        <v/>
      </c>
      <c r="C1949" s="12"/>
      <c r="D1949" s="12"/>
      <c r="M1949" s="10"/>
      <c r="N1949" s="10"/>
      <c r="U1949" s="42"/>
      <c r="V1949" s="42"/>
      <c r="W1949" s="42"/>
      <c r="X1949" s="24"/>
      <c r="Y1949" s="24"/>
      <c r="Z1949" s="24"/>
      <c r="AB1949" s="24"/>
    </row>
    <row r="1950" spans="1:28" s="11" customFormat="1" ht="20.100000000000001" customHeight="1" x14ac:dyDescent="0.25">
      <c r="A1950" s="12" t="str">
        <f>IF(ISBLANK(CLASSI!$B1965),"",IFERROR(CLASSI!$B1965,""))</f>
        <v/>
      </c>
      <c r="B1950" s="12" t="str">
        <f>IF(ISBLANK(VLOOKUP($A1950,CLASSI!$B:$E,2,FALSE)),"",IFERROR(VLOOKUP($A1950,CLASSI!$B:$E,2,FALSE),""))</f>
        <v/>
      </c>
      <c r="C1950" s="12"/>
      <c r="D1950" s="12"/>
      <c r="M1950" s="10"/>
      <c r="N1950" s="10"/>
      <c r="U1950" s="42"/>
      <c r="V1950" s="42"/>
      <c r="W1950" s="42"/>
      <c r="X1950" s="24"/>
      <c r="Y1950" s="24"/>
      <c r="Z1950" s="24"/>
      <c r="AB1950" s="24"/>
    </row>
    <row r="1951" spans="1:28" s="11" customFormat="1" ht="20.100000000000001" customHeight="1" x14ac:dyDescent="0.25">
      <c r="A1951" s="12" t="str">
        <f>IF(ISBLANK(CLASSI!$B1966),"",IFERROR(CLASSI!$B1966,""))</f>
        <v/>
      </c>
      <c r="B1951" s="12" t="str">
        <f>IF(ISBLANK(VLOOKUP($A1951,CLASSI!$B:$E,2,FALSE)),"",IFERROR(VLOOKUP($A1951,CLASSI!$B:$E,2,FALSE),""))</f>
        <v/>
      </c>
      <c r="C1951" s="12"/>
      <c r="D1951" s="12"/>
      <c r="M1951" s="10"/>
      <c r="N1951" s="10"/>
      <c r="U1951" s="42"/>
      <c r="V1951" s="42"/>
      <c r="W1951" s="42"/>
      <c r="X1951" s="24"/>
      <c r="Y1951" s="24"/>
      <c r="Z1951" s="24"/>
      <c r="AB1951" s="24"/>
    </row>
    <row r="1952" spans="1:28" s="11" customFormat="1" ht="20.100000000000001" customHeight="1" x14ac:dyDescent="0.25">
      <c r="A1952" s="12" t="str">
        <f>IF(ISBLANK(CLASSI!$B1967),"",IFERROR(CLASSI!$B1967,""))</f>
        <v/>
      </c>
      <c r="B1952" s="12" t="str">
        <f>IF(ISBLANK(VLOOKUP($A1952,CLASSI!$B:$E,2,FALSE)),"",IFERROR(VLOOKUP($A1952,CLASSI!$B:$E,2,FALSE),""))</f>
        <v/>
      </c>
      <c r="C1952" s="12"/>
      <c r="D1952" s="12"/>
      <c r="M1952" s="10"/>
      <c r="N1952" s="10"/>
      <c r="U1952" s="42"/>
      <c r="V1952" s="42"/>
      <c r="W1952" s="42"/>
      <c r="X1952" s="24"/>
      <c r="Y1952" s="24"/>
      <c r="Z1952" s="24"/>
      <c r="AB1952" s="24"/>
    </row>
    <row r="1953" spans="1:28" s="11" customFormat="1" ht="20.100000000000001" customHeight="1" x14ac:dyDescent="0.25">
      <c r="A1953" s="12" t="str">
        <f>IF(ISBLANK(CLASSI!$B1968),"",IFERROR(CLASSI!$B1968,""))</f>
        <v/>
      </c>
      <c r="B1953" s="12" t="str">
        <f>IF(ISBLANK(VLOOKUP($A1953,CLASSI!$B:$E,2,FALSE)),"",IFERROR(VLOOKUP($A1953,CLASSI!$B:$E,2,FALSE),""))</f>
        <v/>
      </c>
      <c r="C1953" s="12"/>
      <c r="D1953" s="12"/>
      <c r="M1953" s="10"/>
      <c r="N1953" s="10"/>
      <c r="U1953" s="42"/>
      <c r="V1953" s="42"/>
      <c r="W1953" s="42"/>
      <c r="X1953" s="24"/>
      <c r="Y1953" s="24"/>
      <c r="Z1953" s="24"/>
      <c r="AB1953" s="24"/>
    </row>
    <row r="1954" spans="1:28" s="11" customFormat="1" ht="20.100000000000001" customHeight="1" x14ac:dyDescent="0.25">
      <c r="A1954" s="12" t="str">
        <f>IF(ISBLANK(CLASSI!$B1969),"",IFERROR(CLASSI!$B1969,""))</f>
        <v/>
      </c>
      <c r="B1954" s="12" t="str">
        <f>IF(ISBLANK(VLOOKUP($A1954,CLASSI!$B:$E,2,FALSE)),"",IFERROR(VLOOKUP($A1954,CLASSI!$B:$E,2,FALSE),""))</f>
        <v/>
      </c>
      <c r="C1954" s="12"/>
      <c r="D1954" s="12"/>
      <c r="M1954" s="10"/>
      <c r="N1954" s="10"/>
      <c r="U1954" s="42"/>
      <c r="V1954" s="42"/>
      <c r="W1954" s="42"/>
      <c r="X1954" s="24"/>
      <c r="Y1954" s="24"/>
      <c r="Z1954" s="24"/>
      <c r="AB1954" s="24"/>
    </row>
    <row r="1955" spans="1:28" s="11" customFormat="1" ht="20.100000000000001" customHeight="1" x14ac:dyDescent="0.25">
      <c r="A1955" s="12" t="str">
        <f>IF(ISBLANK(CLASSI!$B1970),"",IFERROR(CLASSI!$B1970,""))</f>
        <v/>
      </c>
      <c r="B1955" s="12" t="str">
        <f>IF(ISBLANK(VLOOKUP($A1955,CLASSI!$B:$E,2,FALSE)),"",IFERROR(VLOOKUP($A1955,CLASSI!$B:$E,2,FALSE),""))</f>
        <v/>
      </c>
      <c r="C1955" s="12"/>
      <c r="D1955" s="12"/>
      <c r="M1955" s="10"/>
      <c r="N1955" s="10"/>
      <c r="U1955" s="42"/>
      <c r="V1955" s="42"/>
      <c r="W1955" s="42"/>
      <c r="X1955" s="24"/>
      <c r="Y1955" s="24"/>
      <c r="Z1955" s="24"/>
      <c r="AB1955" s="24"/>
    </row>
    <row r="1956" spans="1:28" s="11" customFormat="1" ht="20.100000000000001" customHeight="1" x14ac:dyDescent="0.25">
      <c r="A1956" s="12" t="str">
        <f>IF(ISBLANK(CLASSI!$B1971),"",IFERROR(CLASSI!$B1971,""))</f>
        <v/>
      </c>
      <c r="B1956" s="12" t="str">
        <f>IF(ISBLANK(VLOOKUP($A1956,CLASSI!$B:$E,2,FALSE)),"",IFERROR(VLOOKUP($A1956,CLASSI!$B:$E,2,FALSE),""))</f>
        <v/>
      </c>
      <c r="C1956" s="12"/>
      <c r="D1956" s="12"/>
      <c r="M1956" s="10"/>
      <c r="N1956" s="10"/>
      <c r="U1956" s="42"/>
      <c r="V1956" s="42"/>
      <c r="W1956" s="42"/>
      <c r="X1956" s="24"/>
      <c r="Y1956" s="24"/>
      <c r="Z1956" s="24"/>
      <c r="AB1956" s="24"/>
    </row>
    <row r="1957" spans="1:28" s="11" customFormat="1" ht="20.100000000000001" customHeight="1" x14ac:dyDescent="0.25">
      <c r="A1957" s="12" t="str">
        <f>IF(ISBLANK(CLASSI!$B1972),"",IFERROR(CLASSI!$B1972,""))</f>
        <v/>
      </c>
      <c r="B1957" s="12" t="str">
        <f>IF(ISBLANK(VLOOKUP($A1957,CLASSI!$B:$E,2,FALSE)),"",IFERROR(VLOOKUP($A1957,CLASSI!$B:$E,2,FALSE),""))</f>
        <v/>
      </c>
      <c r="C1957" s="12"/>
      <c r="D1957" s="12"/>
      <c r="M1957" s="10"/>
      <c r="N1957" s="10"/>
      <c r="U1957" s="42"/>
      <c r="V1957" s="42"/>
      <c r="W1957" s="42"/>
      <c r="X1957" s="24"/>
      <c r="Y1957" s="24"/>
      <c r="Z1957" s="24"/>
      <c r="AB1957" s="24"/>
    </row>
    <row r="1958" spans="1:28" s="11" customFormat="1" ht="20.100000000000001" customHeight="1" x14ac:dyDescent="0.25">
      <c r="A1958" s="12" t="str">
        <f>IF(ISBLANK(CLASSI!$B1973),"",IFERROR(CLASSI!$B1973,""))</f>
        <v/>
      </c>
      <c r="B1958" s="12" t="str">
        <f>IF(ISBLANK(VLOOKUP($A1958,CLASSI!$B:$E,2,FALSE)),"",IFERROR(VLOOKUP($A1958,CLASSI!$B:$E,2,FALSE),""))</f>
        <v/>
      </c>
      <c r="C1958" s="12"/>
      <c r="D1958" s="12"/>
      <c r="M1958" s="10"/>
      <c r="N1958" s="10"/>
      <c r="U1958" s="42"/>
      <c r="V1958" s="42"/>
      <c r="W1958" s="42"/>
      <c r="X1958" s="24"/>
      <c r="Y1958" s="24"/>
      <c r="Z1958" s="24"/>
      <c r="AB1958" s="24"/>
    </row>
    <row r="1959" spans="1:28" s="11" customFormat="1" ht="20.100000000000001" customHeight="1" x14ac:dyDescent="0.25">
      <c r="A1959" s="12" t="str">
        <f>IF(ISBLANK(CLASSI!$B1974),"",IFERROR(CLASSI!$B1974,""))</f>
        <v/>
      </c>
      <c r="B1959" s="12" t="str">
        <f>IF(ISBLANK(VLOOKUP($A1959,CLASSI!$B:$E,2,FALSE)),"",IFERROR(VLOOKUP($A1959,CLASSI!$B:$E,2,FALSE),""))</f>
        <v/>
      </c>
      <c r="C1959" s="12"/>
      <c r="D1959" s="12"/>
      <c r="M1959" s="10"/>
      <c r="N1959" s="10"/>
      <c r="U1959" s="42"/>
      <c r="V1959" s="42"/>
      <c r="W1959" s="42"/>
      <c r="X1959" s="24"/>
      <c r="Y1959" s="24"/>
      <c r="Z1959" s="24"/>
      <c r="AB1959" s="24"/>
    </row>
    <row r="1960" spans="1:28" s="11" customFormat="1" ht="20.100000000000001" customHeight="1" x14ac:dyDescent="0.25">
      <c r="A1960" s="12" t="str">
        <f>IF(ISBLANK(CLASSI!$B1975),"",IFERROR(CLASSI!$B1975,""))</f>
        <v/>
      </c>
      <c r="B1960" s="12" t="str">
        <f>IF(ISBLANK(VLOOKUP($A1960,CLASSI!$B:$E,2,FALSE)),"",IFERROR(VLOOKUP($A1960,CLASSI!$B:$E,2,FALSE),""))</f>
        <v/>
      </c>
      <c r="C1960" s="12"/>
      <c r="D1960" s="12"/>
      <c r="M1960" s="10"/>
      <c r="N1960" s="10"/>
      <c r="U1960" s="42"/>
      <c r="V1960" s="42"/>
      <c r="W1960" s="42"/>
      <c r="X1960" s="24"/>
      <c r="Y1960" s="24"/>
      <c r="Z1960" s="24"/>
      <c r="AB1960" s="24"/>
    </row>
    <row r="1961" spans="1:28" s="11" customFormat="1" ht="20.100000000000001" customHeight="1" x14ac:dyDescent="0.25">
      <c r="A1961" s="12" t="str">
        <f>IF(ISBLANK(CLASSI!$B1976),"",IFERROR(CLASSI!$B1976,""))</f>
        <v/>
      </c>
      <c r="B1961" s="12" t="str">
        <f>IF(ISBLANK(VLOOKUP($A1961,CLASSI!$B:$E,2,FALSE)),"",IFERROR(VLOOKUP($A1961,CLASSI!$B:$E,2,FALSE),""))</f>
        <v/>
      </c>
      <c r="C1961" s="12"/>
      <c r="D1961" s="12"/>
      <c r="M1961" s="10"/>
      <c r="N1961" s="10"/>
      <c r="U1961" s="42"/>
      <c r="V1961" s="42"/>
      <c r="W1961" s="42"/>
      <c r="X1961" s="24"/>
      <c r="Y1961" s="24"/>
      <c r="Z1961" s="24"/>
      <c r="AB1961" s="24"/>
    </row>
    <row r="1962" spans="1:28" s="11" customFormat="1" ht="20.100000000000001" customHeight="1" x14ac:dyDescent="0.25">
      <c r="A1962" s="12" t="str">
        <f>IF(ISBLANK(CLASSI!$B1977),"",IFERROR(CLASSI!$B1977,""))</f>
        <v/>
      </c>
      <c r="B1962" s="12" t="str">
        <f>IF(ISBLANK(VLOOKUP($A1962,CLASSI!$B:$E,2,FALSE)),"",IFERROR(VLOOKUP($A1962,CLASSI!$B:$E,2,FALSE),""))</f>
        <v/>
      </c>
      <c r="C1962" s="12"/>
      <c r="D1962" s="12"/>
      <c r="M1962" s="10"/>
      <c r="N1962" s="10"/>
      <c r="U1962" s="42"/>
      <c r="V1962" s="42"/>
      <c r="W1962" s="42"/>
      <c r="X1962" s="24"/>
      <c r="Y1962" s="24"/>
      <c r="Z1962" s="24"/>
      <c r="AB1962" s="24"/>
    </row>
    <row r="1963" spans="1:28" s="11" customFormat="1" ht="20.100000000000001" customHeight="1" x14ac:dyDescent="0.25">
      <c r="A1963" s="12" t="str">
        <f>IF(ISBLANK(CLASSI!$B1978),"",IFERROR(CLASSI!$B1978,""))</f>
        <v/>
      </c>
      <c r="B1963" s="12" t="str">
        <f>IF(ISBLANK(VLOOKUP($A1963,CLASSI!$B:$E,2,FALSE)),"",IFERROR(VLOOKUP($A1963,CLASSI!$B:$E,2,FALSE),""))</f>
        <v/>
      </c>
      <c r="C1963" s="12"/>
      <c r="D1963" s="12"/>
      <c r="M1963" s="10"/>
      <c r="N1963" s="10"/>
      <c r="U1963" s="42"/>
      <c r="V1963" s="42"/>
      <c r="W1963" s="42"/>
      <c r="X1963" s="24"/>
      <c r="Y1963" s="24"/>
      <c r="Z1963" s="24"/>
      <c r="AB1963" s="24"/>
    </row>
    <row r="1964" spans="1:28" s="11" customFormat="1" ht="20.100000000000001" customHeight="1" x14ac:dyDescent="0.25">
      <c r="A1964" s="12" t="str">
        <f>IF(ISBLANK(CLASSI!$B1979),"",IFERROR(CLASSI!$B1979,""))</f>
        <v/>
      </c>
      <c r="B1964" s="12" t="str">
        <f>IF(ISBLANK(VLOOKUP($A1964,CLASSI!$B:$E,2,FALSE)),"",IFERROR(VLOOKUP($A1964,CLASSI!$B:$E,2,FALSE),""))</f>
        <v/>
      </c>
      <c r="C1964" s="12"/>
      <c r="D1964" s="12"/>
      <c r="M1964" s="10"/>
      <c r="N1964" s="10"/>
      <c r="U1964" s="42"/>
      <c r="V1964" s="42"/>
      <c r="W1964" s="42"/>
      <c r="X1964" s="24"/>
      <c r="Y1964" s="24"/>
      <c r="Z1964" s="24"/>
      <c r="AB1964" s="24"/>
    </row>
    <row r="1965" spans="1:28" s="11" customFormat="1" ht="20.100000000000001" customHeight="1" x14ac:dyDescent="0.25">
      <c r="A1965" s="12" t="str">
        <f>IF(ISBLANK(CLASSI!$B1980),"",IFERROR(CLASSI!$B1980,""))</f>
        <v/>
      </c>
      <c r="B1965" s="12" t="str">
        <f>IF(ISBLANK(VLOOKUP($A1965,CLASSI!$B:$E,2,FALSE)),"",IFERROR(VLOOKUP($A1965,CLASSI!$B:$E,2,FALSE),""))</f>
        <v/>
      </c>
      <c r="C1965" s="12"/>
      <c r="D1965" s="12"/>
      <c r="M1965" s="10"/>
      <c r="N1965" s="10"/>
      <c r="U1965" s="42"/>
      <c r="V1965" s="42"/>
      <c r="W1965" s="42"/>
      <c r="X1965" s="24"/>
      <c r="Y1965" s="24"/>
      <c r="Z1965" s="24"/>
      <c r="AB1965" s="24"/>
    </row>
    <row r="1966" spans="1:28" s="11" customFormat="1" ht="20.100000000000001" customHeight="1" x14ac:dyDescent="0.25">
      <c r="A1966" s="12" t="str">
        <f>IF(ISBLANK(CLASSI!$B1981),"",IFERROR(CLASSI!$B1981,""))</f>
        <v/>
      </c>
      <c r="B1966" s="12" t="str">
        <f>IF(ISBLANK(VLOOKUP($A1966,CLASSI!$B:$E,2,FALSE)),"",IFERROR(VLOOKUP($A1966,CLASSI!$B:$E,2,FALSE),""))</f>
        <v/>
      </c>
      <c r="C1966" s="12"/>
      <c r="D1966" s="12"/>
      <c r="M1966" s="10"/>
      <c r="N1966" s="10"/>
      <c r="U1966" s="42"/>
      <c r="V1966" s="42"/>
      <c r="W1966" s="42"/>
      <c r="X1966" s="24"/>
      <c r="Y1966" s="24"/>
      <c r="Z1966" s="24"/>
      <c r="AB1966" s="24"/>
    </row>
    <row r="1967" spans="1:28" s="11" customFormat="1" ht="20.100000000000001" customHeight="1" x14ac:dyDescent="0.25">
      <c r="A1967" s="12" t="str">
        <f>IF(ISBLANK(CLASSI!$B1982),"",IFERROR(CLASSI!$B1982,""))</f>
        <v/>
      </c>
      <c r="B1967" s="12" t="str">
        <f>IF(ISBLANK(VLOOKUP($A1967,CLASSI!$B:$E,2,FALSE)),"",IFERROR(VLOOKUP($A1967,CLASSI!$B:$E,2,FALSE),""))</f>
        <v/>
      </c>
      <c r="C1967" s="12"/>
      <c r="D1967" s="12"/>
      <c r="M1967" s="10"/>
      <c r="N1967" s="10"/>
      <c r="U1967" s="42"/>
      <c r="V1967" s="42"/>
      <c r="W1967" s="42"/>
      <c r="X1967" s="24"/>
      <c r="Y1967" s="24"/>
      <c r="Z1967" s="24"/>
      <c r="AB1967" s="24"/>
    </row>
    <row r="1968" spans="1:28" s="11" customFormat="1" ht="20.100000000000001" customHeight="1" x14ac:dyDescent="0.25">
      <c r="A1968" s="12" t="str">
        <f>IF(ISBLANK(CLASSI!$B1983),"",IFERROR(CLASSI!$B1983,""))</f>
        <v/>
      </c>
      <c r="B1968" s="12" t="str">
        <f>IF(ISBLANK(VLOOKUP($A1968,CLASSI!$B:$E,2,FALSE)),"",IFERROR(VLOOKUP($A1968,CLASSI!$B:$E,2,FALSE),""))</f>
        <v/>
      </c>
      <c r="C1968" s="12"/>
      <c r="D1968" s="12"/>
      <c r="M1968" s="10"/>
      <c r="N1968" s="10"/>
      <c r="U1968" s="42"/>
      <c r="V1968" s="42"/>
      <c r="W1968" s="42"/>
      <c r="X1968" s="24"/>
      <c r="Y1968" s="24"/>
      <c r="Z1968" s="24"/>
      <c r="AB1968" s="24"/>
    </row>
    <row r="1969" spans="1:28" s="11" customFormat="1" ht="20.100000000000001" customHeight="1" x14ac:dyDescent="0.25">
      <c r="A1969" s="12" t="str">
        <f>IF(ISBLANK(CLASSI!$B1984),"",IFERROR(CLASSI!$B1984,""))</f>
        <v/>
      </c>
      <c r="B1969" s="12" t="str">
        <f>IF(ISBLANK(VLOOKUP($A1969,CLASSI!$B:$E,2,FALSE)),"",IFERROR(VLOOKUP($A1969,CLASSI!$B:$E,2,FALSE),""))</f>
        <v/>
      </c>
      <c r="C1969" s="12"/>
      <c r="D1969" s="12"/>
      <c r="M1969" s="10"/>
      <c r="N1969" s="10"/>
      <c r="U1969" s="42"/>
      <c r="V1969" s="42"/>
      <c r="W1969" s="42"/>
      <c r="X1969" s="24"/>
      <c r="Y1969" s="24"/>
      <c r="Z1969" s="24"/>
      <c r="AB1969" s="24"/>
    </row>
    <row r="1970" spans="1:28" s="11" customFormat="1" ht="20.100000000000001" customHeight="1" x14ac:dyDescent="0.25">
      <c r="A1970" s="12" t="str">
        <f>IF(ISBLANK(CLASSI!$B1985),"",IFERROR(CLASSI!$B1985,""))</f>
        <v/>
      </c>
      <c r="B1970" s="12" t="str">
        <f>IF(ISBLANK(VLOOKUP($A1970,CLASSI!$B:$E,2,FALSE)),"",IFERROR(VLOOKUP($A1970,CLASSI!$B:$E,2,FALSE),""))</f>
        <v/>
      </c>
      <c r="C1970" s="12"/>
      <c r="D1970" s="12"/>
      <c r="M1970" s="10"/>
      <c r="N1970" s="10"/>
      <c r="U1970" s="42"/>
      <c r="V1970" s="42"/>
      <c r="W1970" s="42"/>
      <c r="X1970" s="24"/>
      <c r="Y1970" s="24"/>
      <c r="Z1970" s="24"/>
      <c r="AB1970" s="24"/>
    </row>
    <row r="1971" spans="1:28" s="11" customFormat="1" ht="20.100000000000001" customHeight="1" x14ac:dyDescent="0.25">
      <c r="A1971" s="12" t="str">
        <f>IF(ISBLANK(CLASSI!$B1986),"",IFERROR(CLASSI!$B1986,""))</f>
        <v/>
      </c>
      <c r="B1971" s="12" t="str">
        <f>IF(ISBLANK(VLOOKUP($A1971,CLASSI!$B:$E,2,FALSE)),"",IFERROR(VLOOKUP($A1971,CLASSI!$B:$E,2,FALSE),""))</f>
        <v/>
      </c>
      <c r="C1971" s="12"/>
      <c r="D1971" s="12"/>
      <c r="M1971" s="10"/>
      <c r="N1971" s="10"/>
      <c r="U1971" s="42"/>
      <c r="V1971" s="42"/>
      <c r="W1971" s="42"/>
      <c r="X1971" s="24"/>
      <c r="Y1971" s="24"/>
      <c r="Z1971" s="24"/>
      <c r="AB1971" s="24"/>
    </row>
    <row r="1972" spans="1:28" s="11" customFormat="1" ht="20.100000000000001" customHeight="1" x14ac:dyDescent="0.25">
      <c r="A1972" s="12" t="str">
        <f>IF(ISBLANK(CLASSI!$B1987),"",IFERROR(CLASSI!$B1987,""))</f>
        <v/>
      </c>
      <c r="B1972" s="12" t="str">
        <f>IF(ISBLANK(VLOOKUP($A1972,CLASSI!$B:$E,2,FALSE)),"",IFERROR(VLOOKUP($A1972,CLASSI!$B:$E,2,FALSE),""))</f>
        <v/>
      </c>
      <c r="C1972" s="12"/>
      <c r="D1972" s="12"/>
      <c r="M1972" s="10"/>
      <c r="N1972" s="10"/>
      <c r="U1972" s="42"/>
      <c r="V1972" s="42"/>
      <c r="W1972" s="42"/>
      <c r="X1972" s="24"/>
      <c r="Y1972" s="24"/>
      <c r="Z1972" s="24"/>
      <c r="AB1972" s="24"/>
    </row>
    <row r="1973" spans="1:28" s="11" customFormat="1" ht="20.100000000000001" customHeight="1" x14ac:dyDescent="0.25">
      <c r="A1973" s="12" t="str">
        <f>IF(ISBLANK(CLASSI!$B1988),"",IFERROR(CLASSI!$B1988,""))</f>
        <v/>
      </c>
      <c r="B1973" s="12" t="str">
        <f>IF(ISBLANK(VLOOKUP($A1973,CLASSI!$B:$E,2,FALSE)),"",IFERROR(VLOOKUP($A1973,CLASSI!$B:$E,2,FALSE),""))</f>
        <v/>
      </c>
      <c r="C1973" s="12"/>
      <c r="D1973" s="12"/>
      <c r="M1973" s="10"/>
      <c r="N1973" s="10"/>
      <c r="U1973" s="42"/>
      <c r="V1973" s="42"/>
      <c r="W1973" s="42"/>
      <c r="X1973" s="24"/>
      <c r="Y1973" s="24"/>
      <c r="Z1973" s="24"/>
      <c r="AB1973" s="24"/>
    </row>
    <row r="1974" spans="1:28" s="11" customFormat="1" ht="20.100000000000001" customHeight="1" x14ac:dyDescent="0.25">
      <c r="A1974" s="12" t="str">
        <f>IF(ISBLANK(CLASSI!$B1989),"",IFERROR(CLASSI!$B1989,""))</f>
        <v/>
      </c>
      <c r="B1974" s="12" t="str">
        <f>IF(ISBLANK(VLOOKUP($A1974,CLASSI!$B:$E,2,FALSE)),"",IFERROR(VLOOKUP($A1974,CLASSI!$B:$E,2,FALSE),""))</f>
        <v/>
      </c>
      <c r="C1974" s="12"/>
      <c r="D1974" s="12"/>
      <c r="M1974" s="10"/>
      <c r="N1974" s="10"/>
      <c r="U1974" s="42"/>
      <c r="V1974" s="42"/>
      <c r="W1974" s="42"/>
      <c r="X1974" s="24"/>
      <c r="Y1974" s="24"/>
      <c r="Z1974" s="24"/>
      <c r="AB1974" s="24"/>
    </row>
    <row r="1975" spans="1:28" s="11" customFormat="1" ht="20.100000000000001" customHeight="1" x14ac:dyDescent="0.25">
      <c r="A1975" s="12" t="str">
        <f>IF(ISBLANK(CLASSI!$B1990),"",IFERROR(CLASSI!$B1990,""))</f>
        <v/>
      </c>
      <c r="B1975" s="12" t="str">
        <f>IF(ISBLANK(VLOOKUP($A1975,CLASSI!$B:$E,2,FALSE)),"",IFERROR(VLOOKUP($A1975,CLASSI!$B:$E,2,FALSE),""))</f>
        <v/>
      </c>
      <c r="C1975" s="12"/>
      <c r="D1975" s="12"/>
      <c r="M1975" s="10"/>
      <c r="N1975" s="10"/>
      <c r="U1975" s="42"/>
      <c r="V1975" s="42"/>
      <c r="W1975" s="42"/>
      <c r="X1975" s="24"/>
      <c r="Y1975" s="24"/>
      <c r="Z1975" s="24"/>
      <c r="AB1975" s="24"/>
    </row>
    <row r="1976" spans="1:28" s="11" customFormat="1" ht="20.100000000000001" customHeight="1" x14ac:dyDescent="0.25">
      <c r="A1976" s="12" t="str">
        <f>IF(ISBLANK(CLASSI!$B1991),"",IFERROR(CLASSI!$B1991,""))</f>
        <v/>
      </c>
      <c r="B1976" s="12" t="str">
        <f>IF(ISBLANK(VLOOKUP($A1976,CLASSI!$B:$E,2,FALSE)),"",IFERROR(VLOOKUP($A1976,CLASSI!$B:$E,2,FALSE),""))</f>
        <v/>
      </c>
      <c r="C1976" s="12"/>
      <c r="D1976" s="12"/>
      <c r="M1976" s="10"/>
      <c r="N1976" s="10"/>
      <c r="U1976" s="42"/>
      <c r="V1976" s="42"/>
      <c r="W1976" s="42"/>
      <c r="X1976" s="24"/>
      <c r="Y1976" s="24"/>
      <c r="Z1976" s="24"/>
      <c r="AB1976" s="24"/>
    </row>
    <row r="1977" spans="1:28" s="11" customFormat="1" ht="20.100000000000001" customHeight="1" x14ac:dyDescent="0.25">
      <c r="A1977" s="12" t="str">
        <f>IF(ISBLANK(CLASSI!$B1992),"",IFERROR(CLASSI!$B1992,""))</f>
        <v/>
      </c>
      <c r="B1977" s="12" t="str">
        <f>IF(ISBLANK(VLOOKUP($A1977,CLASSI!$B:$E,2,FALSE)),"",IFERROR(VLOOKUP($A1977,CLASSI!$B:$E,2,FALSE),""))</f>
        <v/>
      </c>
      <c r="C1977" s="12"/>
      <c r="D1977" s="12"/>
      <c r="M1977" s="10"/>
      <c r="N1977" s="10"/>
      <c r="U1977" s="42"/>
      <c r="V1977" s="42"/>
      <c r="W1977" s="42"/>
      <c r="X1977" s="24"/>
      <c r="Y1977" s="24"/>
      <c r="Z1977" s="24"/>
      <c r="AB1977" s="24"/>
    </row>
    <row r="1978" spans="1:28" s="11" customFormat="1" ht="20.100000000000001" customHeight="1" x14ac:dyDescent="0.25">
      <c r="A1978" s="12" t="str">
        <f>IF(ISBLANK(CLASSI!$B1993),"",IFERROR(CLASSI!$B1993,""))</f>
        <v/>
      </c>
      <c r="B1978" s="12" t="str">
        <f>IF(ISBLANK(VLOOKUP($A1978,CLASSI!$B:$E,2,FALSE)),"",IFERROR(VLOOKUP($A1978,CLASSI!$B:$E,2,FALSE),""))</f>
        <v/>
      </c>
      <c r="C1978" s="12"/>
      <c r="D1978" s="12"/>
      <c r="M1978" s="10"/>
      <c r="N1978" s="10"/>
      <c r="U1978" s="42"/>
      <c r="V1978" s="42"/>
      <c r="W1978" s="42"/>
      <c r="X1978" s="24"/>
      <c r="Y1978" s="24"/>
      <c r="Z1978" s="24"/>
      <c r="AB1978" s="24"/>
    </row>
    <row r="1979" spans="1:28" s="11" customFormat="1" ht="20.100000000000001" customHeight="1" x14ac:dyDescent="0.25">
      <c r="A1979" s="12" t="str">
        <f>IF(ISBLANK(CLASSI!$B1994),"",IFERROR(CLASSI!$B1994,""))</f>
        <v/>
      </c>
      <c r="B1979" s="12" t="str">
        <f>IF(ISBLANK(VLOOKUP($A1979,CLASSI!$B:$E,2,FALSE)),"",IFERROR(VLOOKUP($A1979,CLASSI!$B:$E,2,FALSE),""))</f>
        <v/>
      </c>
      <c r="C1979" s="12"/>
      <c r="D1979" s="12"/>
      <c r="M1979" s="10"/>
      <c r="N1979" s="10"/>
      <c r="U1979" s="42"/>
      <c r="V1979" s="42"/>
      <c r="W1979" s="42"/>
      <c r="X1979" s="24"/>
      <c r="Y1979" s="24"/>
      <c r="Z1979" s="24"/>
      <c r="AB1979" s="24"/>
    </row>
    <row r="1980" spans="1:28" s="11" customFormat="1" ht="20.100000000000001" customHeight="1" x14ac:dyDescent="0.25">
      <c r="A1980" s="12" t="str">
        <f>IF(ISBLANK(CLASSI!$B1995),"",IFERROR(CLASSI!$B1995,""))</f>
        <v/>
      </c>
      <c r="B1980" s="12" t="str">
        <f>IF(ISBLANK(VLOOKUP($A1980,CLASSI!$B:$E,2,FALSE)),"",IFERROR(VLOOKUP($A1980,CLASSI!$B:$E,2,FALSE),""))</f>
        <v/>
      </c>
      <c r="C1980" s="12"/>
      <c r="D1980" s="12"/>
      <c r="M1980" s="10"/>
      <c r="N1980" s="10"/>
      <c r="U1980" s="42"/>
      <c r="V1980" s="42"/>
      <c r="W1980" s="42"/>
      <c r="X1980" s="24"/>
      <c r="Y1980" s="24"/>
      <c r="Z1980" s="24"/>
      <c r="AB1980" s="24"/>
    </row>
    <row r="1981" spans="1:28" s="11" customFormat="1" ht="20.100000000000001" customHeight="1" x14ac:dyDescent="0.25">
      <c r="A1981" s="12" t="str">
        <f>IF(ISBLANK(CLASSI!$B1996),"",IFERROR(CLASSI!$B1996,""))</f>
        <v/>
      </c>
      <c r="B1981" s="12" t="str">
        <f>IF(ISBLANK(VLOOKUP($A1981,CLASSI!$B:$E,2,FALSE)),"",IFERROR(VLOOKUP($A1981,CLASSI!$B:$E,2,FALSE),""))</f>
        <v/>
      </c>
      <c r="C1981" s="12"/>
      <c r="D1981" s="12"/>
      <c r="M1981" s="10"/>
      <c r="N1981" s="10"/>
      <c r="U1981" s="42"/>
      <c r="V1981" s="42"/>
      <c r="W1981" s="42"/>
      <c r="X1981" s="24"/>
      <c r="Y1981" s="24"/>
      <c r="Z1981" s="24"/>
      <c r="AB1981" s="24"/>
    </row>
    <row r="1982" spans="1:28" s="11" customFormat="1" ht="20.100000000000001" customHeight="1" x14ac:dyDescent="0.25">
      <c r="A1982" s="12" t="str">
        <f>IF(ISBLANK(CLASSI!$B1997),"",IFERROR(CLASSI!$B1997,""))</f>
        <v/>
      </c>
      <c r="B1982" s="12" t="str">
        <f>IF(ISBLANK(VLOOKUP($A1982,CLASSI!$B:$E,2,FALSE)),"",IFERROR(VLOOKUP($A1982,CLASSI!$B:$E,2,FALSE),""))</f>
        <v/>
      </c>
      <c r="C1982" s="12"/>
      <c r="D1982" s="12"/>
      <c r="M1982" s="10"/>
      <c r="N1982" s="10"/>
      <c r="U1982" s="42"/>
      <c r="V1982" s="42"/>
      <c r="W1982" s="42"/>
      <c r="X1982" s="24"/>
      <c r="Y1982" s="24"/>
      <c r="Z1982" s="24"/>
      <c r="AB1982" s="24"/>
    </row>
    <row r="1983" spans="1:28" s="11" customFormat="1" ht="20.100000000000001" customHeight="1" x14ac:dyDescent="0.25">
      <c r="A1983" s="12" t="str">
        <f>IF(ISBLANK(CLASSI!$B1998),"",IFERROR(CLASSI!$B1998,""))</f>
        <v/>
      </c>
      <c r="B1983" s="12" t="str">
        <f>IF(ISBLANK(VLOOKUP($A1983,CLASSI!$B:$E,2,FALSE)),"",IFERROR(VLOOKUP($A1983,CLASSI!$B:$E,2,FALSE),""))</f>
        <v/>
      </c>
      <c r="C1983" s="12"/>
      <c r="D1983" s="12"/>
      <c r="M1983" s="10"/>
      <c r="N1983" s="10"/>
      <c r="U1983" s="42"/>
      <c r="V1983" s="42"/>
      <c r="W1983" s="42"/>
      <c r="X1983" s="24"/>
      <c r="Y1983" s="24"/>
      <c r="Z1983" s="24"/>
      <c r="AB1983" s="24"/>
    </row>
    <row r="1984" spans="1:28" s="11" customFormat="1" ht="20.100000000000001" customHeight="1" x14ac:dyDescent="0.25">
      <c r="A1984" s="12" t="str">
        <f>IF(ISBLANK(CLASSI!$B1999),"",IFERROR(CLASSI!$B1999,""))</f>
        <v/>
      </c>
      <c r="B1984" s="12" t="str">
        <f>IF(ISBLANK(VLOOKUP($A1984,CLASSI!$B:$E,2,FALSE)),"",IFERROR(VLOOKUP($A1984,CLASSI!$B:$E,2,FALSE),""))</f>
        <v/>
      </c>
      <c r="C1984" s="12"/>
      <c r="D1984" s="12"/>
      <c r="M1984" s="10"/>
      <c r="N1984" s="10"/>
      <c r="U1984" s="42"/>
      <c r="V1984" s="42"/>
      <c r="W1984" s="42"/>
      <c r="X1984" s="24"/>
      <c r="Y1984" s="24"/>
      <c r="Z1984" s="24"/>
      <c r="AB1984" s="24"/>
    </row>
    <row r="1985" spans="1:28" s="11" customFormat="1" ht="20.100000000000001" customHeight="1" x14ac:dyDescent="0.25">
      <c r="A1985" s="12" t="str">
        <f>IF(ISBLANK(CLASSI!$B2000),"",IFERROR(CLASSI!$B2000,""))</f>
        <v/>
      </c>
      <c r="B1985" s="12" t="str">
        <f>IF(ISBLANK(VLOOKUP($A1985,CLASSI!$B:$E,2,FALSE)),"",IFERROR(VLOOKUP($A1985,CLASSI!$B:$E,2,FALSE),""))</f>
        <v/>
      </c>
      <c r="C1985" s="12"/>
      <c r="D1985" s="12"/>
      <c r="M1985" s="10"/>
      <c r="N1985" s="10"/>
      <c r="U1985" s="42"/>
      <c r="V1985" s="42"/>
      <c r="W1985" s="42"/>
      <c r="X1985" s="24"/>
      <c r="Y1985" s="24"/>
      <c r="Z1985" s="24"/>
      <c r="AB1985" s="24"/>
    </row>
    <row r="1986" spans="1:28" s="11" customFormat="1" ht="20.100000000000001" customHeight="1" x14ac:dyDescent="0.25">
      <c r="A1986" s="12" t="str">
        <f>IF(ISBLANK(CLASSI!$B2001),"",IFERROR(CLASSI!$B2001,""))</f>
        <v/>
      </c>
      <c r="B1986" s="12" t="str">
        <f>IF(ISBLANK(VLOOKUP($A1986,CLASSI!$B:$E,2,FALSE)),"",IFERROR(VLOOKUP($A1986,CLASSI!$B:$E,2,FALSE),""))</f>
        <v/>
      </c>
      <c r="C1986" s="12"/>
      <c r="D1986" s="12"/>
      <c r="M1986" s="10"/>
      <c r="N1986" s="10"/>
      <c r="U1986" s="42"/>
      <c r="V1986" s="42"/>
      <c r="W1986" s="42"/>
      <c r="X1986" s="24"/>
      <c r="Y1986" s="24"/>
      <c r="Z1986" s="24"/>
      <c r="AB1986" s="24"/>
    </row>
    <row r="1987" spans="1:28" s="11" customFormat="1" ht="20.100000000000001" customHeight="1" x14ac:dyDescent="0.25">
      <c r="A1987" s="12" t="str">
        <f>IF(ISBLANK(CLASSI!$B2002),"",IFERROR(CLASSI!$B2002,""))</f>
        <v/>
      </c>
      <c r="B1987" s="12" t="str">
        <f>IF(ISBLANK(VLOOKUP($A1987,CLASSI!$B:$E,2,FALSE)),"",IFERROR(VLOOKUP($A1987,CLASSI!$B:$E,2,FALSE),""))</f>
        <v/>
      </c>
      <c r="C1987" s="12"/>
      <c r="D1987" s="12"/>
      <c r="M1987" s="10"/>
      <c r="N1987" s="10"/>
      <c r="U1987" s="42"/>
      <c r="V1987" s="42"/>
      <c r="W1987" s="42"/>
      <c r="X1987" s="24"/>
      <c r="Y1987" s="24"/>
      <c r="Z1987" s="24"/>
      <c r="AB1987" s="24"/>
    </row>
    <row r="1988" spans="1:28" s="11" customFormat="1" ht="20.100000000000001" customHeight="1" x14ac:dyDescent="0.25">
      <c r="A1988" s="12" t="str">
        <f>IF(ISBLANK(CLASSI!$B2003),"",IFERROR(CLASSI!$B2003,""))</f>
        <v/>
      </c>
      <c r="B1988" s="12" t="str">
        <f>IF(ISBLANK(VLOOKUP($A1988,CLASSI!$B:$E,2,FALSE)),"",IFERROR(VLOOKUP($A1988,CLASSI!$B:$E,2,FALSE),""))</f>
        <v/>
      </c>
      <c r="C1988" s="12"/>
      <c r="D1988" s="12"/>
      <c r="M1988" s="10"/>
      <c r="N1988" s="10"/>
      <c r="U1988" s="42"/>
      <c r="V1988" s="42"/>
      <c r="W1988" s="42"/>
      <c r="X1988" s="24"/>
      <c r="Y1988" s="24"/>
      <c r="Z1988" s="24"/>
      <c r="AB1988" s="24"/>
    </row>
    <row r="1989" spans="1:28" s="11" customFormat="1" ht="20.100000000000001" customHeight="1" x14ac:dyDescent="0.25">
      <c r="A1989" s="12" t="str">
        <f>IF(ISBLANK(CLASSI!$B2004),"",IFERROR(CLASSI!$B2004,""))</f>
        <v/>
      </c>
      <c r="B1989" s="12" t="str">
        <f>IF(ISBLANK(VLOOKUP($A1989,CLASSI!$B:$E,2,FALSE)),"",IFERROR(VLOOKUP($A1989,CLASSI!$B:$E,2,FALSE),""))</f>
        <v/>
      </c>
      <c r="C1989" s="12"/>
      <c r="D1989" s="12"/>
      <c r="M1989" s="10"/>
      <c r="N1989" s="10"/>
      <c r="U1989" s="42"/>
      <c r="V1989" s="42"/>
      <c r="W1989" s="42"/>
      <c r="X1989" s="24"/>
      <c r="Y1989" s="24"/>
      <c r="Z1989" s="24"/>
      <c r="AB1989" s="24"/>
    </row>
    <row r="1990" spans="1:28" s="11" customFormat="1" ht="20.100000000000001" customHeight="1" x14ac:dyDescent="0.25">
      <c r="A1990" s="12" t="str">
        <f>IF(ISBLANK(CLASSI!$B2005),"",IFERROR(CLASSI!$B2005,""))</f>
        <v/>
      </c>
      <c r="B1990" s="12" t="str">
        <f>IF(ISBLANK(VLOOKUP($A1990,CLASSI!$B:$E,2,FALSE)),"",IFERROR(VLOOKUP($A1990,CLASSI!$B:$E,2,FALSE),""))</f>
        <v/>
      </c>
      <c r="C1990" s="12"/>
      <c r="D1990" s="12"/>
      <c r="M1990" s="10"/>
      <c r="N1990" s="10"/>
      <c r="U1990" s="42"/>
      <c r="V1990" s="42"/>
      <c r="W1990" s="42"/>
      <c r="X1990" s="24"/>
      <c r="Y1990" s="24"/>
      <c r="Z1990" s="24"/>
      <c r="AB1990" s="24"/>
    </row>
    <row r="1991" spans="1:28" s="11" customFormat="1" ht="20.100000000000001" customHeight="1" x14ac:dyDescent="0.25">
      <c r="A1991" s="12" t="str">
        <f>IF(ISBLANK(CLASSI!$B2006),"",IFERROR(CLASSI!$B2006,""))</f>
        <v/>
      </c>
      <c r="B1991" s="12" t="str">
        <f>IF(ISBLANK(VLOOKUP($A1991,CLASSI!$B:$E,2,FALSE)),"",IFERROR(VLOOKUP($A1991,CLASSI!$B:$E,2,FALSE),""))</f>
        <v/>
      </c>
      <c r="C1991" s="12"/>
      <c r="D1991" s="12"/>
      <c r="M1991" s="10"/>
      <c r="N1991" s="10"/>
      <c r="U1991" s="42"/>
      <c r="V1991" s="42"/>
      <c r="W1991" s="42"/>
      <c r="X1991" s="24"/>
      <c r="Y1991" s="24"/>
      <c r="Z1991" s="24"/>
      <c r="AB1991" s="24"/>
    </row>
    <row r="1992" spans="1:28" ht="20.100000000000001" customHeight="1" x14ac:dyDescent="0.25">
      <c r="A1992" s="13"/>
      <c r="B1992" s="13"/>
      <c r="C1992" s="13"/>
      <c r="D1992" s="13"/>
      <c r="U1992" s="42"/>
      <c r="V1992" s="42"/>
      <c r="W1992" s="42"/>
    </row>
    <row r="1993" spans="1:28" ht="20.100000000000001" customHeight="1" x14ac:dyDescent="0.25">
      <c r="U1993" s="42"/>
      <c r="V1993" s="42"/>
      <c r="W1993" s="42"/>
    </row>
    <row r="1994" spans="1:28" ht="20.100000000000001" customHeight="1" x14ac:dyDescent="0.25">
      <c r="U1994" s="42"/>
      <c r="V1994" s="42"/>
      <c r="W1994" s="42"/>
    </row>
    <row r="1995" spans="1:28" ht="20.100000000000001" customHeight="1" x14ac:dyDescent="0.25">
      <c r="U1995" s="42"/>
      <c r="V1995" s="42"/>
      <c r="W1995" s="42"/>
    </row>
    <row r="1996" spans="1:28" ht="20.100000000000001" customHeight="1" x14ac:dyDescent="0.25">
      <c r="U1996" s="42"/>
      <c r="V1996" s="42"/>
      <c r="W1996" s="42"/>
    </row>
    <row r="1997" spans="1:28" ht="20.100000000000001" customHeight="1" x14ac:dyDescent="0.25">
      <c r="U1997" s="42"/>
      <c r="V1997" s="42"/>
      <c r="W1997" s="42"/>
    </row>
    <row r="1998" spans="1:28" ht="20.100000000000001" customHeight="1" x14ac:dyDescent="0.25">
      <c r="U1998" s="42"/>
      <c r="V1998" s="42"/>
      <c r="W1998" s="42"/>
    </row>
    <row r="1999" spans="1:28" ht="20.100000000000001" customHeight="1" x14ac:dyDescent="0.25">
      <c r="U1999" s="42"/>
      <c r="V1999" s="42"/>
      <c r="W1999" s="42"/>
    </row>
    <row r="2000" spans="1:28" ht="20.100000000000001" customHeight="1" x14ac:dyDescent="0.25">
      <c r="U2000" s="42"/>
      <c r="V2000" s="42"/>
      <c r="W2000" s="42"/>
    </row>
  </sheetData>
  <sheetProtection formatCells="0" formatColumns="0" formatRows="0" insertRows="0" sort="0" autoFilter="0" pivotTables="0"/>
  <autoFilter ref="A1:AF1991" xr:uid="{00000000-0001-0000-0100-000000000000}"/>
  <conditionalFormatting sqref="A1:XFD1048576">
    <cfRule type="containsBlanks" dxfId="30" priority="2">
      <formula>LEN(TRIM(A1))=0</formula>
    </cfRule>
  </conditionalFormatting>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5">
        <x14:dataValidation type="list" allowBlank="1" showInputMessage="1" showErrorMessage="1" xr:uid="{11D01E76-88BA-4035-95F3-5896917A4FA5}">
          <x14:formula1>
            <xm:f>'CONVALIDE OP-LV'!$L$3:$L$102</xm:f>
          </x14:formula1>
          <xm:sqref>V3:W2000</xm:sqref>
        </x14:dataValidation>
        <x14:dataValidation type="list" allowBlank="1" showInputMessage="1" showErrorMessage="1" xr:uid="{4374D70A-DF73-4A82-94C2-775C476D6728}">
          <x14:formula1>
            <xm:f>'CONVALIDE OC'!$B$3:$B$5</xm:f>
          </x14:formula1>
          <xm:sqref>F2:F1048576</xm:sqref>
        </x14:dataValidation>
        <x14:dataValidation type="list" allowBlank="1" showInputMessage="1" showErrorMessage="1" xr:uid="{CD1A047B-8494-4894-A33A-FE484884B7C3}">
          <x14:formula1>
            <xm:f>'CONVALIDE OC'!$C$3:$C$11</xm:f>
          </x14:formula1>
          <xm:sqref>G2:G1048576</xm:sqref>
        </x14:dataValidation>
        <x14:dataValidation type="list" allowBlank="1" showInputMessage="1" showErrorMessage="1" xr:uid="{79282C46-0180-4960-9AF9-05950CCA1664}">
          <x14:formula1>
            <xm:f>'CONVALIDE OC'!$D$3:$D$19</xm:f>
          </x14:formula1>
          <xm:sqref>H2:H1048576</xm:sqref>
        </x14:dataValidation>
        <x14:dataValidation type="list" allowBlank="1" showInputMessage="1" showErrorMessage="1" xr:uid="{8BBE975A-3955-444D-B250-1E8C708F48AF}">
          <x14:formula1>
            <xm:f>'CONVALIDE OC'!$A$3</xm:f>
          </x14:formula1>
          <xm:sqref>E2:E1048576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AR455"/>
  <sheetViews>
    <sheetView tabSelected="1" zoomScale="70" zoomScaleNormal="70" workbookViewId="0">
      <pane ySplit="1" topLeftCell="A2" activePane="bottomLeft" state="frozen"/>
      <selection pane="bottomLeft" activeCell="C6" sqref="C6"/>
    </sheetView>
  </sheetViews>
  <sheetFormatPr defaultColWidth="20.7109375" defaultRowHeight="20.100000000000001" customHeight="1" x14ac:dyDescent="0.25"/>
  <cols>
    <col min="1" max="1" width="20.85546875" style="43" customWidth="1"/>
    <col min="3" max="5" width="47.42578125" customWidth="1"/>
    <col min="7" max="7" width="41.7109375" customWidth="1"/>
    <col min="8" max="11" width="20.7109375" style="1"/>
    <col min="12" max="15" width="20.7109375" style="11"/>
    <col min="17" max="17" width="20.7109375" style="1"/>
    <col min="18" max="26" width="20.7109375" style="11"/>
    <col min="27" max="27" width="31.7109375" style="11" customWidth="1"/>
    <col min="28" max="37" width="20.7109375" style="11"/>
    <col min="38" max="38" width="20.7109375" style="65"/>
    <col min="39" max="39" width="20.7109375" style="11"/>
    <col min="40" max="16384" width="20.7109375" style="1"/>
  </cols>
  <sheetData>
    <row r="1" spans="1:44" s="8" customFormat="1" ht="30" customHeight="1" x14ac:dyDescent="0.25">
      <c r="A1" s="44" t="s">
        <v>40</v>
      </c>
      <c r="B1" s="15" t="s">
        <v>671</v>
      </c>
      <c r="C1" s="16" t="s">
        <v>672</v>
      </c>
      <c r="D1" s="25" t="s">
        <v>41</v>
      </c>
      <c r="E1" s="26" t="s">
        <v>42</v>
      </c>
      <c r="F1" s="25" t="s">
        <v>43</v>
      </c>
      <c r="G1" s="26" t="s">
        <v>44</v>
      </c>
      <c r="H1" s="6" t="s">
        <v>53</v>
      </c>
      <c r="I1" s="7" t="s">
        <v>54</v>
      </c>
      <c r="J1" s="7" t="s">
        <v>55</v>
      </c>
      <c r="K1" s="7" t="s">
        <v>7</v>
      </c>
      <c r="L1" s="7" t="s">
        <v>472</v>
      </c>
      <c r="M1" s="7" t="s">
        <v>8</v>
      </c>
      <c r="N1" s="7" t="s">
        <v>9</v>
      </c>
      <c r="O1" s="7" t="s">
        <v>10</v>
      </c>
      <c r="P1" s="7" t="s">
        <v>11</v>
      </c>
      <c r="Q1" s="7" t="s">
        <v>12</v>
      </c>
      <c r="R1" s="7" t="s">
        <v>13</v>
      </c>
      <c r="S1" s="7" t="s">
        <v>14</v>
      </c>
      <c r="T1" s="7" t="s">
        <v>15</v>
      </c>
      <c r="U1" s="7" t="s">
        <v>16</v>
      </c>
      <c r="V1" s="7" t="s">
        <v>17</v>
      </c>
      <c r="W1" s="7" t="s">
        <v>18</v>
      </c>
      <c r="X1" s="18" t="s">
        <v>19</v>
      </c>
      <c r="Y1" s="18" t="s">
        <v>20</v>
      </c>
      <c r="Z1" s="7" t="s">
        <v>106</v>
      </c>
      <c r="AA1" s="7" t="s">
        <v>60</v>
      </c>
      <c r="AB1" s="7" t="s">
        <v>22</v>
      </c>
      <c r="AC1" s="7" t="s">
        <v>107</v>
      </c>
      <c r="AD1" s="7" t="s">
        <v>108</v>
      </c>
      <c r="AE1" s="7" t="s">
        <v>23</v>
      </c>
      <c r="AF1" s="41" t="s">
        <v>56</v>
      </c>
      <c r="AG1" s="41" t="s">
        <v>57</v>
      </c>
      <c r="AH1" s="41" t="s">
        <v>58</v>
      </c>
      <c r="AI1" s="22" t="s">
        <v>30</v>
      </c>
      <c r="AJ1" s="7" t="s">
        <v>25</v>
      </c>
      <c r="AK1" s="7" t="s">
        <v>26</v>
      </c>
      <c r="AL1" s="7" t="s">
        <v>27</v>
      </c>
      <c r="AM1" s="7" t="s">
        <v>28</v>
      </c>
      <c r="AN1" s="23" t="s">
        <v>29</v>
      </c>
      <c r="AO1" s="7" t="s">
        <v>32</v>
      </c>
      <c r="AP1" s="7" t="s">
        <v>31</v>
      </c>
      <c r="AQ1" s="7" t="s">
        <v>39</v>
      </c>
      <c r="AR1" s="7" t="s">
        <v>33</v>
      </c>
    </row>
    <row r="2" spans="1:44" s="11" customFormat="1" ht="15" customHeight="1" x14ac:dyDescent="0.25">
      <c r="A2" s="43" t="str">
        <f t="shared" ref="A2:A66" si="0">MID(H2,1,1)&amp;"_"&amp;IF(H2="OPERA",B2,B1)</f>
        <v>O_1C.12.010.0015.a</v>
      </c>
      <c r="B2" s="14" t="str">
        <f>IF(ISBLANK(H2),"",IF(H2="LAVORO","",CLASSI!B3))</f>
        <v>1C.12.010.0015.a</v>
      </c>
      <c r="C2" s="14" t="str">
        <f>IF(ISBLANK(H2),"",IF(H2="LAVORO","",VLOOKUP($B2,CLASSI!$B$3:$C$1048576,2,FALSE)))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32 mm, e = 3 mm</v>
      </c>
      <c r="D2" s="27" t="str">
        <f>IF(ISBLANK(H2),"",IF(H2="LAVORO","","CODICE OC"))</f>
        <v>CODICE OC</v>
      </c>
      <c r="E2" s="27" t="str">
        <f>IF(ISBLANK(H2),"",
IF($H2="LAVORO","",IF(ISBLANK($H2),"",
_xlfn.CONCAT($H2,": ",
REPLACE(($K2),1,1,UPPER(LEFT($K2,1))),
IF($M2="nd","",IF($M2="generico","",", "&amp;($M2))),
IF($N2="nd","",IF($N2="generico",""," in "&amp;($N2))),
IF($O2="nd","",IF($O2="generico","",", finitura "&amp;($O2))),
IF($U2="nd","",IF($U2="generico","",", funzione "&amp;($U2))),
IF($H2="LAVORO","",IF($V2="nd","",", per "&amp;($V2))),
IF($R2="nd","",IF($R2="generico","","; "&amp;$R2)),
IF($S2="nd","",IF($S2="generico","","; "&amp;$S2)),
IF($T2="nd","",IF($T2="generico","","; "&amp;$T2)),
IF($W2="nd","",IF($W2="generico","","; "&amp;($W2))),
IF($AJ2="nd","",". "&amp;"Incluso: "&amp;($AJ2)),
IF($AK2="nd","",". "&amp;"Escluso: "&amp;($AK2)),
".",
CHAR(10),
IF(AND($X2="nd",$Y2="nd"),"", "COMPONENTI: "&amp;
IF($X2="nd",$Y2&amp;".",
($X2)&amp;IF($Y2="nd",".",(", "&amp;($Y2)&amp;".")))),
CHAR(10),
$H3,": ",
REPLACE(($K3),1,1,UPPER(LEFT($K3,1))),
IF($M3="nd","","in "&amp;($M3)),
IF($AJ3="nd","",". "&amp;"Incluso: "&amp;($AJ3)),
IF($AK3="nd","",". "&amp;"Escluso: "&amp;($AK3)),
".",
CHAR(10),
IF(AND($AL2="nd",$AL3="nd"),"",$AL$1&amp;": "&amp;
IF($AL2="nd","",($AL2))&amp;
IF($AL3="nd",".",IF($AL2="nd",($AL3)&amp;".",", "&amp;($AL3)&amp;".")))))))</f>
        <v xml:space="preserve">OPERA: Tubazioni di scarico, giunti a bicchiere ad incollaggio in pvc-u, funzione scarico acque calde civili/industriali; area applicazione b-bd.
COMPONENTI: tubo in PVC-U con bicchiere ad incollaggio, conforme alla norma UNI EN 1329, diametro esterno 32 mm, spessore 3 mm.
LAVORO: Posa. Incluso: oneri di fissaggio a pareti/soffitti; oneri di attraversamento strutture.
</v>
      </c>
      <c r="F2" s="27" t="str">
        <f>IF(ISBLANK(H2),"",IF(H2="LAVORO","CODICE LV","CODICE OP"))</f>
        <v>CODICE OP</v>
      </c>
      <c r="G2" s="27" t="str">
        <f>IF(ISBLANK(H2),"",
IF($H2="LAVORO",
_xlfn.CONCAT($H2,": ",
REPLACE(($K2),1,1,UPPER(LEFT($K2,1))),
IF($M2="nd","",", "&amp;($M2)),
IF($AJ2="nd","",". "&amp;"Incluso: "&amp;($AJ2)),
IF($AK2="nd","",". "&amp;"Escluso: "&amp;($AK2)),
".",
CHAR(10),
IF($AL2="nd","",$AL$1&amp;": "&amp;($AL2)&amp;".")),
_xlfn.CONCAT($H2,": ",
REPLACE(($K2),1,1,UPPER(LEFT($K2,1))),
IF($M2="nd","",IF($M2="generico","",", "&amp;($M2))),
IF($N2="nd","",IF($N2="generico",""," in "&amp;($N2))),
IF($O2="nd","",IF($O2="generico","",", finitura "&amp;($O2))),
IF($U2="nd","",IF($U2="generico","",", funzione "&amp;($U2))),
IF($H2="LAVORO","",IF($V2="nd","",", per "&amp;($V2))),
IF($R2="nd","",IF($R2="generico","","; "&amp;$R2)),
IF($S2="nd","",IF($S2="generico","","; "&amp;$S2)),
IF($T2="nd","",IF($T2="generico","","; "&amp;$T2)),
IF($W2="nd","",IF($W2="generico","","; "&amp;($W2))),
IF($AJ2="nd","",". "&amp;"Incluso: "&amp;($AJ2)),
IF($AK2="nd","",". "&amp;"Escluso: "&amp;($AK2)),
".",
CHAR(10),
IF(AND($X2="nd",$Y2="nd"),"", "COMPONENTI: "&amp;
IF($X2="nd",$Y2&amp;".",
($X2)&amp;IF($Y2="nd",".",(", "&amp;($Y2)&amp;".")))),
CHAR(10),
IF($AL2="nd","",$AL$1&amp;": "&amp;($AL2)&amp;"."))))</f>
        <v xml:space="preserve">OPERA: Tubazioni di scarico, giunti a bicchiere ad incollaggio in pvc-u, funzione scarico acque calde civili/industriali; area applicazione b-bd.
COMPONENTI: tubo in PVC-U con bicchiere ad incollaggio, conforme alla norma UNI EN 1329, diametro esterno 32 mm, spessore 3 mm.
</v>
      </c>
      <c r="H2" s="9" t="s">
        <v>35</v>
      </c>
      <c r="I2" s="9" t="s">
        <v>163</v>
      </c>
      <c r="J2" s="9" t="s">
        <v>207</v>
      </c>
      <c r="K2" s="9" t="s">
        <v>419</v>
      </c>
      <c r="L2" s="9" t="s">
        <v>81</v>
      </c>
      <c r="M2" s="9" t="s">
        <v>458</v>
      </c>
      <c r="N2" s="9" t="s">
        <v>421</v>
      </c>
      <c r="O2" s="9" t="s">
        <v>81</v>
      </c>
      <c r="P2" s="10" t="str">
        <f>IFERROR(VLOOKUP($B2,[1]Foglio1!$A$6:$D$44904,3,FALSE),"nd")</f>
        <v>m</v>
      </c>
      <c r="Q2" s="9">
        <v>1</v>
      </c>
      <c r="R2" s="11" t="str">
        <f>IF(H2="LAVORO","nd",IF(VLOOKUP(B2,'DIMENSIONI OP'!A:E,4,FALSE)="","nd",VLOOKUP(B2,'DIMENSIONI OP'!A:E,4,FALSE)))</f>
        <v>nd</v>
      </c>
      <c r="S2" s="9" t="str">
        <f>IF(H2="LAVORO","nd",IF(VLOOKUP(B2,'PRESTAZIONI OP'!A:E,4,FALSE)="","nd",VLOOKUP(B2,'PRESTAZIONI OP'!A:E,4,FALSE)))</f>
        <v>nd</v>
      </c>
      <c r="T2" s="9" t="str">
        <f>IF(H2="LAVORO","nd",IF(VLOOKUP(B2,'PARAM FISICI OP'!A:E,4,FALSE)="","nd",VLOOKUP(B2,'PARAM FISICI OP'!A:E,4,FALSE)))</f>
        <v>nd</v>
      </c>
      <c r="U2" s="9" t="s">
        <v>445</v>
      </c>
      <c r="V2" s="9" t="s">
        <v>81</v>
      </c>
      <c r="W2" s="9" t="s">
        <v>452</v>
      </c>
      <c r="X2" s="9" t="s">
        <v>471</v>
      </c>
      <c r="Y2" s="9" t="s">
        <v>81</v>
      </c>
      <c r="Z2" s="9" t="s">
        <v>81</v>
      </c>
      <c r="AA2" s="9" t="str">
        <f>IF(AND(L2="nd",'DIMENSIONI OP'!E3="",'PRESTAZIONI OP'!E3="",'PARAM FISICI OP'!E3="",Z2="nd"),"nd",
IF(L2="nd","",L2)
&amp;IF('DIMENSIONI OP'!E3="","",IF(L2="nd",'DIMENSIONI OP'!E3,", "&amp;'DIMENSIONI OP'!E3))
&amp;IF('PRESTAZIONI OP'!E3="","",IF(AND(L2="nd",'DIMENSIONI OP'!E3=""),'PRESTAZIONI OP'!E3,", "&amp;'PRESTAZIONI OP'!E3))
&amp;IF('PARAM FISICI OP'!E3="","",IF(AND(L2="nd",'DIMENSIONI OP'!E3="",'PRESTAZIONI OP'!E3=""),'PARAM FISICI OP'!E3,", "&amp;'PARAM FISICI OP'!E3))
&amp;IF(Z2="nd","",IF(AND(L2="nd",'DIMENSIONI OP'!E3="",'PRESTAZIONI OP'!E3="",'PARAM FISICI OP'!E3=""),Z2,", "&amp;Z2)))</f>
        <v>nd</v>
      </c>
      <c r="AB2" s="9" t="s">
        <v>81</v>
      </c>
      <c r="AC2" s="9" t="s">
        <v>81</v>
      </c>
      <c r="AD2" s="9" t="s">
        <v>81</v>
      </c>
      <c r="AE2" s="9" t="s">
        <v>81</v>
      </c>
      <c r="AF2" s="42" t="s">
        <v>81</v>
      </c>
      <c r="AG2" s="42" t="s">
        <v>81</v>
      </c>
      <c r="AH2" s="42" t="s">
        <v>81</v>
      </c>
      <c r="AI2" s="9" t="s">
        <v>81</v>
      </c>
      <c r="AJ2" s="9" t="s">
        <v>81</v>
      </c>
      <c r="AK2" s="11" t="s">
        <v>81</v>
      </c>
      <c r="AL2" s="9" t="s">
        <v>81</v>
      </c>
      <c r="AM2" s="9" t="s">
        <v>576</v>
      </c>
      <c r="AN2" s="24">
        <f>IFERROR(VLOOKUP($B2,[1]Foglio1!$A$6:$D$44904,4,FALSE),"")</f>
        <v>9.86</v>
      </c>
      <c r="AO2" s="11" t="s">
        <v>81</v>
      </c>
      <c r="AP2" s="11" t="s">
        <v>81</v>
      </c>
      <c r="AQ2" s="11" t="s">
        <v>81</v>
      </c>
      <c r="AR2" s="11" t="s">
        <v>81</v>
      </c>
    </row>
    <row r="3" spans="1:44" s="11" customFormat="1" ht="15" customHeight="1" x14ac:dyDescent="0.25">
      <c r="A3" s="43" t="str">
        <f t="shared" si="0"/>
        <v>L_1C.12.010.0015.a</v>
      </c>
      <c r="B3" s="14" t="str">
        <f>IF(ISBLANK(H3),"",IF(H3="LAVORO","",CLASSI!B4))</f>
        <v/>
      </c>
      <c r="C3" s="14" t="str">
        <f>IF(ISBLANK(H3),"",IF(H3="LAVORO","",VLOOKUP($B3,CLASSI!$B$3:$C$1048576,2,FALSE)))</f>
        <v/>
      </c>
      <c r="D3" s="27" t="str">
        <f>IF(ISBLANK(H3),"",IF(H3="LAVORO","","CODICE OC"))</f>
        <v/>
      </c>
      <c r="E3" s="27" t="str">
        <f>IF(ISBLANK(H3),"",
IF($H3="LAVORO","",IF(ISBLANK($H3),"",
_xlfn.CONCAT($H3,": ",
REPLACE(($K3),1,1,UPPER(LEFT($K3,1))),
IF($M3="nd","",IF($M3="generico","",", "&amp;($M3))),
IF($N3="nd","",IF($N3="generico",""," in "&amp;($N3))),
IF($O3="nd","",IF($O3="generico","",", finitura "&amp;($O3))),
IF($U3="nd","",IF($U3="generico","",", funzione "&amp;($U3))),
IF($H3="LAVORO","",IF($V3="nd","",", per "&amp;($V3))),
IF($R3="nd","",IF($R3="generico","","; "&amp;$R3)),
IF($S3="nd","",IF($S3="generico","","; "&amp;$S3)),
IF($T3="nd","",IF($T3="generico","","; "&amp;$T3)),
IF($W3="nd","",IF($W3="generico","","; "&amp;($W3))),
IF($AJ3="nd","",". "&amp;"Incluso: "&amp;($AJ3)),
IF($AK3="nd","",". "&amp;"Escluso: "&amp;($AK3)),
".",
CHAR(10),
IF(AND($X3="nd",$Y3="nd"),"", "COMPONENTI: "&amp;
IF($X3="nd",$Y3&amp;".",
($X3)&amp;IF($Y3="nd",".",(", "&amp;($Y3)&amp;".")))),
CHAR(10),
$H4,": ",
REPLACE(($K4),1,1,UPPER(LEFT($K4,1))),
IF($M4="nd","","in "&amp;($M4)),
IF($AJ4="nd","",". "&amp;"Incluso: "&amp;($AJ4)),
IF($AK4="nd","",". "&amp;"Escluso: "&amp;($AK4)),
".",
CHAR(10),
IF(AND($AL3="nd",$AL4="nd"),"",$AL$1&amp;": "&amp;
IF($AL3="nd","",($AL3))&amp;
IF($AL4="nd",".",IF($AL3="nd",($AL4)&amp;".",", "&amp;($AL4)&amp;".")))))))</f>
        <v/>
      </c>
      <c r="F3" s="27" t="str">
        <f>IF(ISBLANK(H3),"",IF(H3="LAVORO","CODICE LV","CODICE OP"))</f>
        <v>CODICE LV</v>
      </c>
      <c r="G3" s="27" t="str">
        <f>IF(ISBLANK(H3),"",
IF($H3="LAVORO",
_xlfn.CONCAT($H3,": ",
REPLACE(($K3),1,1,UPPER(LEFT($K3,1))),
IF($M3="nd","",", "&amp;($M3)),
IF($AJ3="nd","",". "&amp;"Incluso: "&amp;($AJ3)),
IF($AK3="nd","",". "&amp;"Escluso: "&amp;($AK3)),
".",
CHAR(10),
IF($AL3="nd","",$AL$1&amp;": "&amp;($AL3)&amp;".")),
_xlfn.CONCAT($H3,": ",
REPLACE(($K3),1,1,UPPER(LEFT($K3,1))),
IF($M3="nd","",IF($M3="generico","",", "&amp;($M3))),
IF($N3="nd","",IF($N3="generico",""," in "&amp;($N3))),
IF($O3="nd","",IF($O3="generico","",", finitura "&amp;($O3))),
IF($U3="nd","",IF($U3="generico","",", funzione "&amp;($U3))),
IF($H3="LAVORO","",IF($V3="nd","",", per "&amp;($V3))),
IF($R3="nd","",IF($R3="generico","","; "&amp;$R3)),
IF($S3="nd","",IF($S3="generico","","; "&amp;$S3)),
IF($T3="nd","",IF($T3="generico","","; "&amp;$T3)),
IF($W3="nd","",IF($W3="generico","","; "&amp;($W3))),
IF($AJ3="nd","",". "&amp;"Incluso: "&amp;($AJ3)),
IF($AK3="nd","",". "&amp;"Escluso: "&amp;($AK3)),
".",
CHAR(10),
IF(AND($X3="nd",$Y3="nd"),"", "COMPONENTI: "&amp;
IF($X3="nd",$Y3&amp;".",
($X3)&amp;IF($Y3="nd",".",(", "&amp;($Y3)&amp;".")))),
CHAR(10),
IF($AL3="nd","",$AL$1&amp;": "&amp;($AL3)&amp;"."))))</f>
        <v xml:space="preserve">LAVORO: Posa. Incluso: oneri di fissaggio a pareti/soffitti; oneri di attraversamento strutture.
</v>
      </c>
      <c r="H3" s="9" t="s">
        <v>36</v>
      </c>
      <c r="I3" s="9" t="s">
        <v>169</v>
      </c>
      <c r="J3" s="9" t="s">
        <v>221</v>
      </c>
      <c r="K3" s="9" t="s">
        <v>423</v>
      </c>
      <c r="L3" s="9" t="s">
        <v>81</v>
      </c>
      <c r="M3" s="9" t="s">
        <v>81</v>
      </c>
      <c r="N3" s="9" t="s">
        <v>81</v>
      </c>
      <c r="O3" s="9" t="s">
        <v>81</v>
      </c>
      <c r="P3" s="10" t="str">
        <f>IFERROR(VLOOKUP($B3,[1]Foglio1!$A$6:$D$44904,3,FALSE),"nd")</f>
        <v>nd</v>
      </c>
      <c r="Q3" s="9">
        <v>1</v>
      </c>
      <c r="R3" s="11" t="str">
        <f>IF(H3="LAVORO","nd",IF(VLOOKUP(B3,'DIMENSIONI OP'!A:E,4,FALSE)="","nd",VLOOKUP(B3,'DIMENSIONI OP'!A:E,4,FALSE)))</f>
        <v>nd</v>
      </c>
      <c r="S3" s="9" t="str">
        <f>IF(H3="LAVORO","nd",IF(VLOOKUP(B3,'PRESTAZIONI OP'!A:E,4,FALSE)="","nd",VLOOKUP(B3,'PRESTAZIONI OP'!A:E,4,FALSE)))</f>
        <v>nd</v>
      </c>
      <c r="T3" s="9" t="str">
        <f>IF(H3="LAVORO","nd",IF(VLOOKUP(B3,'PARAM FISICI OP'!A:E,4,FALSE)="","nd",VLOOKUP(B3,'PARAM FISICI OP'!A:E,4,FALSE)))</f>
        <v>nd</v>
      </c>
      <c r="U3" s="9" t="s">
        <v>81</v>
      </c>
      <c r="V3" s="9" t="s">
        <v>419</v>
      </c>
      <c r="W3" s="9" t="s">
        <v>81</v>
      </c>
      <c r="X3" s="9" t="s">
        <v>81</v>
      </c>
      <c r="Y3" s="9" t="s">
        <v>81</v>
      </c>
      <c r="Z3" s="9" t="s">
        <v>81</v>
      </c>
      <c r="AA3" s="9" t="str">
        <f>IF(AND(L3="nd",'DIMENSIONI OP'!E4="",'PRESTAZIONI OP'!E4="",'PARAM FISICI OP'!E4="",Z3="nd"),"nd",
IF(L3="nd","",L3)
&amp;IF('DIMENSIONI OP'!E4="","",IF(L3="nd",'DIMENSIONI OP'!E4,", "&amp;'DIMENSIONI OP'!E4))
&amp;IF('PRESTAZIONI OP'!E4="","",IF(AND(L3="nd",'DIMENSIONI OP'!E4=""),'PRESTAZIONI OP'!E4,", "&amp;'PRESTAZIONI OP'!E4))
&amp;IF('PARAM FISICI OP'!E4="","",IF(AND(L3="nd",'DIMENSIONI OP'!E4="",'PRESTAZIONI OP'!E4=""),'PARAM FISICI OP'!E4,", "&amp;'PARAM FISICI OP'!E4))
&amp;IF(Z3="nd","",IF(AND(L3="nd",'DIMENSIONI OP'!E4="",'PRESTAZIONI OP'!E4="",'PARAM FISICI OP'!E4=""),Z3,", "&amp;Z3)))</f>
        <v>nd</v>
      </c>
      <c r="AB3" s="9" t="s">
        <v>81</v>
      </c>
      <c r="AC3" s="9" t="s">
        <v>81</v>
      </c>
      <c r="AD3" s="9" t="s">
        <v>81</v>
      </c>
      <c r="AE3" s="9" t="s">
        <v>81</v>
      </c>
      <c r="AF3" s="42" t="s">
        <v>81</v>
      </c>
      <c r="AG3" s="42" t="s">
        <v>81</v>
      </c>
      <c r="AH3" s="42" t="s">
        <v>81</v>
      </c>
      <c r="AI3" s="9" t="s">
        <v>81</v>
      </c>
      <c r="AJ3" s="9" t="s">
        <v>485</v>
      </c>
      <c r="AK3" s="11" t="s">
        <v>81</v>
      </c>
      <c r="AL3" s="9" t="s">
        <v>81</v>
      </c>
      <c r="AM3" s="9" t="s">
        <v>81</v>
      </c>
      <c r="AN3" s="24" t="str">
        <f>IFERROR(VLOOKUP($B3,[1]Foglio1!$A$6:$D$44904,4,FALSE),"")</f>
        <v/>
      </c>
      <c r="AO3" s="11" t="s">
        <v>81</v>
      </c>
      <c r="AP3" s="11" t="s">
        <v>81</v>
      </c>
      <c r="AQ3" s="11" t="s">
        <v>81</v>
      </c>
      <c r="AR3" s="11" t="s">
        <v>81</v>
      </c>
    </row>
    <row r="4" spans="1:44" ht="20.100000000000001" customHeight="1" x14ac:dyDescent="0.25">
      <c r="A4" s="43" t="str">
        <f t="shared" si="0"/>
        <v>O_1C.12.010.0015.b</v>
      </c>
      <c r="B4" s="14" t="str">
        <f>IF(ISBLANK(H4),"",IF(H4="LAVORO","",CLASSI!B5))</f>
        <v>1C.12.010.0015.b</v>
      </c>
      <c r="C4" s="14" t="str">
        <f>IF(ISBLANK(H4),"",IF(H4="LAVORO","",VLOOKUP($B4,CLASSI!$B$3:$C$1048576,2,FALSE)))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40 mm, e = 3 mm</v>
      </c>
      <c r="D4" s="27" t="str">
        <f t="shared" ref="D4:D67" si="1">IF(ISBLANK(H4),"",IF(H4="LAVORO","","CODICE OC"))</f>
        <v>CODICE OC</v>
      </c>
      <c r="E4" s="27" t="str">
        <f t="shared" ref="E4:E67" si="2">IF(ISBLANK(H4),"",
IF($H4="LAVORO","",IF(ISBLANK($H4),"",
_xlfn.CONCAT($H4,": ",
REPLACE(($K4),1,1,UPPER(LEFT($K4,1))),
IF($M4="nd","",IF($M4="generico","",", "&amp;($M4))),
IF($N4="nd","",IF($N4="generico",""," in "&amp;($N4))),
IF($O4="nd","",IF($O4="generico","",", finitura "&amp;($O4))),
IF($U4="nd","",IF($U4="generico","",", funzione "&amp;($U4))),
IF($H4="LAVORO","",IF($V4="nd","",", per "&amp;($V4))),
IF($R4="nd","",IF($R4="generico","","; "&amp;$R4)),
IF($S4="nd","",IF($S4="generico","","; "&amp;$S4)),
IF($T4="nd","",IF($T4="generico","","; "&amp;$T4)),
IF($W4="nd","",IF($W4="generico","","; "&amp;($W4))),
IF($AJ4="nd","",". "&amp;"Incluso: "&amp;($AJ4)),
IF($AK4="nd","",". "&amp;"Escluso: "&amp;($AK4)),
".",
CHAR(10),
IF(AND($X4="nd",$Y4="nd"),"", "COMPONENTI: "&amp;
IF($X4="nd",$Y4&amp;".",
($X4)&amp;IF($Y4="nd",".",(", "&amp;($Y4)&amp;".")))),
CHAR(10),
$H5,": ",
REPLACE(($K5),1,1,UPPER(LEFT($K5,1))),
IF($M5="nd","","in "&amp;($M5)),
IF($AJ5="nd","",". "&amp;"Incluso: "&amp;($AJ5)),
IF($AK5="nd","",". "&amp;"Escluso: "&amp;($AK5)),
".",
CHAR(10),
IF(AND($AL4="nd",$AL5="nd"),"",$AL$1&amp;": "&amp;
IF($AL4="nd","",($AL4))&amp;
IF($AL5="nd",".",IF($AL4="nd",($AL5)&amp;".",", "&amp;($AL5)&amp;".")))))))</f>
        <v xml:space="preserve">OPERA: Tubazioni di scarico, giunti a bicchiere ad incollaggio in pvc-u, funzione scarico acque calde civili/industriali; area applicazione b-bd.
COMPONENTI: tubo in PVC-U con bicchiere ad incollaggio, conforme alla norma UNI EN 1329, diametro esterno 40 mm, spessore 3 mm.
LAVORO: Posa. Incluso: oneri di fissaggio a pareti/soffitti; oneri di attraversamento strutture.
</v>
      </c>
      <c r="F4" s="27" t="str">
        <f t="shared" ref="F4:F67" si="3">IF(ISBLANK(H4),"",IF(H4="LAVORO","CODICE LV","CODICE OP"))</f>
        <v>CODICE OP</v>
      </c>
      <c r="G4" s="27" t="str">
        <f t="shared" ref="G4:G67" si="4">IF(ISBLANK(H4),"",
IF($H4="LAVORO",
_xlfn.CONCAT($H4,": ",
REPLACE(($K4),1,1,UPPER(LEFT($K4,1))),
IF($M4="nd","",", "&amp;($M4)),
IF($AJ4="nd","",". "&amp;"Incluso: "&amp;($AJ4)),
IF($AK4="nd","",". "&amp;"Escluso: "&amp;($AK4)),
".",
CHAR(10),
IF($AL4="nd","",$AL$1&amp;": "&amp;($AL4)&amp;".")),
_xlfn.CONCAT($H4,": ",
REPLACE(($K4),1,1,UPPER(LEFT($K4,1))),
IF($M4="nd","",IF($M4="generico","",", "&amp;($M4))),
IF($N4="nd","",IF($N4="generico",""," in "&amp;($N4))),
IF($O4="nd","",IF($O4="generico","",", finitura "&amp;($O4))),
IF($U4="nd","",IF($U4="generico","",", funzione "&amp;($U4))),
IF($H4="LAVORO","",IF($V4="nd","",", per "&amp;($V4))),
IF($R4="nd","",IF($R4="generico","","; "&amp;$R4)),
IF($S4="nd","",IF($S4="generico","","; "&amp;$S4)),
IF($T4="nd","",IF($T4="generico","","; "&amp;$T4)),
IF($W4="nd","",IF($W4="generico","","; "&amp;($W4))),
IF($AJ4="nd","",". "&amp;"Incluso: "&amp;($AJ4)),
IF($AK4="nd","",". "&amp;"Escluso: "&amp;($AK4)),
".",
CHAR(10),
IF(AND($X4="nd",$Y4="nd"),"", "COMPONENTI: "&amp;
IF($X4="nd",$Y4&amp;".",
($X4)&amp;IF($Y4="nd",".",(", "&amp;($Y4)&amp;".")))),
CHAR(10),
IF($AL4="nd","",$AL$1&amp;": "&amp;($AL4)&amp;"."))))</f>
        <v xml:space="preserve">OPERA: Tubazioni di scarico, giunti a bicchiere ad incollaggio in pvc-u, funzione scarico acque calde civili/industriali; area applicazione b-bd.
COMPONENTI: tubo in PVC-U con bicchiere ad incollaggio, conforme alla norma UNI EN 1329, diametro esterno 40 mm, spessore 3 mm.
</v>
      </c>
      <c r="H4" s="9" t="s">
        <v>35</v>
      </c>
      <c r="I4" s="9" t="s">
        <v>163</v>
      </c>
      <c r="J4" s="9" t="s">
        <v>207</v>
      </c>
      <c r="K4" s="64" t="s">
        <v>419</v>
      </c>
      <c r="L4" s="9" t="s">
        <v>81</v>
      </c>
      <c r="M4" s="9" t="s">
        <v>458</v>
      </c>
      <c r="N4" s="9" t="s">
        <v>421</v>
      </c>
      <c r="O4" s="9" t="s">
        <v>81</v>
      </c>
      <c r="P4" s="10" t="str">
        <f>IFERROR(VLOOKUP($B4,[1]Foglio1!$A$6:$D$44904,3,FALSE),"nd")</f>
        <v>m</v>
      </c>
      <c r="Q4" s="9">
        <v>1</v>
      </c>
      <c r="R4" s="11" t="str">
        <f>IF(H4="LAVORO","nd",IF(VLOOKUP(B4,'DIMENSIONI OP'!A:E,4,FALSE)="","nd",VLOOKUP(B4,'DIMENSIONI OP'!A:E,4,FALSE)))</f>
        <v>nd</v>
      </c>
      <c r="S4" s="9" t="str">
        <f>IF(H4="LAVORO","nd",IF(VLOOKUP(B4,'PRESTAZIONI OP'!A:E,4,FALSE)="","nd",VLOOKUP(B4,'PRESTAZIONI OP'!A:E,4,FALSE)))</f>
        <v>nd</v>
      </c>
      <c r="T4" s="9" t="str">
        <f>IF(H4="LAVORO","nd",IF(VLOOKUP(B4,'PARAM FISICI OP'!A:E,4,FALSE)="","nd",VLOOKUP(B4,'PARAM FISICI OP'!A:E,4,FALSE)))</f>
        <v>nd</v>
      </c>
      <c r="U4" s="9" t="s">
        <v>445</v>
      </c>
      <c r="V4" s="9" t="s">
        <v>81</v>
      </c>
      <c r="W4" s="9" t="s">
        <v>452</v>
      </c>
      <c r="X4" s="9" t="s">
        <v>473</v>
      </c>
      <c r="Y4" s="9" t="s">
        <v>81</v>
      </c>
      <c r="Z4" s="9" t="s">
        <v>81</v>
      </c>
      <c r="AA4" s="9" t="str">
        <f>IF(AND(L4="nd",'DIMENSIONI OP'!E5="",'PRESTAZIONI OP'!E5="",'PARAM FISICI OP'!E5="",Z4="nd"),"nd",
IF(L4="nd","",L4)
&amp;IF('DIMENSIONI OP'!E5="","",IF(L4="nd",'DIMENSIONI OP'!E5,", "&amp;'DIMENSIONI OP'!E5))
&amp;IF('PRESTAZIONI OP'!E5="","",IF(AND(L4="nd",'DIMENSIONI OP'!E5=""),'PRESTAZIONI OP'!E5,", "&amp;'PRESTAZIONI OP'!E5))
&amp;IF('PARAM FISICI OP'!E5="","",IF(AND(L4="nd",'DIMENSIONI OP'!E5="",'PRESTAZIONI OP'!E5=""),'PARAM FISICI OP'!E5,", "&amp;'PARAM FISICI OP'!E5))
&amp;IF(Z4="nd","",IF(AND(L4="nd",'DIMENSIONI OP'!E5="",'PRESTAZIONI OP'!E5="",'PARAM FISICI OP'!E5=""),Z4,", "&amp;Z4)))</f>
        <v>nd</v>
      </c>
      <c r="AB4" s="9" t="s">
        <v>81</v>
      </c>
      <c r="AC4" s="9" t="s">
        <v>81</v>
      </c>
      <c r="AD4" s="9" t="s">
        <v>81</v>
      </c>
      <c r="AE4" s="9" t="s">
        <v>81</v>
      </c>
      <c r="AF4" s="42" t="s">
        <v>81</v>
      </c>
      <c r="AG4" s="42" t="s">
        <v>81</v>
      </c>
      <c r="AH4" s="42" t="s">
        <v>81</v>
      </c>
      <c r="AI4" s="9" t="s">
        <v>81</v>
      </c>
      <c r="AJ4" s="9" t="s">
        <v>81</v>
      </c>
      <c r="AK4" s="11" t="s">
        <v>81</v>
      </c>
      <c r="AL4" s="9" t="s">
        <v>81</v>
      </c>
      <c r="AM4" s="9" t="s">
        <v>576</v>
      </c>
      <c r="AN4" s="24">
        <f>IFERROR(VLOOKUP($B4,[1]Foglio1!$A$6:$D$44904,4,FALSE),"")</f>
        <v>9.85</v>
      </c>
      <c r="AO4" s="11" t="s">
        <v>81</v>
      </c>
      <c r="AP4" s="11" t="s">
        <v>81</v>
      </c>
      <c r="AQ4" s="11" t="s">
        <v>81</v>
      </c>
      <c r="AR4" s="11" t="s">
        <v>81</v>
      </c>
    </row>
    <row r="5" spans="1:44" ht="20.100000000000001" customHeight="1" x14ac:dyDescent="0.25">
      <c r="A5" s="43" t="str">
        <f t="shared" si="0"/>
        <v>L_1C.12.010.0015.b</v>
      </c>
      <c r="B5" s="14" t="str">
        <f>IF(ISBLANK(H5),"",IF(H5="LAVORO","",CLASSI!B6))</f>
        <v/>
      </c>
      <c r="C5" s="14" t="str">
        <f>IF(ISBLANK(H5),"",IF(H5="LAVORO","",VLOOKUP($B5,CLASSI!$B$3:$C$1048576,2,FALSE)))</f>
        <v/>
      </c>
      <c r="D5" s="27" t="str">
        <f t="shared" si="1"/>
        <v/>
      </c>
      <c r="E5" s="27" t="str">
        <f t="shared" si="2"/>
        <v/>
      </c>
      <c r="F5" s="27" t="str">
        <f t="shared" si="3"/>
        <v>CODICE LV</v>
      </c>
      <c r="G5" s="27" t="str">
        <f t="shared" si="4"/>
        <v xml:space="preserve">LAVORO: Posa. Incluso: oneri di fissaggio a pareti/soffitti; oneri di attraversamento strutture.
</v>
      </c>
      <c r="H5" s="9" t="s">
        <v>36</v>
      </c>
      <c r="I5" s="9" t="s">
        <v>169</v>
      </c>
      <c r="J5" s="9" t="s">
        <v>221</v>
      </c>
      <c r="K5" s="64" t="s">
        <v>423</v>
      </c>
      <c r="L5" s="9" t="s">
        <v>81</v>
      </c>
      <c r="M5" s="9" t="s">
        <v>81</v>
      </c>
      <c r="N5" s="9" t="s">
        <v>81</v>
      </c>
      <c r="O5" s="9" t="s">
        <v>81</v>
      </c>
      <c r="P5" s="10" t="str">
        <f>IFERROR(VLOOKUP($B5,[1]Foglio1!$A$6:$D$44904,3,FALSE),"nd")</f>
        <v>nd</v>
      </c>
      <c r="Q5" s="9">
        <v>1</v>
      </c>
      <c r="R5" s="11" t="str">
        <f>IF(H5="LAVORO","nd",IF(VLOOKUP(B5,'DIMENSIONI OP'!A:E,4,FALSE)="","nd",VLOOKUP(B5,'DIMENSIONI OP'!A:E,4,FALSE)))</f>
        <v>nd</v>
      </c>
      <c r="S5" s="9" t="str">
        <f>IF(H5="LAVORO","nd",IF(VLOOKUP(B5,'PRESTAZIONI OP'!A:E,4,FALSE)="","nd",VLOOKUP(B5,'PRESTAZIONI OP'!A:E,4,FALSE)))</f>
        <v>nd</v>
      </c>
      <c r="T5" s="9" t="str">
        <f>IF(H5="LAVORO","nd",IF(VLOOKUP(B5,'PARAM FISICI OP'!A:E,4,FALSE)="","nd",VLOOKUP(B5,'PARAM FISICI OP'!A:E,4,FALSE)))</f>
        <v>nd</v>
      </c>
      <c r="U5" s="9" t="s">
        <v>81</v>
      </c>
      <c r="V5" s="9" t="s">
        <v>419</v>
      </c>
      <c r="W5" s="9" t="s">
        <v>81</v>
      </c>
      <c r="X5" s="9" t="s">
        <v>81</v>
      </c>
      <c r="Y5" s="9" t="s">
        <v>81</v>
      </c>
      <c r="Z5" s="9" t="s">
        <v>81</v>
      </c>
      <c r="AA5" s="9" t="str">
        <f>IF(AND(L5="nd",'DIMENSIONI OP'!E6="",'PRESTAZIONI OP'!E6="",'PARAM FISICI OP'!E6="",Z5="nd"),"nd",
IF(L5="nd","",L5)
&amp;IF('DIMENSIONI OP'!E6="","",IF(L5="nd",'DIMENSIONI OP'!E6,", "&amp;'DIMENSIONI OP'!E6))
&amp;IF('PRESTAZIONI OP'!E6="","",IF(AND(L5="nd",'DIMENSIONI OP'!E6=""),'PRESTAZIONI OP'!E6,", "&amp;'PRESTAZIONI OP'!E6))
&amp;IF('PARAM FISICI OP'!E6="","",IF(AND(L5="nd",'DIMENSIONI OP'!E6="",'PRESTAZIONI OP'!E6=""),'PARAM FISICI OP'!E6,", "&amp;'PARAM FISICI OP'!E6))
&amp;IF(Z5="nd","",IF(AND(L5="nd",'DIMENSIONI OP'!E6="",'PRESTAZIONI OP'!E6="",'PARAM FISICI OP'!E6=""),Z5,", "&amp;Z5)))</f>
        <v>nd</v>
      </c>
      <c r="AB5" s="9" t="s">
        <v>81</v>
      </c>
      <c r="AC5" s="9" t="s">
        <v>81</v>
      </c>
      <c r="AD5" s="9" t="s">
        <v>81</v>
      </c>
      <c r="AE5" s="9" t="s">
        <v>81</v>
      </c>
      <c r="AF5" s="42" t="s">
        <v>81</v>
      </c>
      <c r="AG5" s="42" t="s">
        <v>81</v>
      </c>
      <c r="AH5" s="42" t="s">
        <v>81</v>
      </c>
      <c r="AI5" s="9" t="s">
        <v>81</v>
      </c>
      <c r="AJ5" s="9" t="s">
        <v>485</v>
      </c>
      <c r="AK5" s="11" t="s">
        <v>81</v>
      </c>
      <c r="AL5" s="9" t="s">
        <v>81</v>
      </c>
      <c r="AM5" s="9" t="s">
        <v>81</v>
      </c>
      <c r="AN5" s="24" t="str">
        <f>IFERROR(VLOOKUP($B5,[1]Foglio1!$A$6:$D$44904,4,FALSE),"")</f>
        <v/>
      </c>
      <c r="AO5" s="11" t="s">
        <v>81</v>
      </c>
      <c r="AP5" s="11" t="s">
        <v>81</v>
      </c>
      <c r="AQ5" s="11" t="s">
        <v>81</v>
      </c>
      <c r="AR5" s="11" t="s">
        <v>81</v>
      </c>
    </row>
    <row r="6" spans="1:44" ht="20.100000000000001" customHeight="1" x14ac:dyDescent="0.25">
      <c r="A6" s="43" t="str">
        <f t="shared" si="0"/>
        <v>O_1C.12.010.0015.c</v>
      </c>
      <c r="B6" s="14" t="str">
        <f>IF(ISBLANK(H6),"",IF(H6="LAVORO","",CLASSI!B7))</f>
        <v>1C.12.010.0015.c</v>
      </c>
      <c r="C6" s="14" t="str">
        <f>IF(ISBLANK(H6),"",IF(H6="LAVORO","",VLOOKUP($B6,CLASSI!$B$3:$C$1048576,2,FALSE)))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50 mm, e = 3 mm</v>
      </c>
      <c r="D6" s="27" t="str">
        <f t="shared" si="1"/>
        <v>CODICE OC</v>
      </c>
      <c r="E6" s="27" t="str">
        <f t="shared" si="2"/>
        <v xml:space="preserve">OPERA: Tubazioni di scarico, giunti a bicchiere ad incollaggio in pvc-u, funzione scarico acque calde civili/industriali; area applicazione b-bd.
COMPONENTI: tubo in PVC-U con bicchiere ad incollaggio, conforme alla norma UNI EN 1329, diametro esterno 50 mm, spessore 3 mm.
LAVORO: Posa. Incluso: oneri di fissaggio a pareti/soffitti; oneri di attraversamento strutture.
</v>
      </c>
      <c r="F6" s="27" t="str">
        <f t="shared" si="3"/>
        <v>CODICE OP</v>
      </c>
      <c r="G6" s="27" t="str">
        <f t="shared" si="4"/>
        <v xml:space="preserve">OPERA: Tubazioni di scarico, giunti a bicchiere ad incollaggio in pvc-u, funzione scarico acque calde civili/industriali; area applicazione b-bd.
COMPONENTI: tubo in PVC-U con bicchiere ad incollaggio, conforme alla norma UNI EN 1329, diametro esterno 50 mm, spessore 3 mm.
</v>
      </c>
      <c r="H6" s="9" t="s">
        <v>35</v>
      </c>
      <c r="I6" s="9" t="s">
        <v>163</v>
      </c>
      <c r="J6" s="9" t="s">
        <v>207</v>
      </c>
      <c r="K6" s="64" t="s">
        <v>419</v>
      </c>
      <c r="L6" s="9" t="s">
        <v>81</v>
      </c>
      <c r="M6" s="9" t="s">
        <v>458</v>
      </c>
      <c r="N6" s="9" t="s">
        <v>421</v>
      </c>
      <c r="O6" s="9" t="s">
        <v>81</v>
      </c>
      <c r="P6" s="10" t="str">
        <f>IFERROR(VLOOKUP($B6,[1]Foglio1!$A$6:$D$44904,3,FALSE),"nd")</f>
        <v>m</v>
      </c>
      <c r="Q6" s="9">
        <v>1</v>
      </c>
      <c r="R6" s="11" t="str">
        <f>IF(H6="LAVORO","nd",IF(VLOOKUP(B6,'DIMENSIONI OP'!A:E,4,FALSE)="","nd",VLOOKUP(B6,'DIMENSIONI OP'!A:E,4,FALSE)))</f>
        <v>nd</v>
      </c>
      <c r="S6" s="9" t="str">
        <f>IF(H6="LAVORO","nd",IF(VLOOKUP(B6,'PRESTAZIONI OP'!A:E,4,FALSE)="","nd",VLOOKUP(B6,'PRESTAZIONI OP'!A:E,4,FALSE)))</f>
        <v>nd</v>
      </c>
      <c r="T6" s="9" t="str">
        <f>IF(H6="LAVORO","nd",IF(VLOOKUP(B6,'PARAM FISICI OP'!A:E,4,FALSE)="","nd",VLOOKUP(B6,'PARAM FISICI OP'!A:E,4,FALSE)))</f>
        <v>nd</v>
      </c>
      <c r="U6" s="9" t="s">
        <v>445</v>
      </c>
      <c r="V6" s="9" t="s">
        <v>81</v>
      </c>
      <c r="W6" s="9" t="s">
        <v>452</v>
      </c>
      <c r="X6" s="9" t="s">
        <v>475</v>
      </c>
      <c r="Y6" s="9" t="s">
        <v>81</v>
      </c>
      <c r="Z6" s="9" t="s">
        <v>81</v>
      </c>
      <c r="AA6" s="9" t="str">
        <f>IF(AND(L6="nd",'DIMENSIONI OP'!E7="",'PRESTAZIONI OP'!E7="",'PARAM FISICI OP'!E7="",Z6="nd"),"nd",
IF(L6="nd","",L6)
&amp;IF('DIMENSIONI OP'!E7="","",IF(L6="nd",'DIMENSIONI OP'!E7,", "&amp;'DIMENSIONI OP'!E7))
&amp;IF('PRESTAZIONI OP'!E7="","",IF(AND(L6="nd",'DIMENSIONI OP'!E7=""),'PRESTAZIONI OP'!E7,", "&amp;'PRESTAZIONI OP'!E7))
&amp;IF('PARAM FISICI OP'!E7="","",IF(AND(L6="nd",'DIMENSIONI OP'!E7="",'PRESTAZIONI OP'!E7=""),'PARAM FISICI OP'!E7,", "&amp;'PARAM FISICI OP'!E7))
&amp;IF(Z6="nd","",IF(AND(L6="nd",'DIMENSIONI OP'!E7="",'PRESTAZIONI OP'!E7="",'PARAM FISICI OP'!E7=""),Z6,", "&amp;Z6)))</f>
        <v>nd</v>
      </c>
      <c r="AB6" s="9" t="s">
        <v>81</v>
      </c>
      <c r="AC6" s="9" t="s">
        <v>81</v>
      </c>
      <c r="AD6" s="9" t="s">
        <v>81</v>
      </c>
      <c r="AE6" s="9" t="s">
        <v>81</v>
      </c>
      <c r="AF6" s="42" t="s">
        <v>81</v>
      </c>
      <c r="AG6" s="42" t="s">
        <v>81</v>
      </c>
      <c r="AH6" s="42" t="s">
        <v>81</v>
      </c>
      <c r="AI6" s="9" t="s">
        <v>81</v>
      </c>
      <c r="AJ6" s="9" t="s">
        <v>81</v>
      </c>
      <c r="AK6" s="11" t="s">
        <v>81</v>
      </c>
      <c r="AL6" s="9" t="s">
        <v>81</v>
      </c>
      <c r="AM6" s="9" t="s">
        <v>576</v>
      </c>
      <c r="AN6" s="24">
        <f>IFERROR(VLOOKUP($B6,[1]Foglio1!$A$6:$D$44904,4,FALSE),"")</f>
        <v>11.19</v>
      </c>
      <c r="AO6" s="11" t="s">
        <v>81</v>
      </c>
      <c r="AP6" s="11" t="s">
        <v>81</v>
      </c>
      <c r="AQ6" s="11" t="s">
        <v>81</v>
      </c>
      <c r="AR6" s="11" t="s">
        <v>81</v>
      </c>
    </row>
    <row r="7" spans="1:44" ht="20.100000000000001" customHeight="1" x14ac:dyDescent="0.25">
      <c r="A7" s="43" t="str">
        <f t="shared" si="0"/>
        <v>L_1C.12.010.0015.c</v>
      </c>
      <c r="B7" s="14" t="str">
        <f>IF(ISBLANK(H7),"",IF(H7="LAVORO","",CLASSI!B8))</f>
        <v/>
      </c>
      <c r="C7" s="14" t="str">
        <f>IF(ISBLANK(H7),"",IF(H7="LAVORO","",VLOOKUP($B7,CLASSI!$B$3:$C$1048576,2,FALSE)))</f>
        <v/>
      </c>
      <c r="D7" s="27" t="str">
        <f t="shared" si="1"/>
        <v/>
      </c>
      <c r="E7" s="27" t="str">
        <f t="shared" si="2"/>
        <v/>
      </c>
      <c r="F7" s="27" t="str">
        <f t="shared" si="3"/>
        <v>CODICE LV</v>
      </c>
      <c r="G7" s="27" t="str">
        <f t="shared" si="4"/>
        <v xml:space="preserve">LAVORO: Posa. Incluso: oneri di fissaggio a pareti/soffitti; oneri di attraversamento strutture.
</v>
      </c>
      <c r="H7" s="9" t="s">
        <v>36</v>
      </c>
      <c r="I7" s="9" t="s">
        <v>169</v>
      </c>
      <c r="J7" s="9" t="s">
        <v>221</v>
      </c>
      <c r="K7" s="64" t="s">
        <v>423</v>
      </c>
      <c r="L7" s="9" t="s">
        <v>81</v>
      </c>
      <c r="M7" s="9" t="s">
        <v>81</v>
      </c>
      <c r="N7" s="9" t="s">
        <v>81</v>
      </c>
      <c r="O7" s="9" t="s">
        <v>81</v>
      </c>
      <c r="P7" s="10" t="str">
        <f>IFERROR(VLOOKUP($B7,[1]Foglio1!$A$6:$D$44904,3,FALSE),"nd")</f>
        <v>nd</v>
      </c>
      <c r="Q7" s="9">
        <v>1</v>
      </c>
      <c r="R7" s="11" t="str">
        <f>IF(H7="LAVORO","nd",IF(VLOOKUP(B7,'DIMENSIONI OP'!A:E,4,FALSE)="","nd",VLOOKUP(B7,'DIMENSIONI OP'!A:E,4,FALSE)))</f>
        <v>nd</v>
      </c>
      <c r="S7" s="9" t="str">
        <f>IF(H7="LAVORO","nd",IF(VLOOKUP(B7,'PRESTAZIONI OP'!A:E,4,FALSE)="","nd",VLOOKUP(B7,'PRESTAZIONI OP'!A:E,4,FALSE)))</f>
        <v>nd</v>
      </c>
      <c r="T7" s="9" t="str">
        <f>IF(H7="LAVORO","nd",IF(VLOOKUP(B7,'PARAM FISICI OP'!A:E,4,FALSE)="","nd",VLOOKUP(B7,'PARAM FISICI OP'!A:E,4,FALSE)))</f>
        <v>nd</v>
      </c>
      <c r="U7" s="9" t="s">
        <v>81</v>
      </c>
      <c r="V7" s="9" t="s">
        <v>419</v>
      </c>
      <c r="W7" s="9" t="s">
        <v>81</v>
      </c>
      <c r="X7" s="9" t="s">
        <v>81</v>
      </c>
      <c r="Y7" s="9" t="s">
        <v>81</v>
      </c>
      <c r="Z7" s="9" t="s">
        <v>81</v>
      </c>
      <c r="AA7" s="9" t="str">
        <f>IF(AND(L7="nd",'DIMENSIONI OP'!E8="",'PRESTAZIONI OP'!E8="",'PARAM FISICI OP'!E8="",Z7="nd"),"nd",
IF(L7="nd","",L7)
&amp;IF('DIMENSIONI OP'!E8="","",IF(L7="nd",'DIMENSIONI OP'!E8,", "&amp;'DIMENSIONI OP'!E8))
&amp;IF('PRESTAZIONI OP'!E8="","",IF(AND(L7="nd",'DIMENSIONI OP'!E8=""),'PRESTAZIONI OP'!E8,", "&amp;'PRESTAZIONI OP'!E8))
&amp;IF('PARAM FISICI OP'!E8="","",IF(AND(L7="nd",'DIMENSIONI OP'!E8="",'PRESTAZIONI OP'!E8=""),'PARAM FISICI OP'!E8,", "&amp;'PARAM FISICI OP'!E8))
&amp;IF(Z7="nd","",IF(AND(L7="nd",'DIMENSIONI OP'!E8="",'PRESTAZIONI OP'!E8="",'PARAM FISICI OP'!E8=""),Z7,", "&amp;Z7)))</f>
        <v>nd</v>
      </c>
      <c r="AB7" s="9" t="s">
        <v>81</v>
      </c>
      <c r="AC7" s="9" t="s">
        <v>81</v>
      </c>
      <c r="AD7" s="9" t="s">
        <v>81</v>
      </c>
      <c r="AE7" s="9" t="s">
        <v>81</v>
      </c>
      <c r="AF7" s="42" t="s">
        <v>81</v>
      </c>
      <c r="AG7" s="42" t="s">
        <v>81</v>
      </c>
      <c r="AH7" s="42" t="s">
        <v>81</v>
      </c>
      <c r="AI7" s="9" t="s">
        <v>81</v>
      </c>
      <c r="AJ7" s="9" t="s">
        <v>485</v>
      </c>
      <c r="AK7" s="11" t="s">
        <v>81</v>
      </c>
      <c r="AL7" s="9" t="s">
        <v>81</v>
      </c>
      <c r="AM7" s="9" t="s">
        <v>81</v>
      </c>
      <c r="AN7" s="24" t="str">
        <f>IFERROR(VLOOKUP($B7,[1]Foglio1!$A$6:$D$44904,4,FALSE),"")</f>
        <v/>
      </c>
      <c r="AO7" s="11" t="s">
        <v>81</v>
      </c>
      <c r="AP7" s="11" t="s">
        <v>81</v>
      </c>
      <c r="AQ7" s="11" t="s">
        <v>81</v>
      </c>
      <c r="AR7" s="11" t="s">
        <v>81</v>
      </c>
    </row>
    <row r="8" spans="1:44" ht="20.100000000000001" customHeight="1" x14ac:dyDescent="0.25">
      <c r="A8" s="43" t="str">
        <f t="shared" si="0"/>
        <v>O_1C.12.010.0015.d</v>
      </c>
      <c r="B8" s="14" t="str">
        <f>IF(ISBLANK(H8),"",IF(H8="LAVORO","",CLASSI!B9))</f>
        <v>1C.12.010.0015.d</v>
      </c>
      <c r="C8" s="14" t="str">
        <f>IF(ISBLANK(H8),"",IF(H8="LAVORO","",VLOOKUP($B8,CLASSI!$B$3:$C$1048576,2,FALSE)))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63 mm, e = 3 mm</v>
      </c>
      <c r="D8" s="27" t="str">
        <f t="shared" si="1"/>
        <v>CODICE OC</v>
      </c>
      <c r="E8" s="27" t="str">
        <f t="shared" si="2"/>
        <v xml:space="preserve">OPERA: Tubazioni di scarico, giunti a bicchiere ad incollaggio in pvc-u, funzione scarico acque calde civili/industriali; area applicazione b-bd.
COMPONENTI: tubo in PVC-U con bicchiere ad incollaggio, conforme alla norma UNI EN 1329, diametro esterno 63 mm, spessore 3 mm.
LAVORO: Posa. Incluso: oneri di fissaggio a pareti/soffitti; oneri di attraversamento strutture.
</v>
      </c>
      <c r="F8" s="27" t="str">
        <f t="shared" si="3"/>
        <v>CODICE OP</v>
      </c>
      <c r="G8" s="27" t="str">
        <f t="shared" si="4"/>
        <v xml:space="preserve">OPERA: Tubazioni di scarico, giunti a bicchiere ad incollaggio in pvc-u, funzione scarico acque calde civili/industriali; area applicazione b-bd.
COMPONENTI: tubo in PVC-U con bicchiere ad incollaggio, conforme alla norma UNI EN 1329, diametro esterno 63 mm, spessore 3 mm.
</v>
      </c>
      <c r="H8" s="9" t="s">
        <v>35</v>
      </c>
      <c r="I8" s="9" t="s">
        <v>163</v>
      </c>
      <c r="J8" s="9" t="s">
        <v>207</v>
      </c>
      <c r="K8" s="64" t="s">
        <v>419</v>
      </c>
      <c r="L8" s="9" t="s">
        <v>81</v>
      </c>
      <c r="M8" s="9" t="s">
        <v>458</v>
      </c>
      <c r="N8" s="9" t="s">
        <v>421</v>
      </c>
      <c r="O8" s="9" t="s">
        <v>81</v>
      </c>
      <c r="P8" s="10" t="str">
        <f>IFERROR(VLOOKUP($B8,[1]Foglio1!$A$6:$D$44904,3,FALSE),"nd")</f>
        <v>m</v>
      </c>
      <c r="Q8" s="9">
        <v>1</v>
      </c>
      <c r="R8" s="11" t="str">
        <f>IF(H8="LAVORO","nd",IF(VLOOKUP(B8,'DIMENSIONI OP'!A:E,4,FALSE)="","nd",VLOOKUP(B8,'DIMENSIONI OP'!A:E,4,FALSE)))</f>
        <v>nd</v>
      </c>
      <c r="S8" s="9" t="str">
        <f>IF(H8="LAVORO","nd",IF(VLOOKUP(B8,'PRESTAZIONI OP'!A:E,4,FALSE)="","nd",VLOOKUP(B8,'PRESTAZIONI OP'!A:E,4,FALSE)))</f>
        <v>nd</v>
      </c>
      <c r="T8" s="9" t="str">
        <f>IF(H8="LAVORO","nd",IF(VLOOKUP(B8,'PARAM FISICI OP'!A:E,4,FALSE)="","nd",VLOOKUP(B8,'PARAM FISICI OP'!A:E,4,FALSE)))</f>
        <v>nd</v>
      </c>
      <c r="U8" s="9" t="s">
        <v>445</v>
      </c>
      <c r="V8" s="9" t="s">
        <v>81</v>
      </c>
      <c r="W8" s="9" t="s">
        <v>452</v>
      </c>
      <c r="X8" s="9" t="s">
        <v>474</v>
      </c>
      <c r="Y8" s="9" t="s">
        <v>81</v>
      </c>
      <c r="Z8" s="9" t="s">
        <v>81</v>
      </c>
      <c r="AA8" s="9" t="str">
        <f>IF(AND(L8="nd",'DIMENSIONI OP'!E9="",'PRESTAZIONI OP'!E9="",'PARAM FISICI OP'!E9="",Z8="nd"),"nd",
IF(L8="nd","",L8)
&amp;IF('DIMENSIONI OP'!E9="","",IF(L8="nd",'DIMENSIONI OP'!E9,", "&amp;'DIMENSIONI OP'!E9))
&amp;IF('PRESTAZIONI OP'!E9="","",IF(AND(L8="nd",'DIMENSIONI OP'!E9=""),'PRESTAZIONI OP'!E9,", "&amp;'PRESTAZIONI OP'!E9))
&amp;IF('PARAM FISICI OP'!E9="","",IF(AND(L8="nd",'DIMENSIONI OP'!E9="",'PRESTAZIONI OP'!E9=""),'PARAM FISICI OP'!E9,", "&amp;'PARAM FISICI OP'!E9))
&amp;IF(Z8="nd","",IF(AND(L8="nd",'DIMENSIONI OP'!E9="",'PRESTAZIONI OP'!E9="",'PARAM FISICI OP'!E9=""),Z8,", "&amp;Z8)))</f>
        <v>nd</v>
      </c>
      <c r="AB8" s="9" t="s">
        <v>81</v>
      </c>
      <c r="AC8" s="9" t="s">
        <v>81</v>
      </c>
      <c r="AD8" s="9" t="s">
        <v>81</v>
      </c>
      <c r="AE8" s="9" t="s">
        <v>81</v>
      </c>
      <c r="AF8" s="42" t="s">
        <v>81</v>
      </c>
      <c r="AG8" s="42" t="s">
        <v>81</v>
      </c>
      <c r="AH8" s="42" t="s">
        <v>81</v>
      </c>
      <c r="AI8" s="9" t="s">
        <v>81</v>
      </c>
      <c r="AJ8" s="9" t="s">
        <v>81</v>
      </c>
      <c r="AK8" s="11" t="s">
        <v>81</v>
      </c>
      <c r="AL8" s="9" t="s">
        <v>81</v>
      </c>
      <c r="AM8" s="9" t="s">
        <v>576</v>
      </c>
      <c r="AN8" s="24">
        <f>IFERROR(VLOOKUP($B8,[1]Foglio1!$A$6:$D$44904,4,FALSE),"")</f>
        <v>12.03</v>
      </c>
      <c r="AO8" s="11" t="s">
        <v>81</v>
      </c>
      <c r="AP8" s="11" t="s">
        <v>81</v>
      </c>
      <c r="AQ8" s="11" t="s">
        <v>81</v>
      </c>
      <c r="AR8" s="11" t="s">
        <v>81</v>
      </c>
    </row>
    <row r="9" spans="1:44" ht="20.100000000000001" customHeight="1" x14ac:dyDescent="0.25">
      <c r="A9" s="43" t="str">
        <f t="shared" si="0"/>
        <v>L_1C.12.010.0015.d</v>
      </c>
      <c r="B9" s="14" t="str">
        <f>IF(ISBLANK(H9),"",IF(H9="LAVORO","",CLASSI!B10))</f>
        <v/>
      </c>
      <c r="C9" s="14" t="str">
        <f>IF(ISBLANK(H9),"",IF(H9="LAVORO","",VLOOKUP($B9,CLASSI!$B$3:$C$1048576,2,FALSE)))</f>
        <v/>
      </c>
      <c r="D9" s="27" t="str">
        <f t="shared" si="1"/>
        <v/>
      </c>
      <c r="E9" s="27" t="str">
        <f t="shared" si="2"/>
        <v/>
      </c>
      <c r="F9" s="27" t="str">
        <f t="shared" si="3"/>
        <v>CODICE LV</v>
      </c>
      <c r="G9" s="27" t="str">
        <f t="shared" si="4"/>
        <v xml:space="preserve">LAVORO: Posa. Incluso: oneri di fissaggio a pareti/soffitti; oneri di attraversamento strutture.
</v>
      </c>
      <c r="H9" s="9" t="s">
        <v>36</v>
      </c>
      <c r="I9" s="9" t="s">
        <v>169</v>
      </c>
      <c r="J9" s="9" t="s">
        <v>221</v>
      </c>
      <c r="K9" s="64" t="s">
        <v>423</v>
      </c>
      <c r="L9" s="9" t="s">
        <v>81</v>
      </c>
      <c r="M9" s="9" t="s">
        <v>81</v>
      </c>
      <c r="N9" s="9" t="s">
        <v>81</v>
      </c>
      <c r="O9" s="9" t="s">
        <v>81</v>
      </c>
      <c r="P9" s="10" t="str">
        <f>IFERROR(VLOOKUP($B9,[1]Foglio1!$A$6:$D$44904,3,FALSE),"nd")</f>
        <v>nd</v>
      </c>
      <c r="Q9" s="9">
        <v>1</v>
      </c>
      <c r="R9" s="11" t="str">
        <f>IF(H9="LAVORO","nd",IF(VLOOKUP(B9,'DIMENSIONI OP'!A:E,4,FALSE)="","nd",VLOOKUP(B9,'DIMENSIONI OP'!A:E,4,FALSE)))</f>
        <v>nd</v>
      </c>
      <c r="S9" s="9" t="str">
        <f>IF(H9="LAVORO","nd",IF(VLOOKUP(B9,'PRESTAZIONI OP'!A:E,4,FALSE)="","nd",VLOOKUP(B9,'PRESTAZIONI OP'!A:E,4,FALSE)))</f>
        <v>nd</v>
      </c>
      <c r="T9" s="9" t="str">
        <f>IF(H9="LAVORO","nd",IF(VLOOKUP(B9,'PARAM FISICI OP'!A:E,4,FALSE)="","nd",VLOOKUP(B9,'PARAM FISICI OP'!A:E,4,FALSE)))</f>
        <v>nd</v>
      </c>
      <c r="U9" s="9" t="s">
        <v>81</v>
      </c>
      <c r="V9" s="9" t="s">
        <v>419</v>
      </c>
      <c r="W9" s="9" t="s">
        <v>81</v>
      </c>
      <c r="X9" s="9" t="s">
        <v>81</v>
      </c>
      <c r="Y9" s="9" t="s">
        <v>81</v>
      </c>
      <c r="Z9" s="9" t="s">
        <v>81</v>
      </c>
      <c r="AA9" s="9" t="str">
        <f>IF(AND(L9="nd",'DIMENSIONI OP'!E10="",'PRESTAZIONI OP'!E10="",'PARAM FISICI OP'!E10="",Z9="nd"),"nd",
IF(L9="nd","",L9)
&amp;IF('DIMENSIONI OP'!E10="","",IF(L9="nd",'DIMENSIONI OP'!E10,", "&amp;'DIMENSIONI OP'!E10))
&amp;IF('PRESTAZIONI OP'!E10="","",IF(AND(L9="nd",'DIMENSIONI OP'!E10=""),'PRESTAZIONI OP'!E10,", "&amp;'PRESTAZIONI OP'!E10))
&amp;IF('PARAM FISICI OP'!E10="","",IF(AND(L9="nd",'DIMENSIONI OP'!E10="",'PRESTAZIONI OP'!E10=""),'PARAM FISICI OP'!E10,", "&amp;'PARAM FISICI OP'!E10))
&amp;IF(Z9="nd","",IF(AND(L9="nd",'DIMENSIONI OP'!E10="",'PRESTAZIONI OP'!E10="",'PARAM FISICI OP'!E10=""),Z9,", "&amp;Z9)))</f>
        <v>nd</v>
      </c>
      <c r="AB9" s="9" t="s">
        <v>81</v>
      </c>
      <c r="AC9" s="9" t="s">
        <v>81</v>
      </c>
      <c r="AD9" s="9" t="s">
        <v>81</v>
      </c>
      <c r="AE9" s="9" t="s">
        <v>81</v>
      </c>
      <c r="AF9" s="42" t="s">
        <v>81</v>
      </c>
      <c r="AG9" s="42" t="s">
        <v>81</v>
      </c>
      <c r="AH9" s="42" t="s">
        <v>81</v>
      </c>
      <c r="AI9" s="9" t="s">
        <v>81</v>
      </c>
      <c r="AJ9" s="9" t="s">
        <v>485</v>
      </c>
      <c r="AK9" s="11" t="s">
        <v>81</v>
      </c>
      <c r="AL9" s="9" t="s">
        <v>81</v>
      </c>
      <c r="AM9" s="9" t="s">
        <v>81</v>
      </c>
      <c r="AN9" s="24" t="str">
        <f>IFERROR(VLOOKUP($B9,[1]Foglio1!$A$6:$D$44904,4,FALSE),"")</f>
        <v/>
      </c>
      <c r="AO9" s="11" t="s">
        <v>81</v>
      </c>
      <c r="AP9" s="11" t="s">
        <v>81</v>
      </c>
      <c r="AQ9" s="11" t="s">
        <v>81</v>
      </c>
      <c r="AR9" s="11" t="s">
        <v>81</v>
      </c>
    </row>
    <row r="10" spans="1:44" ht="20.100000000000001" customHeight="1" x14ac:dyDescent="0.25">
      <c r="A10" s="43" t="str">
        <f t="shared" si="0"/>
        <v>O_1C.12.010.0015.e</v>
      </c>
      <c r="B10" s="14" t="str">
        <f>IF(ISBLANK(H10),"",IF(H10="LAVORO","",CLASSI!B11))</f>
        <v>1C.12.010.0015.e</v>
      </c>
      <c r="C10" s="14" t="str">
        <f>IF(ISBLANK(H10),"",IF(H10="LAVORO","",VLOOKUP($B10,CLASSI!$B$3:$C$1048576,2,FALSE)))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80 mm, e = 3 mm</v>
      </c>
      <c r="D10" s="27" t="str">
        <f t="shared" si="1"/>
        <v>CODICE OC</v>
      </c>
      <c r="E10" s="27" t="str">
        <f t="shared" si="2"/>
        <v xml:space="preserve">OPERA: Tubazioni di scarico, giunti a bicchiere ad incollaggio in pvc-u, funzione scarico acque calde civili/industriali; area applicazione b-bd.
COMPONENTI: tubo in PVC-U con bicchiere ad incollaggio, conforme alla norma UNI EN 1329, diametro esterno 80 mm, spessore 3 mm.
LAVORO: Posa. Incluso: oneri di fissaggio a pareti/soffitti; oneri di attraversamento strutture.
</v>
      </c>
      <c r="F10" s="27" t="str">
        <f t="shared" si="3"/>
        <v>CODICE OP</v>
      </c>
      <c r="G10" s="27" t="str">
        <f t="shared" si="4"/>
        <v xml:space="preserve">OPERA: Tubazioni di scarico, giunti a bicchiere ad incollaggio in pvc-u, funzione scarico acque calde civili/industriali; area applicazione b-bd.
COMPONENTI: tubo in PVC-U con bicchiere ad incollaggio, conforme alla norma UNI EN 1329, diametro esterno 80 mm, spessore 3 mm.
</v>
      </c>
      <c r="H10" s="9" t="s">
        <v>35</v>
      </c>
      <c r="I10" s="9" t="s">
        <v>163</v>
      </c>
      <c r="J10" s="9" t="s">
        <v>207</v>
      </c>
      <c r="K10" s="64" t="s">
        <v>419</v>
      </c>
      <c r="L10" s="9" t="s">
        <v>81</v>
      </c>
      <c r="M10" s="9" t="s">
        <v>458</v>
      </c>
      <c r="N10" s="9" t="s">
        <v>421</v>
      </c>
      <c r="O10" s="9" t="s">
        <v>81</v>
      </c>
      <c r="P10" s="10" t="str">
        <f>IFERROR(VLOOKUP($B10,[1]Foglio1!$A$6:$D$44904,3,FALSE),"nd")</f>
        <v>m</v>
      </c>
      <c r="Q10" s="9">
        <v>1</v>
      </c>
      <c r="R10" s="11" t="str">
        <f>IF(H10="LAVORO","nd",IF(VLOOKUP(B10,'DIMENSIONI OP'!A:E,4,FALSE)="","nd",VLOOKUP(B10,'DIMENSIONI OP'!A:E,4,FALSE)))</f>
        <v>nd</v>
      </c>
      <c r="S10" s="9" t="str">
        <f>IF(H10="LAVORO","nd",IF(VLOOKUP(B10,'PRESTAZIONI OP'!A:E,4,FALSE)="","nd",VLOOKUP(B10,'PRESTAZIONI OP'!A:E,4,FALSE)))</f>
        <v>nd</v>
      </c>
      <c r="T10" s="9" t="str">
        <f>IF(H10="LAVORO","nd",IF(VLOOKUP(B10,'PARAM FISICI OP'!A:E,4,FALSE)="","nd",VLOOKUP(B10,'PARAM FISICI OP'!A:E,4,FALSE)))</f>
        <v>nd</v>
      </c>
      <c r="U10" s="9" t="s">
        <v>445</v>
      </c>
      <c r="V10" s="9" t="s">
        <v>81</v>
      </c>
      <c r="W10" s="9" t="s">
        <v>452</v>
      </c>
      <c r="X10" s="9" t="s">
        <v>476</v>
      </c>
      <c r="Y10" s="9" t="s">
        <v>81</v>
      </c>
      <c r="Z10" s="9" t="s">
        <v>81</v>
      </c>
      <c r="AA10" s="9" t="str">
        <f>IF(AND(L10="nd",'DIMENSIONI OP'!E11="",'PRESTAZIONI OP'!E11="",'PARAM FISICI OP'!E11="",Z10="nd"),"nd",
IF(L10="nd","",L10)
&amp;IF('DIMENSIONI OP'!E11="","",IF(L10="nd",'DIMENSIONI OP'!E11,", "&amp;'DIMENSIONI OP'!E11))
&amp;IF('PRESTAZIONI OP'!E11="","",IF(AND(L10="nd",'DIMENSIONI OP'!E11=""),'PRESTAZIONI OP'!E11,", "&amp;'PRESTAZIONI OP'!E11))
&amp;IF('PARAM FISICI OP'!E11="","",IF(AND(L10="nd",'DIMENSIONI OP'!E11="",'PRESTAZIONI OP'!E11=""),'PARAM FISICI OP'!E11,", "&amp;'PARAM FISICI OP'!E11))
&amp;IF(Z10="nd","",IF(AND(L10="nd",'DIMENSIONI OP'!E11="",'PRESTAZIONI OP'!E11="",'PARAM FISICI OP'!E11=""),Z10,", "&amp;Z10)))</f>
        <v>nd</v>
      </c>
      <c r="AB10" s="9" t="s">
        <v>81</v>
      </c>
      <c r="AC10" s="9" t="s">
        <v>81</v>
      </c>
      <c r="AD10" s="9" t="s">
        <v>81</v>
      </c>
      <c r="AE10" s="9" t="s">
        <v>81</v>
      </c>
      <c r="AF10" s="42" t="s">
        <v>81</v>
      </c>
      <c r="AG10" s="42" t="s">
        <v>81</v>
      </c>
      <c r="AH10" s="42" t="s">
        <v>81</v>
      </c>
      <c r="AI10" s="9" t="s">
        <v>81</v>
      </c>
      <c r="AJ10" s="9" t="s">
        <v>81</v>
      </c>
      <c r="AK10" s="11" t="s">
        <v>81</v>
      </c>
      <c r="AL10" s="9" t="s">
        <v>81</v>
      </c>
      <c r="AM10" s="9" t="s">
        <v>576</v>
      </c>
      <c r="AN10" s="24">
        <f>IFERROR(VLOOKUP($B10,[1]Foglio1!$A$6:$D$44904,4,FALSE),"")</f>
        <v>13.33</v>
      </c>
      <c r="AO10" s="11" t="s">
        <v>81</v>
      </c>
      <c r="AP10" s="11" t="s">
        <v>81</v>
      </c>
      <c r="AQ10" s="11" t="s">
        <v>81</v>
      </c>
      <c r="AR10" s="11" t="s">
        <v>81</v>
      </c>
    </row>
    <row r="11" spans="1:44" ht="20.100000000000001" customHeight="1" x14ac:dyDescent="0.25">
      <c r="A11" s="43" t="str">
        <f t="shared" si="0"/>
        <v>L_1C.12.010.0015.e</v>
      </c>
      <c r="B11" s="14" t="str">
        <f>IF(ISBLANK(H11),"",IF(H11="LAVORO","",CLASSI!B12))</f>
        <v/>
      </c>
      <c r="C11" s="14" t="str">
        <f>IF(ISBLANK(H11),"",IF(H11="LAVORO","",VLOOKUP($B11,CLASSI!$B$3:$C$1048576,2,FALSE)))</f>
        <v/>
      </c>
      <c r="D11" s="27" t="str">
        <f t="shared" si="1"/>
        <v/>
      </c>
      <c r="E11" s="27" t="str">
        <f t="shared" si="2"/>
        <v/>
      </c>
      <c r="F11" s="27" t="str">
        <f t="shared" si="3"/>
        <v>CODICE LV</v>
      </c>
      <c r="G11" s="27" t="str">
        <f t="shared" si="4"/>
        <v xml:space="preserve">LAVORO: Posa. Incluso: oneri di fissaggio a pareti/soffitti; oneri di attraversamento strutture.
</v>
      </c>
      <c r="H11" s="9" t="s">
        <v>36</v>
      </c>
      <c r="I11" s="9" t="s">
        <v>169</v>
      </c>
      <c r="J11" s="9" t="s">
        <v>221</v>
      </c>
      <c r="K11" s="64" t="s">
        <v>423</v>
      </c>
      <c r="L11" s="9" t="s">
        <v>81</v>
      </c>
      <c r="M11" s="9" t="s">
        <v>81</v>
      </c>
      <c r="N11" s="9" t="s">
        <v>81</v>
      </c>
      <c r="O11" s="9" t="s">
        <v>81</v>
      </c>
      <c r="P11" s="10" t="str">
        <f>IFERROR(VLOOKUP($B11,[1]Foglio1!$A$6:$D$44904,3,FALSE),"nd")</f>
        <v>nd</v>
      </c>
      <c r="Q11" s="9">
        <v>1</v>
      </c>
      <c r="R11" s="11" t="str">
        <f>IF(H11="LAVORO","nd",IF(VLOOKUP(B11,'DIMENSIONI OP'!A:E,4,FALSE)="","nd",VLOOKUP(B11,'DIMENSIONI OP'!A:E,4,FALSE)))</f>
        <v>nd</v>
      </c>
      <c r="S11" s="9" t="str">
        <f>IF(H11="LAVORO","nd",IF(VLOOKUP(B11,'PRESTAZIONI OP'!A:E,4,FALSE)="","nd",VLOOKUP(B11,'PRESTAZIONI OP'!A:E,4,FALSE)))</f>
        <v>nd</v>
      </c>
      <c r="T11" s="9" t="str">
        <f>IF(H11="LAVORO","nd",IF(VLOOKUP(B11,'PARAM FISICI OP'!A:E,4,FALSE)="","nd",VLOOKUP(B11,'PARAM FISICI OP'!A:E,4,FALSE)))</f>
        <v>nd</v>
      </c>
      <c r="U11" s="9" t="s">
        <v>81</v>
      </c>
      <c r="V11" s="9" t="s">
        <v>419</v>
      </c>
      <c r="W11" s="9" t="s">
        <v>81</v>
      </c>
      <c r="X11" s="9" t="s">
        <v>81</v>
      </c>
      <c r="Y11" s="9" t="s">
        <v>81</v>
      </c>
      <c r="Z11" s="9" t="s">
        <v>81</v>
      </c>
      <c r="AA11" s="9" t="str">
        <f>IF(AND(L11="nd",'DIMENSIONI OP'!E12="",'PRESTAZIONI OP'!E12="",'PARAM FISICI OP'!E12="",Z11="nd"),"nd",
IF(L11="nd","",L11)
&amp;IF('DIMENSIONI OP'!E12="","",IF(L11="nd",'DIMENSIONI OP'!E12,", "&amp;'DIMENSIONI OP'!E12))
&amp;IF('PRESTAZIONI OP'!E12="","",IF(AND(L11="nd",'DIMENSIONI OP'!E12=""),'PRESTAZIONI OP'!E12,", "&amp;'PRESTAZIONI OP'!E12))
&amp;IF('PARAM FISICI OP'!E12="","",IF(AND(L11="nd",'DIMENSIONI OP'!E12="",'PRESTAZIONI OP'!E12=""),'PARAM FISICI OP'!E12,", "&amp;'PARAM FISICI OP'!E12))
&amp;IF(Z11="nd","",IF(AND(L11="nd",'DIMENSIONI OP'!E12="",'PRESTAZIONI OP'!E12="",'PARAM FISICI OP'!E12=""),Z11,", "&amp;Z11)))</f>
        <v>nd</v>
      </c>
      <c r="AB11" s="9" t="s">
        <v>81</v>
      </c>
      <c r="AC11" s="9" t="s">
        <v>81</v>
      </c>
      <c r="AD11" s="9" t="s">
        <v>81</v>
      </c>
      <c r="AE11" s="9" t="s">
        <v>81</v>
      </c>
      <c r="AF11" s="42" t="s">
        <v>81</v>
      </c>
      <c r="AG11" s="42" t="s">
        <v>81</v>
      </c>
      <c r="AH11" s="42" t="s">
        <v>81</v>
      </c>
      <c r="AI11" s="9" t="s">
        <v>81</v>
      </c>
      <c r="AJ11" s="9" t="s">
        <v>485</v>
      </c>
      <c r="AK11" s="11" t="s">
        <v>81</v>
      </c>
      <c r="AL11" s="9" t="s">
        <v>81</v>
      </c>
      <c r="AM11" s="9" t="s">
        <v>81</v>
      </c>
      <c r="AN11" s="24" t="str">
        <f>IFERROR(VLOOKUP($B11,[1]Foglio1!$A$6:$D$44904,4,FALSE),"")</f>
        <v/>
      </c>
      <c r="AO11" s="11" t="s">
        <v>81</v>
      </c>
      <c r="AP11" s="11" t="s">
        <v>81</v>
      </c>
      <c r="AQ11" s="11" t="s">
        <v>81</v>
      </c>
      <c r="AR11" s="11" t="s">
        <v>81</v>
      </c>
    </row>
    <row r="12" spans="1:44" ht="20.100000000000001" customHeight="1" x14ac:dyDescent="0.25">
      <c r="A12" s="43" t="str">
        <f t="shared" si="0"/>
        <v>O_1C.12.010.0015.f</v>
      </c>
      <c r="B12" s="14" t="str">
        <f>IF(ISBLANK(H12),"",IF(H12="LAVORO","",CLASSI!B13))</f>
        <v>1C.12.010.0015.f</v>
      </c>
      <c r="C12" s="14" t="str">
        <f>IF(ISBLANK(H12),"",IF(H12="LAVORO","",VLOOKUP($B12,CLASSI!$B$3:$C$1048576,2,FALSE)))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100 mm, e = 3 mm</v>
      </c>
      <c r="D12" s="27" t="str">
        <f t="shared" si="1"/>
        <v>CODICE OC</v>
      </c>
      <c r="E12" s="27" t="str">
        <f t="shared" si="2"/>
        <v xml:space="preserve">OPERA: Tubazioni di scarico, giunti a bicchiere ad incollaggio in pvc-u, funzione scarico acque calde civili/industriali; area applicazione b-bd.
COMPONENTI: tubo in PVC-U con bicchiere ad incollaggio, conforme alla norma UNI EN 1329, diametro esterno 100 mm, spessore 3 mm.
LAVORO: Posa. Incluso: oneri di fissaggio a pareti/soffitti; oneri di attraversamento strutture.
</v>
      </c>
      <c r="F12" s="27" t="str">
        <f t="shared" si="3"/>
        <v>CODICE OP</v>
      </c>
      <c r="G12" s="27" t="str">
        <f t="shared" si="4"/>
        <v xml:space="preserve">OPERA: Tubazioni di scarico, giunti a bicchiere ad incollaggio in pvc-u, funzione scarico acque calde civili/industriali; area applicazione b-bd.
COMPONENTI: tubo in PVC-U con bicchiere ad incollaggio, conforme alla norma UNI EN 1329, diametro esterno 100 mm, spessore 3 mm.
</v>
      </c>
      <c r="H12" s="9" t="s">
        <v>35</v>
      </c>
      <c r="I12" s="9" t="s">
        <v>163</v>
      </c>
      <c r="J12" s="9" t="s">
        <v>207</v>
      </c>
      <c r="K12" s="64" t="s">
        <v>419</v>
      </c>
      <c r="L12" s="9" t="s">
        <v>81</v>
      </c>
      <c r="M12" s="9" t="s">
        <v>458</v>
      </c>
      <c r="N12" s="9" t="s">
        <v>421</v>
      </c>
      <c r="O12" s="9" t="s">
        <v>81</v>
      </c>
      <c r="P12" s="10" t="str">
        <f>IFERROR(VLOOKUP($B12,[1]Foglio1!$A$6:$D$44904,3,FALSE),"nd")</f>
        <v>m</v>
      </c>
      <c r="Q12" s="9">
        <v>1</v>
      </c>
      <c r="R12" s="11" t="str">
        <f>IF(H12="LAVORO","nd",IF(VLOOKUP(B12,'DIMENSIONI OP'!A:E,4,FALSE)="","nd",VLOOKUP(B12,'DIMENSIONI OP'!A:E,4,FALSE)))</f>
        <v>nd</v>
      </c>
      <c r="S12" s="9" t="str">
        <f>IF(H12="LAVORO","nd",IF(VLOOKUP(B12,'PRESTAZIONI OP'!A:E,4,FALSE)="","nd",VLOOKUP(B12,'PRESTAZIONI OP'!A:E,4,FALSE)))</f>
        <v>nd</v>
      </c>
      <c r="T12" s="9" t="str">
        <f>IF(H12="LAVORO","nd",IF(VLOOKUP(B12,'PARAM FISICI OP'!A:E,4,FALSE)="","nd",VLOOKUP(B12,'PARAM FISICI OP'!A:E,4,FALSE)))</f>
        <v>nd</v>
      </c>
      <c r="U12" s="9" t="s">
        <v>445</v>
      </c>
      <c r="V12" s="9" t="s">
        <v>81</v>
      </c>
      <c r="W12" s="9" t="s">
        <v>452</v>
      </c>
      <c r="X12" s="9" t="s">
        <v>477</v>
      </c>
      <c r="Y12" s="9" t="s">
        <v>81</v>
      </c>
      <c r="Z12" s="9" t="s">
        <v>81</v>
      </c>
      <c r="AA12" s="9" t="str">
        <f>IF(AND(L12="nd",'DIMENSIONI OP'!E13="",'PRESTAZIONI OP'!E13="",'PARAM FISICI OP'!E13="",Z12="nd"),"nd",
IF(L12="nd","",L12)
&amp;IF('DIMENSIONI OP'!E13="","",IF(L12="nd",'DIMENSIONI OP'!E13,", "&amp;'DIMENSIONI OP'!E13))
&amp;IF('PRESTAZIONI OP'!E13="","",IF(AND(L12="nd",'DIMENSIONI OP'!E13=""),'PRESTAZIONI OP'!E13,", "&amp;'PRESTAZIONI OP'!E13))
&amp;IF('PARAM FISICI OP'!E13="","",IF(AND(L12="nd",'DIMENSIONI OP'!E13="",'PRESTAZIONI OP'!E13=""),'PARAM FISICI OP'!E13,", "&amp;'PARAM FISICI OP'!E13))
&amp;IF(Z12="nd","",IF(AND(L12="nd",'DIMENSIONI OP'!E13="",'PRESTAZIONI OP'!E13="",'PARAM FISICI OP'!E13=""),Z12,", "&amp;Z12)))</f>
        <v>nd</v>
      </c>
      <c r="AB12" s="9" t="s">
        <v>81</v>
      </c>
      <c r="AC12" s="9" t="s">
        <v>81</v>
      </c>
      <c r="AD12" s="9" t="s">
        <v>81</v>
      </c>
      <c r="AE12" s="9" t="s">
        <v>81</v>
      </c>
      <c r="AF12" s="42" t="s">
        <v>81</v>
      </c>
      <c r="AG12" s="42" t="s">
        <v>81</v>
      </c>
      <c r="AH12" s="42" t="s">
        <v>81</v>
      </c>
      <c r="AI12" s="9" t="s">
        <v>81</v>
      </c>
      <c r="AJ12" s="9" t="s">
        <v>81</v>
      </c>
      <c r="AK12" s="11" t="s">
        <v>81</v>
      </c>
      <c r="AL12" s="9" t="s">
        <v>81</v>
      </c>
      <c r="AM12" s="9" t="s">
        <v>576</v>
      </c>
      <c r="AN12" s="24">
        <f>IFERROR(VLOOKUP($B12,[1]Foglio1!$A$6:$D$44904,4,FALSE),"")</f>
        <v>14.92</v>
      </c>
      <c r="AO12" s="11" t="s">
        <v>81</v>
      </c>
      <c r="AP12" s="11" t="s">
        <v>81</v>
      </c>
      <c r="AQ12" s="11" t="s">
        <v>81</v>
      </c>
      <c r="AR12" s="11" t="s">
        <v>81</v>
      </c>
    </row>
    <row r="13" spans="1:44" ht="20.100000000000001" customHeight="1" x14ac:dyDescent="0.25">
      <c r="A13" s="43" t="str">
        <f t="shared" si="0"/>
        <v>L_1C.12.010.0015.f</v>
      </c>
      <c r="B13" s="14" t="str">
        <f>IF(ISBLANK(H13),"",IF(H13="LAVORO","",CLASSI!B14))</f>
        <v/>
      </c>
      <c r="C13" s="14" t="str">
        <f>IF(ISBLANK(H13),"",IF(H13="LAVORO","",VLOOKUP($B13,CLASSI!$B$3:$C$1048576,2,FALSE)))</f>
        <v/>
      </c>
      <c r="D13" s="27" t="str">
        <f t="shared" si="1"/>
        <v/>
      </c>
      <c r="E13" s="27" t="str">
        <f t="shared" si="2"/>
        <v/>
      </c>
      <c r="F13" s="27" t="str">
        <f t="shared" si="3"/>
        <v>CODICE LV</v>
      </c>
      <c r="G13" s="27" t="str">
        <f t="shared" si="4"/>
        <v xml:space="preserve">LAVORO: Posa. Incluso: oneri di fissaggio a pareti/soffitti; oneri di attraversamento strutture.
</v>
      </c>
      <c r="H13" s="9" t="s">
        <v>36</v>
      </c>
      <c r="I13" s="9" t="s">
        <v>169</v>
      </c>
      <c r="J13" s="9" t="s">
        <v>221</v>
      </c>
      <c r="K13" s="64" t="s">
        <v>423</v>
      </c>
      <c r="L13" s="9" t="s">
        <v>81</v>
      </c>
      <c r="M13" s="9" t="s">
        <v>81</v>
      </c>
      <c r="N13" s="9" t="s">
        <v>81</v>
      </c>
      <c r="O13" s="9" t="s">
        <v>81</v>
      </c>
      <c r="P13" s="10" t="str">
        <f>IFERROR(VLOOKUP($B13,[1]Foglio1!$A$6:$D$44904,3,FALSE),"nd")</f>
        <v>nd</v>
      </c>
      <c r="Q13" s="9">
        <v>1</v>
      </c>
      <c r="R13" s="11" t="str">
        <f>IF(H13="LAVORO","nd",IF(VLOOKUP(B13,'DIMENSIONI OP'!A:E,4,FALSE)="","nd",VLOOKUP(B13,'DIMENSIONI OP'!A:E,4,FALSE)))</f>
        <v>nd</v>
      </c>
      <c r="S13" s="9" t="str">
        <f>IF(H13="LAVORO","nd",IF(VLOOKUP(B13,'PRESTAZIONI OP'!A:E,4,FALSE)="","nd",VLOOKUP(B13,'PRESTAZIONI OP'!A:E,4,FALSE)))</f>
        <v>nd</v>
      </c>
      <c r="T13" s="9" t="str">
        <f>IF(H13="LAVORO","nd",IF(VLOOKUP(B13,'PARAM FISICI OP'!A:E,4,FALSE)="","nd",VLOOKUP(B13,'PARAM FISICI OP'!A:E,4,FALSE)))</f>
        <v>nd</v>
      </c>
      <c r="U13" s="9" t="s">
        <v>81</v>
      </c>
      <c r="V13" s="9" t="s">
        <v>419</v>
      </c>
      <c r="W13" s="9" t="s">
        <v>81</v>
      </c>
      <c r="X13" s="9" t="s">
        <v>81</v>
      </c>
      <c r="Y13" s="9" t="s">
        <v>81</v>
      </c>
      <c r="Z13" s="9" t="s">
        <v>81</v>
      </c>
      <c r="AA13" s="9" t="str">
        <f>IF(AND(L13="nd",'DIMENSIONI OP'!E14="",'PRESTAZIONI OP'!E14="",'PARAM FISICI OP'!E14="",Z13="nd"),"nd",
IF(L13="nd","",L13)
&amp;IF('DIMENSIONI OP'!E14="","",IF(L13="nd",'DIMENSIONI OP'!E14,", "&amp;'DIMENSIONI OP'!E14))
&amp;IF('PRESTAZIONI OP'!E14="","",IF(AND(L13="nd",'DIMENSIONI OP'!E14=""),'PRESTAZIONI OP'!E14,", "&amp;'PRESTAZIONI OP'!E14))
&amp;IF('PARAM FISICI OP'!E14="","",IF(AND(L13="nd",'DIMENSIONI OP'!E14="",'PRESTAZIONI OP'!E14=""),'PARAM FISICI OP'!E14,", "&amp;'PARAM FISICI OP'!E14))
&amp;IF(Z13="nd","",IF(AND(L13="nd",'DIMENSIONI OP'!E14="",'PRESTAZIONI OP'!E14="",'PARAM FISICI OP'!E14=""),Z13,", "&amp;Z13)))</f>
        <v>nd</v>
      </c>
      <c r="AB13" s="9" t="s">
        <v>81</v>
      </c>
      <c r="AC13" s="9" t="s">
        <v>81</v>
      </c>
      <c r="AD13" s="9" t="s">
        <v>81</v>
      </c>
      <c r="AE13" s="9" t="s">
        <v>81</v>
      </c>
      <c r="AF13" s="42" t="s">
        <v>81</v>
      </c>
      <c r="AG13" s="42" t="s">
        <v>81</v>
      </c>
      <c r="AH13" s="42" t="s">
        <v>81</v>
      </c>
      <c r="AI13" s="9" t="s">
        <v>81</v>
      </c>
      <c r="AJ13" s="9" t="s">
        <v>485</v>
      </c>
      <c r="AK13" s="11" t="s">
        <v>81</v>
      </c>
      <c r="AL13" s="9" t="s">
        <v>81</v>
      </c>
      <c r="AM13" s="9" t="s">
        <v>81</v>
      </c>
      <c r="AN13" s="24" t="str">
        <f>IFERROR(VLOOKUP($B13,[1]Foglio1!$A$6:$D$44904,4,FALSE),"")</f>
        <v/>
      </c>
      <c r="AO13" s="11" t="s">
        <v>81</v>
      </c>
      <c r="AP13" s="11" t="s">
        <v>81</v>
      </c>
      <c r="AQ13" s="11" t="s">
        <v>81</v>
      </c>
      <c r="AR13" s="11" t="s">
        <v>81</v>
      </c>
    </row>
    <row r="14" spans="1:44" ht="20.100000000000001" customHeight="1" x14ac:dyDescent="0.25">
      <c r="A14" s="43" t="str">
        <f t="shared" si="0"/>
        <v>O_1C.12.010.0015.g</v>
      </c>
      <c r="B14" s="14" t="str">
        <f>IF(ISBLANK(H14),"",IF(H14="LAVORO","",CLASSI!B15))</f>
        <v>1C.12.010.0015.g</v>
      </c>
      <c r="C14" s="14" t="str">
        <f>IF(ISBLANK(H14),"",IF(H14="LAVORO","",VLOOKUP($B14,CLASSI!$B$3:$C$1048576,2,FALSE)))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125 mm, e = 3,2 mm</v>
      </c>
      <c r="D14" s="27" t="str">
        <f t="shared" si="1"/>
        <v>CODICE OC</v>
      </c>
      <c r="E14" s="27" t="str">
        <f t="shared" si="2"/>
        <v xml:space="preserve">OPERA: Tubazioni di scarico, giunti a bicchiere ad incollaggio in pvc-u, funzione scarico acque calde civili/industriali; area applicazione b-bd.
COMPONENTI: tubo in PVC-U con bicchiere ad incollaggio, conforme alla norma UNI EN 1329, diametro esterno 125 mm, spessore 3,2 mm.
LAVORO: Posa. Incluso: oneri di fissaggio a pareti/soffitti; oneri di attraversamento strutture.
</v>
      </c>
      <c r="F14" s="27" t="str">
        <f t="shared" si="3"/>
        <v>CODICE OP</v>
      </c>
      <c r="G14" s="27" t="str">
        <f t="shared" si="4"/>
        <v xml:space="preserve">OPERA: Tubazioni di scarico, giunti a bicchiere ad incollaggio in pvc-u, funzione scarico acque calde civili/industriali; area applicazione b-bd.
COMPONENTI: tubo in PVC-U con bicchiere ad incollaggio, conforme alla norma UNI EN 1329, diametro esterno 125 mm, spessore 3,2 mm.
</v>
      </c>
      <c r="H14" s="9" t="s">
        <v>35</v>
      </c>
      <c r="I14" s="9" t="s">
        <v>163</v>
      </c>
      <c r="J14" s="9" t="s">
        <v>207</v>
      </c>
      <c r="K14" s="64" t="s">
        <v>419</v>
      </c>
      <c r="L14" s="9" t="s">
        <v>81</v>
      </c>
      <c r="M14" s="9" t="s">
        <v>458</v>
      </c>
      <c r="N14" s="9" t="s">
        <v>421</v>
      </c>
      <c r="O14" s="9" t="s">
        <v>81</v>
      </c>
      <c r="P14" s="10" t="str">
        <f>IFERROR(VLOOKUP($B14,[1]Foglio1!$A$6:$D$44904,3,FALSE),"nd")</f>
        <v>m</v>
      </c>
      <c r="Q14" s="9">
        <v>1</v>
      </c>
      <c r="R14" s="11" t="str">
        <f>IF(H14="LAVORO","nd",IF(VLOOKUP(B14,'DIMENSIONI OP'!A:E,4,FALSE)="","nd",VLOOKUP(B14,'DIMENSIONI OP'!A:E,4,FALSE)))</f>
        <v>nd</v>
      </c>
      <c r="S14" s="9" t="str">
        <f>IF(H14="LAVORO","nd",IF(VLOOKUP(B14,'PRESTAZIONI OP'!A:E,4,FALSE)="","nd",VLOOKUP(B14,'PRESTAZIONI OP'!A:E,4,FALSE)))</f>
        <v>nd</v>
      </c>
      <c r="T14" s="9" t="str">
        <f>IF(H14="LAVORO","nd",IF(VLOOKUP(B14,'PARAM FISICI OP'!A:E,4,FALSE)="","nd",VLOOKUP(B14,'PARAM FISICI OP'!A:E,4,FALSE)))</f>
        <v>nd</v>
      </c>
      <c r="U14" s="9" t="s">
        <v>445</v>
      </c>
      <c r="V14" s="9" t="s">
        <v>81</v>
      </c>
      <c r="W14" s="9" t="s">
        <v>452</v>
      </c>
      <c r="X14" s="9" t="s">
        <v>478</v>
      </c>
      <c r="Y14" s="9" t="s">
        <v>81</v>
      </c>
      <c r="Z14" s="9" t="s">
        <v>81</v>
      </c>
      <c r="AA14" s="9" t="str">
        <f>IF(AND(L14="nd",'DIMENSIONI OP'!E15="",'PRESTAZIONI OP'!E15="",'PARAM FISICI OP'!E15="",Z14="nd"),"nd",
IF(L14="nd","",L14)
&amp;IF('DIMENSIONI OP'!E15="","",IF(L14="nd",'DIMENSIONI OP'!E15,", "&amp;'DIMENSIONI OP'!E15))
&amp;IF('PRESTAZIONI OP'!E15="","",IF(AND(L14="nd",'DIMENSIONI OP'!E15=""),'PRESTAZIONI OP'!E15,", "&amp;'PRESTAZIONI OP'!E15))
&amp;IF('PARAM FISICI OP'!E15="","",IF(AND(L14="nd",'DIMENSIONI OP'!E15="",'PRESTAZIONI OP'!E15=""),'PARAM FISICI OP'!E15,", "&amp;'PARAM FISICI OP'!E15))
&amp;IF(Z14="nd","",IF(AND(L14="nd",'DIMENSIONI OP'!E15="",'PRESTAZIONI OP'!E15="",'PARAM FISICI OP'!E15=""),Z14,", "&amp;Z14)))</f>
        <v>nd</v>
      </c>
      <c r="AB14" s="9" t="s">
        <v>81</v>
      </c>
      <c r="AC14" s="9" t="s">
        <v>81</v>
      </c>
      <c r="AD14" s="9" t="s">
        <v>81</v>
      </c>
      <c r="AE14" s="9" t="s">
        <v>81</v>
      </c>
      <c r="AF14" s="42" t="s">
        <v>81</v>
      </c>
      <c r="AG14" s="42" t="s">
        <v>81</v>
      </c>
      <c r="AH14" s="42" t="s">
        <v>81</v>
      </c>
      <c r="AI14" s="9" t="s">
        <v>81</v>
      </c>
      <c r="AJ14" s="9" t="s">
        <v>81</v>
      </c>
      <c r="AK14" s="11" t="s">
        <v>81</v>
      </c>
      <c r="AL14" s="9" t="s">
        <v>81</v>
      </c>
      <c r="AM14" s="9" t="s">
        <v>576</v>
      </c>
      <c r="AN14" s="24">
        <f>IFERROR(VLOOKUP($B14,[1]Foglio1!$A$6:$D$44904,4,FALSE),"")</f>
        <v>17.11</v>
      </c>
      <c r="AO14" s="11" t="s">
        <v>81</v>
      </c>
      <c r="AP14" s="11" t="s">
        <v>81</v>
      </c>
      <c r="AQ14" s="11" t="s">
        <v>81</v>
      </c>
      <c r="AR14" s="11" t="s">
        <v>81</v>
      </c>
    </row>
    <row r="15" spans="1:44" ht="20.100000000000001" customHeight="1" x14ac:dyDescent="0.25">
      <c r="A15" s="43" t="str">
        <f t="shared" si="0"/>
        <v>L_1C.12.010.0015.g</v>
      </c>
      <c r="B15" s="14" t="str">
        <f>IF(ISBLANK(H15),"",IF(H15="LAVORO","",CLASSI!B16))</f>
        <v/>
      </c>
      <c r="C15" s="14" t="str">
        <f>IF(ISBLANK(H15),"",IF(H15="LAVORO","",VLOOKUP($B15,CLASSI!$B$3:$C$1048576,2,FALSE)))</f>
        <v/>
      </c>
      <c r="D15" s="27" t="str">
        <f t="shared" si="1"/>
        <v/>
      </c>
      <c r="E15" s="27" t="str">
        <f t="shared" si="2"/>
        <v/>
      </c>
      <c r="F15" s="27" t="str">
        <f t="shared" si="3"/>
        <v>CODICE LV</v>
      </c>
      <c r="G15" s="27" t="str">
        <f t="shared" si="4"/>
        <v xml:space="preserve">LAVORO: Posa. Incluso: oneri di fissaggio a pareti/soffitti; oneri di attraversamento strutture.
</v>
      </c>
      <c r="H15" s="9" t="s">
        <v>36</v>
      </c>
      <c r="I15" s="9" t="s">
        <v>169</v>
      </c>
      <c r="J15" s="9" t="s">
        <v>221</v>
      </c>
      <c r="K15" s="64" t="s">
        <v>423</v>
      </c>
      <c r="L15" s="9" t="s">
        <v>81</v>
      </c>
      <c r="M15" s="9" t="s">
        <v>81</v>
      </c>
      <c r="N15" s="9" t="s">
        <v>81</v>
      </c>
      <c r="O15" s="9" t="s">
        <v>81</v>
      </c>
      <c r="P15" s="10" t="str">
        <f>IFERROR(VLOOKUP($B15,[1]Foglio1!$A$6:$D$44904,3,FALSE),"nd")</f>
        <v>nd</v>
      </c>
      <c r="Q15" s="9">
        <v>1</v>
      </c>
      <c r="R15" s="11" t="str">
        <f>IF(H15="LAVORO","nd",IF(VLOOKUP(B15,'DIMENSIONI OP'!A:E,4,FALSE)="","nd",VLOOKUP(B15,'DIMENSIONI OP'!A:E,4,FALSE)))</f>
        <v>nd</v>
      </c>
      <c r="S15" s="9" t="str">
        <f>IF(H15="LAVORO","nd",IF(VLOOKUP(B15,'PRESTAZIONI OP'!A:E,4,FALSE)="","nd",VLOOKUP(B15,'PRESTAZIONI OP'!A:E,4,FALSE)))</f>
        <v>nd</v>
      </c>
      <c r="T15" s="9" t="str">
        <f>IF(H15="LAVORO","nd",IF(VLOOKUP(B15,'PARAM FISICI OP'!A:E,4,FALSE)="","nd",VLOOKUP(B15,'PARAM FISICI OP'!A:E,4,FALSE)))</f>
        <v>nd</v>
      </c>
      <c r="U15" s="9" t="s">
        <v>81</v>
      </c>
      <c r="V15" s="9" t="s">
        <v>419</v>
      </c>
      <c r="W15" s="9" t="s">
        <v>81</v>
      </c>
      <c r="X15" s="9" t="s">
        <v>81</v>
      </c>
      <c r="Y15" s="9" t="s">
        <v>81</v>
      </c>
      <c r="Z15" s="9" t="s">
        <v>81</v>
      </c>
      <c r="AA15" s="9" t="str">
        <f>IF(AND(L15="nd",'DIMENSIONI OP'!E16="",'PRESTAZIONI OP'!E16="",'PARAM FISICI OP'!E16="",Z15="nd"),"nd",
IF(L15="nd","",L15)
&amp;IF('DIMENSIONI OP'!E16="","",IF(L15="nd",'DIMENSIONI OP'!E16,", "&amp;'DIMENSIONI OP'!E16))
&amp;IF('PRESTAZIONI OP'!E16="","",IF(AND(L15="nd",'DIMENSIONI OP'!E16=""),'PRESTAZIONI OP'!E16,", "&amp;'PRESTAZIONI OP'!E16))
&amp;IF('PARAM FISICI OP'!E16="","",IF(AND(L15="nd",'DIMENSIONI OP'!E16="",'PRESTAZIONI OP'!E16=""),'PARAM FISICI OP'!E16,", "&amp;'PARAM FISICI OP'!E16))
&amp;IF(Z15="nd","",IF(AND(L15="nd",'DIMENSIONI OP'!E16="",'PRESTAZIONI OP'!E16="",'PARAM FISICI OP'!E16=""),Z15,", "&amp;Z15)))</f>
        <v>nd</v>
      </c>
      <c r="AB15" s="9" t="s">
        <v>81</v>
      </c>
      <c r="AC15" s="9" t="s">
        <v>81</v>
      </c>
      <c r="AD15" s="9" t="s">
        <v>81</v>
      </c>
      <c r="AE15" s="9" t="s">
        <v>81</v>
      </c>
      <c r="AF15" s="42" t="s">
        <v>81</v>
      </c>
      <c r="AG15" s="42" t="s">
        <v>81</v>
      </c>
      <c r="AH15" s="42" t="s">
        <v>81</v>
      </c>
      <c r="AI15" s="9" t="s">
        <v>81</v>
      </c>
      <c r="AJ15" s="9" t="s">
        <v>485</v>
      </c>
      <c r="AK15" s="11" t="s">
        <v>81</v>
      </c>
      <c r="AL15" s="9" t="s">
        <v>81</v>
      </c>
      <c r="AM15" s="9" t="s">
        <v>81</v>
      </c>
      <c r="AN15" s="24" t="str">
        <f>IFERROR(VLOOKUP($B15,[1]Foglio1!$A$6:$D$44904,4,FALSE),"")</f>
        <v/>
      </c>
      <c r="AO15" s="11" t="s">
        <v>81</v>
      </c>
      <c r="AP15" s="11" t="s">
        <v>81</v>
      </c>
      <c r="AQ15" s="11" t="s">
        <v>81</v>
      </c>
      <c r="AR15" s="11" t="s">
        <v>81</v>
      </c>
    </row>
    <row r="16" spans="1:44" ht="20.100000000000001" customHeight="1" x14ac:dyDescent="0.25">
      <c r="A16" s="43" t="str">
        <f t="shared" si="0"/>
        <v>O_1C.12.010.0015.h</v>
      </c>
      <c r="B16" s="14" t="str">
        <f>IF(ISBLANK(H16),"",IF(H16="LAVORO","",CLASSI!B17))</f>
        <v>1C.12.010.0015.h</v>
      </c>
      <c r="C16" s="14" t="str">
        <f>IF(ISBLANK(H16),"",IF(H16="LAVORO","",VLOOKUP($B16,CLASSI!$B$3:$C$1048576,2,FALSE)))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140 mm, e = 3,2 mm</v>
      </c>
      <c r="D16" s="27" t="str">
        <f t="shared" si="1"/>
        <v>CODICE OC</v>
      </c>
      <c r="E16" s="27" t="str">
        <f t="shared" si="2"/>
        <v xml:space="preserve">OPERA: Tubazioni di scarico, giunti a bicchiere ad incollaggio in pvc-u, funzione scarico acque calde civili/industriali; area applicazione b-bd.
COMPONENTI: tubo in PVC-U con bicchiere ad incollaggio, conforme alla norma UNI EN 1329, diametro esterno 140 mm, spessore 3,2 mm.
LAVORO: Posa. Incluso: oneri di fissaggio a pareti/soffitti; oneri di attraversamento strutture.
</v>
      </c>
      <c r="F16" s="27" t="str">
        <f t="shared" si="3"/>
        <v>CODICE OP</v>
      </c>
      <c r="G16" s="27" t="str">
        <f t="shared" si="4"/>
        <v xml:space="preserve">OPERA: Tubazioni di scarico, giunti a bicchiere ad incollaggio in pvc-u, funzione scarico acque calde civili/industriali; area applicazione b-bd.
COMPONENTI: tubo in PVC-U con bicchiere ad incollaggio, conforme alla norma UNI EN 1329, diametro esterno 140 mm, spessore 3,2 mm.
</v>
      </c>
      <c r="H16" s="9" t="s">
        <v>35</v>
      </c>
      <c r="I16" s="9" t="s">
        <v>163</v>
      </c>
      <c r="J16" s="9" t="s">
        <v>207</v>
      </c>
      <c r="K16" s="64" t="s">
        <v>419</v>
      </c>
      <c r="L16" s="9" t="s">
        <v>81</v>
      </c>
      <c r="M16" s="9" t="s">
        <v>458</v>
      </c>
      <c r="N16" s="9" t="s">
        <v>421</v>
      </c>
      <c r="O16" s="9" t="s">
        <v>81</v>
      </c>
      <c r="P16" s="10" t="str">
        <f>IFERROR(VLOOKUP($B16,[1]Foglio1!$A$6:$D$44904,3,FALSE),"nd")</f>
        <v>m</v>
      </c>
      <c r="Q16" s="9">
        <v>1</v>
      </c>
      <c r="R16" s="11" t="str">
        <f>IF(H16="LAVORO","nd",IF(VLOOKUP(B16,'DIMENSIONI OP'!A:E,4,FALSE)="","nd",VLOOKUP(B16,'DIMENSIONI OP'!A:E,4,FALSE)))</f>
        <v>nd</v>
      </c>
      <c r="S16" s="9" t="str">
        <f>IF(H16="LAVORO","nd",IF(VLOOKUP(B16,'PRESTAZIONI OP'!A:E,4,FALSE)="","nd",VLOOKUP(B16,'PRESTAZIONI OP'!A:E,4,FALSE)))</f>
        <v>nd</v>
      </c>
      <c r="T16" s="9" t="str">
        <f>IF(H16="LAVORO","nd",IF(VLOOKUP(B16,'PARAM FISICI OP'!A:E,4,FALSE)="","nd",VLOOKUP(B16,'PARAM FISICI OP'!A:E,4,FALSE)))</f>
        <v>nd</v>
      </c>
      <c r="U16" s="9" t="s">
        <v>445</v>
      </c>
      <c r="V16" s="9" t="s">
        <v>81</v>
      </c>
      <c r="W16" s="9" t="s">
        <v>452</v>
      </c>
      <c r="X16" s="9" t="s">
        <v>479</v>
      </c>
      <c r="Y16" s="9" t="s">
        <v>81</v>
      </c>
      <c r="Z16" s="9" t="s">
        <v>81</v>
      </c>
      <c r="AA16" s="9" t="str">
        <f>IF(AND(L16="nd",'DIMENSIONI OP'!E17="",'PRESTAZIONI OP'!E17="",'PARAM FISICI OP'!E17="",Z16="nd"),"nd",
IF(L16="nd","",L16)
&amp;IF('DIMENSIONI OP'!E17="","",IF(L16="nd",'DIMENSIONI OP'!E17,", "&amp;'DIMENSIONI OP'!E17))
&amp;IF('PRESTAZIONI OP'!E17="","",IF(AND(L16="nd",'DIMENSIONI OP'!E17=""),'PRESTAZIONI OP'!E17,", "&amp;'PRESTAZIONI OP'!E17))
&amp;IF('PARAM FISICI OP'!E17="","",IF(AND(L16="nd",'DIMENSIONI OP'!E17="",'PRESTAZIONI OP'!E17=""),'PARAM FISICI OP'!E17,", "&amp;'PARAM FISICI OP'!E17))
&amp;IF(Z16="nd","",IF(AND(L16="nd",'DIMENSIONI OP'!E17="",'PRESTAZIONI OP'!E17="",'PARAM FISICI OP'!E17=""),Z16,", "&amp;Z16)))</f>
        <v>nd</v>
      </c>
      <c r="AB16" s="9" t="s">
        <v>81</v>
      </c>
      <c r="AC16" s="9" t="s">
        <v>81</v>
      </c>
      <c r="AD16" s="9" t="s">
        <v>81</v>
      </c>
      <c r="AE16" s="9" t="s">
        <v>81</v>
      </c>
      <c r="AF16" s="42" t="s">
        <v>81</v>
      </c>
      <c r="AG16" s="42" t="s">
        <v>81</v>
      </c>
      <c r="AH16" s="42" t="s">
        <v>81</v>
      </c>
      <c r="AI16" s="9" t="s">
        <v>81</v>
      </c>
      <c r="AJ16" s="9" t="s">
        <v>81</v>
      </c>
      <c r="AK16" s="11" t="s">
        <v>81</v>
      </c>
      <c r="AL16" s="9" t="s">
        <v>81</v>
      </c>
      <c r="AM16" s="9" t="s">
        <v>576</v>
      </c>
      <c r="AN16" s="24">
        <f>IFERROR(VLOOKUP($B16,[1]Foglio1!$A$6:$D$44904,4,FALSE),"")</f>
        <v>18.559999999999999</v>
      </c>
      <c r="AO16" s="11" t="s">
        <v>81</v>
      </c>
      <c r="AP16" s="11" t="s">
        <v>81</v>
      </c>
      <c r="AQ16" s="11" t="s">
        <v>81</v>
      </c>
      <c r="AR16" s="11" t="s">
        <v>81</v>
      </c>
    </row>
    <row r="17" spans="1:44" ht="20.100000000000001" customHeight="1" x14ac:dyDescent="0.25">
      <c r="A17" s="43" t="str">
        <f t="shared" si="0"/>
        <v>L_1C.12.010.0015.h</v>
      </c>
      <c r="B17" s="14" t="str">
        <f>IF(ISBLANK(H17),"",IF(H17="LAVORO","",CLASSI!B18))</f>
        <v/>
      </c>
      <c r="C17" s="14" t="str">
        <f>IF(ISBLANK(H17),"",IF(H17="LAVORO","",VLOOKUP($B17,CLASSI!$B$3:$C$1048576,2,FALSE)))</f>
        <v/>
      </c>
      <c r="D17" s="27" t="str">
        <f t="shared" si="1"/>
        <v/>
      </c>
      <c r="E17" s="27" t="str">
        <f t="shared" si="2"/>
        <v/>
      </c>
      <c r="F17" s="27" t="str">
        <f t="shared" si="3"/>
        <v>CODICE LV</v>
      </c>
      <c r="G17" s="27" t="str">
        <f t="shared" si="4"/>
        <v xml:space="preserve">LAVORO: Posa. Incluso: oneri di fissaggio a pareti/soffitti; oneri di attraversamento strutture.
</v>
      </c>
      <c r="H17" s="9" t="s">
        <v>36</v>
      </c>
      <c r="I17" s="9" t="s">
        <v>169</v>
      </c>
      <c r="J17" s="9" t="s">
        <v>221</v>
      </c>
      <c r="K17" s="64" t="s">
        <v>423</v>
      </c>
      <c r="L17" s="9" t="s">
        <v>81</v>
      </c>
      <c r="M17" s="9" t="s">
        <v>81</v>
      </c>
      <c r="N17" s="9" t="s">
        <v>81</v>
      </c>
      <c r="O17" s="9" t="s">
        <v>81</v>
      </c>
      <c r="P17" s="10" t="str">
        <f>IFERROR(VLOOKUP($B17,[1]Foglio1!$A$6:$D$44904,3,FALSE),"nd")</f>
        <v>nd</v>
      </c>
      <c r="Q17" s="9">
        <v>1</v>
      </c>
      <c r="R17" s="11" t="str">
        <f>IF(H17="LAVORO","nd",IF(VLOOKUP(B17,'DIMENSIONI OP'!A:E,4,FALSE)="","nd",VLOOKUP(B17,'DIMENSIONI OP'!A:E,4,FALSE)))</f>
        <v>nd</v>
      </c>
      <c r="S17" s="9" t="str">
        <f>IF(H17="LAVORO","nd",IF(VLOOKUP(B17,'PRESTAZIONI OP'!A:E,4,FALSE)="","nd",VLOOKUP(B17,'PRESTAZIONI OP'!A:E,4,FALSE)))</f>
        <v>nd</v>
      </c>
      <c r="T17" s="9" t="str">
        <f>IF(H17="LAVORO","nd",IF(VLOOKUP(B17,'PARAM FISICI OP'!A:E,4,FALSE)="","nd",VLOOKUP(B17,'PARAM FISICI OP'!A:E,4,FALSE)))</f>
        <v>nd</v>
      </c>
      <c r="U17" s="9" t="s">
        <v>81</v>
      </c>
      <c r="V17" s="9" t="s">
        <v>419</v>
      </c>
      <c r="W17" s="9" t="s">
        <v>81</v>
      </c>
      <c r="X17" s="9" t="s">
        <v>81</v>
      </c>
      <c r="Y17" s="9" t="s">
        <v>81</v>
      </c>
      <c r="Z17" s="9" t="s">
        <v>81</v>
      </c>
      <c r="AA17" s="9" t="str">
        <f>IF(AND(L17="nd",'DIMENSIONI OP'!E18="",'PRESTAZIONI OP'!E18="",'PARAM FISICI OP'!E18="",Z17="nd"),"nd",
IF(L17="nd","",L17)
&amp;IF('DIMENSIONI OP'!E18="","",IF(L17="nd",'DIMENSIONI OP'!E18,", "&amp;'DIMENSIONI OP'!E18))
&amp;IF('PRESTAZIONI OP'!E18="","",IF(AND(L17="nd",'DIMENSIONI OP'!E18=""),'PRESTAZIONI OP'!E18,", "&amp;'PRESTAZIONI OP'!E18))
&amp;IF('PARAM FISICI OP'!E18="","",IF(AND(L17="nd",'DIMENSIONI OP'!E18="",'PRESTAZIONI OP'!E18=""),'PARAM FISICI OP'!E18,", "&amp;'PARAM FISICI OP'!E18))
&amp;IF(Z17="nd","",IF(AND(L17="nd",'DIMENSIONI OP'!E18="",'PRESTAZIONI OP'!E18="",'PARAM FISICI OP'!E18=""),Z17,", "&amp;Z17)))</f>
        <v>nd</v>
      </c>
      <c r="AB17" s="9" t="s">
        <v>81</v>
      </c>
      <c r="AC17" s="9" t="s">
        <v>81</v>
      </c>
      <c r="AD17" s="9" t="s">
        <v>81</v>
      </c>
      <c r="AE17" s="9" t="s">
        <v>81</v>
      </c>
      <c r="AF17" s="42" t="s">
        <v>81</v>
      </c>
      <c r="AG17" s="42" t="s">
        <v>81</v>
      </c>
      <c r="AH17" s="42" t="s">
        <v>81</v>
      </c>
      <c r="AI17" s="9" t="s">
        <v>81</v>
      </c>
      <c r="AJ17" s="9" t="s">
        <v>485</v>
      </c>
      <c r="AK17" s="11" t="s">
        <v>81</v>
      </c>
      <c r="AL17" s="9" t="s">
        <v>81</v>
      </c>
      <c r="AM17" s="9" t="s">
        <v>81</v>
      </c>
      <c r="AN17" s="24" t="str">
        <f>IFERROR(VLOOKUP($B17,[1]Foglio1!$A$6:$D$44904,4,FALSE),"")</f>
        <v/>
      </c>
      <c r="AO17" s="11" t="s">
        <v>81</v>
      </c>
      <c r="AP17" s="11" t="s">
        <v>81</v>
      </c>
      <c r="AQ17" s="11" t="s">
        <v>81</v>
      </c>
      <c r="AR17" s="11" t="s">
        <v>81</v>
      </c>
    </row>
    <row r="18" spans="1:44" ht="20.100000000000001" customHeight="1" x14ac:dyDescent="0.25">
      <c r="A18" s="43" t="str">
        <f t="shared" si="0"/>
        <v>O_1C.12.010.0015.i</v>
      </c>
      <c r="B18" s="14" t="str">
        <f>IF(ISBLANK(H18),"",IF(H18="LAVORO","",CLASSI!B19))</f>
        <v>1C.12.010.0015.i</v>
      </c>
      <c r="C18" s="14" t="str">
        <f>IF(ISBLANK(H18),"",IF(H18="LAVORO","",VLOOKUP($B18,CLASSI!$B$3:$C$1048576,2,FALSE)))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160 mm, e = 3,2 mm</v>
      </c>
      <c r="D18" s="27" t="str">
        <f t="shared" si="1"/>
        <v>CODICE OC</v>
      </c>
      <c r="E18" s="27" t="str">
        <f t="shared" si="2"/>
        <v xml:space="preserve">OPERA: Tubazioni di scarico, giunti a bicchiere ad incollaggio in pvc-u, funzione scarico acque calde civili/industriali; area applicazione b-bd.
COMPONENTI: tubo in PVC-U con bicchiere ad incollaggio, conforme alla norma UNI EN 1329, diametro esterno 160 mm, spessore 3,2 mm.
LAVORO: Posa. Incluso: oneri di fissaggio a pareti/soffitti; oneri di attraversamento strutture.
</v>
      </c>
      <c r="F18" s="27" t="str">
        <f t="shared" si="3"/>
        <v>CODICE OP</v>
      </c>
      <c r="G18" s="27" t="str">
        <f t="shared" si="4"/>
        <v xml:space="preserve">OPERA: Tubazioni di scarico, giunti a bicchiere ad incollaggio in pvc-u, funzione scarico acque calde civili/industriali; area applicazione b-bd.
COMPONENTI: tubo in PVC-U con bicchiere ad incollaggio, conforme alla norma UNI EN 1329, diametro esterno 160 mm, spessore 3,2 mm.
</v>
      </c>
      <c r="H18" s="9" t="s">
        <v>35</v>
      </c>
      <c r="I18" s="9" t="s">
        <v>163</v>
      </c>
      <c r="J18" s="9" t="s">
        <v>207</v>
      </c>
      <c r="K18" s="64" t="s">
        <v>419</v>
      </c>
      <c r="L18" s="9" t="s">
        <v>81</v>
      </c>
      <c r="M18" s="9" t="s">
        <v>458</v>
      </c>
      <c r="N18" s="9" t="s">
        <v>421</v>
      </c>
      <c r="O18" s="9" t="s">
        <v>81</v>
      </c>
      <c r="P18" s="10" t="str">
        <f>IFERROR(VLOOKUP($B18,[1]Foglio1!$A$6:$D$44904,3,FALSE),"nd")</f>
        <v>m</v>
      </c>
      <c r="Q18" s="9">
        <v>1</v>
      </c>
      <c r="R18" s="11" t="str">
        <f>IF(H18="LAVORO","nd",IF(VLOOKUP(B18,'DIMENSIONI OP'!A:E,4,FALSE)="","nd",VLOOKUP(B18,'DIMENSIONI OP'!A:E,4,FALSE)))</f>
        <v>nd</v>
      </c>
      <c r="S18" s="9" t="str">
        <f>IF(H18="LAVORO","nd",IF(VLOOKUP(B18,'PRESTAZIONI OP'!A:E,4,FALSE)="","nd",VLOOKUP(B18,'PRESTAZIONI OP'!A:E,4,FALSE)))</f>
        <v>nd</v>
      </c>
      <c r="T18" s="9" t="str">
        <f>IF(H18="LAVORO","nd",IF(VLOOKUP(B18,'PARAM FISICI OP'!A:E,4,FALSE)="","nd",VLOOKUP(B18,'PARAM FISICI OP'!A:E,4,FALSE)))</f>
        <v>nd</v>
      </c>
      <c r="U18" s="9" t="s">
        <v>445</v>
      </c>
      <c r="V18" s="9" t="s">
        <v>81</v>
      </c>
      <c r="W18" s="9" t="s">
        <v>452</v>
      </c>
      <c r="X18" s="9" t="s">
        <v>480</v>
      </c>
      <c r="Y18" s="9" t="s">
        <v>81</v>
      </c>
      <c r="Z18" s="9" t="s">
        <v>81</v>
      </c>
      <c r="AA18" s="9" t="str">
        <f>IF(AND(L18="nd",'DIMENSIONI OP'!E19="",'PRESTAZIONI OP'!E19="",'PARAM FISICI OP'!E19="",Z18="nd"),"nd",
IF(L18="nd","",L18)
&amp;IF('DIMENSIONI OP'!E19="","",IF(L18="nd",'DIMENSIONI OP'!E19,", "&amp;'DIMENSIONI OP'!E19))
&amp;IF('PRESTAZIONI OP'!E19="","",IF(AND(L18="nd",'DIMENSIONI OP'!E19=""),'PRESTAZIONI OP'!E19,", "&amp;'PRESTAZIONI OP'!E19))
&amp;IF('PARAM FISICI OP'!E19="","",IF(AND(L18="nd",'DIMENSIONI OP'!E19="",'PRESTAZIONI OP'!E19=""),'PARAM FISICI OP'!E19,", "&amp;'PARAM FISICI OP'!E19))
&amp;IF(Z18="nd","",IF(AND(L18="nd",'DIMENSIONI OP'!E19="",'PRESTAZIONI OP'!E19="",'PARAM FISICI OP'!E19=""),Z18,", "&amp;Z18)))</f>
        <v>nd</v>
      </c>
      <c r="AB18" s="9" t="s">
        <v>81</v>
      </c>
      <c r="AC18" s="9" t="s">
        <v>81</v>
      </c>
      <c r="AD18" s="9" t="s">
        <v>81</v>
      </c>
      <c r="AE18" s="9" t="s">
        <v>81</v>
      </c>
      <c r="AF18" s="42" t="s">
        <v>81</v>
      </c>
      <c r="AG18" s="42" t="s">
        <v>81</v>
      </c>
      <c r="AH18" s="42" t="s">
        <v>81</v>
      </c>
      <c r="AI18" s="9" t="s">
        <v>81</v>
      </c>
      <c r="AJ18" s="9" t="s">
        <v>81</v>
      </c>
      <c r="AK18" s="11" t="s">
        <v>81</v>
      </c>
      <c r="AL18" s="9" t="s">
        <v>81</v>
      </c>
      <c r="AM18" s="9" t="s">
        <v>576</v>
      </c>
      <c r="AN18" s="24">
        <f>IFERROR(VLOOKUP($B18,[1]Foglio1!$A$6:$D$44904,4,FALSE),"")</f>
        <v>20.39</v>
      </c>
      <c r="AO18" s="11" t="s">
        <v>81</v>
      </c>
      <c r="AP18" s="11" t="s">
        <v>81</v>
      </c>
      <c r="AQ18" s="11" t="s">
        <v>81</v>
      </c>
      <c r="AR18" s="11" t="s">
        <v>81</v>
      </c>
    </row>
    <row r="19" spans="1:44" ht="20.100000000000001" customHeight="1" x14ac:dyDescent="0.25">
      <c r="A19" s="43" t="str">
        <f t="shared" si="0"/>
        <v>L_1C.12.010.0015.i</v>
      </c>
      <c r="B19" s="14" t="str">
        <f>IF(ISBLANK(H19),"",IF(H19="LAVORO","",CLASSI!B20))</f>
        <v/>
      </c>
      <c r="C19" s="14" t="str">
        <f>IF(ISBLANK(H19),"",IF(H19="LAVORO","",VLOOKUP($B19,CLASSI!$B$3:$C$1048576,2,FALSE)))</f>
        <v/>
      </c>
      <c r="D19" s="27" t="str">
        <f t="shared" si="1"/>
        <v/>
      </c>
      <c r="E19" s="27" t="str">
        <f t="shared" si="2"/>
        <v/>
      </c>
      <c r="F19" s="27" t="str">
        <f t="shared" si="3"/>
        <v>CODICE LV</v>
      </c>
      <c r="G19" s="27" t="str">
        <f t="shared" si="4"/>
        <v xml:space="preserve">LAVORO: Posa. Incluso: oneri di fissaggio a pareti/soffitti; oneri di attraversamento strutture.
</v>
      </c>
      <c r="H19" s="9" t="s">
        <v>36</v>
      </c>
      <c r="I19" s="9" t="s">
        <v>169</v>
      </c>
      <c r="J19" s="9" t="s">
        <v>221</v>
      </c>
      <c r="K19" s="64" t="s">
        <v>423</v>
      </c>
      <c r="L19" s="9" t="s">
        <v>81</v>
      </c>
      <c r="M19" s="9" t="s">
        <v>81</v>
      </c>
      <c r="N19" s="9" t="s">
        <v>81</v>
      </c>
      <c r="O19" s="9" t="s">
        <v>81</v>
      </c>
      <c r="P19" s="10" t="str">
        <f>IFERROR(VLOOKUP($B19,[1]Foglio1!$A$6:$D$44904,3,FALSE),"nd")</f>
        <v>nd</v>
      </c>
      <c r="Q19" s="9">
        <v>1</v>
      </c>
      <c r="R19" s="11" t="str">
        <f>IF(H19="LAVORO","nd",IF(VLOOKUP(B19,'DIMENSIONI OP'!A:E,4,FALSE)="","nd",VLOOKUP(B19,'DIMENSIONI OP'!A:E,4,FALSE)))</f>
        <v>nd</v>
      </c>
      <c r="S19" s="9" t="str">
        <f>IF(H19="LAVORO","nd",IF(VLOOKUP(B19,'PRESTAZIONI OP'!A:E,4,FALSE)="","nd",VLOOKUP(B19,'PRESTAZIONI OP'!A:E,4,FALSE)))</f>
        <v>nd</v>
      </c>
      <c r="T19" s="9" t="str">
        <f>IF(H19="LAVORO","nd",IF(VLOOKUP(B19,'PARAM FISICI OP'!A:E,4,FALSE)="","nd",VLOOKUP(B19,'PARAM FISICI OP'!A:E,4,FALSE)))</f>
        <v>nd</v>
      </c>
      <c r="U19" s="9" t="s">
        <v>81</v>
      </c>
      <c r="V19" s="9" t="s">
        <v>419</v>
      </c>
      <c r="W19" s="9" t="s">
        <v>81</v>
      </c>
      <c r="X19" s="9" t="s">
        <v>81</v>
      </c>
      <c r="Y19" s="9" t="s">
        <v>81</v>
      </c>
      <c r="Z19" s="9" t="s">
        <v>81</v>
      </c>
      <c r="AA19" s="9" t="str">
        <f>IF(AND(L19="nd",'DIMENSIONI OP'!E20="",'PRESTAZIONI OP'!E20="",'PARAM FISICI OP'!E20="",Z19="nd"),"nd",
IF(L19="nd","",L19)
&amp;IF('DIMENSIONI OP'!E20="","",IF(L19="nd",'DIMENSIONI OP'!E20,", "&amp;'DIMENSIONI OP'!E20))
&amp;IF('PRESTAZIONI OP'!E20="","",IF(AND(L19="nd",'DIMENSIONI OP'!E20=""),'PRESTAZIONI OP'!E20,", "&amp;'PRESTAZIONI OP'!E20))
&amp;IF('PARAM FISICI OP'!E20="","",IF(AND(L19="nd",'DIMENSIONI OP'!E20="",'PRESTAZIONI OP'!E20=""),'PARAM FISICI OP'!E20,", "&amp;'PARAM FISICI OP'!E20))
&amp;IF(Z19="nd","",IF(AND(L19="nd",'DIMENSIONI OP'!E20="",'PRESTAZIONI OP'!E20="",'PARAM FISICI OP'!E20=""),Z19,", "&amp;Z19)))</f>
        <v>nd</v>
      </c>
      <c r="AB19" s="9" t="s">
        <v>81</v>
      </c>
      <c r="AC19" s="9" t="s">
        <v>81</v>
      </c>
      <c r="AD19" s="9" t="s">
        <v>81</v>
      </c>
      <c r="AE19" s="9" t="s">
        <v>81</v>
      </c>
      <c r="AF19" s="42" t="s">
        <v>81</v>
      </c>
      <c r="AG19" s="42" t="s">
        <v>81</v>
      </c>
      <c r="AH19" s="42" t="s">
        <v>81</v>
      </c>
      <c r="AI19" s="9" t="s">
        <v>81</v>
      </c>
      <c r="AJ19" s="9" t="s">
        <v>485</v>
      </c>
      <c r="AK19" s="11" t="s">
        <v>81</v>
      </c>
      <c r="AL19" s="9" t="s">
        <v>81</v>
      </c>
      <c r="AM19" s="9" t="s">
        <v>81</v>
      </c>
      <c r="AN19" s="24" t="str">
        <f>IFERROR(VLOOKUP($B19,[1]Foglio1!$A$6:$D$44904,4,FALSE),"")</f>
        <v/>
      </c>
      <c r="AO19" s="11" t="s">
        <v>81</v>
      </c>
      <c r="AP19" s="11" t="s">
        <v>81</v>
      </c>
      <c r="AQ19" s="11" t="s">
        <v>81</v>
      </c>
      <c r="AR19" s="11" t="s">
        <v>81</v>
      </c>
    </row>
    <row r="20" spans="1:44" ht="20.100000000000001" customHeight="1" x14ac:dyDescent="0.25">
      <c r="A20" s="43" t="str">
        <f t="shared" si="0"/>
        <v>O_1C.12.010.0015.j</v>
      </c>
      <c r="B20" s="14" t="str">
        <f>IF(ISBLANK(H20),"",IF(H20="LAVORO","",CLASSI!B21))</f>
        <v>1C.12.010.0015.j</v>
      </c>
      <c r="C20" s="14" t="str">
        <f>IF(ISBLANK(H20),"",IF(H20="LAVORO","",VLOOKUP($B20,CLASSI!$B$3:$C$1048576,2,FALSE)))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200 mm, e = 3,9 mm</v>
      </c>
      <c r="D20" s="27" t="str">
        <f t="shared" si="1"/>
        <v>CODICE OC</v>
      </c>
      <c r="E20" s="27" t="str">
        <f t="shared" si="2"/>
        <v xml:space="preserve">OPERA: Tubazioni di scarico, giunti a bicchiere ad incollaggio in pvc-u, funzione scarico acque calde civili/industriali; area applicazione b-bd.
COMPONENTI: tubo in PVC-U con bicchiere ad incollaggio, conforme alla norma UNI EN 1329, diametro esterno 200 mm, spessore 3,9 mm.
LAVORO: Posa. Incluso: oneri di fissaggio a pareti/soffitti; oneri di attraversamento strutture.
</v>
      </c>
      <c r="F20" s="27" t="str">
        <f t="shared" si="3"/>
        <v>CODICE OP</v>
      </c>
      <c r="G20" s="27" t="str">
        <f t="shared" si="4"/>
        <v xml:space="preserve">OPERA: Tubazioni di scarico, giunti a bicchiere ad incollaggio in pvc-u, funzione scarico acque calde civili/industriali; area applicazione b-bd.
COMPONENTI: tubo in PVC-U con bicchiere ad incollaggio, conforme alla norma UNI EN 1329, diametro esterno 200 mm, spessore 3,9 mm.
</v>
      </c>
      <c r="H20" s="9" t="s">
        <v>35</v>
      </c>
      <c r="I20" s="9" t="s">
        <v>163</v>
      </c>
      <c r="J20" s="9" t="s">
        <v>207</v>
      </c>
      <c r="K20" s="64" t="s">
        <v>419</v>
      </c>
      <c r="L20" s="9" t="s">
        <v>81</v>
      </c>
      <c r="M20" s="9" t="s">
        <v>458</v>
      </c>
      <c r="N20" s="9" t="s">
        <v>421</v>
      </c>
      <c r="O20" s="9" t="s">
        <v>81</v>
      </c>
      <c r="P20" s="10" t="str">
        <f>IFERROR(VLOOKUP($B20,[1]Foglio1!$A$6:$D$44904,3,FALSE),"nd")</f>
        <v>m</v>
      </c>
      <c r="Q20" s="9">
        <v>1</v>
      </c>
      <c r="R20" s="11" t="str">
        <f>IF(H20="LAVORO","nd",IF(VLOOKUP(B20,'DIMENSIONI OP'!A:E,4,FALSE)="","nd",VLOOKUP(B20,'DIMENSIONI OP'!A:E,4,FALSE)))</f>
        <v>nd</v>
      </c>
      <c r="S20" s="9" t="str">
        <f>IF(H20="LAVORO","nd",IF(VLOOKUP(B20,'PRESTAZIONI OP'!A:E,4,FALSE)="","nd",VLOOKUP(B20,'PRESTAZIONI OP'!A:E,4,FALSE)))</f>
        <v>nd</v>
      </c>
      <c r="T20" s="9" t="str">
        <f>IF(H20="LAVORO","nd",IF(VLOOKUP(B20,'PARAM FISICI OP'!A:E,4,FALSE)="","nd",VLOOKUP(B20,'PARAM FISICI OP'!A:E,4,FALSE)))</f>
        <v>nd</v>
      </c>
      <c r="U20" s="9" t="s">
        <v>445</v>
      </c>
      <c r="V20" s="9" t="s">
        <v>81</v>
      </c>
      <c r="W20" s="9" t="s">
        <v>452</v>
      </c>
      <c r="X20" s="9" t="s">
        <v>481</v>
      </c>
      <c r="Y20" s="9" t="s">
        <v>81</v>
      </c>
      <c r="Z20" s="9" t="s">
        <v>81</v>
      </c>
      <c r="AA20" s="9" t="str">
        <f>IF(AND(L20="nd",'DIMENSIONI OP'!E21="",'PRESTAZIONI OP'!E21="",'PARAM FISICI OP'!E21="",Z20="nd"),"nd",
IF(L20="nd","",L20)
&amp;IF('DIMENSIONI OP'!E21="","",IF(L20="nd",'DIMENSIONI OP'!E21,", "&amp;'DIMENSIONI OP'!E21))
&amp;IF('PRESTAZIONI OP'!E21="","",IF(AND(L20="nd",'DIMENSIONI OP'!E21=""),'PRESTAZIONI OP'!E21,", "&amp;'PRESTAZIONI OP'!E21))
&amp;IF('PARAM FISICI OP'!E21="","",IF(AND(L20="nd",'DIMENSIONI OP'!E21="",'PRESTAZIONI OP'!E21=""),'PARAM FISICI OP'!E21,", "&amp;'PARAM FISICI OP'!E21))
&amp;IF(Z20="nd","",IF(AND(L20="nd",'DIMENSIONI OP'!E21="",'PRESTAZIONI OP'!E21="",'PARAM FISICI OP'!E21=""),Z20,", "&amp;Z20)))</f>
        <v>nd</v>
      </c>
      <c r="AB20" s="9" t="s">
        <v>81</v>
      </c>
      <c r="AC20" s="9" t="s">
        <v>81</v>
      </c>
      <c r="AD20" s="9" t="s">
        <v>81</v>
      </c>
      <c r="AE20" s="9" t="s">
        <v>81</v>
      </c>
      <c r="AF20" s="42" t="s">
        <v>81</v>
      </c>
      <c r="AG20" s="42" t="s">
        <v>81</v>
      </c>
      <c r="AH20" s="42" t="s">
        <v>81</v>
      </c>
      <c r="AI20" s="9" t="s">
        <v>81</v>
      </c>
      <c r="AJ20" s="9" t="s">
        <v>81</v>
      </c>
      <c r="AK20" s="11" t="s">
        <v>81</v>
      </c>
      <c r="AL20" s="9" t="s">
        <v>81</v>
      </c>
      <c r="AM20" s="9" t="s">
        <v>576</v>
      </c>
      <c r="AN20" s="24">
        <f>IFERROR(VLOOKUP($B20,[1]Foglio1!$A$6:$D$44904,4,FALSE),"")</f>
        <v>25.87</v>
      </c>
      <c r="AO20" s="11" t="s">
        <v>81</v>
      </c>
      <c r="AP20" s="11" t="s">
        <v>81</v>
      </c>
      <c r="AQ20" s="11" t="s">
        <v>81</v>
      </c>
      <c r="AR20" s="11" t="s">
        <v>81</v>
      </c>
    </row>
    <row r="21" spans="1:44" ht="20.100000000000001" customHeight="1" x14ac:dyDescent="0.25">
      <c r="A21" s="43" t="str">
        <f t="shared" si="0"/>
        <v>L_1C.12.010.0015.j</v>
      </c>
      <c r="B21" s="14" t="str">
        <f>IF(ISBLANK(H21),"",IF(H21="LAVORO","",CLASSI!B22))</f>
        <v/>
      </c>
      <c r="C21" s="14" t="str">
        <f>IF(ISBLANK(H21),"",IF(H21="LAVORO","",VLOOKUP($B21,CLASSI!$B$3:$C$1048576,2,FALSE)))</f>
        <v/>
      </c>
      <c r="D21" s="27" t="str">
        <f t="shared" si="1"/>
        <v/>
      </c>
      <c r="E21" s="27" t="str">
        <f t="shared" si="2"/>
        <v/>
      </c>
      <c r="F21" s="27" t="str">
        <f t="shared" si="3"/>
        <v>CODICE LV</v>
      </c>
      <c r="G21" s="27" t="str">
        <f t="shared" si="4"/>
        <v xml:space="preserve">LAVORO: Posa. Incluso: oneri di fissaggio a pareti/soffitti; oneri di attraversamento strutture.
</v>
      </c>
      <c r="H21" s="9" t="s">
        <v>36</v>
      </c>
      <c r="I21" s="9" t="s">
        <v>169</v>
      </c>
      <c r="J21" s="9" t="s">
        <v>221</v>
      </c>
      <c r="K21" s="64" t="s">
        <v>423</v>
      </c>
      <c r="L21" s="9" t="s">
        <v>81</v>
      </c>
      <c r="M21" s="9" t="s">
        <v>81</v>
      </c>
      <c r="N21" s="9" t="s">
        <v>81</v>
      </c>
      <c r="O21" s="9" t="s">
        <v>81</v>
      </c>
      <c r="P21" s="10" t="str">
        <f>IFERROR(VLOOKUP($B21,[1]Foglio1!$A$6:$D$44904,3,FALSE),"nd")</f>
        <v>nd</v>
      </c>
      <c r="Q21" s="9">
        <v>1</v>
      </c>
      <c r="R21" s="11" t="str">
        <f>IF(H21="LAVORO","nd",IF(VLOOKUP(B21,'DIMENSIONI OP'!A:E,4,FALSE)="","nd",VLOOKUP(B21,'DIMENSIONI OP'!A:E,4,FALSE)))</f>
        <v>nd</v>
      </c>
      <c r="S21" s="9" t="str">
        <f>IF(H21="LAVORO","nd",IF(VLOOKUP(B21,'PRESTAZIONI OP'!A:E,4,FALSE)="","nd",VLOOKUP(B21,'PRESTAZIONI OP'!A:E,4,FALSE)))</f>
        <v>nd</v>
      </c>
      <c r="T21" s="9" t="str">
        <f>IF(H21="LAVORO","nd",IF(VLOOKUP(B21,'PARAM FISICI OP'!A:E,4,FALSE)="","nd",VLOOKUP(B21,'PARAM FISICI OP'!A:E,4,FALSE)))</f>
        <v>nd</v>
      </c>
      <c r="U21" s="9" t="s">
        <v>81</v>
      </c>
      <c r="V21" s="9" t="s">
        <v>419</v>
      </c>
      <c r="W21" s="9" t="s">
        <v>81</v>
      </c>
      <c r="X21" s="9" t="s">
        <v>81</v>
      </c>
      <c r="Y21" s="9" t="s">
        <v>81</v>
      </c>
      <c r="Z21" s="9" t="s">
        <v>81</v>
      </c>
      <c r="AA21" s="9" t="str">
        <f>IF(AND(L21="nd",'DIMENSIONI OP'!E22="",'PRESTAZIONI OP'!E22="",'PARAM FISICI OP'!E22="",Z21="nd"),"nd",
IF(L21="nd","",L21)
&amp;IF('DIMENSIONI OP'!E22="","",IF(L21="nd",'DIMENSIONI OP'!E22,", "&amp;'DIMENSIONI OP'!E22))
&amp;IF('PRESTAZIONI OP'!E22="","",IF(AND(L21="nd",'DIMENSIONI OP'!E22=""),'PRESTAZIONI OP'!E22,", "&amp;'PRESTAZIONI OP'!E22))
&amp;IF('PARAM FISICI OP'!E22="","",IF(AND(L21="nd",'DIMENSIONI OP'!E22="",'PRESTAZIONI OP'!E22=""),'PARAM FISICI OP'!E22,", "&amp;'PARAM FISICI OP'!E22))
&amp;IF(Z21="nd","",IF(AND(L21="nd",'DIMENSIONI OP'!E22="",'PRESTAZIONI OP'!E22="",'PARAM FISICI OP'!E22=""),Z21,", "&amp;Z21)))</f>
        <v>nd</v>
      </c>
      <c r="AB21" s="9" t="s">
        <v>81</v>
      </c>
      <c r="AC21" s="9" t="s">
        <v>81</v>
      </c>
      <c r="AD21" s="9" t="s">
        <v>81</v>
      </c>
      <c r="AE21" s="9" t="s">
        <v>81</v>
      </c>
      <c r="AF21" s="42" t="s">
        <v>81</v>
      </c>
      <c r="AG21" s="42" t="s">
        <v>81</v>
      </c>
      <c r="AH21" s="42" t="s">
        <v>81</v>
      </c>
      <c r="AI21" s="9" t="s">
        <v>81</v>
      </c>
      <c r="AJ21" s="9" t="s">
        <v>485</v>
      </c>
      <c r="AK21" s="11" t="s">
        <v>81</v>
      </c>
      <c r="AL21" s="9" t="s">
        <v>81</v>
      </c>
      <c r="AM21" s="9" t="s">
        <v>81</v>
      </c>
      <c r="AN21" s="24" t="str">
        <f>IFERROR(VLOOKUP($B21,[1]Foglio1!$A$6:$D$44904,4,FALSE),"")</f>
        <v/>
      </c>
      <c r="AO21" s="11" t="s">
        <v>81</v>
      </c>
      <c r="AP21" s="11" t="s">
        <v>81</v>
      </c>
      <c r="AQ21" s="11" t="s">
        <v>81</v>
      </c>
      <c r="AR21" s="11" t="s">
        <v>81</v>
      </c>
    </row>
    <row r="22" spans="1:44" ht="20.100000000000001" customHeight="1" x14ac:dyDescent="0.25">
      <c r="A22" s="43" t="str">
        <f t="shared" si="0"/>
        <v>O_1C.12.010.0015.k</v>
      </c>
      <c r="B22" s="14" t="str">
        <f>IF(ISBLANK(H22),"",IF(H22="LAVORO","",CLASSI!B23))</f>
        <v>1C.12.010.0015.k</v>
      </c>
      <c r="C22" s="14" t="str">
        <f>IF(ISBLANK(H22),"",IF(H22="LAVORO","",VLOOKUP($B22,CLASSI!$B$3:$C$1048576,2,FALSE)))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250 mm, e = 4,9 mm</v>
      </c>
      <c r="D22" s="27" t="str">
        <f t="shared" si="1"/>
        <v>CODICE OC</v>
      </c>
      <c r="E22" s="27" t="str">
        <f t="shared" si="2"/>
        <v xml:space="preserve">OPERA: Tubazioni di scarico, giunti a bicchiere ad incollaggio in pvc-u, funzione scarico acque calde civili/industriali; area applicazione b-bd.
COMPONENTI: tubo in PVC-U con bicchiere ad incollaggio, conforme alla norma UNI EN 1329, diametro esterno 250 mm, spessore 4,9 mm.
LAVORO: Posa. Incluso: oneri di fissaggio a pareti/soffitti; oneri di attraversamento strutture.
</v>
      </c>
      <c r="F22" s="27" t="str">
        <f t="shared" si="3"/>
        <v>CODICE OP</v>
      </c>
      <c r="G22" s="27" t="str">
        <f t="shared" si="4"/>
        <v xml:space="preserve">OPERA: Tubazioni di scarico, giunti a bicchiere ad incollaggio in pvc-u, funzione scarico acque calde civili/industriali; area applicazione b-bd.
COMPONENTI: tubo in PVC-U con bicchiere ad incollaggio, conforme alla norma UNI EN 1329, diametro esterno 250 mm, spessore 4,9 mm.
</v>
      </c>
      <c r="H22" s="9" t="s">
        <v>35</v>
      </c>
      <c r="I22" s="9" t="s">
        <v>163</v>
      </c>
      <c r="J22" s="9" t="s">
        <v>207</v>
      </c>
      <c r="K22" s="64" t="s">
        <v>419</v>
      </c>
      <c r="L22" s="9" t="s">
        <v>81</v>
      </c>
      <c r="M22" s="9" t="s">
        <v>458</v>
      </c>
      <c r="N22" s="9" t="s">
        <v>421</v>
      </c>
      <c r="O22" s="9" t="s">
        <v>81</v>
      </c>
      <c r="P22" s="10" t="str">
        <f>IFERROR(VLOOKUP($B22,[1]Foglio1!$A$6:$D$44904,3,FALSE),"nd")</f>
        <v>m</v>
      </c>
      <c r="Q22" s="9">
        <v>1</v>
      </c>
      <c r="R22" s="11" t="str">
        <f>IF(H22="LAVORO","nd",IF(VLOOKUP(B22,'DIMENSIONI OP'!A:E,4,FALSE)="","nd",VLOOKUP(B22,'DIMENSIONI OP'!A:E,4,FALSE)))</f>
        <v>nd</v>
      </c>
      <c r="S22" s="9" t="str">
        <f>IF(H22="LAVORO","nd",IF(VLOOKUP(B22,'PRESTAZIONI OP'!A:E,4,FALSE)="","nd",VLOOKUP(B22,'PRESTAZIONI OP'!A:E,4,FALSE)))</f>
        <v>nd</v>
      </c>
      <c r="T22" s="9" t="str">
        <f>IF(H22="LAVORO","nd",IF(VLOOKUP(B22,'PARAM FISICI OP'!A:E,4,FALSE)="","nd",VLOOKUP(B22,'PARAM FISICI OP'!A:E,4,FALSE)))</f>
        <v>nd</v>
      </c>
      <c r="U22" s="9" t="s">
        <v>445</v>
      </c>
      <c r="V22" s="9" t="s">
        <v>81</v>
      </c>
      <c r="W22" s="9" t="s">
        <v>452</v>
      </c>
      <c r="X22" s="9" t="s">
        <v>482</v>
      </c>
      <c r="Y22" s="9" t="s">
        <v>81</v>
      </c>
      <c r="Z22" s="9" t="s">
        <v>81</v>
      </c>
      <c r="AA22" s="9" t="str">
        <f>IF(AND(L22="nd",'DIMENSIONI OP'!E23="",'PRESTAZIONI OP'!E23="",'PARAM FISICI OP'!E23="",Z22="nd"),"nd",
IF(L22="nd","",L22)
&amp;IF('DIMENSIONI OP'!E23="","",IF(L22="nd",'DIMENSIONI OP'!E23,", "&amp;'DIMENSIONI OP'!E23))
&amp;IF('PRESTAZIONI OP'!E23="","",IF(AND(L22="nd",'DIMENSIONI OP'!E23=""),'PRESTAZIONI OP'!E23,", "&amp;'PRESTAZIONI OP'!E23))
&amp;IF('PARAM FISICI OP'!E23="","",IF(AND(L22="nd",'DIMENSIONI OP'!E23="",'PRESTAZIONI OP'!E23=""),'PARAM FISICI OP'!E23,", "&amp;'PARAM FISICI OP'!E23))
&amp;IF(Z22="nd","",IF(AND(L22="nd",'DIMENSIONI OP'!E23="",'PRESTAZIONI OP'!E23="",'PARAM FISICI OP'!E23=""),Z22,", "&amp;Z22)))</f>
        <v>nd</v>
      </c>
      <c r="AB22" s="9" t="s">
        <v>81</v>
      </c>
      <c r="AC22" s="9" t="s">
        <v>81</v>
      </c>
      <c r="AD22" s="9" t="s">
        <v>81</v>
      </c>
      <c r="AE22" s="9" t="s">
        <v>81</v>
      </c>
      <c r="AF22" s="42" t="s">
        <v>81</v>
      </c>
      <c r="AG22" s="42" t="s">
        <v>81</v>
      </c>
      <c r="AH22" s="42" t="s">
        <v>81</v>
      </c>
      <c r="AI22" s="9" t="s">
        <v>81</v>
      </c>
      <c r="AJ22" s="9" t="s">
        <v>81</v>
      </c>
      <c r="AK22" s="11" t="s">
        <v>81</v>
      </c>
      <c r="AL22" s="9" t="s">
        <v>81</v>
      </c>
      <c r="AM22" s="9" t="s">
        <v>576</v>
      </c>
      <c r="AN22" s="24">
        <f>IFERROR(VLOOKUP($B22,[1]Foglio1!$A$6:$D$44904,4,FALSE),"")</f>
        <v>39.94</v>
      </c>
      <c r="AO22" s="11" t="s">
        <v>81</v>
      </c>
      <c r="AP22" s="11" t="s">
        <v>81</v>
      </c>
      <c r="AQ22" s="11" t="s">
        <v>81</v>
      </c>
      <c r="AR22" s="11" t="s">
        <v>81</v>
      </c>
    </row>
    <row r="23" spans="1:44" ht="20.100000000000001" customHeight="1" x14ac:dyDescent="0.25">
      <c r="A23" s="43" t="str">
        <f t="shared" si="0"/>
        <v>L_1C.12.010.0015.k</v>
      </c>
      <c r="B23" s="14" t="str">
        <f>IF(ISBLANK(H23),"",IF(H23="LAVORO","",CLASSI!B24))</f>
        <v/>
      </c>
      <c r="C23" s="14" t="str">
        <f>IF(ISBLANK(H23),"",IF(H23="LAVORO","",VLOOKUP($B23,CLASSI!$B$3:$C$1048576,2,FALSE)))</f>
        <v/>
      </c>
      <c r="D23" s="27" t="str">
        <f t="shared" si="1"/>
        <v/>
      </c>
      <c r="E23" s="27" t="str">
        <f t="shared" si="2"/>
        <v/>
      </c>
      <c r="F23" s="27" t="str">
        <f t="shared" si="3"/>
        <v>CODICE LV</v>
      </c>
      <c r="G23" s="27" t="str">
        <f t="shared" si="4"/>
        <v xml:space="preserve">LAVORO: Posa. Incluso: oneri di fissaggio a pareti/soffitti; oneri di attraversamento strutture.
</v>
      </c>
      <c r="H23" s="9" t="s">
        <v>36</v>
      </c>
      <c r="I23" s="9" t="s">
        <v>169</v>
      </c>
      <c r="J23" s="9" t="s">
        <v>221</v>
      </c>
      <c r="K23" s="64" t="s">
        <v>423</v>
      </c>
      <c r="L23" s="9" t="s">
        <v>81</v>
      </c>
      <c r="M23" s="9" t="s">
        <v>81</v>
      </c>
      <c r="N23" s="9" t="s">
        <v>81</v>
      </c>
      <c r="O23" s="9" t="s">
        <v>81</v>
      </c>
      <c r="P23" s="10" t="str">
        <f>IFERROR(VLOOKUP($B23,[1]Foglio1!$A$6:$D$44904,3,FALSE),"nd")</f>
        <v>nd</v>
      </c>
      <c r="Q23" s="9">
        <v>1</v>
      </c>
      <c r="R23" s="11" t="str">
        <f>IF(H23="LAVORO","nd",IF(VLOOKUP(B23,'DIMENSIONI OP'!A:E,4,FALSE)="","nd",VLOOKUP(B23,'DIMENSIONI OP'!A:E,4,FALSE)))</f>
        <v>nd</v>
      </c>
      <c r="S23" s="9" t="str">
        <f>IF(H23="LAVORO","nd",IF(VLOOKUP(B23,'PRESTAZIONI OP'!A:E,4,FALSE)="","nd",VLOOKUP(B23,'PRESTAZIONI OP'!A:E,4,FALSE)))</f>
        <v>nd</v>
      </c>
      <c r="T23" s="9" t="str">
        <f>IF(H23="LAVORO","nd",IF(VLOOKUP(B23,'PARAM FISICI OP'!A:E,4,FALSE)="","nd",VLOOKUP(B23,'PARAM FISICI OP'!A:E,4,FALSE)))</f>
        <v>nd</v>
      </c>
      <c r="U23" s="9" t="s">
        <v>81</v>
      </c>
      <c r="V23" s="9" t="s">
        <v>419</v>
      </c>
      <c r="W23" s="9" t="s">
        <v>81</v>
      </c>
      <c r="X23" s="9" t="s">
        <v>81</v>
      </c>
      <c r="Y23" s="9" t="s">
        <v>81</v>
      </c>
      <c r="Z23" s="9" t="s">
        <v>81</v>
      </c>
      <c r="AA23" s="9" t="str">
        <f>IF(AND(L23="nd",'DIMENSIONI OP'!E24="",'PRESTAZIONI OP'!E24="",'PARAM FISICI OP'!E24="",Z23="nd"),"nd",
IF(L23="nd","",L23)
&amp;IF('DIMENSIONI OP'!E24="","",IF(L23="nd",'DIMENSIONI OP'!E24,", "&amp;'DIMENSIONI OP'!E24))
&amp;IF('PRESTAZIONI OP'!E24="","",IF(AND(L23="nd",'DIMENSIONI OP'!E24=""),'PRESTAZIONI OP'!E24,", "&amp;'PRESTAZIONI OP'!E24))
&amp;IF('PARAM FISICI OP'!E24="","",IF(AND(L23="nd",'DIMENSIONI OP'!E24="",'PRESTAZIONI OP'!E24=""),'PARAM FISICI OP'!E24,", "&amp;'PARAM FISICI OP'!E24))
&amp;IF(Z23="nd","",IF(AND(L23="nd",'DIMENSIONI OP'!E24="",'PRESTAZIONI OP'!E24="",'PARAM FISICI OP'!E24=""),Z23,", "&amp;Z23)))</f>
        <v>nd</v>
      </c>
      <c r="AB23" s="9" t="s">
        <v>81</v>
      </c>
      <c r="AC23" s="9" t="s">
        <v>81</v>
      </c>
      <c r="AD23" s="9" t="s">
        <v>81</v>
      </c>
      <c r="AE23" s="9" t="s">
        <v>81</v>
      </c>
      <c r="AF23" s="42" t="s">
        <v>81</v>
      </c>
      <c r="AG23" s="42" t="s">
        <v>81</v>
      </c>
      <c r="AH23" s="42" t="s">
        <v>81</v>
      </c>
      <c r="AI23" s="9" t="s">
        <v>81</v>
      </c>
      <c r="AJ23" s="9" t="s">
        <v>485</v>
      </c>
      <c r="AK23" s="11" t="s">
        <v>81</v>
      </c>
      <c r="AL23" s="9" t="s">
        <v>81</v>
      </c>
      <c r="AM23" s="9" t="s">
        <v>81</v>
      </c>
      <c r="AN23" s="24" t="str">
        <f>IFERROR(VLOOKUP($B23,[1]Foglio1!$A$6:$D$44904,4,FALSE),"")</f>
        <v/>
      </c>
      <c r="AO23" s="11" t="s">
        <v>81</v>
      </c>
      <c r="AP23" s="11" t="s">
        <v>81</v>
      </c>
      <c r="AQ23" s="11" t="s">
        <v>81</v>
      </c>
      <c r="AR23" s="11" t="s">
        <v>81</v>
      </c>
    </row>
    <row r="24" spans="1:44" ht="20.100000000000001" customHeight="1" x14ac:dyDescent="0.25">
      <c r="A24" s="43" t="str">
        <f t="shared" si="0"/>
        <v>O_1C.12.010.0020.a</v>
      </c>
      <c r="B24" s="14" t="str">
        <f>IF(ISBLANK(H24),"",IF(H24="LAVORO","",CLASSI!B25))</f>
        <v>1C.12.010.0020.a</v>
      </c>
      <c r="C24" s="14" t="str">
        <f>IF(ISBLANK(H24),"",IF(H24="LAVORO","",VLOOKUP($B24,CLASSI!$B$3:$C$1048576,2,FALSE)))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40 - s = 3,0</v>
      </c>
      <c r="D24" s="27" t="str">
        <f t="shared" si="1"/>
        <v>CODICE OC</v>
      </c>
      <c r="E24"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40 mm, spessore 3,0 mm.
LAVORO: Posa. Incluso: oneri di fissaggio a pareti/soffitti; oneri di attraversamento strutture.
SPECIFICHE TECNICHE: temperatura acqua massima per 1 minuto = 95°c.</v>
      </c>
      <c r="F24" s="27" t="str">
        <f t="shared" si="3"/>
        <v>CODICE OP</v>
      </c>
      <c r="G24"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40 mm, spessore 3,0 mm.
SPECIFICHE TECNICHE: temperatura acqua massima per 1 minuto = 95°c.</v>
      </c>
      <c r="H24" s="9" t="s">
        <v>35</v>
      </c>
      <c r="I24" s="9" t="s">
        <v>163</v>
      </c>
      <c r="J24" s="9" t="s">
        <v>207</v>
      </c>
      <c r="K24" s="64" t="s">
        <v>419</v>
      </c>
      <c r="L24" s="11" t="s">
        <v>81</v>
      </c>
      <c r="M24" s="11" t="s">
        <v>459</v>
      </c>
      <c r="N24" s="11" t="s">
        <v>421</v>
      </c>
      <c r="O24" s="11" t="s">
        <v>422</v>
      </c>
      <c r="P24" s="10" t="str">
        <f>IFERROR(VLOOKUP($B24,[1]Foglio1!$A$6:$D$44904,3,FALSE),"nd")</f>
        <v>m</v>
      </c>
      <c r="Q24" s="9">
        <v>1</v>
      </c>
      <c r="R24" s="11" t="str">
        <f>IF(H24="LAVORO","nd",IF(VLOOKUP(B24,'DIMENSIONI OP'!A:E,4,FALSE)="","nd",VLOOKUP(B24,'DIMENSIONI OP'!A:E,4,FALSE)))</f>
        <v>nd</v>
      </c>
      <c r="S24" s="9" t="str">
        <f>IF(H24="LAVORO","nd",IF(VLOOKUP(B24,'PRESTAZIONI OP'!A:E,4,FALSE)="","nd",VLOOKUP(B24,'PRESTAZIONI OP'!A:E,4,FALSE)))</f>
        <v>nd</v>
      </c>
      <c r="T24" s="9" t="str">
        <f>IF(H24="LAVORO","nd",IF(VLOOKUP(B24,'PARAM FISICI OP'!A:E,4,FALSE)="","nd",VLOOKUP(B24,'PARAM FISICI OP'!A:E,4,FALSE)))</f>
        <v>nd</v>
      </c>
      <c r="U24" s="11" t="s">
        <v>447</v>
      </c>
      <c r="V24" s="11" t="s">
        <v>81</v>
      </c>
      <c r="W24" s="11" t="s">
        <v>464</v>
      </c>
      <c r="X24" s="11" t="s">
        <v>483</v>
      </c>
      <c r="Y24" s="9" t="s">
        <v>81</v>
      </c>
      <c r="Z24" s="9" t="s">
        <v>81</v>
      </c>
      <c r="AA24" s="9" t="str">
        <f>IF(AND(L24="nd",'DIMENSIONI OP'!E25="",'PRESTAZIONI OP'!E25="",'PARAM FISICI OP'!E25="",Z24="nd"),"nd",
IF(L24="nd","",L24)
&amp;IF('DIMENSIONI OP'!E25="","",IF(L24="nd",'DIMENSIONI OP'!E25,", "&amp;'DIMENSIONI OP'!E25))
&amp;IF('PRESTAZIONI OP'!E25="","",IF(AND(L24="nd",'DIMENSIONI OP'!E25=""),'PRESTAZIONI OP'!E25,", "&amp;'PRESTAZIONI OP'!E25))
&amp;IF('PARAM FISICI OP'!E25="","",IF(AND(L24="nd",'DIMENSIONI OP'!E25="",'PRESTAZIONI OP'!E25=""),'PARAM FISICI OP'!E25,", "&amp;'PARAM FISICI OP'!E25))
&amp;IF(Z24="nd","",IF(AND(L24="nd",'DIMENSIONI OP'!E25="",'PRESTAZIONI OP'!E25="",'PARAM FISICI OP'!E25=""),Z24,", "&amp;Z24)))</f>
        <v>nd</v>
      </c>
      <c r="AB24" s="9" t="s">
        <v>81</v>
      </c>
      <c r="AC24" s="9" t="s">
        <v>81</v>
      </c>
      <c r="AD24" s="9" t="s">
        <v>81</v>
      </c>
      <c r="AE24" s="9" t="s">
        <v>81</v>
      </c>
      <c r="AF24" s="42" t="s">
        <v>81</v>
      </c>
      <c r="AG24" s="42" t="s">
        <v>81</v>
      </c>
      <c r="AH24" s="42" t="s">
        <v>81</v>
      </c>
      <c r="AI24" s="9" t="s">
        <v>81</v>
      </c>
      <c r="AJ24" s="11" t="s">
        <v>81</v>
      </c>
      <c r="AK24" s="11" t="s">
        <v>81</v>
      </c>
      <c r="AL24" s="65" t="s">
        <v>484</v>
      </c>
      <c r="AM24" s="9" t="s">
        <v>576</v>
      </c>
      <c r="AN24" s="24">
        <f>IFERROR(VLOOKUP($B24,[1]Foglio1!$A$6:$D$44904,4,FALSE),"")</f>
        <v>9.49</v>
      </c>
      <c r="AO24" s="11" t="s">
        <v>81</v>
      </c>
      <c r="AP24" s="11" t="s">
        <v>81</v>
      </c>
      <c r="AQ24" s="11" t="s">
        <v>81</v>
      </c>
      <c r="AR24" s="11" t="s">
        <v>81</v>
      </c>
    </row>
    <row r="25" spans="1:44" ht="20.100000000000001" customHeight="1" x14ac:dyDescent="0.25">
      <c r="A25" s="43" t="str">
        <f t="shared" si="0"/>
        <v>L_1C.12.010.0020.a</v>
      </c>
      <c r="B25" s="14" t="str">
        <f>IF(ISBLANK(H25),"",IF(H25="LAVORO","",CLASSI!B26))</f>
        <v/>
      </c>
      <c r="C25" s="14" t="str">
        <f>IF(ISBLANK(H25),"",IF(H25="LAVORO","",VLOOKUP($B25,CLASSI!$B$3:$C$1048576,2,FALSE)))</f>
        <v/>
      </c>
      <c r="D25" s="27" t="str">
        <f t="shared" si="1"/>
        <v/>
      </c>
      <c r="E25" s="27" t="str">
        <f t="shared" si="2"/>
        <v/>
      </c>
      <c r="F25" s="27" t="str">
        <f t="shared" si="3"/>
        <v>CODICE LV</v>
      </c>
      <c r="G25" s="27" t="str">
        <f t="shared" si="4"/>
        <v xml:space="preserve">LAVORO: Posa. Incluso: oneri di fissaggio a pareti/soffitti; oneri di attraversamento strutture.
</v>
      </c>
      <c r="H25" s="9" t="s">
        <v>36</v>
      </c>
      <c r="I25" s="9" t="s">
        <v>169</v>
      </c>
      <c r="J25" s="9" t="s">
        <v>221</v>
      </c>
      <c r="K25" s="64" t="s">
        <v>423</v>
      </c>
      <c r="L25" s="11" t="s">
        <v>81</v>
      </c>
      <c r="M25" s="11" t="s">
        <v>81</v>
      </c>
      <c r="N25" s="11" t="s">
        <v>81</v>
      </c>
      <c r="O25" s="11" t="s">
        <v>81</v>
      </c>
      <c r="P25" s="10" t="str">
        <f>IFERROR(VLOOKUP($B25,[1]Foglio1!$A$6:$D$44904,3,FALSE),"nd")</f>
        <v>nd</v>
      </c>
      <c r="Q25" s="9">
        <v>1</v>
      </c>
      <c r="R25" s="11" t="str">
        <f>IF(H25="LAVORO","nd",IF(VLOOKUP(B25,'DIMENSIONI OP'!A:E,4,FALSE)="","nd",VLOOKUP(B25,'DIMENSIONI OP'!A:E,4,FALSE)))</f>
        <v>nd</v>
      </c>
      <c r="S25" s="9" t="str">
        <f>IF(H25="LAVORO","nd",IF(VLOOKUP(B25,'PRESTAZIONI OP'!A:E,4,FALSE)="","nd",VLOOKUP(B25,'PRESTAZIONI OP'!A:E,4,FALSE)))</f>
        <v>nd</v>
      </c>
      <c r="T25" s="9" t="str">
        <f>IF(H25="LAVORO","nd",IF(VLOOKUP(B25,'PARAM FISICI OP'!A:E,4,FALSE)="","nd",VLOOKUP(B25,'PARAM FISICI OP'!A:E,4,FALSE)))</f>
        <v>nd</v>
      </c>
      <c r="U25" s="11" t="s">
        <v>81</v>
      </c>
      <c r="V25" s="11" t="s">
        <v>419</v>
      </c>
      <c r="W25" s="11" t="s">
        <v>81</v>
      </c>
      <c r="X25" s="11" t="s">
        <v>81</v>
      </c>
      <c r="Y25" s="9" t="s">
        <v>81</v>
      </c>
      <c r="Z25" s="9" t="s">
        <v>81</v>
      </c>
      <c r="AA25" s="9" t="str">
        <f>IF(AND(L25="nd",'DIMENSIONI OP'!E26="",'PRESTAZIONI OP'!E26="",'PARAM FISICI OP'!E26="",Z25="nd"),"nd",
IF(L25="nd","",L25)
&amp;IF('DIMENSIONI OP'!E26="","",IF(L25="nd",'DIMENSIONI OP'!E26,", "&amp;'DIMENSIONI OP'!E26))
&amp;IF('PRESTAZIONI OP'!E26="","",IF(AND(L25="nd",'DIMENSIONI OP'!E26=""),'PRESTAZIONI OP'!E26,", "&amp;'PRESTAZIONI OP'!E26))
&amp;IF('PARAM FISICI OP'!E26="","",IF(AND(L25="nd",'DIMENSIONI OP'!E26="",'PRESTAZIONI OP'!E26=""),'PARAM FISICI OP'!E26,", "&amp;'PARAM FISICI OP'!E26))
&amp;IF(Z25="nd","",IF(AND(L25="nd",'DIMENSIONI OP'!E26="",'PRESTAZIONI OP'!E26="",'PARAM FISICI OP'!E26=""),Z25,", "&amp;Z25)))</f>
        <v>nd</v>
      </c>
      <c r="AB25" s="9" t="s">
        <v>81</v>
      </c>
      <c r="AC25" s="9" t="s">
        <v>81</v>
      </c>
      <c r="AD25" s="9" t="s">
        <v>81</v>
      </c>
      <c r="AE25" s="9" t="s">
        <v>81</v>
      </c>
      <c r="AF25" s="42" t="s">
        <v>81</v>
      </c>
      <c r="AG25" s="42" t="s">
        <v>81</v>
      </c>
      <c r="AH25" s="42" t="s">
        <v>81</v>
      </c>
      <c r="AI25" s="9" t="s">
        <v>81</v>
      </c>
      <c r="AJ25" s="11" t="s">
        <v>485</v>
      </c>
      <c r="AK25" s="11" t="s">
        <v>81</v>
      </c>
      <c r="AL25" s="65" t="s">
        <v>81</v>
      </c>
      <c r="AM25" s="9" t="s">
        <v>81</v>
      </c>
      <c r="AN25" s="24" t="str">
        <f>IFERROR(VLOOKUP($B25,[1]Foglio1!$A$6:$D$44904,4,FALSE),"")</f>
        <v/>
      </c>
      <c r="AO25" s="11" t="s">
        <v>81</v>
      </c>
      <c r="AP25" s="11" t="s">
        <v>81</v>
      </c>
      <c r="AQ25" s="11" t="s">
        <v>81</v>
      </c>
      <c r="AR25" s="11" t="s">
        <v>81</v>
      </c>
    </row>
    <row r="26" spans="1:44" ht="20.100000000000001" customHeight="1" x14ac:dyDescent="0.25">
      <c r="A26" s="43" t="str">
        <f t="shared" si="0"/>
        <v>O_1C.12.010.0020.b</v>
      </c>
      <c r="B26" s="14" t="str">
        <f>IF(ISBLANK(H26),"",IF(H26="LAVORO","",CLASSI!B27))</f>
        <v>1C.12.010.0020.b</v>
      </c>
      <c r="C26" s="14" t="str">
        <f>IF(ISBLANK(H26),"",IF(H26="LAVORO","",VLOOKUP($B26,CLASSI!$B$3:$C$1048576,2,FALSE)))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50 - s = 3,0</v>
      </c>
      <c r="D26" s="27" t="str">
        <f t="shared" si="1"/>
        <v>CODICE OC</v>
      </c>
      <c r="E26"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50 mm, spessore 3,0 mm.
LAVORO: Posa. Incluso: oneri di fissaggio a pareti/soffitti; oneri di attraversamento strutture.
SPECIFICHE TECNICHE: temperatura acqua massima per 1 minuto = 95°c.</v>
      </c>
      <c r="F26" s="27" t="str">
        <f t="shared" si="3"/>
        <v>CODICE OP</v>
      </c>
      <c r="G26"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50 mm, spessore 3,0 mm.
SPECIFICHE TECNICHE: temperatura acqua massima per 1 minuto = 95°c.</v>
      </c>
      <c r="H26" s="9" t="s">
        <v>35</v>
      </c>
      <c r="I26" s="9" t="s">
        <v>163</v>
      </c>
      <c r="J26" s="9" t="s">
        <v>207</v>
      </c>
      <c r="K26" s="64" t="s">
        <v>419</v>
      </c>
      <c r="L26" s="11" t="s">
        <v>81</v>
      </c>
      <c r="M26" s="11" t="s">
        <v>459</v>
      </c>
      <c r="N26" s="11" t="s">
        <v>421</v>
      </c>
      <c r="O26" s="11" t="s">
        <v>422</v>
      </c>
      <c r="P26" s="10" t="str">
        <f>IFERROR(VLOOKUP($B26,[1]Foglio1!$A$6:$D$44904,3,FALSE),"nd")</f>
        <v>m</v>
      </c>
      <c r="Q26" s="9">
        <v>1</v>
      </c>
      <c r="R26" s="11" t="str">
        <f>IF(H26="LAVORO","nd",IF(VLOOKUP(B26,'DIMENSIONI OP'!A:E,4,FALSE)="","nd",VLOOKUP(B26,'DIMENSIONI OP'!A:E,4,FALSE)))</f>
        <v>nd</v>
      </c>
      <c r="S26" s="9" t="str">
        <f>IF(H26="LAVORO","nd",IF(VLOOKUP(B26,'PRESTAZIONI OP'!A:E,4,FALSE)="","nd",VLOOKUP(B26,'PRESTAZIONI OP'!A:E,4,FALSE)))</f>
        <v>nd</v>
      </c>
      <c r="T26" s="9" t="str">
        <f>IF(H26="LAVORO","nd",IF(VLOOKUP(B26,'PARAM FISICI OP'!A:E,4,FALSE)="","nd",VLOOKUP(B26,'PARAM FISICI OP'!A:E,4,FALSE)))</f>
        <v>nd</v>
      </c>
      <c r="U26" s="11" t="s">
        <v>447</v>
      </c>
      <c r="V26" s="11" t="s">
        <v>81</v>
      </c>
      <c r="W26" s="11" t="s">
        <v>464</v>
      </c>
      <c r="X26" s="11" t="s">
        <v>486</v>
      </c>
      <c r="Y26" s="9" t="s">
        <v>81</v>
      </c>
      <c r="Z26" s="9" t="s">
        <v>81</v>
      </c>
      <c r="AA26" s="9" t="str">
        <f>IF(AND(L26="nd",'DIMENSIONI OP'!E27="",'PRESTAZIONI OP'!E27="",'PARAM FISICI OP'!E27="",Z26="nd"),"nd",
IF(L26="nd","",L26)
&amp;IF('DIMENSIONI OP'!E27="","",IF(L26="nd",'DIMENSIONI OP'!E27,", "&amp;'DIMENSIONI OP'!E27))
&amp;IF('PRESTAZIONI OP'!E27="","",IF(AND(L26="nd",'DIMENSIONI OP'!E27=""),'PRESTAZIONI OP'!E27,", "&amp;'PRESTAZIONI OP'!E27))
&amp;IF('PARAM FISICI OP'!E27="","",IF(AND(L26="nd",'DIMENSIONI OP'!E27="",'PRESTAZIONI OP'!E27=""),'PARAM FISICI OP'!E27,", "&amp;'PARAM FISICI OP'!E27))
&amp;IF(Z26="nd","",IF(AND(L26="nd",'DIMENSIONI OP'!E27="",'PRESTAZIONI OP'!E27="",'PARAM FISICI OP'!E27=""),Z26,", "&amp;Z26)))</f>
        <v>nd</v>
      </c>
      <c r="AB26" s="9" t="s">
        <v>81</v>
      </c>
      <c r="AC26" s="9" t="s">
        <v>81</v>
      </c>
      <c r="AD26" s="9" t="s">
        <v>81</v>
      </c>
      <c r="AE26" s="9" t="s">
        <v>81</v>
      </c>
      <c r="AF26" s="42" t="s">
        <v>81</v>
      </c>
      <c r="AG26" s="42" t="s">
        <v>81</v>
      </c>
      <c r="AH26" s="42" t="s">
        <v>81</v>
      </c>
      <c r="AI26" s="9" t="s">
        <v>81</v>
      </c>
      <c r="AJ26" s="11" t="s">
        <v>81</v>
      </c>
      <c r="AK26" s="11" t="s">
        <v>81</v>
      </c>
      <c r="AL26" s="65" t="s">
        <v>484</v>
      </c>
      <c r="AM26" s="9" t="s">
        <v>576</v>
      </c>
      <c r="AN26" s="24">
        <f>IFERROR(VLOOKUP($B26,[1]Foglio1!$A$6:$D$44904,4,FALSE),"")</f>
        <v>10.86</v>
      </c>
      <c r="AO26" s="11" t="s">
        <v>81</v>
      </c>
      <c r="AP26" s="11" t="s">
        <v>81</v>
      </c>
      <c r="AQ26" s="11" t="s">
        <v>81</v>
      </c>
      <c r="AR26" s="11" t="s">
        <v>81</v>
      </c>
    </row>
    <row r="27" spans="1:44" ht="20.100000000000001" customHeight="1" x14ac:dyDescent="0.25">
      <c r="A27" s="43" t="str">
        <f t="shared" si="0"/>
        <v>L_1C.12.010.0020.b</v>
      </c>
      <c r="B27" s="14" t="str">
        <f>IF(ISBLANK(H27),"",IF(H27="LAVORO","",CLASSI!B28))</f>
        <v/>
      </c>
      <c r="C27" s="14" t="str">
        <f>IF(ISBLANK(H27),"",IF(H27="LAVORO","",VLOOKUP($B27,CLASSI!$B$3:$C$1048576,2,FALSE)))</f>
        <v/>
      </c>
      <c r="D27" s="27" t="str">
        <f t="shared" si="1"/>
        <v/>
      </c>
      <c r="E27" s="27" t="str">
        <f t="shared" si="2"/>
        <v/>
      </c>
      <c r="F27" s="27" t="str">
        <f t="shared" si="3"/>
        <v>CODICE LV</v>
      </c>
      <c r="G27" s="27" t="str">
        <f t="shared" si="4"/>
        <v xml:space="preserve">LAVORO: Posa. Incluso: oneri di fissaggio a pareti/soffitti; oneri di attraversamento strutture.
</v>
      </c>
      <c r="H27" s="9" t="s">
        <v>36</v>
      </c>
      <c r="I27" s="9" t="s">
        <v>169</v>
      </c>
      <c r="J27" s="9" t="s">
        <v>221</v>
      </c>
      <c r="K27" s="64" t="s">
        <v>423</v>
      </c>
      <c r="L27" s="11" t="s">
        <v>81</v>
      </c>
      <c r="M27" s="11" t="s">
        <v>81</v>
      </c>
      <c r="N27" s="11" t="s">
        <v>81</v>
      </c>
      <c r="O27" s="11" t="s">
        <v>81</v>
      </c>
      <c r="P27" s="10" t="str">
        <f>IFERROR(VLOOKUP($B27,[1]Foglio1!$A$6:$D$44904,3,FALSE),"nd")</f>
        <v>nd</v>
      </c>
      <c r="Q27" s="9">
        <v>1</v>
      </c>
      <c r="R27" s="11" t="str">
        <f>IF(H27="LAVORO","nd",IF(VLOOKUP(B27,'DIMENSIONI OP'!A:E,4,FALSE)="","nd",VLOOKUP(B27,'DIMENSIONI OP'!A:E,4,FALSE)))</f>
        <v>nd</v>
      </c>
      <c r="S27" s="9" t="str">
        <f>IF(H27="LAVORO","nd",IF(VLOOKUP(B27,'PRESTAZIONI OP'!A:E,4,FALSE)="","nd",VLOOKUP(B27,'PRESTAZIONI OP'!A:E,4,FALSE)))</f>
        <v>nd</v>
      </c>
      <c r="T27" s="9" t="str">
        <f>IF(H27="LAVORO","nd",IF(VLOOKUP(B27,'PARAM FISICI OP'!A:E,4,FALSE)="","nd",VLOOKUP(B27,'PARAM FISICI OP'!A:E,4,FALSE)))</f>
        <v>nd</v>
      </c>
      <c r="U27" s="11" t="s">
        <v>81</v>
      </c>
      <c r="V27" s="11" t="s">
        <v>419</v>
      </c>
      <c r="W27" s="11" t="s">
        <v>81</v>
      </c>
      <c r="X27" s="11" t="s">
        <v>81</v>
      </c>
      <c r="Y27" s="9" t="s">
        <v>81</v>
      </c>
      <c r="Z27" s="9" t="s">
        <v>81</v>
      </c>
      <c r="AA27" s="9" t="str">
        <f>IF(AND(L27="nd",'DIMENSIONI OP'!E28="",'PRESTAZIONI OP'!E28="",'PARAM FISICI OP'!E28="",Z27="nd"),"nd",
IF(L27="nd","",L27)
&amp;IF('DIMENSIONI OP'!E28="","",IF(L27="nd",'DIMENSIONI OP'!E28,", "&amp;'DIMENSIONI OP'!E28))
&amp;IF('PRESTAZIONI OP'!E28="","",IF(AND(L27="nd",'DIMENSIONI OP'!E28=""),'PRESTAZIONI OP'!E28,", "&amp;'PRESTAZIONI OP'!E28))
&amp;IF('PARAM FISICI OP'!E28="","",IF(AND(L27="nd",'DIMENSIONI OP'!E28="",'PRESTAZIONI OP'!E28=""),'PARAM FISICI OP'!E28,", "&amp;'PARAM FISICI OP'!E28))
&amp;IF(Z27="nd","",IF(AND(L27="nd",'DIMENSIONI OP'!E28="",'PRESTAZIONI OP'!E28="",'PARAM FISICI OP'!E28=""),Z27,", "&amp;Z27)))</f>
        <v>nd</v>
      </c>
      <c r="AB27" s="9" t="s">
        <v>81</v>
      </c>
      <c r="AC27" s="9" t="s">
        <v>81</v>
      </c>
      <c r="AD27" s="9" t="s">
        <v>81</v>
      </c>
      <c r="AE27" s="9" t="s">
        <v>81</v>
      </c>
      <c r="AF27" s="42" t="s">
        <v>81</v>
      </c>
      <c r="AG27" s="42" t="s">
        <v>81</v>
      </c>
      <c r="AH27" s="42" t="s">
        <v>81</v>
      </c>
      <c r="AI27" s="9" t="s">
        <v>81</v>
      </c>
      <c r="AJ27" s="11" t="s">
        <v>485</v>
      </c>
      <c r="AK27" s="11" t="s">
        <v>81</v>
      </c>
      <c r="AL27" s="65" t="s">
        <v>81</v>
      </c>
      <c r="AM27" s="9" t="s">
        <v>81</v>
      </c>
      <c r="AN27" s="24" t="str">
        <f>IFERROR(VLOOKUP($B27,[1]Foglio1!$A$6:$D$44904,4,FALSE),"")</f>
        <v/>
      </c>
      <c r="AO27" s="11" t="s">
        <v>81</v>
      </c>
      <c r="AP27" s="11" t="s">
        <v>81</v>
      </c>
      <c r="AQ27" s="11" t="s">
        <v>81</v>
      </c>
      <c r="AR27" s="11" t="s">
        <v>81</v>
      </c>
    </row>
    <row r="28" spans="1:44" ht="20.100000000000001" customHeight="1" x14ac:dyDescent="0.25">
      <c r="A28" s="43" t="str">
        <f t="shared" si="0"/>
        <v>O_1C.12.010.0020.c</v>
      </c>
      <c r="B28" s="14" t="str">
        <f>IF(ISBLANK(H28),"",IF(H28="LAVORO","",CLASSI!B29))</f>
        <v>1C.12.010.0020.c</v>
      </c>
      <c r="C28" s="14" t="str">
        <f>IF(ISBLANK(H28),"",IF(H28="LAVORO","",VLOOKUP($B28,CLASSI!$B$3:$C$1048576,2,FALSE)))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63 - s = 3,0</v>
      </c>
      <c r="D28" s="27" t="str">
        <f t="shared" si="1"/>
        <v>CODICE OC</v>
      </c>
      <c r="E28"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63 mm, spessore 3,0 mm.
LAVORO: Posa. Incluso: oneri di fissaggio a pareti/soffitti; oneri di attraversamento strutture.
SPECIFICHE TECNICHE: temperatura acqua massima per 1 minuto = 95°c.</v>
      </c>
      <c r="F28" s="27" t="str">
        <f t="shared" si="3"/>
        <v>CODICE OP</v>
      </c>
      <c r="G28"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63 mm, spessore 3,0 mm.
SPECIFICHE TECNICHE: temperatura acqua massima per 1 minuto = 95°c.</v>
      </c>
      <c r="H28" s="9" t="s">
        <v>35</v>
      </c>
      <c r="I28" s="9" t="s">
        <v>163</v>
      </c>
      <c r="J28" s="9" t="s">
        <v>207</v>
      </c>
      <c r="K28" s="64" t="s">
        <v>419</v>
      </c>
      <c r="L28" s="11" t="s">
        <v>81</v>
      </c>
      <c r="M28" s="11" t="s">
        <v>459</v>
      </c>
      <c r="N28" s="11" t="s">
        <v>421</v>
      </c>
      <c r="O28" s="11" t="s">
        <v>422</v>
      </c>
      <c r="P28" s="10" t="str">
        <f>IFERROR(VLOOKUP($B28,[1]Foglio1!$A$6:$D$44904,3,FALSE),"nd")</f>
        <v>m</v>
      </c>
      <c r="Q28" s="9">
        <v>1</v>
      </c>
      <c r="R28" s="11" t="str">
        <f>IF(H28="LAVORO","nd",IF(VLOOKUP(B28,'DIMENSIONI OP'!A:E,4,FALSE)="","nd",VLOOKUP(B28,'DIMENSIONI OP'!A:E,4,FALSE)))</f>
        <v>nd</v>
      </c>
      <c r="S28" s="9" t="str">
        <f>IF(H28="LAVORO","nd",IF(VLOOKUP(B28,'PRESTAZIONI OP'!A:E,4,FALSE)="","nd",VLOOKUP(B28,'PRESTAZIONI OP'!A:E,4,FALSE)))</f>
        <v>nd</v>
      </c>
      <c r="T28" s="9" t="str">
        <f>IF(H28="LAVORO","nd",IF(VLOOKUP(B28,'PARAM FISICI OP'!A:E,4,FALSE)="","nd",VLOOKUP(B28,'PARAM FISICI OP'!A:E,4,FALSE)))</f>
        <v>nd</v>
      </c>
      <c r="U28" s="11" t="s">
        <v>447</v>
      </c>
      <c r="V28" s="11" t="s">
        <v>81</v>
      </c>
      <c r="W28" s="11" t="s">
        <v>464</v>
      </c>
      <c r="X28" s="11" t="s">
        <v>487</v>
      </c>
      <c r="Y28" s="9" t="s">
        <v>81</v>
      </c>
      <c r="Z28" s="9" t="s">
        <v>81</v>
      </c>
      <c r="AA28" s="9" t="str">
        <f>IF(AND(L28="nd",'DIMENSIONI OP'!E29="",'PRESTAZIONI OP'!E29="",'PARAM FISICI OP'!E29="",Z28="nd"),"nd",
IF(L28="nd","",L28)
&amp;IF('DIMENSIONI OP'!E29="","",IF(L28="nd",'DIMENSIONI OP'!E29,", "&amp;'DIMENSIONI OP'!E29))
&amp;IF('PRESTAZIONI OP'!E29="","",IF(AND(L28="nd",'DIMENSIONI OP'!E29=""),'PRESTAZIONI OP'!E29,", "&amp;'PRESTAZIONI OP'!E29))
&amp;IF('PARAM FISICI OP'!E29="","",IF(AND(L28="nd",'DIMENSIONI OP'!E29="",'PRESTAZIONI OP'!E29=""),'PARAM FISICI OP'!E29,", "&amp;'PARAM FISICI OP'!E29))
&amp;IF(Z28="nd","",IF(AND(L28="nd",'DIMENSIONI OP'!E29="",'PRESTAZIONI OP'!E29="",'PARAM FISICI OP'!E29=""),Z28,", "&amp;Z28)))</f>
        <v>nd</v>
      </c>
      <c r="AB28" s="9" t="s">
        <v>81</v>
      </c>
      <c r="AC28" s="9" t="s">
        <v>81</v>
      </c>
      <c r="AD28" s="9" t="s">
        <v>81</v>
      </c>
      <c r="AE28" s="9" t="s">
        <v>81</v>
      </c>
      <c r="AF28" s="42" t="s">
        <v>81</v>
      </c>
      <c r="AG28" s="42" t="s">
        <v>81</v>
      </c>
      <c r="AH28" s="42" t="s">
        <v>81</v>
      </c>
      <c r="AI28" s="9" t="s">
        <v>81</v>
      </c>
      <c r="AJ28" s="11" t="s">
        <v>81</v>
      </c>
      <c r="AK28" s="11" t="s">
        <v>81</v>
      </c>
      <c r="AL28" s="65" t="s">
        <v>484</v>
      </c>
      <c r="AM28" s="9" t="s">
        <v>576</v>
      </c>
      <c r="AN28" s="24">
        <f>IFERROR(VLOOKUP($B28,[1]Foglio1!$A$6:$D$44904,4,FALSE),"")</f>
        <v>12.03</v>
      </c>
      <c r="AO28" s="11" t="s">
        <v>81</v>
      </c>
      <c r="AP28" s="11" t="s">
        <v>81</v>
      </c>
      <c r="AQ28" s="11" t="s">
        <v>81</v>
      </c>
      <c r="AR28" s="11" t="s">
        <v>81</v>
      </c>
    </row>
    <row r="29" spans="1:44" ht="20.100000000000001" customHeight="1" x14ac:dyDescent="0.25">
      <c r="A29" s="43" t="str">
        <f t="shared" si="0"/>
        <v>L_1C.12.010.0020.c</v>
      </c>
      <c r="B29" s="14" t="str">
        <f>IF(ISBLANK(H29),"",IF(H29="LAVORO","",CLASSI!B30))</f>
        <v/>
      </c>
      <c r="C29" s="14" t="str">
        <f>IF(ISBLANK(H29),"",IF(H29="LAVORO","",VLOOKUP($B29,CLASSI!$B$3:$C$1048576,2,FALSE)))</f>
        <v/>
      </c>
      <c r="D29" s="27" t="str">
        <f t="shared" si="1"/>
        <v/>
      </c>
      <c r="E29" s="27" t="str">
        <f t="shared" si="2"/>
        <v/>
      </c>
      <c r="F29" s="27" t="str">
        <f t="shared" si="3"/>
        <v>CODICE LV</v>
      </c>
      <c r="G29" s="27" t="str">
        <f t="shared" si="4"/>
        <v xml:space="preserve">LAVORO: Posa. Incluso: oneri di fissaggio a pareti/soffitti; oneri di attraversamento strutture.
</v>
      </c>
      <c r="H29" s="9" t="s">
        <v>36</v>
      </c>
      <c r="I29" s="9" t="s">
        <v>169</v>
      </c>
      <c r="J29" s="9" t="s">
        <v>221</v>
      </c>
      <c r="K29" s="64" t="s">
        <v>423</v>
      </c>
      <c r="L29" s="11" t="s">
        <v>81</v>
      </c>
      <c r="M29" s="11" t="s">
        <v>81</v>
      </c>
      <c r="N29" s="11" t="s">
        <v>81</v>
      </c>
      <c r="O29" s="11" t="s">
        <v>81</v>
      </c>
      <c r="P29" s="10" t="str">
        <f>IFERROR(VLOOKUP($B29,[1]Foglio1!$A$6:$D$44904,3,FALSE),"nd")</f>
        <v>nd</v>
      </c>
      <c r="Q29" s="9">
        <v>1</v>
      </c>
      <c r="R29" s="11" t="str">
        <f>IF(H29="LAVORO","nd",IF(VLOOKUP(B29,'DIMENSIONI OP'!A:E,4,FALSE)="","nd",VLOOKUP(B29,'DIMENSIONI OP'!A:E,4,FALSE)))</f>
        <v>nd</v>
      </c>
      <c r="S29" s="9" t="str">
        <f>IF(H29="LAVORO","nd",IF(VLOOKUP(B29,'PRESTAZIONI OP'!A:E,4,FALSE)="","nd",VLOOKUP(B29,'PRESTAZIONI OP'!A:E,4,FALSE)))</f>
        <v>nd</v>
      </c>
      <c r="T29" s="9" t="str">
        <f>IF(H29="LAVORO","nd",IF(VLOOKUP(B29,'PARAM FISICI OP'!A:E,4,FALSE)="","nd",VLOOKUP(B29,'PARAM FISICI OP'!A:E,4,FALSE)))</f>
        <v>nd</v>
      </c>
      <c r="U29" s="11" t="s">
        <v>81</v>
      </c>
      <c r="V29" s="11" t="s">
        <v>419</v>
      </c>
      <c r="W29" s="11" t="s">
        <v>81</v>
      </c>
      <c r="X29" s="11" t="s">
        <v>81</v>
      </c>
      <c r="Y29" s="9" t="s">
        <v>81</v>
      </c>
      <c r="Z29" s="9" t="s">
        <v>81</v>
      </c>
      <c r="AA29" s="9" t="str">
        <f>IF(AND(L29="nd",'DIMENSIONI OP'!E30="",'PRESTAZIONI OP'!E30="",'PARAM FISICI OP'!E30="",Z29="nd"),"nd",
IF(L29="nd","",L29)
&amp;IF('DIMENSIONI OP'!E30="","",IF(L29="nd",'DIMENSIONI OP'!E30,", "&amp;'DIMENSIONI OP'!E30))
&amp;IF('PRESTAZIONI OP'!E30="","",IF(AND(L29="nd",'DIMENSIONI OP'!E30=""),'PRESTAZIONI OP'!E30,", "&amp;'PRESTAZIONI OP'!E30))
&amp;IF('PARAM FISICI OP'!E30="","",IF(AND(L29="nd",'DIMENSIONI OP'!E30="",'PRESTAZIONI OP'!E30=""),'PARAM FISICI OP'!E30,", "&amp;'PARAM FISICI OP'!E30))
&amp;IF(Z29="nd","",IF(AND(L29="nd",'DIMENSIONI OP'!E30="",'PRESTAZIONI OP'!E30="",'PARAM FISICI OP'!E30=""),Z29,", "&amp;Z29)))</f>
        <v>nd</v>
      </c>
      <c r="AB29" s="9" t="s">
        <v>81</v>
      </c>
      <c r="AC29" s="9" t="s">
        <v>81</v>
      </c>
      <c r="AD29" s="9" t="s">
        <v>81</v>
      </c>
      <c r="AE29" s="9" t="s">
        <v>81</v>
      </c>
      <c r="AF29" s="42" t="s">
        <v>81</v>
      </c>
      <c r="AG29" s="42" t="s">
        <v>81</v>
      </c>
      <c r="AH29" s="42" t="s">
        <v>81</v>
      </c>
      <c r="AI29" s="9" t="s">
        <v>81</v>
      </c>
      <c r="AJ29" s="11" t="s">
        <v>485</v>
      </c>
      <c r="AK29" s="11" t="s">
        <v>81</v>
      </c>
      <c r="AL29" s="65" t="s">
        <v>81</v>
      </c>
      <c r="AM29" s="9" t="s">
        <v>81</v>
      </c>
      <c r="AN29" s="24" t="str">
        <f>IFERROR(VLOOKUP($B29,[1]Foglio1!$A$6:$D$44904,4,FALSE),"")</f>
        <v/>
      </c>
      <c r="AO29" s="11" t="s">
        <v>81</v>
      </c>
      <c r="AP29" s="11" t="s">
        <v>81</v>
      </c>
      <c r="AQ29" s="11" t="s">
        <v>81</v>
      </c>
      <c r="AR29" s="11" t="s">
        <v>81</v>
      </c>
    </row>
    <row r="30" spans="1:44" ht="20.100000000000001" customHeight="1" x14ac:dyDescent="0.25">
      <c r="A30" s="43" t="str">
        <f t="shared" si="0"/>
        <v>O_1C.12.010.0020.d</v>
      </c>
      <c r="B30" s="14" t="str">
        <f>IF(ISBLANK(H30),"",IF(H30="LAVORO","",CLASSI!B31))</f>
        <v>1C.12.010.0020.d</v>
      </c>
      <c r="C30" s="14" t="str">
        <f>IF(ISBLANK(H30),"",IF(H30="LAVORO","",VLOOKUP($B30,CLASSI!$B$3:$C$1048576,2,FALSE)))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75 - s = 3,0</v>
      </c>
      <c r="D30" s="27" t="str">
        <f t="shared" si="1"/>
        <v>CODICE OC</v>
      </c>
      <c r="E30"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75 mm, spessore 3,0 mm.
LAVORO: Posa. Incluso: oneri di fissaggio a pareti/soffitti; oneri di attraversamento strutture.
SPECIFICHE TECNICHE: temperatura acqua massima per 1 minuto = 95°c.</v>
      </c>
      <c r="F30" s="27" t="str">
        <f t="shared" si="3"/>
        <v>CODICE OP</v>
      </c>
      <c r="G30"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75 mm, spessore 3,0 mm.
SPECIFICHE TECNICHE: temperatura acqua massima per 1 minuto = 95°c.</v>
      </c>
      <c r="H30" s="9" t="s">
        <v>35</v>
      </c>
      <c r="I30" s="9" t="s">
        <v>163</v>
      </c>
      <c r="J30" s="9" t="s">
        <v>207</v>
      </c>
      <c r="K30" s="64" t="s">
        <v>419</v>
      </c>
      <c r="L30" s="11" t="s">
        <v>81</v>
      </c>
      <c r="M30" s="11" t="s">
        <v>459</v>
      </c>
      <c r="N30" s="11" t="s">
        <v>421</v>
      </c>
      <c r="O30" s="11" t="s">
        <v>422</v>
      </c>
      <c r="P30" s="10" t="str">
        <f>IFERROR(VLOOKUP($B30,[1]Foglio1!$A$6:$D$44904,3,FALSE),"nd")</f>
        <v>m</v>
      </c>
      <c r="Q30" s="9">
        <v>1</v>
      </c>
      <c r="R30" s="11" t="str">
        <f>IF(H30="LAVORO","nd",IF(VLOOKUP(B30,'DIMENSIONI OP'!A:E,4,FALSE)="","nd",VLOOKUP(B30,'DIMENSIONI OP'!A:E,4,FALSE)))</f>
        <v>nd</v>
      </c>
      <c r="S30" s="9" t="str">
        <f>IF(H30="LAVORO","nd",IF(VLOOKUP(B30,'PRESTAZIONI OP'!A:E,4,FALSE)="","nd",VLOOKUP(B30,'PRESTAZIONI OP'!A:E,4,FALSE)))</f>
        <v>nd</v>
      </c>
      <c r="T30" s="9" t="str">
        <f>IF(H30="LAVORO","nd",IF(VLOOKUP(B30,'PARAM FISICI OP'!A:E,4,FALSE)="","nd",VLOOKUP(B30,'PARAM FISICI OP'!A:E,4,FALSE)))</f>
        <v>nd</v>
      </c>
      <c r="U30" s="11" t="s">
        <v>447</v>
      </c>
      <c r="V30" s="11" t="s">
        <v>81</v>
      </c>
      <c r="W30" s="11" t="s">
        <v>464</v>
      </c>
      <c r="X30" s="11" t="s">
        <v>488</v>
      </c>
      <c r="Y30" s="9" t="s">
        <v>81</v>
      </c>
      <c r="Z30" s="9" t="s">
        <v>81</v>
      </c>
      <c r="AA30" s="9" t="str">
        <f>IF(AND(L30="nd",'DIMENSIONI OP'!E31="",'PRESTAZIONI OP'!E31="",'PARAM FISICI OP'!E31="",Z30="nd"),"nd",
IF(L30="nd","",L30)
&amp;IF('DIMENSIONI OP'!E31="","",IF(L30="nd",'DIMENSIONI OP'!E31,", "&amp;'DIMENSIONI OP'!E31))
&amp;IF('PRESTAZIONI OP'!E31="","",IF(AND(L30="nd",'DIMENSIONI OP'!E31=""),'PRESTAZIONI OP'!E31,", "&amp;'PRESTAZIONI OP'!E31))
&amp;IF('PARAM FISICI OP'!E31="","",IF(AND(L30="nd",'DIMENSIONI OP'!E31="",'PRESTAZIONI OP'!E31=""),'PARAM FISICI OP'!E31,", "&amp;'PARAM FISICI OP'!E31))
&amp;IF(Z30="nd","",IF(AND(L30="nd",'DIMENSIONI OP'!E31="",'PRESTAZIONI OP'!E31="",'PARAM FISICI OP'!E31=""),Z30,", "&amp;Z30)))</f>
        <v>nd</v>
      </c>
      <c r="AB30" s="9" t="s">
        <v>81</v>
      </c>
      <c r="AC30" s="9" t="s">
        <v>81</v>
      </c>
      <c r="AD30" s="9" t="s">
        <v>81</v>
      </c>
      <c r="AE30" s="9" t="s">
        <v>81</v>
      </c>
      <c r="AF30" s="42" t="s">
        <v>81</v>
      </c>
      <c r="AG30" s="42" t="s">
        <v>81</v>
      </c>
      <c r="AH30" s="42" t="s">
        <v>81</v>
      </c>
      <c r="AI30" s="9" t="s">
        <v>81</v>
      </c>
      <c r="AJ30" s="11" t="s">
        <v>81</v>
      </c>
      <c r="AK30" s="11" t="s">
        <v>81</v>
      </c>
      <c r="AL30" s="65" t="s">
        <v>484</v>
      </c>
      <c r="AM30" s="9" t="s">
        <v>576</v>
      </c>
      <c r="AN30" s="24">
        <f>IFERROR(VLOOKUP($B30,[1]Foglio1!$A$6:$D$44904,4,FALSE),"")</f>
        <v>13.29</v>
      </c>
      <c r="AO30" s="11" t="s">
        <v>81</v>
      </c>
      <c r="AP30" s="11" t="s">
        <v>81</v>
      </c>
      <c r="AQ30" s="11" t="s">
        <v>81</v>
      </c>
      <c r="AR30" s="11" t="s">
        <v>81</v>
      </c>
    </row>
    <row r="31" spans="1:44" ht="20.100000000000001" customHeight="1" x14ac:dyDescent="0.25">
      <c r="A31" s="43" t="str">
        <f t="shared" si="0"/>
        <v>L_1C.12.010.0020.d</v>
      </c>
      <c r="B31" s="14" t="str">
        <f>IF(ISBLANK(H31),"",IF(H31="LAVORO","",CLASSI!B32))</f>
        <v/>
      </c>
      <c r="C31" s="14" t="str">
        <f>IF(ISBLANK(H31),"",IF(H31="LAVORO","",VLOOKUP($B31,CLASSI!$B$3:$C$1048576,2,FALSE)))</f>
        <v/>
      </c>
      <c r="D31" s="27" t="str">
        <f t="shared" si="1"/>
        <v/>
      </c>
      <c r="E31" s="27" t="str">
        <f t="shared" si="2"/>
        <v/>
      </c>
      <c r="F31" s="27" t="str">
        <f t="shared" si="3"/>
        <v>CODICE LV</v>
      </c>
      <c r="G31" s="27" t="str">
        <f t="shared" si="4"/>
        <v xml:space="preserve">LAVORO: Posa. Incluso: oneri di fissaggio a pareti/soffitti; oneri di attraversamento strutture.
</v>
      </c>
      <c r="H31" s="9" t="s">
        <v>36</v>
      </c>
      <c r="I31" s="9" t="s">
        <v>169</v>
      </c>
      <c r="J31" s="9" t="s">
        <v>221</v>
      </c>
      <c r="K31" s="64" t="s">
        <v>423</v>
      </c>
      <c r="L31" s="11" t="s">
        <v>81</v>
      </c>
      <c r="M31" s="11" t="s">
        <v>81</v>
      </c>
      <c r="N31" s="11" t="s">
        <v>81</v>
      </c>
      <c r="O31" s="11" t="s">
        <v>81</v>
      </c>
      <c r="P31" s="10" t="str">
        <f>IFERROR(VLOOKUP($B31,[1]Foglio1!$A$6:$D$44904,3,FALSE),"nd")</f>
        <v>nd</v>
      </c>
      <c r="Q31" s="9">
        <v>1</v>
      </c>
      <c r="R31" s="11" t="str">
        <f>IF(H31="LAVORO","nd",IF(VLOOKUP(B31,'DIMENSIONI OP'!A:E,4,FALSE)="","nd",VLOOKUP(B31,'DIMENSIONI OP'!A:E,4,FALSE)))</f>
        <v>nd</v>
      </c>
      <c r="S31" s="9" t="str">
        <f>IF(H31="LAVORO","nd",IF(VLOOKUP(B31,'PRESTAZIONI OP'!A:E,4,FALSE)="","nd",VLOOKUP(B31,'PRESTAZIONI OP'!A:E,4,FALSE)))</f>
        <v>nd</v>
      </c>
      <c r="T31" s="9" t="str">
        <f>IF(H31="LAVORO","nd",IF(VLOOKUP(B31,'PARAM FISICI OP'!A:E,4,FALSE)="","nd",VLOOKUP(B31,'PARAM FISICI OP'!A:E,4,FALSE)))</f>
        <v>nd</v>
      </c>
      <c r="U31" s="11" t="s">
        <v>81</v>
      </c>
      <c r="V31" s="11" t="s">
        <v>419</v>
      </c>
      <c r="W31" s="11" t="s">
        <v>81</v>
      </c>
      <c r="X31" s="11" t="s">
        <v>81</v>
      </c>
      <c r="Y31" s="9" t="s">
        <v>81</v>
      </c>
      <c r="Z31" s="9" t="s">
        <v>81</v>
      </c>
      <c r="AA31" s="9" t="str">
        <f>IF(AND(L31="nd",'DIMENSIONI OP'!E32="",'PRESTAZIONI OP'!E32="",'PARAM FISICI OP'!E32="",Z31="nd"),"nd",
IF(L31="nd","",L31)
&amp;IF('DIMENSIONI OP'!E32="","",IF(L31="nd",'DIMENSIONI OP'!E32,", "&amp;'DIMENSIONI OP'!E32))
&amp;IF('PRESTAZIONI OP'!E32="","",IF(AND(L31="nd",'DIMENSIONI OP'!E32=""),'PRESTAZIONI OP'!E32,", "&amp;'PRESTAZIONI OP'!E32))
&amp;IF('PARAM FISICI OP'!E32="","",IF(AND(L31="nd",'DIMENSIONI OP'!E32="",'PRESTAZIONI OP'!E32=""),'PARAM FISICI OP'!E32,", "&amp;'PARAM FISICI OP'!E32))
&amp;IF(Z31="nd","",IF(AND(L31="nd",'DIMENSIONI OP'!E32="",'PRESTAZIONI OP'!E32="",'PARAM FISICI OP'!E32=""),Z31,", "&amp;Z31)))</f>
        <v>nd</v>
      </c>
      <c r="AB31" s="9" t="s">
        <v>81</v>
      </c>
      <c r="AC31" s="9" t="s">
        <v>81</v>
      </c>
      <c r="AD31" s="9" t="s">
        <v>81</v>
      </c>
      <c r="AE31" s="9" t="s">
        <v>81</v>
      </c>
      <c r="AF31" s="42" t="s">
        <v>81</v>
      </c>
      <c r="AG31" s="42" t="s">
        <v>81</v>
      </c>
      <c r="AH31" s="42" t="s">
        <v>81</v>
      </c>
      <c r="AI31" s="9" t="s">
        <v>81</v>
      </c>
      <c r="AJ31" s="11" t="s">
        <v>485</v>
      </c>
      <c r="AK31" s="11" t="s">
        <v>81</v>
      </c>
      <c r="AL31" s="65" t="s">
        <v>81</v>
      </c>
      <c r="AM31" s="9" t="s">
        <v>81</v>
      </c>
      <c r="AN31" s="24" t="str">
        <f>IFERROR(VLOOKUP($B31,[1]Foglio1!$A$6:$D$44904,4,FALSE),"")</f>
        <v/>
      </c>
      <c r="AO31" s="11" t="s">
        <v>81</v>
      </c>
      <c r="AP31" s="11" t="s">
        <v>81</v>
      </c>
      <c r="AQ31" s="11" t="s">
        <v>81</v>
      </c>
      <c r="AR31" s="11" t="s">
        <v>81</v>
      </c>
    </row>
    <row r="32" spans="1:44" ht="20.100000000000001" customHeight="1" x14ac:dyDescent="0.25">
      <c r="A32" s="43" t="str">
        <f t="shared" si="0"/>
        <v>O_1C.12.010.0020.e</v>
      </c>
      <c r="B32" s="14" t="str">
        <f>IF(ISBLANK(H32),"",IF(H32="LAVORO","",CLASSI!B33))</f>
        <v>1C.12.010.0020.e</v>
      </c>
      <c r="C32" s="14" t="str">
        <f>IF(ISBLANK(H32),"",IF(H32="LAVORO","",VLOOKUP($B32,CLASSI!$B$3:$C$1048576,2,FALSE)))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82 - s = 3,0</v>
      </c>
      <c r="D32" s="27" t="str">
        <f t="shared" si="1"/>
        <v>CODICE OC</v>
      </c>
      <c r="E32"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82 mm, spessore 3,0 mm.
LAVORO: Posa. Incluso: oneri di fissaggio a pareti/soffitti; oneri di attraversamento strutture.
SPECIFICHE TECNICHE: temperatura acqua massima per 1 minuto = 95°c.</v>
      </c>
      <c r="F32" s="27" t="str">
        <f t="shared" si="3"/>
        <v>CODICE OP</v>
      </c>
      <c r="G32"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82 mm, spessore 3,0 mm.
SPECIFICHE TECNICHE: temperatura acqua massima per 1 minuto = 95°c.</v>
      </c>
      <c r="H32" s="9" t="s">
        <v>35</v>
      </c>
      <c r="I32" s="9" t="s">
        <v>163</v>
      </c>
      <c r="J32" s="9" t="s">
        <v>207</v>
      </c>
      <c r="K32" s="64" t="s">
        <v>419</v>
      </c>
      <c r="L32" s="11" t="s">
        <v>81</v>
      </c>
      <c r="M32" s="11" t="s">
        <v>459</v>
      </c>
      <c r="N32" s="11" t="s">
        <v>421</v>
      </c>
      <c r="O32" s="11" t="s">
        <v>422</v>
      </c>
      <c r="P32" s="10" t="str">
        <f>IFERROR(VLOOKUP($B32,[1]Foglio1!$A$6:$D$44904,3,FALSE),"nd")</f>
        <v>m</v>
      </c>
      <c r="Q32" s="9">
        <v>1</v>
      </c>
      <c r="R32" s="11" t="str">
        <f>IF(H32="LAVORO","nd",IF(VLOOKUP(B32,'DIMENSIONI OP'!A:E,4,FALSE)="","nd",VLOOKUP(B32,'DIMENSIONI OP'!A:E,4,FALSE)))</f>
        <v>nd</v>
      </c>
      <c r="S32" s="9" t="str">
        <f>IF(H32="LAVORO","nd",IF(VLOOKUP(B32,'PRESTAZIONI OP'!A:E,4,FALSE)="","nd",VLOOKUP(B32,'PRESTAZIONI OP'!A:E,4,FALSE)))</f>
        <v>nd</v>
      </c>
      <c r="T32" s="9" t="str">
        <f>IF(H32="LAVORO","nd",IF(VLOOKUP(B32,'PARAM FISICI OP'!A:E,4,FALSE)="","nd",VLOOKUP(B32,'PARAM FISICI OP'!A:E,4,FALSE)))</f>
        <v>nd</v>
      </c>
      <c r="U32" s="11" t="s">
        <v>447</v>
      </c>
      <c r="V32" s="11" t="s">
        <v>81</v>
      </c>
      <c r="W32" s="11" t="s">
        <v>464</v>
      </c>
      <c r="X32" s="11" t="s">
        <v>489</v>
      </c>
      <c r="Y32" s="9" t="s">
        <v>81</v>
      </c>
      <c r="Z32" s="9" t="s">
        <v>81</v>
      </c>
      <c r="AA32" s="9" t="str">
        <f>IF(AND(L32="nd",'DIMENSIONI OP'!E33="",'PRESTAZIONI OP'!E33="",'PARAM FISICI OP'!E33="",Z32="nd"),"nd",
IF(L32="nd","",L32)
&amp;IF('DIMENSIONI OP'!E33="","",IF(L32="nd",'DIMENSIONI OP'!E33,", "&amp;'DIMENSIONI OP'!E33))
&amp;IF('PRESTAZIONI OP'!E33="","",IF(AND(L32="nd",'DIMENSIONI OP'!E33=""),'PRESTAZIONI OP'!E33,", "&amp;'PRESTAZIONI OP'!E33))
&amp;IF('PARAM FISICI OP'!E33="","",IF(AND(L32="nd",'DIMENSIONI OP'!E33="",'PRESTAZIONI OP'!E33=""),'PARAM FISICI OP'!E33,", "&amp;'PARAM FISICI OP'!E33))
&amp;IF(Z32="nd","",IF(AND(L32="nd",'DIMENSIONI OP'!E33="",'PRESTAZIONI OP'!E33="",'PARAM FISICI OP'!E33=""),Z32,", "&amp;Z32)))</f>
        <v>nd</v>
      </c>
      <c r="AB32" s="9" t="s">
        <v>81</v>
      </c>
      <c r="AC32" s="9" t="s">
        <v>81</v>
      </c>
      <c r="AD32" s="9" t="s">
        <v>81</v>
      </c>
      <c r="AE32" s="9" t="s">
        <v>81</v>
      </c>
      <c r="AF32" s="42" t="s">
        <v>81</v>
      </c>
      <c r="AG32" s="42" t="s">
        <v>81</v>
      </c>
      <c r="AH32" s="42" t="s">
        <v>81</v>
      </c>
      <c r="AI32" s="9" t="s">
        <v>81</v>
      </c>
      <c r="AJ32" s="11" t="s">
        <v>81</v>
      </c>
      <c r="AK32" s="11" t="s">
        <v>81</v>
      </c>
      <c r="AL32" s="65" t="s">
        <v>484</v>
      </c>
      <c r="AM32" s="9" t="s">
        <v>576</v>
      </c>
      <c r="AN32" s="24">
        <f>IFERROR(VLOOKUP($B32,[1]Foglio1!$A$6:$D$44904,4,FALSE),"")</f>
        <v>14.05</v>
      </c>
      <c r="AO32" s="11" t="s">
        <v>81</v>
      </c>
      <c r="AP32" s="11" t="s">
        <v>81</v>
      </c>
      <c r="AQ32" s="11" t="s">
        <v>81</v>
      </c>
      <c r="AR32" s="11" t="s">
        <v>81</v>
      </c>
    </row>
    <row r="33" spans="1:44" ht="20.100000000000001" customHeight="1" x14ac:dyDescent="0.25">
      <c r="A33" s="43" t="str">
        <f t="shared" si="0"/>
        <v>L_1C.12.010.0020.e</v>
      </c>
      <c r="B33" s="14" t="str">
        <f>IF(ISBLANK(H33),"",IF(H33="LAVORO","",CLASSI!B34))</f>
        <v/>
      </c>
      <c r="C33" s="14" t="str">
        <f>IF(ISBLANK(H33),"",IF(H33="LAVORO","",VLOOKUP($B33,CLASSI!$B$3:$C$1048576,2,FALSE)))</f>
        <v/>
      </c>
      <c r="D33" s="27" t="str">
        <f t="shared" si="1"/>
        <v/>
      </c>
      <c r="E33" s="27" t="str">
        <f t="shared" si="2"/>
        <v/>
      </c>
      <c r="F33" s="27" t="str">
        <f t="shared" si="3"/>
        <v>CODICE LV</v>
      </c>
      <c r="G33" s="27" t="str">
        <f t="shared" si="4"/>
        <v xml:space="preserve">LAVORO: Posa. Incluso: oneri di fissaggio a pareti/soffitti; oneri di attraversamento strutture.
</v>
      </c>
      <c r="H33" s="9" t="s">
        <v>36</v>
      </c>
      <c r="I33" s="9" t="s">
        <v>169</v>
      </c>
      <c r="J33" s="9" t="s">
        <v>221</v>
      </c>
      <c r="K33" s="64" t="s">
        <v>423</v>
      </c>
      <c r="L33" s="11" t="s">
        <v>81</v>
      </c>
      <c r="M33" s="11" t="s">
        <v>81</v>
      </c>
      <c r="N33" s="11" t="s">
        <v>81</v>
      </c>
      <c r="O33" s="11" t="s">
        <v>81</v>
      </c>
      <c r="P33" s="10" t="str">
        <f>IFERROR(VLOOKUP($B33,[1]Foglio1!$A$6:$D$44904,3,FALSE),"nd")</f>
        <v>nd</v>
      </c>
      <c r="Q33" s="9">
        <v>1</v>
      </c>
      <c r="R33" s="11" t="str">
        <f>IF(H33="LAVORO","nd",IF(VLOOKUP(B33,'DIMENSIONI OP'!A:E,4,FALSE)="","nd",VLOOKUP(B33,'DIMENSIONI OP'!A:E,4,FALSE)))</f>
        <v>nd</v>
      </c>
      <c r="S33" s="9" t="str">
        <f>IF(H33="LAVORO","nd",IF(VLOOKUP(B33,'PRESTAZIONI OP'!A:E,4,FALSE)="","nd",VLOOKUP(B33,'PRESTAZIONI OP'!A:E,4,FALSE)))</f>
        <v>nd</v>
      </c>
      <c r="T33" s="9" t="str">
        <f>IF(H33="LAVORO","nd",IF(VLOOKUP(B33,'PARAM FISICI OP'!A:E,4,FALSE)="","nd",VLOOKUP(B33,'PARAM FISICI OP'!A:E,4,FALSE)))</f>
        <v>nd</v>
      </c>
      <c r="U33" s="11" t="s">
        <v>81</v>
      </c>
      <c r="V33" s="11" t="s">
        <v>419</v>
      </c>
      <c r="W33" s="11" t="s">
        <v>81</v>
      </c>
      <c r="X33" s="11" t="s">
        <v>81</v>
      </c>
      <c r="Y33" s="9" t="s">
        <v>81</v>
      </c>
      <c r="Z33" s="9" t="s">
        <v>81</v>
      </c>
      <c r="AA33" s="9" t="str">
        <f>IF(AND(L33="nd",'DIMENSIONI OP'!E34="",'PRESTAZIONI OP'!E34="",'PARAM FISICI OP'!E34="",Z33="nd"),"nd",
IF(L33="nd","",L33)
&amp;IF('DIMENSIONI OP'!E34="","",IF(L33="nd",'DIMENSIONI OP'!E34,", "&amp;'DIMENSIONI OP'!E34))
&amp;IF('PRESTAZIONI OP'!E34="","",IF(AND(L33="nd",'DIMENSIONI OP'!E34=""),'PRESTAZIONI OP'!E34,", "&amp;'PRESTAZIONI OP'!E34))
&amp;IF('PARAM FISICI OP'!E34="","",IF(AND(L33="nd",'DIMENSIONI OP'!E34="",'PRESTAZIONI OP'!E34=""),'PARAM FISICI OP'!E34,", "&amp;'PARAM FISICI OP'!E34))
&amp;IF(Z33="nd","",IF(AND(L33="nd",'DIMENSIONI OP'!E34="",'PRESTAZIONI OP'!E34="",'PARAM FISICI OP'!E34=""),Z33,", "&amp;Z33)))</f>
        <v>nd</v>
      </c>
      <c r="AB33" s="9" t="s">
        <v>81</v>
      </c>
      <c r="AC33" s="9" t="s">
        <v>81</v>
      </c>
      <c r="AD33" s="9" t="s">
        <v>81</v>
      </c>
      <c r="AE33" s="9" t="s">
        <v>81</v>
      </c>
      <c r="AF33" s="42" t="s">
        <v>81</v>
      </c>
      <c r="AG33" s="42" t="s">
        <v>81</v>
      </c>
      <c r="AH33" s="42" t="s">
        <v>81</v>
      </c>
      <c r="AI33" s="9" t="s">
        <v>81</v>
      </c>
      <c r="AJ33" s="11" t="s">
        <v>485</v>
      </c>
      <c r="AK33" s="11" t="s">
        <v>81</v>
      </c>
      <c r="AL33" s="65" t="s">
        <v>81</v>
      </c>
      <c r="AM33" s="9" t="s">
        <v>81</v>
      </c>
      <c r="AN33" s="24" t="str">
        <f>IFERROR(VLOOKUP($B33,[1]Foglio1!$A$6:$D$44904,4,FALSE),"")</f>
        <v/>
      </c>
      <c r="AO33" s="11" t="s">
        <v>81</v>
      </c>
      <c r="AP33" s="11" t="s">
        <v>81</v>
      </c>
      <c r="AQ33" s="11" t="s">
        <v>81</v>
      </c>
      <c r="AR33" s="11" t="s">
        <v>81</v>
      </c>
    </row>
    <row r="34" spans="1:44" ht="20.100000000000001" customHeight="1" x14ac:dyDescent="0.25">
      <c r="A34" s="43" t="str">
        <f t="shared" si="0"/>
        <v>O_1C.12.010.0020.f</v>
      </c>
      <c r="B34" s="14" t="str">
        <f>IF(ISBLANK(H34),"",IF(H34="LAVORO","",CLASSI!B35))</f>
        <v>1C.12.010.0020.f</v>
      </c>
      <c r="C34" s="14" t="str">
        <f>IF(ISBLANK(H34),"",IF(H34="LAVORO","",VLOOKUP($B34,CLASSI!$B$3:$C$1048576,2,FALSE)))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100 - s = 3,0</v>
      </c>
      <c r="D34" s="27" t="str">
        <f t="shared" si="1"/>
        <v>CODICE OC</v>
      </c>
      <c r="E34"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100 mm, spessore 3,0 mm.
LAVORO: Posa. Incluso: oneri di fissaggio a pareti/soffitti; oneri di attraversamento strutture.
SPECIFICHE TECNICHE: temperatura acqua massima per 1 minuto = 95°c.</v>
      </c>
      <c r="F34" s="27" t="str">
        <f t="shared" si="3"/>
        <v>CODICE OP</v>
      </c>
      <c r="G34"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100 mm, spessore 3,0 mm.
SPECIFICHE TECNICHE: temperatura acqua massima per 1 minuto = 95°c.</v>
      </c>
      <c r="H34" s="9" t="s">
        <v>35</v>
      </c>
      <c r="I34" s="9" t="s">
        <v>163</v>
      </c>
      <c r="J34" s="9" t="s">
        <v>207</v>
      </c>
      <c r="K34" s="64" t="s">
        <v>419</v>
      </c>
      <c r="L34" s="11" t="s">
        <v>81</v>
      </c>
      <c r="M34" s="11" t="s">
        <v>459</v>
      </c>
      <c r="N34" s="11" t="s">
        <v>421</v>
      </c>
      <c r="O34" s="11" t="s">
        <v>422</v>
      </c>
      <c r="P34" s="10" t="str">
        <f>IFERROR(VLOOKUP($B34,[1]Foglio1!$A$6:$D$44904,3,FALSE),"nd")</f>
        <v>m</v>
      </c>
      <c r="Q34" s="9">
        <v>1</v>
      </c>
      <c r="R34" s="11" t="str">
        <f>IF(H34="LAVORO","nd",IF(VLOOKUP(B34,'DIMENSIONI OP'!A:E,4,FALSE)="","nd",VLOOKUP(B34,'DIMENSIONI OP'!A:E,4,FALSE)))</f>
        <v>nd</v>
      </c>
      <c r="S34" s="9" t="str">
        <f>IF(H34="LAVORO","nd",IF(VLOOKUP(B34,'PRESTAZIONI OP'!A:E,4,FALSE)="","nd",VLOOKUP(B34,'PRESTAZIONI OP'!A:E,4,FALSE)))</f>
        <v>nd</v>
      </c>
      <c r="T34" s="9" t="str">
        <f>IF(H34="LAVORO","nd",IF(VLOOKUP(B34,'PARAM FISICI OP'!A:E,4,FALSE)="","nd",VLOOKUP(B34,'PARAM FISICI OP'!A:E,4,FALSE)))</f>
        <v>nd</v>
      </c>
      <c r="U34" s="11" t="s">
        <v>447</v>
      </c>
      <c r="V34" s="11" t="s">
        <v>81</v>
      </c>
      <c r="W34" s="11" t="s">
        <v>464</v>
      </c>
      <c r="X34" s="11" t="s">
        <v>490</v>
      </c>
      <c r="Y34" s="9" t="s">
        <v>81</v>
      </c>
      <c r="Z34" s="9" t="s">
        <v>81</v>
      </c>
      <c r="AA34" s="9" t="str">
        <f>IF(AND(L34="nd",'DIMENSIONI OP'!E35="",'PRESTAZIONI OP'!E35="",'PARAM FISICI OP'!E35="",Z34="nd"),"nd",
IF(L34="nd","",L34)
&amp;IF('DIMENSIONI OP'!E35="","",IF(L34="nd",'DIMENSIONI OP'!E35,", "&amp;'DIMENSIONI OP'!E35))
&amp;IF('PRESTAZIONI OP'!E35="","",IF(AND(L34="nd",'DIMENSIONI OP'!E35=""),'PRESTAZIONI OP'!E35,", "&amp;'PRESTAZIONI OP'!E35))
&amp;IF('PARAM FISICI OP'!E35="","",IF(AND(L34="nd",'DIMENSIONI OP'!E35="",'PRESTAZIONI OP'!E35=""),'PARAM FISICI OP'!E35,", "&amp;'PARAM FISICI OP'!E35))
&amp;IF(Z34="nd","",IF(AND(L34="nd",'DIMENSIONI OP'!E35="",'PRESTAZIONI OP'!E35="",'PARAM FISICI OP'!E35=""),Z34,", "&amp;Z34)))</f>
        <v>nd</v>
      </c>
      <c r="AB34" s="9" t="s">
        <v>81</v>
      </c>
      <c r="AC34" s="9" t="s">
        <v>81</v>
      </c>
      <c r="AD34" s="9" t="s">
        <v>81</v>
      </c>
      <c r="AE34" s="9" t="s">
        <v>81</v>
      </c>
      <c r="AF34" s="42" t="s">
        <v>81</v>
      </c>
      <c r="AG34" s="42" t="s">
        <v>81</v>
      </c>
      <c r="AH34" s="42" t="s">
        <v>81</v>
      </c>
      <c r="AI34" s="9" t="s">
        <v>81</v>
      </c>
      <c r="AJ34" s="11" t="s">
        <v>81</v>
      </c>
      <c r="AK34" s="11" t="s">
        <v>81</v>
      </c>
      <c r="AL34" s="65" t="s">
        <v>484</v>
      </c>
      <c r="AM34" s="9" t="s">
        <v>576</v>
      </c>
      <c r="AN34" s="24">
        <f>IFERROR(VLOOKUP($B34,[1]Foglio1!$A$6:$D$44904,4,FALSE),"")</f>
        <v>15.44</v>
      </c>
      <c r="AO34" s="11" t="s">
        <v>81</v>
      </c>
      <c r="AP34" s="11" t="s">
        <v>81</v>
      </c>
      <c r="AQ34" s="11" t="s">
        <v>81</v>
      </c>
      <c r="AR34" s="11" t="s">
        <v>81</v>
      </c>
    </row>
    <row r="35" spans="1:44" ht="20.100000000000001" customHeight="1" x14ac:dyDescent="0.25">
      <c r="A35" s="43" t="str">
        <f t="shared" si="0"/>
        <v>L_1C.12.010.0020.f</v>
      </c>
      <c r="B35" s="14" t="str">
        <f>IF(ISBLANK(H35),"",IF(H35="LAVORO","",CLASSI!B36))</f>
        <v/>
      </c>
      <c r="C35" s="14" t="str">
        <f>IF(ISBLANK(H35),"",IF(H35="LAVORO","",VLOOKUP($B35,CLASSI!$B$3:$C$1048576,2,FALSE)))</f>
        <v/>
      </c>
      <c r="D35" s="27" t="str">
        <f t="shared" si="1"/>
        <v/>
      </c>
      <c r="E35" s="27" t="str">
        <f t="shared" si="2"/>
        <v/>
      </c>
      <c r="F35" s="27" t="str">
        <f t="shared" si="3"/>
        <v>CODICE LV</v>
      </c>
      <c r="G35" s="27" t="str">
        <f t="shared" si="4"/>
        <v xml:space="preserve">LAVORO: Posa. Incluso: oneri di fissaggio a pareti/soffitti; oneri di attraversamento strutture.
</v>
      </c>
      <c r="H35" s="9" t="s">
        <v>36</v>
      </c>
      <c r="I35" s="9" t="s">
        <v>169</v>
      </c>
      <c r="J35" s="9" t="s">
        <v>221</v>
      </c>
      <c r="K35" s="64" t="s">
        <v>423</v>
      </c>
      <c r="L35" s="11" t="s">
        <v>81</v>
      </c>
      <c r="M35" s="11" t="s">
        <v>81</v>
      </c>
      <c r="N35" s="11" t="s">
        <v>81</v>
      </c>
      <c r="O35" s="11" t="s">
        <v>81</v>
      </c>
      <c r="P35" s="10" t="str">
        <f>IFERROR(VLOOKUP($B35,[1]Foglio1!$A$6:$D$44904,3,FALSE),"nd")</f>
        <v>nd</v>
      </c>
      <c r="Q35" s="9">
        <v>1</v>
      </c>
      <c r="R35" s="11" t="str">
        <f>IF(H35="LAVORO","nd",IF(VLOOKUP(B35,'DIMENSIONI OP'!A:E,4,FALSE)="","nd",VLOOKUP(B35,'DIMENSIONI OP'!A:E,4,FALSE)))</f>
        <v>nd</v>
      </c>
      <c r="S35" s="9" t="str">
        <f>IF(H35="LAVORO","nd",IF(VLOOKUP(B35,'PRESTAZIONI OP'!A:E,4,FALSE)="","nd",VLOOKUP(B35,'PRESTAZIONI OP'!A:E,4,FALSE)))</f>
        <v>nd</v>
      </c>
      <c r="T35" s="9" t="str">
        <f>IF(H35="LAVORO","nd",IF(VLOOKUP(B35,'PARAM FISICI OP'!A:E,4,FALSE)="","nd",VLOOKUP(B35,'PARAM FISICI OP'!A:E,4,FALSE)))</f>
        <v>nd</v>
      </c>
      <c r="U35" s="11" t="s">
        <v>81</v>
      </c>
      <c r="V35" s="11" t="s">
        <v>419</v>
      </c>
      <c r="W35" s="11" t="s">
        <v>81</v>
      </c>
      <c r="X35" s="11" t="s">
        <v>81</v>
      </c>
      <c r="Y35" s="9" t="s">
        <v>81</v>
      </c>
      <c r="Z35" s="9" t="s">
        <v>81</v>
      </c>
      <c r="AA35" s="9" t="str">
        <f>IF(AND(L35="nd",'DIMENSIONI OP'!E36="",'PRESTAZIONI OP'!E36="",'PARAM FISICI OP'!E36="",Z35="nd"),"nd",
IF(L35="nd","",L35)
&amp;IF('DIMENSIONI OP'!E36="","",IF(L35="nd",'DIMENSIONI OP'!E36,", "&amp;'DIMENSIONI OP'!E36))
&amp;IF('PRESTAZIONI OP'!E36="","",IF(AND(L35="nd",'DIMENSIONI OP'!E36=""),'PRESTAZIONI OP'!E36,", "&amp;'PRESTAZIONI OP'!E36))
&amp;IF('PARAM FISICI OP'!E36="","",IF(AND(L35="nd",'DIMENSIONI OP'!E36="",'PRESTAZIONI OP'!E36=""),'PARAM FISICI OP'!E36,", "&amp;'PARAM FISICI OP'!E36))
&amp;IF(Z35="nd","",IF(AND(L35="nd",'DIMENSIONI OP'!E36="",'PRESTAZIONI OP'!E36="",'PARAM FISICI OP'!E36=""),Z35,", "&amp;Z35)))</f>
        <v>nd</v>
      </c>
      <c r="AB35" s="9" t="s">
        <v>81</v>
      </c>
      <c r="AC35" s="9" t="s">
        <v>81</v>
      </c>
      <c r="AD35" s="9" t="s">
        <v>81</v>
      </c>
      <c r="AE35" s="9" t="s">
        <v>81</v>
      </c>
      <c r="AF35" s="42" t="s">
        <v>81</v>
      </c>
      <c r="AG35" s="42" t="s">
        <v>81</v>
      </c>
      <c r="AH35" s="42" t="s">
        <v>81</v>
      </c>
      <c r="AI35" s="9" t="s">
        <v>81</v>
      </c>
      <c r="AJ35" s="11" t="s">
        <v>485</v>
      </c>
      <c r="AK35" s="11" t="s">
        <v>81</v>
      </c>
      <c r="AL35" s="65" t="s">
        <v>81</v>
      </c>
      <c r="AM35" s="9" t="s">
        <v>81</v>
      </c>
      <c r="AN35" s="24" t="str">
        <f>IFERROR(VLOOKUP($B35,[1]Foglio1!$A$6:$D$44904,4,FALSE),"")</f>
        <v/>
      </c>
      <c r="AO35" s="11" t="s">
        <v>81</v>
      </c>
      <c r="AP35" s="11" t="s">
        <v>81</v>
      </c>
      <c r="AQ35" s="11" t="s">
        <v>81</v>
      </c>
      <c r="AR35" s="11" t="s">
        <v>81</v>
      </c>
    </row>
    <row r="36" spans="1:44" ht="20.100000000000001" customHeight="1" x14ac:dyDescent="0.25">
      <c r="A36" s="43" t="str">
        <f t="shared" si="0"/>
        <v>O_1C.12.010.0020.g</v>
      </c>
      <c r="B36" s="14" t="str">
        <f>IF(ISBLANK(H36),"",IF(H36="LAVORO","",CLASSI!B37))</f>
        <v>1C.12.010.0020.g</v>
      </c>
      <c r="C36" s="14" t="str">
        <f>IF(ISBLANK(H36),"",IF(H36="LAVORO","",VLOOKUP($B36,CLASSI!$B$3:$C$1048576,2,FALSE)))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110 - s = 3,2</v>
      </c>
      <c r="D36" s="27" t="str">
        <f t="shared" si="1"/>
        <v>CODICE OC</v>
      </c>
      <c r="E36"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110 mm, spessore 3,2 mm.
LAVORO: Posa. Incluso: oneri di fissaggio a pareti/soffitti; oneri di attraversamento strutture.
SPECIFICHE TECNICHE: temperatura acqua massima per 1 minuto = 95°c.</v>
      </c>
      <c r="F36" s="27" t="str">
        <f t="shared" si="3"/>
        <v>CODICE OP</v>
      </c>
      <c r="G36"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110 mm, spessore 3,2 mm.
SPECIFICHE TECNICHE: temperatura acqua massima per 1 minuto = 95°c.</v>
      </c>
      <c r="H36" s="9" t="s">
        <v>35</v>
      </c>
      <c r="I36" s="9" t="s">
        <v>163</v>
      </c>
      <c r="J36" s="9" t="s">
        <v>207</v>
      </c>
      <c r="K36" s="64" t="s">
        <v>419</v>
      </c>
      <c r="L36" s="11" t="s">
        <v>81</v>
      </c>
      <c r="M36" s="11" t="s">
        <v>459</v>
      </c>
      <c r="N36" s="11" t="s">
        <v>421</v>
      </c>
      <c r="O36" s="11" t="s">
        <v>422</v>
      </c>
      <c r="P36" s="10" t="str">
        <f>IFERROR(VLOOKUP($B36,[1]Foglio1!$A$6:$D$44904,3,FALSE),"nd")</f>
        <v>m</v>
      </c>
      <c r="Q36" s="9">
        <v>1</v>
      </c>
      <c r="R36" s="11" t="str">
        <f>IF(H36="LAVORO","nd",IF(VLOOKUP(B36,'DIMENSIONI OP'!A:E,4,FALSE)="","nd",VLOOKUP(B36,'DIMENSIONI OP'!A:E,4,FALSE)))</f>
        <v>nd</v>
      </c>
      <c r="S36" s="9" t="str">
        <f>IF(H36="LAVORO","nd",IF(VLOOKUP(B36,'PRESTAZIONI OP'!A:E,4,FALSE)="","nd",VLOOKUP(B36,'PRESTAZIONI OP'!A:E,4,FALSE)))</f>
        <v>nd</v>
      </c>
      <c r="T36" s="9" t="str">
        <f>IF(H36="LAVORO","nd",IF(VLOOKUP(B36,'PARAM FISICI OP'!A:E,4,FALSE)="","nd",VLOOKUP(B36,'PARAM FISICI OP'!A:E,4,FALSE)))</f>
        <v>nd</v>
      </c>
      <c r="U36" s="11" t="s">
        <v>447</v>
      </c>
      <c r="V36" s="11" t="s">
        <v>81</v>
      </c>
      <c r="W36" s="11" t="s">
        <v>464</v>
      </c>
      <c r="X36" s="11" t="s">
        <v>491</v>
      </c>
      <c r="Y36" s="9" t="s">
        <v>81</v>
      </c>
      <c r="Z36" s="9" t="s">
        <v>81</v>
      </c>
      <c r="AA36" s="9" t="str">
        <f>IF(AND(L36="nd",'DIMENSIONI OP'!E37="",'PRESTAZIONI OP'!E37="",'PARAM FISICI OP'!E37="",Z36="nd"),"nd",
IF(L36="nd","",L36)
&amp;IF('DIMENSIONI OP'!E37="","",IF(L36="nd",'DIMENSIONI OP'!E37,", "&amp;'DIMENSIONI OP'!E37))
&amp;IF('PRESTAZIONI OP'!E37="","",IF(AND(L36="nd",'DIMENSIONI OP'!E37=""),'PRESTAZIONI OP'!E37,", "&amp;'PRESTAZIONI OP'!E37))
&amp;IF('PARAM FISICI OP'!E37="","",IF(AND(L36="nd",'DIMENSIONI OP'!E37="",'PRESTAZIONI OP'!E37=""),'PARAM FISICI OP'!E37,", "&amp;'PARAM FISICI OP'!E37))
&amp;IF(Z36="nd","",IF(AND(L36="nd",'DIMENSIONI OP'!E37="",'PRESTAZIONI OP'!E37="",'PARAM FISICI OP'!E37=""),Z36,", "&amp;Z36)))</f>
        <v>nd</v>
      </c>
      <c r="AB36" s="9" t="s">
        <v>81</v>
      </c>
      <c r="AC36" s="9" t="s">
        <v>81</v>
      </c>
      <c r="AD36" s="9" t="s">
        <v>81</v>
      </c>
      <c r="AE36" s="9" t="s">
        <v>81</v>
      </c>
      <c r="AF36" s="42" t="s">
        <v>81</v>
      </c>
      <c r="AG36" s="42" t="s">
        <v>81</v>
      </c>
      <c r="AH36" s="42" t="s">
        <v>81</v>
      </c>
      <c r="AI36" s="9" t="s">
        <v>81</v>
      </c>
      <c r="AJ36" s="11" t="s">
        <v>81</v>
      </c>
      <c r="AK36" s="11" t="s">
        <v>81</v>
      </c>
      <c r="AL36" s="65" t="s">
        <v>484</v>
      </c>
      <c r="AM36" s="9" t="s">
        <v>576</v>
      </c>
      <c r="AN36" s="24">
        <f>IFERROR(VLOOKUP($B36,[1]Foglio1!$A$6:$D$44904,4,FALSE),"")</f>
        <v>16.350000000000001</v>
      </c>
      <c r="AO36" s="11" t="s">
        <v>81</v>
      </c>
      <c r="AP36" s="11" t="s">
        <v>81</v>
      </c>
      <c r="AQ36" s="11" t="s">
        <v>81</v>
      </c>
      <c r="AR36" s="11" t="s">
        <v>81</v>
      </c>
    </row>
    <row r="37" spans="1:44" ht="20.100000000000001" customHeight="1" x14ac:dyDescent="0.25">
      <c r="A37" s="43" t="str">
        <f t="shared" si="0"/>
        <v>L_1C.12.010.0020.g</v>
      </c>
      <c r="B37" s="14" t="str">
        <f>IF(ISBLANK(H37),"",IF(H37="LAVORO","",CLASSI!B38))</f>
        <v/>
      </c>
      <c r="C37" s="14" t="str">
        <f>IF(ISBLANK(H37),"",IF(H37="LAVORO","",VLOOKUP($B37,CLASSI!$B$3:$C$1048576,2,FALSE)))</f>
        <v/>
      </c>
      <c r="D37" s="27" t="str">
        <f t="shared" si="1"/>
        <v/>
      </c>
      <c r="E37" s="27" t="str">
        <f t="shared" si="2"/>
        <v/>
      </c>
      <c r="F37" s="27" t="str">
        <f t="shared" si="3"/>
        <v>CODICE LV</v>
      </c>
      <c r="G37" s="27" t="str">
        <f t="shared" si="4"/>
        <v xml:space="preserve">LAVORO: Posa. Incluso: oneri di fissaggio a pareti/soffitti; oneri di attraversamento strutture.
</v>
      </c>
      <c r="H37" s="9" t="s">
        <v>36</v>
      </c>
      <c r="I37" s="9" t="s">
        <v>169</v>
      </c>
      <c r="J37" s="9" t="s">
        <v>221</v>
      </c>
      <c r="K37" s="64" t="s">
        <v>423</v>
      </c>
      <c r="L37" s="11" t="s">
        <v>81</v>
      </c>
      <c r="M37" s="11" t="s">
        <v>81</v>
      </c>
      <c r="N37" s="11" t="s">
        <v>81</v>
      </c>
      <c r="O37" s="11" t="s">
        <v>81</v>
      </c>
      <c r="P37" s="10" t="str">
        <f>IFERROR(VLOOKUP($B37,[1]Foglio1!$A$6:$D$44904,3,FALSE),"nd")</f>
        <v>nd</v>
      </c>
      <c r="Q37" s="9">
        <v>1</v>
      </c>
      <c r="R37" s="11" t="str">
        <f>IF(H37="LAVORO","nd",IF(VLOOKUP(B37,'DIMENSIONI OP'!A:E,4,FALSE)="","nd",VLOOKUP(B37,'DIMENSIONI OP'!A:E,4,FALSE)))</f>
        <v>nd</v>
      </c>
      <c r="S37" s="9" t="str">
        <f>IF(H37="LAVORO","nd",IF(VLOOKUP(B37,'PRESTAZIONI OP'!A:E,4,FALSE)="","nd",VLOOKUP(B37,'PRESTAZIONI OP'!A:E,4,FALSE)))</f>
        <v>nd</v>
      </c>
      <c r="T37" s="9" t="str">
        <f>IF(H37="LAVORO","nd",IF(VLOOKUP(B37,'PARAM FISICI OP'!A:E,4,FALSE)="","nd",VLOOKUP(B37,'PARAM FISICI OP'!A:E,4,FALSE)))</f>
        <v>nd</v>
      </c>
      <c r="U37" s="11" t="s">
        <v>81</v>
      </c>
      <c r="V37" s="11" t="s">
        <v>419</v>
      </c>
      <c r="W37" s="11" t="s">
        <v>81</v>
      </c>
      <c r="X37" s="11" t="s">
        <v>81</v>
      </c>
      <c r="Y37" s="9" t="s">
        <v>81</v>
      </c>
      <c r="Z37" s="9" t="s">
        <v>81</v>
      </c>
      <c r="AA37" s="9" t="str">
        <f>IF(AND(L37="nd",'DIMENSIONI OP'!E38="",'PRESTAZIONI OP'!E38="",'PARAM FISICI OP'!E38="",Z37="nd"),"nd",
IF(L37="nd","",L37)
&amp;IF('DIMENSIONI OP'!E38="","",IF(L37="nd",'DIMENSIONI OP'!E38,", "&amp;'DIMENSIONI OP'!E38))
&amp;IF('PRESTAZIONI OP'!E38="","",IF(AND(L37="nd",'DIMENSIONI OP'!E38=""),'PRESTAZIONI OP'!E38,", "&amp;'PRESTAZIONI OP'!E38))
&amp;IF('PARAM FISICI OP'!E38="","",IF(AND(L37="nd",'DIMENSIONI OP'!E38="",'PRESTAZIONI OP'!E38=""),'PARAM FISICI OP'!E38,", "&amp;'PARAM FISICI OP'!E38))
&amp;IF(Z37="nd","",IF(AND(L37="nd",'DIMENSIONI OP'!E38="",'PRESTAZIONI OP'!E38="",'PARAM FISICI OP'!E38=""),Z37,", "&amp;Z37)))</f>
        <v>nd</v>
      </c>
      <c r="AB37" s="9" t="s">
        <v>81</v>
      </c>
      <c r="AC37" s="9" t="s">
        <v>81</v>
      </c>
      <c r="AD37" s="9" t="s">
        <v>81</v>
      </c>
      <c r="AE37" s="9" t="s">
        <v>81</v>
      </c>
      <c r="AF37" s="42" t="s">
        <v>81</v>
      </c>
      <c r="AG37" s="42" t="s">
        <v>81</v>
      </c>
      <c r="AH37" s="42" t="s">
        <v>81</v>
      </c>
      <c r="AI37" s="9" t="s">
        <v>81</v>
      </c>
      <c r="AJ37" s="11" t="s">
        <v>485</v>
      </c>
      <c r="AK37" s="11" t="s">
        <v>81</v>
      </c>
      <c r="AL37" s="65" t="s">
        <v>81</v>
      </c>
      <c r="AM37" s="9" t="s">
        <v>81</v>
      </c>
      <c r="AN37" s="24" t="str">
        <f>IFERROR(VLOOKUP($B37,[1]Foglio1!$A$6:$D$44904,4,FALSE),"")</f>
        <v/>
      </c>
      <c r="AO37" s="11" t="s">
        <v>81</v>
      </c>
      <c r="AP37" s="11" t="s">
        <v>81</v>
      </c>
      <c r="AQ37" s="11" t="s">
        <v>81</v>
      </c>
      <c r="AR37" s="11" t="s">
        <v>81</v>
      </c>
    </row>
    <row r="38" spans="1:44" ht="20.100000000000001" customHeight="1" x14ac:dyDescent="0.25">
      <c r="A38" s="43" t="str">
        <f t="shared" si="0"/>
        <v>O_1C.12.010.0020.h</v>
      </c>
      <c r="B38" s="14" t="str">
        <f>IF(ISBLANK(H38),"",IF(H38="LAVORO","",CLASSI!B39))</f>
        <v>1C.12.010.0020.h</v>
      </c>
      <c r="C38" s="14" t="str">
        <f>IF(ISBLANK(H38),"",IF(H38="LAVORO","",VLOOKUP($B38,CLASSI!$B$3:$C$1048576,2,FALSE)))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125 - s = 3,2</v>
      </c>
      <c r="D38" s="27" t="str">
        <f t="shared" si="1"/>
        <v>CODICE OC</v>
      </c>
      <c r="E38"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125 mm, spessore 3,2 mm.
LAVORO: Posa. Incluso: oneri di fissaggio a pareti/soffitti; oneri di attraversamento strutture.
SPECIFICHE TECNICHE: temperatura acqua massima per 1 minuto = 95°c.</v>
      </c>
      <c r="F38" s="27" t="str">
        <f t="shared" si="3"/>
        <v>CODICE OP</v>
      </c>
      <c r="G38"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125 mm, spessore 3,2 mm.
SPECIFICHE TECNICHE: temperatura acqua massima per 1 minuto = 95°c.</v>
      </c>
      <c r="H38" s="9" t="s">
        <v>35</v>
      </c>
      <c r="I38" s="9" t="s">
        <v>163</v>
      </c>
      <c r="J38" s="9" t="s">
        <v>207</v>
      </c>
      <c r="K38" s="64" t="s">
        <v>419</v>
      </c>
      <c r="L38" s="11" t="s">
        <v>81</v>
      </c>
      <c r="M38" s="11" t="s">
        <v>459</v>
      </c>
      <c r="N38" s="11" t="s">
        <v>421</v>
      </c>
      <c r="O38" s="11" t="s">
        <v>422</v>
      </c>
      <c r="P38" s="10" t="str">
        <f>IFERROR(VLOOKUP($B38,[1]Foglio1!$A$6:$D$44904,3,FALSE),"nd")</f>
        <v>m</v>
      </c>
      <c r="Q38" s="9">
        <v>1</v>
      </c>
      <c r="R38" s="11" t="str">
        <f>IF(H38="LAVORO","nd",IF(VLOOKUP(B38,'DIMENSIONI OP'!A:E,4,FALSE)="","nd",VLOOKUP(B38,'DIMENSIONI OP'!A:E,4,FALSE)))</f>
        <v>nd</v>
      </c>
      <c r="S38" s="9" t="str">
        <f>IF(H38="LAVORO","nd",IF(VLOOKUP(B38,'PRESTAZIONI OP'!A:E,4,FALSE)="","nd",VLOOKUP(B38,'PRESTAZIONI OP'!A:E,4,FALSE)))</f>
        <v>nd</v>
      </c>
      <c r="T38" s="9" t="str">
        <f>IF(H38="LAVORO","nd",IF(VLOOKUP(B38,'PARAM FISICI OP'!A:E,4,FALSE)="","nd",VLOOKUP(B38,'PARAM FISICI OP'!A:E,4,FALSE)))</f>
        <v>nd</v>
      </c>
      <c r="U38" s="11" t="s">
        <v>447</v>
      </c>
      <c r="V38" s="11" t="s">
        <v>81</v>
      </c>
      <c r="W38" s="11" t="s">
        <v>464</v>
      </c>
      <c r="X38" s="11" t="s">
        <v>492</v>
      </c>
      <c r="Y38" s="9" t="s">
        <v>81</v>
      </c>
      <c r="Z38" s="9" t="s">
        <v>81</v>
      </c>
      <c r="AA38" s="9" t="str">
        <f>IF(AND(L38="nd",'DIMENSIONI OP'!E39="",'PRESTAZIONI OP'!E39="",'PARAM FISICI OP'!E39="",Z38="nd"),"nd",
IF(L38="nd","",L38)
&amp;IF('DIMENSIONI OP'!E39="","",IF(L38="nd",'DIMENSIONI OP'!E39,", "&amp;'DIMENSIONI OP'!E39))
&amp;IF('PRESTAZIONI OP'!E39="","",IF(AND(L38="nd",'DIMENSIONI OP'!E39=""),'PRESTAZIONI OP'!E39,", "&amp;'PRESTAZIONI OP'!E39))
&amp;IF('PARAM FISICI OP'!E39="","",IF(AND(L38="nd",'DIMENSIONI OP'!E39="",'PRESTAZIONI OP'!E39=""),'PARAM FISICI OP'!E39,", "&amp;'PARAM FISICI OP'!E39))
&amp;IF(Z38="nd","",IF(AND(L38="nd",'DIMENSIONI OP'!E39="",'PRESTAZIONI OP'!E39="",'PARAM FISICI OP'!E39=""),Z38,", "&amp;Z38)))</f>
        <v>nd</v>
      </c>
      <c r="AB38" s="9" t="s">
        <v>81</v>
      </c>
      <c r="AC38" s="9" t="s">
        <v>81</v>
      </c>
      <c r="AD38" s="9" t="s">
        <v>81</v>
      </c>
      <c r="AE38" s="9" t="s">
        <v>81</v>
      </c>
      <c r="AF38" s="42" t="s">
        <v>81</v>
      </c>
      <c r="AG38" s="42" t="s">
        <v>81</v>
      </c>
      <c r="AH38" s="42" t="s">
        <v>81</v>
      </c>
      <c r="AI38" s="9" t="s">
        <v>81</v>
      </c>
      <c r="AJ38" s="11" t="s">
        <v>81</v>
      </c>
      <c r="AK38" s="11" t="s">
        <v>81</v>
      </c>
      <c r="AL38" s="65" t="s">
        <v>484</v>
      </c>
      <c r="AM38" s="9" t="s">
        <v>576</v>
      </c>
      <c r="AN38" s="24">
        <f>IFERROR(VLOOKUP($B38,[1]Foglio1!$A$6:$D$44904,4,FALSE),"")</f>
        <v>17.739999999999998</v>
      </c>
      <c r="AO38" s="11" t="s">
        <v>81</v>
      </c>
      <c r="AP38" s="11" t="s">
        <v>81</v>
      </c>
      <c r="AQ38" s="11" t="s">
        <v>81</v>
      </c>
      <c r="AR38" s="11" t="s">
        <v>81</v>
      </c>
    </row>
    <row r="39" spans="1:44" ht="20.100000000000001" customHeight="1" x14ac:dyDescent="0.25">
      <c r="A39" s="43" t="str">
        <f t="shared" si="0"/>
        <v>L_1C.12.010.0020.h</v>
      </c>
      <c r="B39" s="14" t="str">
        <f>IF(ISBLANK(H39),"",IF(H39="LAVORO","",CLASSI!B40))</f>
        <v/>
      </c>
      <c r="C39" s="14" t="str">
        <f>IF(ISBLANK(H39),"",IF(H39="LAVORO","",VLOOKUP($B39,CLASSI!$B$3:$C$1048576,2,FALSE)))</f>
        <v/>
      </c>
      <c r="D39" s="27" t="str">
        <f t="shared" si="1"/>
        <v/>
      </c>
      <c r="E39" s="27" t="str">
        <f t="shared" si="2"/>
        <v/>
      </c>
      <c r="F39" s="27" t="str">
        <f t="shared" si="3"/>
        <v>CODICE LV</v>
      </c>
      <c r="G39" s="27" t="str">
        <f t="shared" si="4"/>
        <v xml:space="preserve">LAVORO: Posa. Incluso: oneri di fissaggio a pareti/soffitti; oneri di attraversamento strutture.
</v>
      </c>
      <c r="H39" s="9" t="s">
        <v>36</v>
      </c>
      <c r="I39" s="9" t="s">
        <v>169</v>
      </c>
      <c r="J39" s="9" t="s">
        <v>221</v>
      </c>
      <c r="K39" s="64" t="s">
        <v>423</v>
      </c>
      <c r="L39" s="11" t="s">
        <v>81</v>
      </c>
      <c r="M39" s="11" t="s">
        <v>81</v>
      </c>
      <c r="N39" s="11" t="s">
        <v>81</v>
      </c>
      <c r="O39" s="11" t="s">
        <v>81</v>
      </c>
      <c r="P39" s="10" t="str">
        <f>IFERROR(VLOOKUP($B39,[1]Foglio1!$A$6:$D$44904,3,FALSE),"nd")</f>
        <v>nd</v>
      </c>
      <c r="Q39" s="9">
        <v>1</v>
      </c>
      <c r="R39" s="11" t="str">
        <f>IF(H39="LAVORO","nd",IF(VLOOKUP(B39,'DIMENSIONI OP'!A:E,4,FALSE)="","nd",VLOOKUP(B39,'DIMENSIONI OP'!A:E,4,FALSE)))</f>
        <v>nd</v>
      </c>
      <c r="S39" s="9" t="str">
        <f>IF(H39="LAVORO","nd",IF(VLOOKUP(B39,'PRESTAZIONI OP'!A:E,4,FALSE)="","nd",VLOOKUP(B39,'PRESTAZIONI OP'!A:E,4,FALSE)))</f>
        <v>nd</v>
      </c>
      <c r="T39" s="9" t="str">
        <f>IF(H39="LAVORO","nd",IF(VLOOKUP(B39,'PARAM FISICI OP'!A:E,4,FALSE)="","nd",VLOOKUP(B39,'PARAM FISICI OP'!A:E,4,FALSE)))</f>
        <v>nd</v>
      </c>
      <c r="U39" s="11" t="s">
        <v>81</v>
      </c>
      <c r="V39" s="11" t="s">
        <v>419</v>
      </c>
      <c r="W39" s="11" t="s">
        <v>81</v>
      </c>
      <c r="X39" s="11" t="s">
        <v>81</v>
      </c>
      <c r="Y39" s="9" t="s">
        <v>81</v>
      </c>
      <c r="Z39" s="9" t="s">
        <v>81</v>
      </c>
      <c r="AA39" s="9" t="str">
        <f>IF(AND(L39="nd",'DIMENSIONI OP'!E40="",'PRESTAZIONI OP'!E40="",'PARAM FISICI OP'!E40="",Z39="nd"),"nd",
IF(L39="nd","",L39)
&amp;IF('DIMENSIONI OP'!E40="","",IF(L39="nd",'DIMENSIONI OP'!E40,", "&amp;'DIMENSIONI OP'!E40))
&amp;IF('PRESTAZIONI OP'!E40="","",IF(AND(L39="nd",'DIMENSIONI OP'!E40=""),'PRESTAZIONI OP'!E40,", "&amp;'PRESTAZIONI OP'!E40))
&amp;IF('PARAM FISICI OP'!E40="","",IF(AND(L39="nd",'DIMENSIONI OP'!E40="",'PRESTAZIONI OP'!E40=""),'PARAM FISICI OP'!E40,", "&amp;'PARAM FISICI OP'!E40))
&amp;IF(Z39="nd","",IF(AND(L39="nd",'DIMENSIONI OP'!E40="",'PRESTAZIONI OP'!E40="",'PARAM FISICI OP'!E40=""),Z39,", "&amp;Z39)))</f>
        <v>nd</v>
      </c>
      <c r="AB39" s="9" t="s">
        <v>81</v>
      </c>
      <c r="AC39" s="9" t="s">
        <v>81</v>
      </c>
      <c r="AD39" s="9" t="s">
        <v>81</v>
      </c>
      <c r="AE39" s="9" t="s">
        <v>81</v>
      </c>
      <c r="AF39" s="42" t="s">
        <v>81</v>
      </c>
      <c r="AG39" s="42" t="s">
        <v>81</v>
      </c>
      <c r="AH39" s="42" t="s">
        <v>81</v>
      </c>
      <c r="AI39" s="9" t="s">
        <v>81</v>
      </c>
      <c r="AJ39" s="11" t="s">
        <v>485</v>
      </c>
      <c r="AK39" s="11" t="s">
        <v>81</v>
      </c>
      <c r="AL39" s="65" t="s">
        <v>81</v>
      </c>
      <c r="AM39" s="9" t="s">
        <v>81</v>
      </c>
      <c r="AN39" s="24" t="str">
        <f>IFERROR(VLOOKUP($B39,[1]Foglio1!$A$6:$D$44904,4,FALSE),"")</f>
        <v/>
      </c>
      <c r="AO39" s="11" t="s">
        <v>81</v>
      </c>
      <c r="AP39" s="11" t="s">
        <v>81</v>
      </c>
      <c r="AQ39" s="11" t="s">
        <v>81</v>
      </c>
      <c r="AR39" s="11" t="s">
        <v>81</v>
      </c>
    </row>
    <row r="40" spans="1:44" ht="20.100000000000001" customHeight="1" x14ac:dyDescent="0.25">
      <c r="A40" s="43" t="str">
        <f t="shared" si="0"/>
        <v>O_1C.12.010.0020.i</v>
      </c>
      <c r="B40" s="14" t="str">
        <f>IF(ISBLANK(H40),"",IF(H40="LAVORO","",CLASSI!B41))</f>
        <v>1C.12.010.0020.i</v>
      </c>
      <c r="C40" s="14" t="str">
        <f>IF(ISBLANK(H40),"",IF(H40="LAVORO","",VLOOKUP($B40,CLASSI!$B$3:$C$1048576,2,FALSE)))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160 - s = 3,2</v>
      </c>
      <c r="D40" s="27" t="str">
        <f t="shared" si="1"/>
        <v>CODICE OC</v>
      </c>
      <c r="E40"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160 mm, spessore 3,2 mm.
LAVORO: Posa. Incluso: oneri di fissaggio a pareti/soffitti; oneri di attraversamento strutture.
SPECIFICHE TECNICHE: temperatura acqua massima per 1 minuto = 95°c.</v>
      </c>
      <c r="F40" s="27" t="str">
        <f t="shared" si="3"/>
        <v>CODICE OP</v>
      </c>
      <c r="G40"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160 mm, spessore 3,2 mm.
SPECIFICHE TECNICHE: temperatura acqua massima per 1 minuto = 95°c.</v>
      </c>
      <c r="H40" s="9" t="s">
        <v>35</v>
      </c>
      <c r="I40" s="9" t="s">
        <v>163</v>
      </c>
      <c r="J40" s="9" t="s">
        <v>207</v>
      </c>
      <c r="K40" s="64" t="s">
        <v>419</v>
      </c>
      <c r="L40" s="11" t="s">
        <v>81</v>
      </c>
      <c r="M40" s="11" t="s">
        <v>459</v>
      </c>
      <c r="N40" s="11" t="s">
        <v>421</v>
      </c>
      <c r="O40" s="11" t="s">
        <v>422</v>
      </c>
      <c r="P40" s="10" t="str">
        <f>IFERROR(VLOOKUP($B40,[1]Foglio1!$A$6:$D$44904,3,FALSE),"nd")</f>
        <v>m</v>
      </c>
      <c r="Q40" s="9">
        <v>1</v>
      </c>
      <c r="R40" s="11" t="str">
        <f>IF(H40="LAVORO","nd",IF(VLOOKUP(B40,'DIMENSIONI OP'!A:E,4,FALSE)="","nd",VLOOKUP(B40,'DIMENSIONI OP'!A:E,4,FALSE)))</f>
        <v>nd</v>
      </c>
      <c r="S40" s="9" t="str">
        <f>IF(H40="LAVORO","nd",IF(VLOOKUP(B40,'PRESTAZIONI OP'!A:E,4,FALSE)="","nd",VLOOKUP(B40,'PRESTAZIONI OP'!A:E,4,FALSE)))</f>
        <v>nd</v>
      </c>
      <c r="T40" s="9" t="str">
        <f>IF(H40="LAVORO","nd",IF(VLOOKUP(B40,'PARAM FISICI OP'!A:E,4,FALSE)="","nd",VLOOKUP(B40,'PARAM FISICI OP'!A:E,4,FALSE)))</f>
        <v>nd</v>
      </c>
      <c r="U40" s="11" t="s">
        <v>447</v>
      </c>
      <c r="V40" s="11" t="s">
        <v>81</v>
      </c>
      <c r="W40" s="11" t="s">
        <v>464</v>
      </c>
      <c r="X40" s="11" t="s">
        <v>493</v>
      </c>
      <c r="Y40" s="9" t="s">
        <v>81</v>
      </c>
      <c r="Z40" s="9" t="s">
        <v>81</v>
      </c>
      <c r="AA40" s="9" t="str">
        <f>IF(AND(L40="nd",'DIMENSIONI OP'!E41="",'PRESTAZIONI OP'!E41="",'PARAM FISICI OP'!E41="",Z40="nd"),"nd",
IF(L40="nd","",L40)
&amp;IF('DIMENSIONI OP'!E41="","",IF(L40="nd",'DIMENSIONI OP'!E41,", "&amp;'DIMENSIONI OP'!E41))
&amp;IF('PRESTAZIONI OP'!E41="","",IF(AND(L40="nd",'DIMENSIONI OP'!E41=""),'PRESTAZIONI OP'!E41,", "&amp;'PRESTAZIONI OP'!E41))
&amp;IF('PARAM FISICI OP'!E41="","",IF(AND(L40="nd",'DIMENSIONI OP'!E41="",'PRESTAZIONI OP'!E41=""),'PARAM FISICI OP'!E41,", "&amp;'PARAM FISICI OP'!E41))
&amp;IF(Z40="nd","",IF(AND(L40="nd",'DIMENSIONI OP'!E41="",'PRESTAZIONI OP'!E41="",'PARAM FISICI OP'!E41=""),Z40,", "&amp;Z40)))</f>
        <v>nd</v>
      </c>
      <c r="AB40" s="9" t="s">
        <v>81</v>
      </c>
      <c r="AC40" s="9" t="s">
        <v>81</v>
      </c>
      <c r="AD40" s="9" t="s">
        <v>81</v>
      </c>
      <c r="AE40" s="9" t="s">
        <v>81</v>
      </c>
      <c r="AF40" s="42" t="s">
        <v>81</v>
      </c>
      <c r="AG40" s="42" t="s">
        <v>81</v>
      </c>
      <c r="AH40" s="42" t="s">
        <v>81</v>
      </c>
      <c r="AI40" s="9" t="s">
        <v>81</v>
      </c>
      <c r="AJ40" s="11" t="s">
        <v>81</v>
      </c>
      <c r="AK40" s="11" t="s">
        <v>81</v>
      </c>
      <c r="AL40" s="65" t="s">
        <v>484</v>
      </c>
      <c r="AM40" s="9" t="s">
        <v>576</v>
      </c>
      <c r="AN40" s="24">
        <f>IFERROR(VLOOKUP($B40,[1]Foglio1!$A$6:$D$44904,4,FALSE),"")</f>
        <v>22.45</v>
      </c>
      <c r="AO40" s="11" t="s">
        <v>81</v>
      </c>
      <c r="AP40" s="11" t="s">
        <v>81</v>
      </c>
      <c r="AQ40" s="11" t="s">
        <v>81</v>
      </c>
      <c r="AR40" s="11" t="s">
        <v>81</v>
      </c>
    </row>
    <row r="41" spans="1:44" ht="20.100000000000001" customHeight="1" x14ac:dyDescent="0.25">
      <c r="A41" s="43" t="str">
        <f t="shared" si="0"/>
        <v>L_1C.12.010.0020.i</v>
      </c>
      <c r="B41" s="14" t="str">
        <f>IF(ISBLANK(H41),"",IF(H41="LAVORO","",CLASSI!B42))</f>
        <v/>
      </c>
      <c r="C41" s="14" t="str">
        <f>IF(ISBLANK(H41),"",IF(H41="LAVORO","",VLOOKUP($B41,CLASSI!$B$3:$C$1048576,2,FALSE)))</f>
        <v/>
      </c>
      <c r="D41" s="27" t="str">
        <f t="shared" si="1"/>
        <v/>
      </c>
      <c r="E41" s="27" t="str">
        <f t="shared" si="2"/>
        <v/>
      </c>
      <c r="F41" s="27" t="str">
        <f t="shared" si="3"/>
        <v>CODICE LV</v>
      </c>
      <c r="G41" s="27" t="str">
        <f t="shared" si="4"/>
        <v xml:space="preserve">LAVORO: Posa. Incluso: oneri di fissaggio a pareti/soffitti; oneri di attraversamento strutture.
</v>
      </c>
      <c r="H41" s="9" t="s">
        <v>36</v>
      </c>
      <c r="I41" s="9" t="s">
        <v>169</v>
      </c>
      <c r="J41" s="9" t="s">
        <v>221</v>
      </c>
      <c r="K41" s="64" t="s">
        <v>423</v>
      </c>
      <c r="L41" s="11" t="s">
        <v>81</v>
      </c>
      <c r="M41" s="11" t="s">
        <v>81</v>
      </c>
      <c r="N41" s="11" t="s">
        <v>81</v>
      </c>
      <c r="O41" s="11" t="s">
        <v>81</v>
      </c>
      <c r="P41" s="10" t="str">
        <f>IFERROR(VLOOKUP($B41,[1]Foglio1!$A$6:$D$44904,3,FALSE),"nd")</f>
        <v>nd</v>
      </c>
      <c r="Q41" s="9">
        <v>1</v>
      </c>
      <c r="R41" s="11" t="str">
        <f>IF(H41="LAVORO","nd",IF(VLOOKUP(B41,'DIMENSIONI OP'!A:E,4,FALSE)="","nd",VLOOKUP(B41,'DIMENSIONI OP'!A:E,4,FALSE)))</f>
        <v>nd</v>
      </c>
      <c r="S41" s="9" t="str">
        <f>IF(H41="LAVORO","nd",IF(VLOOKUP(B41,'PRESTAZIONI OP'!A:E,4,FALSE)="","nd",VLOOKUP(B41,'PRESTAZIONI OP'!A:E,4,FALSE)))</f>
        <v>nd</v>
      </c>
      <c r="T41" s="9" t="str">
        <f>IF(H41="LAVORO","nd",IF(VLOOKUP(B41,'PARAM FISICI OP'!A:E,4,FALSE)="","nd",VLOOKUP(B41,'PARAM FISICI OP'!A:E,4,FALSE)))</f>
        <v>nd</v>
      </c>
      <c r="U41" s="11" t="s">
        <v>81</v>
      </c>
      <c r="V41" s="11" t="s">
        <v>419</v>
      </c>
      <c r="W41" s="11" t="s">
        <v>81</v>
      </c>
      <c r="X41" s="11" t="s">
        <v>81</v>
      </c>
      <c r="Y41" s="9" t="s">
        <v>81</v>
      </c>
      <c r="Z41" s="9" t="s">
        <v>81</v>
      </c>
      <c r="AA41" s="9" t="str">
        <f>IF(AND(L41="nd",'DIMENSIONI OP'!E42="",'PRESTAZIONI OP'!E42="",'PARAM FISICI OP'!E42="",Z41="nd"),"nd",
IF(L41="nd","",L41)
&amp;IF('DIMENSIONI OP'!E42="","",IF(L41="nd",'DIMENSIONI OP'!E42,", "&amp;'DIMENSIONI OP'!E42))
&amp;IF('PRESTAZIONI OP'!E42="","",IF(AND(L41="nd",'DIMENSIONI OP'!E42=""),'PRESTAZIONI OP'!E42,", "&amp;'PRESTAZIONI OP'!E42))
&amp;IF('PARAM FISICI OP'!E42="","",IF(AND(L41="nd",'DIMENSIONI OP'!E42="",'PRESTAZIONI OP'!E42=""),'PARAM FISICI OP'!E42,", "&amp;'PARAM FISICI OP'!E42))
&amp;IF(Z41="nd","",IF(AND(L41="nd",'DIMENSIONI OP'!E42="",'PRESTAZIONI OP'!E42="",'PARAM FISICI OP'!E42=""),Z41,", "&amp;Z41)))</f>
        <v>nd</v>
      </c>
      <c r="AB41" s="9" t="s">
        <v>81</v>
      </c>
      <c r="AC41" s="9" t="s">
        <v>81</v>
      </c>
      <c r="AD41" s="9" t="s">
        <v>81</v>
      </c>
      <c r="AE41" s="9" t="s">
        <v>81</v>
      </c>
      <c r="AF41" s="42" t="s">
        <v>81</v>
      </c>
      <c r="AG41" s="42" t="s">
        <v>81</v>
      </c>
      <c r="AH41" s="42" t="s">
        <v>81</v>
      </c>
      <c r="AI41" s="9" t="s">
        <v>81</v>
      </c>
      <c r="AJ41" s="11" t="s">
        <v>485</v>
      </c>
      <c r="AK41" s="11" t="s">
        <v>81</v>
      </c>
      <c r="AL41" s="65" t="s">
        <v>81</v>
      </c>
      <c r="AM41" s="9" t="s">
        <v>81</v>
      </c>
      <c r="AN41" s="24" t="str">
        <f>IFERROR(VLOOKUP($B41,[1]Foglio1!$A$6:$D$44904,4,FALSE),"")</f>
        <v/>
      </c>
      <c r="AO41" s="11" t="s">
        <v>81</v>
      </c>
      <c r="AP41" s="11" t="s">
        <v>81</v>
      </c>
      <c r="AQ41" s="11" t="s">
        <v>81</v>
      </c>
      <c r="AR41" s="11" t="s">
        <v>81</v>
      </c>
    </row>
    <row r="42" spans="1:44" ht="19.5" customHeight="1" x14ac:dyDescent="0.25">
      <c r="A42" s="43" t="str">
        <f t="shared" si="0"/>
        <v>O_1C.12.010.0020.j</v>
      </c>
      <c r="B42" s="14" t="str">
        <f>IF(ISBLANK(H42),"",IF(H42="LAVORO","",CLASSI!B43))</f>
        <v>1C.12.010.0020.j</v>
      </c>
      <c r="C42" s="14" t="str">
        <f>IF(ISBLANK(H42),"",IF(H42="LAVORO","",VLOOKUP($B42,CLASSI!$B$3:$C$1048576,2,FALSE)))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200 - s = 3,9</v>
      </c>
      <c r="D42" s="27" t="str">
        <f t="shared" si="1"/>
        <v>CODICE OC</v>
      </c>
      <c r="E42" s="27" t="str">
        <f t="shared" si="2"/>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200 mm, spessore 3,9 mm.
LAVORO: Posa. Incluso: oneri di fissaggio a pareti/soffitti; oneri di attraversamento strutture.
SPECIFICHE TECNICHE: temperatura acqua massima per 1 minuto = 95°c.</v>
      </c>
      <c r="F42" s="27" t="str">
        <f t="shared" si="3"/>
        <v>CODICE OP</v>
      </c>
      <c r="G42" s="27" t="str">
        <f t="shared" si="4"/>
        <v>OPERA: Tubazioni di scarico, giunti a bicchiere e anello elastomerico in pvc-u, finitura colore arancio, funzione scarico fognature/acque calde; non interrate, area applicazione b-bd.
COMPONENTI: tubo in PVC-U con bicchiere e giunzione ad anello elastomeric, conforme alle norme UNI EN 1329, colore arancio (Ral 2008), diametro esterno 200 mm, spessore 3,9 mm.
SPECIFICHE TECNICHE: temperatura acqua massima per 1 minuto = 95°c.</v>
      </c>
      <c r="H42" s="9" t="s">
        <v>35</v>
      </c>
      <c r="I42" s="9" t="s">
        <v>163</v>
      </c>
      <c r="J42" s="9" t="s">
        <v>207</v>
      </c>
      <c r="K42" s="64" t="s">
        <v>419</v>
      </c>
      <c r="L42" s="11" t="s">
        <v>81</v>
      </c>
      <c r="M42" s="11" t="s">
        <v>459</v>
      </c>
      <c r="N42" s="11" t="s">
        <v>421</v>
      </c>
      <c r="O42" s="11" t="s">
        <v>422</v>
      </c>
      <c r="P42" s="10" t="str">
        <f>IFERROR(VLOOKUP($B42,[1]Foglio1!$A$6:$D$44904,3,FALSE),"nd")</f>
        <v>m</v>
      </c>
      <c r="Q42" s="9">
        <v>1</v>
      </c>
      <c r="R42" s="11" t="str">
        <f>IF(H42="LAVORO","nd",IF(VLOOKUP(B42,'DIMENSIONI OP'!A:E,4,FALSE)="","nd",VLOOKUP(B42,'DIMENSIONI OP'!A:E,4,FALSE)))</f>
        <v>nd</v>
      </c>
      <c r="S42" s="9" t="str">
        <f>IF(H42="LAVORO","nd",IF(VLOOKUP(B42,'PRESTAZIONI OP'!A:E,4,FALSE)="","nd",VLOOKUP(B42,'PRESTAZIONI OP'!A:E,4,FALSE)))</f>
        <v>nd</v>
      </c>
      <c r="T42" s="9" t="str">
        <f>IF(H42="LAVORO","nd",IF(VLOOKUP(B42,'PARAM FISICI OP'!A:E,4,FALSE)="","nd",VLOOKUP(B42,'PARAM FISICI OP'!A:E,4,FALSE)))</f>
        <v>nd</v>
      </c>
      <c r="U42" s="11" t="s">
        <v>447</v>
      </c>
      <c r="V42" s="11" t="s">
        <v>81</v>
      </c>
      <c r="W42" s="11" t="s">
        <v>464</v>
      </c>
      <c r="X42" s="11" t="s">
        <v>494</v>
      </c>
      <c r="Y42" s="9" t="s">
        <v>81</v>
      </c>
      <c r="Z42" s="9" t="s">
        <v>81</v>
      </c>
      <c r="AA42" s="9" t="str">
        <f>IF(AND(L42="nd",'DIMENSIONI OP'!E43="",'PRESTAZIONI OP'!E43="",'PARAM FISICI OP'!E43="",Z42="nd"),"nd",
IF(L42="nd","",L42)
&amp;IF('DIMENSIONI OP'!E43="","",IF(L42="nd",'DIMENSIONI OP'!E43,", "&amp;'DIMENSIONI OP'!E43))
&amp;IF('PRESTAZIONI OP'!E43="","",IF(AND(L42="nd",'DIMENSIONI OP'!E43=""),'PRESTAZIONI OP'!E43,", "&amp;'PRESTAZIONI OP'!E43))
&amp;IF('PARAM FISICI OP'!E43="","",IF(AND(L42="nd",'DIMENSIONI OP'!E43="",'PRESTAZIONI OP'!E43=""),'PARAM FISICI OP'!E43,", "&amp;'PARAM FISICI OP'!E43))
&amp;IF(Z42="nd","",IF(AND(L42="nd",'DIMENSIONI OP'!E43="",'PRESTAZIONI OP'!E43="",'PARAM FISICI OP'!E43=""),Z42,", "&amp;Z42)))</f>
        <v>nd</v>
      </c>
      <c r="AB42" s="9" t="s">
        <v>81</v>
      </c>
      <c r="AC42" s="9" t="s">
        <v>81</v>
      </c>
      <c r="AD42" s="9" t="s">
        <v>81</v>
      </c>
      <c r="AE42" s="9" t="s">
        <v>81</v>
      </c>
      <c r="AF42" s="42" t="s">
        <v>81</v>
      </c>
      <c r="AG42" s="42" t="s">
        <v>81</v>
      </c>
      <c r="AH42" s="42" t="s">
        <v>81</v>
      </c>
      <c r="AI42" s="9" t="s">
        <v>81</v>
      </c>
      <c r="AJ42" s="11" t="s">
        <v>81</v>
      </c>
      <c r="AK42" s="11" t="s">
        <v>81</v>
      </c>
      <c r="AL42" s="65" t="s">
        <v>484</v>
      </c>
      <c r="AM42" s="9" t="s">
        <v>576</v>
      </c>
      <c r="AN42" s="24">
        <f>IFERROR(VLOOKUP($B42,[1]Foglio1!$A$6:$D$44904,4,FALSE),"")</f>
        <v>28.68</v>
      </c>
      <c r="AO42" s="11" t="s">
        <v>81</v>
      </c>
      <c r="AP42" s="11" t="s">
        <v>81</v>
      </c>
      <c r="AQ42" s="11" t="s">
        <v>81</v>
      </c>
      <c r="AR42" s="11" t="s">
        <v>81</v>
      </c>
    </row>
    <row r="43" spans="1:44" ht="20.100000000000001" customHeight="1" x14ac:dyDescent="0.25">
      <c r="A43" s="43" t="str">
        <f t="shared" si="0"/>
        <v>L_1C.12.010.0020.j</v>
      </c>
      <c r="B43" s="14" t="str">
        <f>IF(ISBLANK(H43),"",IF(H43="LAVORO","",CLASSI!B44))</f>
        <v/>
      </c>
      <c r="C43" s="14" t="str">
        <f>IF(ISBLANK(H43),"",IF(H43="LAVORO","",VLOOKUP($B43,CLASSI!$B$3:$C$1048576,2,FALSE)))</f>
        <v/>
      </c>
      <c r="D43" s="27" t="str">
        <f t="shared" si="1"/>
        <v/>
      </c>
      <c r="E43" s="27" t="str">
        <f>IF(ISBLANK(H43),"",
IF($H43="LAVORO","",IF(ISBLANK($H43),"",
_xlfn.CONCAT($H43,": ",
REPLACE(($K43),1,1,UPPER(LEFT($K43,1))),
IF($M43="nd","",IF($M43="generico","",", "&amp;($M43))),
IF($N43="nd","",IF($N43="generico",""," in "&amp;($N43))),
IF($O43="nd","",IF($O43="generico","",", finitura "&amp;($O43))),
IF($U43="nd","",IF($U43="generico","",", funzione "&amp;($U43))),
IF($H43="LAVORO","",IF($V43="nd","",", per "&amp;($V43))),
IF($R43="nd","",IF($R43="generico","","; "&amp;$R43)),
IF($S43="nd","",IF($S43="generico","","; "&amp;$S43)),
IF($T43="nd","",IF($T43="generico","","; "&amp;$T43)),
IF($W43="nd","",IF($W43="generico","","; "&amp;($W43))),
IF($AJ43="nd","",". "&amp;"Incluso: "&amp;($AJ43)),
IF($AK43="nd","",". "&amp;"Escluso: "&amp;($AK43)),
".",
CHAR(10),
IF(AND($X43="nd",$Y43="nd"),"", "COMPONENTI: "&amp;
IF($X43="nd",$Y43&amp;".",
($X43)&amp;IF($Y43="nd",".",(", "&amp;($Y43)&amp;".")))),
CHAR(10),
$H44,": ",
REPLACE(($K44),1,1,UPPER(LEFT($K44,1))),
IF(#REF!="nd","","in "&amp;(#REF!)),
IF($AJ44="nd","",". "&amp;"Incluso: "&amp;($AJ44)),
IF($AK44="nd","",". "&amp;"Escluso: "&amp;($AK44)),
".",
CHAR(10),
IF(AND($AL43="nd",$AL44="nd"),"",$AL$1&amp;": "&amp;
IF($AL43="nd","",($AL43))&amp;
IF($AL44="nd",".",IF($AL43="nd",($AL44)&amp;".",", "&amp;($AL44)&amp;".")))))))</f>
        <v/>
      </c>
      <c r="F43" s="27" t="str">
        <f t="shared" si="3"/>
        <v>CODICE LV</v>
      </c>
      <c r="G43" s="27" t="str">
        <f t="shared" si="4"/>
        <v xml:space="preserve">LAVORO: Posa. Incluso: oneri di fissaggio a pareti/soffitti; oneri di attraversamento strutture.
</v>
      </c>
      <c r="H43" s="9" t="s">
        <v>36</v>
      </c>
      <c r="I43" s="9" t="s">
        <v>169</v>
      </c>
      <c r="J43" s="9" t="s">
        <v>221</v>
      </c>
      <c r="K43" s="64" t="s">
        <v>423</v>
      </c>
      <c r="L43" s="11" t="s">
        <v>81</v>
      </c>
      <c r="M43" s="11" t="s">
        <v>81</v>
      </c>
      <c r="N43" s="11" t="s">
        <v>81</v>
      </c>
      <c r="O43" s="11" t="s">
        <v>81</v>
      </c>
      <c r="P43" s="10" t="str">
        <f>IFERROR(VLOOKUP($B43,[1]Foglio1!$A$6:$D$44904,3,FALSE),"nd")</f>
        <v>nd</v>
      </c>
      <c r="Q43" s="9">
        <v>1</v>
      </c>
      <c r="R43" s="11" t="str">
        <f>IF(H43="LAVORO","nd",IF(VLOOKUP(B43,'DIMENSIONI OP'!A:E,4,FALSE)="","nd",VLOOKUP(B43,'DIMENSIONI OP'!A:E,4,FALSE)))</f>
        <v>nd</v>
      </c>
      <c r="S43" s="9" t="str">
        <f>IF(H43="LAVORO","nd",IF(VLOOKUP(B43,'PRESTAZIONI OP'!A:E,4,FALSE)="","nd",VLOOKUP(B43,'PRESTAZIONI OP'!A:E,4,FALSE)))</f>
        <v>nd</v>
      </c>
      <c r="T43" s="9" t="str">
        <f>IF(H43="LAVORO","nd",IF(VLOOKUP(B43,'PARAM FISICI OP'!A:E,4,FALSE)="","nd",VLOOKUP(B43,'PARAM FISICI OP'!A:E,4,FALSE)))</f>
        <v>nd</v>
      </c>
      <c r="U43" s="11" t="s">
        <v>81</v>
      </c>
      <c r="V43" s="11" t="s">
        <v>419</v>
      </c>
      <c r="W43" s="11" t="s">
        <v>81</v>
      </c>
      <c r="X43" s="11" t="s">
        <v>81</v>
      </c>
      <c r="Y43" s="9" t="s">
        <v>81</v>
      </c>
      <c r="Z43" s="9" t="s">
        <v>81</v>
      </c>
      <c r="AA43" s="9" t="str">
        <f>IF(AND(L43="nd",'DIMENSIONI OP'!E44="",'PRESTAZIONI OP'!E44="",'PARAM FISICI OP'!E44="",Z43="nd"),"nd",
IF(L43="nd","",L43)
&amp;IF('DIMENSIONI OP'!E44="","",IF(L43="nd",'DIMENSIONI OP'!E44,", "&amp;'DIMENSIONI OP'!E44))
&amp;IF('PRESTAZIONI OP'!E44="","",IF(AND(L43="nd",'DIMENSIONI OP'!E44=""),'PRESTAZIONI OP'!E44,", "&amp;'PRESTAZIONI OP'!E44))
&amp;IF('PARAM FISICI OP'!E44="","",IF(AND(L43="nd",'DIMENSIONI OP'!E44="",'PRESTAZIONI OP'!E44=""),'PARAM FISICI OP'!E44,", "&amp;'PARAM FISICI OP'!E44))
&amp;IF(Z43="nd","",IF(AND(L43="nd",'DIMENSIONI OP'!E44="",'PRESTAZIONI OP'!E44="",'PARAM FISICI OP'!E44=""),Z43,", "&amp;Z43)))</f>
        <v>nd</v>
      </c>
      <c r="AB43" s="9" t="s">
        <v>81</v>
      </c>
      <c r="AC43" s="9" t="s">
        <v>81</v>
      </c>
      <c r="AD43" s="9" t="s">
        <v>81</v>
      </c>
      <c r="AE43" s="9" t="s">
        <v>81</v>
      </c>
      <c r="AF43" s="42" t="s">
        <v>81</v>
      </c>
      <c r="AG43" s="42" t="s">
        <v>81</v>
      </c>
      <c r="AH43" s="42" t="s">
        <v>81</v>
      </c>
      <c r="AI43" s="9" t="s">
        <v>81</v>
      </c>
      <c r="AJ43" s="11" t="s">
        <v>485</v>
      </c>
      <c r="AK43" s="11" t="s">
        <v>81</v>
      </c>
      <c r="AL43" s="65" t="s">
        <v>81</v>
      </c>
      <c r="AM43" s="9" t="s">
        <v>81</v>
      </c>
      <c r="AN43" s="24" t="str">
        <f>IFERROR(VLOOKUP($B43,[1]Foglio1!$A$6:$D$44904,4,FALSE),"")</f>
        <v/>
      </c>
      <c r="AO43" s="11" t="s">
        <v>81</v>
      </c>
      <c r="AP43" s="11" t="s">
        <v>81</v>
      </c>
      <c r="AQ43" s="11" t="s">
        <v>81</v>
      </c>
      <c r="AR43" s="11" t="s">
        <v>81</v>
      </c>
    </row>
    <row r="44" spans="1:44" ht="19.5" customHeight="1" x14ac:dyDescent="0.25">
      <c r="A44" s="43" t="str">
        <f t="shared" si="0"/>
        <v>O_1C.12.010.0030.a</v>
      </c>
      <c r="B44" s="14" t="str">
        <f>IF(ISBLANK(H44),"",IF(H44="LAVORO","",CLASSI!B45))</f>
        <v>1C.12.010.0030.a</v>
      </c>
      <c r="C44" s="14" t="str">
        <f>IF(ISBLANK(H44),"",IF(H44="LAVORO","",VLOOKUP($B44,CLASSI!$B$3:$C$1048576,2,FALSE)))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160 - s = 3,2</v>
      </c>
      <c r="D44" s="27" t="str">
        <f t="shared" si="1"/>
        <v>CODICE OC</v>
      </c>
      <c r="E44" s="27" t="e">
        <f>IF(ISBLANK(H44),"",
IF($H44="LAVORO","",IF(ISBLANK($H44),"",
_xlfn.CONCAT($H44,": ",
REPLACE(($K44),1,1,UPPER(LEFT($K44,1))),
IF(#REF!="nd","",IF(#REF!="generico","",", "&amp;(#REF!))),
IF($N44="nd","",IF($N44="generico",""," in "&amp;($N44))),
IF($O44="nd","",IF($O44="generico","",", finitura "&amp;($O44))),
IF($U44="nd","",IF($U44="generico","",", funzione "&amp;($U44))),
IF($H44="LAVORO","",IF($V44="nd","",", per "&amp;($V44))),
IF($R44="nd","",IF($R44="generico","","; "&amp;$R44)),
IF($S44="nd","",IF($S44="generico","","; "&amp;$S44)),
IF($T44="nd","",IF($T44="generico","","; "&amp;$T44)),
IF($W44="nd","",IF($W44="generico","","; "&amp;($W44))),
IF($AJ44="nd","",". "&amp;"Incluso: "&amp;($AJ44)),
IF($AK44="nd","",". "&amp;"Escluso: "&amp;($AK44)),
".",
CHAR(10),
IF(AND($X44="nd",$Y44="nd"),"", "COMPONENTI: "&amp;
IF($X44="nd",$Y44&amp;".",
($X44)&amp;IF($Y44="nd",".",(", "&amp;($Y44)&amp;".")))),
CHAR(10),
$H45,": ",
REPLACE(($K45),1,1,UPPER(LEFT($K45,1))),
IF($M44="nd","","in "&amp;($M44)),
IF($AJ45="nd","",". "&amp;"Incluso: "&amp;($AJ45)),
IF($AK45="nd","",". "&amp;"Escluso: "&amp;($AK45)),
".",
CHAR(10),
IF(AND($AL44="nd",$AL45="nd"),"",$AL$1&amp;": "&amp;
IF($AL44="nd","",($AL44))&amp;
IF($AL45="nd",".",IF($AL44="nd",($AL45)&amp;".",", "&amp;($AL45)&amp;".")))))))</f>
        <v>#REF!</v>
      </c>
      <c r="F44" s="27" t="str">
        <f t="shared" si="3"/>
        <v>CODICE OP</v>
      </c>
      <c r="G44" s="27" t="e">
        <f>IF(ISBLANK(H44),"",
IF($H44="LAVORO",
_xlfn.CONCAT($H44,": ",
REPLACE(($K44),1,1,UPPER(LEFT($K44,1))),
IF(#REF!="nd","",", "&amp;(#REF!)),
IF($AJ44="nd","",". "&amp;"Incluso: "&amp;($AJ44)),
IF($AK44="nd","",". "&amp;"Escluso: "&amp;($AK44)),
".",
CHAR(10),
IF($AL44="nd","",$AL$1&amp;": "&amp;($AL44)&amp;".")),
_xlfn.CONCAT($H44,": ",
REPLACE(($K44),1,1,UPPER(LEFT($K44,1))),
IF(#REF!="nd","",IF(#REF!="generico","",", "&amp;(#REF!))),
IF($N44="nd","",IF($N44="generico",""," in "&amp;($N44))),
IF($O44="nd","",IF($O44="generico","",", finitura "&amp;($O44))),
IF($U44="nd","",IF($U44="generico","",", funzione "&amp;($U44))),
IF($H44="LAVORO","",IF($V44="nd","",", per "&amp;($V44))),
IF($R44="nd","",IF($R44="generico","","; "&amp;$R44)),
IF($S44="nd","",IF($S44="generico","","; "&amp;$S44)),
IF($T44="nd","",IF($T44="generico","","; "&amp;$T44)),
IF($W44="nd","",IF($W44="generico","","; "&amp;($W44))),
IF($AJ44="nd","",". "&amp;"Incluso: "&amp;($AJ44)),
IF($AK44="nd","",". "&amp;"Escluso: "&amp;($AK44)),
".",
CHAR(10),
IF(AND($X44="nd",$Y44="nd"),"", "COMPONENTI: "&amp;
IF($X44="nd",$Y44&amp;".",
($X44)&amp;IF($Y44="nd",".",(", "&amp;($Y44)&amp;".")))),
CHAR(10),
IF($AL44="nd","",$AL$1&amp;": "&amp;($AL44)&amp;"."))))</f>
        <v>#REF!</v>
      </c>
      <c r="H44" s="9" t="s">
        <v>35</v>
      </c>
      <c r="I44" s="9" t="s">
        <v>163</v>
      </c>
      <c r="J44" s="9" t="s">
        <v>207</v>
      </c>
      <c r="K44" s="64" t="s">
        <v>419</v>
      </c>
      <c r="L44" s="11" t="s">
        <v>81</v>
      </c>
      <c r="M44" s="11" t="s">
        <v>459</v>
      </c>
      <c r="N44" s="11" t="s">
        <v>421</v>
      </c>
      <c r="O44" s="11" t="s">
        <v>426</v>
      </c>
      <c r="P44" s="10" t="str">
        <f>IFERROR(VLOOKUP($B44,[1]Foglio1!$A$6:$D$44904,3,FALSE),"nd")</f>
        <v>m</v>
      </c>
      <c r="Q44" s="9">
        <v>1</v>
      </c>
      <c r="R44" s="11" t="str">
        <f>IF(H44="LAVORO","nd",IF(VLOOKUP(B44,'DIMENSIONI OP'!A:E,4,FALSE)="","nd",VLOOKUP(B44,'DIMENSIONI OP'!A:E,4,FALSE)))</f>
        <v>nd</v>
      </c>
      <c r="S44" s="9" t="str">
        <f>IF(H44="LAVORO","nd",IF(VLOOKUP(B44,'PRESTAZIONI OP'!A:E,4,FALSE)="","nd",VLOOKUP(B44,'PRESTAZIONI OP'!A:E,4,FALSE)))</f>
        <v>nd</v>
      </c>
      <c r="T44" s="9" t="str">
        <f>IF(H44="LAVORO","nd",IF(VLOOKUP(B44,'PARAM FISICI OP'!A:E,4,FALSE)="","nd",VLOOKUP(B44,'PARAM FISICI OP'!A:E,4,FALSE)))</f>
        <v>nd</v>
      </c>
      <c r="U44" s="11" t="s">
        <v>449</v>
      </c>
      <c r="V44" s="11" t="s">
        <v>81</v>
      </c>
      <c r="W44" s="11" t="s">
        <v>465</v>
      </c>
      <c r="X44" s="11" t="s">
        <v>495</v>
      </c>
      <c r="Y44" s="9" t="s">
        <v>81</v>
      </c>
      <c r="Z44" s="9" t="s">
        <v>81</v>
      </c>
      <c r="AA44" s="9" t="str">
        <f>IF(AND(L44="nd",'DIMENSIONI OP'!E45="",'PRESTAZIONI OP'!E45="",'PARAM FISICI OP'!E45="",Z44="nd"),"nd",
IF(L44="nd","",L44)
&amp;IF('DIMENSIONI OP'!E45="","",IF(L44="nd",'DIMENSIONI OP'!E45,", "&amp;'DIMENSIONI OP'!E45))
&amp;IF('PRESTAZIONI OP'!E45="","",IF(AND(L44="nd",'DIMENSIONI OP'!E45=""),'PRESTAZIONI OP'!E45,", "&amp;'PRESTAZIONI OP'!E45))
&amp;IF('PARAM FISICI OP'!E45="","",IF(AND(L44="nd",'DIMENSIONI OP'!E45="",'PRESTAZIONI OP'!E45=""),'PARAM FISICI OP'!E45,", "&amp;'PARAM FISICI OP'!E45))
&amp;IF(Z44="nd","",IF(AND(L44="nd",'DIMENSIONI OP'!E45="",'PRESTAZIONI OP'!E45="",'PARAM FISICI OP'!E45=""),Z44,", "&amp;Z44)))</f>
        <v>nd</v>
      </c>
      <c r="AB44" s="9" t="s">
        <v>81</v>
      </c>
      <c r="AC44" s="9" t="s">
        <v>81</v>
      </c>
      <c r="AD44" s="9" t="s">
        <v>81</v>
      </c>
      <c r="AE44" s="9" t="s">
        <v>81</v>
      </c>
      <c r="AF44" s="42" t="s">
        <v>81</v>
      </c>
      <c r="AG44" s="42" t="s">
        <v>81</v>
      </c>
      <c r="AH44" s="42" t="s">
        <v>81</v>
      </c>
      <c r="AI44" s="9" t="s">
        <v>81</v>
      </c>
      <c r="AJ44" s="11" t="s">
        <v>81</v>
      </c>
      <c r="AK44" s="11" t="s">
        <v>81</v>
      </c>
      <c r="AL44" s="65" t="s">
        <v>496</v>
      </c>
      <c r="AM44" s="9" t="s">
        <v>576</v>
      </c>
      <c r="AN44" s="24">
        <f>IFERROR(VLOOKUP($B44,[1]Foglio1!$A$6:$D$44904,4,FALSE),"")</f>
        <v>15.1</v>
      </c>
      <c r="AO44" s="11" t="s">
        <v>81</v>
      </c>
      <c r="AP44" s="11" t="s">
        <v>81</v>
      </c>
      <c r="AQ44" s="11" t="s">
        <v>81</v>
      </c>
      <c r="AR44" s="11" t="s">
        <v>81</v>
      </c>
    </row>
    <row r="45" spans="1:44" ht="20.100000000000001" customHeight="1" x14ac:dyDescent="0.25">
      <c r="A45" s="43" t="str">
        <f t="shared" si="0"/>
        <v>L_1C.12.010.0030.a</v>
      </c>
      <c r="B45" s="14" t="str">
        <f>IF(ISBLANK(H45),"",IF(H45="LAVORO","",CLASSI!B46))</f>
        <v/>
      </c>
      <c r="C45" s="14" t="str">
        <f>IF(ISBLANK(H45),"",IF(H45="LAVORO","",VLOOKUP($B45,CLASSI!$B$3:$C$1048576,2,FALSE)))</f>
        <v/>
      </c>
      <c r="D45" s="27" t="str">
        <f t="shared" si="1"/>
        <v/>
      </c>
      <c r="E45" s="27" t="str">
        <f t="shared" ref="E45:E60" si="5">IF(ISBLANK(H45),"",
IF($H45="LAVORO","",IF(ISBLANK($H45),"",
_xlfn.CONCAT($H45,": ",
REPLACE(($K45),1,1,UPPER(LEFT($K45,1))),
IF($M44="nd","",IF($M44="generico","",", "&amp;($M44))),
IF($N45="nd","",IF($N45="generico",""," in "&amp;($N45))),
IF($O45="nd","",IF($O45="generico","",", finitura "&amp;($O45))),
IF($U45="nd","",IF($U45="generico","",", funzione "&amp;($U45))),
IF($H45="LAVORO","",IF($V45="nd","",", per "&amp;($V45))),
IF($R45="nd","",IF($R45="generico","","; "&amp;$R45)),
IF($S45="nd","",IF($S45="generico","","; "&amp;$S45)),
IF($T45="nd","",IF($T45="generico","","; "&amp;$T45)),
IF($W45="nd","",IF($W45="generico","","; "&amp;($W45))),
IF($AJ45="nd","",". "&amp;"Incluso: "&amp;($AJ45)),
IF($AK45="nd","",". "&amp;"Escluso: "&amp;($AK45)),
".",
CHAR(10),
IF(AND($X45="nd",$Y45="nd"),"", "COMPONENTI: "&amp;
IF($X45="nd",$Y45&amp;".",
($X45)&amp;IF($Y45="nd",".",(", "&amp;($Y45)&amp;".")))),
CHAR(10),
$H46,": ",
REPLACE(($K46),1,1,UPPER(LEFT($K46,1))),
IF($M45="nd","","in "&amp;($M45)),
IF($AJ46="nd","",". "&amp;"Incluso: "&amp;($AJ46)),
IF($AK46="nd","",". "&amp;"Escluso: "&amp;($AK46)),
".",
CHAR(10),
IF(AND($AL45="nd",$AL46="nd"),"",$AL$1&amp;": "&amp;
IF($AL45="nd","",($AL45))&amp;
IF($AL46="nd",".",IF($AL45="nd",($AL46)&amp;".",", "&amp;($AL46)&amp;".")))))))</f>
        <v/>
      </c>
      <c r="F45" s="27" t="str">
        <f t="shared" si="3"/>
        <v>CODICE LV</v>
      </c>
      <c r="G45" s="27" t="str">
        <f t="shared" ref="G45:G61" si="6">IF(ISBLANK(H45),"",
IF($H45="LAVORO",
_xlfn.CONCAT($H45,": ",
REPLACE(($K45),1,1,UPPER(LEFT($K45,1))),
IF($M44="nd","",", "&amp;($M44)),
IF($AJ45="nd","",". "&amp;"Incluso: "&amp;($AJ45)),
IF($AK45="nd","",". "&amp;"Escluso: "&amp;($AK45)),
".",
CHAR(10),
IF($AL45="nd","",$AL$1&amp;": "&amp;($AL45)&amp;".")),
_xlfn.CONCAT($H45,": ",
REPLACE(($K45),1,1,UPPER(LEFT($K45,1))),
IF($M44="nd","",IF($M44="generico","",", "&amp;($M44))),
IF($N45="nd","",IF($N45="generico",""," in "&amp;($N45))),
IF($O45="nd","",IF($O45="generico","",", finitura "&amp;($O45))),
IF($U45="nd","",IF($U45="generico","",", funzione "&amp;($U45))),
IF($H45="LAVORO","",IF($V45="nd","",", per "&amp;($V45))),
IF($R45="nd","",IF($R45="generico","","; "&amp;$R45)),
IF($S45="nd","",IF($S45="generico","","; "&amp;$S45)),
IF($T45="nd","",IF($T45="generico","","; "&amp;$T45)),
IF($W45="nd","",IF($W45="generico","","; "&amp;($W45))),
IF($AJ45="nd","",". "&amp;"Incluso: "&amp;($AJ45)),
IF($AK45="nd","",". "&amp;"Escluso: "&amp;($AK45)),
".",
CHAR(10),
IF(AND($X45="nd",$Y45="nd"),"", "COMPONENTI: "&amp;
IF($X45="nd",$Y45&amp;".",
($X45)&amp;IF($Y45="nd",".",(", "&amp;($Y45)&amp;".")))),
CHAR(10),
IF($AL45="nd","",$AL$1&amp;": "&amp;($AL45)&amp;"."))))</f>
        <v xml:space="preserve">LAVORO: Posa, giunti a bicchiere e anello elastomerico. Escluso: scavo; piano di appoggio; rinfianco; riempimento.
</v>
      </c>
      <c r="H45" s="9" t="s">
        <v>36</v>
      </c>
      <c r="I45" s="9" t="s">
        <v>169</v>
      </c>
      <c r="J45" s="9" t="s">
        <v>221</v>
      </c>
      <c r="K45" s="64" t="s">
        <v>423</v>
      </c>
      <c r="L45" s="11" t="s">
        <v>81</v>
      </c>
      <c r="M45" s="11" t="s">
        <v>81</v>
      </c>
      <c r="N45" s="11" t="s">
        <v>81</v>
      </c>
      <c r="O45" s="11" t="s">
        <v>81</v>
      </c>
      <c r="P45" s="10" t="str">
        <f>IFERROR(VLOOKUP($B45,[1]Foglio1!$A$6:$D$44904,3,FALSE),"nd")</f>
        <v>nd</v>
      </c>
      <c r="Q45" s="9">
        <v>1</v>
      </c>
      <c r="R45" s="11" t="str">
        <f>IF(H45="LAVORO","nd",IF(VLOOKUP(B45,'DIMENSIONI OP'!A:E,4,FALSE)="","nd",VLOOKUP(B45,'DIMENSIONI OP'!A:E,4,FALSE)))</f>
        <v>nd</v>
      </c>
      <c r="S45" s="9" t="str">
        <f>IF(H45="LAVORO","nd",IF(VLOOKUP(B45,'PRESTAZIONI OP'!A:E,4,FALSE)="","nd",VLOOKUP(B45,'PRESTAZIONI OP'!A:E,4,FALSE)))</f>
        <v>nd</v>
      </c>
      <c r="T45" s="9" t="str">
        <f>IF(H45="LAVORO","nd",IF(VLOOKUP(B45,'PARAM FISICI OP'!A:E,4,FALSE)="","nd",VLOOKUP(B45,'PARAM FISICI OP'!A:E,4,FALSE)))</f>
        <v>nd</v>
      </c>
      <c r="U45" s="11" t="s">
        <v>81</v>
      </c>
      <c r="V45" s="11" t="s">
        <v>419</v>
      </c>
      <c r="W45" s="11" t="s">
        <v>81</v>
      </c>
      <c r="X45" s="11" t="s">
        <v>81</v>
      </c>
      <c r="Y45" s="9" t="s">
        <v>81</v>
      </c>
      <c r="Z45" s="9" t="s">
        <v>81</v>
      </c>
      <c r="AA45" s="9" t="str">
        <f>IF(AND(L45="nd",'DIMENSIONI OP'!E46="",'PRESTAZIONI OP'!E46="",'PARAM FISICI OP'!E46="",Z45="nd"),"nd",
IF(L45="nd","",L45)
&amp;IF('DIMENSIONI OP'!E46="","",IF(L45="nd",'DIMENSIONI OP'!E46,", "&amp;'DIMENSIONI OP'!E46))
&amp;IF('PRESTAZIONI OP'!E46="","",IF(AND(L45="nd",'DIMENSIONI OP'!E46=""),'PRESTAZIONI OP'!E46,", "&amp;'PRESTAZIONI OP'!E46))
&amp;IF('PARAM FISICI OP'!E46="","",IF(AND(L45="nd",'DIMENSIONI OP'!E46="",'PRESTAZIONI OP'!E46=""),'PARAM FISICI OP'!E46,", "&amp;'PARAM FISICI OP'!E46))
&amp;IF(Z45="nd","",IF(AND(L45="nd",'DIMENSIONI OP'!E46="",'PRESTAZIONI OP'!E46="",'PARAM FISICI OP'!E46=""),Z45,", "&amp;Z45)))</f>
        <v>nd</v>
      </c>
      <c r="AB45" s="9" t="s">
        <v>81</v>
      </c>
      <c r="AC45" s="9" t="s">
        <v>81</v>
      </c>
      <c r="AD45" s="9" t="s">
        <v>81</v>
      </c>
      <c r="AE45" s="9" t="s">
        <v>81</v>
      </c>
      <c r="AF45" s="42" t="s">
        <v>81</v>
      </c>
      <c r="AG45" s="42" t="s">
        <v>81</v>
      </c>
      <c r="AH45" s="42" t="s">
        <v>81</v>
      </c>
      <c r="AI45" s="9" t="s">
        <v>81</v>
      </c>
      <c r="AJ45" s="11" t="s">
        <v>81</v>
      </c>
      <c r="AK45" s="11" t="s">
        <v>497</v>
      </c>
      <c r="AL45" s="65" t="s">
        <v>81</v>
      </c>
      <c r="AM45" s="9" t="s">
        <v>81</v>
      </c>
      <c r="AN45" s="24" t="str">
        <f>IFERROR(VLOOKUP($B45,[1]Foglio1!$A$6:$D$44904,4,FALSE),"")</f>
        <v/>
      </c>
      <c r="AO45" s="11" t="s">
        <v>81</v>
      </c>
      <c r="AP45" s="11" t="s">
        <v>81</v>
      </c>
      <c r="AQ45" s="11" t="s">
        <v>81</v>
      </c>
      <c r="AR45" s="11" t="s">
        <v>81</v>
      </c>
    </row>
    <row r="46" spans="1:44" ht="20.100000000000001" customHeight="1" x14ac:dyDescent="0.25">
      <c r="A46" s="43" t="str">
        <f t="shared" si="0"/>
        <v>O_1C.12.010.0030.b</v>
      </c>
      <c r="B46" s="14" t="str">
        <f>IF(ISBLANK(H46),"",IF(H46="LAVORO","",CLASSI!B47))</f>
        <v>1C.12.010.0030.b</v>
      </c>
      <c r="C46" s="14" t="str">
        <f>IF(ISBLANK(H46),"",IF(H46="LAVORO","",VLOOKUP($B46,CLASSI!$B$3:$C$1048576,2,FALSE)))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200 - s = 3,9</v>
      </c>
      <c r="D46" s="27" t="str">
        <f t="shared" si="1"/>
        <v>CODICE OC</v>
      </c>
      <c r="E46" s="27" t="str">
        <f t="shared" si="5"/>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200 mm, spessore 3,9 mm.
LAVORO: Posain giunti a bicchiere e anello elastomerico. Escluso: scavo; piano di appoggio; rinfianco; riempimento.
SPECIFICHE TECNICHE: temperatura massima permanente 40°.</v>
      </c>
      <c r="F46" s="27" t="str">
        <f t="shared" si="3"/>
        <v>CODICE OP</v>
      </c>
      <c r="G46" s="27" t="str">
        <f t="shared" si="6"/>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200 mm, spessore 3,9 mm.
SPECIFICHE TECNICHE: temperatura massima permanente 40°.</v>
      </c>
      <c r="H46" s="9" t="s">
        <v>35</v>
      </c>
      <c r="I46" s="9" t="s">
        <v>163</v>
      </c>
      <c r="J46" s="9" t="s">
        <v>207</v>
      </c>
      <c r="K46" s="64" t="s">
        <v>419</v>
      </c>
      <c r="L46" s="11" t="s">
        <v>81</v>
      </c>
      <c r="M46" s="11" t="s">
        <v>459</v>
      </c>
      <c r="N46" s="11" t="s">
        <v>421</v>
      </c>
      <c r="O46" s="11" t="s">
        <v>426</v>
      </c>
      <c r="P46" s="10" t="str">
        <f>IFERROR(VLOOKUP($B46,[1]Foglio1!$A$6:$D$44904,3,FALSE),"nd")</f>
        <v>m</v>
      </c>
      <c r="Q46" s="9">
        <v>1</v>
      </c>
      <c r="R46" s="11" t="str">
        <f>IF(H46="LAVORO","nd",IF(VLOOKUP(B46,'DIMENSIONI OP'!A:E,4,FALSE)="","nd",VLOOKUP(B46,'DIMENSIONI OP'!A:E,4,FALSE)))</f>
        <v>nd</v>
      </c>
      <c r="S46" s="9" t="str">
        <f>IF(H46="LAVORO","nd",IF(VLOOKUP(B46,'PRESTAZIONI OP'!A:E,4,FALSE)="","nd",VLOOKUP(B46,'PRESTAZIONI OP'!A:E,4,FALSE)))</f>
        <v>nd</v>
      </c>
      <c r="T46" s="9" t="str">
        <f>IF(H46="LAVORO","nd",IF(VLOOKUP(B46,'PARAM FISICI OP'!A:E,4,FALSE)="","nd",VLOOKUP(B46,'PARAM FISICI OP'!A:E,4,FALSE)))</f>
        <v>nd</v>
      </c>
      <c r="U46" s="11" t="s">
        <v>449</v>
      </c>
      <c r="V46" s="11" t="s">
        <v>81</v>
      </c>
      <c r="W46" s="11" t="s">
        <v>465</v>
      </c>
      <c r="X46" s="11" t="s">
        <v>498</v>
      </c>
      <c r="Y46" s="9" t="s">
        <v>81</v>
      </c>
      <c r="Z46" s="9" t="s">
        <v>81</v>
      </c>
      <c r="AA46" s="9" t="str">
        <f>IF(AND(L46="nd",'DIMENSIONI OP'!E47="",'PRESTAZIONI OP'!E47="",'PARAM FISICI OP'!E47="",Z46="nd"),"nd",
IF(L46="nd","",L46)
&amp;IF('DIMENSIONI OP'!E47="","",IF(L46="nd",'DIMENSIONI OP'!E47,", "&amp;'DIMENSIONI OP'!E47))
&amp;IF('PRESTAZIONI OP'!E47="","",IF(AND(L46="nd",'DIMENSIONI OP'!E47=""),'PRESTAZIONI OP'!E47,", "&amp;'PRESTAZIONI OP'!E47))
&amp;IF('PARAM FISICI OP'!E47="","",IF(AND(L46="nd",'DIMENSIONI OP'!E47="",'PRESTAZIONI OP'!E47=""),'PARAM FISICI OP'!E47,", "&amp;'PARAM FISICI OP'!E47))
&amp;IF(Z46="nd","",IF(AND(L46="nd",'DIMENSIONI OP'!E47="",'PRESTAZIONI OP'!E47="",'PARAM FISICI OP'!E47=""),Z46,", "&amp;Z46)))</f>
        <v>nd</v>
      </c>
      <c r="AB46" s="9" t="s">
        <v>81</v>
      </c>
      <c r="AC46" s="9" t="s">
        <v>81</v>
      </c>
      <c r="AD46" s="9" t="s">
        <v>81</v>
      </c>
      <c r="AE46" s="9" t="s">
        <v>81</v>
      </c>
      <c r="AF46" s="42" t="s">
        <v>81</v>
      </c>
      <c r="AG46" s="42" t="s">
        <v>81</v>
      </c>
      <c r="AH46" s="42" t="s">
        <v>81</v>
      </c>
      <c r="AI46" s="9" t="s">
        <v>81</v>
      </c>
      <c r="AJ46" s="11" t="s">
        <v>81</v>
      </c>
      <c r="AK46" s="11" t="s">
        <v>81</v>
      </c>
      <c r="AL46" s="65" t="s">
        <v>496</v>
      </c>
      <c r="AM46" s="9" t="s">
        <v>576</v>
      </c>
      <c r="AN46" s="24">
        <f>IFERROR(VLOOKUP($B46,[1]Foglio1!$A$6:$D$44904,4,FALSE),"")</f>
        <v>19.489999999999998</v>
      </c>
      <c r="AO46" s="11" t="s">
        <v>81</v>
      </c>
      <c r="AP46" s="11" t="s">
        <v>81</v>
      </c>
      <c r="AQ46" s="11" t="s">
        <v>81</v>
      </c>
      <c r="AR46" s="11" t="s">
        <v>81</v>
      </c>
    </row>
    <row r="47" spans="1:44" ht="20.100000000000001" customHeight="1" x14ac:dyDescent="0.25">
      <c r="A47" s="43" t="str">
        <f t="shared" si="0"/>
        <v>L_1C.12.010.0030.b</v>
      </c>
      <c r="B47" s="14" t="str">
        <f>IF(ISBLANK(H47),"",IF(H47="LAVORO","",CLASSI!B48))</f>
        <v/>
      </c>
      <c r="C47" s="14" t="str">
        <f>IF(ISBLANK(H47),"",IF(H47="LAVORO","",VLOOKUP($B47,CLASSI!$B$3:$C$1048576,2,FALSE)))</f>
        <v/>
      </c>
      <c r="D47" s="27" t="str">
        <f t="shared" si="1"/>
        <v/>
      </c>
      <c r="E47" s="27" t="str">
        <f t="shared" si="5"/>
        <v/>
      </c>
      <c r="F47" s="27" t="str">
        <f t="shared" si="3"/>
        <v>CODICE LV</v>
      </c>
      <c r="G47" s="27" t="str">
        <f t="shared" si="6"/>
        <v xml:space="preserve">LAVORO: Posa, giunti a bicchiere e anello elastomerico. Escluso: scavo; piano di appoggio; rinfianco; riempimento.
</v>
      </c>
      <c r="H47" s="9" t="s">
        <v>36</v>
      </c>
      <c r="I47" s="9" t="s">
        <v>169</v>
      </c>
      <c r="J47" s="9" t="s">
        <v>221</v>
      </c>
      <c r="K47" s="64" t="s">
        <v>423</v>
      </c>
      <c r="L47" s="11" t="s">
        <v>81</v>
      </c>
      <c r="M47" s="11" t="s">
        <v>81</v>
      </c>
      <c r="N47" s="11" t="s">
        <v>81</v>
      </c>
      <c r="O47" s="11" t="s">
        <v>81</v>
      </c>
      <c r="P47" s="10" t="str">
        <f>IFERROR(VLOOKUP($B47,[1]Foglio1!$A$6:$D$44904,3,FALSE),"nd")</f>
        <v>nd</v>
      </c>
      <c r="Q47" s="9">
        <v>1</v>
      </c>
      <c r="R47" s="11" t="str">
        <f>IF(H47="LAVORO","nd",IF(VLOOKUP(B47,'DIMENSIONI OP'!A:E,4,FALSE)="","nd",VLOOKUP(B47,'DIMENSIONI OP'!A:E,4,FALSE)))</f>
        <v>nd</v>
      </c>
      <c r="S47" s="9" t="str">
        <f>IF(H47="LAVORO","nd",IF(VLOOKUP(B47,'PRESTAZIONI OP'!A:E,4,FALSE)="","nd",VLOOKUP(B47,'PRESTAZIONI OP'!A:E,4,FALSE)))</f>
        <v>nd</v>
      </c>
      <c r="T47" s="9" t="str">
        <f>IF(H47="LAVORO","nd",IF(VLOOKUP(B47,'PARAM FISICI OP'!A:E,4,FALSE)="","nd",VLOOKUP(B47,'PARAM FISICI OP'!A:E,4,FALSE)))</f>
        <v>nd</v>
      </c>
      <c r="U47" s="11" t="s">
        <v>81</v>
      </c>
      <c r="V47" s="11" t="s">
        <v>419</v>
      </c>
      <c r="W47" s="11" t="s">
        <v>81</v>
      </c>
      <c r="X47" s="11" t="s">
        <v>81</v>
      </c>
      <c r="Y47" s="9" t="s">
        <v>81</v>
      </c>
      <c r="Z47" s="9" t="s">
        <v>81</v>
      </c>
      <c r="AA47" s="9" t="str">
        <f>IF(AND(L47="nd",'DIMENSIONI OP'!E48="",'PRESTAZIONI OP'!E48="",'PARAM FISICI OP'!E48="",Z47="nd"),"nd",
IF(L47="nd","",L47)
&amp;IF('DIMENSIONI OP'!E48="","",IF(L47="nd",'DIMENSIONI OP'!E48,", "&amp;'DIMENSIONI OP'!E48))
&amp;IF('PRESTAZIONI OP'!E48="","",IF(AND(L47="nd",'DIMENSIONI OP'!E48=""),'PRESTAZIONI OP'!E48,", "&amp;'PRESTAZIONI OP'!E48))
&amp;IF('PARAM FISICI OP'!E48="","",IF(AND(L47="nd",'DIMENSIONI OP'!E48="",'PRESTAZIONI OP'!E48=""),'PARAM FISICI OP'!E48,", "&amp;'PARAM FISICI OP'!E48))
&amp;IF(Z47="nd","",IF(AND(L47="nd",'DIMENSIONI OP'!E48="",'PRESTAZIONI OP'!E48="",'PARAM FISICI OP'!E48=""),Z47,", "&amp;Z47)))</f>
        <v>nd</v>
      </c>
      <c r="AB47" s="9" t="s">
        <v>81</v>
      </c>
      <c r="AC47" s="9" t="s">
        <v>81</v>
      </c>
      <c r="AD47" s="9" t="s">
        <v>81</v>
      </c>
      <c r="AE47" s="9" t="s">
        <v>81</v>
      </c>
      <c r="AF47" s="42" t="s">
        <v>81</v>
      </c>
      <c r="AG47" s="42" t="s">
        <v>81</v>
      </c>
      <c r="AH47" s="42" t="s">
        <v>81</v>
      </c>
      <c r="AI47" s="9" t="s">
        <v>81</v>
      </c>
      <c r="AJ47" s="11" t="s">
        <v>81</v>
      </c>
      <c r="AK47" s="11" t="s">
        <v>497</v>
      </c>
      <c r="AL47" s="65" t="s">
        <v>81</v>
      </c>
      <c r="AM47" s="9" t="s">
        <v>81</v>
      </c>
      <c r="AN47" s="24" t="str">
        <f>IFERROR(VLOOKUP($B47,[1]Foglio1!$A$6:$D$44904,4,FALSE),"")</f>
        <v/>
      </c>
      <c r="AO47" s="11" t="s">
        <v>81</v>
      </c>
      <c r="AP47" s="11" t="s">
        <v>81</v>
      </c>
      <c r="AQ47" s="11" t="s">
        <v>81</v>
      </c>
      <c r="AR47" s="11" t="s">
        <v>81</v>
      </c>
    </row>
    <row r="48" spans="1:44" ht="20.100000000000001" customHeight="1" x14ac:dyDescent="0.25">
      <c r="A48" s="43" t="str">
        <f t="shared" si="0"/>
        <v>O_1C.12.010.0030.c</v>
      </c>
      <c r="B48" s="14" t="str">
        <f>IF(ISBLANK(H48),"",IF(H48="LAVORO","",CLASSI!B49))</f>
        <v>1C.12.010.0030.c</v>
      </c>
      <c r="C48" s="14" t="str">
        <f>IF(ISBLANK(H48),"",IF(H48="LAVORO","",VLOOKUP($B48,CLASSI!$B$3:$C$1048576,2,FALSE)))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250 - s = 4,9</v>
      </c>
      <c r="D48" s="27" t="str">
        <f t="shared" si="1"/>
        <v>CODICE OC</v>
      </c>
      <c r="E48" s="27" t="str">
        <f t="shared" si="5"/>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250 mm, spessore 4,9 mm.
LAVORO: Posain giunti a bicchiere e anello elastomerico. Escluso: scavo; piano di appoggio; rinfianco; riempimento.
SPECIFICHE TECNICHE: temperatura massima permanente 40°.</v>
      </c>
      <c r="F48" s="27" t="str">
        <f t="shared" si="3"/>
        <v>CODICE OP</v>
      </c>
      <c r="G48" s="27" t="str">
        <f t="shared" si="6"/>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250 mm, spessore 4,9 mm.
SPECIFICHE TECNICHE: temperatura massima permanente 40°.</v>
      </c>
      <c r="H48" s="9" t="s">
        <v>35</v>
      </c>
      <c r="I48" s="9" t="s">
        <v>163</v>
      </c>
      <c r="J48" s="9" t="s">
        <v>207</v>
      </c>
      <c r="K48" s="64" t="s">
        <v>419</v>
      </c>
      <c r="L48" s="11" t="s">
        <v>81</v>
      </c>
      <c r="M48" s="11" t="s">
        <v>459</v>
      </c>
      <c r="N48" s="11" t="s">
        <v>421</v>
      </c>
      <c r="O48" s="11" t="s">
        <v>426</v>
      </c>
      <c r="P48" s="10" t="str">
        <f>IFERROR(VLOOKUP($B48,[1]Foglio1!$A$6:$D$44904,3,FALSE),"nd")</f>
        <v>m</v>
      </c>
      <c r="Q48" s="9">
        <v>1</v>
      </c>
      <c r="R48" s="11" t="str">
        <f>IF(H48="LAVORO","nd",IF(VLOOKUP(B48,'DIMENSIONI OP'!A:E,4,FALSE)="","nd",VLOOKUP(B48,'DIMENSIONI OP'!A:E,4,FALSE)))</f>
        <v>nd</v>
      </c>
      <c r="S48" s="9" t="str">
        <f>IF(H48="LAVORO","nd",IF(VLOOKUP(B48,'PRESTAZIONI OP'!A:E,4,FALSE)="","nd",VLOOKUP(B48,'PRESTAZIONI OP'!A:E,4,FALSE)))</f>
        <v>nd</v>
      </c>
      <c r="T48" s="9" t="str">
        <f>IF(H48="LAVORO","nd",IF(VLOOKUP(B48,'PARAM FISICI OP'!A:E,4,FALSE)="","nd",VLOOKUP(B48,'PARAM FISICI OP'!A:E,4,FALSE)))</f>
        <v>nd</v>
      </c>
      <c r="U48" s="11" t="s">
        <v>449</v>
      </c>
      <c r="V48" s="11" t="s">
        <v>81</v>
      </c>
      <c r="W48" s="11" t="s">
        <v>465</v>
      </c>
      <c r="X48" s="11" t="s">
        <v>499</v>
      </c>
      <c r="Y48" s="9" t="s">
        <v>81</v>
      </c>
      <c r="Z48" s="9" t="s">
        <v>81</v>
      </c>
      <c r="AA48" s="9" t="str">
        <f>IF(AND(L48="nd",'DIMENSIONI OP'!E49="",'PRESTAZIONI OP'!E49="",'PARAM FISICI OP'!E49="",Z48="nd"),"nd",
IF(L48="nd","",L48)
&amp;IF('DIMENSIONI OP'!E49="","",IF(L48="nd",'DIMENSIONI OP'!E49,", "&amp;'DIMENSIONI OP'!E49))
&amp;IF('PRESTAZIONI OP'!E49="","",IF(AND(L48="nd",'DIMENSIONI OP'!E49=""),'PRESTAZIONI OP'!E49,", "&amp;'PRESTAZIONI OP'!E49))
&amp;IF('PARAM FISICI OP'!E49="","",IF(AND(L48="nd",'DIMENSIONI OP'!E49="",'PRESTAZIONI OP'!E49=""),'PARAM FISICI OP'!E49,", "&amp;'PARAM FISICI OP'!E49))
&amp;IF(Z48="nd","",IF(AND(L48="nd",'DIMENSIONI OP'!E49="",'PRESTAZIONI OP'!E49="",'PARAM FISICI OP'!E49=""),Z48,", "&amp;Z48)))</f>
        <v>nd</v>
      </c>
      <c r="AB48" s="9" t="s">
        <v>81</v>
      </c>
      <c r="AC48" s="9" t="s">
        <v>81</v>
      </c>
      <c r="AD48" s="9" t="s">
        <v>81</v>
      </c>
      <c r="AE48" s="9" t="s">
        <v>81</v>
      </c>
      <c r="AF48" s="42" t="s">
        <v>81</v>
      </c>
      <c r="AG48" s="42" t="s">
        <v>81</v>
      </c>
      <c r="AH48" s="42" t="s">
        <v>81</v>
      </c>
      <c r="AI48" s="9" t="s">
        <v>81</v>
      </c>
      <c r="AJ48" s="11" t="s">
        <v>81</v>
      </c>
      <c r="AK48" s="11" t="s">
        <v>81</v>
      </c>
      <c r="AL48" s="65" t="s">
        <v>496</v>
      </c>
      <c r="AM48" s="9" t="s">
        <v>576</v>
      </c>
      <c r="AN48" s="24">
        <f>IFERROR(VLOOKUP($B48,[1]Foglio1!$A$6:$D$44904,4,FALSE),"")</f>
        <v>27.74</v>
      </c>
      <c r="AO48" s="11" t="s">
        <v>81</v>
      </c>
      <c r="AP48" s="11" t="s">
        <v>81</v>
      </c>
      <c r="AQ48" s="11" t="s">
        <v>81</v>
      </c>
      <c r="AR48" s="11" t="s">
        <v>81</v>
      </c>
    </row>
    <row r="49" spans="1:44" ht="20.100000000000001" customHeight="1" x14ac:dyDescent="0.25">
      <c r="A49" s="43" t="str">
        <f t="shared" si="0"/>
        <v>L_1C.12.010.0030.c</v>
      </c>
      <c r="B49" s="14" t="str">
        <f>IF(ISBLANK(H49),"",IF(H49="LAVORO","",CLASSI!B50))</f>
        <v/>
      </c>
      <c r="C49" s="14" t="str">
        <f>IF(ISBLANK(H49),"",IF(H49="LAVORO","",VLOOKUP($B49,CLASSI!$B$3:$C$1048576,2,FALSE)))</f>
        <v/>
      </c>
      <c r="D49" s="27" t="str">
        <f t="shared" si="1"/>
        <v/>
      </c>
      <c r="E49" s="27" t="str">
        <f t="shared" si="5"/>
        <v/>
      </c>
      <c r="F49" s="27" t="str">
        <f t="shared" si="3"/>
        <v>CODICE LV</v>
      </c>
      <c r="G49" s="27" t="str">
        <f t="shared" si="6"/>
        <v xml:space="preserve">LAVORO: Posa, giunti a bicchiere e anello elastomerico. Escluso: scavo; piano di appoggio; rinfianco; riempimento.
</v>
      </c>
      <c r="H49" s="9" t="s">
        <v>36</v>
      </c>
      <c r="I49" s="9" t="s">
        <v>169</v>
      </c>
      <c r="J49" s="9" t="s">
        <v>221</v>
      </c>
      <c r="K49" s="64" t="s">
        <v>423</v>
      </c>
      <c r="L49" s="11" t="s">
        <v>81</v>
      </c>
      <c r="M49" s="11" t="s">
        <v>81</v>
      </c>
      <c r="N49" s="11" t="s">
        <v>81</v>
      </c>
      <c r="O49" s="11" t="s">
        <v>81</v>
      </c>
      <c r="P49" s="10" t="str">
        <f>IFERROR(VLOOKUP($B49,[1]Foglio1!$A$6:$D$44904,3,FALSE),"nd")</f>
        <v>nd</v>
      </c>
      <c r="Q49" s="9">
        <v>1</v>
      </c>
      <c r="R49" s="11" t="str">
        <f>IF(H49="LAVORO","nd",IF(VLOOKUP(B49,'DIMENSIONI OP'!A:E,4,FALSE)="","nd",VLOOKUP(B49,'DIMENSIONI OP'!A:E,4,FALSE)))</f>
        <v>nd</v>
      </c>
      <c r="S49" s="9" t="str">
        <f>IF(H49="LAVORO","nd",IF(VLOOKUP(B49,'PRESTAZIONI OP'!A:E,4,FALSE)="","nd",VLOOKUP(B49,'PRESTAZIONI OP'!A:E,4,FALSE)))</f>
        <v>nd</v>
      </c>
      <c r="T49" s="9" t="str">
        <f>IF(H49="LAVORO","nd",IF(VLOOKUP(B49,'PARAM FISICI OP'!A:E,4,FALSE)="","nd",VLOOKUP(B49,'PARAM FISICI OP'!A:E,4,FALSE)))</f>
        <v>nd</v>
      </c>
      <c r="U49" s="11" t="s">
        <v>81</v>
      </c>
      <c r="V49" s="11" t="s">
        <v>419</v>
      </c>
      <c r="W49" s="11" t="s">
        <v>81</v>
      </c>
      <c r="X49" s="11" t="s">
        <v>81</v>
      </c>
      <c r="Y49" s="9" t="s">
        <v>81</v>
      </c>
      <c r="Z49" s="9" t="s">
        <v>81</v>
      </c>
      <c r="AA49" s="9" t="str">
        <f>IF(AND(L49="nd",'DIMENSIONI OP'!E50="",'PRESTAZIONI OP'!E50="",'PARAM FISICI OP'!E50="",Z49="nd"),"nd",
IF(L49="nd","",L49)
&amp;IF('DIMENSIONI OP'!E50="","",IF(L49="nd",'DIMENSIONI OP'!E50,", "&amp;'DIMENSIONI OP'!E50))
&amp;IF('PRESTAZIONI OP'!E50="","",IF(AND(L49="nd",'DIMENSIONI OP'!E50=""),'PRESTAZIONI OP'!E50,", "&amp;'PRESTAZIONI OP'!E50))
&amp;IF('PARAM FISICI OP'!E50="","",IF(AND(L49="nd",'DIMENSIONI OP'!E50="",'PRESTAZIONI OP'!E50=""),'PARAM FISICI OP'!E50,", "&amp;'PARAM FISICI OP'!E50))
&amp;IF(Z49="nd","",IF(AND(L49="nd",'DIMENSIONI OP'!E50="",'PRESTAZIONI OP'!E50="",'PARAM FISICI OP'!E50=""),Z49,", "&amp;Z49)))</f>
        <v>nd</v>
      </c>
      <c r="AB49" s="9" t="s">
        <v>81</v>
      </c>
      <c r="AC49" s="9" t="s">
        <v>81</v>
      </c>
      <c r="AD49" s="9" t="s">
        <v>81</v>
      </c>
      <c r="AE49" s="9" t="s">
        <v>81</v>
      </c>
      <c r="AF49" s="42" t="s">
        <v>81</v>
      </c>
      <c r="AG49" s="42" t="s">
        <v>81</v>
      </c>
      <c r="AH49" s="42" t="s">
        <v>81</v>
      </c>
      <c r="AI49" s="9" t="s">
        <v>81</v>
      </c>
      <c r="AJ49" s="11" t="s">
        <v>81</v>
      </c>
      <c r="AK49" s="11" t="s">
        <v>497</v>
      </c>
      <c r="AL49" s="65" t="s">
        <v>81</v>
      </c>
      <c r="AM49" s="9" t="s">
        <v>81</v>
      </c>
      <c r="AN49" s="24" t="str">
        <f>IFERROR(VLOOKUP($B49,[1]Foglio1!$A$6:$D$44904,4,FALSE),"")</f>
        <v/>
      </c>
      <c r="AO49" s="11" t="s">
        <v>81</v>
      </c>
      <c r="AP49" s="11" t="s">
        <v>81</v>
      </c>
      <c r="AQ49" s="11" t="s">
        <v>81</v>
      </c>
      <c r="AR49" s="11" t="s">
        <v>81</v>
      </c>
    </row>
    <row r="50" spans="1:44" ht="20.100000000000001" customHeight="1" x14ac:dyDescent="0.25">
      <c r="A50" s="43" t="str">
        <f t="shared" si="0"/>
        <v>O_1C.12.010.0030.d</v>
      </c>
      <c r="B50" s="14" t="str">
        <f>IF(ISBLANK(H50),"",IF(H50="LAVORO","",CLASSI!B51))</f>
        <v>1C.12.010.0030.d</v>
      </c>
      <c r="C50" s="14" t="str">
        <f>IF(ISBLANK(H50),"",IF(H50="LAVORO","",VLOOKUP($B50,CLASSI!$B$3:$C$1048576,2,FALSE)))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315 - s = 6,2</v>
      </c>
      <c r="D50" s="27" t="str">
        <f t="shared" si="1"/>
        <v>CODICE OC</v>
      </c>
      <c r="E50" s="27" t="str">
        <f t="shared" si="5"/>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315 mm, spessore 6,2 mm.
LAVORO: Posain giunti a bicchiere e anello elastomerico. Escluso: scavo; piano di appoggio; rinfianco; riempimento.
SPECIFICHE TECNICHE: temperatura massima permanente 40°.</v>
      </c>
      <c r="F50" s="27" t="str">
        <f t="shared" si="3"/>
        <v>CODICE OP</v>
      </c>
      <c r="G50" s="27" t="str">
        <f t="shared" si="6"/>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315 mm, spessore 6,2 mm.
SPECIFICHE TECNICHE: temperatura massima permanente 40°.</v>
      </c>
      <c r="H50" s="9" t="s">
        <v>35</v>
      </c>
      <c r="I50" s="9" t="s">
        <v>163</v>
      </c>
      <c r="J50" s="9" t="s">
        <v>207</v>
      </c>
      <c r="K50" s="64" t="s">
        <v>419</v>
      </c>
      <c r="L50" s="11" t="s">
        <v>81</v>
      </c>
      <c r="M50" s="11" t="s">
        <v>459</v>
      </c>
      <c r="N50" s="11" t="s">
        <v>421</v>
      </c>
      <c r="O50" s="11" t="s">
        <v>426</v>
      </c>
      <c r="P50" s="10" t="str">
        <f>IFERROR(VLOOKUP($B50,[1]Foglio1!$A$6:$D$44904,3,FALSE),"nd")</f>
        <v>m</v>
      </c>
      <c r="Q50" s="9">
        <v>1</v>
      </c>
      <c r="R50" s="11" t="str">
        <f>IF(H50="LAVORO","nd",IF(VLOOKUP(B50,'DIMENSIONI OP'!A:E,4,FALSE)="","nd",VLOOKUP(B50,'DIMENSIONI OP'!A:E,4,FALSE)))</f>
        <v>nd</v>
      </c>
      <c r="S50" s="9" t="str">
        <f>IF(H50="LAVORO","nd",IF(VLOOKUP(B50,'PRESTAZIONI OP'!A:E,4,FALSE)="","nd",VLOOKUP(B50,'PRESTAZIONI OP'!A:E,4,FALSE)))</f>
        <v>nd</v>
      </c>
      <c r="T50" s="9" t="str">
        <f>IF(H50="LAVORO","nd",IF(VLOOKUP(B50,'PARAM FISICI OP'!A:E,4,FALSE)="","nd",VLOOKUP(B50,'PARAM FISICI OP'!A:E,4,FALSE)))</f>
        <v>nd</v>
      </c>
      <c r="U50" s="11" t="s">
        <v>449</v>
      </c>
      <c r="V50" s="11" t="s">
        <v>81</v>
      </c>
      <c r="W50" s="11" t="s">
        <v>465</v>
      </c>
      <c r="X50" s="11" t="s">
        <v>500</v>
      </c>
      <c r="Y50" s="9" t="s">
        <v>81</v>
      </c>
      <c r="Z50" s="9" t="s">
        <v>81</v>
      </c>
      <c r="AA50" s="9" t="str">
        <f>IF(AND(L50="nd",'DIMENSIONI OP'!E51="",'PRESTAZIONI OP'!E51="",'PARAM FISICI OP'!E51="",Z50="nd"),"nd",
IF(L50="nd","",L50)
&amp;IF('DIMENSIONI OP'!E51="","",IF(L50="nd",'DIMENSIONI OP'!E51,", "&amp;'DIMENSIONI OP'!E51))
&amp;IF('PRESTAZIONI OP'!E51="","",IF(AND(L50="nd",'DIMENSIONI OP'!E51=""),'PRESTAZIONI OP'!E51,", "&amp;'PRESTAZIONI OP'!E51))
&amp;IF('PARAM FISICI OP'!E51="","",IF(AND(L50="nd",'DIMENSIONI OP'!E51="",'PRESTAZIONI OP'!E51=""),'PARAM FISICI OP'!E51,", "&amp;'PARAM FISICI OP'!E51))
&amp;IF(Z50="nd","",IF(AND(L50="nd",'DIMENSIONI OP'!E51="",'PRESTAZIONI OP'!E51="",'PARAM FISICI OP'!E51=""),Z50,", "&amp;Z50)))</f>
        <v>nd</v>
      </c>
      <c r="AB50" s="9" t="s">
        <v>81</v>
      </c>
      <c r="AC50" s="9" t="s">
        <v>81</v>
      </c>
      <c r="AD50" s="9" t="s">
        <v>81</v>
      </c>
      <c r="AE50" s="9" t="s">
        <v>81</v>
      </c>
      <c r="AF50" s="42" t="s">
        <v>81</v>
      </c>
      <c r="AG50" s="42" t="s">
        <v>81</v>
      </c>
      <c r="AH50" s="42" t="s">
        <v>81</v>
      </c>
      <c r="AI50" s="9" t="s">
        <v>81</v>
      </c>
      <c r="AJ50" s="11" t="s">
        <v>81</v>
      </c>
      <c r="AK50" s="11" t="s">
        <v>81</v>
      </c>
      <c r="AL50" s="65" t="s">
        <v>496</v>
      </c>
      <c r="AM50" s="9" t="s">
        <v>576</v>
      </c>
      <c r="AN50" s="24">
        <f>IFERROR(VLOOKUP($B50,[1]Foglio1!$A$6:$D$44904,4,FALSE),"")</f>
        <v>39.72</v>
      </c>
      <c r="AO50" s="11" t="s">
        <v>81</v>
      </c>
      <c r="AP50" s="11" t="s">
        <v>81</v>
      </c>
      <c r="AQ50" s="11" t="s">
        <v>81</v>
      </c>
      <c r="AR50" s="11" t="s">
        <v>81</v>
      </c>
    </row>
    <row r="51" spans="1:44" ht="20.100000000000001" customHeight="1" x14ac:dyDescent="0.25">
      <c r="A51" s="43" t="str">
        <f t="shared" si="0"/>
        <v>L_1C.12.010.0030.d</v>
      </c>
      <c r="B51" s="14" t="str">
        <f>IF(ISBLANK(H51),"",IF(H51="LAVORO","",CLASSI!B52))</f>
        <v/>
      </c>
      <c r="C51" s="14" t="str">
        <f>IF(ISBLANK(H51),"",IF(H51="LAVORO","",VLOOKUP($B51,CLASSI!$B$3:$C$1048576,2,FALSE)))</f>
        <v/>
      </c>
      <c r="D51" s="27" t="str">
        <f t="shared" si="1"/>
        <v/>
      </c>
      <c r="E51" s="27" t="str">
        <f t="shared" si="5"/>
        <v/>
      </c>
      <c r="F51" s="27" t="str">
        <f t="shared" si="3"/>
        <v>CODICE LV</v>
      </c>
      <c r="G51" s="27" t="str">
        <f t="shared" si="6"/>
        <v xml:space="preserve">LAVORO: Posa, giunti a bicchiere e anello elastomerico. Escluso: scavo; piano di appoggio; rinfianco; riempimento.
</v>
      </c>
      <c r="H51" s="9" t="s">
        <v>36</v>
      </c>
      <c r="I51" s="9" t="s">
        <v>169</v>
      </c>
      <c r="J51" s="9" t="s">
        <v>221</v>
      </c>
      <c r="K51" s="64" t="s">
        <v>423</v>
      </c>
      <c r="L51" s="11" t="s">
        <v>81</v>
      </c>
      <c r="M51" s="11" t="s">
        <v>81</v>
      </c>
      <c r="N51" s="11" t="s">
        <v>81</v>
      </c>
      <c r="O51" s="11" t="s">
        <v>81</v>
      </c>
      <c r="P51" s="10" t="str">
        <f>IFERROR(VLOOKUP($B51,[1]Foglio1!$A$6:$D$44904,3,FALSE),"nd")</f>
        <v>nd</v>
      </c>
      <c r="Q51" s="9">
        <v>1</v>
      </c>
      <c r="R51" s="11" t="str">
        <f>IF(H51="LAVORO","nd",IF(VLOOKUP(B51,'DIMENSIONI OP'!A:E,4,FALSE)="","nd",VLOOKUP(B51,'DIMENSIONI OP'!A:E,4,FALSE)))</f>
        <v>nd</v>
      </c>
      <c r="S51" s="9" t="str">
        <f>IF(H51="LAVORO","nd",IF(VLOOKUP(B51,'PRESTAZIONI OP'!A:E,4,FALSE)="","nd",VLOOKUP(B51,'PRESTAZIONI OP'!A:E,4,FALSE)))</f>
        <v>nd</v>
      </c>
      <c r="T51" s="9" t="str">
        <f>IF(H51="LAVORO","nd",IF(VLOOKUP(B51,'PARAM FISICI OP'!A:E,4,FALSE)="","nd",VLOOKUP(B51,'PARAM FISICI OP'!A:E,4,FALSE)))</f>
        <v>nd</v>
      </c>
      <c r="U51" s="11" t="s">
        <v>81</v>
      </c>
      <c r="V51" s="11" t="s">
        <v>419</v>
      </c>
      <c r="W51" s="11" t="s">
        <v>81</v>
      </c>
      <c r="X51" s="11" t="s">
        <v>81</v>
      </c>
      <c r="Y51" s="9" t="s">
        <v>81</v>
      </c>
      <c r="Z51" s="9" t="s">
        <v>81</v>
      </c>
      <c r="AA51" s="9" t="str">
        <f>IF(AND(L51="nd",'DIMENSIONI OP'!E52="",'PRESTAZIONI OP'!E52="",'PARAM FISICI OP'!E52="",Z51="nd"),"nd",
IF(L51="nd","",L51)
&amp;IF('DIMENSIONI OP'!E52="","",IF(L51="nd",'DIMENSIONI OP'!E52,", "&amp;'DIMENSIONI OP'!E52))
&amp;IF('PRESTAZIONI OP'!E52="","",IF(AND(L51="nd",'DIMENSIONI OP'!E52=""),'PRESTAZIONI OP'!E52,", "&amp;'PRESTAZIONI OP'!E52))
&amp;IF('PARAM FISICI OP'!E52="","",IF(AND(L51="nd",'DIMENSIONI OP'!E52="",'PRESTAZIONI OP'!E52=""),'PARAM FISICI OP'!E52,", "&amp;'PARAM FISICI OP'!E52))
&amp;IF(Z51="nd","",IF(AND(L51="nd",'DIMENSIONI OP'!E52="",'PRESTAZIONI OP'!E52="",'PARAM FISICI OP'!E52=""),Z51,", "&amp;Z51)))</f>
        <v>nd</v>
      </c>
      <c r="AB51" s="9" t="s">
        <v>81</v>
      </c>
      <c r="AC51" s="9" t="s">
        <v>81</v>
      </c>
      <c r="AD51" s="9" t="s">
        <v>81</v>
      </c>
      <c r="AE51" s="9" t="s">
        <v>81</v>
      </c>
      <c r="AF51" s="42" t="s">
        <v>81</v>
      </c>
      <c r="AG51" s="42" t="s">
        <v>81</v>
      </c>
      <c r="AH51" s="42" t="s">
        <v>81</v>
      </c>
      <c r="AI51" s="9" t="s">
        <v>81</v>
      </c>
      <c r="AJ51" s="11" t="s">
        <v>81</v>
      </c>
      <c r="AK51" s="11" t="s">
        <v>497</v>
      </c>
      <c r="AL51" s="65" t="s">
        <v>81</v>
      </c>
      <c r="AM51" s="9" t="s">
        <v>81</v>
      </c>
      <c r="AN51" s="24" t="str">
        <f>IFERROR(VLOOKUP($B51,[1]Foglio1!$A$6:$D$44904,4,FALSE),"")</f>
        <v/>
      </c>
      <c r="AO51" s="11" t="s">
        <v>81</v>
      </c>
      <c r="AP51" s="11" t="s">
        <v>81</v>
      </c>
      <c r="AQ51" s="11" t="s">
        <v>81</v>
      </c>
      <c r="AR51" s="11" t="s">
        <v>81</v>
      </c>
    </row>
    <row r="52" spans="1:44" ht="20.100000000000001" customHeight="1" x14ac:dyDescent="0.25">
      <c r="A52" s="43" t="str">
        <f t="shared" si="0"/>
        <v>O_1C.12.010.0030.e</v>
      </c>
      <c r="B52" s="14" t="str">
        <f>IF(ISBLANK(H52),"",IF(H52="LAVORO","",CLASSI!B53))</f>
        <v>1C.12.010.0030.e</v>
      </c>
      <c r="C52" s="14" t="str">
        <f>IF(ISBLANK(H52),"",IF(H52="LAVORO","",VLOOKUP($B52,CLASSI!$B$3:$C$1048576,2,FALSE)))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400 - s = 7,9</v>
      </c>
      <c r="D52" s="27" t="str">
        <f t="shared" si="1"/>
        <v>CODICE OC</v>
      </c>
      <c r="E52" s="27" t="str">
        <f t="shared" si="5"/>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400 mm, spessore 7,9 mm.
LAVORO: Posain giunti a bicchiere e anello elastomerico. Escluso: scavo; piano di appoggio; rinfianco; riempimento.
SPECIFICHE TECNICHE: temperatura massima permanente 40°.</v>
      </c>
      <c r="F52" s="27" t="str">
        <f t="shared" si="3"/>
        <v>CODICE OP</v>
      </c>
      <c r="G52" s="27" t="str">
        <f t="shared" si="6"/>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400 mm, spessore 7,9 mm.
SPECIFICHE TECNICHE: temperatura massima permanente 40°.</v>
      </c>
      <c r="H52" s="9" t="s">
        <v>35</v>
      </c>
      <c r="I52" s="9" t="s">
        <v>163</v>
      </c>
      <c r="J52" s="9" t="s">
        <v>207</v>
      </c>
      <c r="K52" s="64" t="s">
        <v>419</v>
      </c>
      <c r="L52" s="11" t="s">
        <v>81</v>
      </c>
      <c r="M52" s="11" t="s">
        <v>459</v>
      </c>
      <c r="N52" s="11" t="s">
        <v>421</v>
      </c>
      <c r="O52" s="11" t="s">
        <v>426</v>
      </c>
      <c r="P52" s="10" t="str">
        <f>IFERROR(VLOOKUP($B52,[1]Foglio1!$A$6:$D$44904,3,FALSE),"nd")</f>
        <v>m</v>
      </c>
      <c r="Q52" s="9">
        <v>1</v>
      </c>
      <c r="R52" s="11" t="str">
        <f>IF(H52="LAVORO","nd",IF(VLOOKUP(B52,'DIMENSIONI OP'!A:E,4,FALSE)="","nd",VLOOKUP(B52,'DIMENSIONI OP'!A:E,4,FALSE)))</f>
        <v>nd</v>
      </c>
      <c r="S52" s="9" t="str">
        <f>IF(H52="LAVORO","nd",IF(VLOOKUP(B52,'PRESTAZIONI OP'!A:E,4,FALSE)="","nd",VLOOKUP(B52,'PRESTAZIONI OP'!A:E,4,FALSE)))</f>
        <v>nd</v>
      </c>
      <c r="T52" s="9" t="str">
        <f>IF(H52="LAVORO","nd",IF(VLOOKUP(B52,'PARAM FISICI OP'!A:E,4,FALSE)="","nd",VLOOKUP(B52,'PARAM FISICI OP'!A:E,4,FALSE)))</f>
        <v>nd</v>
      </c>
      <c r="U52" s="11" t="s">
        <v>449</v>
      </c>
      <c r="V52" s="11" t="s">
        <v>81</v>
      </c>
      <c r="W52" s="11" t="s">
        <v>465</v>
      </c>
      <c r="X52" s="11" t="s">
        <v>501</v>
      </c>
      <c r="Y52" s="9" t="s">
        <v>81</v>
      </c>
      <c r="Z52" s="9" t="s">
        <v>81</v>
      </c>
      <c r="AA52" s="9" t="str">
        <f>IF(AND(L52="nd",'DIMENSIONI OP'!E53="",'PRESTAZIONI OP'!E53="",'PARAM FISICI OP'!E53="",Z52="nd"),"nd",
IF(L52="nd","",L52)
&amp;IF('DIMENSIONI OP'!E53="","",IF(L52="nd",'DIMENSIONI OP'!E53,", "&amp;'DIMENSIONI OP'!E53))
&amp;IF('PRESTAZIONI OP'!E53="","",IF(AND(L52="nd",'DIMENSIONI OP'!E53=""),'PRESTAZIONI OP'!E53,", "&amp;'PRESTAZIONI OP'!E53))
&amp;IF('PARAM FISICI OP'!E53="","",IF(AND(L52="nd",'DIMENSIONI OP'!E53="",'PRESTAZIONI OP'!E53=""),'PARAM FISICI OP'!E53,", "&amp;'PARAM FISICI OP'!E53))
&amp;IF(Z52="nd","",IF(AND(L52="nd",'DIMENSIONI OP'!E53="",'PRESTAZIONI OP'!E53="",'PARAM FISICI OP'!E53=""),Z52,", "&amp;Z52)))</f>
        <v>nd</v>
      </c>
      <c r="AB52" s="9" t="s">
        <v>81</v>
      </c>
      <c r="AC52" s="9" t="s">
        <v>81</v>
      </c>
      <c r="AD52" s="9" t="s">
        <v>81</v>
      </c>
      <c r="AE52" s="9" t="s">
        <v>81</v>
      </c>
      <c r="AF52" s="42" t="s">
        <v>81</v>
      </c>
      <c r="AG52" s="42" t="s">
        <v>81</v>
      </c>
      <c r="AH52" s="42" t="s">
        <v>81</v>
      </c>
      <c r="AI52" s="9" t="s">
        <v>81</v>
      </c>
      <c r="AJ52" s="11" t="s">
        <v>81</v>
      </c>
      <c r="AK52" s="11" t="s">
        <v>81</v>
      </c>
      <c r="AL52" s="65" t="s">
        <v>496</v>
      </c>
      <c r="AM52" s="9" t="s">
        <v>576</v>
      </c>
      <c r="AN52" s="24">
        <f>IFERROR(VLOOKUP($B52,[1]Foglio1!$A$6:$D$44904,4,FALSE),"")</f>
        <v>59.24</v>
      </c>
      <c r="AO52" s="11" t="s">
        <v>81</v>
      </c>
      <c r="AP52" s="11" t="s">
        <v>81</v>
      </c>
      <c r="AQ52" s="11" t="s">
        <v>81</v>
      </c>
      <c r="AR52" s="11" t="s">
        <v>81</v>
      </c>
    </row>
    <row r="53" spans="1:44" ht="20.100000000000001" customHeight="1" x14ac:dyDescent="0.25">
      <c r="A53" s="43" t="str">
        <f t="shared" si="0"/>
        <v>L_1C.12.010.0030.e</v>
      </c>
      <c r="B53" s="14" t="str">
        <f>IF(ISBLANK(H53),"",IF(H53="LAVORO","",CLASSI!B54))</f>
        <v/>
      </c>
      <c r="C53" s="14" t="str">
        <f>IF(ISBLANK(H53),"",IF(H53="LAVORO","",VLOOKUP($B53,CLASSI!$B$3:$C$1048576,2,FALSE)))</f>
        <v/>
      </c>
      <c r="D53" s="27" t="str">
        <f t="shared" si="1"/>
        <v/>
      </c>
      <c r="E53" s="27" t="str">
        <f t="shared" si="5"/>
        <v/>
      </c>
      <c r="F53" s="27" t="str">
        <f t="shared" si="3"/>
        <v>CODICE LV</v>
      </c>
      <c r="G53" s="27" t="str">
        <f t="shared" si="6"/>
        <v xml:space="preserve">LAVORO: Posa, giunti a bicchiere e anello elastomerico. Escluso: scavo; piano di appoggio; rinfianco; riempimento.
</v>
      </c>
      <c r="H53" s="9" t="s">
        <v>36</v>
      </c>
      <c r="I53" s="9" t="s">
        <v>169</v>
      </c>
      <c r="J53" s="9" t="s">
        <v>221</v>
      </c>
      <c r="K53" s="64" t="s">
        <v>423</v>
      </c>
      <c r="L53" s="11" t="s">
        <v>81</v>
      </c>
      <c r="M53" s="11" t="s">
        <v>81</v>
      </c>
      <c r="N53" s="11" t="s">
        <v>81</v>
      </c>
      <c r="O53" s="11" t="s">
        <v>81</v>
      </c>
      <c r="P53" s="10" t="str">
        <f>IFERROR(VLOOKUP($B53,[1]Foglio1!$A$6:$D$44904,3,FALSE),"nd")</f>
        <v>nd</v>
      </c>
      <c r="Q53" s="9">
        <v>1</v>
      </c>
      <c r="R53" s="11" t="str">
        <f>IF(H53="LAVORO","nd",IF(VLOOKUP(B53,'DIMENSIONI OP'!A:E,4,FALSE)="","nd",VLOOKUP(B53,'DIMENSIONI OP'!A:E,4,FALSE)))</f>
        <v>nd</v>
      </c>
      <c r="S53" s="9" t="str">
        <f>IF(H53="LAVORO","nd",IF(VLOOKUP(B53,'PRESTAZIONI OP'!A:E,4,FALSE)="","nd",VLOOKUP(B53,'PRESTAZIONI OP'!A:E,4,FALSE)))</f>
        <v>nd</v>
      </c>
      <c r="T53" s="9" t="str">
        <f>IF(H53="LAVORO","nd",IF(VLOOKUP(B53,'PARAM FISICI OP'!A:E,4,FALSE)="","nd",VLOOKUP(B53,'PARAM FISICI OP'!A:E,4,FALSE)))</f>
        <v>nd</v>
      </c>
      <c r="U53" s="11" t="s">
        <v>81</v>
      </c>
      <c r="V53" s="11" t="s">
        <v>419</v>
      </c>
      <c r="W53" s="11" t="s">
        <v>81</v>
      </c>
      <c r="X53" s="11" t="s">
        <v>81</v>
      </c>
      <c r="Y53" s="9" t="s">
        <v>81</v>
      </c>
      <c r="Z53" s="9" t="s">
        <v>81</v>
      </c>
      <c r="AA53" s="9" t="str">
        <f>IF(AND(L53="nd",'DIMENSIONI OP'!E54="",'PRESTAZIONI OP'!E54="",'PARAM FISICI OP'!E54="",Z53="nd"),"nd",
IF(L53="nd","",L53)
&amp;IF('DIMENSIONI OP'!E54="","",IF(L53="nd",'DIMENSIONI OP'!E54,", "&amp;'DIMENSIONI OP'!E54))
&amp;IF('PRESTAZIONI OP'!E54="","",IF(AND(L53="nd",'DIMENSIONI OP'!E54=""),'PRESTAZIONI OP'!E54,", "&amp;'PRESTAZIONI OP'!E54))
&amp;IF('PARAM FISICI OP'!E54="","",IF(AND(L53="nd",'DIMENSIONI OP'!E54="",'PRESTAZIONI OP'!E54=""),'PARAM FISICI OP'!E54,", "&amp;'PARAM FISICI OP'!E54))
&amp;IF(Z53="nd","",IF(AND(L53="nd",'DIMENSIONI OP'!E54="",'PRESTAZIONI OP'!E54="",'PARAM FISICI OP'!E54=""),Z53,", "&amp;Z53)))</f>
        <v>nd</v>
      </c>
      <c r="AB53" s="9" t="s">
        <v>81</v>
      </c>
      <c r="AC53" s="9" t="s">
        <v>81</v>
      </c>
      <c r="AD53" s="9" t="s">
        <v>81</v>
      </c>
      <c r="AE53" s="9" t="s">
        <v>81</v>
      </c>
      <c r="AF53" s="42" t="s">
        <v>81</v>
      </c>
      <c r="AG53" s="42" t="s">
        <v>81</v>
      </c>
      <c r="AH53" s="42" t="s">
        <v>81</v>
      </c>
      <c r="AI53" s="9" t="s">
        <v>81</v>
      </c>
      <c r="AJ53" s="11" t="s">
        <v>81</v>
      </c>
      <c r="AK53" s="11" t="s">
        <v>497</v>
      </c>
      <c r="AL53" s="65" t="s">
        <v>81</v>
      </c>
      <c r="AM53" s="9" t="s">
        <v>81</v>
      </c>
      <c r="AN53" s="24" t="str">
        <f>IFERROR(VLOOKUP($B53,[1]Foglio1!$A$6:$D$44904,4,FALSE),"")</f>
        <v/>
      </c>
      <c r="AO53" s="11" t="s">
        <v>81</v>
      </c>
      <c r="AP53" s="11" t="s">
        <v>81</v>
      </c>
      <c r="AQ53" s="11" t="s">
        <v>81</v>
      </c>
      <c r="AR53" s="11" t="s">
        <v>81</v>
      </c>
    </row>
    <row r="54" spans="1:44" ht="20.100000000000001" customHeight="1" x14ac:dyDescent="0.25">
      <c r="A54" s="43" t="str">
        <f t="shared" si="0"/>
        <v>O_1C.12.010.0030.f</v>
      </c>
      <c r="B54" s="14" t="str">
        <f>IF(ISBLANK(H54),"",IF(H54="LAVORO","",CLASSI!B55))</f>
        <v>1C.12.010.0030.f</v>
      </c>
      <c r="C54" s="14" t="str">
        <f>IF(ISBLANK(H54),"",IF(H54="LAVORO","",VLOOKUP($B54,CLASSI!$B$3:$C$1048576,2,FALSE)))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500 - s = 9,8</v>
      </c>
      <c r="D54" s="27" t="str">
        <f t="shared" si="1"/>
        <v>CODICE OC</v>
      </c>
      <c r="E54" s="27" t="str">
        <f t="shared" si="5"/>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500 mm, spessore 9,8 mm.
LAVORO: Posain giunti a bicchiere e anello elastomerico. Escluso: scavo; piano di appoggio; rinfianco; riempimento.
SPECIFICHE TECNICHE: temperatura massima permanente 40°.</v>
      </c>
      <c r="F54" s="27" t="str">
        <f t="shared" si="3"/>
        <v>CODICE OP</v>
      </c>
      <c r="G54" s="27" t="str">
        <f t="shared" si="6"/>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500 mm, spessore 9,8 mm.
SPECIFICHE TECNICHE: temperatura massima permanente 40°.</v>
      </c>
      <c r="H54" s="9" t="s">
        <v>35</v>
      </c>
      <c r="I54" s="9" t="s">
        <v>163</v>
      </c>
      <c r="J54" s="9" t="s">
        <v>207</v>
      </c>
      <c r="K54" s="64" t="s">
        <v>419</v>
      </c>
      <c r="L54" s="11" t="s">
        <v>81</v>
      </c>
      <c r="M54" s="11" t="s">
        <v>459</v>
      </c>
      <c r="N54" s="11" t="s">
        <v>421</v>
      </c>
      <c r="O54" s="11" t="s">
        <v>426</v>
      </c>
      <c r="P54" s="10" t="str">
        <f>IFERROR(VLOOKUP($B54,[1]Foglio1!$A$6:$D$44904,3,FALSE),"nd")</f>
        <v>m</v>
      </c>
      <c r="Q54" s="9">
        <v>1</v>
      </c>
      <c r="R54" s="11" t="str">
        <f>IF(H54="LAVORO","nd",IF(VLOOKUP(B54,'DIMENSIONI OP'!A:E,4,FALSE)="","nd",VLOOKUP(B54,'DIMENSIONI OP'!A:E,4,FALSE)))</f>
        <v>nd</v>
      </c>
      <c r="S54" s="9" t="str">
        <f>IF(H54="LAVORO","nd",IF(VLOOKUP(B54,'PRESTAZIONI OP'!A:E,4,FALSE)="","nd",VLOOKUP(B54,'PRESTAZIONI OP'!A:E,4,FALSE)))</f>
        <v>nd</v>
      </c>
      <c r="T54" s="9" t="str">
        <f>IF(H54="LAVORO","nd",IF(VLOOKUP(B54,'PARAM FISICI OP'!A:E,4,FALSE)="","nd",VLOOKUP(B54,'PARAM FISICI OP'!A:E,4,FALSE)))</f>
        <v>nd</v>
      </c>
      <c r="U54" s="11" t="s">
        <v>449</v>
      </c>
      <c r="V54" s="11" t="s">
        <v>81</v>
      </c>
      <c r="W54" s="11" t="s">
        <v>465</v>
      </c>
      <c r="X54" s="11" t="s">
        <v>502</v>
      </c>
      <c r="Y54" s="9" t="s">
        <v>81</v>
      </c>
      <c r="Z54" s="9" t="s">
        <v>81</v>
      </c>
      <c r="AA54" s="9" t="str">
        <f>IF(AND(L54="nd",'DIMENSIONI OP'!E55="",'PRESTAZIONI OP'!E55="",'PARAM FISICI OP'!E55="",Z54="nd"),"nd",
IF(L54="nd","",L54)
&amp;IF('DIMENSIONI OP'!E55="","",IF(L54="nd",'DIMENSIONI OP'!E55,", "&amp;'DIMENSIONI OP'!E55))
&amp;IF('PRESTAZIONI OP'!E55="","",IF(AND(L54="nd",'DIMENSIONI OP'!E55=""),'PRESTAZIONI OP'!E55,", "&amp;'PRESTAZIONI OP'!E55))
&amp;IF('PARAM FISICI OP'!E55="","",IF(AND(L54="nd",'DIMENSIONI OP'!E55="",'PRESTAZIONI OP'!E55=""),'PARAM FISICI OP'!E55,", "&amp;'PARAM FISICI OP'!E55))
&amp;IF(Z54="nd","",IF(AND(L54="nd",'DIMENSIONI OP'!E55="",'PRESTAZIONI OP'!E55="",'PARAM FISICI OP'!E55=""),Z54,", "&amp;Z54)))</f>
        <v>nd</v>
      </c>
      <c r="AB54" s="9" t="s">
        <v>81</v>
      </c>
      <c r="AC54" s="9" t="s">
        <v>81</v>
      </c>
      <c r="AD54" s="9" t="s">
        <v>81</v>
      </c>
      <c r="AE54" s="9" t="s">
        <v>81</v>
      </c>
      <c r="AF54" s="42" t="s">
        <v>81</v>
      </c>
      <c r="AG54" s="42" t="s">
        <v>81</v>
      </c>
      <c r="AH54" s="42" t="s">
        <v>81</v>
      </c>
      <c r="AI54" s="9" t="s">
        <v>81</v>
      </c>
      <c r="AJ54" s="11" t="s">
        <v>81</v>
      </c>
      <c r="AK54" s="11" t="s">
        <v>81</v>
      </c>
      <c r="AL54" s="65" t="s">
        <v>496</v>
      </c>
      <c r="AM54" s="9" t="s">
        <v>576</v>
      </c>
      <c r="AN54" s="24">
        <f>IFERROR(VLOOKUP($B54,[1]Foglio1!$A$6:$D$44904,4,FALSE),"")</f>
        <v>90.13</v>
      </c>
      <c r="AO54" s="11" t="s">
        <v>81</v>
      </c>
      <c r="AP54" s="11" t="s">
        <v>81</v>
      </c>
      <c r="AQ54" s="11" t="s">
        <v>81</v>
      </c>
      <c r="AR54" s="11" t="s">
        <v>81</v>
      </c>
    </row>
    <row r="55" spans="1:44" ht="20.100000000000001" customHeight="1" x14ac:dyDescent="0.25">
      <c r="A55" s="43" t="str">
        <f t="shared" si="0"/>
        <v>L_1C.12.010.0030.f</v>
      </c>
      <c r="B55" s="14" t="str">
        <f>IF(ISBLANK(H55),"",IF(H55="LAVORO","",CLASSI!B56))</f>
        <v/>
      </c>
      <c r="C55" s="14" t="str">
        <f>IF(ISBLANK(H55),"",IF(H55="LAVORO","",VLOOKUP($B55,CLASSI!$B$3:$C$1048576,2,FALSE)))</f>
        <v/>
      </c>
      <c r="D55" s="27" t="str">
        <f t="shared" si="1"/>
        <v/>
      </c>
      <c r="E55" s="27" t="str">
        <f t="shared" si="5"/>
        <v/>
      </c>
      <c r="F55" s="27" t="str">
        <f t="shared" si="3"/>
        <v>CODICE LV</v>
      </c>
      <c r="G55" s="27" t="str">
        <f t="shared" si="6"/>
        <v xml:space="preserve">LAVORO: Posa, giunti a bicchiere e anello elastomerico. Escluso: scavo; piano di appoggio; rinfianco; riempimento.
</v>
      </c>
      <c r="H55" s="9" t="s">
        <v>36</v>
      </c>
      <c r="I55" s="9" t="s">
        <v>169</v>
      </c>
      <c r="J55" s="9" t="s">
        <v>221</v>
      </c>
      <c r="K55" s="64" t="s">
        <v>423</v>
      </c>
      <c r="L55" s="11" t="s">
        <v>81</v>
      </c>
      <c r="M55" s="11" t="s">
        <v>81</v>
      </c>
      <c r="N55" s="11" t="s">
        <v>81</v>
      </c>
      <c r="O55" s="11" t="s">
        <v>81</v>
      </c>
      <c r="P55" s="10" t="str">
        <f>IFERROR(VLOOKUP($B55,[1]Foglio1!$A$6:$D$44904,3,FALSE),"nd")</f>
        <v>nd</v>
      </c>
      <c r="Q55" s="9">
        <v>1</v>
      </c>
      <c r="R55" s="11" t="str">
        <f>IF(H55="LAVORO","nd",IF(VLOOKUP(B55,'DIMENSIONI OP'!A:E,4,FALSE)="","nd",VLOOKUP(B55,'DIMENSIONI OP'!A:E,4,FALSE)))</f>
        <v>nd</v>
      </c>
      <c r="S55" s="9" t="str">
        <f>IF(H55="LAVORO","nd",IF(VLOOKUP(B55,'PRESTAZIONI OP'!A:E,4,FALSE)="","nd",VLOOKUP(B55,'PRESTAZIONI OP'!A:E,4,FALSE)))</f>
        <v>nd</v>
      </c>
      <c r="T55" s="9" t="str">
        <f>IF(H55="LAVORO","nd",IF(VLOOKUP(B55,'PARAM FISICI OP'!A:E,4,FALSE)="","nd",VLOOKUP(B55,'PARAM FISICI OP'!A:E,4,FALSE)))</f>
        <v>nd</v>
      </c>
      <c r="U55" s="11" t="s">
        <v>81</v>
      </c>
      <c r="V55" s="11" t="s">
        <v>419</v>
      </c>
      <c r="W55" s="11" t="s">
        <v>81</v>
      </c>
      <c r="X55" s="11" t="s">
        <v>81</v>
      </c>
      <c r="Y55" s="9" t="s">
        <v>81</v>
      </c>
      <c r="Z55" s="9" t="s">
        <v>81</v>
      </c>
      <c r="AA55" s="9" t="str">
        <f>IF(AND(L55="nd",'DIMENSIONI OP'!E56="",'PRESTAZIONI OP'!E56="",'PARAM FISICI OP'!E56="",Z55="nd"),"nd",
IF(L55="nd","",L55)
&amp;IF('DIMENSIONI OP'!E56="","",IF(L55="nd",'DIMENSIONI OP'!E56,", "&amp;'DIMENSIONI OP'!E56))
&amp;IF('PRESTAZIONI OP'!E56="","",IF(AND(L55="nd",'DIMENSIONI OP'!E56=""),'PRESTAZIONI OP'!E56,", "&amp;'PRESTAZIONI OP'!E56))
&amp;IF('PARAM FISICI OP'!E56="","",IF(AND(L55="nd",'DIMENSIONI OP'!E56="",'PRESTAZIONI OP'!E56=""),'PARAM FISICI OP'!E56,", "&amp;'PARAM FISICI OP'!E56))
&amp;IF(Z55="nd","",IF(AND(L55="nd",'DIMENSIONI OP'!E56="",'PRESTAZIONI OP'!E56="",'PARAM FISICI OP'!E56=""),Z55,", "&amp;Z55)))</f>
        <v>nd</v>
      </c>
      <c r="AB55" s="9" t="s">
        <v>81</v>
      </c>
      <c r="AC55" s="9" t="s">
        <v>81</v>
      </c>
      <c r="AD55" s="9" t="s">
        <v>81</v>
      </c>
      <c r="AE55" s="9" t="s">
        <v>81</v>
      </c>
      <c r="AF55" s="42" t="s">
        <v>81</v>
      </c>
      <c r="AG55" s="42" t="s">
        <v>81</v>
      </c>
      <c r="AH55" s="42" t="s">
        <v>81</v>
      </c>
      <c r="AI55" s="9" t="s">
        <v>81</v>
      </c>
      <c r="AJ55" s="11" t="s">
        <v>81</v>
      </c>
      <c r="AK55" s="11" t="s">
        <v>497</v>
      </c>
      <c r="AL55" s="65" t="s">
        <v>81</v>
      </c>
      <c r="AM55" s="9" t="s">
        <v>81</v>
      </c>
      <c r="AN55" s="24" t="str">
        <f>IFERROR(VLOOKUP($B55,[1]Foglio1!$A$6:$D$44904,4,FALSE),"")</f>
        <v/>
      </c>
      <c r="AO55" s="11" t="s">
        <v>81</v>
      </c>
      <c r="AP55" s="11" t="s">
        <v>81</v>
      </c>
      <c r="AQ55" s="11" t="s">
        <v>81</v>
      </c>
      <c r="AR55" s="11" t="s">
        <v>81</v>
      </c>
    </row>
    <row r="56" spans="1:44" ht="20.100000000000001" customHeight="1" x14ac:dyDescent="0.25">
      <c r="A56" s="43" t="str">
        <f t="shared" si="0"/>
        <v>O_1C.12.010.0030.g</v>
      </c>
      <c r="B56" s="14" t="str">
        <f>IF(ISBLANK(H56),"",IF(H56="LAVORO","",CLASSI!B57))</f>
        <v>1C.12.010.0030.g</v>
      </c>
      <c r="C56" s="14" t="str">
        <f>IF(ISBLANK(H56),"",IF(H56="LAVORO","",VLOOKUP($B56,CLASSI!$B$3:$C$1048576,2,FALSE)))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600 - s = 12,3</v>
      </c>
      <c r="D56" s="27" t="str">
        <f t="shared" si="1"/>
        <v>CODICE OC</v>
      </c>
      <c r="E56" s="27" t="str">
        <f t="shared" si="5"/>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600 mm, spessore 12,3 mm.
LAVORO: Posain giunti a bicchiere e anello elastomerico. Escluso: scavo; piano di appoggio; rinfianco; riempimento.
SPECIFICHE TECNICHE: temperatura massima permanente 40°.</v>
      </c>
      <c r="F56" s="27" t="str">
        <f t="shared" si="3"/>
        <v>CODICE OP</v>
      </c>
      <c r="G56" s="27" t="str">
        <f t="shared" si="6"/>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600 mm, spessore 12,3 mm.
SPECIFICHE TECNICHE: temperatura massima permanente 40°.</v>
      </c>
      <c r="H56" s="9" t="s">
        <v>35</v>
      </c>
      <c r="I56" s="9" t="s">
        <v>163</v>
      </c>
      <c r="J56" s="9" t="s">
        <v>207</v>
      </c>
      <c r="K56" s="64" t="s">
        <v>419</v>
      </c>
      <c r="L56" s="11" t="s">
        <v>81</v>
      </c>
      <c r="M56" s="11" t="s">
        <v>459</v>
      </c>
      <c r="N56" s="11" t="s">
        <v>421</v>
      </c>
      <c r="O56" s="11" t="s">
        <v>426</v>
      </c>
      <c r="P56" s="10" t="str">
        <f>IFERROR(VLOOKUP($B56,[1]Foglio1!$A$6:$D$44904,3,FALSE),"nd")</f>
        <v>m</v>
      </c>
      <c r="Q56" s="9">
        <v>1</v>
      </c>
      <c r="R56" s="11" t="str">
        <f>IF(H56="LAVORO","nd",IF(VLOOKUP(B56,'DIMENSIONI OP'!A:E,4,FALSE)="","nd",VLOOKUP(B56,'DIMENSIONI OP'!A:E,4,FALSE)))</f>
        <v>nd</v>
      </c>
      <c r="S56" s="9" t="str">
        <f>IF(H56="LAVORO","nd",IF(VLOOKUP(B56,'PRESTAZIONI OP'!A:E,4,FALSE)="","nd",VLOOKUP(B56,'PRESTAZIONI OP'!A:E,4,FALSE)))</f>
        <v>nd</v>
      </c>
      <c r="T56" s="9" t="str">
        <f>IF(H56="LAVORO","nd",IF(VLOOKUP(B56,'PARAM FISICI OP'!A:E,4,FALSE)="","nd",VLOOKUP(B56,'PARAM FISICI OP'!A:E,4,FALSE)))</f>
        <v>nd</v>
      </c>
      <c r="U56" s="11" t="s">
        <v>449</v>
      </c>
      <c r="V56" s="11" t="s">
        <v>81</v>
      </c>
      <c r="W56" s="11" t="s">
        <v>465</v>
      </c>
      <c r="X56" s="11" t="s">
        <v>503</v>
      </c>
      <c r="Y56" s="9" t="s">
        <v>81</v>
      </c>
      <c r="Z56" s="9" t="s">
        <v>81</v>
      </c>
      <c r="AA56" s="9" t="str">
        <f>IF(AND(L56="nd",'DIMENSIONI OP'!E57="",'PRESTAZIONI OP'!E57="",'PARAM FISICI OP'!E57="",Z56="nd"),"nd",
IF(L56="nd","",L56)
&amp;IF('DIMENSIONI OP'!E57="","",IF(L56="nd",'DIMENSIONI OP'!E57,", "&amp;'DIMENSIONI OP'!E57))
&amp;IF('PRESTAZIONI OP'!E57="","",IF(AND(L56="nd",'DIMENSIONI OP'!E57=""),'PRESTAZIONI OP'!E57,", "&amp;'PRESTAZIONI OP'!E57))
&amp;IF('PARAM FISICI OP'!E57="","",IF(AND(L56="nd",'DIMENSIONI OP'!E57="",'PRESTAZIONI OP'!E57=""),'PARAM FISICI OP'!E57,", "&amp;'PARAM FISICI OP'!E57))
&amp;IF(Z56="nd","",IF(AND(L56="nd",'DIMENSIONI OP'!E57="",'PRESTAZIONI OP'!E57="",'PARAM FISICI OP'!E57=""),Z56,", "&amp;Z56)))</f>
        <v>nd</v>
      </c>
      <c r="AB56" s="9" t="s">
        <v>81</v>
      </c>
      <c r="AC56" s="9" t="s">
        <v>81</v>
      </c>
      <c r="AD56" s="9" t="s">
        <v>81</v>
      </c>
      <c r="AE56" s="9" t="s">
        <v>81</v>
      </c>
      <c r="AF56" s="42" t="s">
        <v>81</v>
      </c>
      <c r="AG56" s="42" t="s">
        <v>81</v>
      </c>
      <c r="AH56" s="42" t="s">
        <v>81</v>
      </c>
      <c r="AI56" s="9" t="s">
        <v>81</v>
      </c>
      <c r="AJ56" s="11" t="s">
        <v>81</v>
      </c>
      <c r="AK56" s="11" t="s">
        <v>81</v>
      </c>
      <c r="AL56" s="65" t="s">
        <v>496</v>
      </c>
      <c r="AM56" s="9" t="s">
        <v>576</v>
      </c>
      <c r="AN56" s="24">
        <f>IFERROR(VLOOKUP($B56,[1]Foglio1!$A$6:$D$44904,4,FALSE),"")</f>
        <v>142.25</v>
      </c>
      <c r="AO56" s="11" t="s">
        <v>81</v>
      </c>
      <c r="AP56" s="11" t="s">
        <v>81</v>
      </c>
      <c r="AQ56" s="11" t="s">
        <v>81</v>
      </c>
      <c r="AR56" s="11" t="s">
        <v>81</v>
      </c>
    </row>
    <row r="57" spans="1:44" ht="20.100000000000001" customHeight="1" x14ac:dyDescent="0.25">
      <c r="A57" s="43" t="str">
        <f t="shared" si="0"/>
        <v>L_1C.12.010.0030.g</v>
      </c>
      <c r="B57" s="14" t="str">
        <f>IF(ISBLANK(H57),"",IF(H57="LAVORO","",CLASSI!B58))</f>
        <v/>
      </c>
      <c r="C57" s="14" t="str">
        <f>IF(ISBLANK(H57),"",IF(H57="LAVORO","",VLOOKUP($B57,CLASSI!$B$3:$C$1048576,2,FALSE)))</f>
        <v/>
      </c>
      <c r="D57" s="27" t="str">
        <f t="shared" si="1"/>
        <v/>
      </c>
      <c r="E57" s="27" t="str">
        <f t="shared" si="5"/>
        <v/>
      </c>
      <c r="F57" s="27" t="str">
        <f t="shared" si="3"/>
        <v>CODICE LV</v>
      </c>
      <c r="G57" s="27" t="str">
        <f t="shared" si="6"/>
        <v xml:space="preserve">LAVORO: Posa, giunti a bicchiere e anello elastomerico. Escluso: scavo; piano di appoggio; rinfianco; riempimento.
</v>
      </c>
      <c r="H57" s="9" t="s">
        <v>36</v>
      </c>
      <c r="I57" s="9" t="s">
        <v>169</v>
      </c>
      <c r="J57" s="9" t="s">
        <v>221</v>
      </c>
      <c r="K57" s="64" t="s">
        <v>423</v>
      </c>
      <c r="L57" s="11" t="s">
        <v>81</v>
      </c>
      <c r="M57" s="11" t="s">
        <v>81</v>
      </c>
      <c r="N57" s="11" t="s">
        <v>81</v>
      </c>
      <c r="O57" s="11" t="s">
        <v>81</v>
      </c>
      <c r="P57" s="10" t="str">
        <f>IFERROR(VLOOKUP($B57,[1]Foglio1!$A$6:$D$44904,3,FALSE),"nd")</f>
        <v>nd</v>
      </c>
      <c r="Q57" s="9">
        <v>1</v>
      </c>
      <c r="R57" s="11" t="str">
        <f>IF(H57="LAVORO","nd",IF(VLOOKUP(B57,'DIMENSIONI OP'!A:E,4,FALSE)="","nd",VLOOKUP(B57,'DIMENSIONI OP'!A:E,4,FALSE)))</f>
        <v>nd</v>
      </c>
      <c r="S57" s="9" t="str">
        <f>IF(H57="LAVORO","nd",IF(VLOOKUP(B57,'PRESTAZIONI OP'!A:E,4,FALSE)="","nd",VLOOKUP(B57,'PRESTAZIONI OP'!A:E,4,FALSE)))</f>
        <v>nd</v>
      </c>
      <c r="T57" s="9" t="str">
        <f>IF(H57="LAVORO","nd",IF(VLOOKUP(B57,'PARAM FISICI OP'!A:E,4,FALSE)="","nd",VLOOKUP(B57,'PARAM FISICI OP'!A:E,4,FALSE)))</f>
        <v>nd</v>
      </c>
      <c r="U57" s="11" t="s">
        <v>81</v>
      </c>
      <c r="V57" s="11" t="s">
        <v>419</v>
      </c>
      <c r="W57" s="11" t="s">
        <v>81</v>
      </c>
      <c r="X57" s="11" t="s">
        <v>81</v>
      </c>
      <c r="Y57" s="9" t="s">
        <v>81</v>
      </c>
      <c r="Z57" s="9" t="s">
        <v>81</v>
      </c>
      <c r="AA57" s="9" t="str">
        <f>IF(AND(L57="nd",'DIMENSIONI OP'!E58="",'PRESTAZIONI OP'!E58="",'PARAM FISICI OP'!E58="",Z57="nd"),"nd",
IF(L57="nd","",L57)
&amp;IF('DIMENSIONI OP'!E58="","",IF(L57="nd",'DIMENSIONI OP'!E58,", "&amp;'DIMENSIONI OP'!E58))
&amp;IF('PRESTAZIONI OP'!E58="","",IF(AND(L57="nd",'DIMENSIONI OP'!E58=""),'PRESTAZIONI OP'!E58,", "&amp;'PRESTAZIONI OP'!E58))
&amp;IF('PARAM FISICI OP'!E58="","",IF(AND(L57="nd",'DIMENSIONI OP'!E58="",'PRESTAZIONI OP'!E58=""),'PARAM FISICI OP'!E58,", "&amp;'PARAM FISICI OP'!E58))
&amp;IF(Z57="nd","",IF(AND(L57="nd",'DIMENSIONI OP'!E58="",'PRESTAZIONI OP'!E58="",'PARAM FISICI OP'!E58=""),Z57,", "&amp;Z57)))</f>
        <v>nd</v>
      </c>
      <c r="AB57" s="9" t="s">
        <v>81</v>
      </c>
      <c r="AC57" s="9" t="s">
        <v>81</v>
      </c>
      <c r="AD57" s="9" t="s">
        <v>81</v>
      </c>
      <c r="AE57" s="9" t="s">
        <v>81</v>
      </c>
      <c r="AF57" s="42" t="s">
        <v>81</v>
      </c>
      <c r="AG57" s="42" t="s">
        <v>81</v>
      </c>
      <c r="AH57" s="42" t="s">
        <v>81</v>
      </c>
      <c r="AI57" s="9" t="s">
        <v>81</v>
      </c>
      <c r="AJ57" s="11" t="s">
        <v>81</v>
      </c>
      <c r="AK57" s="11" t="s">
        <v>497</v>
      </c>
      <c r="AL57" s="65" t="s">
        <v>81</v>
      </c>
      <c r="AM57" s="9" t="s">
        <v>81</v>
      </c>
      <c r="AN57" s="24" t="str">
        <f>IFERROR(VLOOKUP($B57,[1]Foglio1!$A$6:$D$44904,4,FALSE),"")</f>
        <v/>
      </c>
      <c r="AO57" s="11" t="s">
        <v>81</v>
      </c>
      <c r="AP57" s="11" t="s">
        <v>81</v>
      </c>
      <c r="AQ57" s="11" t="s">
        <v>81</v>
      </c>
      <c r="AR57" s="11" t="s">
        <v>81</v>
      </c>
    </row>
    <row r="58" spans="1:44" ht="20.100000000000001" customHeight="1" x14ac:dyDescent="0.25">
      <c r="A58" s="43" t="str">
        <f t="shared" si="0"/>
        <v>O_1C.12.010.0030.h</v>
      </c>
      <c r="B58" s="14" t="str">
        <f>IF(ISBLANK(H58),"",IF(H58="LAVORO","",CLASSI!B59))</f>
        <v>1C.12.010.0030.h</v>
      </c>
      <c r="C58" s="14" t="str">
        <f>IF(ISBLANK(H58),"",IF(H58="LAVORO","",VLOOKUP($B58,CLASSI!$B$3:$C$1048576,2,FALSE)))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710 - s = 13,9</v>
      </c>
      <c r="D58" s="27" t="str">
        <f t="shared" si="1"/>
        <v>CODICE OC</v>
      </c>
      <c r="E58" s="27" t="str">
        <f t="shared" si="5"/>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710 mm, spessore 13,9 mm.
LAVORO: Posain giunti a bicchiere e anello elastomerico. Escluso: scavo; piano di appoggio; rinfianco; riempimento.
SPECIFICHE TECNICHE: temperatura massima permanente 40°.</v>
      </c>
      <c r="F58" s="27" t="str">
        <f t="shared" si="3"/>
        <v>CODICE OP</v>
      </c>
      <c r="G58" s="27" t="str">
        <f t="shared" si="6"/>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710 mm, spessore 13,9 mm.
SPECIFICHE TECNICHE: temperatura massima permanente 40°.</v>
      </c>
      <c r="H58" s="9" t="s">
        <v>35</v>
      </c>
      <c r="I58" s="9" t="s">
        <v>163</v>
      </c>
      <c r="J58" s="9" t="s">
        <v>207</v>
      </c>
      <c r="K58" s="64" t="s">
        <v>419</v>
      </c>
      <c r="L58" s="11" t="s">
        <v>81</v>
      </c>
      <c r="M58" s="11" t="s">
        <v>459</v>
      </c>
      <c r="N58" s="11" t="s">
        <v>421</v>
      </c>
      <c r="O58" s="11" t="s">
        <v>426</v>
      </c>
      <c r="P58" s="10" t="str">
        <f>IFERROR(VLOOKUP($B58,[1]Foglio1!$A$6:$D$44904,3,FALSE),"nd")</f>
        <v>m</v>
      </c>
      <c r="Q58" s="9">
        <v>1</v>
      </c>
      <c r="R58" s="11" t="str">
        <f>IF(H58="LAVORO","nd",IF(VLOOKUP(B58,'DIMENSIONI OP'!A:E,4,FALSE)="","nd",VLOOKUP(B58,'DIMENSIONI OP'!A:E,4,FALSE)))</f>
        <v>nd</v>
      </c>
      <c r="S58" s="9" t="str">
        <f>IF(H58="LAVORO","nd",IF(VLOOKUP(B58,'PRESTAZIONI OP'!A:E,4,FALSE)="","nd",VLOOKUP(B58,'PRESTAZIONI OP'!A:E,4,FALSE)))</f>
        <v>nd</v>
      </c>
      <c r="T58" s="9" t="str">
        <f>IF(H58="LAVORO","nd",IF(VLOOKUP(B58,'PARAM FISICI OP'!A:E,4,FALSE)="","nd",VLOOKUP(B58,'PARAM FISICI OP'!A:E,4,FALSE)))</f>
        <v>nd</v>
      </c>
      <c r="U58" s="11" t="s">
        <v>449</v>
      </c>
      <c r="V58" s="11" t="s">
        <v>81</v>
      </c>
      <c r="W58" s="11" t="s">
        <v>465</v>
      </c>
      <c r="X58" s="11" t="s">
        <v>504</v>
      </c>
      <c r="Y58" s="9" t="s">
        <v>81</v>
      </c>
      <c r="Z58" s="9" t="s">
        <v>81</v>
      </c>
      <c r="AA58" s="9" t="str">
        <f>IF(AND(L58="nd",'DIMENSIONI OP'!E59="",'PRESTAZIONI OP'!E59="",'PARAM FISICI OP'!E59="",Z58="nd"),"nd",
IF(L58="nd","",L58)
&amp;IF('DIMENSIONI OP'!E59="","",IF(L58="nd",'DIMENSIONI OP'!E59,", "&amp;'DIMENSIONI OP'!E59))
&amp;IF('PRESTAZIONI OP'!E59="","",IF(AND(L58="nd",'DIMENSIONI OP'!E59=""),'PRESTAZIONI OP'!E59,", "&amp;'PRESTAZIONI OP'!E59))
&amp;IF('PARAM FISICI OP'!E59="","",IF(AND(L58="nd",'DIMENSIONI OP'!E59="",'PRESTAZIONI OP'!E59=""),'PARAM FISICI OP'!E59,", "&amp;'PARAM FISICI OP'!E59))
&amp;IF(Z58="nd","",IF(AND(L58="nd",'DIMENSIONI OP'!E59="",'PRESTAZIONI OP'!E59="",'PARAM FISICI OP'!E59=""),Z58,", "&amp;Z58)))</f>
        <v>nd</v>
      </c>
      <c r="AB58" s="9" t="s">
        <v>81</v>
      </c>
      <c r="AC58" s="9" t="s">
        <v>81</v>
      </c>
      <c r="AD58" s="9" t="s">
        <v>81</v>
      </c>
      <c r="AE58" s="9" t="s">
        <v>81</v>
      </c>
      <c r="AF58" s="42" t="s">
        <v>81</v>
      </c>
      <c r="AG58" s="42" t="s">
        <v>81</v>
      </c>
      <c r="AH58" s="42" t="s">
        <v>81</v>
      </c>
      <c r="AI58" s="9" t="s">
        <v>81</v>
      </c>
      <c r="AJ58" s="11" t="s">
        <v>81</v>
      </c>
      <c r="AK58" s="11" t="s">
        <v>81</v>
      </c>
      <c r="AL58" s="65" t="s">
        <v>496</v>
      </c>
      <c r="AM58" s="9" t="s">
        <v>576</v>
      </c>
      <c r="AN58" s="24">
        <f>IFERROR(VLOOKUP($B58,[1]Foglio1!$A$6:$D$44904,4,FALSE),"")</f>
        <v>229.28</v>
      </c>
      <c r="AO58" s="11" t="s">
        <v>81</v>
      </c>
      <c r="AP58" s="11" t="s">
        <v>81</v>
      </c>
      <c r="AQ58" s="11" t="s">
        <v>81</v>
      </c>
      <c r="AR58" s="11" t="s">
        <v>81</v>
      </c>
    </row>
    <row r="59" spans="1:44" ht="20.100000000000001" customHeight="1" x14ac:dyDescent="0.25">
      <c r="A59" s="43" t="str">
        <f t="shared" si="0"/>
        <v>L_1C.12.010.0030.h</v>
      </c>
      <c r="B59" s="14" t="str">
        <f>IF(ISBLANK(H59),"",IF(H59="LAVORO","",CLASSI!B60))</f>
        <v/>
      </c>
      <c r="C59" s="14" t="str">
        <f>IF(ISBLANK(H59),"",IF(H59="LAVORO","",VLOOKUP($B59,CLASSI!$B$3:$C$1048576,2,FALSE)))</f>
        <v/>
      </c>
      <c r="D59" s="27" t="str">
        <f t="shared" si="1"/>
        <v/>
      </c>
      <c r="E59" s="27" t="str">
        <f t="shared" si="5"/>
        <v/>
      </c>
      <c r="F59" s="27" t="str">
        <f t="shared" si="3"/>
        <v>CODICE LV</v>
      </c>
      <c r="G59" s="27" t="str">
        <f t="shared" si="6"/>
        <v xml:space="preserve">LAVORO: Posa, giunti a bicchiere e anello elastomerico. Escluso: scavo; piano di appoggio; rinfianco; riempimento.
</v>
      </c>
      <c r="H59" s="9" t="s">
        <v>36</v>
      </c>
      <c r="I59" s="9" t="s">
        <v>169</v>
      </c>
      <c r="J59" s="9" t="s">
        <v>221</v>
      </c>
      <c r="K59" s="64" t="s">
        <v>423</v>
      </c>
      <c r="L59" s="11" t="s">
        <v>81</v>
      </c>
      <c r="M59" s="11" t="s">
        <v>81</v>
      </c>
      <c r="N59" s="11" t="s">
        <v>81</v>
      </c>
      <c r="O59" s="11" t="s">
        <v>81</v>
      </c>
      <c r="P59" s="10" t="str">
        <f>IFERROR(VLOOKUP($B59,[1]Foglio1!$A$6:$D$44904,3,FALSE),"nd")</f>
        <v>nd</v>
      </c>
      <c r="Q59" s="9">
        <v>1</v>
      </c>
      <c r="R59" s="11" t="str">
        <f>IF(H59="LAVORO","nd",IF(VLOOKUP(B59,'DIMENSIONI OP'!A:E,4,FALSE)="","nd",VLOOKUP(B59,'DIMENSIONI OP'!A:E,4,FALSE)))</f>
        <v>nd</v>
      </c>
      <c r="S59" s="9" t="str">
        <f>IF(H59="LAVORO","nd",IF(VLOOKUP(B59,'PRESTAZIONI OP'!A:E,4,FALSE)="","nd",VLOOKUP(B59,'PRESTAZIONI OP'!A:E,4,FALSE)))</f>
        <v>nd</v>
      </c>
      <c r="T59" s="9" t="str">
        <f>IF(H59="LAVORO","nd",IF(VLOOKUP(B59,'PARAM FISICI OP'!A:E,4,FALSE)="","nd",VLOOKUP(B59,'PARAM FISICI OP'!A:E,4,FALSE)))</f>
        <v>nd</v>
      </c>
      <c r="U59" s="11" t="s">
        <v>81</v>
      </c>
      <c r="V59" s="11" t="s">
        <v>419</v>
      </c>
      <c r="W59" s="11" t="s">
        <v>81</v>
      </c>
      <c r="X59" s="11" t="s">
        <v>81</v>
      </c>
      <c r="Y59" s="9" t="s">
        <v>81</v>
      </c>
      <c r="Z59" s="9" t="s">
        <v>81</v>
      </c>
      <c r="AA59" s="9" t="str">
        <f>IF(AND(L59="nd",'DIMENSIONI OP'!E60="",'PRESTAZIONI OP'!E60="",'PARAM FISICI OP'!E60="",Z59="nd"),"nd",
IF(L59="nd","",L59)
&amp;IF('DIMENSIONI OP'!E60="","",IF(L59="nd",'DIMENSIONI OP'!E60,", "&amp;'DIMENSIONI OP'!E60))
&amp;IF('PRESTAZIONI OP'!E60="","",IF(AND(L59="nd",'DIMENSIONI OP'!E60=""),'PRESTAZIONI OP'!E60,", "&amp;'PRESTAZIONI OP'!E60))
&amp;IF('PARAM FISICI OP'!E60="","",IF(AND(L59="nd",'DIMENSIONI OP'!E60="",'PRESTAZIONI OP'!E60=""),'PARAM FISICI OP'!E60,", "&amp;'PARAM FISICI OP'!E60))
&amp;IF(Z59="nd","",IF(AND(L59="nd",'DIMENSIONI OP'!E60="",'PRESTAZIONI OP'!E60="",'PARAM FISICI OP'!E60=""),Z59,", "&amp;Z59)))</f>
        <v>nd</v>
      </c>
      <c r="AB59" s="9" t="s">
        <v>81</v>
      </c>
      <c r="AC59" s="9" t="s">
        <v>81</v>
      </c>
      <c r="AD59" s="9" t="s">
        <v>81</v>
      </c>
      <c r="AE59" s="9" t="s">
        <v>81</v>
      </c>
      <c r="AF59" s="42" t="s">
        <v>81</v>
      </c>
      <c r="AG59" s="42" t="s">
        <v>81</v>
      </c>
      <c r="AH59" s="42" t="s">
        <v>81</v>
      </c>
      <c r="AI59" s="9" t="s">
        <v>81</v>
      </c>
      <c r="AJ59" s="11" t="s">
        <v>81</v>
      </c>
      <c r="AK59" s="11" t="s">
        <v>497</v>
      </c>
      <c r="AL59" s="65" t="s">
        <v>81</v>
      </c>
      <c r="AM59" s="9" t="s">
        <v>81</v>
      </c>
      <c r="AN59" s="24" t="str">
        <f>IFERROR(VLOOKUP($B59,[1]Foglio1!$A$6:$D$44904,4,FALSE),"")</f>
        <v/>
      </c>
      <c r="AO59" s="11" t="s">
        <v>81</v>
      </c>
      <c r="AP59" s="11" t="s">
        <v>81</v>
      </c>
      <c r="AQ59" s="11" t="s">
        <v>81</v>
      </c>
      <c r="AR59" s="11" t="s">
        <v>81</v>
      </c>
    </row>
    <row r="60" spans="1:44" ht="20.100000000000001" customHeight="1" x14ac:dyDescent="0.25">
      <c r="A60" s="43" t="str">
        <f t="shared" si="0"/>
        <v>O_1C.12.010.0030.i</v>
      </c>
      <c r="B60" s="14" t="str">
        <f>IF(ISBLANK(H60),"",IF(H60="LAVORO","",CLASSI!B61))</f>
        <v>1C.12.010.0030.i</v>
      </c>
      <c r="C60" s="14" t="str">
        <f>IF(ISBLANK(H60),"",IF(H60="LAVORO","",VLOOKUP($B60,CLASSI!$B$3:$C$1048576,2,FALSE)))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800 - s = 15,7</v>
      </c>
      <c r="D60" s="27" t="str">
        <f t="shared" si="1"/>
        <v>CODICE OC</v>
      </c>
      <c r="E60" s="27" t="str">
        <f t="shared" si="5"/>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800 mm, spessore 15,7 mm.
LAVORO: Posain giunti a bicchiere e anello elastomerico. Escluso: scavo; piano di appoggio; rinfianco; riempimento.
SPECIFICHE TECNICHE: temperatura massima permanente 40°.</v>
      </c>
      <c r="F60" s="27" t="str">
        <f t="shared" si="3"/>
        <v>CODICE OP</v>
      </c>
      <c r="G60" s="27" t="str">
        <f t="shared" si="6"/>
        <v>OPERA: Tubazioni di scarico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800 mm, spessore 15,7 mm.
SPECIFICHE TECNICHE: temperatura massima permanente 40°.</v>
      </c>
      <c r="H60" s="9" t="s">
        <v>35</v>
      </c>
      <c r="I60" s="9" t="s">
        <v>163</v>
      </c>
      <c r="J60" s="9" t="s">
        <v>207</v>
      </c>
      <c r="K60" s="64" t="s">
        <v>419</v>
      </c>
      <c r="L60" s="11" t="s">
        <v>81</v>
      </c>
      <c r="M60" s="11" t="s">
        <v>459</v>
      </c>
      <c r="N60" s="11" t="s">
        <v>421</v>
      </c>
      <c r="O60" s="11" t="s">
        <v>426</v>
      </c>
      <c r="P60" s="10" t="str">
        <f>IFERROR(VLOOKUP($B60,[1]Foglio1!$A$6:$D$44904,3,FALSE),"nd")</f>
        <v>m</v>
      </c>
      <c r="Q60" s="9">
        <v>1</v>
      </c>
      <c r="R60" s="11" t="str">
        <f>IF(H60="LAVORO","nd",IF(VLOOKUP(B60,'DIMENSIONI OP'!A:E,4,FALSE)="","nd",VLOOKUP(B60,'DIMENSIONI OP'!A:E,4,FALSE)))</f>
        <v>nd</v>
      </c>
      <c r="S60" s="9" t="str">
        <f>IF(H60="LAVORO","nd",IF(VLOOKUP(B60,'PRESTAZIONI OP'!A:E,4,FALSE)="","nd",VLOOKUP(B60,'PRESTAZIONI OP'!A:E,4,FALSE)))</f>
        <v>nd</v>
      </c>
      <c r="T60" s="9" t="str">
        <f>IF(H60="LAVORO","nd",IF(VLOOKUP(B60,'PARAM FISICI OP'!A:E,4,FALSE)="","nd",VLOOKUP(B60,'PARAM FISICI OP'!A:E,4,FALSE)))</f>
        <v>nd</v>
      </c>
      <c r="U60" s="11" t="s">
        <v>449</v>
      </c>
      <c r="V60" s="11" t="s">
        <v>81</v>
      </c>
      <c r="W60" s="11" t="s">
        <v>465</v>
      </c>
      <c r="X60" s="11" t="s">
        <v>505</v>
      </c>
      <c r="Y60" s="9" t="s">
        <v>81</v>
      </c>
      <c r="Z60" s="9" t="s">
        <v>81</v>
      </c>
      <c r="AA60" s="9" t="str">
        <f>IF(AND(L60="nd",'DIMENSIONI OP'!E61="",'PRESTAZIONI OP'!E61="",'PARAM FISICI OP'!E61="",Z60="nd"),"nd",
IF(L60="nd","",L60)
&amp;IF('DIMENSIONI OP'!E61="","",IF(L60="nd",'DIMENSIONI OP'!E61,", "&amp;'DIMENSIONI OP'!E61))
&amp;IF('PRESTAZIONI OP'!E61="","",IF(AND(L60="nd",'DIMENSIONI OP'!E61=""),'PRESTAZIONI OP'!E61,", "&amp;'PRESTAZIONI OP'!E61))
&amp;IF('PARAM FISICI OP'!E61="","",IF(AND(L60="nd",'DIMENSIONI OP'!E61="",'PRESTAZIONI OP'!E61=""),'PARAM FISICI OP'!E61,", "&amp;'PARAM FISICI OP'!E61))
&amp;IF(Z60="nd","",IF(AND(L60="nd",'DIMENSIONI OP'!E61="",'PRESTAZIONI OP'!E61="",'PARAM FISICI OP'!E61=""),Z60,", "&amp;Z60)))</f>
        <v>nd</v>
      </c>
      <c r="AB60" s="9" t="s">
        <v>81</v>
      </c>
      <c r="AC60" s="9" t="s">
        <v>81</v>
      </c>
      <c r="AD60" s="9" t="s">
        <v>81</v>
      </c>
      <c r="AE60" s="9" t="s">
        <v>81</v>
      </c>
      <c r="AF60" s="42" t="s">
        <v>81</v>
      </c>
      <c r="AG60" s="42" t="s">
        <v>81</v>
      </c>
      <c r="AH60" s="42" t="s">
        <v>81</v>
      </c>
      <c r="AI60" s="9" t="s">
        <v>81</v>
      </c>
      <c r="AJ60" s="11" t="s">
        <v>81</v>
      </c>
      <c r="AK60" s="11" t="s">
        <v>81</v>
      </c>
      <c r="AL60" s="65" t="s">
        <v>496</v>
      </c>
      <c r="AM60" s="9" t="s">
        <v>576</v>
      </c>
      <c r="AN60" s="24">
        <f>IFERROR(VLOOKUP($B60,[1]Foglio1!$A$6:$D$44904,4,FALSE),"")</f>
        <v>287.38</v>
      </c>
      <c r="AO60" s="11" t="s">
        <v>81</v>
      </c>
      <c r="AP60" s="11" t="s">
        <v>81</v>
      </c>
      <c r="AQ60" s="11" t="s">
        <v>81</v>
      </c>
      <c r="AR60" s="11" t="s">
        <v>81</v>
      </c>
    </row>
    <row r="61" spans="1:44" ht="20.100000000000001" customHeight="1" x14ac:dyDescent="0.25">
      <c r="A61" s="43" t="str">
        <f t="shared" si="0"/>
        <v>L_1C.12.010.0030.i</v>
      </c>
      <c r="B61" s="14" t="str">
        <f>IF(ISBLANK(H61),"",IF(H61="LAVORO","",CLASSI!B62))</f>
        <v/>
      </c>
      <c r="C61" s="14" t="str">
        <f>IF(ISBLANK(H61),"",IF(H61="LAVORO","",VLOOKUP($B61,CLASSI!$B$3:$C$1048576,2,FALSE)))</f>
        <v/>
      </c>
      <c r="D61" s="27" t="str">
        <f t="shared" si="1"/>
        <v/>
      </c>
      <c r="E61" s="27" t="str">
        <f>IF(ISBLANK(H61),"",
IF($H61="LAVORO","",IF(ISBLANK($H61),"",
_xlfn.CONCAT($H61,": ",
REPLACE(($K61),1,1,UPPER(LEFT($K61,1))),
IF($M60="nd","",IF($M60="generico","",", "&amp;($M60))),
IF($N61="nd","",IF($N61="generico",""," in "&amp;($N61))),
IF($O61="nd","",IF($O61="generico","",", finitura "&amp;($O61))),
IF($U61="nd","",IF($U61="generico","",", funzione "&amp;($U61))),
IF($H61="LAVORO","",IF($V61="nd","",", per "&amp;($V61))),
IF($R61="nd","",IF($R61="generico","","; "&amp;$R61)),
IF($S61="nd","",IF($S61="generico","","; "&amp;$S61)),
IF($T61="nd","",IF($T61="generico","","; "&amp;$T61)),
IF($W61="nd","",IF($W61="generico","","; "&amp;($W61))),
IF($AJ61="nd","",". "&amp;"Incluso: "&amp;($AJ61)),
IF($AK61="nd","",". "&amp;"Escluso: "&amp;($AK61)),
".",
CHAR(10),
IF(AND($X61="nd",$Y61="nd"),"", "COMPONENTI: "&amp;
IF($X61="nd",$Y61&amp;".",
($X61)&amp;IF($Y61="nd",".",(", "&amp;($Y61)&amp;".")))),
CHAR(10),
$H62,": ",
REPLACE(($K62),1,1,UPPER(LEFT($K62,1))),
IF($M62="nd","","in "&amp;($M62)),
IF($AJ62="nd","",". "&amp;"Incluso: "&amp;($AJ62)),
IF($AK62="nd","",". "&amp;"Escluso: "&amp;($AK62)),
".",
CHAR(10),
IF(AND($AL61="nd",$AL62="nd"),"",$AL$1&amp;": "&amp;
IF($AL61="nd","",($AL61))&amp;
IF($AL62="nd",".",IF($AL61="nd",($AL62)&amp;".",", "&amp;($AL62)&amp;".")))))))</f>
        <v/>
      </c>
      <c r="F61" s="27" t="str">
        <f t="shared" si="3"/>
        <v>CODICE LV</v>
      </c>
      <c r="G61" s="27" t="str">
        <f t="shared" si="6"/>
        <v xml:space="preserve">LAVORO: Posa, giunti a bicchiere e anello elastomerico. Escluso: scavo; piano di appoggio; rinfianco; riempimento.
</v>
      </c>
      <c r="H61" s="9" t="s">
        <v>36</v>
      </c>
      <c r="I61" s="9" t="s">
        <v>169</v>
      </c>
      <c r="J61" s="9" t="s">
        <v>221</v>
      </c>
      <c r="K61" s="64" t="s">
        <v>423</v>
      </c>
      <c r="L61" s="11" t="s">
        <v>81</v>
      </c>
      <c r="M61" s="11" t="s">
        <v>81</v>
      </c>
      <c r="N61" s="11" t="s">
        <v>81</v>
      </c>
      <c r="O61" s="11" t="s">
        <v>81</v>
      </c>
      <c r="P61" s="10" t="str">
        <f>IFERROR(VLOOKUP($B61,[1]Foglio1!$A$6:$D$44904,3,FALSE),"nd")</f>
        <v>nd</v>
      </c>
      <c r="Q61" s="9">
        <v>1</v>
      </c>
      <c r="R61" s="11" t="str">
        <f>IF(H61="LAVORO","nd",IF(VLOOKUP(B61,'DIMENSIONI OP'!A:E,4,FALSE)="","nd",VLOOKUP(B61,'DIMENSIONI OP'!A:E,4,FALSE)))</f>
        <v>nd</v>
      </c>
      <c r="S61" s="9" t="str">
        <f>IF(H61="LAVORO","nd",IF(VLOOKUP(B61,'PRESTAZIONI OP'!A:E,4,FALSE)="","nd",VLOOKUP(B61,'PRESTAZIONI OP'!A:E,4,FALSE)))</f>
        <v>nd</v>
      </c>
      <c r="T61" s="9" t="str">
        <f>IF(H61="LAVORO","nd",IF(VLOOKUP(B61,'PARAM FISICI OP'!A:E,4,FALSE)="","nd",VLOOKUP(B61,'PARAM FISICI OP'!A:E,4,FALSE)))</f>
        <v>nd</v>
      </c>
      <c r="U61" s="11" t="s">
        <v>81</v>
      </c>
      <c r="V61" s="11" t="s">
        <v>419</v>
      </c>
      <c r="W61" s="11" t="s">
        <v>81</v>
      </c>
      <c r="X61" s="11" t="s">
        <v>81</v>
      </c>
      <c r="Y61" s="9" t="s">
        <v>81</v>
      </c>
      <c r="Z61" s="9" t="s">
        <v>81</v>
      </c>
      <c r="AA61" s="9" t="str">
        <f>IF(AND(L61="nd",'DIMENSIONI OP'!E62="",'PRESTAZIONI OP'!E62="",'PARAM FISICI OP'!E62="",Z61="nd"),"nd",
IF(L61="nd","",L61)
&amp;IF('DIMENSIONI OP'!E62="","",IF(L61="nd",'DIMENSIONI OP'!E62,", "&amp;'DIMENSIONI OP'!E62))
&amp;IF('PRESTAZIONI OP'!E62="","",IF(AND(L61="nd",'DIMENSIONI OP'!E62=""),'PRESTAZIONI OP'!E62,", "&amp;'PRESTAZIONI OP'!E62))
&amp;IF('PARAM FISICI OP'!E62="","",IF(AND(L61="nd",'DIMENSIONI OP'!E62="",'PRESTAZIONI OP'!E62=""),'PARAM FISICI OP'!E62,", "&amp;'PARAM FISICI OP'!E62))
&amp;IF(Z61="nd","",IF(AND(L61="nd",'DIMENSIONI OP'!E62="",'PRESTAZIONI OP'!E62="",'PARAM FISICI OP'!E62=""),Z61,", "&amp;Z61)))</f>
        <v>nd</v>
      </c>
      <c r="AB61" s="9" t="s">
        <v>81</v>
      </c>
      <c r="AC61" s="9" t="s">
        <v>81</v>
      </c>
      <c r="AD61" s="9" t="s">
        <v>81</v>
      </c>
      <c r="AE61" s="9" t="s">
        <v>81</v>
      </c>
      <c r="AF61" s="42" t="s">
        <v>81</v>
      </c>
      <c r="AG61" s="42" t="s">
        <v>81</v>
      </c>
      <c r="AH61" s="42" t="s">
        <v>81</v>
      </c>
      <c r="AI61" s="9" t="s">
        <v>81</v>
      </c>
      <c r="AJ61" s="11" t="s">
        <v>81</v>
      </c>
      <c r="AK61" s="11" t="s">
        <v>497</v>
      </c>
      <c r="AL61" s="65" t="s">
        <v>81</v>
      </c>
      <c r="AM61" s="9" t="s">
        <v>81</v>
      </c>
      <c r="AN61" s="24" t="str">
        <f>IFERROR(VLOOKUP($B61,[1]Foglio1!$A$6:$D$44904,4,FALSE),"")</f>
        <v/>
      </c>
      <c r="AO61" s="11" t="s">
        <v>81</v>
      </c>
      <c r="AP61" s="11" t="s">
        <v>81</v>
      </c>
      <c r="AQ61" s="11" t="s">
        <v>81</v>
      </c>
      <c r="AR61" s="11" t="s">
        <v>81</v>
      </c>
    </row>
    <row r="62" spans="1:44" ht="20.100000000000001" customHeight="1" x14ac:dyDescent="0.25">
      <c r="A62" s="43" t="str">
        <f t="shared" si="0"/>
        <v>O_1C.12.010.0030.j</v>
      </c>
      <c r="B62" s="14" t="str">
        <f>IF(ISBLANK(H62),"",IF(H62="LAVORO","",CLASSI!B63))</f>
        <v>1C.12.010.0030.j</v>
      </c>
      <c r="C62" s="14" t="str">
        <f>IF(ISBLANK(H62),"",IF(H62="LAVORO","",VLOOKUP($B62,CLASSI!$B$3:$C$1048576,2,FALSE)))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900 - s = 17,6</v>
      </c>
      <c r="D62" s="27" t="str">
        <f t="shared" si="1"/>
        <v>CODICE OC</v>
      </c>
      <c r="E62" s="27" t="str">
        <f t="shared" si="2"/>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900 mm, spessore 17,6 mm.
LAVORO: Posa. Escluso: scavo; piano di appoggio; rinfianco; riempimento.
SPECIFICHE TECNICHE: temperatura massima permanente 40°.</v>
      </c>
      <c r="F62" s="27" t="str">
        <f t="shared" si="3"/>
        <v>CODICE OP</v>
      </c>
      <c r="G62" s="27" t="str">
        <f t="shared" si="4"/>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900 mm, spessore 17,6 mm.
SPECIFICHE TECNICHE: temperatura massima permanente 40°.</v>
      </c>
      <c r="H62" s="9" t="s">
        <v>35</v>
      </c>
      <c r="I62" s="9" t="s">
        <v>163</v>
      </c>
      <c r="J62" s="9" t="s">
        <v>207</v>
      </c>
      <c r="K62" s="64" t="s">
        <v>419</v>
      </c>
      <c r="L62" s="11" t="s">
        <v>81</v>
      </c>
      <c r="M62" s="11" t="s">
        <v>459</v>
      </c>
      <c r="N62" s="11" t="s">
        <v>421</v>
      </c>
      <c r="O62" s="11" t="s">
        <v>426</v>
      </c>
      <c r="P62" s="10" t="str">
        <f>IFERROR(VLOOKUP($B62,[1]Foglio1!$A$6:$D$44904,3,FALSE),"nd")</f>
        <v>m</v>
      </c>
      <c r="Q62" s="9">
        <v>1</v>
      </c>
      <c r="R62" s="11" t="str">
        <f>IF(H62="LAVORO","nd",IF(VLOOKUP(B62,'DIMENSIONI OP'!A:E,4,FALSE)="","nd",VLOOKUP(B62,'DIMENSIONI OP'!A:E,4,FALSE)))</f>
        <v>nd</v>
      </c>
      <c r="S62" s="9" t="str">
        <f>IF(H62="LAVORO","nd",IF(VLOOKUP(B62,'PRESTAZIONI OP'!A:E,4,FALSE)="","nd",VLOOKUP(B62,'PRESTAZIONI OP'!A:E,4,FALSE)))</f>
        <v>nd</v>
      </c>
      <c r="T62" s="9" t="str">
        <f>IF(H62="LAVORO","nd",IF(VLOOKUP(B62,'PARAM FISICI OP'!A:E,4,FALSE)="","nd",VLOOKUP(B62,'PARAM FISICI OP'!A:E,4,FALSE)))</f>
        <v>nd</v>
      </c>
      <c r="U62" s="11" t="s">
        <v>449</v>
      </c>
      <c r="V62" s="11" t="s">
        <v>81</v>
      </c>
      <c r="W62" s="11" t="s">
        <v>465</v>
      </c>
      <c r="X62" s="11" t="s">
        <v>506</v>
      </c>
      <c r="Y62" s="9" t="s">
        <v>81</v>
      </c>
      <c r="Z62" s="9" t="s">
        <v>81</v>
      </c>
      <c r="AA62" s="9" t="str">
        <f>IF(AND(L62="nd",'DIMENSIONI OP'!E63="",'PRESTAZIONI OP'!E63="",'PARAM FISICI OP'!E63="",Z62="nd"),"nd",
IF(L62="nd","",L62)
&amp;IF('DIMENSIONI OP'!E63="","",IF(L62="nd",'DIMENSIONI OP'!E63,", "&amp;'DIMENSIONI OP'!E63))
&amp;IF('PRESTAZIONI OP'!E63="","",IF(AND(L62="nd",'DIMENSIONI OP'!E63=""),'PRESTAZIONI OP'!E63,", "&amp;'PRESTAZIONI OP'!E63))
&amp;IF('PARAM FISICI OP'!E63="","",IF(AND(L62="nd",'DIMENSIONI OP'!E63="",'PRESTAZIONI OP'!E63=""),'PARAM FISICI OP'!E63,", "&amp;'PARAM FISICI OP'!E63))
&amp;IF(Z62="nd","",IF(AND(L62="nd",'DIMENSIONI OP'!E63="",'PRESTAZIONI OP'!E63="",'PARAM FISICI OP'!E63=""),Z62,", "&amp;Z62)))</f>
        <v>nd</v>
      </c>
      <c r="AB62" s="9" t="s">
        <v>81</v>
      </c>
      <c r="AC62" s="9" t="s">
        <v>81</v>
      </c>
      <c r="AD62" s="9" t="s">
        <v>81</v>
      </c>
      <c r="AE62" s="9" t="s">
        <v>81</v>
      </c>
      <c r="AF62" s="42" t="s">
        <v>81</v>
      </c>
      <c r="AG62" s="42" t="s">
        <v>81</v>
      </c>
      <c r="AH62" s="42" t="s">
        <v>81</v>
      </c>
      <c r="AI62" s="9" t="s">
        <v>81</v>
      </c>
      <c r="AJ62" s="11" t="s">
        <v>81</v>
      </c>
      <c r="AK62" s="11" t="s">
        <v>81</v>
      </c>
      <c r="AL62" s="65" t="s">
        <v>496</v>
      </c>
      <c r="AM62" s="9" t="s">
        <v>576</v>
      </c>
      <c r="AN62" s="24">
        <f>IFERROR(VLOOKUP($B62,[1]Foglio1!$A$6:$D$44904,4,FALSE),"")</f>
        <v>370.72</v>
      </c>
      <c r="AO62" s="11" t="s">
        <v>81</v>
      </c>
      <c r="AP62" s="11" t="s">
        <v>81</v>
      </c>
      <c r="AQ62" s="11" t="s">
        <v>81</v>
      </c>
      <c r="AR62" s="11" t="s">
        <v>81</v>
      </c>
    </row>
    <row r="63" spans="1:44" ht="20.100000000000001" customHeight="1" x14ac:dyDescent="0.25">
      <c r="A63" s="43" t="str">
        <f t="shared" si="0"/>
        <v>L_1C.12.010.0030.j</v>
      </c>
      <c r="B63" s="14" t="str">
        <f>IF(ISBLANK(H63),"",IF(H63="LAVORO","",CLASSI!B64))</f>
        <v/>
      </c>
      <c r="C63" s="14" t="str">
        <f>IF(ISBLANK(H63),"",IF(H63="LAVORO","",VLOOKUP($B63,CLASSI!$B$3:$C$1048576,2,FALSE)))</f>
        <v/>
      </c>
      <c r="D63" s="27" t="str">
        <f t="shared" si="1"/>
        <v/>
      </c>
      <c r="E63" s="27" t="str">
        <f t="shared" si="2"/>
        <v/>
      </c>
      <c r="F63" s="27" t="str">
        <f t="shared" si="3"/>
        <v>CODICE LV</v>
      </c>
      <c r="G63" s="27" t="str">
        <f t="shared" si="4"/>
        <v xml:space="preserve">LAVORO: Posa. Escluso: scavo; piano di appoggio; rinfianco; riempimento.
</v>
      </c>
      <c r="H63" s="9" t="s">
        <v>36</v>
      </c>
      <c r="I63" s="9" t="s">
        <v>169</v>
      </c>
      <c r="J63" s="9" t="s">
        <v>221</v>
      </c>
      <c r="K63" s="64" t="s">
        <v>423</v>
      </c>
      <c r="L63" s="11" t="s">
        <v>81</v>
      </c>
      <c r="M63" s="11" t="s">
        <v>81</v>
      </c>
      <c r="N63" s="11" t="s">
        <v>81</v>
      </c>
      <c r="O63" s="11" t="s">
        <v>81</v>
      </c>
      <c r="P63" s="10" t="str">
        <f>IFERROR(VLOOKUP($B63,[1]Foglio1!$A$6:$D$44904,3,FALSE),"nd")</f>
        <v>nd</v>
      </c>
      <c r="Q63" s="9">
        <v>1</v>
      </c>
      <c r="R63" s="11" t="str">
        <f>IF(H63="LAVORO","nd",IF(VLOOKUP(B63,'DIMENSIONI OP'!A:E,4,FALSE)="","nd",VLOOKUP(B63,'DIMENSIONI OP'!A:E,4,FALSE)))</f>
        <v>nd</v>
      </c>
      <c r="S63" s="9" t="str">
        <f>IF(H63="LAVORO","nd",IF(VLOOKUP(B63,'PRESTAZIONI OP'!A:E,4,FALSE)="","nd",VLOOKUP(B63,'PRESTAZIONI OP'!A:E,4,FALSE)))</f>
        <v>nd</v>
      </c>
      <c r="T63" s="9" t="str">
        <f>IF(H63="LAVORO","nd",IF(VLOOKUP(B63,'PARAM FISICI OP'!A:E,4,FALSE)="","nd",VLOOKUP(B63,'PARAM FISICI OP'!A:E,4,FALSE)))</f>
        <v>nd</v>
      </c>
      <c r="U63" s="11" t="s">
        <v>81</v>
      </c>
      <c r="V63" s="11" t="s">
        <v>419</v>
      </c>
      <c r="W63" s="11" t="s">
        <v>81</v>
      </c>
      <c r="X63" s="11" t="s">
        <v>81</v>
      </c>
      <c r="Y63" s="9" t="s">
        <v>81</v>
      </c>
      <c r="Z63" s="9" t="s">
        <v>81</v>
      </c>
      <c r="AA63" s="9" t="str">
        <f>IF(AND(L63="nd",'DIMENSIONI OP'!E64="",'PRESTAZIONI OP'!E64="",'PARAM FISICI OP'!E64="",Z63="nd"),"nd",
IF(L63="nd","",L63)
&amp;IF('DIMENSIONI OP'!E64="","",IF(L63="nd",'DIMENSIONI OP'!E64,", "&amp;'DIMENSIONI OP'!E64))
&amp;IF('PRESTAZIONI OP'!E64="","",IF(AND(L63="nd",'DIMENSIONI OP'!E64=""),'PRESTAZIONI OP'!E64,", "&amp;'PRESTAZIONI OP'!E64))
&amp;IF('PARAM FISICI OP'!E64="","",IF(AND(L63="nd",'DIMENSIONI OP'!E64="",'PRESTAZIONI OP'!E64=""),'PARAM FISICI OP'!E64,", "&amp;'PARAM FISICI OP'!E64))
&amp;IF(Z63="nd","",IF(AND(L63="nd",'DIMENSIONI OP'!E64="",'PRESTAZIONI OP'!E64="",'PARAM FISICI OP'!E64=""),Z63,", "&amp;Z63)))</f>
        <v>nd</v>
      </c>
      <c r="AB63" s="9" t="s">
        <v>81</v>
      </c>
      <c r="AC63" s="9" t="s">
        <v>81</v>
      </c>
      <c r="AD63" s="9" t="s">
        <v>81</v>
      </c>
      <c r="AE63" s="9" t="s">
        <v>81</v>
      </c>
      <c r="AF63" s="42" t="s">
        <v>81</v>
      </c>
      <c r="AG63" s="42" t="s">
        <v>81</v>
      </c>
      <c r="AH63" s="42" t="s">
        <v>81</v>
      </c>
      <c r="AI63" s="9" t="s">
        <v>81</v>
      </c>
      <c r="AJ63" s="11" t="s">
        <v>81</v>
      </c>
      <c r="AK63" s="11" t="s">
        <v>497</v>
      </c>
      <c r="AL63" s="65" t="s">
        <v>81</v>
      </c>
      <c r="AM63" s="9" t="s">
        <v>81</v>
      </c>
      <c r="AN63" s="24" t="str">
        <f>IFERROR(VLOOKUP($B63,[1]Foglio1!$A$6:$D$44904,4,FALSE),"")</f>
        <v/>
      </c>
      <c r="AO63" s="11" t="s">
        <v>81</v>
      </c>
      <c r="AP63" s="11" t="s">
        <v>81</v>
      </c>
      <c r="AQ63" s="11" t="s">
        <v>81</v>
      </c>
      <c r="AR63" s="11" t="s">
        <v>81</v>
      </c>
    </row>
    <row r="64" spans="1:44" ht="20.100000000000001" customHeight="1" x14ac:dyDescent="0.25">
      <c r="A64" s="43" t="str">
        <f t="shared" si="0"/>
        <v>O_1C.12.010.0030.k</v>
      </c>
      <c r="B64" s="14" t="str">
        <f>IF(ISBLANK(H64),"",IF(H64="LAVORO","",CLASSI!B65))</f>
        <v>1C.12.010.0030.k</v>
      </c>
      <c r="C64" s="14" t="str">
        <f>IF(ISBLANK(H64),"",IF(H64="LAVORO","",VLOOKUP($B64,CLASSI!$B$3:$C$1048576,2,FALSE)))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1000 - s = 19,6</v>
      </c>
      <c r="D64" s="27" t="str">
        <f t="shared" si="1"/>
        <v>CODICE OC</v>
      </c>
      <c r="E64" s="27" t="str">
        <f t="shared" si="2"/>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1000 mm, spessore 19,6 mm.
LAVORO: Posa. Escluso: scavo; piano di appoggio; rinfianco; riempimento.
SPECIFICHE TECNICHE: temperatura massima permanente 40°.</v>
      </c>
      <c r="F64" s="27" t="str">
        <f t="shared" si="3"/>
        <v>CODICE OP</v>
      </c>
      <c r="G64" s="27" t="str">
        <f t="shared" si="4"/>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1000 mm, spessore 19,6 mm.
SPECIFICHE TECNICHE: temperatura massima permanente 40°.</v>
      </c>
      <c r="H64" s="9" t="s">
        <v>35</v>
      </c>
      <c r="I64" s="9" t="s">
        <v>163</v>
      </c>
      <c r="J64" s="9" t="s">
        <v>207</v>
      </c>
      <c r="K64" s="64" t="s">
        <v>419</v>
      </c>
      <c r="L64" s="11" t="s">
        <v>81</v>
      </c>
      <c r="M64" s="11" t="s">
        <v>459</v>
      </c>
      <c r="N64" s="11" t="s">
        <v>421</v>
      </c>
      <c r="O64" s="11" t="s">
        <v>426</v>
      </c>
      <c r="P64" s="10" t="str">
        <f>IFERROR(VLOOKUP($B64,[1]Foglio1!$A$6:$D$44904,3,FALSE),"nd")</f>
        <v>m</v>
      </c>
      <c r="Q64" s="9">
        <v>1</v>
      </c>
      <c r="R64" s="11" t="str">
        <f>IF(H64="LAVORO","nd",IF(VLOOKUP(B64,'DIMENSIONI OP'!A:E,4,FALSE)="","nd",VLOOKUP(B64,'DIMENSIONI OP'!A:E,4,FALSE)))</f>
        <v>nd</v>
      </c>
      <c r="S64" s="9" t="str">
        <f>IF(H64="LAVORO","nd",IF(VLOOKUP(B64,'PRESTAZIONI OP'!A:E,4,FALSE)="","nd",VLOOKUP(B64,'PRESTAZIONI OP'!A:E,4,FALSE)))</f>
        <v>nd</v>
      </c>
      <c r="T64" s="9" t="str">
        <f>IF(H64="LAVORO","nd",IF(VLOOKUP(B64,'PARAM FISICI OP'!A:E,4,FALSE)="","nd",VLOOKUP(B64,'PARAM FISICI OP'!A:E,4,FALSE)))</f>
        <v>nd</v>
      </c>
      <c r="U64" s="11" t="s">
        <v>449</v>
      </c>
      <c r="V64" s="11" t="s">
        <v>81</v>
      </c>
      <c r="W64" s="11" t="s">
        <v>465</v>
      </c>
      <c r="X64" s="11" t="s">
        <v>507</v>
      </c>
      <c r="Y64" s="9" t="s">
        <v>81</v>
      </c>
      <c r="Z64" s="9" t="s">
        <v>81</v>
      </c>
      <c r="AA64" s="9" t="str">
        <f>IF(AND(L64="nd",'DIMENSIONI OP'!E65="",'PRESTAZIONI OP'!E65="",'PARAM FISICI OP'!E65="",Z64="nd"),"nd",
IF(L64="nd","",L64)
&amp;IF('DIMENSIONI OP'!E65="","",IF(L64="nd",'DIMENSIONI OP'!E65,", "&amp;'DIMENSIONI OP'!E65))
&amp;IF('PRESTAZIONI OP'!E65="","",IF(AND(L64="nd",'DIMENSIONI OP'!E65=""),'PRESTAZIONI OP'!E65,", "&amp;'PRESTAZIONI OP'!E65))
&amp;IF('PARAM FISICI OP'!E65="","",IF(AND(L64="nd",'DIMENSIONI OP'!E65="",'PRESTAZIONI OP'!E65=""),'PARAM FISICI OP'!E65,", "&amp;'PARAM FISICI OP'!E65))
&amp;IF(Z64="nd","",IF(AND(L64="nd",'DIMENSIONI OP'!E65="",'PRESTAZIONI OP'!E65="",'PARAM FISICI OP'!E65=""),Z64,", "&amp;Z64)))</f>
        <v>nd</v>
      </c>
      <c r="AB64" s="9" t="s">
        <v>81</v>
      </c>
      <c r="AC64" s="9" t="s">
        <v>81</v>
      </c>
      <c r="AD64" s="9" t="s">
        <v>81</v>
      </c>
      <c r="AE64" s="9" t="s">
        <v>81</v>
      </c>
      <c r="AF64" s="42" t="s">
        <v>81</v>
      </c>
      <c r="AG64" s="42" t="s">
        <v>81</v>
      </c>
      <c r="AH64" s="42" t="s">
        <v>81</v>
      </c>
      <c r="AI64" s="9" t="s">
        <v>81</v>
      </c>
      <c r="AJ64" s="11" t="s">
        <v>81</v>
      </c>
      <c r="AK64" s="11" t="s">
        <v>81</v>
      </c>
      <c r="AL64" s="65" t="s">
        <v>496</v>
      </c>
      <c r="AM64" s="9" t="s">
        <v>576</v>
      </c>
      <c r="AN64" s="24">
        <f>IFERROR(VLOOKUP($B64,[1]Foglio1!$A$6:$D$44904,4,FALSE),"")</f>
        <v>458.71</v>
      </c>
      <c r="AO64" s="11" t="s">
        <v>81</v>
      </c>
      <c r="AP64" s="11" t="s">
        <v>81</v>
      </c>
      <c r="AQ64" s="11" t="s">
        <v>81</v>
      </c>
      <c r="AR64" s="11" t="s">
        <v>81</v>
      </c>
    </row>
    <row r="65" spans="1:44" ht="20.100000000000001" customHeight="1" x14ac:dyDescent="0.25">
      <c r="A65" s="43" t="str">
        <f t="shared" si="0"/>
        <v>L_1C.12.010.0030.k</v>
      </c>
      <c r="B65" s="14" t="str">
        <f>IF(ISBLANK(H65),"",IF(H65="LAVORO","",CLASSI!B66))</f>
        <v/>
      </c>
      <c r="C65" s="14" t="str">
        <f>IF(ISBLANK(H65),"",IF(H65="LAVORO","",VLOOKUP($B65,CLASSI!$B$3:$C$1048576,2,FALSE)))</f>
        <v/>
      </c>
      <c r="D65" s="27" t="str">
        <f t="shared" si="1"/>
        <v/>
      </c>
      <c r="E65" s="27" t="str">
        <f t="shared" si="2"/>
        <v/>
      </c>
      <c r="F65" s="27" t="str">
        <f t="shared" si="3"/>
        <v>CODICE LV</v>
      </c>
      <c r="G65" s="27" t="str">
        <f t="shared" si="4"/>
        <v xml:space="preserve">LAVORO: Posa. Escluso: scavo; piano di appoggio; rinfianco; riempimento.
</v>
      </c>
      <c r="H65" s="9" t="s">
        <v>36</v>
      </c>
      <c r="I65" s="9" t="s">
        <v>169</v>
      </c>
      <c r="J65" s="9" t="s">
        <v>221</v>
      </c>
      <c r="K65" s="64" t="s">
        <v>423</v>
      </c>
      <c r="L65" s="11" t="s">
        <v>81</v>
      </c>
      <c r="M65" s="11" t="s">
        <v>81</v>
      </c>
      <c r="N65" s="11" t="s">
        <v>81</v>
      </c>
      <c r="O65" s="11" t="s">
        <v>81</v>
      </c>
      <c r="P65" s="10" t="str">
        <f>IFERROR(VLOOKUP($B65,[1]Foglio1!$A$6:$D$44904,3,FALSE),"nd")</f>
        <v>nd</v>
      </c>
      <c r="Q65" s="9">
        <v>1</v>
      </c>
      <c r="R65" s="11" t="str">
        <f>IF(H65="LAVORO","nd",IF(VLOOKUP(B65,'DIMENSIONI OP'!A:E,4,FALSE)="","nd",VLOOKUP(B65,'DIMENSIONI OP'!A:E,4,FALSE)))</f>
        <v>nd</v>
      </c>
      <c r="S65" s="9" t="str">
        <f>IF(H65="LAVORO","nd",IF(VLOOKUP(B65,'PRESTAZIONI OP'!A:E,4,FALSE)="","nd",VLOOKUP(B65,'PRESTAZIONI OP'!A:E,4,FALSE)))</f>
        <v>nd</v>
      </c>
      <c r="T65" s="9" t="str">
        <f>IF(H65="LAVORO","nd",IF(VLOOKUP(B65,'PARAM FISICI OP'!A:E,4,FALSE)="","nd",VLOOKUP(B65,'PARAM FISICI OP'!A:E,4,FALSE)))</f>
        <v>nd</v>
      </c>
      <c r="U65" s="11" t="s">
        <v>81</v>
      </c>
      <c r="V65" s="11" t="s">
        <v>419</v>
      </c>
      <c r="W65" s="11" t="s">
        <v>81</v>
      </c>
      <c r="X65" s="11" t="s">
        <v>81</v>
      </c>
      <c r="Y65" s="9" t="s">
        <v>81</v>
      </c>
      <c r="Z65" s="9" t="s">
        <v>81</v>
      </c>
      <c r="AA65" s="9" t="str">
        <f>IF(AND(L65="nd",'DIMENSIONI OP'!E66="",'PRESTAZIONI OP'!E66="",'PARAM FISICI OP'!E66="",Z65="nd"),"nd",
IF(L65="nd","",L65)
&amp;IF('DIMENSIONI OP'!E66="","",IF(L65="nd",'DIMENSIONI OP'!E66,", "&amp;'DIMENSIONI OP'!E66))
&amp;IF('PRESTAZIONI OP'!E66="","",IF(AND(L65="nd",'DIMENSIONI OP'!E66=""),'PRESTAZIONI OP'!E66,", "&amp;'PRESTAZIONI OP'!E66))
&amp;IF('PARAM FISICI OP'!E66="","",IF(AND(L65="nd",'DIMENSIONI OP'!E66="",'PRESTAZIONI OP'!E66=""),'PARAM FISICI OP'!E66,", "&amp;'PARAM FISICI OP'!E66))
&amp;IF(Z65="nd","",IF(AND(L65="nd",'DIMENSIONI OP'!E66="",'PRESTAZIONI OP'!E66="",'PARAM FISICI OP'!E66=""),Z65,", "&amp;Z65)))</f>
        <v>nd</v>
      </c>
      <c r="AB65" s="9" t="s">
        <v>81</v>
      </c>
      <c r="AC65" s="9" t="s">
        <v>81</v>
      </c>
      <c r="AD65" s="9" t="s">
        <v>81</v>
      </c>
      <c r="AE65" s="9" t="s">
        <v>81</v>
      </c>
      <c r="AF65" s="42" t="s">
        <v>81</v>
      </c>
      <c r="AG65" s="42" t="s">
        <v>81</v>
      </c>
      <c r="AH65" s="42" t="s">
        <v>81</v>
      </c>
      <c r="AI65" s="9" t="s">
        <v>81</v>
      </c>
      <c r="AJ65" s="11" t="s">
        <v>81</v>
      </c>
      <c r="AK65" s="11" t="s">
        <v>497</v>
      </c>
      <c r="AL65" s="65" t="s">
        <v>81</v>
      </c>
      <c r="AM65" s="9" t="s">
        <v>81</v>
      </c>
      <c r="AN65" s="24" t="str">
        <f>IFERROR(VLOOKUP($B65,[1]Foglio1!$A$6:$D$44904,4,FALSE),"")</f>
        <v/>
      </c>
      <c r="AO65" s="11" t="s">
        <v>81</v>
      </c>
      <c r="AP65" s="11" t="s">
        <v>81</v>
      </c>
      <c r="AQ65" s="11" t="s">
        <v>81</v>
      </c>
      <c r="AR65" s="11" t="s">
        <v>81</v>
      </c>
    </row>
    <row r="66" spans="1:44" ht="20.100000000000001" customHeight="1" x14ac:dyDescent="0.25">
      <c r="A66" s="43" t="str">
        <f t="shared" si="0"/>
        <v>O_1C.12.010.0030.l</v>
      </c>
      <c r="B66" s="14" t="str">
        <f>IF(ISBLANK(H66),"",IF(H66="LAVORO","",CLASSI!B67))</f>
        <v>1C.12.010.0030.l</v>
      </c>
      <c r="C66" s="14" t="str">
        <f>IF(ISBLANK(H66),"",IF(H66="LAVORO","",VLOOKUP($B66,CLASSI!$B$3:$C$1048576,2,FALSE)))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1200 - s = 23,6</v>
      </c>
      <c r="D66" s="27" t="str">
        <f t="shared" si="1"/>
        <v>CODICE OC</v>
      </c>
      <c r="E66" s="27" t="str">
        <f t="shared" si="2"/>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1200 mm, spessore 23,6 mm.
LAVORO: Posa. Escluso: scavo; piano di appoggio; rinfianco; riempimento.
SPECIFICHE TECNICHE: temperatura massima permanente 40°.</v>
      </c>
      <c r="F66" s="27" t="str">
        <f t="shared" si="3"/>
        <v>CODICE OP</v>
      </c>
      <c r="G66" s="27" t="str">
        <f t="shared" si="4"/>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2 KN/m², diametro esterno 1200 mm, spessore 23,6 mm.
SPECIFICHE TECNICHE: temperatura massima permanente 40°.</v>
      </c>
      <c r="H66" s="9" t="s">
        <v>35</v>
      </c>
      <c r="I66" s="9" t="s">
        <v>163</v>
      </c>
      <c r="J66" s="9" t="s">
        <v>207</v>
      </c>
      <c r="K66" s="64" t="s">
        <v>419</v>
      </c>
      <c r="L66" s="11" t="s">
        <v>81</v>
      </c>
      <c r="M66" s="11" t="s">
        <v>459</v>
      </c>
      <c r="N66" s="11" t="s">
        <v>421</v>
      </c>
      <c r="O66" s="11" t="s">
        <v>426</v>
      </c>
      <c r="P66" s="10" t="str">
        <f>IFERROR(VLOOKUP($B66,[1]Foglio1!$A$6:$D$44904,3,FALSE),"nd")</f>
        <v>m</v>
      </c>
      <c r="Q66" s="9">
        <v>1</v>
      </c>
      <c r="R66" s="11" t="str">
        <f>IF(H66="LAVORO","nd",IF(VLOOKUP(B66,'DIMENSIONI OP'!A:E,4,FALSE)="","nd",VLOOKUP(B66,'DIMENSIONI OP'!A:E,4,FALSE)))</f>
        <v>nd</v>
      </c>
      <c r="S66" s="9" t="str">
        <f>IF(H66="LAVORO","nd",IF(VLOOKUP(B66,'PRESTAZIONI OP'!A:E,4,FALSE)="","nd",VLOOKUP(B66,'PRESTAZIONI OP'!A:E,4,FALSE)))</f>
        <v>nd</v>
      </c>
      <c r="T66" s="9" t="str">
        <f>IF(H66="LAVORO","nd",IF(VLOOKUP(B66,'PARAM FISICI OP'!A:E,4,FALSE)="","nd",VLOOKUP(B66,'PARAM FISICI OP'!A:E,4,FALSE)))</f>
        <v>nd</v>
      </c>
      <c r="U66" s="11" t="s">
        <v>449</v>
      </c>
      <c r="V66" s="11" t="s">
        <v>81</v>
      </c>
      <c r="W66" s="11" t="s">
        <v>465</v>
      </c>
      <c r="X66" s="11" t="s">
        <v>508</v>
      </c>
      <c r="Y66" s="9" t="s">
        <v>81</v>
      </c>
      <c r="Z66" s="9" t="s">
        <v>81</v>
      </c>
      <c r="AA66" s="9" t="str">
        <f>IF(AND(L66="nd",'DIMENSIONI OP'!E67="",'PRESTAZIONI OP'!E67="",'PARAM FISICI OP'!E67="",Z66="nd"),"nd",
IF(L66="nd","",L66)
&amp;IF('DIMENSIONI OP'!E67="","",IF(L66="nd",'DIMENSIONI OP'!E67,", "&amp;'DIMENSIONI OP'!E67))
&amp;IF('PRESTAZIONI OP'!E67="","",IF(AND(L66="nd",'DIMENSIONI OP'!E67=""),'PRESTAZIONI OP'!E67,", "&amp;'PRESTAZIONI OP'!E67))
&amp;IF('PARAM FISICI OP'!E67="","",IF(AND(L66="nd",'DIMENSIONI OP'!E67="",'PRESTAZIONI OP'!E67=""),'PARAM FISICI OP'!E67,", "&amp;'PARAM FISICI OP'!E67))
&amp;IF(Z66="nd","",IF(AND(L66="nd",'DIMENSIONI OP'!E67="",'PRESTAZIONI OP'!E67="",'PARAM FISICI OP'!E67=""),Z66,", "&amp;Z66)))</f>
        <v>nd</v>
      </c>
      <c r="AB66" s="9" t="s">
        <v>81</v>
      </c>
      <c r="AC66" s="9" t="s">
        <v>81</v>
      </c>
      <c r="AD66" s="9" t="s">
        <v>81</v>
      </c>
      <c r="AE66" s="9" t="s">
        <v>81</v>
      </c>
      <c r="AF66" s="42" t="s">
        <v>81</v>
      </c>
      <c r="AG66" s="42" t="s">
        <v>81</v>
      </c>
      <c r="AH66" s="42" t="s">
        <v>81</v>
      </c>
      <c r="AI66" s="9" t="s">
        <v>81</v>
      </c>
      <c r="AJ66" s="11" t="s">
        <v>81</v>
      </c>
      <c r="AK66" s="11" t="s">
        <v>81</v>
      </c>
      <c r="AL66" s="65" t="s">
        <v>496</v>
      </c>
      <c r="AM66" s="9" t="s">
        <v>576</v>
      </c>
      <c r="AN66" s="24">
        <f>IFERROR(VLOOKUP($B66,[1]Foglio1!$A$6:$D$44904,4,FALSE),"")</f>
        <v>686.25</v>
      </c>
      <c r="AO66" s="11" t="s">
        <v>81</v>
      </c>
      <c r="AP66" s="11" t="s">
        <v>81</v>
      </c>
      <c r="AQ66" s="11" t="s">
        <v>81</v>
      </c>
      <c r="AR66" s="11" t="s">
        <v>81</v>
      </c>
    </row>
    <row r="67" spans="1:44" ht="20.100000000000001" customHeight="1" x14ac:dyDescent="0.25">
      <c r="A67" s="43" t="str">
        <f t="shared" ref="A67:A130" si="7">MID(H67,1,1)&amp;"_"&amp;IF(H67="OPERA",B67,B66)</f>
        <v>L_1C.12.010.0030.l</v>
      </c>
      <c r="B67" s="14" t="str">
        <f>IF(ISBLANK(H67),"",IF(H67="LAVORO","",CLASSI!B68))</f>
        <v/>
      </c>
      <c r="C67" s="14" t="str">
        <f>IF(ISBLANK(H67),"",IF(H67="LAVORO","",VLOOKUP($B67,CLASSI!$B$3:$C$1048576,2,FALSE)))</f>
        <v/>
      </c>
      <c r="D67" s="27" t="str">
        <f t="shared" si="1"/>
        <v/>
      </c>
      <c r="E67" s="27" t="str">
        <f t="shared" si="2"/>
        <v/>
      </c>
      <c r="F67" s="27" t="str">
        <f t="shared" si="3"/>
        <v>CODICE LV</v>
      </c>
      <c r="G67" s="27" t="str">
        <f t="shared" si="4"/>
        <v xml:space="preserve">LAVORO: Posa. Escluso: scavo; piano di appoggio; rinfianco; riempimento.
</v>
      </c>
      <c r="H67" s="9" t="s">
        <v>36</v>
      </c>
      <c r="I67" s="9" t="s">
        <v>169</v>
      </c>
      <c r="J67" s="9" t="s">
        <v>221</v>
      </c>
      <c r="K67" s="64" t="s">
        <v>423</v>
      </c>
      <c r="L67" s="11" t="s">
        <v>81</v>
      </c>
      <c r="M67" s="11" t="s">
        <v>81</v>
      </c>
      <c r="N67" s="11" t="s">
        <v>81</v>
      </c>
      <c r="O67" s="11" t="s">
        <v>81</v>
      </c>
      <c r="P67" s="10" t="str">
        <f>IFERROR(VLOOKUP($B67,[1]Foglio1!$A$6:$D$44904,3,FALSE),"nd")</f>
        <v>nd</v>
      </c>
      <c r="Q67" s="9">
        <v>1</v>
      </c>
      <c r="R67" s="11" t="str">
        <f>IF(H67="LAVORO","nd",IF(VLOOKUP(B67,'DIMENSIONI OP'!A:E,4,FALSE)="","nd",VLOOKUP(B67,'DIMENSIONI OP'!A:E,4,FALSE)))</f>
        <v>nd</v>
      </c>
      <c r="S67" s="9" t="str">
        <f>IF(H67="LAVORO","nd",IF(VLOOKUP(B67,'PRESTAZIONI OP'!A:E,4,FALSE)="","nd",VLOOKUP(B67,'PRESTAZIONI OP'!A:E,4,FALSE)))</f>
        <v>nd</v>
      </c>
      <c r="T67" s="9" t="str">
        <f>IF(H67="LAVORO","nd",IF(VLOOKUP(B67,'PARAM FISICI OP'!A:E,4,FALSE)="","nd",VLOOKUP(B67,'PARAM FISICI OP'!A:E,4,FALSE)))</f>
        <v>nd</v>
      </c>
      <c r="U67" s="11" t="s">
        <v>81</v>
      </c>
      <c r="V67" s="11" t="s">
        <v>419</v>
      </c>
      <c r="W67" s="11" t="s">
        <v>81</v>
      </c>
      <c r="X67" s="11" t="s">
        <v>81</v>
      </c>
      <c r="Y67" s="9" t="s">
        <v>81</v>
      </c>
      <c r="Z67" s="9" t="s">
        <v>81</v>
      </c>
      <c r="AA67" s="9" t="str">
        <f>IF(AND(L67="nd",'DIMENSIONI OP'!E68="",'PRESTAZIONI OP'!E68="",'PARAM FISICI OP'!E68="",Z67="nd"),"nd",
IF(L67="nd","",L67)
&amp;IF('DIMENSIONI OP'!E68="","",IF(L67="nd",'DIMENSIONI OP'!E68,", "&amp;'DIMENSIONI OP'!E68))
&amp;IF('PRESTAZIONI OP'!E68="","",IF(AND(L67="nd",'DIMENSIONI OP'!E68=""),'PRESTAZIONI OP'!E68,", "&amp;'PRESTAZIONI OP'!E68))
&amp;IF('PARAM FISICI OP'!E68="","",IF(AND(L67="nd",'DIMENSIONI OP'!E68="",'PRESTAZIONI OP'!E68=""),'PARAM FISICI OP'!E68,", "&amp;'PARAM FISICI OP'!E68))
&amp;IF(Z67="nd","",IF(AND(L67="nd",'DIMENSIONI OP'!E68="",'PRESTAZIONI OP'!E68="",'PARAM FISICI OP'!E68=""),Z67,", "&amp;Z67)))</f>
        <v>nd</v>
      </c>
      <c r="AB67" s="9" t="s">
        <v>81</v>
      </c>
      <c r="AC67" s="9" t="s">
        <v>81</v>
      </c>
      <c r="AD67" s="9" t="s">
        <v>81</v>
      </c>
      <c r="AE67" s="9" t="s">
        <v>81</v>
      </c>
      <c r="AF67" s="42" t="s">
        <v>81</v>
      </c>
      <c r="AG67" s="42" t="s">
        <v>81</v>
      </c>
      <c r="AH67" s="42" t="s">
        <v>81</v>
      </c>
      <c r="AI67" s="9" t="s">
        <v>81</v>
      </c>
      <c r="AJ67" s="11" t="s">
        <v>81</v>
      </c>
      <c r="AK67" s="11" t="s">
        <v>497</v>
      </c>
      <c r="AL67" s="65" t="s">
        <v>81</v>
      </c>
      <c r="AM67" s="9" t="s">
        <v>81</v>
      </c>
      <c r="AN67" s="24" t="str">
        <f>IFERROR(VLOOKUP($B67,[1]Foglio1!$A$6:$D$44904,4,FALSE),"")</f>
        <v/>
      </c>
      <c r="AO67" s="11" t="s">
        <v>81</v>
      </c>
      <c r="AP67" s="11" t="s">
        <v>81</v>
      </c>
      <c r="AQ67" s="11" t="s">
        <v>81</v>
      </c>
      <c r="AR67" s="11" t="s">
        <v>81</v>
      </c>
    </row>
    <row r="68" spans="1:44" ht="20.100000000000001" customHeight="1" x14ac:dyDescent="0.25">
      <c r="A68" s="43" t="str">
        <f t="shared" si="7"/>
        <v>O_1C.12.010.0040.a</v>
      </c>
      <c r="B68" s="14" t="str">
        <f>IF(ISBLANK(H68),"",IF(H68="LAVORO","",CLASSI!B69))</f>
        <v>1C.12.010.0040.a</v>
      </c>
      <c r="C68" s="14" t="str">
        <f>IF(ISBLANK(H68),"",IF(H68="LAVORO","",VLOOKUP($B68,CLASSI!$B$3:$C$1048576,2,FALSE)))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110 - s = 3,2</v>
      </c>
      <c r="D68" s="27" t="str">
        <f t="shared" ref="D68:D131" si="8">IF(ISBLANK(H68),"",IF(H68="LAVORO","","CODICE OC"))</f>
        <v>CODICE OC</v>
      </c>
      <c r="E68" s="27" t="str">
        <f t="shared" ref="E68:E131" si="9">IF(ISBLANK(H68),"",
IF($H68="LAVORO","",IF(ISBLANK($H68),"",
_xlfn.CONCAT($H68,": ",
REPLACE(($K68),1,1,UPPER(LEFT($K68,1))),
IF($M68="nd","",IF($M68="generico","",", "&amp;($M68))),
IF($N68="nd","",IF($N68="generico",""," in "&amp;($N68))),
IF($O68="nd","",IF($O68="generico","",", finitura "&amp;($O68))),
IF($U68="nd","",IF($U68="generico","",", funzione "&amp;($U68))),
IF($H68="LAVORO","",IF($V68="nd","",", per "&amp;($V68))),
IF($R68="nd","",IF($R68="generico","","; "&amp;$R68)),
IF($S68="nd","",IF($S68="generico","","; "&amp;$S68)),
IF($T68="nd","",IF($T68="generico","","; "&amp;$T68)),
IF($W68="nd","",IF($W68="generico","","; "&amp;($W68))),
IF($AJ68="nd","",". "&amp;"Incluso: "&amp;($AJ68)),
IF($AK68="nd","",". "&amp;"Escluso: "&amp;($AK68)),
".",
CHAR(10),
IF(AND($X68="nd",$Y68="nd"),"", "COMPONENTI: "&amp;
IF($X68="nd",$Y68&amp;".",
($X68)&amp;IF($Y68="nd",".",(", "&amp;($Y68)&amp;".")))),
CHAR(10),
$H69,": ",
REPLACE(($K69),1,1,UPPER(LEFT($K69,1))),
IF($M69="nd","","in "&amp;($M69)),
IF($AJ69="nd","",". "&amp;"Incluso: "&amp;($AJ69)),
IF($AK69="nd","",". "&amp;"Escluso: "&amp;($AK69)),
".",
CHAR(10),
IF(AND($AL68="nd",$AL69="nd"),"",$AL$1&amp;": "&amp;
IF($AL68="nd","",($AL68))&amp;
IF($AL69="nd",".",IF($AL68="nd",($AL69)&amp;".",", "&amp;($AL69)&amp;".")))))))</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110 mm, spessore 3,2 mm.
LAVORO: Posa. Escluso: scavo; piano di appoggio; rinfianco; riempimento.
SPECIFICHE TECNICHE: temperatura massima permanente 40°.</v>
      </c>
      <c r="F68" s="27" t="str">
        <f t="shared" ref="F68:F131" si="10">IF(ISBLANK(H68),"",IF(H68="LAVORO","CODICE LV","CODICE OP"))</f>
        <v>CODICE OP</v>
      </c>
      <c r="G68" s="27" t="str">
        <f t="shared" ref="G68:G131" si="11">IF(ISBLANK(H68),"",
IF($H68="LAVORO",
_xlfn.CONCAT($H68,": ",
REPLACE(($K68),1,1,UPPER(LEFT($K68,1))),
IF($M68="nd","",", "&amp;($M68)),
IF($AJ68="nd","",". "&amp;"Incluso: "&amp;($AJ68)),
IF($AK68="nd","",". "&amp;"Escluso: "&amp;($AK68)),
".",
CHAR(10),
IF($AL68="nd","",$AL$1&amp;": "&amp;($AL68)&amp;".")),
_xlfn.CONCAT($H68,": ",
REPLACE(($K68),1,1,UPPER(LEFT($K68,1))),
IF($M68="nd","",IF($M68="generico","",", "&amp;($M68))),
IF($N68="nd","",IF($N68="generico",""," in "&amp;($N68))),
IF($O68="nd","",IF($O68="generico","",", finitura "&amp;($O68))),
IF($U68="nd","",IF($U68="generico","",", funzione "&amp;($U68))),
IF($H68="LAVORO","",IF($V68="nd","",", per "&amp;($V68))),
IF($R68="nd","",IF($R68="generico","","; "&amp;$R68)),
IF($S68="nd","",IF($S68="generico","","; "&amp;$S68)),
IF($T68="nd","",IF($T68="generico","","; "&amp;$T68)),
IF($W68="nd","",IF($W68="generico","","; "&amp;($W68))),
IF($AJ68="nd","",". "&amp;"Incluso: "&amp;($AJ68)),
IF($AK68="nd","",". "&amp;"Escluso: "&amp;($AK68)),
".",
CHAR(10),
IF(AND($X68="nd",$Y68="nd"),"", "COMPONENTI: "&amp;
IF($X68="nd",$Y68&amp;".",
($X68)&amp;IF($Y68="nd",".",(", "&amp;($Y68)&amp;".")))),
CHAR(10),
IF($AL68="nd","",$AL$1&amp;": "&amp;($AL68)&amp;"."))))</f>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110 mm, spessore 3,2 mm.
SPECIFICHE TECNICHE: temperatura massima permanente 40°.</v>
      </c>
      <c r="H68" s="9" t="s">
        <v>35</v>
      </c>
      <c r="I68" s="9" t="s">
        <v>163</v>
      </c>
      <c r="J68" s="9" t="s">
        <v>207</v>
      </c>
      <c r="K68" s="64" t="s">
        <v>419</v>
      </c>
      <c r="L68" s="11" t="s">
        <v>81</v>
      </c>
      <c r="M68" s="11" t="s">
        <v>459</v>
      </c>
      <c r="N68" s="11" t="s">
        <v>421</v>
      </c>
      <c r="O68" s="11" t="s">
        <v>426</v>
      </c>
      <c r="P68" s="10" t="str">
        <f>IFERROR(VLOOKUP($B68,[1]Foglio1!$A$6:$D$44904,3,FALSE),"nd")</f>
        <v>m</v>
      </c>
      <c r="Q68" s="9">
        <v>1</v>
      </c>
      <c r="R68" s="11" t="str">
        <f>IF(H68="LAVORO","nd",IF(VLOOKUP(B68,'DIMENSIONI OP'!A:E,4,FALSE)="","nd",VLOOKUP(B68,'DIMENSIONI OP'!A:E,4,FALSE)))</f>
        <v>nd</v>
      </c>
      <c r="S68" s="9" t="str">
        <f>IF(H68="LAVORO","nd",IF(VLOOKUP(B68,'PRESTAZIONI OP'!A:E,4,FALSE)="","nd",VLOOKUP(B68,'PRESTAZIONI OP'!A:E,4,FALSE)))</f>
        <v>nd</v>
      </c>
      <c r="T68" s="9" t="str">
        <f>IF(H68="LAVORO","nd",IF(VLOOKUP(B68,'PARAM FISICI OP'!A:E,4,FALSE)="","nd",VLOOKUP(B68,'PARAM FISICI OP'!A:E,4,FALSE)))</f>
        <v>nd</v>
      </c>
      <c r="U68" s="11" t="s">
        <v>449</v>
      </c>
      <c r="V68" s="11" t="s">
        <v>81</v>
      </c>
      <c r="W68" s="11" t="s">
        <v>465</v>
      </c>
      <c r="X68" s="11" t="s">
        <v>509</v>
      </c>
      <c r="Y68" s="9" t="s">
        <v>81</v>
      </c>
      <c r="Z68" s="9" t="s">
        <v>81</v>
      </c>
      <c r="AA68" s="9" t="str">
        <f>IF(AND(L68="nd",'DIMENSIONI OP'!E69="",'PRESTAZIONI OP'!E69="",'PARAM FISICI OP'!E69="",Z68="nd"),"nd",
IF(L68="nd","",L68)
&amp;IF('DIMENSIONI OP'!E69="","",IF(L68="nd",'DIMENSIONI OP'!E69,", "&amp;'DIMENSIONI OP'!E69))
&amp;IF('PRESTAZIONI OP'!E69="","",IF(AND(L68="nd",'DIMENSIONI OP'!E69=""),'PRESTAZIONI OP'!E69,", "&amp;'PRESTAZIONI OP'!E69))
&amp;IF('PARAM FISICI OP'!E69="","",IF(AND(L68="nd",'DIMENSIONI OP'!E69="",'PRESTAZIONI OP'!E69=""),'PARAM FISICI OP'!E69,", "&amp;'PARAM FISICI OP'!E69))
&amp;IF(Z68="nd","",IF(AND(L68="nd",'DIMENSIONI OP'!E69="",'PRESTAZIONI OP'!E69="",'PARAM FISICI OP'!E69=""),Z68,", "&amp;Z68)))</f>
        <v>nd</v>
      </c>
      <c r="AB68" s="9" t="s">
        <v>81</v>
      </c>
      <c r="AC68" s="9" t="s">
        <v>81</v>
      </c>
      <c r="AD68" s="9" t="s">
        <v>81</v>
      </c>
      <c r="AE68" s="9" t="s">
        <v>81</v>
      </c>
      <c r="AF68" s="42" t="s">
        <v>81</v>
      </c>
      <c r="AG68" s="42" t="s">
        <v>81</v>
      </c>
      <c r="AH68" s="42" t="s">
        <v>81</v>
      </c>
      <c r="AI68" s="9" t="s">
        <v>81</v>
      </c>
      <c r="AJ68" s="11" t="s">
        <v>81</v>
      </c>
      <c r="AK68" s="11" t="s">
        <v>81</v>
      </c>
      <c r="AL68" s="65" t="s">
        <v>496</v>
      </c>
      <c r="AM68" s="9" t="s">
        <v>576</v>
      </c>
      <c r="AN68" s="24">
        <f>IFERROR(VLOOKUP($B68,[1]Foglio1!$A$6:$D$44904,4,FALSE),"")</f>
        <v>11.73</v>
      </c>
      <c r="AO68" s="11" t="s">
        <v>81</v>
      </c>
      <c r="AP68" s="11" t="s">
        <v>81</v>
      </c>
      <c r="AQ68" s="11" t="s">
        <v>81</v>
      </c>
      <c r="AR68" s="11" t="s">
        <v>81</v>
      </c>
    </row>
    <row r="69" spans="1:44" ht="20.100000000000001" customHeight="1" x14ac:dyDescent="0.25">
      <c r="A69" s="43" t="str">
        <f t="shared" si="7"/>
        <v>L_1C.12.010.0040.a</v>
      </c>
      <c r="B69" s="14" t="str">
        <f>IF(ISBLANK(H69),"",IF(H69="LAVORO","",CLASSI!B70))</f>
        <v/>
      </c>
      <c r="C69" s="14" t="str">
        <f>IF(ISBLANK(H69),"",IF(H69="LAVORO","",VLOOKUP($B69,CLASSI!$B$3:$C$1048576,2,FALSE)))</f>
        <v/>
      </c>
      <c r="D69" s="27" t="str">
        <f t="shared" si="8"/>
        <v/>
      </c>
      <c r="E69" s="27" t="str">
        <f t="shared" si="9"/>
        <v/>
      </c>
      <c r="F69" s="27" t="str">
        <f t="shared" si="10"/>
        <v>CODICE LV</v>
      </c>
      <c r="G69" s="27" t="str">
        <f t="shared" si="11"/>
        <v xml:space="preserve">LAVORO: Posa. Escluso: scavo; piano di appoggio; rinfianco; riempimento.
</v>
      </c>
      <c r="H69" s="9" t="s">
        <v>36</v>
      </c>
      <c r="I69" s="9" t="s">
        <v>169</v>
      </c>
      <c r="J69" s="9" t="s">
        <v>221</v>
      </c>
      <c r="K69" s="64" t="s">
        <v>423</v>
      </c>
      <c r="L69" s="11" t="s">
        <v>81</v>
      </c>
      <c r="M69" s="11" t="s">
        <v>81</v>
      </c>
      <c r="N69" s="11" t="s">
        <v>81</v>
      </c>
      <c r="O69" s="11" t="s">
        <v>81</v>
      </c>
      <c r="P69" s="10" t="str">
        <f>IFERROR(VLOOKUP($B69,[1]Foglio1!$A$6:$D$44904,3,FALSE),"nd")</f>
        <v>nd</v>
      </c>
      <c r="Q69" s="9">
        <v>1</v>
      </c>
      <c r="R69" s="11" t="str">
        <f>IF(H69="LAVORO","nd",IF(VLOOKUP(B69,'DIMENSIONI OP'!A:E,4,FALSE)="","nd",VLOOKUP(B69,'DIMENSIONI OP'!A:E,4,FALSE)))</f>
        <v>nd</v>
      </c>
      <c r="S69" s="9" t="str">
        <f>IF(H69="LAVORO","nd",IF(VLOOKUP(B69,'PRESTAZIONI OP'!A:E,4,FALSE)="","nd",VLOOKUP(B69,'PRESTAZIONI OP'!A:E,4,FALSE)))</f>
        <v>nd</v>
      </c>
      <c r="T69" s="9" t="str">
        <f>IF(H69="LAVORO","nd",IF(VLOOKUP(B69,'PARAM FISICI OP'!A:E,4,FALSE)="","nd",VLOOKUP(B69,'PARAM FISICI OP'!A:E,4,FALSE)))</f>
        <v>nd</v>
      </c>
      <c r="U69" s="11" t="s">
        <v>81</v>
      </c>
      <c r="V69" s="11" t="s">
        <v>419</v>
      </c>
      <c r="W69" s="11" t="s">
        <v>81</v>
      </c>
      <c r="X69" s="11" t="s">
        <v>81</v>
      </c>
      <c r="Y69" s="9" t="s">
        <v>81</v>
      </c>
      <c r="Z69" s="9" t="s">
        <v>81</v>
      </c>
      <c r="AA69" s="9" t="str">
        <f>IF(AND(L69="nd",'DIMENSIONI OP'!E70="",'PRESTAZIONI OP'!E70="",'PARAM FISICI OP'!E70="",Z69="nd"),"nd",
IF(L69="nd","",L69)
&amp;IF('DIMENSIONI OP'!E70="","",IF(L69="nd",'DIMENSIONI OP'!E70,", "&amp;'DIMENSIONI OP'!E70))
&amp;IF('PRESTAZIONI OP'!E70="","",IF(AND(L69="nd",'DIMENSIONI OP'!E70=""),'PRESTAZIONI OP'!E70,", "&amp;'PRESTAZIONI OP'!E70))
&amp;IF('PARAM FISICI OP'!E70="","",IF(AND(L69="nd",'DIMENSIONI OP'!E70="",'PRESTAZIONI OP'!E70=""),'PARAM FISICI OP'!E70,", "&amp;'PARAM FISICI OP'!E70))
&amp;IF(Z69="nd","",IF(AND(L69="nd",'DIMENSIONI OP'!E70="",'PRESTAZIONI OP'!E70="",'PARAM FISICI OP'!E70=""),Z69,", "&amp;Z69)))</f>
        <v>nd</v>
      </c>
      <c r="AB69" s="9" t="s">
        <v>81</v>
      </c>
      <c r="AC69" s="9" t="s">
        <v>81</v>
      </c>
      <c r="AD69" s="9" t="s">
        <v>81</v>
      </c>
      <c r="AE69" s="9" t="s">
        <v>81</v>
      </c>
      <c r="AF69" s="42" t="s">
        <v>81</v>
      </c>
      <c r="AG69" s="42" t="s">
        <v>81</v>
      </c>
      <c r="AH69" s="42" t="s">
        <v>81</v>
      </c>
      <c r="AI69" s="9" t="s">
        <v>81</v>
      </c>
      <c r="AJ69" s="11" t="s">
        <v>81</v>
      </c>
      <c r="AK69" s="11" t="s">
        <v>497</v>
      </c>
      <c r="AL69" s="65" t="s">
        <v>81</v>
      </c>
      <c r="AM69" s="9" t="s">
        <v>81</v>
      </c>
      <c r="AN69" s="24" t="str">
        <f>IFERROR(VLOOKUP($B69,[1]Foglio1!$A$6:$D$44904,4,FALSE),"")</f>
        <v/>
      </c>
      <c r="AO69" s="11" t="s">
        <v>81</v>
      </c>
      <c r="AP69" s="11" t="s">
        <v>81</v>
      </c>
      <c r="AQ69" s="11" t="s">
        <v>81</v>
      </c>
      <c r="AR69" s="11" t="s">
        <v>81</v>
      </c>
    </row>
    <row r="70" spans="1:44" ht="20.100000000000001" customHeight="1" x14ac:dyDescent="0.25">
      <c r="A70" s="43" t="str">
        <f t="shared" si="7"/>
        <v>O_1C.12.010.0040.b</v>
      </c>
      <c r="B70" s="14" t="str">
        <f>IF(ISBLANK(H70),"",IF(H70="LAVORO","",CLASSI!B71))</f>
        <v>1C.12.010.0040.b</v>
      </c>
      <c r="C70" s="14" t="str">
        <f>IF(ISBLANK(H70),"",IF(H70="LAVORO","",VLOOKUP($B70,CLASSI!$B$3:$C$1048576,2,FALSE)))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125 - s = 3,2</v>
      </c>
      <c r="D70" s="27" t="str">
        <f t="shared" si="8"/>
        <v>CODICE OC</v>
      </c>
      <c r="E70"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125 mm, spessore 3,2 mm.
LAVORO: Posa. Escluso: scavo; piano di appoggio; rinfianco; riempimento.
SPECIFICHE TECNICHE: temperatura massima permanente 40°.</v>
      </c>
      <c r="F70" s="27" t="str">
        <f t="shared" si="10"/>
        <v>CODICE OP</v>
      </c>
      <c r="G70"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125 mm, spessore 3,2 mm.
SPECIFICHE TECNICHE: temperatura massima permanente 40°.</v>
      </c>
      <c r="H70" s="9" t="s">
        <v>35</v>
      </c>
      <c r="I70" s="9" t="s">
        <v>163</v>
      </c>
      <c r="J70" s="9" t="s">
        <v>207</v>
      </c>
      <c r="K70" s="64" t="s">
        <v>419</v>
      </c>
      <c r="L70" s="11" t="s">
        <v>81</v>
      </c>
      <c r="M70" s="11" t="s">
        <v>459</v>
      </c>
      <c r="N70" s="11" t="s">
        <v>421</v>
      </c>
      <c r="O70" s="11" t="s">
        <v>426</v>
      </c>
      <c r="P70" s="10" t="str">
        <f>IFERROR(VLOOKUP($B70,[1]Foglio1!$A$6:$D$44904,3,FALSE),"nd")</f>
        <v>m</v>
      </c>
      <c r="Q70" s="9">
        <v>1</v>
      </c>
      <c r="R70" s="11" t="str">
        <f>IF(H70="LAVORO","nd",IF(VLOOKUP(B70,'DIMENSIONI OP'!A:E,4,FALSE)="","nd",VLOOKUP(B70,'DIMENSIONI OP'!A:E,4,FALSE)))</f>
        <v>nd</v>
      </c>
      <c r="S70" s="9" t="str">
        <f>IF(H70="LAVORO","nd",IF(VLOOKUP(B70,'PRESTAZIONI OP'!A:E,4,FALSE)="","nd",VLOOKUP(B70,'PRESTAZIONI OP'!A:E,4,FALSE)))</f>
        <v>nd</v>
      </c>
      <c r="T70" s="9" t="str">
        <f>IF(H70="LAVORO","nd",IF(VLOOKUP(B70,'PARAM FISICI OP'!A:E,4,FALSE)="","nd",VLOOKUP(B70,'PARAM FISICI OP'!A:E,4,FALSE)))</f>
        <v>nd</v>
      </c>
      <c r="U70" s="11" t="s">
        <v>449</v>
      </c>
      <c r="V70" s="11" t="s">
        <v>81</v>
      </c>
      <c r="W70" s="11" t="s">
        <v>465</v>
      </c>
      <c r="X70" s="11" t="s">
        <v>510</v>
      </c>
      <c r="Y70" s="9" t="s">
        <v>81</v>
      </c>
      <c r="Z70" s="9" t="s">
        <v>81</v>
      </c>
      <c r="AA70" s="9" t="str">
        <f>IF(AND(L70="nd",'DIMENSIONI OP'!E71="",'PRESTAZIONI OP'!E71="",'PARAM FISICI OP'!E71="",Z70="nd"),"nd",
IF(L70="nd","",L70)
&amp;IF('DIMENSIONI OP'!E71="","",IF(L70="nd",'DIMENSIONI OP'!E71,", "&amp;'DIMENSIONI OP'!E71))
&amp;IF('PRESTAZIONI OP'!E71="","",IF(AND(L70="nd",'DIMENSIONI OP'!E71=""),'PRESTAZIONI OP'!E71,", "&amp;'PRESTAZIONI OP'!E71))
&amp;IF('PARAM FISICI OP'!E71="","",IF(AND(L70="nd",'DIMENSIONI OP'!E71="",'PRESTAZIONI OP'!E71=""),'PARAM FISICI OP'!E71,", "&amp;'PARAM FISICI OP'!E71))
&amp;IF(Z70="nd","",IF(AND(L70="nd",'DIMENSIONI OP'!E71="",'PRESTAZIONI OP'!E71="",'PARAM FISICI OP'!E71=""),Z70,", "&amp;Z70)))</f>
        <v>nd</v>
      </c>
      <c r="AB70" s="9" t="s">
        <v>81</v>
      </c>
      <c r="AC70" s="9" t="s">
        <v>81</v>
      </c>
      <c r="AD70" s="9" t="s">
        <v>81</v>
      </c>
      <c r="AE70" s="9" t="s">
        <v>81</v>
      </c>
      <c r="AF70" s="42" t="s">
        <v>81</v>
      </c>
      <c r="AG70" s="42" t="s">
        <v>81</v>
      </c>
      <c r="AH70" s="42" t="s">
        <v>81</v>
      </c>
      <c r="AI70" s="9" t="s">
        <v>81</v>
      </c>
      <c r="AJ70" s="11" t="s">
        <v>81</v>
      </c>
      <c r="AK70" s="11" t="s">
        <v>81</v>
      </c>
      <c r="AL70" s="65" t="s">
        <v>496</v>
      </c>
      <c r="AM70" s="9" t="s">
        <v>576</v>
      </c>
      <c r="AN70" s="24">
        <f>IFERROR(VLOOKUP($B70,[1]Foglio1!$A$6:$D$44904,4,FALSE),"")</f>
        <v>12.87</v>
      </c>
      <c r="AO70" s="11" t="s">
        <v>81</v>
      </c>
      <c r="AP70" s="11" t="s">
        <v>81</v>
      </c>
      <c r="AQ70" s="11" t="s">
        <v>81</v>
      </c>
      <c r="AR70" s="11" t="s">
        <v>81</v>
      </c>
    </row>
    <row r="71" spans="1:44" ht="20.100000000000001" customHeight="1" x14ac:dyDescent="0.25">
      <c r="A71" s="43" t="str">
        <f t="shared" si="7"/>
        <v>L_1C.12.010.0040.b</v>
      </c>
      <c r="B71" s="14" t="str">
        <f>IF(ISBLANK(H71),"",IF(H71="LAVORO","",CLASSI!B72))</f>
        <v/>
      </c>
      <c r="C71" s="14" t="str">
        <f>IF(ISBLANK(H71),"",IF(H71="LAVORO","",VLOOKUP($B71,CLASSI!$B$3:$C$1048576,2,FALSE)))</f>
        <v/>
      </c>
      <c r="D71" s="27" t="str">
        <f t="shared" si="8"/>
        <v/>
      </c>
      <c r="E71" s="27" t="str">
        <f t="shared" si="9"/>
        <v/>
      </c>
      <c r="F71" s="27" t="str">
        <f t="shared" si="10"/>
        <v>CODICE LV</v>
      </c>
      <c r="G71" s="27" t="str">
        <f t="shared" si="11"/>
        <v xml:space="preserve">LAVORO: Posa. Escluso: scavo; piano di appoggio; rinfianco; riempimento.
</v>
      </c>
      <c r="H71" s="9" t="s">
        <v>36</v>
      </c>
      <c r="I71" s="9" t="s">
        <v>169</v>
      </c>
      <c r="J71" s="9" t="s">
        <v>221</v>
      </c>
      <c r="K71" s="64" t="s">
        <v>423</v>
      </c>
      <c r="L71" s="11" t="s">
        <v>81</v>
      </c>
      <c r="M71" s="11" t="s">
        <v>81</v>
      </c>
      <c r="N71" s="11" t="s">
        <v>81</v>
      </c>
      <c r="O71" s="11" t="s">
        <v>81</v>
      </c>
      <c r="P71" s="10" t="str">
        <f>IFERROR(VLOOKUP($B71,[1]Foglio1!$A$6:$D$44904,3,FALSE),"nd")</f>
        <v>nd</v>
      </c>
      <c r="Q71" s="9">
        <v>1</v>
      </c>
      <c r="R71" s="11" t="str">
        <f>IF(H71="LAVORO","nd",IF(VLOOKUP(B71,'DIMENSIONI OP'!A:E,4,FALSE)="","nd",VLOOKUP(B71,'DIMENSIONI OP'!A:E,4,FALSE)))</f>
        <v>nd</v>
      </c>
      <c r="S71" s="9" t="str">
        <f>IF(H71="LAVORO","nd",IF(VLOOKUP(B71,'PRESTAZIONI OP'!A:E,4,FALSE)="","nd",VLOOKUP(B71,'PRESTAZIONI OP'!A:E,4,FALSE)))</f>
        <v>nd</v>
      </c>
      <c r="T71" s="9" t="str">
        <f>IF(H71="LAVORO","nd",IF(VLOOKUP(B71,'PARAM FISICI OP'!A:E,4,FALSE)="","nd",VLOOKUP(B71,'PARAM FISICI OP'!A:E,4,FALSE)))</f>
        <v>nd</v>
      </c>
      <c r="U71" s="11" t="s">
        <v>81</v>
      </c>
      <c r="V71" s="11" t="s">
        <v>419</v>
      </c>
      <c r="W71" s="11" t="s">
        <v>81</v>
      </c>
      <c r="X71" s="11" t="s">
        <v>81</v>
      </c>
      <c r="Y71" s="9" t="s">
        <v>81</v>
      </c>
      <c r="Z71" s="9" t="s">
        <v>81</v>
      </c>
      <c r="AA71" s="9" t="str">
        <f>IF(AND(L71="nd",'DIMENSIONI OP'!E72="",'PRESTAZIONI OP'!E72="",'PARAM FISICI OP'!E72="",Z71="nd"),"nd",
IF(L71="nd","",L71)
&amp;IF('DIMENSIONI OP'!E72="","",IF(L71="nd",'DIMENSIONI OP'!E72,", "&amp;'DIMENSIONI OP'!E72))
&amp;IF('PRESTAZIONI OP'!E72="","",IF(AND(L71="nd",'DIMENSIONI OP'!E72=""),'PRESTAZIONI OP'!E72,", "&amp;'PRESTAZIONI OP'!E72))
&amp;IF('PARAM FISICI OP'!E72="","",IF(AND(L71="nd",'DIMENSIONI OP'!E72="",'PRESTAZIONI OP'!E72=""),'PARAM FISICI OP'!E72,", "&amp;'PARAM FISICI OP'!E72))
&amp;IF(Z71="nd","",IF(AND(L71="nd",'DIMENSIONI OP'!E72="",'PRESTAZIONI OP'!E72="",'PARAM FISICI OP'!E72=""),Z71,", "&amp;Z71)))</f>
        <v>nd</v>
      </c>
      <c r="AB71" s="9" t="s">
        <v>81</v>
      </c>
      <c r="AC71" s="9" t="s">
        <v>81</v>
      </c>
      <c r="AD71" s="9" t="s">
        <v>81</v>
      </c>
      <c r="AE71" s="9" t="s">
        <v>81</v>
      </c>
      <c r="AF71" s="42" t="s">
        <v>81</v>
      </c>
      <c r="AG71" s="42" t="s">
        <v>81</v>
      </c>
      <c r="AH71" s="42" t="s">
        <v>81</v>
      </c>
      <c r="AI71" s="9" t="s">
        <v>81</v>
      </c>
      <c r="AJ71" s="11" t="s">
        <v>81</v>
      </c>
      <c r="AK71" s="11" t="s">
        <v>497</v>
      </c>
      <c r="AL71" s="65" t="s">
        <v>81</v>
      </c>
      <c r="AM71" s="9" t="s">
        <v>81</v>
      </c>
      <c r="AN71" s="24" t="str">
        <f>IFERROR(VLOOKUP($B71,[1]Foglio1!$A$6:$D$44904,4,FALSE),"")</f>
        <v/>
      </c>
      <c r="AO71" s="11" t="s">
        <v>81</v>
      </c>
      <c r="AP71" s="11" t="s">
        <v>81</v>
      </c>
      <c r="AQ71" s="11" t="s">
        <v>81</v>
      </c>
      <c r="AR71" s="11" t="s">
        <v>81</v>
      </c>
    </row>
    <row r="72" spans="1:44" ht="20.100000000000001" customHeight="1" x14ac:dyDescent="0.25">
      <c r="A72" s="43" t="str">
        <f t="shared" si="7"/>
        <v>O_1C.12.010.0040.c</v>
      </c>
      <c r="B72" s="14" t="str">
        <f>IF(ISBLANK(H72),"",IF(H72="LAVORO","",CLASSI!B73))</f>
        <v>1C.12.010.0040.c</v>
      </c>
      <c r="C72" s="14" t="str">
        <f>IF(ISBLANK(H72),"",IF(H72="LAVORO","",VLOOKUP($B72,CLASSI!$B$3:$C$1048576,2,FALSE)))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160 - s = 4,0</v>
      </c>
      <c r="D72" s="27" t="str">
        <f t="shared" si="8"/>
        <v>CODICE OC</v>
      </c>
      <c r="E72"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160 mm, spessore 4,0 mm.
LAVORO: Posa. Escluso: scavo; piano di appoggio; rinfianco; riempimento.
SPECIFICHE TECNICHE: temperatura massima permanente 40°.</v>
      </c>
      <c r="F72" s="27" t="str">
        <f t="shared" si="10"/>
        <v>CODICE OP</v>
      </c>
      <c r="G72"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160 mm, spessore 4,0 mm.
SPECIFICHE TECNICHE: temperatura massima permanente 40°.</v>
      </c>
      <c r="H72" s="9" t="s">
        <v>35</v>
      </c>
      <c r="I72" s="9" t="s">
        <v>163</v>
      </c>
      <c r="J72" s="9" t="s">
        <v>207</v>
      </c>
      <c r="K72" s="64" t="s">
        <v>419</v>
      </c>
      <c r="L72" s="11" t="s">
        <v>81</v>
      </c>
      <c r="M72" s="11" t="s">
        <v>459</v>
      </c>
      <c r="N72" s="11" t="s">
        <v>421</v>
      </c>
      <c r="O72" s="11" t="s">
        <v>426</v>
      </c>
      <c r="P72" s="10" t="str">
        <f>IFERROR(VLOOKUP($B72,[1]Foglio1!$A$6:$D$44904,3,FALSE),"nd")</f>
        <v>m</v>
      </c>
      <c r="Q72" s="9">
        <v>1</v>
      </c>
      <c r="R72" s="11" t="str">
        <f>IF(H72="LAVORO","nd",IF(VLOOKUP(B72,'DIMENSIONI OP'!A:E,4,FALSE)="","nd",VLOOKUP(B72,'DIMENSIONI OP'!A:E,4,FALSE)))</f>
        <v>nd</v>
      </c>
      <c r="S72" s="9" t="str">
        <f>IF(H72="LAVORO","nd",IF(VLOOKUP(B72,'PRESTAZIONI OP'!A:E,4,FALSE)="","nd",VLOOKUP(B72,'PRESTAZIONI OP'!A:E,4,FALSE)))</f>
        <v>nd</v>
      </c>
      <c r="T72" s="9" t="str">
        <f>IF(H72="LAVORO","nd",IF(VLOOKUP(B72,'PARAM FISICI OP'!A:E,4,FALSE)="","nd",VLOOKUP(B72,'PARAM FISICI OP'!A:E,4,FALSE)))</f>
        <v>nd</v>
      </c>
      <c r="U72" s="11" t="s">
        <v>449</v>
      </c>
      <c r="V72" s="11" t="s">
        <v>81</v>
      </c>
      <c r="W72" s="11" t="s">
        <v>465</v>
      </c>
      <c r="X72" s="11" t="s">
        <v>511</v>
      </c>
      <c r="Y72" s="9" t="s">
        <v>81</v>
      </c>
      <c r="Z72" s="9" t="s">
        <v>81</v>
      </c>
      <c r="AA72" s="9" t="str">
        <f>IF(AND(L72="nd",'DIMENSIONI OP'!E73="",'PRESTAZIONI OP'!E73="",'PARAM FISICI OP'!E73="",Z72="nd"),"nd",
IF(L72="nd","",L72)
&amp;IF('DIMENSIONI OP'!E73="","",IF(L72="nd",'DIMENSIONI OP'!E73,", "&amp;'DIMENSIONI OP'!E73))
&amp;IF('PRESTAZIONI OP'!E73="","",IF(AND(L72="nd",'DIMENSIONI OP'!E73=""),'PRESTAZIONI OP'!E73,", "&amp;'PRESTAZIONI OP'!E73))
&amp;IF('PARAM FISICI OP'!E73="","",IF(AND(L72="nd",'DIMENSIONI OP'!E73="",'PRESTAZIONI OP'!E73=""),'PARAM FISICI OP'!E73,", "&amp;'PARAM FISICI OP'!E73))
&amp;IF(Z72="nd","",IF(AND(L72="nd",'DIMENSIONI OP'!E73="",'PRESTAZIONI OP'!E73="",'PARAM FISICI OP'!E73=""),Z72,", "&amp;Z72)))</f>
        <v>nd</v>
      </c>
      <c r="AB72" s="9" t="s">
        <v>81</v>
      </c>
      <c r="AC72" s="9" t="s">
        <v>81</v>
      </c>
      <c r="AD72" s="9" t="s">
        <v>81</v>
      </c>
      <c r="AE72" s="9" t="s">
        <v>81</v>
      </c>
      <c r="AF72" s="42" t="s">
        <v>81</v>
      </c>
      <c r="AG72" s="42" t="s">
        <v>81</v>
      </c>
      <c r="AH72" s="42" t="s">
        <v>81</v>
      </c>
      <c r="AI72" s="9" t="s">
        <v>81</v>
      </c>
      <c r="AJ72" s="11" t="s">
        <v>81</v>
      </c>
      <c r="AK72" s="11" t="s">
        <v>81</v>
      </c>
      <c r="AL72" s="65" t="s">
        <v>496</v>
      </c>
      <c r="AM72" s="9" t="s">
        <v>576</v>
      </c>
      <c r="AN72" s="24">
        <f>IFERROR(VLOOKUP($B72,[1]Foglio1!$A$6:$D$44904,4,FALSE),"")</f>
        <v>16.59</v>
      </c>
      <c r="AO72" s="11" t="s">
        <v>81</v>
      </c>
      <c r="AP72" s="11" t="s">
        <v>81</v>
      </c>
      <c r="AQ72" s="11" t="s">
        <v>81</v>
      </c>
      <c r="AR72" s="11" t="s">
        <v>81</v>
      </c>
    </row>
    <row r="73" spans="1:44" ht="20.100000000000001" customHeight="1" x14ac:dyDescent="0.25">
      <c r="A73" s="43" t="str">
        <f t="shared" si="7"/>
        <v>L_1C.12.010.0040.c</v>
      </c>
      <c r="B73" s="14" t="str">
        <f>IF(ISBLANK(H73),"",IF(H73="LAVORO","",CLASSI!B74))</f>
        <v/>
      </c>
      <c r="C73" s="14" t="str">
        <f>IF(ISBLANK(H73),"",IF(H73="LAVORO","",VLOOKUP($B73,CLASSI!$B$3:$C$1048576,2,FALSE)))</f>
        <v/>
      </c>
      <c r="D73" s="27" t="str">
        <f t="shared" si="8"/>
        <v/>
      </c>
      <c r="E73" s="27" t="str">
        <f t="shared" si="9"/>
        <v/>
      </c>
      <c r="F73" s="27" t="str">
        <f t="shared" si="10"/>
        <v>CODICE LV</v>
      </c>
      <c r="G73" s="27" t="str">
        <f t="shared" si="11"/>
        <v xml:space="preserve">LAVORO: Posa. Escluso: scavo; piano di appoggio; rinfianco; riempimento.
</v>
      </c>
      <c r="H73" s="9" t="s">
        <v>36</v>
      </c>
      <c r="I73" s="9" t="s">
        <v>169</v>
      </c>
      <c r="J73" s="9" t="s">
        <v>221</v>
      </c>
      <c r="K73" s="64" t="s">
        <v>423</v>
      </c>
      <c r="L73" s="11" t="s">
        <v>81</v>
      </c>
      <c r="M73" s="11" t="s">
        <v>81</v>
      </c>
      <c r="N73" s="11" t="s">
        <v>81</v>
      </c>
      <c r="O73" s="11" t="s">
        <v>81</v>
      </c>
      <c r="P73" s="10" t="str">
        <f>IFERROR(VLOOKUP($B73,[1]Foglio1!$A$6:$D$44904,3,FALSE),"nd")</f>
        <v>nd</v>
      </c>
      <c r="Q73" s="9">
        <v>1</v>
      </c>
      <c r="R73" s="11" t="str">
        <f>IF(H73="LAVORO","nd",IF(VLOOKUP(B73,'DIMENSIONI OP'!A:E,4,FALSE)="","nd",VLOOKUP(B73,'DIMENSIONI OP'!A:E,4,FALSE)))</f>
        <v>nd</v>
      </c>
      <c r="S73" s="9" t="str">
        <f>IF(H73="LAVORO","nd",IF(VLOOKUP(B73,'PRESTAZIONI OP'!A:E,4,FALSE)="","nd",VLOOKUP(B73,'PRESTAZIONI OP'!A:E,4,FALSE)))</f>
        <v>nd</v>
      </c>
      <c r="T73" s="9" t="str">
        <f>IF(H73="LAVORO","nd",IF(VLOOKUP(B73,'PARAM FISICI OP'!A:E,4,FALSE)="","nd",VLOOKUP(B73,'PARAM FISICI OP'!A:E,4,FALSE)))</f>
        <v>nd</v>
      </c>
      <c r="U73" s="11" t="s">
        <v>81</v>
      </c>
      <c r="V73" s="11" t="s">
        <v>419</v>
      </c>
      <c r="W73" s="11" t="s">
        <v>81</v>
      </c>
      <c r="X73" s="11" t="s">
        <v>81</v>
      </c>
      <c r="Y73" s="9" t="s">
        <v>81</v>
      </c>
      <c r="Z73" s="9" t="s">
        <v>81</v>
      </c>
      <c r="AA73" s="9" t="str">
        <f>IF(AND(L73="nd",'DIMENSIONI OP'!E74="",'PRESTAZIONI OP'!E74="",'PARAM FISICI OP'!E74="",Z73="nd"),"nd",
IF(L73="nd","",L73)
&amp;IF('DIMENSIONI OP'!E74="","",IF(L73="nd",'DIMENSIONI OP'!E74,", "&amp;'DIMENSIONI OP'!E74))
&amp;IF('PRESTAZIONI OP'!E74="","",IF(AND(L73="nd",'DIMENSIONI OP'!E74=""),'PRESTAZIONI OP'!E74,", "&amp;'PRESTAZIONI OP'!E74))
&amp;IF('PARAM FISICI OP'!E74="","",IF(AND(L73="nd",'DIMENSIONI OP'!E74="",'PRESTAZIONI OP'!E74=""),'PARAM FISICI OP'!E74,", "&amp;'PARAM FISICI OP'!E74))
&amp;IF(Z73="nd","",IF(AND(L73="nd",'DIMENSIONI OP'!E74="",'PRESTAZIONI OP'!E74="",'PARAM FISICI OP'!E74=""),Z73,", "&amp;Z73)))</f>
        <v>nd</v>
      </c>
      <c r="AB73" s="9" t="s">
        <v>81</v>
      </c>
      <c r="AC73" s="9" t="s">
        <v>81</v>
      </c>
      <c r="AD73" s="9" t="s">
        <v>81</v>
      </c>
      <c r="AE73" s="9" t="s">
        <v>81</v>
      </c>
      <c r="AF73" s="42" t="s">
        <v>81</v>
      </c>
      <c r="AG73" s="42" t="s">
        <v>81</v>
      </c>
      <c r="AH73" s="42" t="s">
        <v>81</v>
      </c>
      <c r="AI73" s="9" t="s">
        <v>81</v>
      </c>
      <c r="AJ73" s="11" t="s">
        <v>81</v>
      </c>
      <c r="AK73" s="11" t="s">
        <v>497</v>
      </c>
      <c r="AL73" s="65" t="s">
        <v>81</v>
      </c>
      <c r="AM73" s="9" t="s">
        <v>81</v>
      </c>
      <c r="AN73" s="24" t="str">
        <f>IFERROR(VLOOKUP($B73,[1]Foglio1!$A$6:$D$44904,4,FALSE),"")</f>
        <v/>
      </c>
      <c r="AO73" s="11" t="s">
        <v>81</v>
      </c>
      <c r="AP73" s="11" t="s">
        <v>81</v>
      </c>
      <c r="AQ73" s="11" t="s">
        <v>81</v>
      </c>
      <c r="AR73" s="11" t="s">
        <v>81</v>
      </c>
    </row>
    <row r="74" spans="1:44" ht="20.100000000000001" customHeight="1" x14ac:dyDescent="0.25">
      <c r="A74" s="43" t="str">
        <f t="shared" si="7"/>
        <v>O_1C.12.010.0040.d</v>
      </c>
      <c r="B74" s="14" t="str">
        <f>IF(ISBLANK(H74),"",IF(H74="LAVORO","",CLASSI!B75))</f>
        <v>1C.12.010.0040.d</v>
      </c>
      <c r="C74" s="14" t="str">
        <f>IF(ISBLANK(H74),"",IF(H74="LAVORO","",VLOOKUP($B74,CLASSI!$B$3:$C$1048576,2,FALSE)))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200 - s = 4,9</v>
      </c>
      <c r="D74" s="27" t="str">
        <f t="shared" si="8"/>
        <v>CODICE OC</v>
      </c>
      <c r="E74"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200 mm, spessore 4,9 mm.
LAVORO: Posa. Escluso: scavo; piano di appoggio; rinfianco; riempimento.
SPECIFICHE TECNICHE: temperatura massima permanente 40°.</v>
      </c>
      <c r="F74" s="27" t="str">
        <f t="shared" si="10"/>
        <v>CODICE OP</v>
      </c>
      <c r="G74"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200 mm, spessore 4,9 mm.
SPECIFICHE TECNICHE: temperatura massima permanente 40°.</v>
      </c>
      <c r="H74" s="9" t="s">
        <v>35</v>
      </c>
      <c r="I74" s="9" t="s">
        <v>163</v>
      </c>
      <c r="J74" s="9" t="s">
        <v>207</v>
      </c>
      <c r="K74" s="64" t="s">
        <v>419</v>
      </c>
      <c r="L74" s="11" t="s">
        <v>81</v>
      </c>
      <c r="M74" s="11" t="s">
        <v>459</v>
      </c>
      <c r="N74" s="11" t="s">
        <v>421</v>
      </c>
      <c r="O74" s="11" t="s">
        <v>426</v>
      </c>
      <c r="P74" s="10" t="str">
        <f>IFERROR(VLOOKUP($B74,[1]Foglio1!$A$6:$D$44904,3,FALSE),"nd")</f>
        <v>m</v>
      </c>
      <c r="Q74" s="9">
        <v>1</v>
      </c>
      <c r="R74" s="11" t="str">
        <f>IF(H74="LAVORO","nd",IF(VLOOKUP(B74,'DIMENSIONI OP'!A:E,4,FALSE)="","nd",VLOOKUP(B74,'DIMENSIONI OP'!A:E,4,FALSE)))</f>
        <v>nd</v>
      </c>
      <c r="S74" s="9" t="str">
        <f>IF(H74="LAVORO","nd",IF(VLOOKUP(B74,'PRESTAZIONI OP'!A:E,4,FALSE)="","nd",VLOOKUP(B74,'PRESTAZIONI OP'!A:E,4,FALSE)))</f>
        <v>nd</v>
      </c>
      <c r="T74" s="9" t="str">
        <f>IF(H74="LAVORO","nd",IF(VLOOKUP(B74,'PARAM FISICI OP'!A:E,4,FALSE)="","nd",VLOOKUP(B74,'PARAM FISICI OP'!A:E,4,FALSE)))</f>
        <v>nd</v>
      </c>
      <c r="U74" s="11" t="s">
        <v>449</v>
      </c>
      <c r="V74" s="11" t="s">
        <v>81</v>
      </c>
      <c r="W74" s="11" t="s">
        <v>465</v>
      </c>
      <c r="X74" s="11" t="s">
        <v>512</v>
      </c>
      <c r="Y74" s="9" t="s">
        <v>81</v>
      </c>
      <c r="Z74" s="9" t="s">
        <v>81</v>
      </c>
      <c r="AA74" s="9" t="str">
        <f>IF(AND(L74="nd",'DIMENSIONI OP'!E75="",'PRESTAZIONI OP'!E75="",'PARAM FISICI OP'!E75="",Z74="nd"),"nd",
IF(L74="nd","",L74)
&amp;IF('DIMENSIONI OP'!E75="","",IF(L74="nd",'DIMENSIONI OP'!E75,", "&amp;'DIMENSIONI OP'!E75))
&amp;IF('PRESTAZIONI OP'!E75="","",IF(AND(L74="nd",'DIMENSIONI OP'!E75=""),'PRESTAZIONI OP'!E75,", "&amp;'PRESTAZIONI OP'!E75))
&amp;IF('PARAM FISICI OP'!E75="","",IF(AND(L74="nd",'DIMENSIONI OP'!E75="",'PRESTAZIONI OP'!E75=""),'PARAM FISICI OP'!E75,", "&amp;'PARAM FISICI OP'!E75))
&amp;IF(Z74="nd","",IF(AND(L74="nd",'DIMENSIONI OP'!E75="",'PRESTAZIONI OP'!E75="",'PARAM FISICI OP'!E75=""),Z74,", "&amp;Z74)))</f>
        <v>nd</v>
      </c>
      <c r="AB74" s="9" t="s">
        <v>81</v>
      </c>
      <c r="AC74" s="9" t="s">
        <v>81</v>
      </c>
      <c r="AD74" s="9" t="s">
        <v>81</v>
      </c>
      <c r="AE74" s="9" t="s">
        <v>81</v>
      </c>
      <c r="AF74" s="42" t="s">
        <v>81</v>
      </c>
      <c r="AG74" s="42" t="s">
        <v>81</v>
      </c>
      <c r="AH74" s="42" t="s">
        <v>81</v>
      </c>
      <c r="AI74" s="9" t="s">
        <v>81</v>
      </c>
      <c r="AJ74" s="11" t="s">
        <v>81</v>
      </c>
      <c r="AK74" s="11" t="s">
        <v>81</v>
      </c>
      <c r="AL74" s="65" t="s">
        <v>496</v>
      </c>
      <c r="AM74" s="9" t="s">
        <v>576</v>
      </c>
      <c r="AN74" s="24">
        <f>IFERROR(VLOOKUP($B74,[1]Foglio1!$A$6:$D$44904,4,FALSE),"")</f>
        <v>21.78</v>
      </c>
      <c r="AO74" s="11" t="s">
        <v>81</v>
      </c>
      <c r="AP74" s="11" t="s">
        <v>81</v>
      </c>
      <c r="AQ74" s="11" t="s">
        <v>81</v>
      </c>
      <c r="AR74" s="11" t="s">
        <v>81</v>
      </c>
    </row>
    <row r="75" spans="1:44" ht="20.100000000000001" customHeight="1" x14ac:dyDescent="0.25">
      <c r="A75" s="43" t="str">
        <f t="shared" si="7"/>
        <v>L_1C.12.010.0040.d</v>
      </c>
      <c r="B75" s="14" t="str">
        <f>IF(ISBLANK(H75),"",IF(H75="LAVORO","",CLASSI!B76))</f>
        <v/>
      </c>
      <c r="C75" s="14" t="str">
        <f>IF(ISBLANK(H75),"",IF(H75="LAVORO","",VLOOKUP($B75,CLASSI!$B$3:$C$1048576,2,FALSE)))</f>
        <v/>
      </c>
      <c r="D75" s="27" t="str">
        <f t="shared" si="8"/>
        <v/>
      </c>
      <c r="E75" s="27" t="str">
        <f t="shared" si="9"/>
        <v/>
      </c>
      <c r="F75" s="27" t="str">
        <f t="shared" si="10"/>
        <v>CODICE LV</v>
      </c>
      <c r="G75" s="27" t="str">
        <f t="shared" si="11"/>
        <v xml:space="preserve">LAVORO: Posa. Escluso: scavo; piano di appoggio; rinfianco; riempimento.
</v>
      </c>
      <c r="H75" s="9" t="s">
        <v>36</v>
      </c>
      <c r="I75" s="9" t="s">
        <v>169</v>
      </c>
      <c r="J75" s="9" t="s">
        <v>221</v>
      </c>
      <c r="K75" s="64" t="s">
        <v>423</v>
      </c>
      <c r="L75" s="11" t="s">
        <v>81</v>
      </c>
      <c r="M75" s="11" t="s">
        <v>81</v>
      </c>
      <c r="N75" s="11" t="s">
        <v>81</v>
      </c>
      <c r="O75" s="11" t="s">
        <v>81</v>
      </c>
      <c r="P75" s="10" t="str">
        <f>IFERROR(VLOOKUP($B75,[1]Foglio1!$A$6:$D$44904,3,FALSE),"nd")</f>
        <v>nd</v>
      </c>
      <c r="Q75" s="9">
        <v>1</v>
      </c>
      <c r="R75" s="11" t="str">
        <f>IF(H75="LAVORO","nd",IF(VLOOKUP(B75,'DIMENSIONI OP'!A:E,4,FALSE)="","nd",VLOOKUP(B75,'DIMENSIONI OP'!A:E,4,FALSE)))</f>
        <v>nd</v>
      </c>
      <c r="S75" s="9" t="str">
        <f>IF(H75="LAVORO","nd",IF(VLOOKUP(B75,'PRESTAZIONI OP'!A:E,4,FALSE)="","nd",VLOOKUP(B75,'PRESTAZIONI OP'!A:E,4,FALSE)))</f>
        <v>nd</v>
      </c>
      <c r="T75" s="9" t="str">
        <f>IF(H75="LAVORO","nd",IF(VLOOKUP(B75,'PARAM FISICI OP'!A:E,4,FALSE)="","nd",VLOOKUP(B75,'PARAM FISICI OP'!A:E,4,FALSE)))</f>
        <v>nd</v>
      </c>
      <c r="U75" s="11" t="s">
        <v>81</v>
      </c>
      <c r="V75" s="11" t="s">
        <v>419</v>
      </c>
      <c r="W75" s="11" t="s">
        <v>81</v>
      </c>
      <c r="X75" s="11" t="s">
        <v>81</v>
      </c>
      <c r="Y75" s="9" t="s">
        <v>81</v>
      </c>
      <c r="Z75" s="9" t="s">
        <v>81</v>
      </c>
      <c r="AA75" s="9" t="str">
        <f>IF(AND(L75="nd",'DIMENSIONI OP'!E76="",'PRESTAZIONI OP'!E76="",'PARAM FISICI OP'!E76="",Z75="nd"),"nd",
IF(L75="nd","",L75)
&amp;IF('DIMENSIONI OP'!E76="","",IF(L75="nd",'DIMENSIONI OP'!E76,", "&amp;'DIMENSIONI OP'!E76))
&amp;IF('PRESTAZIONI OP'!E76="","",IF(AND(L75="nd",'DIMENSIONI OP'!E76=""),'PRESTAZIONI OP'!E76,", "&amp;'PRESTAZIONI OP'!E76))
&amp;IF('PARAM FISICI OP'!E76="","",IF(AND(L75="nd",'DIMENSIONI OP'!E76="",'PRESTAZIONI OP'!E76=""),'PARAM FISICI OP'!E76,", "&amp;'PARAM FISICI OP'!E76))
&amp;IF(Z75="nd","",IF(AND(L75="nd",'DIMENSIONI OP'!E76="",'PRESTAZIONI OP'!E76="",'PARAM FISICI OP'!E76=""),Z75,", "&amp;Z75)))</f>
        <v>nd</v>
      </c>
      <c r="AB75" s="9" t="s">
        <v>81</v>
      </c>
      <c r="AC75" s="9" t="s">
        <v>81</v>
      </c>
      <c r="AD75" s="9" t="s">
        <v>81</v>
      </c>
      <c r="AE75" s="9" t="s">
        <v>81</v>
      </c>
      <c r="AF75" s="42" t="s">
        <v>81</v>
      </c>
      <c r="AG75" s="42" t="s">
        <v>81</v>
      </c>
      <c r="AH75" s="42" t="s">
        <v>81</v>
      </c>
      <c r="AI75" s="9" t="s">
        <v>81</v>
      </c>
      <c r="AJ75" s="11" t="s">
        <v>81</v>
      </c>
      <c r="AK75" s="11" t="s">
        <v>497</v>
      </c>
      <c r="AL75" s="65" t="s">
        <v>81</v>
      </c>
      <c r="AM75" s="9" t="s">
        <v>81</v>
      </c>
      <c r="AN75" s="24" t="str">
        <f>IFERROR(VLOOKUP($B75,[1]Foglio1!$A$6:$D$44904,4,FALSE),"")</f>
        <v/>
      </c>
      <c r="AO75" s="11" t="s">
        <v>81</v>
      </c>
      <c r="AP75" s="11" t="s">
        <v>81</v>
      </c>
      <c r="AQ75" s="11" t="s">
        <v>81</v>
      </c>
      <c r="AR75" s="11" t="s">
        <v>81</v>
      </c>
    </row>
    <row r="76" spans="1:44" ht="20.100000000000001" customHeight="1" x14ac:dyDescent="0.25">
      <c r="A76" s="43" t="str">
        <f t="shared" si="7"/>
        <v>O_1C.12.010.0040.e</v>
      </c>
      <c r="B76" s="14" t="str">
        <f>IF(ISBLANK(H76),"",IF(H76="LAVORO","",CLASSI!B77))</f>
        <v>1C.12.010.0040.e</v>
      </c>
      <c r="C76" s="14" t="str">
        <f>IF(ISBLANK(H76),"",IF(H76="LAVORO","",VLOOKUP($B76,CLASSI!$B$3:$C$1048576,2,FALSE)))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250 - s = 6,2</v>
      </c>
      <c r="D76" s="27" t="str">
        <f t="shared" si="8"/>
        <v>CODICE OC</v>
      </c>
      <c r="E76"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250 mm, spessore 6,2 mm.
LAVORO: Posa. Escluso: scavo; piano di appoggio; rinfianco; riempimento.
SPECIFICHE TECNICHE: temperatura massima permanente 40°.</v>
      </c>
      <c r="F76" s="27" t="str">
        <f t="shared" si="10"/>
        <v>CODICE OP</v>
      </c>
      <c r="G76"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250 mm, spessore 6,2 mm.
SPECIFICHE TECNICHE: temperatura massima permanente 40°.</v>
      </c>
      <c r="H76" s="9" t="s">
        <v>35</v>
      </c>
      <c r="I76" s="9" t="s">
        <v>163</v>
      </c>
      <c r="J76" s="9" t="s">
        <v>207</v>
      </c>
      <c r="K76" s="64" t="s">
        <v>419</v>
      </c>
      <c r="L76" s="11" t="s">
        <v>81</v>
      </c>
      <c r="M76" s="11" t="s">
        <v>459</v>
      </c>
      <c r="N76" s="11" t="s">
        <v>421</v>
      </c>
      <c r="O76" s="11" t="s">
        <v>426</v>
      </c>
      <c r="P76" s="10" t="str">
        <f>IFERROR(VLOOKUP($B76,[1]Foglio1!$A$6:$D$44904,3,FALSE),"nd")</f>
        <v>m</v>
      </c>
      <c r="Q76" s="9">
        <v>1</v>
      </c>
      <c r="R76" s="11" t="str">
        <f>IF(H76="LAVORO","nd",IF(VLOOKUP(B76,'DIMENSIONI OP'!A:E,4,FALSE)="","nd",VLOOKUP(B76,'DIMENSIONI OP'!A:E,4,FALSE)))</f>
        <v>nd</v>
      </c>
      <c r="S76" s="9" t="str">
        <f>IF(H76="LAVORO","nd",IF(VLOOKUP(B76,'PRESTAZIONI OP'!A:E,4,FALSE)="","nd",VLOOKUP(B76,'PRESTAZIONI OP'!A:E,4,FALSE)))</f>
        <v>nd</v>
      </c>
      <c r="T76" s="9" t="str">
        <f>IF(H76="LAVORO","nd",IF(VLOOKUP(B76,'PARAM FISICI OP'!A:E,4,FALSE)="","nd",VLOOKUP(B76,'PARAM FISICI OP'!A:E,4,FALSE)))</f>
        <v>nd</v>
      </c>
      <c r="U76" s="11" t="s">
        <v>449</v>
      </c>
      <c r="V76" s="11" t="s">
        <v>81</v>
      </c>
      <c r="W76" s="11" t="s">
        <v>465</v>
      </c>
      <c r="X76" s="11" t="s">
        <v>513</v>
      </c>
      <c r="Y76" s="9" t="s">
        <v>81</v>
      </c>
      <c r="Z76" s="9" t="s">
        <v>81</v>
      </c>
      <c r="AA76" s="9" t="str">
        <f>IF(AND(L76="nd",'DIMENSIONI OP'!E77="",'PRESTAZIONI OP'!E77="",'PARAM FISICI OP'!E77="",Z76="nd"),"nd",
IF(L76="nd","",L76)
&amp;IF('DIMENSIONI OP'!E77="","",IF(L76="nd",'DIMENSIONI OP'!E77,", "&amp;'DIMENSIONI OP'!E77))
&amp;IF('PRESTAZIONI OP'!E77="","",IF(AND(L76="nd",'DIMENSIONI OP'!E77=""),'PRESTAZIONI OP'!E77,", "&amp;'PRESTAZIONI OP'!E77))
&amp;IF('PARAM FISICI OP'!E77="","",IF(AND(L76="nd",'DIMENSIONI OP'!E77="",'PRESTAZIONI OP'!E77=""),'PARAM FISICI OP'!E77,", "&amp;'PARAM FISICI OP'!E77))
&amp;IF(Z76="nd","",IF(AND(L76="nd",'DIMENSIONI OP'!E77="",'PRESTAZIONI OP'!E77="",'PARAM FISICI OP'!E77=""),Z76,", "&amp;Z76)))</f>
        <v>nd</v>
      </c>
      <c r="AB76" s="9" t="s">
        <v>81</v>
      </c>
      <c r="AC76" s="9" t="s">
        <v>81</v>
      </c>
      <c r="AD76" s="9" t="s">
        <v>81</v>
      </c>
      <c r="AE76" s="9" t="s">
        <v>81</v>
      </c>
      <c r="AF76" s="42" t="s">
        <v>81</v>
      </c>
      <c r="AG76" s="42" t="s">
        <v>81</v>
      </c>
      <c r="AH76" s="42" t="s">
        <v>81</v>
      </c>
      <c r="AI76" s="9" t="s">
        <v>81</v>
      </c>
      <c r="AJ76" s="11" t="s">
        <v>81</v>
      </c>
      <c r="AK76" s="11" t="s">
        <v>81</v>
      </c>
      <c r="AL76" s="65" t="s">
        <v>496</v>
      </c>
      <c r="AM76" s="9" t="s">
        <v>576</v>
      </c>
      <c r="AN76" s="24">
        <f>IFERROR(VLOOKUP($B76,[1]Foglio1!$A$6:$D$44904,4,FALSE),"")</f>
        <v>31.32</v>
      </c>
      <c r="AO76" s="11" t="s">
        <v>81</v>
      </c>
      <c r="AP76" s="11" t="s">
        <v>81</v>
      </c>
      <c r="AQ76" s="11" t="s">
        <v>81</v>
      </c>
      <c r="AR76" s="11" t="s">
        <v>81</v>
      </c>
    </row>
    <row r="77" spans="1:44" ht="20.100000000000001" customHeight="1" x14ac:dyDescent="0.25">
      <c r="A77" s="43" t="str">
        <f t="shared" si="7"/>
        <v>L_1C.12.010.0040.e</v>
      </c>
      <c r="B77" s="14" t="str">
        <f>IF(ISBLANK(H77),"",IF(H77="LAVORO","",CLASSI!B78))</f>
        <v/>
      </c>
      <c r="C77" s="14" t="str">
        <f>IF(ISBLANK(H77),"",IF(H77="LAVORO","",VLOOKUP($B77,CLASSI!$B$3:$C$1048576,2,FALSE)))</f>
        <v/>
      </c>
      <c r="D77" s="27" t="str">
        <f t="shared" si="8"/>
        <v/>
      </c>
      <c r="E77" s="27" t="str">
        <f t="shared" si="9"/>
        <v/>
      </c>
      <c r="F77" s="27" t="str">
        <f t="shared" si="10"/>
        <v>CODICE LV</v>
      </c>
      <c r="G77" s="27" t="str">
        <f t="shared" si="11"/>
        <v xml:space="preserve">LAVORO: Posa. Escluso: scavo; piano di appoggio; rinfianco; riempimento.
</v>
      </c>
      <c r="H77" s="9" t="s">
        <v>36</v>
      </c>
      <c r="I77" s="9" t="s">
        <v>169</v>
      </c>
      <c r="J77" s="9" t="s">
        <v>221</v>
      </c>
      <c r="K77" s="64" t="s">
        <v>423</v>
      </c>
      <c r="L77" s="11" t="s">
        <v>81</v>
      </c>
      <c r="M77" s="11" t="s">
        <v>81</v>
      </c>
      <c r="N77" s="11" t="s">
        <v>81</v>
      </c>
      <c r="O77" s="11" t="s">
        <v>81</v>
      </c>
      <c r="P77" s="10" t="str">
        <f>IFERROR(VLOOKUP($B77,[1]Foglio1!$A$6:$D$44904,3,FALSE),"nd")</f>
        <v>nd</v>
      </c>
      <c r="Q77" s="9">
        <v>1</v>
      </c>
      <c r="R77" s="11" t="str">
        <f>IF(H77="LAVORO","nd",IF(VLOOKUP(B77,'DIMENSIONI OP'!A:E,4,FALSE)="","nd",VLOOKUP(B77,'DIMENSIONI OP'!A:E,4,FALSE)))</f>
        <v>nd</v>
      </c>
      <c r="S77" s="9" t="str">
        <f>IF(H77="LAVORO","nd",IF(VLOOKUP(B77,'PRESTAZIONI OP'!A:E,4,FALSE)="","nd",VLOOKUP(B77,'PRESTAZIONI OP'!A:E,4,FALSE)))</f>
        <v>nd</v>
      </c>
      <c r="T77" s="9" t="str">
        <f>IF(H77="LAVORO","nd",IF(VLOOKUP(B77,'PARAM FISICI OP'!A:E,4,FALSE)="","nd",VLOOKUP(B77,'PARAM FISICI OP'!A:E,4,FALSE)))</f>
        <v>nd</v>
      </c>
      <c r="U77" s="11" t="s">
        <v>81</v>
      </c>
      <c r="V77" s="11" t="s">
        <v>419</v>
      </c>
      <c r="W77" s="11" t="s">
        <v>81</v>
      </c>
      <c r="X77" s="11" t="s">
        <v>81</v>
      </c>
      <c r="Y77" s="9" t="s">
        <v>81</v>
      </c>
      <c r="Z77" s="9" t="s">
        <v>81</v>
      </c>
      <c r="AA77" s="9" t="str">
        <f>IF(AND(L77="nd",'DIMENSIONI OP'!E78="",'PRESTAZIONI OP'!E78="",'PARAM FISICI OP'!E78="",Z77="nd"),"nd",
IF(L77="nd","",L77)
&amp;IF('DIMENSIONI OP'!E78="","",IF(L77="nd",'DIMENSIONI OP'!E78,", "&amp;'DIMENSIONI OP'!E78))
&amp;IF('PRESTAZIONI OP'!E78="","",IF(AND(L77="nd",'DIMENSIONI OP'!E78=""),'PRESTAZIONI OP'!E78,", "&amp;'PRESTAZIONI OP'!E78))
&amp;IF('PARAM FISICI OP'!E78="","",IF(AND(L77="nd",'DIMENSIONI OP'!E78="",'PRESTAZIONI OP'!E78=""),'PARAM FISICI OP'!E78,", "&amp;'PARAM FISICI OP'!E78))
&amp;IF(Z77="nd","",IF(AND(L77="nd",'DIMENSIONI OP'!E78="",'PRESTAZIONI OP'!E78="",'PARAM FISICI OP'!E78=""),Z77,", "&amp;Z77)))</f>
        <v>nd</v>
      </c>
      <c r="AB77" s="9" t="s">
        <v>81</v>
      </c>
      <c r="AC77" s="9" t="s">
        <v>81</v>
      </c>
      <c r="AD77" s="9" t="s">
        <v>81</v>
      </c>
      <c r="AE77" s="9" t="s">
        <v>81</v>
      </c>
      <c r="AF77" s="42" t="s">
        <v>81</v>
      </c>
      <c r="AG77" s="42" t="s">
        <v>81</v>
      </c>
      <c r="AH77" s="42" t="s">
        <v>81</v>
      </c>
      <c r="AI77" s="9" t="s">
        <v>81</v>
      </c>
      <c r="AJ77" s="11" t="s">
        <v>81</v>
      </c>
      <c r="AK77" s="11" t="s">
        <v>497</v>
      </c>
      <c r="AL77" s="65" t="s">
        <v>81</v>
      </c>
      <c r="AM77" s="9" t="s">
        <v>81</v>
      </c>
      <c r="AN77" s="24" t="str">
        <f>IFERROR(VLOOKUP($B77,[1]Foglio1!$A$6:$D$44904,4,FALSE),"")</f>
        <v/>
      </c>
      <c r="AO77" s="11" t="s">
        <v>81</v>
      </c>
      <c r="AP77" s="11" t="s">
        <v>81</v>
      </c>
      <c r="AQ77" s="11" t="s">
        <v>81</v>
      </c>
      <c r="AR77" s="11" t="s">
        <v>81</v>
      </c>
    </row>
    <row r="78" spans="1:44" ht="20.100000000000001" customHeight="1" x14ac:dyDescent="0.25">
      <c r="A78" s="43" t="str">
        <f t="shared" si="7"/>
        <v>O_1C.12.010.0040.f</v>
      </c>
      <c r="B78" s="14" t="str">
        <f>IF(ISBLANK(H78),"",IF(H78="LAVORO","",CLASSI!B79))</f>
        <v>1C.12.010.0040.f</v>
      </c>
      <c r="C78" s="14" t="str">
        <f>IF(ISBLANK(H78),"",IF(H78="LAVORO","",VLOOKUP($B78,CLASSI!$B$3:$C$1048576,2,FALSE)))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315 - s = 7,7</v>
      </c>
      <c r="D78" s="27" t="str">
        <f t="shared" si="8"/>
        <v>CODICE OC</v>
      </c>
      <c r="E78"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315 mm, spessore 7,7 mm.
LAVORO: Posa. Escluso: scavo; piano di appoggio; rinfianco; riempimento.
SPECIFICHE TECNICHE: temperatura massima permanente 40°.</v>
      </c>
      <c r="F78" s="27" t="str">
        <f t="shared" si="10"/>
        <v>CODICE OP</v>
      </c>
      <c r="G78"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315 mm, spessore 7,7 mm.
SPECIFICHE TECNICHE: temperatura massima permanente 40°.</v>
      </c>
      <c r="H78" s="9" t="s">
        <v>35</v>
      </c>
      <c r="I78" s="9" t="s">
        <v>163</v>
      </c>
      <c r="J78" s="9" t="s">
        <v>207</v>
      </c>
      <c r="K78" s="64" t="s">
        <v>419</v>
      </c>
      <c r="L78" s="11" t="s">
        <v>81</v>
      </c>
      <c r="M78" s="11" t="s">
        <v>459</v>
      </c>
      <c r="N78" s="11" t="s">
        <v>421</v>
      </c>
      <c r="O78" s="11" t="s">
        <v>426</v>
      </c>
      <c r="P78" s="10" t="str">
        <f>IFERROR(VLOOKUP($B78,[1]Foglio1!$A$6:$D$44904,3,FALSE),"nd")</f>
        <v>m</v>
      </c>
      <c r="Q78" s="9">
        <v>1</v>
      </c>
      <c r="R78" s="11" t="str">
        <f>IF(H78="LAVORO","nd",IF(VLOOKUP(B78,'DIMENSIONI OP'!A:E,4,FALSE)="","nd",VLOOKUP(B78,'DIMENSIONI OP'!A:E,4,FALSE)))</f>
        <v>nd</v>
      </c>
      <c r="S78" s="9" t="str">
        <f>IF(H78="LAVORO","nd",IF(VLOOKUP(B78,'PRESTAZIONI OP'!A:E,4,FALSE)="","nd",VLOOKUP(B78,'PRESTAZIONI OP'!A:E,4,FALSE)))</f>
        <v>nd</v>
      </c>
      <c r="T78" s="9" t="str">
        <f>IF(H78="LAVORO","nd",IF(VLOOKUP(B78,'PARAM FISICI OP'!A:E,4,FALSE)="","nd",VLOOKUP(B78,'PARAM FISICI OP'!A:E,4,FALSE)))</f>
        <v>nd</v>
      </c>
      <c r="U78" s="11" t="s">
        <v>449</v>
      </c>
      <c r="V78" s="11" t="s">
        <v>81</v>
      </c>
      <c r="W78" s="11" t="s">
        <v>465</v>
      </c>
      <c r="X78" s="11" t="s">
        <v>514</v>
      </c>
      <c r="Y78" s="9" t="s">
        <v>81</v>
      </c>
      <c r="Z78" s="9" t="s">
        <v>81</v>
      </c>
      <c r="AA78" s="9" t="str">
        <f>IF(AND(L78="nd",'DIMENSIONI OP'!E79="",'PRESTAZIONI OP'!E79="",'PARAM FISICI OP'!E79="",Z78="nd"),"nd",
IF(L78="nd","",L78)
&amp;IF('DIMENSIONI OP'!E79="","",IF(L78="nd",'DIMENSIONI OP'!E79,", "&amp;'DIMENSIONI OP'!E79))
&amp;IF('PRESTAZIONI OP'!E79="","",IF(AND(L78="nd",'DIMENSIONI OP'!E79=""),'PRESTAZIONI OP'!E79,", "&amp;'PRESTAZIONI OP'!E79))
&amp;IF('PARAM FISICI OP'!E79="","",IF(AND(L78="nd",'DIMENSIONI OP'!E79="",'PRESTAZIONI OP'!E79=""),'PARAM FISICI OP'!E79,", "&amp;'PARAM FISICI OP'!E79))
&amp;IF(Z78="nd","",IF(AND(L78="nd",'DIMENSIONI OP'!E79="",'PRESTAZIONI OP'!E79="",'PARAM FISICI OP'!E79=""),Z78,", "&amp;Z78)))</f>
        <v>nd</v>
      </c>
      <c r="AB78" s="9" t="s">
        <v>81</v>
      </c>
      <c r="AC78" s="9" t="s">
        <v>81</v>
      </c>
      <c r="AD78" s="9" t="s">
        <v>81</v>
      </c>
      <c r="AE78" s="9" t="s">
        <v>81</v>
      </c>
      <c r="AF78" s="42" t="s">
        <v>81</v>
      </c>
      <c r="AG78" s="42" t="s">
        <v>81</v>
      </c>
      <c r="AH78" s="42" t="s">
        <v>81</v>
      </c>
      <c r="AI78" s="9" t="s">
        <v>81</v>
      </c>
      <c r="AJ78" s="11" t="s">
        <v>81</v>
      </c>
      <c r="AK78" s="11" t="s">
        <v>81</v>
      </c>
      <c r="AL78" s="65" t="s">
        <v>496</v>
      </c>
      <c r="AM78" s="9" t="s">
        <v>576</v>
      </c>
      <c r="AN78" s="24">
        <f>IFERROR(VLOOKUP($B78,[1]Foglio1!$A$6:$D$44904,4,FALSE),"")</f>
        <v>45.19</v>
      </c>
      <c r="AO78" s="11" t="s">
        <v>81</v>
      </c>
      <c r="AP78" s="11" t="s">
        <v>81</v>
      </c>
      <c r="AQ78" s="11" t="s">
        <v>81</v>
      </c>
      <c r="AR78" s="11" t="s">
        <v>81</v>
      </c>
    </row>
    <row r="79" spans="1:44" ht="20.100000000000001" customHeight="1" x14ac:dyDescent="0.25">
      <c r="A79" s="43" t="str">
        <f t="shared" si="7"/>
        <v>L_1C.12.010.0040.f</v>
      </c>
      <c r="B79" s="14" t="str">
        <f>IF(ISBLANK(H79),"",IF(H79="LAVORO","",CLASSI!B80))</f>
        <v/>
      </c>
      <c r="C79" s="14" t="str">
        <f>IF(ISBLANK(H79),"",IF(H79="LAVORO","",VLOOKUP($B79,CLASSI!$B$3:$C$1048576,2,FALSE)))</f>
        <v/>
      </c>
      <c r="D79" s="27" t="str">
        <f t="shared" si="8"/>
        <v/>
      </c>
      <c r="E79" s="27" t="str">
        <f t="shared" si="9"/>
        <v/>
      </c>
      <c r="F79" s="27" t="str">
        <f t="shared" si="10"/>
        <v>CODICE LV</v>
      </c>
      <c r="G79" s="27" t="str">
        <f t="shared" si="11"/>
        <v xml:space="preserve">LAVORO: Posa. Escluso: scavo; piano di appoggio; rinfianco; riempimento.
</v>
      </c>
      <c r="H79" s="9" t="s">
        <v>36</v>
      </c>
      <c r="I79" s="9" t="s">
        <v>169</v>
      </c>
      <c r="J79" s="9" t="s">
        <v>221</v>
      </c>
      <c r="K79" s="64" t="s">
        <v>423</v>
      </c>
      <c r="L79" s="11" t="s">
        <v>81</v>
      </c>
      <c r="M79" s="11" t="s">
        <v>81</v>
      </c>
      <c r="N79" s="11" t="s">
        <v>81</v>
      </c>
      <c r="O79" s="11" t="s">
        <v>81</v>
      </c>
      <c r="P79" s="10" t="str">
        <f>IFERROR(VLOOKUP($B79,[1]Foglio1!$A$6:$D$44904,3,FALSE),"nd")</f>
        <v>nd</v>
      </c>
      <c r="Q79" s="9">
        <v>1</v>
      </c>
      <c r="R79" s="11" t="str">
        <f>IF(H79="LAVORO","nd",IF(VLOOKUP(B79,'DIMENSIONI OP'!A:E,4,FALSE)="","nd",VLOOKUP(B79,'DIMENSIONI OP'!A:E,4,FALSE)))</f>
        <v>nd</v>
      </c>
      <c r="S79" s="9" t="str">
        <f>IF(H79="LAVORO","nd",IF(VLOOKUP(B79,'PRESTAZIONI OP'!A:E,4,FALSE)="","nd",VLOOKUP(B79,'PRESTAZIONI OP'!A:E,4,FALSE)))</f>
        <v>nd</v>
      </c>
      <c r="T79" s="9" t="str">
        <f>IF(H79="LAVORO","nd",IF(VLOOKUP(B79,'PARAM FISICI OP'!A:E,4,FALSE)="","nd",VLOOKUP(B79,'PARAM FISICI OP'!A:E,4,FALSE)))</f>
        <v>nd</v>
      </c>
      <c r="U79" s="11" t="s">
        <v>81</v>
      </c>
      <c r="V79" s="11" t="s">
        <v>419</v>
      </c>
      <c r="W79" s="11" t="s">
        <v>81</v>
      </c>
      <c r="X79" s="11" t="s">
        <v>81</v>
      </c>
      <c r="Y79" s="9" t="s">
        <v>81</v>
      </c>
      <c r="Z79" s="9" t="s">
        <v>81</v>
      </c>
      <c r="AA79" s="9" t="str">
        <f>IF(AND(L79="nd",'DIMENSIONI OP'!E80="",'PRESTAZIONI OP'!E80="",'PARAM FISICI OP'!E80="",Z79="nd"),"nd",
IF(L79="nd","",L79)
&amp;IF('DIMENSIONI OP'!E80="","",IF(L79="nd",'DIMENSIONI OP'!E80,", "&amp;'DIMENSIONI OP'!E80))
&amp;IF('PRESTAZIONI OP'!E80="","",IF(AND(L79="nd",'DIMENSIONI OP'!E80=""),'PRESTAZIONI OP'!E80,", "&amp;'PRESTAZIONI OP'!E80))
&amp;IF('PARAM FISICI OP'!E80="","",IF(AND(L79="nd",'DIMENSIONI OP'!E80="",'PRESTAZIONI OP'!E80=""),'PARAM FISICI OP'!E80,", "&amp;'PARAM FISICI OP'!E80))
&amp;IF(Z79="nd","",IF(AND(L79="nd",'DIMENSIONI OP'!E80="",'PRESTAZIONI OP'!E80="",'PARAM FISICI OP'!E80=""),Z79,", "&amp;Z79)))</f>
        <v>nd</v>
      </c>
      <c r="AB79" s="9" t="s">
        <v>81</v>
      </c>
      <c r="AC79" s="9" t="s">
        <v>81</v>
      </c>
      <c r="AD79" s="9" t="s">
        <v>81</v>
      </c>
      <c r="AE79" s="9" t="s">
        <v>81</v>
      </c>
      <c r="AF79" s="42" t="s">
        <v>81</v>
      </c>
      <c r="AG79" s="42" t="s">
        <v>81</v>
      </c>
      <c r="AH79" s="42" t="s">
        <v>81</v>
      </c>
      <c r="AI79" s="9" t="s">
        <v>81</v>
      </c>
      <c r="AJ79" s="11" t="s">
        <v>81</v>
      </c>
      <c r="AK79" s="11" t="s">
        <v>497</v>
      </c>
      <c r="AL79" s="65" t="s">
        <v>81</v>
      </c>
      <c r="AM79" s="9" t="s">
        <v>81</v>
      </c>
      <c r="AN79" s="24" t="str">
        <f>IFERROR(VLOOKUP($B79,[1]Foglio1!$A$6:$D$44904,4,FALSE),"")</f>
        <v/>
      </c>
      <c r="AO79" s="11" t="s">
        <v>81</v>
      </c>
      <c r="AP79" s="11" t="s">
        <v>81</v>
      </c>
      <c r="AQ79" s="11" t="s">
        <v>81</v>
      </c>
      <c r="AR79" s="11" t="s">
        <v>81</v>
      </c>
    </row>
    <row r="80" spans="1:44" ht="20.100000000000001" customHeight="1" x14ac:dyDescent="0.25">
      <c r="A80" s="43" t="str">
        <f t="shared" si="7"/>
        <v>O_1C.12.010.0040.g</v>
      </c>
      <c r="B80" s="14" t="str">
        <f>IF(ISBLANK(H80),"",IF(H80="LAVORO","",CLASSI!B81))</f>
        <v>1C.12.010.0040.g</v>
      </c>
      <c r="C80" s="14" t="str">
        <f>IF(ISBLANK(H80),"",IF(H80="LAVORO","",VLOOKUP($B80,CLASSI!$B$3:$C$1048576,2,FALSE)))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400 - s = 9,8</v>
      </c>
      <c r="D80" s="27" t="str">
        <f t="shared" si="8"/>
        <v>CODICE OC</v>
      </c>
      <c r="E80"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400 mm, spessore 9,8 mm.
LAVORO: Posa. Escluso: scavo; piano di appoggio; rinfianco; riempimento.
SPECIFICHE TECNICHE: temperatura massima permanente 40°.</v>
      </c>
      <c r="F80" s="27" t="str">
        <f t="shared" si="10"/>
        <v>CODICE OP</v>
      </c>
      <c r="G80"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400 mm, spessore 9,8 mm.
SPECIFICHE TECNICHE: temperatura massima permanente 40°.</v>
      </c>
      <c r="H80" s="9" t="s">
        <v>35</v>
      </c>
      <c r="I80" s="9" t="s">
        <v>163</v>
      </c>
      <c r="J80" s="9" t="s">
        <v>207</v>
      </c>
      <c r="K80" s="64" t="s">
        <v>419</v>
      </c>
      <c r="L80" s="11" t="s">
        <v>81</v>
      </c>
      <c r="M80" s="11" t="s">
        <v>459</v>
      </c>
      <c r="N80" s="11" t="s">
        <v>421</v>
      </c>
      <c r="O80" s="11" t="s">
        <v>426</v>
      </c>
      <c r="P80" s="10" t="str">
        <f>IFERROR(VLOOKUP($B80,[1]Foglio1!$A$6:$D$44904,3,FALSE),"nd")</f>
        <v>m</v>
      </c>
      <c r="Q80" s="9">
        <v>1</v>
      </c>
      <c r="R80" s="11" t="str">
        <f>IF(H80="LAVORO","nd",IF(VLOOKUP(B80,'DIMENSIONI OP'!A:E,4,FALSE)="","nd",VLOOKUP(B80,'DIMENSIONI OP'!A:E,4,FALSE)))</f>
        <v>nd</v>
      </c>
      <c r="S80" s="9" t="str">
        <f>IF(H80="LAVORO","nd",IF(VLOOKUP(B80,'PRESTAZIONI OP'!A:E,4,FALSE)="","nd",VLOOKUP(B80,'PRESTAZIONI OP'!A:E,4,FALSE)))</f>
        <v>nd</v>
      </c>
      <c r="T80" s="9" t="str">
        <f>IF(H80="LAVORO","nd",IF(VLOOKUP(B80,'PARAM FISICI OP'!A:E,4,FALSE)="","nd",VLOOKUP(B80,'PARAM FISICI OP'!A:E,4,FALSE)))</f>
        <v>nd</v>
      </c>
      <c r="U80" s="11" t="s">
        <v>449</v>
      </c>
      <c r="V80" s="11" t="s">
        <v>81</v>
      </c>
      <c r="W80" s="11" t="s">
        <v>465</v>
      </c>
      <c r="X80" s="11" t="s">
        <v>515</v>
      </c>
      <c r="Y80" s="9" t="s">
        <v>81</v>
      </c>
      <c r="Z80" s="9" t="s">
        <v>81</v>
      </c>
      <c r="AA80" s="9" t="str">
        <f>IF(AND(L80="nd",'DIMENSIONI OP'!E81="",'PRESTAZIONI OP'!E81="",'PARAM FISICI OP'!E81="",Z80="nd"),"nd",
IF(L80="nd","",L80)
&amp;IF('DIMENSIONI OP'!E81="","",IF(L80="nd",'DIMENSIONI OP'!E81,", "&amp;'DIMENSIONI OP'!E81))
&amp;IF('PRESTAZIONI OP'!E81="","",IF(AND(L80="nd",'DIMENSIONI OP'!E81=""),'PRESTAZIONI OP'!E81,", "&amp;'PRESTAZIONI OP'!E81))
&amp;IF('PARAM FISICI OP'!E81="","",IF(AND(L80="nd",'DIMENSIONI OP'!E81="",'PRESTAZIONI OP'!E81=""),'PARAM FISICI OP'!E81,", "&amp;'PARAM FISICI OP'!E81))
&amp;IF(Z80="nd","",IF(AND(L80="nd",'DIMENSIONI OP'!E81="",'PRESTAZIONI OP'!E81="",'PARAM FISICI OP'!E81=""),Z80,", "&amp;Z80)))</f>
        <v>nd</v>
      </c>
      <c r="AB80" s="9" t="s">
        <v>81</v>
      </c>
      <c r="AC80" s="9" t="s">
        <v>81</v>
      </c>
      <c r="AD80" s="9" t="s">
        <v>81</v>
      </c>
      <c r="AE80" s="9" t="s">
        <v>81</v>
      </c>
      <c r="AF80" s="42" t="s">
        <v>81</v>
      </c>
      <c r="AG80" s="42" t="s">
        <v>81</v>
      </c>
      <c r="AH80" s="42" t="s">
        <v>81</v>
      </c>
      <c r="AI80" s="9" t="s">
        <v>81</v>
      </c>
      <c r="AJ80" s="11" t="s">
        <v>81</v>
      </c>
      <c r="AK80" s="11" t="s">
        <v>81</v>
      </c>
      <c r="AL80" s="65" t="s">
        <v>496</v>
      </c>
      <c r="AM80" s="9" t="s">
        <v>576</v>
      </c>
      <c r="AN80" s="24">
        <f>IFERROR(VLOOKUP($B80,[1]Foglio1!$A$6:$D$44904,4,FALSE),"")</f>
        <v>68.33</v>
      </c>
      <c r="AO80" s="11" t="s">
        <v>81</v>
      </c>
      <c r="AP80" s="11" t="s">
        <v>81</v>
      </c>
      <c r="AQ80" s="11" t="s">
        <v>81</v>
      </c>
      <c r="AR80" s="11" t="s">
        <v>81</v>
      </c>
    </row>
    <row r="81" spans="1:44" ht="20.100000000000001" customHeight="1" x14ac:dyDescent="0.25">
      <c r="A81" s="43" t="str">
        <f t="shared" si="7"/>
        <v>L_1C.12.010.0040.g</v>
      </c>
      <c r="B81" s="14" t="str">
        <f>IF(ISBLANK(H81),"",IF(H81="LAVORO","",CLASSI!B82))</f>
        <v/>
      </c>
      <c r="C81" s="14" t="str">
        <f>IF(ISBLANK(H81),"",IF(H81="LAVORO","",VLOOKUP($B81,CLASSI!$B$3:$C$1048576,2,FALSE)))</f>
        <v/>
      </c>
      <c r="D81" s="27" t="str">
        <f t="shared" si="8"/>
        <v/>
      </c>
      <c r="E81" s="27" t="str">
        <f t="shared" si="9"/>
        <v/>
      </c>
      <c r="F81" s="27" t="str">
        <f t="shared" si="10"/>
        <v>CODICE LV</v>
      </c>
      <c r="G81" s="27" t="str">
        <f t="shared" si="11"/>
        <v xml:space="preserve">LAVORO: Posa. Escluso: scavo; piano di appoggio; rinfianco; riempimento.
</v>
      </c>
      <c r="H81" s="9" t="s">
        <v>36</v>
      </c>
      <c r="I81" s="9" t="s">
        <v>169</v>
      </c>
      <c r="J81" s="9" t="s">
        <v>221</v>
      </c>
      <c r="K81" s="64" t="s">
        <v>423</v>
      </c>
      <c r="L81" s="11" t="s">
        <v>81</v>
      </c>
      <c r="M81" s="11" t="s">
        <v>81</v>
      </c>
      <c r="N81" s="11" t="s">
        <v>81</v>
      </c>
      <c r="O81" s="11" t="s">
        <v>81</v>
      </c>
      <c r="P81" s="10" t="str">
        <f>IFERROR(VLOOKUP($B81,[1]Foglio1!$A$6:$D$44904,3,FALSE),"nd")</f>
        <v>nd</v>
      </c>
      <c r="Q81" s="9">
        <v>1</v>
      </c>
      <c r="R81" s="11" t="str">
        <f>IF(H81="LAVORO","nd",IF(VLOOKUP(B81,'DIMENSIONI OP'!A:E,4,FALSE)="","nd",VLOOKUP(B81,'DIMENSIONI OP'!A:E,4,FALSE)))</f>
        <v>nd</v>
      </c>
      <c r="S81" s="9" t="str">
        <f>IF(H81="LAVORO","nd",IF(VLOOKUP(B81,'PRESTAZIONI OP'!A:E,4,FALSE)="","nd",VLOOKUP(B81,'PRESTAZIONI OP'!A:E,4,FALSE)))</f>
        <v>nd</v>
      </c>
      <c r="T81" s="9" t="str">
        <f>IF(H81="LAVORO","nd",IF(VLOOKUP(B81,'PARAM FISICI OP'!A:E,4,FALSE)="","nd",VLOOKUP(B81,'PARAM FISICI OP'!A:E,4,FALSE)))</f>
        <v>nd</v>
      </c>
      <c r="U81" s="11" t="s">
        <v>81</v>
      </c>
      <c r="V81" s="11" t="s">
        <v>419</v>
      </c>
      <c r="W81" s="11" t="s">
        <v>81</v>
      </c>
      <c r="X81" s="11" t="s">
        <v>81</v>
      </c>
      <c r="Y81" s="9" t="s">
        <v>81</v>
      </c>
      <c r="Z81" s="9" t="s">
        <v>81</v>
      </c>
      <c r="AA81" s="9" t="str">
        <f>IF(AND(L81="nd",'DIMENSIONI OP'!E82="",'PRESTAZIONI OP'!E82="",'PARAM FISICI OP'!E82="",Z81="nd"),"nd",
IF(L81="nd","",L81)
&amp;IF('DIMENSIONI OP'!E82="","",IF(L81="nd",'DIMENSIONI OP'!E82,", "&amp;'DIMENSIONI OP'!E82))
&amp;IF('PRESTAZIONI OP'!E82="","",IF(AND(L81="nd",'DIMENSIONI OP'!E82=""),'PRESTAZIONI OP'!E82,", "&amp;'PRESTAZIONI OP'!E82))
&amp;IF('PARAM FISICI OP'!E82="","",IF(AND(L81="nd",'DIMENSIONI OP'!E82="",'PRESTAZIONI OP'!E82=""),'PARAM FISICI OP'!E82,", "&amp;'PARAM FISICI OP'!E82))
&amp;IF(Z81="nd","",IF(AND(L81="nd",'DIMENSIONI OP'!E82="",'PRESTAZIONI OP'!E82="",'PARAM FISICI OP'!E82=""),Z81,", "&amp;Z81)))</f>
        <v>nd</v>
      </c>
      <c r="AB81" s="9" t="s">
        <v>81</v>
      </c>
      <c r="AC81" s="9" t="s">
        <v>81</v>
      </c>
      <c r="AD81" s="9" t="s">
        <v>81</v>
      </c>
      <c r="AE81" s="9" t="s">
        <v>81</v>
      </c>
      <c r="AF81" s="42" t="s">
        <v>81</v>
      </c>
      <c r="AG81" s="42" t="s">
        <v>81</v>
      </c>
      <c r="AH81" s="42" t="s">
        <v>81</v>
      </c>
      <c r="AI81" s="9" t="s">
        <v>81</v>
      </c>
      <c r="AJ81" s="11" t="s">
        <v>81</v>
      </c>
      <c r="AK81" s="11" t="s">
        <v>497</v>
      </c>
      <c r="AL81" s="65" t="s">
        <v>81</v>
      </c>
      <c r="AM81" s="9" t="s">
        <v>81</v>
      </c>
      <c r="AN81" s="24" t="str">
        <f>IFERROR(VLOOKUP($B81,[1]Foglio1!$A$6:$D$44904,4,FALSE),"")</f>
        <v/>
      </c>
      <c r="AO81" s="11" t="s">
        <v>81</v>
      </c>
      <c r="AP81" s="11" t="s">
        <v>81</v>
      </c>
      <c r="AQ81" s="11" t="s">
        <v>81</v>
      </c>
      <c r="AR81" s="11" t="s">
        <v>81</v>
      </c>
    </row>
    <row r="82" spans="1:44" ht="20.100000000000001" customHeight="1" x14ac:dyDescent="0.25">
      <c r="A82" s="43" t="str">
        <f t="shared" si="7"/>
        <v>O_1C.12.010.0040.h</v>
      </c>
      <c r="B82" s="14" t="str">
        <f>IF(ISBLANK(H82),"",IF(H82="LAVORO","",CLASSI!B83))</f>
        <v>1C.12.010.0040.h</v>
      </c>
      <c r="C82" s="14" t="str">
        <f>IF(ISBLANK(H82),"",IF(H82="LAVORO","",VLOOKUP($B82,CLASSI!$B$3:$C$1048576,2,FALSE)))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500 - s = 12,3</v>
      </c>
      <c r="D82" s="27" t="str">
        <f t="shared" si="8"/>
        <v>CODICE OC</v>
      </c>
      <c r="E82"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500 mm, spessore 12,3 mm.
LAVORO: Posa. Escluso: scavo; piano di appoggio; rinfianco; riempimento.
SPECIFICHE TECNICHE: temperatura massima permanente 40°.</v>
      </c>
      <c r="F82" s="27" t="str">
        <f t="shared" si="10"/>
        <v>CODICE OP</v>
      </c>
      <c r="G82"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500 mm, spessore 12,3 mm.
SPECIFICHE TECNICHE: temperatura massima permanente 40°.</v>
      </c>
      <c r="H82" s="9" t="s">
        <v>35</v>
      </c>
      <c r="I82" s="9" t="s">
        <v>163</v>
      </c>
      <c r="J82" s="9" t="s">
        <v>207</v>
      </c>
      <c r="K82" s="64" t="s">
        <v>419</v>
      </c>
      <c r="L82" s="11" t="s">
        <v>81</v>
      </c>
      <c r="M82" s="11" t="s">
        <v>459</v>
      </c>
      <c r="N82" s="11" t="s">
        <v>421</v>
      </c>
      <c r="O82" s="11" t="s">
        <v>426</v>
      </c>
      <c r="P82" s="10" t="str">
        <f>IFERROR(VLOOKUP($B82,[1]Foglio1!$A$6:$D$44904,3,FALSE),"nd")</f>
        <v>m</v>
      </c>
      <c r="Q82" s="9">
        <v>1</v>
      </c>
      <c r="R82" s="11" t="str">
        <f>IF(H82="LAVORO","nd",IF(VLOOKUP(B82,'DIMENSIONI OP'!A:E,4,FALSE)="","nd",VLOOKUP(B82,'DIMENSIONI OP'!A:E,4,FALSE)))</f>
        <v>nd</v>
      </c>
      <c r="S82" s="9" t="str">
        <f>IF(H82="LAVORO","nd",IF(VLOOKUP(B82,'PRESTAZIONI OP'!A:E,4,FALSE)="","nd",VLOOKUP(B82,'PRESTAZIONI OP'!A:E,4,FALSE)))</f>
        <v>nd</v>
      </c>
      <c r="T82" s="9" t="str">
        <f>IF(H82="LAVORO","nd",IF(VLOOKUP(B82,'PARAM FISICI OP'!A:E,4,FALSE)="","nd",VLOOKUP(B82,'PARAM FISICI OP'!A:E,4,FALSE)))</f>
        <v>nd</v>
      </c>
      <c r="U82" s="11" t="s">
        <v>449</v>
      </c>
      <c r="V82" s="11" t="s">
        <v>81</v>
      </c>
      <c r="W82" s="11" t="s">
        <v>465</v>
      </c>
      <c r="X82" s="11" t="s">
        <v>516</v>
      </c>
      <c r="Y82" s="9" t="s">
        <v>81</v>
      </c>
      <c r="Z82" s="9" t="s">
        <v>81</v>
      </c>
      <c r="AA82" s="9" t="str">
        <f>IF(AND(L82="nd",'DIMENSIONI OP'!E83="",'PRESTAZIONI OP'!E83="",'PARAM FISICI OP'!E83="",Z82="nd"),"nd",
IF(L82="nd","",L82)
&amp;IF('DIMENSIONI OP'!E83="","",IF(L82="nd",'DIMENSIONI OP'!E83,", "&amp;'DIMENSIONI OP'!E83))
&amp;IF('PRESTAZIONI OP'!E83="","",IF(AND(L82="nd",'DIMENSIONI OP'!E83=""),'PRESTAZIONI OP'!E83,", "&amp;'PRESTAZIONI OP'!E83))
&amp;IF('PARAM FISICI OP'!E83="","",IF(AND(L82="nd",'DIMENSIONI OP'!E83="",'PRESTAZIONI OP'!E83=""),'PARAM FISICI OP'!E83,", "&amp;'PARAM FISICI OP'!E83))
&amp;IF(Z82="nd","",IF(AND(L82="nd",'DIMENSIONI OP'!E83="",'PRESTAZIONI OP'!E83="",'PARAM FISICI OP'!E83=""),Z82,", "&amp;Z82)))</f>
        <v>nd</v>
      </c>
      <c r="AB82" s="9" t="s">
        <v>81</v>
      </c>
      <c r="AC82" s="9" t="s">
        <v>81</v>
      </c>
      <c r="AD82" s="9" t="s">
        <v>81</v>
      </c>
      <c r="AE82" s="9" t="s">
        <v>81</v>
      </c>
      <c r="AF82" s="42" t="s">
        <v>81</v>
      </c>
      <c r="AG82" s="42" t="s">
        <v>81</v>
      </c>
      <c r="AH82" s="42" t="s">
        <v>81</v>
      </c>
      <c r="AI82" s="9" t="s">
        <v>81</v>
      </c>
      <c r="AJ82" s="11" t="s">
        <v>81</v>
      </c>
      <c r="AK82" s="11" t="s">
        <v>81</v>
      </c>
      <c r="AL82" s="65" t="s">
        <v>496</v>
      </c>
      <c r="AM82" s="9" t="s">
        <v>576</v>
      </c>
      <c r="AN82" s="24">
        <f>IFERROR(VLOOKUP($B82,[1]Foglio1!$A$6:$D$44904,4,FALSE),"")</f>
        <v>104.54</v>
      </c>
      <c r="AO82" s="11" t="s">
        <v>81</v>
      </c>
      <c r="AP82" s="11" t="s">
        <v>81</v>
      </c>
      <c r="AQ82" s="11" t="s">
        <v>81</v>
      </c>
      <c r="AR82" s="11" t="s">
        <v>81</v>
      </c>
    </row>
    <row r="83" spans="1:44" ht="20.100000000000001" customHeight="1" x14ac:dyDescent="0.25">
      <c r="A83" s="43" t="str">
        <f t="shared" si="7"/>
        <v>L_1C.12.010.0040.h</v>
      </c>
      <c r="B83" s="14" t="str">
        <f>IF(ISBLANK(H83),"",IF(H83="LAVORO","",CLASSI!B84))</f>
        <v/>
      </c>
      <c r="C83" s="14" t="str">
        <f>IF(ISBLANK(H83),"",IF(H83="LAVORO","",VLOOKUP($B83,CLASSI!$B$3:$C$1048576,2,FALSE)))</f>
        <v/>
      </c>
      <c r="D83" s="27" t="str">
        <f t="shared" si="8"/>
        <v/>
      </c>
      <c r="E83" s="27" t="str">
        <f t="shared" si="9"/>
        <v/>
      </c>
      <c r="F83" s="27" t="str">
        <f t="shared" si="10"/>
        <v>CODICE LV</v>
      </c>
      <c r="G83" s="27" t="str">
        <f t="shared" si="11"/>
        <v xml:space="preserve">LAVORO: Posa. Escluso: scavo; piano di appoggio; rinfianco; riempimento.
</v>
      </c>
      <c r="H83" s="9" t="s">
        <v>36</v>
      </c>
      <c r="I83" s="9" t="s">
        <v>169</v>
      </c>
      <c r="J83" s="9" t="s">
        <v>221</v>
      </c>
      <c r="K83" s="64" t="s">
        <v>423</v>
      </c>
      <c r="L83" s="11" t="s">
        <v>81</v>
      </c>
      <c r="M83" s="11" t="s">
        <v>81</v>
      </c>
      <c r="N83" s="11" t="s">
        <v>81</v>
      </c>
      <c r="O83" s="11" t="s">
        <v>81</v>
      </c>
      <c r="P83" s="10" t="str">
        <f>IFERROR(VLOOKUP($B83,[1]Foglio1!$A$6:$D$44904,3,FALSE),"nd")</f>
        <v>nd</v>
      </c>
      <c r="Q83" s="9">
        <v>1</v>
      </c>
      <c r="R83" s="11" t="str">
        <f>IF(H83="LAVORO","nd",IF(VLOOKUP(B83,'DIMENSIONI OP'!A:E,4,FALSE)="","nd",VLOOKUP(B83,'DIMENSIONI OP'!A:E,4,FALSE)))</f>
        <v>nd</v>
      </c>
      <c r="S83" s="9" t="str">
        <f>IF(H83="LAVORO","nd",IF(VLOOKUP(B83,'PRESTAZIONI OP'!A:E,4,FALSE)="","nd",VLOOKUP(B83,'PRESTAZIONI OP'!A:E,4,FALSE)))</f>
        <v>nd</v>
      </c>
      <c r="T83" s="9" t="str">
        <f>IF(H83="LAVORO","nd",IF(VLOOKUP(B83,'PARAM FISICI OP'!A:E,4,FALSE)="","nd",VLOOKUP(B83,'PARAM FISICI OP'!A:E,4,FALSE)))</f>
        <v>nd</v>
      </c>
      <c r="U83" s="11" t="s">
        <v>81</v>
      </c>
      <c r="V83" s="11" t="s">
        <v>419</v>
      </c>
      <c r="W83" s="11" t="s">
        <v>81</v>
      </c>
      <c r="X83" s="11" t="s">
        <v>81</v>
      </c>
      <c r="Y83" s="9" t="s">
        <v>81</v>
      </c>
      <c r="Z83" s="9" t="s">
        <v>81</v>
      </c>
      <c r="AA83" s="9" t="str">
        <f>IF(AND(L83="nd",'DIMENSIONI OP'!E84="",'PRESTAZIONI OP'!E84="",'PARAM FISICI OP'!E84="",Z83="nd"),"nd",
IF(L83="nd","",L83)
&amp;IF('DIMENSIONI OP'!E84="","",IF(L83="nd",'DIMENSIONI OP'!E84,", "&amp;'DIMENSIONI OP'!E84))
&amp;IF('PRESTAZIONI OP'!E84="","",IF(AND(L83="nd",'DIMENSIONI OP'!E84=""),'PRESTAZIONI OP'!E84,", "&amp;'PRESTAZIONI OP'!E84))
&amp;IF('PARAM FISICI OP'!E84="","",IF(AND(L83="nd",'DIMENSIONI OP'!E84="",'PRESTAZIONI OP'!E84=""),'PARAM FISICI OP'!E84,", "&amp;'PARAM FISICI OP'!E84))
&amp;IF(Z83="nd","",IF(AND(L83="nd",'DIMENSIONI OP'!E84="",'PRESTAZIONI OP'!E84="",'PARAM FISICI OP'!E84=""),Z83,", "&amp;Z83)))</f>
        <v>nd</v>
      </c>
      <c r="AB83" s="9" t="s">
        <v>81</v>
      </c>
      <c r="AC83" s="9" t="s">
        <v>81</v>
      </c>
      <c r="AD83" s="9" t="s">
        <v>81</v>
      </c>
      <c r="AE83" s="9" t="s">
        <v>81</v>
      </c>
      <c r="AF83" s="42" t="s">
        <v>81</v>
      </c>
      <c r="AG83" s="42" t="s">
        <v>81</v>
      </c>
      <c r="AH83" s="42" t="s">
        <v>81</v>
      </c>
      <c r="AI83" s="9" t="s">
        <v>81</v>
      </c>
      <c r="AJ83" s="11" t="s">
        <v>81</v>
      </c>
      <c r="AK83" s="11" t="s">
        <v>497</v>
      </c>
      <c r="AL83" s="65" t="s">
        <v>81</v>
      </c>
      <c r="AM83" s="9" t="s">
        <v>81</v>
      </c>
      <c r="AN83" s="24" t="str">
        <f>IFERROR(VLOOKUP($B83,[1]Foglio1!$A$6:$D$44904,4,FALSE),"")</f>
        <v/>
      </c>
      <c r="AO83" s="11" t="s">
        <v>81</v>
      </c>
      <c r="AP83" s="11" t="s">
        <v>81</v>
      </c>
      <c r="AQ83" s="11" t="s">
        <v>81</v>
      </c>
      <c r="AR83" s="11" t="s">
        <v>81</v>
      </c>
    </row>
    <row r="84" spans="1:44" ht="20.100000000000001" customHeight="1" x14ac:dyDescent="0.25">
      <c r="A84" s="43" t="str">
        <f t="shared" si="7"/>
        <v>O_1C.12.010.0040.i</v>
      </c>
      <c r="B84" s="14" t="str">
        <f>IF(ISBLANK(H84),"",IF(H84="LAVORO","",CLASSI!B85))</f>
        <v>1C.12.010.0040.i</v>
      </c>
      <c r="C84" s="14" t="str">
        <f>IF(ISBLANK(H84),"",IF(H84="LAVORO","",VLOOKUP($B84,CLASSI!$B$3:$C$1048576,2,FALSE)))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630 - s = 15,4</v>
      </c>
      <c r="D84" s="27" t="str">
        <f t="shared" si="8"/>
        <v>CODICE OC</v>
      </c>
      <c r="E84"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630 mm, spessore 15,4 mm.
LAVORO: Posa. Escluso: scavo; piano di appoggio; rinfianco; riempimento.
SPECIFICHE TECNICHE: temperatura massima permanente 40°.</v>
      </c>
      <c r="F84" s="27" t="str">
        <f t="shared" si="10"/>
        <v>CODICE OP</v>
      </c>
      <c r="G84"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630 mm, spessore 15,4 mm.
SPECIFICHE TECNICHE: temperatura massima permanente 40°.</v>
      </c>
      <c r="H84" s="9" t="s">
        <v>35</v>
      </c>
      <c r="I84" s="9" t="s">
        <v>163</v>
      </c>
      <c r="J84" s="9" t="s">
        <v>207</v>
      </c>
      <c r="K84" s="64" t="s">
        <v>419</v>
      </c>
      <c r="L84" s="11" t="s">
        <v>81</v>
      </c>
      <c r="M84" s="11" t="s">
        <v>459</v>
      </c>
      <c r="N84" s="11" t="s">
        <v>421</v>
      </c>
      <c r="O84" s="11" t="s">
        <v>426</v>
      </c>
      <c r="P84" s="10" t="str">
        <f>IFERROR(VLOOKUP($B84,[1]Foglio1!$A$6:$D$44904,3,FALSE),"nd")</f>
        <v>m</v>
      </c>
      <c r="Q84" s="9">
        <v>1</v>
      </c>
      <c r="R84" s="11" t="str">
        <f>IF(H84="LAVORO","nd",IF(VLOOKUP(B84,'DIMENSIONI OP'!A:E,4,FALSE)="","nd",VLOOKUP(B84,'DIMENSIONI OP'!A:E,4,FALSE)))</f>
        <v>nd</v>
      </c>
      <c r="S84" s="9" t="str">
        <f>IF(H84="LAVORO","nd",IF(VLOOKUP(B84,'PRESTAZIONI OP'!A:E,4,FALSE)="","nd",VLOOKUP(B84,'PRESTAZIONI OP'!A:E,4,FALSE)))</f>
        <v>nd</v>
      </c>
      <c r="T84" s="9" t="str">
        <f>IF(H84="LAVORO","nd",IF(VLOOKUP(B84,'PARAM FISICI OP'!A:E,4,FALSE)="","nd",VLOOKUP(B84,'PARAM FISICI OP'!A:E,4,FALSE)))</f>
        <v>nd</v>
      </c>
      <c r="U84" s="11" t="s">
        <v>449</v>
      </c>
      <c r="V84" s="11" t="s">
        <v>81</v>
      </c>
      <c r="W84" s="11" t="s">
        <v>465</v>
      </c>
      <c r="X84" s="11" t="s">
        <v>517</v>
      </c>
      <c r="Y84" s="9" t="s">
        <v>81</v>
      </c>
      <c r="Z84" s="9" t="s">
        <v>81</v>
      </c>
      <c r="AA84" s="9" t="str">
        <f>IF(AND(L84="nd",'DIMENSIONI OP'!E85="",'PRESTAZIONI OP'!E85="",'PARAM FISICI OP'!E85="",Z84="nd"),"nd",
IF(L84="nd","",L84)
&amp;IF('DIMENSIONI OP'!E85="","",IF(L84="nd",'DIMENSIONI OP'!E85,", "&amp;'DIMENSIONI OP'!E85))
&amp;IF('PRESTAZIONI OP'!E85="","",IF(AND(L84="nd",'DIMENSIONI OP'!E85=""),'PRESTAZIONI OP'!E85,", "&amp;'PRESTAZIONI OP'!E85))
&amp;IF('PARAM FISICI OP'!E85="","",IF(AND(L84="nd",'DIMENSIONI OP'!E85="",'PRESTAZIONI OP'!E85=""),'PARAM FISICI OP'!E85,", "&amp;'PARAM FISICI OP'!E85))
&amp;IF(Z84="nd","",IF(AND(L84="nd",'DIMENSIONI OP'!E85="",'PRESTAZIONI OP'!E85="",'PARAM FISICI OP'!E85=""),Z84,", "&amp;Z84)))</f>
        <v>nd</v>
      </c>
      <c r="AB84" s="9" t="s">
        <v>81</v>
      </c>
      <c r="AC84" s="9" t="s">
        <v>81</v>
      </c>
      <c r="AD84" s="9" t="s">
        <v>81</v>
      </c>
      <c r="AE84" s="9" t="s">
        <v>81</v>
      </c>
      <c r="AF84" s="42" t="s">
        <v>81</v>
      </c>
      <c r="AG84" s="42" t="s">
        <v>81</v>
      </c>
      <c r="AH84" s="42" t="s">
        <v>81</v>
      </c>
      <c r="AI84" s="9" t="s">
        <v>81</v>
      </c>
      <c r="AJ84" s="11" t="s">
        <v>81</v>
      </c>
      <c r="AK84" s="11" t="s">
        <v>81</v>
      </c>
      <c r="AL84" s="65" t="s">
        <v>496</v>
      </c>
      <c r="AM84" s="9" t="s">
        <v>576</v>
      </c>
      <c r="AN84" s="24">
        <f>IFERROR(VLOOKUP($B84,[1]Foglio1!$A$6:$D$44904,4,FALSE),"")</f>
        <v>166.06</v>
      </c>
      <c r="AO84" s="11" t="s">
        <v>81</v>
      </c>
      <c r="AP84" s="11" t="s">
        <v>81</v>
      </c>
      <c r="AQ84" s="11" t="s">
        <v>81</v>
      </c>
      <c r="AR84" s="11" t="s">
        <v>81</v>
      </c>
    </row>
    <row r="85" spans="1:44" ht="20.100000000000001" customHeight="1" x14ac:dyDescent="0.25">
      <c r="A85" s="43" t="str">
        <f t="shared" si="7"/>
        <v>L_1C.12.010.0040.i</v>
      </c>
      <c r="B85" s="14" t="str">
        <f>IF(ISBLANK(H85),"",IF(H85="LAVORO","",CLASSI!B86))</f>
        <v/>
      </c>
      <c r="C85" s="14" t="str">
        <f>IF(ISBLANK(H85),"",IF(H85="LAVORO","",VLOOKUP($B85,CLASSI!$B$3:$C$1048576,2,FALSE)))</f>
        <v/>
      </c>
      <c r="D85" s="27" t="str">
        <f t="shared" si="8"/>
        <v/>
      </c>
      <c r="E85" s="27" t="str">
        <f t="shared" si="9"/>
        <v/>
      </c>
      <c r="F85" s="27" t="str">
        <f t="shared" si="10"/>
        <v>CODICE LV</v>
      </c>
      <c r="G85" s="27" t="str">
        <f t="shared" si="11"/>
        <v xml:space="preserve">LAVORO: Posa. Escluso: scavo; piano di appoggio; rinfianco; riempimento.
</v>
      </c>
      <c r="H85" s="9" t="s">
        <v>36</v>
      </c>
      <c r="I85" s="9" t="s">
        <v>169</v>
      </c>
      <c r="J85" s="9" t="s">
        <v>221</v>
      </c>
      <c r="K85" s="64" t="s">
        <v>423</v>
      </c>
      <c r="L85" s="11" t="s">
        <v>81</v>
      </c>
      <c r="M85" s="11" t="s">
        <v>81</v>
      </c>
      <c r="N85" s="11" t="s">
        <v>81</v>
      </c>
      <c r="O85" s="11" t="s">
        <v>81</v>
      </c>
      <c r="P85" s="10" t="str">
        <f>IFERROR(VLOOKUP($B85,[1]Foglio1!$A$6:$D$44904,3,FALSE),"nd")</f>
        <v>nd</v>
      </c>
      <c r="Q85" s="9">
        <v>1</v>
      </c>
      <c r="R85" s="11" t="str">
        <f>IF(H85="LAVORO","nd",IF(VLOOKUP(B85,'DIMENSIONI OP'!A:E,4,FALSE)="","nd",VLOOKUP(B85,'DIMENSIONI OP'!A:E,4,FALSE)))</f>
        <v>nd</v>
      </c>
      <c r="S85" s="9" t="str">
        <f>IF(H85="LAVORO","nd",IF(VLOOKUP(B85,'PRESTAZIONI OP'!A:E,4,FALSE)="","nd",VLOOKUP(B85,'PRESTAZIONI OP'!A:E,4,FALSE)))</f>
        <v>nd</v>
      </c>
      <c r="T85" s="9" t="str">
        <f>IF(H85="LAVORO","nd",IF(VLOOKUP(B85,'PARAM FISICI OP'!A:E,4,FALSE)="","nd",VLOOKUP(B85,'PARAM FISICI OP'!A:E,4,FALSE)))</f>
        <v>nd</v>
      </c>
      <c r="U85" s="11" t="s">
        <v>81</v>
      </c>
      <c r="V85" s="11" t="s">
        <v>419</v>
      </c>
      <c r="W85" s="11" t="s">
        <v>81</v>
      </c>
      <c r="X85" s="11" t="s">
        <v>81</v>
      </c>
      <c r="Y85" s="9" t="s">
        <v>81</v>
      </c>
      <c r="Z85" s="9" t="s">
        <v>81</v>
      </c>
      <c r="AA85" s="9" t="str">
        <f>IF(AND(L85="nd",'DIMENSIONI OP'!E86="",'PRESTAZIONI OP'!E86="",'PARAM FISICI OP'!E86="",Z85="nd"),"nd",
IF(L85="nd","",L85)
&amp;IF('DIMENSIONI OP'!E86="","",IF(L85="nd",'DIMENSIONI OP'!E86,", "&amp;'DIMENSIONI OP'!E86))
&amp;IF('PRESTAZIONI OP'!E86="","",IF(AND(L85="nd",'DIMENSIONI OP'!E86=""),'PRESTAZIONI OP'!E86,", "&amp;'PRESTAZIONI OP'!E86))
&amp;IF('PARAM FISICI OP'!E86="","",IF(AND(L85="nd",'DIMENSIONI OP'!E86="",'PRESTAZIONI OP'!E86=""),'PARAM FISICI OP'!E86,", "&amp;'PARAM FISICI OP'!E86))
&amp;IF(Z85="nd","",IF(AND(L85="nd",'DIMENSIONI OP'!E86="",'PRESTAZIONI OP'!E86="",'PARAM FISICI OP'!E86=""),Z85,", "&amp;Z85)))</f>
        <v>nd</v>
      </c>
      <c r="AB85" s="9" t="s">
        <v>81</v>
      </c>
      <c r="AC85" s="9" t="s">
        <v>81</v>
      </c>
      <c r="AD85" s="9" t="s">
        <v>81</v>
      </c>
      <c r="AE85" s="9" t="s">
        <v>81</v>
      </c>
      <c r="AF85" s="42" t="s">
        <v>81</v>
      </c>
      <c r="AG85" s="42" t="s">
        <v>81</v>
      </c>
      <c r="AH85" s="42" t="s">
        <v>81</v>
      </c>
      <c r="AI85" s="9" t="s">
        <v>81</v>
      </c>
      <c r="AJ85" s="11" t="s">
        <v>81</v>
      </c>
      <c r="AK85" s="11" t="s">
        <v>497</v>
      </c>
      <c r="AL85" s="65" t="s">
        <v>81</v>
      </c>
      <c r="AM85" s="9" t="s">
        <v>81</v>
      </c>
      <c r="AN85" s="24" t="str">
        <f>IFERROR(VLOOKUP($B85,[1]Foglio1!$A$6:$D$44904,4,FALSE),"")</f>
        <v/>
      </c>
      <c r="AO85" s="11" t="s">
        <v>81</v>
      </c>
      <c r="AP85" s="11" t="s">
        <v>81</v>
      </c>
      <c r="AQ85" s="11" t="s">
        <v>81</v>
      </c>
      <c r="AR85" s="11" t="s">
        <v>81</v>
      </c>
    </row>
    <row r="86" spans="1:44" ht="20.100000000000001" customHeight="1" x14ac:dyDescent="0.25">
      <c r="A86" s="43" t="str">
        <f t="shared" si="7"/>
        <v>O_1C.12.010.0040.j</v>
      </c>
      <c r="B86" s="14" t="str">
        <f>IF(ISBLANK(H86),"",IF(H86="LAVORO","",CLASSI!B87))</f>
        <v>1C.12.010.0040.j</v>
      </c>
      <c r="C86" s="14" t="str">
        <f>IF(ISBLANK(H86),"",IF(H86="LAVORO","",VLOOKUP($B86,CLASSI!$B$3:$C$1048576,2,FALSE)))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710 - s = 17,4</v>
      </c>
      <c r="D86" s="27" t="str">
        <f t="shared" si="8"/>
        <v>CODICE OC</v>
      </c>
      <c r="E86"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710 mm, spessore 17,4 mm.
LAVORO: Posa. Escluso: scavo; piano di appoggio; rinfianco; riempimento.
SPECIFICHE TECNICHE: temperatura massima permanente 40°.</v>
      </c>
      <c r="F86" s="27" t="str">
        <f t="shared" si="10"/>
        <v>CODICE OP</v>
      </c>
      <c r="G86"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710 mm, spessore 17,4 mm.
SPECIFICHE TECNICHE: temperatura massima permanente 40°.</v>
      </c>
      <c r="H86" s="9" t="s">
        <v>35</v>
      </c>
      <c r="I86" s="9" t="s">
        <v>163</v>
      </c>
      <c r="J86" s="9" t="s">
        <v>207</v>
      </c>
      <c r="K86" s="64" t="s">
        <v>419</v>
      </c>
      <c r="L86" s="11" t="s">
        <v>81</v>
      </c>
      <c r="M86" s="11" t="s">
        <v>459</v>
      </c>
      <c r="N86" s="11" t="s">
        <v>421</v>
      </c>
      <c r="O86" s="11" t="s">
        <v>426</v>
      </c>
      <c r="P86" s="10" t="str">
        <f>IFERROR(VLOOKUP($B86,[1]Foglio1!$A$6:$D$44904,3,FALSE),"nd")</f>
        <v>m</v>
      </c>
      <c r="Q86" s="9">
        <v>1</v>
      </c>
      <c r="R86" s="11" t="str">
        <f>IF(H86="LAVORO","nd",IF(VLOOKUP(B86,'DIMENSIONI OP'!A:E,4,FALSE)="","nd",VLOOKUP(B86,'DIMENSIONI OP'!A:E,4,FALSE)))</f>
        <v>nd</v>
      </c>
      <c r="S86" s="9" t="str">
        <f>IF(H86="LAVORO","nd",IF(VLOOKUP(B86,'PRESTAZIONI OP'!A:E,4,FALSE)="","nd",VLOOKUP(B86,'PRESTAZIONI OP'!A:E,4,FALSE)))</f>
        <v>nd</v>
      </c>
      <c r="T86" s="9" t="str">
        <f>IF(H86="LAVORO","nd",IF(VLOOKUP(B86,'PARAM FISICI OP'!A:E,4,FALSE)="","nd",VLOOKUP(B86,'PARAM FISICI OP'!A:E,4,FALSE)))</f>
        <v>nd</v>
      </c>
      <c r="U86" s="11" t="s">
        <v>449</v>
      </c>
      <c r="V86" s="11" t="s">
        <v>81</v>
      </c>
      <c r="W86" s="11" t="s">
        <v>465</v>
      </c>
      <c r="X86" s="11" t="s">
        <v>518</v>
      </c>
      <c r="Y86" s="9" t="s">
        <v>81</v>
      </c>
      <c r="Z86" s="9" t="s">
        <v>81</v>
      </c>
      <c r="AA86" s="9" t="str">
        <f>IF(AND(L86="nd",'DIMENSIONI OP'!E87="",'PRESTAZIONI OP'!E87="",'PARAM FISICI OP'!E87="",Z86="nd"),"nd",
IF(L86="nd","",L86)
&amp;IF('DIMENSIONI OP'!E87="","",IF(L86="nd",'DIMENSIONI OP'!E87,", "&amp;'DIMENSIONI OP'!E87))
&amp;IF('PRESTAZIONI OP'!E87="","",IF(AND(L86="nd",'DIMENSIONI OP'!E87=""),'PRESTAZIONI OP'!E87,", "&amp;'PRESTAZIONI OP'!E87))
&amp;IF('PARAM FISICI OP'!E87="","",IF(AND(L86="nd",'DIMENSIONI OP'!E87="",'PRESTAZIONI OP'!E87=""),'PARAM FISICI OP'!E87,", "&amp;'PARAM FISICI OP'!E87))
&amp;IF(Z86="nd","",IF(AND(L86="nd",'DIMENSIONI OP'!E87="",'PRESTAZIONI OP'!E87="",'PARAM FISICI OP'!E87=""),Z86,", "&amp;Z86)))</f>
        <v>nd</v>
      </c>
      <c r="AB86" s="9" t="s">
        <v>81</v>
      </c>
      <c r="AC86" s="9" t="s">
        <v>81</v>
      </c>
      <c r="AD86" s="9" t="s">
        <v>81</v>
      </c>
      <c r="AE86" s="9" t="s">
        <v>81</v>
      </c>
      <c r="AF86" s="42" t="s">
        <v>81</v>
      </c>
      <c r="AG86" s="42" t="s">
        <v>81</v>
      </c>
      <c r="AH86" s="42" t="s">
        <v>81</v>
      </c>
      <c r="AI86" s="9" t="s">
        <v>81</v>
      </c>
      <c r="AJ86" s="11" t="s">
        <v>81</v>
      </c>
      <c r="AK86" s="11" t="s">
        <v>81</v>
      </c>
      <c r="AL86" s="65" t="s">
        <v>496</v>
      </c>
      <c r="AM86" s="9" t="s">
        <v>576</v>
      </c>
      <c r="AN86" s="24">
        <f>IFERROR(VLOOKUP($B86,[1]Foglio1!$A$6:$D$44904,4,FALSE),"")</f>
        <v>279.98</v>
      </c>
      <c r="AO86" s="11" t="s">
        <v>81</v>
      </c>
      <c r="AP86" s="11" t="s">
        <v>81</v>
      </c>
      <c r="AQ86" s="11" t="s">
        <v>81</v>
      </c>
      <c r="AR86" s="11" t="s">
        <v>81</v>
      </c>
    </row>
    <row r="87" spans="1:44" ht="20.100000000000001" customHeight="1" x14ac:dyDescent="0.25">
      <c r="A87" s="43" t="str">
        <f t="shared" si="7"/>
        <v>L_1C.12.010.0040.j</v>
      </c>
      <c r="B87" s="14" t="str">
        <f>IF(ISBLANK(H87),"",IF(H87="LAVORO","",CLASSI!B88))</f>
        <v/>
      </c>
      <c r="C87" s="14" t="str">
        <f>IF(ISBLANK(H87),"",IF(H87="LAVORO","",VLOOKUP($B87,CLASSI!$B$3:$C$1048576,2,FALSE)))</f>
        <v/>
      </c>
      <c r="D87" s="27" t="str">
        <f t="shared" si="8"/>
        <v/>
      </c>
      <c r="E87" s="27" t="str">
        <f t="shared" si="9"/>
        <v/>
      </c>
      <c r="F87" s="27" t="str">
        <f t="shared" si="10"/>
        <v>CODICE LV</v>
      </c>
      <c r="G87" s="27" t="str">
        <f t="shared" si="11"/>
        <v xml:space="preserve">LAVORO: Posa. Escluso: scavo; piano di appoggio; rinfianco; riempimento.
</v>
      </c>
      <c r="H87" s="9" t="s">
        <v>36</v>
      </c>
      <c r="I87" s="9" t="s">
        <v>169</v>
      </c>
      <c r="J87" s="9" t="s">
        <v>221</v>
      </c>
      <c r="K87" s="64" t="s">
        <v>423</v>
      </c>
      <c r="L87" s="11" t="s">
        <v>81</v>
      </c>
      <c r="M87" s="11" t="s">
        <v>81</v>
      </c>
      <c r="N87" s="11" t="s">
        <v>81</v>
      </c>
      <c r="O87" s="11" t="s">
        <v>81</v>
      </c>
      <c r="P87" s="10" t="str">
        <f>IFERROR(VLOOKUP($B87,[1]Foglio1!$A$6:$D$44904,3,FALSE),"nd")</f>
        <v>nd</v>
      </c>
      <c r="Q87" s="9">
        <v>1</v>
      </c>
      <c r="R87" s="11" t="str">
        <f>IF(H87="LAVORO","nd",IF(VLOOKUP(B87,'DIMENSIONI OP'!A:E,4,FALSE)="","nd",VLOOKUP(B87,'DIMENSIONI OP'!A:E,4,FALSE)))</f>
        <v>nd</v>
      </c>
      <c r="S87" s="9" t="str">
        <f>IF(H87="LAVORO","nd",IF(VLOOKUP(B87,'PRESTAZIONI OP'!A:E,4,FALSE)="","nd",VLOOKUP(B87,'PRESTAZIONI OP'!A:E,4,FALSE)))</f>
        <v>nd</v>
      </c>
      <c r="T87" s="9" t="str">
        <f>IF(H87="LAVORO","nd",IF(VLOOKUP(B87,'PARAM FISICI OP'!A:E,4,FALSE)="","nd",VLOOKUP(B87,'PARAM FISICI OP'!A:E,4,FALSE)))</f>
        <v>nd</v>
      </c>
      <c r="U87" s="11" t="s">
        <v>81</v>
      </c>
      <c r="V87" s="11" t="s">
        <v>419</v>
      </c>
      <c r="W87" s="11" t="s">
        <v>81</v>
      </c>
      <c r="X87" s="11" t="s">
        <v>81</v>
      </c>
      <c r="Y87" s="9" t="s">
        <v>81</v>
      </c>
      <c r="Z87" s="9" t="s">
        <v>81</v>
      </c>
      <c r="AA87" s="9" t="str">
        <f>IF(AND(L87="nd",'DIMENSIONI OP'!E88="",'PRESTAZIONI OP'!E88="",'PARAM FISICI OP'!E88="",Z87="nd"),"nd",
IF(L87="nd","",L87)
&amp;IF('DIMENSIONI OP'!E88="","",IF(L87="nd",'DIMENSIONI OP'!E88,", "&amp;'DIMENSIONI OP'!E88))
&amp;IF('PRESTAZIONI OP'!E88="","",IF(AND(L87="nd",'DIMENSIONI OP'!E88=""),'PRESTAZIONI OP'!E88,", "&amp;'PRESTAZIONI OP'!E88))
&amp;IF('PARAM FISICI OP'!E88="","",IF(AND(L87="nd",'DIMENSIONI OP'!E88="",'PRESTAZIONI OP'!E88=""),'PARAM FISICI OP'!E88,", "&amp;'PARAM FISICI OP'!E88))
&amp;IF(Z87="nd","",IF(AND(L87="nd",'DIMENSIONI OP'!E88="",'PRESTAZIONI OP'!E88="",'PARAM FISICI OP'!E88=""),Z87,", "&amp;Z87)))</f>
        <v>nd</v>
      </c>
      <c r="AB87" s="9" t="s">
        <v>81</v>
      </c>
      <c r="AC87" s="9" t="s">
        <v>81</v>
      </c>
      <c r="AD87" s="9" t="s">
        <v>81</v>
      </c>
      <c r="AE87" s="9" t="s">
        <v>81</v>
      </c>
      <c r="AF87" s="42" t="s">
        <v>81</v>
      </c>
      <c r="AG87" s="42" t="s">
        <v>81</v>
      </c>
      <c r="AH87" s="42" t="s">
        <v>81</v>
      </c>
      <c r="AI87" s="9" t="s">
        <v>81</v>
      </c>
      <c r="AJ87" s="11" t="s">
        <v>81</v>
      </c>
      <c r="AK87" s="11" t="s">
        <v>497</v>
      </c>
      <c r="AL87" s="65" t="s">
        <v>81</v>
      </c>
      <c r="AM87" s="9" t="s">
        <v>81</v>
      </c>
      <c r="AN87" s="24" t="str">
        <f>IFERROR(VLOOKUP($B87,[1]Foglio1!$A$6:$D$44904,4,FALSE),"")</f>
        <v/>
      </c>
      <c r="AO87" s="11" t="s">
        <v>81</v>
      </c>
      <c r="AP87" s="11" t="s">
        <v>81</v>
      </c>
      <c r="AQ87" s="11" t="s">
        <v>81</v>
      </c>
      <c r="AR87" s="11" t="s">
        <v>81</v>
      </c>
    </row>
    <row r="88" spans="1:44" ht="20.100000000000001" customHeight="1" x14ac:dyDescent="0.25">
      <c r="A88" s="43" t="str">
        <f t="shared" si="7"/>
        <v>O_1C.12.010.0040.k</v>
      </c>
      <c r="B88" s="14" t="str">
        <f>IF(ISBLANK(H88),"",IF(H88="LAVORO","",CLASSI!B89))</f>
        <v>1C.12.010.0040.k</v>
      </c>
      <c r="C88" s="14" t="str">
        <f>IF(ISBLANK(H88),"",IF(H88="LAVORO","",VLOOKUP($B88,CLASSI!$B$3:$C$1048576,2,FALSE)))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800 - s = 19,6</v>
      </c>
      <c r="D88" s="27" t="str">
        <f t="shared" si="8"/>
        <v>CODICE OC</v>
      </c>
      <c r="E88"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800 mm, spessore 19,6 mm.
LAVORO: Posa. Escluso: scavo; piano di appoggio; rinfianco; riempimento.
SPECIFICHE TECNICHE: temperatura massima permanente 40°.</v>
      </c>
      <c r="F88" s="27" t="str">
        <f t="shared" si="10"/>
        <v>CODICE OP</v>
      </c>
      <c r="G88"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800 mm, spessore 19,6 mm.
SPECIFICHE TECNICHE: temperatura massima permanente 40°.</v>
      </c>
      <c r="H88" s="9" t="s">
        <v>35</v>
      </c>
      <c r="I88" s="9" t="s">
        <v>163</v>
      </c>
      <c r="J88" s="9" t="s">
        <v>207</v>
      </c>
      <c r="K88" s="64" t="s">
        <v>419</v>
      </c>
      <c r="L88" s="11" t="s">
        <v>81</v>
      </c>
      <c r="M88" s="11" t="s">
        <v>459</v>
      </c>
      <c r="N88" s="11" t="s">
        <v>421</v>
      </c>
      <c r="O88" s="11" t="s">
        <v>426</v>
      </c>
      <c r="P88" s="10" t="str">
        <f>IFERROR(VLOOKUP($B88,[1]Foglio1!$A$6:$D$44904,3,FALSE),"nd")</f>
        <v>m</v>
      </c>
      <c r="Q88" s="9">
        <v>1</v>
      </c>
      <c r="R88" s="11" t="str">
        <f>IF(H88="LAVORO","nd",IF(VLOOKUP(B88,'DIMENSIONI OP'!A:E,4,FALSE)="","nd",VLOOKUP(B88,'DIMENSIONI OP'!A:E,4,FALSE)))</f>
        <v>nd</v>
      </c>
      <c r="S88" s="9" t="str">
        <f>IF(H88="LAVORO","nd",IF(VLOOKUP(B88,'PRESTAZIONI OP'!A:E,4,FALSE)="","nd",VLOOKUP(B88,'PRESTAZIONI OP'!A:E,4,FALSE)))</f>
        <v>nd</v>
      </c>
      <c r="T88" s="9" t="str">
        <f>IF(H88="LAVORO","nd",IF(VLOOKUP(B88,'PARAM FISICI OP'!A:E,4,FALSE)="","nd",VLOOKUP(B88,'PARAM FISICI OP'!A:E,4,FALSE)))</f>
        <v>nd</v>
      </c>
      <c r="U88" s="11" t="s">
        <v>449</v>
      </c>
      <c r="V88" s="11" t="s">
        <v>81</v>
      </c>
      <c r="W88" s="11" t="s">
        <v>465</v>
      </c>
      <c r="X88" s="11" t="s">
        <v>519</v>
      </c>
      <c r="Y88" s="9" t="s">
        <v>81</v>
      </c>
      <c r="Z88" s="9" t="s">
        <v>81</v>
      </c>
      <c r="AA88" s="9" t="str">
        <f>IF(AND(L88="nd",'DIMENSIONI OP'!E89="",'PRESTAZIONI OP'!E89="",'PARAM FISICI OP'!E89="",Z88="nd"),"nd",
IF(L88="nd","",L88)
&amp;IF('DIMENSIONI OP'!E89="","",IF(L88="nd",'DIMENSIONI OP'!E89,", "&amp;'DIMENSIONI OP'!E89))
&amp;IF('PRESTAZIONI OP'!E89="","",IF(AND(L88="nd",'DIMENSIONI OP'!E89=""),'PRESTAZIONI OP'!E89,", "&amp;'PRESTAZIONI OP'!E89))
&amp;IF('PARAM FISICI OP'!E89="","",IF(AND(L88="nd",'DIMENSIONI OP'!E89="",'PRESTAZIONI OP'!E89=""),'PARAM FISICI OP'!E89,", "&amp;'PARAM FISICI OP'!E89))
&amp;IF(Z88="nd","",IF(AND(L88="nd",'DIMENSIONI OP'!E89="",'PRESTAZIONI OP'!E89="",'PARAM FISICI OP'!E89=""),Z88,", "&amp;Z88)))</f>
        <v>nd</v>
      </c>
      <c r="AB88" s="9" t="s">
        <v>81</v>
      </c>
      <c r="AC88" s="9" t="s">
        <v>81</v>
      </c>
      <c r="AD88" s="9" t="s">
        <v>81</v>
      </c>
      <c r="AE88" s="9" t="s">
        <v>81</v>
      </c>
      <c r="AF88" s="42" t="s">
        <v>81</v>
      </c>
      <c r="AG88" s="42" t="s">
        <v>81</v>
      </c>
      <c r="AH88" s="42" t="s">
        <v>81</v>
      </c>
      <c r="AI88" s="9" t="s">
        <v>81</v>
      </c>
      <c r="AJ88" s="11" t="s">
        <v>81</v>
      </c>
      <c r="AK88" s="11" t="s">
        <v>81</v>
      </c>
      <c r="AL88" s="65" t="s">
        <v>496</v>
      </c>
      <c r="AM88" s="9" t="s">
        <v>576</v>
      </c>
      <c r="AN88" s="24">
        <f>IFERROR(VLOOKUP($B88,[1]Foglio1!$A$6:$D$44904,4,FALSE),"")</f>
        <v>354.72</v>
      </c>
      <c r="AO88" s="11" t="s">
        <v>81</v>
      </c>
      <c r="AP88" s="11" t="s">
        <v>81</v>
      </c>
      <c r="AQ88" s="11" t="s">
        <v>81</v>
      </c>
      <c r="AR88" s="11" t="s">
        <v>81</v>
      </c>
    </row>
    <row r="89" spans="1:44" ht="20.100000000000001" customHeight="1" x14ac:dyDescent="0.25">
      <c r="A89" s="43" t="str">
        <f t="shared" si="7"/>
        <v>L_1C.12.010.0040.k</v>
      </c>
      <c r="B89" s="14" t="str">
        <f>IF(ISBLANK(H89),"",IF(H89="LAVORO","",CLASSI!B90))</f>
        <v/>
      </c>
      <c r="C89" s="14" t="str">
        <f>IF(ISBLANK(H89),"",IF(H89="LAVORO","",VLOOKUP($B89,CLASSI!$B$3:$C$1048576,2,FALSE)))</f>
        <v/>
      </c>
      <c r="D89" s="27" t="str">
        <f t="shared" si="8"/>
        <v/>
      </c>
      <c r="E89" s="27" t="str">
        <f t="shared" si="9"/>
        <v/>
      </c>
      <c r="F89" s="27" t="str">
        <f t="shared" si="10"/>
        <v>CODICE LV</v>
      </c>
      <c r="G89" s="27" t="str">
        <f t="shared" si="11"/>
        <v xml:space="preserve">LAVORO: Posa. Escluso: scavo; piano di appoggio; rinfianco; riempimento.
</v>
      </c>
      <c r="H89" s="9" t="s">
        <v>36</v>
      </c>
      <c r="I89" s="9" t="s">
        <v>169</v>
      </c>
      <c r="J89" s="9" t="s">
        <v>221</v>
      </c>
      <c r="K89" s="64" t="s">
        <v>423</v>
      </c>
      <c r="L89" s="11" t="s">
        <v>81</v>
      </c>
      <c r="M89" s="11" t="s">
        <v>81</v>
      </c>
      <c r="N89" s="11" t="s">
        <v>81</v>
      </c>
      <c r="O89" s="11" t="s">
        <v>81</v>
      </c>
      <c r="P89" s="10" t="str">
        <f>IFERROR(VLOOKUP($B89,[1]Foglio1!$A$6:$D$44904,3,FALSE),"nd")</f>
        <v>nd</v>
      </c>
      <c r="Q89" s="9">
        <v>1</v>
      </c>
      <c r="R89" s="11" t="str">
        <f>IF(H89="LAVORO","nd",IF(VLOOKUP(B89,'DIMENSIONI OP'!A:E,4,FALSE)="","nd",VLOOKUP(B89,'DIMENSIONI OP'!A:E,4,FALSE)))</f>
        <v>nd</v>
      </c>
      <c r="S89" s="9" t="str">
        <f>IF(H89="LAVORO","nd",IF(VLOOKUP(B89,'PRESTAZIONI OP'!A:E,4,FALSE)="","nd",VLOOKUP(B89,'PRESTAZIONI OP'!A:E,4,FALSE)))</f>
        <v>nd</v>
      </c>
      <c r="T89" s="9" t="str">
        <f>IF(H89="LAVORO","nd",IF(VLOOKUP(B89,'PARAM FISICI OP'!A:E,4,FALSE)="","nd",VLOOKUP(B89,'PARAM FISICI OP'!A:E,4,FALSE)))</f>
        <v>nd</v>
      </c>
      <c r="U89" s="11" t="s">
        <v>81</v>
      </c>
      <c r="V89" s="11" t="s">
        <v>419</v>
      </c>
      <c r="W89" s="11" t="s">
        <v>81</v>
      </c>
      <c r="X89" s="11" t="s">
        <v>81</v>
      </c>
      <c r="Y89" s="9" t="s">
        <v>81</v>
      </c>
      <c r="Z89" s="9" t="s">
        <v>81</v>
      </c>
      <c r="AA89" s="9" t="str">
        <f>IF(AND(L89="nd",'DIMENSIONI OP'!E90="",'PRESTAZIONI OP'!E90="",'PARAM FISICI OP'!E90="",Z89="nd"),"nd",
IF(L89="nd","",L89)
&amp;IF('DIMENSIONI OP'!E90="","",IF(L89="nd",'DIMENSIONI OP'!E90,", "&amp;'DIMENSIONI OP'!E90))
&amp;IF('PRESTAZIONI OP'!E90="","",IF(AND(L89="nd",'DIMENSIONI OP'!E90=""),'PRESTAZIONI OP'!E90,", "&amp;'PRESTAZIONI OP'!E90))
&amp;IF('PARAM FISICI OP'!E90="","",IF(AND(L89="nd",'DIMENSIONI OP'!E90="",'PRESTAZIONI OP'!E90=""),'PARAM FISICI OP'!E90,", "&amp;'PARAM FISICI OP'!E90))
&amp;IF(Z89="nd","",IF(AND(L89="nd",'DIMENSIONI OP'!E90="",'PRESTAZIONI OP'!E90="",'PARAM FISICI OP'!E90=""),Z89,", "&amp;Z89)))</f>
        <v>nd</v>
      </c>
      <c r="AB89" s="9" t="s">
        <v>81</v>
      </c>
      <c r="AC89" s="9" t="s">
        <v>81</v>
      </c>
      <c r="AD89" s="9" t="s">
        <v>81</v>
      </c>
      <c r="AE89" s="9" t="s">
        <v>81</v>
      </c>
      <c r="AF89" s="42" t="s">
        <v>81</v>
      </c>
      <c r="AG89" s="42" t="s">
        <v>81</v>
      </c>
      <c r="AH89" s="42" t="s">
        <v>81</v>
      </c>
      <c r="AI89" s="9" t="s">
        <v>81</v>
      </c>
      <c r="AJ89" s="11" t="s">
        <v>81</v>
      </c>
      <c r="AK89" s="11" t="s">
        <v>497</v>
      </c>
      <c r="AL89" s="65" t="s">
        <v>81</v>
      </c>
      <c r="AM89" s="9" t="s">
        <v>81</v>
      </c>
      <c r="AN89" s="24" t="str">
        <f>IFERROR(VLOOKUP($B89,[1]Foglio1!$A$6:$D$44904,4,FALSE),"")</f>
        <v/>
      </c>
      <c r="AO89" s="11" t="s">
        <v>81</v>
      </c>
      <c r="AP89" s="11" t="s">
        <v>81</v>
      </c>
      <c r="AQ89" s="11" t="s">
        <v>81</v>
      </c>
      <c r="AR89" s="11" t="s">
        <v>81</v>
      </c>
    </row>
    <row r="90" spans="1:44" ht="20.100000000000001" customHeight="1" x14ac:dyDescent="0.25">
      <c r="A90" s="43" t="str">
        <f t="shared" si="7"/>
        <v>O_1C.12.010.0040.l</v>
      </c>
      <c r="B90" s="14" t="str">
        <f>IF(ISBLANK(H90),"",IF(H90="LAVORO","",CLASSI!B91))</f>
        <v>1C.12.010.0040.l</v>
      </c>
      <c r="C90" s="14" t="str">
        <f>IF(ISBLANK(H90),"",IF(H90="LAVORO","",VLOOKUP($B90,CLASSI!$B$3:$C$1048576,2,FALSE)))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900 - s = 22,0</v>
      </c>
      <c r="D90" s="27" t="str">
        <f t="shared" si="8"/>
        <v>CODICE OC</v>
      </c>
      <c r="E90"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900 mm, spessore 22,0 mm.
LAVORO: Posa. Escluso: scavo; piano di appoggio; rinfianco; riempimento.
SPECIFICHE TECNICHE: temperatura massima permanente 40°.</v>
      </c>
      <c r="F90" s="27" t="str">
        <f t="shared" si="10"/>
        <v>CODICE OP</v>
      </c>
      <c r="G90"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900 mm, spessore 22,0 mm.
SPECIFICHE TECNICHE: temperatura massima permanente 40°.</v>
      </c>
      <c r="H90" s="9" t="s">
        <v>35</v>
      </c>
      <c r="I90" s="9" t="s">
        <v>163</v>
      </c>
      <c r="J90" s="9" t="s">
        <v>207</v>
      </c>
      <c r="K90" s="64" t="s">
        <v>419</v>
      </c>
      <c r="L90" s="11" t="s">
        <v>81</v>
      </c>
      <c r="M90" s="11" t="s">
        <v>459</v>
      </c>
      <c r="N90" s="11" t="s">
        <v>421</v>
      </c>
      <c r="O90" s="11" t="s">
        <v>426</v>
      </c>
      <c r="P90" s="10" t="str">
        <f>IFERROR(VLOOKUP($B90,[1]Foglio1!$A$6:$D$44904,3,FALSE),"nd")</f>
        <v>m</v>
      </c>
      <c r="Q90" s="9">
        <v>1</v>
      </c>
      <c r="R90" s="11" t="str">
        <f>IF(H90="LAVORO","nd",IF(VLOOKUP(B90,'DIMENSIONI OP'!A:E,4,FALSE)="","nd",VLOOKUP(B90,'DIMENSIONI OP'!A:E,4,FALSE)))</f>
        <v>nd</v>
      </c>
      <c r="S90" s="9" t="str">
        <f>IF(H90="LAVORO","nd",IF(VLOOKUP(B90,'PRESTAZIONI OP'!A:E,4,FALSE)="","nd",VLOOKUP(B90,'PRESTAZIONI OP'!A:E,4,FALSE)))</f>
        <v>nd</v>
      </c>
      <c r="T90" s="9" t="str">
        <f>IF(H90="LAVORO","nd",IF(VLOOKUP(B90,'PARAM FISICI OP'!A:E,4,FALSE)="","nd",VLOOKUP(B90,'PARAM FISICI OP'!A:E,4,FALSE)))</f>
        <v>nd</v>
      </c>
      <c r="U90" s="11" t="s">
        <v>449</v>
      </c>
      <c r="V90" s="11" t="s">
        <v>81</v>
      </c>
      <c r="W90" s="11" t="s">
        <v>465</v>
      </c>
      <c r="X90" s="11" t="s">
        <v>520</v>
      </c>
      <c r="Y90" s="9" t="s">
        <v>81</v>
      </c>
      <c r="Z90" s="9" t="s">
        <v>81</v>
      </c>
      <c r="AA90" s="9" t="str">
        <f>IF(AND(L90="nd",'DIMENSIONI OP'!E91="",'PRESTAZIONI OP'!E91="",'PARAM FISICI OP'!E91="",Z90="nd"),"nd",
IF(L90="nd","",L90)
&amp;IF('DIMENSIONI OP'!E91="","",IF(L90="nd",'DIMENSIONI OP'!E91,", "&amp;'DIMENSIONI OP'!E91))
&amp;IF('PRESTAZIONI OP'!E91="","",IF(AND(L90="nd",'DIMENSIONI OP'!E91=""),'PRESTAZIONI OP'!E91,", "&amp;'PRESTAZIONI OP'!E91))
&amp;IF('PARAM FISICI OP'!E91="","",IF(AND(L90="nd",'DIMENSIONI OP'!E91="",'PRESTAZIONI OP'!E91=""),'PARAM FISICI OP'!E91,", "&amp;'PARAM FISICI OP'!E91))
&amp;IF(Z90="nd","",IF(AND(L90="nd",'DIMENSIONI OP'!E91="",'PRESTAZIONI OP'!E91="",'PARAM FISICI OP'!E91=""),Z90,", "&amp;Z90)))</f>
        <v>nd</v>
      </c>
      <c r="AB90" s="9" t="s">
        <v>81</v>
      </c>
      <c r="AC90" s="9" t="s">
        <v>81</v>
      </c>
      <c r="AD90" s="9" t="s">
        <v>81</v>
      </c>
      <c r="AE90" s="9" t="s">
        <v>81</v>
      </c>
      <c r="AF90" s="42" t="s">
        <v>81</v>
      </c>
      <c r="AG90" s="42" t="s">
        <v>81</v>
      </c>
      <c r="AH90" s="42" t="s">
        <v>81</v>
      </c>
      <c r="AI90" s="9" t="s">
        <v>81</v>
      </c>
      <c r="AJ90" s="11" t="s">
        <v>81</v>
      </c>
      <c r="AK90" s="11" t="s">
        <v>81</v>
      </c>
      <c r="AL90" s="65" t="s">
        <v>496</v>
      </c>
      <c r="AM90" s="9" t="s">
        <v>576</v>
      </c>
      <c r="AN90" s="24">
        <f>IFERROR(VLOOKUP($B90,[1]Foglio1!$A$6:$D$44904,4,FALSE),"")</f>
        <v>462.04</v>
      </c>
      <c r="AO90" s="11" t="s">
        <v>81</v>
      </c>
      <c r="AP90" s="11" t="s">
        <v>81</v>
      </c>
      <c r="AQ90" s="11" t="s">
        <v>81</v>
      </c>
      <c r="AR90" s="11" t="s">
        <v>81</v>
      </c>
    </row>
    <row r="91" spans="1:44" ht="20.100000000000001" customHeight="1" x14ac:dyDescent="0.25">
      <c r="A91" s="43" t="str">
        <f t="shared" si="7"/>
        <v>L_1C.12.010.0040.l</v>
      </c>
      <c r="B91" s="14" t="str">
        <f>IF(ISBLANK(H91),"",IF(H91="LAVORO","",CLASSI!B92))</f>
        <v/>
      </c>
      <c r="C91" s="14" t="str">
        <f>IF(ISBLANK(H91),"",IF(H91="LAVORO","",VLOOKUP($B91,CLASSI!$B$3:$C$1048576,2,FALSE)))</f>
        <v/>
      </c>
      <c r="D91" s="27" t="str">
        <f t="shared" si="8"/>
        <v/>
      </c>
      <c r="E91" s="27" t="str">
        <f t="shared" si="9"/>
        <v/>
      </c>
      <c r="F91" s="27" t="str">
        <f t="shared" si="10"/>
        <v>CODICE LV</v>
      </c>
      <c r="G91" s="27" t="str">
        <f t="shared" si="11"/>
        <v xml:space="preserve">LAVORO: Posa. Escluso: scavo; piano di appoggio; rinfianco; riempimento.
</v>
      </c>
      <c r="H91" s="9" t="s">
        <v>36</v>
      </c>
      <c r="I91" s="9" t="s">
        <v>169</v>
      </c>
      <c r="J91" s="9" t="s">
        <v>221</v>
      </c>
      <c r="K91" s="64" t="s">
        <v>423</v>
      </c>
      <c r="L91" s="11" t="s">
        <v>81</v>
      </c>
      <c r="M91" s="11" t="s">
        <v>81</v>
      </c>
      <c r="N91" s="11" t="s">
        <v>81</v>
      </c>
      <c r="O91" s="11" t="s">
        <v>81</v>
      </c>
      <c r="P91" s="10" t="str">
        <f>IFERROR(VLOOKUP($B91,[1]Foglio1!$A$6:$D$44904,3,FALSE),"nd")</f>
        <v>nd</v>
      </c>
      <c r="Q91" s="9">
        <v>1</v>
      </c>
      <c r="R91" s="11" t="str">
        <f>IF(H91="LAVORO","nd",IF(VLOOKUP(B91,'DIMENSIONI OP'!A:E,4,FALSE)="","nd",VLOOKUP(B91,'DIMENSIONI OP'!A:E,4,FALSE)))</f>
        <v>nd</v>
      </c>
      <c r="S91" s="9" t="str">
        <f>IF(H91="LAVORO","nd",IF(VLOOKUP(B91,'PRESTAZIONI OP'!A:E,4,FALSE)="","nd",VLOOKUP(B91,'PRESTAZIONI OP'!A:E,4,FALSE)))</f>
        <v>nd</v>
      </c>
      <c r="T91" s="9" t="str">
        <f>IF(H91="LAVORO","nd",IF(VLOOKUP(B91,'PARAM FISICI OP'!A:E,4,FALSE)="","nd",VLOOKUP(B91,'PARAM FISICI OP'!A:E,4,FALSE)))</f>
        <v>nd</v>
      </c>
      <c r="U91" s="11" t="s">
        <v>81</v>
      </c>
      <c r="V91" s="11" t="s">
        <v>419</v>
      </c>
      <c r="W91" s="11" t="s">
        <v>81</v>
      </c>
      <c r="X91" s="11" t="s">
        <v>81</v>
      </c>
      <c r="Y91" s="9" t="s">
        <v>81</v>
      </c>
      <c r="Z91" s="9" t="s">
        <v>81</v>
      </c>
      <c r="AA91" s="9" t="str">
        <f>IF(AND(L91="nd",'DIMENSIONI OP'!E92="",'PRESTAZIONI OP'!E92="",'PARAM FISICI OP'!E92="",Z91="nd"),"nd",
IF(L91="nd","",L91)
&amp;IF('DIMENSIONI OP'!E92="","",IF(L91="nd",'DIMENSIONI OP'!E92,", "&amp;'DIMENSIONI OP'!E92))
&amp;IF('PRESTAZIONI OP'!E92="","",IF(AND(L91="nd",'DIMENSIONI OP'!E92=""),'PRESTAZIONI OP'!E92,", "&amp;'PRESTAZIONI OP'!E92))
&amp;IF('PARAM FISICI OP'!E92="","",IF(AND(L91="nd",'DIMENSIONI OP'!E92="",'PRESTAZIONI OP'!E92=""),'PARAM FISICI OP'!E92,", "&amp;'PARAM FISICI OP'!E92))
&amp;IF(Z91="nd","",IF(AND(L91="nd",'DIMENSIONI OP'!E92="",'PRESTAZIONI OP'!E92="",'PARAM FISICI OP'!E92=""),Z91,", "&amp;Z91)))</f>
        <v>nd</v>
      </c>
      <c r="AB91" s="9" t="s">
        <v>81</v>
      </c>
      <c r="AC91" s="9" t="s">
        <v>81</v>
      </c>
      <c r="AD91" s="9" t="s">
        <v>81</v>
      </c>
      <c r="AE91" s="9" t="s">
        <v>81</v>
      </c>
      <c r="AF91" s="42" t="s">
        <v>81</v>
      </c>
      <c r="AG91" s="42" t="s">
        <v>81</v>
      </c>
      <c r="AH91" s="42" t="s">
        <v>81</v>
      </c>
      <c r="AI91" s="9" t="s">
        <v>81</v>
      </c>
      <c r="AJ91" s="11" t="s">
        <v>81</v>
      </c>
      <c r="AK91" s="11" t="s">
        <v>497</v>
      </c>
      <c r="AL91" s="65" t="s">
        <v>81</v>
      </c>
      <c r="AM91" s="9" t="s">
        <v>81</v>
      </c>
      <c r="AN91" s="24" t="str">
        <f>IFERROR(VLOOKUP($B91,[1]Foglio1!$A$6:$D$44904,4,FALSE),"")</f>
        <v/>
      </c>
      <c r="AO91" s="11" t="s">
        <v>81</v>
      </c>
      <c r="AP91" s="11" t="s">
        <v>81</v>
      </c>
      <c r="AQ91" s="11" t="s">
        <v>81</v>
      </c>
      <c r="AR91" s="11" t="s">
        <v>81</v>
      </c>
    </row>
    <row r="92" spans="1:44" ht="20.100000000000001" customHeight="1" x14ac:dyDescent="0.25">
      <c r="A92" s="43" t="str">
        <f t="shared" si="7"/>
        <v>O_1C.12.010.0040.m</v>
      </c>
      <c r="B92" s="14" t="str">
        <f>IF(ISBLANK(H92),"",IF(H92="LAVORO","",CLASSI!B93))</f>
        <v>1C.12.010.0040.m</v>
      </c>
      <c r="C92" s="14" t="str">
        <f>IF(ISBLANK(H92),"",IF(H92="LAVORO","",VLOOKUP($B92,CLASSI!$B$3:$C$1048576,2,FALSE)))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1000 - s = 24,5</v>
      </c>
      <c r="D92" s="27" t="str">
        <f t="shared" si="8"/>
        <v>CODICE OC</v>
      </c>
      <c r="E92"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1000 mm, spessore 24,5 mm.
LAVORO: Posa. Escluso: scavo; piano di appoggio; rinfianco; riempimento.
SPECIFICHE TECNICHE: temperatura massima permanente 40°.</v>
      </c>
      <c r="F92" s="27" t="str">
        <f t="shared" si="10"/>
        <v>CODICE OP</v>
      </c>
      <c r="G92"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1000 mm, spessore 24,5 mm.
SPECIFICHE TECNICHE: temperatura massima permanente 40°.</v>
      </c>
      <c r="H92" s="9" t="s">
        <v>35</v>
      </c>
      <c r="I92" s="9" t="s">
        <v>163</v>
      </c>
      <c r="J92" s="9" t="s">
        <v>207</v>
      </c>
      <c r="K92" s="64" t="s">
        <v>419</v>
      </c>
      <c r="L92" s="11" t="s">
        <v>81</v>
      </c>
      <c r="M92" s="11" t="s">
        <v>459</v>
      </c>
      <c r="N92" s="11" t="s">
        <v>421</v>
      </c>
      <c r="O92" s="11" t="s">
        <v>426</v>
      </c>
      <c r="P92" s="10" t="str">
        <f>IFERROR(VLOOKUP($B92,[1]Foglio1!$A$6:$D$44904,3,FALSE),"nd")</f>
        <v>m</v>
      </c>
      <c r="Q92" s="9">
        <v>1</v>
      </c>
      <c r="R92" s="11" t="str">
        <f>IF(H92="LAVORO","nd",IF(VLOOKUP(B92,'DIMENSIONI OP'!A:E,4,FALSE)="","nd",VLOOKUP(B92,'DIMENSIONI OP'!A:E,4,FALSE)))</f>
        <v>nd</v>
      </c>
      <c r="S92" s="9" t="str">
        <f>IF(H92="LAVORO","nd",IF(VLOOKUP(B92,'PRESTAZIONI OP'!A:E,4,FALSE)="","nd",VLOOKUP(B92,'PRESTAZIONI OP'!A:E,4,FALSE)))</f>
        <v>nd</v>
      </c>
      <c r="T92" s="9" t="str">
        <f>IF(H92="LAVORO","nd",IF(VLOOKUP(B92,'PARAM FISICI OP'!A:E,4,FALSE)="","nd",VLOOKUP(B92,'PARAM FISICI OP'!A:E,4,FALSE)))</f>
        <v>nd</v>
      </c>
      <c r="U92" s="11" t="s">
        <v>449</v>
      </c>
      <c r="V92" s="11" t="s">
        <v>81</v>
      </c>
      <c r="W92" s="11" t="s">
        <v>465</v>
      </c>
      <c r="X92" s="11" t="s">
        <v>521</v>
      </c>
      <c r="Y92" s="9" t="s">
        <v>81</v>
      </c>
      <c r="Z92" s="9" t="s">
        <v>81</v>
      </c>
      <c r="AA92" s="9" t="str">
        <f>IF(AND(L92="nd",'DIMENSIONI OP'!E93="",'PRESTAZIONI OP'!E93="",'PARAM FISICI OP'!E93="",Z92="nd"),"nd",
IF(L92="nd","",L92)
&amp;IF('DIMENSIONI OP'!E93="","",IF(L92="nd",'DIMENSIONI OP'!E93,", "&amp;'DIMENSIONI OP'!E93))
&amp;IF('PRESTAZIONI OP'!E93="","",IF(AND(L92="nd",'DIMENSIONI OP'!E93=""),'PRESTAZIONI OP'!E93,", "&amp;'PRESTAZIONI OP'!E93))
&amp;IF('PARAM FISICI OP'!E93="","",IF(AND(L92="nd",'DIMENSIONI OP'!E93="",'PRESTAZIONI OP'!E93=""),'PARAM FISICI OP'!E93,", "&amp;'PARAM FISICI OP'!E93))
&amp;IF(Z92="nd","",IF(AND(L92="nd",'DIMENSIONI OP'!E93="",'PRESTAZIONI OP'!E93="",'PARAM FISICI OP'!E93=""),Z92,", "&amp;Z92)))</f>
        <v>nd</v>
      </c>
      <c r="AB92" s="9" t="s">
        <v>81</v>
      </c>
      <c r="AC92" s="9" t="s">
        <v>81</v>
      </c>
      <c r="AD92" s="9" t="s">
        <v>81</v>
      </c>
      <c r="AE92" s="9" t="s">
        <v>81</v>
      </c>
      <c r="AF92" s="42" t="s">
        <v>81</v>
      </c>
      <c r="AG92" s="42" t="s">
        <v>81</v>
      </c>
      <c r="AH92" s="42" t="s">
        <v>81</v>
      </c>
      <c r="AI92" s="9" t="s">
        <v>81</v>
      </c>
      <c r="AJ92" s="11" t="s">
        <v>81</v>
      </c>
      <c r="AK92" s="11" t="s">
        <v>81</v>
      </c>
      <c r="AL92" s="65" t="s">
        <v>496</v>
      </c>
      <c r="AM92" s="9" t="s">
        <v>576</v>
      </c>
      <c r="AN92" s="24">
        <f>IFERROR(VLOOKUP($B92,[1]Foglio1!$A$6:$D$44904,4,FALSE),"")</f>
        <v>563.88</v>
      </c>
      <c r="AO92" s="11" t="s">
        <v>81</v>
      </c>
      <c r="AP92" s="11" t="s">
        <v>81</v>
      </c>
      <c r="AQ92" s="11" t="s">
        <v>81</v>
      </c>
      <c r="AR92" s="11" t="s">
        <v>81</v>
      </c>
    </row>
    <row r="93" spans="1:44" ht="20.100000000000001" customHeight="1" x14ac:dyDescent="0.25">
      <c r="A93" s="43" t="str">
        <f t="shared" si="7"/>
        <v>L_1C.12.010.0040.m</v>
      </c>
      <c r="B93" s="14" t="str">
        <f>IF(ISBLANK(H93),"",IF(H93="LAVORO","",CLASSI!B94))</f>
        <v/>
      </c>
      <c r="C93" s="14" t="str">
        <f>IF(ISBLANK(H93),"",IF(H93="LAVORO","",VLOOKUP($B93,CLASSI!$B$3:$C$1048576,2,FALSE)))</f>
        <v/>
      </c>
      <c r="D93" s="27" t="str">
        <f t="shared" si="8"/>
        <v/>
      </c>
      <c r="E93" s="27" t="str">
        <f t="shared" si="9"/>
        <v/>
      </c>
      <c r="F93" s="27" t="str">
        <f t="shared" si="10"/>
        <v>CODICE LV</v>
      </c>
      <c r="G93" s="27" t="str">
        <f t="shared" si="11"/>
        <v xml:space="preserve">LAVORO: Posa. Escluso: scavo; piano di appoggio; rinfianco; riempimento.
</v>
      </c>
      <c r="H93" s="9" t="s">
        <v>36</v>
      </c>
      <c r="I93" s="9" t="s">
        <v>169</v>
      </c>
      <c r="J93" s="9" t="s">
        <v>221</v>
      </c>
      <c r="K93" s="64" t="s">
        <v>423</v>
      </c>
      <c r="L93" s="11" t="s">
        <v>81</v>
      </c>
      <c r="M93" s="11" t="s">
        <v>81</v>
      </c>
      <c r="N93" s="11" t="s">
        <v>81</v>
      </c>
      <c r="O93" s="11" t="s">
        <v>81</v>
      </c>
      <c r="P93" s="10" t="str">
        <f>IFERROR(VLOOKUP($B93,[1]Foglio1!$A$6:$D$44904,3,FALSE),"nd")</f>
        <v>nd</v>
      </c>
      <c r="Q93" s="9">
        <v>1</v>
      </c>
      <c r="R93" s="11" t="str">
        <f>IF(H93="LAVORO","nd",IF(VLOOKUP(B93,'DIMENSIONI OP'!A:E,4,FALSE)="","nd",VLOOKUP(B93,'DIMENSIONI OP'!A:E,4,FALSE)))</f>
        <v>nd</v>
      </c>
      <c r="S93" s="9" t="str">
        <f>IF(H93="LAVORO","nd",IF(VLOOKUP(B93,'PRESTAZIONI OP'!A:E,4,FALSE)="","nd",VLOOKUP(B93,'PRESTAZIONI OP'!A:E,4,FALSE)))</f>
        <v>nd</v>
      </c>
      <c r="T93" s="9" t="str">
        <f>IF(H93="LAVORO","nd",IF(VLOOKUP(B93,'PARAM FISICI OP'!A:E,4,FALSE)="","nd",VLOOKUP(B93,'PARAM FISICI OP'!A:E,4,FALSE)))</f>
        <v>nd</v>
      </c>
      <c r="U93" s="11" t="s">
        <v>81</v>
      </c>
      <c r="V93" s="11" t="s">
        <v>419</v>
      </c>
      <c r="W93" s="11" t="s">
        <v>81</v>
      </c>
      <c r="X93" s="11" t="s">
        <v>81</v>
      </c>
      <c r="Y93" s="9" t="s">
        <v>81</v>
      </c>
      <c r="Z93" s="9" t="s">
        <v>81</v>
      </c>
      <c r="AA93" s="9" t="str">
        <f>IF(AND(L93="nd",'DIMENSIONI OP'!E94="",'PRESTAZIONI OP'!E94="",'PARAM FISICI OP'!E94="",Z93="nd"),"nd",
IF(L93="nd","",L93)
&amp;IF('DIMENSIONI OP'!E94="","",IF(L93="nd",'DIMENSIONI OP'!E94,", "&amp;'DIMENSIONI OP'!E94))
&amp;IF('PRESTAZIONI OP'!E94="","",IF(AND(L93="nd",'DIMENSIONI OP'!E94=""),'PRESTAZIONI OP'!E94,", "&amp;'PRESTAZIONI OP'!E94))
&amp;IF('PARAM FISICI OP'!E94="","",IF(AND(L93="nd",'DIMENSIONI OP'!E94="",'PRESTAZIONI OP'!E94=""),'PARAM FISICI OP'!E94,", "&amp;'PARAM FISICI OP'!E94))
&amp;IF(Z93="nd","",IF(AND(L93="nd",'DIMENSIONI OP'!E94="",'PRESTAZIONI OP'!E94="",'PARAM FISICI OP'!E94=""),Z93,", "&amp;Z93)))</f>
        <v>nd</v>
      </c>
      <c r="AB93" s="9" t="s">
        <v>81</v>
      </c>
      <c r="AC93" s="9" t="s">
        <v>81</v>
      </c>
      <c r="AD93" s="9" t="s">
        <v>81</v>
      </c>
      <c r="AE93" s="9" t="s">
        <v>81</v>
      </c>
      <c r="AF93" s="42" t="s">
        <v>81</v>
      </c>
      <c r="AG93" s="42" t="s">
        <v>81</v>
      </c>
      <c r="AH93" s="42" t="s">
        <v>81</v>
      </c>
      <c r="AI93" s="9" t="s">
        <v>81</v>
      </c>
      <c r="AJ93" s="11" t="s">
        <v>81</v>
      </c>
      <c r="AK93" s="11" t="s">
        <v>497</v>
      </c>
      <c r="AL93" s="65" t="s">
        <v>81</v>
      </c>
      <c r="AM93" s="9" t="s">
        <v>81</v>
      </c>
      <c r="AN93" s="24" t="str">
        <f>IFERROR(VLOOKUP($B93,[1]Foglio1!$A$6:$D$44904,4,FALSE),"")</f>
        <v/>
      </c>
      <c r="AO93" s="11" t="s">
        <v>81</v>
      </c>
      <c r="AP93" s="11" t="s">
        <v>81</v>
      </c>
      <c r="AQ93" s="11" t="s">
        <v>81</v>
      </c>
      <c r="AR93" s="11" t="s">
        <v>81</v>
      </c>
    </row>
    <row r="94" spans="1:44" ht="20.100000000000001" customHeight="1" x14ac:dyDescent="0.25">
      <c r="A94" s="43" t="str">
        <f t="shared" si="7"/>
        <v>O_1C.12.010.0040.n</v>
      </c>
      <c r="B94" s="14" t="str">
        <f>IF(ISBLANK(H94),"",IF(H94="LAVORO","",CLASSI!B95))</f>
        <v>1C.12.010.0040.n</v>
      </c>
      <c r="C94" s="14" t="str">
        <f>IF(ISBLANK(H94),"",IF(H94="LAVORO","",VLOOKUP($B94,CLASSI!$B$3:$C$1048576,2,FALSE)))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1200 - s = 29,3</v>
      </c>
      <c r="D94" s="27" t="str">
        <f t="shared" si="8"/>
        <v>CODICE OC</v>
      </c>
      <c r="E94"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1200 mm, spessore 29,3 mm.
LAVORO: Posa. Escluso: scavo; piano di appoggio; rinfianco; riempimento.
SPECIFICHE TECNICHE: temperatura massima permanente 40°.</v>
      </c>
      <c r="F94" s="27" t="str">
        <f t="shared" si="10"/>
        <v>CODICE OP</v>
      </c>
      <c r="G94"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4 KN/m², diametro esterno 1200 mm, spessore 29,3 mm.
SPECIFICHE TECNICHE: temperatura massima permanente 40°.</v>
      </c>
      <c r="H94" s="9" t="s">
        <v>35</v>
      </c>
      <c r="I94" s="9" t="s">
        <v>163</v>
      </c>
      <c r="J94" s="9" t="s">
        <v>207</v>
      </c>
      <c r="K94" s="64" t="s">
        <v>419</v>
      </c>
      <c r="L94" s="11" t="s">
        <v>81</v>
      </c>
      <c r="M94" s="11" t="s">
        <v>459</v>
      </c>
      <c r="N94" s="11" t="s">
        <v>421</v>
      </c>
      <c r="O94" s="11" t="s">
        <v>426</v>
      </c>
      <c r="P94" s="10" t="str">
        <f>IFERROR(VLOOKUP($B94,[1]Foglio1!$A$6:$D$44904,3,FALSE),"nd")</f>
        <v>m</v>
      </c>
      <c r="Q94" s="9">
        <v>1</v>
      </c>
      <c r="R94" s="11" t="str">
        <f>IF(H94="LAVORO","nd",IF(VLOOKUP(B94,'DIMENSIONI OP'!A:E,4,FALSE)="","nd",VLOOKUP(B94,'DIMENSIONI OP'!A:E,4,FALSE)))</f>
        <v>nd</v>
      </c>
      <c r="S94" s="9" t="str">
        <f>IF(H94="LAVORO","nd",IF(VLOOKUP(B94,'PRESTAZIONI OP'!A:E,4,FALSE)="","nd",VLOOKUP(B94,'PRESTAZIONI OP'!A:E,4,FALSE)))</f>
        <v>nd</v>
      </c>
      <c r="T94" s="9" t="str">
        <f>IF(H94="LAVORO","nd",IF(VLOOKUP(B94,'PARAM FISICI OP'!A:E,4,FALSE)="","nd",VLOOKUP(B94,'PARAM FISICI OP'!A:E,4,FALSE)))</f>
        <v>nd</v>
      </c>
      <c r="U94" s="11" t="s">
        <v>449</v>
      </c>
      <c r="V94" s="11" t="s">
        <v>81</v>
      </c>
      <c r="W94" s="11" t="s">
        <v>465</v>
      </c>
      <c r="X94" s="11" t="s">
        <v>522</v>
      </c>
      <c r="Y94" s="9" t="s">
        <v>81</v>
      </c>
      <c r="Z94" s="9" t="s">
        <v>81</v>
      </c>
      <c r="AA94" s="9" t="str">
        <f>IF(AND(L94="nd",'DIMENSIONI OP'!E95="",'PRESTAZIONI OP'!E95="",'PARAM FISICI OP'!E95="",Z94="nd"),"nd",
IF(L94="nd","",L94)
&amp;IF('DIMENSIONI OP'!E95="","",IF(L94="nd",'DIMENSIONI OP'!E95,", "&amp;'DIMENSIONI OP'!E95))
&amp;IF('PRESTAZIONI OP'!E95="","",IF(AND(L94="nd",'DIMENSIONI OP'!E95=""),'PRESTAZIONI OP'!E95,", "&amp;'PRESTAZIONI OP'!E95))
&amp;IF('PARAM FISICI OP'!E95="","",IF(AND(L94="nd",'DIMENSIONI OP'!E95="",'PRESTAZIONI OP'!E95=""),'PARAM FISICI OP'!E95,", "&amp;'PARAM FISICI OP'!E95))
&amp;IF(Z94="nd","",IF(AND(L94="nd",'DIMENSIONI OP'!E95="",'PRESTAZIONI OP'!E95="",'PARAM FISICI OP'!E95=""),Z94,", "&amp;Z94)))</f>
        <v>nd</v>
      </c>
      <c r="AB94" s="9" t="s">
        <v>81</v>
      </c>
      <c r="AC94" s="9" t="s">
        <v>81</v>
      </c>
      <c r="AD94" s="9" t="s">
        <v>81</v>
      </c>
      <c r="AE94" s="9" t="s">
        <v>81</v>
      </c>
      <c r="AF94" s="42" t="s">
        <v>81</v>
      </c>
      <c r="AG94" s="42" t="s">
        <v>81</v>
      </c>
      <c r="AH94" s="42" t="s">
        <v>81</v>
      </c>
      <c r="AI94" s="9" t="s">
        <v>81</v>
      </c>
      <c r="AJ94" s="11" t="s">
        <v>81</v>
      </c>
      <c r="AK94" s="11" t="s">
        <v>81</v>
      </c>
      <c r="AL94" s="65" t="s">
        <v>496</v>
      </c>
      <c r="AM94" s="9" t="s">
        <v>576</v>
      </c>
      <c r="AN94" s="24">
        <f>IFERROR(VLOOKUP($B94,[1]Foglio1!$A$6:$D$44904,4,FALSE),"")</f>
        <v>733.19</v>
      </c>
      <c r="AO94" s="11" t="s">
        <v>81</v>
      </c>
      <c r="AP94" s="11" t="s">
        <v>81</v>
      </c>
      <c r="AQ94" s="11" t="s">
        <v>81</v>
      </c>
      <c r="AR94" s="11" t="s">
        <v>81</v>
      </c>
    </row>
    <row r="95" spans="1:44" ht="20.100000000000001" customHeight="1" x14ac:dyDescent="0.25">
      <c r="A95" s="43" t="str">
        <f t="shared" si="7"/>
        <v>L_1C.12.010.0040.n</v>
      </c>
      <c r="B95" s="14" t="str">
        <f>IF(ISBLANK(H95),"",IF(H95="LAVORO","",CLASSI!B96))</f>
        <v/>
      </c>
      <c r="C95" s="14" t="str">
        <f>IF(ISBLANK(H95),"",IF(H95="LAVORO","",VLOOKUP($B95,CLASSI!$B$3:$C$1048576,2,FALSE)))</f>
        <v/>
      </c>
      <c r="D95" s="27" t="str">
        <f t="shared" si="8"/>
        <v/>
      </c>
      <c r="E95" s="27" t="str">
        <f t="shared" si="9"/>
        <v/>
      </c>
      <c r="F95" s="27" t="str">
        <f t="shared" si="10"/>
        <v>CODICE LV</v>
      </c>
      <c r="G95" s="27" t="str">
        <f t="shared" si="11"/>
        <v xml:space="preserve">LAVORO: Posa. Escluso: scavo; piano di appoggio; rinfianco; riempimento.
</v>
      </c>
      <c r="H95" s="9" t="s">
        <v>36</v>
      </c>
      <c r="I95" s="9" t="s">
        <v>169</v>
      </c>
      <c r="J95" s="9" t="s">
        <v>221</v>
      </c>
      <c r="K95" s="64" t="s">
        <v>423</v>
      </c>
      <c r="L95" s="11" t="s">
        <v>81</v>
      </c>
      <c r="M95" s="11" t="s">
        <v>81</v>
      </c>
      <c r="N95" s="11" t="s">
        <v>81</v>
      </c>
      <c r="O95" s="11" t="s">
        <v>81</v>
      </c>
      <c r="P95" s="10" t="str">
        <f>IFERROR(VLOOKUP($B95,[1]Foglio1!$A$6:$D$44904,3,FALSE),"nd")</f>
        <v>nd</v>
      </c>
      <c r="Q95" s="9">
        <v>1</v>
      </c>
      <c r="R95" s="11" t="str">
        <f>IF(H95="LAVORO","nd",IF(VLOOKUP(B95,'DIMENSIONI OP'!A:E,4,FALSE)="","nd",VLOOKUP(B95,'DIMENSIONI OP'!A:E,4,FALSE)))</f>
        <v>nd</v>
      </c>
      <c r="S95" s="9" t="str">
        <f>IF(H95="LAVORO","nd",IF(VLOOKUP(B95,'PRESTAZIONI OP'!A:E,4,FALSE)="","nd",VLOOKUP(B95,'PRESTAZIONI OP'!A:E,4,FALSE)))</f>
        <v>nd</v>
      </c>
      <c r="T95" s="9" t="str">
        <f>IF(H95="LAVORO","nd",IF(VLOOKUP(B95,'PARAM FISICI OP'!A:E,4,FALSE)="","nd",VLOOKUP(B95,'PARAM FISICI OP'!A:E,4,FALSE)))</f>
        <v>nd</v>
      </c>
      <c r="U95" s="11" t="s">
        <v>81</v>
      </c>
      <c r="V95" s="11" t="s">
        <v>419</v>
      </c>
      <c r="W95" s="11" t="s">
        <v>81</v>
      </c>
      <c r="X95" s="11" t="s">
        <v>81</v>
      </c>
      <c r="Y95" s="9" t="s">
        <v>81</v>
      </c>
      <c r="Z95" s="9" t="s">
        <v>81</v>
      </c>
      <c r="AA95" s="9" t="str">
        <f>IF(AND(L95="nd",'DIMENSIONI OP'!E96="",'PRESTAZIONI OP'!E96="",'PARAM FISICI OP'!E96="",Z95="nd"),"nd",
IF(L95="nd","",L95)
&amp;IF('DIMENSIONI OP'!E96="","",IF(L95="nd",'DIMENSIONI OP'!E96,", "&amp;'DIMENSIONI OP'!E96))
&amp;IF('PRESTAZIONI OP'!E96="","",IF(AND(L95="nd",'DIMENSIONI OP'!E96=""),'PRESTAZIONI OP'!E96,", "&amp;'PRESTAZIONI OP'!E96))
&amp;IF('PARAM FISICI OP'!E96="","",IF(AND(L95="nd",'DIMENSIONI OP'!E96="",'PRESTAZIONI OP'!E96=""),'PARAM FISICI OP'!E96,", "&amp;'PARAM FISICI OP'!E96))
&amp;IF(Z95="nd","",IF(AND(L95="nd",'DIMENSIONI OP'!E96="",'PRESTAZIONI OP'!E96="",'PARAM FISICI OP'!E96=""),Z95,", "&amp;Z95)))</f>
        <v>nd</v>
      </c>
      <c r="AB95" s="9" t="s">
        <v>81</v>
      </c>
      <c r="AC95" s="9" t="s">
        <v>81</v>
      </c>
      <c r="AD95" s="9" t="s">
        <v>81</v>
      </c>
      <c r="AE95" s="9" t="s">
        <v>81</v>
      </c>
      <c r="AF95" s="42" t="s">
        <v>81</v>
      </c>
      <c r="AG95" s="42" t="s">
        <v>81</v>
      </c>
      <c r="AH95" s="42" t="s">
        <v>81</v>
      </c>
      <c r="AI95" s="9" t="s">
        <v>81</v>
      </c>
      <c r="AJ95" s="11" t="s">
        <v>81</v>
      </c>
      <c r="AK95" s="11" t="s">
        <v>497</v>
      </c>
      <c r="AL95" s="65" t="s">
        <v>81</v>
      </c>
      <c r="AM95" s="9" t="s">
        <v>81</v>
      </c>
      <c r="AN95" s="24" t="str">
        <f>IFERROR(VLOOKUP($B95,[1]Foglio1!$A$6:$D$44904,4,FALSE),"")</f>
        <v/>
      </c>
      <c r="AO95" s="11" t="s">
        <v>81</v>
      </c>
      <c r="AP95" s="11" t="s">
        <v>81</v>
      </c>
      <c r="AQ95" s="11" t="s">
        <v>81</v>
      </c>
      <c r="AR95" s="11" t="s">
        <v>81</v>
      </c>
    </row>
    <row r="96" spans="1:44" ht="20.100000000000001" customHeight="1" x14ac:dyDescent="0.25">
      <c r="A96" s="43" t="str">
        <f t="shared" si="7"/>
        <v>O_1C.12.010.0050.a</v>
      </c>
      <c r="B96" s="14" t="str">
        <f>IF(ISBLANK(H96),"",IF(H96="LAVORO","",CLASSI!B97))</f>
        <v>1C.12.010.0050.a</v>
      </c>
      <c r="C96" s="14" t="str">
        <f>IF(ISBLANK(H96),"",IF(H96="LAVORO","",VLOOKUP($B96,CLASSI!$B$3:$C$1048576,2,FALSE)))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110 - s = 3,2</v>
      </c>
      <c r="D96" s="27" t="str">
        <f t="shared" si="8"/>
        <v>CODICE OC</v>
      </c>
      <c r="E96"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110 mm, spessore 3,2 mm.
LAVORO: Posa. Escluso: scavo; piano di appoggio; rinfianco; riempimento.
SPECIFICHE TECNICHE: temperatura massima permanente 40°.</v>
      </c>
      <c r="F96" s="27" t="str">
        <f t="shared" si="10"/>
        <v>CODICE OP</v>
      </c>
      <c r="G96"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110 mm, spessore 3,2 mm.
SPECIFICHE TECNICHE: temperatura massima permanente 40°.</v>
      </c>
      <c r="H96" s="9" t="s">
        <v>35</v>
      </c>
      <c r="I96" s="9" t="s">
        <v>163</v>
      </c>
      <c r="J96" s="9" t="s">
        <v>207</v>
      </c>
      <c r="K96" s="64" t="s">
        <v>419</v>
      </c>
      <c r="L96" s="11" t="s">
        <v>81</v>
      </c>
      <c r="M96" s="11" t="s">
        <v>459</v>
      </c>
      <c r="N96" s="11" t="s">
        <v>421</v>
      </c>
      <c r="O96" s="11" t="s">
        <v>426</v>
      </c>
      <c r="P96" s="10" t="str">
        <f>IFERROR(VLOOKUP($B96,[1]Foglio1!$A$6:$D$44904,3,FALSE),"nd")</f>
        <v>m</v>
      </c>
      <c r="Q96" s="9">
        <v>1</v>
      </c>
      <c r="R96" s="11" t="str">
        <f>IF(H96="LAVORO","nd",IF(VLOOKUP(B96,'DIMENSIONI OP'!A:E,4,FALSE)="","nd",VLOOKUP(B96,'DIMENSIONI OP'!A:E,4,FALSE)))</f>
        <v>nd</v>
      </c>
      <c r="S96" s="9" t="str">
        <f>IF(H96="LAVORO","nd",IF(VLOOKUP(B96,'PRESTAZIONI OP'!A:E,4,FALSE)="","nd",VLOOKUP(B96,'PRESTAZIONI OP'!A:E,4,FALSE)))</f>
        <v>nd</v>
      </c>
      <c r="T96" s="9" t="str">
        <f>IF(H96="LAVORO","nd",IF(VLOOKUP(B96,'PARAM FISICI OP'!A:E,4,FALSE)="","nd",VLOOKUP(B96,'PARAM FISICI OP'!A:E,4,FALSE)))</f>
        <v>nd</v>
      </c>
      <c r="U96" s="11" t="s">
        <v>449</v>
      </c>
      <c r="V96" s="11" t="s">
        <v>81</v>
      </c>
      <c r="W96" s="11" t="s">
        <v>465</v>
      </c>
      <c r="X96" s="11" t="s">
        <v>523</v>
      </c>
      <c r="Y96" s="9" t="s">
        <v>81</v>
      </c>
      <c r="Z96" s="9" t="s">
        <v>81</v>
      </c>
      <c r="AA96" s="9" t="str">
        <f>IF(AND(L96="nd",'DIMENSIONI OP'!E97="",'PRESTAZIONI OP'!E97="",'PARAM FISICI OP'!E97="",Z96="nd"),"nd",
IF(L96="nd","",L96)
&amp;IF('DIMENSIONI OP'!E97="","",IF(L96="nd",'DIMENSIONI OP'!E97,", "&amp;'DIMENSIONI OP'!E97))
&amp;IF('PRESTAZIONI OP'!E97="","",IF(AND(L96="nd",'DIMENSIONI OP'!E97=""),'PRESTAZIONI OP'!E97,", "&amp;'PRESTAZIONI OP'!E97))
&amp;IF('PARAM FISICI OP'!E97="","",IF(AND(L96="nd",'DIMENSIONI OP'!E97="",'PRESTAZIONI OP'!E97=""),'PARAM FISICI OP'!E97,", "&amp;'PARAM FISICI OP'!E97))
&amp;IF(Z96="nd","",IF(AND(L96="nd",'DIMENSIONI OP'!E97="",'PRESTAZIONI OP'!E97="",'PARAM FISICI OP'!E97=""),Z96,", "&amp;Z96)))</f>
        <v>nd</v>
      </c>
      <c r="AB96" s="9" t="s">
        <v>81</v>
      </c>
      <c r="AC96" s="9" t="s">
        <v>81</v>
      </c>
      <c r="AD96" s="9" t="s">
        <v>81</v>
      </c>
      <c r="AE96" s="9" t="s">
        <v>81</v>
      </c>
      <c r="AF96" s="42" t="s">
        <v>81</v>
      </c>
      <c r="AG96" s="42" t="s">
        <v>81</v>
      </c>
      <c r="AH96" s="42" t="s">
        <v>81</v>
      </c>
      <c r="AI96" s="9" t="s">
        <v>81</v>
      </c>
      <c r="AJ96" s="11" t="s">
        <v>81</v>
      </c>
      <c r="AK96" s="11" t="s">
        <v>81</v>
      </c>
      <c r="AL96" s="65" t="s">
        <v>496</v>
      </c>
      <c r="AM96" s="9" t="s">
        <v>576</v>
      </c>
      <c r="AN96" s="24">
        <f>IFERROR(VLOOKUP($B96,[1]Foglio1!$A$6:$D$44904,4,FALSE),"")</f>
        <v>12</v>
      </c>
      <c r="AO96" s="11" t="s">
        <v>81</v>
      </c>
      <c r="AP96" s="11" t="s">
        <v>81</v>
      </c>
      <c r="AQ96" s="11" t="s">
        <v>81</v>
      </c>
      <c r="AR96" s="11" t="s">
        <v>81</v>
      </c>
    </row>
    <row r="97" spans="1:44" ht="20.100000000000001" customHeight="1" x14ac:dyDescent="0.25">
      <c r="A97" s="43" t="str">
        <f t="shared" si="7"/>
        <v>L_1C.12.010.0050.a</v>
      </c>
      <c r="B97" s="14" t="str">
        <f>IF(ISBLANK(H97),"",IF(H97="LAVORO","",CLASSI!B98))</f>
        <v/>
      </c>
      <c r="C97" s="14" t="str">
        <f>IF(ISBLANK(H97),"",IF(H97="LAVORO","",VLOOKUP($B97,CLASSI!$B$3:$C$1048576,2,FALSE)))</f>
        <v/>
      </c>
      <c r="D97" s="27" t="str">
        <f t="shared" si="8"/>
        <v/>
      </c>
      <c r="E97" s="27" t="str">
        <f t="shared" si="9"/>
        <v/>
      </c>
      <c r="F97" s="27" t="str">
        <f t="shared" si="10"/>
        <v>CODICE LV</v>
      </c>
      <c r="G97" s="27" t="str">
        <f t="shared" si="11"/>
        <v xml:space="preserve">LAVORO: Posa. Escluso: scavo; piano di appoggio; rinfianco; riempimento.
</v>
      </c>
      <c r="H97" s="9" t="s">
        <v>36</v>
      </c>
      <c r="I97" s="9" t="s">
        <v>169</v>
      </c>
      <c r="J97" s="9" t="s">
        <v>221</v>
      </c>
      <c r="K97" s="64" t="s">
        <v>423</v>
      </c>
      <c r="L97" s="11" t="s">
        <v>81</v>
      </c>
      <c r="M97" s="11" t="s">
        <v>81</v>
      </c>
      <c r="N97" s="11" t="s">
        <v>81</v>
      </c>
      <c r="O97" s="11" t="s">
        <v>81</v>
      </c>
      <c r="P97" s="10" t="str">
        <f>IFERROR(VLOOKUP($B97,[1]Foglio1!$A$6:$D$44904,3,FALSE),"nd")</f>
        <v>nd</v>
      </c>
      <c r="Q97" s="9">
        <v>1</v>
      </c>
      <c r="R97" s="11" t="str">
        <f>IF(H97="LAVORO","nd",IF(VLOOKUP(B97,'DIMENSIONI OP'!A:E,4,FALSE)="","nd",VLOOKUP(B97,'DIMENSIONI OP'!A:E,4,FALSE)))</f>
        <v>nd</v>
      </c>
      <c r="S97" s="9" t="str">
        <f>IF(H97="LAVORO","nd",IF(VLOOKUP(B97,'PRESTAZIONI OP'!A:E,4,FALSE)="","nd",VLOOKUP(B97,'PRESTAZIONI OP'!A:E,4,FALSE)))</f>
        <v>nd</v>
      </c>
      <c r="T97" s="9" t="str">
        <f>IF(H97="LAVORO","nd",IF(VLOOKUP(B97,'PARAM FISICI OP'!A:E,4,FALSE)="","nd",VLOOKUP(B97,'PARAM FISICI OP'!A:E,4,FALSE)))</f>
        <v>nd</v>
      </c>
      <c r="U97" s="11" t="s">
        <v>81</v>
      </c>
      <c r="V97" s="11" t="s">
        <v>419</v>
      </c>
      <c r="W97" s="11" t="s">
        <v>81</v>
      </c>
      <c r="X97" s="11" t="s">
        <v>81</v>
      </c>
      <c r="Y97" s="9" t="s">
        <v>81</v>
      </c>
      <c r="Z97" s="9" t="s">
        <v>81</v>
      </c>
      <c r="AA97" s="9" t="str">
        <f>IF(AND(L97="nd",'DIMENSIONI OP'!E98="",'PRESTAZIONI OP'!E98="",'PARAM FISICI OP'!E98="",Z97="nd"),"nd",
IF(L97="nd","",L97)
&amp;IF('DIMENSIONI OP'!E98="","",IF(L97="nd",'DIMENSIONI OP'!E98,", "&amp;'DIMENSIONI OP'!E98))
&amp;IF('PRESTAZIONI OP'!E98="","",IF(AND(L97="nd",'DIMENSIONI OP'!E98=""),'PRESTAZIONI OP'!E98,", "&amp;'PRESTAZIONI OP'!E98))
&amp;IF('PARAM FISICI OP'!E98="","",IF(AND(L97="nd",'DIMENSIONI OP'!E98="",'PRESTAZIONI OP'!E98=""),'PARAM FISICI OP'!E98,", "&amp;'PARAM FISICI OP'!E98))
&amp;IF(Z97="nd","",IF(AND(L97="nd",'DIMENSIONI OP'!E98="",'PRESTAZIONI OP'!E98="",'PARAM FISICI OP'!E98=""),Z97,", "&amp;Z97)))</f>
        <v>nd</v>
      </c>
      <c r="AB97" s="9" t="s">
        <v>81</v>
      </c>
      <c r="AC97" s="9" t="s">
        <v>81</v>
      </c>
      <c r="AD97" s="9" t="s">
        <v>81</v>
      </c>
      <c r="AE97" s="9" t="s">
        <v>81</v>
      </c>
      <c r="AF97" s="42" t="s">
        <v>81</v>
      </c>
      <c r="AG97" s="42" t="s">
        <v>81</v>
      </c>
      <c r="AH97" s="42" t="s">
        <v>81</v>
      </c>
      <c r="AI97" s="9" t="s">
        <v>81</v>
      </c>
      <c r="AJ97" s="11" t="s">
        <v>81</v>
      </c>
      <c r="AK97" s="11" t="s">
        <v>497</v>
      </c>
      <c r="AL97" s="65" t="s">
        <v>81</v>
      </c>
      <c r="AM97" s="9" t="s">
        <v>81</v>
      </c>
      <c r="AN97" s="24" t="str">
        <f>IFERROR(VLOOKUP($B97,[1]Foglio1!$A$6:$D$44904,4,FALSE),"")</f>
        <v/>
      </c>
      <c r="AO97" s="11" t="s">
        <v>81</v>
      </c>
      <c r="AP97" s="11" t="s">
        <v>81</v>
      </c>
      <c r="AQ97" s="11" t="s">
        <v>81</v>
      </c>
      <c r="AR97" s="11" t="s">
        <v>81</v>
      </c>
    </row>
    <row r="98" spans="1:44" ht="20.100000000000001" customHeight="1" x14ac:dyDescent="0.25">
      <c r="A98" s="43" t="str">
        <f t="shared" si="7"/>
        <v>O_1C.12.010.0050.b</v>
      </c>
      <c r="B98" s="14" t="str">
        <f>IF(ISBLANK(H98),"",IF(H98="LAVORO","",CLASSI!B99))</f>
        <v>1C.12.010.0050.b</v>
      </c>
      <c r="C98" s="14" t="str">
        <f>IF(ISBLANK(H98),"",IF(H98="LAVORO","",VLOOKUP($B98,CLASSI!$B$3:$C$1048576,2,FALSE)))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125 - s = 3,7</v>
      </c>
      <c r="D98" s="27" t="str">
        <f t="shared" si="8"/>
        <v>CODICE OC</v>
      </c>
      <c r="E98"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125 mm, spessore 3,7 mm.
LAVORO: Posa. Escluso: scavo; piano di appoggio; rinfianco; riempimento.
SPECIFICHE TECNICHE: temperatura massima permanente 40°.</v>
      </c>
      <c r="F98" s="27" t="str">
        <f t="shared" si="10"/>
        <v>CODICE OP</v>
      </c>
      <c r="G98"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125 mm, spessore 3,7 mm.
SPECIFICHE TECNICHE: temperatura massima permanente 40°.</v>
      </c>
      <c r="H98" s="9" t="s">
        <v>35</v>
      </c>
      <c r="I98" s="9" t="s">
        <v>163</v>
      </c>
      <c r="J98" s="9" t="s">
        <v>207</v>
      </c>
      <c r="K98" s="64" t="s">
        <v>419</v>
      </c>
      <c r="L98" s="11" t="s">
        <v>81</v>
      </c>
      <c r="M98" s="11" t="s">
        <v>459</v>
      </c>
      <c r="N98" s="11" t="s">
        <v>421</v>
      </c>
      <c r="O98" s="11" t="s">
        <v>426</v>
      </c>
      <c r="P98" s="10" t="str">
        <f>IFERROR(VLOOKUP($B98,[1]Foglio1!$A$6:$D$44904,3,FALSE),"nd")</f>
        <v>m</v>
      </c>
      <c r="Q98" s="9">
        <v>1</v>
      </c>
      <c r="R98" s="11" t="str">
        <f>IF(H98="LAVORO","nd",IF(VLOOKUP(B98,'DIMENSIONI OP'!A:E,4,FALSE)="","nd",VLOOKUP(B98,'DIMENSIONI OP'!A:E,4,FALSE)))</f>
        <v>nd</v>
      </c>
      <c r="S98" s="9" t="str">
        <f>IF(H98="LAVORO","nd",IF(VLOOKUP(B98,'PRESTAZIONI OP'!A:E,4,FALSE)="","nd",VLOOKUP(B98,'PRESTAZIONI OP'!A:E,4,FALSE)))</f>
        <v>nd</v>
      </c>
      <c r="T98" s="9" t="str">
        <f>IF(H98="LAVORO","nd",IF(VLOOKUP(B98,'PARAM FISICI OP'!A:E,4,FALSE)="","nd",VLOOKUP(B98,'PARAM FISICI OP'!A:E,4,FALSE)))</f>
        <v>nd</v>
      </c>
      <c r="U98" s="11" t="s">
        <v>449</v>
      </c>
      <c r="V98" s="11" t="s">
        <v>81</v>
      </c>
      <c r="W98" s="11" t="s">
        <v>465</v>
      </c>
      <c r="X98" s="11" t="s">
        <v>524</v>
      </c>
      <c r="Y98" s="9" t="s">
        <v>81</v>
      </c>
      <c r="Z98" s="9" t="s">
        <v>81</v>
      </c>
      <c r="AA98" s="9" t="str">
        <f>IF(AND(L98="nd",'DIMENSIONI OP'!E99="",'PRESTAZIONI OP'!E99="",'PARAM FISICI OP'!E99="",Z98="nd"),"nd",
IF(L98="nd","",L98)
&amp;IF('DIMENSIONI OP'!E99="","",IF(L98="nd",'DIMENSIONI OP'!E99,", "&amp;'DIMENSIONI OP'!E99))
&amp;IF('PRESTAZIONI OP'!E99="","",IF(AND(L98="nd",'DIMENSIONI OP'!E99=""),'PRESTAZIONI OP'!E99,", "&amp;'PRESTAZIONI OP'!E99))
&amp;IF('PARAM FISICI OP'!E99="","",IF(AND(L98="nd",'DIMENSIONI OP'!E99="",'PRESTAZIONI OP'!E99=""),'PARAM FISICI OP'!E99,", "&amp;'PARAM FISICI OP'!E99))
&amp;IF(Z98="nd","",IF(AND(L98="nd",'DIMENSIONI OP'!E99="",'PRESTAZIONI OP'!E99="",'PARAM FISICI OP'!E99=""),Z98,", "&amp;Z98)))</f>
        <v>nd</v>
      </c>
      <c r="AB98" s="9" t="s">
        <v>81</v>
      </c>
      <c r="AC98" s="9" t="s">
        <v>81</v>
      </c>
      <c r="AD98" s="9" t="s">
        <v>81</v>
      </c>
      <c r="AE98" s="9" t="s">
        <v>81</v>
      </c>
      <c r="AF98" s="42" t="s">
        <v>81</v>
      </c>
      <c r="AG98" s="42" t="s">
        <v>81</v>
      </c>
      <c r="AH98" s="42" t="s">
        <v>81</v>
      </c>
      <c r="AI98" s="9" t="s">
        <v>81</v>
      </c>
      <c r="AJ98" s="11" t="s">
        <v>81</v>
      </c>
      <c r="AK98" s="11" t="s">
        <v>81</v>
      </c>
      <c r="AL98" s="65" t="s">
        <v>496</v>
      </c>
      <c r="AM98" s="9" t="s">
        <v>576</v>
      </c>
      <c r="AN98" s="24">
        <f>IFERROR(VLOOKUP($B98,[1]Foglio1!$A$6:$D$44904,4,FALSE),"")</f>
        <v>14.09</v>
      </c>
      <c r="AO98" s="11" t="s">
        <v>81</v>
      </c>
      <c r="AP98" s="11" t="s">
        <v>81</v>
      </c>
      <c r="AQ98" s="11" t="s">
        <v>81</v>
      </c>
      <c r="AR98" s="11" t="s">
        <v>81</v>
      </c>
    </row>
    <row r="99" spans="1:44" ht="20.100000000000001" customHeight="1" x14ac:dyDescent="0.25">
      <c r="A99" s="43" t="str">
        <f t="shared" si="7"/>
        <v>L_1C.12.010.0050.b</v>
      </c>
      <c r="B99" s="14" t="str">
        <f>IF(ISBLANK(H99),"",IF(H99="LAVORO","",CLASSI!B100))</f>
        <v/>
      </c>
      <c r="C99" s="14" t="str">
        <f>IF(ISBLANK(H99),"",IF(H99="LAVORO","",VLOOKUP($B99,CLASSI!$B$3:$C$1048576,2,FALSE)))</f>
        <v/>
      </c>
      <c r="D99" s="27" t="str">
        <f t="shared" si="8"/>
        <v/>
      </c>
      <c r="E99" s="27" t="str">
        <f t="shared" si="9"/>
        <v/>
      </c>
      <c r="F99" s="27" t="str">
        <f t="shared" si="10"/>
        <v>CODICE LV</v>
      </c>
      <c r="G99" s="27" t="str">
        <f t="shared" si="11"/>
        <v xml:space="preserve">LAVORO: Posa. Escluso: scavo; piano di appoggio; rinfianco; riempimento.
</v>
      </c>
      <c r="H99" s="9" t="s">
        <v>36</v>
      </c>
      <c r="I99" s="9" t="s">
        <v>169</v>
      </c>
      <c r="J99" s="9" t="s">
        <v>221</v>
      </c>
      <c r="K99" s="64" t="s">
        <v>423</v>
      </c>
      <c r="L99" s="11" t="s">
        <v>81</v>
      </c>
      <c r="M99" s="11" t="s">
        <v>81</v>
      </c>
      <c r="N99" s="11" t="s">
        <v>81</v>
      </c>
      <c r="O99" s="11" t="s">
        <v>81</v>
      </c>
      <c r="P99" s="10" t="str">
        <f>IFERROR(VLOOKUP($B99,[1]Foglio1!$A$6:$D$44904,3,FALSE),"nd")</f>
        <v>nd</v>
      </c>
      <c r="Q99" s="9">
        <v>1</v>
      </c>
      <c r="R99" s="11" t="str">
        <f>IF(H99="LAVORO","nd",IF(VLOOKUP(B99,'DIMENSIONI OP'!A:E,4,FALSE)="","nd",VLOOKUP(B99,'DIMENSIONI OP'!A:E,4,FALSE)))</f>
        <v>nd</v>
      </c>
      <c r="S99" s="9" t="str">
        <f>IF(H99="LAVORO","nd",IF(VLOOKUP(B99,'PRESTAZIONI OP'!A:E,4,FALSE)="","nd",VLOOKUP(B99,'PRESTAZIONI OP'!A:E,4,FALSE)))</f>
        <v>nd</v>
      </c>
      <c r="T99" s="9" t="str">
        <f>IF(H99="LAVORO","nd",IF(VLOOKUP(B99,'PARAM FISICI OP'!A:E,4,FALSE)="","nd",VLOOKUP(B99,'PARAM FISICI OP'!A:E,4,FALSE)))</f>
        <v>nd</v>
      </c>
      <c r="U99" s="11" t="s">
        <v>81</v>
      </c>
      <c r="V99" s="11" t="s">
        <v>419</v>
      </c>
      <c r="W99" s="11" t="s">
        <v>81</v>
      </c>
      <c r="X99" s="11" t="s">
        <v>81</v>
      </c>
      <c r="Y99" s="9" t="s">
        <v>81</v>
      </c>
      <c r="Z99" s="9" t="s">
        <v>81</v>
      </c>
      <c r="AA99" s="9" t="str">
        <f>IF(AND(L99="nd",'DIMENSIONI OP'!E100="",'PRESTAZIONI OP'!E100="",'PARAM FISICI OP'!E100="",Z99="nd"),"nd",
IF(L99="nd","",L99)
&amp;IF('DIMENSIONI OP'!E100="","",IF(L99="nd",'DIMENSIONI OP'!E100,", "&amp;'DIMENSIONI OP'!E100))
&amp;IF('PRESTAZIONI OP'!E100="","",IF(AND(L99="nd",'DIMENSIONI OP'!E100=""),'PRESTAZIONI OP'!E100,", "&amp;'PRESTAZIONI OP'!E100))
&amp;IF('PARAM FISICI OP'!E100="","",IF(AND(L99="nd",'DIMENSIONI OP'!E100="",'PRESTAZIONI OP'!E100=""),'PARAM FISICI OP'!E100,", "&amp;'PARAM FISICI OP'!E100))
&amp;IF(Z99="nd","",IF(AND(L99="nd",'DIMENSIONI OP'!E100="",'PRESTAZIONI OP'!E100="",'PARAM FISICI OP'!E100=""),Z99,", "&amp;Z99)))</f>
        <v>nd</v>
      </c>
      <c r="AB99" s="9" t="s">
        <v>81</v>
      </c>
      <c r="AC99" s="9" t="s">
        <v>81</v>
      </c>
      <c r="AD99" s="9" t="s">
        <v>81</v>
      </c>
      <c r="AE99" s="9" t="s">
        <v>81</v>
      </c>
      <c r="AF99" s="42" t="s">
        <v>81</v>
      </c>
      <c r="AG99" s="42" t="s">
        <v>81</v>
      </c>
      <c r="AH99" s="42" t="s">
        <v>81</v>
      </c>
      <c r="AI99" s="9" t="s">
        <v>81</v>
      </c>
      <c r="AJ99" s="11" t="s">
        <v>81</v>
      </c>
      <c r="AK99" s="11" t="s">
        <v>497</v>
      </c>
      <c r="AL99" s="65" t="s">
        <v>81</v>
      </c>
      <c r="AM99" s="9" t="s">
        <v>81</v>
      </c>
      <c r="AN99" s="24" t="str">
        <f>IFERROR(VLOOKUP($B99,[1]Foglio1!$A$6:$D$44904,4,FALSE),"")</f>
        <v/>
      </c>
      <c r="AO99" s="11" t="s">
        <v>81</v>
      </c>
      <c r="AP99" s="11" t="s">
        <v>81</v>
      </c>
      <c r="AQ99" s="11" t="s">
        <v>81</v>
      </c>
      <c r="AR99" s="11" t="s">
        <v>81</v>
      </c>
    </row>
    <row r="100" spans="1:44" ht="20.100000000000001" customHeight="1" x14ac:dyDescent="0.25">
      <c r="A100" s="43" t="str">
        <f t="shared" si="7"/>
        <v>O_1C.12.010.0050.c</v>
      </c>
      <c r="B100" s="14" t="str">
        <f>IF(ISBLANK(H100),"",IF(H100="LAVORO","",CLASSI!B101))</f>
        <v>1C.12.010.0050.c</v>
      </c>
      <c r="C100" s="14" t="str">
        <f>IF(ISBLANK(H100),"",IF(H100="LAVORO","",VLOOKUP($B100,CLASSI!$B$3:$C$1048576,2,FALSE)))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160 - s = 4,7</v>
      </c>
      <c r="D100" s="27" t="str">
        <f t="shared" si="8"/>
        <v>CODICE OC</v>
      </c>
      <c r="E100"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160 mm, spessore 4,7 mm.
LAVORO: Posa. Escluso: scavo; piano di appoggio; rinfianco; riempimento.
SPECIFICHE TECNICHE: temperatura massima permanente 40°.</v>
      </c>
      <c r="F100" s="27" t="str">
        <f t="shared" si="10"/>
        <v>CODICE OP</v>
      </c>
      <c r="G100"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160 mm, spessore 4,7 mm.
SPECIFICHE TECNICHE: temperatura massima permanente 40°.</v>
      </c>
      <c r="H100" s="9" t="s">
        <v>35</v>
      </c>
      <c r="I100" s="9" t="s">
        <v>163</v>
      </c>
      <c r="J100" s="9" t="s">
        <v>207</v>
      </c>
      <c r="K100" s="64" t="s">
        <v>419</v>
      </c>
      <c r="L100" s="11" t="s">
        <v>81</v>
      </c>
      <c r="M100" s="11" t="s">
        <v>459</v>
      </c>
      <c r="N100" s="11" t="s">
        <v>421</v>
      </c>
      <c r="O100" s="11" t="s">
        <v>426</v>
      </c>
      <c r="P100" s="10" t="str">
        <f>IFERROR(VLOOKUP($B100,[1]Foglio1!$A$6:$D$44904,3,FALSE),"nd")</f>
        <v>m</v>
      </c>
      <c r="Q100" s="9">
        <v>1</v>
      </c>
      <c r="R100" s="11" t="str">
        <f>IF(H100="LAVORO","nd",IF(VLOOKUP(B100,'DIMENSIONI OP'!A:E,4,FALSE)="","nd",VLOOKUP(B100,'DIMENSIONI OP'!A:E,4,FALSE)))</f>
        <v>nd</v>
      </c>
      <c r="S100" s="9" t="str">
        <f>IF(H100="LAVORO","nd",IF(VLOOKUP(B100,'PRESTAZIONI OP'!A:E,4,FALSE)="","nd",VLOOKUP(B100,'PRESTAZIONI OP'!A:E,4,FALSE)))</f>
        <v>nd</v>
      </c>
      <c r="T100" s="9" t="str">
        <f>IF(H100="LAVORO","nd",IF(VLOOKUP(B100,'PARAM FISICI OP'!A:E,4,FALSE)="","nd",VLOOKUP(B100,'PARAM FISICI OP'!A:E,4,FALSE)))</f>
        <v>nd</v>
      </c>
      <c r="U100" s="11" t="s">
        <v>449</v>
      </c>
      <c r="V100" s="11" t="s">
        <v>81</v>
      </c>
      <c r="W100" s="11" t="s">
        <v>465</v>
      </c>
      <c r="X100" s="11" t="s">
        <v>525</v>
      </c>
      <c r="Y100" s="9" t="s">
        <v>81</v>
      </c>
      <c r="Z100" s="9" t="s">
        <v>81</v>
      </c>
      <c r="AA100" s="9" t="str">
        <f>IF(AND(L100="nd",'DIMENSIONI OP'!E101="",'PRESTAZIONI OP'!E101="",'PARAM FISICI OP'!E101="",Z100="nd"),"nd",
IF(L100="nd","",L100)
&amp;IF('DIMENSIONI OP'!E101="","",IF(L100="nd",'DIMENSIONI OP'!E101,", "&amp;'DIMENSIONI OP'!E101))
&amp;IF('PRESTAZIONI OP'!E101="","",IF(AND(L100="nd",'DIMENSIONI OP'!E101=""),'PRESTAZIONI OP'!E101,", "&amp;'PRESTAZIONI OP'!E101))
&amp;IF('PARAM FISICI OP'!E101="","",IF(AND(L100="nd",'DIMENSIONI OP'!E101="",'PRESTAZIONI OP'!E101=""),'PARAM FISICI OP'!E101,", "&amp;'PARAM FISICI OP'!E101))
&amp;IF(Z100="nd","",IF(AND(L100="nd",'DIMENSIONI OP'!E101="",'PRESTAZIONI OP'!E101="",'PARAM FISICI OP'!E101=""),Z100,", "&amp;Z100)))</f>
        <v>nd</v>
      </c>
      <c r="AB100" s="9" t="s">
        <v>81</v>
      </c>
      <c r="AC100" s="9" t="s">
        <v>81</v>
      </c>
      <c r="AD100" s="9" t="s">
        <v>81</v>
      </c>
      <c r="AE100" s="9" t="s">
        <v>81</v>
      </c>
      <c r="AF100" s="42" t="s">
        <v>81</v>
      </c>
      <c r="AG100" s="42" t="s">
        <v>81</v>
      </c>
      <c r="AH100" s="42" t="s">
        <v>81</v>
      </c>
      <c r="AI100" s="9" t="s">
        <v>81</v>
      </c>
      <c r="AJ100" s="11" t="s">
        <v>81</v>
      </c>
      <c r="AK100" s="11" t="s">
        <v>81</v>
      </c>
      <c r="AL100" s="65" t="s">
        <v>496</v>
      </c>
      <c r="AM100" s="9" t="s">
        <v>576</v>
      </c>
      <c r="AN100" s="24">
        <f>IFERROR(VLOOKUP($B100,[1]Foglio1!$A$6:$D$44904,4,FALSE),"")</f>
        <v>18.8</v>
      </c>
      <c r="AO100" s="11" t="s">
        <v>81</v>
      </c>
      <c r="AP100" s="11" t="s">
        <v>81</v>
      </c>
      <c r="AQ100" s="11" t="s">
        <v>81</v>
      </c>
      <c r="AR100" s="11" t="s">
        <v>81</v>
      </c>
    </row>
    <row r="101" spans="1:44" ht="20.100000000000001" customHeight="1" x14ac:dyDescent="0.25">
      <c r="A101" s="43" t="str">
        <f t="shared" si="7"/>
        <v>L_1C.12.010.0050.c</v>
      </c>
      <c r="B101" s="14" t="str">
        <f>IF(ISBLANK(H101),"",IF(H101="LAVORO","",CLASSI!B102))</f>
        <v/>
      </c>
      <c r="C101" s="14" t="str">
        <f>IF(ISBLANK(H101),"",IF(H101="LAVORO","",VLOOKUP($B101,CLASSI!$B$3:$C$1048576,2,FALSE)))</f>
        <v/>
      </c>
      <c r="D101" s="27" t="str">
        <f t="shared" si="8"/>
        <v/>
      </c>
      <c r="E101" s="27" t="str">
        <f t="shared" si="9"/>
        <v/>
      </c>
      <c r="F101" s="27" t="str">
        <f t="shared" si="10"/>
        <v>CODICE LV</v>
      </c>
      <c r="G101" s="27" t="str">
        <f t="shared" si="11"/>
        <v xml:space="preserve">LAVORO: Posa. Escluso: scavo; piano di appoggio; rinfianco; riempimento.
</v>
      </c>
      <c r="H101" s="9" t="s">
        <v>36</v>
      </c>
      <c r="I101" s="9" t="s">
        <v>169</v>
      </c>
      <c r="J101" s="9" t="s">
        <v>221</v>
      </c>
      <c r="K101" s="64" t="s">
        <v>423</v>
      </c>
      <c r="L101" s="11" t="s">
        <v>81</v>
      </c>
      <c r="M101" s="11" t="s">
        <v>81</v>
      </c>
      <c r="N101" s="11" t="s">
        <v>81</v>
      </c>
      <c r="O101" s="11" t="s">
        <v>81</v>
      </c>
      <c r="P101" s="10" t="str">
        <f>IFERROR(VLOOKUP($B101,[1]Foglio1!$A$6:$D$44904,3,FALSE),"nd")</f>
        <v>nd</v>
      </c>
      <c r="Q101" s="9">
        <v>1</v>
      </c>
      <c r="R101" s="11" t="str">
        <f>IF(H101="LAVORO","nd",IF(VLOOKUP(B101,'DIMENSIONI OP'!A:E,4,FALSE)="","nd",VLOOKUP(B101,'DIMENSIONI OP'!A:E,4,FALSE)))</f>
        <v>nd</v>
      </c>
      <c r="S101" s="9" t="str">
        <f>IF(H101="LAVORO","nd",IF(VLOOKUP(B101,'PRESTAZIONI OP'!A:E,4,FALSE)="","nd",VLOOKUP(B101,'PRESTAZIONI OP'!A:E,4,FALSE)))</f>
        <v>nd</v>
      </c>
      <c r="T101" s="9" t="str">
        <f>IF(H101="LAVORO","nd",IF(VLOOKUP(B101,'PARAM FISICI OP'!A:E,4,FALSE)="","nd",VLOOKUP(B101,'PARAM FISICI OP'!A:E,4,FALSE)))</f>
        <v>nd</v>
      </c>
      <c r="U101" s="11" t="s">
        <v>81</v>
      </c>
      <c r="V101" s="11" t="s">
        <v>419</v>
      </c>
      <c r="W101" s="11" t="s">
        <v>81</v>
      </c>
      <c r="X101" s="11" t="s">
        <v>81</v>
      </c>
      <c r="Y101" s="9" t="s">
        <v>81</v>
      </c>
      <c r="Z101" s="9" t="s">
        <v>81</v>
      </c>
      <c r="AA101" s="9" t="str">
        <f>IF(AND(L101="nd",'DIMENSIONI OP'!E102="",'PRESTAZIONI OP'!E102="",'PARAM FISICI OP'!E102="",Z101="nd"),"nd",
IF(L101="nd","",L101)
&amp;IF('DIMENSIONI OP'!E102="","",IF(L101="nd",'DIMENSIONI OP'!E102,", "&amp;'DIMENSIONI OP'!E102))
&amp;IF('PRESTAZIONI OP'!E102="","",IF(AND(L101="nd",'DIMENSIONI OP'!E102=""),'PRESTAZIONI OP'!E102,", "&amp;'PRESTAZIONI OP'!E102))
&amp;IF('PARAM FISICI OP'!E102="","",IF(AND(L101="nd",'DIMENSIONI OP'!E102="",'PRESTAZIONI OP'!E102=""),'PARAM FISICI OP'!E102,", "&amp;'PARAM FISICI OP'!E102))
&amp;IF(Z101="nd","",IF(AND(L101="nd",'DIMENSIONI OP'!E102="",'PRESTAZIONI OP'!E102="",'PARAM FISICI OP'!E102=""),Z101,", "&amp;Z101)))</f>
        <v>nd</v>
      </c>
      <c r="AB101" s="9" t="s">
        <v>81</v>
      </c>
      <c r="AC101" s="9" t="s">
        <v>81</v>
      </c>
      <c r="AD101" s="9" t="s">
        <v>81</v>
      </c>
      <c r="AE101" s="9" t="s">
        <v>81</v>
      </c>
      <c r="AF101" s="42" t="s">
        <v>81</v>
      </c>
      <c r="AG101" s="42" t="s">
        <v>81</v>
      </c>
      <c r="AH101" s="42" t="s">
        <v>81</v>
      </c>
      <c r="AI101" s="9" t="s">
        <v>81</v>
      </c>
      <c r="AJ101" s="11" t="s">
        <v>81</v>
      </c>
      <c r="AK101" s="11" t="s">
        <v>497</v>
      </c>
      <c r="AL101" s="65" t="s">
        <v>81</v>
      </c>
      <c r="AM101" s="9" t="s">
        <v>81</v>
      </c>
      <c r="AN101" s="24" t="str">
        <f>IFERROR(VLOOKUP($B101,[1]Foglio1!$A$6:$D$44904,4,FALSE),"")</f>
        <v/>
      </c>
      <c r="AO101" s="11" t="s">
        <v>81</v>
      </c>
      <c r="AP101" s="11" t="s">
        <v>81</v>
      </c>
      <c r="AQ101" s="11" t="s">
        <v>81</v>
      </c>
      <c r="AR101" s="11" t="s">
        <v>81</v>
      </c>
    </row>
    <row r="102" spans="1:44" ht="20.100000000000001" customHeight="1" x14ac:dyDescent="0.25">
      <c r="A102" s="43" t="str">
        <f t="shared" si="7"/>
        <v>O_1C.12.010.0050.d</v>
      </c>
      <c r="B102" s="14" t="str">
        <f>IF(ISBLANK(H102),"",IF(H102="LAVORO","",CLASSI!B103))</f>
        <v>1C.12.010.0050.d</v>
      </c>
      <c r="C102" s="14" t="str">
        <f>IF(ISBLANK(H102),"",IF(H102="LAVORO","",VLOOKUP($B102,CLASSI!$B$3:$C$1048576,2,FALSE)))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200 - s = 5,9</v>
      </c>
      <c r="D102" s="27" t="str">
        <f t="shared" si="8"/>
        <v>CODICE OC</v>
      </c>
      <c r="E102"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200 mm, spessore 5,9 mm.
LAVORO: Posa. Escluso: scavo; piano di appoggio; rinfianco; riempimento.
SPECIFICHE TECNICHE: temperatura massima permanente 40°.</v>
      </c>
      <c r="F102" s="27" t="str">
        <f t="shared" si="10"/>
        <v>CODICE OP</v>
      </c>
      <c r="G102"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200 mm, spessore 5,9 mm.
SPECIFICHE TECNICHE: temperatura massima permanente 40°.</v>
      </c>
      <c r="H102" s="9" t="s">
        <v>35</v>
      </c>
      <c r="I102" s="9" t="s">
        <v>163</v>
      </c>
      <c r="J102" s="9" t="s">
        <v>207</v>
      </c>
      <c r="K102" s="64" t="s">
        <v>419</v>
      </c>
      <c r="L102" s="11" t="s">
        <v>81</v>
      </c>
      <c r="M102" s="11" t="s">
        <v>459</v>
      </c>
      <c r="N102" s="11" t="s">
        <v>421</v>
      </c>
      <c r="O102" s="11" t="s">
        <v>426</v>
      </c>
      <c r="P102" s="10" t="str">
        <f>IFERROR(VLOOKUP($B102,[1]Foglio1!$A$6:$D$44904,3,FALSE),"nd")</f>
        <v>m</v>
      </c>
      <c r="Q102" s="9">
        <v>1</v>
      </c>
      <c r="R102" s="11" t="str">
        <f>IF(H102="LAVORO","nd",IF(VLOOKUP(B102,'DIMENSIONI OP'!A:E,4,FALSE)="","nd",VLOOKUP(B102,'DIMENSIONI OP'!A:E,4,FALSE)))</f>
        <v>nd</v>
      </c>
      <c r="S102" s="9" t="str">
        <f>IF(H102="LAVORO","nd",IF(VLOOKUP(B102,'PRESTAZIONI OP'!A:E,4,FALSE)="","nd",VLOOKUP(B102,'PRESTAZIONI OP'!A:E,4,FALSE)))</f>
        <v>nd</v>
      </c>
      <c r="T102" s="9" t="str">
        <f>IF(H102="LAVORO","nd",IF(VLOOKUP(B102,'PARAM FISICI OP'!A:E,4,FALSE)="","nd",VLOOKUP(B102,'PARAM FISICI OP'!A:E,4,FALSE)))</f>
        <v>nd</v>
      </c>
      <c r="U102" s="11" t="s">
        <v>449</v>
      </c>
      <c r="V102" s="11" t="s">
        <v>81</v>
      </c>
      <c r="W102" s="11" t="s">
        <v>465</v>
      </c>
      <c r="X102" s="11" t="s">
        <v>526</v>
      </c>
      <c r="Y102" s="9" t="s">
        <v>81</v>
      </c>
      <c r="Z102" s="9" t="s">
        <v>81</v>
      </c>
      <c r="AA102" s="9" t="str">
        <f>IF(AND(L102="nd",'DIMENSIONI OP'!E103="",'PRESTAZIONI OP'!E103="",'PARAM FISICI OP'!E103="",Z102="nd"),"nd",
IF(L102="nd","",L102)
&amp;IF('DIMENSIONI OP'!E103="","",IF(L102="nd",'DIMENSIONI OP'!E103,", "&amp;'DIMENSIONI OP'!E103))
&amp;IF('PRESTAZIONI OP'!E103="","",IF(AND(L102="nd",'DIMENSIONI OP'!E103=""),'PRESTAZIONI OP'!E103,", "&amp;'PRESTAZIONI OP'!E103))
&amp;IF('PARAM FISICI OP'!E103="","",IF(AND(L102="nd",'DIMENSIONI OP'!E103="",'PRESTAZIONI OP'!E103=""),'PARAM FISICI OP'!E103,", "&amp;'PARAM FISICI OP'!E103))
&amp;IF(Z102="nd","",IF(AND(L102="nd",'DIMENSIONI OP'!E103="",'PRESTAZIONI OP'!E103="",'PARAM FISICI OP'!E103=""),Z102,", "&amp;Z102)))</f>
        <v>nd</v>
      </c>
      <c r="AB102" s="9" t="s">
        <v>81</v>
      </c>
      <c r="AC102" s="9" t="s">
        <v>81</v>
      </c>
      <c r="AD102" s="9" t="s">
        <v>81</v>
      </c>
      <c r="AE102" s="9" t="s">
        <v>81</v>
      </c>
      <c r="AF102" s="42" t="s">
        <v>81</v>
      </c>
      <c r="AG102" s="42" t="s">
        <v>81</v>
      </c>
      <c r="AH102" s="42" t="s">
        <v>81</v>
      </c>
      <c r="AI102" s="9" t="s">
        <v>81</v>
      </c>
      <c r="AJ102" s="11" t="s">
        <v>81</v>
      </c>
      <c r="AK102" s="11" t="s">
        <v>81</v>
      </c>
      <c r="AL102" s="65" t="s">
        <v>496</v>
      </c>
      <c r="AM102" s="9" t="s">
        <v>576</v>
      </c>
      <c r="AN102" s="24">
        <f>IFERROR(VLOOKUP($B102,[1]Foglio1!$A$6:$D$44904,4,FALSE),"")</f>
        <v>25.03</v>
      </c>
      <c r="AO102" s="11" t="s">
        <v>81</v>
      </c>
      <c r="AP102" s="11" t="s">
        <v>81</v>
      </c>
      <c r="AQ102" s="11" t="s">
        <v>81</v>
      </c>
      <c r="AR102" s="11" t="s">
        <v>81</v>
      </c>
    </row>
    <row r="103" spans="1:44" ht="20.100000000000001" customHeight="1" x14ac:dyDescent="0.25">
      <c r="A103" s="43" t="str">
        <f t="shared" si="7"/>
        <v>L_1C.12.010.0050.d</v>
      </c>
      <c r="B103" s="14" t="str">
        <f>IF(ISBLANK(H103),"",IF(H103="LAVORO","",CLASSI!B104))</f>
        <v/>
      </c>
      <c r="C103" s="14" t="str">
        <f>IF(ISBLANK(H103),"",IF(H103="LAVORO","",VLOOKUP($B103,CLASSI!$B$3:$C$1048576,2,FALSE)))</f>
        <v/>
      </c>
      <c r="D103" s="27" t="str">
        <f t="shared" si="8"/>
        <v/>
      </c>
      <c r="E103" s="27" t="str">
        <f t="shared" si="9"/>
        <v/>
      </c>
      <c r="F103" s="27" t="str">
        <f t="shared" si="10"/>
        <v>CODICE LV</v>
      </c>
      <c r="G103" s="27" t="str">
        <f t="shared" si="11"/>
        <v xml:space="preserve">LAVORO: Posa. Escluso: scavo; piano di appoggio; rinfianco; riempimento.
</v>
      </c>
      <c r="H103" s="9" t="s">
        <v>36</v>
      </c>
      <c r="I103" s="9" t="s">
        <v>169</v>
      </c>
      <c r="J103" s="9" t="s">
        <v>221</v>
      </c>
      <c r="K103" s="64" t="s">
        <v>423</v>
      </c>
      <c r="L103" s="11" t="s">
        <v>81</v>
      </c>
      <c r="M103" s="11" t="s">
        <v>81</v>
      </c>
      <c r="N103" s="11" t="s">
        <v>81</v>
      </c>
      <c r="O103" s="11" t="s">
        <v>81</v>
      </c>
      <c r="P103" s="10" t="str">
        <f>IFERROR(VLOOKUP($B103,[1]Foglio1!$A$6:$D$44904,3,FALSE),"nd")</f>
        <v>nd</v>
      </c>
      <c r="Q103" s="9">
        <v>1</v>
      </c>
      <c r="R103" s="11" t="str">
        <f>IF(H103="LAVORO","nd",IF(VLOOKUP(B103,'DIMENSIONI OP'!A:E,4,FALSE)="","nd",VLOOKUP(B103,'DIMENSIONI OP'!A:E,4,FALSE)))</f>
        <v>nd</v>
      </c>
      <c r="S103" s="9" t="str">
        <f>IF(H103="LAVORO","nd",IF(VLOOKUP(B103,'PRESTAZIONI OP'!A:E,4,FALSE)="","nd",VLOOKUP(B103,'PRESTAZIONI OP'!A:E,4,FALSE)))</f>
        <v>nd</v>
      </c>
      <c r="T103" s="9" t="str">
        <f>IF(H103="LAVORO","nd",IF(VLOOKUP(B103,'PARAM FISICI OP'!A:E,4,FALSE)="","nd",VLOOKUP(B103,'PARAM FISICI OP'!A:E,4,FALSE)))</f>
        <v>nd</v>
      </c>
      <c r="U103" s="11" t="s">
        <v>81</v>
      </c>
      <c r="V103" s="11" t="s">
        <v>419</v>
      </c>
      <c r="W103" s="11" t="s">
        <v>81</v>
      </c>
      <c r="X103" s="11" t="s">
        <v>81</v>
      </c>
      <c r="Y103" s="9" t="s">
        <v>81</v>
      </c>
      <c r="Z103" s="9" t="s">
        <v>81</v>
      </c>
      <c r="AA103" s="9" t="str">
        <f>IF(AND(L103="nd",'DIMENSIONI OP'!E104="",'PRESTAZIONI OP'!E104="",'PARAM FISICI OP'!E104="",Z103="nd"),"nd",
IF(L103="nd","",L103)
&amp;IF('DIMENSIONI OP'!E104="","",IF(L103="nd",'DIMENSIONI OP'!E104,", "&amp;'DIMENSIONI OP'!E104))
&amp;IF('PRESTAZIONI OP'!E104="","",IF(AND(L103="nd",'DIMENSIONI OP'!E104=""),'PRESTAZIONI OP'!E104,", "&amp;'PRESTAZIONI OP'!E104))
&amp;IF('PARAM FISICI OP'!E104="","",IF(AND(L103="nd",'DIMENSIONI OP'!E104="",'PRESTAZIONI OP'!E104=""),'PARAM FISICI OP'!E104,", "&amp;'PARAM FISICI OP'!E104))
&amp;IF(Z103="nd","",IF(AND(L103="nd",'DIMENSIONI OP'!E104="",'PRESTAZIONI OP'!E104="",'PARAM FISICI OP'!E104=""),Z103,", "&amp;Z103)))</f>
        <v>nd</v>
      </c>
      <c r="AB103" s="9" t="s">
        <v>81</v>
      </c>
      <c r="AC103" s="9" t="s">
        <v>81</v>
      </c>
      <c r="AD103" s="9" t="s">
        <v>81</v>
      </c>
      <c r="AE103" s="9" t="s">
        <v>81</v>
      </c>
      <c r="AF103" s="42" t="s">
        <v>81</v>
      </c>
      <c r="AG103" s="42" t="s">
        <v>81</v>
      </c>
      <c r="AH103" s="42" t="s">
        <v>81</v>
      </c>
      <c r="AI103" s="9" t="s">
        <v>81</v>
      </c>
      <c r="AJ103" s="11" t="s">
        <v>81</v>
      </c>
      <c r="AK103" s="11" t="s">
        <v>497</v>
      </c>
      <c r="AL103" s="65" t="s">
        <v>81</v>
      </c>
      <c r="AM103" s="9" t="s">
        <v>81</v>
      </c>
      <c r="AN103" s="24" t="str">
        <f>IFERROR(VLOOKUP($B103,[1]Foglio1!$A$6:$D$44904,4,FALSE),"")</f>
        <v/>
      </c>
      <c r="AO103" s="11" t="s">
        <v>81</v>
      </c>
      <c r="AP103" s="11" t="s">
        <v>81</v>
      </c>
      <c r="AQ103" s="11" t="s">
        <v>81</v>
      </c>
      <c r="AR103" s="11" t="s">
        <v>81</v>
      </c>
    </row>
    <row r="104" spans="1:44" ht="20.100000000000001" customHeight="1" x14ac:dyDescent="0.25">
      <c r="A104" s="43" t="str">
        <f t="shared" si="7"/>
        <v>O_1C.12.010.0050.e</v>
      </c>
      <c r="B104" s="14" t="str">
        <f>IF(ISBLANK(H104),"",IF(H104="LAVORO","",CLASSI!B105))</f>
        <v>1C.12.010.0050.e</v>
      </c>
      <c r="C104" s="14" t="str">
        <f>IF(ISBLANK(H104),"",IF(H104="LAVORO","",VLOOKUP($B104,CLASSI!$B$3:$C$1048576,2,FALSE)))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250 - s = 7,3</v>
      </c>
      <c r="D104" s="27" t="str">
        <f t="shared" si="8"/>
        <v>CODICE OC</v>
      </c>
      <c r="E104"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250 mm, spessore 7,3 mm.
LAVORO: Posa. Escluso: scavo; piano di appoggio; rinfianco; riempimento.
SPECIFICHE TECNICHE: temperatura massima permanente 40°.</v>
      </c>
      <c r="F104" s="27" t="str">
        <f t="shared" si="10"/>
        <v>CODICE OP</v>
      </c>
      <c r="G104"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250 mm, spessore 7,3 mm.
SPECIFICHE TECNICHE: temperatura massima permanente 40°.</v>
      </c>
      <c r="H104" s="9" t="s">
        <v>35</v>
      </c>
      <c r="I104" s="9" t="s">
        <v>163</v>
      </c>
      <c r="J104" s="9" t="s">
        <v>207</v>
      </c>
      <c r="K104" s="64" t="s">
        <v>419</v>
      </c>
      <c r="L104" s="11" t="s">
        <v>81</v>
      </c>
      <c r="M104" s="11" t="s">
        <v>459</v>
      </c>
      <c r="N104" s="11" t="s">
        <v>421</v>
      </c>
      <c r="O104" s="11" t="s">
        <v>426</v>
      </c>
      <c r="P104" s="10" t="str">
        <f>IFERROR(VLOOKUP($B104,[1]Foglio1!$A$6:$D$44904,3,FALSE),"nd")</f>
        <v>m</v>
      </c>
      <c r="Q104" s="9">
        <v>1</v>
      </c>
      <c r="R104" s="11" t="str">
        <f>IF(H104="LAVORO","nd",IF(VLOOKUP(B104,'DIMENSIONI OP'!A:E,4,FALSE)="","nd",VLOOKUP(B104,'DIMENSIONI OP'!A:E,4,FALSE)))</f>
        <v>nd</v>
      </c>
      <c r="S104" s="9" t="str">
        <f>IF(H104="LAVORO","nd",IF(VLOOKUP(B104,'PRESTAZIONI OP'!A:E,4,FALSE)="","nd",VLOOKUP(B104,'PRESTAZIONI OP'!A:E,4,FALSE)))</f>
        <v>nd</v>
      </c>
      <c r="T104" s="9" t="str">
        <f>IF(H104="LAVORO","nd",IF(VLOOKUP(B104,'PARAM FISICI OP'!A:E,4,FALSE)="","nd",VLOOKUP(B104,'PARAM FISICI OP'!A:E,4,FALSE)))</f>
        <v>nd</v>
      </c>
      <c r="U104" s="11" t="s">
        <v>449</v>
      </c>
      <c r="V104" s="11" t="s">
        <v>81</v>
      </c>
      <c r="W104" s="11" t="s">
        <v>465</v>
      </c>
      <c r="X104" s="11" t="s">
        <v>527</v>
      </c>
      <c r="Y104" s="9" t="s">
        <v>81</v>
      </c>
      <c r="Z104" s="9" t="s">
        <v>81</v>
      </c>
      <c r="AA104" s="9" t="str">
        <f>IF(AND(L104="nd",'DIMENSIONI OP'!E105="",'PRESTAZIONI OP'!E105="",'PARAM FISICI OP'!E105="",Z104="nd"),"nd",
IF(L104="nd","",L104)
&amp;IF('DIMENSIONI OP'!E105="","",IF(L104="nd",'DIMENSIONI OP'!E105,", "&amp;'DIMENSIONI OP'!E105))
&amp;IF('PRESTAZIONI OP'!E105="","",IF(AND(L104="nd",'DIMENSIONI OP'!E105=""),'PRESTAZIONI OP'!E105,", "&amp;'PRESTAZIONI OP'!E105))
&amp;IF('PARAM FISICI OP'!E105="","",IF(AND(L104="nd",'DIMENSIONI OP'!E105="",'PRESTAZIONI OP'!E105=""),'PARAM FISICI OP'!E105,", "&amp;'PARAM FISICI OP'!E105))
&amp;IF(Z104="nd","",IF(AND(L104="nd",'DIMENSIONI OP'!E105="",'PRESTAZIONI OP'!E105="",'PARAM FISICI OP'!E105=""),Z104,", "&amp;Z104)))</f>
        <v>nd</v>
      </c>
      <c r="AB104" s="9" t="s">
        <v>81</v>
      </c>
      <c r="AC104" s="9" t="s">
        <v>81</v>
      </c>
      <c r="AD104" s="9" t="s">
        <v>81</v>
      </c>
      <c r="AE104" s="9" t="s">
        <v>81</v>
      </c>
      <c r="AF104" s="42" t="s">
        <v>81</v>
      </c>
      <c r="AG104" s="42" t="s">
        <v>81</v>
      </c>
      <c r="AH104" s="42" t="s">
        <v>81</v>
      </c>
      <c r="AI104" s="9" t="s">
        <v>81</v>
      </c>
      <c r="AJ104" s="11" t="s">
        <v>81</v>
      </c>
      <c r="AK104" s="11" t="s">
        <v>81</v>
      </c>
      <c r="AL104" s="65" t="s">
        <v>496</v>
      </c>
      <c r="AM104" s="9" t="s">
        <v>576</v>
      </c>
      <c r="AN104" s="24">
        <f>IFERROR(VLOOKUP($B104,[1]Foglio1!$A$6:$D$44904,4,FALSE),"")</f>
        <v>35.659999999999997</v>
      </c>
      <c r="AO104" s="11" t="s">
        <v>81</v>
      </c>
      <c r="AP104" s="11" t="s">
        <v>81</v>
      </c>
      <c r="AQ104" s="11" t="s">
        <v>81</v>
      </c>
      <c r="AR104" s="11" t="s">
        <v>81</v>
      </c>
    </row>
    <row r="105" spans="1:44" ht="20.100000000000001" customHeight="1" x14ac:dyDescent="0.25">
      <c r="A105" s="43" t="str">
        <f t="shared" si="7"/>
        <v>L_1C.12.010.0050.e</v>
      </c>
      <c r="B105" s="14" t="str">
        <f>IF(ISBLANK(H105),"",IF(H105="LAVORO","",CLASSI!B106))</f>
        <v/>
      </c>
      <c r="C105" s="14" t="str">
        <f>IF(ISBLANK(H105),"",IF(H105="LAVORO","",VLOOKUP($B105,CLASSI!$B$3:$C$1048576,2,FALSE)))</f>
        <v/>
      </c>
      <c r="D105" s="27" t="str">
        <f t="shared" si="8"/>
        <v/>
      </c>
      <c r="E105" s="27" t="str">
        <f t="shared" si="9"/>
        <v/>
      </c>
      <c r="F105" s="27" t="str">
        <f t="shared" si="10"/>
        <v>CODICE LV</v>
      </c>
      <c r="G105" s="27" t="str">
        <f t="shared" si="11"/>
        <v xml:space="preserve">LAVORO: Posa. Escluso: scavo; piano di appoggio; rinfianco; riempimento.
</v>
      </c>
      <c r="H105" s="9" t="s">
        <v>36</v>
      </c>
      <c r="I105" s="9" t="s">
        <v>169</v>
      </c>
      <c r="J105" s="9" t="s">
        <v>221</v>
      </c>
      <c r="K105" s="64" t="s">
        <v>423</v>
      </c>
      <c r="L105" s="11" t="s">
        <v>81</v>
      </c>
      <c r="M105" s="11" t="s">
        <v>81</v>
      </c>
      <c r="N105" s="11" t="s">
        <v>81</v>
      </c>
      <c r="O105" s="11" t="s">
        <v>81</v>
      </c>
      <c r="P105" s="10" t="str">
        <f>IFERROR(VLOOKUP($B105,[1]Foglio1!$A$6:$D$44904,3,FALSE),"nd")</f>
        <v>nd</v>
      </c>
      <c r="Q105" s="9">
        <v>1</v>
      </c>
      <c r="R105" s="11" t="str">
        <f>IF(H105="LAVORO","nd",IF(VLOOKUP(B105,'DIMENSIONI OP'!A:E,4,FALSE)="","nd",VLOOKUP(B105,'DIMENSIONI OP'!A:E,4,FALSE)))</f>
        <v>nd</v>
      </c>
      <c r="S105" s="9" t="str">
        <f>IF(H105="LAVORO","nd",IF(VLOOKUP(B105,'PRESTAZIONI OP'!A:E,4,FALSE)="","nd",VLOOKUP(B105,'PRESTAZIONI OP'!A:E,4,FALSE)))</f>
        <v>nd</v>
      </c>
      <c r="T105" s="9" t="str">
        <f>IF(H105="LAVORO","nd",IF(VLOOKUP(B105,'PARAM FISICI OP'!A:E,4,FALSE)="","nd",VLOOKUP(B105,'PARAM FISICI OP'!A:E,4,FALSE)))</f>
        <v>nd</v>
      </c>
      <c r="U105" s="11" t="s">
        <v>81</v>
      </c>
      <c r="V105" s="11" t="s">
        <v>419</v>
      </c>
      <c r="W105" s="11" t="s">
        <v>81</v>
      </c>
      <c r="X105" s="11" t="s">
        <v>81</v>
      </c>
      <c r="Y105" s="9" t="s">
        <v>81</v>
      </c>
      <c r="Z105" s="9" t="s">
        <v>81</v>
      </c>
      <c r="AA105" s="9" t="str">
        <f>IF(AND(L105="nd",'DIMENSIONI OP'!E106="",'PRESTAZIONI OP'!E106="",'PARAM FISICI OP'!E106="",Z105="nd"),"nd",
IF(L105="nd","",L105)
&amp;IF('DIMENSIONI OP'!E106="","",IF(L105="nd",'DIMENSIONI OP'!E106,", "&amp;'DIMENSIONI OP'!E106))
&amp;IF('PRESTAZIONI OP'!E106="","",IF(AND(L105="nd",'DIMENSIONI OP'!E106=""),'PRESTAZIONI OP'!E106,", "&amp;'PRESTAZIONI OP'!E106))
&amp;IF('PARAM FISICI OP'!E106="","",IF(AND(L105="nd",'DIMENSIONI OP'!E106="",'PRESTAZIONI OP'!E106=""),'PARAM FISICI OP'!E106,", "&amp;'PARAM FISICI OP'!E106))
&amp;IF(Z105="nd","",IF(AND(L105="nd",'DIMENSIONI OP'!E106="",'PRESTAZIONI OP'!E106="",'PARAM FISICI OP'!E106=""),Z105,", "&amp;Z105)))</f>
        <v>nd</v>
      </c>
      <c r="AB105" s="9" t="s">
        <v>81</v>
      </c>
      <c r="AC105" s="9" t="s">
        <v>81</v>
      </c>
      <c r="AD105" s="9" t="s">
        <v>81</v>
      </c>
      <c r="AE105" s="9" t="s">
        <v>81</v>
      </c>
      <c r="AF105" s="42" t="s">
        <v>81</v>
      </c>
      <c r="AG105" s="42" t="s">
        <v>81</v>
      </c>
      <c r="AH105" s="42" t="s">
        <v>81</v>
      </c>
      <c r="AI105" s="9" t="s">
        <v>81</v>
      </c>
      <c r="AJ105" s="11" t="s">
        <v>81</v>
      </c>
      <c r="AK105" s="11" t="s">
        <v>497</v>
      </c>
      <c r="AL105" s="65" t="s">
        <v>81</v>
      </c>
      <c r="AM105" s="9" t="s">
        <v>81</v>
      </c>
      <c r="AN105" s="24" t="str">
        <f>IFERROR(VLOOKUP($B105,[1]Foglio1!$A$6:$D$44904,4,FALSE),"")</f>
        <v/>
      </c>
      <c r="AO105" s="11" t="s">
        <v>81</v>
      </c>
      <c r="AP105" s="11" t="s">
        <v>81</v>
      </c>
      <c r="AQ105" s="11" t="s">
        <v>81</v>
      </c>
      <c r="AR105" s="11" t="s">
        <v>81</v>
      </c>
    </row>
    <row r="106" spans="1:44" ht="20.100000000000001" customHeight="1" x14ac:dyDescent="0.25">
      <c r="A106" s="43" t="str">
        <f t="shared" si="7"/>
        <v>O_1C.12.010.0050.f</v>
      </c>
      <c r="B106" s="14" t="str">
        <f>IF(ISBLANK(H106),"",IF(H106="LAVORO","",CLASSI!B107))</f>
        <v>1C.12.010.0050.f</v>
      </c>
      <c r="C106" s="14" t="str">
        <f>IF(ISBLANK(H106),"",IF(H106="LAVORO","",VLOOKUP($B106,CLASSI!$B$3:$C$1048576,2,FALSE)))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315 - s = 9,2</v>
      </c>
      <c r="D106" s="27" t="str">
        <f t="shared" si="8"/>
        <v>CODICE OC</v>
      </c>
      <c r="E106"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315 mm, spessore 9,2 mm.
LAVORO: Posa. Escluso: scavo; piano di appoggio; rinfianco; riempimento.
SPECIFICHE TECNICHE: temperatura massima permanente 40°.</v>
      </c>
      <c r="F106" s="27" t="str">
        <f t="shared" si="10"/>
        <v>CODICE OP</v>
      </c>
      <c r="G106"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315 mm, spessore 9,2 mm.
SPECIFICHE TECNICHE: temperatura massima permanente 40°.</v>
      </c>
      <c r="H106" s="9" t="s">
        <v>35</v>
      </c>
      <c r="I106" s="9" t="s">
        <v>163</v>
      </c>
      <c r="J106" s="9" t="s">
        <v>207</v>
      </c>
      <c r="K106" s="64" t="s">
        <v>419</v>
      </c>
      <c r="L106" s="11" t="s">
        <v>81</v>
      </c>
      <c r="M106" s="11" t="s">
        <v>459</v>
      </c>
      <c r="N106" s="11" t="s">
        <v>421</v>
      </c>
      <c r="O106" s="11" t="s">
        <v>426</v>
      </c>
      <c r="P106" s="10" t="str">
        <f>IFERROR(VLOOKUP($B106,[1]Foglio1!$A$6:$D$44904,3,FALSE),"nd")</f>
        <v>m</v>
      </c>
      <c r="Q106" s="9">
        <v>1</v>
      </c>
      <c r="R106" s="11" t="str">
        <f>IF(H106="LAVORO","nd",IF(VLOOKUP(B106,'DIMENSIONI OP'!A:E,4,FALSE)="","nd",VLOOKUP(B106,'DIMENSIONI OP'!A:E,4,FALSE)))</f>
        <v>nd</v>
      </c>
      <c r="S106" s="9" t="str">
        <f>IF(H106="LAVORO","nd",IF(VLOOKUP(B106,'PRESTAZIONI OP'!A:E,4,FALSE)="","nd",VLOOKUP(B106,'PRESTAZIONI OP'!A:E,4,FALSE)))</f>
        <v>nd</v>
      </c>
      <c r="T106" s="9" t="str">
        <f>IF(H106="LAVORO","nd",IF(VLOOKUP(B106,'PARAM FISICI OP'!A:E,4,FALSE)="","nd",VLOOKUP(B106,'PARAM FISICI OP'!A:E,4,FALSE)))</f>
        <v>nd</v>
      </c>
      <c r="U106" s="11" t="s">
        <v>449</v>
      </c>
      <c r="V106" s="11" t="s">
        <v>81</v>
      </c>
      <c r="W106" s="11" t="s">
        <v>465</v>
      </c>
      <c r="X106" s="11" t="s">
        <v>528</v>
      </c>
      <c r="Y106" s="9" t="s">
        <v>81</v>
      </c>
      <c r="Z106" s="9" t="s">
        <v>81</v>
      </c>
      <c r="AA106" s="9" t="str">
        <f>IF(AND(L106="nd",'DIMENSIONI OP'!E107="",'PRESTAZIONI OP'!E107="",'PARAM FISICI OP'!E107="",Z106="nd"),"nd",
IF(L106="nd","",L106)
&amp;IF('DIMENSIONI OP'!E107="","",IF(L106="nd",'DIMENSIONI OP'!E107,", "&amp;'DIMENSIONI OP'!E107))
&amp;IF('PRESTAZIONI OP'!E107="","",IF(AND(L106="nd",'DIMENSIONI OP'!E107=""),'PRESTAZIONI OP'!E107,", "&amp;'PRESTAZIONI OP'!E107))
&amp;IF('PARAM FISICI OP'!E107="","",IF(AND(L106="nd",'DIMENSIONI OP'!E107="",'PRESTAZIONI OP'!E107=""),'PARAM FISICI OP'!E107,", "&amp;'PARAM FISICI OP'!E107))
&amp;IF(Z106="nd","",IF(AND(L106="nd",'DIMENSIONI OP'!E107="",'PRESTAZIONI OP'!E107="",'PARAM FISICI OP'!E107=""),Z106,", "&amp;Z106)))</f>
        <v>nd</v>
      </c>
      <c r="AB106" s="9" t="s">
        <v>81</v>
      </c>
      <c r="AC106" s="9" t="s">
        <v>81</v>
      </c>
      <c r="AD106" s="9" t="s">
        <v>81</v>
      </c>
      <c r="AE106" s="9" t="s">
        <v>81</v>
      </c>
      <c r="AF106" s="42" t="s">
        <v>81</v>
      </c>
      <c r="AG106" s="42" t="s">
        <v>81</v>
      </c>
      <c r="AH106" s="42" t="s">
        <v>81</v>
      </c>
      <c r="AI106" s="9" t="s">
        <v>81</v>
      </c>
      <c r="AJ106" s="11" t="s">
        <v>81</v>
      </c>
      <c r="AK106" s="11" t="s">
        <v>81</v>
      </c>
      <c r="AL106" s="65" t="s">
        <v>496</v>
      </c>
      <c r="AM106" s="9" t="s">
        <v>576</v>
      </c>
      <c r="AN106" s="24">
        <f>IFERROR(VLOOKUP($B106,[1]Foglio1!$A$6:$D$44904,4,FALSE),"")</f>
        <v>52.76</v>
      </c>
      <c r="AO106" s="11" t="s">
        <v>81</v>
      </c>
      <c r="AP106" s="11" t="s">
        <v>81</v>
      </c>
      <c r="AQ106" s="11" t="s">
        <v>81</v>
      </c>
      <c r="AR106" s="11" t="s">
        <v>81</v>
      </c>
    </row>
    <row r="107" spans="1:44" ht="20.100000000000001" customHeight="1" x14ac:dyDescent="0.25">
      <c r="A107" s="43" t="str">
        <f t="shared" si="7"/>
        <v>L_1C.12.010.0050.f</v>
      </c>
      <c r="B107" s="14" t="str">
        <f>IF(ISBLANK(H107),"",IF(H107="LAVORO","",CLASSI!B108))</f>
        <v/>
      </c>
      <c r="C107" s="14" t="str">
        <f>IF(ISBLANK(H107),"",IF(H107="LAVORO","",VLOOKUP($B107,CLASSI!$B$3:$C$1048576,2,FALSE)))</f>
        <v/>
      </c>
      <c r="D107" s="27" t="str">
        <f t="shared" si="8"/>
        <v/>
      </c>
      <c r="E107" s="27" t="str">
        <f t="shared" si="9"/>
        <v/>
      </c>
      <c r="F107" s="27" t="str">
        <f t="shared" si="10"/>
        <v>CODICE LV</v>
      </c>
      <c r="G107" s="27" t="str">
        <f t="shared" si="11"/>
        <v xml:space="preserve">LAVORO: Posa. Escluso: scavo; piano di appoggio; rinfianco; riempimento.
</v>
      </c>
      <c r="H107" s="9" t="s">
        <v>36</v>
      </c>
      <c r="I107" s="9" t="s">
        <v>169</v>
      </c>
      <c r="J107" s="9" t="s">
        <v>221</v>
      </c>
      <c r="K107" s="64" t="s">
        <v>423</v>
      </c>
      <c r="L107" s="11" t="s">
        <v>81</v>
      </c>
      <c r="M107" s="11" t="s">
        <v>81</v>
      </c>
      <c r="N107" s="11" t="s">
        <v>81</v>
      </c>
      <c r="O107" s="11" t="s">
        <v>81</v>
      </c>
      <c r="P107" s="10" t="str">
        <f>IFERROR(VLOOKUP($B107,[1]Foglio1!$A$6:$D$44904,3,FALSE),"nd")</f>
        <v>nd</v>
      </c>
      <c r="Q107" s="9">
        <v>1</v>
      </c>
      <c r="R107" s="11" t="str">
        <f>IF(H107="LAVORO","nd",IF(VLOOKUP(B107,'DIMENSIONI OP'!A:E,4,FALSE)="","nd",VLOOKUP(B107,'DIMENSIONI OP'!A:E,4,FALSE)))</f>
        <v>nd</v>
      </c>
      <c r="S107" s="9" t="str">
        <f>IF(H107="LAVORO","nd",IF(VLOOKUP(B107,'PRESTAZIONI OP'!A:E,4,FALSE)="","nd",VLOOKUP(B107,'PRESTAZIONI OP'!A:E,4,FALSE)))</f>
        <v>nd</v>
      </c>
      <c r="T107" s="9" t="str">
        <f>IF(H107="LAVORO","nd",IF(VLOOKUP(B107,'PARAM FISICI OP'!A:E,4,FALSE)="","nd",VLOOKUP(B107,'PARAM FISICI OP'!A:E,4,FALSE)))</f>
        <v>nd</v>
      </c>
      <c r="U107" s="11" t="s">
        <v>81</v>
      </c>
      <c r="V107" s="11" t="s">
        <v>419</v>
      </c>
      <c r="W107" s="11" t="s">
        <v>81</v>
      </c>
      <c r="X107" s="11" t="s">
        <v>81</v>
      </c>
      <c r="Y107" s="9" t="s">
        <v>81</v>
      </c>
      <c r="Z107" s="9" t="s">
        <v>81</v>
      </c>
      <c r="AA107" s="9" t="str">
        <f>IF(AND(L107="nd",'DIMENSIONI OP'!E108="",'PRESTAZIONI OP'!E108="",'PARAM FISICI OP'!E108="",Z107="nd"),"nd",
IF(L107="nd","",L107)
&amp;IF('DIMENSIONI OP'!E108="","",IF(L107="nd",'DIMENSIONI OP'!E108,", "&amp;'DIMENSIONI OP'!E108))
&amp;IF('PRESTAZIONI OP'!E108="","",IF(AND(L107="nd",'DIMENSIONI OP'!E108=""),'PRESTAZIONI OP'!E108,", "&amp;'PRESTAZIONI OP'!E108))
&amp;IF('PARAM FISICI OP'!E108="","",IF(AND(L107="nd",'DIMENSIONI OP'!E108="",'PRESTAZIONI OP'!E108=""),'PARAM FISICI OP'!E108,", "&amp;'PARAM FISICI OP'!E108))
&amp;IF(Z107="nd","",IF(AND(L107="nd",'DIMENSIONI OP'!E108="",'PRESTAZIONI OP'!E108="",'PARAM FISICI OP'!E108=""),Z107,", "&amp;Z107)))</f>
        <v>nd</v>
      </c>
      <c r="AB107" s="9" t="s">
        <v>81</v>
      </c>
      <c r="AC107" s="9" t="s">
        <v>81</v>
      </c>
      <c r="AD107" s="9" t="s">
        <v>81</v>
      </c>
      <c r="AE107" s="9" t="s">
        <v>81</v>
      </c>
      <c r="AF107" s="42" t="s">
        <v>81</v>
      </c>
      <c r="AG107" s="42" t="s">
        <v>81</v>
      </c>
      <c r="AH107" s="42" t="s">
        <v>81</v>
      </c>
      <c r="AI107" s="9" t="s">
        <v>81</v>
      </c>
      <c r="AJ107" s="11" t="s">
        <v>81</v>
      </c>
      <c r="AK107" s="11" t="s">
        <v>497</v>
      </c>
      <c r="AL107" s="65" t="s">
        <v>81</v>
      </c>
      <c r="AM107" s="9" t="s">
        <v>81</v>
      </c>
      <c r="AN107" s="24" t="str">
        <f>IFERROR(VLOOKUP($B107,[1]Foglio1!$A$6:$D$44904,4,FALSE),"")</f>
        <v/>
      </c>
      <c r="AO107" s="11" t="s">
        <v>81</v>
      </c>
      <c r="AP107" s="11" t="s">
        <v>81</v>
      </c>
      <c r="AQ107" s="11" t="s">
        <v>81</v>
      </c>
      <c r="AR107" s="11" t="s">
        <v>81</v>
      </c>
    </row>
    <row r="108" spans="1:44" ht="20.100000000000001" customHeight="1" x14ac:dyDescent="0.25">
      <c r="A108" s="43" t="str">
        <f t="shared" si="7"/>
        <v>O_1C.12.010.0050.g</v>
      </c>
      <c r="B108" s="14" t="str">
        <f>IF(ISBLANK(H108),"",IF(H108="LAVORO","",CLASSI!B109))</f>
        <v>1C.12.010.0050.g</v>
      </c>
      <c r="C108" s="14" t="str">
        <f>IF(ISBLANK(H108),"",IF(H108="LAVORO","",VLOOKUP($B108,CLASSI!$B$3:$C$1048576,2,FALSE)))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400 - s = 11,7</v>
      </c>
      <c r="D108" s="27" t="str">
        <f t="shared" si="8"/>
        <v>CODICE OC</v>
      </c>
      <c r="E108"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400 mm, spessore 11,7 mm.
LAVORO: Posa. Escluso: scavo; piano di appoggio; rinfianco; riempimento.
SPECIFICHE TECNICHE: temperatura massima permanente 40°.</v>
      </c>
      <c r="F108" s="27" t="str">
        <f t="shared" si="10"/>
        <v>CODICE OP</v>
      </c>
      <c r="G108"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400 mm, spessore 11,7 mm.
SPECIFICHE TECNICHE: temperatura massima permanente 40°.</v>
      </c>
      <c r="H108" s="9" t="s">
        <v>35</v>
      </c>
      <c r="I108" s="9" t="s">
        <v>163</v>
      </c>
      <c r="J108" s="9" t="s">
        <v>207</v>
      </c>
      <c r="K108" s="64" t="s">
        <v>419</v>
      </c>
      <c r="L108" s="11" t="s">
        <v>81</v>
      </c>
      <c r="M108" s="11" t="s">
        <v>459</v>
      </c>
      <c r="N108" s="11" t="s">
        <v>421</v>
      </c>
      <c r="O108" s="11" t="s">
        <v>426</v>
      </c>
      <c r="P108" s="10" t="str">
        <f>IFERROR(VLOOKUP($B108,[1]Foglio1!$A$6:$D$44904,3,FALSE),"nd")</f>
        <v>m</v>
      </c>
      <c r="Q108" s="9">
        <v>1</v>
      </c>
      <c r="R108" s="11" t="str">
        <f>IF(H108="LAVORO","nd",IF(VLOOKUP(B108,'DIMENSIONI OP'!A:E,4,FALSE)="","nd",VLOOKUP(B108,'DIMENSIONI OP'!A:E,4,FALSE)))</f>
        <v>nd</v>
      </c>
      <c r="S108" s="9" t="str">
        <f>IF(H108="LAVORO","nd",IF(VLOOKUP(B108,'PRESTAZIONI OP'!A:E,4,FALSE)="","nd",VLOOKUP(B108,'PRESTAZIONI OP'!A:E,4,FALSE)))</f>
        <v>nd</v>
      </c>
      <c r="T108" s="9" t="str">
        <f>IF(H108="LAVORO","nd",IF(VLOOKUP(B108,'PARAM FISICI OP'!A:E,4,FALSE)="","nd",VLOOKUP(B108,'PARAM FISICI OP'!A:E,4,FALSE)))</f>
        <v>nd</v>
      </c>
      <c r="U108" s="11" t="s">
        <v>449</v>
      </c>
      <c r="V108" s="11" t="s">
        <v>81</v>
      </c>
      <c r="W108" s="11" t="s">
        <v>465</v>
      </c>
      <c r="X108" s="11" t="s">
        <v>529</v>
      </c>
      <c r="Y108" s="9" t="s">
        <v>81</v>
      </c>
      <c r="Z108" s="9" t="s">
        <v>81</v>
      </c>
      <c r="AA108" s="9" t="str">
        <f>IF(AND(L108="nd",'DIMENSIONI OP'!E109="",'PRESTAZIONI OP'!E109="",'PARAM FISICI OP'!E109="",Z108="nd"),"nd",
IF(L108="nd","",L108)
&amp;IF('DIMENSIONI OP'!E109="","",IF(L108="nd",'DIMENSIONI OP'!E109,", "&amp;'DIMENSIONI OP'!E109))
&amp;IF('PRESTAZIONI OP'!E109="","",IF(AND(L108="nd",'DIMENSIONI OP'!E109=""),'PRESTAZIONI OP'!E109,", "&amp;'PRESTAZIONI OP'!E109))
&amp;IF('PARAM FISICI OP'!E109="","",IF(AND(L108="nd",'DIMENSIONI OP'!E109="",'PRESTAZIONI OP'!E109=""),'PARAM FISICI OP'!E109,", "&amp;'PARAM FISICI OP'!E109))
&amp;IF(Z108="nd","",IF(AND(L108="nd",'DIMENSIONI OP'!E109="",'PRESTAZIONI OP'!E109="",'PARAM FISICI OP'!E109=""),Z108,", "&amp;Z108)))</f>
        <v>nd</v>
      </c>
      <c r="AB108" s="9" t="s">
        <v>81</v>
      </c>
      <c r="AC108" s="9" t="s">
        <v>81</v>
      </c>
      <c r="AD108" s="9" t="s">
        <v>81</v>
      </c>
      <c r="AE108" s="9" t="s">
        <v>81</v>
      </c>
      <c r="AF108" s="42" t="s">
        <v>81</v>
      </c>
      <c r="AG108" s="42" t="s">
        <v>81</v>
      </c>
      <c r="AH108" s="42" t="s">
        <v>81</v>
      </c>
      <c r="AI108" s="9" t="s">
        <v>81</v>
      </c>
      <c r="AJ108" s="11" t="s">
        <v>81</v>
      </c>
      <c r="AK108" s="11" t="s">
        <v>81</v>
      </c>
      <c r="AL108" s="65" t="s">
        <v>496</v>
      </c>
      <c r="AM108" s="9" t="s">
        <v>576</v>
      </c>
      <c r="AN108" s="24">
        <f>IFERROR(VLOOKUP($B108,[1]Foglio1!$A$6:$D$44904,4,FALSE),"")</f>
        <v>81.069999999999993</v>
      </c>
      <c r="AO108" s="11" t="s">
        <v>81</v>
      </c>
      <c r="AP108" s="11" t="s">
        <v>81</v>
      </c>
      <c r="AQ108" s="11" t="s">
        <v>81</v>
      </c>
      <c r="AR108" s="11" t="s">
        <v>81</v>
      </c>
    </row>
    <row r="109" spans="1:44" ht="20.100000000000001" customHeight="1" x14ac:dyDescent="0.25">
      <c r="A109" s="43" t="str">
        <f t="shared" si="7"/>
        <v>L_1C.12.010.0050.g</v>
      </c>
      <c r="B109" s="14" t="str">
        <f>IF(ISBLANK(H109),"",IF(H109="LAVORO","",CLASSI!B110))</f>
        <v/>
      </c>
      <c r="C109" s="14" t="str">
        <f>IF(ISBLANK(H109),"",IF(H109="LAVORO","",VLOOKUP($B109,CLASSI!$B$3:$C$1048576,2,FALSE)))</f>
        <v/>
      </c>
      <c r="D109" s="27" t="str">
        <f t="shared" si="8"/>
        <v/>
      </c>
      <c r="E109" s="27" t="str">
        <f t="shared" si="9"/>
        <v/>
      </c>
      <c r="F109" s="27" t="str">
        <f t="shared" si="10"/>
        <v>CODICE LV</v>
      </c>
      <c r="G109" s="27" t="str">
        <f t="shared" si="11"/>
        <v xml:space="preserve">LAVORO: Posa. Escluso: scavo; piano di appoggio; rinfianco; riempimento.
</v>
      </c>
      <c r="H109" s="9" t="s">
        <v>36</v>
      </c>
      <c r="I109" s="9" t="s">
        <v>169</v>
      </c>
      <c r="J109" s="9" t="s">
        <v>221</v>
      </c>
      <c r="K109" s="64" t="s">
        <v>423</v>
      </c>
      <c r="L109" s="11" t="s">
        <v>81</v>
      </c>
      <c r="M109" s="11" t="s">
        <v>81</v>
      </c>
      <c r="N109" s="11" t="s">
        <v>81</v>
      </c>
      <c r="O109" s="11" t="s">
        <v>81</v>
      </c>
      <c r="P109" s="10" t="str">
        <f>IFERROR(VLOOKUP($B109,[1]Foglio1!$A$6:$D$44904,3,FALSE),"nd")</f>
        <v>nd</v>
      </c>
      <c r="Q109" s="9">
        <v>1</v>
      </c>
      <c r="R109" s="11" t="str">
        <f>IF(H109="LAVORO","nd",IF(VLOOKUP(B109,'DIMENSIONI OP'!A:E,4,FALSE)="","nd",VLOOKUP(B109,'DIMENSIONI OP'!A:E,4,FALSE)))</f>
        <v>nd</v>
      </c>
      <c r="S109" s="9" t="str">
        <f>IF(H109="LAVORO","nd",IF(VLOOKUP(B109,'PRESTAZIONI OP'!A:E,4,FALSE)="","nd",VLOOKUP(B109,'PRESTAZIONI OP'!A:E,4,FALSE)))</f>
        <v>nd</v>
      </c>
      <c r="T109" s="9" t="str">
        <f>IF(H109="LAVORO","nd",IF(VLOOKUP(B109,'PARAM FISICI OP'!A:E,4,FALSE)="","nd",VLOOKUP(B109,'PARAM FISICI OP'!A:E,4,FALSE)))</f>
        <v>nd</v>
      </c>
      <c r="U109" s="11" t="s">
        <v>81</v>
      </c>
      <c r="V109" s="11" t="s">
        <v>419</v>
      </c>
      <c r="W109" s="11" t="s">
        <v>81</v>
      </c>
      <c r="X109" s="11" t="s">
        <v>81</v>
      </c>
      <c r="Y109" s="9" t="s">
        <v>81</v>
      </c>
      <c r="Z109" s="9" t="s">
        <v>81</v>
      </c>
      <c r="AA109" s="9" t="str">
        <f>IF(AND(L109="nd",'DIMENSIONI OP'!E110="",'PRESTAZIONI OP'!E110="",'PARAM FISICI OP'!E110="",Z109="nd"),"nd",
IF(L109="nd","",L109)
&amp;IF('DIMENSIONI OP'!E110="","",IF(L109="nd",'DIMENSIONI OP'!E110,", "&amp;'DIMENSIONI OP'!E110))
&amp;IF('PRESTAZIONI OP'!E110="","",IF(AND(L109="nd",'DIMENSIONI OP'!E110=""),'PRESTAZIONI OP'!E110,", "&amp;'PRESTAZIONI OP'!E110))
&amp;IF('PARAM FISICI OP'!E110="","",IF(AND(L109="nd",'DIMENSIONI OP'!E110="",'PRESTAZIONI OP'!E110=""),'PARAM FISICI OP'!E110,", "&amp;'PARAM FISICI OP'!E110))
&amp;IF(Z109="nd","",IF(AND(L109="nd",'DIMENSIONI OP'!E110="",'PRESTAZIONI OP'!E110="",'PARAM FISICI OP'!E110=""),Z109,", "&amp;Z109)))</f>
        <v>nd</v>
      </c>
      <c r="AB109" s="9" t="s">
        <v>81</v>
      </c>
      <c r="AC109" s="9" t="s">
        <v>81</v>
      </c>
      <c r="AD109" s="9" t="s">
        <v>81</v>
      </c>
      <c r="AE109" s="9" t="s">
        <v>81</v>
      </c>
      <c r="AF109" s="42" t="s">
        <v>81</v>
      </c>
      <c r="AG109" s="42" t="s">
        <v>81</v>
      </c>
      <c r="AH109" s="42" t="s">
        <v>81</v>
      </c>
      <c r="AI109" s="9" t="s">
        <v>81</v>
      </c>
      <c r="AJ109" s="11" t="s">
        <v>81</v>
      </c>
      <c r="AK109" s="11" t="s">
        <v>497</v>
      </c>
      <c r="AL109" s="65" t="s">
        <v>81</v>
      </c>
      <c r="AM109" s="9" t="s">
        <v>81</v>
      </c>
      <c r="AN109" s="24" t="str">
        <f>IFERROR(VLOOKUP($B109,[1]Foglio1!$A$6:$D$44904,4,FALSE),"")</f>
        <v/>
      </c>
      <c r="AO109" s="11" t="s">
        <v>81</v>
      </c>
      <c r="AP109" s="11" t="s">
        <v>81</v>
      </c>
      <c r="AQ109" s="11" t="s">
        <v>81</v>
      </c>
      <c r="AR109" s="11" t="s">
        <v>81</v>
      </c>
    </row>
    <row r="110" spans="1:44" ht="20.100000000000001" customHeight="1" x14ac:dyDescent="0.25">
      <c r="A110" s="43" t="str">
        <f t="shared" si="7"/>
        <v>O_1C.12.010.0050.h</v>
      </c>
      <c r="B110" s="14" t="str">
        <f>IF(ISBLANK(H110),"",IF(H110="LAVORO","",CLASSI!B111))</f>
        <v>1C.12.010.0050.h</v>
      </c>
      <c r="C110" s="14" t="str">
        <f>IF(ISBLANK(H110),"",IF(H110="LAVORO","",VLOOKUP($B110,CLASSI!$B$3:$C$1048576,2,FALSE)))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500 - s = 14,6</v>
      </c>
      <c r="D110" s="27" t="str">
        <f t="shared" si="8"/>
        <v>CODICE OC</v>
      </c>
      <c r="E110"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500 mm, spessore 14,6 mm.
LAVORO: Posa. Escluso: scavo; piano di appoggio; rinfianco; riempimento.
SPECIFICHE TECNICHE: temperatura massima permanente 40°.</v>
      </c>
      <c r="F110" s="27" t="str">
        <f t="shared" si="10"/>
        <v>CODICE OP</v>
      </c>
      <c r="G110"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500 mm, spessore 14,6 mm.
SPECIFICHE TECNICHE: temperatura massima permanente 40°.</v>
      </c>
      <c r="H110" s="9" t="s">
        <v>35</v>
      </c>
      <c r="I110" s="9" t="s">
        <v>163</v>
      </c>
      <c r="J110" s="9" t="s">
        <v>207</v>
      </c>
      <c r="K110" s="64" t="s">
        <v>419</v>
      </c>
      <c r="L110" s="11" t="s">
        <v>81</v>
      </c>
      <c r="M110" s="11" t="s">
        <v>459</v>
      </c>
      <c r="N110" s="11" t="s">
        <v>421</v>
      </c>
      <c r="O110" s="11" t="s">
        <v>426</v>
      </c>
      <c r="P110" s="10" t="str">
        <f>IFERROR(VLOOKUP($B110,[1]Foglio1!$A$6:$D$44904,3,FALSE),"nd")</f>
        <v>m</v>
      </c>
      <c r="Q110" s="9">
        <v>1</v>
      </c>
      <c r="R110" s="11" t="str">
        <f>IF(H110="LAVORO","nd",IF(VLOOKUP(B110,'DIMENSIONI OP'!A:E,4,FALSE)="","nd",VLOOKUP(B110,'DIMENSIONI OP'!A:E,4,FALSE)))</f>
        <v>nd</v>
      </c>
      <c r="S110" s="9" t="str">
        <f>IF(H110="LAVORO","nd",IF(VLOOKUP(B110,'PRESTAZIONI OP'!A:E,4,FALSE)="","nd",VLOOKUP(B110,'PRESTAZIONI OP'!A:E,4,FALSE)))</f>
        <v>nd</v>
      </c>
      <c r="T110" s="9" t="str">
        <f>IF(H110="LAVORO","nd",IF(VLOOKUP(B110,'PARAM FISICI OP'!A:E,4,FALSE)="","nd",VLOOKUP(B110,'PARAM FISICI OP'!A:E,4,FALSE)))</f>
        <v>nd</v>
      </c>
      <c r="U110" s="11" t="s">
        <v>449</v>
      </c>
      <c r="V110" s="11" t="s">
        <v>81</v>
      </c>
      <c r="W110" s="11" t="s">
        <v>465</v>
      </c>
      <c r="X110" s="11" t="s">
        <v>530</v>
      </c>
      <c r="Y110" s="9" t="s">
        <v>81</v>
      </c>
      <c r="Z110" s="9" t="s">
        <v>81</v>
      </c>
      <c r="AA110" s="9" t="str">
        <f>IF(AND(L110="nd",'DIMENSIONI OP'!E111="",'PRESTAZIONI OP'!E111="",'PARAM FISICI OP'!E111="",Z110="nd"),"nd",
IF(L110="nd","",L110)
&amp;IF('DIMENSIONI OP'!E111="","",IF(L110="nd",'DIMENSIONI OP'!E111,", "&amp;'DIMENSIONI OP'!E111))
&amp;IF('PRESTAZIONI OP'!E111="","",IF(AND(L110="nd",'DIMENSIONI OP'!E111=""),'PRESTAZIONI OP'!E111,", "&amp;'PRESTAZIONI OP'!E111))
&amp;IF('PARAM FISICI OP'!E111="","",IF(AND(L110="nd",'DIMENSIONI OP'!E111="",'PRESTAZIONI OP'!E111=""),'PARAM FISICI OP'!E111,", "&amp;'PARAM FISICI OP'!E111))
&amp;IF(Z110="nd","",IF(AND(L110="nd",'DIMENSIONI OP'!E111="",'PRESTAZIONI OP'!E111="",'PARAM FISICI OP'!E111=""),Z110,", "&amp;Z110)))</f>
        <v>nd</v>
      </c>
      <c r="AB110" s="9" t="s">
        <v>81</v>
      </c>
      <c r="AC110" s="9" t="s">
        <v>81</v>
      </c>
      <c r="AD110" s="9" t="s">
        <v>81</v>
      </c>
      <c r="AE110" s="9" t="s">
        <v>81</v>
      </c>
      <c r="AF110" s="42" t="s">
        <v>81</v>
      </c>
      <c r="AG110" s="42" t="s">
        <v>81</v>
      </c>
      <c r="AH110" s="42" t="s">
        <v>81</v>
      </c>
      <c r="AI110" s="9" t="s">
        <v>81</v>
      </c>
      <c r="AJ110" s="11" t="s">
        <v>81</v>
      </c>
      <c r="AK110" s="11" t="s">
        <v>81</v>
      </c>
      <c r="AL110" s="65" t="s">
        <v>496</v>
      </c>
      <c r="AM110" s="9" t="s">
        <v>576</v>
      </c>
      <c r="AN110" s="24">
        <f>IFERROR(VLOOKUP($B110,[1]Foglio1!$A$6:$D$44904,4,FALSE),"")</f>
        <v>121.13</v>
      </c>
      <c r="AO110" s="11" t="s">
        <v>81</v>
      </c>
      <c r="AP110" s="11" t="s">
        <v>81</v>
      </c>
      <c r="AQ110" s="11" t="s">
        <v>81</v>
      </c>
      <c r="AR110" s="11" t="s">
        <v>81</v>
      </c>
    </row>
    <row r="111" spans="1:44" ht="20.100000000000001" customHeight="1" x14ac:dyDescent="0.25">
      <c r="A111" s="43" t="str">
        <f t="shared" si="7"/>
        <v>L_1C.12.010.0050.h</v>
      </c>
      <c r="B111" s="14" t="str">
        <f>IF(ISBLANK(H111),"",IF(H111="LAVORO","",CLASSI!B112))</f>
        <v/>
      </c>
      <c r="C111" s="14" t="str">
        <f>IF(ISBLANK(H111),"",IF(H111="LAVORO","",VLOOKUP($B111,CLASSI!$B$3:$C$1048576,2,FALSE)))</f>
        <v/>
      </c>
      <c r="D111" s="27" t="str">
        <f t="shared" si="8"/>
        <v/>
      </c>
      <c r="E111" s="27" t="str">
        <f t="shared" si="9"/>
        <v/>
      </c>
      <c r="F111" s="27" t="str">
        <f t="shared" si="10"/>
        <v>CODICE LV</v>
      </c>
      <c r="G111" s="27" t="str">
        <f t="shared" si="11"/>
        <v xml:space="preserve">LAVORO: Posa. Escluso: scavo; piano di appoggio; rinfianco; riempimento.
</v>
      </c>
      <c r="H111" s="9" t="s">
        <v>36</v>
      </c>
      <c r="I111" s="9" t="s">
        <v>169</v>
      </c>
      <c r="J111" s="9" t="s">
        <v>221</v>
      </c>
      <c r="K111" s="64" t="s">
        <v>423</v>
      </c>
      <c r="L111" s="11" t="s">
        <v>81</v>
      </c>
      <c r="M111" s="11" t="s">
        <v>81</v>
      </c>
      <c r="N111" s="11" t="s">
        <v>81</v>
      </c>
      <c r="O111" s="11" t="s">
        <v>81</v>
      </c>
      <c r="P111" s="10" t="str">
        <f>IFERROR(VLOOKUP($B111,[1]Foglio1!$A$6:$D$44904,3,FALSE),"nd")</f>
        <v>nd</v>
      </c>
      <c r="Q111" s="9">
        <v>1</v>
      </c>
      <c r="R111" s="11" t="str">
        <f>IF(H111="LAVORO","nd",IF(VLOOKUP(B111,'DIMENSIONI OP'!A:E,4,FALSE)="","nd",VLOOKUP(B111,'DIMENSIONI OP'!A:E,4,FALSE)))</f>
        <v>nd</v>
      </c>
      <c r="S111" s="9" t="str">
        <f>IF(H111="LAVORO","nd",IF(VLOOKUP(B111,'PRESTAZIONI OP'!A:E,4,FALSE)="","nd",VLOOKUP(B111,'PRESTAZIONI OP'!A:E,4,FALSE)))</f>
        <v>nd</v>
      </c>
      <c r="T111" s="9" t="str">
        <f>IF(H111="LAVORO","nd",IF(VLOOKUP(B111,'PARAM FISICI OP'!A:E,4,FALSE)="","nd",VLOOKUP(B111,'PARAM FISICI OP'!A:E,4,FALSE)))</f>
        <v>nd</v>
      </c>
      <c r="U111" s="11" t="s">
        <v>81</v>
      </c>
      <c r="V111" s="11" t="s">
        <v>419</v>
      </c>
      <c r="W111" s="11" t="s">
        <v>81</v>
      </c>
      <c r="X111" s="11" t="s">
        <v>81</v>
      </c>
      <c r="Y111" s="9" t="s">
        <v>81</v>
      </c>
      <c r="Z111" s="9" t="s">
        <v>81</v>
      </c>
      <c r="AA111" s="9" t="str">
        <f>IF(AND(L111="nd",'DIMENSIONI OP'!E112="",'PRESTAZIONI OP'!E112="",'PARAM FISICI OP'!E112="",Z111="nd"),"nd",
IF(L111="nd","",L111)
&amp;IF('DIMENSIONI OP'!E112="","",IF(L111="nd",'DIMENSIONI OP'!E112,", "&amp;'DIMENSIONI OP'!E112))
&amp;IF('PRESTAZIONI OP'!E112="","",IF(AND(L111="nd",'DIMENSIONI OP'!E112=""),'PRESTAZIONI OP'!E112,", "&amp;'PRESTAZIONI OP'!E112))
&amp;IF('PARAM FISICI OP'!E112="","",IF(AND(L111="nd",'DIMENSIONI OP'!E112="",'PRESTAZIONI OP'!E112=""),'PARAM FISICI OP'!E112,", "&amp;'PARAM FISICI OP'!E112))
&amp;IF(Z111="nd","",IF(AND(L111="nd",'DIMENSIONI OP'!E112="",'PRESTAZIONI OP'!E112="",'PARAM FISICI OP'!E112=""),Z111,", "&amp;Z111)))</f>
        <v>nd</v>
      </c>
      <c r="AB111" s="9" t="s">
        <v>81</v>
      </c>
      <c r="AC111" s="9" t="s">
        <v>81</v>
      </c>
      <c r="AD111" s="9" t="s">
        <v>81</v>
      </c>
      <c r="AE111" s="9" t="s">
        <v>81</v>
      </c>
      <c r="AF111" s="42" t="s">
        <v>81</v>
      </c>
      <c r="AG111" s="42" t="s">
        <v>81</v>
      </c>
      <c r="AH111" s="42" t="s">
        <v>81</v>
      </c>
      <c r="AI111" s="9" t="s">
        <v>81</v>
      </c>
      <c r="AJ111" s="11" t="s">
        <v>81</v>
      </c>
      <c r="AK111" s="11" t="s">
        <v>497</v>
      </c>
      <c r="AL111" s="65" t="s">
        <v>81</v>
      </c>
      <c r="AM111" s="9" t="s">
        <v>81</v>
      </c>
      <c r="AN111" s="24" t="str">
        <f>IFERROR(VLOOKUP($B111,[1]Foglio1!$A$6:$D$44904,4,FALSE),"")</f>
        <v/>
      </c>
      <c r="AO111" s="11" t="s">
        <v>81</v>
      </c>
      <c r="AP111" s="11" t="s">
        <v>81</v>
      </c>
      <c r="AQ111" s="11" t="s">
        <v>81</v>
      </c>
      <c r="AR111" s="11" t="s">
        <v>81</v>
      </c>
    </row>
    <row r="112" spans="1:44" ht="20.100000000000001" customHeight="1" x14ac:dyDescent="0.25">
      <c r="A112" s="43" t="str">
        <f t="shared" si="7"/>
        <v>O_1C.12.010.0050.i</v>
      </c>
      <c r="B112" s="14" t="str">
        <f>IF(ISBLANK(H112),"",IF(H112="LAVORO","",CLASSI!B113))</f>
        <v>1C.12.010.0050.i</v>
      </c>
      <c r="C112" s="14" t="str">
        <f>IF(ISBLANK(H112),"",IF(H112="LAVORO","",VLOOKUP($B112,CLASSI!$B$3:$C$1048576,2,FALSE)))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630 - s = 18,4</v>
      </c>
      <c r="D112" s="27" t="str">
        <f t="shared" si="8"/>
        <v>CODICE OC</v>
      </c>
      <c r="E112"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630 mm, spessore 18,4 mm.
LAVORO: Posa. Escluso: scavo; piano di appoggio; rinfianco; riempimento.
SPECIFICHE TECNICHE: temperatura massima permanente 40°.</v>
      </c>
      <c r="F112" s="27" t="str">
        <f t="shared" si="10"/>
        <v>CODICE OP</v>
      </c>
      <c r="G112"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630 mm, spessore 18,4 mm.
SPECIFICHE TECNICHE: temperatura massima permanente 40°.</v>
      </c>
      <c r="H112" s="9" t="s">
        <v>35</v>
      </c>
      <c r="I112" s="9" t="s">
        <v>163</v>
      </c>
      <c r="J112" s="9" t="s">
        <v>207</v>
      </c>
      <c r="K112" s="64" t="s">
        <v>419</v>
      </c>
      <c r="L112" s="11" t="s">
        <v>81</v>
      </c>
      <c r="M112" s="11" t="s">
        <v>459</v>
      </c>
      <c r="N112" s="11" t="s">
        <v>421</v>
      </c>
      <c r="O112" s="11" t="s">
        <v>426</v>
      </c>
      <c r="P112" s="10" t="str">
        <f>IFERROR(VLOOKUP($B112,[1]Foglio1!$A$6:$D$44904,3,FALSE),"nd")</f>
        <v>m</v>
      </c>
      <c r="Q112" s="9">
        <v>1</v>
      </c>
      <c r="R112" s="11" t="str">
        <f>IF(H112="LAVORO","nd",IF(VLOOKUP(B112,'DIMENSIONI OP'!A:E,4,FALSE)="","nd",VLOOKUP(B112,'DIMENSIONI OP'!A:E,4,FALSE)))</f>
        <v>nd</v>
      </c>
      <c r="S112" s="9" t="str">
        <f>IF(H112="LAVORO","nd",IF(VLOOKUP(B112,'PRESTAZIONI OP'!A:E,4,FALSE)="","nd",VLOOKUP(B112,'PRESTAZIONI OP'!A:E,4,FALSE)))</f>
        <v>nd</v>
      </c>
      <c r="T112" s="9" t="str">
        <f>IF(H112="LAVORO","nd",IF(VLOOKUP(B112,'PARAM FISICI OP'!A:E,4,FALSE)="","nd",VLOOKUP(B112,'PARAM FISICI OP'!A:E,4,FALSE)))</f>
        <v>nd</v>
      </c>
      <c r="U112" s="11" t="s">
        <v>449</v>
      </c>
      <c r="V112" s="11" t="s">
        <v>81</v>
      </c>
      <c r="W112" s="11" t="s">
        <v>465</v>
      </c>
      <c r="X112" s="11" t="s">
        <v>531</v>
      </c>
      <c r="Y112" s="9" t="s">
        <v>81</v>
      </c>
      <c r="Z112" s="9" t="s">
        <v>81</v>
      </c>
      <c r="AA112" s="9" t="str">
        <f>IF(AND(L112="nd",'DIMENSIONI OP'!E113="",'PRESTAZIONI OP'!E113="",'PARAM FISICI OP'!E113="",Z112="nd"),"nd",
IF(L112="nd","",L112)
&amp;IF('DIMENSIONI OP'!E113="","",IF(L112="nd",'DIMENSIONI OP'!E113,", "&amp;'DIMENSIONI OP'!E113))
&amp;IF('PRESTAZIONI OP'!E113="","",IF(AND(L112="nd",'DIMENSIONI OP'!E113=""),'PRESTAZIONI OP'!E113,", "&amp;'PRESTAZIONI OP'!E113))
&amp;IF('PARAM FISICI OP'!E113="","",IF(AND(L112="nd",'DIMENSIONI OP'!E113="",'PRESTAZIONI OP'!E113=""),'PARAM FISICI OP'!E113,", "&amp;'PARAM FISICI OP'!E113))
&amp;IF(Z112="nd","",IF(AND(L112="nd",'DIMENSIONI OP'!E113="",'PRESTAZIONI OP'!E113="",'PARAM FISICI OP'!E113=""),Z112,", "&amp;Z112)))</f>
        <v>nd</v>
      </c>
      <c r="AB112" s="9" t="s">
        <v>81</v>
      </c>
      <c r="AC112" s="9" t="s">
        <v>81</v>
      </c>
      <c r="AD112" s="9" t="s">
        <v>81</v>
      </c>
      <c r="AE112" s="9" t="s">
        <v>81</v>
      </c>
      <c r="AF112" s="42" t="s">
        <v>81</v>
      </c>
      <c r="AG112" s="42" t="s">
        <v>81</v>
      </c>
      <c r="AH112" s="42" t="s">
        <v>81</v>
      </c>
      <c r="AI112" s="9" t="s">
        <v>81</v>
      </c>
      <c r="AJ112" s="11" t="s">
        <v>81</v>
      </c>
      <c r="AK112" s="11" t="s">
        <v>81</v>
      </c>
      <c r="AL112" s="65" t="s">
        <v>496</v>
      </c>
      <c r="AM112" s="9" t="s">
        <v>576</v>
      </c>
      <c r="AN112" s="24">
        <f>IFERROR(VLOOKUP($B112,[1]Foglio1!$A$6:$D$44904,4,FALSE),"")</f>
        <v>195.35</v>
      </c>
      <c r="AO112" s="11" t="s">
        <v>81</v>
      </c>
      <c r="AP112" s="11" t="s">
        <v>81</v>
      </c>
      <c r="AQ112" s="11" t="s">
        <v>81</v>
      </c>
      <c r="AR112" s="11" t="s">
        <v>81</v>
      </c>
    </row>
    <row r="113" spans="1:44" ht="20.100000000000001" customHeight="1" x14ac:dyDescent="0.25">
      <c r="A113" s="43" t="str">
        <f t="shared" si="7"/>
        <v>L_1C.12.010.0050.i</v>
      </c>
      <c r="B113" s="14" t="str">
        <f>IF(ISBLANK(H113),"",IF(H113="LAVORO","",CLASSI!B114))</f>
        <v/>
      </c>
      <c r="C113" s="14" t="str">
        <f>IF(ISBLANK(H113),"",IF(H113="LAVORO","",VLOOKUP($B113,CLASSI!$B$3:$C$1048576,2,FALSE)))</f>
        <v/>
      </c>
      <c r="D113" s="27" t="str">
        <f t="shared" si="8"/>
        <v/>
      </c>
      <c r="E113" s="27" t="str">
        <f t="shared" si="9"/>
        <v/>
      </c>
      <c r="F113" s="27" t="str">
        <f t="shared" si="10"/>
        <v>CODICE LV</v>
      </c>
      <c r="G113" s="27" t="str">
        <f t="shared" si="11"/>
        <v xml:space="preserve">LAVORO: Posa. Escluso: scavo; piano di appoggio; rinfianco; riempimento.
</v>
      </c>
      <c r="H113" s="9" t="s">
        <v>36</v>
      </c>
      <c r="I113" s="9" t="s">
        <v>169</v>
      </c>
      <c r="J113" s="9" t="s">
        <v>221</v>
      </c>
      <c r="K113" s="64" t="s">
        <v>423</v>
      </c>
      <c r="L113" s="11" t="s">
        <v>81</v>
      </c>
      <c r="M113" s="11" t="s">
        <v>81</v>
      </c>
      <c r="N113" s="11" t="s">
        <v>81</v>
      </c>
      <c r="O113" s="11" t="s">
        <v>81</v>
      </c>
      <c r="P113" s="10" t="str">
        <f>IFERROR(VLOOKUP($B113,[1]Foglio1!$A$6:$D$44904,3,FALSE),"nd")</f>
        <v>nd</v>
      </c>
      <c r="Q113" s="9">
        <v>1</v>
      </c>
      <c r="R113" s="11" t="str">
        <f>IF(H113="LAVORO","nd",IF(VLOOKUP(B113,'DIMENSIONI OP'!A:E,4,FALSE)="","nd",VLOOKUP(B113,'DIMENSIONI OP'!A:E,4,FALSE)))</f>
        <v>nd</v>
      </c>
      <c r="S113" s="9" t="str">
        <f>IF(H113="LAVORO","nd",IF(VLOOKUP(B113,'PRESTAZIONI OP'!A:E,4,FALSE)="","nd",VLOOKUP(B113,'PRESTAZIONI OP'!A:E,4,FALSE)))</f>
        <v>nd</v>
      </c>
      <c r="T113" s="9" t="str">
        <f>IF(H113="LAVORO","nd",IF(VLOOKUP(B113,'PARAM FISICI OP'!A:E,4,FALSE)="","nd",VLOOKUP(B113,'PARAM FISICI OP'!A:E,4,FALSE)))</f>
        <v>nd</v>
      </c>
      <c r="U113" s="11" t="s">
        <v>81</v>
      </c>
      <c r="V113" s="11" t="s">
        <v>419</v>
      </c>
      <c r="W113" s="11" t="s">
        <v>81</v>
      </c>
      <c r="X113" s="11" t="s">
        <v>81</v>
      </c>
      <c r="Y113" s="9" t="s">
        <v>81</v>
      </c>
      <c r="Z113" s="9" t="s">
        <v>81</v>
      </c>
      <c r="AA113" s="9" t="str">
        <f>IF(AND(L113="nd",'DIMENSIONI OP'!E114="",'PRESTAZIONI OP'!E114="",'PARAM FISICI OP'!E114="",Z113="nd"),"nd",
IF(L113="nd","",L113)
&amp;IF('DIMENSIONI OP'!E114="","",IF(L113="nd",'DIMENSIONI OP'!E114,", "&amp;'DIMENSIONI OP'!E114))
&amp;IF('PRESTAZIONI OP'!E114="","",IF(AND(L113="nd",'DIMENSIONI OP'!E114=""),'PRESTAZIONI OP'!E114,", "&amp;'PRESTAZIONI OP'!E114))
&amp;IF('PARAM FISICI OP'!E114="","",IF(AND(L113="nd",'DIMENSIONI OP'!E114="",'PRESTAZIONI OP'!E114=""),'PARAM FISICI OP'!E114,", "&amp;'PARAM FISICI OP'!E114))
&amp;IF(Z113="nd","",IF(AND(L113="nd",'DIMENSIONI OP'!E114="",'PRESTAZIONI OP'!E114="",'PARAM FISICI OP'!E114=""),Z113,", "&amp;Z113)))</f>
        <v>nd</v>
      </c>
      <c r="AB113" s="9" t="s">
        <v>81</v>
      </c>
      <c r="AC113" s="9" t="s">
        <v>81</v>
      </c>
      <c r="AD113" s="9" t="s">
        <v>81</v>
      </c>
      <c r="AE113" s="9" t="s">
        <v>81</v>
      </c>
      <c r="AF113" s="42" t="s">
        <v>81</v>
      </c>
      <c r="AG113" s="42" t="s">
        <v>81</v>
      </c>
      <c r="AH113" s="42" t="s">
        <v>81</v>
      </c>
      <c r="AI113" s="9" t="s">
        <v>81</v>
      </c>
      <c r="AJ113" s="11" t="s">
        <v>81</v>
      </c>
      <c r="AK113" s="11" t="s">
        <v>497</v>
      </c>
      <c r="AL113" s="65" t="s">
        <v>81</v>
      </c>
      <c r="AM113" s="9" t="s">
        <v>81</v>
      </c>
      <c r="AN113" s="24" t="str">
        <f>IFERROR(VLOOKUP($B113,[1]Foglio1!$A$6:$D$44904,4,FALSE),"")</f>
        <v/>
      </c>
      <c r="AO113" s="11" t="s">
        <v>81</v>
      </c>
      <c r="AP113" s="11" t="s">
        <v>81</v>
      </c>
      <c r="AQ113" s="11" t="s">
        <v>81</v>
      </c>
      <c r="AR113" s="11" t="s">
        <v>81</v>
      </c>
    </row>
    <row r="114" spans="1:44" ht="20.100000000000001" customHeight="1" x14ac:dyDescent="0.25">
      <c r="A114" s="43" t="str">
        <f t="shared" si="7"/>
        <v>O_1C.12.010.0050.j</v>
      </c>
      <c r="B114" s="14" t="str">
        <f>IF(ISBLANK(H114),"",IF(H114="LAVORO","",CLASSI!B115))</f>
        <v>1C.12.010.0050.j</v>
      </c>
      <c r="C114" s="14" t="str">
        <f>IF(ISBLANK(H114),"",IF(H114="LAVORO","",VLOOKUP($B114,CLASSI!$B$3:$C$1048576,2,FALSE)))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710 - s = 20,7</v>
      </c>
      <c r="D114" s="27" t="str">
        <f t="shared" si="8"/>
        <v>CODICE OC</v>
      </c>
      <c r="E114"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710 mm, spessore 20,7 mm.
LAVORO: Posa. Escluso: scavo; piano di appoggio; rinfianco; riempimento.
SPECIFICHE TECNICHE: temperatura massima permanente 40°.</v>
      </c>
      <c r="F114" s="27" t="str">
        <f t="shared" si="10"/>
        <v>CODICE OP</v>
      </c>
      <c r="G114"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710 mm, spessore 20,7 mm.
SPECIFICHE TECNICHE: temperatura massima permanente 40°.</v>
      </c>
      <c r="H114" s="9" t="s">
        <v>35</v>
      </c>
      <c r="I114" s="9" t="s">
        <v>163</v>
      </c>
      <c r="J114" s="9" t="s">
        <v>207</v>
      </c>
      <c r="K114" s="64" t="s">
        <v>419</v>
      </c>
      <c r="L114" s="11" t="s">
        <v>81</v>
      </c>
      <c r="M114" s="11" t="s">
        <v>459</v>
      </c>
      <c r="N114" s="11" t="s">
        <v>421</v>
      </c>
      <c r="O114" s="11" t="s">
        <v>426</v>
      </c>
      <c r="P114" s="10" t="str">
        <f>IFERROR(VLOOKUP($B114,[1]Foglio1!$A$6:$D$44904,3,FALSE),"nd")</f>
        <v>m</v>
      </c>
      <c r="Q114" s="9">
        <v>1</v>
      </c>
      <c r="R114" s="11" t="str">
        <f>IF(H114="LAVORO","nd",IF(VLOOKUP(B114,'DIMENSIONI OP'!A:E,4,FALSE)="","nd",VLOOKUP(B114,'DIMENSIONI OP'!A:E,4,FALSE)))</f>
        <v>nd</v>
      </c>
      <c r="S114" s="9" t="str">
        <f>IF(H114="LAVORO","nd",IF(VLOOKUP(B114,'PRESTAZIONI OP'!A:E,4,FALSE)="","nd",VLOOKUP(B114,'PRESTAZIONI OP'!A:E,4,FALSE)))</f>
        <v>nd</v>
      </c>
      <c r="T114" s="9" t="str">
        <f>IF(H114="LAVORO","nd",IF(VLOOKUP(B114,'PARAM FISICI OP'!A:E,4,FALSE)="","nd",VLOOKUP(B114,'PARAM FISICI OP'!A:E,4,FALSE)))</f>
        <v>nd</v>
      </c>
      <c r="U114" s="11" t="s">
        <v>449</v>
      </c>
      <c r="V114" s="11" t="s">
        <v>81</v>
      </c>
      <c r="W114" s="11" t="s">
        <v>465</v>
      </c>
      <c r="X114" s="11" t="s">
        <v>532</v>
      </c>
      <c r="Y114" s="9" t="s">
        <v>81</v>
      </c>
      <c r="Z114" s="9" t="s">
        <v>81</v>
      </c>
      <c r="AA114" s="9" t="str">
        <f>IF(AND(L114="nd",'DIMENSIONI OP'!E115="",'PRESTAZIONI OP'!E115="",'PARAM FISICI OP'!E115="",Z114="nd"),"nd",
IF(L114="nd","",L114)
&amp;IF('DIMENSIONI OP'!E115="","",IF(L114="nd",'DIMENSIONI OP'!E115,", "&amp;'DIMENSIONI OP'!E115))
&amp;IF('PRESTAZIONI OP'!E115="","",IF(AND(L114="nd",'DIMENSIONI OP'!E115=""),'PRESTAZIONI OP'!E115,", "&amp;'PRESTAZIONI OP'!E115))
&amp;IF('PARAM FISICI OP'!E115="","",IF(AND(L114="nd",'DIMENSIONI OP'!E115="",'PRESTAZIONI OP'!E115=""),'PARAM FISICI OP'!E115,", "&amp;'PARAM FISICI OP'!E115))
&amp;IF(Z114="nd","",IF(AND(L114="nd",'DIMENSIONI OP'!E115="",'PRESTAZIONI OP'!E115="",'PARAM FISICI OP'!E115=""),Z114,", "&amp;Z114)))</f>
        <v>nd</v>
      </c>
      <c r="AB114" s="9" t="s">
        <v>81</v>
      </c>
      <c r="AC114" s="9" t="s">
        <v>81</v>
      </c>
      <c r="AD114" s="9" t="s">
        <v>81</v>
      </c>
      <c r="AE114" s="9" t="s">
        <v>81</v>
      </c>
      <c r="AF114" s="42" t="s">
        <v>81</v>
      </c>
      <c r="AG114" s="42" t="s">
        <v>81</v>
      </c>
      <c r="AH114" s="42" t="s">
        <v>81</v>
      </c>
      <c r="AI114" s="9" t="s">
        <v>81</v>
      </c>
      <c r="AJ114" s="11" t="s">
        <v>81</v>
      </c>
      <c r="AK114" s="11" t="s">
        <v>81</v>
      </c>
      <c r="AL114" s="65" t="s">
        <v>496</v>
      </c>
      <c r="AM114" s="9" t="s">
        <v>576</v>
      </c>
      <c r="AN114" s="24">
        <f>IFERROR(VLOOKUP($B114,[1]Foglio1!$A$6:$D$44904,4,FALSE),"")</f>
        <v>329.04</v>
      </c>
      <c r="AO114" s="11" t="s">
        <v>81</v>
      </c>
      <c r="AP114" s="11" t="s">
        <v>81</v>
      </c>
      <c r="AQ114" s="11" t="s">
        <v>81</v>
      </c>
      <c r="AR114" s="11" t="s">
        <v>81</v>
      </c>
    </row>
    <row r="115" spans="1:44" ht="20.100000000000001" customHeight="1" x14ac:dyDescent="0.25">
      <c r="A115" s="43" t="str">
        <f t="shared" si="7"/>
        <v>L_1C.12.010.0050.j</v>
      </c>
      <c r="B115" s="14" t="str">
        <f>IF(ISBLANK(H115),"",IF(H115="LAVORO","",CLASSI!B116))</f>
        <v/>
      </c>
      <c r="C115" s="14" t="str">
        <f>IF(ISBLANK(H115),"",IF(H115="LAVORO","",VLOOKUP($B115,CLASSI!$B$3:$C$1048576,2,FALSE)))</f>
        <v/>
      </c>
      <c r="D115" s="27" t="str">
        <f t="shared" si="8"/>
        <v/>
      </c>
      <c r="E115" s="27" t="str">
        <f t="shared" si="9"/>
        <v/>
      </c>
      <c r="F115" s="27" t="str">
        <f t="shared" si="10"/>
        <v>CODICE LV</v>
      </c>
      <c r="G115" s="27" t="str">
        <f t="shared" si="11"/>
        <v xml:space="preserve">LAVORO: Posa. Escluso: scavo; piano di appoggio; rinfianco; riempimento.
</v>
      </c>
      <c r="H115" s="9" t="s">
        <v>36</v>
      </c>
      <c r="I115" s="9" t="s">
        <v>169</v>
      </c>
      <c r="J115" s="9" t="s">
        <v>221</v>
      </c>
      <c r="K115" s="64" t="s">
        <v>423</v>
      </c>
      <c r="L115" s="11" t="s">
        <v>81</v>
      </c>
      <c r="M115" s="11" t="s">
        <v>81</v>
      </c>
      <c r="N115" s="11" t="s">
        <v>81</v>
      </c>
      <c r="O115" s="11" t="s">
        <v>81</v>
      </c>
      <c r="P115" s="10" t="str">
        <f>IFERROR(VLOOKUP($B115,[1]Foglio1!$A$6:$D$44904,3,FALSE),"nd")</f>
        <v>nd</v>
      </c>
      <c r="Q115" s="9">
        <v>1</v>
      </c>
      <c r="R115" s="11" t="str">
        <f>IF(H115="LAVORO","nd",IF(VLOOKUP(B115,'DIMENSIONI OP'!A:E,4,FALSE)="","nd",VLOOKUP(B115,'DIMENSIONI OP'!A:E,4,FALSE)))</f>
        <v>nd</v>
      </c>
      <c r="S115" s="9" t="str">
        <f>IF(H115="LAVORO","nd",IF(VLOOKUP(B115,'PRESTAZIONI OP'!A:E,4,FALSE)="","nd",VLOOKUP(B115,'PRESTAZIONI OP'!A:E,4,FALSE)))</f>
        <v>nd</v>
      </c>
      <c r="T115" s="9" t="str">
        <f>IF(H115="LAVORO","nd",IF(VLOOKUP(B115,'PARAM FISICI OP'!A:E,4,FALSE)="","nd",VLOOKUP(B115,'PARAM FISICI OP'!A:E,4,FALSE)))</f>
        <v>nd</v>
      </c>
      <c r="U115" s="11" t="s">
        <v>81</v>
      </c>
      <c r="V115" s="11" t="s">
        <v>419</v>
      </c>
      <c r="W115" s="11" t="s">
        <v>81</v>
      </c>
      <c r="X115" s="11" t="s">
        <v>81</v>
      </c>
      <c r="Y115" s="9" t="s">
        <v>81</v>
      </c>
      <c r="Z115" s="9" t="s">
        <v>81</v>
      </c>
      <c r="AA115" s="9" t="str">
        <f>IF(AND(L115="nd",'DIMENSIONI OP'!E116="",'PRESTAZIONI OP'!E116="",'PARAM FISICI OP'!E116="",Z115="nd"),"nd",
IF(L115="nd","",L115)
&amp;IF('DIMENSIONI OP'!E116="","",IF(L115="nd",'DIMENSIONI OP'!E116,", "&amp;'DIMENSIONI OP'!E116))
&amp;IF('PRESTAZIONI OP'!E116="","",IF(AND(L115="nd",'DIMENSIONI OP'!E116=""),'PRESTAZIONI OP'!E116,", "&amp;'PRESTAZIONI OP'!E116))
&amp;IF('PARAM FISICI OP'!E116="","",IF(AND(L115="nd",'DIMENSIONI OP'!E116="",'PRESTAZIONI OP'!E116=""),'PARAM FISICI OP'!E116,", "&amp;'PARAM FISICI OP'!E116))
&amp;IF(Z115="nd","",IF(AND(L115="nd",'DIMENSIONI OP'!E116="",'PRESTAZIONI OP'!E116="",'PARAM FISICI OP'!E116=""),Z115,", "&amp;Z115)))</f>
        <v>nd</v>
      </c>
      <c r="AB115" s="9" t="s">
        <v>81</v>
      </c>
      <c r="AC115" s="9" t="s">
        <v>81</v>
      </c>
      <c r="AD115" s="9" t="s">
        <v>81</v>
      </c>
      <c r="AE115" s="9" t="s">
        <v>81</v>
      </c>
      <c r="AF115" s="42" t="s">
        <v>81</v>
      </c>
      <c r="AG115" s="42" t="s">
        <v>81</v>
      </c>
      <c r="AH115" s="42" t="s">
        <v>81</v>
      </c>
      <c r="AI115" s="9" t="s">
        <v>81</v>
      </c>
      <c r="AJ115" s="11" t="s">
        <v>81</v>
      </c>
      <c r="AK115" s="11" t="s">
        <v>497</v>
      </c>
      <c r="AL115" s="65" t="s">
        <v>81</v>
      </c>
      <c r="AM115" s="9" t="s">
        <v>81</v>
      </c>
      <c r="AN115" s="24" t="str">
        <f>IFERROR(VLOOKUP($B115,[1]Foglio1!$A$6:$D$44904,4,FALSE),"")</f>
        <v/>
      </c>
      <c r="AO115" s="11" t="s">
        <v>81</v>
      </c>
      <c r="AP115" s="11" t="s">
        <v>81</v>
      </c>
      <c r="AQ115" s="11" t="s">
        <v>81</v>
      </c>
      <c r="AR115" s="11" t="s">
        <v>81</v>
      </c>
    </row>
    <row r="116" spans="1:44" ht="20.100000000000001" customHeight="1" x14ac:dyDescent="0.25">
      <c r="A116" s="43" t="str">
        <f t="shared" si="7"/>
        <v>O_1C.12.010.0050.k</v>
      </c>
      <c r="B116" s="14" t="str">
        <f>IF(ISBLANK(H116),"",IF(H116="LAVORO","",CLASSI!B117))</f>
        <v>1C.12.010.0050.k</v>
      </c>
      <c r="C116" s="14" t="str">
        <f>IF(ISBLANK(H116),"",IF(H116="LAVORO","",VLOOKUP($B116,CLASSI!$B$3:$C$1048576,2,FALSE)))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800 - s = 23,3</v>
      </c>
      <c r="D116" s="27" t="str">
        <f t="shared" si="8"/>
        <v>CODICE OC</v>
      </c>
      <c r="E116" s="27" t="str">
        <f t="shared" si="9"/>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800 mm, spessore 23,3 mm.
LAVORO: Posa. Escluso: scavo; piano di appoggio; rinfianco; riempimento.
SPECIFICHE TECNICHE: temperatura massima permanente 40°.</v>
      </c>
      <c r="F116" s="27" t="str">
        <f t="shared" si="10"/>
        <v>CODICE OP</v>
      </c>
      <c r="G116" s="27" t="str">
        <f t="shared" si="11"/>
        <v>OPERA: Tubazioni di scarico, giunti a bicchiere e anello elastomerico in pvc-u, finitura colore rosso mattone, funzione scarico; interrate, suborizzontali appoggiate.
COMPONENTI: tubo in PVC-U compatto/strutturato con giunti a bicchiere ed anello elastomerico, secondo UNI EN 1401, colore rosso mattone RAL 8023, classe di rigidità SN 8 KN/m², diametro esterno 800 mm, spessore 23,3 mm.
SPECIFICHE TECNICHE: temperatura massima permanente 40°.</v>
      </c>
      <c r="H116" s="9" t="s">
        <v>35</v>
      </c>
      <c r="I116" s="9" t="s">
        <v>163</v>
      </c>
      <c r="J116" s="9" t="s">
        <v>207</v>
      </c>
      <c r="K116" s="64" t="s">
        <v>419</v>
      </c>
      <c r="L116" s="11" t="s">
        <v>81</v>
      </c>
      <c r="M116" s="11" t="s">
        <v>459</v>
      </c>
      <c r="N116" s="11" t="s">
        <v>421</v>
      </c>
      <c r="O116" s="11" t="s">
        <v>426</v>
      </c>
      <c r="P116" s="10" t="str">
        <f>IFERROR(VLOOKUP($B116,[1]Foglio1!$A$6:$D$44904,3,FALSE),"nd")</f>
        <v>m</v>
      </c>
      <c r="Q116" s="9">
        <v>1</v>
      </c>
      <c r="R116" s="11" t="str">
        <f>IF(H116="LAVORO","nd",IF(VLOOKUP(B116,'DIMENSIONI OP'!A:E,4,FALSE)="","nd",VLOOKUP(B116,'DIMENSIONI OP'!A:E,4,FALSE)))</f>
        <v>nd</v>
      </c>
      <c r="S116" s="9" t="str">
        <f>IF(H116="LAVORO","nd",IF(VLOOKUP(B116,'PRESTAZIONI OP'!A:E,4,FALSE)="","nd",VLOOKUP(B116,'PRESTAZIONI OP'!A:E,4,FALSE)))</f>
        <v>nd</v>
      </c>
      <c r="T116" s="9" t="str">
        <f>IF(H116="LAVORO","nd",IF(VLOOKUP(B116,'PARAM FISICI OP'!A:E,4,FALSE)="","nd",VLOOKUP(B116,'PARAM FISICI OP'!A:E,4,FALSE)))</f>
        <v>nd</v>
      </c>
      <c r="U116" s="11" t="s">
        <v>449</v>
      </c>
      <c r="V116" s="11" t="s">
        <v>81</v>
      </c>
      <c r="W116" s="11" t="s">
        <v>465</v>
      </c>
      <c r="X116" s="11" t="s">
        <v>533</v>
      </c>
      <c r="Y116" s="9" t="s">
        <v>81</v>
      </c>
      <c r="Z116" s="9" t="s">
        <v>81</v>
      </c>
      <c r="AA116" s="9" t="str">
        <f>IF(AND(L116="nd",'DIMENSIONI OP'!E117="",'PRESTAZIONI OP'!E117="",'PARAM FISICI OP'!E117="",Z116="nd"),"nd",
IF(L116="nd","",L116)
&amp;IF('DIMENSIONI OP'!E117="","",IF(L116="nd",'DIMENSIONI OP'!E117,", "&amp;'DIMENSIONI OP'!E117))
&amp;IF('PRESTAZIONI OP'!E117="","",IF(AND(L116="nd",'DIMENSIONI OP'!E117=""),'PRESTAZIONI OP'!E117,", "&amp;'PRESTAZIONI OP'!E117))
&amp;IF('PARAM FISICI OP'!E117="","",IF(AND(L116="nd",'DIMENSIONI OP'!E117="",'PRESTAZIONI OP'!E117=""),'PARAM FISICI OP'!E117,", "&amp;'PARAM FISICI OP'!E117))
&amp;IF(Z116="nd","",IF(AND(L116="nd",'DIMENSIONI OP'!E117="",'PRESTAZIONI OP'!E117="",'PARAM FISICI OP'!E117=""),Z116,", "&amp;Z116)))</f>
        <v>nd</v>
      </c>
      <c r="AB116" s="9" t="s">
        <v>81</v>
      </c>
      <c r="AC116" s="9" t="s">
        <v>81</v>
      </c>
      <c r="AD116" s="9" t="s">
        <v>81</v>
      </c>
      <c r="AE116" s="9" t="s">
        <v>81</v>
      </c>
      <c r="AF116" s="42" t="s">
        <v>81</v>
      </c>
      <c r="AG116" s="42" t="s">
        <v>81</v>
      </c>
      <c r="AH116" s="42" t="s">
        <v>81</v>
      </c>
      <c r="AI116" s="9" t="s">
        <v>81</v>
      </c>
      <c r="AJ116" s="11" t="s">
        <v>81</v>
      </c>
      <c r="AK116" s="11" t="s">
        <v>81</v>
      </c>
      <c r="AL116" s="65" t="s">
        <v>496</v>
      </c>
      <c r="AM116" s="9" t="s">
        <v>576</v>
      </c>
      <c r="AN116" s="24">
        <f>IFERROR(VLOOKUP($B116,[1]Foglio1!$A$6:$D$44904,4,FALSE),"")</f>
        <v>416.64</v>
      </c>
      <c r="AO116" s="11" t="s">
        <v>81</v>
      </c>
      <c r="AP116" s="11" t="s">
        <v>81</v>
      </c>
      <c r="AQ116" s="11" t="s">
        <v>81</v>
      </c>
      <c r="AR116" s="11" t="s">
        <v>81</v>
      </c>
    </row>
    <row r="117" spans="1:44" ht="20.100000000000001" customHeight="1" x14ac:dyDescent="0.25">
      <c r="A117" s="43" t="str">
        <f t="shared" si="7"/>
        <v>L_1C.12.010.0050.k</v>
      </c>
      <c r="B117" s="14" t="str">
        <f>IF(ISBLANK(H117),"",IF(H117="LAVORO","",CLASSI!B118))</f>
        <v/>
      </c>
      <c r="C117" s="14" t="str">
        <f>IF(ISBLANK(H117),"",IF(H117="LAVORO","",VLOOKUP($B117,CLASSI!$B$3:$C$1048576,2,FALSE)))</f>
        <v/>
      </c>
      <c r="D117" s="27" t="str">
        <f t="shared" si="8"/>
        <v/>
      </c>
      <c r="E117" s="27" t="str">
        <f t="shared" si="9"/>
        <v/>
      </c>
      <c r="F117" s="27" t="str">
        <f t="shared" si="10"/>
        <v>CODICE LV</v>
      </c>
      <c r="G117" s="27" t="str">
        <f t="shared" si="11"/>
        <v xml:space="preserve">LAVORO: Posa. Escluso: scavo; piano di appoggio; rinfianco; riempimento.
</v>
      </c>
      <c r="H117" s="9" t="s">
        <v>36</v>
      </c>
      <c r="I117" s="9" t="s">
        <v>169</v>
      </c>
      <c r="J117" s="9" t="s">
        <v>221</v>
      </c>
      <c r="K117" s="64" t="s">
        <v>423</v>
      </c>
      <c r="L117" s="11" t="s">
        <v>81</v>
      </c>
      <c r="M117" s="11" t="s">
        <v>81</v>
      </c>
      <c r="N117" s="11" t="s">
        <v>81</v>
      </c>
      <c r="O117" s="11" t="s">
        <v>81</v>
      </c>
      <c r="P117" s="10" t="str">
        <f>IFERROR(VLOOKUP($B117,[1]Foglio1!$A$6:$D$44904,3,FALSE),"nd")</f>
        <v>nd</v>
      </c>
      <c r="Q117" s="9">
        <v>1</v>
      </c>
      <c r="R117" s="11" t="str">
        <f>IF(H117="LAVORO","nd",IF(VLOOKUP(B117,'DIMENSIONI OP'!A:E,4,FALSE)="","nd",VLOOKUP(B117,'DIMENSIONI OP'!A:E,4,FALSE)))</f>
        <v>nd</v>
      </c>
      <c r="S117" s="9" t="str">
        <f>IF(H117="LAVORO","nd",IF(VLOOKUP(B117,'PRESTAZIONI OP'!A:E,4,FALSE)="","nd",VLOOKUP(B117,'PRESTAZIONI OP'!A:E,4,FALSE)))</f>
        <v>nd</v>
      </c>
      <c r="T117" s="9" t="str">
        <f>IF(H117="LAVORO","nd",IF(VLOOKUP(B117,'PARAM FISICI OP'!A:E,4,FALSE)="","nd",VLOOKUP(B117,'PARAM FISICI OP'!A:E,4,FALSE)))</f>
        <v>nd</v>
      </c>
      <c r="U117" s="11" t="s">
        <v>81</v>
      </c>
      <c r="V117" s="11" t="s">
        <v>419</v>
      </c>
      <c r="W117" s="11" t="s">
        <v>81</v>
      </c>
      <c r="X117" s="11" t="s">
        <v>81</v>
      </c>
      <c r="Y117" s="9" t="s">
        <v>81</v>
      </c>
      <c r="Z117" s="9" t="s">
        <v>81</v>
      </c>
      <c r="AA117" s="9" t="str">
        <f>IF(AND(L117="nd",'DIMENSIONI OP'!E118="",'PRESTAZIONI OP'!E118="",'PARAM FISICI OP'!E118="",Z117="nd"),"nd",
IF(L117="nd","",L117)
&amp;IF('DIMENSIONI OP'!E118="","",IF(L117="nd",'DIMENSIONI OP'!E118,", "&amp;'DIMENSIONI OP'!E118))
&amp;IF('PRESTAZIONI OP'!E118="","",IF(AND(L117="nd",'DIMENSIONI OP'!E118=""),'PRESTAZIONI OP'!E118,", "&amp;'PRESTAZIONI OP'!E118))
&amp;IF('PARAM FISICI OP'!E118="","",IF(AND(L117="nd",'DIMENSIONI OP'!E118="",'PRESTAZIONI OP'!E118=""),'PARAM FISICI OP'!E118,", "&amp;'PARAM FISICI OP'!E118))
&amp;IF(Z117="nd","",IF(AND(L117="nd",'DIMENSIONI OP'!E118="",'PRESTAZIONI OP'!E118="",'PARAM FISICI OP'!E118=""),Z117,", "&amp;Z117)))</f>
        <v>nd</v>
      </c>
      <c r="AB117" s="9" t="s">
        <v>81</v>
      </c>
      <c r="AC117" s="9" t="s">
        <v>81</v>
      </c>
      <c r="AD117" s="9" t="s">
        <v>81</v>
      </c>
      <c r="AE117" s="9" t="s">
        <v>81</v>
      </c>
      <c r="AF117" s="42" t="s">
        <v>81</v>
      </c>
      <c r="AG117" s="42" t="s">
        <v>81</v>
      </c>
      <c r="AH117" s="42" t="s">
        <v>81</v>
      </c>
      <c r="AI117" s="9" t="s">
        <v>81</v>
      </c>
      <c r="AJ117" s="11" t="s">
        <v>81</v>
      </c>
      <c r="AK117" s="11" t="s">
        <v>497</v>
      </c>
      <c r="AL117" s="65" t="s">
        <v>81</v>
      </c>
      <c r="AM117" s="9" t="s">
        <v>81</v>
      </c>
      <c r="AN117" s="24" t="str">
        <f>IFERROR(VLOOKUP($B117,[1]Foglio1!$A$6:$D$44904,4,FALSE),"")</f>
        <v/>
      </c>
      <c r="AO117" s="11" t="s">
        <v>81</v>
      </c>
      <c r="AP117" s="11" t="s">
        <v>81</v>
      </c>
      <c r="AQ117" s="11" t="s">
        <v>81</v>
      </c>
      <c r="AR117" s="11" t="s">
        <v>81</v>
      </c>
    </row>
    <row r="118" spans="1:44" ht="20.100000000000001" customHeight="1" x14ac:dyDescent="0.25">
      <c r="A118" s="43" t="str">
        <f t="shared" si="7"/>
        <v>O_1C.12.020.0010.a</v>
      </c>
      <c r="B118" s="14" t="str">
        <f>IF(ISBLANK(H118),"",IF(H118="LAVORO","",CLASSI!B119))</f>
        <v>1C.12.020.0010.a</v>
      </c>
      <c r="C118" s="14" t="str">
        <f>IF(ISBLANK(H118),"",IF(H118="LAVORO","",VLOOKUP($B118,CLASSI!$B$3:$C$1048576,2,FALSE)))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32 - s = 3,0</v>
      </c>
      <c r="D118" s="27" t="str">
        <f t="shared" si="8"/>
        <v>CODICE OC</v>
      </c>
      <c r="E118" s="27" t="str">
        <f t="shared" si="9"/>
        <v>OPERA: Tubazioni di scarico, giunti saldabili in pead malleabilizzato, finitura colore nero, funzione scarico acque calde civili/industriali. Escluso: saldatura di testa.
COMPONENTI: tubo in polietilene malleabilizzato, colore nero, conforme norme UNI EN 1519, diametro esterno 32 mm, spessore 3,0 mm.
LAVORO: Posa. Incluso: oneri di fissaggio a pareti/soffitti; oneri di attraversamento strutture.
SPECIFICHE TECNICHE: da giuntare con: saldatura di testa/manicotto elettrico/manicotto di dilatazione.</v>
      </c>
      <c r="F118" s="27" t="str">
        <f t="shared" si="10"/>
        <v>CODICE OP</v>
      </c>
      <c r="G118" s="27" t="str">
        <f t="shared" si="11"/>
        <v>OPERA: Tubazioni di scarico, giunti saldabili in pead malleabilizzato, finitura colore nero, funzione scarico acque calde civili/industriali. Escluso: saldatura di testa.
COMPONENTI: tubo in polietilene malleabilizzato, colore nero, conforme norme UNI EN 1519, diametro esterno 32 mm, spessore 3,0 mm.
SPECIFICHE TECNICHE: da giuntare con: saldatura di testa/manicotto elettrico/manicotto di dilatazione.</v>
      </c>
      <c r="H118" s="9" t="s">
        <v>35</v>
      </c>
      <c r="I118" s="9" t="s">
        <v>163</v>
      </c>
      <c r="J118" s="9" t="s">
        <v>207</v>
      </c>
      <c r="K118" s="64" t="s">
        <v>419</v>
      </c>
      <c r="L118" s="11" t="s">
        <v>81</v>
      </c>
      <c r="M118" s="11" t="s">
        <v>460</v>
      </c>
      <c r="N118" s="11" t="s">
        <v>425</v>
      </c>
      <c r="O118" s="11" t="s">
        <v>430</v>
      </c>
      <c r="P118" s="10" t="str">
        <f>IFERROR(VLOOKUP($B118,[1]Foglio1!$A$6:$D$44904,3,FALSE),"nd")</f>
        <v>m</v>
      </c>
      <c r="Q118" s="9">
        <v>1</v>
      </c>
      <c r="R118" s="11" t="str">
        <f>IF(H118="LAVORO","nd",IF(VLOOKUP(B118,'DIMENSIONI OP'!A:E,4,FALSE)="","nd",VLOOKUP(B118,'DIMENSIONI OP'!A:E,4,FALSE)))</f>
        <v>nd</v>
      </c>
      <c r="S118" s="9" t="str">
        <f>IF(H118="LAVORO","nd",IF(VLOOKUP(B118,'PRESTAZIONI OP'!A:E,4,FALSE)="","nd",VLOOKUP(B118,'PRESTAZIONI OP'!A:E,4,FALSE)))</f>
        <v>nd</v>
      </c>
      <c r="T118" s="9" t="str">
        <f>IF(H118="LAVORO","nd",IF(VLOOKUP(B118,'PARAM FISICI OP'!A:E,4,FALSE)="","nd",VLOOKUP(B118,'PARAM FISICI OP'!A:E,4,FALSE)))</f>
        <v>nd</v>
      </c>
      <c r="U118" s="11" t="s">
        <v>445</v>
      </c>
      <c r="V118" s="11" t="s">
        <v>81</v>
      </c>
      <c r="W118" s="11" t="s">
        <v>81</v>
      </c>
      <c r="X118" s="11" t="s">
        <v>535</v>
      </c>
      <c r="Y118" s="9" t="s">
        <v>81</v>
      </c>
      <c r="Z118" s="9" t="s">
        <v>81</v>
      </c>
      <c r="AA118" s="9" t="str">
        <f>IF(AND(L118="nd",'DIMENSIONI OP'!E119="",'PRESTAZIONI OP'!E119="",'PARAM FISICI OP'!E119="",Z118="nd"),"nd",
IF(L118="nd","",L118)
&amp;IF('DIMENSIONI OP'!E119="","",IF(L118="nd",'DIMENSIONI OP'!E119,", "&amp;'DIMENSIONI OP'!E119))
&amp;IF('PRESTAZIONI OP'!E119="","",IF(AND(L118="nd",'DIMENSIONI OP'!E119=""),'PRESTAZIONI OP'!E119,", "&amp;'PRESTAZIONI OP'!E119))
&amp;IF('PARAM FISICI OP'!E119="","",IF(AND(L118="nd",'DIMENSIONI OP'!E119="",'PRESTAZIONI OP'!E119=""),'PARAM FISICI OP'!E119,", "&amp;'PARAM FISICI OP'!E119))
&amp;IF(Z118="nd","",IF(AND(L118="nd",'DIMENSIONI OP'!E119="",'PRESTAZIONI OP'!E119="",'PARAM FISICI OP'!E119=""),Z118,", "&amp;Z118)))</f>
        <v>nd</v>
      </c>
      <c r="AB118" s="9" t="s">
        <v>81</v>
      </c>
      <c r="AC118" s="9" t="s">
        <v>81</v>
      </c>
      <c r="AD118" s="9" t="s">
        <v>81</v>
      </c>
      <c r="AE118" s="9" t="s">
        <v>81</v>
      </c>
      <c r="AF118" s="42" t="s">
        <v>81</v>
      </c>
      <c r="AG118" s="42" t="s">
        <v>81</v>
      </c>
      <c r="AH118" s="42" t="s">
        <v>81</v>
      </c>
      <c r="AI118" s="9" t="s">
        <v>81</v>
      </c>
      <c r="AJ118" s="11" t="s">
        <v>81</v>
      </c>
      <c r="AK118" s="11" t="s">
        <v>467</v>
      </c>
      <c r="AL118" s="65" t="s">
        <v>534</v>
      </c>
      <c r="AM118" s="11" t="s">
        <v>577</v>
      </c>
      <c r="AN118" s="24">
        <f>IFERROR(VLOOKUP($B118,[1]Foglio1!$A$6:$D$44904,4,FALSE),"")</f>
        <v>10.01</v>
      </c>
      <c r="AO118" s="11" t="s">
        <v>81</v>
      </c>
      <c r="AP118" s="11" t="s">
        <v>81</v>
      </c>
      <c r="AQ118" s="11" t="s">
        <v>81</v>
      </c>
      <c r="AR118" s="11" t="s">
        <v>81</v>
      </c>
    </row>
    <row r="119" spans="1:44" ht="20.100000000000001" customHeight="1" x14ac:dyDescent="0.25">
      <c r="A119" s="43" t="str">
        <f t="shared" si="7"/>
        <v>L_1C.12.020.0010.a</v>
      </c>
      <c r="B119" s="14" t="str">
        <f>IF(ISBLANK(H119),"",IF(H119="LAVORO","",CLASSI!B120))</f>
        <v/>
      </c>
      <c r="C119" s="14" t="str">
        <f>IF(ISBLANK(H119),"",IF(H119="LAVORO","",VLOOKUP($B119,CLASSI!$B$3:$C$1048576,2,FALSE)))</f>
        <v/>
      </c>
      <c r="D119" s="27" t="str">
        <f t="shared" si="8"/>
        <v/>
      </c>
      <c r="E119" s="27" t="str">
        <f t="shared" si="9"/>
        <v/>
      </c>
      <c r="F119" s="27" t="str">
        <f t="shared" si="10"/>
        <v>CODICE LV</v>
      </c>
      <c r="G119" s="27" t="str">
        <f t="shared" si="11"/>
        <v xml:space="preserve">LAVORO: Posa. Incluso: oneri di fissaggio a pareti/soffitti; oneri di attraversamento strutture.
</v>
      </c>
      <c r="H119" s="9" t="s">
        <v>36</v>
      </c>
      <c r="I119" s="9" t="s">
        <v>169</v>
      </c>
      <c r="J119" s="9" t="s">
        <v>221</v>
      </c>
      <c r="K119" s="64" t="s">
        <v>423</v>
      </c>
      <c r="L119" s="11" t="s">
        <v>81</v>
      </c>
      <c r="M119" s="11" t="s">
        <v>81</v>
      </c>
      <c r="N119" s="11" t="s">
        <v>81</v>
      </c>
      <c r="O119" s="11" t="s">
        <v>81</v>
      </c>
      <c r="P119" s="10" t="str">
        <f>IFERROR(VLOOKUP($B119,[1]Foglio1!$A$6:$D$44904,3,FALSE),"nd")</f>
        <v>nd</v>
      </c>
      <c r="Q119" s="9">
        <v>1</v>
      </c>
      <c r="R119" s="11" t="str">
        <f>IF(H119="LAVORO","nd",IF(VLOOKUP(B119,'DIMENSIONI OP'!A:E,4,FALSE)="","nd",VLOOKUP(B119,'DIMENSIONI OP'!A:E,4,FALSE)))</f>
        <v>nd</v>
      </c>
      <c r="S119" s="9" t="str">
        <f>IF(H119="LAVORO","nd",IF(VLOOKUP(B119,'PRESTAZIONI OP'!A:E,4,FALSE)="","nd",VLOOKUP(B119,'PRESTAZIONI OP'!A:E,4,FALSE)))</f>
        <v>nd</v>
      </c>
      <c r="T119" s="9" t="str">
        <f>IF(H119="LAVORO","nd",IF(VLOOKUP(B119,'PARAM FISICI OP'!A:E,4,FALSE)="","nd",VLOOKUP(B119,'PARAM FISICI OP'!A:E,4,FALSE)))</f>
        <v>nd</v>
      </c>
      <c r="U119" s="11" t="s">
        <v>81</v>
      </c>
      <c r="V119" s="11" t="s">
        <v>419</v>
      </c>
      <c r="W119" s="11" t="s">
        <v>81</v>
      </c>
      <c r="X119" s="11" t="s">
        <v>81</v>
      </c>
      <c r="Y119" s="9" t="s">
        <v>81</v>
      </c>
      <c r="Z119" s="9" t="s">
        <v>81</v>
      </c>
      <c r="AA119" s="9" t="str">
        <f>IF(AND(L119="nd",'DIMENSIONI OP'!E120="",'PRESTAZIONI OP'!E120="",'PARAM FISICI OP'!E120="",Z119="nd"),"nd",
IF(L119="nd","",L119)
&amp;IF('DIMENSIONI OP'!E120="","",IF(L119="nd",'DIMENSIONI OP'!E120,", "&amp;'DIMENSIONI OP'!E120))
&amp;IF('PRESTAZIONI OP'!E120="","",IF(AND(L119="nd",'DIMENSIONI OP'!E120=""),'PRESTAZIONI OP'!E120,", "&amp;'PRESTAZIONI OP'!E120))
&amp;IF('PARAM FISICI OP'!E120="","",IF(AND(L119="nd",'DIMENSIONI OP'!E120="",'PRESTAZIONI OP'!E120=""),'PARAM FISICI OP'!E120,", "&amp;'PARAM FISICI OP'!E120))
&amp;IF(Z119="nd","",IF(AND(L119="nd",'DIMENSIONI OP'!E120="",'PRESTAZIONI OP'!E120="",'PARAM FISICI OP'!E120=""),Z119,", "&amp;Z119)))</f>
        <v>nd</v>
      </c>
      <c r="AB119" s="9" t="s">
        <v>81</v>
      </c>
      <c r="AC119" s="9" t="s">
        <v>81</v>
      </c>
      <c r="AD119" s="9" t="s">
        <v>81</v>
      </c>
      <c r="AE119" s="9" t="s">
        <v>81</v>
      </c>
      <c r="AF119" s="42" t="s">
        <v>81</v>
      </c>
      <c r="AG119" s="42" t="s">
        <v>81</v>
      </c>
      <c r="AH119" s="42" t="s">
        <v>81</v>
      </c>
      <c r="AI119" s="9" t="s">
        <v>81</v>
      </c>
      <c r="AJ119" s="11" t="s">
        <v>485</v>
      </c>
      <c r="AK119" s="11" t="s">
        <v>81</v>
      </c>
      <c r="AL119" s="65" t="s">
        <v>81</v>
      </c>
      <c r="AM119" s="11" t="s">
        <v>81</v>
      </c>
      <c r="AN119" s="24" t="str">
        <f>IFERROR(VLOOKUP($B119,[1]Foglio1!$A$6:$D$44904,4,FALSE),"")</f>
        <v/>
      </c>
      <c r="AO119" s="11" t="s">
        <v>81</v>
      </c>
      <c r="AP119" s="11" t="s">
        <v>81</v>
      </c>
      <c r="AQ119" s="11" t="s">
        <v>81</v>
      </c>
      <c r="AR119" s="11" t="s">
        <v>81</v>
      </c>
    </row>
    <row r="120" spans="1:44" ht="20.100000000000001" customHeight="1" x14ac:dyDescent="0.25">
      <c r="A120" s="43" t="str">
        <f t="shared" si="7"/>
        <v>O_1C.12.020.0010.b</v>
      </c>
      <c r="B120" s="14" t="str">
        <f>IF(ISBLANK(H120),"",IF(H120="LAVORO","",CLASSI!B121))</f>
        <v>1C.12.020.0010.b</v>
      </c>
      <c r="C120" s="14" t="str">
        <f>IF(ISBLANK(H120),"",IF(H120="LAVORO","",VLOOKUP($B120,CLASSI!$B$3:$C$1048576,2,FALSE)))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40 - s = 3,0</v>
      </c>
      <c r="D120" s="27" t="str">
        <f t="shared" si="8"/>
        <v>CODICE OC</v>
      </c>
      <c r="E120" s="27" t="str">
        <f t="shared" si="9"/>
        <v>OPERA: Tubazioni di scarico, giunti saldabili in pead malleabilizzato, finitura colore nero, funzione scarico acque calde civili/industriali. Escluso: saldatura di testa.
COMPONENTI: tubo in polietilene malleabilizzato, colore nero, conforme norme UNI EN 1519, diametro esterno 40 mm, spessore 3,0 mm.
LAVORO: Posa. Incluso: oneri di fissaggio a pareti/soffitti; oneri di attraversamento strutture.
SPECIFICHE TECNICHE: da giuntare con: saldatura di testa/manicotto elettrico/manicotto di dilatazione.</v>
      </c>
      <c r="F120" s="27" t="str">
        <f t="shared" si="10"/>
        <v>CODICE OP</v>
      </c>
      <c r="G120" s="27" t="str">
        <f t="shared" si="11"/>
        <v>OPERA: Tubazioni di scarico, giunti saldabili in pead malleabilizzato, finitura colore nero, funzione scarico acque calde civili/industriali. Escluso: saldatura di testa.
COMPONENTI: tubo in polietilene malleabilizzato, colore nero, conforme norme UNI EN 1519, diametro esterno 40 mm, spessore 3,0 mm.
SPECIFICHE TECNICHE: da giuntare con: saldatura di testa/manicotto elettrico/manicotto di dilatazione.</v>
      </c>
      <c r="H120" s="9" t="s">
        <v>35</v>
      </c>
      <c r="I120" s="9" t="s">
        <v>163</v>
      </c>
      <c r="J120" s="9" t="s">
        <v>207</v>
      </c>
      <c r="K120" s="64" t="s">
        <v>419</v>
      </c>
      <c r="L120" s="11" t="s">
        <v>81</v>
      </c>
      <c r="M120" s="11" t="s">
        <v>460</v>
      </c>
      <c r="N120" s="11" t="s">
        <v>425</v>
      </c>
      <c r="O120" s="11" t="s">
        <v>430</v>
      </c>
      <c r="P120" s="10" t="str">
        <f>IFERROR(VLOOKUP($B120,[1]Foglio1!$A$6:$D$44904,3,FALSE),"nd")</f>
        <v>m</v>
      </c>
      <c r="Q120" s="9">
        <v>1</v>
      </c>
      <c r="R120" s="11" t="str">
        <f>IF(H120="LAVORO","nd",IF(VLOOKUP(B120,'DIMENSIONI OP'!A:E,4,FALSE)="","nd",VLOOKUP(B120,'DIMENSIONI OP'!A:E,4,FALSE)))</f>
        <v>nd</v>
      </c>
      <c r="S120" s="9" t="str">
        <f>IF(H120="LAVORO","nd",IF(VLOOKUP(B120,'PRESTAZIONI OP'!A:E,4,FALSE)="","nd",VLOOKUP(B120,'PRESTAZIONI OP'!A:E,4,FALSE)))</f>
        <v>nd</v>
      </c>
      <c r="T120" s="9" t="str">
        <f>IF(H120="LAVORO","nd",IF(VLOOKUP(B120,'PARAM FISICI OP'!A:E,4,FALSE)="","nd",VLOOKUP(B120,'PARAM FISICI OP'!A:E,4,FALSE)))</f>
        <v>nd</v>
      </c>
      <c r="U120" s="11" t="s">
        <v>445</v>
      </c>
      <c r="V120" s="11" t="s">
        <v>81</v>
      </c>
      <c r="W120" s="11" t="s">
        <v>81</v>
      </c>
      <c r="X120" s="11" t="s">
        <v>536</v>
      </c>
      <c r="Y120" s="9" t="s">
        <v>81</v>
      </c>
      <c r="Z120" s="9" t="s">
        <v>81</v>
      </c>
      <c r="AA120" s="9" t="str">
        <f>IF(AND(L120="nd",'DIMENSIONI OP'!E121="",'PRESTAZIONI OP'!E121="",'PARAM FISICI OP'!E121="",Z120="nd"),"nd",
IF(L120="nd","",L120)
&amp;IF('DIMENSIONI OP'!E121="","",IF(L120="nd",'DIMENSIONI OP'!E121,", "&amp;'DIMENSIONI OP'!E121))
&amp;IF('PRESTAZIONI OP'!E121="","",IF(AND(L120="nd",'DIMENSIONI OP'!E121=""),'PRESTAZIONI OP'!E121,", "&amp;'PRESTAZIONI OP'!E121))
&amp;IF('PARAM FISICI OP'!E121="","",IF(AND(L120="nd",'DIMENSIONI OP'!E121="",'PRESTAZIONI OP'!E121=""),'PARAM FISICI OP'!E121,", "&amp;'PARAM FISICI OP'!E121))
&amp;IF(Z120="nd","",IF(AND(L120="nd",'DIMENSIONI OP'!E121="",'PRESTAZIONI OP'!E121="",'PARAM FISICI OP'!E121=""),Z120,", "&amp;Z120)))</f>
        <v>nd</v>
      </c>
      <c r="AB120" s="9" t="s">
        <v>81</v>
      </c>
      <c r="AC120" s="9" t="s">
        <v>81</v>
      </c>
      <c r="AD120" s="9" t="s">
        <v>81</v>
      </c>
      <c r="AE120" s="9" t="s">
        <v>81</v>
      </c>
      <c r="AF120" s="42" t="s">
        <v>81</v>
      </c>
      <c r="AG120" s="42" t="s">
        <v>81</v>
      </c>
      <c r="AH120" s="42" t="s">
        <v>81</v>
      </c>
      <c r="AI120" s="9" t="s">
        <v>81</v>
      </c>
      <c r="AJ120" s="11" t="s">
        <v>81</v>
      </c>
      <c r="AK120" s="11" t="s">
        <v>467</v>
      </c>
      <c r="AL120" s="65" t="s">
        <v>534</v>
      </c>
      <c r="AM120" s="11" t="s">
        <v>577</v>
      </c>
      <c r="AN120" s="24">
        <f>IFERROR(VLOOKUP($B120,[1]Foglio1!$A$6:$D$44904,4,FALSE),"")</f>
        <v>10.79</v>
      </c>
      <c r="AO120" s="11" t="s">
        <v>81</v>
      </c>
      <c r="AP120" s="11" t="s">
        <v>81</v>
      </c>
      <c r="AQ120" s="11" t="s">
        <v>81</v>
      </c>
      <c r="AR120" s="11" t="s">
        <v>81</v>
      </c>
    </row>
    <row r="121" spans="1:44" ht="20.100000000000001" customHeight="1" x14ac:dyDescent="0.25">
      <c r="A121" s="43" t="str">
        <f t="shared" si="7"/>
        <v>L_1C.12.020.0010.b</v>
      </c>
      <c r="B121" s="14" t="str">
        <f>IF(ISBLANK(H121),"",IF(H121="LAVORO","",CLASSI!B122))</f>
        <v/>
      </c>
      <c r="C121" s="14" t="str">
        <f>IF(ISBLANK(H121),"",IF(H121="LAVORO","",VLOOKUP($B121,CLASSI!$B$3:$C$1048576,2,FALSE)))</f>
        <v/>
      </c>
      <c r="D121" s="27" t="str">
        <f t="shared" si="8"/>
        <v/>
      </c>
      <c r="E121" s="27" t="str">
        <f t="shared" si="9"/>
        <v/>
      </c>
      <c r="F121" s="27" t="str">
        <f t="shared" si="10"/>
        <v>CODICE LV</v>
      </c>
      <c r="G121" s="27" t="str">
        <f t="shared" si="11"/>
        <v xml:space="preserve">LAVORO: Posa. Incluso: oneri di fissaggio a pareti/soffitti; oneri di attraversamento strutture.
</v>
      </c>
      <c r="H121" s="9" t="s">
        <v>36</v>
      </c>
      <c r="I121" s="9" t="s">
        <v>169</v>
      </c>
      <c r="J121" s="9" t="s">
        <v>221</v>
      </c>
      <c r="K121" s="64" t="s">
        <v>423</v>
      </c>
      <c r="L121" s="11" t="s">
        <v>81</v>
      </c>
      <c r="M121" s="11" t="s">
        <v>81</v>
      </c>
      <c r="N121" s="11" t="s">
        <v>81</v>
      </c>
      <c r="O121" s="11" t="s">
        <v>81</v>
      </c>
      <c r="P121" s="10" t="str">
        <f>IFERROR(VLOOKUP($B121,[1]Foglio1!$A$6:$D$44904,3,FALSE),"nd")</f>
        <v>nd</v>
      </c>
      <c r="Q121" s="9">
        <v>1</v>
      </c>
      <c r="R121" s="11" t="str">
        <f>IF(H121="LAVORO","nd",IF(VLOOKUP(B121,'DIMENSIONI OP'!A:E,4,FALSE)="","nd",VLOOKUP(B121,'DIMENSIONI OP'!A:E,4,FALSE)))</f>
        <v>nd</v>
      </c>
      <c r="S121" s="9" t="str">
        <f>IF(H121="LAVORO","nd",IF(VLOOKUP(B121,'PRESTAZIONI OP'!A:E,4,FALSE)="","nd",VLOOKUP(B121,'PRESTAZIONI OP'!A:E,4,FALSE)))</f>
        <v>nd</v>
      </c>
      <c r="T121" s="9" t="str">
        <f>IF(H121="LAVORO","nd",IF(VLOOKUP(B121,'PARAM FISICI OP'!A:E,4,FALSE)="","nd",VLOOKUP(B121,'PARAM FISICI OP'!A:E,4,FALSE)))</f>
        <v>nd</v>
      </c>
      <c r="U121" s="11" t="s">
        <v>81</v>
      </c>
      <c r="V121" s="11" t="s">
        <v>419</v>
      </c>
      <c r="W121" s="11" t="s">
        <v>81</v>
      </c>
      <c r="X121" s="11" t="s">
        <v>81</v>
      </c>
      <c r="Y121" s="9" t="s">
        <v>81</v>
      </c>
      <c r="Z121" s="9" t="s">
        <v>81</v>
      </c>
      <c r="AA121" s="9" t="str">
        <f>IF(AND(L121="nd",'DIMENSIONI OP'!E122="",'PRESTAZIONI OP'!E122="",'PARAM FISICI OP'!E122="",Z121="nd"),"nd",
IF(L121="nd","",L121)
&amp;IF('DIMENSIONI OP'!E122="","",IF(L121="nd",'DIMENSIONI OP'!E122,", "&amp;'DIMENSIONI OP'!E122))
&amp;IF('PRESTAZIONI OP'!E122="","",IF(AND(L121="nd",'DIMENSIONI OP'!E122=""),'PRESTAZIONI OP'!E122,", "&amp;'PRESTAZIONI OP'!E122))
&amp;IF('PARAM FISICI OP'!E122="","",IF(AND(L121="nd",'DIMENSIONI OP'!E122="",'PRESTAZIONI OP'!E122=""),'PARAM FISICI OP'!E122,", "&amp;'PARAM FISICI OP'!E122))
&amp;IF(Z121="nd","",IF(AND(L121="nd",'DIMENSIONI OP'!E122="",'PRESTAZIONI OP'!E122="",'PARAM FISICI OP'!E122=""),Z121,", "&amp;Z121)))</f>
        <v>nd</v>
      </c>
      <c r="AB121" s="9" t="s">
        <v>81</v>
      </c>
      <c r="AC121" s="9" t="s">
        <v>81</v>
      </c>
      <c r="AD121" s="9" t="s">
        <v>81</v>
      </c>
      <c r="AE121" s="9" t="s">
        <v>81</v>
      </c>
      <c r="AF121" s="42" t="s">
        <v>81</v>
      </c>
      <c r="AG121" s="42" t="s">
        <v>81</v>
      </c>
      <c r="AH121" s="42" t="s">
        <v>81</v>
      </c>
      <c r="AI121" s="9" t="s">
        <v>81</v>
      </c>
      <c r="AJ121" s="11" t="s">
        <v>485</v>
      </c>
      <c r="AK121" s="11" t="s">
        <v>81</v>
      </c>
      <c r="AL121" s="65" t="s">
        <v>81</v>
      </c>
      <c r="AM121" s="11" t="s">
        <v>81</v>
      </c>
      <c r="AN121" s="24" t="str">
        <f>IFERROR(VLOOKUP($B121,[1]Foglio1!$A$6:$D$44904,4,FALSE),"")</f>
        <v/>
      </c>
      <c r="AO121" s="11" t="s">
        <v>81</v>
      </c>
      <c r="AP121" s="11" t="s">
        <v>81</v>
      </c>
      <c r="AQ121" s="11" t="s">
        <v>81</v>
      </c>
      <c r="AR121" s="11" t="s">
        <v>81</v>
      </c>
    </row>
    <row r="122" spans="1:44" ht="20.100000000000001" customHeight="1" x14ac:dyDescent="0.25">
      <c r="A122" s="43" t="str">
        <f t="shared" si="7"/>
        <v>O_1C.12.020.0010.c</v>
      </c>
      <c r="B122" s="14" t="str">
        <f>IF(ISBLANK(H122),"",IF(H122="LAVORO","",CLASSI!B123))</f>
        <v>1C.12.020.0010.c</v>
      </c>
      <c r="C122" s="14" t="str">
        <f>IF(ISBLANK(H122),"",IF(H122="LAVORO","",VLOOKUP($B122,CLASSI!$B$3:$C$1048576,2,FALSE)))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50 - s = 3,0</v>
      </c>
      <c r="D122" s="27" t="str">
        <f t="shared" si="8"/>
        <v>CODICE OC</v>
      </c>
      <c r="E122" s="27" t="str">
        <f t="shared" si="9"/>
        <v>OPERA: Tubazioni di scarico, giunti saldabili in pead malleabilizzato, finitura colore nero, funzione scarico acque calde civili/industriali. Escluso: saldatura di testa.
COMPONENTI: tubo in polietilene malleabilizzato, colore nero, conforme norme UNI EN 1519, diametro esterno 350 mm, spessore 3,0 mm.
LAVORO: Posa. Incluso: oneri di fissaggio a pareti/soffitti; oneri di attraversamento strutture.
SPECIFICHE TECNICHE: da giuntare con: saldatura di testa/manicotto elettrico/manicotto di dilatazione.</v>
      </c>
      <c r="F122" s="27" t="str">
        <f t="shared" si="10"/>
        <v>CODICE OP</v>
      </c>
      <c r="G122" s="27" t="str">
        <f t="shared" si="11"/>
        <v>OPERA: Tubazioni di scarico, giunti saldabili in pead malleabilizzato, finitura colore nero, funzione scarico acque calde civili/industriali. Escluso: saldatura di testa.
COMPONENTI: tubo in polietilene malleabilizzato, colore nero, conforme norme UNI EN 1519, diametro esterno 350 mm, spessore 3,0 mm.
SPECIFICHE TECNICHE: da giuntare con: saldatura di testa/manicotto elettrico/manicotto di dilatazione.</v>
      </c>
      <c r="H122" s="9" t="s">
        <v>35</v>
      </c>
      <c r="I122" s="9" t="s">
        <v>163</v>
      </c>
      <c r="J122" s="9" t="s">
        <v>207</v>
      </c>
      <c r="K122" s="64" t="s">
        <v>419</v>
      </c>
      <c r="L122" s="11" t="s">
        <v>81</v>
      </c>
      <c r="M122" s="11" t="s">
        <v>460</v>
      </c>
      <c r="N122" s="11" t="s">
        <v>425</v>
      </c>
      <c r="O122" s="11" t="s">
        <v>430</v>
      </c>
      <c r="P122" s="10" t="str">
        <f>IFERROR(VLOOKUP($B122,[1]Foglio1!$A$6:$D$44904,3,FALSE),"nd")</f>
        <v>m</v>
      </c>
      <c r="Q122" s="9">
        <v>1</v>
      </c>
      <c r="R122" s="11" t="str">
        <f>IF(H122="LAVORO","nd",IF(VLOOKUP(B122,'DIMENSIONI OP'!A:E,4,FALSE)="","nd",VLOOKUP(B122,'DIMENSIONI OP'!A:E,4,FALSE)))</f>
        <v>nd</v>
      </c>
      <c r="S122" s="9" t="str">
        <f>IF(H122="LAVORO","nd",IF(VLOOKUP(B122,'PRESTAZIONI OP'!A:E,4,FALSE)="","nd",VLOOKUP(B122,'PRESTAZIONI OP'!A:E,4,FALSE)))</f>
        <v>nd</v>
      </c>
      <c r="T122" s="9" t="str">
        <f>IF(H122="LAVORO","nd",IF(VLOOKUP(B122,'PARAM FISICI OP'!A:E,4,FALSE)="","nd",VLOOKUP(B122,'PARAM FISICI OP'!A:E,4,FALSE)))</f>
        <v>nd</v>
      </c>
      <c r="U122" s="11" t="s">
        <v>445</v>
      </c>
      <c r="V122" s="11" t="s">
        <v>81</v>
      </c>
      <c r="W122" s="11" t="s">
        <v>81</v>
      </c>
      <c r="X122" s="11" t="s">
        <v>537</v>
      </c>
      <c r="Y122" s="9" t="s">
        <v>81</v>
      </c>
      <c r="Z122" s="9" t="s">
        <v>81</v>
      </c>
      <c r="AA122" s="9" t="str">
        <f>IF(AND(L122="nd",'DIMENSIONI OP'!E123="",'PRESTAZIONI OP'!E123="",'PARAM FISICI OP'!E123="",Z122="nd"),"nd",
IF(L122="nd","",L122)
&amp;IF('DIMENSIONI OP'!E123="","",IF(L122="nd",'DIMENSIONI OP'!E123,", "&amp;'DIMENSIONI OP'!E123))
&amp;IF('PRESTAZIONI OP'!E123="","",IF(AND(L122="nd",'DIMENSIONI OP'!E123=""),'PRESTAZIONI OP'!E123,", "&amp;'PRESTAZIONI OP'!E123))
&amp;IF('PARAM FISICI OP'!E123="","",IF(AND(L122="nd",'DIMENSIONI OP'!E123="",'PRESTAZIONI OP'!E123=""),'PARAM FISICI OP'!E123,", "&amp;'PARAM FISICI OP'!E123))
&amp;IF(Z122="nd","",IF(AND(L122="nd",'DIMENSIONI OP'!E123="",'PRESTAZIONI OP'!E123="",'PARAM FISICI OP'!E123=""),Z122,", "&amp;Z122)))</f>
        <v>nd</v>
      </c>
      <c r="AB122" s="9" t="s">
        <v>81</v>
      </c>
      <c r="AC122" s="9" t="s">
        <v>81</v>
      </c>
      <c r="AD122" s="9" t="s">
        <v>81</v>
      </c>
      <c r="AE122" s="9" t="s">
        <v>81</v>
      </c>
      <c r="AF122" s="42" t="s">
        <v>81</v>
      </c>
      <c r="AG122" s="42" t="s">
        <v>81</v>
      </c>
      <c r="AH122" s="42" t="s">
        <v>81</v>
      </c>
      <c r="AI122" s="9" t="s">
        <v>81</v>
      </c>
      <c r="AJ122" s="11" t="s">
        <v>81</v>
      </c>
      <c r="AK122" s="11" t="s">
        <v>467</v>
      </c>
      <c r="AL122" s="65" t="s">
        <v>534</v>
      </c>
      <c r="AM122" s="11" t="s">
        <v>577</v>
      </c>
      <c r="AN122" s="24">
        <f>IFERROR(VLOOKUP($B122,[1]Foglio1!$A$6:$D$44904,4,FALSE),"")</f>
        <v>12.36</v>
      </c>
      <c r="AO122" s="11" t="s">
        <v>81</v>
      </c>
      <c r="AP122" s="11" t="s">
        <v>81</v>
      </c>
      <c r="AQ122" s="11" t="s">
        <v>81</v>
      </c>
      <c r="AR122" s="11" t="s">
        <v>81</v>
      </c>
    </row>
    <row r="123" spans="1:44" ht="20.100000000000001" customHeight="1" x14ac:dyDescent="0.25">
      <c r="A123" s="43" t="str">
        <f t="shared" si="7"/>
        <v>L_1C.12.020.0010.c</v>
      </c>
      <c r="B123" s="14" t="str">
        <f>IF(ISBLANK(H123),"",IF(H123="LAVORO","",CLASSI!B124))</f>
        <v/>
      </c>
      <c r="C123" s="14" t="str">
        <f>IF(ISBLANK(H123),"",IF(H123="LAVORO","",VLOOKUP($B123,CLASSI!$B$3:$C$1048576,2,FALSE)))</f>
        <v/>
      </c>
      <c r="D123" s="27" t="str">
        <f t="shared" si="8"/>
        <v/>
      </c>
      <c r="E123" s="27" t="str">
        <f t="shared" si="9"/>
        <v/>
      </c>
      <c r="F123" s="27" t="str">
        <f t="shared" si="10"/>
        <v>CODICE LV</v>
      </c>
      <c r="G123" s="27" t="str">
        <f t="shared" si="11"/>
        <v xml:space="preserve">LAVORO: Posa. Incluso: oneri di fissaggio a pareti/soffitti; oneri di attraversamento strutture.
</v>
      </c>
      <c r="H123" s="9" t="s">
        <v>36</v>
      </c>
      <c r="I123" s="9" t="s">
        <v>169</v>
      </c>
      <c r="J123" s="9" t="s">
        <v>221</v>
      </c>
      <c r="K123" s="64" t="s">
        <v>423</v>
      </c>
      <c r="L123" s="11" t="s">
        <v>81</v>
      </c>
      <c r="M123" s="11" t="s">
        <v>81</v>
      </c>
      <c r="N123" s="11" t="s">
        <v>81</v>
      </c>
      <c r="O123" s="11" t="s">
        <v>81</v>
      </c>
      <c r="P123" s="10" t="str">
        <f>IFERROR(VLOOKUP($B123,[1]Foglio1!$A$6:$D$44904,3,FALSE),"nd")</f>
        <v>nd</v>
      </c>
      <c r="Q123" s="9">
        <v>1</v>
      </c>
      <c r="R123" s="11" t="str">
        <f>IF(H123="LAVORO","nd",IF(VLOOKUP(B123,'DIMENSIONI OP'!A:E,4,FALSE)="","nd",VLOOKUP(B123,'DIMENSIONI OP'!A:E,4,FALSE)))</f>
        <v>nd</v>
      </c>
      <c r="S123" s="9" t="str">
        <f>IF(H123="LAVORO","nd",IF(VLOOKUP(B123,'PRESTAZIONI OP'!A:E,4,FALSE)="","nd",VLOOKUP(B123,'PRESTAZIONI OP'!A:E,4,FALSE)))</f>
        <v>nd</v>
      </c>
      <c r="T123" s="9" t="str">
        <f>IF(H123="LAVORO","nd",IF(VLOOKUP(B123,'PARAM FISICI OP'!A:E,4,FALSE)="","nd",VLOOKUP(B123,'PARAM FISICI OP'!A:E,4,FALSE)))</f>
        <v>nd</v>
      </c>
      <c r="U123" s="11" t="s">
        <v>81</v>
      </c>
      <c r="V123" s="11" t="s">
        <v>419</v>
      </c>
      <c r="W123" s="11" t="s">
        <v>81</v>
      </c>
      <c r="X123" s="11" t="s">
        <v>81</v>
      </c>
      <c r="Y123" s="9" t="s">
        <v>81</v>
      </c>
      <c r="Z123" s="9" t="s">
        <v>81</v>
      </c>
      <c r="AA123" s="9" t="str">
        <f>IF(AND(L123="nd",'DIMENSIONI OP'!E124="",'PRESTAZIONI OP'!E124="",'PARAM FISICI OP'!E124="",Z123="nd"),"nd",
IF(L123="nd","",L123)
&amp;IF('DIMENSIONI OP'!E124="","",IF(L123="nd",'DIMENSIONI OP'!E124,", "&amp;'DIMENSIONI OP'!E124))
&amp;IF('PRESTAZIONI OP'!E124="","",IF(AND(L123="nd",'DIMENSIONI OP'!E124=""),'PRESTAZIONI OP'!E124,", "&amp;'PRESTAZIONI OP'!E124))
&amp;IF('PARAM FISICI OP'!E124="","",IF(AND(L123="nd",'DIMENSIONI OP'!E124="",'PRESTAZIONI OP'!E124=""),'PARAM FISICI OP'!E124,", "&amp;'PARAM FISICI OP'!E124))
&amp;IF(Z123="nd","",IF(AND(L123="nd",'DIMENSIONI OP'!E124="",'PRESTAZIONI OP'!E124="",'PARAM FISICI OP'!E124=""),Z123,", "&amp;Z123)))</f>
        <v>nd</v>
      </c>
      <c r="AB123" s="9" t="s">
        <v>81</v>
      </c>
      <c r="AC123" s="9" t="s">
        <v>81</v>
      </c>
      <c r="AD123" s="9" t="s">
        <v>81</v>
      </c>
      <c r="AE123" s="9" t="s">
        <v>81</v>
      </c>
      <c r="AF123" s="42" t="s">
        <v>81</v>
      </c>
      <c r="AG123" s="42" t="s">
        <v>81</v>
      </c>
      <c r="AH123" s="42" t="s">
        <v>81</v>
      </c>
      <c r="AI123" s="9" t="s">
        <v>81</v>
      </c>
      <c r="AJ123" s="11" t="s">
        <v>485</v>
      </c>
      <c r="AK123" s="11" t="s">
        <v>81</v>
      </c>
      <c r="AL123" s="65" t="s">
        <v>81</v>
      </c>
      <c r="AM123" s="11" t="s">
        <v>81</v>
      </c>
      <c r="AN123" s="24" t="str">
        <f>IFERROR(VLOOKUP($B123,[1]Foglio1!$A$6:$D$44904,4,FALSE),"")</f>
        <v/>
      </c>
      <c r="AO123" s="11" t="s">
        <v>81</v>
      </c>
      <c r="AP123" s="11" t="s">
        <v>81</v>
      </c>
      <c r="AQ123" s="11" t="s">
        <v>81</v>
      </c>
      <c r="AR123" s="11" t="s">
        <v>81</v>
      </c>
    </row>
    <row r="124" spans="1:44" ht="20.100000000000001" customHeight="1" x14ac:dyDescent="0.25">
      <c r="A124" s="43" t="str">
        <f t="shared" si="7"/>
        <v>O_1C.12.020.0010.d</v>
      </c>
      <c r="B124" s="14" t="str">
        <f>IF(ISBLANK(H124),"",IF(H124="LAVORO","",CLASSI!B125))</f>
        <v>1C.12.020.0010.d</v>
      </c>
      <c r="C124" s="14" t="str">
        <f>IF(ISBLANK(H124),"",IF(H124="LAVORO","",VLOOKUP($B124,CLASSI!$B$3:$C$1048576,2,FALSE)))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56 - s = 3,0</v>
      </c>
      <c r="D124" s="27" t="str">
        <f t="shared" si="8"/>
        <v>CODICE OC</v>
      </c>
      <c r="E124" s="27" t="str">
        <f t="shared" si="9"/>
        <v>OPERA: Tubazioni di scarico, giunti saldabili in pead malleabilizzato, finitura colore nero, funzione scarico acque calde civili/industriali. Escluso: saldatura di testa.
COMPONENTI: tubo in polietilene malleabilizzato, colore nero, conforme norme UNI EN 1519, diametro esterno 56 mm, spessore 3,0 mm.
LAVORO: Posa. Incluso: oneri di fissaggio a pareti/soffitti; oneri di attraversamento strutture.
SPECIFICHE TECNICHE: da giuntare con: saldatura di testa/manicotto elettrico/manicotto di dilatazione.</v>
      </c>
      <c r="F124" s="27" t="str">
        <f t="shared" si="10"/>
        <v>CODICE OP</v>
      </c>
      <c r="G124" s="27" t="str">
        <f t="shared" si="11"/>
        <v>OPERA: Tubazioni di scarico, giunti saldabili in pead malleabilizzato, finitura colore nero, funzione scarico acque calde civili/industriali. Escluso: saldatura di testa.
COMPONENTI: tubo in polietilene malleabilizzato, colore nero, conforme norme UNI EN 1519, diametro esterno 56 mm, spessore 3,0 mm.
SPECIFICHE TECNICHE: da giuntare con: saldatura di testa/manicotto elettrico/manicotto di dilatazione.</v>
      </c>
      <c r="H124" s="9" t="s">
        <v>35</v>
      </c>
      <c r="I124" s="9" t="s">
        <v>163</v>
      </c>
      <c r="J124" s="9" t="s">
        <v>207</v>
      </c>
      <c r="K124" s="64" t="s">
        <v>419</v>
      </c>
      <c r="L124" s="11" t="s">
        <v>81</v>
      </c>
      <c r="M124" s="11" t="s">
        <v>460</v>
      </c>
      <c r="N124" s="11" t="s">
        <v>425</v>
      </c>
      <c r="O124" s="11" t="s">
        <v>430</v>
      </c>
      <c r="P124" s="10" t="str">
        <f>IFERROR(VLOOKUP($B124,[1]Foglio1!$A$6:$D$44904,3,FALSE),"nd")</f>
        <v>m</v>
      </c>
      <c r="Q124" s="9">
        <v>1</v>
      </c>
      <c r="R124" s="11" t="str">
        <f>IF(H124="LAVORO","nd",IF(VLOOKUP(B124,'DIMENSIONI OP'!A:E,4,FALSE)="","nd",VLOOKUP(B124,'DIMENSIONI OP'!A:E,4,FALSE)))</f>
        <v>nd</v>
      </c>
      <c r="S124" s="9" t="str">
        <f>IF(H124="LAVORO","nd",IF(VLOOKUP(B124,'PRESTAZIONI OP'!A:E,4,FALSE)="","nd",VLOOKUP(B124,'PRESTAZIONI OP'!A:E,4,FALSE)))</f>
        <v>nd</v>
      </c>
      <c r="T124" s="9" t="str">
        <f>IF(H124="LAVORO","nd",IF(VLOOKUP(B124,'PARAM FISICI OP'!A:E,4,FALSE)="","nd",VLOOKUP(B124,'PARAM FISICI OP'!A:E,4,FALSE)))</f>
        <v>nd</v>
      </c>
      <c r="U124" s="11" t="s">
        <v>445</v>
      </c>
      <c r="V124" s="11" t="s">
        <v>81</v>
      </c>
      <c r="W124" s="11" t="s">
        <v>81</v>
      </c>
      <c r="X124" s="11" t="s">
        <v>538</v>
      </c>
      <c r="Y124" s="9" t="s">
        <v>81</v>
      </c>
      <c r="Z124" s="9" t="s">
        <v>81</v>
      </c>
      <c r="AA124" s="9" t="str">
        <f>IF(AND(L124="nd",'DIMENSIONI OP'!E125="",'PRESTAZIONI OP'!E125="",'PARAM FISICI OP'!E125="",Z124="nd"),"nd",
IF(L124="nd","",L124)
&amp;IF('DIMENSIONI OP'!E125="","",IF(L124="nd",'DIMENSIONI OP'!E125,", "&amp;'DIMENSIONI OP'!E125))
&amp;IF('PRESTAZIONI OP'!E125="","",IF(AND(L124="nd",'DIMENSIONI OP'!E125=""),'PRESTAZIONI OP'!E125,", "&amp;'PRESTAZIONI OP'!E125))
&amp;IF('PARAM FISICI OP'!E125="","",IF(AND(L124="nd",'DIMENSIONI OP'!E125="",'PRESTAZIONI OP'!E125=""),'PARAM FISICI OP'!E125,", "&amp;'PARAM FISICI OP'!E125))
&amp;IF(Z124="nd","",IF(AND(L124="nd",'DIMENSIONI OP'!E125="",'PRESTAZIONI OP'!E125="",'PARAM FISICI OP'!E125=""),Z124,", "&amp;Z124)))</f>
        <v>nd</v>
      </c>
      <c r="AB124" s="9" t="s">
        <v>81</v>
      </c>
      <c r="AC124" s="9" t="s">
        <v>81</v>
      </c>
      <c r="AD124" s="9" t="s">
        <v>81</v>
      </c>
      <c r="AE124" s="9" t="s">
        <v>81</v>
      </c>
      <c r="AF124" s="42" t="s">
        <v>81</v>
      </c>
      <c r="AG124" s="42" t="s">
        <v>81</v>
      </c>
      <c r="AH124" s="42" t="s">
        <v>81</v>
      </c>
      <c r="AI124" s="9" t="s">
        <v>81</v>
      </c>
      <c r="AJ124" s="11" t="s">
        <v>81</v>
      </c>
      <c r="AK124" s="11" t="s">
        <v>467</v>
      </c>
      <c r="AL124" s="65" t="s">
        <v>534</v>
      </c>
      <c r="AM124" s="11" t="s">
        <v>577</v>
      </c>
      <c r="AN124" s="24">
        <f>IFERROR(VLOOKUP($B124,[1]Foglio1!$A$6:$D$44904,4,FALSE),"")</f>
        <v>13.72</v>
      </c>
      <c r="AO124" s="11" t="s">
        <v>81</v>
      </c>
      <c r="AP124" s="11" t="s">
        <v>81</v>
      </c>
      <c r="AQ124" s="11" t="s">
        <v>81</v>
      </c>
      <c r="AR124" s="11" t="s">
        <v>81</v>
      </c>
    </row>
    <row r="125" spans="1:44" ht="20.100000000000001" customHeight="1" x14ac:dyDescent="0.25">
      <c r="A125" s="43" t="str">
        <f t="shared" si="7"/>
        <v>L_1C.12.020.0010.d</v>
      </c>
      <c r="B125" s="14" t="str">
        <f>IF(ISBLANK(H125),"",IF(H125="LAVORO","",CLASSI!B126))</f>
        <v/>
      </c>
      <c r="C125" s="14" t="str">
        <f>IF(ISBLANK(H125),"",IF(H125="LAVORO","",VLOOKUP($B125,CLASSI!$B$3:$C$1048576,2,FALSE)))</f>
        <v/>
      </c>
      <c r="D125" s="27" t="str">
        <f t="shared" si="8"/>
        <v/>
      </c>
      <c r="E125" s="27" t="str">
        <f t="shared" si="9"/>
        <v/>
      </c>
      <c r="F125" s="27" t="str">
        <f t="shared" si="10"/>
        <v>CODICE LV</v>
      </c>
      <c r="G125" s="27" t="str">
        <f t="shared" si="11"/>
        <v xml:space="preserve">LAVORO: Posa. Incluso: oneri di fissaggio a pareti/soffitti; oneri di attraversamento strutture.
</v>
      </c>
      <c r="H125" s="9" t="s">
        <v>36</v>
      </c>
      <c r="I125" s="9" t="s">
        <v>169</v>
      </c>
      <c r="J125" s="9" t="s">
        <v>221</v>
      </c>
      <c r="K125" s="64" t="s">
        <v>423</v>
      </c>
      <c r="L125" s="11" t="s">
        <v>81</v>
      </c>
      <c r="M125" s="11" t="s">
        <v>81</v>
      </c>
      <c r="N125" s="11" t="s">
        <v>81</v>
      </c>
      <c r="O125" s="11" t="s">
        <v>81</v>
      </c>
      <c r="P125" s="10" t="str">
        <f>IFERROR(VLOOKUP($B125,[1]Foglio1!$A$6:$D$44904,3,FALSE),"nd")</f>
        <v>nd</v>
      </c>
      <c r="Q125" s="9">
        <v>1</v>
      </c>
      <c r="R125" s="11" t="str">
        <f>IF(H125="LAVORO","nd",IF(VLOOKUP(B125,'DIMENSIONI OP'!A:E,4,FALSE)="","nd",VLOOKUP(B125,'DIMENSIONI OP'!A:E,4,FALSE)))</f>
        <v>nd</v>
      </c>
      <c r="S125" s="9" t="str">
        <f>IF(H125="LAVORO","nd",IF(VLOOKUP(B125,'PRESTAZIONI OP'!A:E,4,FALSE)="","nd",VLOOKUP(B125,'PRESTAZIONI OP'!A:E,4,FALSE)))</f>
        <v>nd</v>
      </c>
      <c r="T125" s="9" t="str">
        <f>IF(H125="LAVORO","nd",IF(VLOOKUP(B125,'PARAM FISICI OP'!A:E,4,FALSE)="","nd",VLOOKUP(B125,'PARAM FISICI OP'!A:E,4,FALSE)))</f>
        <v>nd</v>
      </c>
      <c r="U125" s="11" t="s">
        <v>81</v>
      </c>
      <c r="V125" s="11" t="s">
        <v>419</v>
      </c>
      <c r="W125" s="11" t="s">
        <v>81</v>
      </c>
      <c r="X125" s="11" t="s">
        <v>81</v>
      </c>
      <c r="Y125" s="9" t="s">
        <v>81</v>
      </c>
      <c r="Z125" s="9" t="s">
        <v>81</v>
      </c>
      <c r="AA125" s="9" t="str">
        <f>IF(AND(L125="nd",'DIMENSIONI OP'!E126="",'PRESTAZIONI OP'!E126="",'PARAM FISICI OP'!E126="",Z125="nd"),"nd",
IF(L125="nd","",L125)
&amp;IF('DIMENSIONI OP'!E126="","",IF(L125="nd",'DIMENSIONI OP'!E126,", "&amp;'DIMENSIONI OP'!E126))
&amp;IF('PRESTAZIONI OP'!E126="","",IF(AND(L125="nd",'DIMENSIONI OP'!E126=""),'PRESTAZIONI OP'!E126,", "&amp;'PRESTAZIONI OP'!E126))
&amp;IF('PARAM FISICI OP'!E126="","",IF(AND(L125="nd",'DIMENSIONI OP'!E126="",'PRESTAZIONI OP'!E126=""),'PARAM FISICI OP'!E126,", "&amp;'PARAM FISICI OP'!E126))
&amp;IF(Z125="nd","",IF(AND(L125="nd",'DIMENSIONI OP'!E126="",'PRESTAZIONI OP'!E126="",'PARAM FISICI OP'!E126=""),Z125,", "&amp;Z125)))</f>
        <v>nd</v>
      </c>
      <c r="AB125" s="9" t="s">
        <v>81</v>
      </c>
      <c r="AC125" s="9" t="s">
        <v>81</v>
      </c>
      <c r="AD125" s="9" t="s">
        <v>81</v>
      </c>
      <c r="AE125" s="9" t="s">
        <v>81</v>
      </c>
      <c r="AF125" s="42" t="s">
        <v>81</v>
      </c>
      <c r="AG125" s="42" t="s">
        <v>81</v>
      </c>
      <c r="AH125" s="42" t="s">
        <v>81</v>
      </c>
      <c r="AI125" s="9" t="s">
        <v>81</v>
      </c>
      <c r="AJ125" s="11" t="s">
        <v>485</v>
      </c>
      <c r="AK125" s="11" t="s">
        <v>81</v>
      </c>
      <c r="AL125" s="65" t="s">
        <v>81</v>
      </c>
      <c r="AM125" s="11" t="s">
        <v>81</v>
      </c>
      <c r="AN125" s="24" t="str">
        <f>IFERROR(VLOOKUP($B125,[1]Foglio1!$A$6:$D$44904,4,FALSE),"")</f>
        <v/>
      </c>
      <c r="AO125" s="11" t="s">
        <v>81</v>
      </c>
      <c r="AP125" s="11" t="s">
        <v>81</v>
      </c>
      <c r="AQ125" s="11" t="s">
        <v>81</v>
      </c>
      <c r="AR125" s="11" t="s">
        <v>81</v>
      </c>
    </row>
    <row r="126" spans="1:44" ht="20.100000000000001" customHeight="1" x14ac:dyDescent="0.25">
      <c r="A126" s="43" t="str">
        <f t="shared" si="7"/>
        <v>O_1C.12.020.0010.e</v>
      </c>
      <c r="B126" s="14" t="str">
        <f>IF(ISBLANK(H126),"",IF(H126="LAVORO","",CLASSI!B127))</f>
        <v>1C.12.020.0010.e</v>
      </c>
      <c r="C126" s="14" t="str">
        <f>IF(ISBLANK(H126),"",IF(H126="LAVORO","",VLOOKUP($B126,CLASSI!$B$3:$C$1048576,2,FALSE)))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63 - s = 3,0</v>
      </c>
      <c r="D126" s="27" t="str">
        <f t="shared" si="8"/>
        <v>CODICE OC</v>
      </c>
      <c r="E126" s="27" t="str">
        <f t="shared" si="9"/>
        <v>OPERA: Tubazioni di scarico, giunti saldabili in pead malleabilizzato, finitura colore nero, funzione scarico acque calde civili/industriali. Escluso: saldatura di testa.
COMPONENTI: tubo in polietilene malleabilizzato, colore nero, conforme norme UNI EN 1519, diametro esterno 63 mm, spessore 3,0 mm.
LAVORO: Posa. Incluso: oneri di fissaggio a pareti/soffitti; oneri di attraversamento strutture.
SPECIFICHE TECNICHE: da giuntare con: saldatura di testa/manicotto elettrico/manicotto di dilatazione.</v>
      </c>
      <c r="F126" s="27" t="str">
        <f t="shared" si="10"/>
        <v>CODICE OP</v>
      </c>
      <c r="G126" s="27" t="str">
        <f t="shared" si="11"/>
        <v>OPERA: Tubazioni di scarico, giunti saldabili in pead malleabilizzato, finitura colore nero, funzione scarico acque calde civili/industriali. Escluso: saldatura di testa.
COMPONENTI: tubo in polietilene malleabilizzato, colore nero, conforme norme UNI EN 1519, diametro esterno 63 mm, spessore 3,0 mm.
SPECIFICHE TECNICHE: da giuntare con: saldatura di testa/manicotto elettrico/manicotto di dilatazione.</v>
      </c>
      <c r="H126" s="9" t="s">
        <v>35</v>
      </c>
      <c r="I126" s="9" t="s">
        <v>163</v>
      </c>
      <c r="J126" s="9" t="s">
        <v>207</v>
      </c>
      <c r="K126" s="64" t="s">
        <v>419</v>
      </c>
      <c r="L126" s="11" t="s">
        <v>81</v>
      </c>
      <c r="M126" s="11" t="s">
        <v>460</v>
      </c>
      <c r="N126" s="11" t="s">
        <v>425</v>
      </c>
      <c r="O126" s="11" t="s">
        <v>430</v>
      </c>
      <c r="P126" s="10" t="str">
        <f>IFERROR(VLOOKUP($B126,[1]Foglio1!$A$6:$D$44904,3,FALSE),"nd")</f>
        <v>m</v>
      </c>
      <c r="Q126" s="9">
        <v>1</v>
      </c>
      <c r="R126" s="11" t="str">
        <f>IF(H126="LAVORO","nd",IF(VLOOKUP(B126,'DIMENSIONI OP'!A:E,4,FALSE)="","nd",VLOOKUP(B126,'DIMENSIONI OP'!A:E,4,FALSE)))</f>
        <v>nd</v>
      </c>
      <c r="S126" s="9" t="str">
        <f>IF(H126="LAVORO","nd",IF(VLOOKUP(B126,'PRESTAZIONI OP'!A:E,4,FALSE)="","nd",VLOOKUP(B126,'PRESTAZIONI OP'!A:E,4,FALSE)))</f>
        <v>nd</v>
      </c>
      <c r="T126" s="9" t="str">
        <f>IF(H126="LAVORO","nd",IF(VLOOKUP(B126,'PARAM FISICI OP'!A:E,4,FALSE)="","nd",VLOOKUP(B126,'PARAM FISICI OP'!A:E,4,FALSE)))</f>
        <v>nd</v>
      </c>
      <c r="U126" s="11" t="s">
        <v>445</v>
      </c>
      <c r="V126" s="11" t="s">
        <v>81</v>
      </c>
      <c r="W126" s="11" t="s">
        <v>81</v>
      </c>
      <c r="X126" s="11" t="s">
        <v>539</v>
      </c>
      <c r="Y126" s="9" t="s">
        <v>81</v>
      </c>
      <c r="Z126" s="9" t="s">
        <v>81</v>
      </c>
      <c r="AA126" s="9" t="str">
        <f>IF(AND(L126="nd",'DIMENSIONI OP'!E127="",'PRESTAZIONI OP'!E127="",'PARAM FISICI OP'!E127="",Z126="nd"),"nd",
IF(L126="nd","",L126)
&amp;IF('DIMENSIONI OP'!E127="","",IF(L126="nd",'DIMENSIONI OP'!E127,", "&amp;'DIMENSIONI OP'!E127))
&amp;IF('PRESTAZIONI OP'!E127="","",IF(AND(L126="nd",'DIMENSIONI OP'!E127=""),'PRESTAZIONI OP'!E127,", "&amp;'PRESTAZIONI OP'!E127))
&amp;IF('PARAM FISICI OP'!E127="","",IF(AND(L126="nd",'DIMENSIONI OP'!E127="",'PRESTAZIONI OP'!E127=""),'PARAM FISICI OP'!E127,", "&amp;'PARAM FISICI OP'!E127))
&amp;IF(Z126="nd","",IF(AND(L126="nd",'DIMENSIONI OP'!E127="",'PRESTAZIONI OP'!E127="",'PARAM FISICI OP'!E127=""),Z126,", "&amp;Z126)))</f>
        <v>nd</v>
      </c>
      <c r="AB126" s="9" t="s">
        <v>81</v>
      </c>
      <c r="AC126" s="9" t="s">
        <v>81</v>
      </c>
      <c r="AD126" s="9" t="s">
        <v>81</v>
      </c>
      <c r="AE126" s="9" t="s">
        <v>81</v>
      </c>
      <c r="AF126" s="42" t="s">
        <v>81</v>
      </c>
      <c r="AG126" s="42" t="s">
        <v>81</v>
      </c>
      <c r="AH126" s="42" t="s">
        <v>81</v>
      </c>
      <c r="AI126" s="9" t="s">
        <v>81</v>
      </c>
      <c r="AJ126" s="11" t="s">
        <v>81</v>
      </c>
      <c r="AK126" s="11" t="s">
        <v>467</v>
      </c>
      <c r="AL126" s="65" t="s">
        <v>534</v>
      </c>
      <c r="AM126" s="11" t="s">
        <v>577</v>
      </c>
      <c r="AN126" s="24">
        <f>IFERROR(VLOOKUP($B126,[1]Foglio1!$A$6:$D$44904,4,FALSE),"")</f>
        <v>13.83</v>
      </c>
      <c r="AO126" s="11" t="s">
        <v>81</v>
      </c>
      <c r="AP126" s="11" t="s">
        <v>81</v>
      </c>
      <c r="AQ126" s="11" t="s">
        <v>81</v>
      </c>
      <c r="AR126" s="11" t="s">
        <v>81</v>
      </c>
    </row>
    <row r="127" spans="1:44" ht="20.100000000000001" customHeight="1" x14ac:dyDescent="0.25">
      <c r="A127" s="43" t="str">
        <f t="shared" si="7"/>
        <v>L_1C.12.020.0010.e</v>
      </c>
      <c r="B127" s="14" t="str">
        <f>IF(ISBLANK(H127),"",IF(H127="LAVORO","",CLASSI!B128))</f>
        <v/>
      </c>
      <c r="C127" s="14" t="str">
        <f>IF(ISBLANK(H127),"",IF(H127="LAVORO","",VLOOKUP($B127,CLASSI!$B$3:$C$1048576,2,FALSE)))</f>
        <v/>
      </c>
      <c r="D127" s="27" t="str">
        <f t="shared" si="8"/>
        <v/>
      </c>
      <c r="E127" s="27" t="str">
        <f t="shared" si="9"/>
        <v/>
      </c>
      <c r="F127" s="27" t="str">
        <f t="shared" si="10"/>
        <v>CODICE LV</v>
      </c>
      <c r="G127" s="27" t="str">
        <f t="shared" si="11"/>
        <v xml:space="preserve">LAVORO: Posa. Incluso: oneri di fissaggio a pareti/soffitti; oneri di attraversamento strutture.
</v>
      </c>
      <c r="H127" s="9" t="s">
        <v>36</v>
      </c>
      <c r="I127" s="9" t="s">
        <v>169</v>
      </c>
      <c r="J127" s="9" t="s">
        <v>221</v>
      </c>
      <c r="K127" s="64" t="s">
        <v>423</v>
      </c>
      <c r="L127" s="11" t="s">
        <v>81</v>
      </c>
      <c r="M127" s="11" t="s">
        <v>81</v>
      </c>
      <c r="N127" s="11" t="s">
        <v>81</v>
      </c>
      <c r="O127" s="11" t="s">
        <v>81</v>
      </c>
      <c r="P127" s="10" t="str">
        <f>IFERROR(VLOOKUP($B127,[1]Foglio1!$A$6:$D$44904,3,FALSE),"nd")</f>
        <v>nd</v>
      </c>
      <c r="Q127" s="9">
        <v>1</v>
      </c>
      <c r="R127" s="11" t="str">
        <f>IF(H127="LAVORO","nd",IF(VLOOKUP(B127,'DIMENSIONI OP'!A:E,4,FALSE)="","nd",VLOOKUP(B127,'DIMENSIONI OP'!A:E,4,FALSE)))</f>
        <v>nd</v>
      </c>
      <c r="S127" s="9" t="str">
        <f>IF(H127="LAVORO","nd",IF(VLOOKUP(B127,'PRESTAZIONI OP'!A:E,4,FALSE)="","nd",VLOOKUP(B127,'PRESTAZIONI OP'!A:E,4,FALSE)))</f>
        <v>nd</v>
      </c>
      <c r="T127" s="9" t="str">
        <f>IF(H127="LAVORO","nd",IF(VLOOKUP(B127,'PARAM FISICI OP'!A:E,4,FALSE)="","nd",VLOOKUP(B127,'PARAM FISICI OP'!A:E,4,FALSE)))</f>
        <v>nd</v>
      </c>
      <c r="U127" s="11" t="s">
        <v>81</v>
      </c>
      <c r="V127" s="11" t="s">
        <v>419</v>
      </c>
      <c r="W127" s="11" t="s">
        <v>81</v>
      </c>
      <c r="X127" s="11" t="s">
        <v>81</v>
      </c>
      <c r="Y127" s="9" t="s">
        <v>81</v>
      </c>
      <c r="Z127" s="9" t="s">
        <v>81</v>
      </c>
      <c r="AA127" s="9" t="str">
        <f>IF(AND(L127="nd",'DIMENSIONI OP'!E128="",'PRESTAZIONI OP'!E128="",'PARAM FISICI OP'!E128="",Z127="nd"),"nd",
IF(L127="nd","",L127)
&amp;IF('DIMENSIONI OP'!E128="","",IF(L127="nd",'DIMENSIONI OP'!E128,", "&amp;'DIMENSIONI OP'!E128))
&amp;IF('PRESTAZIONI OP'!E128="","",IF(AND(L127="nd",'DIMENSIONI OP'!E128=""),'PRESTAZIONI OP'!E128,", "&amp;'PRESTAZIONI OP'!E128))
&amp;IF('PARAM FISICI OP'!E128="","",IF(AND(L127="nd",'DIMENSIONI OP'!E128="",'PRESTAZIONI OP'!E128=""),'PARAM FISICI OP'!E128,", "&amp;'PARAM FISICI OP'!E128))
&amp;IF(Z127="nd","",IF(AND(L127="nd",'DIMENSIONI OP'!E128="",'PRESTAZIONI OP'!E128="",'PARAM FISICI OP'!E128=""),Z127,", "&amp;Z127)))</f>
        <v>nd</v>
      </c>
      <c r="AB127" s="9" t="s">
        <v>81</v>
      </c>
      <c r="AC127" s="9" t="s">
        <v>81</v>
      </c>
      <c r="AD127" s="9" t="s">
        <v>81</v>
      </c>
      <c r="AE127" s="9" t="s">
        <v>81</v>
      </c>
      <c r="AF127" s="42" t="s">
        <v>81</v>
      </c>
      <c r="AG127" s="42" t="s">
        <v>81</v>
      </c>
      <c r="AH127" s="42" t="s">
        <v>81</v>
      </c>
      <c r="AI127" s="9" t="s">
        <v>81</v>
      </c>
      <c r="AJ127" s="11" t="s">
        <v>485</v>
      </c>
      <c r="AK127" s="11" t="s">
        <v>81</v>
      </c>
      <c r="AL127" s="65" t="s">
        <v>81</v>
      </c>
      <c r="AM127" s="11" t="s">
        <v>81</v>
      </c>
      <c r="AN127" s="24" t="str">
        <f>IFERROR(VLOOKUP($B127,[1]Foglio1!$A$6:$D$44904,4,FALSE),"")</f>
        <v/>
      </c>
      <c r="AO127" s="11" t="s">
        <v>81</v>
      </c>
      <c r="AP127" s="11" t="s">
        <v>81</v>
      </c>
      <c r="AQ127" s="11" t="s">
        <v>81</v>
      </c>
      <c r="AR127" s="11" t="s">
        <v>81</v>
      </c>
    </row>
    <row r="128" spans="1:44" ht="20.100000000000001" customHeight="1" x14ac:dyDescent="0.25">
      <c r="A128" s="43" t="str">
        <f t="shared" si="7"/>
        <v>O_1C.12.020.0010.f</v>
      </c>
      <c r="B128" s="14" t="str">
        <f>IF(ISBLANK(H128),"",IF(H128="LAVORO","",CLASSI!B129))</f>
        <v>1C.12.020.0010.f</v>
      </c>
      <c r="C128" s="14" t="str">
        <f>IF(ISBLANK(H128),"",IF(H128="LAVORO","",VLOOKUP($B128,CLASSI!$B$3:$C$1048576,2,FALSE)))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75 - s = 3,0</v>
      </c>
      <c r="D128" s="27" t="str">
        <f t="shared" si="8"/>
        <v>CODICE OC</v>
      </c>
      <c r="E128" s="27" t="str">
        <f t="shared" si="9"/>
        <v>OPERA: Tubazioni di scarico, giunti saldabili in pead malleabilizzato, finitura colore nero, funzione scarico acque calde civili/industriali. Escluso: saldatura di testa.
COMPONENTI: tubo in polietilene malleabilizzato, colore nero, conforme norme UNI EN 1519, diametro esterno 75 mm, spessore 3,0 mm.
LAVORO: Posa. Incluso: oneri di fissaggio a pareti/soffitti; oneri di attraversamento strutture.
SPECIFICHE TECNICHE: da giuntare con: saldatura di testa/manicotto elettrico/manicotto di dilatazione.</v>
      </c>
      <c r="F128" s="27" t="str">
        <f t="shared" si="10"/>
        <v>CODICE OP</v>
      </c>
      <c r="G128" s="27" t="str">
        <f t="shared" si="11"/>
        <v>OPERA: Tubazioni di scarico, giunti saldabili in pead malleabilizzato, finitura colore nero, funzione scarico acque calde civili/industriali. Escluso: saldatura di testa.
COMPONENTI: tubo in polietilene malleabilizzato, colore nero, conforme norme UNI EN 1519, diametro esterno 75 mm, spessore 3,0 mm.
SPECIFICHE TECNICHE: da giuntare con: saldatura di testa/manicotto elettrico/manicotto di dilatazione.</v>
      </c>
      <c r="H128" s="9" t="s">
        <v>35</v>
      </c>
      <c r="I128" s="9" t="s">
        <v>163</v>
      </c>
      <c r="J128" s="9" t="s">
        <v>207</v>
      </c>
      <c r="K128" s="64" t="s">
        <v>419</v>
      </c>
      <c r="L128" s="11" t="s">
        <v>81</v>
      </c>
      <c r="M128" s="11" t="s">
        <v>460</v>
      </c>
      <c r="N128" s="11" t="s">
        <v>425</v>
      </c>
      <c r="O128" s="11" t="s">
        <v>430</v>
      </c>
      <c r="P128" s="10" t="str">
        <f>IFERROR(VLOOKUP($B128,[1]Foglio1!$A$6:$D$44904,3,FALSE),"nd")</f>
        <v>m</v>
      </c>
      <c r="Q128" s="9">
        <v>1</v>
      </c>
      <c r="R128" s="11" t="str">
        <f>IF(H128="LAVORO","nd",IF(VLOOKUP(B128,'DIMENSIONI OP'!A:E,4,FALSE)="","nd",VLOOKUP(B128,'DIMENSIONI OP'!A:E,4,FALSE)))</f>
        <v>nd</v>
      </c>
      <c r="S128" s="9" t="str">
        <f>IF(H128="LAVORO","nd",IF(VLOOKUP(B128,'PRESTAZIONI OP'!A:E,4,FALSE)="","nd",VLOOKUP(B128,'PRESTAZIONI OP'!A:E,4,FALSE)))</f>
        <v>nd</v>
      </c>
      <c r="T128" s="9" t="str">
        <f>IF(H128="LAVORO","nd",IF(VLOOKUP(B128,'PARAM FISICI OP'!A:E,4,FALSE)="","nd",VLOOKUP(B128,'PARAM FISICI OP'!A:E,4,FALSE)))</f>
        <v>nd</v>
      </c>
      <c r="U128" s="11" t="s">
        <v>445</v>
      </c>
      <c r="V128" s="11" t="s">
        <v>81</v>
      </c>
      <c r="W128" s="11" t="s">
        <v>81</v>
      </c>
      <c r="X128" s="11" t="s">
        <v>540</v>
      </c>
      <c r="Y128" s="9" t="s">
        <v>81</v>
      </c>
      <c r="Z128" s="9" t="s">
        <v>81</v>
      </c>
      <c r="AA128" s="9" t="str">
        <f>IF(AND(L128="nd",'DIMENSIONI OP'!E129="",'PRESTAZIONI OP'!E129="",'PARAM FISICI OP'!E129="",Z128="nd"),"nd",
IF(L128="nd","",L128)
&amp;IF('DIMENSIONI OP'!E129="","",IF(L128="nd",'DIMENSIONI OP'!E129,", "&amp;'DIMENSIONI OP'!E129))
&amp;IF('PRESTAZIONI OP'!E129="","",IF(AND(L128="nd",'DIMENSIONI OP'!E129=""),'PRESTAZIONI OP'!E129,", "&amp;'PRESTAZIONI OP'!E129))
&amp;IF('PARAM FISICI OP'!E129="","",IF(AND(L128="nd",'DIMENSIONI OP'!E129="",'PRESTAZIONI OP'!E129=""),'PARAM FISICI OP'!E129,", "&amp;'PARAM FISICI OP'!E129))
&amp;IF(Z128="nd","",IF(AND(L128="nd",'DIMENSIONI OP'!E129="",'PRESTAZIONI OP'!E129="",'PARAM FISICI OP'!E129=""),Z128,", "&amp;Z128)))</f>
        <v>nd</v>
      </c>
      <c r="AB128" s="9" t="s">
        <v>81</v>
      </c>
      <c r="AC128" s="9" t="s">
        <v>81</v>
      </c>
      <c r="AD128" s="9" t="s">
        <v>81</v>
      </c>
      <c r="AE128" s="9" t="s">
        <v>81</v>
      </c>
      <c r="AF128" s="42" t="s">
        <v>81</v>
      </c>
      <c r="AG128" s="42" t="s">
        <v>81</v>
      </c>
      <c r="AH128" s="42" t="s">
        <v>81</v>
      </c>
      <c r="AI128" s="9" t="s">
        <v>81</v>
      </c>
      <c r="AJ128" s="11" t="s">
        <v>81</v>
      </c>
      <c r="AK128" s="11" t="s">
        <v>467</v>
      </c>
      <c r="AL128" s="65" t="s">
        <v>534</v>
      </c>
      <c r="AM128" s="11" t="s">
        <v>577</v>
      </c>
      <c r="AN128" s="24">
        <f>IFERROR(VLOOKUP($B128,[1]Foglio1!$A$6:$D$44904,4,FALSE),"")</f>
        <v>15.57</v>
      </c>
      <c r="AO128" s="11" t="s">
        <v>81</v>
      </c>
      <c r="AP128" s="11" t="s">
        <v>81</v>
      </c>
      <c r="AQ128" s="11" t="s">
        <v>81</v>
      </c>
      <c r="AR128" s="11" t="s">
        <v>81</v>
      </c>
    </row>
    <row r="129" spans="1:44" ht="20.100000000000001" customHeight="1" x14ac:dyDescent="0.25">
      <c r="A129" s="43" t="str">
        <f t="shared" si="7"/>
        <v>L_1C.12.020.0010.f</v>
      </c>
      <c r="B129" s="14" t="str">
        <f>IF(ISBLANK(H129),"",IF(H129="LAVORO","",CLASSI!B130))</f>
        <v/>
      </c>
      <c r="C129" s="14" t="str">
        <f>IF(ISBLANK(H129),"",IF(H129="LAVORO","",VLOOKUP($B129,CLASSI!$B$3:$C$1048576,2,FALSE)))</f>
        <v/>
      </c>
      <c r="D129" s="27" t="str">
        <f t="shared" si="8"/>
        <v/>
      </c>
      <c r="E129" s="27" t="str">
        <f t="shared" si="9"/>
        <v/>
      </c>
      <c r="F129" s="27" t="str">
        <f t="shared" si="10"/>
        <v>CODICE LV</v>
      </c>
      <c r="G129" s="27" t="str">
        <f t="shared" si="11"/>
        <v xml:space="preserve">LAVORO: Posa. Incluso: oneri di fissaggio a pareti/soffitti; oneri di attraversamento strutture.
</v>
      </c>
      <c r="H129" s="9" t="s">
        <v>36</v>
      </c>
      <c r="I129" s="9" t="s">
        <v>169</v>
      </c>
      <c r="J129" s="9" t="s">
        <v>221</v>
      </c>
      <c r="K129" s="64" t="s">
        <v>423</v>
      </c>
      <c r="L129" s="11" t="s">
        <v>81</v>
      </c>
      <c r="M129" s="11" t="s">
        <v>81</v>
      </c>
      <c r="N129" s="11" t="s">
        <v>81</v>
      </c>
      <c r="O129" s="11" t="s">
        <v>81</v>
      </c>
      <c r="P129" s="10" t="str">
        <f>IFERROR(VLOOKUP($B129,[1]Foglio1!$A$6:$D$44904,3,FALSE),"nd")</f>
        <v>nd</v>
      </c>
      <c r="Q129" s="9">
        <v>1</v>
      </c>
      <c r="R129" s="11" t="str">
        <f>IF(H129="LAVORO","nd",IF(VLOOKUP(B129,'DIMENSIONI OP'!A:E,4,FALSE)="","nd",VLOOKUP(B129,'DIMENSIONI OP'!A:E,4,FALSE)))</f>
        <v>nd</v>
      </c>
      <c r="S129" s="9" t="str">
        <f>IF(H129="LAVORO","nd",IF(VLOOKUP(B129,'PRESTAZIONI OP'!A:E,4,FALSE)="","nd",VLOOKUP(B129,'PRESTAZIONI OP'!A:E,4,FALSE)))</f>
        <v>nd</v>
      </c>
      <c r="T129" s="9" t="str">
        <f>IF(H129="LAVORO","nd",IF(VLOOKUP(B129,'PARAM FISICI OP'!A:E,4,FALSE)="","nd",VLOOKUP(B129,'PARAM FISICI OP'!A:E,4,FALSE)))</f>
        <v>nd</v>
      </c>
      <c r="U129" s="11" t="s">
        <v>81</v>
      </c>
      <c r="V129" s="11" t="s">
        <v>419</v>
      </c>
      <c r="W129" s="11" t="s">
        <v>81</v>
      </c>
      <c r="X129" s="11" t="s">
        <v>81</v>
      </c>
      <c r="Y129" s="9" t="s">
        <v>81</v>
      </c>
      <c r="Z129" s="9" t="s">
        <v>81</v>
      </c>
      <c r="AA129" s="9" t="str">
        <f>IF(AND(L129="nd",'DIMENSIONI OP'!E130="",'PRESTAZIONI OP'!E130="",'PARAM FISICI OP'!E130="",Z129="nd"),"nd",
IF(L129="nd","",L129)
&amp;IF('DIMENSIONI OP'!E130="","",IF(L129="nd",'DIMENSIONI OP'!E130,", "&amp;'DIMENSIONI OP'!E130))
&amp;IF('PRESTAZIONI OP'!E130="","",IF(AND(L129="nd",'DIMENSIONI OP'!E130=""),'PRESTAZIONI OP'!E130,", "&amp;'PRESTAZIONI OP'!E130))
&amp;IF('PARAM FISICI OP'!E130="","",IF(AND(L129="nd",'DIMENSIONI OP'!E130="",'PRESTAZIONI OP'!E130=""),'PARAM FISICI OP'!E130,", "&amp;'PARAM FISICI OP'!E130))
&amp;IF(Z129="nd","",IF(AND(L129="nd",'DIMENSIONI OP'!E130="",'PRESTAZIONI OP'!E130="",'PARAM FISICI OP'!E130=""),Z129,", "&amp;Z129)))</f>
        <v>nd</v>
      </c>
      <c r="AB129" s="9" t="s">
        <v>81</v>
      </c>
      <c r="AC129" s="9" t="s">
        <v>81</v>
      </c>
      <c r="AD129" s="9" t="s">
        <v>81</v>
      </c>
      <c r="AE129" s="9" t="s">
        <v>81</v>
      </c>
      <c r="AF129" s="42" t="s">
        <v>81</v>
      </c>
      <c r="AG129" s="42" t="s">
        <v>81</v>
      </c>
      <c r="AH129" s="42" t="s">
        <v>81</v>
      </c>
      <c r="AI129" s="9" t="s">
        <v>81</v>
      </c>
      <c r="AJ129" s="11" t="s">
        <v>485</v>
      </c>
      <c r="AK129" s="11" t="s">
        <v>81</v>
      </c>
      <c r="AL129" s="65" t="s">
        <v>81</v>
      </c>
      <c r="AM129" s="11" t="s">
        <v>81</v>
      </c>
      <c r="AN129" s="24" t="str">
        <f>IFERROR(VLOOKUP($B129,[1]Foglio1!$A$6:$D$44904,4,FALSE),"")</f>
        <v/>
      </c>
      <c r="AO129" s="11" t="s">
        <v>81</v>
      </c>
      <c r="AP129" s="11" t="s">
        <v>81</v>
      </c>
      <c r="AQ129" s="11" t="s">
        <v>81</v>
      </c>
      <c r="AR129" s="11" t="s">
        <v>81</v>
      </c>
    </row>
    <row r="130" spans="1:44" ht="20.100000000000001" customHeight="1" x14ac:dyDescent="0.25">
      <c r="A130" s="43" t="str">
        <f t="shared" si="7"/>
        <v>O_1C.12.020.0010.g</v>
      </c>
      <c r="B130" s="14" t="str">
        <f>IF(ISBLANK(H130),"",IF(H130="LAVORO","",CLASSI!B131))</f>
        <v>1C.12.020.0010.g</v>
      </c>
      <c r="C130" s="14" t="str">
        <f>IF(ISBLANK(H130),"",IF(H130="LAVORO","",VLOOKUP($B130,CLASSI!$B$3:$C$1048576,2,FALSE)))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90 - s = 3,5</v>
      </c>
      <c r="D130" s="27" t="str">
        <f t="shared" si="8"/>
        <v>CODICE OC</v>
      </c>
      <c r="E130" s="27" t="str">
        <f t="shared" si="9"/>
        <v>OPERA: Tubazioni di scarico, giunti saldabili in pead malleabilizzato, finitura colore nero, funzione scarico acque calde civili/industriali. Escluso: saldatura di testa.
COMPONENTI: tubo in polietilene malleabilizzato, colore nero, conforme norme UNI EN 1519, diametro esterno 90 mm, spessore 3,5 mm.
LAVORO: Posa. Incluso: oneri di fissaggio a pareti/soffitti; oneri di attraversamento strutture.
SPECIFICHE TECNICHE: da giuntare con: saldatura di testa/manicotto elettrico/manicotto di dilatazione.</v>
      </c>
      <c r="F130" s="27" t="str">
        <f t="shared" si="10"/>
        <v>CODICE OP</v>
      </c>
      <c r="G130" s="27" t="str">
        <f t="shared" si="11"/>
        <v>OPERA: Tubazioni di scarico, giunti saldabili in pead malleabilizzato, finitura colore nero, funzione scarico acque calde civili/industriali. Escluso: saldatura di testa.
COMPONENTI: tubo in polietilene malleabilizzato, colore nero, conforme norme UNI EN 1519, diametro esterno 90 mm, spessore 3,5 mm.
SPECIFICHE TECNICHE: da giuntare con: saldatura di testa/manicotto elettrico/manicotto di dilatazione.</v>
      </c>
      <c r="H130" s="9" t="s">
        <v>35</v>
      </c>
      <c r="I130" s="9" t="s">
        <v>163</v>
      </c>
      <c r="J130" s="9" t="s">
        <v>207</v>
      </c>
      <c r="K130" s="64" t="s">
        <v>419</v>
      </c>
      <c r="L130" s="11" t="s">
        <v>81</v>
      </c>
      <c r="M130" s="11" t="s">
        <v>460</v>
      </c>
      <c r="N130" s="11" t="s">
        <v>425</v>
      </c>
      <c r="O130" s="11" t="s">
        <v>430</v>
      </c>
      <c r="P130" s="10" t="str">
        <f>IFERROR(VLOOKUP($B130,[1]Foglio1!$A$6:$D$44904,3,FALSE),"nd")</f>
        <v>m</v>
      </c>
      <c r="Q130" s="9">
        <v>1</v>
      </c>
      <c r="R130" s="11" t="str">
        <f>IF(H130="LAVORO","nd",IF(VLOOKUP(B130,'DIMENSIONI OP'!A:E,4,FALSE)="","nd",VLOOKUP(B130,'DIMENSIONI OP'!A:E,4,FALSE)))</f>
        <v>nd</v>
      </c>
      <c r="S130" s="9" t="str">
        <f>IF(H130="LAVORO","nd",IF(VLOOKUP(B130,'PRESTAZIONI OP'!A:E,4,FALSE)="","nd",VLOOKUP(B130,'PRESTAZIONI OP'!A:E,4,FALSE)))</f>
        <v>nd</v>
      </c>
      <c r="T130" s="9" t="str">
        <f>IF(H130="LAVORO","nd",IF(VLOOKUP(B130,'PARAM FISICI OP'!A:E,4,FALSE)="","nd",VLOOKUP(B130,'PARAM FISICI OP'!A:E,4,FALSE)))</f>
        <v>nd</v>
      </c>
      <c r="U130" s="11" t="s">
        <v>445</v>
      </c>
      <c r="V130" s="11" t="s">
        <v>81</v>
      </c>
      <c r="W130" s="11" t="s">
        <v>81</v>
      </c>
      <c r="X130" s="11" t="s">
        <v>541</v>
      </c>
      <c r="Y130" s="9" t="s">
        <v>81</v>
      </c>
      <c r="Z130" s="9" t="s">
        <v>81</v>
      </c>
      <c r="AA130" s="9" t="str">
        <f>IF(AND(L130="nd",'DIMENSIONI OP'!E131="",'PRESTAZIONI OP'!E131="",'PARAM FISICI OP'!E131="",Z130="nd"),"nd",
IF(L130="nd","",L130)
&amp;IF('DIMENSIONI OP'!E131="","",IF(L130="nd",'DIMENSIONI OP'!E131,", "&amp;'DIMENSIONI OP'!E131))
&amp;IF('PRESTAZIONI OP'!E131="","",IF(AND(L130="nd",'DIMENSIONI OP'!E131=""),'PRESTAZIONI OP'!E131,", "&amp;'PRESTAZIONI OP'!E131))
&amp;IF('PARAM FISICI OP'!E131="","",IF(AND(L130="nd",'DIMENSIONI OP'!E131="",'PRESTAZIONI OP'!E131=""),'PARAM FISICI OP'!E131,", "&amp;'PARAM FISICI OP'!E131))
&amp;IF(Z130="nd","",IF(AND(L130="nd",'DIMENSIONI OP'!E131="",'PRESTAZIONI OP'!E131="",'PARAM FISICI OP'!E131=""),Z130,", "&amp;Z130)))</f>
        <v>nd</v>
      </c>
      <c r="AB130" s="9" t="s">
        <v>81</v>
      </c>
      <c r="AC130" s="9" t="s">
        <v>81</v>
      </c>
      <c r="AD130" s="9" t="s">
        <v>81</v>
      </c>
      <c r="AE130" s="9" t="s">
        <v>81</v>
      </c>
      <c r="AF130" s="42" t="s">
        <v>81</v>
      </c>
      <c r="AG130" s="42" t="s">
        <v>81</v>
      </c>
      <c r="AH130" s="42" t="s">
        <v>81</v>
      </c>
      <c r="AI130" s="9" t="s">
        <v>81</v>
      </c>
      <c r="AJ130" s="11" t="s">
        <v>81</v>
      </c>
      <c r="AK130" s="11" t="s">
        <v>467</v>
      </c>
      <c r="AL130" s="65" t="s">
        <v>534</v>
      </c>
      <c r="AM130" s="11" t="s">
        <v>577</v>
      </c>
      <c r="AN130" s="24">
        <f>IFERROR(VLOOKUP($B130,[1]Foglio1!$A$6:$D$44904,4,FALSE),"")</f>
        <v>19.34</v>
      </c>
      <c r="AO130" s="11" t="s">
        <v>81</v>
      </c>
      <c r="AP130" s="11" t="s">
        <v>81</v>
      </c>
      <c r="AQ130" s="11" t="s">
        <v>81</v>
      </c>
      <c r="AR130" s="11" t="s">
        <v>81</v>
      </c>
    </row>
    <row r="131" spans="1:44" ht="20.100000000000001" customHeight="1" x14ac:dyDescent="0.25">
      <c r="A131" s="43" t="str">
        <f t="shared" ref="A131:A194" si="12">MID(H131,1,1)&amp;"_"&amp;IF(H131="OPERA",B131,B130)</f>
        <v>L_1C.12.020.0010.g</v>
      </c>
      <c r="B131" s="14" t="str">
        <f>IF(ISBLANK(H131),"",IF(H131="LAVORO","",CLASSI!B132))</f>
        <v/>
      </c>
      <c r="C131" s="14" t="str">
        <f>IF(ISBLANK(H131),"",IF(H131="LAVORO","",VLOOKUP($B131,CLASSI!$B$3:$C$1048576,2,FALSE)))</f>
        <v/>
      </c>
      <c r="D131" s="27" t="str">
        <f t="shared" si="8"/>
        <v/>
      </c>
      <c r="E131" s="27" t="str">
        <f t="shared" si="9"/>
        <v/>
      </c>
      <c r="F131" s="27" t="str">
        <f t="shared" si="10"/>
        <v>CODICE LV</v>
      </c>
      <c r="G131" s="27" t="str">
        <f t="shared" si="11"/>
        <v xml:space="preserve">LAVORO: Posa. Incluso: oneri di fissaggio a pareti/soffitti; oneri di attraversamento strutture.
</v>
      </c>
      <c r="H131" s="9" t="s">
        <v>36</v>
      </c>
      <c r="I131" s="9" t="s">
        <v>169</v>
      </c>
      <c r="J131" s="9" t="s">
        <v>221</v>
      </c>
      <c r="K131" s="64" t="s">
        <v>423</v>
      </c>
      <c r="L131" s="11" t="s">
        <v>81</v>
      </c>
      <c r="M131" s="11" t="s">
        <v>81</v>
      </c>
      <c r="N131" s="11" t="s">
        <v>81</v>
      </c>
      <c r="O131" s="11" t="s">
        <v>81</v>
      </c>
      <c r="P131" s="10" t="str">
        <f>IFERROR(VLOOKUP($B131,[1]Foglio1!$A$6:$D$44904,3,FALSE),"nd")</f>
        <v>nd</v>
      </c>
      <c r="Q131" s="9">
        <v>1</v>
      </c>
      <c r="R131" s="11" t="str">
        <f>IF(H131="LAVORO","nd",IF(VLOOKUP(B131,'DIMENSIONI OP'!A:E,4,FALSE)="","nd",VLOOKUP(B131,'DIMENSIONI OP'!A:E,4,FALSE)))</f>
        <v>nd</v>
      </c>
      <c r="S131" s="9" t="str">
        <f>IF(H131="LAVORO","nd",IF(VLOOKUP(B131,'PRESTAZIONI OP'!A:E,4,FALSE)="","nd",VLOOKUP(B131,'PRESTAZIONI OP'!A:E,4,FALSE)))</f>
        <v>nd</v>
      </c>
      <c r="T131" s="9" t="str">
        <f>IF(H131="LAVORO","nd",IF(VLOOKUP(B131,'PARAM FISICI OP'!A:E,4,FALSE)="","nd",VLOOKUP(B131,'PARAM FISICI OP'!A:E,4,FALSE)))</f>
        <v>nd</v>
      </c>
      <c r="U131" s="11" t="s">
        <v>81</v>
      </c>
      <c r="V131" s="11" t="s">
        <v>419</v>
      </c>
      <c r="W131" s="11" t="s">
        <v>81</v>
      </c>
      <c r="X131" s="11" t="s">
        <v>81</v>
      </c>
      <c r="Y131" s="9" t="s">
        <v>81</v>
      </c>
      <c r="Z131" s="9" t="s">
        <v>81</v>
      </c>
      <c r="AA131" s="9" t="str">
        <f>IF(AND(L131="nd",'DIMENSIONI OP'!E132="",'PRESTAZIONI OP'!E132="",'PARAM FISICI OP'!E132="",Z131="nd"),"nd",
IF(L131="nd","",L131)
&amp;IF('DIMENSIONI OP'!E132="","",IF(L131="nd",'DIMENSIONI OP'!E132,", "&amp;'DIMENSIONI OP'!E132))
&amp;IF('PRESTAZIONI OP'!E132="","",IF(AND(L131="nd",'DIMENSIONI OP'!E132=""),'PRESTAZIONI OP'!E132,", "&amp;'PRESTAZIONI OP'!E132))
&amp;IF('PARAM FISICI OP'!E132="","",IF(AND(L131="nd",'DIMENSIONI OP'!E132="",'PRESTAZIONI OP'!E132=""),'PARAM FISICI OP'!E132,", "&amp;'PARAM FISICI OP'!E132))
&amp;IF(Z131="nd","",IF(AND(L131="nd",'DIMENSIONI OP'!E132="",'PRESTAZIONI OP'!E132="",'PARAM FISICI OP'!E132=""),Z131,", "&amp;Z131)))</f>
        <v>nd</v>
      </c>
      <c r="AB131" s="9" t="s">
        <v>81</v>
      </c>
      <c r="AC131" s="9" t="s">
        <v>81</v>
      </c>
      <c r="AD131" s="9" t="s">
        <v>81</v>
      </c>
      <c r="AE131" s="9" t="s">
        <v>81</v>
      </c>
      <c r="AF131" s="42" t="s">
        <v>81</v>
      </c>
      <c r="AG131" s="42" t="s">
        <v>81</v>
      </c>
      <c r="AH131" s="42" t="s">
        <v>81</v>
      </c>
      <c r="AI131" s="9" t="s">
        <v>81</v>
      </c>
      <c r="AJ131" s="11" t="s">
        <v>485</v>
      </c>
      <c r="AK131" s="11" t="s">
        <v>81</v>
      </c>
      <c r="AL131" s="65" t="s">
        <v>81</v>
      </c>
      <c r="AM131" s="11" t="s">
        <v>81</v>
      </c>
      <c r="AN131" s="24" t="str">
        <f>IFERROR(VLOOKUP($B131,[1]Foglio1!$A$6:$D$44904,4,FALSE),"")</f>
        <v/>
      </c>
      <c r="AO131" s="11" t="s">
        <v>81</v>
      </c>
      <c r="AP131" s="11" t="s">
        <v>81</v>
      </c>
      <c r="AQ131" s="11" t="s">
        <v>81</v>
      </c>
      <c r="AR131" s="11" t="s">
        <v>81</v>
      </c>
    </row>
    <row r="132" spans="1:44" ht="20.100000000000001" customHeight="1" x14ac:dyDescent="0.25">
      <c r="A132" s="43" t="str">
        <f t="shared" si="12"/>
        <v>O_1C.12.020.0010.h</v>
      </c>
      <c r="B132" s="14" t="str">
        <f>IF(ISBLANK(H132),"",IF(H132="LAVORO","",CLASSI!B133))</f>
        <v>1C.12.020.0010.h</v>
      </c>
      <c r="C132" s="14" t="str">
        <f>IF(ISBLANK(H132),"",IF(H132="LAVORO","",VLOOKUP($B132,CLASSI!$B$3:$C$1048576,2,FALSE)))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110 - s = 4,3</v>
      </c>
      <c r="D132" s="27" t="str">
        <f t="shared" ref="D132:D195" si="13">IF(ISBLANK(H132),"",IF(H132="LAVORO","","CODICE OC"))</f>
        <v>CODICE OC</v>
      </c>
      <c r="E132" s="27" t="str">
        <f t="shared" ref="E132:E195" si="14">IF(ISBLANK(H132),"",
IF($H132="LAVORO","",IF(ISBLANK($H132),"",
_xlfn.CONCAT($H132,": ",
REPLACE(($K132),1,1,UPPER(LEFT($K132,1))),
IF($M132="nd","",IF($M132="generico","",", "&amp;($M132))),
IF($N132="nd","",IF($N132="generico",""," in "&amp;($N132))),
IF($O132="nd","",IF($O132="generico","",", finitura "&amp;($O132))),
IF($U132="nd","",IF($U132="generico","",", funzione "&amp;($U132))),
IF($H132="LAVORO","",IF($V132="nd","",", per "&amp;($V132))),
IF($R132="nd","",IF($R132="generico","","; "&amp;$R132)),
IF($S132="nd","",IF($S132="generico","","; "&amp;$S132)),
IF($T132="nd","",IF($T132="generico","","; "&amp;$T132)),
IF($W132="nd","",IF($W132="generico","","; "&amp;($W132))),
IF($AJ132="nd","",". "&amp;"Incluso: "&amp;($AJ132)),
IF($AK132="nd","",". "&amp;"Escluso: "&amp;($AK132)),
".",
CHAR(10),
IF(AND($X132="nd",$Y132="nd"),"", "COMPONENTI: "&amp;
IF($X132="nd",$Y132&amp;".",
($X132)&amp;IF($Y132="nd",".",(", "&amp;($Y132)&amp;".")))),
CHAR(10),
$H133,": ",
REPLACE(($K133),1,1,UPPER(LEFT($K133,1))),
IF($M133="nd","","in "&amp;($M133)),
IF($AJ133="nd","",". "&amp;"Incluso: "&amp;($AJ133)),
IF($AK133="nd","",". "&amp;"Escluso: "&amp;($AK133)),
".",
CHAR(10),
IF(AND($AL132="nd",$AL133="nd"),"",$AL$1&amp;": "&amp;
IF($AL132="nd","",($AL132))&amp;
IF($AL133="nd",".",IF($AL132="nd",($AL133)&amp;".",", "&amp;($AL133)&amp;".")))))))</f>
        <v>OPERA: Tubazioni di scarico, giunti saldabili in pead malleabilizzato, finitura colore nero, funzione scarico acque calde civili/industriali. Escluso: saldatura di testa.
COMPONENTI: tubo in polietilene malleabilizzato, colore nero, conforme norme UNI EN 1519, diametro esterno 110 mm, spessore 4,3 mm.
LAVORO: Posa. Incluso: oneri di fissaggio a pareti/soffitti; oneri di attraversamento strutture.
SPECIFICHE TECNICHE: da giuntare con: saldatura di testa/manicotto elettrico/manicotto di dilatazione.</v>
      </c>
      <c r="F132" s="27" t="str">
        <f t="shared" ref="F132:F195" si="15">IF(ISBLANK(H132),"",IF(H132="LAVORO","CODICE LV","CODICE OP"))</f>
        <v>CODICE OP</v>
      </c>
      <c r="G132" s="27" t="str">
        <f t="shared" ref="G132:G195" si="16">IF(ISBLANK(H132),"",
IF($H132="LAVORO",
_xlfn.CONCAT($H132,": ",
REPLACE(($K132),1,1,UPPER(LEFT($K132,1))),
IF($M132="nd","",", "&amp;($M132)),
IF($AJ132="nd","",". "&amp;"Incluso: "&amp;($AJ132)),
IF($AK132="nd","",". "&amp;"Escluso: "&amp;($AK132)),
".",
CHAR(10),
IF($AL132="nd","",$AL$1&amp;": "&amp;($AL132)&amp;".")),
_xlfn.CONCAT($H132,": ",
REPLACE(($K132),1,1,UPPER(LEFT($K132,1))),
IF($M132="nd","",IF($M132="generico","",", "&amp;($M132))),
IF($N132="nd","",IF($N132="generico",""," in "&amp;($N132))),
IF($O132="nd","",IF($O132="generico","",", finitura "&amp;($O132))),
IF($U132="nd","",IF($U132="generico","",", funzione "&amp;($U132))),
IF($H132="LAVORO","",IF($V132="nd","",", per "&amp;($V132))),
IF($R132="nd","",IF($R132="generico","","; "&amp;$R132)),
IF($S132="nd","",IF($S132="generico","","; "&amp;$S132)),
IF($T132="nd","",IF($T132="generico","","; "&amp;$T132)),
IF($W132="nd","",IF($W132="generico","","; "&amp;($W132))),
IF($AJ132="nd","",". "&amp;"Incluso: "&amp;($AJ132)),
IF($AK132="nd","",". "&amp;"Escluso: "&amp;($AK132)),
".",
CHAR(10),
IF(AND($X132="nd",$Y132="nd"),"", "COMPONENTI: "&amp;
IF($X132="nd",$Y132&amp;".",
($X132)&amp;IF($Y132="nd",".",(", "&amp;($Y132)&amp;".")))),
CHAR(10),
IF($AL132="nd","",$AL$1&amp;": "&amp;($AL132)&amp;"."))))</f>
        <v>OPERA: Tubazioni di scarico, giunti saldabili in pead malleabilizzato, finitura colore nero, funzione scarico acque calde civili/industriali. Escluso: saldatura di testa.
COMPONENTI: tubo in polietilene malleabilizzato, colore nero, conforme norme UNI EN 1519, diametro esterno 110 mm, spessore 4,3 mm.
SPECIFICHE TECNICHE: da giuntare con: saldatura di testa/manicotto elettrico/manicotto di dilatazione.</v>
      </c>
      <c r="H132" s="9" t="s">
        <v>35</v>
      </c>
      <c r="I132" s="9" t="s">
        <v>163</v>
      </c>
      <c r="J132" s="9" t="s">
        <v>207</v>
      </c>
      <c r="K132" s="64" t="s">
        <v>419</v>
      </c>
      <c r="L132" s="11" t="s">
        <v>81</v>
      </c>
      <c r="M132" s="11" t="s">
        <v>460</v>
      </c>
      <c r="N132" s="11" t="s">
        <v>425</v>
      </c>
      <c r="O132" s="11" t="s">
        <v>430</v>
      </c>
      <c r="P132" s="10" t="str">
        <f>IFERROR(VLOOKUP($B132,[1]Foglio1!$A$6:$D$44904,3,FALSE),"nd")</f>
        <v>m</v>
      </c>
      <c r="Q132" s="9">
        <v>1</v>
      </c>
      <c r="R132" s="11" t="str">
        <f>IF(H132="LAVORO","nd",IF(VLOOKUP(B132,'DIMENSIONI OP'!A:E,4,FALSE)="","nd",VLOOKUP(B132,'DIMENSIONI OP'!A:E,4,FALSE)))</f>
        <v>nd</v>
      </c>
      <c r="S132" s="9" t="str">
        <f>IF(H132="LAVORO","nd",IF(VLOOKUP(B132,'PRESTAZIONI OP'!A:E,4,FALSE)="","nd",VLOOKUP(B132,'PRESTAZIONI OP'!A:E,4,FALSE)))</f>
        <v>nd</v>
      </c>
      <c r="T132" s="9" t="str">
        <f>IF(H132="LAVORO","nd",IF(VLOOKUP(B132,'PARAM FISICI OP'!A:E,4,FALSE)="","nd",VLOOKUP(B132,'PARAM FISICI OP'!A:E,4,FALSE)))</f>
        <v>nd</v>
      </c>
      <c r="U132" s="11" t="s">
        <v>445</v>
      </c>
      <c r="V132" s="11" t="s">
        <v>81</v>
      </c>
      <c r="W132" s="11" t="s">
        <v>81</v>
      </c>
      <c r="X132" s="11" t="s">
        <v>542</v>
      </c>
      <c r="Y132" s="9" t="s">
        <v>81</v>
      </c>
      <c r="Z132" s="9" t="s">
        <v>81</v>
      </c>
      <c r="AA132" s="9" t="str">
        <f>IF(AND(L132="nd",'DIMENSIONI OP'!E133="",'PRESTAZIONI OP'!E133="",'PARAM FISICI OP'!E133="",Z132="nd"),"nd",
IF(L132="nd","",L132)
&amp;IF('DIMENSIONI OP'!E133="","",IF(L132="nd",'DIMENSIONI OP'!E133,", "&amp;'DIMENSIONI OP'!E133))
&amp;IF('PRESTAZIONI OP'!E133="","",IF(AND(L132="nd",'DIMENSIONI OP'!E133=""),'PRESTAZIONI OP'!E133,", "&amp;'PRESTAZIONI OP'!E133))
&amp;IF('PARAM FISICI OP'!E133="","",IF(AND(L132="nd",'DIMENSIONI OP'!E133="",'PRESTAZIONI OP'!E133=""),'PARAM FISICI OP'!E133,", "&amp;'PARAM FISICI OP'!E133))
&amp;IF(Z132="nd","",IF(AND(L132="nd",'DIMENSIONI OP'!E133="",'PRESTAZIONI OP'!E133="",'PARAM FISICI OP'!E133=""),Z132,", "&amp;Z132)))</f>
        <v>nd</v>
      </c>
      <c r="AB132" s="9" t="s">
        <v>81</v>
      </c>
      <c r="AC132" s="9" t="s">
        <v>81</v>
      </c>
      <c r="AD132" s="9" t="s">
        <v>81</v>
      </c>
      <c r="AE132" s="9" t="s">
        <v>81</v>
      </c>
      <c r="AF132" s="42" t="s">
        <v>81</v>
      </c>
      <c r="AG132" s="42" t="s">
        <v>81</v>
      </c>
      <c r="AH132" s="42" t="s">
        <v>81</v>
      </c>
      <c r="AI132" s="9" t="s">
        <v>81</v>
      </c>
      <c r="AJ132" s="11" t="s">
        <v>81</v>
      </c>
      <c r="AK132" s="11" t="s">
        <v>467</v>
      </c>
      <c r="AL132" s="65" t="s">
        <v>534</v>
      </c>
      <c r="AM132" s="11" t="s">
        <v>577</v>
      </c>
      <c r="AN132" s="24">
        <f>IFERROR(VLOOKUP($B132,[1]Foglio1!$A$6:$D$44904,4,FALSE),"")</f>
        <v>24.28</v>
      </c>
      <c r="AO132" s="11" t="s">
        <v>81</v>
      </c>
      <c r="AP132" s="11" t="s">
        <v>81</v>
      </c>
      <c r="AQ132" s="11" t="s">
        <v>81</v>
      </c>
      <c r="AR132" s="11" t="s">
        <v>81</v>
      </c>
    </row>
    <row r="133" spans="1:44" ht="20.100000000000001" customHeight="1" x14ac:dyDescent="0.25">
      <c r="A133" s="43" t="str">
        <f t="shared" si="12"/>
        <v>L_1C.12.020.0010.h</v>
      </c>
      <c r="B133" s="14" t="str">
        <f>IF(ISBLANK(H133),"",IF(H133="LAVORO","",CLASSI!B134))</f>
        <v/>
      </c>
      <c r="C133" s="14" t="str">
        <f>IF(ISBLANK(H133),"",IF(H133="LAVORO","",VLOOKUP($B133,CLASSI!$B$3:$C$1048576,2,FALSE)))</f>
        <v/>
      </c>
      <c r="D133" s="27" t="str">
        <f t="shared" si="13"/>
        <v/>
      </c>
      <c r="E133" s="27" t="str">
        <f t="shared" si="14"/>
        <v/>
      </c>
      <c r="F133" s="27" t="str">
        <f t="shared" si="15"/>
        <v>CODICE LV</v>
      </c>
      <c r="G133" s="27" t="str">
        <f t="shared" si="16"/>
        <v xml:space="preserve">LAVORO: Posa. Incluso: oneri di fissaggio a pareti/soffitti; oneri di attraversamento strutture.
</v>
      </c>
      <c r="H133" s="9" t="s">
        <v>36</v>
      </c>
      <c r="I133" s="9" t="s">
        <v>169</v>
      </c>
      <c r="J133" s="9" t="s">
        <v>221</v>
      </c>
      <c r="K133" s="64" t="s">
        <v>423</v>
      </c>
      <c r="L133" s="11" t="s">
        <v>81</v>
      </c>
      <c r="M133" s="11" t="s">
        <v>81</v>
      </c>
      <c r="N133" s="11" t="s">
        <v>81</v>
      </c>
      <c r="O133" s="11" t="s">
        <v>81</v>
      </c>
      <c r="P133" s="10" t="str">
        <f>IFERROR(VLOOKUP($B133,[1]Foglio1!$A$6:$D$44904,3,FALSE),"nd")</f>
        <v>nd</v>
      </c>
      <c r="Q133" s="9">
        <v>1</v>
      </c>
      <c r="R133" s="11" t="str">
        <f>IF(H133="LAVORO","nd",IF(VLOOKUP(B133,'DIMENSIONI OP'!A:E,4,FALSE)="","nd",VLOOKUP(B133,'DIMENSIONI OP'!A:E,4,FALSE)))</f>
        <v>nd</v>
      </c>
      <c r="S133" s="9" t="str">
        <f>IF(H133="LAVORO","nd",IF(VLOOKUP(B133,'PRESTAZIONI OP'!A:E,4,FALSE)="","nd",VLOOKUP(B133,'PRESTAZIONI OP'!A:E,4,FALSE)))</f>
        <v>nd</v>
      </c>
      <c r="T133" s="9" t="str">
        <f>IF(H133="LAVORO","nd",IF(VLOOKUP(B133,'PARAM FISICI OP'!A:E,4,FALSE)="","nd",VLOOKUP(B133,'PARAM FISICI OP'!A:E,4,FALSE)))</f>
        <v>nd</v>
      </c>
      <c r="U133" s="11" t="s">
        <v>81</v>
      </c>
      <c r="V133" s="11" t="s">
        <v>419</v>
      </c>
      <c r="W133" s="11" t="s">
        <v>81</v>
      </c>
      <c r="X133" s="11" t="s">
        <v>81</v>
      </c>
      <c r="Y133" s="9" t="s">
        <v>81</v>
      </c>
      <c r="Z133" s="9" t="s">
        <v>81</v>
      </c>
      <c r="AA133" s="9" t="str">
        <f>IF(AND(L133="nd",'DIMENSIONI OP'!E134="",'PRESTAZIONI OP'!E134="",'PARAM FISICI OP'!E134="",Z133="nd"),"nd",
IF(L133="nd","",L133)
&amp;IF('DIMENSIONI OP'!E134="","",IF(L133="nd",'DIMENSIONI OP'!E134,", "&amp;'DIMENSIONI OP'!E134))
&amp;IF('PRESTAZIONI OP'!E134="","",IF(AND(L133="nd",'DIMENSIONI OP'!E134=""),'PRESTAZIONI OP'!E134,", "&amp;'PRESTAZIONI OP'!E134))
&amp;IF('PARAM FISICI OP'!E134="","",IF(AND(L133="nd",'DIMENSIONI OP'!E134="",'PRESTAZIONI OP'!E134=""),'PARAM FISICI OP'!E134,", "&amp;'PARAM FISICI OP'!E134))
&amp;IF(Z133="nd","",IF(AND(L133="nd",'DIMENSIONI OP'!E134="",'PRESTAZIONI OP'!E134="",'PARAM FISICI OP'!E134=""),Z133,", "&amp;Z133)))</f>
        <v>nd</v>
      </c>
      <c r="AB133" s="9" t="s">
        <v>81</v>
      </c>
      <c r="AC133" s="9" t="s">
        <v>81</v>
      </c>
      <c r="AD133" s="9" t="s">
        <v>81</v>
      </c>
      <c r="AE133" s="9" t="s">
        <v>81</v>
      </c>
      <c r="AF133" s="42" t="s">
        <v>81</v>
      </c>
      <c r="AG133" s="42" t="s">
        <v>81</v>
      </c>
      <c r="AH133" s="42" t="s">
        <v>81</v>
      </c>
      <c r="AI133" s="9" t="s">
        <v>81</v>
      </c>
      <c r="AJ133" s="11" t="s">
        <v>485</v>
      </c>
      <c r="AK133" s="11" t="s">
        <v>81</v>
      </c>
      <c r="AL133" s="65" t="s">
        <v>81</v>
      </c>
      <c r="AM133" s="11" t="s">
        <v>81</v>
      </c>
      <c r="AN133" s="24" t="str">
        <f>IFERROR(VLOOKUP($B133,[1]Foglio1!$A$6:$D$44904,4,FALSE),"")</f>
        <v/>
      </c>
      <c r="AO133" s="11" t="s">
        <v>81</v>
      </c>
      <c r="AP133" s="11" t="s">
        <v>81</v>
      </c>
      <c r="AQ133" s="11" t="s">
        <v>81</v>
      </c>
      <c r="AR133" s="11" t="s">
        <v>81</v>
      </c>
    </row>
    <row r="134" spans="1:44" ht="20.100000000000001" customHeight="1" x14ac:dyDescent="0.25">
      <c r="A134" s="43" t="str">
        <f t="shared" si="12"/>
        <v>O_1C.12.020.0010.i</v>
      </c>
      <c r="B134" s="14" t="str">
        <f>IF(ISBLANK(H134),"",IF(H134="LAVORO","",CLASSI!B135))</f>
        <v>1C.12.020.0010.i</v>
      </c>
      <c r="C134" s="14" t="str">
        <f>IF(ISBLANK(H134),"",IF(H134="LAVORO","",VLOOKUP($B134,CLASSI!$B$3:$C$1048576,2,FALSE)))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125 - s = 4,9</v>
      </c>
      <c r="D134" s="27" t="str">
        <f t="shared" si="13"/>
        <v>CODICE OC</v>
      </c>
      <c r="E134" s="27" t="str">
        <f t="shared" si="14"/>
        <v>OPERA: Tubazioni di scarico, giunti saldabili in pead malleabilizzato, finitura colore nero, funzione scarico acque calde civili/industriali. Escluso: saldatura di testa.
COMPONENTI: tubo in polietilene malleabilizzato, colore nero, conforme norme UNI EN 1519, diametro esterno 125 mm, spessore 4,9 mm.
LAVORO: Posa. Incluso: oneri di fissaggio a pareti/soffitti; oneri di attraversamento strutture.
SPECIFICHE TECNICHE: da giuntare con: saldatura di testa/manicotto elettrico/manicotto di dilatazione.</v>
      </c>
      <c r="F134" s="27" t="str">
        <f t="shared" si="15"/>
        <v>CODICE OP</v>
      </c>
      <c r="G134" s="27" t="str">
        <f t="shared" si="16"/>
        <v>OPERA: Tubazioni di scarico, giunti saldabili in pead malleabilizzato, finitura colore nero, funzione scarico acque calde civili/industriali. Escluso: saldatura di testa.
COMPONENTI: tubo in polietilene malleabilizzato, colore nero, conforme norme UNI EN 1519, diametro esterno 125 mm, spessore 4,9 mm.
SPECIFICHE TECNICHE: da giuntare con: saldatura di testa/manicotto elettrico/manicotto di dilatazione.</v>
      </c>
      <c r="H134" s="9" t="s">
        <v>35</v>
      </c>
      <c r="I134" s="9" t="s">
        <v>163</v>
      </c>
      <c r="J134" s="9" t="s">
        <v>207</v>
      </c>
      <c r="K134" s="64" t="s">
        <v>419</v>
      </c>
      <c r="L134" s="11" t="s">
        <v>81</v>
      </c>
      <c r="M134" s="11" t="s">
        <v>460</v>
      </c>
      <c r="N134" s="11" t="s">
        <v>425</v>
      </c>
      <c r="O134" s="11" t="s">
        <v>430</v>
      </c>
      <c r="P134" s="10" t="str">
        <f>IFERROR(VLOOKUP($B134,[1]Foglio1!$A$6:$D$44904,3,FALSE),"nd")</f>
        <v>m</v>
      </c>
      <c r="Q134" s="9">
        <v>1</v>
      </c>
      <c r="R134" s="11" t="str">
        <f>IF(H134="LAVORO","nd",IF(VLOOKUP(B134,'DIMENSIONI OP'!A:E,4,FALSE)="","nd",VLOOKUP(B134,'DIMENSIONI OP'!A:E,4,FALSE)))</f>
        <v>nd</v>
      </c>
      <c r="S134" s="9" t="str">
        <f>IF(H134="LAVORO","nd",IF(VLOOKUP(B134,'PRESTAZIONI OP'!A:E,4,FALSE)="","nd",VLOOKUP(B134,'PRESTAZIONI OP'!A:E,4,FALSE)))</f>
        <v>nd</v>
      </c>
      <c r="T134" s="9" t="str">
        <f>IF(H134="LAVORO","nd",IF(VLOOKUP(B134,'PARAM FISICI OP'!A:E,4,FALSE)="","nd",VLOOKUP(B134,'PARAM FISICI OP'!A:E,4,FALSE)))</f>
        <v>nd</v>
      </c>
      <c r="U134" s="11" t="s">
        <v>445</v>
      </c>
      <c r="V134" s="11" t="s">
        <v>81</v>
      </c>
      <c r="W134" s="11" t="s">
        <v>81</v>
      </c>
      <c r="X134" s="11" t="s">
        <v>543</v>
      </c>
      <c r="Y134" s="9" t="s">
        <v>81</v>
      </c>
      <c r="Z134" s="9" t="s">
        <v>81</v>
      </c>
      <c r="AA134" s="9" t="str">
        <f>IF(AND(L134="nd",'DIMENSIONI OP'!E135="",'PRESTAZIONI OP'!E135="",'PARAM FISICI OP'!E135="",Z134="nd"),"nd",
IF(L134="nd","",L134)
&amp;IF('DIMENSIONI OP'!E135="","",IF(L134="nd",'DIMENSIONI OP'!E135,", "&amp;'DIMENSIONI OP'!E135))
&amp;IF('PRESTAZIONI OP'!E135="","",IF(AND(L134="nd",'DIMENSIONI OP'!E135=""),'PRESTAZIONI OP'!E135,", "&amp;'PRESTAZIONI OP'!E135))
&amp;IF('PARAM FISICI OP'!E135="","",IF(AND(L134="nd",'DIMENSIONI OP'!E135="",'PRESTAZIONI OP'!E135=""),'PARAM FISICI OP'!E135,", "&amp;'PARAM FISICI OP'!E135))
&amp;IF(Z134="nd","",IF(AND(L134="nd",'DIMENSIONI OP'!E135="",'PRESTAZIONI OP'!E135="",'PARAM FISICI OP'!E135=""),Z134,", "&amp;Z134)))</f>
        <v>nd</v>
      </c>
      <c r="AB134" s="9" t="s">
        <v>81</v>
      </c>
      <c r="AC134" s="9" t="s">
        <v>81</v>
      </c>
      <c r="AD134" s="9" t="s">
        <v>81</v>
      </c>
      <c r="AE134" s="9" t="s">
        <v>81</v>
      </c>
      <c r="AF134" s="42" t="s">
        <v>81</v>
      </c>
      <c r="AG134" s="42" t="s">
        <v>81</v>
      </c>
      <c r="AH134" s="42" t="s">
        <v>81</v>
      </c>
      <c r="AI134" s="9" t="s">
        <v>81</v>
      </c>
      <c r="AJ134" s="11" t="s">
        <v>81</v>
      </c>
      <c r="AK134" s="11" t="s">
        <v>467</v>
      </c>
      <c r="AL134" s="65" t="s">
        <v>534</v>
      </c>
      <c r="AM134" s="11" t="s">
        <v>577</v>
      </c>
      <c r="AN134" s="24">
        <f>IFERROR(VLOOKUP($B134,[1]Foglio1!$A$6:$D$44904,4,FALSE),"")</f>
        <v>29.15</v>
      </c>
      <c r="AO134" s="11" t="s">
        <v>81</v>
      </c>
      <c r="AP134" s="11" t="s">
        <v>81</v>
      </c>
      <c r="AQ134" s="11" t="s">
        <v>81</v>
      </c>
      <c r="AR134" s="11" t="s">
        <v>81</v>
      </c>
    </row>
    <row r="135" spans="1:44" ht="20.100000000000001" customHeight="1" x14ac:dyDescent="0.25">
      <c r="A135" s="43" t="str">
        <f t="shared" si="12"/>
        <v>L_1C.12.020.0010.i</v>
      </c>
      <c r="B135" s="14" t="str">
        <f>IF(ISBLANK(H135),"",IF(H135="LAVORO","",CLASSI!B136))</f>
        <v/>
      </c>
      <c r="C135" s="14" t="str">
        <f>IF(ISBLANK(H135),"",IF(H135="LAVORO","",VLOOKUP($B135,CLASSI!$B$3:$C$1048576,2,FALSE)))</f>
        <v/>
      </c>
      <c r="D135" s="27" t="str">
        <f t="shared" si="13"/>
        <v/>
      </c>
      <c r="E135" s="27" t="str">
        <f t="shared" si="14"/>
        <v/>
      </c>
      <c r="F135" s="27" t="str">
        <f t="shared" si="15"/>
        <v>CODICE LV</v>
      </c>
      <c r="G135" s="27" t="str">
        <f t="shared" si="16"/>
        <v xml:space="preserve">LAVORO: Posa. Incluso: oneri di fissaggio a pareti/soffitti; oneri di attraversamento strutture.
</v>
      </c>
      <c r="H135" s="9" t="s">
        <v>36</v>
      </c>
      <c r="I135" s="9" t="s">
        <v>169</v>
      </c>
      <c r="J135" s="9" t="s">
        <v>221</v>
      </c>
      <c r="K135" s="64" t="s">
        <v>423</v>
      </c>
      <c r="L135" s="11" t="s">
        <v>81</v>
      </c>
      <c r="M135" s="11" t="s">
        <v>81</v>
      </c>
      <c r="N135" s="11" t="s">
        <v>81</v>
      </c>
      <c r="O135" s="11" t="s">
        <v>81</v>
      </c>
      <c r="P135" s="10" t="str">
        <f>IFERROR(VLOOKUP($B135,[1]Foglio1!$A$6:$D$44904,3,FALSE),"nd")</f>
        <v>nd</v>
      </c>
      <c r="Q135" s="9">
        <v>1</v>
      </c>
      <c r="R135" s="11" t="str">
        <f>IF(H135="LAVORO","nd",IF(VLOOKUP(B135,'DIMENSIONI OP'!A:E,4,FALSE)="","nd",VLOOKUP(B135,'DIMENSIONI OP'!A:E,4,FALSE)))</f>
        <v>nd</v>
      </c>
      <c r="S135" s="9" t="str">
        <f>IF(H135="LAVORO","nd",IF(VLOOKUP(B135,'PRESTAZIONI OP'!A:E,4,FALSE)="","nd",VLOOKUP(B135,'PRESTAZIONI OP'!A:E,4,FALSE)))</f>
        <v>nd</v>
      </c>
      <c r="T135" s="9" t="str">
        <f>IF(H135="LAVORO","nd",IF(VLOOKUP(B135,'PARAM FISICI OP'!A:E,4,FALSE)="","nd",VLOOKUP(B135,'PARAM FISICI OP'!A:E,4,FALSE)))</f>
        <v>nd</v>
      </c>
      <c r="U135" s="11" t="s">
        <v>81</v>
      </c>
      <c r="V135" s="11" t="s">
        <v>419</v>
      </c>
      <c r="W135" s="11" t="s">
        <v>81</v>
      </c>
      <c r="X135" s="11" t="s">
        <v>81</v>
      </c>
      <c r="Y135" s="9" t="s">
        <v>81</v>
      </c>
      <c r="Z135" s="9" t="s">
        <v>81</v>
      </c>
      <c r="AA135" s="9" t="str">
        <f>IF(AND(L135="nd",'DIMENSIONI OP'!E136="",'PRESTAZIONI OP'!E136="",'PARAM FISICI OP'!E136="",Z135="nd"),"nd",
IF(L135="nd","",L135)
&amp;IF('DIMENSIONI OP'!E136="","",IF(L135="nd",'DIMENSIONI OP'!E136,", "&amp;'DIMENSIONI OP'!E136))
&amp;IF('PRESTAZIONI OP'!E136="","",IF(AND(L135="nd",'DIMENSIONI OP'!E136=""),'PRESTAZIONI OP'!E136,", "&amp;'PRESTAZIONI OP'!E136))
&amp;IF('PARAM FISICI OP'!E136="","",IF(AND(L135="nd",'DIMENSIONI OP'!E136="",'PRESTAZIONI OP'!E136=""),'PARAM FISICI OP'!E136,", "&amp;'PARAM FISICI OP'!E136))
&amp;IF(Z135="nd","",IF(AND(L135="nd",'DIMENSIONI OP'!E136="",'PRESTAZIONI OP'!E136="",'PARAM FISICI OP'!E136=""),Z135,", "&amp;Z135)))</f>
        <v>nd</v>
      </c>
      <c r="AB135" s="9" t="s">
        <v>81</v>
      </c>
      <c r="AC135" s="9" t="s">
        <v>81</v>
      </c>
      <c r="AD135" s="9" t="s">
        <v>81</v>
      </c>
      <c r="AE135" s="9" t="s">
        <v>81</v>
      </c>
      <c r="AF135" s="42" t="s">
        <v>81</v>
      </c>
      <c r="AG135" s="42" t="s">
        <v>81</v>
      </c>
      <c r="AH135" s="42" t="s">
        <v>81</v>
      </c>
      <c r="AI135" s="9" t="s">
        <v>81</v>
      </c>
      <c r="AJ135" s="11" t="s">
        <v>485</v>
      </c>
      <c r="AK135" s="11" t="s">
        <v>81</v>
      </c>
      <c r="AL135" s="65" t="s">
        <v>81</v>
      </c>
      <c r="AM135" s="11" t="s">
        <v>81</v>
      </c>
      <c r="AN135" s="24" t="str">
        <f>IFERROR(VLOOKUP($B135,[1]Foglio1!$A$6:$D$44904,4,FALSE),"")</f>
        <v/>
      </c>
      <c r="AO135" s="11" t="s">
        <v>81</v>
      </c>
      <c r="AP135" s="11" t="s">
        <v>81</v>
      </c>
      <c r="AQ135" s="11" t="s">
        <v>81</v>
      </c>
      <c r="AR135" s="11" t="s">
        <v>81</v>
      </c>
    </row>
    <row r="136" spans="1:44" ht="20.100000000000001" customHeight="1" x14ac:dyDescent="0.25">
      <c r="A136" s="43" t="str">
        <f t="shared" si="12"/>
        <v>O_1C.12.020.0010.j</v>
      </c>
      <c r="B136" s="14" t="str">
        <f>IF(ISBLANK(H136),"",IF(H136="LAVORO","",CLASSI!B137))</f>
        <v>1C.12.020.0010.j</v>
      </c>
      <c r="C136" s="14" t="str">
        <f>IF(ISBLANK(H136),"",IF(H136="LAVORO","",VLOOKUP($B136,CLASSI!$B$3:$C$1048576,2,FALSE)))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160 - s = 6,2</v>
      </c>
      <c r="D136" s="27" t="str">
        <f t="shared" si="13"/>
        <v>CODICE OC</v>
      </c>
      <c r="E136" s="27" t="str">
        <f t="shared" si="14"/>
        <v>OPERA: Tubazioni di scarico, giunti saldabili in pead malleabilizzato, finitura colore nero, funzione scarico acque calde civili/industriali. Escluso: saldatura di testa.
COMPONENTI: tubo in polietilene malleabilizzato, colore nero, conforme norme UNI EN 1519, diametro esterno 160 mm, spessore 6,2 mm.
LAVORO: Posa. Incluso: oneri di fissaggio a pareti/soffitti; oneri di attraversamento strutture.
SPECIFICHE TECNICHE: da giuntare con: saldatura di testa/manicotto elettrico/manicotto di dilatazione.</v>
      </c>
      <c r="F136" s="27" t="str">
        <f t="shared" si="15"/>
        <v>CODICE OP</v>
      </c>
      <c r="G136" s="27" t="str">
        <f t="shared" si="16"/>
        <v>OPERA: Tubazioni di scarico, giunti saldabili in pead malleabilizzato, finitura colore nero, funzione scarico acque calde civili/industriali. Escluso: saldatura di testa.
COMPONENTI: tubo in polietilene malleabilizzato, colore nero, conforme norme UNI EN 1519, diametro esterno 160 mm, spessore 6,2 mm.
SPECIFICHE TECNICHE: da giuntare con: saldatura di testa/manicotto elettrico/manicotto di dilatazione.</v>
      </c>
      <c r="H136" s="9" t="s">
        <v>35</v>
      </c>
      <c r="I136" s="9" t="s">
        <v>163</v>
      </c>
      <c r="J136" s="9" t="s">
        <v>207</v>
      </c>
      <c r="K136" s="64" t="s">
        <v>419</v>
      </c>
      <c r="L136" s="11" t="s">
        <v>81</v>
      </c>
      <c r="M136" s="11" t="s">
        <v>460</v>
      </c>
      <c r="N136" s="11" t="s">
        <v>425</v>
      </c>
      <c r="O136" s="11" t="s">
        <v>430</v>
      </c>
      <c r="P136" s="10" t="str">
        <f>IFERROR(VLOOKUP($B136,[1]Foglio1!$A$6:$D$44904,3,FALSE),"nd")</f>
        <v>m</v>
      </c>
      <c r="Q136" s="9">
        <v>1</v>
      </c>
      <c r="R136" s="11" t="str">
        <f>IF(H136="LAVORO","nd",IF(VLOOKUP(B136,'DIMENSIONI OP'!A:E,4,FALSE)="","nd",VLOOKUP(B136,'DIMENSIONI OP'!A:E,4,FALSE)))</f>
        <v>nd</v>
      </c>
      <c r="S136" s="9" t="str">
        <f>IF(H136="LAVORO","nd",IF(VLOOKUP(B136,'PRESTAZIONI OP'!A:E,4,FALSE)="","nd",VLOOKUP(B136,'PRESTAZIONI OP'!A:E,4,FALSE)))</f>
        <v>nd</v>
      </c>
      <c r="T136" s="9" t="str">
        <f>IF(H136="LAVORO","nd",IF(VLOOKUP(B136,'PARAM FISICI OP'!A:E,4,FALSE)="","nd",VLOOKUP(B136,'PARAM FISICI OP'!A:E,4,FALSE)))</f>
        <v>nd</v>
      </c>
      <c r="U136" s="11" t="s">
        <v>445</v>
      </c>
      <c r="V136" s="11" t="s">
        <v>81</v>
      </c>
      <c r="W136" s="11" t="s">
        <v>81</v>
      </c>
      <c r="X136" s="11" t="s">
        <v>544</v>
      </c>
      <c r="Y136" s="9" t="s">
        <v>81</v>
      </c>
      <c r="Z136" s="9" t="s">
        <v>81</v>
      </c>
      <c r="AA136" s="9" t="str">
        <f>IF(AND(L136="nd",'DIMENSIONI OP'!E137="",'PRESTAZIONI OP'!E137="",'PARAM FISICI OP'!E137="",Z136="nd"),"nd",
IF(L136="nd","",L136)
&amp;IF('DIMENSIONI OP'!E137="","",IF(L136="nd",'DIMENSIONI OP'!E137,", "&amp;'DIMENSIONI OP'!E137))
&amp;IF('PRESTAZIONI OP'!E137="","",IF(AND(L136="nd",'DIMENSIONI OP'!E137=""),'PRESTAZIONI OP'!E137,", "&amp;'PRESTAZIONI OP'!E137))
&amp;IF('PARAM FISICI OP'!E137="","",IF(AND(L136="nd",'DIMENSIONI OP'!E137="",'PRESTAZIONI OP'!E137=""),'PARAM FISICI OP'!E137,", "&amp;'PARAM FISICI OP'!E137))
&amp;IF(Z136="nd","",IF(AND(L136="nd",'DIMENSIONI OP'!E137="",'PRESTAZIONI OP'!E137="",'PARAM FISICI OP'!E137=""),Z136,", "&amp;Z136)))</f>
        <v>nd</v>
      </c>
      <c r="AB136" s="9" t="s">
        <v>81</v>
      </c>
      <c r="AC136" s="9" t="s">
        <v>81</v>
      </c>
      <c r="AD136" s="9" t="s">
        <v>81</v>
      </c>
      <c r="AE136" s="9" t="s">
        <v>81</v>
      </c>
      <c r="AF136" s="42" t="s">
        <v>81</v>
      </c>
      <c r="AG136" s="42" t="s">
        <v>81</v>
      </c>
      <c r="AH136" s="42" t="s">
        <v>81</v>
      </c>
      <c r="AI136" s="9" t="s">
        <v>81</v>
      </c>
      <c r="AJ136" s="11" t="s">
        <v>81</v>
      </c>
      <c r="AK136" s="11" t="s">
        <v>467</v>
      </c>
      <c r="AL136" s="65" t="s">
        <v>534</v>
      </c>
      <c r="AM136" s="11" t="s">
        <v>577</v>
      </c>
      <c r="AN136" s="24">
        <f>IFERROR(VLOOKUP($B136,[1]Foglio1!$A$6:$D$44904,4,FALSE),"")</f>
        <v>42.65</v>
      </c>
      <c r="AO136" s="11" t="s">
        <v>81</v>
      </c>
      <c r="AP136" s="11" t="s">
        <v>81</v>
      </c>
      <c r="AQ136" s="11" t="s">
        <v>81</v>
      </c>
      <c r="AR136" s="11" t="s">
        <v>81</v>
      </c>
    </row>
    <row r="137" spans="1:44" ht="20.100000000000001" customHeight="1" x14ac:dyDescent="0.25">
      <c r="A137" s="43" t="str">
        <f t="shared" si="12"/>
        <v>L_1C.12.020.0010.j</v>
      </c>
      <c r="B137" s="14" t="str">
        <f>IF(ISBLANK(H137),"",IF(H137="LAVORO","",CLASSI!B138))</f>
        <v/>
      </c>
      <c r="C137" s="14" t="str">
        <f>IF(ISBLANK(H137),"",IF(H137="LAVORO","",VLOOKUP($B137,CLASSI!$B$3:$C$1048576,2,FALSE)))</f>
        <v/>
      </c>
      <c r="D137" s="27" t="str">
        <f t="shared" si="13"/>
        <v/>
      </c>
      <c r="E137" s="27" t="str">
        <f t="shared" si="14"/>
        <v/>
      </c>
      <c r="F137" s="27" t="str">
        <f t="shared" si="15"/>
        <v>CODICE LV</v>
      </c>
      <c r="G137" s="27" t="str">
        <f t="shared" si="16"/>
        <v xml:space="preserve">LAVORO: Posa. Incluso: oneri di fissaggio a pareti/soffitti; oneri di attraversamento strutture.
</v>
      </c>
      <c r="H137" s="9" t="s">
        <v>36</v>
      </c>
      <c r="I137" s="9" t="s">
        <v>169</v>
      </c>
      <c r="J137" s="9" t="s">
        <v>221</v>
      </c>
      <c r="K137" s="64" t="s">
        <v>423</v>
      </c>
      <c r="L137" s="11" t="s">
        <v>81</v>
      </c>
      <c r="M137" s="11" t="s">
        <v>81</v>
      </c>
      <c r="N137" s="11" t="s">
        <v>81</v>
      </c>
      <c r="O137" s="11" t="s">
        <v>81</v>
      </c>
      <c r="P137" s="10" t="str">
        <f>IFERROR(VLOOKUP($B137,[1]Foglio1!$A$6:$D$44904,3,FALSE),"nd")</f>
        <v>nd</v>
      </c>
      <c r="Q137" s="9">
        <v>1</v>
      </c>
      <c r="R137" s="11" t="str">
        <f>IF(H137="LAVORO","nd",IF(VLOOKUP(B137,'DIMENSIONI OP'!A:E,4,FALSE)="","nd",VLOOKUP(B137,'DIMENSIONI OP'!A:E,4,FALSE)))</f>
        <v>nd</v>
      </c>
      <c r="S137" s="9" t="str">
        <f>IF(H137="LAVORO","nd",IF(VLOOKUP(B137,'PRESTAZIONI OP'!A:E,4,FALSE)="","nd",VLOOKUP(B137,'PRESTAZIONI OP'!A:E,4,FALSE)))</f>
        <v>nd</v>
      </c>
      <c r="T137" s="9" t="str">
        <f>IF(H137="LAVORO","nd",IF(VLOOKUP(B137,'PARAM FISICI OP'!A:E,4,FALSE)="","nd",VLOOKUP(B137,'PARAM FISICI OP'!A:E,4,FALSE)))</f>
        <v>nd</v>
      </c>
      <c r="U137" s="11" t="s">
        <v>81</v>
      </c>
      <c r="V137" s="11" t="s">
        <v>419</v>
      </c>
      <c r="W137" s="11" t="s">
        <v>81</v>
      </c>
      <c r="X137" s="11" t="s">
        <v>81</v>
      </c>
      <c r="Y137" s="9" t="s">
        <v>81</v>
      </c>
      <c r="Z137" s="9" t="s">
        <v>81</v>
      </c>
      <c r="AA137" s="9" t="str">
        <f>IF(AND(L137="nd",'DIMENSIONI OP'!E138="",'PRESTAZIONI OP'!E138="",'PARAM FISICI OP'!E138="",Z137="nd"),"nd",
IF(L137="nd","",L137)
&amp;IF('DIMENSIONI OP'!E138="","",IF(L137="nd",'DIMENSIONI OP'!E138,", "&amp;'DIMENSIONI OP'!E138))
&amp;IF('PRESTAZIONI OP'!E138="","",IF(AND(L137="nd",'DIMENSIONI OP'!E138=""),'PRESTAZIONI OP'!E138,", "&amp;'PRESTAZIONI OP'!E138))
&amp;IF('PARAM FISICI OP'!E138="","",IF(AND(L137="nd",'DIMENSIONI OP'!E138="",'PRESTAZIONI OP'!E138=""),'PARAM FISICI OP'!E138,", "&amp;'PARAM FISICI OP'!E138))
&amp;IF(Z137="nd","",IF(AND(L137="nd",'DIMENSIONI OP'!E138="",'PRESTAZIONI OP'!E138="",'PARAM FISICI OP'!E138=""),Z137,", "&amp;Z137)))</f>
        <v>nd</v>
      </c>
      <c r="AB137" s="9" t="s">
        <v>81</v>
      </c>
      <c r="AC137" s="9" t="s">
        <v>81</v>
      </c>
      <c r="AD137" s="9" t="s">
        <v>81</v>
      </c>
      <c r="AE137" s="9" t="s">
        <v>81</v>
      </c>
      <c r="AF137" s="42" t="s">
        <v>81</v>
      </c>
      <c r="AG137" s="42" t="s">
        <v>81</v>
      </c>
      <c r="AH137" s="42" t="s">
        <v>81</v>
      </c>
      <c r="AI137" s="9" t="s">
        <v>81</v>
      </c>
      <c r="AJ137" s="11" t="s">
        <v>485</v>
      </c>
      <c r="AK137" s="11" t="s">
        <v>81</v>
      </c>
      <c r="AL137" s="65" t="s">
        <v>81</v>
      </c>
      <c r="AM137" s="11" t="s">
        <v>81</v>
      </c>
      <c r="AN137" s="24" t="str">
        <f>IFERROR(VLOOKUP($B137,[1]Foglio1!$A$6:$D$44904,4,FALSE),"")</f>
        <v/>
      </c>
      <c r="AO137" s="11" t="s">
        <v>81</v>
      </c>
      <c r="AP137" s="11" t="s">
        <v>81</v>
      </c>
      <c r="AQ137" s="11" t="s">
        <v>81</v>
      </c>
      <c r="AR137" s="11" t="s">
        <v>81</v>
      </c>
    </row>
    <row r="138" spans="1:44" ht="20.100000000000001" customHeight="1" x14ac:dyDescent="0.25">
      <c r="A138" s="43" t="str">
        <f t="shared" si="12"/>
        <v>O_1C.12.020.0010.k</v>
      </c>
      <c r="B138" s="14" t="str">
        <f>IF(ISBLANK(H138),"",IF(H138="LAVORO","",CLASSI!B139))</f>
        <v>1C.12.020.0010.k</v>
      </c>
      <c r="C138" s="14" t="str">
        <f>IF(ISBLANK(H138),"",IF(H138="LAVORO","",VLOOKUP($B138,CLASSI!$B$3:$C$1048576,2,FALSE)))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200 - s = 6,2</v>
      </c>
      <c r="D138" s="27" t="str">
        <f t="shared" si="13"/>
        <v>CODICE OC</v>
      </c>
      <c r="E138" s="27" t="str">
        <f t="shared" si="14"/>
        <v>OPERA: Tubazioni di scarico, giunti saldabili in pead malleabilizzato, finitura colore nero, funzione scarico acque calde civili/industriali. Escluso: saldatura di testa.
COMPONENTI: tubo in polietilene malleabilizzato, colore nero, conforme norme UNI EN 1519, diametro esterno 200 mm, spessore 6,2 mm.
LAVORO: Posa. Incluso: oneri di fissaggio a pareti/soffitti; oneri di attraversamento strutture.
SPECIFICHE TECNICHE: da giuntare con: saldatura di testa/manicotto elettrico/manicotto di dilatazione.</v>
      </c>
      <c r="F138" s="27" t="str">
        <f t="shared" si="15"/>
        <v>CODICE OP</v>
      </c>
      <c r="G138" s="27" t="str">
        <f t="shared" si="16"/>
        <v>OPERA: Tubazioni di scarico, giunti saldabili in pead malleabilizzato, finitura colore nero, funzione scarico acque calde civili/industriali. Escluso: saldatura di testa.
COMPONENTI: tubo in polietilene malleabilizzato, colore nero, conforme norme UNI EN 1519, diametro esterno 200 mm, spessore 6,2 mm.
SPECIFICHE TECNICHE: da giuntare con: saldatura di testa/manicotto elettrico/manicotto di dilatazione.</v>
      </c>
      <c r="H138" s="9" t="s">
        <v>35</v>
      </c>
      <c r="I138" s="9" t="s">
        <v>163</v>
      </c>
      <c r="J138" s="9" t="s">
        <v>207</v>
      </c>
      <c r="K138" s="64" t="s">
        <v>419</v>
      </c>
      <c r="L138" s="11" t="s">
        <v>81</v>
      </c>
      <c r="M138" s="11" t="s">
        <v>460</v>
      </c>
      <c r="N138" s="11" t="s">
        <v>425</v>
      </c>
      <c r="O138" s="11" t="s">
        <v>430</v>
      </c>
      <c r="P138" s="10" t="str">
        <f>IFERROR(VLOOKUP($B138,[1]Foglio1!$A$6:$D$44904,3,FALSE),"nd")</f>
        <v>m</v>
      </c>
      <c r="Q138" s="9">
        <v>1</v>
      </c>
      <c r="R138" s="11" t="str">
        <f>IF(H138="LAVORO","nd",IF(VLOOKUP(B138,'DIMENSIONI OP'!A:E,4,FALSE)="","nd",VLOOKUP(B138,'DIMENSIONI OP'!A:E,4,FALSE)))</f>
        <v>nd</v>
      </c>
      <c r="S138" s="9" t="str">
        <f>IF(H138="LAVORO","nd",IF(VLOOKUP(B138,'PRESTAZIONI OP'!A:E,4,FALSE)="","nd",VLOOKUP(B138,'PRESTAZIONI OP'!A:E,4,FALSE)))</f>
        <v>nd</v>
      </c>
      <c r="T138" s="9" t="str">
        <f>IF(H138="LAVORO","nd",IF(VLOOKUP(B138,'PARAM FISICI OP'!A:E,4,FALSE)="","nd",VLOOKUP(B138,'PARAM FISICI OP'!A:E,4,FALSE)))</f>
        <v>nd</v>
      </c>
      <c r="U138" s="11" t="s">
        <v>445</v>
      </c>
      <c r="V138" s="11" t="s">
        <v>81</v>
      </c>
      <c r="W138" s="11" t="s">
        <v>81</v>
      </c>
      <c r="X138" s="11" t="s">
        <v>545</v>
      </c>
      <c r="Y138" s="9" t="s">
        <v>81</v>
      </c>
      <c r="Z138" s="9" t="s">
        <v>81</v>
      </c>
      <c r="AA138" s="9" t="str">
        <f>IF(AND(L138="nd",'DIMENSIONI OP'!E139="",'PRESTAZIONI OP'!E139="",'PARAM FISICI OP'!E139="",Z138="nd"),"nd",
IF(L138="nd","",L138)
&amp;IF('DIMENSIONI OP'!E139="","",IF(L138="nd",'DIMENSIONI OP'!E139,", "&amp;'DIMENSIONI OP'!E139))
&amp;IF('PRESTAZIONI OP'!E139="","",IF(AND(L138="nd",'DIMENSIONI OP'!E139=""),'PRESTAZIONI OP'!E139,", "&amp;'PRESTAZIONI OP'!E139))
&amp;IF('PARAM FISICI OP'!E139="","",IF(AND(L138="nd",'DIMENSIONI OP'!E139="",'PRESTAZIONI OP'!E139=""),'PARAM FISICI OP'!E139,", "&amp;'PARAM FISICI OP'!E139))
&amp;IF(Z138="nd","",IF(AND(L138="nd",'DIMENSIONI OP'!E139="",'PRESTAZIONI OP'!E139="",'PARAM FISICI OP'!E139=""),Z138,", "&amp;Z138)))</f>
        <v>nd</v>
      </c>
      <c r="AB138" s="9" t="s">
        <v>81</v>
      </c>
      <c r="AC138" s="9" t="s">
        <v>81</v>
      </c>
      <c r="AD138" s="9" t="s">
        <v>81</v>
      </c>
      <c r="AE138" s="9" t="s">
        <v>81</v>
      </c>
      <c r="AF138" s="42" t="s">
        <v>81</v>
      </c>
      <c r="AG138" s="42" t="s">
        <v>81</v>
      </c>
      <c r="AH138" s="42" t="s">
        <v>81</v>
      </c>
      <c r="AI138" s="9" t="s">
        <v>81</v>
      </c>
      <c r="AJ138" s="11" t="s">
        <v>81</v>
      </c>
      <c r="AK138" s="11" t="s">
        <v>467</v>
      </c>
      <c r="AL138" s="65" t="s">
        <v>534</v>
      </c>
      <c r="AM138" s="11" t="s">
        <v>577</v>
      </c>
      <c r="AN138" s="24">
        <f>IFERROR(VLOOKUP($B138,[1]Foglio1!$A$6:$D$44904,4,FALSE),"")</f>
        <v>52.36</v>
      </c>
      <c r="AO138" s="11" t="s">
        <v>81</v>
      </c>
      <c r="AP138" s="11" t="s">
        <v>81</v>
      </c>
      <c r="AQ138" s="11" t="s">
        <v>81</v>
      </c>
      <c r="AR138" s="11" t="s">
        <v>81</v>
      </c>
    </row>
    <row r="139" spans="1:44" ht="20.100000000000001" customHeight="1" x14ac:dyDescent="0.25">
      <c r="A139" s="43" t="str">
        <f t="shared" si="12"/>
        <v>L_1C.12.020.0010.k</v>
      </c>
      <c r="B139" s="14" t="str">
        <f>IF(ISBLANK(H139),"",IF(H139="LAVORO","",CLASSI!B140))</f>
        <v/>
      </c>
      <c r="C139" s="14" t="str">
        <f>IF(ISBLANK(H139),"",IF(H139="LAVORO","",VLOOKUP($B139,CLASSI!$B$3:$C$1048576,2,FALSE)))</f>
        <v/>
      </c>
      <c r="D139" s="27" t="str">
        <f t="shared" si="13"/>
        <v/>
      </c>
      <c r="E139" s="27" t="str">
        <f t="shared" si="14"/>
        <v/>
      </c>
      <c r="F139" s="27" t="str">
        <f t="shared" si="15"/>
        <v>CODICE LV</v>
      </c>
      <c r="G139" s="27" t="str">
        <f t="shared" si="16"/>
        <v xml:space="preserve">LAVORO: Posa. Incluso: oneri di fissaggio a pareti/soffitti; oneri di attraversamento strutture.
</v>
      </c>
      <c r="H139" s="9" t="s">
        <v>36</v>
      </c>
      <c r="I139" s="9" t="s">
        <v>169</v>
      </c>
      <c r="J139" s="9" t="s">
        <v>221</v>
      </c>
      <c r="K139" s="64" t="s">
        <v>423</v>
      </c>
      <c r="L139" s="11" t="s">
        <v>81</v>
      </c>
      <c r="M139" s="11" t="s">
        <v>81</v>
      </c>
      <c r="N139" s="11" t="s">
        <v>81</v>
      </c>
      <c r="O139" s="11" t="s">
        <v>81</v>
      </c>
      <c r="P139" s="10" t="str">
        <f>IFERROR(VLOOKUP($B139,[1]Foglio1!$A$6:$D$44904,3,FALSE),"nd")</f>
        <v>nd</v>
      </c>
      <c r="Q139" s="9">
        <v>1</v>
      </c>
      <c r="R139" s="11" t="str">
        <f>IF(H139="LAVORO","nd",IF(VLOOKUP(B139,'DIMENSIONI OP'!A:E,4,FALSE)="","nd",VLOOKUP(B139,'DIMENSIONI OP'!A:E,4,FALSE)))</f>
        <v>nd</v>
      </c>
      <c r="S139" s="9" t="str">
        <f>IF(H139="LAVORO","nd",IF(VLOOKUP(B139,'PRESTAZIONI OP'!A:E,4,FALSE)="","nd",VLOOKUP(B139,'PRESTAZIONI OP'!A:E,4,FALSE)))</f>
        <v>nd</v>
      </c>
      <c r="T139" s="9" t="str">
        <f>IF(H139="LAVORO","nd",IF(VLOOKUP(B139,'PARAM FISICI OP'!A:E,4,FALSE)="","nd",VLOOKUP(B139,'PARAM FISICI OP'!A:E,4,FALSE)))</f>
        <v>nd</v>
      </c>
      <c r="U139" s="11" t="s">
        <v>81</v>
      </c>
      <c r="V139" s="11" t="s">
        <v>419</v>
      </c>
      <c r="W139" s="11" t="s">
        <v>81</v>
      </c>
      <c r="X139" s="11" t="s">
        <v>81</v>
      </c>
      <c r="Y139" s="9" t="s">
        <v>81</v>
      </c>
      <c r="Z139" s="9" t="s">
        <v>81</v>
      </c>
      <c r="AA139" s="9" t="str">
        <f>IF(AND(L139="nd",'DIMENSIONI OP'!E140="",'PRESTAZIONI OP'!E140="",'PARAM FISICI OP'!E140="",Z139="nd"),"nd",
IF(L139="nd","",L139)
&amp;IF('DIMENSIONI OP'!E140="","",IF(L139="nd",'DIMENSIONI OP'!E140,", "&amp;'DIMENSIONI OP'!E140))
&amp;IF('PRESTAZIONI OP'!E140="","",IF(AND(L139="nd",'DIMENSIONI OP'!E140=""),'PRESTAZIONI OP'!E140,", "&amp;'PRESTAZIONI OP'!E140))
&amp;IF('PARAM FISICI OP'!E140="","",IF(AND(L139="nd",'DIMENSIONI OP'!E140="",'PRESTAZIONI OP'!E140=""),'PARAM FISICI OP'!E140,", "&amp;'PARAM FISICI OP'!E140))
&amp;IF(Z139="nd","",IF(AND(L139="nd",'DIMENSIONI OP'!E140="",'PRESTAZIONI OP'!E140="",'PARAM FISICI OP'!E140=""),Z139,", "&amp;Z139)))</f>
        <v>nd</v>
      </c>
      <c r="AB139" s="9" t="s">
        <v>81</v>
      </c>
      <c r="AC139" s="9" t="s">
        <v>81</v>
      </c>
      <c r="AD139" s="9" t="s">
        <v>81</v>
      </c>
      <c r="AE139" s="9" t="s">
        <v>81</v>
      </c>
      <c r="AF139" s="42" t="s">
        <v>81</v>
      </c>
      <c r="AG139" s="42" t="s">
        <v>81</v>
      </c>
      <c r="AH139" s="42" t="s">
        <v>81</v>
      </c>
      <c r="AI139" s="9" t="s">
        <v>81</v>
      </c>
      <c r="AJ139" s="11" t="s">
        <v>485</v>
      </c>
      <c r="AK139" s="11" t="s">
        <v>81</v>
      </c>
      <c r="AL139" s="65" t="s">
        <v>81</v>
      </c>
      <c r="AM139" s="11" t="s">
        <v>81</v>
      </c>
      <c r="AN139" s="24" t="str">
        <f>IFERROR(VLOOKUP($B139,[1]Foglio1!$A$6:$D$44904,4,FALSE),"")</f>
        <v/>
      </c>
      <c r="AO139" s="11" t="s">
        <v>81</v>
      </c>
      <c r="AP139" s="11" t="s">
        <v>81</v>
      </c>
      <c r="AQ139" s="11" t="s">
        <v>81</v>
      </c>
      <c r="AR139" s="11" t="s">
        <v>81</v>
      </c>
    </row>
    <row r="140" spans="1:44" ht="20.100000000000001" customHeight="1" x14ac:dyDescent="0.25">
      <c r="A140" s="43" t="str">
        <f t="shared" si="12"/>
        <v>O_1C.12.020.0010.l</v>
      </c>
      <c r="B140" s="14" t="str">
        <f>IF(ISBLANK(H140),"",IF(H140="LAVORO","",CLASSI!B141))</f>
        <v>1C.12.020.0010.l</v>
      </c>
      <c r="C140" s="14" t="str">
        <f>IF(ISBLANK(H140),"",IF(H140="LAVORO","",VLOOKUP($B140,CLASSI!$B$3:$C$1048576,2,FALSE)))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250 - s = 7,8</v>
      </c>
      <c r="D140" s="27" t="str">
        <f t="shared" si="13"/>
        <v>CODICE OC</v>
      </c>
      <c r="E140" s="27" t="str">
        <f t="shared" si="14"/>
        <v>OPERA: Tubazioni di scarico, giunti saldabili in pead malleabilizzato, finitura colore nero, funzione scarico acque calde civili/industriali. Escluso: saldatura di testa.
COMPONENTI: tubo in polietilene malleabilizzato, colore nero, conforme norme UNI EN 1519, diametro esterno 250 mm, spessore 7,8 mm.
LAVORO: Posa. Incluso: oneri di fissaggio a pareti/soffitti; oneri di attraversamento strutture.
SPECIFICHE TECNICHE: da giuntare con: saldatura di testa/manicotto elettrico/manicotto di dilatazione.</v>
      </c>
      <c r="F140" s="27" t="str">
        <f t="shared" si="15"/>
        <v>CODICE OP</v>
      </c>
      <c r="G140" s="27" t="str">
        <f t="shared" si="16"/>
        <v>OPERA: Tubazioni di scarico, giunti saldabili in pead malleabilizzato, finitura colore nero, funzione scarico acque calde civili/industriali. Escluso: saldatura di testa.
COMPONENTI: tubo in polietilene malleabilizzato, colore nero, conforme norme UNI EN 1519, diametro esterno 250 mm, spessore 7,8 mm.
SPECIFICHE TECNICHE: da giuntare con: saldatura di testa/manicotto elettrico/manicotto di dilatazione.</v>
      </c>
      <c r="H140" s="9" t="s">
        <v>35</v>
      </c>
      <c r="I140" s="9" t="s">
        <v>163</v>
      </c>
      <c r="J140" s="9" t="s">
        <v>207</v>
      </c>
      <c r="K140" s="64" t="s">
        <v>419</v>
      </c>
      <c r="L140" s="11" t="s">
        <v>81</v>
      </c>
      <c r="M140" s="11" t="s">
        <v>460</v>
      </c>
      <c r="N140" s="11" t="s">
        <v>425</v>
      </c>
      <c r="O140" s="11" t="s">
        <v>430</v>
      </c>
      <c r="P140" s="10" t="str">
        <f>IFERROR(VLOOKUP($B140,[1]Foglio1!$A$6:$D$44904,3,FALSE),"nd")</f>
        <v>m</v>
      </c>
      <c r="Q140" s="9">
        <v>1</v>
      </c>
      <c r="R140" s="11" t="str">
        <f>IF(H140="LAVORO","nd",IF(VLOOKUP(B140,'DIMENSIONI OP'!A:E,4,FALSE)="","nd",VLOOKUP(B140,'DIMENSIONI OP'!A:E,4,FALSE)))</f>
        <v>nd</v>
      </c>
      <c r="S140" s="9" t="str">
        <f>IF(H140="LAVORO","nd",IF(VLOOKUP(B140,'PRESTAZIONI OP'!A:E,4,FALSE)="","nd",VLOOKUP(B140,'PRESTAZIONI OP'!A:E,4,FALSE)))</f>
        <v>nd</v>
      </c>
      <c r="T140" s="9" t="str">
        <f>IF(H140="LAVORO","nd",IF(VLOOKUP(B140,'PARAM FISICI OP'!A:E,4,FALSE)="","nd",VLOOKUP(B140,'PARAM FISICI OP'!A:E,4,FALSE)))</f>
        <v>nd</v>
      </c>
      <c r="U140" s="11" t="s">
        <v>445</v>
      </c>
      <c r="V140" s="11" t="s">
        <v>81</v>
      </c>
      <c r="W140" s="11" t="s">
        <v>81</v>
      </c>
      <c r="X140" s="11" t="s">
        <v>546</v>
      </c>
      <c r="Y140" s="9" t="s">
        <v>81</v>
      </c>
      <c r="Z140" s="9" t="s">
        <v>81</v>
      </c>
      <c r="AA140" s="9" t="str">
        <f>IF(AND(L140="nd",'DIMENSIONI OP'!E141="",'PRESTAZIONI OP'!E141="",'PARAM FISICI OP'!E141="",Z140="nd"),"nd",
IF(L140="nd","",L140)
&amp;IF('DIMENSIONI OP'!E141="","",IF(L140="nd",'DIMENSIONI OP'!E141,", "&amp;'DIMENSIONI OP'!E141))
&amp;IF('PRESTAZIONI OP'!E141="","",IF(AND(L140="nd",'DIMENSIONI OP'!E141=""),'PRESTAZIONI OP'!E141,", "&amp;'PRESTAZIONI OP'!E141))
&amp;IF('PARAM FISICI OP'!E141="","",IF(AND(L140="nd",'DIMENSIONI OP'!E141="",'PRESTAZIONI OP'!E141=""),'PARAM FISICI OP'!E141,", "&amp;'PARAM FISICI OP'!E141))
&amp;IF(Z140="nd","",IF(AND(L140="nd",'DIMENSIONI OP'!E141="",'PRESTAZIONI OP'!E141="",'PARAM FISICI OP'!E141=""),Z140,", "&amp;Z140)))</f>
        <v>nd</v>
      </c>
      <c r="AB140" s="9" t="s">
        <v>81</v>
      </c>
      <c r="AC140" s="9" t="s">
        <v>81</v>
      </c>
      <c r="AD140" s="9" t="s">
        <v>81</v>
      </c>
      <c r="AE140" s="9" t="s">
        <v>81</v>
      </c>
      <c r="AF140" s="42" t="s">
        <v>81</v>
      </c>
      <c r="AG140" s="42" t="s">
        <v>81</v>
      </c>
      <c r="AH140" s="42" t="s">
        <v>81</v>
      </c>
      <c r="AI140" s="9" t="s">
        <v>81</v>
      </c>
      <c r="AJ140" s="11" t="s">
        <v>81</v>
      </c>
      <c r="AK140" s="11" t="s">
        <v>467</v>
      </c>
      <c r="AL140" s="65" t="s">
        <v>534</v>
      </c>
      <c r="AM140" s="11" t="s">
        <v>577</v>
      </c>
      <c r="AN140" s="24">
        <f>IFERROR(VLOOKUP($B140,[1]Foglio1!$A$6:$D$44904,4,FALSE),"")</f>
        <v>79.63</v>
      </c>
      <c r="AO140" s="11" t="s">
        <v>81</v>
      </c>
      <c r="AP140" s="11" t="s">
        <v>81</v>
      </c>
      <c r="AQ140" s="11" t="s">
        <v>81</v>
      </c>
      <c r="AR140" s="11" t="s">
        <v>81</v>
      </c>
    </row>
    <row r="141" spans="1:44" ht="20.100000000000001" customHeight="1" x14ac:dyDescent="0.25">
      <c r="A141" s="43" t="str">
        <f t="shared" si="12"/>
        <v>L_1C.12.020.0010.l</v>
      </c>
      <c r="B141" s="14" t="str">
        <f>IF(ISBLANK(H141),"",IF(H141="LAVORO","",CLASSI!B142))</f>
        <v/>
      </c>
      <c r="C141" s="14" t="str">
        <f>IF(ISBLANK(H141),"",IF(H141="LAVORO","",VLOOKUP($B141,CLASSI!$B$3:$C$1048576,2,FALSE)))</f>
        <v/>
      </c>
      <c r="D141" s="27" t="str">
        <f t="shared" si="13"/>
        <v/>
      </c>
      <c r="E141" s="27" t="str">
        <f t="shared" si="14"/>
        <v/>
      </c>
      <c r="F141" s="27" t="str">
        <f t="shared" si="15"/>
        <v>CODICE LV</v>
      </c>
      <c r="G141" s="27" t="str">
        <f t="shared" si="16"/>
        <v xml:space="preserve">LAVORO: Posa. Incluso: oneri di fissaggio a pareti/soffitti; oneri di attraversamento strutture.
</v>
      </c>
      <c r="H141" s="9" t="s">
        <v>36</v>
      </c>
      <c r="I141" s="9" t="s">
        <v>169</v>
      </c>
      <c r="J141" s="9" t="s">
        <v>221</v>
      </c>
      <c r="K141" s="64" t="s">
        <v>423</v>
      </c>
      <c r="L141" s="11" t="s">
        <v>81</v>
      </c>
      <c r="M141" s="11" t="s">
        <v>81</v>
      </c>
      <c r="N141" s="11" t="s">
        <v>81</v>
      </c>
      <c r="O141" s="11" t="s">
        <v>81</v>
      </c>
      <c r="P141" s="10" t="str">
        <f>IFERROR(VLOOKUP($B141,[1]Foglio1!$A$6:$D$44904,3,FALSE),"nd")</f>
        <v>nd</v>
      </c>
      <c r="Q141" s="9">
        <v>1</v>
      </c>
      <c r="R141" s="11" t="str">
        <f>IF(H141="LAVORO","nd",IF(VLOOKUP(B141,'DIMENSIONI OP'!A:E,4,FALSE)="","nd",VLOOKUP(B141,'DIMENSIONI OP'!A:E,4,FALSE)))</f>
        <v>nd</v>
      </c>
      <c r="S141" s="9" t="str">
        <f>IF(H141="LAVORO","nd",IF(VLOOKUP(B141,'PRESTAZIONI OP'!A:E,4,FALSE)="","nd",VLOOKUP(B141,'PRESTAZIONI OP'!A:E,4,FALSE)))</f>
        <v>nd</v>
      </c>
      <c r="T141" s="9" t="str">
        <f>IF(H141="LAVORO","nd",IF(VLOOKUP(B141,'PARAM FISICI OP'!A:E,4,FALSE)="","nd",VLOOKUP(B141,'PARAM FISICI OP'!A:E,4,FALSE)))</f>
        <v>nd</v>
      </c>
      <c r="U141" s="11" t="s">
        <v>81</v>
      </c>
      <c r="V141" s="11" t="s">
        <v>419</v>
      </c>
      <c r="W141" s="11" t="s">
        <v>81</v>
      </c>
      <c r="X141" s="11" t="s">
        <v>81</v>
      </c>
      <c r="Y141" s="9" t="s">
        <v>81</v>
      </c>
      <c r="Z141" s="9" t="s">
        <v>81</v>
      </c>
      <c r="AA141" s="9" t="str">
        <f>IF(AND(L141="nd",'DIMENSIONI OP'!E142="",'PRESTAZIONI OP'!E142="",'PARAM FISICI OP'!E142="",Z141="nd"),"nd",
IF(L141="nd","",L141)
&amp;IF('DIMENSIONI OP'!E142="","",IF(L141="nd",'DIMENSIONI OP'!E142,", "&amp;'DIMENSIONI OP'!E142))
&amp;IF('PRESTAZIONI OP'!E142="","",IF(AND(L141="nd",'DIMENSIONI OP'!E142=""),'PRESTAZIONI OP'!E142,", "&amp;'PRESTAZIONI OP'!E142))
&amp;IF('PARAM FISICI OP'!E142="","",IF(AND(L141="nd",'DIMENSIONI OP'!E142="",'PRESTAZIONI OP'!E142=""),'PARAM FISICI OP'!E142,", "&amp;'PARAM FISICI OP'!E142))
&amp;IF(Z141="nd","",IF(AND(L141="nd",'DIMENSIONI OP'!E142="",'PRESTAZIONI OP'!E142="",'PARAM FISICI OP'!E142=""),Z141,", "&amp;Z141)))</f>
        <v>nd</v>
      </c>
      <c r="AB141" s="9" t="s">
        <v>81</v>
      </c>
      <c r="AC141" s="9" t="s">
        <v>81</v>
      </c>
      <c r="AD141" s="9" t="s">
        <v>81</v>
      </c>
      <c r="AE141" s="9" t="s">
        <v>81</v>
      </c>
      <c r="AF141" s="42" t="s">
        <v>81</v>
      </c>
      <c r="AG141" s="42" t="s">
        <v>81</v>
      </c>
      <c r="AH141" s="42" t="s">
        <v>81</v>
      </c>
      <c r="AI141" s="9" t="s">
        <v>81</v>
      </c>
      <c r="AJ141" s="11" t="s">
        <v>485</v>
      </c>
      <c r="AK141" s="11" t="s">
        <v>81</v>
      </c>
      <c r="AL141" s="65" t="s">
        <v>81</v>
      </c>
      <c r="AM141" s="11" t="s">
        <v>81</v>
      </c>
      <c r="AN141" s="24" t="str">
        <f>IFERROR(VLOOKUP($B141,[1]Foglio1!$A$6:$D$44904,4,FALSE),"")</f>
        <v/>
      </c>
      <c r="AO141" s="11" t="s">
        <v>81</v>
      </c>
      <c r="AP141" s="11" t="s">
        <v>81</v>
      </c>
      <c r="AQ141" s="11" t="s">
        <v>81</v>
      </c>
      <c r="AR141" s="11" t="s">
        <v>81</v>
      </c>
    </row>
    <row r="142" spans="1:44" ht="20.100000000000001" customHeight="1" x14ac:dyDescent="0.25">
      <c r="A142" s="43" t="str">
        <f t="shared" si="12"/>
        <v>O_1C.12.020.0010.m</v>
      </c>
      <c r="B142" s="14" t="str">
        <f>IF(ISBLANK(H142),"",IF(H142="LAVORO","",CLASSI!B143))</f>
        <v>1C.12.020.0010.m</v>
      </c>
      <c r="C142" s="14" t="str">
        <f>IF(ISBLANK(H142),"",IF(H142="LAVORO","",VLOOKUP($B142,CLASSI!$B$3:$C$1048576,2,FALSE)))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315 - s = 9,8</v>
      </c>
      <c r="D142" s="27" t="str">
        <f t="shared" si="13"/>
        <v>CODICE OC</v>
      </c>
      <c r="E142" s="27" t="str">
        <f t="shared" si="14"/>
        <v>OPERA: Tubazioni di scarico, giunti saldabili in pead malleabilizzato, finitura colore nero, funzione scarico acque calde civili/industriali. Escluso: saldatura di testa.
COMPONENTI: tubo in polietilene malleabilizzato, colore nero, conforme norme UNI EN 1519, diametro esterno 315 mm, spessore 9,8 mm.
LAVORO: Posa. Incluso: oneri di fissaggio a pareti/soffitti; oneri di attraversamento strutture.
SPECIFICHE TECNICHE: da giuntare con: saldatura di testa/manicotto elettrico/manicotto di dilatazione.</v>
      </c>
      <c r="F142" s="27" t="str">
        <f t="shared" si="15"/>
        <v>CODICE OP</v>
      </c>
      <c r="G142" s="27" t="str">
        <f t="shared" si="16"/>
        <v>OPERA: Tubazioni di scarico, giunti saldabili in pead malleabilizzato, finitura colore nero, funzione scarico acque calde civili/industriali. Escluso: saldatura di testa.
COMPONENTI: tubo in polietilene malleabilizzato, colore nero, conforme norme UNI EN 1519, diametro esterno 315 mm, spessore 9,8 mm.
SPECIFICHE TECNICHE: da giuntare con: saldatura di testa/manicotto elettrico/manicotto di dilatazione.</v>
      </c>
      <c r="H142" s="9" t="s">
        <v>35</v>
      </c>
      <c r="I142" s="9" t="s">
        <v>163</v>
      </c>
      <c r="J142" s="9" t="s">
        <v>207</v>
      </c>
      <c r="K142" s="64" t="s">
        <v>419</v>
      </c>
      <c r="L142" s="11" t="s">
        <v>81</v>
      </c>
      <c r="M142" s="11" t="s">
        <v>460</v>
      </c>
      <c r="N142" s="11" t="s">
        <v>425</v>
      </c>
      <c r="O142" s="11" t="s">
        <v>430</v>
      </c>
      <c r="P142" s="10" t="str">
        <f>IFERROR(VLOOKUP($B142,[1]Foglio1!$A$6:$D$44904,3,FALSE),"nd")</f>
        <v>m</v>
      </c>
      <c r="Q142" s="9">
        <v>1</v>
      </c>
      <c r="R142" s="11" t="str">
        <f>IF(H142="LAVORO","nd",IF(VLOOKUP(B142,'DIMENSIONI OP'!A:E,4,FALSE)="","nd",VLOOKUP(B142,'DIMENSIONI OP'!A:E,4,FALSE)))</f>
        <v>nd</v>
      </c>
      <c r="S142" s="9" t="str">
        <f>IF(H142="LAVORO","nd",IF(VLOOKUP(B142,'PRESTAZIONI OP'!A:E,4,FALSE)="","nd",VLOOKUP(B142,'PRESTAZIONI OP'!A:E,4,FALSE)))</f>
        <v>nd</v>
      </c>
      <c r="T142" s="9" t="str">
        <f>IF(H142="LAVORO","nd",IF(VLOOKUP(B142,'PARAM FISICI OP'!A:E,4,FALSE)="","nd",VLOOKUP(B142,'PARAM FISICI OP'!A:E,4,FALSE)))</f>
        <v>nd</v>
      </c>
      <c r="U142" s="11" t="s">
        <v>445</v>
      </c>
      <c r="V142" s="11" t="s">
        <v>81</v>
      </c>
      <c r="W142" s="11" t="s">
        <v>81</v>
      </c>
      <c r="X142" s="11" t="s">
        <v>547</v>
      </c>
      <c r="Y142" s="9" t="s">
        <v>81</v>
      </c>
      <c r="Z142" s="9" t="s">
        <v>81</v>
      </c>
      <c r="AA142" s="9" t="str">
        <f>IF(AND(L142="nd",'DIMENSIONI OP'!E143="",'PRESTAZIONI OP'!E143="",'PARAM FISICI OP'!E143="",Z142="nd"),"nd",
IF(L142="nd","",L142)
&amp;IF('DIMENSIONI OP'!E143="","",IF(L142="nd",'DIMENSIONI OP'!E143,", "&amp;'DIMENSIONI OP'!E143))
&amp;IF('PRESTAZIONI OP'!E143="","",IF(AND(L142="nd",'DIMENSIONI OP'!E143=""),'PRESTAZIONI OP'!E143,", "&amp;'PRESTAZIONI OP'!E143))
&amp;IF('PARAM FISICI OP'!E143="","",IF(AND(L142="nd",'DIMENSIONI OP'!E143="",'PRESTAZIONI OP'!E143=""),'PARAM FISICI OP'!E143,", "&amp;'PARAM FISICI OP'!E143))
&amp;IF(Z142="nd","",IF(AND(L142="nd",'DIMENSIONI OP'!E143="",'PRESTAZIONI OP'!E143="",'PARAM FISICI OP'!E143=""),Z142,", "&amp;Z142)))</f>
        <v>nd</v>
      </c>
      <c r="AB142" s="9" t="s">
        <v>81</v>
      </c>
      <c r="AC142" s="9" t="s">
        <v>81</v>
      </c>
      <c r="AD142" s="9" t="s">
        <v>81</v>
      </c>
      <c r="AE142" s="9" t="s">
        <v>81</v>
      </c>
      <c r="AF142" s="42" t="s">
        <v>81</v>
      </c>
      <c r="AG142" s="42" t="s">
        <v>81</v>
      </c>
      <c r="AH142" s="42" t="s">
        <v>81</v>
      </c>
      <c r="AI142" s="9" t="s">
        <v>81</v>
      </c>
      <c r="AJ142" s="11" t="s">
        <v>81</v>
      </c>
      <c r="AK142" s="11" t="s">
        <v>467</v>
      </c>
      <c r="AL142" s="65" t="s">
        <v>534</v>
      </c>
      <c r="AM142" s="11" t="s">
        <v>577</v>
      </c>
      <c r="AN142" s="24">
        <f>IFERROR(VLOOKUP($B142,[1]Foglio1!$A$6:$D$44904,4,FALSE),"")</f>
        <v>115.3</v>
      </c>
      <c r="AO142" s="11" t="s">
        <v>81</v>
      </c>
      <c r="AP142" s="11" t="s">
        <v>81</v>
      </c>
      <c r="AQ142" s="11" t="s">
        <v>81</v>
      </c>
      <c r="AR142" s="11" t="s">
        <v>81</v>
      </c>
    </row>
    <row r="143" spans="1:44" ht="20.100000000000001" customHeight="1" x14ac:dyDescent="0.25">
      <c r="A143" s="43" t="str">
        <f t="shared" si="12"/>
        <v>L_1C.12.020.0010.m</v>
      </c>
      <c r="B143" s="14" t="str">
        <f>IF(ISBLANK(H143),"",IF(H143="LAVORO","",CLASSI!B144))</f>
        <v/>
      </c>
      <c r="C143" s="14" t="str">
        <f>IF(ISBLANK(H143),"",IF(H143="LAVORO","",VLOOKUP($B143,CLASSI!$B$3:$C$1048576,2,FALSE)))</f>
        <v/>
      </c>
      <c r="D143" s="27" t="str">
        <f t="shared" si="13"/>
        <v/>
      </c>
      <c r="E143" s="27" t="str">
        <f t="shared" si="14"/>
        <v/>
      </c>
      <c r="F143" s="27" t="str">
        <f t="shared" si="15"/>
        <v>CODICE LV</v>
      </c>
      <c r="G143" s="27" t="str">
        <f t="shared" si="16"/>
        <v xml:space="preserve">LAVORO: Posa. Incluso: oneri di fissaggio a pareti/soffitti; oneri di attraversamento strutture.
</v>
      </c>
      <c r="H143" s="9" t="s">
        <v>36</v>
      </c>
      <c r="I143" s="9" t="s">
        <v>169</v>
      </c>
      <c r="J143" s="9" t="s">
        <v>221</v>
      </c>
      <c r="K143" s="64" t="s">
        <v>423</v>
      </c>
      <c r="L143" s="11" t="s">
        <v>81</v>
      </c>
      <c r="M143" s="11" t="s">
        <v>81</v>
      </c>
      <c r="N143" s="11" t="s">
        <v>81</v>
      </c>
      <c r="O143" s="11" t="s">
        <v>81</v>
      </c>
      <c r="P143" s="10" t="str">
        <f>IFERROR(VLOOKUP($B143,[1]Foglio1!$A$6:$D$44904,3,FALSE),"nd")</f>
        <v>nd</v>
      </c>
      <c r="Q143" s="9">
        <v>1</v>
      </c>
      <c r="R143" s="11" t="str">
        <f>IF(H143="LAVORO","nd",IF(VLOOKUP(B143,'DIMENSIONI OP'!A:E,4,FALSE)="","nd",VLOOKUP(B143,'DIMENSIONI OP'!A:E,4,FALSE)))</f>
        <v>nd</v>
      </c>
      <c r="S143" s="9" t="str">
        <f>IF(H143="LAVORO","nd",IF(VLOOKUP(B143,'PRESTAZIONI OP'!A:E,4,FALSE)="","nd",VLOOKUP(B143,'PRESTAZIONI OP'!A:E,4,FALSE)))</f>
        <v>nd</v>
      </c>
      <c r="T143" s="9" t="str">
        <f>IF(H143="LAVORO","nd",IF(VLOOKUP(B143,'PARAM FISICI OP'!A:E,4,FALSE)="","nd",VLOOKUP(B143,'PARAM FISICI OP'!A:E,4,FALSE)))</f>
        <v>nd</v>
      </c>
      <c r="U143" s="11" t="s">
        <v>81</v>
      </c>
      <c r="V143" s="11" t="s">
        <v>419</v>
      </c>
      <c r="W143" s="11" t="s">
        <v>81</v>
      </c>
      <c r="X143" s="11" t="s">
        <v>81</v>
      </c>
      <c r="Y143" s="9" t="s">
        <v>81</v>
      </c>
      <c r="Z143" s="9" t="s">
        <v>81</v>
      </c>
      <c r="AA143" s="9" t="str">
        <f>IF(AND(L143="nd",'DIMENSIONI OP'!E144="",'PRESTAZIONI OP'!E144="",'PARAM FISICI OP'!E144="",Z143="nd"),"nd",
IF(L143="nd","",L143)
&amp;IF('DIMENSIONI OP'!E144="","",IF(L143="nd",'DIMENSIONI OP'!E144,", "&amp;'DIMENSIONI OP'!E144))
&amp;IF('PRESTAZIONI OP'!E144="","",IF(AND(L143="nd",'DIMENSIONI OP'!E144=""),'PRESTAZIONI OP'!E144,", "&amp;'PRESTAZIONI OP'!E144))
&amp;IF('PARAM FISICI OP'!E144="","",IF(AND(L143="nd",'DIMENSIONI OP'!E144="",'PRESTAZIONI OP'!E144=""),'PARAM FISICI OP'!E144,", "&amp;'PARAM FISICI OP'!E144))
&amp;IF(Z143="nd","",IF(AND(L143="nd",'DIMENSIONI OP'!E144="",'PRESTAZIONI OP'!E144="",'PARAM FISICI OP'!E144=""),Z143,", "&amp;Z143)))</f>
        <v>nd</v>
      </c>
      <c r="AB143" s="9" t="s">
        <v>81</v>
      </c>
      <c r="AC143" s="9" t="s">
        <v>81</v>
      </c>
      <c r="AD143" s="9" t="s">
        <v>81</v>
      </c>
      <c r="AE143" s="9" t="s">
        <v>81</v>
      </c>
      <c r="AF143" s="42" t="s">
        <v>81</v>
      </c>
      <c r="AG143" s="42" t="s">
        <v>81</v>
      </c>
      <c r="AH143" s="42" t="s">
        <v>81</v>
      </c>
      <c r="AI143" s="9" t="s">
        <v>81</v>
      </c>
      <c r="AJ143" s="11" t="s">
        <v>485</v>
      </c>
      <c r="AK143" s="11" t="s">
        <v>81</v>
      </c>
      <c r="AL143" s="65" t="s">
        <v>81</v>
      </c>
      <c r="AM143" s="11" t="s">
        <v>81</v>
      </c>
      <c r="AN143" s="24" t="str">
        <f>IFERROR(VLOOKUP($B143,[1]Foglio1!$A$6:$D$44904,4,FALSE),"")</f>
        <v/>
      </c>
      <c r="AO143" s="11" t="s">
        <v>81</v>
      </c>
      <c r="AP143" s="11" t="s">
        <v>81</v>
      </c>
      <c r="AQ143" s="11" t="s">
        <v>81</v>
      </c>
      <c r="AR143" s="11" t="s">
        <v>81</v>
      </c>
    </row>
    <row r="144" spans="1:44" ht="20.100000000000001" customHeight="1" x14ac:dyDescent="0.25">
      <c r="A144" s="43" t="str">
        <f t="shared" si="12"/>
        <v>O_1C.12.020.0020.a</v>
      </c>
      <c r="B144" s="14" t="str">
        <f>IF(ISBLANK(H144),"",IF(H144="LAVORO","",CLASSI!B145))</f>
        <v>1C.12.020.0020.a</v>
      </c>
      <c r="C144" s="66" t="str">
        <f>IF(ISBLANK(H144),"",IF(H144="LAVORO","",VLOOKUP($B144,CLASSI!$B$3:$C$1048576,2,FALSE)))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32</v>
      </c>
      <c r="D144" s="27" t="str">
        <f t="shared" si="13"/>
        <v>CODICE OC</v>
      </c>
      <c r="E144" s="27" t="str">
        <f t="shared" si="14"/>
        <v>OPERA: Tubazioni di scarico in pead malleabilizzato, funzione scarico.
LAVORO: Saldaturain di testa. Incluso: operazioni di preparazione di elementi da saldare; nolo saldatrice; consumi.
SPECIFICHE TECNICHE: saldatura su tubazione con diametro esterno 32 mm.</v>
      </c>
      <c r="F144" s="27" t="str">
        <f t="shared" si="15"/>
        <v>CODICE OP</v>
      </c>
      <c r="G144" s="27" t="str">
        <f t="shared" si="16"/>
        <v xml:space="preserve">OPERA: Tubazioni di scarico in pead malleabilizzato, funzione scarico.
</v>
      </c>
      <c r="H144" s="9" t="s">
        <v>35</v>
      </c>
      <c r="I144" s="9" t="s">
        <v>163</v>
      </c>
      <c r="J144" s="9" t="s">
        <v>207</v>
      </c>
      <c r="K144" s="64" t="s">
        <v>419</v>
      </c>
      <c r="L144" s="11" t="s">
        <v>81</v>
      </c>
      <c r="M144" s="11" t="s">
        <v>81</v>
      </c>
      <c r="N144" s="11" t="s">
        <v>425</v>
      </c>
      <c r="O144" s="11" t="s">
        <v>81</v>
      </c>
      <c r="P144" s="10" t="str">
        <f>IFERROR(VLOOKUP($B144,[1]Foglio1!$A$6:$D$44904,3,FALSE),"nd")</f>
        <v>m</v>
      </c>
      <c r="Q144" s="9">
        <v>1</v>
      </c>
      <c r="R144" s="11" t="str">
        <f>IF(H144="LAVORO","nd",IF(VLOOKUP(B144,'DIMENSIONI OP'!A:E,4,FALSE)="","nd",VLOOKUP(B144,'DIMENSIONI OP'!A:E,4,FALSE)))</f>
        <v>nd</v>
      </c>
      <c r="S144" s="9" t="str">
        <f>IF(H144="LAVORO","nd",IF(VLOOKUP(B144,'PRESTAZIONI OP'!A:E,4,FALSE)="","nd",VLOOKUP(B144,'PRESTAZIONI OP'!A:E,4,FALSE)))</f>
        <v>nd</v>
      </c>
      <c r="T144" s="9" t="str">
        <f>IF(H144="LAVORO","nd",IF(VLOOKUP(B144,'PARAM FISICI OP'!A:E,4,FALSE)="","nd",VLOOKUP(B144,'PARAM FISICI OP'!A:E,4,FALSE)))</f>
        <v>nd</v>
      </c>
      <c r="U144" s="11" t="s">
        <v>449</v>
      </c>
      <c r="V144" s="11" t="s">
        <v>81</v>
      </c>
      <c r="W144" s="11" t="s">
        <v>81</v>
      </c>
      <c r="X144" s="11" t="s">
        <v>81</v>
      </c>
      <c r="Y144" s="9" t="s">
        <v>81</v>
      </c>
      <c r="Z144" s="9" t="s">
        <v>81</v>
      </c>
      <c r="AA144" s="9" t="str">
        <f>IF(AND(L144="nd",'DIMENSIONI OP'!E145="",'PRESTAZIONI OP'!E145="",'PARAM FISICI OP'!E145="",Z144="nd"),"nd",
IF(L144="nd","",L144)
&amp;IF('DIMENSIONI OP'!E145="","",IF(L144="nd",'DIMENSIONI OP'!E145,", "&amp;'DIMENSIONI OP'!E145))
&amp;IF('PRESTAZIONI OP'!E145="","",IF(AND(L144="nd",'DIMENSIONI OP'!E145=""),'PRESTAZIONI OP'!E145,", "&amp;'PRESTAZIONI OP'!E145))
&amp;IF('PARAM FISICI OP'!E145="","",IF(AND(L144="nd",'DIMENSIONI OP'!E145="",'PRESTAZIONI OP'!E145=""),'PARAM FISICI OP'!E145,", "&amp;'PARAM FISICI OP'!E145))
&amp;IF(Z144="nd","",IF(AND(L144="nd",'DIMENSIONI OP'!E145="",'PRESTAZIONI OP'!E145="",'PARAM FISICI OP'!E145=""),Z144,", "&amp;Z144)))</f>
        <v>nd</v>
      </c>
      <c r="AB144" s="9" t="s">
        <v>81</v>
      </c>
      <c r="AC144" s="9" t="s">
        <v>81</v>
      </c>
      <c r="AD144" s="9" t="s">
        <v>81</v>
      </c>
      <c r="AE144" s="9" t="s">
        <v>81</v>
      </c>
      <c r="AF144" s="42" t="s">
        <v>81</v>
      </c>
      <c r="AG144" s="42" t="s">
        <v>81</v>
      </c>
      <c r="AH144" s="42" t="s">
        <v>81</v>
      </c>
      <c r="AI144" s="11" t="s">
        <v>81</v>
      </c>
      <c r="AJ144" s="11" t="s">
        <v>81</v>
      </c>
      <c r="AK144" s="11" t="s">
        <v>81</v>
      </c>
      <c r="AL144" s="65" t="s">
        <v>81</v>
      </c>
      <c r="AM144" s="11" t="s">
        <v>577</v>
      </c>
      <c r="AN144" s="24">
        <f>IFERROR(VLOOKUP($B144,[1]Foglio1!$A$6:$D$44904,4,FALSE),"")</f>
        <v>57.92</v>
      </c>
      <c r="AO144" s="11" t="s">
        <v>81</v>
      </c>
      <c r="AP144" s="11" t="s">
        <v>81</v>
      </c>
      <c r="AQ144" s="11" t="s">
        <v>81</v>
      </c>
      <c r="AR144" s="11" t="s">
        <v>81</v>
      </c>
    </row>
    <row r="145" spans="1:44" ht="20.100000000000001" customHeight="1" x14ac:dyDescent="0.25">
      <c r="A145" s="43" t="str">
        <f t="shared" si="12"/>
        <v>L_1C.12.020.0020.a</v>
      </c>
      <c r="B145" s="14" t="str">
        <f>IF(ISBLANK(H145),"",IF(H145="LAVORO","",CLASSI!B146))</f>
        <v/>
      </c>
      <c r="C145" s="14" t="str">
        <f>IF(ISBLANK(H145),"",IF(H145="LAVORO","",VLOOKUP($B145,CLASSI!$B$3:$C$1048576,2,FALSE)))</f>
        <v/>
      </c>
      <c r="D145" s="27" t="str">
        <f t="shared" si="13"/>
        <v/>
      </c>
      <c r="E145" s="27" t="str">
        <f t="shared" si="14"/>
        <v/>
      </c>
      <c r="F145" s="27" t="str">
        <f t="shared" si="15"/>
        <v>CODICE LV</v>
      </c>
      <c r="G145" s="27" t="str">
        <f t="shared" si="16"/>
        <v>LAVORO: Saldatura, di testa. Incluso: operazioni di preparazione di elementi da saldare; nolo saldatrice; consumi.
SPECIFICHE TECNICHE: saldatura su tubazione con diametro esterno 32 mm.</v>
      </c>
      <c r="H145" s="9" t="s">
        <v>36</v>
      </c>
      <c r="I145" s="9" t="s">
        <v>169</v>
      </c>
      <c r="J145" s="9" t="s">
        <v>221</v>
      </c>
      <c r="K145" s="64" t="s">
        <v>427</v>
      </c>
      <c r="L145" s="11" t="s">
        <v>81</v>
      </c>
      <c r="M145" s="11" t="s">
        <v>428</v>
      </c>
      <c r="N145" s="11" t="s">
        <v>81</v>
      </c>
      <c r="O145" s="11" t="s">
        <v>81</v>
      </c>
      <c r="P145" s="10" t="str">
        <f>IFERROR(VLOOKUP($B145,[1]Foglio1!$A$6:$D$44904,3,FALSE),"nd")</f>
        <v>nd</v>
      </c>
      <c r="Q145" s="9">
        <v>1</v>
      </c>
      <c r="R145" s="11" t="str">
        <f>IF(H145="LAVORO","nd",IF(VLOOKUP(B145,'DIMENSIONI OP'!A:E,4,FALSE)="","nd",VLOOKUP(B145,'DIMENSIONI OP'!A:E,4,FALSE)))</f>
        <v>nd</v>
      </c>
      <c r="S145" s="9" t="str">
        <f>IF(H145="LAVORO","nd",IF(VLOOKUP(B145,'PRESTAZIONI OP'!A:E,4,FALSE)="","nd",VLOOKUP(B145,'PRESTAZIONI OP'!A:E,4,FALSE)))</f>
        <v>nd</v>
      </c>
      <c r="T145" s="9" t="str">
        <f>IF(H145="LAVORO","nd",IF(VLOOKUP(B145,'PARAM FISICI OP'!A:E,4,FALSE)="","nd",VLOOKUP(B145,'PARAM FISICI OP'!A:E,4,FALSE)))</f>
        <v>nd</v>
      </c>
      <c r="U145" s="11" t="s">
        <v>81</v>
      </c>
      <c r="V145" s="11" t="s">
        <v>419</v>
      </c>
      <c r="W145" s="11" t="s">
        <v>81</v>
      </c>
      <c r="X145" s="11" t="s">
        <v>549</v>
      </c>
      <c r="Y145" s="9" t="s">
        <v>81</v>
      </c>
      <c r="Z145" s="9" t="s">
        <v>81</v>
      </c>
      <c r="AA145" s="9" t="str">
        <f>IF(AND(L145="nd",'DIMENSIONI OP'!E146="",'PRESTAZIONI OP'!E146="",'PARAM FISICI OP'!E146="",Z145="nd"),"nd",
IF(L145="nd","",L145)
&amp;IF('DIMENSIONI OP'!E146="","",IF(L145="nd",'DIMENSIONI OP'!E146,", "&amp;'DIMENSIONI OP'!E146))
&amp;IF('PRESTAZIONI OP'!E146="","",IF(AND(L145="nd",'DIMENSIONI OP'!E146=""),'PRESTAZIONI OP'!E146,", "&amp;'PRESTAZIONI OP'!E146))
&amp;IF('PARAM FISICI OP'!E146="","",IF(AND(L145="nd",'DIMENSIONI OP'!E146="",'PRESTAZIONI OP'!E146=""),'PARAM FISICI OP'!E146,", "&amp;'PARAM FISICI OP'!E146))
&amp;IF(Z145="nd","",IF(AND(L145="nd",'DIMENSIONI OP'!E146="",'PRESTAZIONI OP'!E146="",'PARAM FISICI OP'!E146=""),Z145,", "&amp;Z145)))</f>
        <v>nd</v>
      </c>
      <c r="AB145" s="9" t="s">
        <v>81</v>
      </c>
      <c r="AC145" s="9" t="s">
        <v>81</v>
      </c>
      <c r="AD145" s="9" t="s">
        <v>81</v>
      </c>
      <c r="AE145" s="9" t="s">
        <v>81</v>
      </c>
      <c r="AF145" s="42" t="s">
        <v>81</v>
      </c>
      <c r="AG145" s="42" t="s">
        <v>81</v>
      </c>
      <c r="AH145" s="42" t="s">
        <v>81</v>
      </c>
      <c r="AI145" s="11" t="s">
        <v>468</v>
      </c>
      <c r="AJ145" s="11" t="s">
        <v>548</v>
      </c>
      <c r="AK145" s="11" t="s">
        <v>81</v>
      </c>
      <c r="AL145" s="65" t="s">
        <v>550</v>
      </c>
      <c r="AM145" s="11" t="s">
        <v>469</v>
      </c>
      <c r="AN145" s="24" t="str">
        <f>IFERROR(VLOOKUP($B145,[1]Foglio1!$A$6:$D$44904,4,FALSE),"")</f>
        <v/>
      </c>
      <c r="AO145" s="11" t="s">
        <v>81</v>
      </c>
      <c r="AP145" s="11" t="s">
        <v>81</v>
      </c>
      <c r="AQ145" s="11" t="s">
        <v>81</v>
      </c>
      <c r="AR145" s="11" t="s">
        <v>81</v>
      </c>
    </row>
    <row r="146" spans="1:44" ht="20.100000000000001" customHeight="1" x14ac:dyDescent="0.25">
      <c r="A146" s="43" t="str">
        <f t="shared" si="12"/>
        <v>O_1C.12.020.0020.b</v>
      </c>
      <c r="B146" s="14" t="str">
        <f>IF(ISBLANK(H146),"",IF(H146="LAVORO","",CLASSI!B147))</f>
        <v>1C.12.020.0020.b</v>
      </c>
      <c r="C146" s="66" t="str">
        <f>IF(ISBLANK(H146),"",IF(H146="LAVORO","",VLOOKUP($B146,CLASSI!$B$3:$C$1048576,2,FALSE)))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v>
      </c>
      <c r="D146" s="27" t="str">
        <f t="shared" si="13"/>
        <v>CODICE OC</v>
      </c>
      <c r="E146" s="27" t="str">
        <f t="shared" si="14"/>
        <v>OPERA: Tubazioni di scarico in pead malleabilizzato, funzione scarico.
LAVORO: Saldaturain di testa. Incluso: operazioni di preparazione di elementi da saldare; nolo saldatrice; consumi.
SPECIFICHE TECNICHE: saldatura su tubazione con diametro esterno 40 mm.</v>
      </c>
      <c r="F146" s="27" t="str">
        <f t="shared" si="15"/>
        <v>CODICE OP</v>
      </c>
      <c r="G146" s="27" t="str">
        <f t="shared" si="16"/>
        <v xml:space="preserve">OPERA: Tubazioni di scarico in pead malleabilizzato, funzione scarico.
</v>
      </c>
      <c r="H146" s="9" t="s">
        <v>35</v>
      </c>
      <c r="I146" s="9" t="s">
        <v>163</v>
      </c>
      <c r="J146" s="9" t="s">
        <v>207</v>
      </c>
      <c r="K146" s="64" t="s">
        <v>419</v>
      </c>
      <c r="L146" s="11" t="s">
        <v>81</v>
      </c>
      <c r="M146" s="11" t="s">
        <v>81</v>
      </c>
      <c r="N146" s="11" t="s">
        <v>425</v>
      </c>
      <c r="O146" s="11" t="s">
        <v>81</v>
      </c>
      <c r="P146" s="10" t="str">
        <f>IFERROR(VLOOKUP($B146,[1]Foglio1!$A$6:$D$44904,3,FALSE),"nd")</f>
        <v>m</v>
      </c>
      <c r="Q146" s="9">
        <v>1</v>
      </c>
      <c r="R146" s="11" t="str">
        <f>IF(H146="LAVORO","nd",IF(VLOOKUP(B146,'DIMENSIONI OP'!A:E,4,FALSE)="","nd",VLOOKUP(B146,'DIMENSIONI OP'!A:E,4,FALSE)))</f>
        <v>nd</v>
      </c>
      <c r="S146" s="9" t="str">
        <f>IF(H146="LAVORO","nd",IF(VLOOKUP(B146,'PRESTAZIONI OP'!A:E,4,FALSE)="","nd",VLOOKUP(B146,'PRESTAZIONI OP'!A:E,4,FALSE)))</f>
        <v>nd</v>
      </c>
      <c r="T146" s="9" t="str">
        <f>IF(H146="LAVORO","nd",IF(VLOOKUP(B146,'PARAM FISICI OP'!A:E,4,FALSE)="","nd",VLOOKUP(B146,'PARAM FISICI OP'!A:E,4,FALSE)))</f>
        <v>nd</v>
      </c>
      <c r="U146" s="11" t="s">
        <v>449</v>
      </c>
      <c r="V146" s="11" t="s">
        <v>81</v>
      </c>
      <c r="W146" s="11" t="s">
        <v>81</v>
      </c>
      <c r="X146" s="11" t="s">
        <v>81</v>
      </c>
      <c r="Y146" s="9" t="s">
        <v>81</v>
      </c>
      <c r="Z146" s="9" t="s">
        <v>81</v>
      </c>
      <c r="AA146" s="9" t="str">
        <f>IF(AND(L146="nd",'DIMENSIONI OP'!E147="",'PRESTAZIONI OP'!E147="",'PARAM FISICI OP'!E147="",Z146="nd"),"nd",
IF(L146="nd","",L146)
&amp;IF('DIMENSIONI OP'!E147="","",IF(L146="nd",'DIMENSIONI OP'!E147,", "&amp;'DIMENSIONI OP'!E147))
&amp;IF('PRESTAZIONI OP'!E147="","",IF(AND(L146="nd",'DIMENSIONI OP'!E147=""),'PRESTAZIONI OP'!E147,", "&amp;'PRESTAZIONI OP'!E147))
&amp;IF('PARAM FISICI OP'!E147="","",IF(AND(L146="nd",'DIMENSIONI OP'!E147="",'PRESTAZIONI OP'!E147=""),'PARAM FISICI OP'!E147,", "&amp;'PARAM FISICI OP'!E147))
&amp;IF(Z146="nd","",IF(AND(L146="nd",'DIMENSIONI OP'!E147="",'PRESTAZIONI OP'!E147="",'PARAM FISICI OP'!E147=""),Z146,", "&amp;Z146)))</f>
        <v>nd</v>
      </c>
      <c r="AB146" s="9" t="s">
        <v>81</v>
      </c>
      <c r="AC146" s="9" t="s">
        <v>81</v>
      </c>
      <c r="AD146" s="9" t="s">
        <v>81</v>
      </c>
      <c r="AE146" s="9" t="s">
        <v>81</v>
      </c>
      <c r="AF146" s="42" t="s">
        <v>81</v>
      </c>
      <c r="AG146" s="42" t="s">
        <v>81</v>
      </c>
      <c r="AH146" s="42" t="s">
        <v>81</v>
      </c>
      <c r="AI146" s="11" t="s">
        <v>81</v>
      </c>
      <c r="AJ146" s="11" t="s">
        <v>81</v>
      </c>
      <c r="AK146" s="11" t="s">
        <v>81</v>
      </c>
      <c r="AL146" s="65" t="s">
        <v>81</v>
      </c>
      <c r="AM146" s="11" t="s">
        <v>577</v>
      </c>
      <c r="AN146" s="24">
        <f>IFERROR(VLOOKUP($B146,[1]Foglio1!$A$6:$D$44904,4,FALSE),"")</f>
        <v>46.4</v>
      </c>
      <c r="AO146" s="11" t="s">
        <v>81</v>
      </c>
      <c r="AP146" s="11" t="s">
        <v>81</v>
      </c>
      <c r="AQ146" s="11" t="s">
        <v>81</v>
      </c>
      <c r="AR146" s="11" t="s">
        <v>81</v>
      </c>
    </row>
    <row r="147" spans="1:44" ht="20.100000000000001" customHeight="1" x14ac:dyDescent="0.25">
      <c r="A147" s="43" t="str">
        <f t="shared" si="12"/>
        <v>L_1C.12.020.0020.b</v>
      </c>
      <c r="B147" s="14" t="str">
        <f>IF(ISBLANK(H147),"",IF(H147="LAVORO","",CLASSI!B148))</f>
        <v/>
      </c>
      <c r="C147" s="14" t="str">
        <f>IF(ISBLANK(H147),"",IF(H147="LAVORO","",VLOOKUP($B147,CLASSI!$B$3:$C$1048576,2,FALSE)))</f>
        <v/>
      </c>
      <c r="D147" s="27" t="str">
        <f t="shared" si="13"/>
        <v/>
      </c>
      <c r="E147" s="27" t="str">
        <f t="shared" si="14"/>
        <v/>
      </c>
      <c r="F147" s="27" t="str">
        <f t="shared" si="15"/>
        <v>CODICE LV</v>
      </c>
      <c r="G147" s="27" t="str">
        <f t="shared" si="16"/>
        <v>LAVORO: Saldatura, di testa. Incluso: operazioni di preparazione di elementi da saldare; nolo saldatrice; consumi.
SPECIFICHE TECNICHE: saldatura su tubazione con diametro esterno 40 mm.</v>
      </c>
      <c r="H147" s="9" t="s">
        <v>36</v>
      </c>
      <c r="I147" s="9" t="s">
        <v>169</v>
      </c>
      <c r="J147" s="9" t="s">
        <v>221</v>
      </c>
      <c r="K147" s="64" t="s">
        <v>427</v>
      </c>
      <c r="L147" s="11" t="s">
        <v>81</v>
      </c>
      <c r="M147" s="11" t="s">
        <v>428</v>
      </c>
      <c r="N147" s="11" t="s">
        <v>81</v>
      </c>
      <c r="O147" s="11" t="s">
        <v>81</v>
      </c>
      <c r="P147" s="10" t="str">
        <f>IFERROR(VLOOKUP($B147,[1]Foglio1!$A$6:$D$44904,3,FALSE),"nd")</f>
        <v>nd</v>
      </c>
      <c r="Q147" s="9">
        <v>1</v>
      </c>
      <c r="R147" s="11" t="str">
        <f>IF(H147="LAVORO","nd",IF(VLOOKUP(B147,'DIMENSIONI OP'!A:E,4,FALSE)="","nd",VLOOKUP(B147,'DIMENSIONI OP'!A:E,4,FALSE)))</f>
        <v>nd</v>
      </c>
      <c r="S147" s="9" t="str">
        <f>IF(H147="LAVORO","nd",IF(VLOOKUP(B147,'PRESTAZIONI OP'!A:E,4,FALSE)="","nd",VLOOKUP(B147,'PRESTAZIONI OP'!A:E,4,FALSE)))</f>
        <v>nd</v>
      </c>
      <c r="T147" s="9" t="str">
        <f>IF(H147="LAVORO","nd",IF(VLOOKUP(B147,'PARAM FISICI OP'!A:E,4,FALSE)="","nd",VLOOKUP(B147,'PARAM FISICI OP'!A:E,4,FALSE)))</f>
        <v>nd</v>
      </c>
      <c r="U147" s="11" t="s">
        <v>81</v>
      </c>
      <c r="V147" s="11" t="s">
        <v>419</v>
      </c>
      <c r="W147" s="11" t="s">
        <v>81</v>
      </c>
      <c r="X147" s="11" t="s">
        <v>551</v>
      </c>
      <c r="Y147" s="9" t="s">
        <v>81</v>
      </c>
      <c r="Z147" s="9" t="s">
        <v>81</v>
      </c>
      <c r="AA147" s="9" t="str">
        <f>IF(AND(L147="nd",'DIMENSIONI OP'!E148="",'PRESTAZIONI OP'!E148="",'PARAM FISICI OP'!E148="",Z147="nd"),"nd",
IF(L147="nd","",L147)
&amp;IF('DIMENSIONI OP'!E148="","",IF(L147="nd",'DIMENSIONI OP'!E148,", "&amp;'DIMENSIONI OP'!E148))
&amp;IF('PRESTAZIONI OP'!E148="","",IF(AND(L147="nd",'DIMENSIONI OP'!E148=""),'PRESTAZIONI OP'!E148,", "&amp;'PRESTAZIONI OP'!E148))
&amp;IF('PARAM FISICI OP'!E148="","",IF(AND(L147="nd",'DIMENSIONI OP'!E148="",'PRESTAZIONI OP'!E148=""),'PARAM FISICI OP'!E148,", "&amp;'PARAM FISICI OP'!E148))
&amp;IF(Z147="nd","",IF(AND(L147="nd",'DIMENSIONI OP'!E148="",'PRESTAZIONI OP'!E148="",'PARAM FISICI OP'!E148=""),Z147,", "&amp;Z147)))</f>
        <v>nd</v>
      </c>
      <c r="AB147" s="9" t="s">
        <v>81</v>
      </c>
      <c r="AC147" s="9" t="s">
        <v>81</v>
      </c>
      <c r="AD147" s="9" t="s">
        <v>81</v>
      </c>
      <c r="AE147" s="9" t="s">
        <v>81</v>
      </c>
      <c r="AF147" s="42" t="s">
        <v>81</v>
      </c>
      <c r="AG147" s="42" t="s">
        <v>81</v>
      </c>
      <c r="AH147" s="42" t="s">
        <v>81</v>
      </c>
      <c r="AI147" s="11" t="s">
        <v>468</v>
      </c>
      <c r="AJ147" s="11" t="s">
        <v>548</v>
      </c>
      <c r="AK147" s="11" t="s">
        <v>81</v>
      </c>
      <c r="AL147" s="65" t="s">
        <v>563</v>
      </c>
      <c r="AM147" s="11" t="s">
        <v>469</v>
      </c>
      <c r="AN147" s="24" t="str">
        <f>IFERROR(VLOOKUP($B147,[1]Foglio1!$A$6:$D$44904,4,FALSE),"")</f>
        <v/>
      </c>
      <c r="AO147" s="11" t="s">
        <v>81</v>
      </c>
      <c r="AP147" s="11" t="s">
        <v>81</v>
      </c>
      <c r="AQ147" s="11" t="s">
        <v>81</v>
      </c>
      <c r="AR147" s="11" t="s">
        <v>81</v>
      </c>
    </row>
    <row r="148" spans="1:44" ht="20.100000000000001" customHeight="1" x14ac:dyDescent="0.25">
      <c r="A148" s="43" t="str">
        <f t="shared" si="12"/>
        <v>O_1C.12.020.0020.c</v>
      </c>
      <c r="B148" s="14" t="str">
        <f>IF(ISBLANK(H148),"",IF(H148="LAVORO","",CLASSI!B149))</f>
        <v>1C.12.020.0020.c</v>
      </c>
      <c r="C148" s="66" t="str">
        <f>IF(ISBLANK(H148),"",IF(H148="LAVORO","",VLOOKUP($B148,CLASSI!$B$3:$C$1048576,2,FALSE)))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v>
      </c>
      <c r="D148" s="27" t="str">
        <f t="shared" si="13"/>
        <v>CODICE OC</v>
      </c>
      <c r="E148" s="27" t="str">
        <f t="shared" si="14"/>
        <v>OPERA: Tubazioni di scarico in pead malleabilizzato, funzione scarico.
LAVORO: Saldaturain di testa. Incluso: operazioni di preparazione di elementi da saldare; nolo saldatrice; consumi.
SPECIFICHE TECNICHE: saldatura su tubazione con diametro esterno 50 mm.</v>
      </c>
      <c r="F148" s="27" t="str">
        <f t="shared" si="15"/>
        <v>CODICE OP</v>
      </c>
      <c r="G148" s="27" t="str">
        <f t="shared" si="16"/>
        <v xml:space="preserve">OPERA: Tubazioni di scarico in pead malleabilizzato, funzione scarico.
</v>
      </c>
      <c r="H148" s="9" t="s">
        <v>35</v>
      </c>
      <c r="I148" s="9" t="s">
        <v>163</v>
      </c>
      <c r="J148" s="9" t="s">
        <v>207</v>
      </c>
      <c r="K148" s="64" t="s">
        <v>419</v>
      </c>
      <c r="L148" s="11" t="s">
        <v>81</v>
      </c>
      <c r="M148" s="11" t="s">
        <v>81</v>
      </c>
      <c r="N148" s="11" t="s">
        <v>425</v>
      </c>
      <c r="O148" s="11" t="s">
        <v>81</v>
      </c>
      <c r="P148" s="10" t="str">
        <f>IFERROR(VLOOKUP($B148,[1]Foglio1!$A$6:$D$44904,3,FALSE),"nd")</f>
        <v>m</v>
      </c>
      <c r="Q148" s="9">
        <v>1</v>
      </c>
      <c r="R148" s="11" t="str">
        <f>IF(H148="LAVORO","nd",IF(VLOOKUP(B148,'DIMENSIONI OP'!A:E,4,FALSE)="","nd",VLOOKUP(B148,'DIMENSIONI OP'!A:E,4,FALSE)))</f>
        <v>nd</v>
      </c>
      <c r="S148" s="9" t="str">
        <f>IF(H148="LAVORO","nd",IF(VLOOKUP(B148,'PRESTAZIONI OP'!A:E,4,FALSE)="","nd",VLOOKUP(B148,'PRESTAZIONI OP'!A:E,4,FALSE)))</f>
        <v>nd</v>
      </c>
      <c r="T148" s="9" t="str">
        <f>IF(H148="LAVORO","nd",IF(VLOOKUP(B148,'PARAM FISICI OP'!A:E,4,FALSE)="","nd",VLOOKUP(B148,'PARAM FISICI OP'!A:E,4,FALSE)))</f>
        <v>nd</v>
      </c>
      <c r="U148" s="11" t="s">
        <v>449</v>
      </c>
      <c r="V148" s="11" t="s">
        <v>81</v>
      </c>
      <c r="W148" s="11" t="s">
        <v>81</v>
      </c>
      <c r="X148" s="11" t="s">
        <v>81</v>
      </c>
      <c r="Y148" s="9" t="s">
        <v>81</v>
      </c>
      <c r="Z148" s="9" t="s">
        <v>81</v>
      </c>
      <c r="AA148" s="9" t="str">
        <f>IF(AND(L148="nd",'DIMENSIONI OP'!E149="",'PRESTAZIONI OP'!E149="",'PARAM FISICI OP'!E149="",Z148="nd"),"nd",
IF(L148="nd","",L148)
&amp;IF('DIMENSIONI OP'!E149="","",IF(L148="nd",'DIMENSIONI OP'!E149,", "&amp;'DIMENSIONI OP'!E149))
&amp;IF('PRESTAZIONI OP'!E149="","",IF(AND(L148="nd",'DIMENSIONI OP'!E149=""),'PRESTAZIONI OP'!E149,", "&amp;'PRESTAZIONI OP'!E149))
&amp;IF('PARAM FISICI OP'!E149="","",IF(AND(L148="nd",'DIMENSIONI OP'!E149="",'PRESTAZIONI OP'!E149=""),'PARAM FISICI OP'!E149,", "&amp;'PARAM FISICI OP'!E149))
&amp;IF(Z148="nd","",IF(AND(L148="nd",'DIMENSIONI OP'!E149="",'PRESTAZIONI OP'!E149="",'PARAM FISICI OP'!E149=""),Z148,", "&amp;Z148)))</f>
        <v>nd</v>
      </c>
      <c r="AB148" s="9" t="s">
        <v>81</v>
      </c>
      <c r="AC148" s="9" t="s">
        <v>81</v>
      </c>
      <c r="AD148" s="9" t="s">
        <v>81</v>
      </c>
      <c r="AE148" s="9" t="s">
        <v>81</v>
      </c>
      <c r="AF148" s="42" t="s">
        <v>81</v>
      </c>
      <c r="AG148" s="42" t="s">
        <v>81</v>
      </c>
      <c r="AH148" s="42" t="s">
        <v>81</v>
      </c>
      <c r="AI148" s="11" t="s">
        <v>81</v>
      </c>
      <c r="AJ148" s="11" t="s">
        <v>81</v>
      </c>
      <c r="AK148" s="11" t="s">
        <v>81</v>
      </c>
      <c r="AL148" s="65" t="s">
        <v>81</v>
      </c>
      <c r="AM148" s="11" t="s">
        <v>577</v>
      </c>
      <c r="AN148" s="24">
        <f>IFERROR(VLOOKUP($B148,[1]Foglio1!$A$6:$D$44904,4,FALSE),"")</f>
        <v>36.97</v>
      </c>
      <c r="AO148" s="11" t="s">
        <v>81</v>
      </c>
      <c r="AP148" s="11" t="s">
        <v>81</v>
      </c>
      <c r="AQ148" s="11" t="s">
        <v>81</v>
      </c>
      <c r="AR148" s="11" t="s">
        <v>81</v>
      </c>
    </row>
    <row r="149" spans="1:44" ht="20.100000000000001" customHeight="1" x14ac:dyDescent="0.25">
      <c r="A149" s="43" t="str">
        <f t="shared" si="12"/>
        <v>L_1C.12.020.0020.c</v>
      </c>
      <c r="B149" s="14" t="str">
        <f>IF(ISBLANK(H149),"",IF(H149="LAVORO","",CLASSI!B150))</f>
        <v/>
      </c>
      <c r="C149" s="14" t="str">
        <f>IF(ISBLANK(H149),"",IF(H149="LAVORO","",VLOOKUP($B149,CLASSI!$B$3:$C$1048576,2,FALSE)))</f>
        <v/>
      </c>
      <c r="D149" s="27" t="str">
        <f t="shared" si="13"/>
        <v/>
      </c>
      <c r="E149" s="27" t="str">
        <f t="shared" si="14"/>
        <v/>
      </c>
      <c r="F149" s="27" t="str">
        <f t="shared" si="15"/>
        <v>CODICE LV</v>
      </c>
      <c r="G149" s="27" t="str">
        <f t="shared" si="16"/>
        <v>LAVORO: Saldatura, di testa. Incluso: operazioni di preparazione di elementi da saldare; nolo saldatrice; consumi.
SPECIFICHE TECNICHE: saldatura su tubazione con diametro esterno 50 mm.</v>
      </c>
      <c r="H149" s="9" t="s">
        <v>36</v>
      </c>
      <c r="I149" s="9" t="s">
        <v>169</v>
      </c>
      <c r="J149" s="9" t="s">
        <v>221</v>
      </c>
      <c r="K149" s="64" t="s">
        <v>427</v>
      </c>
      <c r="L149" s="11" t="s">
        <v>81</v>
      </c>
      <c r="M149" s="11" t="s">
        <v>428</v>
      </c>
      <c r="N149" s="11" t="s">
        <v>81</v>
      </c>
      <c r="O149" s="11" t="s">
        <v>81</v>
      </c>
      <c r="P149" s="10" t="str">
        <f>IFERROR(VLOOKUP($B149,[1]Foglio1!$A$6:$D$44904,3,FALSE),"nd")</f>
        <v>nd</v>
      </c>
      <c r="Q149" s="9">
        <v>1</v>
      </c>
      <c r="R149" s="11" t="str">
        <f>IF(H149="LAVORO","nd",IF(VLOOKUP(B149,'DIMENSIONI OP'!A:E,4,FALSE)="","nd",VLOOKUP(B149,'DIMENSIONI OP'!A:E,4,FALSE)))</f>
        <v>nd</v>
      </c>
      <c r="S149" s="9" t="str">
        <f>IF(H149="LAVORO","nd",IF(VLOOKUP(B149,'PRESTAZIONI OP'!A:E,4,FALSE)="","nd",VLOOKUP(B149,'PRESTAZIONI OP'!A:E,4,FALSE)))</f>
        <v>nd</v>
      </c>
      <c r="T149" s="9" t="str">
        <f>IF(H149="LAVORO","nd",IF(VLOOKUP(B149,'PARAM FISICI OP'!A:E,4,FALSE)="","nd",VLOOKUP(B149,'PARAM FISICI OP'!A:E,4,FALSE)))</f>
        <v>nd</v>
      </c>
      <c r="U149" s="11" t="s">
        <v>81</v>
      </c>
      <c r="V149" s="11" t="s">
        <v>419</v>
      </c>
      <c r="W149" s="11" t="s">
        <v>81</v>
      </c>
      <c r="X149" s="11" t="s">
        <v>552</v>
      </c>
      <c r="Y149" s="9" t="s">
        <v>81</v>
      </c>
      <c r="Z149" s="9" t="s">
        <v>81</v>
      </c>
      <c r="AA149" s="9" t="str">
        <f>IF(AND(L149="nd",'DIMENSIONI OP'!E150="",'PRESTAZIONI OP'!E150="",'PARAM FISICI OP'!E150="",Z149="nd"),"nd",
IF(L149="nd","",L149)
&amp;IF('DIMENSIONI OP'!E150="","",IF(L149="nd",'DIMENSIONI OP'!E150,", "&amp;'DIMENSIONI OP'!E150))
&amp;IF('PRESTAZIONI OP'!E150="","",IF(AND(L149="nd",'DIMENSIONI OP'!E150=""),'PRESTAZIONI OP'!E150,", "&amp;'PRESTAZIONI OP'!E150))
&amp;IF('PARAM FISICI OP'!E150="","",IF(AND(L149="nd",'DIMENSIONI OP'!E150="",'PRESTAZIONI OP'!E150=""),'PARAM FISICI OP'!E150,", "&amp;'PARAM FISICI OP'!E150))
&amp;IF(Z149="nd","",IF(AND(L149="nd",'DIMENSIONI OP'!E150="",'PRESTAZIONI OP'!E150="",'PARAM FISICI OP'!E150=""),Z149,", "&amp;Z149)))</f>
        <v>nd</v>
      </c>
      <c r="AB149" s="9" t="s">
        <v>81</v>
      </c>
      <c r="AC149" s="9" t="s">
        <v>81</v>
      </c>
      <c r="AD149" s="9" t="s">
        <v>81</v>
      </c>
      <c r="AE149" s="9" t="s">
        <v>81</v>
      </c>
      <c r="AF149" s="42" t="s">
        <v>81</v>
      </c>
      <c r="AG149" s="42" t="s">
        <v>81</v>
      </c>
      <c r="AH149" s="42" t="s">
        <v>81</v>
      </c>
      <c r="AI149" s="11" t="s">
        <v>468</v>
      </c>
      <c r="AJ149" s="11" t="s">
        <v>548</v>
      </c>
      <c r="AK149" s="11" t="s">
        <v>81</v>
      </c>
      <c r="AL149" s="65" t="s">
        <v>564</v>
      </c>
      <c r="AM149" s="11" t="s">
        <v>469</v>
      </c>
      <c r="AN149" s="24" t="str">
        <f>IFERROR(VLOOKUP($B149,[1]Foglio1!$A$6:$D$44904,4,FALSE),"")</f>
        <v/>
      </c>
      <c r="AO149" s="11" t="s">
        <v>81</v>
      </c>
      <c r="AP149" s="11" t="s">
        <v>81</v>
      </c>
      <c r="AQ149" s="11" t="s">
        <v>81</v>
      </c>
      <c r="AR149" s="11" t="s">
        <v>81</v>
      </c>
    </row>
    <row r="150" spans="1:44" ht="20.100000000000001" customHeight="1" x14ac:dyDescent="0.25">
      <c r="A150" s="43" t="str">
        <f t="shared" si="12"/>
        <v>O_1C.12.020.0020.d</v>
      </c>
      <c r="B150" s="14" t="str">
        <f>IF(ISBLANK(H150),"",IF(H150="LAVORO","",CLASSI!B151))</f>
        <v>1C.12.020.0020.d</v>
      </c>
      <c r="C150" s="66" t="str">
        <f>IF(ISBLANK(H150),"",IF(H150="LAVORO","",VLOOKUP($B150,CLASSI!$B$3:$C$1048576,2,FALSE)))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v>
      </c>
      <c r="D150" s="27" t="str">
        <f t="shared" si="13"/>
        <v>CODICE OC</v>
      </c>
      <c r="E150" s="27" t="str">
        <f t="shared" si="14"/>
        <v>OPERA: Tubazioni di scarico in pead malleabilizzato, funzione scarico.
LAVORO: Saldaturain di testa. Incluso: operazioni di preparazione di elementi da saldare; nolo saldatrice; consumi.
SPECIFICHE TECNICHE: saldatura su tubazione con diametro esterno 56 mm.</v>
      </c>
      <c r="F150" s="27" t="str">
        <f t="shared" si="15"/>
        <v>CODICE OP</v>
      </c>
      <c r="G150" s="27" t="str">
        <f t="shared" si="16"/>
        <v xml:space="preserve">OPERA: Tubazioni di scarico in pead malleabilizzato, funzione scarico.
</v>
      </c>
      <c r="H150" s="9" t="s">
        <v>35</v>
      </c>
      <c r="I150" s="9" t="s">
        <v>163</v>
      </c>
      <c r="J150" s="9" t="s">
        <v>207</v>
      </c>
      <c r="K150" s="64" t="s">
        <v>419</v>
      </c>
      <c r="L150" s="11" t="s">
        <v>81</v>
      </c>
      <c r="M150" s="11" t="s">
        <v>81</v>
      </c>
      <c r="N150" s="11" t="s">
        <v>425</v>
      </c>
      <c r="O150" s="11" t="s">
        <v>81</v>
      </c>
      <c r="P150" s="10" t="str">
        <f>IFERROR(VLOOKUP($B150,[1]Foglio1!$A$6:$D$44904,3,FALSE),"nd")</f>
        <v>m</v>
      </c>
      <c r="Q150" s="9">
        <v>1</v>
      </c>
      <c r="R150" s="11" t="str">
        <f>IF(H150="LAVORO","nd",IF(VLOOKUP(B150,'DIMENSIONI OP'!A:E,4,FALSE)="","nd",VLOOKUP(B150,'DIMENSIONI OP'!A:E,4,FALSE)))</f>
        <v>nd</v>
      </c>
      <c r="S150" s="9" t="str">
        <f>IF(H150="LAVORO","nd",IF(VLOOKUP(B150,'PRESTAZIONI OP'!A:E,4,FALSE)="","nd",VLOOKUP(B150,'PRESTAZIONI OP'!A:E,4,FALSE)))</f>
        <v>nd</v>
      </c>
      <c r="T150" s="9" t="str">
        <f>IF(H150="LAVORO","nd",IF(VLOOKUP(B150,'PARAM FISICI OP'!A:E,4,FALSE)="","nd",VLOOKUP(B150,'PARAM FISICI OP'!A:E,4,FALSE)))</f>
        <v>nd</v>
      </c>
      <c r="U150" s="11" t="s">
        <v>449</v>
      </c>
      <c r="V150" s="11" t="s">
        <v>81</v>
      </c>
      <c r="W150" s="11" t="s">
        <v>81</v>
      </c>
      <c r="X150" s="11" t="s">
        <v>81</v>
      </c>
      <c r="Y150" s="9" t="s">
        <v>81</v>
      </c>
      <c r="Z150" s="9" t="s">
        <v>81</v>
      </c>
      <c r="AA150" s="9" t="str">
        <f>IF(AND(L150="nd",'DIMENSIONI OP'!E151="",'PRESTAZIONI OP'!E151="",'PARAM FISICI OP'!E151="",Z150="nd"),"nd",
IF(L150="nd","",L150)
&amp;IF('DIMENSIONI OP'!E151="","",IF(L150="nd",'DIMENSIONI OP'!E151,", "&amp;'DIMENSIONI OP'!E151))
&amp;IF('PRESTAZIONI OP'!E151="","",IF(AND(L150="nd",'DIMENSIONI OP'!E151=""),'PRESTAZIONI OP'!E151,", "&amp;'PRESTAZIONI OP'!E151))
&amp;IF('PARAM FISICI OP'!E151="","",IF(AND(L150="nd",'DIMENSIONI OP'!E151="",'PRESTAZIONI OP'!E151=""),'PARAM FISICI OP'!E151,", "&amp;'PARAM FISICI OP'!E151))
&amp;IF(Z150="nd","",IF(AND(L150="nd",'DIMENSIONI OP'!E151="",'PRESTAZIONI OP'!E151="",'PARAM FISICI OP'!E151=""),Z150,", "&amp;Z150)))</f>
        <v>nd</v>
      </c>
      <c r="AB150" s="9" t="s">
        <v>81</v>
      </c>
      <c r="AC150" s="9" t="s">
        <v>81</v>
      </c>
      <c r="AD150" s="9" t="s">
        <v>81</v>
      </c>
      <c r="AE150" s="9" t="s">
        <v>81</v>
      </c>
      <c r="AF150" s="42" t="s">
        <v>81</v>
      </c>
      <c r="AG150" s="42" t="s">
        <v>81</v>
      </c>
      <c r="AH150" s="42" t="s">
        <v>81</v>
      </c>
      <c r="AI150" s="11" t="s">
        <v>81</v>
      </c>
      <c r="AJ150" s="11" t="s">
        <v>81</v>
      </c>
      <c r="AK150" s="11" t="s">
        <v>81</v>
      </c>
      <c r="AL150" s="65" t="s">
        <v>81</v>
      </c>
      <c r="AM150" s="11" t="s">
        <v>577</v>
      </c>
      <c r="AN150" s="24">
        <f>IFERROR(VLOOKUP($B150,[1]Foglio1!$A$6:$D$44904,4,FALSE),"")</f>
        <v>33.14</v>
      </c>
      <c r="AO150" s="11" t="s">
        <v>81</v>
      </c>
      <c r="AP150" s="11" t="s">
        <v>81</v>
      </c>
      <c r="AQ150" s="11" t="s">
        <v>81</v>
      </c>
      <c r="AR150" s="11" t="s">
        <v>81</v>
      </c>
    </row>
    <row r="151" spans="1:44" ht="20.100000000000001" customHeight="1" x14ac:dyDescent="0.25">
      <c r="A151" s="43" t="str">
        <f t="shared" si="12"/>
        <v>L_1C.12.020.0020.d</v>
      </c>
      <c r="B151" s="14" t="str">
        <f>IF(ISBLANK(H151),"",IF(H151="LAVORO","",CLASSI!B152))</f>
        <v/>
      </c>
      <c r="C151" s="14" t="str">
        <f>IF(ISBLANK(H151),"",IF(H151="LAVORO","",VLOOKUP($B151,CLASSI!$B$3:$C$1048576,2,FALSE)))</f>
        <v/>
      </c>
      <c r="D151" s="27" t="str">
        <f t="shared" si="13"/>
        <v/>
      </c>
      <c r="E151" s="27" t="str">
        <f t="shared" si="14"/>
        <v/>
      </c>
      <c r="F151" s="27" t="str">
        <f t="shared" si="15"/>
        <v>CODICE LV</v>
      </c>
      <c r="G151" s="27" t="str">
        <f t="shared" si="16"/>
        <v>LAVORO: Saldatura, di testa. Incluso: operazioni di preparazione di elementi da saldare; nolo saldatrice; consumi.
SPECIFICHE TECNICHE: saldatura su tubazione con diametro esterno 56 mm.</v>
      </c>
      <c r="H151" s="9" t="s">
        <v>36</v>
      </c>
      <c r="I151" s="9" t="s">
        <v>169</v>
      </c>
      <c r="J151" s="9" t="s">
        <v>221</v>
      </c>
      <c r="K151" s="64" t="s">
        <v>427</v>
      </c>
      <c r="L151" s="11" t="s">
        <v>81</v>
      </c>
      <c r="M151" s="11" t="s">
        <v>428</v>
      </c>
      <c r="N151" s="11" t="s">
        <v>81</v>
      </c>
      <c r="O151" s="11" t="s">
        <v>81</v>
      </c>
      <c r="P151" s="10" t="str">
        <f>IFERROR(VLOOKUP($B151,[1]Foglio1!$A$6:$D$44904,3,FALSE),"nd")</f>
        <v>nd</v>
      </c>
      <c r="Q151" s="9">
        <v>1</v>
      </c>
      <c r="R151" s="11" t="str">
        <f>IF(H151="LAVORO","nd",IF(VLOOKUP(B151,'DIMENSIONI OP'!A:E,4,FALSE)="","nd",VLOOKUP(B151,'DIMENSIONI OP'!A:E,4,FALSE)))</f>
        <v>nd</v>
      </c>
      <c r="S151" s="9" t="str">
        <f>IF(H151="LAVORO","nd",IF(VLOOKUP(B151,'PRESTAZIONI OP'!A:E,4,FALSE)="","nd",VLOOKUP(B151,'PRESTAZIONI OP'!A:E,4,FALSE)))</f>
        <v>nd</v>
      </c>
      <c r="T151" s="9" t="str">
        <f>IF(H151="LAVORO","nd",IF(VLOOKUP(B151,'PARAM FISICI OP'!A:E,4,FALSE)="","nd",VLOOKUP(B151,'PARAM FISICI OP'!A:E,4,FALSE)))</f>
        <v>nd</v>
      </c>
      <c r="U151" s="11" t="s">
        <v>81</v>
      </c>
      <c r="V151" s="11" t="s">
        <v>419</v>
      </c>
      <c r="W151" s="11" t="s">
        <v>81</v>
      </c>
      <c r="X151" s="11" t="s">
        <v>553</v>
      </c>
      <c r="Y151" s="9" t="s">
        <v>81</v>
      </c>
      <c r="Z151" s="9" t="s">
        <v>81</v>
      </c>
      <c r="AA151" s="9" t="str">
        <f>IF(AND(L151="nd",'DIMENSIONI OP'!E152="",'PRESTAZIONI OP'!E152="",'PARAM FISICI OP'!E152="",Z151="nd"),"nd",
IF(L151="nd","",L151)
&amp;IF('DIMENSIONI OP'!E152="","",IF(L151="nd",'DIMENSIONI OP'!E152,", "&amp;'DIMENSIONI OP'!E152))
&amp;IF('PRESTAZIONI OP'!E152="","",IF(AND(L151="nd",'DIMENSIONI OP'!E152=""),'PRESTAZIONI OP'!E152,", "&amp;'PRESTAZIONI OP'!E152))
&amp;IF('PARAM FISICI OP'!E152="","",IF(AND(L151="nd",'DIMENSIONI OP'!E152="",'PRESTAZIONI OP'!E152=""),'PARAM FISICI OP'!E152,", "&amp;'PARAM FISICI OP'!E152))
&amp;IF(Z151="nd","",IF(AND(L151="nd",'DIMENSIONI OP'!E152="",'PRESTAZIONI OP'!E152="",'PARAM FISICI OP'!E152=""),Z151,", "&amp;Z151)))</f>
        <v>nd</v>
      </c>
      <c r="AB151" s="9" t="s">
        <v>81</v>
      </c>
      <c r="AC151" s="9" t="s">
        <v>81</v>
      </c>
      <c r="AD151" s="9" t="s">
        <v>81</v>
      </c>
      <c r="AE151" s="9" t="s">
        <v>81</v>
      </c>
      <c r="AF151" s="42" t="s">
        <v>81</v>
      </c>
      <c r="AG151" s="42" t="s">
        <v>81</v>
      </c>
      <c r="AH151" s="42" t="s">
        <v>81</v>
      </c>
      <c r="AI151" s="11" t="s">
        <v>468</v>
      </c>
      <c r="AJ151" s="11" t="s">
        <v>548</v>
      </c>
      <c r="AK151" s="11" t="s">
        <v>81</v>
      </c>
      <c r="AL151" s="65" t="s">
        <v>565</v>
      </c>
      <c r="AM151" s="11" t="s">
        <v>469</v>
      </c>
      <c r="AN151" s="24" t="str">
        <f>IFERROR(VLOOKUP($B151,[1]Foglio1!$A$6:$D$44904,4,FALSE),"")</f>
        <v/>
      </c>
      <c r="AO151" s="11" t="s">
        <v>81</v>
      </c>
      <c r="AP151" s="11" t="s">
        <v>81</v>
      </c>
      <c r="AQ151" s="11" t="s">
        <v>81</v>
      </c>
      <c r="AR151" s="11" t="s">
        <v>81</v>
      </c>
    </row>
    <row r="152" spans="1:44" ht="20.100000000000001" customHeight="1" x14ac:dyDescent="0.25">
      <c r="A152" s="43" t="str">
        <f t="shared" si="12"/>
        <v>O_1C.12.020.0020.e</v>
      </c>
      <c r="B152" s="14" t="str">
        <f>IF(ISBLANK(H152),"",IF(H152="LAVORO","",CLASSI!B153))</f>
        <v>1C.12.020.0020.e</v>
      </c>
      <c r="C152" s="66" t="str">
        <f>IF(ISBLANK(H152),"",IF(H152="LAVORO","",VLOOKUP($B152,CLASSI!$B$3:$C$1048576,2,FALSE)))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v>
      </c>
      <c r="D152" s="27" t="str">
        <f t="shared" si="13"/>
        <v>CODICE OC</v>
      </c>
      <c r="E152" s="27" t="str">
        <f t="shared" si="14"/>
        <v>OPERA: Tubazioni di scarico in pead malleabilizzato, funzione scarico.
LAVORO: Saldaturain di testa. Incluso: operazioni di preparazione di elementi da saldare; nolo saldatrice; consumi.
SPECIFICHE TECNICHE: saldatura su tubazione con diametro esterno 63 mm.</v>
      </c>
      <c r="F152" s="27" t="str">
        <f t="shared" si="15"/>
        <v>CODICE OP</v>
      </c>
      <c r="G152" s="27" t="str">
        <f t="shared" si="16"/>
        <v xml:space="preserve">OPERA: Tubazioni di scarico in pead malleabilizzato, funzione scarico.
</v>
      </c>
      <c r="H152" s="9" t="s">
        <v>35</v>
      </c>
      <c r="I152" s="9" t="s">
        <v>163</v>
      </c>
      <c r="J152" s="9" t="s">
        <v>207</v>
      </c>
      <c r="K152" s="64" t="s">
        <v>419</v>
      </c>
      <c r="L152" s="11" t="s">
        <v>81</v>
      </c>
      <c r="M152" s="11" t="s">
        <v>81</v>
      </c>
      <c r="N152" s="11" t="s">
        <v>425</v>
      </c>
      <c r="O152" s="11" t="s">
        <v>81</v>
      </c>
      <c r="P152" s="10" t="str">
        <f>IFERROR(VLOOKUP($B152,[1]Foglio1!$A$6:$D$44904,3,FALSE),"nd")</f>
        <v>m</v>
      </c>
      <c r="Q152" s="9">
        <v>1</v>
      </c>
      <c r="R152" s="11" t="str">
        <f>IF(H152="LAVORO","nd",IF(VLOOKUP(B152,'DIMENSIONI OP'!A:E,4,FALSE)="","nd",VLOOKUP(B152,'DIMENSIONI OP'!A:E,4,FALSE)))</f>
        <v>nd</v>
      </c>
      <c r="S152" s="9" t="str">
        <f>IF(H152="LAVORO","nd",IF(VLOOKUP(B152,'PRESTAZIONI OP'!A:E,4,FALSE)="","nd",VLOOKUP(B152,'PRESTAZIONI OP'!A:E,4,FALSE)))</f>
        <v>nd</v>
      </c>
      <c r="T152" s="9" t="str">
        <f>IF(H152="LAVORO","nd",IF(VLOOKUP(B152,'PARAM FISICI OP'!A:E,4,FALSE)="","nd",VLOOKUP(B152,'PARAM FISICI OP'!A:E,4,FALSE)))</f>
        <v>nd</v>
      </c>
      <c r="U152" s="11" t="s">
        <v>449</v>
      </c>
      <c r="V152" s="11" t="s">
        <v>81</v>
      </c>
      <c r="W152" s="11" t="s">
        <v>81</v>
      </c>
      <c r="X152" s="11" t="s">
        <v>81</v>
      </c>
      <c r="Y152" s="9" t="s">
        <v>81</v>
      </c>
      <c r="Z152" s="9" t="s">
        <v>81</v>
      </c>
      <c r="AA152" s="9" t="str">
        <f>IF(AND(L152="nd",'DIMENSIONI OP'!E153="",'PRESTAZIONI OP'!E153="",'PARAM FISICI OP'!E153="",Z152="nd"),"nd",
IF(L152="nd","",L152)
&amp;IF('DIMENSIONI OP'!E153="","",IF(L152="nd",'DIMENSIONI OP'!E153,", "&amp;'DIMENSIONI OP'!E153))
&amp;IF('PRESTAZIONI OP'!E153="","",IF(AND(L152="nd",'DIMENSIONI OP'!E153=""),'PRESTAZIONI OP'!E153,", "&amp;'PRESTAZIONI OP'!E153))
&amp;IF('PARAM FISICI OP'!E153="","",IF(AND(L152="nd",'DIMENSIONI OP'!E153="",'PRESTAZIONI OP'!E153=""),'PARAM FISICI OP'!E153,", "&amp;'PARAM FISICI OP'!E153))
&amp;IF(Z152="nd","",IF(AND(L152="nd",'DIMENSIONI OP'!E153="",'PRESTAZIONI OP'!E153="",'PARAM FISICI OP'!E153=""),Z152,", "&amp;Z152)))</f>
        <v>nd</v>
      </c>
      <c r="AB152" s="9" t="s">
        <v>81</v>
      </c>
      <c r="AC152" s="9" t="s">
        <v>81</v>
      </c>
      <c r="AD152" s="9" t="s">
        <v>81</v>
      </c>
      <c r="AE152" s="9" t="s">
        <v>81</v>
      </c>
      <c r="AF152" s="42" t="s">
        <v>81</v>
      </c>
      <c r="AG152" s="42" t="s">
        <v>81</v>
      </c>
      <c r="AH152" s="42" t="s">
        <v>81</v>
      </c>
      <c r="AI152" s="11" t="s">
        <v>81</v>
      </c>
      <c r="AJ152" s="11" t="s">
        <v>81</v>
      </c>
      <c r="AK152" s="11" t="s">
        <v>81</v>
      </c>
      <c r="AL152" s="65" t="s">
        <v>81</v>
      </c>
      <c r="AM152" s="11" t="s">
        <v>577</v>
      </c>
      <c r="AN152" s="24">
        <f>IFERROR(VLOOKUP($B152,[1]Foglio1!$A$6:$D$44904,4,FALSE),"")</f>
        <v>29.32</v>
      </c>
      <c r="AO152" s="11" t="s">
        <v>81</v>
      </c>
      <c r="AP152" s="11" t="s">
        <v>81</v>
      </c>
      <c r="AQ152" s="11" t="s">
        <v>81</v>
      </c>
      <c r="AR152" s="11" t="s">
        <v>81</v>
      </c>
    </row>
    <row r="153" spans="1:44" ht="20.100000000000001" customHeight="1" x14ac:dyDescent="0.25">
      <c r="A153" s="43" t="str">
        <f t="shared" si="12"/>
        <v>L_1C.12.020.0020.e</v>
      </c>
      <c r="B153" s="14" t="str">
        <f>IF(ISBLANK(H153),"",IF(H153="LAVORO","",CLASSI!B154))</f>
        <v/>
      </c>
      <c r="C153" s="14" t="str">
        <f>IF(ISBLANK(H153),"",IF(H153="LAVORO","",VLOOKUP($B153,CLASSI!$B$3:$C$1048576,2,FALSE)))</f>
        <v/>
      </c>
      <c r="D153" s="27" t="str">
        <f t="shared" si="13"/>
        <v/>
      </c>
      <c r="E153" s="27" t="str">
        <f t="shared" si="14"/>
        <v/>
      </c>
      <c r="F153" s="27" t="str">
        <f t="shared" si="15"/>
        <v>CODICE LV</v>
      </c>
      <c r="G153" s="27" t="str">
        <f t="shared" si="16"/>
        <v>LAVORO: Saldatura, di testa. Incluso: operazioni di preparazione di elementi da saldare; nolo saldatrice; consumi.
SPECIFICHE TECNICHE: saldatura su tubazione con diametro esterno 63 mm.</v>
      </c>
      <c r="H153" s="9" t="s">
        <v>36</v>
      </c>
      <c r="I153" s="9" t="s">
        <v>169</v>
      </c>
      <c r="J153" s="9" t="s">
        <v>221</v>
      </c>
      <c r="K153" s="64" t="s">
        <v>427</v>
      </c>
      <c r="L153" s="11" t="s">
        <v>81</v>
      </c>
      <c r="M153" s="11" t="s">
        <v>428</v>
      </c>
      <c r="N153" s="11" t="s">
        <v>81</v>
      </c>
      <c r="O153" s="11" t="s">
        <v>81</v>
      </c>
      <c r="P153" s="10" t="str">
        <f>IFERROR(VLOOKUP($B153,[1]Foglio1!$A$6:$D$44904,3,FALSE),"nd")</f>
        <v>nd</v>
      </c>
      <c r="Q153" s="9">
        <v>1</v>
      </c>
      <c r="R153" s="11" t="str">
        <f>IF(H153="LAVORO","nd",IF(VLOOKUP(B153,'DIMENSIONI OP'!A:E,4,FALSE)="","nd",VLOOKUP(B153,'DIMENSIONI OP'!A:E,4,FALSE)))</f>
        <v>nd</v>
      </c>
      <c r="S153" s="9" t="str">
        <f>IF(H153="LAVORO","nd",IF(VLOOKUP(B153,'PRESTAZIONI OP'!A:E,4,FALSE)="","nd",VLOOKUP(B153,'PRESTAZIONI OP'!A:E,4,FALSE)))</f>
        <v>nd</v>
      </c>
      <c r="T153" s="9" t="str">
        <f>IF(H153="LAVORO","nd",IF(VLOOKUP(B153,'PARAM FISICI OP'!A:E,4,FALSE)="","nd",VLOOKUP(B153,'PARAM FISICI OP'!A:E,4,FALSE)))</f>
        <v>nd</v>
      </c>
      <c r="U153" s="11" t="s">
        <v>81</v>
      </c>
      <c r="V153" s="11" t="s">
        <v>419</v>
      </c>
      <c r="W153" s="11" t="s">
        <v>81</v>
      </c>
      <c r="X153" s="11" t="s">
        <v>554</v>
      </c>
      <c r="Y153" s="9" t="s">
        <v>81</v>
      </c>
      <c r="Z153" s="9" t="s">
        <v>81</v>
      </c>
      <c r="AA153" s="9" t="str">
        <f>IF(AND(L153="nd",'DIMENSIONI OP'!E154="",'PRESTAZIONI OP'!E154="",'PARAM FISICI OP'!E154="",Z153="nd"),"nd",
IF(L153="nd","",L153)
&amp;IF('DIMENSIONI OP'!E154="","",IF(L153="nd",'DIMENSIONI OP'!E154,", "&amp;'DIMENSIONI OP'!E154))
&amp;IF('PRESTAZIONI OP'!E154="","",IF(AND(L153="nd",'DIMENSIONI OP'!E154=""),'PRESTAZIONI OP'!E154,", "&amp;'PRESTAZIONI OP'!E154))
&amp;IF('PARAM FISICI OP'!E154="","",IF(AND(L153="nd",'DIMENSIONI OP'!E154="",'PRESTAZIONI OP'!E154=""),'PARAM FISICI OP'!E154,", "&amp;'PARAM FISICI OP'!E154))
&amp;IF(Z153="nd","",IF(AND(L153="nd",'DIMENSIONI OP'!E154="",'PRESTAZIONI OP'!E154="",'PARAM FISICI OP'!E154=""),Z153,", "&amp;Z153)))</f>
        <v>nd</v>
      </c>
      <c r="AB153" s="9" t="s">
        <v>81</v>
      </c>
      <c r="AC153" s="9" t="s">
        <v>81</v>
      </c>
      <c r="AD153" s="9" t="s">
        <v>81</v>
      </c>
      <c r="AE153" s="9" t="s">
        <v>81</v>
      </c>
      <c r="AF153" s="42" t="s">
        <v>81</v>
      </c>
      <c r="AG153" s="42" t="s">
        <v>81</v>
      </c>
      <c r="AH153" s="42" t="s">
        <v>81</v>
      </c>
      <c r="AI153" s="11" t="s">
        <v>468</v>
      </c>
      <c r="AJ153" s="11" t="s">
        <v>548</v>
      </c>
      <c r="AK153" s="11" t="s">
        <v>81</v>
      </c>
      <c r="AL153" s="65" t="s">
        <v>566</v>
      </c>
      <c r="AM153" s="11" t="s">
        <v>469</v>
      </c>
      <c r="AN153" s="24" t="str">
        <f>IFERROR(VLOOKUP($B153,[1]Foglio1!$A$6:$D$44904,4,FALSE),"")</f>
        <v/>
      </c>
      <c r="AO153" s="11" t="s">
        <v>81</v>
      </c>
      <c r="AP153" s="11" t="s">
        <v>81</v>
      </c>
      <c r="AQ153" s="11" t="s">
        <v>81</v>
      </c>
      <c r="AR153" s="11" t="s">
        <v>81</v>
      </c>
    </row>
    <row r="154" spans="1:44" ht="20.100000000000001" customHeight="1" x14ac:dyDescent="0.25">
      <c r="A154" s="43" t="str">
        <f t="shared" si="12"/>
        <v>O_1C.12.020.0020.f</v>
      </c>
      <c r="B154" s="14" t="str">
        <f>IF(ISBLANK(H154),"",IF(H154="LAVORO","",CLASSI!B155))</f>
        <v>1C.12.020.0020.f</v>
      </c>
      <c r="C154" s="66" t="str">
        <f>IF(ISBLANK(H154),"",IF(H154="LAVORO","",VLOOKUP($B154,CLASSI!$B$3:$C$1048576,2,FALSE)))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75</v>
      </c>
      <c r="D154" s="27" t="str">
        <f t="shared" si="13"/>
        <v>CODICE OC</v>
      </c>
      <c r="E154" s="27" t="str">
        <f t="shared" si="14"/>
        <v>OPERA: Tubazioni di scarico in pead malleabilizzato, funzione scarico.
LAVORO: Saldaturain di testa. Incluso: operazioni di preparazione di elementi da saldare; nolo saldatrice; consumi.
SPECIFICHE TECNICHE: saldatura su tubazione con diametro esterno 75 mm.</v>
      </c>
      <c r="F154" s="27" t="str">
        <f t="shared" si="15"/>
        <v>CODICE OP</v>
      </c>
      <c r="G154" s="27" t="str">
        <f t="shared" si="16"/>
        <v xml:space="preserve">OPERA: Tubazioni di scarico in pead malleabilizzato, funzione scarico.
</v>
      </c>
      <c r="H154" s="9" t="s">
        <v>35</v>
      </c>
      <c r="I154" s="9" t="s">
        <v>163</v>
      </c>
      <c r="J154" s="9" t="s">
        <v>207</v>
      </c>
      <c r="K154" s="64" t="s">
        <v>419</v>
      </c>
      <c r="L154" s="11" t="s">
        <v>81</v>
      </c>
      <c r="M154" s="11" t="s">
        <v>81</v>
      </c>
      <c r="N154" s="11" t="s">
        <v>425</v>
      </c>
      <c r="O154" s="11" t="s">
        <v>81</v>
      </c>
      <c r="P154" s="10" t="str">
        <f>IFERROR(VLOOKUP($B154,[1]Foglio1!$A$6:$D$44904,3,FALSE),"nd")</f>
        <v>m</v>
      </c>
      <c r="Q154" s="9">
        <v>1</v>
      </c>
      <c r="R154" s="11" t="str">
        <f>IF(H154="LAVORO","nd",IF(VLOOKUP(B154,'DIMENSIONI OP'!A:E,4,FALSE)="","nd",VLOOKUP(B154,'DIMENSIONI OP'!A:E,4,FALSE)))</f>
        <v>nd</v>
      </c>
      <c r="S154" s="9" t="str">
        <f>IF(H154="LAVORO","nd",IF(VLOOKUP(B154,'PRESTAZIONI OP'!A:E,4,FALSE)="","nd",VLOOKUP(B154,'PRESTAZIONI OP'!A:E,4,FALSE)))</f>
        <v>nd</v>
      </c>
      <c r="T154" s="9" t="str">
        <f>IF(H154="LAVORO","nd",IF(VLOOKUP(B154,'PARAM FISICI OP'!A:E,4,FALSE)="","nd",VLOOKUP(B154,'PARAM FISICI OP'!A:E,4,FALSE)))</f>
        <v>nd</v>
      </c>
      <c r="U154" s="11" t="s">
        <v>449</v>
      </c>
      <c r="V154" s="11" t="s">
        <v>81</v>
      </c>
      <c r="W154" s="11" t="s">
        <v>81</v>
      </c>
      <c r="X154" s="11" t="s">
        <v>81</v>
      </c>
      <c r="Y154" s="9" t="s">
        <v>81</v>
      </c>
      <c r="Z154" s="9" t="s">
        <v>81</v>
      </c>
      <c r="AA154" s="9" t="str">
        <f>IF(AND(L154="nd",'DIMENSIONI OP'!E155="",'PRESTAZIONI OP'!E155="",'PARAM FISICI OP'!E155="",Z154="nd"),"nd",
IF(L154="nd","",L154)
&amp;IF('DIMENSIONI OP'!E155="","",IF(L154="nd",'DIMENSIONI OP'!E155,", "&amp;'DIMENSIONI OP'!E155))
&amp;IF('PRESTAZIONI OP'!E155="","",IF(AND(L154="nd",'DIMENSIONI OP'!E155=""),'PRESTAZIONI OP'!E155,", "&amp;'PRESTAZIONI OP'!E155))
&amp;IF('PARAM FISICI OP'!E155="","",IF(AND(L154="nd",'DIMENSIONI OP'!E155="",'PRESTAZIONI OP'!E155=""),'PARAM FISICI OP'!E155,", "&amp;'PARAM FISICI OP'!E155))
&amp;IF(Z154="nd","",IF(AND(L154="nd",'DIMENSIONI OP'!E155="",'PRESTAZIONI OP'!E155="",'PARAM FISICI OP'!E155=""),Z154,", "&amp;Z154)))</f>
        <v>nd</v>
      </c>
      <c r="AB154" s="9" t="s">
        <v>81</v>
      </c>
      <c r="AC154" s="9" t="s">
        <v>81</v>
      </c>
      <c r="AD154" s="9" t="s">
        <v>81</v>
      </c>
      <c r="AE154" s="9" t="s">
        <v>81</v>
      </c>
      <c r="AF154" s="42" t="s">
        <v>81</v>
      </c>
      <c r="AG154" s="42" t="s">
        <v>81</v>
      </c>
      <c r="AH154" s="42" t="s">
        <v>81</v>
      </c>
      <c r="AI154" s="11" t="s">
        <v>81</v>
      </c>
      <c r="AJ154" s="11" t="s">
        <v>81</v>
      </c>
      <c r="AK154" s="11" t="s">
        <v>81</v>
      </c>
      <c r="AL154" s="65" t="s">
        <v>81</v>
      </c>
      <c r="AM154" s="11" t="s">
        <v>577</v>
      </c>
      <c r="AN154" s="24">
        <f>IFERROR(VLOOKUP($B154,[1]Foglio1!$A$6:$D$44904,4,FALSE),"")</f>
        <v>25.82</v>
      </c>
      <c r="AO154" s="11" t="s">
        <v>81</v>
      </c>
      <c r="AP154" s="11" t="s">
        <v>81</v>
      </c>
      <c r="AQ154" s="11" t="s">
        <v>81</v>
      </c>
      <c r="AR154" s="11" t="s">
        <v>81</v>
      </c>
    </row>
    <row r="155" spans="1:44" ht="20.100000000000001" customHeight="1" x14ac:dyDescent="0.25">
      <c r="A155" s="43" t="str">
        <f t="shared" si="12"/>
        <v>L_1C.12.020.0020.f</v>
      </c>
      <c r="B155" s="14" t="str">
        <f>IF(ISBLANK(H155),"",IF(H155="LAVORO","",CLASSI!B156))</f>
        <v/>
      </c>
      <c r="C155" s="14" t="str">
        <f>IF(ISBLANK(H155),"",IF(H155="LAVORO","",VLOOKUP($B155,CLASSI!$B$3:$C$1048576,2,FALSE)))</f>
        <v/>
      </c>
      <c r="D155" s="27" t="str">
        <f t="shared" si="13"/>
        <v/>
      </c>
      <c r="E155" s="27" t="str">
        <f t="shared" si="14"/>
        <v/>
      </c>
      <c r="F155" s="27" t="str">
        <f t="shared" si="15"/>
        <v>CODICE LV</v>
      </c>
      <c r="G155" s="27" t="str">
        <f t="shared" si="16"/>
        <v>LAVORO: Saldatura, di testa. Incluso: operazioni di preparazione di elementi da saldare; nolo saldatrice; consumi.
SPECIFICHE TECNICHE: saldatura su tubazione con diametro esterno 75 mm.</v>
      </c>
      <c r="H155" s="9" t="s">
        <v>36</v>
      </c>
      <c r="I155" s="9" t="s">
        <v>169</v>
      </c>
      <c r="J155" s="9" t="s">
        <v>221</v>
      </c>
      <c r="K155" s="64" t="s">
        <v>427</v>
      </c>
      <c r="L155" s="11" t="s">
        <v>81</v>
      </c>
      <c r="M155" s="11" t="s">
        <v>428</v>
      </c>
      <c r="N155" s="11" t="s">
        <v>81</v>
      </c>
      <c r="O155" s="11" t="s">
        <v>81</v>
      </c>
      <c r="P155" s="10" t="str">
        <f>IFERROR(VLOOKUP($B155,[1]Foglio1!$A$6:$D$44904,3,FALSE),"nd")</f>
        <v>nd</v>
      </c>
      <c r="Q155" s="9">
        <v>1</v>
      </c>
      <c r="R155" s="11" t="str">
        <f>IF(H155="LAVORO","nd",IF(VLOOKUP(B155,'DIMENSIONI OP'!A:E,4,FALSE)="","nd",VLOOKUP(B155,'DIMENSIONI OP'!A:E,4,FALSE)))</f>
        <v>nd</v>
      </c>
      <c r="S155" s="9" t="str">
        <f>IF(H155="LAVORO","nd",IF(VLOOKUP(B155,'PRESTAZIONI OP'!A:E,4,FALSE)="","nd",VLOOKUP(B155,'PRESTAZIONI OP'!A:E,4,FALSE)))</f>
        <v>nd</v>
      </c>
      <c r="T155" s="9" t="str">
        <f>IF(H155="LAVORO","nd",IF(VLOOKUP(B155,'PARAM FISICI OP'!A:E,4,FALSE)="","nd",VLOOKUP(B155,'PARAM FISICI OP'!A:E,4,FALSE)))</f>
        <v>nd</v>
      </c>
      <c r="U155" s="11" t="s">
        <v>81</v>
      </c>
      <c r="V155" s="11" t="s">
        <v>419</v>
      </c>
      <c r="W155" s="11" t="s">
        <v>81</v>
      </c>
      <c r="X155" s="11" t="s">
        <v>555</v>
      </c>
      <c r="Y155" s="9" t="s">
        <v>81</v>
      </c>
      <c r="Z155" s="9" t="s">
        <v>81</v>
      </c>
      <c r="AA155" s="9" t="str">
        <f>IF(AND(L155="nd",'DIMENSIONI OP'!E156="",'PRESTAZIONI OP'!E156="",'PARAM FISICI OP'!E156="",Z155="nd"),"nd",
IF(L155="nd","",L155)
&amp;IF('DIMENSIONI OP'!E156="","",IF(L155="nd",'DIMENSIONI OP'!E156,", "&amp;'DIMENSIONI OP'!E156))
&amp;IF('PRESTAZIONI OP'!E156="","",IF(AND(L155="nd",'DIMENSIONI OP'!E156=""),'PRESTAZIONI OP'!E156,", "&amp;'PRESTAZIONI OP'!E156))
&amp;IF('PARAM FISICI OP'!E156="","",IF(AND(L155="nd",'DIMENSIONI OP'!E156="",'PRESTAZIONI OP'!E156=""),'PARAM FISICI OP'!E156,", "&amp;'PARAM FISICI OP'!E156))
&amp;IF(Z155="nd","",IF(AND(L155="nd",'DIMENSIONI OP'!E156="",'PRESTAZIONI OP'!E156="",'PARAM FISICI OP'!E156=""),Z155,", "&amp;Z155)))</f>
        <v>nd</v>
      </c>
      <c r="AB155" s="9" t="s">
        <v>81</v>
      </c>
      <c r="AC155" s="9" t="s">
        <v>81</v>
      </c>
      <c r="AD155" s="9" t="s">
        <v>81</v>
      </c>
      <c r="AE155" s="9" t="s">
        <v>81</v>
      </c>
      <c r="AF155" s="42" t="s">
        <v>81</v>
      </c>
      <c r="AG155" s="42" t="s">
        <v>81</v>
      </c>
      <c r="AH155" s="42" t="s">
        <v>81</v>
      </c>
      <c r="AI155" s="11" t="s">
        <v>468</v>
      </c>
      <c r="AJ155" s="11" t="s">
        <v>548</v>
      </c>
      <c r="AK155" s="11" t="s">
        <v>81</v>
      </c>
      <c r="AL155" s="65" t="s">
        <v>567</v>
      </c>
      <c r="AM155" s="11" t="s">
        <v>469</v>
      </c>
      <c r="AN155" s="24" t="str">
        <f>IFERROR(VLOOKUP($B155,[1]Foglio1!$A$6:$D$44904,4,FALSE),"")</f>
        <v/>
      </c>
      <c r="AO155" s="11" t="s">
        <v>81</v>
      </c>
      <c r="AP155" s="11" t="s">
        <v>81</v>
      </c>
      <c r="AQ155" s="11" t="s">
        <v>81</v>
      </c>
      <c r="AR155" s="11" t="s">
        <v>81</v>
      </c>
    </row>
    <row r="156" spans="1:44" ht="20.100000000000001" customHeight="1" x14ac:dyDescent="0.25">
      <c r="A156" s="43" t="str">
        <f t="shared" si="12"/>
        <v>O_1C.12.020.0020.g</v>
      </c>
      <c r="B156" s="14" t="str">
        <f>IF(ISBLANK(H156),"",IF(H156="LAVORO","",CLASSI!B157))</f>
        <v>1C.12.020.0020.g</v>
      </c>
      <c r="C156" s="66" t="str">
        <f>IF(ISBLANK(H156),"",IF(H156="LAVORO","",VLOOKUP($B156,CLASSI!$B$3:$C$1048576,2,FALSE)))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90</v>
      </c>
      <c r="D156" s="27" t="str">
        <f t="shared" si="13"/>
        <v>CODICE OC</v>
      </c>
      <c r="E156" s="27" t="str">
        <f t="shared" si="14"/>
        <v>OPERA: Tubazioni di scarico in pead malleabilizzato, funzione scarico.
LAVORO: Saldaturain di testa. Incluso: operazioni di preparazione di elementi da saldare; nolo saldatrice; consumi.
SPECIFICHE TECNICHE: saldatura su tubazione con diametro esterno 90 mm.</v>
      </c>
      <c r="F156" s="27" t="str">
        <f t="shared" si="15"/>
        <v>CODICE OP</v>
      </c>
      <c r="G156" s="27" t="str">
        <f t="shared" si="16"/>
        <v xml:space="preserve">OPERA: Tubazioni di scarico in pead malleabilizzato, funzione scarico.
</v>
      </c>
      <c r="H156" s="9" t="s">
        <v>35</v>
      </c>
      <c r="I156" s="9" t="s">
        <v>163</v>
      </c>
      <c r="J156" s="9" t="s">
        <v>207</v>
      </c>
      <c r="K156" s="64" t="s">
        <v>419</v>
      </c>
      <c r="L156" s="11" t="s">
        <v>81</v>
      </c>
      <c r="M156" s="11" t="s">
        <v>81</v>
      </c>
      <c r="N156" s="11" t="s">
        <v>425</v>
      </c>
      <c r="O156" s="11" t="s">
        <v>81</v>
      </c>
      <c r="P156" s="10" t="str">
        <f>IFERROR(VLOOKUP($B156,[1]Foglio1!$A$6:$D$44904,3,FALSE),"nd")</f>
        <v>m</v>
      </c>
      <c r="Q156" s="9">
        <v>1</v>
      </c>
      <c r="R156" s="11" t="str">
        <f>IF(H156="LAVORO","nd",IF(VLOOKUP(B156,'DIMENSIONI OP'!A:E,4,FALSE)="","nd",VLOOKUP(B156,'DIMENSIONI OP'!A:E,4,FALSE)))</f>
        <v>nd</v>
      </c>
      <c r="S156" s="9" t="str">
        <f>IF(H156="LAVORO","nd",IF(VLOOKUP(B156,'PRESTAZIONI OP'!A:E,4,FALSE)="","nd",VLOOKUP(B156,'PRESTAZIONI OP'!A:E,4,FALSE)))</f>
        <v>nd</v>
      </c>
      <c r="T156" s="9" t="str">
        <f>IF(H156="LAVORO","nd",IF(VLOOKUP(B156,'PARAM FISICI OP'!A:E,4,FALSE)="","nd",VLOOKUP(B156,'PARAM FISICI OP'!A:E,4,FALSE)))</f>
        <v>nd</v>
      </c>
      <c r="U156" s="11" t="s">
        <v>449</v>
      </c>
      <c r="V156" s="11" t="s">
        <v>81</v>
      </c>
      <c r="W156" s="11" t="s">
        <v>81</v>
      </c>
      <c r="X156" s="11" t="s">
        <v>81</v>
      </c>
      <c r="Y156" s="9" t="s">
        <v>81</v>
      </c>
      <c r="Z156" s="9" t="s">
        <v>81</v>
      </c>
      <c r="AA156" s="9" t="str">
        <f>IF(AND(L156="nd",'DIMENSIONI OP'!E157="",'PRESTAZIONI OP'!E157="",'PARAM FISICI OP'!E157="",Z156="nd"),"nd",
IF(L156="nd","",L156)
&amp;IF('DIMENSIONI OP'!E157="","",IF(L156="nd",'DIMENSIONI OP'!E157,", "&amp;'DIMENSIONI OP'!E157))
&amp;IF('PRESTAZIONI OP'!E157="","",IF(AND(L156="nd",'DIMENSIONI OP'!E157=""),'PRESTAZIONI OP'!E157,", "&amp;'PRESTAZIONI OP'!E157))
&amp;IF('PARAM FISICI OP'!E157="","",IF(AND(L156="nd",'DIMENSIONI OP'!E157="",'PRESTAZIONI OP'!E157=""),'PARAM FISICI OP'!E157,", "&amp;'PARAM FISICI OP'!E157))
&amp;IF(Z156="nd","",IF(AND(L156="nd",'DIMENSIONI OP'!E157="",'PRESTAZIONI OP'!E157="",'PARAM FISICI OP'!E157=""),Z156,", "&amp;Z156)))</f>
        <v>nd</v>
      </c>
      <c r="AB156" s="9" t="s">
        <v>81</v>
      </c>
      <c r="AC156" s="9" t="s">
        <v>81</v>
      </c>
      <c r="AD156" s="9" t="s">
        <v>81</v>
      </c>
      <c r="AE156" s="9" t="s">
        <v>81</v>
      </c>
      <c r="AF156" s="42" t="s">
        <v>81</v>
      </c>
      <c r="AG156" s="42" t="s">
        <v>81</v>
      </c>
      <c r="AH156" s="42" t="s">
        <v>81</v>
      </c>
      <c r="AI156" s="11" t="s">
        <v>81</v>
      </c>
      <c r="AJ156" s="11" t="s">
        <v>81</v>
      </c>
      <c r="AK156" s="11" t="s">
        <v>81</v>
      </c>
      <c r="AL156" s="65" t="s">
        <v>81</v>
      </c>
      <c r="AM156" s="11" t="s">
        <v>577</v>
      </c>
      <c r="AN156" s="24">
        <f>IFERROR(VLOOKUP($B156,[1]Foglio1!$A$6:$D$44904,4,FALSE),"")</f>
        <v>25.82</v>
      </c>
      <c r="AO156" s="11" t="s">
        <v>81</v>
      </c>
      <c r="AP156" s="11" t="s">
        <v>81</v>
      </c>
      <c r="AQ156" s="11" t="s">
        <v>81</v>
      </c>
      <c r="AR156" s="11" t="s">
        <v>81</v>
      </c>
    </row>
    <row r="157" spans="1:44" ht="20.100000000000001" customHeight="1" x14ac:dyDescent="0.25">
      <c r="A157" s="43" t="str">
        <f t="shared" si="12"/>
        <v>L_1C.12.020.0020.g</v>
      </c>
      <c r="B157" s="14" t="str">
        <f>IF(ISBLANK(H157),"",IF(H157="LAVORO","",CLASSI!B158))</f>
        <v/>
      </c>
      <c r="C157" s="14" t="str">
        <f>IF(ISBLANK(H157),"",IF(H157="LAVORO","",VLOOKUP($B157,CLASSI!$B$3:$C$1048576,2,FALSE)))</f>
        <v/>
      </c>
      <c r="D157" s="27" t="str">
        <f t="shared" si="13"/>
        <v/>
      </c>
      <c r="E157" s="27" t="str">
        <f t="shared" si="14"/>
        <v/>
      </c>
      <c r="F157" s="27" t="str">
        <f t="shared" si="15"/>
        <v>CODICE LV</v>
      </c>
      <c r="G157" s="27" t="str">
        <f t="shared" si="16"/>
        <v>LAVORO: Saldatura, di testa. Incluso: operazioni di preparazione di elementi da saldare; nolo saldatrice; consumi.
SPECIFICHE TECNICHE: saldatura su tubazione con diametro esterno 90 mm.</v>
      </c>
      <c r="H157" s="9" t="s">
        <v>36</v>
      </c>
      <c r="I157" s="9" t="s">
        <v>169</v>
      </c>
      <c r="J157" s="9" t="s">
        <v>221</v>
      </c>
      <c r="K157" s="64" t="s">
        <v>427</v>
      </c>
      <c r="L157" s="11" t="s">
        <v>81</v>
      </c>
      <c r="M157" s="11" t="s">
        <v>428</v>
      </c>
      <c r="N157" s="11" t="s">
        <v>81</v>
      </c>
      <c r="O157" s="11" t="s">
        <v>81</v>
      </c>
      <c r="P157" s="10" t="str">
        <f>IFERROR(VLOOKUP($B157,[1]Foglio1!$A$6:$D$44904,3,FALSE),"nd")</f>
        <v>nd</v>
      </c>
      <c r="Q157" s="9">
        <v>1</v>
      </c>
      <c r="R157" s="11" t="str">
        <f>IF(H157="LAVORO","nd",IF(VLOOKUP(B157,'DIMENSIONI OP'!A:E,4,FALSE)="","nd",VLOOKUP(B157,'DIMENSIONI OP'!A:E,4,FALSE)))</f>
        <v>nd</v>
      </c>
      <c r="S157" s="9" t="str">
        <f>IF(H157="LAVORO","nd",IF(VLOOKUP(B157,'PRESTAZIONI OP'!A:E,4,FALSE)="","nd",VLOOKUP(B157,'PRESTAZIONI OP'!A:E,4,FALSE)))</f>
        <v>nd</v>
      </c>
      <c r="T157" s="9" t="str">
        <f>IF(H157="LAVORO","nd",IF(VLOOKUP(B157,'PARAM FISICI OP'!A:E,4,FALSE)="","nd",VLOOKUP(B157,'PARAM FISICI OP'!A:E,4,FALSE)))</f>
        <v>nd</v>
      </c>
      <c r="U157" s="11" t="s">
        <v>81</v>
      </c>
      <c r="V157" s="11" t="s">
        <v>419</v>
      </c>
      <c r="W157" s="11" t="s">
        <v>81</v>
      </c>
      <c r="X157" s="11" t="s">
        <v>556</v>
      </c>
      <c r="Y157" s="9" t="s">
        <v>81</v>
      </c>
      <c r="Z157" s="9" t="s">
        <v>81</v>
      </c>
      <c r="AA157" s="9" t="str">
        <f>IF(AND(L157="nd",'DIMENSIONI OP'!E158="",'PRESTAZIONI OP'!E158="",'PARAM FISICI OP'!E158="",Z157="nd"),"nd",
IF(L157="nd","",L157)
&amp;IF('DIMENSIONI OP'!E158="","",IF(L157="nd",'DIMENSIONI OP'!E158,", "&amp;'DIMENSIONI OP'!E158))
&amp;IF('PRESTAZIONI OP'!E158="","",IF(AND(L157="nd",'DIMENSIONI OP'!E158=""),'PRESTAZIONI OP'!E158,", "&amp;'PRESTAZIONI OP'!E158))
&amp;IF('PARAM FISICI OP'!E158="","",IF(AND(L157="nd",'DIMENSIONI OP'!E158="",'PRESTAZIONI OP'!E158=""),'PARAM FISICI OP'!E158,", "&amp;'PARAM FISICI OP'!E158))
&amp;IF(Z157="nd","",IF(AND(L157="nd",'DIMENSIONI OP'!E158="",'PRESTAZIONI OP'!E158="",'PARAM FISICI OP'!E158=""),Z157,", "&amp;Z157)))</f>
        <v>nd</v>
      </c>
      <c r="AB157" s="9" t="s">
        <v>81</v>
      </c>
      <c r="AC157" s="9" t="s">
        <v>81</v>
      </c>
      <c r="AD157" s="9" t="s">
        <v>81</v>
      </c>
      <c r="AE157" s="9" t="s">
        <v>81</v>
      </c>
      <c r="AF157" s="42" t="s">
        <v>81</v>
      </c>
      <c r="AG157" s="42" t="s">
        <v>81</v>
      </c>
      <c r="AH157" s="42" t="s">
        <v>81</v>
      </c>
      <c r="AI157" s="11" t="s">
        <v>468</v>
      </c>
      <c r="AJ157" s="11" t="s">
        <v>548</v>
      </c>
      <c r="AK157" s="11" t="s">
        <v>81</v>
      </c>
      <c r="AL157" s="65" t="s">
        <v>568</v>
      </c>
      <c r="AM157" s="11" t="s">
        <v>469</v>
      </c>
      <c r="AN157" s="24" t="str">
        <f>IFERROR(VLOOKUP($B157,[1]Foglio1!$A$6:$D$44904,4,FALSE),"")</f>
        <v/>
      </c>
      <c r="AO157" s="11" t="s">
        <v>81</v>
      </c>
      <c r="AP157" s="11" t="s">
        <v>81</v>
      </c>
      <c r="AQ157" s="11" t="s">
        <v>81</v>
      </c>
      <c r="AR157" s="11" t="s">
        <v>81</v>
      </c>
    </row>
    <row r="158" spans="1:44" ht="20.100000000000001" customHeight="1" x14ac:dyDescent="0.25">
      <c r="A158" s="43" t="str">
        <f t="shared" si="12"/>
        <v>O_1C.12.020.0020.h</v>
      </c>
      <c r="B158" s="14" t="str">
        <f>IF(ISBLANK(H158),"",IF(H158="LAVORO","",CLASSI!B159))</f>
        <v>1C.12.020.0020.h</v>
      </c>
      <c r="C158" s="66" t="str">
        <f>IF(ISBLANK(H158),"",IF(H158="LAVORO","",VLOOKUP($B158,CLASSI!$B$3:$C$1048576,2,FALSE)))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D158" s="27" t="str">
        <f t="shared" si="13"/>
        <v>CODICE OC</v>
      </c>
      <c r="E158" s="27" t="str">
        <f t="shared" si="14"/>
        <v>OPERA: Tubazioni di scarico in pead malleabilizzato, funzione scarico.
LAVORO: Saldaturain di testa. Incluso: operazioni di preparazione di elementi da saldare; nolo saldatrice; consumi.
SPECIFICHE TECNICHE: saldatura su tubazione con diametro esterno 110 mm.</v>
      </c>
      <c r="F158" s="27" t="str">
        <f t="shared" si="15"/>
        <v>CODICE OP</v>
      </c>
      <c r="G158" s="27" t="str">
        <f t="shared" si="16"/>
        <v xml:space="preserve">OPERA: Tubazioni di scarico in pead malleabilizzato, funzione scarico.
</v>
      </c>
      <c r="H158" s="9" t="s">
        <v>35</v>
      </c>
      <c r="I158" s="9" t="s">
        <v>163</v>
      </c>
      <c r="J158" s="9" t="s">
        <v>207</v>
      </c>
      <c r="K158" s="64" t="s">
        <v>419</v>
      </c>
      <c r="L158" s="11" t="s">
        <v>81</v>
      </c>
      <c r="M158" s="11" t="s">
        <v>81</v>
      </c>
      <c r="N158" s="11" t="s">
        <v>425</v>
      </c>
      <c r="O158" s="11" t="s">
        <v>81</v>
      </c>
      <c r="P158" s="10" t="str">
        <f>IFERROR(VLOOKUP($B158,[1]Foglio1!$A$6:$D$44904,3,FALSE),"nd")</f>
        <v>m</v>
      </c>
      <c r="Q158" s="9">
        <v>1</v>
      </c>
      <c r="R158" s="11" t="str">
        <f>IF(H158="LAVORO","nd",IF(VLOOKUP(B158,'DIMENSIONI OP'!A:E,4,FALSE)="","nd",VLOOKUP(B158,'DIMENSIONI OP'!A:E,4,FALSE)))</f>
        <v>nd</v>
      </c>
      <c r="S158" s="9" t="str">
        <f>IF(H158="LAVORO","nd",IF(VLOOKUP(B158,'PRESTAZIONI OP'!A:E,4,FALSE)="","nd",VLOOKUP(B158,'PRESTAZIONI OP'!A:E,4,FALSE)))</f>
        <v>nd</v>
      </c>
      <c r="T158" s="9" t="str">
        <f>IF(H158="LAVORO","nd",IF(VLOOKUP(B158,'PARAM FISICI OP'!A:E,4,FALSE)="","nd",VLOOKUP(B158,'PARAM FISICI OP'!A:E,4,FALSE)))</f>
        <v>nd</v>
      </c>
      <c r="U158" s="11" t="s">
        <v>449</v>
      </c>
      <c r="V158" s="11" t="s">
        <v>81</v>
      </c>
      <c r="W158" s="11" t="s">
        <v>81</v>
      </c>
      <c r="X158" s="11" t="s">
        <v>81</v>
      </c>
      <c r="Y158" s="9" t="s">
        <v>81</v>
      </c>
      <c r="Z158" s="9" t="s">
        <v>81</v>
      </c>
      <c r="AA158" s="9" t="str">
        <f>IF(AND(L158="nd",'DIMENSIONI OP'!E159="",'PRESTAZIONI OP'!E159="",'PARAM FISICI OP'!E159="",Z158="nd"),"nd",
IF(L158="nd","",L158)
&amp;IF('DIMENSIONI OP'!E159="","",IF(L158="nd",'DIMENSIONI OP'!E159,", "&amp;'DIMENSIONI OP'!E159))
&amp;IF('PRESTAZIONI OP'!E159="","",IF(AND(L158="nd",'DIMENSIONI OP'!E159=""),'PRESTAZIONI OP'!E159,", "&amp;'PRESTAZIONI OP'!E159))
&amp;IF('PARAM FISICI OP'!E159="","",IF(AND(L158="nd",'DIMENSIONI OP'!E159="",'PRESTAZIONI OP'!E159=""),'PARAM FISICI OP'!E159,", "&amp;'PARAM FISICI OP'!E159))
&amp;IF(Z158="nd","",IF(AND(L158="nd",'DIMENSIONI OP'!E159="",'PRESTAZIONI OP'!E159="",'PARAM FISICI OP'!E159=""),Z158,", "&amp;Z158)))</f>
        <v>nd</v>
      </c>
      <c r="AB158" s="9" t="s">
        <v>81</v>
      </c>
      <c r="AC158" s="9" t="s">
        <v>81</v>
      </c>
      <c r="AD158" s="9" t="s">
        <v>81</v>
      </c>
      <c r="AE158" s="9" t="s">
        <v>81</v>
      </c>
      <c r="AF158" s="42" t="s">
        <v>81</v>
      </c>
      <c r="AG158" s="42" t="s">
        <v>81</v>
      </c>
      <c r="AH158" s="42" t="s">
        <v>81</v>
      </c>
      <c r="AI158" s="11" t="s">
        <v>81</v>
      </c>
      <c r="AJ158" s="11" t="s">
        <v>81</v>
      </c>
      <c r="AK158" s="11" t="s">
        <v>81</v>
      </c>
      <c r="AL158" s="65" t="s">
        <v>81</v>
      </c>
      <c r="AM158" s="11" t="s">
        <v>577</v>
      </c>
      <c r="AN158" s="24">
        <f>IFERROR(VLOOKUP($B158,[1]Foglio1!$A$6:$D$44904,4,FALSE),"")</f>
        <v>23.72</v>
      </c>
      <c r="AO158" s="11" t="s">
        <v>81</v>
      </c>
      <c r="AP158" s="11" t="s">
        <v>81</v>
      </c>
      <c r="AQ158" s="11" t="s">
        <v>81</v>
      </c>
      <c r="AR158" s="11" t="s">
        <v>81</v>
      </c>
    </row>
    <row r="159" spans="1:44" ht="20.100000000000001" customHeight="1" x14ac:dyDescent="0.25">
      <c r="A159" s="43" t="str">
        <f t="shared" si="12"/>
        <v>L_1C.12.020.0020.h</v>
      </c>
      <c r="B159" s="14" t="str">
        <f>IF(ISBLANK(H159),"",IF(H159="LAVORO","",CLASSI!B160))</f>
        <v/>
      </c>
      <c r="C159" s="14" t="str">
        <f>IF(ISBLANK(H159),"",IF(H159="LAVORO","",VLOOKUP($B159,CLASSI!$B$3:$C$1048576,2,FALSE)))</f>
        <v/>
      </c>
      <c r="D159" s="27" t="str">
        <f t="shared" si="13"/>
        <v/>
      </c>
      <c r="E159" s="27" t="str">
        <f t="shared" si="14"/>
        <v/>
      </c>
      <c r="F159" s="27" t="str">
        <f t="shared" si="15"/>
        <v>CODICE LV</v>
      </c>
      <c r="G159" s="27" t="str">
        <f t="shared" si="16"/>
        <v>LAVORO: Saldatura, di testa. Incluso: operazioni di preparazione di elementi da saldare; nolo saldatrice; consumi.
SPECIFICHE TECNICHE: saldatura su tubazione con diametro esterno 110 mm.</v>
      </c>
      <c r="H159" s="9" t="s">
        <v>36</v>
      </c>
      <c r="I159" s="9" t="s">
        <v>169</v>
      </c>
      <c r="J159" s="9" t="s">
        <v>221</v>
      </c>
      <c r="K159" s="64" t="s">
        <v>427</v>
      </c>
      <c r="L159" s="11" t="s">
        <v>81</v>
      </c>
      <c r="M159" s="11" t="s">
        <v>428</v>
      </c>
      <c r="N159" s="11" t="s">
        <v>81</v>
      </c>
      <c r="O159" s="11" t="s">
        <v>81</v>
      </c>
      <c r="P159" s="10" t="str">
        <f>IFERROR(VLOOKUP($B159,[1]Foglio1!$A$6:$D$44904,3,FALSE),"nd")</f>
        <v>nd</v>
      </c>
      <c r="Q159" s="9">
        <v>1</v>
      </c>
      <c r="R159" s="11" t="str">
        <f>IF(H159="LAVORO","nd",IF(VLOOKUP(B159,'DIMENSIONI OP'!A:E,4,FALSE)="","nd",VLOOKUP(B159,'DIMENSIONI OP'!A:E,4,FALSE)))</f>
        <v>nd</v>
      </c>
      <c r="S159" s="9" t="str">
        <f>IF(H159="LAVORO","nd",IF(VLOOKUP(B159,'PRESTAZIONI OP'!A:E,4,FALSE)="","nd",VLOOKUP(B159,'PRESTAZIONI OP'!A:E,4,FALSE)))</f>
        <v>nd</v>
      </c>
      <c r="T159" s="9" t="str">
        <f>IF(H159="LAVORO","nd",IF(VLOOKUP(B159,'PARAM FISICI OP'!A:E,4,FALSE)="","nd",VLOOKUP(B159,'PARAM FISICI OP'!A:E,4,FALSE)))</f>
        <v>nd</v>
      </c>
      <c r="U159" s="11" t="s">
        <v>81</v>
      </c>
      <c r="V159" s="11" t="s">
        <v>419</v>
      </c>
      <c r="W159" s="11" t="s">
        <v>81</v>
      </c>
      <c r="X159" s="11" t="s">
        <v>557</v>
      </c>
      <c r="Y159" s="9" t="s">
        <v>81</v>
      </c>
      <c r="Z159" s="9" t="s">
        <v>81</v>
      </c>
      <c r="AA159" s="9" t="str">
        <f>IF(AND(L159="nd",'DIMENSIONI OP'!E160="",'PRESTAZIONI OP'!E160="",'PARAM FISICI OP'!E160="",Z159="nd"),"nd",
IF(L159="nd","",L159)
&amp;IF('DIMENSIONI OP'!E160="","",IF(L159="nd",'DIMENSIONI OP'!E160,", "&amp;'DIMENSIONI OP'!E160))
&amp;IF('PRESTAZIONI OP'!E160="","",IF(AND(L159="nd",'DIMENSIONI OP'!E160=""),'PRESTAZIONI OP'!E160,", "&amp;'PRESTAZIONI OP'!E160))
&amp;IF('PARAM FISICI OP'!E160="","",IF(AND(L159="nd",'DIMENSIONI OP'!E160="",'PRESTAZIONI OP'!E160=""),'PARAM FISICI OP'!E160,", "&amp;'PARAM FISICI OP'!E160))
&amp;IF(Z159="nd","",IF(AND(L159="nd",'DIMENSIONI OP'!E160="",'PRESTAZIONI OP'!E160="",'PARAM FISICI OP'!E160=""),Z159,", "&amp;Z159)))</f>
        <v>nd</v>
      </c>
      <c r="AB159" s="9" t="s">
        <v>81</v>
      </c>
      <c r="AC159" s="9" t="s">
        <v>81</v>
      </c>
      <c r="AD159" s="9" t="s">
        <v>81</v>
      </c>
      <c r="AE159" s="9" t="s">
        <v>81</v>
      </c>
      <c r="AF159" s="42" t="s">
        <v>81</v>
      </c>
      <c r="AG159" s="42" t="s">
        <v>81</v>
      </c>
      <c r="AH159" s="42" t="s">
        <v>81</v>
      </c>
      <c r="AI159" s="11" t="s">
        <v>468</v>
      </c>
      <c r="AJ159" s="11" t="s">
        <v>548</v>
      </c>
      <c r="AK159" s="11" t="s">
        <v>81</v>
      </c>
      <c r="AL159" s="65" t="s">
        <v>569</v>
      </c>
      <c r="AM159" s="11" t="s">
        <v>469</v>
      </c>
      <c r="AN159" s="24" t="str">
        <f>IFERROR(VLOOKUP($B159,[1]Foglio1!$A$6:$D$44904,4,FALSE),"")</f>
        <v/>
      </c>
      <c r="AO159" s="11" t="s">
        <v>81</v>
      </c>
      <c r="AP159" s="11" t="s">
        <v>81</v>
      </c>
      <c r="AQ159" s="11" t="s">
        <v>81</v>
      </c>
      <c r="AR159" s="11" t="s">
        <v>81</v>
      </c>
    </row>
    <row r="160" spans="1:44" ht="20.100000000000001" customHeight="1" x14ac:dyDescent="0.25">
      <c r="A160" s="43" t="str">
        <f t="shared" si="12"/>
        <v>O_1C.12.020.0020.i</v>
      </c>
      <c r="B160" s="14" t="str">
        <f>IF(ISBLANK(H160),"",IF(H160="LAVORO","",CLASSI!B161))</f>
        <v>1C.12.020.0020.i</v>
      </c>
      <c r="C160" s="66" t="str">
        <f>IF(ISBLANK(H160),"",IF(H160="LAVORO","",VLOOKUP($B160,CLASSI!$B$3:$C$1048576,2,FALSE)))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D160" s="27" t="str">
        <f t="shared" si="13"/>
        <v>CODICE OC</v>
      </c>
      <c r="E160" s="27" t="str">
        <f t="shared" si="14"/>
        <v>OPERA: Tubazioni di scarico in pead malleabilizzato, funzione scarico.
LAVORO: Saldaturain di testa. Incluso: operazioni di preparazione di elementi da saldare; nolo saldatrice; consumi.
SPECIFICHE TECNICHE: saldatura su tubazione con diametro esterno 125 mm.</v>
      </c>
      <c r="F160" s="27" t="str">
        <f t="shared" si="15"/>
        <v>CODICE OP</v>
      </c>
      <c r="G160" s="27" t="str">
        <f t="shared" si="16"/>
        <v xml:space="preserve">OPERA: Tubazioni di scarico in pead malleabilizzato, funzione scarico.
</v>
      </c>
      <c r="H160" s="9" t="s">
        <v>35</v>
      </c>
      <c r="I160" s="9" t="s">
        <v>163</v>
      </c>
      <c r="J160" s="9" t="s">
        <v>207</v>
      </c>
      <c r="K160" s="64" t="s">
        <v>419</v>
      </c>
      <c r="L160" s="11" t="s">
        <v>81</v>
      </c>
      <c r="M160" s="11" t="s">
        <v>81</v>
      </c>
      <c r="N160" s="11" t="s">
        <v>425</v>
      </c>
      <c r="O160" s="11" t="s">
        <v>81</v>
      </c>
      <c r="P160" s="10" t="str">
        <f>IFERROR(VLOOKUP($B160,[1]Foglio1!$A$6:$D$44904,3,FALSE),"nd")</f>
        <v>m</v>
      </c>
      <c r="Q160" s="9">
        <v>1</v>
      </c>
      <c r="R160" s="11" t="str">
        <f>IF(H160="LAVORO","nd",IF(VLOOKUP(B160,'DIMENSIONI OP'!A:E,4,FALSE)="","nd",VLOOKUP(B160,'DIMENSIONI OP'!A:E,4,FALSE)))</f>
        <v>nd</v>
      </c>
      <c r="S160" s="9" t="str">
        <f>IF(H160="LAVORO","nd",IF(VLOOKUP(B160,'PRESTAZIONI OP'!A:E,4,FALSE)="","nd",VLOOKUP(B160,'PRESTAZIONI OP'!A:E,4,FALSE)))</f>
        <v>nd</v>
      </c>
      <c r="T160" s="9" t="str">
        <f>IF(H160="LAVORO","nd",IF(VLOOKUP(B160,'PARAM FISICI OP'!A:E,4,FALSE)="","nd",VLOOKUP(B160,'PARAM FISICI OP'!A:E,4,FALSE)))</f>
        <v>nd</v>
      </c>
      <c r="U160" s="11" t="s">
        <v>449</v>
      </c>
      <c r="V160" s="11" t="s">
        <v>81</v>
      </c>
      <c r="W160" s="11" t="s">
        <v>81</v>
      </c>
      <c r="X160" s="11" t="s">
        <v>81</v>
      </c>
      <c r="Y160" s="9" t="s">
        <v>81</v>
      </c>
      <c r="Z160" s="9" t="s">
        <v>81</v>
      </c>
      <c r="AA160" s="9" t="str">
        <f>IF(AND(L160="nd",'DIMENSIONI OP'!E161="",'PRESTAZIONI OP'!E161="",'PARAM FISICI OP'!E161="",Z160="nd"),"nd",
IF(L160="nd","",L160)
&amp;IF('DIMENSIONI OP'!E161="","",IF(L160="nd",'DIMENSIONI OP'!E161,", "&amp;'DIMENSIONI OP'!E161))
&amp;IF('PRESTAZIONI OP'!E161="","",IF(AND(L160="nd",'DIMENSIONI OP'!E161=""),'PRESTAZIONI OP'!E161,", "&amp;'PRESTAZIONI OP'!E161))
&amp;IF('PARAM FISICI OP'!E161="","",IF(AND(L160="nd",'DIMENSIONI OP'!E161="",'PRESTAZIONI OP'!E161=""),'PARAM FISICI OP'!E161,", "&amp;'PARAM FISICI OP'!E161))
&amp;IF(Z160="nd","",IF(AND(L160="nd",'DIMENSIONI OP'!E161="",'PRESTAZIONI OP'!E161="",'PARAM FISICI OP'!E161=""),Z160,", "&amp;Z160)))</f>
        <v>nd</v>
      </c>
      <c r="AB160" s="9" t="s">
        <v>81</v>
      </c>
      <c r="AC160" s="9" t="s">
        <v>81</v>
      </c>
      <c r="AD160" s="9" t="s">
        <v>81</v>
      </c>
      <c r="AE160" s="9" t="s">
        <v>81</v>
      </c>
      <c r="AF160" s="42" t="s">
        <v>81</v>
      </c>
      <c r="AG160" s="42" t="s">
        <v>81</v>
      </c>
      <c r="AH160" s="42" t="s">
        <v>81</v>
      </c>
      <c r="AI160" s="11" t="s">
        <v>81</v>
      </c>
      <c r="AJ160" s="11" t="s">
        <v>81</v>
      </c>
      <c r="AK160" s="11" t="s">
        <v>81</v>
      </c>
      <c r="AL160" s="65" t="s">
        <v>81</v>
      </c>
      <c r="AM160" s="11" t="s">
        <v>577</v>
      </c>
      <c r="AN160" s="24">
        <f>IFERROR(VLOOKUP($B160,[1]Foglio1!$A$6:$D$44904,4,FALSE),"")</f>
        <v>23.02</v>
      </c>
      <c r="AO160" s="11" t="s">
        <v>81</v>
      </c>
      <c r="AP160" s="11" t="s">
        <v>81</v>
      </c>
      <c r="AQ160" s="11" t="s">
        <v>81</v>
      </c>
      <c r="AR160" s="11" t="s">
        <v>81</v>
      </c>
    </row>
    <row r="161" spans="1:44" ht="20.100000000000001" customHeight="1" x14ac:dyDescent="0.25">
      <c r="A161" s="43" t="str">
        <f t="shared" si="12"/>
        <v>L_1C.12.020.0020.i</v>
      </c>
      <c r="B161" s="14" t="str">
        <f>IF(ISBLANK(H161),"",IF(H161="LAVORO","",CLASSI!B162))</f>
        <v/>
      </c>
      <c r="C161" s="14" t="str">
        <f>IF(ISBLANK(H161),"",IF(H161="LAVORO","",VLOOKUP($B161,CLASSI!$B$3:$C$1048576,2,FALSE)))</f>
        <v/>
      </c>
      <c r="D161" s="27" t="str">
        <f t="shared" si="13"/>
        <v/>
      </c>
      <c r="E161" s="27" t="str">
        <f t="shared" si="14"/>
        <v/>
      </c>
      <c r="F161" s="27" t="str">
        <f t="shared" si="15"/>
        <v>CODICE LV</v>
      </c>
      <c r="G161" s="27" t="str">
        <f t="shared" si="16"/>
        <v>LAVORO: Saldatura, di testa. Incluso: operazioni di preparazione di elementi da saldare; nolo saldatrice; consumi.
SPECIFICHE TECNICHE: saldatura su tubazione con diametro esterno 125 mm.</v>
      </c>
      <c r="H161" s="9" t="s">
        <v>36</v>
      </c>
      <c r="I161" s="9" t="s">
        <v>169</v>
      </c>
      <c r="J161" s="9" t="s">
        <v>221</v>
      </c>
      <c r="K161" s="64" t="s">
        <v>427</v>
      </c>
      <c r="L161" s="11" t="s">
        <v>81</v>
      </c>
      <c r="M161" s="11" t="s">
        <v>428</v>
      </c>
      <c r="N161" s="11" t="s">
        <v>81</v>
      </c>
      <c r="O161" s="11" t="s">
        <v>81</v>
      </c>
      <c r="P161" s="10" t="str">
        <f>IFERROR(VLOOKUP($B161,[1]Foglio1!$A$6:$D$44904,3,FALSE),"nd")</f>
        <v>nd</v>
      </c>
      <c r="Q161" s="9">
        <v>1</v>
      </c>
      <c r="R161" s="11" t="str">
        <f>IF(H161="LAVORO","nd",IF(VLOOKUP(B161,'DIMENSIONI OP'!A:E,4,FALSE)="","nd",VLOOKUP(B161,'DIMENSIONI OP'!A:E,4,FALSE)))</f>
        <v>nd</v>
      </c>
      <c r="S161" s="9" t="str">
        <f>IF(H161="LAVORO","nd",IF(VLOOKUP(B161,'PRESTAZIONI OP'!A:E,4,FALSE)="","nd",VLOOKUP(B161,'PRESTAZIONI OP'!A:E,4,FALSE)))</f>
        <v>nd</v>
      </c>
      <c r="T161" s="9" t="str">
        <f>IF(H161="LAVORO","nd",IF(VLOOKUP(B161,'PARAM FISICI OP'!A:E,4,FALSE)="","nd",VLOOKUP(B161,'PARAM FISICI OP'!A:E,4,FALSE)))</f>
        <v>nd</v>
      </c>
      <c r="U161" s="11" t="s">
        <v>81</v>
      </c>
      <c r="V161" s="11" t="s">
        <v>419</v>
      </c>
      <c r="W161" s="11" t="s">
        <v>81</v>
      </c>
      <c r="X161" s="11" t="s">
        <v>558</v>
      </c>
      <c r="Y161" s="9" t="s">
        <v>81</v>
      </c>
      <c r="Z161" s="9" t="s">
        <v>81</v>
      </c>
      <c r="AA161" s="9" t="str">
        <f>IF(AND(L161="nd",'DIMENSIONI OP'!E162="",'PRESTAZIONI OP'!E162="",'PARAM FISICI OP'!E162="",Z161="nd"),"nd",
IF(L161="nd","",L161)
&amp;IF('DIMENSIONI OP'!E162="","",IF(L161="nd",'DIMENSIONI OP'!E162,", "&amp;'DIMENSIONI OP'!E162))
&amp;IF('PRESTAZIONI OP'!E162="","",IF(AND(L161="nd",'DIMENSIONI OP'!E162=""),'PRESTAZIONI OP'!E162,", "&amp;'PRESTAZIONI OP'!E162))
&amp;IF('PARAM FISICI OP'!E162="","",IF(AND(L161="nd",'DIMENSIONI OP'!E162="",'PRESTAZIONI OP'!E162=""),'PARAM FISICI OP'!E162,", "&amp;'PARAM FISICI OP'!E162))
&amp;IF(Z161="nd","",IF(AND(L161="nd",'DIMENSIONI OP'!E162="",'PRESTAZIONI OP'!E162="",'PARAM FISICI OP'!E162=""),Z161,", "&amp;Z161)))</f>
        <v>nd</v>
      </c>
      <c r="AB161" s="9" t="s">
        <v>81</v>
      </c>
      <c r="AC161" s="9" t="s">
        <v>81</v>
      </c>
      <c r="AD161" s="9" t="s">
        <v>81</v>
      </c>
      <c r="AE161" s="9" t="s">
        <v>81</v>
      </c>
      <c r="AF161" s="42" t="s">
        <v>81</v>
      </c>
      <c r="AG161" s="42" t="s">
        <v>81</v>
      </c>
      <c r="AH161" s="42" t="s">
        <v>81</v>
      </c>
      <c r="AI161" s="11" t="s">
        <v>468</v>
      </c>
      <c r="AJ161" s="11" t="s">
        <v>548</v>
      </c>
      <c r="AK161" s="11" t="s">
        <v>81</v>
      </c>
      <c r="AL161" s="65" t="s">
        <v>570</v>
      </c>
      <c r="AM161" s="11" t="s">
        <v>469</v>
      </c>
      <c r="AN161" s="24" t="str">
        <f>IFERROR(VLOOKUP($B161,[1]Foglio1!$A$6:$D$44904,4,FALSE),"")</f>
        <v/>
      </c>
      <c r="AO161" s="11" t="s">
        <v>81</v>
      </c>
      <c r="AP161" s="11" t="s">
        <v>81</v>
      </c>
      <c r="AQ161" s="11" t="s">
        <v>81</v>
      </c>
      <c r="AR161" s="11" t="s">
        <v>81</v>
      </c>
    </row>
    <row r="162" spans="1:44" ht="20.100000000000001" customHeight="1" x14ac:dyDescent="0.25">
      <c r="A162" s="43" t="str">
        <f t="shared" si="12"/>
        <v>O_1C.12.020.0020.j</v>
      </c>
      <c r="B162" s="14" t="str">
        <f>IF(ISBLANK(H162),"",IF(H162="LAVORO","",CLASSI!B163))</f>
        <v>1C.12.020.0020.j</v>
      </c>
      <c r="C162" s="66" t="str">
        <f>IF(ISBLANK(H162),"",IF(H162="LAVORO","",VLOOKUP($B162,CLASSI!$B$3:$C$1048576,2,FALSE)))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D162" s="27" t="str">
        <f t="shared" si="13"/>
        <v>CODICE OC</v>
      </c>
      <c r="E162" s="27" t="str">
        <f t="shared" si="14"/>
        <v>OPERA: Tubazioni di scarico in pead malleabilizzato, funzione scarico.
LAVORO: Saldaturain di testa. Incluso: operazioni di preparazione di elementi da saldare; nolo saldatrice; consumi.
SPECIFICHE TECNICHE: saldatura su tubazione con diametro esterno 160 mm.</v>
      </c>
      <c r="F162" s="27" t="str">
        <f t="shared" si="15"/>
        <v>CODICE OP</v>
      </c>
      <c r="G162" s="27" t="str">
        <f t="shared" si="16"/>
        <v xml:space="preserve">OPERA: Tubazioni di scarico in pead malleabilizzato, funzione scarico.
</v>
      </c>
      <c r="H162" s="9" t="s">
        <v>35</v>
      </c>
      <c r="I162" s="9" t="s">
        <v>163</v>
      </c>
      <c r="J162" s="9" t="s">
        <v>207</v>
      </c>
      <c r="K162" s="64" t="s">
        <v>419</v>
      </c>
      <c r="L162" s="11" t="s">
        <v>81</v>
      </c>
      <c r="M162" s="11" t="s">
        <v>81</v>
      </c>
      <c r="N162" s="11" t="s">
        <v>425</v>
      </c>
      <c r="O162" s="11" t="s">
        <v>81</v>
      </c>
      <c r="P162" s="10" t="str">
        <f>IFERROR(VLOOKUP($B162,[1]Foglio1!$A$6:$D$44904,3,FALSE),"nd")</f>
        <v>m</v>
      </c>
      <c r="Q162" s="9">
        <v>1</v>
      </c>
      <c r="R162" s="11" t="str">
        <f>IF(H162="LAVORO","nd",IF(VLOOKUP(B162,'DIMENSIONI OP'!A:E,4,FALSE)="","nd",VLOOKUP(B162,'DIMENSIONI OP'!A:E,4,FALSE)))</f>
        <v>nd</v>
      </c>
      <c r="S162" s="9" t="str">
        <f>IF(H162="LAVORO","nd",IF(VLOOKUP(B162,'PRESTAZIONI OP'!A:E,4,FALSE)="","nd",VLOOKUP(B162,'PRESTAZIONI OP'!A:E,4,FALSE)))</f>
        <v>nd</v>
      </c>
      <c r="T162" s="9" t="str">
        <f>IF(H162="LAVORO","nd",IF(VLOOKUP(B162,'PARAM FISICI OP'!A:E,4,FALSE)="","nd",VLOOKUP(B162,'PARAM FISICI OP'!A:E,4,FALSE)))</f>
        <v>nd</v>
      </c>
      <c r="U162" s="11" t="s">
        <v>449</v>
      </c>
      <c r="V162" s="11" t="s">
        <v>81</v>
      </c>
      <c r="W162" s="11" t="s">
        <v>81</v>
      </c>
      <c r="X162" s="11" t="s">
        <v>81</v>
      </c>
      <c r="Y162" s="9" t="s">
        <v>81</v>
      </c>
      <c r="Z162" s="9" t="s">
        <v>81</v>
      </c>
      <c r="AA162" s="9" t="str">
        <f>IF(AND(L162="nd",'DIMENSIONI OP'!E163="",'PRESTAZIONI OP'!E163="",'PARAM FISICI OP'!E163="",Z162="nd"),"nd",
IF(L162="nd","",L162)
&amp;IF('DIMENSIONI OP'!E163="","",IF(L162="nd",'DIMENSIONI OP'!E163,", "&amp;'DIMENSIONI OP'!E163))
&amp;IF('PRESTAZIONI OP'!E163="","",IF(AND(L162="nd",'DIMENSIONI OP'!E163=""),'PRESTAZIONI OP'!E163,", "&amp;'PRESTAZIONI OP'!E163))
&amp;IF('PARAM FISICI OP'!E163="","",IF(AND(L162="nd",'DIMENSIONI OP'!E163="",'PRESTAZIONI OP'!E163=""),'PARAM FISICI OP'!E163,", "&amp;'PARAM FISICI OP'!E163))
&amp;IF(Z162="nd","",IF(AND(L162="nd",'DIMENSIONI OP'!E163="",'PRESTAZIONI OP'!E163="",'PARAM FISICI OP'!E163=""),Z162,", "&amp;Z162)))</f>
        <v>nd</v>
      </c>
      <c r="AB162" s="9" t="s">
        <v>81</v>
      </c>
      <c r="AC162" s="9" t="s">
        <v>81</v>
      </c>
      <c r="AD162" s="9" t="s">
        <v>81</v>
      </c>
      <c r="AE162" s="9" t="s">
        <v>81</v>
      </c>
      <c r="AF162" s="42" t="s">
        <v>81</v>
      </c>
      <c r="AG162" s="42" t="s">
        <v>81</v>
      </c>
      <c r="AH162" s="42" t="s">
        <v>81</v>
      </c>
      <c r="AI162" s="11" t="s">
        <v>81</v>
      </c>
      <c r="AJ162" s="11" t="s">
        <v>81</v>
      </c>
      <c r="AK162" s="11" t="s">
        <v>81</v>
      </c>
      <c r="AL162" s="65" t="s">
        <v>81</v>
      </c>
      <c r="AM162" s="11" t="s">
        <v>577</v>
      </c>
      <c r="AN162" s="24">
        <f>IFERROR(VLOOKUP($B162,[1]Foglio1!$A$6:$D$44904,4,FALSE),"")</f>
        <v>22.33</v>
      </c>
      <c r="AO162" s="11" t="s">
        <v>81</v>
      </c>
      <c r="AP162" s="11" t="s">
        <v>81</v>
      </c>
      <c r="AQ162" s="11" t="s">
        <v>81</v>
      </c>
      <c r="AR162" s="11" t="s">
        <v>81</v>
      </c>
    </row>
    <row r="163" spans="1:44" ht="20.100000000000001" customHeight="1" x14ac:dyDescent="0.25">
      <c r="A163" s="43" t="str">
        <f t="shared" si="12"/>
        <v>L_1C.12.020.0020.j</v>
      </c>
      <c r="B163" s="14" t="str">
        <f>IF(ISBLANK(H163),"",IF(H163="LAVORO","",CLASSI!B164))</f>
        <v/>
      </c>
      <c r="C163" s="14" t="str">
        <f>IF(ISBLANK(H163),"",IF(H163="LAVORO","",VLOOKUP($B163,CLASSI!$B$3:$C$1048576,2,FALSE)))</f>
        <v/>
      </c>
      <c r="D163" s="27" t="str">
        <f t="shared" si="13"/>
        <v/>
      </c>
      <c r="E163" s="27" t="str">
        <f t="shared" si="14"/>
        <v/>
      </c>
      <c r="F163" s="27" t="str">
        <f t="shared" si="15"/>
        <v>CODICE LV</v>
      </c>
      <c r="G163" s="27" t="str">
        <f t="shared" si="16"/>
        <v>LAVORO: Saldatura, di testa. Incluso: operazioni di preparazione di elementi da saldare; nolo saldatrice; consumi.
SPECIFICHE TECNICHE: saldatura su tubazione con diametro esterno 160 mm.</v>
      </c>
      <c r="H163" s="9" t="s">
        <v>36</v>
      </c>
      <c r="I163" s="9" t="s">
        <v>169</v>
      </c>
      <c r="J163" s="9" t="s">
        <v>221</v>
      </c>
      <c r="K163" s="64" t="s">
        <v>427</v>
      </c>
      <c r="L163" s="11" t="s">
        <v>81</v>
      </c>
      <c r="M163" s="11" t="s">
        <v>428</v>
      </c>
      <c r="N163" s="11" t="s">
        <v>81</v>
      </c>
      <c r="O163" s="11" t="s">
        <v>81</v>
      </c>
      <c r="P163" s="10" t="str">
        <f>IFERROR(VLOOKUP($B163,[1]Foglio1!$A$6:$D$44904,3,FALSE),"nd")</f>
        <v>nd</v>
      </c>
      <c r="Q163" s="9">
        <v>1</v>
      </c>
      <c r="R163" s="11" t="str">
        <f>IF(H163="LAVORO","nd",IF(VLOOKUP(B163,'DIMENSIONI OP'!A:E,4,FALSE)="","nd",VLOOKUP(B163,'DIMENSIONI OP'!A:E,4,FALSE)))</f>
        <v>nd</v>
      </c>
      <c r="S163" s="9" t="str">
        <f>IF(H163="LAVORO","nd",IF(VLOOKUP(B163,'PRESTAZIONI OP'!A:E,4,FALSE)="","nd",VLOOKUP(B163,'PRESTAZIONI OP'!A:E,4,FALSE)))</f>
        <v>nd</v>
      </c>
      <c r="T163" s="9" t="str">
        <f>IF(H163="LAVORO","nd",IF(VLOOKUP(B163,'PARAM FISICI OP'!A:E,4,FALSE)="","nd",VLOOKUP(B163,'PARAM FISICI OP'!A:E,4,FALSE)))</f>
        <v>nd</v>
      </c>
      <c r="U163" s="11" t="s">
        <v>81</v>
      </c>
      <c r="V163" s="11" t="s">
        <v>419</v>
      </c>
      <c r="W163" s="11" t="s">
        <v>81</v>
      </c>
      <c r="X163" s="11" t="s">
        <v>559</v>
      </c>
      <c r="Y163" s="9" t="s">
        <v>81</v>
      </c>
      <c r="Z163" s="9" t="s">
        <v>81</v>
      </c>
      <c r="AA163" s="9" t="str">
        <f>IF(AND(L163="nd",'DIMENSIONI OP'!E164="",'PRESTAZIONI OP'!E164="",'PARAM FISICI OP'!E164="",Z163="nd"),"nd",
IF(L163="nd","",L163)
&amp;IF('DIMENSIONI OP'!E164="","",IF(L163="nd",'DIMENSIONI OP'!E164,", "&amp;'DIMENSIONI OP'!E164))
&amp;IF('PRESTAZIONI OP'!E164="","",IF(AND(L163="nd",'DIMENSIONI OP'!E164=""),'PRESTAZIONI OP'!E164,", "&amp;'PRESTAZIONI OP'!E164))
&amp;IF('PARAM FISICI OP'!E164="","",IF(AND(L163="nd",'DIMENSIONI OP'!E164="",'PRESTAZIONI OP'!E164=""),'PARAM FISICI OP'!E164,", "&amp;'PARAM FISICI OP'!E164))
&amp;IF(Z163="nd","",IF(AND(L163="nd",'DIMENSIONI OP'!E164="",'PRESTAZIONI OP'!E164="",'PARAM FISICI OP'!E164=""),Z163,", "&amp;Z163)))</f>
        <v>nd</v>
      </c>
      <c r="AB163" s="9" t="s">
        <v>81</v>
      </c>
      <c r="AC163" s="9" t="s">
        <v>81</v>
      </c>
      <c r="AD163" s="9" t="s">
        <v>81</v>
      </c>
      <c r="AE163" s="9" t="s">
        <v>81</v>
      </c>
      <c r="AF163" s="42" t="s">
        <v>81</v>
      </c>
      <c r="AG163" s="42" t="s">
        <v>81</v>
      </c>
      <c r="AH163" s="42" t="s">
        <v>81</v>
      </c>
      <c r="AI163" s="11" t="s">
        <v>468</v>
      </c>
      <c r="AJ163" s="11" t="s">
        <v>548</v>
      </c>
      <c r="AK163" s="11" t="s">
        <v>81</v>
      </c>
      <c r="AL163" s="65" t="s">
        <v>571</v>
      </c>
      <c r="AM163" s="11" t="s">
        <v>469</v>
      </c>
      <c r="AN163" s="24" t="str">
        <f>IFERROR(VLOOKUP($B163,[1]Foglio1!$A$6:$D$44904,4,FALSE),"")</f>
        <v/>
      </c>
      <c r="AO163" s="11" t="s">
        <v>81</v>
      </c>
      <c r="AP163" s="11" t="s">
        <v>81</v>
      </c>
      <c r="AQ163" s="11" t="s">
        <v>81</v>
      </c>
      <c r="AR163" s="11" t="s">
        <v>81</v>
      </c>
    </row>
    <row r="164" spans="1:44" ht="20.100000000000001" customHeight="1" x14ac:dyDescent="0.25">
      <c r="A164" s="43" t="str">
        <f t="shared" si="12"/>
        <v>O_1C.12.020.0020.k</v>
      </c>
      <c r="B164" s="14" t="str">
        <f>IF(ISBLANK(H164),"",IF(H164="LAVORO","",CLASSI!B165))</f>
        <v>1C.12.020.0020.k</v>
      </c>
      <c r="C164" s="66" t="str">
        <f>IF(ISBLANK(H164),"",IF(H164="LAVORO","",VLOOKUP($B164,CLASSI!$B$3:$C$1048576,2,FALSE)))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D164" s="27" t="str">
        <f t="shared" si="13"/>
        <v>CODICE OC</v>
      </c>
      <c r="E164" s="27" t="str">
        <f t="shared" si="14"/>
        <v>OPERA: Tubazioni di scarico in pead malleabilizzato, funzione scarico.
LAVORO: Saldaturain di testa. Incluso: operazioni di preparazione di elementi da saldare; nolo saldatrice; consumi.
SPECIFICHE TECNICHE: saldatura su tubazione con diametro esterno 200 mm.</v>
      </c>
      <c r="F164" s="27" t="str">
        <f t="shared" si="15"/>
        <v>CODICE OP</v>
      </c>
      <c r="G164" s="27" t="str">
        <f t="shared" si="16"/>
        <v xml:space="preserve">OPERA: Tubazioni di scarico in pead malleabilizzato, funzione scarico.
</v>
      </c>
      <c r="H164" s="9" t="s">
        <v>35</v>
      </c>
      <c r="I164" s="9" t="s">
        <v>163</v>
      </c>
      <c r="J164" s="9" t="s">
        <v>207</v>
      </c>
      <c r="K164" s="64" t="s">
        <v>419</v>
      </c>
      <c r="L164" s="11" t="s">
        <v>81</v>
      </c>
      <c r="M164" s="11" t="s">
        <v>81</v>
      </c>
      <c r="N164" s="11" t="s">
        <v>425</v>
      </c>
      <c r="O164" s="11" t="s">
        <v>81</v>
      </c>
      <c r="P164" s="10" t="str">
        <f>IFERROR(VLOOKUP($B164,[1]Foglio1!$A$6:$D$44904,3,FALSE),"nd")</f>
        <v>m</v>
      </c>
      <c r="Q164" s="9">
        <v>1</v>
      </c>
      <c r="R164" s="11" t="str">
        <f>IF(H164="LAVORO","nd",IF(VLOOKUP(B164,'DIMENSIONI OP'!A:E,4,FALSE)="","nd",VLOOKUP(B164,'DIMENSIONI OP'!A:E,4,FALSE)))</f>
        <v>nd</v>
      </c>
      <c r="S164" s="9" t="str">
        <f>IF(H164="LAVORO","nd",IF(VLOOKUP(B164,'PRESTAZIONI OP'!A:E,4,FALSE)="","nd",VLOOKUP(B164,'PRESTAZIONI OP'!A:E,4,FALSE)))</f>
        <v>nd</v>
      </c>
      <c r="T164" s="9" t="str">
        <f>IF(H164="LAVORO","nd",IF(VLOOKUP(B164,'PARAM FISICI OP'!A:E,4,FALSE)="","nd",VLOOKUP(B164,'PARAM FISICI OP'!A:E,4,FALSE)))</f>
        <v>nd</v>
      </c>
      <c r="U164" s="11" t="s">
        <v>449</v>
      </c>
      <c r="V164" s="11" t="s">
        <v>81</v>
      </c>
      <c r="W164" s="11" t="s">
        <v>81</v>
      </c>
      <c r="X164" s="11" t="s">
        <v>81</v>
      </c>
      <c r="Y164" s="9" t="s">
        <v>81</v>
      </c>
      <c r="Z164" s="9" t="s">
        <v>81</v>
      </c>
      <c r="AA164" s="9" t="str">
        <f>IF(AND(L164="nd",'DIMENSIONI OP'!E165="",'PRESTAZIONI OP'!E165="",'PARAM FISICI OP'!E165="",Z164="nd"),"nd",
IF(L164="nd","",L164)
&amp;IF('DIMENSIONI OP'!E165="","",IF(L164="nd",'DIMENSIONI OP'!E165,", "&amp;'DIMENSIONI OP'!E165))
&amp;IF('PRESTAZIONI OP'!E165="","",IF(AND(L164="nd",'DIMENSIONI OP'!E165=""),'PRESTAZIONI OP'!E165,", "&amp;'PRESTAZIONI OP'!E165))
&amp;IF('PARAM FISICI OP'!E165="","",IF(AND(L164="nd",'DIMENSIONI OP'!E165="",'PRESTAZIONI OP'!E165=""),'PARAM FISICI OP'!E165,", "&amp;'PARAM FISICI OP'!E165))
&amp;IF(Z164="nd","",IF(AND(L164="nd",'DIMENSIONI OP'!E165="",'PRESTAZIONI OP'!E165="",'PARAM FISICI OP'!E165=""),Z164,", "&amp;Z164)))</f>
        <v>nd</v>
      </c>
      <c r="AB164" s="9" t="s">
        <v>81</v>
      </c>
      <c r="AC164" s="9" t="s">
        <v>81</v>
      </c>
      <c r="AD164" s="9" t="s">
        <v>81</v>
      </c>
      <c r="AE164" s="9" t="s">
        <v>81</v>
      </c>
      <c r="AF164" s="42" t="s">
        <v>81</v>
      </c>
      <c r="AG164" s="42" t="s">
        <v>81</v>
      </c>
      <c r="AH164" s="42" t="s">
        <v>81</v>
      </c>
      <c r="AI164" s="11" t="s">
        <v>81</v>
      </c>
      <c r="AJ164" s="11" t="s">
        <v>81</v>
      </c>
      <c r="AK164" s="11" t="s">
        <v>81</v>
      </c>
      <c r="AL164" s="65" t="s">
        <v>81</v>
      </c>
      <c r="AM164" s="11" t="s">
        <v>577</v>
      </c>
      <c r="AN164" s="24">
        <f>IFERROR(VLOOKUP($B164,[1]Foglio1!$A$6:$D$44904,4,FALSE),"")</f>
        <v>20.38</v>
      </c>
      <c r="AO164" s="11" t="s">
        <v>81</v>
      </c>
      <c r="AP164" s="11" t="s">
        <v>81</v>
      </c>
      <c r="AQ164" s="11" t="s">
        <v>81</v>
      </c>
      <c r="AR164" s="11" t="s">
        <v>81</v>
      </c>
    </row>
    <row r="165" spans="1:44" ht="20.100000000000001" customHeight="1" x14ac:dyDescent="0.25">
      <c r="A165" s="43" t="str">
        <f t="shared" si="12"/>
        <v>L_1C.12.020.0020.k</v>
      </c>
      <c r="B165" s="14" t="str">
        <f>IF(ISBLANK(H165),"",IF(H165="LAVORO","",CLASSI!B166))</f>
        <v/>
      </c>
      <c r="C165" s="14" t="str">
        <f>IF(ISBLANK(H165),"",IF(H165="LAVORO","",VLOOKUP($B165,CLASSI!$B$3:$C$1048576,2,FALSE)))</f>
        <v/>
      </c>
      <c r="D165" s="27" t="str">
        <f t="shared" si="13"/>
        <v/>
      </c>
      <c r="E165" s="27" t="str">
        <f t="shared" si="14"/>
        <v/>
      </c>
      <c r="F165" s="27" t="str">
        <f t="shared" si="15"/>
        <v>CODICE LV</v>
      </c>
      <c r="G165" s="27" t="str">
        <f t="shared" si="16"/>
        <v>LAVORO: Saldatura, di testa. Incluso: operazioni di preparazione di elementi da saldare; nolo saldatrice; consumi.
SPECIFICHE TECNICHE: saldatura su tubazione con diametro esterno 200 mm.</v>
      </c>
      <c r="H165" s="9" t="s">
        <v>36</v>
      </c>
      <c r="I165" s="9" t="s">
        <v>169</v>
      </c>
      <c r="J165" s="9" t="s">
        <v>221</v>
      </c>
      <c r="K165" s="64" t="s">
        <v>427</v>
      </c>
      <c r="L165" s="11" t="s">
        <v>81</v>
      </c>
      <c r="M165" s="11" t="s">
        <v>428</v>
      </c>
      <c r="N165" s="11" t="s">
        <v>81</v>
      </c>
      <c r="O165" s="11" t="s">
        <v>81</v>
      </c>
      <c r="P165" s="10" t="str">
        <f>IFERROR(VLOOKUP($B165,[1]Foglio1!$A$6:$D$44904,3,FALSE),"nd")</f>
        <v>nd</v>
      </c>
      <c r="Q165" s="9">
        <v>1</v>
      </c>
      <c r="R165" s="11" t="str">
        <f>IF(H165="LAVORO","nd",IF(VLOOKUP(B165,'DIMENSIONI OP'!A:E,4,FALSE)="","nd",VLOOKUP(B165,'DIMENSIONI OP'!A:E,4,FALSE)))</f>
        <v>nd</v>
      </c>
      <c r="S165" s="9" t="str">
        <f>IF(H165="LAVORO","nd",IF(VLOOKUP(B165,'PRESTAZIONI OP'!A:E,4,FALSE)="","nd",VLOOKUP(B165,'PRESTAZIONI OP'!A:E,4,FALSE)))</f>
        <v>nd</v>
      </c>
      <c r="T165" s="9" t="str">
        <f>IF(H165="LAVORO","nd",IF(VLOOKUP(B165,'PARAM FISICI OP'!A:E,4,FALSE)="","nd",VLOOKUP(B165,'PARAM FISICI OP'!A:E,4,FALSE)))</f>
        <v>nd</v>
      </c>
      <c r="U165" s="11" t="s">
        <v>81</v>
      </c>
      <c r="V165" s="11" t="s">
        <v>419</v>
      </c>
      <c r="W165" s="11" t="s">
        <v>81</v>
      </c>
      <c r="X165" s="11" t="s">
        <v>560</v>
      </c>
      <c r="Y165" s="9" t="s">
        <v>81</v>
      </c>
      <c r="Z165" s="9" t="s">
        <v>81</v>
      </c>
      <c r="AA165" s="9" t="str">
        <f>IF(AND(L165="nd",'DIMENSIONI OP'!E166="",'PRESTAZIONI OP'!E166="",'PARAM FISICI OP'!E166="",Z165="nd"),"nd",
IF(L165="nd","",L165)
&amp;IF('DIMENSIONI OP'!E166="","",IF(L165="nd",'DIMENSIONI OP'!E166,", "&amp;'DIMENSIONI OP'!E166))
&amp;IF('PRESTAZIONI OP'!E166="","",IF(AND(L165="nd",'DIMENSIONI OP'!E166=""),'PRESTAZIONI OP'!E166,", "&amp;'PRESTAZIONI OP'!E166))
&amp;IF('PARAM FISICI OP'!E166="","",IF(AND(L165="nd",'DIMENSIONI OP'!E166="",'PRESTAZIONI OP'!E166=""),'PARAM FISICI OP'!E166,", "&amp;'PARAM FISICI OP'!E166))
&amp;IF(Z165="nd","",IF(AND(L165="nd",'DIMENSIONI OP'!E166="",'PRESTAZIONI OP'!E166="",'PARAM FISICI OP'!E166=""),Z165,", "&amp;Z165)))</f>
        <v>nd</v>
      </c>
      <c r="AB165" s="9" t="s">
        <v>81</v>
      </c>
      <c r="AC165" s="9" t="s">
        <v>81</v>
      </c>
      <c r="AD165" s="9" t="s">
        <v>81</v>
      </c>
      <c r="AE165" s="9" t="s">
        <v>81</v>
      </c>
      <c r="AF165" s="42" t="s">
        <v>81</v>
      </c>
      <c r="AG165" s="42" t="s">
        <v>81</v>
      </c>
      <c r="AH165" s="42" t="s">
        <v>81</v>
      </c>
      <c r="AI165" s="11" t="s">
        <v>468</v>
      </c>
      <c r="AJ165" s="11" t="s">
        <v>548</v>
      </c>
      <c r="AK165" s="11" t="s">
        <v>81</v>
      </c>
      <c r="AL165" s="65" t="s">
        <v>572</v>
      </c>
      <c r="AM165" s="11" t="s">
        <v>469</v>
      </c>
      <c r="AN165" s="24" t="str">
        <f>IFERROR(VLOOKUP($B165,[1]Foglio1!$A$6:$D$44904,4,FALSE),"")</f>
        <v/>
      </c>
      <c r="AO165" s="11" t="s">
        <v>81</v>
      </c>
      <c r="AP165" s="11" t="s">
        <v>81</v>
      </c>
      <c r="AQ165" s="11" t="s">
        <v>81</v>
      </c>
      <c r="AR165" s="11" t="s">
        <v>81</v>
      </c>
    </row>
    <row r="166" spans="1:44" ht="20.100000000000001" customHeight="1" x14ac:dyDescent="0.25">
      <c r="A166" s="43" t="str">
        <f t="shared" si="12"/>
        <v>O_1C.12.020.0020.l</v>
      </c>
      <c r="B166" s="14" t="str">
        <f>IF(ISBLANK(H166),"",IF(H166="LAVORO","",CLASSI!B167))</f>
        <v>1C.12.020.0020.l</v>
      </c>
      <c r="C166" s="66" t="str">
        <f>IF(ISBLANK(H166),"",IF(H166="LAVORO","",VLOOKUP($B166,CLASSI!$B$3:$C$1048576,2,FALSE)))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D166" s="27" t="str">
        <f t="shared" si="13"/>
        <v>CODICE OC</v>
      </c>
      <c r="E166" s="27" t="str">
        <f t="shared" si="14"/>
        <v>OPERA: Tubazioni di scarico in pead malleabilizzato, funzione scarico.
LAVORO: Saldaturain di testa. Incluso: operazioni di preparazione di elementi da saldare; nolo saldatrice; consumi.
SPECIFICHE TECNICHE: saldatura su tubazione con diametro esterno 250 mm.</v>
      </c>
      <c r="F166" s="27" t="str">
        <f t="shared" si="15"/>
        <v>CODICE OP</v>
      </c>
      <c r="G166" s="27" t="str">
        <f t="shared" si="16"/>
        <v xml:space="preserve">OPERA: Tubazioni di scarico in pead malleabilizzato, funzione scarico.
</v>
      </c>
      <c r="H166" s="9" t="s">
        <v>35</v>
      </c>
      <c r="I166" s="9" t="s">
        <v>163</v>
      </c>
      <c r="J166" s="9" t="s">
        <v>207</v>
      </c>
      <c r="K166" s="64" t="s">
        <v>419</v>
      </c>
      <c r="L166" s="11" t="s">
        <v>81</v>
      </c>
      <c r="M166" s="11" t="s">
        <v>81</v>
      </c>
      <c r="N166" s="11" t="s">
        <v>425</v>
      </c>
      <c r="O166" s="11" t="s">
        <v>81</v>
      </c>
      <c r="P166" s="10" t="str">
        <f>IFERROR(VLOOKUP($B166,[1]Foglio1!$A$6:$D$44904,3,FALSE),"nd")</f>
        <v>m</v>
      </c>
      <c r="Q166" s="9">
        <v>1</v>
      </c>
      <c r="R166" s="11" t="str">
        <f>IF(H166="LAVORO","nd",IF(VLOOKUP(B166,'DIMENSIONI OP'!A:E,4,FALSE)="","nd",VLOOKUP(B166,'DIMENSIONI OP'!A:E,4,FALSE)))</f>
        <v>nd</v>
      </c>
      <c r="S166" s="9" t="str">
        <f>IF(H166="LAVORO","nd",IF(VLOOKUP(B166,'PRESTAZIONI OP'!A:E,4,FALSE)="","nd",VLOOKUP(B166,'PRESTAZIONI OP'!A:E,4,FALSE)))</f>
        <v>nd</v>
      </c>
      <c r="T166" s="9" t="str">
        <f>IF(H166="LAVORO","nd",IF(VLOOKUP(B166,'PARAM FISICI OP'!A:E,4,FALSE)="","nd",VLOOKUP(B166,'PARAM FISICI OP'!A:E,4,FALSE)))</f>
        <v>nd</v>
      </c>
      <c r="U166" s="11" t="s">
        <v>449</v>
      </c>
      <c r="V166" s="11" t="s">
        <v>81</v>
      </c>
      <c r="W166" s="11" t="s">
        <v>81</v>
      </c>
      <c r="X166" s="11" t="s">
        <v>81</v>
      </c>
      <c r="Y166" s="9" t="s">
        <v>81</v>
      </c>
      <c r="Z166" s="9" t="s">
        <v>81</v>
      </c>
      <c r="AA166" s="9" t="str">
        <f>IF(AND(L166="nd",'DIMENSIONI OP'!E167="",'PRESTAZIONI OP'!E167="",'PARAM FISICI OP'!E167="",Z166="nd"),"nd",
IF(L166="nd","",L166)
&amp;IF('DIMENSIONI OP'!E167="","",IF(L166="nd",'DIMENSIONI OP'!E167,", "&amp;'DIMENSIONI OP'!E167))
&amp;IF('PRESTAZIONI OP'!E167="","",IF(AND(L166="nd",'DIMENSIONI OP'!E167=""),'PRESTAZIONI OP'!E167,", "&amp;'PRESTAZIONI OP'!E167))
&amp;IF('PARAM FISICI OP'!E167="","",IF(AND(L166="nd",'DIMENSIONI OP'!E167="",'PRESTAZIONI OP'!E167=""),'PARAM FISICI OP'!E167,", "&amp;'PARAM FISICI OP'!E167))
&amp;IF(Z166="nd","",IF(AND(L166="nd",'DIMENSIONI OP'!E167="",'PRESTAZIONI OP'!E167="",'PARAM FISICI OP'!E167=""),Z166,", "&amp;Z166)))</f>
        <v>nd</v>
      </c>
      <c r="AB166" s="9" t="s">
        <v>81</v>
      </c>
      <c r="AC166" s="9" t="s">
        <v>81</v>
      </c>
      <c r="AD166" s="9" t="s">
        <v>81</v>
      </c>
      <c r="AE166" s="9" t="s">
        <v>81</v>
      </c>
      <c r="AF166" s="42" t="s">
        <v>81</v>
      </c>
      <c r="AG166" s="42" t="s">
        <v>81</v>
      </c>
      <c r="AH166" s="42" t="s">
        <v>81</v>
      </c>
      <c r="AI166" s="11" t="s">
        <v>81</v>
      </c>
      <c r="AJ166" s="11" t="s">
        <v>81</v>
      </c>
      <c r="AK166" s="11" t="s">
        <v>81</v>
      </c>
      <c r="AL166" s="65" t="s">
        <v>81</v>
      </c>
      <c r="AM166" s="11" t="s">
        <v>577</v>
      </c>
      <c r="AN166" s="24">
        <f>IFERROR(VLOOKUP($B166,[1]Foglio1!$A$6:$D$44904,4,FALSE),"")</f>
        <v>17.91</v>
      </c>
      <c r="AO166" s="11" t="s">
        <v>81</v>
      </c>
      <c r="AP166" s="11" t="s">
        <v>81</v>
      </c>
      <c r="AQ166" s="11" t="s">
        <v>81</v>
      </c>
      <c r="AR166" s="11" t="s">
        <v>81</v>
      </c>
    </row>
    <row r="167" spans="1:44" ht="20.100000000000001" customHeight="1" x14ac:dyDescent="0.25">
      <c r="A167" s="43" t="str">
        <f t="shared" si="12"/>
        <v>L_1C.12.020.0020.l</v>
      </c>
      <c r="B167" s="14" t="str">
        <f>IF(ISBLANK(H167),"",IF(H167="LAVORO","",CLASSI!B168))</f>
        <v/>
      </c>
      <c r="C167" s="14" t="str">
        <f>IF(ISBLANK(H167),"",IF(H167="LAVORO","",VLOOKUP($B167,CLASSI!$B$3:$C$1048576,2,FALSE)))</f>
        <v/>
      </c>
      <c r="D167" s="27" t="str">
        <f t="shared" si="13"/>
        <v/>
      </c>
      <c r="E167" s="27" t="str">
        <f t="shared" si="14"/>
        <v/>
      </c>
      <c r="F167" s="27" t="str">
        <f t="shared" si="15"/>
        <v>CODICE LV</v>
      </c>
      <c r="G167" s="27" t="str">
        <f t="shared" si="16"/>
        <v>LAVORO: Saldatura, di testa. Incluso: operazioni di preparazione di elementi da saldare; nolo saldatrice; consumi.
SPECIFICHE TECNICHE: saldatura su tubazione con diametro esterno 250 mm.</v>
      </c>
      <c r="H167" s="9" t="s">
        <v>36</v>
      </c>
      <c r="I167" s="9" t="s">
        <v>169</v>
      </c>
      <c r="J167" s="9" t="s">
        <v>221</v>
      </c>
      <c r="K167" s="64" t="s">
        <v>427</v>
      </c>
      <c r="L167" s="11" t="s">
        <v>81</v>
      </c>
      <c r="M167" s="11" t="s">
        <v>428</v>
      </c>
      <c r="N167" s="11" t="s">
        <v>81</v>
      </c>
      <c r="O167" s="11" t="s">
        <v>81</v>
      </c>
      <c r="P167" s="10" t="str">
        <f>IFERROR(VLOOKUP($B167,[1]Foglio1!$A$6:$D$44904,3,FALSE),"nd")</f>
        <v>nd</v>
      </c>
      <c r="Q167" s="9">
        <v>1</v>
      </c>
      <c r="R167" s="11" t="str">
        <f>IF(H167="LAVORO","nd",IF(VLOOKUP(B167,'DIMENSIONI OP'!A:E,4,FALSE)="","nd",VLOOKUP(B167,'DIMENSIONI OP'!A:E,4,FALSE)))</f>
        <v>nd</v>
      </c>
      <c r="S167" s="9" t="str">
        <f>IF(H167="LAVORO","nd",IF(VLOOKUP(B167,'PRESTAZIONI OP'!A:E,4,FALSE)="","nd",VLOOKUP(B167,'PRESTAZIONI OP'!A:E,4,FALSE)))</f>
        <v>nd</v>
      </c>
      <c r="T167" s="9" t="str">
        <f>IF(H167="LAVORO","nd",IF(VLOOKUP(B167,'PARAM FISICI OP'!A:E,4,FALSE)="","nd",VLOOKUP(B167,'PARAM FISICI OP'!A:E,4,FALSE)))</f>
        <v>nd</v>
      </c>
      <c r="U167" s="11" t="s">
        <v>81</v>
      </c>
      <c r="V167" s="11" t="s">
        <v>419</v>
      </c>
      <c r="W167" s="11" t="s">
        <v>81</v>
      </c>
      <c r="X167" s="11" t="s">
        <v>561</v>
      </c>
      <c r="Y167" s="9" t="s">
        <v>81</v>
      </c>
      <c r="Z167" s="9" t="s">
        <v>81</v>
      </c>
      <c r="AA167" s="9" t="str">
        <f>IF(AND(L167="nd",'DIMENSIONI OP'!E168="",'PRESTAZIONI OP'!E168="",'PARAM FISICI OP'!E168="",Z167="nd"),"nd",
IF(L167="nd","",L167)
&amp;IF('DIMENSIONI OP'!E168="","",IF(L167="nd",'DIMENSIONI OP'!E168,", "&amp;'DIMENSIONI OP'!E168))
&amp;IF('PRESTAZIONI OP'!E168="","",IF(AND(L167="nd",'DIMENSIONI OP'!E168=""),'PRESTAZIONI OP'!E168,", "&amp;'PRESTAZIONI OP'!E168))
&amp;IF('PARAM FISICI OP'!E168="","",IF(AND(L167="nd",'DIMENSIONI OP'!E168="",'PRESTAZIONI OP'!E168=""),'PARAM FISICI OP'!E168,", "&amp;'PARAM FISICI OP'!E168))
&amp;IF(Z167="nd","",IF(AND(L167="nd",'DIMENSIONI OP'!E168="",'PRESTAZIONI OP'!E168="",'PARAM FISICI OP'!E168=""),Z167,", "&amp;Z167)))</f>
        <v>nd</v>
      </c>
      <c r="AB167" s="9" t="s">
        <v>81</v>
      </c>
      <c r="AC167" s="9" t="s">
        <v>81</v>
      </c>
      <c r="AD167" s="9" t="s">
        <v>81</v>
      </c>
      <c r="AE167" s="9" t="s">
        <v>81</v>
      </c>
      <c r="AF167" s="42" t="s">
        <v>81</v>
      </c>
      <c r="AG167" s="42" t="s">
        <v>81</v>
      </c>
      <c r="AH167" s="42" t="s">
        <v>81</v>
      </c>
      <c r="AI167" s="11" t="s">
        <v>468</v>
      </c>
      <c r="AJ167" s="11" t="s">
        <v>548</v>
      </c>
      <c r="AK167" s="11" t="s">
        <v>81</v>
      </c>
      <c r="AL167" s="65" t="s">
        <v>573</v>
      </c>
      <c r="AM167" s="11" t="s">
        <v>469</v>
      </c>
      <c r="AN167" s="24" t="str">
        <f>IFERROR(VLOOKUP($B167,[1]Foglio1!$A$6:$D$44904,4,FALSE),"")</f>
        <v/>
      </c>
      <c r="AO167" s="11" t="s">
        <v>81</v>
      </c>
      <c r="AP167" s="11" t="s">
        <v>81</v>
      </c>
      <c r="AQ167" s="11" t="s">
        <v>81</v>
      </c>
      <c r="AR167" s="11" t="s">
        <v>81</v>
      </c>
    </row>
    <row r="168" spans="1:44" ht="20.100000000000001" customHeight="1" x14ac:dyDescent="0.25">
      <c r="A168" s="43" t="str">
        <f t="shared" si="12"/>
        <v>O_1C.12.020.0020.m</v>
      </c>
      <c r="B168" s="14" t="str">
        <f>IF(ISBLANK(H168),"",IF(H168="LAVORO","",CLASSI!B169))</f>
        <v>1C.12.020.0020.m</v>
      </c>
      <c r="C168" s="66" t="str">
        <f>IF(ISBLANK(H168),"",IF(H168="LAVORO","",VLOOKUP($B168,CLASSI!$B$3:$C$1048576,2,FALSE)))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D168" s="27" t="str">
        <f t="shared" si="13"/>
        <v>CODICE OC</v>
      </c>
      <c r="E168" s="27" t="str">
        <f t="shared" si="14"/>
        <v>OPERA: Tubazioni di scarico in pead malleabilizzato, funzione scarico.
LAVORO: Saldaturain di testa. Incluso: operazioni di preparazione di elementi da saldare; nolo saldatrice; consumi.
SPECIFICHE TECNICHE: saldatura su tubazione con diametro esterno 315 mm.</v>
      </c>
      <c r="F168" s="27" t="str">
        <f t="shared" si="15"/>
        <v>CODICE OP</v>
      </c>
      <c r="G168" s="27" t="str">
        <f t="shared" si="16"/>
        <v xml:space="preserve">OPERA: Tubazioni di scarico in pead malleabilizzato, funzione scarico.
</v>
      </c>
      <c r="H168" s="9" t="s">
        <v>35</v>
      </c>
      <c r="I168" s="9" t="s">
        <v>163</v>
      </c>
      <c r="J168" s="9" t="s">
        <v>207</v>
      </c>
      <c r="K168" s="64" t="s">
        <v>419</v>
      </c>
      <c r="L168" s="11" t="s">
        <v>81</v>
      </c>
      <c r="M168" s="11" t="s">
        <v>81</v>
      </c>
      <c r="N168" s="11" t="s">
        <v>425</v>
      </c>
      <c r="O168" s="11" t="s">
        <v>81</v>
      </c>
      <c r="P168" s="10" t="str">
        <f>IFERROR(VLOOKUP($B168,[1]Foglio1!$A$6:$D$44904,3,FALSE),"nd")</f>
        <v>m</v>
      </c>
      <c r="Q168" s="9">
        <v>1</v>
      </c>
      <c r="R168" s="11" t="str">
        <f>IF(H168="LAVORO","nd",IF(VLOOKUP(B168,'DIMENSIONI OP'!A:E,4,FALSE)="","nd",VLOOKUP(B168,'DIMENSIONI OP'!A:E,4,FALSE)))</f>
        <v>nd</v>
      </c>
      <c r="S168" s="9" t="str">
        <f>IF(H168="LAVORO","nd",IF(VLOOKUP(B168,'PRESTAZIONI OP'!A:E,4,FALSE)="","nd",VLOOKUP(B168,'PRESTAZIONI OP'!A:E,4,FALSE)))</f>
        <v>nd</v>
      </c>
      <c r="T168" s="9" t="str">
        <f>IF(H168="LAVORO","nd",IF(VLOOKUP(B168,'PARAM FISICI OP'!A:E,4,FALSE)="","nd",VLOOKUP(B168,'PARAM FISICI OP'!A:E,4,FALSE)))</f>
        <v>nd</v>
      </c>
      <c r="U168" s="11" t="s">
        <v>449</v>
      </c>
      <c r="V168" s="11" t="s">
        <v>81</v>
      </c>
      <c r="W168" s="11" t="s">
        <v>81</v>
      </c>
      <c r="X168" s="11" t="s">
        <v>81</v>
      </c>
      <c r="Y168" s="9" t="s">
        <v>81</v>
      </c>
      <c r="Z168" s="9" t="s">
        <v>81</v>
      </c>
      <c r="AA168" s="9" t="str">
        <f>IF(AND(L168="nd",'DIMENSIONI OP'!E169="",'PRESTAZIONI OP'!E169="",'PARAM FISICI OP'!E169="",Z168="nd"),"nd",
IF(L168="nd","",L168)
&amp;IF('DIMENSIONI OP'!E169="","",IF(L168="nd",'DIMENSIONI OP'!E169,", "&amp;'DIMENSIONI OP'!E169))
&amp;IF('PRESTAZIONI OP'!E169="","",IF(AND(L168="nd",'DIMENSIONI OP'!E169=""),'PRESTAZIONI OP'!E169,", "&amp;'PRESTAZIONI OP'!E169))
&amp;IF('PARAM FISICI OP'!E169="","",IF(AND(L168="nd",'DIMENSIONI OP'!E169="",'PRESTAZIONI OP'!E169=""),'PARAM FISICI OP'!E169,", "&amp;'PARAM FISICI OP'!E169))
&amp;IF(Z168="nd","",IF(AND(L168="nd",'DIMENSIONI OP'!E169="",'PRESTAZIONI OP'!E169="",'PARAM FISICI OP'!E169=""),Z168,", "&amp;Z168)))</f>
        <v>nd</v>
      </c>
      <c r="AB168" s="9" t="s">
        <v>81</v>
      </c>
      <c r="AC168" s="9" t="s">
        <v>81</v>
      </c>
      <c r="AD168" s="9" t="s">
        <v>81</v>
      </c>
      <c r="AE168" s="9" t="s">
        <v>81</v>
      </c>
      <c r="AF168" s="42" t="s">
        <v>81</v>
      </c>
      <c r="AG168" s="42" t="s">
        <v>81</v>
      </c>
      <c r="AH168" s="42" t="s">
        <v>81</v>
      </c>
      <c r="AI168" s="11" t="s">
        <v>81</v>
      </c>
      <c r="AJ168" s="11" t="s">
        <v>81</v>
      </c>
      <c r="AK168" s="11" t="s">
        <v>81</v>
      </c>
      <c r="AL168" s="65" t="s">
        <v>81</v>
      </c>
      <c r="AM168" s="11" t="s">
        <v>577</v>
      </c>
      <c r="AN168" s="24">
        <f>IFERROR(VLOOKUP($B168,[1]Foglio1!$A$6:$D$44904,4,FALSE),"")</f>
        <v>26.31</v>
      </c>
      <c r="AO168" s="11" t="s">
        <v>81</v>
      </c>
      <c r="AP168" s="11" t="s">
        <v>81</v>
      </c>
      <c r="AQ168" s="11" t="s">
        <v>81</v>
      </c>
      <c r="AR168" s="11" t="s">
        <v>81</v>
      </c>
    </row>
    <row r="169" spans="1:44" ht="20.100000000000001" customHeight="1" x14ac:dyDescent="0.25">
      <c r="A169" s="43" t="str">
        <f t="shared" si="12"/>
        <v>L_1C.12.020.0020.m</v>
      </c>
      <c r="B169" s="14" t="str">
        <f>IF(ISBLANK(H169),"",IF(H169="LAVORO","",CLASSI!B170))</f>
        <v/>
      </c>
      <c r="C169" s="14" t="str">
        <f>IF(ISBLANK(H169),"",IF(H169="LAVORO","",VLOOKUP($B169,CLASSI!$B$3:$C$1048576,2,FALSE)))</f>
        <v/>
      </c>
      <c r="D169" s="27" t="str">
        <f t="shared" si="13"/>
        <v/>
      </c>
      <c r="E169" s="27" t="str">
        <f t="shared" si="14"/>
        <v/>
      </c>
      <c r="F169" s="27" t="str">
        <f t="shared" si="15"/>
        <v>CODICE LV</v>
      </c>
      <c r="G169" s="27" t="str">
        <f t="shared" si="16"/>
        <v>LAVORO: Saldatura, di testa. Incluso: operazioni di preparazione di elementi da saldare; nolo saldatrice; consumi.
SPECIFICHE TECNICHE: saldatura su tubazione con diametro esterno 315 mm.</v>
      </c>
      <c r="H169" s="9" t="s">
        <v>36</v>
      </c>
      <c r="I169" s="9" t="s">
        <v>169</v>
      </c>
      <c r="J169" s="9" t="s">
        <v>221</v>
      </c>
      <c r="K169" s="64" t="s">
        <v>427</v>
      </c>
      <c r="L169" s="11" t="s">
        <v>81</v>
      </c>
      <c r="M169" s="11" t="s">
        <v>428</v>
      </c>
      <c r="N169" s="11" t="s">
        <v>81</v>
      </c>
      <c r="O169" s="11" t="s">
        <v>81</v>
      </c>
      <c r="P169" s="10" t="str">
        <f>IFERROR(VLOOKUP($B169,[1]Foglio1!$A$6:$D$44904,3,FALSE),"nd")</f>
        <v>nd</v>
      </c>
      <c r="Q169" s="9">
        <v>1</v>
      </c>
      <c r="R169" s="11" t="str">
        <f>IF(H169="LAVORO","nd",IF(VLOOKUP(B169,'DIMENSIONI OP'!A:E,4,FALSE)="","nd",VLOOKUP(B169,'DIMENSIONI OP'!A:E,4,FALSE)))</f>
        <v>nd</v>
      </c>
      <c r="S169" s="9" t="str">
        <f>IF(H169="LAVORO","nd",IF(VLOOKUP(B169,'PRESTAZIONI OP'!A:E,4,FALSE)="","nd",VLOOKUP(B169,'PRESTAZIONI OP'!A:E,4,FALSE)))</f>
        <v>nd</v>
      </c>
      <c r="T169" s="9" t="str">
        <f>IF(H169="LAVORO","nd",IF(VLOOKUP(B169,'PARAM FISICI OP'!A:E,4,FALSE)="","nd",VLOOKUP(B169,'PARAM FISICI OP'!A:E,4,FALSE)))</f>
        <v>nd</v>
      </c>
      <c r="U169" s="11" t="s">
        <v>81</v>
      </c>
      <c r="V169" s="11" t="s">
        <v>419</v>
      </c>
      <c r="W169" s="11" t="s">
        <v>81</v>
      </c>
      <c r="X169" s="11" t="s">
        <v>562</v>
      </c>
      <c r="Y169" s="9" t="s">
        <v>81</v>
      </c>
      <c r="Z169" s="9" t="s">
        <v>81</v>
      </c>
      <c r="AA169" s="9" t="str">
        <f>IF(AND(L169="nd",'DIMENSIONI OP'!E170="",'PRESTAZIONI OP'!E170="",'PARAM FISICI OP'!E170="",Z169="nd"),"nd",
IF(L169="nd","",L169)
&amp;IF('DIMENSIONI OP'!E170="","",IF(L169="nd",'DIMENSIONI OP'!E170,", "&amp;'DIMENSIONI OP'!E170))
&amp;IF('PRESTAZIONI OP'!E170="","",IF(AND(L169="nd",'DIMENSIONI OP'!E170=""),'PRESTAZIONI OP'!E170,", "&amp;'PRESTAZIONI OP'!E170))
&amp;IF('PARAM FISICI OP'!E170="","",IF(AND(L169="nd",'DIMENSIONI OP'!E170="",'PRESTAZIONI OP'!E170=""),'PARAM FISICI OP'!E170,", "&amp;'PARAM FISICI OP'!E170))
&amp;IF(Z169="nd","",IF(AND(L169="nd",'DIMENSIONI OP'!E170="",'PRESTAZIONI OP'!E170="",'PARAM FISICI OP'!E170=""),Z169,", "&amp;Z169)))</f>
        <v>nd</v>
      </c>
      <c r="AB169" s="9" t="s">
        <v>81</v>
      </c>
      <c r="AC169" s="9" t="s">
        <v>81</v>
      </c>
      <c r="AD169" s="9" t="s">
        <v>81</v>
      </c>
      <c r="AE169" s="9" t="s">
        <v>81</v>
      </c>
      <c r="AF169" s="42" t="s">
        <v>81</v>
      </c>
      <c r="AG169" s="42" t="s">
        <v>81</v>
      </c>
      <c r="AH169" s="42" t="s">
        <v>81</v>
      </c>
      <c r="AI169" s="11" t="s">
        <v>468</v>
      </c>
      <c r="AJ169" s="11" t="s">
        <v>548</v>
      </c>
      <c r="AK169" s="11" t="s">
        <v>81</v>
      </c>
      <c r="AL169" s="65" t="s">
        <v>574</v>
      </c>
      <c r="AM169" s="11" t="s">
        <v>469</v>
      </c>
      <c r="AN169" s="24" t="str">
        <f>IFERROR(VLOOKUP($B169,[1]Foglio1!$A$6:$D$44904,4,FALSE),"")</f>
        <v/>
      </c>
      <c r="AO169" s="11" t="s">
        <v>81</v>
      </c>
      <c r="AP169" s="11" t="s">
        <v>81</v>
      </c>
      <c r="AQ169" s="11" t="s">
        <v>81</v>
      </c>
      <c r="AR169" s="11" t="s">
        <v>81</v>
      </c>
    </row>
    <row r="170" spans="1:44" ht="20.100000000000001" customHeight="1" x14ac:dyDescent="0.25">
      <c r="A170" s="43" t="str">
        <f t="shared" si="12"/>
        <v>O_1C.12.020.0210.a</v>
      </c>
      <c r="B170" s="14" t="str">
        <f>IF(ISBLANK(H170),"",IF(H170="LAVORO","",CLASSI!B171))</f>
        <v>1C.12.020.0210.a</v>
      </c>
      <c r="C170" s="14" t="str">
        <f>IF(ISBLANK(H170),"",IF(H170="LAVORO","",VLOOKUP($B170,CLASSI!$B$3:$C$1048576,2,FALSE)))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110 mm</v>
      </c>
      <c r="D170" s="27" t="str">
        <f t="shared" si="13"/>
        <v>CODICE OC</v>
      </c>
      <c r="E170"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110 mm.
LAVORO: Posa. Escluso: scavo; piano di appoggio; rinfianco; riempimento.
</v>
      </c>
      <c r="F170" s="27" t="str">
        <f t="shared" si="15"/>
        <v>CODICE OP</v>
      </c>
      <c r="G170"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110 mm.
</v>
      </c>
      <c r="H170" s="9" t="s">
        <v>35</v>
      </c>
      <c r="I170" s="9" t="s">
        <v>163</v>
      </c>
      <c r="J170" s="9" t="s">
        <v>207</v>
      </c>
      <c r="K170" s="64" t="s">
        <v>419</v>
      </c>
      <c r="L170" s="11" t="s">
        <v>81</v>
      </c>
      <c r="M170" s="11" t="s">
        <v>460</v>
      </c>
      <c r="N170" s="11" t="s">
        <v>429</v>
      </c>
      <c r="O170" s="11" t="s">
        <v>461</v>
      </c>
      <c r="P170" s="10" t="str">
        <f>IFERROR(VLOOKUP($B170,[1]Foglio1!$A$6:$D$44904,3,FALSE),"nd")</f>
        <v>m</v>
      </c>
      <c r="Q170" s="9">
        <v>1</v>
      </c>
      <c r="R170" s="11" t="str">
        <f>IF(H170="LAVORO","nd",IF(VLOOKUP(B170,'DIMENSIONI OP'!A:E,4,FALSE)="","nd",VLOOKUP(B170,'DIMENSIONI OP'!A:E,4,FALSE)))</f>
        <v>nd</v>
      </c>
      <c r="S170" s="9" t="str">
        <f>IF(H170="LAVORO","nd",IF(VLOOKUP(B170,'PRESTAZIONI OP'!A:E,4,FALSE)="","nd",VLOOKUP(B170,'PRESTAZIONI OP'!A:E,4,FALSE)))</f>
        <v>nd</v>
      </c>
      <c r="T170" s="9" t="str">
        <f>IF(H170="LAVORO","nd",IF(VLOOKUP(B170,'PARAM FISICI OP'!A:E,4,FALSE)="","nd",VLOOKUP(B170,'PARAM FISICI OP'!A:E,4,FALSE)))</f>
        <v>nd</v>
      </c>
      <c r="U170" s="11" t="s">
        <v>445</v>
      </c>
      <c r="V170" s="11" t="s">
        <v>578</v>
      </c>
      <c r="W170" s="11" t="s">
        <v>454</v>
      </c>
      <c r="X170" s="11" t="s">
        <v>575</v>
      </c>
      <c r="Y170" s="9" t="s">
        <v>81</v>
      </c>
      <c r="Z170" s="9" t="s">
        <v>81</v>
      </c>
      <c r="AA170" s="9" t="str">
        <f>IF(AND(L170="nd",'DIMENSIONI OP'!E171="",'PRESTAZIONI OP'!E171="",'PARAM FISICI OP'!E171="",Z170="nd"),"nd",
IF(L170="nd","",L170)
&amp;IF('DIMENSIONI OP'!E171="","",IF(L170="nd",'DIMENSIONI OP'!E171,", "&amp;'DIMENSIONI OP'!E171))
&amp;IF('PRESTAZIONI OP'!E171="","",IF(AND(L170="nd",'DIMENSIONI OP'!E171=""),'PRESTAZIONI OP'!E171,", "&amp;'PRESTAZIONI OP'!E171))
&amp;IF('PARAM FISICI OP'!E171="","",IF(AND(L170="nd",'DIMENSIONI OP'!E171="",'PRESTAZIONI OP'!E171=""),'PARAM FISICI OP'!E171,", "&amp;'PARAM FISICI OP'!E171))
&amp;IF(Z170="nd","",IF(AND(L170="nd",'DIMENSIONI OP'!E171="",'PRESTAZIONI OP'!E171="",'PARAM FISICI OP'!E171=""),Z170,", "&amp;Z170)))</f>
        <v>nd</v>
      </c>
      <c r="AB170" s="9" t="s">
        <v>81</v>
      </c>
      <c r="AC170" s="9" t="s">
        <v>81</v>
      </c>
      <c r="AD170" s="9" t="s">
        <v>81</v>
      </c>
      <c r="AE170" s="9" t="s">
        <v>81</v>
      </c>
      <c r="AF170" s="42" t="s">
        <v>81</v>
      </c>
      <c r="AG170" s="42" t="s">
        <v>81</v>
      </c>
      <c r="AH170" s="42" t="s">
        <v>81</v>
      </c>
      <c r="AI170" s="11" t="s">
        <v>81</v>
      </c>
      <c r="AJ170" s="11" t="s">
        <v>81</v>
      </c>
      <c r="AK170" s="11" t="s">
        <v>81</v>
      </c>
      <c r="AL170" s="65" t="s">
        <v>81</v>
      </c>
      <c r="AM170" s="11" t="s">
        <v>577</v>
      </c>
      <c r="AN170" s="24">
        <f>IFERROR(VLOOKUP($B170,[1]Foglio1!$A$6:$D$44904,4,FALSE),"")</f>
        <v>11.24</v>
      </c>
      <c r="AO170" s="11" t="s">
        <v>81</v>
      </c>
      <c r="AP170" s="11" t="s">
        <v>81</v>
      </c>
      <c r="AQ170" s="11" t="s">
        <v>81</v>
      </c>
      <c r="AR170" s="11" t="s">
        <v>81</v>
      </c>
    </row>
    <row r="171" spans="1:44" ht="20.100000000000001" customHeight="1" x14ac:dyDescent="0.25">
      <c r="A171" s="43" t="str">
        <f t="shared" si="12"/>
        <v>L_1C.12.020.0210.a</v>
      </c>
      <c r="B171" s="14" t="str">
        <f>IF(ISBLANK(H171),"",IF(H171="LAVORO","",CLASSI!B172))</f>
        <v/>
      </c>
      <c r="C171" s="14" t="str">
        <f>IF(ISBLANK(H171),"",IF(H171="LAVORO","",VLOOKUP($B171,CLASSI!$B$3:$C$1048576,2,FALSE)))</f>
        <v/>
      </c>
      <c r="D171" s="27" t="str">
        <f t="shared" si="13"/>
        <v/>
      </c>
      <c r="E171" s="27" t="str">
        <f t="shared" si="14"/>
        <v/>
      </c>
      <c r="F171" s="27" t="str">
        <f t="shared" si="15"/>
        <v>CODICE LV</v>
      </c>
      <c r="G171" s="27" t="str">
        <f t="shared" si="16"/>
        <v xml:space="preserve">LAVORO: Posa. Escluso: scavo; piano di appoggio; rinfianco; riempimento.
</v>
      </c>
      <c r="H171" s="9" t="s">
        <v>36</v>
      </c>
      <c r="I171" s="9" t="s">
        <v>169</v>
      </c>
      <c r="J171" s="9" t="s">
        <v>221</v>
      </c>
      <c r="K171" s="64" t="s">
        <v>423</v>
      </c>
      <c r="L171" s="11" t="s">
        <v>81</v>
      </c>
      <c r="M171" s="11" t="s">
        <v>81</v>
      </c>
      <c r="N171" s="11" t="s">
        <v>81</v>
      </c>
      <c r="O171" s="11" t="s">
        <v>81</v>
      </c>
      <c r="P171" s="10" t="str">
        <f>IFERROR(VLOOKUP($B171,[1]Foglio1!$A$6:$D$44904,3,FALSE),"nd")</f>
        <v>nd</v>
      </c>
      <c r="Q171" s="9">
        <v>1</v>
      </c>
      <c r="R171" s="11" t="str">
        <f>IF(H171="LAVORO","nd",IF(VLOOKUP(B171,'DIMENSIONI OP'!A:E,4,FALSE)="","nd",VLOOKUP(B171,'DIMENSIONI OP'!A:E,4,FALSE)))</f>
        <v>nd</v>
      </c>
      <c r="S171" s="9" t="str">
        <f>IF(H171="LAVORO","nd",IF(VLOOKUP(B171,'PRESTAZIONI OP'!A:E,4,FALSE)="","nd",VLOOKUP(B171,'PRESTAZIONI OP'!A:E,4,FALSE)))</f>
        <v>nd</v>
      </c>
      <c r="T171" s="9" t="str">
        <f>IF(H171="LAVORO","nd",IF(VLOOKUP(B171,'PARAM FISICI OP'!A:E,4,FALSE)="","nd",VLOOKUP(B171,'PARAM FISICI OP'!A:E,4,FALSE)))</f>
        <v>nd</v>
      </c>
      <c r="U171" s="11" t="s">
        <v>81</v>
      </c>
      <c r="V171" s="11" t="s">
        <v>419</v>
      </c>
      <c r="W171" s="11" t="s">
        <v>81</v>
      </c>
      <c r="X171" s="11" t="s">
        <v>81</v>
      </c>
      <c r="Y171" s="9" t="s">
        <v>81</v>
      </c>
      <c r="Z171" s="9" t="s">
        <v>81</v>
      </c>
      <c r="AA171" s="9" t="str">
        <f>IF(AND(L171="nd",'DIMENSIONI OP'!E172="",'PRESTAZIONI OP'!E172="",'PARAM FISICI OP'!E172="",Z171="nd"),"nd",
IF(L171="nd","",L171)
&amp;IF('DIMENSIONI OP'!E172="","",IF(L171="nd",'DIMENSIONI OP'!E172,", "&amp;'DIMENSIONI OP'!E172))
&amp;IF('PRESTAZIONI OP'!E172="","",IF(AND(L171="nd",'DIMENSIONI OP'!E172=""),'PRESTAZIONI OP'!E172,", "&amp;'PRESTAZIONI OP'!E172))
&amp;IF('PARAM FISICI OP'!E172="","",IF(AND(L171="nd",'DIMENSIONI OP'!E172="",'PRESTAZIONI OP'!E172=""),'PARAM FISICI OP'!E172,", "&amp;'PARAM FISICI OP'!E172))
&amp;IF(Z171="nd","",IF(AND(L171="nd",'DIMENSIONI OP'!E172="",'PRESTAZIONI OP'!E172="",'PARAM FISICI OP'!E172=""),Z171,", "&amp;Z171)))</f>
        <v>nd</v>
      </c>
      <c r="AB171" s="9" t="s">
        <v>81</v>
      </c>
      <c r="AC171" s="9" t="s">
        <v>81</v>
      </c>
      <c r="AD171" s="9" t="s">
        <v>81</v>
      </c>
      <c r="AE171" s="9" t="s">
        <v>81</v>
      </c>
      <c r="AF171" s="42" t="s">
        <v>81</v>
      </c>
      <c r="AG171" s="42" t="s">
        <v>81</v>
      </c>
      <c r="AH171" s="42" t="s">
        <v>81</v>
      </c>
      <c r="AI171" s="11" t="s">
        <v>81</v>
      </c>
      <c r="AJ171" s="11" t="s">
        <v>81</v>
      </c>
      <c r="AK171" s="11" t="s">
        <v>497</v>
      </c>
      <c r="AL171" s="65" t="s">
        <v>81</v>
      </c>
      <c r="AM171" s="11" t="s">
        <v>81</v>
      </c>
      <c r="AN171" s="24" t="str">
        <f>IFERROR(VLOOKUP($B171,[1]Foglio1!$A$6:$D$44904,4,FALSE),"")</f>
        <v/>
      </c>
      <c r="AO171" s="11" t="s">
        <v>81</v>
      </c>
      <c r="AP171" s="11" t="s">
        <v>81</v>
      </c>
      <c r="AQ171" s="11" t="s">
        <v>81</v>
      </c>
      <c r="AR171" s="11" t="s">
        <v>81</v>
      </c>
    </row>
    <row r="172" spans="1:44" ht="20.100000000000001" customHeight="1" x14ac:dyDescent="0.25">
      <c r="A172" s="43" t="str">
        <f t="shared" si="12"/>
        <v>O_1C.12.020.0210.b</v>
      </c>
      <c r="B172" s="14" t="str">
        <f>IF(ISBLANK(H172),"",IF(H172="LAVORO","",CLASSI!B173))</f>
        <v>1C.12.020.0210.b</v>
      </c>
      <c r="C172" s="14" t="str">
        <f>IF(ISBLANK(H172),"",IF(H172="LAVORO","",VLOOKUP($B172,CLASSI!$B$3:$C$1048576,2,FALSE)))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125 mm</v>
      </c>
      <c r="D172" s="27" t="str">
        <f t="shared" si="13"/>
        <v>CODICE OC</v>
      </c>
      <c r="E172"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125 mm.
LAVORO: Posa. Escluso: scavo; piano di appoggio; rinfianco; riempimento.
</v>
      </c>
      <c r="F172" s="27" t="str">
        <f t="shared" si="15"/>
        <v>CODICE OP</v>
      </c>
      <c r="G172"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125 mm.
</v>
      </c>
      <c r="H172" s="9" t="s">
        <v>35</v>
      </c>
      <c r="I172" s="9" t="s">
        <v>163</v>
      </c>
      <c r="J172" s="9" t="s">
        <v>207</v>
      </c>
      <c r="K172" s="64" t="s">
        <v>419</v>
      </c>
      <c r="L172" s="11" t="s">
        <v>81</v>
      </c>
      <c r="M172" s="11" t="s">
        <v>460</v>
      </c>
      <c r="N172" s="11" t="s">
        <v>429</v>
      </c>
      <c r="O172" s="11" t="s">
        <v>461</v>
      </c>
      <c r="P172" s="10" t="str">
        <f>IFERROR(VLOOKUP($B172,[1]Foglio1!$A$6:$D$44904,3,FALSE),"nd")</f>
        <v>m</v>
      </c>
      <c r="Q172" s="9">
        <v>1</v>
      </c>
      <c r="R172" s="11" t="str">
        <f>IF(H172="LAVORO","nd",IF(VLOOKUP(B172,'DIMENSIONI OP'!A:E,4,FALSE)="","nd",VLOOKUP(B172,'DIMENSIONI OP'!A:E,4,FALSE)))</f>
        <v>nd</v>
      </c>
      <c r="S172" s="9" t="str">
        <f>IF(H172="LAVORO","nd",IF(VLOOKUP(B172,'PRESTAZIONI OP'!A:E,4,FALSE)="","nd",VLOOKUP(B172,'PRESTAZIONI OP'!A:E,4,FALSE)))</f>
        <v>nd</v>
      </c>
      <c r="T172" s="9" t="str">
        <f>IF(H172="LAVORO","nd",IF(VLOOKUP(B172,'PARAM FISICI OP'!A:E,4,FALSE)="","nd",VLOOKUP(B172,'PARAM FISICI OP'!A:E,4,FALSE)))</f>
        <v>nd</v>
      </c>
      <c r="U172" s="11" t="s">
        <v>445</v>
      </c>
      <c r="V172" s="11" t="s">
        <v>578</v>
      </c>
      <c r="W172" s="11" t="s">
        <v>454</v>
      </c>
      <c r="X172" s="11" t="s">
        <v>579</v>
      </c>
      <c r="Y172" s="9" t="s">
        <v>81</v>
      </c>
      <c r="Z172" s="9" t="s">
        <v>81</v>
      </c>
      <c r="AA172" s="9" t="str">
        <f>IF(AND(L172="nd",'DIMENSIONI OP'!E173="",'PRESTAZIONI OP'!E173="",'PARAM FISICI OP'!E173="",Z172="nd"),"nd",
IF(L172="nd","",L172)
&amp;IF('DIMENSIONI OP'!E173="","",IF(L172="nd",'DIMENSIONI OP'!E173,", "&amp;'DIMENSIONI OP'!E173))
&amp;IF('PRESTAZIONI OP'!E173="","",IF(AND(L172="nd",'DIMENSIONI OP'!E173=""),'PRESTAZIONI OP'!E173,", "&amp;'PRESTAZIONI OP'!E173))
&amp;IF('PARAM FISICI OP'!E173="","",IF(AND(L172="nd",'DIMENSIONI OP'!E173="",'PRESTAZIONI OP'!E173=""),'PARAM FISICI OP'!E173,", "&amp;'PARAM FISICI OP'!E173))
&amp;IF(Z172="nd","",IF(AND(L172="nd",'DIMENSIONI OP'!E173="",'PRESTAZIONI OP'!E173="",'PARAM FISICI OP'!E173=""),Z172,", "&amp;Z172)))</f>
        <v>nd</v>
      </c>
      <c r="AB172" s="9" t="s">
        <v>81</v>
      </c>
      <c r="AC172" s="9" t="s">
        <v>81</v>
      </c>
      <c r="AD172" s="9" t="s">
        <v>81</v>
      </c>
      <c r="AE172" s="9" t="s">
        <v>81</v>
      </c>
      <c r="AF172" s="42" t="s">
        <v>81</v>
      </c>
      <c r="AG172" s="42" t="s">
        <v>81</v>
      </c>
      <c r="AH172" s="42" t="s">
        <v>81</v>
      </c>
      <c r="AI172" s="11" t="s">
        <v>81</v>
      </c>
      <c r="AJ172" s="11" t="s">
        <v>81</v>
      </c>
      <c r="AK172" s="11" t="s">
        <v>81</v>
      </c>
      <c r="AL172" s="65" t="s">
        <v>81</v>
      </c>
      <c r="AM172" s="11" t="s">
        <v>577</v>
      </c>
      <c r="AN172" s="24">
        <f>IFERROR(VLOOKUP($B172,[1]Foglio1!$A$6:$D$44904,4,FALSE),"")</f>
        <v>13.42</v>
      </c>
      <c r="AO172" s="11" t="s">
        <v>81</v>
      </c>
      <c r="AP172" s="11" t="s">
        <v>81</v>
      </c>
      <c r="AQ172" s="11" t="s">
        <v>81</v>
      </c>
      <c r="AR172" s="11" t="s">
        <v>81</v>
      </c>
    </row>
    <row r="173" spans="1:44" ht="20.100000000000001" customHeight="1" x14ac:dyDescent="0.25">
      <c r="A173" s="43" t="str">
        <f t="shared" si="12"/>
        <v>L_1C.12.020.0210.b</v>
      </c>
      <c r="B173" s="14" t="str">
        <f>IF(ISBLANK(H173),"",IF(H173="LAVORO","",CLASSI!B174))</f>
        <v/>
      </c>
      <c r="C173" s="14" t="str">
        <f>IF(ISBLANK(H173),"",IF(H173="LAVORO","",VLOOKUP($B173,CLASSI!$B$3:$C$1048576,2,FALSE)))</f>
        <v/>
      </c>
      <c r="D173" s="27" t="str">
        <f t="shared" si="13"/>
        <v/>
      </c>
      <c r="E173" s="27" t="str">
        <f t="shared" si="14"/>
        <v/>
      </c>
      <c r="F173" s="27" t="str">
        <f t="shared" si="15"/>
        <v>CODICE LV</v>
      </c>
      <c r="G173" s="27" t="str">
        <f t="shared" si="16"/>
        <v xml:space="preserve">LAVORO: Posa. Escluso: scavo; piano di appoggio; rinfianco; riempimento.
</v>
      </c>
      <c r="H173" s="9" t="s">
        <v>36</v>
      </c>
      <c r="I173" s="9" t="s">
        <v>169</v>
      </c>
      <c r="J173" s="9" t="s">
        <v>221</v>
      </c>
      <c r="K173" s="64" t="s">
        <v>423</v>
      </c>
      <c r="L173" s="11" t="s">
        <v>81</v>
      </c>
      <c r="M173" s="11" t="s">
        <v>81</v>
      </c>
      <c r="N173" s="11" t="s">
        <v>81</v>
      </c>
      <c r="O173" s="11" t="s">
        <v>81</v>
      </c>
      <c r="P173" s="10" t="str">
        <f>IFERROR(VLOOKUP($B173,[1]Foglio1!$A$6:$D$44904,3,FALSE),"nd")</f>
        <v>nd</v>
      </c>
      <c r="Q173" s="9">
        <v>1</v>
      </c>
      <c r="R173" s="11" t="str">
        <f>IF(H173="LAVORO","nd",IF(VLOOKUP(B173,'DIMENSIONI OP'!A:E,4,FALSE)="","nd",VLOOKUP(B173,'DIMENSIONI OP'!A:E,4,FALSE)))</f>
        <v>nd</v>
      </c>
      <c r="S173" s="9" t="str">
        <f>IF(H173="LAVORO","nd",IF(VLOOKUP(B173,'PRESTAZIONI OP'!A:E,4,FALSE)="","nd",VLOOKUP(B173,'PRESTAZIONI OP'!A:E,4,FALSE)))</f>
        <v>nd</v>
      </c>
      <c r="T173" s="9" t="str">
        <f>IF(H173="LAVORO","nd",IF(VLOOKUP(B173,'PARAM FISICI OP'!A:E,4,FALSE)="","nd",VLOOKUP(B173,'PARAM FISICI OP'!A:E,4,FALSE)))</f>
        <v>nd</v>
      </c>
      <c r="U173" s="11" t="s">
        <v>81</v>
      </c>
      <c r="V173" s="11" t="s">
        <v>419</v>
      </c>
      <c r="W173" s="11" t="s">
        <v>81</v>
      </c>
      <c r="X173" s="11" t="s">
        <v>81</v>
      </c>
      <c r="Y173" s="9" t="s">
        <v>81</v>
      </c>
      <c r="Z173" s="9" t="s">
        <v>81</v>
      </c>
      <c r="AA173" s="9" t="str">
        <f>IF(AND(L173="nd",'DIMENSIONI OP'!E174="",'PRESTAZIONI OP'!E174="",'PARAM FISICI OP'!E174="",Z173="nd"),"nd",
IF(L173="nd","",L173)
&amp;IF('DIMENSIONI OP'!E174="","",IF(L173="nd",'DIMENSIONI OP'!E174,", "&amp;'DIMENSIONI OP'!E174))
&amp;IF('PRESTAZIONI OP'!E174="","",IF(AND(L173="nd",'DIMENSIONI OP'!E174=""),'PRESTAZIONI OP'!E174,", "&amp;'PRESTAZIONI OP'!E174))
&amp;IF('PARAM FISICI OP'!E174="","",IF(AND(L173="nd",'DIMENSIONI OP'!E174="",'PRESTAZIONI OP'!E174=""),'PARAM FISICI OP'!E174,", "&amp;'PARAM FISICI OP'!E174))
&amp;IF(Z173="nd","",IF(AND(L173="nd",'DIMENSIONI OP'!E174="",'PRESTAZIONI OP'!E174="",'PARAM FISICI OP'!E174=""),Z173,", "&amp;Z173)))</f>
        <v>nd</v>
      </c>
      <c r="AB173" s="9" t="s">
        <v>81</v>
      </c>
      <c r="AC173" s="9" t="s">
        <v>81</v>
      </c>
      <c r="AD173" s="9" t="s">
        <v>81</v>
      </c>
      <c r="AE173" s="9" t="s">
        <v>81</v>
      </c>
      <c r="AF173" s="42" t="s">
        <v>81</v>
      </c>
      <c r="AG173" s="42" t="s">
        <v>81</v>
      </c>
      <c r="AH173" s="42" t="s">
        <v>81</v>
      </c>
      <c r="AI173" s="11" t="s">
        <v>81</v>
      </c>
      <c r="AJ173" s="11" t="s">
        <v>81</v>
      </c>
      <c r="AK173" s="11" t="s">
        <v>497</v>
      </c>
      <c r="AL173" s="65" t="s">
        <v>81</v>
      </c>
      <c r="AM173" s="11" t="s">
        <v>81</v>
      </c>
      <c r="AN173" s="24" t="str">
        <f>IFERROR(VLOOKUP($B173,[1]Foglio1!$A$6:$D$44904,4,FALSE),"")</f>
        <v/>
      </c>
      <c r="AO173" s="11" t="s">
        <v>81</v>
      </c>
      <c r="AP173" s="11" t="s">
        <v>81</v>
      </c>
      <c r="AQ173" s="11" t="s">
        <v>81</v>
      </c>
      <c r="AR173" s="11" t="s">
        <v>81</v>
      </c>
    </row>
    <row r="174" spans="1:44" ht="20.100000000000001" customHeight="1" x14ac:dyDescent="0.25">
      <c r="A174" s="43" t="str">
        <f t="shared" si="12"/>
        <v>O_1C.12.020.0210.c</v>
      </c>
      <c r="B174" s="14" t="str">
        <f>IF(ISBLANK(H174),"",IF(H174="LAVORO","",CLASSI!B175))</f>
        <v>1C.12.020.0210.c</v>
      </c>
      <c r="C174" s="14" t="str">
        <f>IF(ISBLANK(H174),"",IF(H174="LAVORO","",VLOOKUP($B174,CLASSI!$B$3:$C$1048576,2,FALSE)))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160 mm</v>
      </c>
      <c r="D174" s="27" t="str">
        <f t="shared" si="13"/>
        <v>CODICE OC</v>
      </c>
      <c r="E174"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160 mm.
LAVORO: Posa. Escluso: scavo; piano di appoggio; rinfianco; riempimento.
</v>
      </c>
      <c r="F174" s="27" t="str">
        <f t="shared" si="15"/>
        <v>CODICE OP</v>
      </c>
      <c r="G174"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160 mm.
</v>
      </c>
      <c r="H174" s="9" t="s">
        <v>35</v>
      </c>
      <c r="I174" s="9" t="s">
        <v>163</v>
      </c>
      <c r="J174" s="9" t="s">
        <v>207</v>
      </c>
      <c r="K174" s="64" t="s">
        <v>419</v>
      </c>
      <c r="L174" s="11" t="s">
        <v>81</v>
      </c>
      <c r="M174" s="11" t="s">
        <v>460</v>
      </c>
      <c r="N174" s="11" t="s">
        <v>429</v>
      </c>
      <c r="O174" s="11" t="s">
        <v>461</v>
      </c>
      <c r="P174" s="10" t="str">
        <f>IFERROR(VLOOKUP($B174,[1]Foglio1!$A$6:$D$44904,3,FALSE),"nd")</f>
        <v>m</v>
      </c>
      <c r="Q174" s="9">
        <v>1</v>
      </c>
      <c r="R174" s="11" t="str">
        <f>IF(H174="LAVORO","nd",IF(VLOOKUP(B174,'DIMENSIONI OP'!A:E,4,FALSE)="","nd",VLOOKUP(B174,'DIMENSIONI OP'!A:E,4,FALSE)))</f>
        <v>nd</v>
      </c>
      <c r="S174" s="9" t="str">
        <f>IF(H174="LAVORO","nd",IF(VLOOKUP(B174,'PRESTAZIONI OP'!A:E,4,FALSE)="","nd",VLOOKUP(B174,'PRESTAZIONI OP'!A:E,4,FALSE)))</f>
        <v>nd</v>
      </c>
      <c r="T174" s="9" t="str">
        <f>IF(H174="LAVORO","nd",IF(VLOOKUP(B174,'PARAM FISICI OP'!A:E,4,FALSE)="","nd",VLOOKUP(B174,'PARAM FISICI OP'!A:E,4,FALSE)))</f>
        <v>nd</v>
      </c>
      <c r="U174" s="11" t="s">
        <v>445</v>
      </c>
      <c r="V174" s="11" t="s">
        <v>578</v>
      </c>
      <c r="W174" s="11" t="s">
        <v>454</v>
      </c>
      <c r="X174" s="11" t="s">
        <v>580</v>
      </c>
      <c r="Y174" s="9" t="s">
        <v>81</v>
      </c>
      <c r="Z174" s="9" t="s">
        <v>81</v>
      </c>
      <c r="AA174" s="9" t="str">
        <f>IF(AND(L174="nd",'DIMENSIONI OP'!E175="",'PRESTAZIONI OP'!E175="",'PARAM FISICI OP'!E175="",Z174="nd"),"nd",
IF(L174="nd","",L174)
&amp;IF('DIMENSIONI OP'!E175="","",IF(L174="nd",'DIMENSIONI OP'!E175,", "&amp;'DIMENSIONI OP'!E175))
&amp;IF('PRESTAZIONI OP'!E175="","",IF(AND(L174="nd",'DIMENSIONI OP'!E175=""),'PRESTAZIONI OP'!E175,", "&amp;'PRESTAZIONI OP'!E175))
&amp;IF('PARAM FISICI OP'!E175="","",IF(AND(L174="nd",'DIMENSIONI OP'!E175="",'PRESTAZIONI OP'!E175=""),'PARAM FISICI OP'!E175,", "&amp;'PARAM FISICI OP'!E175))
&amp;IF(Z174="nd","",IF(AND(L174="nd",'DIMENSIONI OP'!E175="",'PRESTAZIONI OP'!E175="",'PARAM FISICI OP'!E175=""),Z174,", "&amp;Z174)))</f>
        <v>nd</v>
      </c>
      <c r="AB174" s="9" t="s">
        <v>81</v>
      </c>
      <c r="AC174" s="9" t="s">
        <v>81</v>
      </c>
      <c r="AD174" s="9" t="s">
        <v>81</v>
      </c>
      <c r="AE174" s="9" t="s">
        <v>81</v>
      </c>
      <c r="AF174" s="42" t="s">
        <v>81</v>
      </c>
      <c r="AG174" s="42" t="s">
        <v>81</v>
      </c>
      <c r="AH174" s="42" t="s">
        <v>81</v>
      </c>
      <c r="AI174" s="11" t="s">
        <v>81</v>
      </c>
      <c r="AJ174" s="11" t="s">
        <v>81</v>
      </c>
      <c r="AK174" s="11" t="s">
        <v>81</v>
      </c>
      <c r="AL174" s="65" t="s">
        <v>81</v>
      </c>
      <c r="AM174" s="11" t="s">
        <v>577</v>
      </c>
      <c r="AN174" s="24">
        <f>IFERROR(VLOOKUP($B174,[1]Foglio1!$A$6:$D$44904,4,FALSE),"")</f>
        <v>17.72</v>
      </c>
      <c r="AO174" s="11" t="s">
        <v>81</v>
      </c>
      <c r="AP174" s="11" t="s">
        <v>81</v>
      </c>
      <c r="AQ174" s="11" t="s">
        <v>81</v>
      </c>
      <c r="AR174" s="11" t="s">
        <v>81</v>
      </c>
    </row>
    <row r="175" spans="1:44" ht="20.100000000000001" customHeight="1" x14ac:dyDescent="0.25">
      <c r="A175" s="43" t="str">
        <f t="shared" si="12"/>
        <v>L_1C.12.020.0210.c</v>
      </c>
      <c r="B175" s="14" t="str">
        <f>IF(ISBLANK(H175),"",IF(H175="LAVORO","",CLASSI!B176))</f>
        <v/>
      </c>
      <c r="C175" s="14" t="str">
        <f>IF(ISBLANK(H175),"",IF(H175="LAVORO","",VLOOKUP($B175,CLASSI!$B$3:$C$1048576,2,FALSE)))</f>
        <v/>
      </c>
      <c r="D175" s="27" t="str">
        <f t="shared" si="13"/>
        <v/>
      </c>
      <c r="E175" s="27" t="str">
        <f t="shared" si="14"/>
        <v/>
      </c>
      <c r="F175" s="27" t="str">
        <f t="shared" si="15"/>
        <v>CODICE LV</v>
      </c>
      <c r="G175" s="27" t="str">
        <f t="shared" si="16"/>
        <v xml:space="preserve">LAVORO: Posa. Escluso: scavo; piano di appoggio; rinfianco; riempimento.
</v>
      </c>
      <c r="H175" s="9" t="s">
        <v>36</v>
      </c>
      <c r="I175" s="9" t="s">
        <v>169</v>
      </c>
      <c r="J175" s="9" t="s">
        <v>221</v>
      </c>
      <c r="K175" s="64" t="s">
        <v>423</v>
      </c>
      <c r="L175" s="11" t="s">
        <v>81</v>
      </c>
      <c r="M175" s="11" t="s">
        <v>81</v>
      </c>
      <c r="N175" s="11" t="s">
        <v>81</v>
      </c>
      <c r="O175" s="11" t="s">
        <v>81</v>
      </c>
      <c r="P175" s="10" t="str">
        <f>IFERROR(VLOOKUP($B175,[1]Foglio1!$A$6:$D$44904,3,FALSE),"nd")</f>
        <v>nd</v>
      </c>
      <c r="Q175" s="9">
        <v>1</v>
      </c>
      <c r="R175" s="11" t="str">
        <f>IF(H175="LAVORO","nd",IF(VLOOKUP(B175,'DIMENSIONI OP'!A:E,4,FALSE)="","nd",VLOOKUP(B175,'DIMENSIONI OP'!A:E,4,FALSE)))</f>
        <v>nd</v>
      </c>
      <c r="S175" s="9" t="str">
        <f>IF(H175="LAVORO","nd",IF(VLOOKUP(B175,'PRESTAZIONI OP'!A:E,4,FALSE)="","nd",VLOOKUP(B175,'PRESTAZIONI OP'!A:E,4,FALSE)))</f>
        <v>nd</v>
      </c>
      <c r="T175" s="9" t="str">
        <f>IF(H175="LAVORO","nd",IF(VLOOKUP(B175,'PARAM FISICI OP'!A:E,4,FALSE)="","nd",VLOOKUP(B175,'PARAM FISICI OP'!A:E,4,FALSE)))</f>
        <v>nd</v>
      </c>
      <c r="U175" s="11" t="s">
        <v>81</v>
      </c>
      <c r="V175" s="11" t="s">
        <v>419</v>
      </c>
      <c r="W175" s="11" t="s">
        <v>81</v>
      </c>
      <c r="X175" s="11" t="s">
        <v>81</v>
      </c>
      <c r="Y175" s="9" t="s">
        <v>81</v>
      </c>
      <c r="Z175" s="9" t="s">
        <v>81</v>
      </c>
      <c r="AA175" s="9" t="str">
        <f>IF(AND(L175="nd",'DIMENSIONI OP'!E176="",'PRESTAZIONI OP'!E176="",'PARAM FISICI OP'!E176="",Z175="nd"),"nd",
IF(L175="nd","",L175)
&amp;IF('DIMENSIONI OP'!E176="","",IF(L175="nd",'DIMENSIONI OP'!E176,", "&amp;'DIMENSIONI OP'!E176))
&amp;IF('PRESTAZIONI OP'!E176="","",IF(AND(L175="nd",'DIMENSIONI OP'!E176=""),'PRESTAZIONI OP'!E176,", "&amp;'PRESTAZIONI OP'!E176))
&amp;IF('PARAM FISICI OP'!E176="","",IF(AND(L175="nd",'DIMENSIONI OP'!E176="",'PRESTAZIONI OP'!E176=""),'PARAM FISICI OP'!E176,", "&amp;'PARAM FISICI OP'!E176))
&amp;IF(Z175="nd","",IF(AND(L175="nd",'DIMENSIONI OP'!E176="",'PRESTAZIONI OP'!E176="",'PARAM FISICI OP'!E176=""),Z175,", "&amp;Z175)))</f>
        <v>nd</v>
      </c>
      <c r="AB175" s="9" t="s">
        <v>81</v>
      </c>
      <c r="AC175" s="9" t="s">
        <v>81</v>
      </c>
      <c r="AD175" s="9" t="s">
        <v>81</v>
      </c>
      <c r="AE175" s="9" t="s">
        <v>81</v>
      </c>
      <c r="AF175" s="42" t="s">
        <v>81</v>
      </c>
      <c r="AG175" s="42" t="s">
        <v>81</v>
      </c>
      <c r="AH175" s="42" t="s">
        <v>81</v>
      </c>
      <c r="AI175" s="11" t="s">
        <v>81</v>
      </c>
      <c r="AJ175" s="11" t="s">
        <v>81</v>
      </c>
      <c r="AK175" s="11" t="s">
        <v>497</v>
      </c>
      <c r="AL175" s="65" t="s">
        <v>81</v>
      </c>
      <c r="AM175" s="11" t="s">
        <v>81</v>
      </c>
      <c r="AN175" s="24" t="str">
        <f>IFERROR(VLOOKUP($B175,[1]Foglio1!$A$6:$D$44904,4,FALSE),"")</f>
        <v/>
      </c>
      <c r="AO175" s="11" t="s">
        <v>81</v>
      </c>
      <c r="AP175" s="11" t="s">
        <v>81</v>
      </c>
      <c r="AQ175" s="11" t="s">
        <v>81</v>
      </c>
      <c r="AR175" s="11" t="s">
        <v>81</v>
      </c>
    </row>
    <row r="176" spans="1:44" ht="20.100000000000001" customHeight="1" x14ac:dyDescent="0.25">
      <c r="A176" s="43" t="str">
        <f t="shared" si="12"/>
        <v>O_1C.12.020.0210.d</v>
      </c>
      <c r="B176" s="14" t="str">
        <f>IF(ISBLANK(H176),"",IF(H176="LAVORO","",CLASSI!B177))</f>
        <v>1C.12.020.0210.d</v>
      </c>
      <c r="C176" s="14" t="str">
        <f>IF(ISBLANK(H176),"",IF(H176="LAVORO","",VLOOKUP($B176,CLASSI!$B$3:$C$1048576,2,FALSE)))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200 mm</v>
      </c>
      <c r="D176" s="27" t="str">
        <f t="shared" si="13"/>
        <v>CODICE OC</v>
      </c>
      <c r="E176"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200 mm.
LAVORO: Posa. Escluso: scavo; piano di appoggio; rinfianco; riempimento.
</v>
      </c>
      <c r="F176" s="27" t="str">
        <f t="shared" si="15"/>
        <v>CODICE OP</v>
      </c>
      <c r="G176"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200 mm.
</v>
      </c>
      <c r="H176" s="9" t="s">
        <v>35</v>
      </c>
      <c r="I176" s="9" t="s">
        <v>163</v>
      </c>
      <c r="J176" s="9" t="s">
        <v>207</v>
      </c>
      <c r="K176" s="64" t="s">
        <v>419</v>
      </c>
      <c r="L176" s="11" t="s">
        <v>81</v>
      </c>
      <c r="M176" s="11" t="s">
        <v>460</v>
      </c>
      <c r="N176" s="11" t="s">
        <v>429</v>
      </c>
      <c r="O176" s="11" t="s">
        <v>461</v>
      </c>
      <c r="P176" s="10" t="str">
        <f>IFERROR(VLOOKUP($B176,[1]Foglio1!$A$6:$D$44904,3,FALSE),"nd")</f>
        <v>m</v>
      </c>
      <c r="Q176" s="9">
        <v>1</v>
      </c>
      <c r="R176" s="11" t="str">
        <f>IF(H176="LAVORO","nd",IF(VLOOKUP(B176,'DIMENSIONI OP'!A:E,4,FALSE)="","nd",VLOOKUP(B176,'DIMENSIONI OP'!A:E,4,FALSE)))</f>
        <v>nd</v>
      </c>
      <c r="S176" s="9" t="str">
        <f>IF(H176="LAVORO","nd",IF(VLOOKUP(B176,'PRESTAZIONI OP'!A:E,4,FALSE)="","nd",VLOOKUP(B176,'PRESTAZIONI OP'!A:E,4,FALSE)))</f>
        <v>nd</v>
      </c>
      <c r="T176" s="9" t="str">
        <f>IF(H176="LAVORO","nd",IF(VLOOKUP(B176,'PARAM FISICI OP'!A:E,4,FALSE)="","nd",VLOOKUP(B176,'PARAM FISICI OP'!A:E,4,FALSE)))</f>
        <v>nd</v>
      </c>
      <c r="U176" s="11" t="s">
        <v>445</v>
      </c>
      <c r="V176" s="11" t="s">
        <v>578</v>
      </c>
      <c r="W176" s="11" t="s">
        <v>454</v>
      </c>
      <c r="X176" s="11" t="s">
        <v>581</v>
      </c>
      <c r="Y176" s="9" t="s">
        <v>81</v>
      </c>
      <c r="Z176" s="9" t="s">
        <v>81</v>
      </c>
      <c r="AA176" s="9" t="str">
        <f>IF(AND(L176="nd",'DIMENSIONI OP'!E177="",'PRESTAZIONI OP'!E177="",'PARAM FISICI OP'!E177="",Z176="nd"),"nd",
IF(L176="nd","",L176)
&amp;IF('DIMENSIONI OP'!E177="","",IF(L176="nd",'DIMENSIONI OP'!E177,", "&amp;'DIMENSIONI OP'!E177))
&amp;IF('PRESTAZIONI OP'!E177="","",IF(AND(L176="nd",'DIMENSIONI OP'!E177=""),'PRESTAZIONI OP'!E177,", "&amp;'PRESTAZIONI OP'!E177))
&amp;IF('PARAM FISICI OP'!E177="","",IF(AND(L176="nd",'DIMENSIONI OP'!E177="",'PRESTAZIONI OP'!E177=""),'PARAM FISICI OP'!E177,", "&amp;'PARAM FISICI OP'!E177))
&amp;IF(Z176="nd","",IF(AND(L176="nd",'DIMENSIONI OP'!E177="",'PRESTAZIONI OP'!E177="",'PARAM FISICI OP'!E177=""),Z176,", "&amp;Z176)))</f>
        <v>nd</v>
      </c>
      <c r="AB176" s="9" t="s">
        <v>81</v>
      </c>
      <c r="AC176" s="9" t="s">
        <v>81</v>
      </c>
      <c r="AD176" s="9" t="s">
        <v>81</v>
      </c>
      <c r="AE176" s="9" t="s">
        <v>81</v>
      </c>
      <c r="AF176" s="42" t="s">
        <v>81</v>
      </c>
      <c r="AG176" s="42" t="s">
        <v>81</v>
      </c>
      <c r="AH176" s="42" t="s">
        <v>81</v>
      </c>
      <c r="AI176" s="11" t="s">
        <v>81</v>
      </c>
      <c r="AJ176" s="11" t="s">
        <v>81</v>
      </c>
      <c r="AK176" s="11" t="s">
        <v>81</v>
      </c>
      <c r="AL176" s="65" t="s">
        <v>81</v>
      </c>
      <c r="AM176" s="11" t="s">
        <v>577</v>
      </c>
      <c r="AN176" s="24">
        <f>IFERROR(VLOOKUP($B176,[1]Foglio1!$A$6:$D$44904,4,FALSE),"")</f>
        <v>24.55</v>
      </c>
      <c r="AO176" s="11" t="s">
        <v>81</v>
      </c>
      <c r="AP176" s="11" t="s">
        <v>81</v>
      </c>
      <c r="AQ176" s="11" t="s">
        <v>81</v>
      </c>
      <c r="AR176" s="11" t="s">
        <v>81</v>
      </c>
    </row>
    <row r="177" spans="1:44" ht="20.100000000000001" customHeight="1" x14ac:dyDescent="0.25">
      <c r="A177" s="43" t="str">
        <f t="shared" si="12"/>
        <v>L_1C.12.020.0210.d</v>
      </c>
      <c r="B177" s="14" t="str">
        <f>IF(ISBLANK(H177),"",IF(H177="LAVORO","",CLASSI!B178))</f>
        <v/>
      </c>
      <c r="C177" s="14" t="str">
        <f>IF(ISBLANK(H177),"",IF(H177="LAVORO","",VLOOKUP($B177,CLASSI!$B$3:$C$1048576,2,FALSE)))</f>
        <v/>
      </c>
      <c r="D177" s="27" t="str">
        <f t="shared" si="13"/>
        <v/>
      </c>
      <c r="E177" s="27" t="str">
        <f t="shared" si="14"/>
        <v/>
      </c>
      <c r="F177" s="27" t="str">
        <f t="shared" si="15"/>
        <v>CODICE LV</v>
      </c>
      <c r="G177" s="27" t="str">
        <f t="shared" si="16"/>
        <v xml:space="preserve">LAVORO: Posa. Escluso: scavo; piano di appoggio; rinfianco; riempimento.
</v>
      </c>
      <c r="H177" s="9" t="s">
        <v>36</v>
      </c>
      <c r="I177" s="9" t="s">
        <v>169</v>
      </c>
      <c r="J177" s="9" t="s">
        <v>221</v>
      </c>
      <c r="K177" s="64" t="s">
        <v>423</v>
      </c>
      <c r="L177" s="11" t="s">
        <v>81</v>
      </c>
      <c r="M177" s="11" t="s">
        <v>81</v>
      </c>
      <c r="N177" s="11" t="s">
        <v>81</v>
      </c>
      <c r="O177" s="11" t="s">
        <v>81</v>
      </c>
      <c r="P177" s="10" t="str">
        <f>IFERROR(VLOOKUP($B177,[1]Foglio1!$A$6:$D$44904,3,FALSE),"nd")</f>
        <v>nd</v>
      </c>
      <c r="Q177" s="9">
        <v>1</v>
      </c>
      <c r="R177" s="11" t="str">
        <f>IF(H177="LAVORO","nd",IF(VLOOKUP(B177,'DIMENSIONI OP'!A:E,4,FALSE)="","nd",VLOOKUP(B177,'DIMENSIONI OP'!A:E,4,FALSE)))</f>
        <v>nd</v>
      </c>
      <c r="S177" s="9" t="str">
        <f>IF(H177="LAVORO","nd",IF(VLOOKUP(B177,'PRESTAZIONI OP'!A:E,4,FALSE)="","nd",VLOOKUP(B177,'PRESTAZIONI OP'!A:E,4,FALSE)))</f>
        <v>nd</v>
      </c>
      <c r="T177" s="9" t="str">
        <f>IF(H177="LAVORO","nd",IF(VLOOKUP(B177,'PARAM FISICI OP'!A:E,4,FALSE)="","nd",VLOOKUP(B177,'PARAM FISICI OP'!A:E,4,FALSE)))</f>
        <v>nd</v>
      </c>
      <c r="U177" s="11" t="s">
        <v>81</v>
      </c>
      <c r="V177" s="11" t="s">
        <v>419</v>
      </c>
      <c r="W177" s="11" t="s">
        <v>81</v>
      </c>
      <c r="X177" s="11" t="s">
        <v>81</v>
      </c>
      <c r="Y177" s="9" t="s">
        <v>81</v>
      </c>
      <c r="Z177" s="9" t="s">
        <v>81</v>
      </c>
      <c r="AA177" s="9" t="str">
        <f>IF(AND(L177="nd",'DIMENSIONI OP'!E178="",'PRESTAZIONI OP'!E178="",'PARAM FISICI OP'!E178="",Z177="nd"),"nd",
IF(L177="nd","",L177)
&amp;IF('DIMENSIONI OP'!E178="","",IF(L177="nd",'DIMENSIONI OP'!E178,", "&amp;'DIMENSIONI OP'!E178))
&amp;IF('PRESTAZIONI OP'!E178="","",IF(AND(L177="nd",'DIMENSIONI OP'!E178=""),'PRESTAZIONI OP'!E178,", "&amp;'PRESTAZIONI OP'!E178))
&amp;IF('PARAM FISICI OP'!E178="","",IF(AND(L177="nd",'DIMENSIONI OP'!E178="",'PRESTAZIONI OP'!E178=""),'PARAM FISICI OP'!E178,", "&amp;'PARAM FISICI OP'!E178))
&amp;IF(Z177="nd","",IF(AND(L177="nd",'DIMENSIONI OP'!E178="",'PRESTAZIONI OP'!E178="",'PARAM FISICI OP'!E178=""),Z177,", "&amp;Z177)))</f>
        <v>nd</v>
      </c>
      <c r="AB177" s="9" t="s">
        <v>81</v>
      </c>
      <c r="AC177" s="9" t="s">
        <v>81</v>
      </c>
      <c r="AD177" s="9" t="s">
        <v>81</v>
      </c>
      <c r="AE177" s="9" t="s">
        <v>81</v>
      </c>
      <c r="AF177" s="42" t="s">
        <v>81</v>
      </c>
      <c r="AG177" s="42" t="s">
        <v>81</v>
      </c>
      <c r="AH177" s="42" t="s">
        <v>81</v>
      </c>
      <c r="AI177" s="11" t="s">
        <v>81</v>
      </c>
      <c r="AJ177" s="11" t="s">
        <v>81</v>
      </c>
      <c r="AK177" s="11" t="s">
        <v>497</v>
      </c>
      <c r="AL177" s="65" t="s">
        <v>81</v>
      </c>
      <c r="AM177" s="11" t="s">
        <v>81</v>
      </c>
      <c r="AN177" s="24" t="str">
        <f>IFERROR(VLOOKUP($B177,[1]Foglio1!$A$6:$D$44904,4,FALSE),"")</f>
        <v/>
      </c>
      <c r="AO177" s="11" t="s">
        <v>81</v>
      </c>
      <c r="AP177" s="11" t="s">
        <v>81</v>
      </c>
      <c r="AQ177" s="11" t="s">
        <v>81</v>
      </c>
      <c r="AR177" s="11" t="s">
        <v>81</v>
      </c>
    </row>
    <row r="178" spans="1:44" ht="20.100000000000001" customHeight="1" x14ac:dyDescent="0.25">
      <c r="A178" s="43" t="str">
        <f t="shared" si="12"/>
        <v>O_1C.12.020.0210.e</v>
      </c>
      <c r="B178" s="14" t="str">
        <f>IF(ISBLANK(H178),"",IF(H178="LAVORO","",CLASSI!B179))</f>
        <v>1C.12.020.0210.e</v>
      </c>
      <c r="C178" s="14" t="str">
        <f>IF(ISBLANK(H178),"",IF(H178="LAVORO","",VLOOKUP($B178,CLASSI!$B$3:$C$1048576,2,FALSE)))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250 mm</v>
      </c>
      <c r="D178" s="27" t="str">
        <f t="shared" si="13"/>
        <v>CODICE OC</v>
      </c>
      <c r="E178"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250 mm.
LAVORO: Posa. Escluso: scavo; piano di appoggio; rinfianco; riempimento.
</v>
      </c>
      <c r="F178" s="27" t="str">
        <f t="shared" si="15"/>
        <v>CODICE OP</v>
      </c>
      <c r="G178"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250 mm.
</v>
      </c>
      <c r="H178" s="9" t="s">
        <v>35</v>
      </c>
      <c r="I178" s="9" t="s">
        <v>163</v>
      </c>
      <c r="J178" s="9" t="s">
        <v>207</v>
      </c>
      <c r="K178" s="64" t="s">
        <v>419</v>
      </c>
      <c r="L178" s="11" t="s">
        <v>81</v>
      </c>
      <c r="M178" s="11" t="s">
        <v>460</v>
      </c>
      <c r="N178" s="11" t="s">
        <v>429</v>
      </c>
      <c r="O178" s="11" t="s">
        <v>461</v>
      </c>
      <c r="P178" s="10" t="str">
        <f>IFERROR(VLOOKUP($B178,[1]Foglio1!$A$6:$D$44904,3,FALSE),"nd")</f>
        <v>m</v>
      </c>
      <c r="Q178" s="9">
        <v>1</v>
      </c>
      <c r="R178" s="11" t="str">
        <f>IF(H178="LAVORO","nd",IF(VLOOKUP(B178,'DIMENSIONI OP'!A:E,4,FALSE)="","nd",VLOOKUP(B178,'DIMENSIONI OP'!A:E,4,FALSE)))</f>
        <v>nd</v>
      </c>
      <c r="S178" s="9" t="str">
        <f>IF(H178="LAVORO","nd",IF(VLOOKUP(B178,'PRESTAZIONI OP'!A:E,4,FALSE)="","nd",VLOOKUP(B178,'PRESTAZIONI OP'!A:E,4,FALSE)))</f>
        <v>nd</v>
      </c>
      <c r="T178" s="9" t="str">
        <f>IF(H178="LAVORO","nd",IF(VLOOKUP(B178,'PARAM FISICI OP'!A:E,4,FALSE)="","nd",VLOOKUP(B178,'PARAM FISICI OP'!A:E,4,FALSE)))</f>
        <v>nd</v>
      </c>
      <c r="U178" s="11" t="s">
        <v>445</v>
      </c>
      <c r="V178" s="11" t="s">
        <v>578</v>
      </c>
      <c r="W178" s="11" t="s">
        <v>454</v>
      </c>
      <c r="X178" s="11" t="s">
        <v>582</v>
      </c>
      <c r="Y178" s="9" t="s">
        <v>81</v>
      </c>
      <c r="Z178" s="9" t="s">
        <v>81</v>
      </c>
      <c r="AA178" s="9" t="str">
        <f>IF(AND(L178="nd",'DIMENSIONI OP'!E179="",'PRESTAZIONI OP'!E179="",'PARAM FISICI OP'!E179="",Z178="nd"),"nd",
IF(L178="nd","",L178)
&amp;IF('DIMENSIONI OP'!E179="","",IF(L178="nd",'DIMENSIONI OP'!E179,", "&amp;'DIMENSIONI OP'!E179))
&amp;IF('PRESTAZIONI OP'!E179="","",IF(AND(L178="nd",'DIMENSIONI OP'!E179=""),'PRESTAZIONI OP'!E179,", "&amp;'PRESTAZIONI OP'!E179))
&amp;IF('PARAM FISICI OP'!E179="","",IF(AND(L178="nd",'DIMENSIONI OP'!E179="",'PRESTAZIONI OP'!E179=""),'PARAM FISICI OP'!E179,", "&amp;'PARAM FISICI OP'!E179))
&amp;IF(Z178="nd","",IF(AND(L178="nd",'DIMENSIONI OP'!E179="",'PRESTAZIONI OP'!E179="",'PARAM FISICI OP'!E179=""),Z178,", "&amp;Z178)))</f>
        <v>nd</v>
      </c>
      <c r="AB178" s="9" t="s">
        <v>81</v>
      </c>
      <c r="AC178" s="9" t="s">
        <v>81</v>
      </c>
      <c r="AD178" s="9" t="s">
        <v>81</v>
      </c>
      <c r="AE178" s="9" t="s">
        <v>81</v>
      </c>
      <c r="AF178" s="42" t="s">
        <v>81</v>
      </c>
      <c r="AG178" s="42" t="s">
        <v>81</v>
      </c>
      <c r="AH178" s="42" t="s">
        <v>81</v>
      </c>
      <c r="AI178" s="11" t="s">
        <v>81</v>
      </c>
      <c r="AJ178" s="11" t="s">
        <v>81</v>
      </c>
      <c r="AK178" s="11" t="s">
        <v>81</v>
      </c>
      <c r="AL178" s="65" t="s">
        <v>81</v>
      </c>
      <c r="AM178" s="11" t="s">
        <v>577</v>
      </c>
      <c r="AN178" s="24">
        <f>IFERROR(VLOOKUP($B178,[1]Foglio1!$A$6:$D$44904,4,FALSE),"")</f>
        <v>34.950000000000003</v>
      </c>
      <c r="AO178" s="11" t="s">
        <v>81</v>
      </c>
      <c r="AP178" s="11" t="s">
        <v>81</v>
      </c>
      <c r="AQ178" s="11" t="s">
        <v>81</v>
      </c>
      <c r="AR178" s="11" t="s">
        <v>81</v>
      </c>
    </row>
    <row r="179" spans="1:44" ht="20.100000000000001" customHeight="1" x14ac:dyDescent="0.25">
      <c r="A179" s="43" t="str">
        <f t="shared" si="12"/>
        <v>L_1C.12.020.0210.e</v>
      </c>
      <c r="B179" s="14" t="str">
        <f>IF(ISBLANK(H179),"",IF(H179="LAVORO","",CLASSI!B180))</f>
        <v/>
      </c>
      <c r="C179" s="14" t="str">
        <f>IF(ISBLANK(H179),"",IF(H179="LAVORO","",VLOOKUP($B179,CLASSI!$B$3:$C$1048576,2,FALSE)))</f>
        <v/>
      </c>
      <c r="D179" s="27" t="str">
        <f t="shared" si="13"/>
        <v/>
      </c>
      <c r="E179" s="27" t="str">
        <f t="shared" si="14"/>
        <v/>
      </c>
      <c r="F179" s="27" t="str">
        <f t="shared" si="15"/>
        <v>CODICE LV</v>
      </c>
      <c r="G179" s="27" t="str">
        <f t="shared" si="16"/>
        <v xml:space="preserve">LAVORO: Posa. Escluso: scavo; piano di appoggio; rinfianco; riempimento.
</v>
      </c>
      <c r="H179" s="9" t="s">
        <v>36</v>
      </c>
      <c r="I179" s="9" t="s">
        <v>169</v>
      </c>
      <c r="J179" s="9" t="s">
        <v>221</v>
      </c>
      <c r="K179" s="64" t="s">
        <v>423</v>
      </c>
      <c r="L179" s="11" t="s">
        <v>81</v>
      </c>
      <c r="M179" s="11" t="s">
        <v>81</v>
      </c>
      <c r="N179" s="11" t="s">
        <v>81</v>
      </c>
      <c r="O179" s="11" t="s">
        <v>81</v>
      </c>
      <c r="P179" s="10" t="str">
        <f>IFERROR(VLOOKUP($B179,[1]Foglio1!$A$6:$D$44904,3,FALSE),"nd")</f>
        <v>nd</v>
      </c>
      <c r="Q179" s="9">
        <v>1</v>
      </c>
      <c r="R179" s="11" t="str">
        <f>IF(H179="LAVORO","nd",IF(VLOOKUP(B179,'DIMENSIONI OP'!A:E,4,FALSE)="","nd",VLOOKUP(B179,'DIMENSIONI OP'!A:E,4,FALSE)))</f>
        <v>nd</v>
      </c>
      <c r="S179" s="9" t="str">
        <f>IF(H179="LAVORO","nd",IF(VLOOKUP(B179,'PRESTAZIONI OP'!A:E,4,FALSE)="","nd",VLOOKUP(B179,'PRESTAZIONI OP'!A:E,4,FALSE)))</f>
        <v>nd</v>
      </c>
      <c r="T179" s="9" t="str">
        <f>IF(H179="LAVORO","nd",IF(VLOOKUP(B179,'PARAM FISICI OP'!A:E,4,FALSE)="","nd",VLOOKUP(B179,'PARAM FISICI OP'!A:E,4,FALSE)))</f>
        <v>nd</v>
      </c>
      <c r="U179" s="11" t="s">
        <v>81</v>
      </c>
      <c r="V179" s="11" t="s">
        <v>419</v>
      </c>
      <c r="W179" s="11" t="s">
        <v>81</v>
      </c>
      <c r="X179" s="11" t="s">
        <v>81</v>
      </c>
      <c r="Y179" s="9" t="s">
        <v>81</v>
      </c>
      <c r="Z179" s="9" t="s">
        <v>81</v>
      </c>
      <c r="AA179" s="9" t="str">
        <f>IF(AND(L179="nd",'DIMENSIONI OP'!E180="",'PRESTAZIONI OP'!E180="",'PARAM FISICI OP'!E180="",Z179="nd"),"nd",
IF(L179="nd","",L179)
&amp;IF('DIMENSIONI OP'!E180="","",IF(L179="nd",'DIMENSIONI OP'!E180,", "&amp;'DIMENSIONI OP'!E180))
&amp;IF('PRESTAZIONI OP'!E180="","",IF(AND(L179="nd",'DIMENSIONI OP'!E180=""),'PRESTAZIONI OP'!E180,", "&amp;'PRESTAZIONI OP'!E180))
&amp;IF('PARAM FISICI OP'!E180="","",IF(AND(L179="nd",'DIMENSIONI OP'!E180="",'PRESTAZIONI OP'!E180=""),'PARAM FISICI OP'!E180,", "&amp;'PARAM FISICI OP'!E180))
&amp;IF(Z179="nd","",IF(AND(L179="nd",'DIMENSIONI OP'!E180="",'PRESTAZIONI OP'!E180="",'PARAM FISICI OP'!E180=""),Z179,", "&amp;Z179)))</f>
        <v>nd</v>
      </c>
      <c r="AB179" s="9" t="s">
        <v>81</v>
      </c>
      <c r="AC179" s="9" t="s">
        <v>81</v>
      </c>
      <c r="AD179" s="9" t="s">
        <v>81</v>
      </c>
      <c r="AE179" s="9" t="s">
        <v>81</v>
      </c>
      <c r="AF179" s="42" t="s">
        <v>81</v>
      </c>
      <c r="AG179" s="42" t="s">
        <v>81</v>
      </c>
      <c r="AH179" s="42" t="s">
        <v>81</v>
      </c>
      <c r="AI179" s="11" t="s">
        <v>81</v>
      </c>
      <c r="AJ179" s="11" t="s">
        <v>81</v>
      </c>
      <c r="AK179" s="11" t="s">
        <v>497</v>
      </c>
      <c r="AL179" s="65" t="s">
        <v>81</v>
      </c>
      <c r="AM179" s="11" t="s">
        <v>81</v>
      </c>
      <c r="AN179" s="24" t="str">
        <f>IFERROR(VLOOKUP($B179,[1]Foglio1!$A$6:$D$44904,4,FALSE),"")</f>
        <v/>
      </c>
      <c r="AO179" s="11" t="s">
        <v>81</v>
      </c>
      <c r="AP179" s="11" t="s">
        <v>81</v>
      </c>
      <c r="AQ179" s="11" t="s">
        <v>81</v>
      </c>
      <c r="AR179" s="11" t="s">
        <v>81</v>
      </c>
    </row>
    <row r="180" spans="1:44" ht="20.100000000000001" customHeight="1" x14ac:dyDescent="0.25">
      <c r="A180" s="43" t="str">
        <f t="shared" si="12"/>
        <v>O_1C.12.020.0210.f</v>
      </c>
      <c r="B180" s="14" t="str">
        <f>IF(ISBLANK(H180),"",IF(H180="LAVORO","",CLASSI!B181))</f>
        <v>1C.12.020.0210.f</v>
      </c>
      <c r="C180" s="14" t="str">
        <f>IF(ISBLANK(H180),"",IF(H180="LAVORO","",VLOOKUP($B180,CLASSI!$B$3:$C$1048576,2,FALSE)))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315 mm</v>
      </c>
      <c r="D180" s="27" t="str">
        <f t="shared" si="13"/>
        <v>CODICE OC</v>
      </c>
      <c r="E180"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315 mm.
LAVORO: Posa. Escluso: scavo; piano di appoggio; rinfianco; riempimento.
</v>
      </c>
      <c r="F180" s="27" t="str">
        <f t="shared" si="15"/>
        <v>CODICE OP</v>
      </c>
      <c r="G180"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315 mm.
</v>
      </c>
      <c r="H180" s="9" t="s">
        <v>35</v>
      </c>
      <c r="I180" s="9" t="s">
        <v>163</v>
      </c>
      <c r="J180" s="9" t="s">
        <v>207</v>
      </c>
      <c r="K180" s="64" t="s">
        <v>419</v>
      </c>
      <c r="L180" s="11" t="s">
        <v>81</v>
      </c>
      <c r="M180" s="11" t="s">
        <v>460</v>
      </c>
      <c r="N180" s="11" t="s">
        <v>429</v>
      </c>
      <c r="O180" s="11" t="s">
        <v>461</v>
      </c>
      <c r="P180" s="10" t="str">
        <f>IFERROR(VLOOKUP($B180,[1]Foglio1!$A$6:$D$44904,3,FALSE),"nd")</f>
        <v>m</v>
      </c>
      <c r="Q180" s="9">
        <v>1</v>
      </c>
      <c r="R180" s="11" t="str">
        <f>IF(H180="LAVORO","nd",IF(VLOOKUP(B180,'DIMENSIONI OP'!A:E,4,FALSE)="","nd",VLOOKUP(B180,'DIMENSIONI OP'!A:E,4,FALSE)))</f>
        <v>nd</v>
      </c>
      <c r="S180" s="9" t="str">
        <f>IF(H180="LAVORO","nd",IF(VLOOKUP(B180,'PRESTAZIONI OP'!A:E,4,FALSE)="","nd",VLOOKUP(B180,'PRESTAZIONI OP'!A:E,4,FALSE)))</f>
        <v>nd</v>
      </c>
      <c r="T180" s="9" t="str">
        <f>IF(H180="LAVORO","nd",IF(VLOOKUP(B180,'PARAM FISICI OP'!A:E,4,FALSE)="","nd",VLOOKUP(B180,'PARAM FISICI OP'!A:E,4,FALSE)))</f>
        <v>nd</v>
      </c>
      <c r="U180" s="11" t="s">
        <v>445</v>
      </c>
      <c r="V180" s="11" t="s">
        <v>578</v>
      </c>
      <c r="W180" s="11" t="s">
        <v>454</v>
      </c>
      <c r="X180" s="11" t="s">
        <v>583</v>
      </c>
      <c r="Y180" s="9" t="s">
        <v>81</v>
      </c>
      <c r="Z180" s="9" t="s">
        <v>81</v>
      </c>
      <c r="AA180" s="9" t="str">
        <f>IF(AND(L180="nd",'DIMENSIONI OP'!E181="",'PRESTAZIONI OP'!E181="",'PARAM FISICI OP'!E181="",Z180="nd"),"nd",
IF(L180="nd","",L180)
&amp;IF('DIMENSIONI OP'!E181="","",IF(L180="nd",'DIMENSIONI OP'!E181,", "&amp;'DIMENSIONI OP'!E181))
&amp;IF('PRESTAZIONI OP'!E181="","",IF(AND(L180="nd",'DIMENSIONI OP'!E181=""),'PRESTAZIONI OP'!E181,", "&amp;'PRESTAZIONI OP'!E181))
&amp;IF('PARAM FISICI OP'!E181="","",IF(AND(L180="nd",'DIMENSIONI OP'!E181="",'PRESTAZIONI OP'!E181=""),'PARAM FISICI OP'!E181,", "&amp;'PARAM FISICI OP'!E181))
&amp;IF(Z180="nd","",IF(AND(L180="nd",'DIMENSIONI OP'!E181="",'PRESTAZIONI OP'!E181="",'PARAM FISICI OP'!E181=""),Z180,", "&amp;Z180)))</f>
        <v>nd</v>
      </c>
      <c r="AB180" s="9" t="s">
        <v>81</v>
      </c>
      <c r="AC180" s="9" t="s">
        <v>81</v>
      </c>
      <c r="AD180" s="9" t="s">
        <v>81</v>
      </c>
      <c r="AE180" s="9" t="s">
        <v>81</v>
      </c>
      <c r="AF180" s="42" t="s">
        <v>81</v>
      </c>
      <c r="AG180" s="42" t="s">
        <v>81</v>
      </c>
      <c r="AH180" s="42" t="s">
        <v>81</v>
      </c>
      <c r="AI180" s="11" t="s">
        <v>81</v>
      </c>
      <c r="AJ180" s="11" t="s">
        <v>81</v>
      </c>
      <c r="AK180" s="11" t="s">
        <v>81</v>
      </c>
      <c r="AL180" s="65" t="s">
        <v>81</v>
      </c>
      <c r="AM180" s="11" t="s">
        <v>577</v>
      </c>
      <c r="AN180" s="24">
        <f>IFERROR(VLOOKUP($B180,[1]Foglio1!$A$6:$D$44904,4,FALSE),"")</f>
        <v>51.71</v>
      </c>
      <c r="AO180" s="11" t="s">
        <v>81</v>
      </c>
      <c r="AP180" s="11" t="s">
        <v>81</v>
      </c>
      <c r="AQ180" s="11" t="s">
        <v>81</v>
      </c>
      <c r="AR180" s="11" t="s">
        <v>81</v>
      </c>
    </row>
    <row r="181" spans="1:44" ht="20.100000000000001" customHeight="1" x14ac:dyDescent="0.25">
      <c r="A181" s="43" t="str">
        <f t="shared" si="12"/>
        <v>L_1C.12.020.0210.f</v>
      </c>
      <c r="B181" s="14" t="str">
        <f>IF(ISBLANK(H181),"",IF(H181="LAVORO","",CLASSI!B182))</f>
        <v/>
      </c>
      <c r="C181" s="14" t="str">
        <f>IF(ISBLANK(H181),"",IF(H181="LAVORO","",VLOOKUP($B181,CLASSI!$B$3:$C$1048576,2,FALSE)))</f>
        <v/>
      </c>
      <c r="D181" s="27" t="str">
        <f t="shared" si="13"/>
        <v/>
      </c>
      <c r="E181" s="27" t="str">
        <f t="shared" si="14"/>
        <v/>
      </c>
      <c r="F181" s="27" t="str">
        <f t="shared" si="15"/>
        <v>CODICE LV</v>
      </c>
      <c r="G181" s="27" t="str">
        <f t="shared" si="16"/>
        <v xml:space="preserve">LAVORO: Posa. Escluso: scavo; piano di appoggio; rinfianco; riempimento.
</v>
      </c>
      <c r="H181" s="9" t="s">
        <v>36</v>
      </c>
      <c r="I181" s="9" t="s">
        <v>169</v>
      </c>
      <c r="J181" s="9" t="s">
        <v>221</v>
      </c>
      <c r="K181" s="64" t="s">
        <v>423</v>
      </c>
      <c r="L181" s="11" t="s">
        <v>81</v>
      </c>
      <c r="M181" s="11" t="s">
        <v>81</v>
      </c>
      <c r="N181" s="11" t="s">
        <v>81</v>
      </c>
      <c r="O181" s="11" t="s">
        <v>81</v>
      </c>
      <c r="P181" s="10" t="str">
        <f>IFERROR(VLOOKUP($B181,[1]Foglio1!$A$6:$D$44904,3,FALSE),"nd")</f>
        <v>nd</v>
      </c>
      <c r="Q181" s="9">
        <v>1</v>
      </c>
      <c r="R181" s="11" t="str">
        <f>IF(H181="LAVORO","nd",IF(VLOOKUP(B181,'DIMENSIONI OP'!A:E,4,FALSE)="","nd",VLOOKUP(B181,'DIMENSIONI OP'!A:E,4,FALSE)))</f>
        <v>nd</v>
      </c>
      <c r="S181" s="9" t="str">
        <f>IF(H181="LAVORO","nd",IF(VLOOKUP(B181,'PRESTAZIONI OP'!A:E,4,FALSE)="","nd",VLOOKUP(B181,'PRESTAZIONI OP'!A:E,4,FALSE)))</f>
        <v>nd</v>
      </c>
      <c r="T181" s="9" t="str">
        <f>IF(H181="LAVORO","nd",IF(VLOOKUP(B181,'PARAM FISICI OP'!A:E,4,FALSE)="","nd",VLOOKUP(B181,'PARAM FISICI OP'!A:E,4,FALSE)))</f>
        <v>nd</v>
      </c>
      <c r="U181" s="11" t="s">
        <v>81</v>
      </c>
      <c r="V181" s="11" t="s">
        <v>419</v>
      </c>
      <c r="W181" s="11" t="s">
        <v>81</v>
      </c>
      <c r="X181" s="11" t="s">
        <v>81</v>
      </c>
      <c r="Y181" s="9" t="s">
        <v>81</v>
      </c>
      <c r="Z181" s="9" t="s">
        <v>81</v>
      </c>
      <c r="AA181" s="9" t="str">
        <f>IF(AND(L181="nd",'DIMENSIONI OP'!E182="",'PRESTAZIONI OP'!E182="",'PARAM FISICI OP'!E182="",Z181="nd"),"nd",
IF(L181="nd","",L181)
&amp;IF('DIMENSIONI OP'!E182="","",IF(L181="nd",'DIMENSIONI OP'!E182,", "&amp;'DIMENSIONI OP'!E182))
&amp;IF('PRESTAZIONI OP'!E182="","",IF(AND(L181="nd",'DIMENSIONI OP'!E182=""),'PRESTAZIONI OP'!E182,", "&amp;'PRESTAZIONI OP'!E182))
&amp;IF('PARAM FISICI OP'!E182="","",IF(AND(L181="nd",'DIMENSIONI OP'!E182="",'PRESTAZIONI OP'!E182=""),'PARAM FISICI OP'!E182,", "&amp;'PARAM FISICI OP'!E182))
&amp;IF(Z181="nd","",IF(AND(L181="nd",'DIMENSIONI OP'!E182="",'PRESTAZIONI OP'!E182="",'PARAM FISICI OP'!E182=""),Z181,", "&amp;Z181)))</f>
        <v>nd</v>
      </c>
      <c r="AB181" s="9" t="s">
        <v>81</v>
      </c>
      <c r="AC181" s="9" t="s">
        <v>81</v>
      </c>
      <c r="AD181" s="9" t="s">
        <v>81</v>
      </c>
      <c r="AE181" s="9" t="s">
        <v>81</v>
      </c>
      <c r="AF181" s="42" t="s">
        <v>81</v>
      </c>
      <c r="AG181" s="42" t="s">
        <v>81</v>
      </c>
      <c r="AH181" s="42" t="s">
        <v>81</v>
      </c>
      <c r="AI181" s="11" t="s">
        <v>81</v>
      </c>
      <c r="AJ181" s="11" t="s">
        <v>81</v>
      </c>
      <c r="AK181" s="11" t="s">
        <v>497</v>
      </c>
      <c r="AL181" s="65" t="s">
        <v>81</v>
      </c>
      <c r="AM181" s="11" t="s">
        <v>81</v>
      </c>
      <c r="AN181" s="24" t="str">
        <f>IFERROR(VLOOKUP($B181,[1]Foglio1!$A$6:$D$44904,4,FALSE),"")</f>
        <v/>
      </c>
      <c r="AO181" s="11" t="s">
        <v>81</v>
      </c>
      <c r="AP181" s="11" t="s">
        <v>81</v>
      </c>
      <c r="AQ181" s="11" t="s">
        <v>81</v>
      </c>
      <c r="AR181" s="11" t="s">
        <v>81</v>
      </c>
    </row>
    <row r="182" spans="1:44" ht="20.100000000000001" customHeight="1" x14ac:dyDescent="0.25">
      <c r="A182" s="43" t="str">
        <f t="shared" si="12"/>
        <v>O_1C.12.020.0210.g</v>
      </c>
      <c r="B182" s="14" t="str">
        <f>IF(ISBLANK(H182),"",IF(H182="LAVORO","",CLASSI!B183))</f>
        <v>1C.12.020.0210.g</v>
      </c>
      <c r="C182" s="14" t="str">
        <f>IF(ISBLANK(H182),"",IF(H182="LAVORO","",VLOOKUP($B182,CLASSI!$B$3:$C$1048576,2,FALSE)))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355 mm</v>
      </c>
      <c r="D182" s="27" t="str">
        <f t="shared" si="13"/>
        <v>CODICE OC</v>
      </c>
      <c r="E182"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355 mm.
LAVORO: Posa. Escluso: scavo; piano di appoggio; rinfianco; riempimento.
</v>
      </c>
      <c r="F182" s="27" t="str">
        <f t="shared" si="15"/>
        <v>CODICE OP</v>
      </c>
      <c r="G182"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355 mm.
</v>
      </c>
      <c r="H182" s="9" t="s">
        <v>35</v>
      </c>
      <c r="I182" s="9" t="s">
        <v>163</v>
      </c>
      <c r="J182" s="9" t="s">
        <v>207</v>
      </c>
      <c r="K182" s="64" t="s">
        <v>419</v>
      </c>
      <c r="L182" s="11" t="s">
        <v>81</v>
      </c>
      <c r="M182" s="11" t="s">
        <v>460</v>
      </c>
      <c r="N182" s="11" t="s">
        <v>429</v>
      </c>
      <c r="O182" s="11" t="s">
        <v>461</v>
      </c>
      <c r="P182" s="10" t="str">
        <f>IFERROR(VLOOKUP($B182,[1]Foglio1!$A$6:$D$44904,3,FALSE),"nd")</f>
        <v>m</v>
      </c>
      <c r="Q182" s="9">
        <v>1</v>
      </c>
      <c r="R182" s="11" t="str">
        <f>IF(H182="LAVORO","nd",IF(VLOOKUP(B182,'DIMENSIONI OP'!A:E,4,FALSE)="","nd",VLOOKUP(B182,'DIMENSIONI OP'!A:E,4,FALSE)))</f>
        <v>nd</v>
      </c>
      <c r="S182" s="9" t="str">
        <f>IF(H182="LAVORO","nd",IF(VLOOKUP(B182,'PRESTAZIONI OP'!A:E,4,FALSE)="","nd",VLOOKUP(B182,'PRESTAZIONI OP'!A:E,4,FALSE)))</f>
        <v>nd</v>
      </c>
      <c r="T182" s="9" t="str">
        <f>IF(H182="LAVORO","nd",IF(VLOOKUP(B182,'PARAM FISICI OP'!A:E,4,FALSE)="","nd",VLOOKUP(B182,'PARAM FISICI OP'!A:E,4,FALSE)))</f>
        <v>nd</v>
      </c>
      <c r="U182" s="11" t="s">
        <v>445</v>
      </c>
      <c r="V182" s="11" t="s">
        <v>578</v>
      </c>
      <c r="W182" s="11" t="s">
        <v>454</v>
      </c>
      <c r="X182" s="11" t="s">
        <v>584</v>
      </c>
      <c r="Y182" s="9" t="s">
        <v>81</v>
      </c>
      <c r="Z182" s="9" t="s">
        <v>81</v>
      </c>
      <c r="AA182" s="9" t="str">
        <f>IF(AND(L182="nd",'DIMENSIONI OP'!E183="",'PRESTAZIONI OP'!E183="",'PARAM FISICI OP'!E183="",Z182="nd"),"nd",
IF(L182="nd","",L182)
&amp;IF('DIMENSIONI OP'!E183="","",IF(L182="nd",'DIMENSIONI OP'!E183,", "&amp;'DIMENSIONI OP'!E183))
&amp;IF('PRESTAZIONI OP'!E183="","",IF(AND(L182="nd",'DIMENSIONI OP'!E183=""),'PRESTAZIONI OP'!E183,", "&amp;'PRESTAZIONI OP'!E183))
&amp;IF('PARAM FISICI OP'!E183="","",IF(AND(L182="nd",'DIMENSIONI OP'!E183="",'PRESTAZIONI OP'!E183=""),'PARAM FISICI OP'!E183,", "&amp;'PARAM FISICI OP'!E183))
&amp;IF(Z182="nd","",IF(AND(L182="nd",'DIMENSIONI OP'!E183="",'PRESTAZIONI OP'!E183="",'PARAM FISICI OP'!E183=""),Z182,", "&amp;Z182)))</f>
        <v>nd</v>
      </c>
      <c r="AB182" s="9" t="s">
        <v>81</v>
      </c>
      <c r="AC182" s="9" t="s">
        <v>81</v>
      </c>
      <c r="AD182" s="9" t="s">
        <v>81</v>
      </c>
      <c r="AE182" s="9" t="s">
        <v>81</v>
      </c>
      <c r="AF182" s="42" t="s">
        <v>81</v>
      </c>
      <c r="AG182" s="42" t="s">
        <v>81</v>
      </c>
      <c r="AH182" s="42" t="s">
        <v>81</v>
      </c>
      <c r="AI182" s="11" t="s">
        <v>81</v>
      </c>
      <c r="AJ182" s="11" t="s">
        <v>81</v>
      </c>
      <c r="AK182" s="11" t="s">
        <v>81</v>
      </c>
      <c r="AL182" s="65" t="s">
        <v>81</v>
      </c>
      <c r="AM182" s="11" t="s">
        <v>577</v>
      </c>
      <c r="AN182" s="24">
        <f>IFERROR(VLOOKUP($B182,[1]Foglio1!$A$6:$D$44904,4,FALSE),"")</f>
        <v>66.61</v>
      </c>
      <c r="AO182" s="11" t="s">
        <v>81</v>
      </c>
      <c r="AP182" s="11" t="s">
        <v>81</v>
      </c>
      <c r="AQ182" s="11" t="s">
        <v>81</v>
      </c>
      <c r="AR182" s="11" t="s">
        <v>81</v>
      </c>
    </row>
    <row r="183" spans="1:44" ht="20.100000000000001" customHeight="1" x14ac:dyDescent="0.25">
      <c r="A183" s="43" t="str">
        <f t="shared" si="12"/>
        <v>L_1C.12.020.0210.g</v>
      </c>
      <c r="B183" s="14" t="str">
        <f>IF(ISBLANK(H183),"",IF(H183="LAVORO","",CLASSI!B184))</f>
        <v/>
      </c>
      <c r="C183" s="14" t="str">
        <f>IF(ISBLANK(H183),"",IF(H183="LAVORO","",VLOOKUP($B183,CLASSI!$B$3:$C$1048576,2,FALSE)))</f>
        <v/>
      </c>
      <c r="D183" s="27" t="str">
        <f t="shared" si="13"/>
        <v/>
      </c>
      <c r="E183" s="27" t="str">
        <f t="shared" si="14"/>
        <v/>
      </c>
      <c r="F183" s="27" t="str">
        <f t="shared" si="15"/>
        <v>CODICE LV</v>
      </c>
      <c r="G183" s="27" t="str">
        <f t="shared" si="16"/>
        <v xml:space="preserve">LAVORO: Posa. Escluso: scavo; piano di appoggio; rinfianco; riempimento.
</v>
      </c>
      <c r="H183" s="9" t="s">
        <v>36</v>
      </c>
      <c r="I183" s="9" t="s">
        <v>169</v>
      </c>
      <c r="J183" s="9" t="s">
        <v>221</v>
      </c>
      <c r="K183" s="64" t="s">
        <v>423</v>
      </c>
      <c r="L183" s="11" t="s">
        <v>81</v>
      </c>
      <c r="M183" s="11" t="s">
        <v>81</v>
      </c>
      <c r="N183" s="11" t="s">
        <v>81</v>
      </c>
      <c r="O183" s="11" t="s">
        <v>81</v>
      </c>
      <c r="P183" s="10" t="str">
        <f>IFERROR(VLOOKUP($B183,[1]Foglio1!$A$6:$D$44904,3,FALSE),"nd")</f>
        <v>nd</v>
      </c>
      <c r="Q183" s="9">
        <v>1</v>
      </c>
      <c r="R183" s="11" t="str">
        <f>IF(H183="LAVORO","nd",IF(VLOOKUP(B183,'DIMENSIONI OP'!A:E,4,FALSE)="","nd",VLOOKUP(B183,'DIMENSIONI OP'!A:E,4,FALSE)))</f>
        <v>nd</v>
      </c>
      <c r="S183" s="9" t="str">
        <f>IF(H183="LAVORO","nd",IF(VLOOKUP(B183,'PRESTAZIONI OP'!A:E,4,FALSE)="","nd",VLOOKUP(B183,'PRESTAZIONI OP'!A:E,4,FALSE)))</f>
        <v>nd</v>
      </c>
      <c r="T183" s="9" t="str">
        <f>IF(H183="LAVORO","nd",IF(VLOOKUP(B183,'PARAM FISICI OP'!A:E,4,FALSE)="","nd",VLOOKUP(B183,'PARAM FISICI OP'!A:E,4,FALSE)))</f>
        <v>nd</v>
      </c>
      <c r="U183" s="11" t="s">
        <v>81</v>
      </c>
      <c r="V183" s="11" t="s">
        <v>419</v>
      </c>
      <c r="W183" s="11" t="s">
        <v>81</v>
      </c>
      <c r="X183" s="11" t="s">
        <v>81</v>
      </c>
      <c r="Y183" s="9" t="s">
        <v>81</v>
      </c>
      <c r="Z183" s="9" t="s">
        <v>81</v>
      </c>
      <c r="AA183" s="9" t="str">
        <f>IF(AND(L183="nd",'DIMENSIONI OP'!E184="",'PRESTAZIONI OP'!E184="",'PARAM FISICI OP'!E184="",Z183="nd"),"nd",
IF(L183="nd","",L183)
&amp;IF('DIMENSIONI OP'!E184="","",IF(L183="nd",'DIMENSIONI OP'!E184,", "&amp;'DIMENSIONI OP'!E184))
&amp;IF('PRESTAZIONI OP'!E184="","",IF(AND(L183="nd",'DIMENSIONI OP'!E184=""),'PRESTAZIONI OP'!E184,", "&amp;'PRESTAZIONI OP'!E184))
&amp;IF('PARAM FISICI OP'!E184="","",IF(AND(L183="nd",'DIMENSIONI OP'!E184="",'PRESTAZIONI OP'!E184=""),'PARAM FISICI OP'!E184,", "&amp;'PARAM FISICI OP'!E184))
&amp;IF(Z183="nd","",IF(AND(L183="nd",'DIMENSIONI OP'!E184="",'PRESTAZIONI OP'!E184="",'PARAM FISICI OP'!E184=""),Z183,", "&amp;Z183)))</f>
        <v>nd</v>
      </c>
      <c r="AB183" s="9" t="s">
        <v>81</v>
      </c>
      <c r="AC183" s="9" t="s">
        <v>81</v>
      </c>
      <c r="AD183" s="9" t="s">
        <v>81</v>
      </c>
      <c r="AE183" s="9" t="s">
        <v>81</v>
      </c>
      <c r="AF183" s="42" t="s">
        <v>81</v>
      </c>
      <c r="AG183" s="42" t="s">
        <v>81</v>
      </c>
      <c r="AH183" s="42" t="s">
        <v>81</v>
      </c>
      <c r="AI183" s="11" t="s">
        <v>81</v>
      </c>
      <c r="AJ183" s="11" t="s">
        <v>81</v>
      </c>
      <c r="AK183" s="11" t="s">
        <v>497</v>
      </c>
      <c r="AL183" s="65" t="s">
        <v>81</v>
      </c>
      <c r="AM183" s="11" t="s">
        <v>81</v>
      </c>
      <c r="AN183" s="24" t="str">
        <f>IFERROR(VLOOKUP($B183,[1]Foglio1!$A$6:$D$44904,4,FALSE),"")</f>
        <v/>
      </c>
      <c r="AO183" s="11" t="s">
        <v>81</v>
      </c>
      <c r="AP183" s="11" t="s">
        <v>81</v>
      </c>
      <c r="AQ183" s="11" t="s">
        <v>81</v>
      </c>
      <c r="AR183" s="11" t="s">
        <v>81</v>
      </c>
    </row>
    <row r="184" spans="1:44" ht="20.100000000000001" customHeight="1" x14ac:dyDescent="0.25">
      <c r="A184" s="43" t="str">
        <f t="shared" si="12"/>
        <v>O_1C.12.020.0210.h</v>
      </c>
      <c r="B184" s="14" t="str">
        <f>IF(ISBLANK(H184),"",IF(H184="LAVORO","",CLASSI!B185))</f>
        <v>1C.12.020.0210.h</v>
      </c>
      <c r="C184" s="14" t="str">
        <f>IF(ISBLANK(H184),"",IF(H184="LAVORO","",VLOOKUP($B184,CLASSI!$B$3:$C$1048576,2,FALSE)))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400 mm</v>
      </c>
      <c r="D184" s="27" t="str">
        <f t="shared" si="13"/>
        <v>CODICE OC</v>
      </c>
      <c r="E184"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400 mm.
LAVORO: Posa. Escluso: scavo; piano di appoggio; rinfianco; riempimento.
</v>
      </c>
      <c r="F184" s="27" t="str">
        <f t="shared" si="15"/>
        <v>CODICE OP</v>
      </c>
      <c r="G184"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400 mm.
</v>
      </c>
      <c r="H184" s="9" t="s">
        <v>35</v>
      </c>
      <c r="I184" s="9" t="s">
        <v>163</v>
      </c>
      <c r="J184" s="9" t="s">
        <v>207</v>
      </c>
      <c r="K184" s="64" t="s">
        <v>419</v>
      </c>
      <c r="L184" s="11" t="s">
        <v>81</v>
      </c>
      <c r="M184" s="11" t="s">
        <v>460</v>
      </c>
      <c r="N184" s="11" t="s">
        <v>429</v>
      </c>
      <c r="O184" s="11" t="s">
        <v>461</v>
      </c>
      <c r="P184" s="10" t="str">
        <f>IFERROR(VLOOKUP($B184,[1]Foglio1!$A$6:$D$44904,3,FALSE),"nd")</f>
        <v>m</v>
      </c>
      <c r="Q184" s="9">
        <v>1</v>
      </c>
      <c r="R184" s="11" t="str">
        <f>IF(H184="LAVORO","nd",IF(VLOOKUP(B184,'DIMENSIONI OP'!A:E,4,FALSE)="","nd",VLOOKUP(B184,'DIMENSIONI OP'!A:E,4,FALSE)))</f>
        <v>nd</v>
      </c>
      <c r="S184" s="9" t="str">
        <f>IF(H184="LAVORO","nd",IF(VLOOKUP(B184,'PRESTAZIONI OP'!A:E,4,FALSE)="","nd",VLOOKUP(B184,'PRESTAZIONI OP'!A:E,4,FALSE)))</f>
        <v>nd</v>
      </c>
      <c r="T184" s="9" t="str">
        <f>IF(H184="LAVORO","nd",IF(VLOOKUP(B184,'PARAM FISICI OP'!A:E,4,FALSE)="","nd",VLOOKUP(B184,'PARAM FISICI OP'!A:E,4,FALSE)))</f>
        <v>nd</v>
      </c>
      <c r="U184" s="11" t="s">
        <v>445</v>
      </c>
      <c r="V184" s="11" t="s">
        <v>578</v>
      </c>
      <c r="W184" s="11" t="s">
        <v>454</v>
      </c>
      <c r="X184" s="11" t="s">
        <v>585</v>
      </c>
      <c r="Y184" s="9" t="s">
        <v>81</v>
      </c>
      <c r="Z184" s="9" t="s">
        <v>81</v>
      </c>
      <c r="AA184" s="9" t="str">
        <f>IF(AND(L184="nd",'DIMENSIONI OP'!E185="",'PRESTAZIONI OP'!E185="",'PARAM FISICI OP'!E185="",Z184="nd"),"nd",
IF(L184="nd","",L184)
&amp;IF('DIMENSIONI OP'!E185="","",IF(L184="nd",'DIMENSIONI OP'!E185,", "&amp;'DIMENSIONI OP'!E185))
&amp;IF('PRESTAZIONI OP'!E185="","",IF(AND(L184="nd",'DIMENSIONI OP'!E185=""),'PRESTAZIONI OP'!E185,", "&amp;'PRESTAZIONI OP'!E185))
&amp;IF('PARAM FISICI OP'!E185="","",IF(AND(L184="nd",'DIMENSIONI OP'!E185="",'PRESTAZIONI OP'!E185=""),'PARAM FISICI OP'!E185,", "&amp;'PARAM FISICI OP'!E185))
&amp;IF(Z184="nd","",IF(AND(L184="nd",'DIMENSIONI OP'!E185="",'PRESTAZIONI OP'!E185="",'PARAM FISICI OP'!E185=""),Z184,", "&amp;Z184)))</f>
        <v>nd</v>
      </c>
      <c r="AB184" s="9" t="s">
        <v>81</v>
      </c>
      <c r="AC184" s="9" t="s">
        <v>81</v>
      </c>
      <c r="AD184" s="9" t="s">
        <v>81</v>
      </c>
      <c r="AE184" s="9" t="s">
        <v>81</v>
      </c>
      <c r="AF184" s="42" t="s">
        <v>81</v>
      </c>
      <c r="AG184" s="42" t="s">
        <v>81</v>
      </c>
      <c r="AH184" s="42" t="s">
        <v>81</v>
      </c>
      <c r="AI184" s="11" t="s">
        <v>81</v>
      </c>
      <c r="AJ184" s="11" t="s">
        <v>81</v>
      </c>
      <c r="AK184" s="11" t="s">
        <v>81</v>
      </c>
      <c r="AL184" s="65" t="s">
        <v>81</v>
      </c>
      <c r="AM184" s="11" t="s">
        <v>577</v>
      </c>
      <c r="AN184" s="24">
        <f>IFERROR(VLOOKUP($B184,[1]Foglio1!$A$6:$D$44904,4,FALSE),"")</f>
        <v>79.33</v>
      </c>
      <c r="AO184" s="11" t="s">
        <v>81</v>
      </c>
      <c r="AP184" s="11" t="s">
        <v>81</v>
      </c>
      <c r="AQ184" s="11" t="s">
        <v>81</v>
      </c>
      <c r="AR184" s="11" t="s">
        <v>81</v>
      </c>
    </row>
    <row r="185" spans="1:44" ht="20.100000000000001" customHeight="1" x14ac:dyDescent="0.25">
      <c r="A185" s="43" t="str">
        <f t="shared" si="12"/>
        <v>L_1C.12.020.0210.h</v>
      </c>
      <c r="B185" s="14" t="str">
        <f>IF(ISBLANK(H185),"",IF(H185="LAVORO","",CLASSI!B186))</f>
        <v/>
      </c>
      <c r="C185" s="14" t="str">
        <f>IF(ISBLANK(H185),"",IF(H185="LAVORO","",VLOOKUP($B185,CLASSI!$B$3:$C$1048576,2,FALSE)))</f>
        <v/>
      </c>
      <c r="D185" s="27" t="str">
        <f t="shared" si="13"/>
        <v/>
      </c>
      <c r="E185" s="27" t="str">
        <f t="shared" si="14"/>
        <v/>
      </c>
      <c r="F185" s="27" t="str">
        <f t="shared" si="15"/>
        <v>CODICE LV</v>
      </c>
      <c r="G185" s="27" t="str">
        <f t="shared" si="16"/>
        <v xml:space="preserve">LAVORO: Posa. Escluso: scavo; piano di appoggio; rinfianco; riempimento.
</v>
      </c>
      <c r="H185" s="9" t="s">
        <v>36</v>
      </c>
      <c r="I185" s="9" t="s">
        <v>169</v>
      </c>
      <c r="J185" s="9" t="s">
        <v>221</v>
      </c>
      <c r="K185" s="64" t="s">
        <v>423</v>
      </c>
      <c r="L185" s="11" t="s">
        <v>81</v>
      </c>
      <c r="M185" s="11" t="s">
        <v>81</v>
      </c>
      <c r="N185" s="11" t="s">
        <v>81</v>
      </c>
      <c r="O185" s="11" t="s">
        <v>81</v>
      </c>
      <c r="P185" s="10" t="str">
        <f>IFERROR(VLOOKUP($B185,[1]Foglio1!$A$6:$D$44904,3,FALSE),"nd")</f>
        <v>nd</v>
      </c>
      <c r="Q185" s="9">
        <v>1</v>
      </c>
      <c r="R185" s="11" t="str">
        <f>IF(H185="LAVORO","nd",IF(VLOOKUP(B185,'DIMENSIONI OP'!A:E,4,FALSE)="","nd",VLOOKUP(B185,'DIMENSIONI OP'!A:E,4,FALSE)))</f>
        <v>nd</v>
      </c>
      <c r="S185" s="9" t="str">
        <f>IF(H185="LAVORO","nd",IF(VLOOKUP(B185,'PRESTAZIONI OP'!A:E,4,FALSE)="","nd",VLOOKUP(B185,'PRESTAZIONI OP'!A:E,4,FALSE)))</f>
        <v>nd</v>
      </c>
      <c r="T185" s="9" t="str">
        <f>IF(H185="LAVORO","nd",IF(VLOOKUP(B185,'PARAM FISICI OP'!A:E,4,FALSE)="","nd",VLOOKUP(B185,'PARAM FISICI OP'!A:E,4,FALSE)))</f>
        <v>nd</v>
      </c>
      <c r="U185" s="11" t="s">
        <v>81</v>
      </c>
      <c r="V185" s="11" t="s">
        <v>419</v>
      </c>
      <c r="W185" s="11" t="s">
        <v>81</v>
      </c>
      <c r="X185" s="11" t="s">
        <v>81</v>
      </c>
      <c r="Y185" s="9" t="s">
        <v>81</v>
      </c>
      <c r="Z185" s="9" t="s">
        <v>81</v>
      </c>
      <c r="AA185" s="9" t="str">
        <f>IF(AND(L185="nd",'DIMENSIONI OP'!E186="",'PRESTAZIONI OP'!E186="",'PARAM FISICI OP'!E186="",Z185="nd"),"nd",
IF(L185="nd","",L185)
&amp;IF('DIMENSIONI OP'!E186="","",IF(L185="nd",'DIMENSIONI OP'!E186,", "&amp;'DIMENSIONI OP'!E186))
&amp;IF('PRESTAZIONI OP'!E186="","",IF(AND(L185="nd",'DIMENSIONI OP'!E186=""),'PRESTAZIONI OP'!E186,", "&amp;'PRESTAZIONI OP'!E186))
&amp;IF('PARAM FISICI OP'!E186="","",IF(AND(L185="nd",'DIMENSIONI OP'!E186="",'PRESTAZIONI OP'!E186=""),'PARAM FISICI OP'!E186,", "&amp;'PARAM FISICI OP'!E186))
&amp;IF(Z185="nd","",IF(AND(L185="nd",'DIMENSIONI OP'!E186="",'PRESTAZIONI OP'!E186="",'PARAM FISICI OP'!E186=""),Z185,", "&amp;Z185)))</f>
        <v>nd</v>
      </c>
      <c r="AB185" s="9" t="s">
        <v>81</v>
      </c>
      <c r="AC185" s="9" t="s">
        <v>81</v>
      </c>
      <c r="AD185" s="9" t="s">
        <v>81</v>
      </c>
      <c r="AE185" s="9" t="s">
        <v>81</v>
      </c>
      <c r="AF185" s="42" t="s">
        <v>81</v>
      </c>
      <c r="AG185" s="42" t="s">
        <v>81</v>
      </c>
      <c r="AH185" s="42" t="s">
        <v>81</v>
      </c>
      <c r="AI185" s="11" t="s">
        <v>81</v>
      </c>
      <c r="AJ185" s="11" t="s">
        <v>81</v>
      </c>
      <c r="AK185" s="11" t="s">
        <v>497</v>
      </c>
      <c r="AL185" s="65" t="s">
        <v>81</v>
      </c>
      <c r="AM185" s="11" t="s">
        <v>81</v>
      </c>
      <c r="AN185" s="24" t="str">
        <f>IFERROR(VLOOKUP($B185,[1]Foglio1!$A$6:$D$44904,4,FALSE),"")</f>
        <v/>
      </c>
      <c r="AO185" s="11" t="s">
        <v>81</v>
      </c>
      <c r="AP185" s="11" t="s">
        <v>81</v>
      </c>
      <c r="AQ185" s="11" t="s">
        <v>81</v>
      </c>
      <c r="AR185" s="11" t="s">
        <v>81</v>
      </c>
    </row>
    <row r="186" spans="1:44" ht="20.100000000000001" customHeight="1" x14ac:dyDescent="0.25">
      <c r="A186" s="43" t="str">
        <f t="shared" si="12"/>
        <v>O_1C.12.020.0210.i</v>
      </c>
      <c r="B186" s="14" t="str">
        <f>IF(ISBLANK(H186),"",IF(H186="LAVORO","",CLASSI!B187))</f>
        <v>1C.12.020.0210.i</v>
      </c>
      <c r="C186" s="14" t="str">
        <f>IF(ISBLANK(H186),"",IF(H186="LAVORO","",VLOOKUP($B186,CLASSI!$B$3:$C$1048576,2,FALSE)))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450 mm</v>
      </c>
      <c r="D186" s="27" t="str">
        <f t="shared" si="13"/>
        <v>CODICE OC</v>
      </c>
      <c r="E186"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450 mm.
LAVORO: Posa. Escluso: scavo; piano di appoggio; rinfianco; riempimento.
</v>
      </c>
      <c r="F186" s="27" t="str">
        <f t="shared" si="15"/>
        <v>CODICE OP</v>
      </c>
      <c r="G186"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450 mm.
</v>
      </c>
      <c r="H186" s="9" t="s">
        <v>35</v>
      </c>
      <c r="I186" s="9" t="s">
        <v>163</v>
      </c>
      <c r="J186" s="9" t="s">
        <v>207</v>
      </c>
      <c r="K186" s="64" t="s">
        <v>419</v>
      </c>
      <c r="L186" s="11" t="s">
        <v>81</v>
      </c>
      <c r="M186" s="11" t="s">
        <v>460</v>
      </c>
      <c r="N186" s="11" t="s">
        <v>429</v>
      </c>
      <c r="O186" s="11" t="s">
        <v>461</v>
      </c>
      <c r="P186" s="10" t="str">
        <f>IFERROR(VLOOKUP($B186,[1]Foglio1!$A$6:$D$44904,3,FALSE),"nd")</f>
        <v>m</v>
      </c>
      <c r="Q186" s="9">
        <v>1</v>
      </c>
      <c r="R186" s="11" t="str">
        <f>IF(H186="LAVORO","nd",IF(VLOOKUP(B186,'DIMENSIONI OP'!A:E,4,FALSE)="","nd",VLOOKUP(B186,'DIMENSIONI OP'!A:E,4,FALSE)))</f>
        <v>nd</v>
      </c>
      <c r="S186" s="9" t="str">
        <f>IF(H186="LAVORO","nd",IF(VLOOKUP(B186,'PRESTAZIONI OP'!A:E,4,FALSE)="","nd",VLOOKUP(B186,'PRESTAZIONI OP'!A:E,4,FALSE)))</f>
        <v>nd</v>
      </c>
      <c r="T186" s="9" t="str">
        <f>IF(H186="LAVORO","nd",IF(VLOOKUP(B186,'PARAM FISICI OP'!A:E,4,FALSE)="","nd",VLOOKUP(B186,'PARAM FISICI OP'!A:E,4,FALSE)))</f>
        <v>nd</v>
      </c>
      <c r="U186" s="11" t="s">
        <v>445</v>
      </c>
      <c r="V186" s="11" t="s">
        <v>578</v>
      </c>
      <c r="W186" s="11" t="s">
        <v>454</v>
      </c>
      <c r="X186" s="11" t="s">
        <v>586</v>
      </c>
      <c r="Y186" s="9" t="s">
        <v>81</v>
      </c>
      <c r="Z186" s="9" t="s">
        <v>81</v>
      </c>
      <c r="AA186" s="9" t="str">
        <f>IF(AND(L186="nd",'DIMENSIONI OP'!E187="",'PRESTAZIONI OP'!E187="",'PARAM FISICI OP'!E187="",Z186="nd"),"nd",
IF(L186="nd","",L186)
&amp;IF('DIMENSIONI OP'!E187="","",IF(L186="nd",'DIMENSIONI OP'!E187,", "&amp;'DIMENSIONI OP'!E187))
&amp;IF('PRESTAZIONI OP'!E187="","",IF(AND(L186="nd",'DIMENSIONI OP'!E187=""),'PRESTAZIONI OP'!E187,", "&amp;'PRESTAZIONI OP'!E187))
&amp;IF('PARAM FISICI OP'!E187="","",IF(AND(L186="nd",'DIMENSIONI OP'!E187="",'PRESTAZIONI OP'!E187=""),'PARAM FISICI OP'!E187,", "&amp;'PARAM FISICI OP'!E187))
&amp;IF(Z186="nd","",IF(AND(L186="nd",'DIMENSIONI OP'!E187="",'PRESTAZIONI OP'!E187="",'PARAM FISICI OP'!E187=""),Z186,", "&amp;Z186)))</f>
        <v>nd</v>
      </c>
      <c r="AB186" s="9" t="s">
        <v>81</v>
      </c>
      <c r="AC186" s="9" t="s">
        <v>81</v>
      </c>
      <c r="AD186" s="9" t="s">
        <v>81</v>
      </c>
      <c r="AE186" s="9" t="s">
        <v>81</v>
      </c>
      <c r="AF186" s="42" t="s">
        <v>81</v>
      </c>
      <c r="AG186" s="42" t="s">
        <v>81</v>
      </c>
      <c r="AH186" s="42" t="s">
        <v>81</v>
      </c>
      <c r="AI186" s="11" t="s">
        <v>81</v>
      </c>
      <c r="AJ186" s="11" t="s">
        <v>81</v>
      </c>
      <c r="AK186" s="11" t="s">
        <v>81</v>
      </c>
      <c r="AL186" s="65" t="s">
        <v>81</v>
      </c>
      <c r="AM186" s="11" t="s">
        <v>577</v>
      </c>
      <c r="AN186" s="24">
        <f>IFERROR(VLOOKUP($B186,[1]Foglio1!$A$6:$D$44904,4,FALSE),"")</f>
        <v>101.96</v>
      </c>
      <c r="AO186" s="11" t="s">
        <v>81</v>
      </c>
      <c r="AP186" s="11" t="s">
        <v>81</v>
      </c>
      <c r="AQ186" s="11" t="s">
        <v>81</v>
      </c>
      <c r="AR186" s="11" t="s">
        <v>81</v>
      </c>
    </row>
    <row r="187" spans="1:44" ht="20.100000000000001" customHeight="1" x14ac:dyDescent="0.25">
      <c r="A187" s="43" t="str">
        <f t="shared" si="12"/>
        <v>L_1C.12.020.0210.i</v>
      </c>
      <c r="B187" s="14" t="str">
        <f>IF(ISBLANK(H187),"",IF(H187="LAVORO","",CLASSI!B188))</f>
        <v/>
      </c>
      <c r="C187" s="14" t="str">
        <f>IF(ISBLANK(H187),"",IF(H187="LAVORO","",VLOOKUP($B187,CLASSI!$B$3:$C$1048576,2,FALSE)))</f>
        <v/>
      </c>
      <c r="D187" s="27" t="str">
        <f t="shared" si="13"/>
        <v/>
      </c>
      <c r="E187" s="27" t="str">
        <f t="shared" si="14"/>
        <v/>
      </c>
      <c r="F187" s="27" t="str">
        <f t="shared" si="15"/>
        <v>CODICE LV</v>
      </c>
      <c r="G187" s="27" t="str">
        <f t="shared" si="16"/>
        <v xml:space="preserve">LAVORO: Posa. Escluso: scavo; piano di appoggio; rinfianco; riempimento.
</v>
      </c>
      <c r="H187" s="9" t="s">
        <v>36</v>
      </c>
      <c r="I187" s="9" t="s">
        <v>169</v>
      </c>
      <c r="J187" s="9" t="s">
        <v>221</v>
      </c>
      <c r="K187" s="64" t="s">
        <v>423</v>
      </c>
      <c r="L187" s="11" t="s">
        <v>81</v>
      </c>
      <c r="M187" s="11" t="s">
        <v>81</v>
      </c>
      <c r="N187" s="11" t="s">
        <v>81</v>
      </c>
      <c r="O187" s="11" t="s">
        <v>81</v>
      </c>
      <c r="P187" s="10" t="str">
        <f>IFERROR(VLOOKUP($B187,[1]Foglio1!$A$6:$D$44904,3,FALSE),"nd")</f>
        <v>nd</v>
      </c>
      <c r="Q187" s="9">
        <v>1</v>
      </c>
      <c r="R187" s="11" t="str">
        <f>IF(H187="LAVORO","nd",IF(VLOOKUP(B187,'DIMENSIONI OP'!A:E,4,FALSE)="","nd",VLOOKUP(B187,'DIMENSIONI OP'!A:E,4,FALSE)))</f>
        <v>nd</v>
      </c>
      <c r="S187" s="9" t="str">
        <f>IF(H187="LAVORO","nd",IF(VLOOKUP(B187,'PRESTAZIONI OP'!A:E,4,FALSE)="","nd",VLOOKUP(B187,'PRESTAZIONI OP'!A:E,4,FALSE)))</f>
        <v>nd</v>
      </c>
      <c r="T187" s="9" t="str">
        <f>IF(H187="LAVORO","nd",IF(VLOOKUP(B187,'PARAM FISICI OP'!A:E,4,FALSE)="","nd",VLOOKUP(B187,'PARAM FISICI OP'!A:E,4,FALSE)))</f>
        <v>nd</v>
      </c>
      <c r="U187" s="11" t="s">
        <v>81</v>
      </c>
      <c r="V187" s="11" t="s">
        <v>419</v>
      </c>
      <c r="W187" s="11" t="s">
        <v>81</v>
      </c>
      <c r="X187" s="11" t="s">
        <v>81</v>
      </c>
      <c r="Y187" s="9" t="s">
        <v>81</v>
      </c>
      <c r="Z187" s="9" t="s">
        <v>81</v>
      </c>
      <c r="AA187" s="9" t="str">
        <f>IF(AND(L187="nd",'DIMENSIONI OP'!E188="",'PRESTAZIONI OP'!E188="",'PARAM FISICI OP'!E188="",Z187="nd"),"nd",
IF(L187="nd","",L187)
&amp;IF('DIMENSIONI OP'!E188="","",IF(L187="nd",'DIMENSIONI OP'!E188,", "&amp;'DIMENSIONI OP'!E188))
&amp;IF('PRESTAZIONI OP'!E188="","",IF(AND(L187="nd",'DIMENSIONI OP'!E188=""),'PRESTAZIONI OP'!E188,", "&amp;'PRESTAZIONI OP'!E188))
&amp;IF('PARAM FISICI OP'!E188="","",IF(AND(L187="nd",'DIMENSIONI OP'!E188="",'PRESTAZIONI OP'!E188=""),'PARAM FISICI OP'!E188,", "&amp;'PARAM FISICI OP'!E188))
&amp;IF(Z187="nd","",IF(AND(L187="nd",'DIMENSIONI OP'!E188="",'PRESTAZIONI OP'!E188="",'PARAM FISICI OP'!E188=""),Z187,", "&amp;Z187)))</f>
        <v>nd</v>
      </c>
      <c r="AB187" s="9" t="s">
        <v>81</v>
      </c>
      <c r="AC187" s="9" t="s">
        <v>81</v>
      </c>
      <c r="AD187" s="9" t="s">
        <v>81</v>
      </c>
      <c r="AE187" s="9" t="s">
        <v>81</v>
      </c>
      <c r="AF187" s="42" t="s">
        <v>81</v>
      </c>
      <c r="AG187" s="42" t="s">
        <v>81</v>
      </c>
      <c r="AH187" s="42" t="s">
        <v>81</v>
      </c>
      <c r="AI187" s="11" t="s">
        <v>81</v>
      </c>
      <c r="AJ187" s="11" t="s">
        <v>81</v>
      </c>
      <c r="AK187" s="11" t="s">
        <v>497</v>
      </c>
      <c r="AL187" s="65" t="s">
        <v>81</v>
      </c>
      <c r="AM187" s="11" t="s">
        <v>81</v>
      </c>
      <c r="AN187" s="24" t="str">
        <f>IFERROR(VLOOKUP($B187,[1]Foglio1!$A$6:$D$44904,4,FALSE),"")</f>
        <v/>
      </c>
      <c r="AO187" s="11" t="s">
        <v>81</v>
      </c>
      <c r="AP187" s="11" t="s">
        <v>81</v>
      </c>
      <c r="AQ187" s="11" t="s">
        <v>81</v>
      </c>
      <c r="AR187" s="11" t="s">
        <v>81</v>
      </c>
    </row>
    <row r="188" spans="1:44" ht="20.100000000000001" customHeight="1" x14ac:dyDescent="0.25">
      <c r="A188" s="43" t="str">
        <f t="shared" si="12"/>
        <v>O_1C.12.020.0210.j</v>
      </c>
      <c r="B188" s="14" t="str">
        <f>IF(ISBLANK(H188),"",IF(H188="LAVORO","",CLASSI!B189))</f>
        <v>1C.12.020.0210.j</v>
      </c>
      <c r="C188" s="14" t="str">
        <f>IF(ISBLANK(H188),"",IF(H188="LAVORO","",VLOOKUP($B188,CLASSI!$B$3:$C$1048576,2,FALSE)))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500 mm</v>
      </c>
      <c r="D188" s="27" t="str">
        <f t="shared" si="13"/>
        <v>CODICE OC</v>
      </c>
      <c r="E188"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500 mm.
LAVORO: Posa. Escluso: scavo; piano di appoggio; rinfianco; riempimento.
</v>
      </c>
      <c r="F188" s="27" t="str">
        <f t="shared" si="15"/>
        <v>CODICE OP</v>
      </c>
      <c r="G188"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500 mm.
</v>
      </c>
      <c r="H188" s="9" t="s">
        <v>35</v>
      </c>
      <c r="I188" s="9" t="s">
        <v>163</v>
      </c>
      <c r="J188" s="9" t="s">
        <v>207</v>
      </c>
      <c r="K188" s="64" t="s">
        <v>419</v>
      </c>
      <c r="L188" s="11" t="s">
        <v>81</v>
      </c>
      <c r="M188" s="11" t="s">
        <v>460</v>
      </c>
      <c r="N188" s="11" t="s">
        <v>429</v>
      </c>
      <c r="O188" s="11" t="s">
        <v>461</v>
      </c>
      <c r="P188" s="10" t="str">
        <f>IFERROR(VLOOKUP($B188,[1]Foglio1!$A$6:$D$44904,3,FALSE),"nd")</f>
        <v>m</v>
      </c>
      <c r="Q188" s="9">
        <v>1</v>
      </c>
      <c r="R188" s="11" t="str">
        <f>IF(H188="LAVORO","nd",IF(VLOOKUP(B188,'DIMENSIONI OP'!A:E,4,FALSE)="","nd",VLOOKUP(B188,'DIMENSIONI OP'!A:E,4,FALSE)))</f>
        <v>nd</v>
      </c>
      <c r="S188" s="9" t="str">
        <f>IF(H188="LAVORO","nd",IF(VLOOKUP(B188,'PRESTAZIONI OP'!A:E,4,FALSE)="","nd",VLOOKUP(B188,'PRESTAZIONI OP'!A:E,4,FALSE)))</f>
        <v>nd</v>
      </c>
      <c r="T188" s="9" t="str">
        <f>IF(H188="LAVORO","nd",IF(VLOOKUP(B188,'PARAM FISICI OP'!A:E,4,FALSE)="","nd",VLOOKUP(B188,'PARAM FISICI OP'!A:E,4,FALSE)))</f>
        <v>nd</v>
      </c>
      <c r="U188" s="11" t="s">
        <v>445</v>
      </c>
      <c r="V188" s="11" t="s">
        <v>578</v>
      </c>
      <c r="W188" s="11" t="s">
        <v>454</v>
      </c>
      <c r="X188" s="11" t="s">
        <v>587</v>
      </c>
      <c r="Y188" s="9" t="s">
        <v>81</v>
      </c>
      <c r="Z188" s="9" t="s">
        <v>81</v>
      </c>
      <c r="AA188" s="9" t="str">
        <f>IF(AND(L188="nd",'DIMENSIONI OP'!E189="",'PRESTAZIONI OP'!E189="",'PARAM FISICI OP'!E189="",Z188="nd"),"nd",
IF(L188="nd","",L188)
&amp;IF('DIMENSIONI OP'!E189="","",IF(L188="nd",'DIMENSIONI OP'!E189,", "&amp;'DIMENSIONI OP'!E189))
&amp;IF('PRESTAZIONI OP'!E189="","",IF(AND(L188="nd",'DIMENSIONI OP'!E189=""),'PRESTAZIONI OP'!E189,", "&amp;'PRESTAZIONI OP'!E189))
&amp;IF('PARAM FISICI OP'!E189="","",IF(AND(L188="nd",'DIMENSIONI OP'!E189="",'PRESTAZIONI OP'!E189=""),'PARAM FISICI OP'!E189,", "&amp;'PARAM FISICI OP'!E189))
&amp;IF(Z188="nd","",IF(AND(L188="nd",'DIMENSIONI OP'!E189="",'PRESTAZIONI OP'!E189="",'PARAM FISICI OP'!E189=""),Z188,", "&amp;Z188)))</f>
        <v>nd</v>
      </c>
      <c r="AB188" s="9" t="s">
        <v>81</v>
      </c>
      <c r="AC188" s="9" t="s">
        <v>81</v>
      </c>
      <c r="AD188" s="9" t="s">
        <v>81</v>
      </c>
      <c r="AE188" s="9" t="s">
        <v>81</v>
      </c>
      <c r="AF188" s="42" t="s">
        <v>81</v>
      </c>
      <c r="AG188" s="42" t="s">
        <v>81</v>
      </c>
      <c r="AH188" s="42" t="s">
        <v>81</v>
      </c>
      <c r="AI188" s="11" t="s">
        <v>81</v>
      </c>
      <c r="AJ188" s="11" t="s">
        <v>81</v>
      </c>
      <c r="AK188" s="11" t="s">
        <v>81</v>
      </c>
      <c r="AL188" s="65" t="s">
        <v>81</v>
      </c>
      <c r="AM188" s="11" t="s">
        <v>577</v>
      </c>
      <c r="AN188" s="24">
        <f>IFERROR(VLOOKUP($B188,[1]Foglio1!$A$6:$D$44904,4,FALSE),"")</f>
        <v>123.06</v>
      </c>
      <c r="AO188" s="11" t="s">
        <v>81</v>
      </c>
      <c r="AP188" s="11" t="s">
        <v>81</v>
      </c>
      <c r="AQ188" s="11" t="s">
        <v>81</v>
      </c>
      <c r="AR188" s="11" t="s">
        <v>81</v>
      </c>
    </row>
    <row r="189" spans="1:44" ht="20.100000000000001" customHeight="1" x14ac:dyDescent="0.25">
      <c r="A189" s="43" t="str">
        <f t="shared" si="12"/>
        <v>L_1C.12.020.0210.j</v>
      </c>
      <c r="B189" s="14" t="str">
        <f>IF(ISBLANK(H189),"",IF(H189="LAVORO","",CLASSI!B190))</f>
        <v/>
      </c>
      <c r="C189" s="14" t="str">
        <f>IF(ISBLANK(H189),"",IF(H189="LAVORO","",VLOOKUP($B189,CLASSI!$B$3:$C$1048576,2,FALSE)))</f>
        <v/>
      </c>
      <c r="D189" s="27" t="str">
        <f t="shared" si="13"/>
        <v/>
      </c>
      <c r="E189" s="27" t="str">
        <f t="shared" si="14"/>
        <v/>
      </c>
      <c r="F189" s="27" t="str">
        <f t="shared" si="15"/>
        <v>CODICE LV</v>
      </c>
      <c r="G189" s="27" t="str">
        <f t="shared" si="16"/>
        <v xml:space="preserve">LAVORO: Posa. Escluso: scavo; piano di appoggio; rinfianco; riempimento.
</v>
      </c>
      <c r="H189" s="9" t="s">
        <v>36</v>
      </c>
      <c r="I189" s="9" t="s">
        <v>169</v>
      </c>
      <c r="J189" s="9" t="s">
        <v>221</v>
      </c>
      <c r="K189" s="64" t="s">
        <v>423</v>
      </c>
      <c r="L189" s="11" t="s">
        <v>81</v>
      </c>
      <c r="M189" s="11" t="s">
        <v>81</v>
      </c>
      <c r="N189" s="11" t="s">
        <v>81</v>
      </c>
      <c r="O189" s="11" t="s">
        <v>81</v>
      </c>
      <c r="P189" s="10" t="str">
        <f>IFERROR(VLOOKUP($B189,[1]Foglio1!$A$6:$D$44904,3,FALSE),"nd")</f>
        <v>nd</v>
      </c>
      <c r="Q189" s="9">
        <v>1</v>
      </c>
      <c r="R189" s="11" t="str">
        <f>IF(H189="LAVORO","nd",IF(VLOOKUP(B189,'DIMENSIONI OP'!A:E,4,FALSE)="","nd",VLOOKUP(B189,'DIMENSIONI OP'!A:E,4,FALSE)))</f>
        <v>nd</v>
      </c>
      <c r="S189" s="9" t="str">
        <f>IF(H189="LAVORO","nd",IF(VLOOKUP(B189,'PRESTAZIONI OP'!A:E,4,FALSE)="","nd",VLOOKUP(B189,'PRESTAZIONI OP'!A:E,4,FALSE)))</f>
        <v>nd</v>
      </c>
      <c r="T189" s="9" t="str">
        <f>IF(H189="LAVORO","nd",IF(VLOOKUP(B189,'PARAM FISICI OP'!A:E,4,FALSE)="","nd",VLOOKUP(B189,'PARAM FISICI OP'!A:E,4,FALSE)))</f>
        <v>nd</v>
      </c>
      <c r="U189" s="11" t="s">
        <v>81</v>
      </c>
      <c r="V189" s="11" t="s">
        <v>419</v>
      </c>
      <c r="W189" s="11" t="s">
        <v>81</v>
      </c>
      <c r="X189" s="11" t="s">
        <v>81</v>
      </c>
      <c r="Y189" s="9" t="s">
        <v>81</v>
      </c>
      <c r="Z189" s="9" t="s">
        <v>81</v>
      </c>
      <c r="AA189" s="9" t="str">
        <f>IF(AND(L189="nd",'DIMENSIONI OP'!E190="",'PRESTAZIONI OP'!E190="",'PARAM FISICI OP'!E190="",Z189="nd"),"nd",
IF(L189="nd","",L189)
&amp;IF('DIMENSIONI OP'!E190="","",IF(L189="nd",'DIMENSIONI OP'!E190,", "&amp;'DIMENSIONI OP'!E190))
&amp;IF('PRESTAZIONI OP'!E190="","",IF(AND(L189="nd",'DIMENSIONI OP'!E190=""),'PRESTAZIONI OP'!E190,", "&amp;'PRESTAZIONI OP'!E190))
&amp;IF('PARAM FISICI OP'!E190="","",IF(AND(L189="nd",'DIMENSIONI OP'!E190="",'PRESTAZIONI OP'!E190=""),'PARAM FISICI OP'!E190,", "&amp;'PARAM FISICI OP'!E190))
&amp;IF(Z189="nd","",IF(AND(L189="nd",'DIMENSIONI OP'!E190="",'PRESTAZIONI OP'!E190="",'PARAM FISICI OP'!E190=""),Z189,", "&amp;Z189)))</f>
        <v>nd</v>
      </c>
      <c r="AB189" s="9" t="s">
        <v>81</v>
      </c>
      <c r="AC189" s="9" t="s">
        <v>81</v>
      </c>
      <c r="AD189" s="9" t="s">
        <v>81</v>
      </c>
      <c r="AE189" s="9" t="s">
        <v>81</v>
      </c>
      <c r="AF189" s="42" t="s">
        <v>81</v>
      </c>
      <c r="AG189" s="42" t="s">
        <v>81</v>
      </c>
      <c r="AH189" s="42" t="s">
        <v>81</v>
      </c>
      <c r="AI189" s="11" t="s">
        <v>81</v>
      </c>
      <c r="AJ189" s="11" t="s">
        <v>81</v>
      </c>
      <c r="AK189" s="11" t="s">
        <v>497</v>
      </c>
      <c r="AL189" s="65" t="s">
        <v>81</v>
      </c>
      <c r="AM189" s="11" t="s">
        <v>81</v>
      </c>
      <c r="AN189" s="24" t="str">
        <f>IFERROR(VLOOKUP($B189,[1]Foglio1!$A$6:$D$44904,4,FALSE),"")</f>
        <v/>
      </c>
      <c r="AO189" s="11" t="s">
        <v>81</v>
      </c>
      <c r="AP189" s="11" t="s">
        <v>81</v>
      </c>
      <c r="AQ189" s="11" t="s">
        <v>81</v>
      </c>
      <c r="AR189" s="11" t="s">
        <v>81</v>
      </c>
    </row>
    <row r="190" spans="1:44" ht="20.100000000000001" customHeight="1" x14ac:dyDescent="0.25">
      <c r="A190" s="43" t="str">
        <f t="shared" si="12"/>
        <v>O_1C.12.020.0210.k</v>
      </c>
      <c r="B190" s="14" t="str">
        <f>IF(ISBLANK(H190),"",IF(H190="LAVORO","",CLASSI!B191))</f>
        <v>1C.12.020.0210.k</v>
      </c>
      <c r="C190" s="14" t="str">
        <f>IF(ISBLANK(H190),"",IF(H190="LAVORO","",VLOOKUP($B190,CLASSI!$B$3:$C$1048576,2,FALSE)))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560 mm</v>
      </c>
      <c r="D190" s="27" t="str">
        <f t="shared" si="13"/>
        <v>CODICE OC</v>
      </c>
      <c r="E190"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560 mm.
LAVORO: Posa. Escluso: scavo; piano di appoggio; rinfianco; riempimento.
</v>
      </c>
      <c r="F190" s="27" t="str">
        <f t="shared" si="15"/>
        <v>CODICE OP</v>
      </c>
      <c r="G190"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560 mm.
</v>
      </c>
      <c r="H190" s="9" t="s">
        <v>35</v>
      </c>
      <c r="I190" s="9" t="s">
        <v>163</v>
      </c>
      <c r="J190" s="9" t="s">
        <v>207</v>
      </c>
      <c r="K190" s="64" t="s">
        <v>419</v>
      </c>
      <c r="L190" s="11" t="s">
        <v>81</v>
      </c>
      <c r="M190" s="11" t="s">
        <v>460</v>
      </c>
      <c r="N190" s="11" t="s">
        <v>429</v>
      </c>
      <c r="O190" s="11" t="s">
        <v>461</v>
      </c>
      <c r="P190" s="10" t="str">
        <f>IFERROR(VLOOKUP($B190,[1]Foglio1!$A$6:$D$44904,3,FALSE),"nd")</f>
        <v>m</v>
      </c>
      <c r="Q190" s="9">
        <v>1</v>
      </c>
      <c r="R190" s="11" t="str">
        <f>IF(H190="LAVORO","nd",IF(VLOOKUP(B190,'DIMENSIONI OP'!A:E,4,FALSE)="","nd",VLOOKUP(B190,'DIMENSIONI OP'!A:E,4,FALSE)))</f>
        <v>nd</v>
      </c>
      <c r="S190" s="9" t="str">
        <f>IF(H190="LAVORO","nd",IF(VLOOKUP(B190,'PRESTAZIONI OP'!A:E,4,FALSE)="","nd",VLOOKUP(B190,'PRESTAZIONI OP'!A:E,4,FALSE)))</f>
        <v>nd</v>
      </c>
      <c r="T190" s="9" t="str">
        <f>IF(H190="LAVORO","nd",IF(VLOOKUP(B190,'PARAM FISICI OP'!A:E,4,FALSE)="","nd",VLOOKUP(B190,'PARAM FISICI OP'!A:E,4,FALSE)))</f>
        <v>nd</v>
      </c>
      <c r="U190" s="11" t="s">
        <v>445</v>
      </c>
      <c r="V190" s="11" t="s">
        <v>578</v>
      </c>
      <c r="W190" s="11" t="s">
        <v>454</v>
      </c>
      <c r="X190" s="11" t="s">
        <v>588</v>
      </c>
      <c r="Y190" s="9" t="s">
        <v>81</v>
      </c>
      <c r="Z190" s="9" t="s">
        <v>81</v>
      </c>
      <c r="AA190" s="9" t="str">
        <f>IF(AND(L190="nd",'DIMENSIONI OP'!E191="",'PRESTAZIONI OP'!E191="",'PARAM FISICI OP'!E191="",Z190="nd"),"nd",
IF(L190="nd","",L190)
&amp;IF('DIMENSIONI OP'!E191="","",IF(L190="nd",'DIMENSIONI OP'!E191,", "&amp;'DIMENSIONI OP'!E191))
&amp;IF('PRESTAZIONI OP'!E191="","",IF(AND(L190="nd",'DIMENSIONI OP'!E191=""),'PRESTAZIONI OP'!E191,", "&amp;'PRESTAZIONI OP'!E191))
&amp;IF('PARAM FISICI OP'!E191="","",IF(AND(L190="nd",'DIMENSIONI OP'!E191="",'PRESTAZIONI OP'!E191=""),'PARAM FISICI OP'!E191,", "&amp;'PARAM FISICI OP'!E191))
&amp;IF(Z190="nd","",IF(AND(L190="nd",'DIMENSIONI OP'!E191="",'PRESTAZIONI OP'!E191="",'PARAM FISICI OP'!E191=""),Z190,", "&amp;Z190)))</f>
        <v>nd</v>
      </c>
      <c r="AB190" s="9" t="s">
        <v>81</v>
      </c>
      <c r="AC190" s="9" t="s">
        <v>81</v>
      </c>
      <c r="AD190" s="9" t="s">
        <v>81</v>
      </c>
      <c r="AE190" s="9" t="s">
        <v>81</v>
      </c>
      <c r="AF190" s="42" t="s">
        <v>81</v>
      </c>
      <c r="AG190" s="42" t="s">
        <v>81</v>
      </c>
      <c r="AH190" s="42" t="s">
        <v>81</v>
      </c>
      <c r="AI190" s="11" t="s">
        <v>81</v>
      </c>
      <c r="AJ190" s="11" t="s">
        <v>81</v>
      </c>
      <c r="AK190" s="11" t="s">
        <v>81</v>
      </c>
      <c r="AL190" s="65" t="s">
        <v>81</v>
      </c>
      <c r="AM190" s="11" t="s">
        <v>577</v>
      </c>
      <c r="AN190" s="24">
        <f>IFERROR(VLOOKUP($B190,[1]Foglio1!$A$6:$D$44904,4,FALSE),"")</f>
        <v>163.19999999999999</v>
      </c>
      <c r="AO190" s="11" t="s">
        <v>81</v>
      </c>
      <c r="AP190" s="11" t="s">
        <v>81</v>
      </c>
      <c r="AQ190" s="11" t="s">
        <v>81</v>
      </c>
      <c r="AR190" s="11" t="s">
        <v>81</v>
      </c>
    </row>
    <row r="191" spans="1:44" ht="20.100000000000001" customHeight="1" x14ac:dyDescent="0.25">
      <c r="A191" s="43" t="str">
        <f t="shared" si="12"/>
        <v>L_1C.12.020.0210.k</v>
      </c>
      <c r="B191" s="14" t="str">
        <f>IF(ISBLANK(H191),"",IF(H191="LAVORO","",CLASSI!B192))</f>
        <v/>
      </c>
      <c r="C191" s="14" t="str">
        <f>IF(ISBLANK(H191),"",IF(H191="LAVORO","",VLOOKUP($B191,CLASSI!$B$3:$C$1048576,2,FALSE)))</f>
        <v/>
      </c>
      <c r="D191" s="27" t="str">
        <f t="shared" si="13"/>
        <v/>
      </c>
      <c r="E191" s="27" t="str">
        <f t="shared" si="14"/>
        <v/>
      </c>
      <c r="F191" s="27" t="str">
        <f t="shared" si="15"/>
        <v>CODICE LV</v>
      </c>
      <c r="G191" s="27" t="str">
        <f t="shared" si="16"/>
        <v xml:space="preserve">LAVORO: Posa. Escluso: scavo; piano di appoggio; rinfianco; riempimento.
</v>
      </c>
      <c r="H191" s="9" t="s">
        <v>36</v>
      </c>
      <c r="I191" s="9" t="s">
        <v>169</v>
      </c>
      <c r="J191" s="9" t="s">
        <v>221</v>
      </c>
      <c r="K191" s="64" t="s">
        <v>423</v>
      </c>
      <c r="L191" s="11" t="s">
        <v>81</v>
      </c>
      <c r="M191" s="11" t="s">
        <v>81</v>
      </c>
      <c r="N191" s="11" t="s">
        <v>81</v>
      </c>
      <c r="O191" s="11" t="s">
        <v>81</v>
      </c>
      <c r="P191" s="10" t="str">
        <f>IFERROR(VLOOKUP($B191,[1]Foglio1!$A$6:$D$44904,3,FALSE),"nd")</f>
        <v>nd</v>
      </c>
      <c r="Q191" s="9">
        <v>1</v>
      </c>
      <c r="R191" s="11" t="str">
        <f>IF(H191="LAVORO","nd",IF(VLOOKUP(B191,'DIMENSIONI OP'!A:E,4,FALSE)="","nd",VLOOKUP(B191,'DIMENSIONI OP'!A:E,4,FALSE)))</f>
        <v>nd</v>
      </c>
      <c r="S191" s="9" t="str">
        <f>IF(H191="LAVORO","nd",IF(VLOOKUP(B191,'PRESTAZIONI OP'!A:E,4,FALSE)="","nd",VLOOKUP(B191,'PRESTAZIONI OP'!A:E,4,FALSE)))</f>
        <v>nd</v>
      </c>
      <c r="T191" s="9" t="str">
        <f>IF(H191="LAVORO","nd",IF(VLOOKUP(B191,'PARAM FISICI OP'!A:E,4,FALSE)="","nd",VLOOKUP(B191,'PARAM FISICI OP'!A:E,4,FALSE)))</f>
        <v>nd</v>
      </c>
      <c r="U191" s="11" t="s">
        <v>81</v>
      </c>
      <c r="V191" s="11" t="s">
        <v>419</v>
      </c>
      <c r="W191" s="11" t="s">
        <v>81</v>
      </c>
      <c r="X191" s="11" t="s">
        <v>81</v>
      </c>
      <c r="Y191" s="9" t="s">
        <v>81</v>
      </c>
      <c r="Z191" s="9" t="s">
        <v>81</v>
      </c>
      <c r="AA191" s="9" t="str">
        <f>IF(AND(L191="nd",'DIMENSIONI OP'!E192="",'PRESTAZIONI OP'!E192="",'PARAM FISICI OP'!E192="",Z191="nd"),"nd",
IF(L191="nd","",L191)
&amp;IF('DIMENSIONI OP'!E192="","",IF(L191="nd",'DIMENSIONI OP'!E192,", "&amp;'DIMENSIONI OP'!E192))
&amp;IF('PRESTAZIONI OP'!E192="","",IF(AND(L191="nd",'DIMENSIONI OP'!E192=""),'PRESTAZIONI OP'!E192,", "&amp;'PRESTAZIONI OP'!E192))
&amp;IF('PARAM FISICI OP'!E192="","",IF(AND(L191="nd",'DIMENSIONI OP'!E192="",'PRESTAZIONI OP'!E192=""),'PARAM FISICI OP'!E192,", "&amp;'PARAM FISICI OP'!E192))
&amp;IF(Z191="nd","",IF(AND(L191="nd",'DIMENSIONI OP'!E192="",'PRESTAZIONI OP'!E192="",'PARAM FISICI OP'!E192=""),Z191,", "&amp;Z191)))</f>
        <v>nd</v>
      </c>
      <c r="AB191" s="9" t="s">
        <v>81</v>
      </c>
      <c r="AC191" s="9" t="s">
        <v>81</v>
      </c>
      <c r="AD191" s="9" t="s">
        <v>81</v>
      </c>
      <c r="AE191" s="9" t="s">
        <v>81</v>
      </c>
      <c r="AF191" s="42" t="s">
        <v>81</v>
      </c>
      <c r="AG191" s="42" t="s">
        <v>81</v>
      </c>
      <c r="AH191" s="42" t="s">
        <v>81</v>
      </c>
      <c r="AI191" s="11" t="s">
        <v>81</v>
      </c>
      <c r="AJ191" s="11" t="s">
        <v>81</v>
      </c>
      <c r="AK191" s="11" t="s">
        <v>497</v>
      </c>
      <c r="AL191" s="65" t="s">
        <v>81</v>
      </c>
      <c r="AM191" s="11" t="s">
        <v>81</v>
      </c>
      <c r="AN191" s="24" t="str">
        <f>IFERROR(VLOOKUP($B191,[1]Foglio1!$A$6:$D$44904,4,FALSE),"")</f>
        <v/>
      </c>
      <c r="AO191" s="11" t="s">
        <v>81</v>
      </c>
      <c r="AP191" s="11" t="s">
        <v>81</v>
      </c>
      <c r="AQ191" s="11" t="s">
        <v>81</v>
      </c>
      <c r="AR191" s="11" t="s">
        <v>81</v>
      </c>
    </row>
    <row r="192" spans="1:44" ht="20.100000000000001" customHeight="1" x14ac:dyDescent="0.25">
      <c r="A192" s="43" t="str">
        <f t="shared" si="12"/>
        <v>O_1C.12.020.0210.l</v>
      </c>
      <c r="B192" s="14" t="str">
        <f>IF(ISBLANK(H192),"",IF(H192="LAVORO","",CLASSI!B193))</f>
        <v>1C.12.020.0210.l</v>
      </c>
      <c r="C192" s="14" t="str">
        <f>IF(ISBLANK(H192),"",IF(H192="LAVORO","",VLOOKUP($B192,CLASSI!$B$3:$C$1048576,2,FALSE)))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630 mm</v>
      </c>
      <c r="D192" s="27" t="str">
        <f t="shared" si="13"/>
        <v>CODICE OC</v>
      </c>
      <c r="E192"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630 mm.
LAVORO: Posa. Escluso: scavo; piano di appoggio; rinfianco; riempimento.
</v>
      </c>
      <c r="F192" s="27" t="str">
        <f t="shared" si="15"/>
        <v>CODICE OP</v>
      </c>
      <c r="G192"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630 mm.
</v>
      </c>
      <c r="H192" s="9" t="s">
        <v>35</v>
      </c>
      <c r="I192" s="9" t="s">
        <v>163</v>
      </c>
      <c r="J192" s="9" t="s">
        <v>207</v>
      </c>
      <c r="K192" s="64" t="s">
        <v>419</v>
      </c>
      <c r="L192" s="11" t="s">
        <v>81</v>
      </c>
      <c r="M192" s="11" t="s">
        <v>460</v>
      </c>
      <c r="N192" s="11" t="s">
        <v>429</v>
      </c>
      <c r="O192" s="11" t="s">
        <v>461</v>
      </c>
      <c r="P192" s="10" t="str">
        <f>IFERROR(VLOOKUP($B192,[1]Foglio1!$A$6:$D$44904,3,FALSE),"nd")</f>
        <v>m</v>
      </c>
      <c r="Q192" s="9">
        <v>1</v>
      </c>
      <c r="R192" s="11" t="str">
        <f>IF(H192="LAVORO","nd",IF(VLOOKUP(B192,'DIMENSIONI OP'!A:E,4,FALSE)="","nd",VLOOKUP(B192,'DIMENSIONI OP'!A:E,4,FALSE)))</f>
        <v>nd</v>
      </c>
      <c r="S192" s="9" t="str">
        <f>IF(H192="LAVORO","nd",IF(VLOOKUP(B192,'PRESTAZIONI OP'!A:E,4,FALSE)="","nd",VLOOKUP(B192,'PRESTAZIONI OP'!A:E,4,FALSE)))</f>
        <v>nd</v>
      </c>
      <c r="T192" s="9" t="str">
        <f>IF(H192="LAVORO","nd",IF(VLOOKUP(B192,'PARAM FISICI OP'!A:E,4,FALSE)="","nd",VLOOKUP(B192,'PARAM FISICI OP'!A:E,4,FALSE)))</f>
        <v>nd</v>
      </c>
      <c r="U192" s="11" t="s">
        <v>445</v>
      </c>
      <c r="V192" s="11" t="s">
        <v>578</v>
      </c>
      <c r="W192" s="11" t="s">
        <v>454</v>
      </c>
      <c r="X192" s="11" t="s">
        <v>589</v>
      </c>
      <c r="Y192" s="9" t="s">
        <v>81</v>
      </c>
      <c r="Z192" s="9" t="s">
        <v>81</v>
      </c>
      <c r="AA192" s="9" t="str">
        <f>IF(AND(L192="nd",'DIMENSIONI OP'!E193="",'PRESTAZIONI OP'!E193="",'PARAM FISICI OP'!E193="",Z192="nd"),"nd",
IF(L192="nd","",L192)
&amp;IF('DIMENSIONI OP'!E193="","",IF(L192="nd",'DIMENSIONI OP'!E193,", "&amp;'DIMENSIONI OP'!E193))
&amp;IF('PRESTAZIONI OP'!E193="","",IF(AND(L192="nd",'DIMENSIONI OP'!E193=""),'PRESTAZIONI OP'!E193,", "&amp;'PRESTAZIONI OP'!E193))
&amp;IF('PARAM FISICI OP'!E193="","",IF(AND(L192="nd",'DIMENSIONI OP'!E193="",'PRESTAZIONI OP'!E193=""),'PARAM FISICI OP'!E193,", "&amp;'PARAM FISICI OP'!E193))
&amp;IF(Z192="nd","",IF(AND(L192="nd",'DIMENSIONI OP'!E193="",'PRESTAZIONI OP'!E193="",'PARAM FISICI OP'!E193=""),Z192,", "&amp;Z192)))</f>
        <v>nd</v>
      </c>
      <c r="AB192" s="9" t="s">
        <v>81</v>
      </c>
      <c r="AC192" s="9" t="s">
        <v>81</v>
      </c>
      <c r="AD192" s="9" t="s">
        <v>81</v>
      </c>
      <c r="AE192" s="9" t="s">
        <v>81</v>
      </c>
      <c r="AF192" s="42" t="s">
        <v>81</v>
      </c>
      <c r="AG192" s="42" t="s">
        <v>81</v>
      </c>
      <c r="AH192" s="42" t="s">
        <v>81</v>
      </c>
      <c r="AI192" s="11" t="s">
        <v>81</v>
      </c>
      <c r="AJ192" s="11" t="s">
        <v>81</v>
      </c>
      <c r="AK192" s="11" t="s">
        <v>81</v>
      </c>
      <c r="AL192" s="65" t="s">
        <v>81</v>
      </c>
      <c r="AM192" s="11" t="s">
        <v>577</v>
      </c>
      <c r="AN192" s="24">
        <f>IFERROR(VLOOKUP($B192,[1]Foglio1!$A$6:$D$44904,4,FALSE),"")</f>
        <v>194.9</v>
      </c>
      <c r="AO192" s="11" t="s">
        <v>81</v>
      </c>
      <c r="AP192" s="11" t="s">
        <v>81</v>
      </c>
      <c r="AQ192" s="11" t="s">
        <v>81</v>
      </c>
      <c r="AR192" s="11" t="s">
        <v>81</v>
      </c>
    </row>
    <row r="193" spans="1:44" ht="20.100000000000001" customHeight="1" x14ac:dyDescent="0.25">
      <c r="A193" s="43" t="str">
        <f t="shared" si="12"/>
        <v>L_1C.12.020.0210.l</v>
      </c>
      <c r="B193" s="14" t="str">
        <f>IF(ISBLANK(H193),"",IF(H193="LAVORO","",CLASSI!B194))</f>
        <v/>
      </c>
      <c r="C193" s="14" t="str">
        <f>IF(ISBLANK(H193),"",IF(H193="LAVORO","",VLOOKUP($B193,CLASSI!$B$3:$C$1048576,2,FALSE)))</f>
        <v/>
      </c>
      <c r="D193" s="27" t="str">
        <f t="shared" si="13"/>
        <v/>
      </c>
      <c r="E193" s="27" t="str">
        <f t="shared" si="14"/>
        <v/>
      </c>
      <c r="F193" s="27" t="str">
        <f t="shared" si="15"/>
        <v>CODICE LV</v>
      </c>
      <c r="G193" s="27" t="str">
        <f t="shared" si="16"/>
        <v xml:space="preserve">LAVORO: Posa. Escluso: scavo; piano di appoggio; rinfianco; riempimento.
</v>
      </c>
      <c r="H193" s="9" t="s">
        <v>36</v>
      </c>
      <c r="I193" s="9" t="s">
        <v>169</v>
      </c>
      <c r="J193" s="9" t="s">
        <v>221</v>
      </c>
      <c r="K193" s="64" t="s">
        <v>423</v>
      </c>
      <c r="L193" s="11" t="s">
        <v>81</v>
      </c>
      <c r="M193" s="11" t="s">
        <v>81</v>
      </c>
      <c r="N193" s="11" t="s">
        <v>81</v>
      </c>
      <c r="O193" s="11" t="s">
        <v>81</v>
      </c>
      <c r="P193" s="10" t="str">
        <f>IFERROR(VLOOKUP($B193,[1]Foglio1!$A$6:$D$44904,3,FALSE),"nd")</f>
        <v>nd</v>
      </c>
      <c r="Q193" s="9">
        <v>1</v>
      </c>
      <c r="R193" s="11" t="str">
        <f>IF(H193="LAVORO","nd",IF(VLOOKUP(B193,'DIMENSIONI OP'!A:E,4,FALSE)="","nd",VLOOKUP(B193,'DIMENSIONI OP'!A:E,4,FALSE)))</f>
        <v>nd</v>
      </c>
      <c r="S193" s="9" t="str">
        <f>IF(H193="LAVORO","nd",IF(VLOOKUP(B193,'PRESTAZIONI OP'!A:E,4,FALSE)="","nd",VLOOKUP(B193,'PRESTAZIONI OP'!A:E,4,FALSE)))</f>
        <v>nd</v>
      </c>
      <c r="T193" s="9" t="str">
        <f>IF(H193="LAVORO","nd",IF(VLOOKUP(B193,'PARAM FISICI OP'!A:E,4,FALSE)="","nd",VLOOKUP(B193,'PARAM FISICI OP'!A:E,4,FALSE)))</f>
        <v>nd</v>
      </c>
      <c r="U193" s="11" t="s">
        <v>81</v>
      </c>
      <c r="V193" s="11" t="s">
        <v>419</v>
      </c>
      <c r="W193" s="11" t="s">
        <v>81</v>
      </c>
      <c r="X193" s="11" t="s">
        <v>81</v>
      </c>
      <c r="Y193" s="9" t="s">
        <v>81</v>
      </c>
      <c r="Z193" s="9" t="s">
        <v>81</v>
      </c>
      <c r="AA193" s="9" t="str">
        <f>IF(AND(L193="nd",'DIMENSIONI OP'!E194="",'PRESTAZIONI OP'!E194="",'PARAM FISICI OP'!E194="",Z193="nd"),"nd",
IF(L193="nd","",L193)
&amp;IF('DIMENSIONI OP'!E194="","",IF(L193="nd",'DIMENSIONI OP'!E194,", "&amp;'DIMENSIONI OP'!E194))
&amp;IF('PRESTAZIONI OP'!E194="","",IF(AND(L193="nd",'DIMENSIONI OP'!E194=""),'PRESTAZIONI OP'!E194,", "&amp;'PRESTAZIONI OP'!E194))
&amp;IF('PARAM FISICI OP'!E194="","",IF(AND(L193="nd",'DIMENSIONI OP'!E194="",'PRESTAZIONI OP'!E194=""),'PARAM FISICI OP'!E194,", "&amp;'PARAM FISICI OP'!E194))
&amp;IF(Z193="nd","",IF(AND(L193="nd",'DIMENSIONI OP'!E194="",'PRESTAZIONI OP'!E194="",'PARAM FISICI OP'!E194=""),Z193,", "&amp;Z193)))</f>
        <v>nd</v>
      </c>
      <c r="AB193" s="9" t="s">
        <v>81</v>
      </c>
      <c r="AC193" s="9" t="s">
        <v>81</v>
      </c>
      <c r="AD193" s="9" t="s">
        <v>81</v>
      </c>
      <c r="AE193" s="9" t="s">
        <v>81</v>
      </c>
      <c r="AF193" s="42" t="s">
        <v>81</v>
      </c>
      <c r="AG193" s="42" t="s">
        <v>81</v>
      </c>
      <c r="AH193" s="42" t="s">
        <v>81</v>
      </c>
      <c r="AI193" s="11" t="s">
        <v>81</v>
      </c>
      <c r="AJ193" s="11" t="s">
        <v>81</v>
      </c>
      <c r="AK193" s="11" t="s">
        <v>497</v>
      </c>
      <c r="AL193" s="65" t="s">
        <v>81</v>
      </c>
      <c r="AM193" s="11" t="s">
        <v>81</v>
      </c>
      <c r="AN193" s="24" t="str">
        <f>IFERROR(VLOOKUP($B193,[1]Foglio1!$A$6:$D$44904,4,FALSE),"")</f>
        <v/>
      </c>
      <c r="AO193" s="11" t="s">
        <v>81</v>
      </c>
      <c r="AP193" s="11" t="s">
        <v>81</v>
      </c>
      <c r="AQ193" s="11" t="s">
        <v>81</v>
      </c>
      <c r="AR193" s="11" t="s">
        <v>81</v>
      </c>
    </row>
    <row r="194" spans="1:44" ht="20.100000000000001" customHeight="1" x14ac:dyDescent="0.25">
      <c r="A194" s="43" t="str">
        <f t="shared" si="12"/>
        <v>O_1C.12.020.0210.m</v>
      </c>
      <c r="B194" s="14" t="str">
        <f>IF(ISBLANK(H194),"",IF(H194="LAVORO","",CLASSI!B195))</f>
        <v>1C.12.020.0210.m</v>
      </c>
      <c r="C194" s="14" t="str">
        <f>IF(ISBLANK(H194),"",IF(H194="LAVORO","",VLOOKUP($B194,CLASSI!$B$3:$C$1048576,2,FALSE)))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710 mm</v>
      </c>
      <c r="D194" s="27" t="str">
        <f t="shared" si="13"/>
        <v>CODICE OC</v>
      </c>
      <c r="E194" s="27" t="str">
        <f t="shared" si="14"/>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710 mm.
LAVORO: Posa. Escluso: scavo; piano di appoggio; rinfianco; riempimento.
</v>
      </c>
      <c r="F194" s="27" t="str">
        <f t="shared" si="15"/>
        <v>CODICE OP</v>
      </c>
      <c r="G194" s="27" t="str">
        <f t="shared" si="16"/>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710 mm.
</v>
      </c>
      <c r="H194" s="9" t="s">
        <v>35</v>
      </c>
      <c r="I194" s="9" t="s">
        <v>163</v>
      </c>
      <c r="J194" s="9" t="s">
        <v>207</v>
      </c>
      <c r="K194" s="64" t="s">
        <v>419</v>
      </c>
      <c r="L194" s="11" t="s">
        <v>81</v>
      </c>
      <c r="M194" s="11" t="s">
        <v>460</v>
      </c>
      <c r="N194" s="11" t="s">
        <v>429</v>
      </c>
      <c r="O194" s="11" t="s">
        <v>461</v>
      </c>
      <c r="P194" s="10" t="str">
        <f>IFERROR(VLOOKUP($B194,[1]Foglio1!$A$6:$D$44904,3,FALSE),"nd")</f>
        <v>m</v>
      </c>
      <c r="Q194" s="9">
        <v>1</v>
      </c>
      <c r="R194" s="11" t="str">
        <f>IF(H194="LAVORO","nd",IF(VLOOKUP(B194,'DIMENSIONI OP'!A:E,4,FALSE)="","nd",VLOOKUP(B194,'DIMENSIONI OP'!A:E,4,FALSE)))</f>
        <v>nd</v>
      </c>
      <c r="S194" s="9" t="str">
        <f>IF(H194="LAVORO","nd",IF(VLOOKUP(B194,'PRESTAZIONI OP'!A:E,4,FALSE)="","nd",VLOOKUP(B194,'PRESTAZIONI OP'!A:E,4,FALSE)))</f>
        <v>nd</v>
      </c>
      <c r="T194" s="9" t="str">
        <f>IF(H194="LAVORO","nd",IF(VLOOKUP(B194,'PARAM FISICI OP'!A:E,4,FALSE)="","nd",VLOOKUP(B194,'PARAM FISICI OP'!A:E,4,FALSE)))</f>
        <v>nd</v>
      </c>
      <c r="U194" s="11" t="s">
        <v>445</v>
      </c>
      <c r="V194" s="11" t="s">
        <v>578</v>
      </c>
      <c r="W194" s="11" t="s">
        <v>454</v>
      </c>
      <c r="X194" s="11" t="s">
        <v>590</v>
      </c>
      <c r="Y194" s="9" t="s">
        <v>81</v>
      </c>
      <c r="Z194" s="9" t="s">
        <v>81</v>
      </c>
      <c r="AA194" s="9" t="str">
        <f>IF(AND(L194="nd",'DIMENSIONI OP'!E195="",'PRESTAZIONI OP'!E195="",'PARAM FISICI OP'!E195="",Z194="nd"),"nd",
IF(L194="nd","",L194)
&amp;IF('DIMENSIONI OP'!E195="","",IF(L194="nd",'DIMENSIONI OP'!E195,", "&amp;'DIMENSIONI OP'!E195))
&amp;IF('PRESTAZIONI OP'!E195="","",IF(AND(L194="nd",'DIMENSIONI OP'!E195=""),'PRESTAZIONI OP'!E195,", "&amp;'PRESTAZIONI OP'!E195))
&amp;IF('PARAM FISICI OP'!E195="","",IF(AND(L194="nd",'DIMENSIONI OP'!E195="",'PRESTAZIONI OP'!E195=""),'PARAM FISICI OP'!E195,", "&amp;'PARAM FISICI OP'!E195))
&amp;IF(Z194="nd","",IF(AND(L194="nd",'DIMENSIONI OP'!E195="",'PRESTAZIONI OP'!E195="",'PARAM FISICI OP'!E195=""),Z194,", "&amp;Z194)))</f>
        <v>nd</v>
      </c>
      <c r="AB194" s="9" t="s">
        <v>81</v>
      </c>
      <c r="AC194" s="9" t="s">
        <v>81</v>
      </c>
      <c r="AD194" s="9" t="s">
        <v>81</v>
      </c>
      <c r="AE194" s="9" t="s">
        <v>81</v>
      </c>
      <c r="AF194" s="42" t="s">
        <v>81</v>
      </c>
      <c r="AG194" s="42" t="s">
        <v>81</v>
      </c>
      <c r="AH194" s="42" t="s">
        <v>81</v>
      </c>
      <c r="AI194" s="11" t="s">
        <v>81</v>
      </c>
      <c r="AJ194" s="11" t="s">
        <v>81</v>
      </c>
      <c r="AK194" s="11" t="s">
        <v>81</v>
      </c>
      <c r="AL194" s="65" t="s">
        <v>81</v>
      </c>
      <c r="AM194" s="11" t="s">
        <v>577</v>
      </c>
      <c r="AN194" s="24">
        <f>IFERROR(VLOOKUP($B194,[1]Foglio1!$A$6:$D$44904,4,FALSE),"")</f>
        <v>258.56</v>
      </c>
      <c r="AO194" s="11" t="s">
        <v>81</v>
      </c>
      <c r="AP194" s="11" t="s">
        <v>81</v>
      </c>
      <c r="AQ194" s="11" t="s">
        <v>81</v>
      </c>
      <c r="AR194" s="11" t="s">
        <v>81</v>
      </c>
    </row>
    <row r="195" spans="1:44" ht="20.100000000000001" customHeight="1" x14ac:dyDescent="0.25">
      <c r="A195" s="43" t="str">
        <f t="shared" ref="A195:A258" si="17">MID(H195,1,1)&amp;"_"&amp;IF(H195="OPERA",B195,B194)</f>
        <v>L_1C.12.020.0210.m</v>
      </c>
      <c r="B195" s="14" t="str">
        <f>IF(ISBLANK(H195),"",IF(H195="LAVORO","",CLASSI!B196))</f>
        <v/>
      </c>
      <c r="C195" s="14" t="str">
        <f>IF(ISBLANK(H195),"",IF(H195="LAVORO","",VLOOKUP($B195,CLASSI!$B$3:$C$1048576,2,FALSE)))</f>
        <v/>
      </c>
      <c r="D195" s="27" t="str">
        <f t="shared" si="13"/>
        <v/>
      </c>
      <c r="E195" s="27" t="str">
        <f t="shared" si="14"/>
        <v/>
      </c>
      <c r="F195" s="27" t="str">
        <f t="shared" si="15"/>
        <v>CODICE LV</v>
      </c>
      <c r="G195" s="27" t="str">
        <f t="shared" si="16"/>
        <v xml:space="preserve">LAVORO: Posa. Escluso: scavo; piano di appoggio; rinfianco; riempimento.
</v>
      </c>
      <c r="H195" s="9" t="s">
        <v>36</v>
      </c>
      <c r="I195" s="9" t="s">
        <v>169</v>
      </c>
      <c r="J195" s="9" t="s">
        <v>221</v>
      </c>
      <c r="K195" s="64" t="s">
        <v>423</v>
      </c>
      <c r="L195" s="11" t="s">
        <v>81</v>
      </c>
      <c r="M195" s="11" t="s">
        <v>81</v>
      </c>
      <c r="N195" s="11" t="s">
        <v>81</v>
      </c>
      <c r="O195" s="11" t="s">
        <v>81</v>
      </c>
      <c r="P195" s="10" t="str">
        <f>IFERROR(VLOOKUP($B195,[1]Foglio1!$A$6:$D$44904,3,FALSE),"nd")</f>
        <v>nd</v>
      </c>
      <c r="Q195" s="9">
        <v>1</v>
      </c>
      <c r="R195" s="11" t="str">
        <f>IF(H195="LAVORO","nd",IF(VLOOKUP(B195,'DIMENSIONI OP'!A:E,4,FALSE)="","nd",VLOOKUP(B195,'DIMENSIONI OP'!A:E,4,FALSE)))</f>
        <v>nd</v>
      </c>
      <c r="S195" s="9" t="str">
        <f>IF(H195="LAVORO","nd",IF(VLOOKUP(B195,'PRESTAZIONI OP'!A:E,4,FALSE)="","nd",VLOOKUP(B195,'PRESTAZIONI OP'!A:E,4,FALSE)))</f>
        <v>nd</v>
      </c>
      <c r="T195" s="9" t="str">
        <f>IF(H195="LAVORO","nd",IF(VLOOKUP(B195,'PARAM FISICI OP'!A:E,4,FALSE)="","nd",VLOOKUP(B195,'PARAM FISICI OP'!A:E,4,FALSE)))</f>
        <v>nd</v>
      </c>
      <c r="U195" s="11" t="s">
        <v>81</v>
      </c>
      <c r="V195" s="11" t="s">
        <v>419</v>
      </c>
      <c r="W195" s="11" t="s">
        <v>81</v>
      </c>
      <c r="X195" s="11" t="s">
        <v>81</v>
      </c>
      <c r="Y195" s="9" t="s">
        <v>81</v>
      </c>
      <c r="Z195" s="9" t="s">
        <v>81</v>
      </c>
      <c r="AA195" s="9" t="str">
        <f>IF(AND(L195="nd",'DIMENSIONI OP'!E196="",'PRESTAZIONI OP'!E196="",'PARAM FISICI OP'!E196="",Z195="nd"),"nd",
IF(L195="nd","",L195)
&amp;IF('DIMENSIONI OP'!E196="","",IF(L195="nd",'DIMENSIONI OP'!E196,", "&amp;'DIMENSIONI OP'!E196))
&amp;IF('PRESTAZIONI OP'!E196="","",IF(AND(L195="nd",'DIMENSIONI OP'!E196=""),'PRESTAZIONI OP'!E196,", "&amp;'PRESTAZIONI OP'!E196))
&amp;IF('PARAM FISICI OP'!E196="","",IF(AND(L195="nd",'DIMENSIONI OP'!E196="",'PRESTAZIONI OP'!E196=""),'PARAM FISICI OP'!E196,", "&amp;'PARAM FISICI OP'!E196))
&amp;IF(Z195="nd","",IF(AND(L195="nd",'DIMENSIONI OP'!E196="",'PRESTAZIONI OP'!E196="",'PARAM FISICI OP'!E196=""),Z195,", "&amp;Z195)))</f>
        <v>nd</v>
      </c>
      <c r="AB195" s="9" t="s">
        <v>81</v>
      </c>
      <c r="AC195" s="9" t="s">
        <v>81</v>
      </c>
      <c r="AD195" s="9" t="s">
        <v>81</v>
      </c>
      <c r="AE195" s="9" t="s">
        <v>81</v>
      </c>
      <c r="AF195" s="42" t="s">
        <v>81</v>
      </c>
      <c r="AG195" s="42" t="s">
        <v>81</v>
      </c>
      <c r="AH195" s="42" t="s">
        <v>81</v>
      </c>
      <c r="AI195" s="11" t="s">
        <v>81</v>
      </c>
      <c r="AJ195" s="11" t="s">
        <v>81</v>
      </c>
      <c r="AK195" s="11" t="s">
        <v>497</v>
      </c>
      <c r="AL195" s="65" t="s">
        <v>81</v>
      </c>
      <c r="AM195" s="11" t="s">
        <v>81</v>
      </c>
      <c r="AN195" s="24" t="str">
        <f>IFERROR(VLOOKUP($B195,[1]Foglio1!$A$6:$D$44904,4,FALSE),"")</f>
        <v/>
      </c>
      <c r="AO195" s="11" t="s">
        <v>81</v>
      </c>
      <c r="AP195" s="11" t="s">
        <v>81</v>
      </c>
      <c r="AQ195" s="11" t="s">
        <v>81</v>
      </c>
      <c r="AR195" s="11" t="s">
        <v>81</v>
      </c>
    </row>
    <row r="196" spans="1:44" ht="20.100000000000001" customHeight="1" x14ac:dyDescent="0.25">
      <c r="A196" s="43" t="str">
        <f t="shared" si="17"/>
        <v>O_1C.12.020.0210.n</v>
      </c>
      <c r="B196" s="14" t="str">
        <f>IF(ISBLANK(H196),"",IF(H196="LAVORO","",CLASSI!B197))</f>
        <v>1C.12.020.0210.n</v>
      </c>
      <c r="C196" s="14" t="str">
        <f>IF(ISBLANK(H196),"",IF(H196="LAVORO","",VLOOKUP($B196,CLASSI!$B$3:$C$1048576,2,FALSE)))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800 mm</v>
      </c>
      <c r="D196" s="27" t="str">
        <f t="shared" ref="D196:D259" si="18">IF(ISBLANK(H196),"",IF(H196="LAVORO","","CODICE OC"))</f>
        <v>CODICE OC</v>
      </c>
      <c r="E196" s="27" t="str">
        <f t="shared" ref="E196:E259" si="19">IF(ISBLANK(H196),"",
IF($H196="LAVORO","",IF(ISBLANK($H196),"",
_xlfn.CONCAT($H196,": ",
REPLACE(($K196),1,1,UPPER(LEFT($K196,1))),
IF($M196="nd","",IF($M196="generico","",", "&amp;($M196))),
IF($N196="nd","",IF($N196="generico",""," in "&amp;($N196))),
IF($O196="nd","",IF($O196="generico","",", finitura "&amp;($O196))),
IF($U196="nd","",IF($U196="generico","",", funzione "&amp;($U196))),
IF($H196="LAVORO","",IF($V196="nd","",", per "&amp;($V196))),
IF($R196="nd","",IF($R196="generico","","; "&amp;$R196)),
IF($S196="nd","",IF($S196="generico","","; "&amp;$S196)),
IF($T196="nd","",IF($T196="generico","","; "&amp;$T196)),
IF($W196="nd","",IF($W196="generico","","; "&amp;($W196))),
IF($AJ196="nd","",". "&amp;"Incluso: "&amp;($AJ196)),
IF($AK196="nd","",". "&amp;"Escluso: "&amp;($AK196)),
".",
CHAR(10),
IF(AND($X196="nd",$Y196="nd"),"", "COMPONENTI: "&amp;
IF($X196="nd",$Y196&amp;".",
($X196)&amp;IF($Y196="nd",".",(", "&amp;($Y196)&amp;".")))),
CHAR(10),
$H197,": ",
REPLACE(($K197),1,1,UPPER(LEFT($K197,1))),
IF($M197="nd","","in "&amp;($M197)),
IF($AJ197="nd","",". "&amp;"Incluso: "&amp;($AJ197)),
IF($AK197="nd","",". "&amp;"Escluso: "&amp;($AK197)),
".",
CHAR(10),
IF(AND($AL196="nd",$AL197="nd"),"",$AL$1&amp;": "&amp;
IF($AL196="nd","",($AL196))&amp;
IF($AL197="nd",".",IF($AL196="nd",($AL197)&amp;".",", "&amp;($AL197)&amp;".")))))))</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800 mm.
LAVORO: Posa. Escluso: scavo; piano di appoggio; rinfianco; riempimento.
</v>
      </c>
      <c r="F196" s="27" t="str">
        <f t="shared" ref="F196:F259" si="20">IF(ISBLANK(H196),"",IF(H196="LAVORO","CODICE LV","CODICE OP"))</f>
        <v>CODICE OP</v>
      </c>
      <c r="G196" s="27" t="str">
        <f t="shared" ref="G196:G259" si="21">IF(ISBLANK(H196),"",
IF($H196="LAVORO",
_xlfn.CONCAT($H196,": ",
REPLACE(($K196),1,1,UPPER(LEFT($K196,1))),
IF($M196="nd","",", "&amp;($M196)),
IF($AJ196="nd","",". "&amp;"Incluso: "&amp;($AJ196)),
IF($AK196="nd","",". "&amp;"Escluso: "&amp;($AK196)),
".",
CHAR(10),
IF($AL196="nd","",$AL$1&amp;": "&amp;($AL196)&amp;".")),
_xlfn.CONCAT($H196,": ",
REPLACE(($K196),1,1,UPPER(LEFT($K196,1))),
IF($M196="nd","",IF($M196="generico","",", "&amp;($M196))),
IF($N196="nd","",IF($N196="generico",""," in "&amp;($N196))),
IF($O196="nd","",IF($O196="generico","",", finitura "&amp;($O196))),
IF($U196="nd","",IF($U196="generico","",", funzione "&amp;($U196))),
IF($H196="LAVORO","",IF($V196="nd","",", per "&amp;($V196))),
IF($R196="nd","",IF($R196="generico","","; "&amp;$R196)),
IF($S196="nd","",IF($S196="generico","","; "&amp;$S196)),
IF($T196="nd","",IF($T196="generico","","; "&amp;$T196)),
IF($W196="nd","",IF($W196="generico","","; "&amp;($W196))),
IF($AJ196="nd","",". "&amp;"Incluso: "&amp;($AJ196)),
IF($AK196="nd","",". "&amp;"Escluso: "&amp;($AK196)),
".",
CHAR(10),
IF(AND($X196="nd",$Y196="nd"),"", "COMPONENTI: "&amp;
IF($X196="nd",$Y196&amp;".",
($X196)&amp;IF($Y196="nd",".",(", "&amp;($Y196)&amp;".")))),
CHAR(10),
IF($AL196="nd","",$AL$1&amp;": "&amp;($AL196)&amp;"."))))</f>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800 mm.
</v>
      </c>
      <c r="H196" s="9" t="s">
        <v>35</v>
      </c>
      <c r="I196" s="9" t="s">
        <v>163</v>
      </c>
      <c r="J196" s="9" t="s">
        <v>207</v>
      </c>
      <c r="K196" s="64" t="s">
        <v>419</v>
      </c>
      <c r="L196" s="11" t="s">
        <v>81</v>
      </c>
      <c r="M196" s="11" t="s">
        <v>460</v>
      </c>
      <c r="N196" s="11" t="s">
        <v>429</v>
      </c>
      <c r="O196" s="11" t="s">
        <v>461</v>
      </c>
      <c r="P196" s="10" t="str">
        <f>IFERROR(VLOOKUP($B196,[1]Foglio1!$A$6:$D$44904,3,FALSE),"nd")</f>
        <v>m</v>
      </c>
      <c r="Q196" s="9">
        <v>1</v>
      </c>
      <c r="R196" s="11" t="str">
        <f>IF(H196="LAVORO","nd",IF(VLOOKUP(B196,'DIMENSIONI OP'!A:E,4,FALSE)="","nd",VLOOKUP(B196,'DIMENSIONI OP'!A:E,4,FALSE)))</f>
        <v>nd</v>
      </c>
      <c r="S196" s="9" t="str">
        <f>IF(H196="LAVORO","nd",IF(VLOOKUP(B196,'PRESTAZIONI OP'!A:E,4,FALSE)="","nd",VLOOKUP(B196,'PRESTAZIONI OP'!A:E,4,FALSE)))</f>
        <v>nd</v>
      </c>
      <c r="T196" s="9" t="str">
        <f>IF(H196="LAVORO","nd",IF(VLOOKUP(B196,'PARAM FISICI OP'!A:E,4,FALSE)="","nd",VLOOKUP(B196,'PARAM FISICI OP'!A:E,4,FALSE)))</f>
        <v>nd</v>
      </c>
      <c r="U196" s="11" t="s">
        <v>445</v>
      </c>
      <c r="V196" s="11" t="s">
        <v>578</v>
      </c>
      <c r="W196" s="11" t="s">
        <v>454</v>
      </c>
      <c r="X196" s="11" t="s">
        <v>591</v>
      </c>
      <c r="Y196" s="9" t="s">
        <v>81</v>
      </c>
      <c r="Z196" s="9" t="s">
        <v>81</v>
      </c>
      <c r="AA196" s="9" t="str">
        <f>IF(AND(L196="nd",'DIMENSIONI OP'!E197="",'PRESTAZIONI OP'!E197="",'PARAM FISICI OP'!E197="",Z196="nd"),"nd",
IF(L196="nd","",L196)
&amp;IF('DIMENSIONI OP'!E197="","",IF(L196="nd",'DIMENSIONI OP'!E197,", "&amp;'DIMENSIONI OP'!E197))
&amp;IF('PRESTAZIONI OP'!E197="","",IF(AND(L196="nd",'DIMENSIONI OP'!E197=""),'PRESTAZIONI OP'!E197,", "&amp;'PRESTAZIONI OP'!E197))
&amp;IF('PARAM FISICI OP'!E197="","",IF(AND(L196="nd",'DIMENSIONI OP'!E197="",'PRESTAZIONI OP'!E197=""),'PARAM FISICI OP'!E197,", "&amp;'PARAM FISICI OP'!E197))
&amp;IF(Z196="nd","",IF(AND(L196="nd",'DIMENSIONI OP'!E197="",'PRESTAZIONI OP'!E197="",'PARAM FISICI OP'!E197=""),Z196,", "&amp;Z196)))</f>
        <v>nd</v>
      </c>
      <c r="AB196" s="9" t="s">
        <v>81</v>
      </c>
      <c r="AC196" s="9" t="s">
        <v>81</v>
      </c>
      <c r="AD196" s="9" t="s">
        <v>81</v>
      </c>
      <c r="AE196" s="9" t="s">
        <v>81</v>
      </c>
      <c r="AF196" s="42" t="s">
        <v>81</v>
      </c>
      <c r="AG196" s="42" t="s">
        <v>81</v>
      </c>
      <c r="AH196" s="42" t="s">
        <v>81</v>
      </c>
      <c r="AI196" s="11" t="s">
        <v>81</v>
      </c>
      <c r="AJ196" s="11" t="s">
        <v>81</v>
      </c>
      <c r="AK196" s="11" t="s">
        <v>81</v>
      </c>
      <c r="AL196" s="65" t="s">
        <v>81</v>
      </c>
      <c r="AM196" s="11" t="s">
        <v>577</v>
      </c>
      <c r="AN196" s="24">
        <f>IFERROR(VLOOKUP($B196,[1]Foglio1!$A$6:$D$44904,4,FALSE),"")</f>
        <v>310.41000000000003</v>
      </c>
      <c r="AO196" s="11" t="s">
        <v>81</v>
      </c>
      <c r="AP196" s="11" t="s">
        <v>81</v>
      </c>
      <c r="AQ196" s="11" t="s">
        <v>81</v>
      </c>
      <c r="AR196" s="11" t="s">
        <v>81</v>
      </c>
    </row>
    <row r="197" spans="1:44" ht="20.100000000000001" customHeight="1" x14ac:dyDescent="0.25">
      <c r="A197" s="43" t="str">
        <f t="shared" si="17"/>
        <v>L_1C.12.020.0210.n</v>
      </c>
      <c r="B197" s="14" t="str">
        <f>IF(ISBLANK(H197),"",IF(H197="LAVORO","",CLASSI!B198))</f>
        <v/>
      </c>
      <c r="C197" s="14" t="str">
        <f>IF(ISBLANK(H197),"",IF(H197="LAVORO","",VLOOKUP($B197,CLASSI!$B$3:$C$1048576,2,FALSE)))</f>
        <v/>
      </c>
      <c r="D197" s="27" t="str">
        <f t="shared" si="18"/>
        <v/>
      </c>
      <c r="E197" s="27" t="str">
        <f t="shared" si="19"/>
        <v/>
      </c>
      <c r="F197" s="27" t="str">
        <f t="shared" si="20"/>
        <v>CODICE LV</v>
      </c>
      <c r="G197" s="27" t="str">
        <f t="shared" si="21"/>
        <v xml:space="preserve">LAVORO: Posa. Escluso: scavo; piano di appoggio; rinfianco; riempimento.
</v>
      </c>
      <c r="H197" s="9" t="s">
        <v>36</v>
      </c>
      <c r="I197" s="9" t="s">
        <v>169</v>
      </c>
      <c r="J197" s="9" t="s">
        <v>221</v>
      </c>
      <c r="K197" s="64" t="s">
        <v>423</v>
      </c>
      <c r="L197" s="11" t="s">
        <v>81</v>
      </c>
      <c r="M197" s="11" t="s">
        <v>81</v>
      </c>
      <c r="N197" s="11" t="s">
        <v>81</v>
      </c>
      <c r="O197" s="11" t="s">
        <v>81</v>
      </c>
      <c r="P197" s="10" t="str">
        <f>IFERROR(VLOOKUP($B197,[1]Foglio1!$A$6:$D$44904,3,FALSE),"nd")</f>
        <v>nd</v>
      </c>
      <c r="Q197" s="9">
        <v>1</v>
      </c>
      <c r="R197" s="11" t="str">
        <f>IF(H197="LAVORO","nd",IF(VLOOKUP(B197,'DIMENSIONI OP'!A:E,4,FALSE)="","nd",VLOOKUP(B197,'DIMENSIONI OP'!A:E,4,FALSE)))</f>
        <v>nd</v>
      </c>
      <c r="S197" s="9" t="str">
        <f>IF(H197="LAVORO","nd",IF(VLOOKUP(B197,'PRESTAZIONI OP'!A:E,4,FALSE)="","nd",VLOOKUP(B197,'PRESTAZIONI OP'!A:E,4,FALSE)))</f>
        <v>nd</v>
      </c>
      <c r="T197" s="9" t="str">
        <f>IF(H197="LAVORO","nd",IF(VLOOKUP(B197,'PARAM FISICI OP'!A:E,4,FALSE)="","nd",VLOOKUP(B197,'PARAM FISICI OP'!A:E,4,FALSE)))</f>
        <v>nd</v>
      </c>
      <c r="U197" s="11" t="s">
        <v>81</v>
      </c>
      <c r="V197" s="11" t="s">
        <v>419</v>
      </c>
      <c r="W197" s="11" t="s">
        <v>81</v>
      </c>
      <c r="X197" s="11" t="s">
        <v>81</v>
      </c>
      <c r="Y197" s="9" t="s">
        <v>81</v>
      </c>
      <c r="Z197" s="9" t="s">
        <v>81</v>
      </c>
      <c r="AA197" s="9" t="str">
        <f>IF(AND(L197="nd",'DIMENSIONI OP'!E198="",'PRESTAZIONI OP'!E198="",'PARAM FISICI OP'!E198="",Z197="nd"),"nd",
IF(L197="nd","",L197)
&amp;IF('DIMENSIONI OP'!E198="","",IF(L197="nd",'DIMENSIONI OP'!E198,", "&amp;'DIMENSIONI OP'!E198))
&amp;IF('PRESTAZIONI OP'!E198="","",IF(AND(L197="nd",'DIMENSIONI OP'!E198=""),'PRESTAZIONI OP'!E198,", "&amp;'PRESTAZIONI OP'!E198))
&amp;IF('PARAM FISICI OP'!E198="","",IF(AND(L197="nd",'DIMENSIONI OP'!E198="",'PRESTAZIONI OP'!E198=""),'PARAM FISICI OP'!E198,", "&amp;'PARAM FISICI OP'!E198))
&amp;IF(Z197="nd","",IF(AND(L197="nd",'DIMENSIONI OP'!E198="",'PRESTAZIONI OP'!E198="",'PARAM FISICI OP'!E198=""),Z197,", "&amp;Z197)))</f>
        <v>nd</v>
      </c>
      <c r="AB197" s="9" t="s">
        <v>81</v>
      </c>
      <c r="AC197" s="9" t="s">
        <v>81</v>
      </c>
      <c r="AD197" s="9" t="s">
        <v>81</v>
      </c>
      <c r="AE197" s="9" t="s">
        <v>81</v>
      </c>
      <c r="AF197" s="42" t="s">
        <v>81</v>
      </c>
      <c r="AG197" s="42" t="s">
        <v>81</v>
      </c>
      <c r="AH197" s="42" t="s">
        <v>81</v>
      </c>
      <c r="AI197" s="11" t="s">
        <v>81</v>
      </c>
      <c r="AJ197" s="11" t="s">
        <v>81</v>
      </c>
      <c r="AK197" s="11" t="s">
        <v>497</v>
      </c>
      <c r="AL197" s="65" t="s">
        <v>81</v>
      </c>
      <c r="AM197" s="11" t="s">
        <v>81</v>
      </c>
      <c r="AN197" s="24" t="str">
        <f>IFERROR(VLOOKUP($B197,[1]Foglio1!$A$6:$D$44904,4,FALSE),"")</f>
        <v/>
      </c>
      <c r="AO197" s="11" t="s">
        <v>81</v>
      </c>
      <c r="AP197" s="11" t="s">
        <v>81</v>
      </c>
      <c r="AQ197" s="11" t="s">
        <v>81</v>
      </c>
      <c r="AR197" s="11" t="s">
        <v>81</v>
      </c>
    </row>
    <row r="198" spans="1:44" ht="20.100000000000001" customHeight="1" x14ac:dyDescent="0.25">
      <c r="A198" s="43" t="str">
        <f t="shared" si="17"/>
        <v>O_1C.12.020.0210.o</v>
      </c>
      <c r="B198" s="14" t="str">
        <f>IF(ISBLANK(H198),"",IF(H198="LAVORO","",CLASSI!B199))</f>
        <v>1C.12.020.0210.o</v>
      </c>
      <c r="C198" s="14" t="str">
        <f>IF(ISBLANK(H198),"",IF(H198="LAVORO","",VLOOKUP($B198,CLASSI!$B$3:$C$1048576,2,FALSE)))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1000 mm</v>
      </c>
      <c r="D198" s="27" t="str">
        <f t="shared" si="18"/>
        <v>CODICE OC</v>
      </c>
      <c r="E198" s="27" t="str">
        <f t="shared" si="19"/>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1000 mm.
LAVORO: Posa. Escluso: scavo; piano di appoggio; rinfianco; riempimento.
</v>
      </c>
      <c r="F198" s="27" t="str">
        <f t="shared" si="20"/>
        <v>CODICE OP</v>
      </c>
      <c r="G198" s="27" t="str">
        <f t="shared" si="21"/>
        <v xml:space="preserve">OPERA: Tubazioni di scarico, giunti saldabili in pead, finitura liscia, colore nero, funzione scarico acque calde civili/industriali, per condutture non in pressione; parate solida.
COMPONENTI: tubi in polietilene alta densità, in conformità alla norma UNI EN 12666, di colore nero con bande coestruse colorate sulla superficie esterna in funzione dell’utilizzo; classe di rigidità anulare SN2 - SDR 33, diametro esterno 1000 mm.
</v>
      </c>
      <c r="H198" s="9" t="s">
        <v>35</v>
      </c>
      <c r="I198" s="9" t="s">
        <v>163</v>
      </c>
      <c r="J198" s="9" t="s">
        <v>207</v>
      </c>
      <c r="K198" s="64" t="s">
        <v>419</v>
      </c>
      <c r="L198" s="11" t="s">
        <v>81</v>
      </c>
      <c r="M198" s="11" t="s">
        <v>460</v>
      </c>
      <c r="N198" s="11" t="s">
        <v>429</v>
      </c>
      <c r="O198" s="11" t="s">
        <v>461</v>
      </c>
      <c r="P198" s="10" t="str">
        <f>IFERROR(VLOOKUP($B198,[1]Foglio1!$A$6:$D$44904,3,FALSE),"nd")</f>
        <v>m</v>
      </c>
      <c r="Q198" s="9">
        <v>1</v>
      </c>
      <c r="R198" s="11" t="str">
        <f>IF(H198="LAVORO","nd",IF(VLOOKUP(B198,'DIMENSIONI OP'!A:E,4,FALSE)="","nd",VLOOKUP(B198,'DIMENSIONI OP'!A:E,4,FALSE)))</f>
        <v>nd</v>
      </c>
      <c r="S198" s="9" t="str">
        <f>IF(H198="LAVORO","nd",IF(VLOOKUP(B198,'PRESTAZIONI OP'!A:E,4,FALSE)="","nd",VLOOKUP(B198,'PRESTAZIONI OP'!A:E,4,FALSE)))</f>
        <v>nd</v>
      </c>
      <c r="T198" s="9" t="str">
        <f>IF(H198="LAVORO","nd",IF(VLOOKUP(B198,'PARAM FISICI OP'!A:E,4,FALSE)="","nd",VLOOKUP(B198,'PARAM FISICI OP'!A:E,4,FALSE)))</f>
        <v>nd</v>
      </c>
      <c r="U198" s="11" t="s">
        <v>445</v>
      </c>
      <c r="V198" s="11" t="s">
        <v>578</v>
      </c>
      <c r="W198" s="11" t="s">
        <v>454</v>
      </c>
      <c r="X198" s="11" t="s">
        <v>592</v>
      </c>
      <c r="Y198" s="9" t="s">
        <v>81</v>
      </c>
      <c r="Z198" s="9" t="s">
        <v>81</v>
      </c>
      <c r="AA198" s="9" t="str">
        <f>IF(AND(L198="nd",'DIMENSIONI OP'!E199="",'PRESTAZIONI OP'!E199="",'PARAM FISICI OP'!E199="",Z198="nd"),"nd",
IF(L198="nd","",L198)
&amp;IF('DIMENSIONI OP'!E199="","",IF(L198="nd",'DIMENSIONI OP'!E199,", "&amp;'DIMENSIONI OP'!E199))
&amp;IF('PRESTAZIONI OP'!E199="","",IF(AND(L198="nd",'DIMENSIONI OP'!E199=""),'PRESTAZIONI OP'!E199,", "&amp;'PRESTAZIONI OP'!E199))
&amp;IF('PARAM FISICI OP'!E199="","",IF(AND(L198="nd",'DIMENSIONI OP'!E199="",'PRESTAZIONI OP'!E199=""),'PARAM FISICI OP'!E199,", "&amp;'PARAM FISICI OP'!E199))
&amp;IF(Z198="nd","",IF(AND(L198="nd",'DIMENSIONI OP'!E199="",'PRESTAZIONI OP'!E199="",'PARAM FISICI OP'!E199=""),Z198,", "&amp;Z198)))</f>
        <v>nd</v>
      </c>
      <c r="AB198" s="9" t="s">
        <v>81</v>
      </c>
      <c r="AC198" s="9" t="s">
        <v>81</v>
      </c>
      <c r="AD198" s="9" t="s">
        <v>81</v>
      </c>
      <c r="AE198" s="9" t="s">
        <v>81</v>
      </c>
      <c r="AF198" s="42" t="s">
        <v>81</v>
      </c>
      <c r="AG198" s="42" t="s">
        <v>81</v>
      </c>
      <c r="AH198" s="42" t="s">
        <v>81</v>
      </c>
      <c r="AI198" s="11" t="s">
        <v>81</v>
      </c>
      <c r="AJ198" s="11" t="s">
        <v>81</v>
      </c>
      <c r="AK198" s="11" t="s">
        <v>81</v>
      </c>
      <c r="AL198" s="65" t="s">
        <v>81</v>
      </c>
      <c r="AM198" s="11" t="s">
        <v>577</v>
      </c>
      <c r="AN198" s="24">
        <f>IFERROR(VLOOKUP($B198,[1]Foglio1!$A$6:$D$44904,4,FALSE),"")</f>
        <v>481.09</v>
      </c>
      <c r="AO198" s="11" t="s">
        <v>81</v>
      </c>
      <c r="AP198" s="11" t="s">
        <v>81</v>
      </c>
      <c r="AQ198" s="11" t="s">
        <v>81</v>
      </c>
      <c r="AR198" s="11" t="s">
        <v>81</v>
      </c>
    </row>
    <row r="199" spans="1:44" ht="20.100000000000001" customHeight="1" x14ac:dyDescent="0.25">
      <c r="A199" s="43" t="str">
        <f t="shared" si="17"/>
        <v>L_1C.12.020.0210.o</v>
      </c>
      <c r="B199" s="14" t="str">
        <f>IF(ISBLANK(H199),"",IF(H199="LAVORO","",CLASSI!B200))</f>
        <v/>
      </c>
      <c r="C199" s="14" t="str">
        <f>IF(ISBLANK(H199),"",IF(H199="LAVORO","",VLOOKUP($B199,CLASSI!$B$3:$C$1048576,2,FALSE)))</f>
        <v/>
      </c>
      <c r="D199" s="27" t="str">
        <f t="shared" si="18"/>
        <v/>
      </c>
      <c r="E199" s="27" t="str">
        <f t="shared" si="19"/>
        <v/>
      </c>
      <c r="F199" s="27" t="str">
        <f t="shared" si="20"/>
        <v>CODICE LV</v>
      </c>
      <c r="G199" s="27" t="str">
        <f t="shared" si="21"/>
        <v xml:space="preserve">LAVORO: Posa. Escluso: scavo; piano di appoggio; rinfianco; riempimento.
</v>
      </c>
      <c r="H199" s="9" t="s">
        <v>36</v>
      </c>
      <c r="I199" s="9" t="s">
        <v>169</v>
      </c>
      <c r="J199" s="9" t="s">
        <v>221</v>
      </c>
      <c r="K199" s="64" t="s">
        <v>423</v>
      </c>
      <c r="L199" s="11" t="s">
        <v>81</v>
      </c>
      <c r="M199" s="11" t="s">
        <v>81</v>
      </c>
      <c r="N199" s="11" t="s">
        <v>81</v>
      </c>
      <c r="O199" s="11" t="s">
        <v>81</v>
      </c>
      <c r="P199" s="10" t="str">
        <f>IFERROR(VLOOKUP($B199,[1]Foglio1!$A$6:$D$44904,3,FALSE),"nd")</f>
        <v>nd</v>
      </c>
      <c r="Q199" s="9">
        <v>1</v>
      </c>
      <c r="R199" s="11" t="str">
        <f>IF(H199="LAVORO","nd",IF(VLOOKUP(B199,'DIMENSIONI OP'!A:E,4,FALSE)="","nd",VLOOKUP(B199,'DIMENSIONI OP'!A:E,4,FALSE)))</f>
        <v>nd</v>
      </c>
      <c r="S199" s="9" t="str">
        <f>IF(H199="LAVORO","nd",IF(VLOOKUP(B199,'PRESTAZIONI OP'!A:E,4,FALSE)="","nd",VLOOKUP(B199,'PRESTAZIONI OP'!A:E,4,FALSE)))</f>
        <v>nd</v>
      </c>
      <c r="T199" s="9" t="str">
        <f>IF(H199="LAVORO","nd",IF(VLOOKUP(B199,'PARAM FISICI OP'!A:E,4,FALSE)="","nd",VLOOKUP(B199,'PARAM FISICI OP'!A:E,4,FALSE)))</f>
        <v>nd</v>
      </c>
      <c r="U199" s="11" t="s">
        <v>81</v>
      </c>
      <c r="V199" s="11" t="s">
        <v>419</v>
      </c>
      <c r="W199" s="11" t="s">
        <v>81</v>
      </c>
      <c r="X199" s="11" t="s">
        <v>81</v>
      </c>
      <c r="Y199" s="9" t="s">
        <v>81</v>
      </c>
      <c r="Z199" s="9" t="s">
        <v>81</v>
      </c>
      <c r="AA199" s="9" t="str">
        <f>IF(AND(L199="nd",'DIMENSIONI OP'!E200="",'PRESTAZIONI OP'!E200="",'PARAM FISICI OP'!E200="",Z199="nd"),"nd",
IF(L199="nd","",L199)
&amp;IF('DIMENSIONI OP'!E200="","",IF(L199="nd",'DIMENSIONI OP'!E200,", "&amp;'DIMENSIONI OP'!E200))
&amp;IF('PRESTAZIONI OP'!E200="","",IF(AND(L199="nd",'DIMENSIONI OP'!E200=""),'PRESTAZIONI OP'!E200,", "&amp;'PRESTAZIONI OP'!E200))
&amp;IF('PARAM FISICI OP'!E200="","",IF(AND(L199="nd",'DIMENSIONI OP'!E200="",'PRESTAZIONI OP'!E200=""),'PARAM FISICI OP'!E200,", "&amp;'PARAM FISICI OP'!E200))
&amp;IF(Z199="nd","",IF(AND(L199="nd",'DIMENSIONI OP'!E200="",'PRESTAZIONI OP'!E200="",'PARAM FISICI OP'!E200=""),Z199,", "&amp;Z199)))</f>
        <v>nd</v>
      </c>
      <c r="AB199" s="9" t="s">
        <v>81</v>
      </c>
      <c r="AC199" s="9" t="s">
        <v>81</v>
      </c>
      <c r="AD199" s="9" t="s">
        <v>81</v>
      </c>
      <c r="AE199" s="9" t="s">
        <v>81</v>
      </c>
      <c r="AF199" s="42" t="s">
        <v>81</v>
      </c>
      <c r="AG199" s="42" t="s">
        <v>81</v>
      </c>
      <c r="AH199" s="42" t="s">
        <v>81</v>
      </c>
      <c r="AI199" s="11" t="s">
        <v>81</v>
      </c>
      <c r="AJ199" s="11" t="s">
        <v>81</v>
      </c>
      <c r="AK199" s="11" t="s">
        <v>497</v>
      </c>
      <c r="AL199" s="65" t="s">
        <v>81</v>
      </c>
      <c r="AM199" s="11" t="s">
        <v>81</v>
      </c>
      <c r="AN199" s="24" t="str">
        <f>IFERROR(VLOOKUP($B199,[1]Foglio1!$A$6:$D$44904,4,FALSE),"")</f>
        <v/>
      </c>
      <c r="AO199" s="11" t="s">
        <v>81</v>
      </c>
      <c r="AP199" s="11" t="s">
        <v>81</v>
      </c>
      <c r="AQ199" s="11" t="s">
        <v>81</v>
      </c>
      <c r="AR199" s="11" t="s">
        <v>81</v>
      </c>
    </row>
    <row r="200" spans="1:44" ht="20.100000000000001" customHeight="1" x14ac:dyDescent="0.25">
      <c r="A200" s="43" t="str">
        <f t="shared" si="17"/>
        <v>O_1C.12.020.0220.a</v>
      </c>
      <c r="B200" s="66" t="str">
        <f>IF(ISBLANK(H200),"",IF(H200="LAVORO","",CLASSI!B201))</f>
        <v>1C.12.020.0220.a</v>
      </c>
      <c r="C200" s="14" t="str">
        <f>IF(ISBLANK(H200),"",IF(H200="LAVORO","",VLOOKUP($B200,CLASSI!$B$3:$C$1048576,2,FALSE)))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D200" s="27" t="str">
        <f t="shared" si="18"/>
        <v>CODICE OC</v>
      </c>
      <c r="E200"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110 mm.</v>
      </c>
      <c r="F200" s="27" t="str">
        <f t="shared" si="20"/>
        <v>CODICE OP</v>
      </c>
      <c r="G200" s="27" t="str">
        <f t="shared" si="21"/>
        <v>OPERA: Tubazioni di scarico, giunti saldabili in pead, funzione scarico.
SPECIFICHE TECNICHE: spessore e tipologia generica.</v>
      </c>
      <c r="H200" s="9" t="s">
        <v>35</v>
      </c>
      <c r="I200" s="9" t="s">
        <v>163</v>
      </c>
      <c r="J200" s="9" t="s">
        <v>207</v>
      </c>
      <c r="K200" s="64" t="s">
        <v>419</v>
      </c>
      <c r="L200" s="11" t="s">
        <v>81</v>
      </c>
      <c r="M200" s="11" t="s">
        <v>460</v>
      </c>
      <c r="N200" s="11" t="s">
        <v>429</v>
      </c>
      <c r="O200" s="11" t="s">
        <v>81</v>
      </c>
      <c r="P200" s="10" t="str">
        <f>IFERROR(VLOOKUP($B200,[1]Foglio1!$A$6:$D$44904,3,FALSE),"nd")</f>
        <v>m</v>
      </c>
      <c r="Q200" s="9">
        <v>1</v>
      </c>
      <c r="R200" s="11" t="str">
        <f>IF(H200="LAVORO","nd",IF(VLOOKUP(B200,'DIMENSIONI OP'!A:E,4,FALSE)="","nd",VLOOKUP(B200,'DIMENSIONI OP'!A:E,4,FALSE)))</f>
        <v>nd</v>
      </c>
      <c r="S200" s="9" t="str">
        <f>IF(H200="LAVORO","nd",IF(VLOOKUP(B200,'PRESTAZIONI OP'!A:E,4,FALSE)="","nd",VLOOKUP(B200,'PRESTAZIONI OP'!A:E,4,FALSE)))</f>
        <v>nd</v>
      </c>
      <c r="T200" s="9" t="str">
        <f>IF(H200="LAVORO","nd",IF(VLOOKUP(B200,'PARAM FISICI OP'!A:E,4,FALSE)="","nd",VLOOKUP(B200,'PARAM FISICI OP'!A:E,4,FALSE)))</f>
        <v>nd</v>
      </c>
      <c r="U200" s="11" t="s">
        <v>449</v>
      </c>
      <c r="V200" s="11" t="s">
        <v>81</v>
      </c>
      <c r="W200" s="11" t="s">
        <v>81</v>
      </c>
      <c r="X200" s="11" t="s">
        <v>81</v>
      </c>
      <c r="Y200" s="9" t="s">
        <v>81</v>
      </c>
      <c r="Z200" s="9" t="s">
        <v>81</v>
      </c>
      <c r="AA200" s="9" t="str">
        <f>IF(AND(L200="nd",'DIMENSIONI OP'!E201="",'PRESTAZIONI OP'!E201="",'PARAM FISICI OP'!E201="",Z200="nd"),"nd",
IF(L200="nd","",L200)
&amp;IF('DIMENSIONI OP'!E201="","",IF(L200="nd",'DIMENSIONI OP'!E201,", "&amp;'DIMENSIONI OP'!E201))
&amp;IF('PRESTAZIONI OP'!E201="","",IF(AND(L200="nd",'DIMENSIONI OP'!E201=""),'PRESTAZIONI OP'!E201,", "&amp;'PRESTAZIONI OP'!E201))
&amp;IF('PARAM FISICI OP'!E201="","",IF(AND(L200="nd",'DIMENSIONI OP'!E201="",'PRESTAZIONI OP'!E201=""),'PARAM FISICI OP'!E201,", "&amp;'PARAM FISICI OP'!E201))
&amp;IF(Z200="nd","",IF(AND(L200="nd",'DIMENSIONI OP'!E201="",'PRESTAZIONI OP'!E201="",'PARAM FISICI OP'!E201=""),Z200,", "&amp;Z200)))</f>
        <v>nd</v>
      </c>
      <c r="AB200" s="9" t="s">
        <v>81</v>
      </c>
      <c r="AC200" s="9" t="s">
        <v>81</v>
      </c>
      <c r="AD200" s="9" t="s">
        <v>81</v>
      </c>
      <c r="AE200" s="9" t="s">
        <v>81</v>
      </c>
      <c r="AF200" s="42" t="s">
        <v>81</v>
      </c>
      <c r="AG200" s="42" t="s">
        <v>81</v>
      </c>
      <c r="AH200" s="42" t="s">
        <v>81</v>
      </c>
      <c r="AI200" s="11" t="s">
        <v>81</v>
      </c>
      <c r="AJ200" s="11" t="s">
        <v>81</v>
      </c>
      <c r="AK200" s="11" t="s">
        <v>81</v>
      </c>
      <c r="AL200" s="65" t="s">
        <v>470</v>
      </c>
      <c r="AM200" s="11" t="s">
        <v>577</v>
      </c>
      <c r="AN200" s="24">
        <f>IFERROR(VLOOKUP($B200,[1]Foglio1!$A$6:$D$44904,4,FALSE),"")</f>
        <v>28.95</v>
      </c>
      <c r="AO200" s="11" t="s">
        <v>81</v>
      </c>
      <c r="AP200" s="11" t="s">
        <v>81</v>
      </c>
      <c r="AQ200" s="11" t="s">
        <v>81</v>
      </c>
      <c r="AR200" s="11" t="s">
        <v>81</v>
      </c>
    </row>
    <row r="201" spans="1:44" ht="20.100000000000001" customHeight="1" x14ac:dyDescent="0.25">
      <c r="A201" s="43" t="str">
        <f t="shared" si="17"/>
        <v>L_1C.12.020.0220.a</v>
      </c>
      <c r="B201" s="14" t="str">
        <f>IF(ISBLANK(H201),"",IF(H201="LAVORO","",CLASSI!B202))</f>
        <v/>
      </c>
      <c r="C201" s="14" t="str">
        <f>IF(ISBLANK(H201),"",IF(H201="LAVORO","",VLOOKUP($B201,CLASSI!$B$3:$C$1048576,2,FALSE)))</f>
        <v/>
      </c>
      <c r="D201" s="27" t="str">
        <f t="shared" si="18"/>
        <v/>
      </c>
      <c r="E201" s="27" t="str">
        <f t="shared" si="19"/>
        <v/>
      </c>
      <c r="F201" s="27" t="str">
        <f t="shared" si="20"/>
        <v>CODICE LV</v>
      </c>
      <c r="G201" s="27" t="str">
        <f t="shared" si="21"/>
        <v>LAVORO: Saldatura, di testa. Incluso: operazioni di preparazione degli elementi da saldare; nolo saldatrice; consumi.
SPECIFICHE TECNICHE: saldatura su tubazione con diametro esterno 110 mm.</v>
      </c>
      <c r="H201" s="9" t="s">
        <v>36</v>
      </c>
      <c r="I201" s="9" t="s">
        <v>169</v>
      </c>
      <c r="J201" s="9" t="s">
        <v>221</v>
      </c>
      <c r="K201" s="64" t="s">
        <v>427</v>
      </c>
      <c r="L201" s="11" t="s">
        <v>81</v>
      </c>
      <c r="M201" s="11" t="s">
        <v>428</v>
      </c>
      <c r="N201" s="11" t="s">
        <v>81</v>
      </c>
      <c r="O201" s="11" t="s">
        <v>81</v>
      </c>
      <c r="P201" s="10" t="str">
        <f>IFERROR(VLOOKUP($B201,[1]Foglio1!$A$6:$D$44904,3,FALSE),"nd")</f>
        <v>nd</v>
      </c>
      <c r="Q201" s="9">
        <v>1</v>
      </c>
      <c r="R201" s="11" t="str">
        <f>IF(H201="LAVORO","nd",IF(VLOOKUP(B201,'DIMENSIONI OP'!A:E,4,FALSE)="","nd",VLOOKUP(B201,'DIMENSIONI OP'!A:E,4,FALSE)))</f>
        <v>nd</v>
      </c>
      <c r="S201" s="9" t="str">
        <f>IF(H201="LAVORO","nd",IF(VLOOKUP(B201,'PRESTAZIONI OP'!A:E,4,FALSE)="","nd",VLOOKUP(B201,'PRESTAZIONI OP'!A:E,4,FALSE)))</f>
        <v>nd</v>
      </c>
      <c r="T201" s="9" t="str">
        <f>IF(H201="LAVORO","nd",IF(VLOOKUP(B201,'PARAM FISICI OP'!A:E,4,FALSE)="","nd",VLOOKUP(B201,'PARAM FISICI OP'!A:E,4,FALSE)))</f>
        <v>nd</v>
      </c>
      <c r="U201" s="11" t="s">
        <v>81</v>
      </c>
      <c r="V201" s="11" t="s">
        <v>419</v>
      </c>
      <c r="W201" s="11" t="s">
        <v>81</v>
      </c>
      <c r="X201" s="11" t="s">
        <v>549</v>
      </c>
      <c r="Y201" s="9" t="s">
        <v>81</v>
      </c>
      <c r="Z201" s="9" t="s">
        <v>81</v>
      </c>
      <c r="AA201" s="9" t="str">
        <f>IF(AND(L201="nd",'DIMENSIONI OP'!E202="",'PRESTAZIONI OP'!E202="",'PARAM FISICI OP'!E202="",Z201="nd"),"nd",
IF(L201="nd","",L201)
&amp;IF('DIMENSIONI OP'!E202="","",IF(L201="nd",'DIMENSIONI OP'!E202,", "&amp;'DIMENSIONI OP'!E202))
&amp;IF('PRESTAZIONI OP'!E202="","",IF(AND(L201="nd",'DIMENSIONI OP'!E202=""),'PRESTAZIONI OP'!E202,", "&amp;'PRESTAZIONI OP'!E202))
&amp;IF('PARAM FISICI OP'!E202="","",IF(AND(L201="nd",'DIMENSIONI OP'!E202="",'PRESTAZIONI OP'!E202=""),'PARAM FISICI OP'!E202,", "&amp;'PARAM FISICI OP'!E202))
&amp;IF(Z201="nd","",IF(AND(L201="nd",'DIMENSIONI OP'!E202="",'PRESTAZIONI OP'!E202="",'PARAM FISICI OP'!E202=""),Z201,", "&amp;Z201)))</f>
        <v>nd</v>
      </c>
      <c r="AB201" s="9" t="s">
        <v>81</v>
      </c>
      <c r="AC201" s="9" t="s">
        <v>81</v>
      </c>
      <c r="AD201" s="9" t="s">
        <v>81</v>
      </c>
      <c r="AE201" s="9" t="s">
        <v>81</v>
      </c>
      <c r="AF201" s="42" t="s">
        <v>81</v>
      </c>
      <c r="AG201" s="42" t="s">
        <v>81</v>
      </c>
      <c r="AH201" s="42" t="s">
        <v>81</v>
      </c>
      <c r="AI201" s="11" t="s">
        <v>468</v>
      </c>
      <c r="AJ201" s="11" t="s">
        <v>593</v>
      </c>
      <c r="AK201" s="11" t="s">
        <v>81</v>
      </c>
      <c r="AL201" s="65" t="s">
        <v>569</v>
      </c>
      <c r="AM201" s="11" t="s">
        <v>469</v>
      </c>
      <c r="AN201" s="24" t="str">
        <f>IFERROR(VLOOKUP($B201,[1]Foglio1!$A$6:$D$44904,4,FALSE),"")</f>
        <v/>
      </c>
      <c r="AO201" s="11" t="s">
        <v>81</v>
      </c>
      <c r="AP201" s="11" t="s">
        <v>81</v>
      </c>
      <c r="AQ201" s="11" t="s">
        <v>81</v>
      </c>
      <c r="AR201" s="11" t="s">
        <v>81</v>
      </c>
    </row>
    <row r="202" spans="1:44" ht="20.100000000000001" customHeight="1" x14ac:dyDescent="0.25">
      <c r="A202" s="43" t="str">
        <f t="shared" si="17"/>
        <v>O_1C.12.020.0220.b</v>
      </c>
      <c r="B202" s="66" t="str">
        <f>IF(ISBLANK(H202),"",IF(H202="LAVORO","",CLASSI!B203))</f>
        <v>1C.12.020.0220.b</v>
      </c>
      <c r="C202" s="14" t="str">
        <f>IF(ISBLANK(H202),"",IF(H202="LAVORO","",VLOOKUP($B202,CLASSI!$B$3:$C$1048576,2,FALSE)))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D202" s="27" t="str">
        <f t="shared" si="18"/>
        <v>CODICE OC</v>
      </c>
      <c r="E202"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125 mm.</v>
      </c>
      <c r="F202" s="27" t="str">
        <f t="shared" si="20"/>
        <v>CODICE OP</v>
      </c>
      <c r="G202" s="27" t="str">
        <f t="shared" si="21"/>
        <v>OPERA: Tubazioni di scarico, giunti saldabili in pead, funzione scarico.
SPECIFICHE TECNICHE: spessore e tipologia generica.</v>
      </c>
      <c r="H202" s="9" t="s">
        <v>35</v>
      </c>
      <c r="I202" s="9" t="s">
        <v>163</v>
      </c>
      <c r="J202" s="9" t="s">
        <v>207</v>
      </c>
      <c r="K202" s="64" t="s">
        <v>419</v>
      </c>
      <c r="L202" s="11" t="s">
        <v>81</v>
      </c>
      <c r="M202" s="11" t="s">
        <v>460</v>
      </c>
      <c r="N202" s="11" t="s">
        <v>429</v>
      </c>
      <c r="O202" s="11" t="s">
        <v>81</v>
      </c>
      <c r="P202" s="10" t="str">
        <f>IFERROR(VLOOKUP($B202,[1]Foglio1!$A$6:$D$44904,3,FALSE),"nd")</f>
        <v>m</v>
      </c>
      <c r="Q202" s="9">
        <v>1</v>
      </c>
      <c r="R202" s="11" t="str">
        <f>IF(H202="LAVORO","nd",IF(VLOOKUP(B202,'DIMENSIONI OP'!A:E,4,FALSE)="","nd",VLOOKUP(B202,'DIMENSIONI OP'!A:E,4,FALSE)))</f>
        <v>nd</v>
      </c>
      <c r="S202" s="9" t="str">
        <f>IF(H202="LAVORO","nd",IF(VLOOKUP(B202,'PRESTAZIONI OP'!A:E,4,FALSE)="","nd",VLOOKUP(B202,'PRESTAZIONI OP'!A:E,4,FALSE)))</f>
        <v>nd</v>
      </c>
      <c r="T202" s="9" t="str">
        <f>IF(H202="LAVORO","nd",IF(VLOOKUP(B202,'PARAM FISICI OP'!A:E,4,FALSE)="","nd",VLOOKUP(B202,'PARAM FISICI OP'!A:E,4,FALSE)))</f>
        <v>nd</v>
      </c>
      <c r="U202" s="11" t="s">
        <v>449</v>
      </c>
      <c r="V202" s="11" t="s">
        <v>81</v>
      </c>
      <c r="W202" s="11" t="s">
        <v>81</v>
      </c>
      <c r="X202" s="11" t="s">
        <v>81</v>
      </c>
      <c r="Y202" s="9" t="s">
        <v>81</v>
      </c>
      <c r="Z202" s="9" t="s">
        <v>81</v>
      </c>
      <c r="AA202" s="9" t="str">
        <f>IF(AND(L202="nd",'DIMENSIONI OP'!E203="",'PRESTAZIONI OP'!E203="",'PARAM FISICI OP'!E203="",Z202="nd"),"nd",
IF(L202="nd","",L202)
&amp;IF('DIMENSIONI OP'!E203="","",IF(L202="nd",'DIMENSIONI OP'!E203,", "&amp;'DIMENSIONI OP'!E203))
&amp;IF('PRESTAZIONI OP'!E203="","",IF(AND(L202="nd",'DIMENSIONI OP'!E203=""),'PRESTAZIONI OP'!E203,", "&amp;'PRESTAZIONI OP'!E203))
&amp;IF('PARAM FISICI OP'!E203="","",IF(AND(L202="nd",'DIMENSIONI OP'!E203="",'PRESTAZIONI OP'!E203=""),'PARAM FISICI OP'!E203,", "&amp;'PARAM FISICI OP'!E203))
&amp;IF(Z202="nd","",IF(AND(L202="nd",'DIMENSIONI OP'!E203="",'PRESTAZIONI OP'!E203="",'PARAM FISICI OP'!E203=""),Z202,", "&amp;Z202)))</f>
        <v>nd</v>
      </c>
      <c r="AB202" s="9" t="s">
        <v>81</v>
      </c>
      <c r="AC202" s="9" t="s">
        <v>81</v>
      </c>
      <c r="AD202" s="9" t="s">
        <v>81</v>
      </c>
      <c r="AE202" s="9" t="s">
        <v>81</v>
      </c>
      <c r="AF202" s="42" t="s">
        <v>81</v>
      </c>
      <c r="AG202" s="42" t="s">
        <v>81</v>
      </c>
      <c r="AH202" s="42" t="s">
        <v>81</v>
      </c>
      <c r="AI202" s="11" t="s">
        <v>81</v>
      </c>
      <c r="AJ202" s="11" t="s">
        <v>81</v>
      </c>
      <c r="AK202" s="11" t="s">
        <v>81</v>
      </c>
      <c r="AL202" s="65" t="s">
        <v>470</v>
      </c>
      <c r="AM202" s="11" t="s">
        <v>577</v>
      </c>
      <c r="AN202" s="24">
        <f>IFERROR(VLOOKUP($B202,[1]Foglio1!$A$6:$D$44904,4,FALSE),"")</f>
        <v>27.21</v>
      </c>
      <c r="AO202" s="11" t="s">
        <v>81</v>
      </c>
      <c r="AP202" s="11" t="s">
        <v>81</v>
      </c>
      <c r="AQ202" s="11" t="s">
        <v>81</v>
      </c>
      <c r="AR202" s="11" t="s">
        <v>81</v>
      </c>
    </row>
    <row r="203" spans="1:44" ht="20.100000000000001" customHeight="1" x14ac:dyDescent="0.25">
      <c r="A203" s="43" t="str">
        <f t="shared" si="17"/>
        <v>L_1C.12.020.0220.b</v>
      </c>
      <c r="B203" s="14" t="str">
        <f>IF(ISBLANK(H203),"",IF(H203="LAVORO","",CLASSI!B204))</f>
        <v/>
      </c>
      <c r="C203" s="14" t="str">
        <f>IF(ISBLANK(H203),"",IF(H203="LAVORO","",VLOOKUP($B203,CLASSI!$B$3:$C$1048576,2,FALSE)))</f>
        <v/>
      </c>
      <c r="D203" s="27" t="str">
        <f t="shared" si="18"/>
        <v/>
      </c>
      <c r="E203" s="27" t="str">
        <f t="shared" si="19"/>
        <v/>
      </c>
      <c r="F203" s="27" t="str">
        <f t="shared" si="20"/>
        <v>CODICE LV</v>
      </c>
      <c r="G203" s="27" t="str">
        <f t="shared" si="21"/>
        <v>LAVORO: Saldatura, di testa. Incluso: operazioni di preparazione degli elementi da saldare; nolo saldatrice; consumi.
SPECIFICHE TECNICHE: saldatura su tubazione con diametro esterno 125 mm.</v>
      </c>
      <c r="H203" s="9" t="s">
        <v>36</v>
      </c>
      <c r="I203" s="9" t="s">
        <v>169</v>
      </c>
      <c r="J203" s="9" t="s">
        <v>221</v>
      </c>
      <c r="K203" s="64" t="s">
        <v>427</v>
      </c>
      <c r="L203" s="11" t="s">
        <v>81</v>
      </c>
      <c r="M203" s="11" t="s">
        <v>428</v>
      </c>
      <c r="N203" s="11" t="s">
        <v>81</v>
      </c>
      <c r="O203" s="11" t="s">
        <v>81</v>
      </c>
      <c r="P203" s="10" t="str">
        <f>IFERROR(VLOOKUP($B203,[1]Foglio1!$A$6:$D$44904,3,FALSE),"nd")</f>
        <v>nd</v>
      </c>
      <c r="Q203" s="9">
        <v>1</v>
      </c>
      <c r="R203" s="11" t="str">
        <f>IF(H203="LAVORO","nd",IF(VLOOKUP(B203,'DIMENSIONI OP'!A:E,4,FALSE)="","nd",VLOOKUP(B203,'DIMENSIONI OP'!A:E,4,FALSE)))</f>
        <v>nd</v>
      </c>
      <c r="S203" s="9" t="str">
        <f>IF(H203="LAVORO","nd",IF(VLOOKUP(B203,'PRESTAZIONI OP'!A:E,4,FALSE)="","nd",VLOOKUP(B203,'PRESTAZIONI OP'!A:E,4,FALSE)))</f>
        <v>nd</v>
      </c>
      <c r="T203" s="9" t="str">
        <f>IF(H203="LAVORO","nd",IF(VLOOKUP(B203,'PARAM FISICI OP'!A:E,4,FALSE)="","nd",VLOOKUP(B203,'PARAM FISICI OP'!A:E,4,FALSE)))</f>
        <v>nd</v>
      </c>
      <c r="U203" s="11" t="s">
        <v>81</v>
      </c>
      <c r="V203" s="11" t="s">
        <v>419</v>
      </c>
      <c r="W203" s="11" t="s">
        <v>81</v>
      </c>
      <c r="X203" s="11" t="s">
        <v>551</v>
      </c>
      <c r="Y203" s="9" t="s">
        <v>81</v>
      </c>
      <c r="Z203" s="9" t="s">
        <v>81</v>
      </c>
      <c r="AA203" s="9" t="str">
        <f>IF(AND(L203="nd",'DIMENSIONI OP'!E204="",'PRESTAZIONI OP'!E204="",'PARAM FISICI OP'!E204="",Z203="nd"),"nd",
IF(L203="nd","",L203)
&amp;IF('DIMENSIONI OP'!E204="","",IF(L203="nd",'DIMENSIONI OP'!E204,", "&amp;'DIMENSIONI OP'!E204))
&amp;IF('PRESTAZIONI OP'!E204="","",IF(AND(L203="nd",'DIMENSIONI OP'!E204=""),'PRESTAZIONI OP'!E204,", "&amp;'PRESTAZIONI OP'!E204))
&amp;IF('PARAM FISICI OP'!E204="","",IF(AND(L203="nd",'DIMENSIONI OP'!E204="",'PRESTAZIONI OP'!E204=""),'PARAM FISICI OP'!E204,", "&amp;'PARAM FISICI OP'!E204))
&amp;IF(Z203="nd","",IF(AND(L203="nd",'DIMENSIONI OP'!E204="",'PRESTAZIONI OP'!E204="",'PARAM FISICI OP'!E204=""),Z203,", "&amp;Z203)))</f>
        <v>nd</v>
      </c>
      <c r="AB203" s="9" t="s">
        <v>81</v>
      </c>
      <c r="AC203" s="9" t="s">
        <v>81</v>
      </c>
      <c r="AD203" s="9" t="s">
        <v>81</v>
      </c>
      <c r="AE203" s="9" t="s">
        <v>81</v>
      </c>
      <c r="AF203" s="42" t="s">
        <v>81</v>
      </c>
      <c r="AG203" s="42" t="s">
        <v>81</v>
      </c>
      <c r="AH203" s="42" t="s">
        <v>81</v>
      </c>
      <c r="AI203" s="11" t="s">
        <v>468</v>
      </c>
      <c r="AJ203" s="11" t="s">
        <v>593</v>
      </c>
      <c r="AK203" s="11" t="s">
        <v>81</v>
      </c>
      <c r="AL203" s="65" t="s">
        <v>570</v>
      </c>
      <c r="AM203" s="11" t="s">
        <v>469</v>
      </c>
      <c r="AN203" s="24" t="str">
        <f>IFERROR(VLOOKUP($B203,[1]Foglio1!$A$6:$D$44904,4,FALSE),"")</f>
        <v/>
      </c>
      <c r="AO203" s="11" t="s">
        <v>81</v>
      </c>
      <c r="AP203" s="11" t="s">
        <v>81</v>
      </c>
      <c r="AQ203" s="11" t="s">
        <v>81</v>
      </c>
      <c r="AR203" s="11" t="s">
        <v>81</v>
      </c>
    </row>
    <row r="204" spans="1:44" ht="20.100000000000001" customHeight="1" x14ac:dyDescent="0.25">
      <c r="A204" s="43" t="str">
        <f t="shared" si="17"/>
        <v>O_1C.12.020.0220.c</v>
      </c>
      <c r="B204" s="66" t="str">
        <f>IF(ISBLANK(H204),"",IF(H204="LAVORO","",CLASSI!B205))</f>
        <v>1C.12.020.0220.c</v>
      </c>
      <c r="C204" s="14" t="str">
        <f>IF(ISBLANK(H204),"",IF(H204="LAVORO","",VLOOKUP($B204,CLASSI!$B$3:$C$1048576,2,FALSE)))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D204" s="27" t="str">
        <f t="shared" si="18"/>
        <v>CODICE OC</v>
      </c>
      <c r="E204"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160 mm.</v>
      </c>
      <c r="F204" s="27" t="str">
        <f t="shared" si="20"/>
        <v>CODICE OP</v>
      </c>
      <c r="G204" s="27" t="str">
        <f t="shared" si="21"/>
        <v>OPERA: Tubazioni di scarico, giunti saldabili in pead, funzione scarico.
SPECIFICHE TECNICHE: spessore e tipologia generica.</v>
      </c>
      <c r="H204" s="9" t="s">
        <v>35</v>
      </c>
      <c r="I204" s="9" t="s">
        <v>163</v>
      </c>
      <c r="J204" s="9" t="s">
        <v>207</v>
      </c>
      <c r="K204" s="64" t="s">
        <v>419</v>
      </c>
      <c r="L204" s="11" t="s">
        <v>81</v>
      </c>
      <c r="M204" s="11" t="s">
        <v>460</v>
      </c>
      <c r="N204" s="11" t="s">
        <v>429</v>
      </c>
      <c r="O204" s="11" t="s">
        <v>81</v>
      </c>
      <c r="P204" s="10" t="str">
        <f>IFERROR(VLOOKUP($B204,[1]Foglio1!$A$6:$D$44904,3,FALSE),"nd")</f>
        <v>m</v>
      </c>
      <c r="Q204" s="9">
        <v>1</v>
      </c>
      <c r="R204" s="11" t="str">
        <f>IF(H204="LAVORO","nd",IF(VLOOKUP(B204,'DIMENSIONI OP'!A:E,4,FALSE)="","nd",VLOOKUP(B204,'DIMENSIONI OP'!A:E,4,FALSE)))</f>
        <v>nd</v>
      </c>
      <c r="S204" s="9" t="str">
        <f>IF(H204="LAVORO","nd",IF(VLOOKUP(B204,'PRESTAZIONI OP'!A:E,4,FALSE)="","nd",VLOOKUP(B204,'PRESTAZIONI OP'!A:E,4,FALSE)))</f>
        <v>nd</v>
      </c>
      <c r="T204" s="9" t="str">
        <f>IF(H204="LAVORO","nd",IF(VLOOKUP(B204,'PARAM FISICI OP'!A:E,4,FALSE)="","nd",VLOOKUP(B204,'PARAM FISICI OP'!A:E,4,FALSE)))</f>
        <v>nd</v>
      </c>
      <c r="U204" s="11" t="s">
        <v>449</v>
      </c>
      <c r="V204" s="11" t="s">
        <v>81</v>
      </c>
      <c r="W204" s="11" t="s">
        <v>81</v>
      </c>
      <c r="X204" s="11" t="s">
        <v>81</v>
      </c>
      <c r="Y204" s="9" t="s">
        <v>81</v>
      </c>
      <c r="Z204" s="9" t="s">
        <v>81</v>
      </c>
      <c r="AA204" s="9" t="str">
        <f>IF(AND(L204="nd",'DIMENSIONI OP'!E205="",'PRESTAZIONI OP'!E205="",'PARAM FISICI OP'!E205="",Z204="nd"),"nd",
IF(L204="nd","",L204)
&amp;IF('DIMENSIONI OP'!E205="","",IF(L204="nd",'DIMENSIONI OP'!E205,", "&amp;'DIMENSIONI OP'!E205))
&amp;IF('PRESTAZIONI OP'!E205="","",IF(AND(L204="nd",'DIMENSIONI OP'!E205=""),'PRESTAZIONI OP'!E205,", "&amp;'PRESTAZIONI OP'!E205))
&amp;IF('PARAM FISICI OP'!E205="","",IF(AND(L204="nd",'DIMENSIONI OP'!E205="",'PRESTAZIONI OP'!E205=""),'PARAM FISICI OP'!E205,", "&amp;'PARAM FISICI OP'!E205))
&amp;IF(Z204="nd","",IF(AND(L204="nd",'DIMENSIONI OP'!E205="",'PRESTAZIONI OP'!E205="",'PARAM FISICI OP'!E205=""),Z204,", "&amp;Z204)))</f>
        <v>nd</v>
      </c>
      <c r="AB204" s="9" t="s">
        <v>81</v>
      </c>
      <c r="AC204" s="9" t="s">
        <v>81</v>
      </c>
      <c r="AD204" s="9" t="s">
        <v>81</v>
      </c>
      <c r="AE204" s="9" t="s">
        <v>81</v>
      </c>
      <c r="AF204" s="42" t="s">
        <v>81</v>
      </c>
      <c r="AG204" s="42" t="s">
        <v>81</v>
      </c>
      <c r="AH204" s="42" t="s">
        <v>81</v>
      </c>
      <c r="AI204" s="11" t="s">
        <v>81</v>
      </c>
      <c r="AJ204" s="11" t="s">
        <v>81</v>
      </c>
      <c r="AK204" s="11" t="s">
        <v>81</v>
      </c>
      <c r="AL204" s="65" t="s">
        <v>470</v>
      </c>
      <c r="AM204" s="11" t="s">
        <v>577</v>
      </c>
      <c r="AN204" s="24">
        <f>IFERROR(VLOOKUP($B204,[1]Foglio1!$A$6:$D$44904,4,FALSE),"")</f>
        <v>26.51</v>
      </c>
      <c r="AO204" s="11" t="s">
        <v>81</v>
      </c>
      <c r="AP204" s="11" t="s">
        <v>81</v>
      </c>
      <c r="AQ204" s="11" t="s">
        <v>81</v>
      </c>
      <c r="AR204" s="11" t="s">
        <v>81</v>
      </c>
    </row>
    <row r="205" spans="1:44" ht="20.100000000000001" customHeight="1" x14ac:dyDescent="0.25">
      <c r="A205" s="43" t="str">
        <f t="shared" si="17"/>
        <v>L_1C.12.020.0220.c</v>
      </c>
      <c r="B205" s="14" t="str">
        <f>IF(ISBLANK(H205),"",IF(H205="LAVORO","",CLASSI!B206))</f>
        <v/>
      </c>
      <c r="C205" s="14" t="str">
        <f>IF(ISBLANK(H205),"",IF(H205="LAVORO","",VLOOKUP($B205,CLASSI!$B$3:$C$1048576,2,FALSE)))</f>
        <v/>
      </c>
      <c r="D205" s="27" t="str">
        <f t="shared" si="18"/>
        <v/>
      </c>
      <c r="E205" s="27" t="str">
        <f t="shared" si="19"/>
        <v/>
      </c>
      <c r="F205" s="27" t="str">
        <f t="shared" si="20"/>
        <v>CODICE LV</v>
      </c>
      <c r="G205" s="27" t="str">
        <f t="shared" si="21"/>
        <v>LAVORO: Saldatura, di testa. Incluso: operazioni di preparazione degli elementi da saldare; nolo saldatrice; consumi.
SPECIFICHE TECNICHE: saldatura su tubazione con diametro esterno 160 mm.</v>
      </c>
      <c r="H205" s="9" t="s">
        <v>36</v>
      </c>
      <c r="I205" s="9" t="s">
        <v>169</v>
      </c>
      <c r="J205" s="9" t="s">
        <v>221</v>
      </c>
      <c r="K205" s="64" t="s">
        <v>427</v>
      </c>
      <c r="L205" s="11" t="s">
        <v>81</v>
      </c>
      <c r="M205" s="11" t="s">
        <v>428</v>
      </c>
      <c r="N205" s="11" t="s">
        <v>81</v>
      </c>
      <c r="O205" s="11" t="s">
        <v>81</v>
      </c>
      <c r="P205" s="10" t="str">
        <f>IFERROR(VLOOKUP($B205,[1]Foglio1!$A$6:$D$44904,3,FALSE),"nd")</f>
        <v>nd</v>
      </c>
      <c r="Q205" s="9">
        <v>1</v>
      </c>
      <c r="R205" s="11" t="str">
        <f>IF(H205="LAVORO","nd",IF(VLOOKUP(B205,'DIMENSIONI OP'!A:E,4,FALSE)="","nd",VLOOKUP(B205,'DIMENSIONI OP'!A:E,4,FALSE)))</f>
        <v>nd</v>
      </c>
      <c r="S205" s="9" t="str">
        <f>IF(H205="LAVORO","nd",IF(VLOOKUP(B205,'PRESTAZIONI OP'!A:E,4,FALSE)="","nd",VLOOKUP(B205,'PRESTAZIONI OP'!A:E,4,FALSE)))</f>
        <v>nd</v>
      </c>
      <c r="T205" s="9" t="str">
        <f>IF(H205="LAVORO","nd",IF(VLOOKUP(B205,'PARAM FISICI OP'!A:E,4,FALSE)="","nd",VLOOKUP(B205,'PARAM FISICI OP'!A:E,4,FALSE)))</f>
        <v>nd</v>
      </c>
      <c r="U205" s="11" t="s">
        <v>81</v>
      </c>
      <c r="V205" s="11" t="s">
        <v>419</v>
      </c>
      <c r="W205" s="11" t="s">
        <v>81</v>
      </c>
      <c r="X205" s="11" t="s">
        <v>552</v>
      </c>
      <c r="Y205" s="9" t="s">
        <v>81</v>
      </c>
      <c r="Z205" s="9" t="s">
        <v>81</v>
      </c>
      <c r="AA205" s="9" t="str">
        <f>IF(AND(L205="nd",'DIMENSIONI OP'!E206="",'PRESTAZIONI OP'!E206="",'PARAM FISICI OP'!E206="",Z205="nd"),"nd",
IF(L205="nd","",L205)
&amp;IF('DIMENSIONI OP'!E206="","",IF(L205="nd",'DIMENSIONI OP'!E206,", "&amp;'DIMENSIONI OP'!E206))
&amp;IF('PRESTAZIONI OP'!E206="","",IF(AND(L205="nd",'DIMENSIONI OP'!E206=""),'PRESTAZIONI OP'!E206,", "&amp;'PRESTAZIONI OP'!E206))
&amp;IF('PARAM FISICI OP'!E206="","",IF(AND(L205="nd",'DIMENSIONI OP'!E206="",'PRESTAZIONI OP'!E206=""),'PARAM FISICI OP'!E206,", "&amp;'PARAM FISICI OP'!E206))
&amp;IF(Z205="nd","",IF(AND(L205="nd",'DIMENSIONI OP'!E206="",'PRESTAZIONI OP'!E206="",'PARAM FISICI OP'!E206=""),Z205,", "&amp;Z205)))</f>
        <v>nd</v>
      </c>
      <c r="AB205" s="9" t="s">
        <v>81</v>
      </c>
      <c r="AC205" s="9" t="s">
        <v>81</v>
      </c>
      <c r="AD205" s="9" t="s">
        <v>81</v>
      </c>
      <c r="AE205" s="9" t="s">
        <v>81</v>
      </c>
      <c r="AF205" s="42" t="s">
        <v>81</v>
      </c>
      <c r="AG205" s="42" t="s">
        <v>81</v>
      </c>
      <c r="AH205" s="42" t="s">
        <v>81</v>
      </c>
      <c r="AI205" s="11" t="s">
        <v>468</v>
      </c>
      <c r="AJ205" s="11" t="s">
        <v>593</v>
      </c>
      <c r="AK205" s="11" t="s">
        <v>81</v>
      </c>
      <c r="AL205" s="65" t="s">
        <v>571</v>
      </c>
      <c r="AM205" s="11" t="s">
        <v>469</v>
      </c>
      <c r="AN205" s="24" t="str">
        <f>IFERROR(VLOOKUP($B205,[1]Foglio1!$A$6:$D$44904,4,FALSE),"")</f>
        <v/>
      </c>
      <c r="AO205" s="11" t="s">
        <v>81</v>
      </c>
      <c r="AP205" s="11" t="s">
        <v>81</v>
      </c>
      <c r="AQ205" s="11" t="s">
        <v>81</v>
      </c>
      <c r="AR205" s="11" t="s">
        <v>81</v>
      </c>
    </row>
    <row r="206" spans="1:44" ht="20.100000000000001" customHeight="1" x14ac:dyDescent="0.25">
      <c r="A206" s="43" t="str">
        <f t="shared" si="17"/>
        <v>O_1C.12.020.0220.d</v>
      </c>
      <c r="B206" s="66" t="str">
        <f>IF(ISBLANK(H206),"",IF(H206="LAVORO","",CLASSI!B207))</f>
        <v>1C.12.020.0220.d</v>
      </c>
      <c r="C206" s="14" t="str">
        <f>IF(ISBLANK(H206),"",IF(H206="LAVORO","",VLOOKUP($B206,CLASSI!$B$3:$C$1048576,2,FALSE)))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D206" s="27" t="str">
        <f t="shared" si="18"/>
        <v>CODICE OC</v>
      </c>
      <c r="E206"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200 mm.</v>
      </c>
      <c r="F206" s="27" t="str">
        <f t="shared" si="20"/>
        <v>CODICE OP</v>
      </c>
      <c r="G206" s="27" t="str">
        <f t="shared" si="21"/>
        <v>OPERA: Tubazioni di scarico, giunti saldabili in pead, funzione scarico.
SPECIFICHE TECNICHE: spessore e tipologia generica.</v>
      </c>
      <c r="H206" s="9" t="s">
        <v>35</v>
      </c>
      <c r="I206" s="9" t="s">
        <v>163</v>
      </c>
      <c r="J206" s="9" t="s">
        <v>207</v>
      </c>
      <c r="K206" s="64" t="s">
        <v>419</v>
      </c>
      <c r="L206" s="11" t="s">
        <v>81</v>
      </c>
      <c r="M206" s="11" t="s">
        <v>460</v>
      </c>
      <c r="N206" s="11" t="s">
        <v>429</v>
      </c>
      <c r="O206" s="11" t="s">
        <v>81</v>
      </c>
      <c r="P206" s="10" t="str">
        <f>IFERROR(VLOOKUP($B206,[1]Foglio1!$A$6:$D$44904,3,FALSE),"nd")</f>
        <v>m</v>
      </c>
      <c r="Q206" s="9">
        <v>1</v>
      </c>
      <c r="R206" s="11" t="str">
        <f>IF(H206="LAVORO","nd",IF(VLOOKUP(B206,'DIMENSIONI OP'!A:E,4,FALSE)="","nd",VLOOKUP(B206,'DIMENSIONI OP'!A:E,4,FALSE)))</f>
        <v>nd</v>
      </c>
      <c r="S206" s="9" t="str">
        <f>IF(H206="LAVORO","nd",IF(VLOOKUP(B206,'PRESTAZIONI OP'!A:E,4,FALSE)="","nd",VLOOKUP(B206,'PRESTAZIONI OP'!A:E,4,FALSE)))</f>
        <v>nd</v>
      </c>
      <c r="T206" s="9" t="str">
        <f>IF(H206="LAVORO","nd",IF(VLOOKUP(B206,'PARAM FISICI OP'!A:E,4,FALSE)="","nd",VLOOKUP(B206,'PARAM FISICI OP'!A:E,4,FALSE)))</f>
        <v>nd</v>
      </c>
      <c r="U206" s="11" t="s">
        <v>449</v>
      </c>
      <c r="V206" s="11" t="s">
        <v>81</v>
      </c>
      <c r="W206" s="11" t="s">
        <v>81</v>
      </c>
      <c r="X206" s="11" t="s">
        <v>81</v>
      </c>
      <c r="Y206" s="9" t="s">
        <v>81</v>
      </c>
      <c r="Z206" s="9" t="s">
        <v>81</v>
      </c>
      <c r="AA206" s="9" t="str">
        <f>IF(AND(L206="nd",'DIMENSIONI OP'!E207="",'PRESTAZIONI OP'!E207="",'PARAM FISICI OP'!E207="",Z206="nd"),"nd",
IF(L206="nd","",L206)
&amp;IF('DIMENSIONI OP'!E207="","",IF(L206="nd",'DIMENSIONI OP'!E207,", "&amp;'DIMENSIONI OP'!E207))
&amp;IF('PRESTAZIONI OP'!E207="","",IF(AND(L206="nd",'DIMENSIONI OP'!E207=""),'PRESTAZIONI OP'!E207,", "&amp;'PRESTAZIONI OP'!E207))
&amp;IF('PARAM FISICI OP'!E207="","",IF(AND(L206="nd",'DIMENSIONI OP'!E207="",'PRESTAZIONI OP'!E207=""),'PARAM FISICI OP'!E207,", "&amp;'PARAM FISICI OP'!E207))
&amp;IF(Z206="nd","",IF(AND(L206="nd",'DIMENSIONI OP'!E207="",'PRESTAZIONI OP'!E207="",'PARAM FISICI OP'!E207=""),Z206,", "&amp;Z206)))</f>
        <v>nd</v>
      </c>
      <c r="AB206" s="9" t="s">
        <v>81</v>
      </c>
      <c r="AC206" s="9" t="s">
        <v>81</v>
      </c>
      <c r="AD206" s="9" t="s">
        <v>81</v>
      </c>
      <c r="AE206" s="9" t="s">
        <v>81</v>
      </c>
      <c r="AF206" s="42" t="s">
        <v>81</v>
      </c>
      <c r="AG206" s="42" t="s">
        <v>81</v>
      </c>
      <c r="AH206" s="42" t="s">
        <v>81</v>
      </c>
      <c r="AI206" s="11" t="s">
        <v>81</v>
      </c>
      <c r="AJ206" s="11" t="s">
        <v>81</v>
      </c>
      <c r="AK206" s="11" t="s">
        <v>81</v>
      </c>
      <c r="AL206" s="65" t="s">
        <v>470</v>
      </c>
      <c r="AM206" s="11" t="s">
        <v>577</v>
      </c>
      <c r="AN206" s="24">
        <f>IFERROR(VLOOKUP($B206,[1]Foglio1!$A$6:$D$44904,4,FALSE),"")</f>
        <v>24.95</v>
      </c>
      <c r="AO206" s="11" t="s">
        <v>81</v>
      </c>
      <c r="AP206" s="11" t="s">
        <v>81</v>
      </c>
      <c r="AQ206" s="11" t="s">
        <v>81</v>
      </c>
      <c r="AR206" s="11" t="s">
        <v>81</v>
      </c>
    </row>
    <row r="207" spans="1:44" ht="20.100000000000001" customHeight="1" x14ac:dyDescent="0.25">
      <c r="A207" s="43" t="str">
        <f t="shared" si="17"/>
        <v>L_1C.12.020.0220.d</v>
      </c>
      <c r="B207" s="14" t="str">
        <f>IF(ISBLANK(H207),"",IF(H207="LAVORO","",CLASSI!B208))</f>
        <v/>
      </c>
      <c r="C207" s="14" t="str">
        <f>IF(ISBLANK(H207),"",IF(H207="LAVORO","",VLOOKUP($B207,CLASSI!$B$3:$C$1048576,2,FALSE)))</f>
        <v/>
      </c>
      <c r="D207" s="27" t="str">
        <f t="shared" si="18"/>
        <v/>
      </c>
      <c r="E207" s="27" t="str">
        <f t="shared" si="19"/>
        <v/>
      </c>
      <c r="F207" s="27" t="str">
        <f t="shared" si="20"/>
        <v>CODICE LV</v>
      </c>
      <c r="G207" s="27" t="str">
        <f t="shared" si="21"/>
        <v>LAVORO: Saldatura, di testa. Incluso: operazioni di preparazione degli elementi da saldare; nolo saldatrice; consumi.
SPECIFICHE TECNICHE: saldatura su tubazione con diametro esterno 200 mm.</v>
      </c>
      <c r="H207" s="9" t="s">
        <v>36</v>
      </c>
      <c r="I207" s="9" t="s">
        <v>169</v>
      </c>
      <c r="J207" s="9" t="s">
        <v>221</v>
      </c>
      <c r="K207" s="64" t="s">
        <v>427</v>
      </c>
      <c r="L207" s="11" t="s">
        <v>81</v>
      </c>
      <c r="M207" s="11" t="s">
        <v>428</v>
      </c>
      <c r="N207" s="11" t="s">
        <v>81</v>
      </c>
      <c r="O207" s="11" t="s">
        <v>81</v>
      </c>
      <c r="P207" s="10" t="str">
        <f>IFERROR(VLOOKUP($B207,[1]Foglio1!$A$6:$D$44904,3,FALSE),"nd")</f>
        <v>nd</v>
      </c>
      <c r="Q207" s="9">
        <v>1</v>
      </c>
      <c r="R207" s="11" t="str">
        <f>IF(H207="LAVORO","nd",IF(VLOOKUP(B207,'DIMENSIONI OP'!A:E,4,FALSE)="","nd",VLOOKUP(B207,'DIMENSIONI OP'!A:E,4,FALSE)))</f>
        <v>nd</v>
      </c>
      <c r="S207" s="9" t="str">
        <f>IF(H207="LAVORO","nd",IF(VLOOKUP(B207,'PRESTAZIONI OP'!A:E,4,FALSE)="","nd",VLOOKUP(B207,'PRESTAZIONI OP'!A:E,4,FALSE)))</f>
        <v>nd</v>
      </c>
      <c r="T207" s="9" t="str">
        <f>IF(H207="LAVORO","nd",IF(VLOOKUP(B207,'PARAM FISICI OP'!A:E,4,FALSE)="","nd",VLOOKUP(B207,'PARAM FISICI OP'!A:E,4,FALSE)))</f>
        <v>nd</v>
      </c>
      <c r="U207" s="11" t="s">
        <v>81</v>
      </c>
      <c r="V207" s="11" t="s">
        <v>419</v>
      </c>
      <c r="W207" s="11" t="s">
        <v>81</v>
      </c>
      <c r="X207" s="11" t="s">
        <v>553</v>
      </c>
      <c r="Y207" s="9" t="s">
        <v>81</v>
      </c>
      <c r="Z207" s="9" t="s">
        <v>81</v>
      </c>
      <c r="AA207" s="9" t="str">
        <f>IF(AND(L207="nd",'DIMENSIONI OP'!E208="",'PRESTAZIONI OP'!E208="",'PARAM FISICI OP'!E208="",Z207="nd"),"nd",
IF(L207="nd","",L207)
&amp;IF('DIMENSIONI OP'!E208="","",IF(L207="nd",'DIMENSIONI OP'!E208,", "&amp;'DIMENSIONI OP'!E208))
&amp;IF('PRESTAZIONI OP'!E208="","",IF(AND(L207="nd",'DIMENSIONI OP'!E208=""),'PRESTAZIONI OP'!E208,", "&amp;'PRESTAZIONI OP'!E208))
&amp;IF('PARAM FISICI OP'!E208="","",IF(AND(L207="nd",'DIMENSIONI OP'!E208="",'PRESTAZIONI OP'!E208=""),'PARAM FISICI OP'!E208,", "&amp;'PARAM FISICI OP'!E208))
&amp;IF(Z207="nd","",IF(AND(L207="nd",'DIMENSIONI OP'!E208="",'PRESTAZIONI OP'!E208="",'PARAM FISICI OP'!E208=""),Z207,", "&amp;Z207)))</f>
        <v>nd</v>
      </c>
      <c r="AB207" s="9" t="s">
        <v>81</v>
      </c>
      <c r="AC207" s="9" t="s">
        <v>81</v>
      </c>
      <c r="AD207" s="9" t="s">
        <v>81</v>
      </c>
      <c r="AE207" s="9" t="s">
        <v>81</v>
      </c>
      <c r="AF207" s="42" t="s">
        <v>81</v>
      </c>
      <c r="AG207" s="42" t="s">
        <v>81</v>
      </c>
      <c r="AH207" s="42" t="s">
        <v>81</v>
      </c>
      <c r="AI207" s="11" t="s">
        <v>468</v>
      </c>
      <c r="AJ207" s="11" t="s">
        <v>593</v>
      </c>
      <c r="AK207" s="11" t="s">
        <v>81</v>
      </c>
      <c r="AL207" s="65" t="s">
        <v>572</v>
      </c>
      <c r="AM207" s="11" t="s">
        <v>469</v>
      </c>
      <c r="AN207" s="24" t="str">
        <f>IFERROR(VLOOKUP($B207,[1]Foglio1!$A$6:$D$44904,4,FALSE),"")</f>
        <v/>
      </c>
      <c r="AO207" s="11" t="s">
        <v>81</v>
      </c>
      <c r="AP207" s="11" t="s">
        <v>81</v>
      </c>
      <c r="AQ207" s="11" t="s">
        <v>81</v>
      </c>
      <c r="AR207" s="11" t="s">
        <v>81</v>
      </c>
    </row>
    <row r="208" spans="1:44" ht="20.100000000000001" customHeight="1" x14ac:dyDescent="0.25">
      <c r="A208" s="43" t="str">
        <f t="shared" si="17"/>
        <v>O_1C.12.020.0220.e</v>
      </c>
      <c r="B208" s="66" t="str">
        <f>IF(ISBLANK(H208),"",IF(H208="LAVORO","",CLASSI!B209))</f>
        <v>1C.12.020.0220.e</v>
      </c>
      <c r="C208" s="14" t="str">
        <f>IF(ISBLANK(H208),"",IF(H208="LAVORO","",VLOOKUP($B208,CLASSI!$B$3:$C$1048576,2,FALSE)))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D208" s="27" t="str">
        <f t="shared" si="18"/>
        <v>CODICE OC</v>
      </c>
      <c r="E208"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250 mm.</v>
      </c>
      <c r="F208" s="27" t="str">
        <f t="shared" si="20"/>
        <v>CODICE OP</v>
      </c>
      <c r="G208" s="27" t="str">
        <f t="shared" si="21"/>
        <v>OPERA: Tubazioni di scarico, giunti saldabili in pead, funzione scarico.
SPECIFICHE TECNICHE: spessore e tipologia generica.</v>
      </c>
      <c r="H208" s="9" t="s">
        <v>35</v>
      </c>
      <c r="I208" s="9" t="s">
        <v>163</v>
      </c>
      <c r="J208" s="9" t="s">
        <v>207</v>
      </c>
      <c r="K208" s="64" t="s">
        <v>419</v>
      </c>
      <c r="L208" s="11" t="s">
        <v>81</v>
      </c>
      <c r="M208" s="11" t="s">
        <v>460</v>
      </c>
      <c r="N208" s="11" t="s">
        <v>429</v>
      </c>
      <c r="O208" s="11" t="s">
        <v>81</v>
      </c>
      <c r="P208" s="10" t="str">
        <f>IFERROR(VLOOKUP($B208,[1]Foglio1!$A$6:$D$44904,3,FALSE),"nd")</f>
        <v>m</v>
      </c>
      <c r="Q208" s="9">
        <v>1</v>
      </c>
      <c r="R208" s="11" t="str">
        <f>IF(H208="LAVORO","nd",IF(VLOOKUP(B208,'DIMENSIONI OP'!A:E,4,FALSE)="","nd",VLOOKUP(B208,'DIMENSIONI OP'!A:E,4,FALSE)))</f>
        <v>nd</v>
      </c>
      <c r="S208" s="9" t="str">
        <f>IF(H208="LAVORO","nd",IF(VLOOKUP(B208,'PRESTAZIONI OP'!A:E,4,FALSE)="","nd",VLOOKUP(B208,'PRESTAZIONI OP'!A:E,4,FALSE)))</f>
        <v>nd</v>
      </c>
      <c r="T208" s="9" t="str">
        <f>IF(H208="LAVORO","nd",IF(VLOOKUP(B208,'PARAM FISICI OP'!A:E,4,FALSE)="","nd",VLOOKUP(B208,'PARAM FISICI OP'!A:E,4,FALSE)))</f>
        <v>nd</v>
      </c>
      <c r="U208" s="11" t="s">
        <v>449</v>
      </c>
      <c r="V208" s="11" t="s">
        <v>81</v>
      </c>
      <c r="W208" s="11" t="s">
        <v>81</v>
      </c>
      <c r="X208" s="11" t="s">
        <v>81</v>
      </c>
      <c r="Y208" s="9" t="s">
        <v>81</v>
      </c>
      <c r="Z208" s="9" t="s">
        <v>81</v>
      </c>
      <c r="AA208" s="9" t="str">
        <f>IF(AND(L208="nd",'DIMENSIONI OP'!E209="",'PRESTAZIONI OP'!E209="",'PARAM FISICI OP'!E209="",Z208="nd"),"nd",
IF(L208="nd","",L208)
&amp;IF('DIMENSIONI OP'!E209="","",IF(L208="nd",'DIMENSIONI OP'!E209,", "&amp;'DIMENSIONI OP'!E209))
&amp;IF('PRESTAZIONI OP'!E209="","",IF(AND(L208="nd",'DIMENSIONI OP'!E209=""),'PRESTAZIONI OP'!E209,", "&amp;'PRESTAZIONI OP'!E209))
&amp;IF('PARAM FISICI OP'!E209="","",IF(AND(L208="nd",'DIMENSIONI OP'!E209="",'PRESTAZIONI OP'!E209=""),'PARAM FISICI OP'!E209,", "&amp;'PARAM FISICI OP'!E209))
&amp;IF(Z208="nd","",IF(AND(L208="nd",'DIMENSIONI OP'!E209="",'PRESTAZIONI OP'!E209="",'PARAM FISICI OP'!E209=""),Z208,", "&amp;Z208)))</f>
        <v>nd</v>
      </c>
      <c r="AB208" s="9" t="s">
        <v>81</v>
      </c>
      <c r="AC208" s="9" t="s">
        <v>81</v>
      </c>
      <c r="AD208" s="9" t="s">
        <v>81</v>
      </c>
      <c r="AE208" s="9" t="s">
        <v>81</v>
      </c>
      <c r="AF208" s="42" t="s">
        <v>81</v>
      </c>
      <c r="AG208" s="42" t="s">
        <v>81</v>
      </c>
      <c r="AH208" s="42" t="s">
        <v>81</v>
      </c>
      <c r="AI208" s="11" t="s">
        <v>81</v>
      </c>
      <c r="AJ208" s="11" t="s">
        <v>81</v>
      </c>
      <c r="AK208" s="11" t="s">
        <v>81</v>
      </c>
      <c r="AL208" s="65" t="s">
        <v>470</v>
      </c>
      <c r="AM208" s="11" t="s">
        <v>577</v>
      </c>
      <c r="AN208" s="24">
        <f>IFERROR(VLOOKUP($B208,[1]Foglio1!$A$6:$D$44904,4,FALSE),"")</f>
        <v>21.08</v>
      </c>
      <c r="AO208" s="11" t="s">
        <v>81</v>
      </c>
      <c r="AP208" s="11" t="s">
        <v>81</v>
      </c>
      <c r="AQ208" s="11" t="s">
        <v>81</v>
      </c>
      <c r="AR208" s="11" t="s">
        <v>81</v>
      </c>
    </row>
    <row r="209" spans="1:44" ht="20.100000000000001" customHeight="1" x14ac:dyDescent="0.25">
      <c r="A209" s="43" t="str">
        <f t="shared" si="17"/>
        <v>L_1C.12.020.0220.e</v>
      </c>
      <c r="B209" s="14" t="str">
        <f>IF(ISBLANK(H209),"",IF(H209="LAVORO","",CLASSI!B210))</f>
        <v/>
      </c>
      <c r="C209" s="14" t="str">
        <f>IF(ISBLANK(H209),"",IF(H209="LAVORO","",VLOOKUP($B209,CLASSI!$B$3:$C$1048576,2,FALSE)))</f>
        <v/>
      </c>
      <c r="D209" s="27" t="str">
        <f t="shared" si="18"/>
        <v/>
      </c>
      <c r="E209" s="27" t="str">
        <f t="shared" si="19"/>
        <v/>
      </c>
      <c r="F209" s="27" t="str">
        <f t="shared" si="20"/>
        <v>CODICE LV</v>
      </c>
      <c r="G209" s="27" t="str">
        <f t="shared" si="21"/>
        <v>LAVORO: Saldatura, di testa. Incluso: operazioni di preparazione degli elementi da saldare; nolo saldatrice; consumi.
SPECIFICHE TECNICHE: saldatura su tubazione con diametro esterno 250 mm.</v>
      </c>
      <c r="H209" s="9" t="s">
        <v>36</v>
      </c>
      <c r="I209" s="9" t="s">
        <v>169</v>
      </c>
      <c r="J209" s="9" t="s">
        <v>221</v>
      </c>
      <c r="K209" s="64" t="s">
        <v>427</v>
      </c>
      <c r="L209" s="11" t="s">
        <v>81</v>
      </c>
      <c r="M209" s="11" t="s">
        <v>428</v>
      </c>
      <c r="N209" s="11" t="s">
        <v>81</v>
      </c>
      <c r="O209" s="11" t="s">
        <v>81</v>
      </c>
      <c r="P209" s="10" t="str">
        <f>IFERROR(VLOOKUP($B209,[1]Foglio1!$A$6:$D$44904,3,FALSE),"nd")</f>
        <v>nd</v>
      </c>
      <c r="Q209" s="9">
        <v>1</v>
      </c>
      <c r="R209" s="11" t="str">
        <f>IF(H209="LAVORO","nd",IF(VLOOKUP(B209,'DIMENSIONI OP'!A:E,4,FALSE)="","nd",VLOOKUP(B209,'DIMENSIONI OP'!A:E,4,FALSE)))</f>
        <v>nd</v>
      </c>
      <c r="S209" s="9" t="str">
        <f>IF(H209="LAVORO","nd",IF(VLOOKUP(B209,'PRESTAZIONI OP'!A:E,4,FALSE)="","nd",VLOOKUP(B209,'PRESTAZIONI OP'!A:E,4,FALSE)))</f>
        <v>nd</v>
      </c>
      <c r="T209" s="9" t="str">
        <f>IF(H209="LAVORO","nd",IF(VLOOKUP(B209,'PARAM FISICI OP'!A:E,4,FALSE)="","nd",VLOOKUP(B209,'PARAM FISICI OP'!A:E,4,FALSE)))</f>
        <v>nd</v>
      </c>
      <c r="U209" s="11" t="s">
        <v>81</v>
      </c>
      <c r="V209" s="11" t="s">
        <v>419</v>
      </c>
      <c r="W209" s="11" t="s">
        <v>81</v>
      </c>
      <c r="X209" s="11" t="s">
        <v>554</v>
      </c>
      <c r="Y209" s="9" t="s">
        <v>81</v>
      </c>
      <c r="Z209" s="9" t="s">
        <v>81</v>
      </c>
      <c r="AA209" s="9" t="str">
        <f>IF(AND(L209="nd",'DIMENSIONI OP'!E210="",'PRESTAZIONI OP'!E210="",'PARAM FISICI OP'!E210="",Z209="nd"),"nd",
IF(L209="nd","",L209)
&amp;IF('DIMENSIONI OP'!E210="","",IF(L209="nd",'DIMENSIONI OP'!E210,", "&amp;'DIMENSIONI OP'!E210))
&amp;IF('PRESTAZIONI OP'!E210="","",IF(AND(L209="nd",'DIMENSIONI OP'!E210=""),'PRESTAZIONI OP'!E210,", "&amp;'PRESTAZIONI OP'!E210))
&amp;IF('PARAM FISICI OP'!E210="","",IF(AND(L209="nd",'DIMENSIONI OP'!E210="",'PRESTAZIONI OP'!E210=""),'PARAM FISICI OP'!E210,", "&amp;'PARAM FISICI OP'!E210))
&amp;IF(Z209="nd","",IF(AND(L209="nd",'DIMENSIONI OP'!E210="",'PRESTAZIONI OP'!E210="",'PARAM FISICI OP'!E210=""),Z209,", "&amp;Z209)))</f>
        <v>nd</v>
      </c>
      <c r="AB209" s="9" t="s">
        <v>81</v>
      </c>
      <c r="AC209" s="9" t="s">
        <v>81</v>
      </c>
      <c r="AD209" s="9" t="s">
        <v>81</v>
      </c>
      <c r="AE209" s="9" t="s">
        <v>81</v>
      </c>
      <c r="AF209" s="42" t="s">
        <v>81</v>
      </c>
      <c r="AG209" s="42" t="s">
        <v>81</v>
      </c>
      <c r="AH209" s="42" t="s">
        <v>81</v>
      </c>
      <c r="AI209" s="11" t="s">
        <v>468</v>
      </c>
      <c r="AJ209" s="11" t="s">
        <v>593</v>
      </c>
      <c r="AK209" s="11" t="s">
        <v>81</v>
      </c>
      <c r="AL209" s="65" t="s">
        <v>573</v>
      </c>
      <c r="AM209" s="11" t="s">
        <v>469</v>
      </c>
      <c r="AN209" s="24" t="str">
        <f>IFERROR(VLOOKUP($B209,[1]Foglio1!$A$6:$D$44904,4,FALSE),"")</f>
        <v/>
      </c>
      <c r="AO209" s="11" t="s">
        <v>81</v>
      </c>
      <c r="AP209" s="11" t="s">
        <v>81</v>
      </c>
      <c r="AQ209" s="11" t="s">
        <v>81</v>
      </c>
      <c r="AR209" s="11" t="s">
        <v>81</v>
      </c>
    </row>
    <row r="210" spans="1:44" ht="20.100000000000001" customHeight="1" x14ac:dyDescent="0.25">
      <c r="A210" s="43" t="str">
        <f t="shared" si="17"/>
        <v>O_1C.12.020.0220.f</v>
      </c>
      <c r="B210" s="66" t="str">
        <f>IF(ISBLANK(H210),"",IF(H210="LAVORO","",CLASSI!B211))</f>
        <v>1C.12.020.0220.f</v>
      </c>
      <c r="C210" s="14" t="str">
        <f>IF(ISBLANK(H210),"",IF(H210="LAVORO","",VLOOKUP($B210,CLASSI!$B$3:$C$1048576,2,FALSE)))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D210" s="27" t="str">
        <f t="shared" si="18"/>
        <v>CODICE OC</v>
      </c>
      <c r="E210"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315 mm.</v>
      </c>
      <c r="F210" s="27" t="str">
        <f t="shared" si="20"/>
        <v>CODICE OP</v>
      </c>
      <c r="G210" s="27" t="str">
        <f t="shared" si="21"/>
        <v>OPERA: Tubazioni di scarico, giunti saldabili in pead, funzione scarico.
SPECIFICHE TECNICHE: spessore e tipologia generica.</v>
      </c>
      <c r="H210" s="9" t="s">
        <v>35</v>
      </c>
      <c r="I210" s="9" t="s">
        <v>163</v>
      </c>
      <c r="J210" s="9" t="s">
        <v>207</v>
      </c>
      <c r="K210" s="64" t="s">
        <v>419</v>
      </c>
      <c r="L210" s="11" t="s">
        <v>81</v>
      </c>
      <c r="M210" s="11" t="s">
        <v>460</v>
      </c>
      <c r="N210" s="11" t="s">
        <v>429</v>
      </c>
      <c r="O210" s="11" t="s">
        <v>81</v>
      </c>
      <c r="P210" s="10" t="str">
        <f>IFERROR(VLOOKUP($B210,[1]Foglio1!$A$6:$D$44904,3,FALSE),"nd")</f>
        <v>m</v>
      </c>
      <c r="Q210" s="9">
        <v>1</v>
      </c>
      <c r="R210" s="11" t="str">
        <f>IF(H210="LAVORO","nd",IF(VLOOKUP(B210,'DIMENSIONI OP'!A:E,4,FALSE)="","nd",VLOOKUP(B210,'DIMENSIONI OP'!A:E,4,FALSE)))</f>
        <v>nd</v>
      </c>
      <c r="S210" s="9" t="str">
        <f>IF(H210="LAVORO","nd",IF(VLOOKUP(B210,'PRESTAZIONI OP'!A:E,4,FALSE)="","nd",VLOOKUP(B210,'PRESTAZIONI OP'!A:E,4,FALSE)))</f>
        <v>nd</v>
      </c>
      <c r="T210" s="9" t="str">
        <f>IF(H210="LAVORO","nd",IF(VLOOKUP(B210,'PARAM FISICI OP'!A:E,4,FALSE)="","nd",VLOOKUP(B210,'PARAM FISICI OP'!A:E,4,FALSE)))</f>
        <v>nd</v>
      </c>
      <c r="U210" s="11" t="s">
        <v>449</v>
      </c>
      <c r="V210" s="11" t="s">
        <v>81</v>
      </c>
      <c r="W210" s="11" t="s">
        <v>81</v>
      </c>
      <c r="X210" s="11" t="s">
        <v>81</v>
      </c>
      <c r="Y210" s="9" t="s">
        <v>81</v>
      </c>
      <c r="Z210" s="9" t="s">
        <v>81</v>
      </c>
      <c r="AA210" s="9" t="str">
        <f>IF(AND(L210="nd",'DIMENSIONI OP'!E211="",'PRESTAZIONI OP'!E211="",'PARAM FISICI OP'!E211="",Z210="nd"),"nd",
IF(L210="nd","",L210)
&amp;IF('DIMENSIONI OP'!E211="","",IF(L210="nd",'DIMENSIONI OP'!E211,", "&amp;'DIMENSIONI OP'!E211))
&amp;IF('PRESTAZIONI OP'!E211="","",IF(AND(L210="nd",'DIMENSIONI OP'!E211=""),'PRESTAZIONI OP'!E211,", "&amp;'PRESTAZIONI OP'!E211))
&amp;IF('PARAM FISICI OP'!E211="","",IF(AND(L210="nd",'DIMENSIONI OP'!E211="",'PRESTAZIONI OP'!E211=""),'PARAM FISICI OP'!E211,", "&amp;'PARAM FISICI OP'!E211))
&amp;IF(Z210="nd","",IF(AND(L210="nd",'DIMENSIONI OP'!E211="",'PRESTAZIONI OP'!E211="",'PARAM FISICI OP'!E211=""),Z210,", "&amp;Z210)))</f>
        <v>nd</v>
      </c>
      <c r="AB210" s="9" t="s">
        <v>81</v>
      </c>
      <c r="AC210" s="9" t="s">
        <v>81</v>
      </c>
      <c r="AD210" s="9" t="s">
        <v>81</v>
      </c>
      <c r="AE210" s="9" t="s">
        <v>81</v>
      </c>
      <c r="AF210" s="42" t="s">
        <v>81</v>
      </c>
      <c r="AG210" s="42" t="s">
        <v>81</v>
      </c>
      <c r="AH210" s="42" t="s">
        <v>81</v>
      </c>
      <c r="AI210" s="11" t="s">
        <v>81</v>
      </c>
      <c r="AJ210" s="11" t="s">
        <v>81</v>
      </c>
      <c r="AK210" s="11" t="s">
        <v>81</v>
      </c>
      <c r="AL210" s="65" t="s">
        <v>470</v>
      </c>
      <c r="AM210" s="11" t="s">
        <v>577</v>
      </c>
      <c r="AN210" s="24">
        <f>IFERROR(VLOOKUP($B210,[1]Foglio1!$A$6:$D$44904,4,FALSE),"")</f>
        <v>31.99</v>
      </c>
      <c r="AO210" s="11" t="s">
        <v>81</v>
      </c>
      <c r="AP210" s="11" t="s">
        <v>81</v>
      </c>
      <c r="AQ210" s="11" t="s">
        <v>81</v>
      </c>
      <c r="AR210" s="11" t="s">
        <v>81</v>
      </c>
    </row>
    <row r="211" spans="1:44" ht="20.100000000000001" customHeight="1" x14ac:dyDescent="0.25">
      <c r="A211" s="43" t="str">
        <f t="shared" si="17"/>
        <v>L_1C.12.020.0220.f</v>
      </c>
      <c r="B211" s="14" t="str">
        <f>IF(ISBLANK(H211),"",IF(H211="LAVORO","",CLASSI!B212))</f>
        <v/>
      </c>
      <c r="C211" s="14" t="str">
        <f>IF(ISBLANK(H211),"",IF(H211="LAVORO","",VLOOKUP($B211,CLASSI!$B$3:$C$1048576,2,FALSE)))</f>
        <v/>
      </c>
      <c r="D211" s="27" t="str">
        <f t="shared" si="18"/>
        <v/>
      </c>
      <c r="E211" s="27" t="str">
        <f t="shared" si="19"/>
        <v/>
      </c>
      <c r="F211" s="27" t="str">
        <f t="shared" si="20"/>
        <v>CODICE LV</v>
      </c>
      <c r="G211" s="27" t="str">
        <f t="shared" si="21"/>
        <v>LAVORO: Saldatura, di testa. Incluso: operazioni di preparazione degli elementi da saldare; nolo saldatrice; consumi.
SPECIFICHE TECNICHE: saldatura su tubazione con diametro esterno 315 mm.</v>
      </c>
      <c r="H211" s="9" t="s">
        <v>36</v>
      </c>
      <c r="I211" s="9" t="s">
        <v>169</v>
      </c>
      <c r="J211" s="9" t="s">
        <v>221</v>
      </c>
      <c r="K211" s="64" t="s">
        <v>427</v>
      </c>
      <c r="L211" s="11" t="s">
        <v>81</v>
      </c>
      <c r="M211" s="11" t="s">
        <v>428</v>
      </c>
      <c r="N211" s="11" t="s">
        <v>81</v>
      </c>
      <c r="O211" s="11" t="s">
        <v>81</v>
      </c>
      <c r="P211" s="10" t="str">
        <f>IFERROR(VLOOKUP($B211,[1]Foglio1!$A$6:$D$44904,3,FALSE),"nd")</f>
        <v>nd</v>
      </c>
      <c r="Q211" s="9">
        <v>1</v>
      </c>
      <c r="R211" s="11" t="str">
        <f>IF(H211="LAVORO","nd",IF(VLOOKUP(B211,'DIMENSIONI OP'!A:E,4,FALSE)="","nd",VLOOKUP(B211,'DIMENSIONI OP'!A:E,4,FALSE)))</f>
        <v>nd</v>
      </c>
      <c r="S211" s="9" t="str">
        <f>IF(H211="LAVORO","nd",IF(VLOOKUP(B211,'PRESTAZIONI OP'!A:E,4,FALSE)="","nd",VLOOKUP(B211,'PRESTAZIONI OP'!A:E,4,FALSE)))</f>
        <v>nd</v>
      </c>
      <c r="T211" s="9" t="str">
        <f>IF(H211="LAVORO","nd",IF(VLOOKUP(B211,'PARAM FISICI OP'!A:E,4,FALSE)="","nd",VLOOKUP(B211,'PARAM FISICI OP'!A:E,4,FALSE)))</f>
        <v>nd</v>
      </c>
      <c r="U211" s="11" t="s">
        <v>81</v>
      </c>
      <c r="V211" s="11" t="s">
        <v>419</v>
      </c>
      <c r="W211" s="11" t="s">
        <v>81</v>
      </c>
      <c r="X211" s="11" t="s">
        <v>555</v>
      </c>
      <c r="Y211" s="9" t="s">
        <v>81</v>
      </c>
      <c r="Z211" s="9" t="s">
        <v>81</v>
      </c>
      <c r="AA211" s="9" t="str">
        <f>IF(AND(L211="nd",'DIMENSIONI OP'!E212="",'PRESTAZIONI OP'!E212="",'PARAM FISICI OP'!E212="",Z211="nd"),"nd",
IF(L211="nd","",L211)
&amp;IF('DIMENSIONI OP'!E212="","",IF(L211="nd",'DIMENSIONI OP'!E212,", "&amp;'DIMENSIONI OP'!E212))
&amp;IF('PRESTAZIONI OP'!E212="","",IF(AND(L211="nd",'DIMENSIONI OP'!E212=""),'PRESTAZIONI OP'!E212,", "&amp;'PRESTAZIONI OP'!E212))
&amp;IF('PARAM FISICI OP'!E212="","",IF(AND(L211="nd",'DIMENSIONI OP'!E212="",'PRESTAZIONI OP'!E212=""),'PARAM FISICI OP'!E212,", "&amp;'PARAM FISICI OP'!E212))
&amp;IF(Z211="nd","",IF(AND(L211="nd",'DIMENSIONI OP'!E212="",'PRESTAZIONI OP'!E212="",'PARAM FISICI OP'!E212=""),Z211,", "&amp;Z211)))</f>
        <v>nd</v>
      </c>
      <c r="AB211" s="9" t="s">
        <v>81</v>
      </c>
      <c r="AC211" s="9" t="s">
        <v>81</v>
      </c>
      <c r="AD211" s="9" t="s">
        <v>81</v>
      </c>
      <c r="AE211" s="9" t="s">
        <v>81</v>
      </c>
      <c r="AF211" s="42" t="s">
        <v>81</v>
      </c>
      <c r="AG211" s="42" t="s">
        <v>81</v>
      </c>
      <c r="AH211" s="42" t="s">
        <v>81</v>
      </c>
      <c r="AI211" s="11" t="s">
        <v>468</v>
      </c>
      <c r="AJ211" s="11" t="s">
        <v>593</v>
      </c>
      <c r="AK211" s="11" t="s">
        <v>81</v>
      </c>
      <c r="AL211" s="65" t="s">
        <v>574</v>
      </c>
      <c r="AM211" s="11" t="s">
        <v>469</v>
      </c>
      <c r="AN211" s="24" t="str">
        <f>IFERROR(VLOOKUP($B211,[1]Foglio1!$A$6:$D$44904,4,FALSE),"")</f>
        <v/>
      </c>
      <c r="AO211" s="11" t="s">
        <v>81</v>
      </c>
      <c r="AP211" s="11" t="s">
        <v>81</v>
      </c>
      <c r="AQ211" s="11" t="s">
        <v>81</v>
      </c>
      <c r="AR211" s="11" t="s">
        <v>81</v>
      </c>
    </row>
    <row r="212" spans="1:44" ht="20.100000000000001" customHeight="1" x14ac:dyDescent="0.25">
      <c r="A212" s="43" t="str">
        <f t="shared" si="17"/>
        <v>O_1C.12.020.0220.g</v>
      </c>
      <c r="B212" s="66" t="str">
        <f>IF(ISBLANK(H212),"",IF(H212="LAVORO","",CLASSI!B213))</f>
        <v>1C.12.020.0220.g</v>
      </c>
      <c r="C212" s="14" t="str">
        <f>IF(ISBLANK(H212),"",IF(H212="LAVORO","",VLOOKUP($B212,CLASSI!$B$3:$C$1048576,2,FALSE)))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355</v>
      </c>
      <c r="D212" s="27" t="str">
        <f t="shared" si="18"/>
        <v>CODICE OC</v>
      </c>
      <c r="E212"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355 mm.</v>
      </c>
      <c r="F212" s="27" t="str">
        <f t="shared" si="20"/>
        <v>CODICE OP</v>
      </c>
      <c r="G212" s="27" t="str">
        <f t="shared" si="21"/>
        <v>OPERA: Tubazioni di scarico, giunti saldabili in pead, funzione scarico.
SPECIFICHE TECNICHE: spessore e tipologia generica.</v>
      </c>
      <c r="H212" s="9" t="s">
        <v>35</v>
      </c>
      <c r="I212" s="9" t="s">
        <v>163</v>
      </c>
      <c r="J212" s="9" t="s">
        <v>207</v>
      </c>
      <c r="K212" s="64" t="s">
        <v>419</v>
      </c>
      <c r="L212" s="11" t="s">
        <v>81</v>
      </c>
      <c r="M212" s="11" t="s">
        <v>460</v>
      </c>
      <c r="N212" s="11" t="s">
        <v>429</v>
      </c>
      <c r="O212" s="11" t="s">
        <v>81</v>
      </c>
      <c r="P212" s="10" t="str">
        <f>IFERROR(VLOOKUP($B212,[1]Foglio1!$A$6:$D$44904,3,FALSE),"nd")</f>
        <v>m</v>
      </c>
      <c r="Q212" s="9">
        <v>1</v>
      </c>
      <c r="R212" s="11" t="str">
        <f>IF(H212="LAVORO","nd",IF(VLOOKUP(B212,'DIMENSIONI OP'!A:E,4,FALSE)="","nd",VLOOKUP(B212,'DIMENSIONI OP'!A:E,4,FALSE)))</f>
        <v>nd</v>
      </c>
      <c r="S212" s="9" t="str">
        <f>IF(H212="LAVORO","nd",IF(VLOOKUP(B212,'PRESTAZIONI OP'!A:E,4,FALSE)="","nd",VLOOKUP(B212,'PRESTAZIONI OP'!A:E,4,FALSE)))</f>
        <v>nd</v>
      </c>
      <c r="T212" s="9" t="str">
        <f>IF(H212="LAVORO","nd",IF(VLOOKUP(B212,'PARAM FISICI OP'!A:E,4,FALSE)="","nd",VLOOKUP(B212,'PARAM FISICI OP'!A:E,4,FALSE)))</f>
        <v>nd</v>
      </c>
      <c r="U212" s="11" t="s">
        <v>449</v>
      </c>
      <c r="V212" s="11" t="s">
        <v>81</v>
      </c>
      <c r="W212" s="11" t="s">
        <v>81</v>
      </c>
      <c r="X212" s="11" t="s">
        <v>81</v>
      </c>
      <c r="Y212" s="9" t="s">
        <v>81</v>
      </c>
      <c r="Z212" s="9" t="s">
        <v>81</v>
      </c>
      <c r="AA212" s="9" t="str">
        <f>IF(AND(L212="nd",'DIMENSIONI OP'!E213="",'PRESTAZIONI OP'!E213="",'PARAM FISICI OP'!E213="",Z212="nd"),"nd",
IF(L212="nd","",L212)
&amp;IF('DIMENSIONI OP'!E213="","",IF(L212="nd",'DIMENSIONI OP'!E213,", "&amp;'DIMENSIONI OP'!E213))
&amp;IF('PRESTAZIONI OP'!E213="","",IF(AND(L212="nd",'DIMENSIONI OP'!E213=""),'PRESTAZIONI OP'!E213,", "&amp;'PRESTAZIONI OP'!E213))
&amp;IF('PARAM FISICI OP'!E213="","",IF(AND(L212="nd",'DIMENSIONI OP'!E213="",'PRESTAZIONI OP'!E213=""),'PARAM FISICI OP'!E213,", "&amp;'PARAM FISICI OP'!E213))
&amp;IF(Z212="nd","",IF(AND(L212="nd",'DIMENSIONI OP'!E213="",'PRESTAZIONI OP'!E213="",'PARAM FISICI OP'!E213=""),Z212,", "&amp;Z212)))</f>
        <v>nd</v>
      </c>
      <c r="AB212" s="9" t="s">
        <v>81</v>
      </c>
      <c r="AC212" s="9" t="s">
        <v>81</v>
      </c>
      <c r="AD212" s="9" t="s">
        <v>81</v>
      </c>
      <c r="AE212" s="9" t="s">
        <v>81</v>
      </c>
      <c r="AF212" s="42" t="s">
        <v>81</v>
      </c>
      <c r="AG212" s="42" t="s">
        <v>81</v>
      </c>
      <c r="AH212" s="42" t="s">
        <v>81</v>
      </c>
      <c r="AI212" s="11" t="s">
        <v>81</v>
      </c>
      <c r="AJ212" s="11" t="s">
        <v>81</v>
      </c>
      <c r="AK212" s="11" t="s">
        <v>81</v>
      </c>
      <c r="AL212" s="65" t="s">
        <v>470</v>
      </c>
      <c r="AM212" s="11" t="s">
        <v>577</v>
      </c>
      <c r="AN212" s="24">
        <f>IFERROR(VLOOKUP($B212,[1]Foglio1!$A$6:$D$44904,4,FALSE),"")</f>
        <v>30.95</v>
      </c>
      <c r="AO212" s="11" t="s">
        <v>81</v>
      </c>
      <c r="AP212" s="11" t="s">
        <v>81</v>
      </c>
      <c r="AQ212" s="11" t="s">
        <v>81</v>
      </c>
      <c r="AR212" s="11" t="s">
        <v>81</v>
      </c>
    </row>
    <row r="213" spans="1:44" ht="20.100000000000001" customHeight="1" x14ac:dyDescent="0.25">
      <c r="A213" s="43" t="str">
        <f t="shared" si="17"/>
        <v>L_1C.12.020.0220.g</v>
      </c>
      <c r="B213" s="14" t="str">
        <f>IF(ISBLANK(H213),"",IF(H213="LAVORO","",CLASSI!B214))</f>
        <v/>
      </c>
      <c r="C213" s="14" t="str">
        <f>IF(ISBLANK(H213),"",IF(H213="LAVORO","",VLOOKUP($B213,CLASSI!$B$3:$C$1048576,2,FALSE)))</f>
        <v/>
      </c>
      <c r="D213" s="27" t="str">
        <f t="shared" si="18"/>
        <v/>
      </c>
      <c r="E213" s="27" t="str">
        <f t="shared" si="19"/>
        <v/>
      </c>
      <c r="F213" s="27" t="str">
        <f t="shared" si="20"/>
        <v>CODICE LV</v>
      </c>
      <c r="G213" s="27" t="str">
        <f t="shared" si="21"/>
        <v>LAVORO: Saldatura, di testa. Incluso: operazioni di preparazione degli elementi da saldare; nolo saldatrice; consumi.
SPECIFICHE TECNICHE: saldatura su tubazione con diametro esterno 355 mm.</v>
      </c>
      <c r="H213" s="9" t="s">
        <v>36</v>
      </c>
      <c r="I213" s="9" t="s">
        <v>169</v>
      </c>
      <c r="J213" s="9" t="s">
        <v>221</v>
      </c>
      <c r="K213" s="64" t="s">
        <v>427</v>
      </c>
      <c r="L213" s="11" t="s">
        <v>81</v>
      </c>
      <c r="M213" s="11" t="s">
        <v>428</v>
      </c>
      <c r="N213" s="11" t="s">
        <v>81</v>
      </c>
      <c r="O213" s="11" t="s">
        <v>81</v>
      </c>
      <c r="P213" s="10" t="str">
        <f>IFERROR(VLOOKUP($B213,[1]Foglio1!$A$6:$D$44904,3,FALSE),"nd")</f>
        <v>nd</v>
      </c>
      <c r="Q213" s="9">
        <v>1</v>
      </c>
      <c r="R213" s="11" t="str">
        <f>IF(H213="LAVORO","nd",IF(VLOOKUP(B213,'DIMENSIONI OP'!A:E,4,FALSE)="","nd",VLOOKUP(B213,'DIMENSIONI OP'!A:E,4,FALSE)))</f>
        <v>nd</v>
      </c>
      <c r="S213" s="9" t="str">
        <f>IF(H213="LAVORO","nd",IF(VLOOKUP(B213,'PRESTAZIONI OP'!A:E,4,FALSE)="","nd",VLOOKUP(B213,'PRESTAZIONI OP'!A:E,4,FALSE)))</f>
        <v>nd</v>
      </c>
      <c r="T213" s="9" t="str">
        <f>IF(H213="LAVORO","nd",IF(VLOOKUP(B213,'PARAM FISICI OP'!A:E,4,FALSE)="","nd",VLOOKUP(B213,'PARAM FISICI OP'!A:E,4,FALSE)))</f>
        <v>nd</v>
      </c>
      <c r="U213" s="11" t="s">
        <v>81</v>
      </c>
      <c r="V213" s="11" t="s">
        <v>419</v>
      </c>
      <c r="W213" s="11" t="s">
        <v>81</v>
      </c>
      <c r="X213" s="11" t="s">
        <v>556</v>
      </c>
      <c r="Y213" s="9" t="s">
        <v>81</v>
      </c>
      <c r="Z213" s="9" t="s">
        <v>81</v>
      </c>
      <c r="AA213" s="9" t="str">
        <f>IF(AND(L213="nd",'DIMENSIONI OP'!E214="",'PRESTAZIONI OP'!E214="",'PARAM FISICI OP'!E214="",Z213="nd"),"nd",
IF(L213="nd","",L213)
&amp;IF('DIMENSIONI OP'!E214="","",IF(L213="nd",'DIMENSIONI OP'!E214,", "&amp;'DIMENSIONI OP'!E214))
&amp;IF('PRESTAZIONI OP'!E214="","",IF(AND(L213="nd",'DIMENSIONI OP'!E214=""),'PRESTAZIONI OP'!E214,", "&amp;'PRESTAZIONI OP'!E214))
&amp;IF('PARAM FISICI OP'!E214="","",IF(AND(L213="nd",'DIMENSIONI OP'!E214="",'PRESTAZIONI OP'!E214=""),'PARAM FISICI OP'!E214,", "&amp;'PARAM FISICI OP'!E214))
&amp;IF(Z213="nd","",IF(AND(L213="nd",'DIMENSIONI OP'!E214="",'PRESTAZIONI OP'!E214="",'PARAM FISICI OP'!E214=""),Z213,", "&amp;Z213)))</f>
        <v>nd</v>
      </c>
      <c r="AB213" s="9" t="s">
        <v>81</v>
      </c>
      <c r="AC213" s="9" t="s">
        <v>81</v>
      </c>
      <c r="AD213" s="9" t="s">
        <v>81</v>
      </c>
      <c r="AE213" s="9" t="s">
        <v>81</v>
      </c>
      <c r="AF213" s="42" t="s">
        <v>81</v>
      </c>
      <c r="AG213" s="42" t="s">
        <v>81</v>
      </c>
      <c r="AH213" s="42" t="s">
        <v>81</v>
      </c>
      <c r="AI213" s="11" t="s">
        <v>468</v>
      </c>
      <c r="AJ213" s="11" t="s">
        <v>593</v>
      </c>
      <c r="AK213" s="11" t="s">
        <v>81</v>
      </c>
      <c r="AL213" s="65" t="s">
        <v>596</v>
      </c>
      <c r="AM213" s="11" t="s">
        <v>469</v>
      </c>
      <c r="AN213" s="24" t="str">
        <f>IFERROR(VLOOKUP($B213,[1]Foglio1!$A$6:$D$44904,4,FALSE),"")</f>
        <v/>
      </c>
      <c r="AO213" s="11" t="s">
        <v>81</v>
      </c>
      <c r="AP213" s="11" t="s">
        <v>81</v>
      </c>
      <c r="AQ213" s="11" t="s">
        <v>81</v>
      </c>
      <c r="AR213" s="11" t="s">
        <v>81</v>
      </c>
    </row>
    <row r="214" spans="1:44" ht="20.100000000000001" customHeight="1" x14ac:dyDescent="0.25">
      <c r="A214" s="43" t="str">
        <f t="shared" si="17"/>
        <v>O_1C.12.020.0220.h</v>
      </c>
      <c r="B214" s="66" t="str">
        <f>IF(ISBLANK(H214),"",IF(H214="LAVORO","",CLASSI!B215))</f>
        <v>1C.12.020.0220.h</v>
      </c>
      <c r="C214" s="14" t="str">
        <f>IF(ISBLANK(H214),"",IF(H214="LAVORO","",VLOOKUP($B214,CLASSI!$B$3:$C$1048576,2,FALSE)))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400</v>
      </c>
      <c r="D214" s="27" t="str">
        <f t="shared" si="18"/>
        <v>CODICE OC</v>
      </c>
      <c r="E214"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400 mm.</v>
      </c>
      <c r="F214" s="27" t="str">
        <f t="shared" si="20"/>
        <v>CODICE OP</v>
      </c>
      <c r="G214" s="27" t="str">
        <f t="shared" si="21"/>
        <v>OPERA: Tubazioni di scarico, giunti saldabili in pead, funzione scarico.
SPECIFICHE TECNICHE: spessore e tipologia generica.</v>
      </c>
      <c r="H214" s="9" t="s">
        <v>35</v>
      </c>
      <c r="I214" s="9" t="s">
        <v>163</v>
      </c>
      <c r="J214" s="9" t="s">
        <v>207</v>
      </c>
      <c r="K214" s="64" t="s">
        <v>419</v>
      </c>
      <c r="L214" s="11" t="s">
        <v>81</v>
      </c>
      <c r="M214" s="11" t="s">
        <v>460</v>
      </c>
      <c r="N214" s="11" t="s">
        <v>429</v>
      </c>
      <c r="O214" s="11" t="s">
        <v>81</v>
      </c>
      <c r="P214" s="10" t="str">
        <f>IFERROR(VLOOKUP($B214,[1]Foglio1!$A$6:$D$44904,3,FALSE),"nd")</f>
        <v>m</v>
      </c>
      <c r="Q214" s="9">
        <v>1</v>
      </c>
      <c r="R214" s="11" t="str">
        <f>IF(H214="LAVORO","nd",IF(VLOOKUP(B214,'DIMENSIONI OP'!A:E,4,FALSE)="","nd",VLOOKUP(B214,'DIMENSIONI OP'!A:E,4,FALSE)))</f>
        <v>nd</v>
      </c>
      <c r="S214" s="9" t="str">
        <f>IF(H214="LAVORO","nd",IF(VLOOKUP(B214,'PRESTAZIONI OP'!A:E,4,FALSE)="","nd",VLOOKUP(B214,'PRESTAZIONI OP'!A:E,4,FALSE)))</f>
        <v>nd</v>
      </c>
      <c r="T214" s="9" t="str">
        <f>IF(H214="LAVORO","nd",IF(VLOOKUP(B214,'PARAM FISICI OP'!A:E,4,FALSE)="","nd",VLOOKUP(B214,'PARAM FISICI OP'!A:E,4,FALSE)))</f>
        <v>nd</v>
      </c>
      <c r="U214" s="11" t="s">
        <v>449</v>
      </c>
      <c r="V214" s="11" t="s">
        <v>81</v>
      </c>
      <c r="W214" s="11" t="s">
        <v>81</v>
      </c>
      <c r="X214" s="11" t="s">
        <v>81</v>
      </c>
      <c r="Y214" s="9" t="s">
        <v>81</v>
      </c>
      <c r="Z214" s="9" t="s">
        <v>81</v>
      </c>
      <c r="AA214" s="9" t="str">
        <f>IF(AND(L214="nd",'DIMENSIONI OP'!E215="",'PRESTAZIONI OP'!E215="",'PARAM FISICI OP'!E215="",Z214="nd"),"nd",
IF(L214="nd","",L214)
&amp;IF('DIMENSIONI OP'!E215="","",IF(L214="nd",'DIMENSIONI OP'!E215,", "&amp;'DIMENSIONI OP'!E215))
&amp;IF('PRESTAZIONI OP'!E215="","",IF(AND(L214="nd",'DIMENSIONI OP'!E215=""),'PRESTAZIONI OP'!E215,", "&amp;'PRESTAZIONI OP'!E215))
&amp;IF('PARAM FISICI OP'!E215="","",IF(AND(L214="nd",'DIMENSIONI OP'!E215="",'PRESTAZIONI OP'!E215=""),'PARAM FISICI OP'!E215,", "&amp;'PARAM FISICI OP'!E215))
&amp;IF(Z214="nd","",IF(AND(L214="nd",'DIMENSIONI OP'!E215="",'PRESTAZIONI OP'!E215="",'PARAM FISICI OP'!E215=""),Z214,", "&amp;Z214)))</f>
        <v>nd</v>
      </c>
      <c r="AB214" s="9" t="s">
        <v>81</v>
      </c>
      <c r="AC214" s="9" t="s">
        <v>81</v>
      </c>
      <c r="AD214" s="9" t="s">
        <v>81</v>
      </c>
      <c r="AE214" s="9" t="s">
        <v>81</v>
      </c>
      <c r="AF214" s="42" t="s">
        <v>81</v>
      </c>
      <c r="AG214" s="42" t="s">
        <v>81</v>
      </c>
      <c r="AH214" s="42" t="s">
        <v>81</v>
      </c>
      <c r="AI214" s="11" t="s">
        <v>81</v>
      </c>
      <c r="AJ214" s="11" t="s">
        <v>81</v>
      </c>
      <c r="AK214" s="11" t="s">
        <v>81</v>
      </c>
      <c r="AL214" s="65" t="s">
        <v>470</v>
      </c>
      <c r="AM214" s="11" t="s">
        <v>577</v>
      </c>
      <c r="AN214" s="24">
        <f>IFERROR(VLOOKUP($B214,[1]Foglio1!$A$6:$D$44904,4,FALSE),"")</f>
        <v>33.03</v>
      </c>
      <c r="AO214" s="11" t="s">
        <v>81</v>
      </c>
      <c r="AP214" s="11" t="s">
        <v>81</v>
      </c>
      <c r="AQ214" s="11" t="s">
        <v>81</v>
      </c>
      <c r="AR214" s="11" t="s">
        <v>81</v>
      </c>
    </row>
    <row r="215" spans="1:44" ht="20.100000000000001" customHeight="1" x14ac:dyDescent="0.25">
      <c r="A215" s="43" t="str">
        <f t="shared" si="17"/>
        <v>L_1C.12.020.0220.h</v>
      </c>
      <c r="B215" s="14" t="str">
        <f>IF(ISBLANK(H215),"",IF(H215="LAVORO","",CLASSI!B216))</f>
        <v/>
      </c>
      <c r="C215" s="14" t="str">
        <f>IF(ISBLANK(H215),"",IF(H215="LAVORO","",VLOOKUP($B215,CLASSI!$B$3:$C$1048576,2,FALSE)))</f>
        <v/>
      </c>
      <c r="D215" s="27" t="str">
        <f t="shared" si="18"/>
        <v/>
      </c>
      <c r="E215" s="27" t="str">
        <f t="shared" si="19"/>
        <v/>
      </c>
      <c r="F215" s="27" t="str">
        <f t="shared" si="20"/>
        <v>CODICE LV</v>
      </c>
      <c r="G215" s="27" t="str">
        <f t="shared" si="21"/>
        <v>LAVORO: Saldatura, di testa. Incluso: operazioni di preparazione degli elementi da saldare; nolo saldatrice; consumi.
SPECIFICHE TECNICHE: saldatura su tubazione con diametro esterno 400 mm.</v>
      </c>
      <c r="H215" s="9" t="s">
        <v>36</v>
      </c>
      <c r="I215" s="9" t="s">
        <v>169</v>
      </c>
      <c r="J215" s="9" t="s">
        <v>221</v>
      </c>
      <c r="K215" s="64" t="s">
        <v>427</v>
      </c>
      <c r="L215" s="11" t="s">
        <v>81</v>
      </c>
      <c r="M215" s="11" t="s">
        <v>428</v>
      </c>
      <c r="N215" s="11" t="s">
        <v>81</v>
      </c>
      <c r="O215" s="11" t="s">
        <v>81</v>
      </c>
      <c r="P215" s="10" t="str">
        <f>IFERROR(VLOOKUP($B215,[1]Foglio1!$A$6:$D$44904,3,FALSE),"nd")</f>
        <v>nd</v>
      </c>
      <c r="Q215" s="9">
        <v>1</v>
      </c>
      <c r="R215" s="11" t="str">
        <f>IF(H215="LAVORO","nd",IF(VLOOKUP(B215,'DIMENSIONI OP'!A:E,4,FALSE)="","nd",VLOOKUP(B215,'DIMENSIONI OP'!A:E,4,FALSE)))</f>
        <v>nd</v>
      </c>
      <c r="S215" s="9" t="str">
        <f>IF(H215="LAVORO","nd",IF(VLOOKUP(B215,'PRESTAZIONI OP'!A:E,4,FALSE)="","nd",VLOOKUP(B215,'PRESTAZIONI OP'!A:E,4,FALSE)))</f>
        <v>nd</v>
      </c>
      <c r="T215" s="9" t="str">
        <f>IF(H215="LAVORO","nd",IF(VLOOKUP(B215,'PARAM FISICI OP'!A:E,4,FALSE)="","nd",VLOOKUP(B215,'PARAM FISICI OP'!A:E,4,FALSE)))</f>
        <v>nd</v>
      </c>
      <c r="U215" s="11" t="s">
        <v>81</v>
      </c>
      <c r="V215" s="11" t="s">
        <v>419</v>
      </c>
      <c r="W215" s="11" t="s">
        <v>81</v>
      </c>
      <c r="X215" s="11" t="s">
        <v>557</v>
      </c>
      <c r="Y215" s="9" t="s">
        <v>81</v>
      </c>
      <c r="Z215" s="9" t="s">
        <v>81</v>
      </c>
      <c r="AA215" s="9" t="str">
        <f>IF(AND(L215="nd",'DIMENSIONI OP'!E216="",'PRESTAZIONI OP'!E216="",'PARAM FISICI OP'!E216="",Z215="nd"),"nd",
IF(L215="nd","",L215)
&amp;IF('DIMENSIONI OP'!E216="","",IF(L215="nd",'DIMENSIONI OP'!E216,", "&amp;'DIMENSIONI OP'!E216))
&amp;IF('PRESTAZIONI OP'!E216="","",IF(AND(L215="nd",'DIMENSIONI OP'!E216=""),'PRESTAZIONI OP'!E216,", "&amp;'PRESTAZIONI OP'!E216))
&amp;IF('PARAM FISICI OP'!E216="","",IF(AND(L215="nd",'DIMENSIONI OP'!E216="",'PRESTAZIONI OP'!E216=""),'PARAM FISICI OP'!E216,", "&amp;'PARAM FISICI OP'!E216))
&amp;IF(Z215="nd","",IF(AND(L215="nd",'DIMENSIONI OP'!E216="",'PRESTAZIONI OP'!E216="",'PARAM FISICI OP'!E216=""),Z215,", "&amp;Z215)))</f>
        <v>nd</v>
      </c>
      <c r="AB215" s="9" t="s">
        <v>81</v>
      </c>
      <c r="AC215" s="9" t="s">
        <v>81</v>
      </c>
      <c r="AD215" s="9" t="s">
        <v>81</v>
      </c>
      <c r="AE215" s="9" t="s">
        <v>81</v>
      </c>
      <c r="AF215" s="42" t="s">
        <v>81</v>
      </c>
      <c r="AG215" s="42" t="s">
        <v>81</v>
      </c>
      <c r="AH215" s="42" t="s">
        <v>81</v>
      </c>
      <c r="AI215" s="11" t="s">
        <v>468</v>
      </c>
      <c r="AJ215" s="11" t="s">
        <v>593</v>
      </c>
      <c r="AK215" s="11" t="s">
        <v>81</v>
      </c>
      <c r="AL215" s="65" t="s">
        <v>597</v>
      </c>
      <c r="AM215" s="11" t="s">
        <v>469</v>
      </c>
      <c r="AN215" s="24" t="str">
        <f>IFERROR(VLOOKUP($B215,[1]Foglio1!$A$6:$D$44904,4,FALSE),"")</f>
        <v/>
      </c>
      <c r="AO215" s="11" t="s">
        <v>81</v>
      </c>
      <c r="AP215" s="11" t="s">
        <v>81</v>
      </c>
      <c r="AQ215" s="11" t="s">
        <v>81</v>
      </c>
      <c r="AR215" s="11" t="s">
        <v>81</v>
      </c>
    </row>
    <row r="216" spans="1:44" ht="20.100000000000001" customHeight="1" x14ac:dyDescent="0.25">
      <c r="A216" s="43" t="str">
        <f t="shared" si="17"/>
        <v>O_1C.12.020.0220.i</v>
      </c>
      <c r="B216" s="66" t="str">
        <f>IF(ISBLANK(H216),"",IF(H216="LAVORO","",CLASSI!B217))</f>
        <v>1C.12.020.0220.i</v>
      </c>
      <c r="C216" s="14" t="str">
        <f>IF(ISBLANK(H216),"",IF(H216="LAVORO","",VLOOKUP($B216,CLASSI!$B$3:$C$1048576,2,FALSE)))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450</v>
      </c>
      <c r="D216" s="27" t="str">
        <f t="shared" si="18"/>
        <v>CODICE OC</v>
      </c>
      <c r="E216"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450 mm.</v>
      </c>
      <c r="F216" s="27" t="str">
        <f t="shared" si="20"/>
        <v>CODICE OP</v>
      </c>
      <c r="G216" s="27" t="str">
        <f t="shared" si="21"/>
        <v>OPERA: Tubazioni di scarico, giunti saldabili in pead, funzione scarico.
SPECIFICHE TECNICHE: spessore e tipologia generica.</v>
      </c>
      <c r="H216" s="9" t="s">
        <v>35</v>
      </c>
      <c r="I216" s="9" t="s">
        <v>163</v>
      </c>
      <c r="J216" s="9" t="s">
        <v>207</v>
      </c>
      <c r="K216" s="64" t="s">
        <v>419</v>
      </c>
      <c r="L216" s="11" t="s">
        <v>81</v>
      </c>
      <c r="M216" s="11" t="s">
        <v>460</v>
      </c>
      <c r="N216" s="11" t="s">
        <v>429</v>
      </c>
      <c r="O216" s="11" t="s">
        <v>81</v>
      </c>
      <c r="P216" s="10" t="str">
        <f>IFERROR(VLOOKUP($B216,[1]Foglio1!$A$6:$D$44904,3,FALSE),"nd")</f>
        <v>m</v>
      </c>
      <c r="Q216" s="9">
        <v>1</v>
      </c>
      <c r="R216" s="11" t="str">
        <f>IF(H216="LAVORO","nd",IF(VLOOKUP(B216,'DIMENSIONI OP'!A:E,4,FALSE)="","nd",VLOOKUP(B216,'DIMENSIONI OP'!A:E,4,FALSE)))</f>
        <v>nd</v>
      </c>
      <c r="S216" s="9" t="str">
        <f>IF(H216="LAVORO","nd",IF(VLOOKUP(B216,'PRESTAZIONI OP'!A:E,4,FALSE)="","nd",VLOOKUP(B216,'PRESTAZIONI OP'!A:E,4,FALSE)))</f>
        <v>nd</v>
      </c>
      <c r="T216" s="9" t="str">
        <f>IF(H216="LAVORO","nd",IF(VLOOKUP(B216,'PARAM FISICI OP'!A:E,4,FALSE)="","nd",VLOOKUP(B216,'PARAM FISICI OP'!A:E,4,FALSE)))</f>
        <v>nd</v>
      </c>
      <c r="U216" s="11" t="s">
        <v>449</v>
      </c>
      <c r="V216" s="11" t="s">
        <v>81</v>
      </c>
      <c r="W216" s="11" t="s">
        <v>81</v>
      </c>
      <c r="X216" s="11" t="s">
        <v>81</v>
      </c>
      <c r="Y216" s="9" t="s">
        <v>81</v>
      </c>
      <c r="Z216" s="9" t="s">
        <v>81</v>
      </c>
      <c r="AA216" s="9" t="str">
        <f>IF(AND(L216="nd",'DIMENSIONI OP'!E217="",'PRESTAZIONI OP'!E217="",'PARAM FISICI OP'!E217="",Z216="nd"),"nd",
IF(L216="nd","",L216)
&amp;IF('DIMENSIONI OP'!E217="","",IF(L216="nd",'DIMENSIONI OP'!E217,", "&amp;'DIMENSIONI OP'!E217))
&amp;IF('PRESTAZIONI OP'!E217="","",IF(AND(L216="nd",'DIMENSIONI OP'!E217=""),'PRESTAZIONI OP'!E217,", "&amp;'PRESTAZIONI OP'!E217))
&amp;IF('PARAM FISICI OP'!E217="","",IF(AND(L216="nd",'DIMENSIONI OP'!E217="",'PRESTAZIONI OP'!E217=""),'PARAM FISICI OP'!E217,", "&amp;'PARAM FISICI OP'!E217))
&amp;IF(Z216="nd","",IF(AND(L216="nd",'DIMENSIONI OP'!E217="",'PRESTAZIONI OP'!E217="",'PARAM FISICI OP'!E217=""),Z216,", "&amp;Z216)))</f>
        <v>nd</v>
      </c>
      <c r="AB216" s="9" t="s">
        <v>81</v>
      </c>
      <c r="AC216" s="9" t="s">
        <v>81</v>
      </c>
      <c r="AD216" s="9" t="s">
        <v>81</v>
      </c>
      <c r="AE216" s="9" t="s">
        <v>81</v>
      </c>
      <c r="AF216" s="42" t="s">
        <v>81</v>
      </c>
      <c r="AG216" s="42" t="s">
        <v>81</v>
      </c>
      <c r="AH216" s="42" t="s">
        <v>81</v>
      </c>
      <c r="AI216" s="11" t="s">
        <v>81</v>
      </c>
      <c r="AJ216" s="11" t="s">
        <v>81</v>
      </c>
      <c r="AK216" s="11" t="s">
        <v>81</v>
      </c>
      <c r="AL216" s="65" t="s">
        <v>470</v>
      </c>
      <c r="AM216" s="11" t="s">
        <v>577</v>
      </c>
      <c r="AN216" s="24">
        <f>IFERROR(VLOOKUP($B216,[1]Foglio1!$A$6:$D$44904,4,FALSE),"")</f>
        <v>32.520000000000003</v>
      </c>
      <c r="AO216" s="11" t="s">
        <v>81</v>
      </c>
      <c r="AP216" s="11" t="s">
        <v>81</v>
      </c>
      <c r="AQ216" s="11" t="s">
        <v>81</v>
      </c>
      <c r="AR216" s="11" t="s">
        <v>81</v>
      </c>
    </row>
    <row r="217" spans="1:44" ht="20.100000000000001" customHeight="1" x14ac:dyDescent="0.25">
      <c r="A217" s="43" t="str">
        <f t="shared" si="17"/>
        <v>L_1C.12.020.0220.i</v>
      </c>
      <c r="B217" s="14" t="str">
        <f>IF(ISBLANK(H217),"",IF(H217="LAVORO","",CLASSI!B218))</f>
        <v/>
      </c>
      <c r="C217" s="14" t="str">
        <f>IF(ISBLANK(H217),"",IF(H217="LAVORO","",VLOOKUP($B217,CLASSI!$B$3:$C$1048576,2,FALSE)))</f>
        <v/>
      </c>
      <c r="D217" s="27" t="str">
        <f t="shared" si="18"/>
        <v/>
      </c>
      <c r="E217" s="27" t="str">
        <f t="shared" si="19"/>
        <v/>
      </c>
      <c r="F217" s="27" t="str">
        <f t="shared" si="20"/>
        <v>CODICE LV</v>
      </c>
      <c r="G217" s="27" t="str">
        <f t="shared" si="21"/>
        <v>LAVORO: Saldatura, di testa. Incluso: operazioni di preparazione degli elementi da saldare; nolo saldatrice; consumi.
SPECIFICHE TECNICHE: saldatura su tubazione con diametro esterno 450 mm.</v>
      </c>
      <c r="H217" s="9" t="s">
        <v>36</v>
      </c>
      <c r="I217" s="9" t="s">
        <v>169</v>
      </c>
      <c r="J217" s="9" t="s">
        <v>221</v>
      </c>
      <c r="K217" s="64" t="s">
        <v>427</v>
      </c>
      <c r="L217" s="11" t="s">
        <v>81</v>
      </c>
      <c r="M217" s="11" t="s">
        <v>428</v>
      </c>
      <c r="N217" s="11" t="s">
        <v>81</v>
      </c>
      <c r="O217" s="11" t="s">
        <v>81</v>
      </c>
      <c r="P217" s="10" t="str">
        <f>IFERROR(VLOOKUP($B217,[1]Foglio1!$A$6:$D$44904,3,FALSE),"nd")</f>
        <v>nd</v>
      </c>
      <c r="Q217" s="9">
        <v>1</v>
      </c>
      <c r="R217" s="11" t="str">
        <f>IF(H217="LAVORO","nd",IF(VLOOKUP(B217,'DIMENSIONI OP'!A:E,4,FALSE)="","nd",VLOOKUP(B217,'DIMENSIONI OP'!A:E,4,FALSE)))</f>
        <v>nd</v>
      </c>
      <c r="S217" s="9" t="str">
        <f>IF(H217="LAVORO","nd",IF(VLOOKUP(B217,'PRESTAZIONI OP'!A:E,4,FALSE)="","nd",VLOOKUP(B217,'PRESTAZIONI OP'!A:E,4,FALSE)))</f>
        <v>nd</v>
      </c>
      <c r="T217" s="9" t="str">
        <f>IF(H217="LAVORO","nd",IF(VLOOKUP(B217,'PARAM FISICI OP'!A:E,4,FALSE)="","nd",VLOOKUP(B217,'PARAM FISICI OP'!A:E,4,FALSE)))</f>
        <v>nd</v>
      </c>
      <c r="U217" s="11" t="s">
        <v>81</v>
      </c>
      <c r="V217" s="11" t="s">
        <v>419</v>
      </c>
      <c r="W217" s="11" t="s">
        <v>81</v>
      </c>
      <c r="X217" s="11" t="s">
        <v>558</v>
      </c>
      <c r="Y217" s="9" t="s">
        <v>81</v>
      </c>
      <c r="Z217" s="9" t="s">
        <v>81</v>
      </c>
      <c r="AA217" s="9" t="str">
        <f>IF(AND(L217="nd",'DIMENSIONI OP'!E218="",'PRESTAZIONI OP'!E218="",'PARAM FISICI OP'!E218="",Z217="nd"),"nd",
IF(L217="nd","",L217)
&amp;IF('DIMENSIONI OP'!E218="","",IF(L217="nd",'DIMENSIONI OP'!E218,", "&amp;'DIMENSIONI OP'!E218))
&amp;IF('PRESTAZIONI OP'!E218="","",IF(AND(L217="nd",'DIMENSIONI OP'!E218=""),'PRESTAZIONI OP'!E218,", "&amp;'PRESTAZIONI OP'!E218))
&amp;IF('PARAM FISICI OP'!E218="","",IF(AND(L217="nd",'DIMENSIONI OP'!E218="",'PRESTAZIONI OP'!E218=""),'PARAM FISICI OP'!E218,", "&amp;'PARAM FISICI OP'!E218))
&amp;IF(Z217="nd","",IF(AND(L217="nd",'DIMENSIONI OP'!E218="",'PRESTAZIONI OP'!E218="",'PARAM FISICI OP'!E218=""),Z217,", "&amp;Z217)))</f>
        <v>nd</v>
      </c>
      <c r="AB217" s="9" t="s">
        <v>81</v>
      </c>
      <c r="AC217" s="9" t="s">
        <v>81</v>
      </c>
      <c r="AD217" s="9" t="s">
        <v>81</v>
      </c>
      <c r="AE217" s="9" t="s">
        <v>81</v>
      </c>
      <c r="AF217" s="42" t="s">
        <v>81</v>
      </c>
      <c r="AG217" s="42" t="s">
        <v>81</v>
      </c>
      <c r="AH217" s="42" t="s">
        <v>81</v>
      </c>
      <c r="AI217" s="11" t="s">
        <v>468</v>
      </c>
      <c r="AJ217" s="11" t="s">
        <v>593</v>
      </c>
      <c r="AK217" s="11" t="s">
        <v>81</v>
      </c>
      <c r="AL217" s="65" t="s">
        <v>598</v>
      </c>
      <c r="AM217" s="11" t="s">
        <v>469</v>
      </c>
      <c r="AN217" s="24" t="str">
        <f>IFERROR(VLOOKUP($B217,[1]Foglio1!$A$6:$D$44904,4,FALSE),"")</f>
        <v/>
      </c>
      <c r="AO217" s="11" t="s">
        <v>81</v>
      </c>
      <c r="AP217" s="11" t="s">
        <v>81</v>
      </c>
      <c r="AQ217" s="11" t="s">
        <v>81</v>
      </c>
      <c r="AR217" s="11" t="s">
        <v>81</v>
      </c>
    </row>
    <row r="218" spans="1:44" ht="20.100000000000001" customHeight="1" x14ac:dyDescent="0.25">
      <c r="A218" s="43" t="str">
        <f t="shared" si="17"/>
        <v>O_1C.12.020.0220.j</v>
      </c>
      <c r="B218" s="66" t="str">
        <f>IF(ISBLANK(H218),"",IF(H218="LAVORO","",CLASSI!B219))</f>
        <v>1C.12.020.0220.j</v>
      </c>
      <c r="C218" s="14" t="str">
        <f>IF(ISBLANK(H218),"",IF(H218="LAVORO","",VLOOKUP($B218,CLASSI!$B$3:$C$1048576,2,FALSE)))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500</v>
      </c>
      <c r="D218" s="27" t="str">
        <f t="shared" si="18"/>
        <v>CODICE OC</v>
      </c>
      <c r="E218"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500 mm.</v>
      </c>
      <c r="F218" s="27" t="str">
        <f t="shared" si="20"/>
        <v>CODICE OP</v>
      </c>
      <c r="G218" s="27" t="str">
        <f t="shared" si="21"/>
        <v>OPERA: Tubazioni di scarico, giunti saldabili in pead, funzione scarico.
SPECIFICHE TECNICHE: spessore e tipologia generica.</v>
      </c>
      <c r="H218" s="9" t="s">
        <v>35</v>
      </c>
      <c r="I218" s="9" t="s">
        <v>163</v>
      </c>
      <c r="J218" s="9" t="s">
        <v>207</v>
      </c>
      <c r="K218" s="64" t="s">
        <v>419</v>
      </c>
      <c r="L218" s="11" t="s">
        <v>81</v>
      </c>
      <c r="M218" s="11" t="s">
        <v>460</v>
      </c>
      <c r="N218" s="11" t="s">
        <v>429</v>
      </c>
      <c r="O218" s="11" t="s">
        <v>81</v>
      </c>
      <c r="P218" s="10" t="str">
        <f>IFERROR(VLOOKUP($B218,[1]Foglio1!$A$6:$D$44904,3,FALSE),"nd")</f>
        <v>m</v>
      </c>
      <c r="Q218" s="9">
        <v>1</v>
      </c>
      <c r="R218" s="11" t="str">
        <f>IF(H218="LAVORO","nd",IF(VLOOKUP(B218,'DIMENSIONI OP'!A:E,4,FALSE)="","nd",VLOOKUP(B218,'DIMENSIONI OP'!A:E,4,FALSE)))</f>
        <v>nd</v>
      </c>
      <c r="S218" s="9" t="str">
        <f>IF(H218="LAVORO","nd",IF(VLOOKUP(B218,'PRESTAZIONI OP'!A:E,4,FALSE)="","nd",VLOOKUP(B218,'PRESTAZIONI OP'!A:E,4,FALSE)))</f>
        <v>nd</v>
      </c>
      <c r="T218" s="9" t="str">
        <f>IF(H218="LAVORO","nd",IF(VLOOKUP(B218,'PARAM FISICI OP'!A:E,4,FALSE)="","nd",VLOOKUP(B218,'PARAM FISICI OP'!A:E,4,FALSE)))</f>
        <v>nd</v>
      </c>
      <c r="U218" s="11" t="s">
        <v>449</v>
      </c>
      <c r="V218" s="11" t="s">
        <v>81</v>
      </c>
      <c r="W218" s="11" t="s">
        <v>81</v>
      </c>
      <c r="X218" s="11" t="s">
        <v>81</v>
      </c>
      <c r="Y218" s="9" t="s">
        <v>81</v>
      </c>
      <c r="Z218" s="9" t="s">
        <v>81</v>
      </c>
      <c r="AA218" s="9" t="str">
        <f>IF(AND(L218="nd",'DIMENSIONI OP'!E219="",'PRESTAZIONI OP'!E219="",'PARAM FISICI OP'!E219="",Z218="nd"),"nd",
IF(L218="nd","",L218)
&amp;IF('DIMENSIONI OP'!E219="","",IF(L218="nd",'DIMENSIONI OP'!E219,", "&amp;'DIMENSIONI OP'!E219))
&amp;IF('PRESTAZIONI OP'!E219="","",IF(AND(L218="nd",'DIMENSIONI OP'!E219=""),'PRESTAZIONI OP'!E219,", "&amp;'PRESTAZIONI OP'!E219))
&amp;IF('PARAM FISICI OP'!E219="","",IF(AND(L218="nd",'DIMENSIONI OP'!E219="",'PRESTAZIONI OP'!E219=""),'PARAM FISICI OP'!E219,", "&amp;'PARAM FISICI OP'!E219))
&amp;IF(Z218="nd","",IF(AND(L218="nd",'DIMENSIONI OP'!E219="",'PRESTAZIONI OP'!E219="",'PARAM FISICI OP'!E219=""),Z218,", "&amp;Z218)))</f>
        <v>nd</v>
      </c>
      <c r="AB218" s="9" t="s">
        <v>81</v>
      </c>
      <c r="AC218" s="9" t="s">
        <v>81</v>
      </c>
      <c r="AD218" s="9" t="s">
        <v>81</v>
      </c>
      <c r="AE218" s="9" t="s">
        <v>81</v>
      </c>
      <c r="AF218" s="42" t="s">
        <v>81</v>
      </c>
      <c r="AG218" s="42" t="s">
        <v>81</v>
      </c>
      <c r="AH218" s="42" t="s">
        <v>81</v>
      </c>
      <c r="AI218" s="11" t="s">
        <v>81</v>
      </c>
      <c r="AJ218" s="11" t="s">
        <v>81</v>
      </c>
      <c r="AK218" s="11" t="s">
        <v>81</v>
      </c>
      <c r="AL218" s="65" t="s">
        <v>470</v>
      </c>
      <c r="AM218" s="11" t="s">
        <v>577</v>
      </c>
      <c r="AN218" s="24">
        <f>IFERROR(VLOOKUP($B218,[1]Foglio1!$A$6:$D$44904,4,FALSE),"")</f>
        <v>33.03</v>
      </c>
      <c r="AO218" s="11" t="s">
        <v>81</v>
      </c>
      <c r="AP218" s="11" t="s">
        <v>81</v>
      </c>
      <c r="AQ218" s="11" t="s">
        <v>81</v>
      </c>
      <c r="AR218" s="11" t="s">
        <v>81</v>
      </c>
    </row>
    <row r="219" spans="1:44" ht="20.100000000000001" customHeight="1" x14ac:dyDescent="0.25">
      <c r="A219" s="43" t="str">
        <f t="shared" si="17"/>
        <v>L_1C.12.020.0220.j</v>
      </c>
      <c r="B219" s="14" t="str">
        <f>IF(ISBLANK(H219),"",IF(H219="LAVORO","",CLASSI!B220))</f>
        <v/>
      </c>
      <c r="C219" s="14" t="str">
        <f>IF(ISBLANK(H219),"",IF(H219="LAVORO","",VLOOKUP($B219,CLASSI!$B$3:$C$1048576,2,FALSE)))</f>
        <v/>
      </c>
      <c r="D219" s="27" t="str">
        <f t="shared" si="18"/>
        <v/>
      </c>
      <c r="E219" s="27" t="str">
        <f t="shared" si="19"/>
        <v/>
      </c>
      <c r="F219" s="27" t="str">
        <f t="shared" si="20"/>
        <v>CODICE LV</v>
      </c>
      <c r="G219" s="27" t="str">
        <f t="shared" si="21"/>
        <v>LAVORO: Saldatura, di testa. Incluso: operazioni di preparazione degli elementi da saldare; nolo saldatrice; consumi.
SPECIFICHE TECNICHE: saldatura su tubazione con diametro esterno 500 mm.</v>
      </c>
      <c r="H219" s="9" t="s">
        <v>36</v>
      </c>
      <c r="I219" s="9" t="s">
        <v>169</v>
      </c>
      <c r="J219" s="9" t="s">
        <v>221</v>
      </c>
      <c r="K219" s="64" t="s">
        <v>427</v>
      </c>
      <c r="L219" s="11" t="s">
        <v>81</v>
      </c>
      <c r="M219" s="11" t="s">
        <v>428</v>
      </c>
      <c r="N219" s="11" t="s">
        <v>81</v>
      </c>
      <c r="O219" s="11" t="s">
        <v>81</v>
      </c>
      <c r="P219" s="10" t="str">
        <f>IFERROR(VLOOKUP($B219,[1]Foglio1!$A$6:$D$44904,3,FALSE),"nd")</f>
        <v>nd</v>
      </c>
      <c r="Q219" s="9">
        <v>1</v>
      </c>
      <c r="R219" s="11" t="str">
        <f>IF(H219="LAVORO","nd",IF(VLOOKUP(B219,'DIMENSIONI OP'!A:E,4,FALSE)="","nd",VLOOKUP(B219,'DIMENSIONI OP'!A:E,4,FALSE)))</f>
        <v>nd</v>
      </c>
      <c r="S219" s="9" t="str">
        <f>IF(H219="LAVORO","nd",IF(VLOOKUP(B219,'PRESTAZIONI OP'!A:E,4,FALSE)="","nd",VLOOKUP(B219,'PRESTAZIONI OP'!A:E,4,FALSE)))</f>
        <v>nd</v>
      </c>
      <c r="T219" s="9" t="str">
        <f>IF(H219="LAVORO","nd",IF(VLOOKUP(B219,'PARAM FISICI OP'!A:E,4,FALSE)="","nd",VLOOKUP(B219,'PARAM FISICI OP'!A:E,4,FALSE)))</f>
        <v>nd</v>
      </c>
      <c r="U219" s="11" t="s">
        <v>81</v>
      </c>
      <c r="V219" s="11" t="s">
        <v>419</v>
      </c>
      <c r="W219" s="11" t="s">
        <v>81</v>
      </c>
      <c r="X219" s="11" t="s">
        <v>559</v>
      </c>
      <c r="Y219" s="9" t="s">
        <v>81</v>
      </c>
      <c r="Z219" s="9" t="s">
        <v>81</v>
      </c>
      <c r="AA219" s="9" t="str">
        <f>IF(AND(L219="nd",'DIMENSIONI OP'!E220="",'PRESTAZIONI OP'!E220="",'PARAM FISICI OP'!E220="",Z219="nd"),"nd",
IF(L219="nd","",L219)
&amp;IF('DIMENSIONI OP'!E220="","",IF(L219="nd",'DIMENSIONI OP'!E220,", "&amp;'DIMENSIONI OP'!E220))
&amp;IF('PRESTAZIONI OP'!E220="","",IF(AND(L219="nd",'DIMENSIONI OP'!E220=""),'PRESTAZIONI OP'!E220,", "&amp;'PRESTAZIONI OP'!E220))
&amp;IF('PARAM FISICI OP'!E220="","",IF(AND(L219="nd",'DIMENSIONI OP'!E220="",'PRESTAZIONI OP'!E220=""),'PARAM FISICI OP'!E220,", "&amp;'PARAM FISICI OP'!E220))
&amp;IF(Z219="nd","",IF(AND(L219="nd",'DIMENSIONI OP'!E220="",'PRESTAZIONI OP'!E220="",'PARAM FISICI OP'!E220=""),Z219,", "&amp;Z219)))</f>
        <v>nd</v>
      </c>
      <c r="AB219" s="9" t="s">
        <v>81</v>
      </c>
      <c r="AC219" s="9" t="s">
        <v>81</v>
      </c>
      <c r="AD219" s="9" t="s">
        <v>81</v>
      </c>
      <c r="AE219" s="9" t="s">
        <v>81</v>
      </c>
      <c r="AF219" s="42" t="s">
        <v>81</v>
      </c>
      <c r="AG219" s="42" t="s">
        <v>81</v>
      </c>
      <c r="AH219" s="42" t="s">
        <v>81</v>
      </c>
      <c r="AI219" s="11" t="s">
        <v>468</v>
      </c>
      <c r="AJ219" s="11" t="s">
        <v>593</v>
      </c>
      <c r="AK219" s="11" t="s">
        <v>81</v>
      </c>
      <c r="AL219" s="65" t="s">
        <v>599</v>
      </c>
      <c r="AM219" s="11" t="s">
        <v>469</v>
      </c>
      <c r="AN219" s="24" t="str">
        <f>IFERROR(VLOOKUP($B219,[1]Foglio1!$A$6:$D$44904,4,FALSE),"")</f>
        <v/>
      </c>
      <c r="AO219" s="11" t="s">
        <v>81</v>
      </c>
      <c r="AP219" s="11" t="s">
        <v>81</v>
      </c>
      <c r="AQ219" s="11" t="s">
        <v>81</v>
      </c>
      <c r="AR219" s="11" t="s">
        <v>81</v>
      </c>
    </row>
    <row r="220" spans="1:44" ht="20.100000000000001" customHeight="1" x14ac:dyDescent="0.25">
      <c r="A220" s="43" t="str">
        <f t="shared" si="17"/>
        <v>O_1C.12.020.0220.k</v>
      </c>
      <c r="B220" s="66" t="str">
        <f>IF(ISBLANK(H220),"",IF(H220="LAVORO","",CLASSI!B221))</f>
        <v>1C.12.020.0220.k</v>
      </c>
      <c r="C220" s="14" t="str">
        <f>IF(ISBLANK(H220),"",IF(H220="LAVORO","",VLOOKUP($B220,CLASSI!$B$3:$C$1048576,2,FALSE)))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560</v>
      </c>
      <c r="D220" s="27" t="str">
        <f t="shared" si="18"/>
        <v>CODICE OC</v>
      </c>
      <c r="E220"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560 mm.</v>
      </c>
      <c r="F220" s="27" t="str">
        <f t="shared" si="20"/>
        <v>CODICE OP</v>
      </c>
      <c r="G220" s="27" t="str">
        <f t="shared" si="21"/>
        <v>OPERA: Tubazioni di scarico, giunti saldabili in pead, funzione scarico.
SPECIFICHE TECNICHE: spessore e tipologia generica.</v>
      </c>
      <c r="H220" s="9" t="s">
        <v>35</v>
      </c>
      <c r="I220" s="9" t="s">
        <v>163</v>
      </c>
      <c r="J220" s="9" t="s">
        <v>207</v>
      </c>
      <c r="K220" s="64" t="s">
        <v>419</v>
      </c>
      <c r="L220" s="11" t="s">
        <v>81</v>
      </c>
      <c r="M220" s="11" t="s">
        <v>460</v>
      </c>
      <c r="N220" s="11" t="s">
        <v>429</v>
      </c>
      <c r="O220" s="11" t="s">
        <v>81</v>
      </c>
      <c r="P220" s="10" t="str">
        <f>IFERROR(VLOOKUP($B220,[1]Foglio1!$A$6:$D$44904,3,FALSE),"nd")</f>
        <v>m</v>
      </c>
      <c r="Q220" s="9">
        <v>1</v>
      </c>
      <c r="R220" s="11" t="str">
        <f>IF(H220="LAVORO","nd",IF(VLOOKUP(B220,'DIMENSIONI OP'!A:E,4,FALSE)="","nd",VLOOKUP(B220,'DIMENSIONI OP'!A:E,4,FALSE)))</f>
        <v>nd</v>
      </c>
      <c r="S220" s="9" t="str">
        <f>IF(H220="LAVORO","nd",IF(VLOOKUP(B220,'PRESTAZIONI OP'!A:E,4,FALSE)="","nd",VLOOKUP(B220,'PRESTAZIONI OP'!A:E,4,FALSE)))</f>
        <v>nd</v>
      </c>
      <c r="T220" s="9" t="str">
        <f>IF(H220="LAVORO","nd",IF(VLOOKUP(B220,'PARAM FISICI OP'!A:E,4,FALSE)="","nd",VLOOKUP(B220,'PARAM FISICI OP'!A:E,4,FALSE)))</f>
        <v>nd</v>
      </c>
      <c r="U220" s="11" t="s">
        <v>449</v>
      </c>
      <c r="V220" s="11" t="s">
        <v>81</v>
      </c>
      <c r="W220" s="11" t="s">
        <v>81</v>
      </c>
      <c r="X220" s="11" t="s">
        <v>81</v>
      </c>
      <c r="Y220" s="9" t="s">
        <v>81</v>
      </c>
      <c r="Z220" s="9" t="s">
        <v>81</v>
      </c>
      <c r="AA220" s="9" t="str">
        <f>IF(AND(L220="nd",'DIMENSIONI OP'!E221="",'PRESTAZIONI OP'!E221="",'PARAM FISICI OP'!E221="",Z220="nd"),"nd",
IF(L220="nd","",L220)
&amp;IF('DIMENSIONI OP'!E221="","",IF(L220="nd",'DIMENSIONI OP'!E221,", "&amp;'DIMENSIONI OP'!E221))
&amp;IF('PRESTAZIONI OP'!E221="","",IF(AND(L220="nd",'DIMENSIONI OP'!E221=""),'PRESTAZIONI OP'!E221,", "&amp;'PRESTAZIONI OP'!E221))
&amp;IF('PARAM FISICI OP'!E221="","",IF(AND(L220="nd",'DIMENSIONI OP'!E221="",'PRESTAZIONI OP'!E221=""),'PARAM FISICI OP'!E221,", "&amp;'PARAM FISICI OP'!E221))
&amp;IF(Z220="nd","",IF(AND(L220="nd",'DIMENSIONI OP'!E221="",'PRESTAZIONI OP'!E221="",'PARAM FISICI OP'!E221=""),Z220,", "&amp;Z220)))</f>
        <v>nd</v>
      </c>
      <c r="AB220" s="9" t="s">
        <v>81</v>
      </c>
      <c r="AC220" s="9" t="s">
        <v>81</v>
      </c>
      <c r="AD220" s="9" t="s">
        <v>81</v>
      </c>
      <c r="AE220" s="9" t="s">
        <v>81</v>
      </c>
      <c r="AF220" s="42" t="s">
        <v>81</v>
      </c>
      <c r="AG220" s="42" t="s">
        <v>81</v>
      </c>
      <c r="AH220" s="42" t="s">
        <v>81</v>
      </c>
      <c r="AI220" s="11" t="s">
        <v>81</v>
      </c>
      <c r="AJ220" s="11" t="s">
        <v>81</v>
      </c>
      <c r="AK220" s="11" t="s">
        <v>81</v>
      </c>
      <c r="AL220" s="65" t="s">
        <v>470</v>
      </c>
      <c r="AM220" s="11" t="s">
        <v>577</v>
      </c>
      <c r="AN220" s="24">
        <f>IFERROR(VLOOKUP($B220,[1]Foglio1!$A$6:$D$44904,4,FALSE),"")</f>
        <v>33.54</v>
      </c>
      <c r="AO220" s="11" t="s">
        <v>81</v>
      </c>
      <c r="AP220" s="11" t="s">
        <v>81</v>
      </c>
      <c r="AQ220" s="11" t="s">
        <v>81</v>
      </c>
      <c r="AR220" s="11" t="s">
        <v>81</v>
      </c>
    </row>
    <row r="221" spans="1:44" ht="20.100000000000001" customHeight="1" x14ac:dyDescent="0.25">
      <c r="A221" s="43" t="str">
        <f t="shared" si="17"/>
        <v>L_1C.12.020.0220.k</v>
      </c>
      <c r="B221" s="14" t="str">
        <f>IF(ISBLANK(H221),"",IF(H221="LAVORO","",CLASSI!B222))</f>
        <v/>
      </c>
      <c r="C221" s="14" t="str">
        <f>IF(ISBLANK(H221),"",IF(H221="LAVORO","",VLOOKUP($B221,CLASSI!$B$3:$C$1048576,2,FALSE)))</f>
        <v/>
      </c>
      <c r="D221" s="27" t="str">
        <f t="shared" si="18"/>
        <v/>
      </c>
      <c r="E221" s="27" t="str">
        <f t="shared" si="19"/>
        <v/>
      </c>
      <c r="F221" s="27" t="str">
        <f t="shared" si="20"/>
        <v>CODICE LV</v>
      </c>
      <c r="G221" s="27" t="str">
        <f t="shared" si="21"/>
        <v>LAVORO: Saldatura, di testa. Incluso: operazioni di preparazione degli elementi da saldare; nolo saldatrice; consumi.
SPECIFICHE TECNICHE: saldatura su tubazione con diametro esterno 560 mm.</v>
      </c>
      <c r="H221" s="9" t="s">
        <v>36</v>
      </c>
      <c r="I221" s="9" t="s">
        <v>169</v>
      </c>
      <c r="J221" s="9" t="s">
        <v>221</v>
      </c>
      <c r="K221" s="64" t="s">
        <v>427</v>
      </c>
      <c r="L221" s="11" t="s">
        <v>81</v>
      </c>
      <c r="M221" s="11" t="s">
        <v>428</v>
      </c>
      <c r="N221" s="11" t="s">
        <v>81</v>
      </c>
      <c r="O221" s="11" t="s">
        <v>81</v>
      </c>
      <c r="P221" s="10" t="str">
        <f>IFERROR(VLOOKUP($B221,[1]Foglio1!$A$6:$D$44904,3,FALSE),"nd")</f>
        <v>nd</v>
      </c>
      <c r="Q221" s="9">
        <v>1</v>
      </c>
      <c r="R221" s="11" t="str">
        <f>IF(H221="LAVORO","nd",IF(VLOOKUP(B221,'DIMENSIONI OP'!A:E,4,FALSE)="","nd",VLOOKUP(B221,'DIMENSIONI OP'!A:E,4,FALSE)))</f>
        <v>nd</v>
      </c>
      <c r="S221" s="9" t="str">
        <f>IF(H221="LAVORO","nd",IF(VLOOKUP(B221,'PRESTAZIONI OP'!A:E,4,FALSE)="","nd",VLOOKUP(B221,'PRESTAZIONI OP'!A:E,4,FALSE)))</f>
        <v>nd</v>
      </c>
      <c r="T221" s="9" t="str">
        <f>IF(H221="LAVORO","nd",IF(VLOOKUP(B221,'PARAM FISICI OP'!A:E,4,FALSE)="","nd",VLOOKUP(B221,'PARAM FISICI OP'!A:E,4,FALSE)))</f>
        <v>nd</v>
      </c>
      <c r="U221" s="11" t="s">
        <v>81</v>
      </c>
      <c r="V221" s="11" t="s">
        <v>419</v>
      </c>
      <c r="W221" s="11" t="s">
        <v>81</v>
      </c>
      <c r="X221" s="11" t="s">
        <v>560</v>
      </c>
      <c r="Y221" s="9" t="s">
        <v>81</v>
      </c>
      <c r="Z221" s="9" t="s">
        <v>81</v>
      </c>
      <c r="AA221" s="9" t="str">
        <f>IF(AND(L221="nd",'DIMENSIONI OP'!E222="",'PRESTAZIONI OP'!E222="",'PARAM FISICI OP'!E222="",Z221="nd"),"nd",
IF(L221="nd","",L221)
&amp;IF('DIMENSIONI OP'!E222="","",IF(L221="nd",'DIMENSIONI OP'!E222,", "&amp;'DIMENSIONI OP'!E222))
&amp;IF('PRESTAZIONI OP'!E222="","",IF(AND(L221="nd",'DIMENSIONI OP'!E222=""),'PRESTAZIONI OP'!E222,", "&amp;'PRESTAZIONI OP'!E222))
&amp;IF('PARAM FISICI OP'!E222="","",IF(AND(L221="nd",'DIMENSIONI OP'!E222="",'PRESTAZIONI OP'!E222=""),'PARAM FISICI OP'!E222,", "&amp;'PARAM FISICI OP'!E222))
&amp;IF(Z221="nd","",IF(AND(L221="nd",'DIMENSIONI OP'!E222="",'PRESTAZIONI OP'!E222="",'PARAM FISICI OP'!E222=""),Z221,", "&amp;Z221)))</f>
        <v>nd</v>
      </c>
      <c r="AB221" s="9" t="s">
        <v>81</v>
      </c>
      <c r="AC221" s="9" t="s">
        <v>81</v>
      </c>
      <c r="AD221" s="9" t="s">
        <v>81</v>
      </c>
      <c r="AE221" s="9" t="s">
        <v>81</v>
      </c>
      <c r="AF221" s="42" t="s">
        <v>81</v>
      </c>
      <c r="AG221" s="42" t="s">
        <v>81</v>
      </c>
      <c r="AH221" s="42" t="s">
        <v>81</v>
      </c>
      <c r="AI221" s="11" t="s">
        <v>468</v>
      </c>
      <c r="AJ221" s="11" t="s">
        <v>593</v>
      </c>
      <c r="AK221" s="11" t="s">
        <v>81</v>
      </c>
      <c r="AL221" s="65" t="s">
        <v>600</v>
      </c>
      <c r="AM221" s="11" t="s">
        <v>469</v>
      </c>
      <c r="AN221" s="24" t="str">
        <f>IFERROR(VLOOKUP($B221,[1]Foglio1!$A$6:$D$44904,4,FALSE),"")</f>
        <v/>
      </c>
      <c r="AO221" s="11" t="s">
        <v>81</v>
      </c>
      <c r="AP221" s="11" t="s">
        <v>81</v>
      </c>
      <c r="AQ221" s="11" t="s">
        <v>81</v>
      </c>
      <c r="AR221" s="11" t="s">
        <v>81</v>
      </c>
    </row>
    <row r="222" spans="1:44" ht="20.100000000000001" customHeight="1" x14ac:dyDescent="0.25">
      <c r="A222" s="43" t="str">
        <f t="shared" si="17"/>
        <v>O_1C.12.020.0220.l</v>
      </c>
      <c r="B222" s="66" t="str">
        <f>IF(ISBLANK(H222),"",IF(H222="LAVORO","",CLASSI!B223))</f>
        <v>1C.12.020.0220.l</v>
      </c>
      <c r="C222" s="14" t="str">
        <f>IF(ISBLANK(H222),"",IF(H222="LAVORO","",VLOOKUP($B222,CLASSI!$B$3:$C$1048576,2,FALSE)))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630</v>
      </c>
      <c r="D222" s="27" t="str">
        <f t="shared" si="18"/>
        <v>CODICE OC</v>
      </c>
      <c r="E222"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630 mm.</v>
      </c>
      <c r="F222" s="27" t="str">
        <f t="shared" si="20"/>
        <v>CODICE OP</v>
      </c>
      <c r="G222" s="27" t="str">
        <f t="shared" si="21"/>
        <v>OPERA: Tubazioni di scarico, giunti saldabili in pead, funzione scarico.
SPECIFICHE TECNICHE: spessore e tipologia generica.</v>
      </c>
      <c r="H222" s="9" t="s">
        <v>35</v>
      </c>
      <c r="I222" s="9" t="s">
        <v>163</v>
      </c>
      <c r="J222" s="9" t="s">
        <v>207</v>
      </c>
      <c r="K222" s="64" t="s">
        <v>419</v>
      </c>
      <c r="L222" s="11" t="s">
        <v>81</v>
      </c>
      <c r="M222" s="11" t="s">
        <v>460</v>
      </c>
      <c r="N222" s="11" t="s">
        <v>429</v>
      </c>
      <c r="O222" s="11" t="s">
        <v>81</v>
      </c>
      <c r="P222" s="10" t="str">
        <f>IFERROR(VLOOKUP($B222,[1]Foglio1!$A$6:$D$44904,3,FALSE),"nd")</f>
        <v>m</v>
      </c>
      <c r="Q222" s="9">
        <v>1</v>
      </c>
      <c r="R222" s="11" t="str">
        <f>IF(H222="LAVORO","nd",IF(VLOOKUP(B222,'DIMENSIONI OP'!A:E,4,FALSE)="","nd",VLOOKUP(B222,'DIMENSIONI OP'!A:E,4,FALSE)))</f>
        <v>nd</v>
      </c>
      <c r="S222" s="9" t="str">
        <f>IF(H222="LAVORO","nd",IF(VLOOKUP(B222,'PRESTAZIONI OP'!A:E,4,FALSE)="","nd",VLOOKUP(B222,'PRESTAZIONI OP'!A:E,4,FALSE)))</f>
        <v>nd</v>
      </c>
      <c r="T222" s="9" t="str">
        <f>IF(H222="LAVORO","nd",IF(VLOOKUP(B222,'PARAM FISICI OP'!A:E,4,FALSE)="","nd",VLOOKUP(B222,'PARAM FISICI OP'!A:E,4,FALSE)))</f>
        <v>nd</v>
      </c>
      <c r="U222" s="11" t="s">
        <v>449</v>
      </c>
      <c r="V222" s="11" t="s">
        <v>81</v>
      </c>
      <c r="W222" s="11" t="s">
        <v>81</v>
      </c>
      <c r="X222" s="11" t="s">
        <v>81</v>
      </c>
      <c r="Y222" s="9" t="s">
        <v>81</v>
      </c>
      <c r="Z222" s="9" t="s">
        <v>81</v>
      </c>
      <c r="AA222" s="9" t="str">
        <f>IF(AND(L222="nd",'DIMENSIONI OP'!E223="",'PRESTAZIONI OP'!E223="",'PARAM FISICI OP'!E223="",Z222="nd"),"nd",
IF(L222="nd","",L222)
&amp;IF('DIMENSIONI OP'!E223="","",IF(L222="nd",'DIMENSIONI OP'!E223,", "&amp;'DIMENSIONI OP'!E223))
&amp;IF('PRESTAZIONI OP'!E223="","",IF(AND(L222="nd",'DIMENSIONI OP'!E223=""),'PRESTAZIONI OP'!E223,", "&amp;'PRESTAZIONI OP'!E223))
&amp;IF('PARAM FISICI OP'!E223="","",IF(AND(L222="nd",'DIMENSIONI OP'!E223="",'PRESTAZIONI OP'!E223=""),'PARAM FISICI OP'!E223,", "&amp;'PARAM FISICI OP'!E223))
&amp;IF(Z222="nd","",IF(AND(L222="nd",'DIMENSIONI OP'!E223="",'PRESTAZIONI OP'!E223="",'PARAM FISICI OP'!E223=""),Z222,", "&amp;Z222)))</f>
        <v>nd</v>
      </c>
      <c r="AB222" s="9" t="s">
        <v>81</v>
      </c>
      <c r="AC222" s="9" t="s">
        <v>81</v>
      </c>
      <c r="AD222" s="9" t="s">
        <v>81</v>
      </c>
      <c r="AE222" s="9" t="s">
        <v>81</v>
      </c>
      <c r="AF222" s="42" t="s">
        <v>81</v>
      </c>
      <c r="AG222" s="42" t="s">
        <v>81</v>
      </c>
      <c r="AH222" s="42" t="s">
        <v>81</v>
      </c>
      <c r="AI222" s="11" t="s">
        <v>81</v>
      </c>
      <c r="AJ222" s="11" t="s">
        <v>81</v>
      </c>
      <c r="AK222" s="11" t="s">
        <v>81</v>
      </c>
      <c r="AL222" s="65" t="s">
        <v>470</v>
      </c>
      <c r="AM222" s="11" t="s">
        <v>577</v>
      </c>
      <c r="AN222" s="24">
        <f>IFERROR(VLOOKUP($B222,[1]Foglio1!$A$6:$D$44904,4,FALSE),"")</f>
        <v>29.93</v>
      </c>
      <c r="AO222" s="11" t="s">
        <v>81</v>
      </c>
      <c r="AP222" s="11" t="s">
        <v>81</v>
      </c>
      <c r="AQ222" s="11" t="s">
        <v>81</v>
      </c>
      <c r="AR222" s="11" t="s">
        <v>81</v>
      </c>
    </row>
    <row r="223" spans="1:44" ht="20.100000000000001" customHeight="1" x14ac:dyDescent="0.25">
      <c r="A223" s="43" t="str">
        <f t="shared" si="17"/>
        <v>L_1C.12.020.0220.l</v>
      </c>
      <c r="B223" s="14" t="str">
        <f>IF(ISBLANK(H223),"",IF(H223="LAVORO","",CLASSI!B224))</f>
        <v/>
      </c>
      <c r="C223" s="14" t="str">
        <f>IF(ISBLANK(H223),"",IF(H223="LAVORO","",VLOOKUP($B223,CLASSI!$B$3:$C$1048576,2,FALSE)))</f>
        <v/>
      </c>
      <c r="D223" s="27" t="str">
        <f t="shared" si="18"/>
        <v/>
      </c>
      <c r="E223" s="27" t="str">
        <f t="shared" si="19"/>
        <v/>
      </c>
      <c r="F223" s="27" t="str">
        <f t="shared" si="20"/>
        <v>CODICE LV</v>
      </c>
      <c r="G223" s="27" t="str">
        <f t="shared" si="21"/>
        <v>LAVORO: Saldatura, di testa. Incluso: operazioni di preparazione degli elementi da saldare; nolo saldatrice; consumi.
SPECIFICHE TECNICHE: saldatura su tubazione con diametro esterno 630 mm.</v>
      </c>
      <c r="H223" s="9" t="s">
        <v>36</v>
      </c>
      <c r="I223" s="9" t="s">
        <v>169</v>
      </c>
      <c r="J223" s="9" t="s">
        <v>221</v>
      </c>
      <c r="K223" s="64" t="s">
        <v>427</v>
      </c>
      <c r="L223" s="11" t="s">
        <v>81</v>
      </c>
      <c r="M223" s="11" t="s">
        <v>428</v>
      </c>
      <c r="N223" s="11" t="s">
        <v>81</v>
      </c>
      <c r="O223" s="11" t="s">
        <v>81</v>
      </c>
      <c r="P223" s="10" t="str">
        <f>IFERROR(VLOOKUP($B223,[1]Foglio1!$A$6:$D$44904,3,FALSE),"nd")</f>
        <v>nd</v>
      </c>
      <c r="Q223" s="9">
        <v>1</v>
      </c>
      <c r="R223" s="11" t="str">
        <f>IF(H223="LAVORO","nd",IF(VLOOKUP(B223,'DIMENSIONI OP'!A:E,4,FALSE)="","nd",VLOOKUP(B223,'DIMENSIONI OP'!A:E,4,FALSE)))</f>
        <v>nd</v>
      </c>
      <c r="S223" s="9" t="str">
        <f>IF(H223="LAVORO","nd",IF(VLOOKUP(B223,'PRESTAZIONI OP'!A:E,4,FALSE)="","nd",VLOOKUP(B223,'PRESTAZIONI OP'!A:E,4,FALSE)))</f>
        <v>nd</v>
      </c>
      <c r="T223" s="9" t="str">
        <f>IF(H223="LAVORO","nd",IF(VLOOKUP(B223,'PARAM FISICI OP'!A:E,4,FALSE)="","nd",VLOOKUP(B223,'PARAM FISICI OP'!A:E,4,FALSE)))</f>
        <v>nd</v>
      </c>
      <c r="U223" s="11" t="s">
        <v>81</v>
      </c>
      <c r="V223" s="11" t="s">
        <v>419</v>
      </c>
      <c r="W223" s="11" t="s">
        <v>81</v>
      </c>
      <c r="X223" s="11" t="s">
        <v>561</v>
      </c>
      <c r="Y223" s="9" t="s">
        <v>81</v>
      </c>
      <c r="Z223" s="9" t="s">
        <v>81</v>
      </c>
      <c r="AA223" s="9" t="str">
        <f>IF(AND(L223="nd",'DIMENSIONI OP'!E224="",'PRESTAZIONI OP'!E224="",'PARAM FISICI OP'!E224="",Z223="nd"),"nd",
IF(L223="nd","",L223)
&amp;IF('DIMENSIONI OP'!E224="","",IF(L223="nd",'DIMENSIONI OP'!E224,", "&amp;'DIMENSIONI OP'!E224))
&amp;IF('PRESTAZIONI OP'!E224="","",IF(AND(L223="nd",'DIMENSIONI OP'!E224=""),'PRESTAZIONI OP'!E224,", "&amp;'PRESTAZIONI OP'!E224))
&amp;IF('PARAM FISICI OP'!E224="","",IF(AND(L223="nd",'DIMENSIONI OP'!E224="",'PRESTAZIONI OP'!E224=""),'PARAM FISICI OP'!E224,", "&amp;'PARAM FISICI OP'!E224))
&amp;IF(Z223="nd","",IF(AND(L223="nd",'DIMENSIONI OP'!E224="",'PRESTAZIONI OP'!E224="",'PARAM FISICI OP'!E224=""),Z223,", "&amp;Z223)))</f>
        <v>nd</v>
      </c>
      <c r="AB223" s="9" t="s">
        <v>81</v>
      </c>
      <c r="AC223" s="9" t="s">
        <v>81</v>
      </c>
      <c r="AD223" s="9" t="s">
        <v>81</v>
      </c>
      <c r="AE223" s="9" t="s">
        <v>81</v>
      </c>
      <c r="AF223" s="42" t="s">
        <v>81</v>
      </c>
      <c r="AG223" s="42" t="s">
        <v>81</v>
      </c>
      <c r="AH223" s="42" t="s">
        <v>81</v>
      </c>
      <c r="AI223" s="11" t="s">
        <v>468</v>
      </c>
      <c r="AJ223" s="11" t="s">
        <v>593</v>
      </c>
      <c r="AK223" s="11" t="s">
        <v>81</v>
      </c>
      <c r="AL223" s="65" t="s">
        <v>601</v>
      </c>
      <c r="AM223" s="11" t="s">
        <v>469</v>
      </c>
      <c r="AN223" s="24" t="str">
        <f>IFERROR(VLOOKUP($B223,[1]Foglio1!$A$6:$D$44904,4,FALSE),"")</f>
        <v/>
      </c>
      <c r="AO223" s="11" t="s">
        <v>81</v>
      </c>
      <c r="AP223" s="11" t="s">
        <v>81</v>
      </c>
      <c r="AQ223" s="11" t="s">
        <v>81</v>
      </c>
      <c r="AR223" s="11" t="s">
        <v>81</v>
      </c>
    </row>
    <row r="224" spans="1:44" ht="20.100000000000001" customHeight="1" x14ac:dyDescent="0.25">
      <c r="A224" s="43" t="str">
        <f t="shared" si="17"/>
        <v>O_1C.12.020.0220.m</v>
      </c>
      <c r="B224" s="66" t="str">
        <f>IF(ISBLANK(H224),"",IF(H224="LAVORO","",CLASSI!B225))</f>
        <v>1C.12.020.0220.m</v>
      </c>
      <c r="C224" s="14" t="str">
        <f>IF(ISBLANK(H224),"",IF(H224="LAVORO","",VLOOKUP($B224,CLASSI!$B$3:$C$1048576,2,FALSE)))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710</v>
      </c>
      <c r="D224" s="27" t="str">
        <f t="shared" si="18"/>
        <v>CODICE OC</v>
      </c>
      <c r="E224"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710 mm.</v>
      </c>
      <c r="F224" s="27" t="str">
        <f t="shared" si="20"/>
        <v>CODICE OP</v>
      </c>
      <c r="G224" s="27" t="str">
        <f t="shared" si="21"/>
        <v>OPERA: Tubazioni di scarico, giunti saldabili in pead, funzione scarico.
SPECIFICHE TECNICHE: spessore e tipologia generica.</v>
      </c>
      <c r="H224" s="9" t="s">
        <v>35</v>
      </c>
      <c r="I224" s="9" t="s">
        <v>163</v>
      </c>
      <c r="J224" s="9" t="s">
        <v>207</v>
      </c>
      <c r="K224" s="64" t="s">
        <v>419</v>
      </c>
      <c r="L224" s="11" t="s">
        <v>81</v>
      </c>
      <c r="M224" s="11" t="s">
        <v>460</v>
      </c>
      <c r="N224" s="11" t="s">
        <v>429</v>
      </c>
      <c r="O224" s="11" t="s">
        <v>81</v>
      </c>
      <c r="P224" s="10" t="str">
        <f>IFERROR(VLOOKUP($B224,[1]Foglio1!$A$6:$D$44904,3,FALSE),"nd")</f>
        <v>m</v>
      </c>
      <c r="Q224" s="9">
        <v>1</v>
      </c>
      <c r="R224" s="11" t="str">
        <f>IF(H224="LAVORO","nd",IF(VLOOKUP(B224,'DIMENSIONI OP'!A:E,4,FALSE)="","nd",VLOOKUP(B224,'DIMENSIONI OP'!A:E,4,FALSE)))</f>
        <v>nd</v>
      </c>
      <c r="S224" s="9" t="str">
        <f>IF(H224="LAVORO","nd",IF(VLOOKUP(B224,'PRESTAZIONI OP'!A:E,4,FALSE)="","nd",VLOOKUP(B224,'PRESTAZIONI OP'!A:E,4,FALSE)))</f>
        <v>nd</v>
      </c>
      <c r="T224" s="9" t="str">
        <f>IF(H224="LAVORO","nd",IF(VLOOKUP(B224,'PARAM FISICI OP'!A:E,4,FALSE)="","nd",VLOOKUP(B224,'PARAM FISICI OP'!A:E,4,FALSE)))</f>
        <v>nd</v>
      </c>
      <c r="U224" s="11" t="s">
        <v>449</v>
      </c>
      <c r="V224" s="11" t="s">
        <v>81</v>
      </c>
      <c r="W224" s="11" t="s">
        <v>81</v>
      </c>
      <c r="X224" s="11" t="s">
        <v>81</v>
      </c>
      <c r="Y224" s="9" t="s">
        <v>81</v>
      </c>
      <c r="Z224" s="9" t="s">
        <v>81</v>
      </c>
      <c r="AA224" s="9" t="str">
        <f>IF(AND(L224="nd",'DIMENSIONI OP'!E225="",'PRESTAZIONI OP'!E225="",'PARAM FISICI OP'!E225="",Z224="nd"),"nd",
IF(L224="nd","",L224)
&amp;IF('DIMENSIONI OP'!E225="","",IF(L224="nd",'DIMENSIONI OP'!E225,", "&amp;'DIMENSIONI OP'!E225))
&amp;IF('PRESTAZIONI OP'!E225="","",IF(AND(L224="nd",'DIMENSIONI OP'!E225=""),'PRESTAZIONI OP'!E225,", "&amp;'PRESTAZIONI OP'!E225))
&amp;IF('PARAM FISICI OP'!E225="","",IF(AND(L224="nd",'DIMENSIONI OP'!E225="",'PRESTAZIONI OP'!E225=""),'PARAM FISICI OP'!E225,", "&amp;'PARAM FISICI OP'!E225))
&amp;IF(Z224="nd","",IF(AND(L224="nd",'DIMENSIONI OP'!E225="",'PRESTAZIONI OP'!E225="",'PARAM FISICI OP'!E225=""),Z224,", "&amp;Z224)))</f>
        <v>nd</v>
      </c>
      <c r="AB224" s="9" t="s">
        <v>81</v>
      </c>
      <c r="AC224" s="9" t="s">
        <v>81</v>
      </c>
      <c r="AD224" s="9" t="s">
        <v>81</v>
      </c>
      <c r="AE224" s="9" t="s">
        <v>81</v>
      </c>
      <c r="AF224" s="42" t="s">
        <v>81</v>
      </c>
      <c r="AG224" s="42" t="s">
        <v>81</v>
      </c>
      <c r="AH224" s="42" t="s">
        <v>81</v>
      </c>
      <c r="AI224" s="11" t="s">
        <v>81</v>
      </c>
      <c r="AJ224" s="11" t="s">
        <v>81</v>
      </c>
      <c r="AK224" s="11" t="s">
        <v>81</v>
      </c>
      <c r="AL224" s="65" t="s">
        <v>470</v>
      </c>
      <c r="AM224" s="11" t="s">
        <v>577</v>
      </c>
      <c r="AN224" s="24">
        <f>IFERROR(VLOOKUP($B224,[1]Foglio1!$A$6:$D$44904,4,FALSE),"")</f>
        <v>41.26</v>
      </c>
      <c r="AO224" s="11" t="s">
        <v>81</v>
      </c>
      <c r="AP224" s="11" t="s">
        <v>81</v>
      </c>
      <c r="AQ224" s="11" t="s">
        <v>81</v>
      </c>
      <c r="AR224" s="11" t="s">
        <v>81</v>
      </c>
    </row>
    <row r="225" spans="1:44" ht="20.100000000000001" customHeight="1" x14ac:dyDescent="0.25">
      <c r="A225" s="43" t="str">
        <f t="shared" si="17"/>
        <v>L_1C.12.020.0220.m</v>
      </c>
      <c r="B225" s="14" t="str">
        <f>IF(ISBLANK(H225),"",IF(H225="LAVORO","",CLASSI!B226))</f>
        <v/>
      </c>
      <c r="C225" s="14" t="str">
        <f>IF(ISBLANK(H225),"",IF(H225="LAVORO","",VLOOKUP($B225,CLASSI!$B$3:$C$1048576,2,FALSE)))</f>
        <v/>
      </c>
      <c r="D225" s="27" t="str">
        <f t="shared" si="18"/>
        <v/>
      </c>
      <c r="E225" s="27" t="str">
        <f t="shared" si="19"/>
        <v/>
      </c>
      <c r="F225" s="27" t="str">
        <f t="shared" si="20"/>
        <v>CODICE LV</v>
      </c>
      <c r="G225" s="27" t="str">
        <f t="shared" si="21"/>
        <v>LAVORO: Saldatura, di testa. Incluso: operazioni di preparazione degli elementi da saldare; nolo saldatrice; consumi.
SPECIFICHE TECNICHE: saldatura su tubazione con diametro esterno 710 mm.</v>
      </c>
      <c r="H225" s="9" t="s">
        <v>36</v>
      </c>
      <c r="I225" s="9" t="s">
        <v>169</v>
      </c>
      <c r="J225" s="9" t="s">
        <v>221</v>
      </c>
      <c r="K225" s="64" t="s">
        <v>427</v>
      </c>
      <c r="L225" s="11" t="s">
        <v>81</v>
      </c>
      <c r="M225" s="11" t="s">
        <v>428</v>
      </c>
      <c r="N225" s="11" t="s">
        <v>81</v>
      </c>
      <c r="O225" s="11" t="s">
        <v>81</v>
      </c>
      <c r="P225" s="10" t="str">
        <f>IFERROR(VLOOKUP($B225,[1]Foglio1!$A$6:$D$44904,3,FALSE),"nd")</f>
        <v>nd</v>
      </c>
      <c r="Q225" s="9">
        <v>1</v>
      </c>
      <c r="R225" s="11" t="str">
        <f>IF(H225="LAVORO","nd",IF(VLOOKUP(B225,'DIMENSIONI OP'!A:E,4,FALSE)="","nd",VLOOKUP(B225,'DIMENSIONI OP'!A:E,4,FALSE)))</f>
        <v>nd</v>
      </c>
      <c r="S225" s="9" t="str">
        <f>IF(H225="LAVORO","nd",IF(VLOOKUP(B225,'PRESTAZIONI OP'!A:E,4,FALSE)="","nd",VLOOKUP(B225,'PRESTAZIONI OP'!A:E,4,FALSE)))</f>
        <v>nd</v>
      </c>
      <c r="T225" s="9" t="str">
        <f>IF(H225="LAVORO","nd",IF(VLOOKUP(B225,'PARAM FISICI OP'!A:E,4,FALSE)="","nd",VLOOKUP(B225,'PARAM FISICI OP'!A:E,4,FALSE)))</f>
        <v>nd</v>
      </c>
      <c r="U225" s="11" t="s">
        <v>81</v>
      </c>
      <c r="V225" s="11" t="s">
        <v>419</v>
      </c>
      <c r="W225" s="11" t="s">
        <v>81</v>
      </c>
      <c r="X225" s="11" t="s">
        <v>562</v>
      </c>
      <c r="Y225" s="9" t="s">
        <v>81</v>
      </c>
      <c r="Z225" s="9" t="s">
        <v>81</v>
      </c>
      <c r="AA225" s="9" t="str">
        <f>IF(AND(L225="nd",'DIMENSIONI OP'!E226="",'PRESTAZIONI OP'!E226="",'PARAM FISICI OP'!E226="",Z225="nd"),"nd",
IF(L225="nd","",L225)
&amp;IF('DIMENSIONI OP'!E226="","",IF(L225="nd",'DIMENSIONI OP'!E226,", "&amp;'DIMENSIONI OP'!E226))
&amp;IF('PRESTAZIONI OP'!E226="","",IF(AND(L225="nd",'DIMENSIONI OP'!E226=""),'PRESTAZIONI OP'!E226,", "&amp;'PRESTAZIONI OP'!E226))
&amp;IF('PARAM FISICI OP'!E226="","",IF(AND(L225="nd",'DIMENSIONI OP'!E226="",'PRESTAZIONI OP'!E226=""),'PARAM FISICI OP'!E226,", "&amp;'PARAM FISICI OP'!E226))
&amp;IF(Z225="nd","",IF(AND(L225="nd",'DIMENSIONI OP'!E226="",'PRESTAZIONI OP'!E226="",'PARAM FISICI OP'!E226=""),Z225,", "&amp;Z225)))</f>
        <v>nd</v>
      </c>
      <c r="AB225" s="9" t="s">
        <v>81</v>
      </c>
      <c r="AC225" s="9" t="s">
        <v>81</v>
      </c>
      <c r="AD225" s="9" t="s">
        <v>81</v>
      </c>
      <c r="AE225" s="9" t="s">
        <v>81</v>
      </c>
      <c r="AF225" s="42" t="s">
        <v>81</v>
      </c>
      <c r="AG225" s="42" t="s">
        <v>81</v>
      </c>
      <c r="AH225" s="42" t="s">
        <v>81</v>
      </c>
      <c r="AI225" s="11" t="s">
        <v>468</v>
      </c>
      <c r="AJ225" s="11" t="s">
        <v>593</v>
      </c>
      <c r="AK225" s="11" t="s">
        <v>81</v>
      </c>
      <c r="AL225" s="65" t="s">
        <v>602</v>
      </c>
      <c r="AM225" s="11" t="s">
        <v>469</v>
      </c>
      <c r="AN225" s="24" t="str">
        <f>IFERROR(VLOOKUP($B225,[1]Foglio1!$A$6:$D$44904,4,FALSE),"")</f>
        <v/>
      </c>
      <c r="AO225" s="11" t="s">
        <v>81</v>
      </c>
      <c r="AP225" s="11" t="s">
        <v>81</v>
      </c>
      <c r="AQ225" s="11" t="s">
        <v>81</v>
      </c>
      <c r="AR225" s="11" t="s">
        <v>81</v>
      </c>
    </row>
    <row r="226" spans="1:44" ht="20.100000000000001" customHeight="1" x14ac:dyDescent="0.25">
      <c r="A226" s="43" t="str">
        <f t="shared" si="17"/>
        <v>O_1C.12.020.0220.n</v>
      </c>
      <c r="B226" s="66" t="str">
        <f>IF(ISBLANK(H226),"",IF(H226="LAVORO","",CLASSI!B227))</f>
        <v>1C.12.020.0220.n</v>
      </c>
      <c r="C226" s="14" t="str">
        <f>IF(ISBLANK(H226),"",IF(H226="LAVORO","",VLOOKUP($B226,CLASSI!$B$3:$C$1048576,2,FALSE)))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800</v>
      </c>
      <c r="D226" s="27" t="str">
        <f t="shared" si="18"/>
        <v>CODICE OC</v>
      </c>
      <c r="E226"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800 mm.</v>
      </c>
      <c r="F226" s="27" t="str">
        <f t="shared" si="20"/>
        <v>CODICE OP</v>
      </c>
      <c r="G226" s="27" t="str">
        <f t="shared" si="21"/>
        <v>OPERA: Tubazioni di scarico, giunti saldabili in pead, funzione scarico.
SPECIFICHE TECNICHE: spessore e tipologia generica.</v>
      </c>
      <c r="H226" s="9" t="s">
        <v>35</v>
      </c>
      <c r="I226" s="9" t="s">
        <v>163</v>
      </c>
      <c r="J226" s="9" t="s">
        <v>207</v>
      </c>
      <c r="K226" s="64" t="s">
        <v>419</v>
      </c>
      <c r="L226" s="11" t="s">
        <v>81</v>
      </c>
      <c r="M226" s="11" t="s">
        <v>460</v>
      </c>
      <c r="N226" s="11" t="s">
        <v>429</v>
      </c>
      <c r="O226" s="11" t="s">
        <v>81</v>
      </c>
      <c r="P226" s="10" t="str">
        <f>IFERROR(VLOOKUP($B226,[1]Foglio1!$A$6:$D$44904,3,FALSE),"nd")</f>
        <v>m</v>
      </c>
      <c r="Q226" s="9">
        <v>1</v>
      </c>
      <c r="R226" s="11" t="str">
        <f>IF(H226="LAVORO","nd",IF(VLOOKUP(B226,'DIMENSIONI OP'!A:E,4,FALSE)="","nd",VLOOKUP(B226,'DIMENSIONI OP'!A:E,4,FALSE)))</f>
        <v>nd</v>
      </c>
      <c r="S226" s="9" t="str">
        <f>IF(H226="LAVORO","nd",IF(VLOOKUP(B226,'PRESTAZIONI OP'!A:E,4,FALSE)="","nd",VLOOKUP(B226,'PRESTAZIONI OP'!A:E,4,FALSE)))</f>
        <v>nd</v>
      </c>
      <c r="T226" s="9" t="str">
        <f>IF(H226="LAVORO","nd",IF(VLOOKUP(B226,'PARAM FISICI OP'!A:E,4,FALSE)="","nd",VLOOKUP(B226,'PARAM FISICI OP'!A:E,4,FALSE)))</f>
        <v>nd</v>
      </c>
      <c r="U226" s="11" t="s">
        <v>449</v>
      </c>
      <c r="V226" s="11" t="s">
        <v>81</v>
      </c>
      <c r="W226" s="11" t="s">
        <v>81</v>
      </c>
      <c r="X226" s="11" t="s">
        <v>81</v>
      </c>
      <c r="Y226" s="9" t="s">
        <v>81</v>
      </c>
      <c r="Z226" s="9" t="s">
        <v>81</v>
      </c>
      <c r="AA226" s="9" t="str">
        <f>IF(AND(L226="nd",'DIMENSIONI OP'!E227="",'PRESTAZIONI OP'!E227="",'PARAM FISICI OP'!E227="",Z226="nd"),"nd",
IF(L226="nd","",L226)
&amp;IF('DIMENSIONI OP'!E227="","",IF(L226="nd",'DIMENSIONI OP'!E227,", "&amp;'DIMENSIONI OP'!E227))
&amp;IF('PRESTAZIONI OP'!E227="","",IF(AND(L226="nd",'DIMENSIONI OP'!E227=""),'PRESTAZIONI OP'!E227,", "&amp;'PRESTAZIONI OP'!E227))
&amp;IF('PARAM FISICI OP'!E227="","",IF(AND(L226="nd",'DIMENSIONI OP'!E227="",'PRESTAZIONI OP'!E227=""),'PARAM FISICI OP'!E227,", "&amp;'PARAM FISICI OP'!E227))
&amp;IF(Z226="nd","",IF(AND(L226="nd",'DIMENSIONI OP'!E227="",'PRESTAZIONI OP'!E227="",'PARAM FISICI OP'!E227=""),Z226,", "&amp;Z226)))</f>
        <v>nd</v>
      </c>
      <c r="AB226" s="9" t="s">
        <v>81</v>
      </c>
      <c r="AC226" s="9" t="s">
        <v>81</v>
      </c>
      <c r="AD226" s="9" t="s">
        <v>81</v>
      </c>
      <c r="AE226" s="9" t="s">
        <v>81</v>
      </c>
      <c r="AF226" s="42" t="s">
        <v>81</v>
      </c>
      <c r="AG226" s="42" t="s">
        <v>81</v>
      </c>
      <c r="AH226" s="42" t="s">
        <v>81</v>
      </c>
      <c r="AI226" s="11" t="s">
        <v>81</v>
      </c>
      <c r="AJ226" s="11" t="s">
        <v>81</v>
      </c>
      <c r="AK226" s="11" t="s">
        <v>81</v>
      </c>
      <c r="AL226" s="65" t="s">
        <v>470</v>
      </c>
      <c r="AM226" s="11" t="s">
        <v>577</v>
      </c>
      <c r="AN226" s="24">
        <f>IFERROR(VLOOKUP($B226,[1]Foglio1!$A$6:$D$44904,4,FALSE),"")</f>
        <v>44.02</v>
      </c>
      <c r="AO226" s="11" t="s">
        <v>81</v>
      </c>
      <c r="AP226" s="11" t="s">
        <v>81</v>
      </c>
      <c r="AQ226" s="11" t="s">
        <v>81</v>
      </c>
      <c r="AR226" s="11" t="s">
        <v>81</v>
      </c>
    </row>
    <row r="227" spans="1:44" ht="20.100000000000001" customHeight="1" x14ac:dyDescent="0.25">
      <c r="A227" s="43" t="str">
        <f t="shared" si="17"/>
        <v>L_1C.12.020.0220.n</v>
      </c>
      <c r="B227" s="14" t="str">
        <f>IF(ISBLANK(H227),"",IF(H227="LAVORO","",CLASSI!B228))</f>
        <v/>
      </c>
      <c r="C227" s="14" t="str">
        <f>IF(ISBLANK(H227),"",IF(H227="LAVORO","",VLOOKUP($B227,CLASSI!$B$3:$C$1048576,2,FALSE)))</f>
        <v/>
      </c>
      <c r="D227" s="27" t="str">
        <f t="shared" si="18"/>
        <v/>
      </c>
      <c r="E227" s="27" t="str">
        <f t="shared" si="19"/>
        <v/>
      </c>
      <c r="F227" s="27" t="str">
        <f t="shared" si="20"/>
        <v>CODICE LV</v>
      </c>
      <c r="G227" s="27" t="str">
        <f t="shared" si="21"/>
        <v>LAVORO: Saldatura, di testa. Incluso: operazioni di preparazione degli elementi da saldare; nolo saldatrice; consumi.
SPECIFICHE TECNICHE: saldatura su tubazione con diametro esterno 800 mm.</v>
      </c>
      <c r="H227" s="9" t="s">
        <v>36</v>
      </c>
      <c r="I227" s="9" t="s">
        <v>169</v>
      </c>
      <c r="J227" s="9" t="s">
        <v>221</v>
      </c>
      <c r="K227" s="64" t="s">
        <v>427</v>
      </c>
      <c r="L227" s="11" t="s">
        <v>81</v>
      </c>
      <c r="M227" s="11" t="s">
        <v>428</v>
      </c>
      <c r="N227" s="11" t="s">
        <v>81</v>
      </c>
      <c r="O227" s="11" t="s">
        <v>81</v>
      </c>
      <c r="P227" s="10" t="str">
        <f>IFERROR(VLOOKUP($B227,[1]Foglio1!$A$6:$D$44904,3,FALSE),"nd")</f>
        <v>nd</v>
      </c>
      <c r="Q227" s="9">
        <v>1</v>
      </c>
      <c r="R227" s="11" t="str">
        <f>IF(H227="LAVORO","nd",IF(VLOOKUP(B227,'DIMENSIONI OP'!A:E,4,FALSE)="","nd",VLOOKUP(B227,'DIMENSIONI OP'!A:E,4,FALSE)))</f>
        <v>nd</v>
      </c>
      <c r="S227" s="9" t="str">
        <f>IF(H227="LAVORO","nd",IF(VLOOKUP(B227,'PRESTAZIONI OP'!A:E,4,FALSE)="","nd",VLOOKUP(B227,'PRESTAZIONI OP'!A:E,4,FALSE)))</f>
        <v>nd</v>
      </c>
      <c r="T227" s="9" t="str">
        <f>IF(H227="LAVORO","nd",IF(VLOOKUP(B227,'PARAM FISICI OP'!A:E,4,FALSE)="","nd",VLOOKUP(B227,'PARAM FISICI OP'!A:E,4,FALSE)))</f>
        <v>nd</v>
      </c>
      <c r="U227" s="11" t="s">
        <v>81</v>
      </c>
      <c r="V227" s="11" t="s">
        <v>419</v>
      </c>
      <c r="W227" s="11" t="s">
        <v>81</v>
      </c>
      <c r="X227" s="11" t="s">
        <v>594</v>
      </c>
      <c r="Y227" s="9" t="s">
        <v>81</v>
      </c>
      <c r="Z227" s="9" t="s">
        <v>81</v>
      </c>
      <c r="AA227" s="9" t="str">
        <f>IF(AND(L227="nd",'DIMENSIONI OP'!E228="",'PRESTAZIONI OP'!E228="",'PARAM FISICI OP'!E228="",Z227="nd"),"nd",
IF(L227="nd","",L227)
&amp;IF('DIMENSIONI OP'!E228="","",IF(L227="nd",'DIMENSIONI OP'!E228,", "&amp;'DIMENSIONI OP'!E228))
&amp;IF('PRESTAZIONI OP'!E228="","",IF(AND(L227="nd",'DIMENSIONI OP'!E228=""),'PRESTAZIONI OP'!E228,", "&amp;'PRESTAZIONI OP'!E228))
&amp;IF('PARAM FISICI OP'!E228="","",IF(AND(L227="nd",'DIMENSIONI OP'!E228="",'PRESTAZIONI OP'!E228=""),'PARAM FISICI OP'!E228,", "&amp;'PARAM FISICI OP'!E228))
&amp;IF(Z227="nd","",IF(AND(L227="nd",'DIMENSIONI OP'!E228="",'PRESTAZIONI OP'!E228="",'PARAM FISICI OP'!E228=""),Z227,", "&amp;Z227)))</f>
        <v>nd</v>
      </c>
      <c r="AB227" s="9" t="s">
        <v>81</v>
      </c>
      <c r="AC227" s="9" t="s">
        <v>81</v>
      </c>
      <c r="AD227" s="9" t="s">
        <v>81</v>
      </c>
      <c r="AE227" s="9" t="s">
        <v>81</v>
      </c>
      <c r="AF227" s="42" t="s">
        <v>81</v>
      </c>
      <c r="AG227" s="42" t="s">
        <v>81</v>
      </c>
      <c r="AH227" s="42" t="s">
        <v>81</v>
      </c>
      <c r="AI227" s="11" t="s">
        <v>468</v>
      </c>
      <c r="AJ227" s="11" t="s">
        <v>593</v>
      </c>
      <c r="AK227" s="11" t="s">
        <v>81</v>
      </c>
      <c r="AL227" s="65" t="s">
        <v>603</v>
      </c>
      <c r="AM227" s="11" t="s">
        <v>469</v>
      </c>
      <c r="AN227" s="24" t="str">
        <f>IFERROR(VLOOKUP($B227,[1]Foglio1!$A$6:$D$44904,4,FALSE),"")</f>
        <v/>
      </c>
      <c r="AO227" s="11" t="s">
        <v>81</v>
      </c>
      <c r="AP227" s="11" t="s">
        <v>81</v>
      </c>
      <c r="AQ227" s="11" t="s">
        <v>81</v>
      </c>
      <c r="AR227" s="11" t="s">
        <v>81</v>
      </c>
    </row>
    <row r="228" spans="1:44" ht="20.100000000000001" customHeight="1" x14ac:dyDescent="0.25">
      <c r="A228" s="43" t="str">
        <f t="shared" si="17"/>
        <v>O_1C.12.020.0220.o</v>
      </c>
      <c r="B228" s="66" t="str">
        <f>IF(ISBLANK(H228),"",IF(H228="LAVORO","",CLASSI!B229))</f>
        <v>1C.12.020.0220.o</v>
      </c>
      <c r="C228" s="14" t="str">
        <f>IF(ISBLANK(H228),"",IF(H228="LAVORO","",VLOOKUP($B228,CLASSI!$B$3:$C$1048576,2,FALSE)))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1000</v>
      </c>
      <c r="D228" s="27" t="str">
        <f t="shared" si="18"/>
        <v>CODICE OC</v>
      </c>
      <c r="E228" s="27" t="str">
        <f t="shared" si="19"/>
        <v>OPERA: Tubazioni di scarico, giunti saldabili in pead, funzione scarico.
LAVORO: Saldaturain di testa. Incluso: operazioni di preparazione degli elementi da saldare; nolo saldatrice; consumi.
SPECIFICHE TECNICHE: spessore e tipologia generica, saldatura su tubazione con diametro esterno 1000 mm.</v>
      </c>
      <c r="F228" s="27" t="str">
        <f t="shared" si="20"/>
        <v>CODICE OP</v>
      </c>
      <c r="G228" s="27" t="str">
        <f t="shared" si="21"/>
        <v>OPERA: Tubazioni di scarico, giunti saldabili in pead, funzione scarico.
SPECIFICHE TECNICHE: spessore e tipologia generica.</v>
      </c>
      <c r="H228" s="9" t="s">
        <v>35</v>
      </c>
      <c r="I228" s="9" t="s">
        <v>163</v>
      </c>
      <c r="J228" s="9" t="s">
        <v>207</v>
      </c>
      <c r="K228" s="64" t="s">
        <v>419</v>
      </c>
      <c r="L228" s="11" t="s">
        <v>81</v>
      </c>
      <c r="M228" s="11" t="s">
        <v>460</v>
      </c>
      <c r="N228" s="11" t="s">
        <v>429</v>
      </c>
      <c r="O228" s="11" t="s">
        <v>81</v>
      </c>
      <c r="P228" s="10" t="str">
        <f>IFERROR(VLOOKUP($B228,[1]Foglio1!$A$6:$D$44904,3,FALSE),"nd")</f>
        <v>m</v>
      </c>
      <c r="Q228" s="9">
        <v>1</v>
      </c>
      <c r="R228" s="11" t="str">
        <f>IF(H228="LAVORO","nd",IF(VLOOKUP(B228,'DIMENSIONI OP'!A:E,4,FALSE)="","nd",VLOOKUP(B228,'DIMENSIONI OP'!A:E,4,FALSE)))</f>
        <v>nd</v>
      </c>
      <c r="S228" s="9" t="str">
        <f>IF(H228="LAVORO","nd",IF(VLOOKUP(B228,'PRESTAZIONI OP'!A:E,4,FALSE)="","nd",VLOOKUP(B228,'PRESTAZIONI OP'!A:E,4,FALSE)))</f>
        <v>nd</v>
      </c>
      <c r="T228" s="9" t="str">
        <f>IF(H228="LAVORO","nd",IF(VLOOKUP(B228,'PARAM FISICI OP'!A:E,4,FALSE)="","nd",VLOOKUP(B228,'PARAM FISICI OP'!A:E,4,FALSE)))</f>
        <v>nd</v>
      </c>
      <c r="U228" s="11" t="s">
        <v>449</v>
      </c>
      <c r="V228" s="11" t="s">
        <v>81</v>
      </c>
      <c r="W228" s="11" t="s">
        <v>81</v>
      </c>
      <c r="X228" s="11" t="s">
        <v>81</v>
      </c>
      <c r="Y228" s="9" t="s">
        <v>81</v>
      </c>
      <c r="Z228" s="9" t="s">
        <v>81</v>
      </c>
      <c r="AA228" s="9" t="str">
        <f>IF(AND(L228="nd",'DIMENSIONI OP'!E229="",'PRESTAZIONI OP'!E229="",'PARAM FISICI OP'!E229="",Z228="nd"),"nd",
IF(L228="nd","",L228)
&amp;IF('DIMENSIONI OP'!E229="","",IF(L228="nd",'DIMENSIONI OP'!E229,", "&amp;'DIMENSIONI OP'!E229))
&amp;IF('PRESTAZIONI OP'!E229="","",IF(AND(L228="nd",'DIMENSIONI OP'!E229=""),'PRESTAZIONI OP'!E229,", "&amp;'PRESTAZIONI OP'!E229))
&amp;IF('PARAM FISICI OP'!E229="","",IF(AND(L228="nd",'DIMENSIONI OP'!E229="",'PRESTAZIONI OP'!E229=""),'PARAM FISICI OP'!E229,", "&amp;'PARAM FISICI OP'!E229))
&amp;IF(Z228="nd","",IF(AND(L228="nd",'DIMENSIONI OP'!E229="",'PRESTAZIONI OP'!E229="",'PARAM FISICI OP'!E229=""),Z228,", "&amp;Z228)))</f>
        <v>nd</v>
      </c>
      <c r="AB228" s="9" t="s">
        <v>81</v>
      </c>
      <c r="AC228" s="9" t="s">
        <v>81</v>
      </c>
      <c r="AD228" s="9" t="s">
        <v>81</v>
      </c>
      <c r="AE228" s="9" t="s">
        <v>81</v>
      </c>
      <c r="AF228" s="42" t="s">
        <v>81</v>
      </c>
      <c r="AG228" s="42" t="s">
        <v>81</v>
      </c>
      <c r="AH228" s="42" t="s">
        <v>81</v>
      </c>
      <c r="AI228" s="11" t="s">
        <v>81</v>
      </c>
      <c r="AJ228" s="11" t="s">
        <v>81</v>
      </c>
      <c r="AK228" s="11" t="s">
        <v>81</v>
      </c>
      <c r="AL228" s="65" t="s">
        <v>470</v>
      </c>
      <c r="AM228" s="11" t="s">
        <v>577</v>
      </c>
      <c r="AN228" s="24">
        <f>IFERROR(VLOOKUP($B228,[1]Foglio1!$A$6:$D$44904,4,FALSE),"")</f>
        <v>44.02</v>
      </c>
      <c r="AO228" s="11" t="s">
        <v>81</v>
      </c>
      <c r="AP228" s="11" t="s">
        <v>81</v>
      </c>
      <c r="AQ228" s="11" t="s">
        <v>81</v>
      </c>
      <c r="AR228" s="11" t="s">
        <v>81</v>
      </c>
    </row>
    <row r="229" spans="1:44" ht="20.100000000000001" customHeight="1" x14ac:dyDescent="0.25">
      <c r="A229" s="43" t="str">
        <f t="shared" si="17"/>
        <v>L_1C.12.020.0220.o</v>
      </c>
      <c r="B229" s="14" t="str">
        <f>IF(ISBLANK(H229),"",IF(H229="LAVORO","",CLASSI!B230))</f>
        <v/>
      </c>
      <c r="C229" s="14" t="str">
        <f>IF(ISBLANK(H229),"",IF(H229="LAVORO","",VLOOKUP($B229,CLASSI!$B$3:$C$1048576,2,FALSE)))</f>
        <v/>
      </c>
      <c r="D229" s="27" t="str">
        <f t="shared" si="18"/>
        <v/>
      </c>
      <c r="E229" s="27" t="str">
        <f t="shared" si="19"/>
        <v/>
      </c>
      <c r="F229" s="27" t="str">
        <f t="shared" si="20"/>
        <v>CODICE LV</v>
      </c>
      <c r="G229" s="27" t="str">
        <f t="shared" si="21"/>
        <v>LAVORO: Saldatura, di testa. Incluso: operazioni di preparazione degli elementi da saldare; nolo saldatrice; consumi.
SPECIFICHE TECNICHE: saldatura su tubazione con diametro esterno 1000 mm.</v>
      </c>
      <c r="H229" s="9" t="s">
        <v>36</v>
      </c>
      <c r="I229" s="9" t="s">
        <v>169</v>
      </c>
      <c r="J229" s="9" t="s">
        <v>221</v>
      </c>
      <c r="K229" s="64" t="s">
        <v>427</v>
      </c>
      <c r="L229" s="11" t="s">
        <v>81</v>
      </c>
      <c r="M229" s="11" t="s">
        <v>428</v>
      </c>
      <c r="N229" s="11" t="s">
        <v>81</v>
      </c>
      <c r="O229" s="11" t="s">
        <v>81</v>
      </c>
      <c r="P229" s="10" t="str">
        <f>IFERROR(VLOOKUP($B229,[1]Foglio1!$A$6:$D$44904,3,FALSE),"nd")</f>
        <v>nd</v>
      </c>
      <c r="Q229" s="9">
        <v>1</v>
      </c>
      <c r="R229" s="11" t="str">
        <f>IF(H229="LAVORO","nd",IF(VLOOKUP(B229,'DIMENSIONI OP'!A:E,4,FALSE)="","nd",VLOOKUP(B229,'DIMENSIONI OP'!A:E,4,FALSE)))</f>
        <v>nd</v>
      </c>
      <c r="S229" s="9" t="str">
        <f>IF(H229="LAVORO","nd",IF(VLOOKUP(B229,'PRESTAZIONI OP'!A:E,4,FALSE)="","nd",VLOOKUP(B229,'PRESTAZIONI OP'!A:E,4,FALSE)))</f>
        <v>nd</v>
      </c>
      <c r="T229" s="9" t="str">
        <f>IF(H229="LAVORO","nd",IF(VLOOKUP(B229,'PARAM FISICI OP'!A:E,4,FALSE)="","nd",VLOOKUP(B229,'PARAM FISICI OP'!A:E,4,FALSE)))</f>
        <v>nd</v>
      </c>
      <c r="U229" s="11" t="s">
        <v>81</v>
      </c>
      <c r="V229" s="11" t="s">
        <v>419</v>
      </c>
      <c r="W229" s="11" t="s">
        <v>81</v>
      </c>
      <c r="X229" s="11" t="s">
        <v>595</v>
      </c>
      <c r="Y229" s="9" t="s">
        <v>81</v>
      </c>
      <c r="Z229" s="9" t="s">
        <v>81</v>
      </c>
      <c r="AA229" s="9" t="str">
        <f>IF(AND(L229="nd",'DIMENSIONI OP'!E230="",'PRESTAZIONI OP'!E230="",'PARAM FISICI OP'!E230="",Z229="nd"),"nd",
IF(L229="nd","",L229)
&amp;IF('DIMENSIONI OP'!E230="","",IF(L229="nd",'DIMENSIONI OP'!E230,", "&amp;'DIMENSIONI OP'!E230))
&amp;IF('PRESTAZIONI OP'!E230="","",IF(AND(L229="nd",'DIMENSIONI OP'!E230=""),'PRESTAZIONI OP'!E230,", "&amp;'PRESTAZIONI OP'!E230))
&amp;IF('PARAM FISICI OP'!E230="","",IF(AND(L229="nd",'DIMENSIONI OP'!E230="",'PRESTAZIONI OP'!E230=""),'PARAM FISICI OP'!E230,", "&amp;'PARAM FISICI OP'!E230))
&amp;IF(Z229="nd","",IF(AND(L229="nd",'DIMENSIONI OP'!E230="",'PRESTAZIONI OP'!E230="",'PARAM FISICI OP'!E230=""),Z229,", "&amp;Z229)))</f>
        <v>nd</v>
      </c>
      <c r="AB229" s="9" t="s">
        <v>81</v>
      </c>
      <c r="AC229" s="9" t="s">
        <v>81</v>
      </c>
      <c r="AD229" s="9" t="s">
        <v>81</v>
      </c>
      <c r="AE229" s="9" t="s">
        <v>81</v>
      </c>
      <c r="AF229" s="42" t="s">
        <v>81</v>
      </c>
      <c r="AG229" s="42" t="s">
        <v>81</v>
      </c>
      <c r="AH229" s="42" t="s">
        <v>81</v>
      </c>
      <c r="AI229" s="11" t="s">
        <v>468</v>
      </c>
      <c r="AJ229" s="11" t="s">
        <v>593</v>
      </c>
      <c r="AK229" s="11" t="s">
        <v>81</v>
      </c>
      <c r="AL229" s="65" t="s">
        <v>604</v>
      </c>
      <c r="AM229" s="11" t="s">
        <v>469</v>
      </c>
      <c r="AN229" s="24" t="str">
        <f>IFERROR(VLOOKUP($B229,[1]Foglio1!$A$6:$D$44904,4,FALSE),"")</f>
        <v/>
      </c>
      <c r="AO229" s="11" t="s">
        <v>81</v>
      </c>
      <c r="AP229" s="11" t="s">
        <v>81</v>
      </c>
      <c r="AQ229" s="11" t="s">
        <v>81</v>
      </c>
      <c r="AR229" s="11" t="s">
        <v>81</v>
      </c>
    </row>
    <row r="230" spans="1:44" ht="20.100000000000001" customHeight="1" x14ac:dyDescent="0.25">
      <c r="A230" s="43" t="str">
        <f t="shared" si="17"/>
        <v>O_1C.12.030.0010.a</v>
      </c>
      <c r="B230" s="14" t="str">
        <f>IF(ISBLANK(H230),"",IF(H230="LAVORO","",CLASSI!B231))</f>
        <v>1C.12.030.0010.a</v>
      </c>
      <c r="C230" s="14" t="str">
        <f>IF(ISBLANK(H230),"",IF(H230="LAVORO","",VLOOKUP($B230,CLASSI!$B$3:$C$1048576,2,FALSE)))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32 - s = 1,8</v>
      </c>
      <c r="D230" s="27" t="str">
        <f t="shared" si="18"/>
        <v>CODICE OC</v>
      </c>
      <c r="E230" s="27" t="str">
        <f t="shared" si="19"/>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32 mm, spessore 1,8 mm.
LAVORO: Posa. Incluso: oneri di fissaggio a pareti/soffitti; oneri di attraversamento strutture.
SPECIFICHE TECNICHE: temperatura permanente = 95° C, non in pressione.</v>
      </c>
      <c r="F230" s="27" t="str">
        <f t="shared" si="20"/>
        <v>CODICE OP</v>
      </c>
      <c r="G230" s="27" t="str">
        <f t="shared" si="21"/>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32 mm, spessore 1,8 mm.
SPECIFICHE TECNICHE: temperatura permanente = 95° C, non in pressione.</v>
      </c>
      <c r="H230" s="9" t="s">
        <v>35</v>
      </c>
      <c r="I230" s="9" t="s">
        <v>163</v>
      </c>
      <c r="J230" s="9" t="s">
        <v>207</v>
      </c>
      <c r="K230" s="64" t="s">
        <v>419</v>
      </c>
      <c r="L230" s="11" t="s">
        <v>81</v>
      </c>
      <c r="M230" s="11" t="s">
        <v>459</v>
      </c>
      <c r="N230" s="11" t="s">
        <v>432</v>
      </c>
      <c r="O230" s="11" t="s">
        <v>81</v>
      </c>
      <c r="P230" s="10" t="str">
        <f>IFERROR(VLOOKUP($B230,[1]Foglio1!$A$6:$D$44904,3,FALSE),"nd")</f>
        <v>m</v>
      </c>
      <c r="Q230" s="9">
        <v>1</v>
      </c>
      <c r="R230" s="11" t="str">
        <f>IF(H230="LAVORO","nd",IF(VLOOKUP(B230,'DIMENSIONI OP'!A:E,4,FALSE)="","nd",VLOOKUP(B230,'DIMENSIONI OP'!A:E,4,FALSE)))</f>
        <v>nd</v>
      </c>
      <c r="S230" s="9" t="str">
        <f>IF(H230="LAVORO","nd",IF(VLOOKUP(B230,'PRESTAZIONI OP'!A:E,4,FALSE)="","nd",VLOOKUP(B230,'PRESTAZIONI OP'!A:E,4,FALSE)))</f>
        <v>nd</v>
      </c>
      <c r="T230" s="9" t="str">
        <f>IF(H230="LAVORO","nd",IF(VLOOKUP(B230,'PARAM FISICI OP'!A:E,4,FALSE)="","nd",VLOOKUP(B230,'PARAM FISICI OP'!A:E,4,FALSE)))</f>
        <v>nd</v>
      </c>
      <c r="U230" s="11" t="s">
        <v>451</v>
      </c>
      <c r="V230" s="11" t="s">
        <v>578</v>
      </c>
      <c r="W230" s="11" t="s">
        <v>453</v>
      </c>
      <c r="X230" s="11" t="s">
        <v>605</v>
      </c>
      <c r="Y230" s="9" t="s">
        <v>81</v>
      </c>
      <c r="Z230" s="9" t="s">
        <v>81</v>
      </c>
      <c r="AA230" s="9" t="str">
        <f>IF(AND(L230="nd",'DIMENSIONI OP'!E231="",'PRESTAZIONI OP'!E231="",'PARAM FISICI OP'!E231="",Z230="nd"),"nd",
IF(L230="nd","",L230)
&amp;IF('DIMENSIONI OP'!E231="","",IF(L230="nd",'DIMENSIONI OP'!E231,", "&amp;'DIMENSIONI OP'!E231))
&amp;IF('PRESTAZIONI OP'!E231="","",IF(AND(L230="nd",'DIMENSIONI OP'!E231=""),'PRESTAZIONI OP'!E231,", "&amp;'PRESTAZIONI OP'!E231))
&amp;IF('PARAM FISICI OP'!E231="","",IF(AND(L230="nd",'DIMENSIONI OP'!E231="",'PRESTAZIONI OP'!E231=""),'PARAM FISICI OP'!E231,", "&amp;'PARAM FISICI OP'!E231))
&amp;IF(Z230="nd","",IF(AND(L230="nd",'DIMENSIONI OP'!E231="",'PRESTAZIONI OP'!E231="",'PARAM FISICI OP'!E231=""),Z230,", "&amp;Z230)))</f>
        <v>nd</v>
      </c>
      <c r="AB230" s="9" t="s">
        <v>81</v>
      </c>
      <c r="AC230" s="9" t="s">
        <v>81</v>
      </c>
      <c r="AD230" s="9" t="s">
        <v>81</v>
      </c>
      <c r="AE230" s="9" t="s">
        <v>81</v>
      </c>
      <c r="AF230" s="42" t="s">
        <v>81</v>
      </c>
      <c r="AG230" s="42" t="s">
        <v>81</v>
      </c>
      <c r="AH230" s="42" t="s">
        <v>81</v>
      </c>
      <c r="AI230" s="11" t="s">
        <v>81</v>
      </c>
      <c r="AJ230" s="11" t="s">
        <v>81</v>
      </c>
      <c r="AK230" s="11" t="s">
        <v>81</v>
      </c>
      <c r="AL230" s="65" t="s">
        <v>606</v>
      </c>
      <c r="AM230" s="11" t="s">
        <v>607</v>
      </c>
      <c r="AN230" s="24">
        <f>IFERROR(VLOOKUP($B230,[1]Foglio1!$A$6:$D$44904,4,FALSE),"")</f>
        <v>6.92</v>
      </c>
      <c r="AO230" s="11" t="s">
        <v>81</v>
      </c>
      <c r="AP230" s="11" t="s">
        <v>81</v>
      </c>
      <c r="AQ230" s="11" t="s">
        <v>81</v>
      </c>
      <c r="AR230" s="11" t="s">
        <v>81</v>
      </c>
    </row>
    <row r="231" spans="1:44" ht="20.100000000000001" customHeight="1" x14ac:dyDescent="0.25">
      <c r="A231" s="43" t="str">
        <f t="shared" si="17"/>
        <v>L_1C.12.030.0010.a</v>
      </c>
      <c r="B231" s="14" t="str">
        <f>IF(ISBLANK(H231),"",IF(H231="LAVORO","",CLASSI!B232))</f>
        <v/>
      </c>
      <c r="C231" s="14" t="str">
        <f>IF(ISBLANK(H231),"",IF(H231="LAVORO","",VLOOKUP($B231,CLASSI!$B$3:$C$1048576,2,FALSE)))</f>
        <v/>
      </c>
      <c r="D231" s="27" t="str">
        <f t="shared" si="18"/>
        <v/>
      </c>
      <c r="E231" s="27" t="str">
        <f t="shared" si="19"/>
        <v/>
      </c>
      <c r="F231" s="27" t="str">
        <f t="shared" si="20"/>
        <v>CODICE LV</v>
      </c>
      <c r="G231" s="27" t="str">
        <f t="shared" si="21"/>
        <v xml:space="preserve">LAVORO: Posa. Incluso: oneri di fissaggio a pareti/soffitti; oneri di attraversamento strutture.
</v>
      </c>
      <c r="H231" s="9" t="s">
        <v>36</v>
      </c>
      <c r="I231" s="9" t="s">
        <v>169</v>
      </c>
      <c r="J231" s="9" t="s">
        <v>221</v>
      </c>
      <c r="K231" s="64" t="s">
        <v>423</v>
      </c>
      <c r="L231" s="11" t="s">
        <v>81</v>
      </c>
      <c r="M231" s="11" t="s">
        <v>81</v>
      </c>
      <c r="N231" s="11" t="s">
        <v>81</v>
      </c>
      <c r="O231" s="11" t="s">
        <v>81</v>
      </c>
      <c r="P231" s="10" t="str">
        <f>IFERROR(VLOOKUP($B231,[1]Foglio1!$A$6:$D$44904,3,FALSE),"nd")</f>
        <v>nd</v>
      </c>
      <c r="Q231" s="9">
        <v>1</v>
      </c>
      <c r="R231" s="11" t="str">
        <f>IF(H231="LAVORO","nd",IF(VLOOKUP(B231,'DIMENSIONI OP'!A:E,4,FALSE)="","nd",VLOOKUP(B231,'DIMENSIONI OP'!A:E,4,FALSE)))</f>
        <v>nd</v>
      </c>
      <c r="S231" s="9" t="str">
        <f>IF(H231="LAVORO","nd",IF(VLOOKUP(B231,'PRESTAZIONI OP'!A:E,4,FALSE)="","nd",VLOOKUP(B231,'PRESTAZIONI OP'!A:E,4,FALSE)))</f>
        <v>nd</v>
      </c>
      <c r="T231" s="9" t="str">
        <f>IF(H231="LAVORO","nd",IF(VLOOKUP(B231,'PARAM FISICI OP'!A:E,4,FALSE)="","nd",VLOOKUP(B231,'PARAM FISICI OP'!A:E,4,FALSE)))</f>
        <v>nd</v>
      </c>
      <c r="U231" s="11" t="s">
        <v>81</v>
      </c>
      <c r="V231" s="11" t="s">
        <v>419</v>
      </c>
      <c r="W231" s="11" t="s">
        <v>81</v>
      </c>
      <c r="X231" s="11" t="s">
        <v>81</v>
      </c>
      <c r="Y231" s="9" t="s">
        <v>81</v>
      </c>
      <c r="Z231" s="9" t="s">
        <v>81</v>
      </c>
      <c r="AA231" s="9" t="str">
        <f>IF(AND(L231="nd",'DIMENSIONI OP'!E232="",'PRESTAZIONI OP'!E232="",'PARAM FISICI OP'!E232="",Z231="nd"),"nd",
IF(L231="nd","",L231)
&amp;IF('DIMENSIONI OP'!E232="","",IF(L231="nd",'DIMENSIONI OP'!E232,", "&amp;'DIMENSIONI OP'!E232))
&amp;IF('PRESTAZIONI OP'!E232="","",IF(AND(L231="nd",'DIMENSIONI OP'!E232=""),'PRESTAZIONI OP'!E232,", "&amp;'PRESTAZIONI OP'!E232))
&amp;IF('PARAM FISICI OP'!E232="","",IF(AND(L231="nd",'DIMENSIONI OP'!E232="",'PRESTAZIONI OP'!E232=""),'PARAM FISICI OP'!E232,", "&amp;'PARAM FISICI OP'!E232))
&amp;IF(Z231="nd","",IF(AND(L231="nd",'DIMENSIONI OP'!E232="",'PRESTAZIONI OP'!E232="",'PARAM FISICI OP'!E232=""),Z231,", "&amp;Z231)))</f>
        <v>nd</v>
      </c>
      <c r="AB231" s="9" t="s">
        <v>81</v>
      </c>
      <c r="AC231" s="9" t="s">
        <v>81</v>
      </c>
      <c r="AD231" s="9" t="s">
        <v>81</v>
      </c>
      <c r="AE231" s="9" t="s">
        <v>81</v>
      </c>
      <c r="AF231" s="42" t="s">
        <v>81</v>
      </c>
      <c r="AG231" s="42" t="s">
        <v>81</v>
      </c>
      <c r="AH231" s="42" t="s">
        <v>81</v>
      </c>
      <c r="AI231" s="11" t="s">
        <v>81</v>
      </c>
      <c r="AJ231" s="11" t="s">
        <v>485</v>
      </c>
      <c r="AK231" s="11" t="s">
        <v>81</v>
      </c>
      <c r="AL231" s="65" t="s">
        <v>81</v>
      </c>
      <c r="AM231" s="11" t="s">
        <v>81</v>
      </c>
      <c r="AN231" s="24" t="str">
        <f>IFERROR(VLOOKUP($B231,[1]Foglio1!$A$6:$D$44904,4,FALSE),"")</f>
        <v/>
      </c>
      <c r="AO231" s="11" t="s">
        <v>81</v>
      </c>
      <c r="AP231" s="11" t="s">
        <v>81</v>
      </c>
      <c r="AQ231" s="11" t="s">
        <v>81</v>
      </c>
      <c r="AR231" s="11" t="s">
        <v>81</v>
      </c>
    </row>
    <row r="232" spans="1:44" ht="20.100000000000001" customHeight="1" x14ac:dyDescent="0.25">
      <c r="A232" s="43" t="str">
        <f t="shared" si="17"/>
        <v>O_1C.12.030.0010.b</v>
      </c>
      <c r="B232" s="14" t="str">
        <f>IF(ISBLANK(H232),"",IF(H232="LAVORO","",CLASSI!B233))</f>
        <v>1C.12.030.0010.b</v>
      </c>
      <c r="C232" s="14" t="str">
        <f>IF(ISBLANK(H232),"",IF(H232="LAVORO","",VLOOKUP($B232,CLASSI!$B$3:$C$1048576,2,FALSE)))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40 - s = 1,8</v>
      </c>
      <c r="D232" s="27" t="str">
        <f t="shared" si="18"/>
        <v>CODICE OC</v>
      </c>
      <c r="E232" s="27" t="str">
        <f t="shared" si="19"/>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40 mm, spessore 1,8 mm.
LAVORO: Posa. Incluso: oneri di fissaggio a pareti/soffitti; oneri di attraversamento strutture.
SPECIFICHE TECNICHE: temperatura permanente = 95° C, non in pressione.</v>
      </c>
      <c r="F232" s="27" t="str">
        <f t="shared" si="20"/>
        <v>CODICE OP</v>
      </c>
      <c r="G232" s="27" t="str">
        <f t="shared" si="21"/>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40 mm, spessore 1,8 mm.
SPECIFICHE TECNICHE: temperatura permanente = 95° C, non in pressione.</v>
      </c>
      <c r="H232" s="9" t="s">
        <v>35</v>
      </c>
      <c r="I232" s="9" t="s">
        <v>163</v>
      </c>
      <c r="J232" s="9" t="s">
        <v>207</v>
      </c>
      <c r="K232" s="64" t="s">
        <v>419</v>
      </c>
      <c r="L232" s="11" t="s">
        <v>81</v>
      </c>
      <c r="M232" s="11" t="s">
        <v>459</v>
      </c>
      <c r="N232" s="11" t="s">
        <v>432</v>
      </c>
      <c r="O232" s="11" t="s">
        <v>81</v>
      </c>
      <c r="P232" s="10" t="str">
        <f>IFERROR(VLOOKUP($B232,[1]Foglio1!$A$6:$D$44904,3,FALSE),"nd")</f>
        <v>m</v>
      </c>
      <c r="Q232" s="9">
        <v>1</v>
      </c>
      <c r="R232" s="11" t="str">
        <f>IF(H232="LAVORO","nd",IF(VLOOKUP(B232,'DIMENSIONI OP'!A:E,4,FALSE)="","nd",VLOOKUP(B232,'DIMENSIONI OP'!A:E,4,FALSE)))</f>
        <v>nd</v>
      </c>
      <c r="S232" s="9" t="str">
        <f>IF(H232="LAVORO","nd",IF(VLOOKUP(B232,'PRESTAZIONI OP'!A:E,4,FALSE)="","nd",VLOOKUP(B232,'PRESTAZIONI OP'!A:E,4,FALSE)))</f>
        <v>nd</v>
      </c>
      <c r="T232" s="9" t="str">
        <f>IF(H232="LAVORO","nd",IF(VLOOKUP(B232,'PARAM FISICI OP'!A:E,4,FALSE)="","nd",VLOOKUP(B232,'PARAM FISICI OP'!A:E,4,FALSE)))</f>
        <v>nd</v>
      </c>
      <c r="U232" s="11" t="s">
        <v>451</v>
      </c>
      <c r="V232" s="11" t="s">
        <v>578</v>
      </c>
      <c r="W232" s="11" t="s">
        <v>453</v>
      </c>
      <c r="X232" s="11" t="s">
        <v>608</v>
      </c>
      <c r="Y232" s="9" t="s">
        <v>81</v>
      </c>
      <c r="Z232" s="9" t="s">
        <v>81</v>
      </c>
      <c r="AA232" s="9" t="str">
        <f>IF(AND(L232="nd",'DIMENSIONI OP'!E233="",'PRESTAZIONI OP'!E233="",'PARAM FISICI OP'!E233="",Z232="nd"),"nd",
IF(L232="nd","",L232)
&amp;IF('DIMENSIONI OP'!E233="","",IF(L232="nd",'DIMENSIONI OP'!E233,", "&amp;'DIMENSIONI OP'!E233))
&amp;IF('PRESTAZIONI OP'!E233="","",IF(AND(L232="nd",'DIMENSIONI OP'!E233=""),'PRESTAZIONI OP'!E233,", "&amp;'PRESTAZIONI OP'!E233))
&amp;IF('PARAM FISICI OP'!E233="","",IF(AND(L232="nd",'DIMENSIONI OP'!E233="",'PRESTAZIONI OP'!E233=""),'PARAM FISICI OP'!E233,", "&amp;'PARAM FISICI OP'!E233))
&amp;IF(Z232="nd","",IF(AND(L232="nd",'DIMENSIONI OP'!E233="",'PRESTAZIONI OP'!E233="",'PARAM FISICI OP'!E233=""),Z232,", "&amp;Z232)))</f>
        <v>nd</v>
      </c>
      <c r="AB232" s="9" t="s">
        <v>81</v>
      </c>
      <c r="AC232" s="9" t="s">
        <v>81</v>
      </c>
      <c r="AD232" s="9" t="s">
        <v>81</v>
      </c>
      <c r="AE232" s="9" t="s">
        <v>81</v>
      </c>
      <c r="AF232" s="42" t="s">
        <v>81</v>
      </c>
      <c r="AG232" s="42" t="s">
        <v>81</v>
      </c>
      <c r="AH232" s="42" t="s">
        <v>81</v>
      </c>
      <c r="AI232" s="11" t="s">
        <v>81</v>
      </c>
      <c r="AJ232" s="11" t="s">
        <v>81</v>
      </c>
      <c r="AK232" s="11" t="s">
        <v>81</v>
      </c>
      <c r="AL232" s="65" t="s">
        <v>606</v>
      </c>
      <c r="AM232" s="11" t="s">
        <v>607</v>
      </c>
      <c r="AN232" s="24">
        <f>IFERROR(VLOOKUP($B232,[1]Foglio1!$A$6:$D$44904,4,FALSE),"")</f>
        <v>7.28</v>
      </c>
      <c r="AO232" s="11" t="s">
        <v>81</v>
      </c>
      <c r="AP232" s="11" t="s">
        <v>81</v>
      </c>
      <c r="AQ232" s="11" t="s">
        <v>81</v>
      </c>
      <c r="AR232" s="11" t="s">
        <v>81</v>
      </c>
    </row>
    <row r="233" spans="1:44" ht="20.100000000000001" customHeight="1" x14ac:dyDescent="0.25">
      <c r="A233" s="43" t="str">
        <f t="shared" si="17"/>
        <v>L_1C.12.030.0010.b</v>
      </c>
      <c r="B233" s="14" t="str">
        <f>IF(ISBLANK(H233),"",IF(H233="LAVORO","",CLASSI!B234))</f>
        <v/>
      </c>
      <c r="C233" s="14" t="str">
        <f>IF(ISBLANK(H233),"",IF(H233="LAVORO","",VLOOKUP($B233,CLASSI!$B$3:$C$1048576,2,FALSE)))</f>
        <v/>
      </c>
      <c r="D233" s="27" t="str">
        <f t="shared" si="18"/>
        <v/>
      </c>
      <c r="E233" s="27" t="str">
        <f t="shared" si="19"/>
        <v/>
      </c>
      <c r="F233" s="27" t="str">
        <f t="shared" si="20"/>
        <v>CODICE LV</v>
      </c>
      <c r="G233" s="27" t="str">
        <f t="shared" si="21"/>
        <v xml:space="preserve">LAVORO: Posa. Incluso: oneri di fissaggio a pareti/soffitti; oneri di attraversamento strutture.
</v>
      </c>
      <c r="H233" s="9" t="s">
        <v>36</v>
      </c>
      <c r="I233" s="9" t="s">
        <v>169</v>
      </c>
      <c r="J233" s="9" t="s">
        <v>221</v>
      </c>
      <c r="K233" s="64" t="s">
        <v>423</v>
      </c>
      <c r="L233" s="11" t="s">
        <v>81</v>
      </c>
      <c r="M233" s="11" t="s">
        <v>81</v>
      </c>
      <c r="N233" s="11" t="s">
        <v>81</v>
      </c>
      <c r="O233" s="11" t="s">
        <v>81</v>
      </c>
      <c r="P233" s="10" t="str">
        <f>IFERROR(VLOOKUP($B233,[1]Foglio1!$A$6:$D$44904,3,FALSE),"nd")</f>
        <v>nd</v>
      </c>
      <c r="Q233" s="9">
        <v>1</v>
      </c>
      <c r="R233" s="11" t="str">
        <f>IF(H233="LAVORO","nd",IF(VLOOKUP(B233,'DIMENSIONI OP'!A:E,4,FALSE)="","nd",VLOOKUP(B233,'DIMENSIONI OP'!A:E,4,FALSE)))</f>
        <v>nd</v>
      </c>
      <c r="S233" s="9" t="str">
        <f>IF(H233="LAVORO","nd",IF(VLOOKUP(B233,'PRESTAZIONI OP'!A:E,4,FALSE)="","nd",VLOOKUP(B233,'PRESTAZIONI OP'!A:E,4,FALSE)))</f>
        <v>nd</v>
      </c>
      <c r="T233" s="9" t="str">
        <f>IF(H233="LAVORO","nd",IF(VLOOKUP(B233,'PARAM FISICI OP'!A:E,4,FALSE)="","nd",VLOOKUP(B233,'PARAM FISICI OP'!A:E,4,FALSE)))</f>
        <v>nd</v>
      </c>
      <c r="U233" s="11" t="s">
        <v>81</v>
      </c>
      <c r="V233" s="11" t="s">
        <v>419</v>
      </c>
      <c r="W233" s="11" t="s">
        <v>81</v>
      </c>
      <c r="X233" s="11" t="s">
        <v>81</v>
      </c>
      <c r="Y233" s="9" t="s">
        <v>81</v>
      </c>
      <c r="Z233" s="9" t="s">
        <v>81</v>
      </c>
      <c r="AA233" s="9" t="str">
        <f>IF(AND(L233="nd",'DIMENSIONI OP'!E234="",'PRESTAZIONI OP'!E234="",'PARAM FISICI OP'!E234="",Z233="nd"),"nd",
IF(L233="nd","",L233)
&amp;IF('DIMENSIONI OP'!E234="","",IF(L233="nd",'DIMENSIONI OP'!E234,", "&amp;'DIMENSIONI OP'!E234))
&amp;IF('PRESTAZIONI OP'!E234="","",IF(AND(L233="nd",'DIMENSIONI OP'!E234=""),'PRESTAZIONI OP'!E234,", "&amp;'PRESTAZIONI OP'!E234))
&amp;IF('PARAM FISICI OP'!E234="","",IF(AND(L233="nd",'DIMENSIONI OP'!E234="",'PRESTAZIONI OP'!E234=""),'PARAM FISICI OP'!E234,", "&amp;'PARAM FISICI OP'!E234))
&amp;IF(Z233="nd","",IF(AND(L233="nd",'DIMENSIONI OP'!E234="",'PRESTAZIONI OP'!E234="",'PARAM FISICI OP'!E234=""),Z233,", "&amp;Z233)))</f>
        <v>nd</v>
      </c>
      <c r="AB233" s="9" t="s">
        <v>81</v>
      </c>
      <c r="AC233" s="9" t="s">
        <v>81</v>
      </c>
      <c r="AD233" s="9" t="s">
        <v>81</v>
      </c>
      <c r="AE233" s="9" t="s">
        <v>81</v>
      </c>
      <c r="AF233" s="42" t="s">
        <v>81</v>
      </c>
      <c r="AG233" s="42" t="s">
        <v>81</v>
      </c>
      <c r="AH233" s="42" t="s">
        <v>81</v>
      </c>
      <c r="AI233" s="11" t="s">
        <v>81</v>
      </c>
      <c r="AJ233" s="11" t="s">
        <v>485</v>
      </c>
      <c r="AK233" s="11" t="s">
        <v>81</v>
      </c>
      <c r="AL233" s="65" t="s">
        <v>81</v>
      </c>
      <c r="AM233" s="11" t="s">
        <v>81</v>
      </c>
      <c r="AN233" s="24" t="str">
        <f>IFERROR(VLOOKUP($B233,[1]Foglio1!$A$6:$D$44904,4,FALSE),"")</f>
        <v/>
      </c>
      <c r="AO233" s="11" t="s">
        <v>81</v>
      </c>
      <c r="AP233" s="11" t="s">
        <v>81</v>
      </c>
      <c r="AQ233" s="11" t="s">
        <v>81</v>
      </c>
      <c r="AR233" s="11" t="s">
        <v>81</v>
      </c>
    </row>
    <row r="234" spans="1:44" ht="20.100000000000001" customHeight="1" x14ac:dyDescent="0.25">
      <c r="A234" s="43" t="str">
        <f t="shared" si="17"/>
        <v>O_1C.12.030.0010.c</v>
      </c>
      <c r="B234" s="14" t="str">
        <f>IF(ISBLANK(H234),"",IF(H234="LAVORO","",CLASSI!B235))</f>
        <v>1C.12.030.0010.c</v>
      </c>
      <c r="C234" s="14" t="str">
        <f>IF(ISBLANK(H234),"",IF(H234="LAVORO","",VLOOKUP($B234,CLASSI!$B$3:$C$1048576,2,FALSE)))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50 - s = 1,8</v>
      </c>
      <c r="D234" s="27" t="str">
        <f t="shared" si="18"/>
        <v>CODICE OC</v>
      </c>
      <c r="E234" s="27" t="str">
        <f t="shared" si="19"/>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50 mm, spessore 1,8 mm.
LAVORO: Posa. Incluso: oneri di fissaggio a pareti/soffitti; oneri di attraversamento strutture.
SPECIFICHE TECNICHE: temperatura permanente = 95° C, non in pressione.</v>
      </c>
      <c r="F234" s="27" t="str">
        <f t="shared" si="20"/>
        <v>CODICE OP</v>
      </c>
      <c r="G234" s="27" t="str">
        <f t="shared" si="21"/>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50 mm, spessore 1,8 mm.
SPECIFICHE TECNICHE: temperatura permanente = 95° C, non in pressione.</v>
      </c>
      <c r="H234" s="9" t="s">
        <v>35</v>
      </c>
      <c r="I234" s="9" t="s">
        <v>163</v>
      </c>
      <c r="J234" s="9" t="s">
        <v>207</v>
      </c>
      <c r="K234" s="64" t="s">
        <v>419</v>
      </c>
      <c r="L234" s="11" t="s">
        <v>81</v>
      </c>
      <c r="M234" s="11" t="s">
        <v>459</v>
      </c>
      <c r="N234" s="11" t="s">
        <v>432</v>
      </c>
      <c r="O234" s="11" t="s">
        <v>81</v>
      </c>
      <c r="P234" s="10" t="str">
        <f>IFERROR(VLOOKUP($B234,[1]Foglio1!$A$6:$D$44904,3,FALSE),"nd")</f>
        <v>m</v>
      </c>
      <c r="Q234" s="9">
        <v>1</v>
      </c>
      <c r="R234" s="11" t="str">
        <f>IF(H234="LAVORO","nd",IF(VLOOKUP(B234,'DIMENSIONI OP'!A:E,4,FALSE)="","nd",VLOOKUP(B234,'DIMENSIONI OP'!A:E,4,FALSE)))</f>
        <v>nd</v>
      </c>
      <c r="S234" s="9" t="str">
        <f>IF(H234="LAVORO","nd",IF(VLOOKUP(B234,'PRESTAZIONI OP'!A:E,4,FALSE)="","nd",VLOOKUP(B234,'PRESTAZIONI OP'!A:E,4,FALSE)))</f>
        <v>nd</v>
      </c>
      <c r="T234" s="9" t="str">
        <f>IF(H234="LAVORO","nd",IF(VLOOKUP(B234,'PARAM FISICI OP'!A:E,4,FALSE)="","nd",VLOOKUP(B234,'PARAM FISICI OP'!A:E,4,FALSE)))</f>
        <v>nd</v>
      </c>
      <c r="U234" s="11" t="s">
        <v>451</v>
      </c>
      <c r="V234" s="11" t="s">
        <v>578</v>
      </c>
      <c r="W234" s="11" t="s">
        <v>453</v>
      </c>
      <c r="X234" s="11" t="s">
        <v>609</v>
      </c>
      <c r="Y234" s="9" t="s">
        <v>81</v>
      </c>
      <c r="Z234" s="9" t="s">
        <v>81</v>
      </c>
      <c r="AA234" s="9" t="str">
        <f>IF(AND(L234="nd",'DIMENSIONI OP'!E235="",'PRESTAZIONI OP'!E235="",'PARAM FISICI OP'!E235="",Z234="nd"),"nd",
IF(L234="nd","",L234)
&amp;IF('DIMENSIONI OP'!E235="","",IF(L234="nd",'DIMENSIONI OP'!E235,", "&amp;'DIMENSIONI OP'!E235))
&amp;IF('PRESTAZIONI OP'!E235="","",IF(AND(L234="nd",'DIMENSIONI OP'!E235=""),'PRESTAZIONI OP'!E235,", "&amp;'PRESTAZIONI OP'!E235))
&amp;IF('PARAM FISICI OP'!E235="","",IF(AND(L234="nd",'DIMENSIONI OP'!E235="",'PRESTAZIONI OP'!E235=""),'PARAM FISICI OP'!E235,", "&amp;'PARAM FISICI OP'!E235))
&amp;IF(Z234="nd","",IF(AND(L234="nd",'DIMENSIONI OP'!E235="",'PRESTAZIONI OP'!E235="",'PARAM FISICI OP'!E235=""),Z234,", "&amp;Z234)))</f>
        <v>nd</v>
      </c>
      <c r="AB234" s="9" t="s">
        <v>81</v>
      </c>
      <c r="AC234" s="9" t="s">
        <v>81</v>
      </c>
      <c r="AD234" s="9" t="s">
        <v>81</v>
      </c>
      <c r="AE234" s="9" t="s">
        <v>81</v>
      </c>
      <c r="AF234" s="42" t="s">
        <v>81</v>
      </c>
      <c r="AG234" s="42" t="s">
        <v>81</v>
      </c>
      <c r="AH234" s="42" t="s">
        <v>81</v>
      </c>
      <c r="AI234" s="11" t="s">
        <v>81</v>
      </c>
      <c r="AJ234" s="11" t="s">
        <v>81</v>
      </c>
      <c r="AK234" s="11" t="s">
        <v>81</v>
      </c>
      <c r="AL234" s="65" t="s">
        <v>606</v>
      </c>
      <c r="AM234" s="11" t="s">
        <v>607</v>
      </c>
      <c r="AN234" s="24">
        <f>IFERROR(VLOOKUP($B234,[1]Foglio1!$A$6:$D$44904,4,FALSE),"")</f>
        <v>8.1199999999999992</v>
      </c>
      <c r="AO234" s="11" t="s">
        <v>81</v>
      </c>
      <c r="AP234" s="11" t="s">
        <v>81</v>
      </c>
      <c r="AQ234" s="11" t="s">
        <v>81</v>
      </c>
      <c r="AR234" s="11" t="s">
        <v>81</v>
      </c>
    </row>
    <row r="235" spans="1:44" ht="20.100000000000001" customHeight="1" x14ac:dyDescent="0.25">
      <c r="A235" s="43" t="str">
        <f t="shared" si="17"/>
        <v>L_1C.12.030.0010.c</v>
      </c>
      <c r="B235" s="14" t="str">
        <f>IF(ISBLANK(H235),"",IF(H235="LAVORO","",CLASSI!B236))</f>
        <v/>
      </c>
      <c r="C235" s="14" t="str">
        <f>IF(ISBLANK(H235),"",IF(H235="LAVORO","",VLOOKUP($B235,CLASSI!$B$3:$C$1048576,2,FALSE)))</f>
        <v/>
      </c>
      <c r="D235" s="27" t="str">
        <f t="shared" si="18"/>
        <v/>
      </c>
      <c r="E235" s="27" t="str">
        <f t="shared" si="19"/>
        <v/>
      </c>
      <c r="F235" s="27" t="str">
        <f t="shared" si="20"/>
        <v>CODICE LV</v>
      </c>
      <c r="G235" s="27" t="str">
        <f t="shared" si="21"/>
        <v xml:space="preserve">LAVORO: Posa. Incluso: oneri di fissaggio a pareti/soffitti; oneri di attraversamento strutture.
</v>
      </c>
      <c r="H235" s="9" t="s">
        <v>36</v>
      </c>
      <c r="I235" s="9" t="s">
        <v>169</v>
      </c>
      <c r="J235" s="9" t="s">
        <v>221</v>
      </c>
      <c r="K235" s="64" t="s">
        <v>423</v>
      </c>
      <c r="L235" s="11" t="s">
        <v>81</v>
      </c>
      <c r="M235" s="11" t="s">
        <v>81</v>
      </c>
      <c r="N235" s="11" t="s">
        <v>81</v>
      </c>
      <c r="O235" s="11" t="s">
        <v>81</v>
      </c>
      <c r="P235" s="10" t="str">
        <f>IFERROR(VLOOKUP($B235,[1]Foglio1!$A$6:$D$44904,3,FALSE),"nd")</f>
        <v>nd</v>
      </c>
      <c r="Q235" s="9">
        <v>1</v>
      </c>
      <c r="R235" s="11" t="str">
        <f>IF(H235="LAVORO","nd",IF(VLOOKUP(B235,'DIMENSIONI OP'!A:E,4,FALSE)="","nd",VLOOKUP(B235,'DIMENSIONI OP'!A:E,4,FALSE)))</f>
        <v>nd</v>
      </c>
      <c r="S235" s="9" t="str">
        <f>IF(H235="LAVORO","nd",IF(VLOOKUP(B235,'PRESTAZIONI OP'!A:E,4,FALSE)="","nd",VLOOKUP(B235,'PRESTAZIONI OP'!A:E,4,FALSE)))</f>
        <v>nd</v>
      </c>
      <c r="T235" s="9" t="str">
        <f>IF(H235="LAVORO","nd",IF(VLOOKUP(B235,'PARAM FISICI OP'!A:E,4,FALSE)="","nd",VLOOKUP(B235,'PARAM FISICI OP'!A:E,4,FALSE)))</f>
        <v>nd</v>
      </c>
      <c r="U235" s="11" t="s">
        <v>81</v>
      </c>
      <c r="V235" s="11" t="s">
        <v>419</v>
      </c>
      <c r="W235" s="11" t="s">
        <v>81</v>
      </c>
      <c r="X235" s="11" t="s">
        <v>81</v>
      </c>
      <c r="Y235" s="9" t="s">
        <v>81</v>
      </c>
      <c r="Z235" s="9" t="s">
        <v>81</v>
      </c>
      <c r="AA235" s="9" t="str">
        <f>IF(AND(L235="nd",'DIMENSIONI OP'!E236="",'PRESTAZIONI OP'!E236="",'PARAM FISICI OP'!E236="",Z235="nd"),"nd",
IF(L235="nd","",L235)
&amp;IF('DIMENSIONI OP'!E236="","",IF(L235="nd",'DIMENSIONI OP'!E236,", "&amp;'DIMENSIONI OP'!E236))
&amp;IF('PRESTAZIONI OP'!E236="","",IF(AND(L235="nd",'DIMENSIONI OP'!E236=""),'PRESTAZIONI OP'!E236,", "&amp;'PRESTAZIONI OP'!E236))
&amp;IF('PARAM FISICI OP'!E236="","",IF(AND(L235="nd",'DIMENSIONI OP'!E236="",'PRESTAZIONI OP'!E236=""),'PARAM FISICI OP'!E236,", "&amp;'PARAM FISICI OP'!E236))
&amp;IF(Z235="nd","",IF(AND(L235="nd",'DIMENSIONI OP'!E236="",'PRESTAZIONI OP'!E236="",'PARAM FISICI OP'!E236=""),Z235,", "&amp;Z235)))</f>
        <v>nd</v>
      </c>
      <c r="AB235" s="9" t="s">
        <v>81</v>
      </c>
      <c r="AC235" s="9" t="s">
        <v>81</v>
      </c>
      <c r="AD235" s="9" t="s">
        <v>81</v>
      </c>
      <c r="AE235" s="9" t="s">
        <v>81</v>
      </c>
      <c r="AF235" s="42" t="s">
        <v>81</v>
      </c>
      <c r="AG235" s="42" t="s">
        <v>81</v>
      </c>
      <c r="AH235" s="42" t="s">
        <v>81</v>
      </c>
      <c r="AI235" s="11" t="s">
        <v>81</v>
      </c>
      <c r="AJ235" s="11" t="s">
        <v>485</v>
      </c>
      <c r="AK235" s="11" t="s">
        <v>81</v>
      </c>
      <c r="AL235" s="65" t="s">
        <v>81</v>
      </c>
      <c r="AM235" s="11" t="s">
        <v>81</v>
      </c>
      <c r="AN235" s="24" t="str">
        <f>IFERROR(VLOOKUP($B235,[1]Foglio1!$A$6:$D$44904,4,FALSE),"")</f>
        <v/>
      </c>
      <c r="AO235" s="11" t="s">
        <v>81</v>
      </c>
      <c r="AP235" s="11" t="s">
        <v>81</v>
      </c>
      <c r="AQ235" s="11" t="s">
        <v>81</v>
      </c>
      <c r="AR235" s="11" t="s">
        <v>81</v>
      </c>
    </row>
    <row r="236" spans="1:44" ht="20.100000000000001" customHeight="1" x14ac:dyDescent="0.25">
      <c r="A236" s="43" t="str">
        <f t="shared" si="17"/>
        <v>O_1C.12.030.0010.d</v>
      </c>
      <c r="B236" s="14" t="str">
        <f>IF(ISBLANK(H236),"",IF(H236="LAVORO","",CLASSI!B237))</f>
        <v>1C.12.030.0010.d</v>
      </c>
      <c r="C236" s="14" t="str">
        <f>IF(ISBLANK(H236),"",IF(H236="LAVORO","",VLOOKUP($B236,CLASSI!$B$3:$C$1048576,2,FALSE)))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75 - s = 1,9</v>
      </c>
      <c r="D236" s="27" t="str">
        <f t="shared" si="18"/>
        <v>CODICE OC</v>
      </c>
      <c r="E236" s="27" t="str">
        <f t="shared" si="19"/>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75 mm, spessore 1,9 mm.
LAVORO: Posa. Incluso: oneri di fissaggio a pareti/soffitti; oneri di attraversamento strutture.
SPECIFICHE TECNICHE: temperatura permanente = 95° C, non in pressione.</v>
      </c>
      <c r="F236" s="27" t="str">
        <f t="shared" si="20"/>
        <v>CODICE OP</v>
      </c>
      <c r="G236" s="27" t="str">
        <f t="shared" si="21"/>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75 mm, spessore 1,9 mm.
SPECIFICHE TECNICHE: temperatura permanente = 95° C, non in pressione.</v>
      </c>
      <c r="H236" s="9" t="s">
        <v>35</v>
      </c>
      <c r="I236" s="9" t="s">
        <v>163</v>
      </c>
      <c r="J236" s="9" t="s">
        <v>207</v>
      </c>
      <c r="K236" s="64" t="s">
        <v>419</v>
      </c>
      <c r="L236" s="11" t="s">
        <v>81</v>
      </c>
      <c r="M236" s="11" t="s">
        <v>459</v>
      </c>
      <c r="N236" s="11" t="s">
        <v>432</v>
      </c>
      <c r="O236" s="11" t="s">
        <v>81</v>
      </c>
      <c r="P236" s="10" t="str">
        <f>IFERROR(VLOOKUP($B236,[1]Foglio1!$A$6:$D$44904,3,FALSE),"nd")</f>
        <v>m</v>
      </c>
      <c r="Q236" s="9">
        <v>1</v>
      </c>
      <c r="R236" s="11" t="str">
        <f>IF(H236="LAVORO","nd",IF(VLOOKUP(B236,'DIMENSIONI OP'!A:E,4,FALSE)="","nd",VLOOKUP(B236,'DIMENSIONI OP'!A:E,4,FALSE)))</f>
        <v>nd</v>
      </c>
      <c r="S236" s="9" t="str">
        <f>IF(H236="LAVORO","nd",IF(VLOOKUP(B236,'PRESTAZIONI OP'!A:E,4,FALSE)="","nd",VLOOKUP(B236,'PRESTAZIONI OP'!A:E,4,FALSE)))</f>
        <v>nd</v>
      </c>
      <c r="T236" s="9" t="str">
        <f>IF(H236="LAVORO","nd",IF(VLOOKUP(B236,'PARAM FISICI OP'!A:E,4,FALSE)="","nd",VLOOKUP(B236,'PARAM FISICI OP'!A:E,4,FALSE)))</f>
        <v>nd</v>
      </c>
      <c r="U236" s="11" t="s">
        <v>451</v>
      </c>
      <c r="V236" s="11" t="s">
        <v>578</v>
      </c>
      <c r="W236" s="11" t="s">
        <v>453</v>
      </c>
      <c r="X236" s="11" t="s">
        <v>610</v>
      </c>
      <c r="Y236" s="9" t="s">
        <v>81</v>
      </c>
      <c r="Z236" s="9" t="s">
        <v>81</v>
      </c>
      <c r="AA236" s="9" t="str">
        <f>IF(AND(L236="nd",'DIMENSIONI OP'!E237="",'PRESTAZIONI OP'!E237="",'PARAM FISICI OP'!E237="",Z236="nd"),"nd",
IF(L236="nd","",L236)
&amp;IF('DIMENSIONI OP'!E237="","",IF(L236="nd",'DIMENSIONI OP'!E237,", "&amp;'DIMENSIONI OP'!E237))
&amp;IF('PRESTAZIONI OP'!E237="","",IF(AND(L236="nd",'DIMENSIONI OP'!E237=""),'PRESTAZIONI OP'!E237,", "&amp;'PRESTAZIONI OP'!E237))
&amp;IF('PARAM FISICI OP'!E237="","",IF(AND(L236="nd",'DIMENSIONI OP'!E237="",'PRESTAZIONI OP'!E237=""),'PARAM FISICI OP'!E237,", "&amp;'PARAM FISICI OP'!E237))
&amp;IF(Z236="nd","",IF(AND(L236="nd",'DIMENSIONI OP'!E237="",'PRESTAZIONI OP'!E237="",'PARAM FISICI OP'!E237=""),Z236,", "&amp;Z236)))</f>
        <v>nd</v>
      </c>
      <c r="AB236" s="9" t="s">
        <v>81</v>
      </c>
      <c r="AC236" s="9" t="s">
        <v>81</v>
      </c>
      <c r="AD236" s="9" t="s">
        <v>81</v>
      </c>
      <c r="AE236" s="9" t="s">
        <v>81</v>
      </c>
      <c r="AF236" s="42" t="s">
        <v>81</v>
      </c>
      <c r="AG236" s="42" t="s">
        <v>81</v>
      </c>
      <c r="AH236" s="42" t="s">
        <v>81</v>
      </c>
      <c r="AI236" s="11" t="s">
        <v>81</v>
      </c>
      <c r="AJ236" s="11" t="s">
        <v>81</v>
      </c>
      <c r="AK236" s="11" t="s">
        <v>81</v>
      </c>
      <c r="AL236" s="65" t="s">
        <v>606</v>
      </c>
      <c r="AM236" s="11" t="s">
        <v>607</v>
      </c>
      <c r="AN236" s="24">
        <f>IFERROR(VLOOKUP($B236,[1]Foglio1!$A$6:$D$44904,4,FALSE),"")</f>
        <v>10.91</v>
      </c>
      <c r="AO236" s="11" t="s">
        <v>81</v>
      </c>
      <c r="AP236" s="11" t="s">
        <v>81</v>
      </c>
      <c r="AQ236" s="11" t="s">
        <v>81</v>
      </c>
      <c r="AR236" s="11" t="s">
        <v>81</v>
      </c>
    </row>
    <row r="237" spans="1:44" ht="20.100000000000001" customHeight="1" x14ac:dyDescent="0.25">
      <c r="A237" s="43" t="str">
        <f t="shared" si="17"/>
        <v>L_1C.12.030.0010.d</v>
      </c>
      <c r="B237" s="14" t="str">
        <f>IF(ISBLANK(H237),"",IF(H237="LAVORO","",CLASSI!B238))</f>
        <v/>
      </c>
      <c r="C237" s="14" t="str">
        <f>IF(ISBLANK(H237),"",IF(H237="LAVORO","",VLOOKUP($B237,CLASSI!$B$3:$C$1048576,2,FALSE)))</f>
        <v/>
      </c>
      <c r="D237" s="27" t="str">
        <f t="shared" si="18"/>
        <v/>
      </c>
      <c r="E237" s="27" t="str">
        <f t="shared" si="19"/>
        <v/>
      </c>
      <c r="F237" s="27" t="str">
        <f t="shared" si="20"/>
        <v>CODICE LV</v>
      </c>
      <c r="G237" s="27" t="str">
        <f t="shared" si="21"/>
        <v xml:space="preserve">LAVORO: Posa. Incluso: oneri di fissaggio a pareti/soffitti; oneri di attraversamento strutture.
</v>
      </c>
      <c r="H237" s="9" t="s">
        <v>36</v>
      </c>
      <c r="I237" s="9" t="s">
        <v>169</v>
      </c>
      <c r="J237" s="9" t="s">
        <v>221</v>
      </c>
      <c r="K237" s="64" t="s">
        <v>423</v>
      </c>
      <c r="L237" s="11" t="s">
        <v>81</v>
      </c>
      <c r="M237" s="11" t="s">
        <v>81</v>
      </c>
      <c r="N237" s="11" t="s">
        <v>81</v>
      </c>
      <c r="O237" s="11" t="s">
        <v>81</v>
      </c>
      <c r="P237" s="10" t="str">
        <f>IFERROR(VLOOKUP($B237,[1]Foglio1!$A$6:$D$44904,3,FALSE),"nd")</f>
        <v>nd</v>
      </c>
      <c r="Q237" s="9">
        <v>1</v>
      </c>
      <c r="R237" s="11" t="str">
        <f>IF(H237="LAVORO","nd",IF(VLOOKUP(B237,'DIMENSIONI OP'!A:E,4,FALSE)="","nd",VLOOKUP(B237,'DIMENSIONI OP'!A:E,4,FALSE)))</f>
        <v>nd</v>
      </c>
      <c r="S237" s="9" t="str">
        <f>IF(H237="LAVORO","nd",IF(VLOOKUP(B237,'PRESTAZIONI OP'!A:E,4,FALSE)="","nd",VLOOKUP(B237,'PRESTAZIONI OP'!A:E,4,FALSE)))</f>
        <v>nd</v>
      </c>
      <c r="T237" s="9" t="str">
        <f>IF(H237="LAVORO","nd",IF(VLOOKUP(B237,'PARAM FISICI OP'!A:E,4,FALSE)="","nd",VLOOKUP(B237,'PARAM FISICI OP'!A:E,4,FALSE)))</f>
        <v>nd</v>
      </c>
      <c r="U237" s="11" t="s">
        <v>81</v>
      </c>
      <c r="V237" s="11" t="s">
        <v>419</v>
      </c>
      <c r="W237" s="11" t="s">
        <v>81</v>
      </c>
      <c r="X237" s="11" t="s">
        <v>81</v>
      </c>
      <c r="Y237" s="9" t="s">
        <v>81</v>
      </c>
      <c r="Z237" s="9" t="s">
        <v>81</v>
      </c>
      <c r="AA237" s="9" t="str">
        <f>IF(AND(L237="nd",'DIMENSIONI OP'!E238="",'PRESTAZIONI OP'!E238="",'PARAM FISICI OP'!E238="",Z237="nd"),"nd",
IF(L237="nd","",L237)
&amp;IF('DIMENSIONI OP'!E238="","",IF(L237="nd",'DIMENSIONI OP'!E238,", "&amp;'DIMENSIONI OP'!E238))
&amp;IF('PRESTAZIONI OP'!E238="","",IF(AND(L237="nd",'DIMENSIONI OP'!E238=""),'PRESTAZIONI OP'!E238,", "&amp;'PRESTAZIONI OP'!E238))
&amp;IF('PARAM FISICI OP'!E238="","",IF(AND(L237="nd",'DIMENSIONI OP'!E238="",'PRESTAZIONI OP'!E238=""),'PARAM FISICI OP'!E238,", "&amp;'PARAM FISICI OP'!E238))
&amp;IF(Z237="nd","",IF(AND(L237="nd",'DIMENSIONI OP'!E238="",'PRESTAZIONI OP'!E238="",'PARAM FISICI OP'!E238=""),Z237,", "&amp;Z237)))</f>
        <v>nd</v>
      </c>
      <c r="AB237" s="9" t="s">
        <v>81</v>
      </c>
      <c r="AC237" s="9" t="s">
        <v>81</v>
      </c>
      <c r="AD237" s="9" t="s">
        <v>81</v>
      </c>
      <c r="AE237" s="9" t="s">
        <v>81</v>
      </c>
      <c r="AF237" s="42" t="s">
        <v>81</v>
      </c>
      <c r="AG237" s="42" t="s">
        <v>81</v>
      </c>
      <c r="AH237" s="42" t="s">
        <v>81</v>
      </c>
      <c r="AI237" s="11" t="s">
        <v>81</v>
      </c>
      <c r="AJ237" s="11" t="s">
        <v>485</v>
      </c>
      <c r="AK237" s="11" t="s">
        <v>81</v>
      </c>
      <c r="AL237" s="65" t="s">
        <v>81</v>
      </c>
      <c r="AM237" s="11" t="s">
        <v>81</v>
      </c>
      <c r="AN237" s="24" t="str">
        <f>IFERROR(VLOOKUP($B237,[1]Foglio1!$A$6:$D$44904,4,FALSE),"")</f>
        <v/>
      </c>
      <c r="AO237" s="11" t="s">
        <v>81</v>
      </c>
      <c r="AP237" s="11" t="s">
        <v>81</v>
      </c>
      <c r="AQ237" s="11" t="s">
        <v>81</v>
      </c>
      <c r="AR237" s="11" t="s">
        <v>81</v>
      </c>
    </row>
    <row r="238" spans="1:44" ht="20.100000000000001" customHeight="1" x14ac:dyDescent="0.25">
      <c r="A238" s="43" t="str">
        <f t="shared" si="17"/>
        <v>O_1C.12.030.0010.e</v>
      </c>
      <c r="B238" s="14" t="str">
        <f>IF(ISBLANK(H238),"",IF(H238="LAVORO","",CLASSI!B239))</f>
        <v>1C.12.030.0010.e</v>
      </c>
      <c r="C238" s="14" t="str">
        <f>IF(ISBLANK(H238),"",IF(H238="LAVORO","",VLOOKUP($B238,CLASSI!$B$3:$C$1048576,2,FALSE)))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90 - s = 2,3</v>
      </c>
      <c r="D238" s="27" t="str">
        <f t="shared" si="18"/>
        <v>CODICE OC</v>
      </c>
      <c r="E238" s="27" t="str">
        <f t="shared" si="19"/>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90 mm, spessore 2,3 mm.
LAVORO: Posa. Incluso: oneri di fissaggio a pareti/soffitti; oneri di attraversamento strutture.
SPECIFICHE TECNICHE: temperatura permanente = 95° C, non in pressione.</v>
      </c>
      <c r="F238" s="27" t="str">
        <f t="shared" si="20"/>
        <v>CODICE OP</v>
      </c>
      <c r="G238" s="27" t="str">
        <f t="shared" si="21"/>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90 mm, spessore 2,3 mm.
SPECIFICHE TECNICHE: temperatura permanente = 95° C, non in pressione.</v>
      </c>
      <c r="H238" s="9" t="s">
        <v>35</v>
      </c>
      <c r="I238" s="9" t="s">
        <v>163</v>
      </c>
      <c r="J238" s="9" t="s">
        <v>207</v>
      </c>
      <c r="K238" s="64" t="s">
        <v>419</v>
      </c>
      <c r="L238" s="11" t="s">
        <v>81</v>
      </c>
      <c r="M238" s="11" t="s">
        <v>459</v>
      </c>
      <c r="N238" s="11" t="s">
        <v>432</v>
      </c>
      <c r="O238" s="11" t="s">
        <v>81</v>
      </c>
      <c r="P238" s="10" t="str">
        <f>IFERROR(VLOOKUP($B238,[1]Foglio1!$A$6:$D$44904,3,FALSE),"nd")</f>
        <v>m</v>
      </c>
      <c r="Q238" s="9">
        <v>1</v>
      </c>
      <c r="R238" s="11" t="str">
        <f>IF(H238="LAVORO","nd",IF(VLOOKUP(B238,'DIMENSIONI OP'!A:E,4,FALSE)="","nd",VLOOKUP(B238,'DIMENSIONI OP'!A:E,4,FALSE)))</f>
        <v>nd</v>
      </c>
      <c r="S238" s="9" t="str">
        <f>IF(H238="LAVORO","nd",IF(VLOOKUP(B238,'PRESTAZIONI OP'!A:E,4,FALSE)="","nd",VLOOKUP(B238,'PRESTAZIONI OP'!A:E,4,FALSE)))</f>
        <v>nd</v>
      </c>
      <c r="T238" s="9" t="str">
        <f>IF(H238="LAVORO","nd",IF(VLOOKUP(B238,'PARAM FISICI OP'!A:E,4,FALSE)="","nd",VLOOKUP(B238,'PARAM FISICI OP'!A:E,4,FALSE)))</f>
        <v>nd</v>
      </c>
      <c r="U238" s="11" t="s">
        <v>451</v>
      </c>
      <c r="V238" s="11" t="s">
        <v>578</v>
      </c>
      <c r="W238" s="11" t="s">
        <v>453</v>
      </c>
      <c r="X238" s="11" t="s">
        <v>611</v>
      </c>
      <c r="Y238" s="9" t="s">
        <v>81</v>
      </c>
      <c r="Z238" s="9" t="s">
        <v>81</v>
      </c>
      <c r="AA238" s="9" t="str">
        <f>IF(AND(L238="nd",'DIMENSIONI OP'!E239="",'PRESTAZIONI OP'!E239="",'PARAM FISICI OP'!E239="",Z238="nd"),"nd",
IF(L238="nd","",L238)
&amp;IF('DIMENSIONI OP'!E239="","",IF(L238="nd",'DIMENSIONI OP'!E239,", "&amp;'DIMENSIONI OP'!E239))
&amp;IF('PRESTAZIONI OP'!E239="","",IF(AND(L238="nd",'DIMENSIONI OP'!E239=""),'PRESTAZIONI OP'!E239,", "&amp;'PRESTAZIONI OP'!E239))
&amp;IF('PARAM FISICI OP'!E239="","",IF(AND(L238="nd",'DIMENSIONI OP'!E239="",'PRESTAZIONI OP'!E239=""),'PARAM FISICI OP'!E239,", "&amp;'PARAM FISICI OP'!E239))
&amp;IF(Z238="nd","",IF(AND(L238="nd",'DIMENSIONI OP'!E239="",'PRESTAZIONI OP'!E239="",'PARAM FISICI OP'!E239=""),Z238,", "&amp;Z238)))</f>
        <v>nd</v>
      </c>
      <c r="AB238" s="9" t="s">
        <v>81</v>
      </c>
      <c r="AC238" s="9" t="s">
        <v>81</v>
      </c>
      <c r="AD238" s="9" t="s">
        <v>81</v>
      </c>
      <c r="AE238" s="9" t="s">
        <v>81</v>
      </c>
      <c r="AF238" s="42" t="s">
        <v>81</v>
      </c>
      <c r="AG238" s="42" t="s">
        <v>81</v>
      </c>
      <c r="AH238" s="42" t="s">
        <v>81</v>
      </c>
      <c r="AI238" s="11" t="s">
        <v>81</v>
      </c>
      <c r="AJ238" s="11" t="s">
        <v>81</v>
      </c>
      <c r="AK238" s="11" t="s">
        <v>81</v>
      </c>
      <c r="AL238" s="65" t="s">
        <v>606</v>
      </c>
      <c r="AM238" s="11" t="s">
        <v>607</v>
      </c>
      <c r="AN238" s="24">
        <f>IFERROR(VLOOKUP($B238,[1]Foglio1!$A$6:$D$44904,4,FALSE),"")</f>
        <v>14.17</v>
      </c>
      <c r="AO238" s="11" t="s">
        <v>81</v>
      </c>
      <c r="AP238" s="11" t="s">
        <v>81</v>
      </c>
      <c r="AQ238" s="11" t="s">
        <v>81</v>
      </c>
      <c r="AR238" s="11" t="s">
        <v>81</v>
      </c>
    </row>
    <row r="239" spans="1:44" ht="20.100000000000001" customHeight="1" x14ac:dyDescent="0.25">
      <c r="A239" s="43" t="str">
        <f t="shared" si="17"/>
        <v>L_1C.12.030.0010.e</v>
      </c>
      <c r="B239" s="14" t="str">
        <f>IF(ISBLANK(H239),"",IF(H239="LAVORO","",CLASSI!B240))</f>
        <v/>
      </c>
      <c r="C239" s="14" t="str">
        <f>IF(ISBLANK(H239),"",IF(H239="LAVORO","",VLOOKUP($B239,CLASSI!$B$3:$C$1048576,2,FALSE)))</f>
        <v/>
      </c>
      <c r="D239" s="27" t="str">
        <f t="shared" si="18"/>
        <v/>
      </c>
      <c r="E239" s="27" t="str">
        <f t="shared" si="19"/>
        <v/>
      </c>
      <c r="F239" s="27" t="str">
        <f t="shared" si="20"/>
        <v>CODICE LV</v>
      </c>
      <c r="G239" s="27" t="str">
        <f t="shared" si="21"/>
        <v xml:space="preserve">LAVORO: Posa. Incluso: oneri di fissaggio a pareti/soffitti; oneri di attraversamento strutture.
</v>
      </c>
      <c r="H239" s="9" t="s">
        <v>36</v>
      </c>
      <c r="I239" s="9" t="s">
        <v>169</v>
      </c>
      <c r="J239" s="9" t="s">
        <v>221</v>
      </c>
      <c r="K239" s="64" t="s">
        <v>423</v>
      </c>
      <c r="L239" s="11" t="s">
        <v>81</v>
      </c>
      <c r="M239" s="11" t="s">
        <v>81</v>
      </c>
      <c r="N239" s="11" t="s">
        <v>81</v>
      </c>
      <c r="O239" s="11" t="s">
        <v>81</v>
      </c>
      <c r="P239" s="10" t="str">
        <f>IFERROR(VLOOKUP($B239,[1]Foglio1!$A$6:$D$44904,3,FALSE),"nd")</f>
        <v>nd</v>
      </c>
      <c r="Q239" s="9">
        <v>1</v>
      </c>
      <c r="R239" s="11" t="str">
        <f>IF(H239="LAVORO","nd",IF(VLOOKUP(B239,'DIMENSIONI OP'!A:E,4,FALSE)="","nd",VLOOKUP(B239,'DIMENSIONI OP'!A:E,4,FALSE)))</f>
        <v>nd</v>
      </c>
      <c r="S239" s="9" t="str">
        <f>IF(H239="LAVORO","nd",IF(VLOOKUP(B239,'PRESTAZIONI OP'!A:E,4,FALSE)="","nd",VLOOKUP(B239,'PRESTAZIONI OP'!A:E,4,FALSE)))</f>
        <v>nd</v>
      </c>
      <c r="T239" s="9" t="str">
        <f>IF(H239="LAVORO","nd",IF(VLOOKUP(B239,'PARAM FISICI OP'!A:E,4,FALSE)="","nd",VLOOKUP(B239,'PARAM FISICI OP'!A:E,4,FALSE)))</f>
        <v>nd</v>
      </c>
      <c r="U239" s="11" t="s">
        <v>81</v>
      </c>
      <c r="V239" s="11" t="s">
        <v>419</v>
      </c>
      <c r="W239" s="11" t="s">
        <v>81</v>
      </c>
      <c r="X239" s="11" t="s">
        <v>81</v>
      </c>
      <c r="Y239" s="9" t="s">
        <v>81</v>
      </c>
      <c r="Z239" s="9" t="s">
        <v>81</v>
      </c>
      <c r="AA239" s="9" t="str">
        <f>IF(AND(L239="nd",'DIMENSIONI OP'!E240="",'PRESTAZIONI OP'!E240="",'PARAM FISICI OP'!E240="",Z239="nd"),"nd",
IF(L239="nd","",L239)
&amp;IF('DIMENSIONI OP'!E240="","",IF(L239="nd",'DIMENSIONI OP'!E240,", "&amp;'DIMENSIONI OP'!E240))
&amp;IF('PRESTAZIONI OP'!E240="","",IF(AND(L239="nd",'DIMENSIONI OP'!E240=""),'PRESTAZIONI OP'!E240,", "&amp;'PRESTAZIONI OP'!E240))
&amp;IF('PARAM FISICI OP'!E240="","",IF(AND(L239="nd",'DIMENSIONI OP'!E240="",'PRESTAZIONI OP'!E240=""),'PARAM FISICI OP'!E240,", "&amp;'PARAM FISICI OP'!E240))
&amp;IF(Z239="nd","",IF(AND(L239="nd",'DIMENSIONI OP'!E240="",'PRESTAZIONI OP'!E240="",'PARAM FISICI OP'!E240=""),Z239,", "&amp;Z239)))</f>
        <v>nd</v>
      </c>
      <c r="AB239" s="9" t="s">
        <v>81</v>
      </c>
      <c r="AC239" s="9" t="s">
        <v>81</v>
      </c>
      <c r="AD239" s="9" t="s">
        <v>81</v>
      </c>
      <c r="AE239" s="9" t="s">
        <v>81</v>
      </c>
      <c r="AF239" s="42" t="s">
        <v>81</v>
      </c>
      <c r="AG239" s="42" t="s">
        <v>81</v>
      </c>
      <c r="AH239" s="42" t="s">
        <v>81</v>
      </c>
      <c r="AI239" s="11" t="s">
        <v>81</v>
      </c>
      <c r="AJ239" s="11" t="s">
        <v>485</v>
      </c>
      <c r="AK239" s="11" t="s">
        <v>81</v>
      </c>
      <c r="AL239" s="65" t="s">
        <v>81</v>
      </c>
      <c r="AM239" s="11" t="s">
        <v>81</v>
      </c>
      <c r="AN239" s="24" t="str">
        <f>IFERROR(VLOOKUP($B239,[1]Foglio1!$A$6:$D$44904,4,FALSE),"")</f>
        <v/>
      </c>
      <c r="AO239" s="11" t="s">
        <v>81</v>
      </c>
      <c r="AP239" s="11" t="s">
        <v>81</v>
      </c>
      <c r="AQ239" s="11" t="s">
        <v>81</v>
      </c>
      <c r="AR239" s="11" t="s">
        <v>81</v>
      </c>
    </row>
    <row r="240" spans="1:44" ht="20.100000000000001" customHeight="1" x14ac:dyDescent="0.25">
      <c r="A240" s="43" t="str">
        <f t="shared" si="17"/>
        <v>O_1C.12.030.0010.f</v>
      </c>
      <c r="B240" s="14" t="str">
        <f>IF(ISBLANK(H240),"",IF(H240="LAVORO","",CLASSI!B241))</f>
        <v>1C.12.030.0010.f</v>
      </c>
      <c r="C240" s="14" t="str">
        <f>IF(ISBLANK(H240),"",IF(H240="LAVORO","",VLOOKUP($B240,CLASSI!$B$3:$C$1048576,2,FALSE)))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110 - s = 2,7</v>
      </c>
      <c r="D240" s="27" t="str">
        <f t="shared" si="18"/>
        <v>CODICE OC</v>
      </c>
      <c r="E240" s="27" t="str">
        <f t="shared" si="19"/>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110 mm, spessore 2,7 mm.
LAVORO: Posa. Incluso: oneri di fissaggio a pareti/soffitti; oneri di attraversamento strutture.
SPECIFICHE TECNICHE: temperatura permanente = 95° C, non in pressione.</v>
      </c>
      <c r="F240" s="27" t="str">
        <f t="shared" si="20"/>
        <v>CODICE OP</v>
      </c>
      <c r="G240" s="27" t="str">
        <f t="shared" si="21"/>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110 mm, spessore 2,7 mm.
SPECIFICHE TECNICHE: temperatura permanente = 95° C, non in pressione.</v>
      </c>
      <c r="H240" s="9" t="s">
        <v>35</v>
      </c>
      <c r="I240" s="9" t="s">
        <v>163</v>
      </c>
      <c r="J240" s="9" t="s">
        <v>207</v>
      </c>
      <c r="K240" s="64" t="s">
        <v>419</v>
      </c>
      <c r="L240" s="11" t="s">
        <v>81</v>
      </c>
      <c r="M240" s="11" t="s">
        <v>459</v>
      </c>
      <c r="N240" s="11" t="s">
        <v>432</v>
      </c>
      <c r="O240" s="11" t="s">
        <v>81</v>
      </c>
      <c r="P240" s="10" t="str">
        <f>IFERROR(VLOOKUP($B240,[1]Foglio1!$A$6:$D$44904,3,FALSE),"nd")</f>
        <v>m</v>
      </c>
      <c r="Q240" s="9">
        <v>1</v>
      </c>
      <c r="R240" s="11" t="str">
        <f>IF(H240="LAVORO","nd",IF(VLOOKUP(B240,'DIMENSIONI OP'!A:E,4,FALSE)="","nd",VLOOKUP(B240,'DIMENSIONI OP'!A:E,4,FALSE)))</f>
        <v>nd</v>
      </c>
      <c r="S240" s="9" t="str">
        <f>IF(H240="LAVORO","nd",IF(VLOOKUP(B240,'PRESTAZIONI OP'!A:E,4,FALSE)="","nd",VLOOKUP(B240,'PRESTAZIONI OP'!A:E,4,FALSE)))</f>
        <v>nd</v>
      </c>
      <c r="T240" s="9" t="str">
        <f>IF(H240="LAVORO","nd",IF(VLOOKUP(B240,'PARAM FISICI OP'!A:E,4,FALSE)="","nd",VLOOKUP(B240,'PARAM FISICI OP'!A:E,4,FALSE)))</f>
        <v>nd</v>
      </c>
      <c r="U240" s="11" t="s">
        <v>451</v>
      </c>
      <c r="V240" s="11" t="s">
        <v>578</v>
      </c>
      <c r="W240" s="11" t="s">
        <v>453</v>
      </c>
      <c r="X240" s="11" t="s">
        <v>612</v>
      </c>
      <c r="Y240" s="9" t="s">
        <v>81</v>
      </c>
      <c r="Z240" s="9" t="s">
        <v>81</v>
      </c>
      <c r="AA240" s="9" t="str">
        <f>IF(AND(L240="nd",'DIMENSIONI OP'!E241="",'PRESTAZIONI OP'!E241="",'PARAM FISICI OP'!E241="",Z240="nd"),"nd",
IF(L240="nd","",L240)
&amp;IF('DIMENSIONI OP'!E241="","",IF(L240="nd",'DIMENSIONI OP'!E241,", "&amp;'DIMENSIONI OP'!E241))
&amp;IF('PRESTAZIONI OP'!E241="","",IF(AND(L240="nd",'DIMENSIONI OP'!E241=""),'PRESTAZIONI OP'!E241,", "&amp;'PRESTAZIONI OP'!E241))
&amp;IF('PARAM FISICI OP'!E241="","",IF(AND(L240="nd",'DIMENSIONI OP'!E241="",'PRESTAZIONI OP'!E241=""),'PARAM FISICI OP'!E241,", "&amp;'PARAM FISICI OP'!E241))
&amp;IF(Z240="nd","",IF(AND(L240="nd",'DIMENSIONI OP'!E241="",'PRESTAZIONI OP'!E241="",'PARAM FISICI OP'!E241=""),Z240,", "&amp;Z240)))</f>
        <v>nd</v>
      </c>
      <c r="AB240" s="9" t="s">
        <v>81</v>
      </c>
      <c r="AC240" s="9" t="s">
        <v>81</v>
      </c>
      <c r="AD240" s="9" t="s">
        <v>81</v>
      </c>
      <c r="AE240" s="9" t="s">
        <v>81</v>
      </c>
      <c r="AF240" s="42" t="s">
        <v>81</v>
      </c>
      <c r="AG240" s="42" t="s">
        <v>81</v>
      </c>
      <c r="AH240" s="42" t="s">
        <v>81</v>
      </c>
      <c r="AI240" s="11" t="s">
        <v>81</v>
      </c>
      <c r="AJ240" s="11" t="s">
        <v>81</v>
      </c>
      <c r="AK240" s="11" t="s">
        <v>81</v>
      </c>
      <c r="AL240" s="65" t="s">
        <v>606</v>
      </c>
      <c r="AM240" s="11" t="s">
        <v>607</v>
      </c>
      <c r="AN240" s="24">
        <f>IFERROR(VLOOKUP($B240,[1]Foglio1!$A$6:$D$44904,4,FALSE),"")</f>
        <v>14.58</v>
      </c>
      <c r="AO240" s="11" t="s">
        <v>81</v>
      </c>
      <c r="AP240" s="11" t="s">
        <v>81</v>
      </c>
      <c r="AQ240" s="11" t="s">
        <v>81</v>
      </c>
      <c r="AR240" s="11" t="s">
        <v>81</v>
      </c>
    </row>
    <row r="241" spans="1:44" ht="20.100000000000001" customHeight="1" x14ac:dyDescent="0.25">
      <c r="A241" s="43" t="str">
        <f t="shared" si="17"/>
        <v>L_1C.12.030.0010.f</v>
      </c>
      <c r="B241" s="14" t="str">
        <f>IF(ISBLANK(H241),"",IF(H241="LAVORO","",CLASSI!B242))</f>
        <v/>
      </c>
      <c r="C241" s="14" t="str">
        <f>IF(ISBLANK(H241),"",IF(H241="LAVORO","",VLOOKUP($B241,CLASSI!$B$3:$C$1048576,2,FALSE)))</f>
        <v/>
      </c>
      <c r="D241" s="27" t="str">
        <f t="shared" si="18"/>
        <v/>
      </c>
      <c r="E241" s="27" t="str">
        <f t="shared" si="19"/>
        <v/>
      </c>
      <c r="F241" s="27" t="str">
        <f t="shared" si="20"/>
        <v>CODICE LV</v>
      </c>
      <c r="G241" s="27" t="str">
        <f t="shared" si="21"/>
        <v xml:space="preserve">LAVORO: Posa. Incluso: oneri di fissaggio a pareti/soffitti; oneri di attraversamento strutture.
</v>
      </c>
      <c r="H241" s="9" t="s">
        <v>36</v>
      </c>
      <c r="I241" s="9" t="s">
        <v>169</v>
      </c>
      <c r="J241" s="9" t="s">
        <v>221</v>
      </c>
      <c r="K241" s="64" t="s">
        <v>423</v>
      </c>
      <c r="L241" s="11" t="s">
        <v>81</v>
      </c>
      <c r="M241" s="11" t="s">
        <v>81</v>
      </c>
      <c r="N241" s="11" t="s">
        <v>81</v>
      </c>
      <c r="O241" s="11" t="s">
        <v>81</v>
      </c>
      <c r="P241" s="10" t="str">
        <f>IFERROR(VLOOKUP($B241,[1]Foglio1!$A$6:$D$44904,3,FALSE),"nd")</f>
        <v>nd</v>
      </c>
      <c r="Q241" s="9">
        <v>1</v>
      </c>
      <c r="R241" s="11" t="str">
        <f>IF(H241="LAVORO","nd",IF(VLOOKUP(B241,'DIMENSIONI OP'!A:E,4,FALSE)="","nd",VLOOKUP(B241,'DIMENSIONI OP'!A:E,4,FALSE)))</f>
        <v>nd</v>
      </c>
      <c r="S241" s="9" t="str">
        <f>IF(H241="LAVORO","nd",IF(VLOOKUP(B241,'PRESTAZIONI OP'!A:E,4,FALSE)="","nd",VLOOKUP(B241,'PRESTAZIONI OP'!A:E,4,FALSE)))</f>
        <v>nd</v>
      </c>
      <c r="T241" s="9" t="str">
        <f>IF(H241="LAVORO","nd",IF(VLOOKUP(B241,'PARAM FISICI OP'!A:E,4,FALSE)="","nd",VLOOKUP(B241,'PARAM FISICI OP'!A:E,4,FALSE)))</f>
        <v>nd</v>
      </c>
      <c r="U241" s="11" t="s">
        <v>81</v>
      </c>
      <c r="V241" s="11" t="s">
        <v>419</v>
      </c>
      <c r="W241" s="11" t="s">
        <v>81</v>
      </c>
      <c r="X241" s="11" t="s">
        <v>81</v>
      </c>
      <c r="Y241" s="9" t="s">
        <v>81</v>
      </c>
      <c r="Z241" s="9" t="s">
        <v>81</v>
      </c>
      <c r="AA241" s="9" t="str">
        <f>IF(AND(L241="nd",'DIMENSIONI OP'!E242="",'PRESTAZIONI OP'!E242="",'PARAM FISICI OP'!E242="",Z241="nd"),"nd",
IF(L241="nd","",L241)
&amp;IF('DIMENSIONI OP'!E242="","",IF(L241="nd",'DIMENSIONI OP'!E242,", "&amp;'DIMENSIONI OP'!E242))
&amp;IF('PRESTAZIONI OP'!E242="","",IF(AND(L241="nd",'DIMENSIONI OP'!E242=""),'PRESTAZIONI OP'!E242,", "&amp;'PRESTAZIONI OP'!E242))
&amp;IF('PARAM FISICI OP'!E242="","",IF(AND(L241="nd",'DIMENSIONI OP'!E242="",'PRESTAZIONI OP'!E242=""),'PARAM FISICI OP'!E242,", "&amp;'PARAM FISICI OP'!E242))
&amp;IF(Z241="nd","",IF(AND(L241="nd",'DIMENSIONI OP'!E242="",'PRESTAZIONI OP'!E242="",'PARAM FISICI OP'!E242=""),Z241,", "&amp;Z241)))</f>
        <v>nd</v>
      </c>
      <c r="AB241" s="9" t="s">
        <v>81</v>
      </c>
      <c r="AC241" s="9" t="s">
        <v>81</v>
      </c>
      <c r="AD241" s="9" t="s">
        <v>81</v>
      </c>
      <c r="AE241" s="9" t="s">
        <v>81</v>
      </c>
      <c r="AF241" s="42" t="s">
        <v>81</v>
      </c>
      <c r="AG241" s="42" t="s">
        <v>81</v>
      </c>
      <c r="AH241" s="42" t="s">
        <v>81</v>
      </c>
      <c r="AI241" s="11" t="s">
        <v>81</v>
      </c>
      <c r="AJ241" s="11" t="s">
        <v>485</v>
      </c>
      <c r="AK241" s="11" t="s">
        <v>81</v>
      </c>
      <c r="AL241" s="65" t="s">
        <v>81</v>
      </c>
      <c r="AM241" s="11" t="s">
        <v>81</v>
      </c>
      <c r="AN241" s="24" t="str">
        <f>IFERROR(VLOOKUP($B241,[1]Foglio1!$A$6:$D$44904,4,FALSE),"")</f>
        <v/>
      </c>
      <c r="AO241" s="11" t="s">
        <v>81</v>
      </c>
      <c r="AP241" s="11" t="s">
        <v>81</v>
      </c>
      <c r="AQ241" s="11" t="s">
        <v>81</v>
      </c>
      <c r="AR241" s="11" t="s">
        <v>81</v>
      </c>
    </row>
    <row r="242" spans="1:44" ht="20.100000000000001" customHeight="1" x14ac:dyDescent="0.25">
      <c r="A242" s="43" t="str">
        <f t="shared" si="17"/>
        <v>O_1C.12.030.0010.g</v>
      </c>
      <c r="B242" s="14" t="str">
        <f>IF(ISBLANK(H242),"",IF(H242="LAVORO","",CLASSI!B243))</f>
        <v>1C.12.030.0010.g</v>
      </c>
      <c r="C242" s="14" t="str">
        <f>IF(ISBLANK(H242),"",IF(H242="LAVORO","",VLOOKUP($B242,CLASSI!$B$3:$C$1048576,2,FALSE)))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125 - s = 3,1</v>
      </c>
      <c r="D242" s="27" t="str">
        <f t="shared" si="18"/>
        <v>CODICE OC</v>
      </c>
      <c r="E242" s="27" t="str">
        <f t="shared" si="19"/>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125 mm, spessore 3,1 mm.
LAVORO: Posa. Incluso: oneri di fissaggio a pareti/soffitti; oneri di attraversamento strutture.
SPECIFICHE TECNICHE: temperatura permanente = 95° C, non in pressione.</v>
      </c>
      <c r="F242" s="27" t="str">
        <f t="shared" si="20"/>
        <v>CODICE OP</v>
      </c>
      <c r="G242" s="27" t="str">
        <f t="shared" si="21"/>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125 mm, spessore 3,1 mm.
SPECIFICHE TECNICHE: temperatura permanente = 95° C, non in pressione.</v>
      </c>
      <c r="H242" s="9" t="s">
        <v>35</v>
      </c>
      <c r="I242" s="9" t="s">
        <v>163</v>
      </c>
      <c r="J242" s="9" t="s">
        <v>207</v>
      </c>
      <c r="K242" s="64" t="s">
        <v>419</v>
      </c>
      <c r="L242" s="11" t="s">
        <v>81</v>
      </c>
      <c r="M242" s="11" t="s">
        <v>459</v>
      </c>
      <c r="N242" s="11" t="s">
        <v>432</v>
      </c>
      <c r="O242" s="11" t="s">
        <v>81</v>
      </c>
      <c r="P242" s="10" t="str">
        <f>IFERROR(VLOOKUP($B242,[1]Foglio1!$A$6:$D$44904,3,FALSE),"nd")</f>
        <v>m</v>
      </c>
      <c r="Q242" s="9">
        <v>1</v>
      </c>
      <c r="R242" s="11" t="str">
        <f>IF(H242="LAVORO","nd",IF(VLOOKUP(B242,'DIMENSIONI OP'!A:E,4,FALSE)="","nd",VLOOKUP(B242,'DIMENSIONI OP'!A:E,4,FALSE)))</f>
        <v>nd</v>
      </c>
      <c r="S242" s="9" t="str">
        <f>IF(H242="LAVORO","nd",IF(VLOOKUP(B242,'PRESTAZIONI OP'!A:E,4,FALSE)="","nd",VLOOKUP(B242,'PRESTAZIONI OP'!A:E,4,FALSE)))</f>
        <v>nd</v>
      </c>
      <c r="T242" s="9" t="str">
        <f>IF(H242="LAVORO","nd",IF(VLOOKUP(B242,'PARAM FISICI OP'!A:E,4,FALSE)="","nd",VLOOKUP(B242,'PARAM FISICI OP'!A:E,4,FALSE)))</f>
        <v>nd</v>
      </c>
      <c r="U242" s="11" t="s">
        <v>451</v>
      </c>
      <c r="V242" s="11" t="s">
        <v>578</v>
      </c>
      <c r="W242" s="11" t="s">
        <v>453</v>
      </c>
      <c r="X242" s="11" t="s">
        <v>613</v>
      </c>
      <c r="Y242" s="9" t="s">
        <v>81</v>
      </c>
      <c r="Z242" s="9" t="s">
        <v>81</v>
      </c>
      <c r="AA242" s="9" t="str">
        <f>IF(AND(L242="nd",'DIMENSIONI OP'!E243="",'PRESTAZIONI OP'!E243="",'PARAM FISICI OP'!E243="",Z242="nd"),"nd",
IF(L242="nd","",L242)
&amp;IF('DIMENSIONI OP'!E243="","",IF(L242="nd",'DIMENSIONI OP'!E243,", "&amp;'DIMENSIONI OP'!E243))
&amp;IF('PRESTAZIONI OP'!E243="","",IF(AND(L242="nd",'DIMENSIONI OP'!E243=""),'PRESTAZIONI OP'!E243,", "&amp;'PRESTAZIONI OP'!E243))
&amp;IF('PARAM FISICI OP'!E243="","",IF(AND(L242="nd",'DIMENSIONI OP'!E243="",'PRESTAZIONI OP'!E243=""),'PARAM FISICI OP'!E243,", "&amp;'PARAM FISICI OP'!E243))
&amp;IF(Z242="nd","",IF(AND(L242="nd",'DIMENSIONI OP'!E243="",'PRESTAZIONI OP'!E243="",'PARAM FISICI OP'!E243=""),Z242,", "&amp;Z242)))</f>
        <v>nd</v>
      </c>
      <c r="AB242" s="9" t="s">
        <v>81</v>
      </c>
      <c r="AC242" s="9" t="s">
        <v>81</v>
      </c>
      <c r="AD242" s="9" t="s">
        <v>81</v>
      </c>
      <c r="AE242" s="9" t="s">
        <v>81</v>
      </c>
      <c r="AF242" s="42" t="s">
        <v>81</v>
      </c>
      <c r="AG242" s="42" t="s">
        <v>81</v>
      </c>
      <c r="AH242" s="42" t="s">
        <v>81</v>
      </c>
      <c r="AI242" s="11" t="s">
        <v>81</v>
      </c>
      <c r="AJ242" s="11" t="s">
        <v>81</v>
      </c>
      <c r="AK242" s="11" t="s">
        <v>81</v>
      </c>
      <c r="AL242" s="65" t="s">
        <v>606</v>
      </c>
      <c r="AM242" s="11" t="s">
        <v>607</v>
      </c>
      <c r="AN242" s="24">
        <f>IFERROR(VLOOKUP($B242,[1]Foglio1!$A$6:$D$44904,4,FALSE),"")</f>
        <v>17.39</v>
      </c>
      <c r="AO242" s="11" t="s">
        <v>81</v>
      </c>
      <c r="AP242" s="11" t="s">
        <v>81</v>
      </c>
      <c r="AQ242" s="11" t="s">
        <v>81</v>
      </c>
      <c r="AR242" s="11" t="s">
        <v>81</v>
      </c>
    </row>
    <row r="243" spans="1:44" ht="20.100000000000001" customHeight="1" x14ac:dyDescent="0.25">
      <c r="A243" s="43" t="str">
        <f t="shared" si="17"/>
        <v>L_1C.12.030.0010.g</v>
      </c>
      <c r="B243" s="14" t="str">
        <f>IF(ISBLANK(H243),"",IF(H243="LAVORO","",CLASSI!B244))</f>
        <v/>
      </c>
      <c r="C243" s="14" t="str">
        <f>IF(ISBLANK(H243),"",IF(H243="LAVORO","",VLOOKUP($B243,CLASSI!$B$3:$C$1048576,2,FALSE)))</f>
        <v/>
      </c>
      <c r="D243" s="27" t="str">
        <f t="shared" si="18"/>
        <v/>
      </c>
      <c r="E243" s="27" t="str">
        <f t="shared" si="19"/>
        <v/>
      </c>
      <c r="F243" s="27" t="str">
        <f t="shared" si="20"/>
        <v>CODICE LV</v>
      </c>
      <c r="G243" s="27" t="str">
        <f t="shared" si="21"/>
        <v xml:space="preserve">LAVORO: Posa. Incluso: oneri di fissaggio a pareti/soffitti; oneri di attraversamento strutture.
</v>
      </c>
      <c r="H243" s="9" t="s">
        <v>36</v>
      </c>
      <c r="I243" s="9" t="s">
        <v>169</v>
      </c>
      <c r="J243" s="9" t="s">
        <v>221</v>
      </c>
      <c r="K243" s="64" t="s">
        <v>423</v>
      </c>
      <c r="L243" s="11" t="s">
        <v>81</v>
      </c>
      <c r="M243" s="11" t="s">
        <v>81</v>
      </c>
      <c r="N243" s="11" t="s">
        <v>81</v>
      </c>
      <c r="O243" s="11" t="s">
        <v>81</v>
      </c>
      <c r="P243" s="10" t="str">
        <f>IFERROR(VLOOKUP($B243,[1]Foglio1!$A$6:$D$44904,3,FALSE),"nd")</f>
        <v>nd</v>
      </c>
      <c r="Q243" s="9">
        <v>1</v>
      </c>
      <c r="R243" s="11" t="str">
        <f>IF(H243="LAVORO","nd",IF(VLOOKUP(B243,'DIMENSIONI OP'!A:E,4,FALSE)="","nd",VLOOKUP(B243,'DIMENSIONI OP'!A:E,4,FALSE)))</f>
        <v>nd</v>
      </c>
      <c r="S243" s="9" t="str">
        <f>IF(H243="LAVORO","nd",IF(VLOOKUP(B243,'PRESTAZIONI OP'!A:E,4,FALSE)="","nd",VLOOKUP(B243,'PRESTAZIONI OP'!A:E,4,FALSE)))</f>
        <v>nd</v>
      </c>
      <c r="T243" s="9" t="str">
        <f>IF(H243="LAVORO","nd",IF(VLOOKUP(B243,'PARAM FISICI OP'!A:E,4,FALSE)="","nd",VLOOKUP(B243,'PARAM FISICI OP'!A:E,4,FALSE)))</f>
        <v>nd</v>
      </c>
      <c r="U243" s="11" t="s">
        <v>81</v>
      </c>
      <c r="V243" s="11" t="s">
        <v>419</v>
      </c>
      <c r="W243" s="11" t="s">
        <v>81</v>
      </c>
      <c r="X243" s="11" t="s">
        <v>81</v>
      </c>
      <c r="Y243" s="9" t="s">
        <v>81</v>
      </c>
      <c r="Z243" s="9" t="s">
        <v>81</v>
      </c>
      <c r="AA243" s="9" t="str">
        <f>IF(AND(L243="nd",'DIMENSIONI OP'!E244="",'PRESTAZIONI OP'!E244="",'PARAM FISICI OP'!E244="",Z243="nd"),"nd",
IF(L243="nd","",L243)
&amp;IF('DIMENSIONI OP'!E244="","",IF(L243="nd",'DIMENSIONI OP'!E244,", "&amp;'DIMENSIONI OP'!E244))
&amp;IF('PRESTAZIONI OP'!E244="","",IF(AND(L243="nd",'DIMENSIONI OP'!E244=""),'PRESTAZIONI OP'!E244,", "&amp;'PRESTAZIONI OP'!E244))
&amp;IF('PARAM FISICI OP'!E244="","",IF(AND(L243="nd",'DIMENSIONI OP'!E244="",'PRESTAZIONI OP'!E244=""),'PARAM FISICI OP'!E244,", "&amp;'PARAM FISICI OP'!E244))
&amp;IF(Z243="nd","",IF(AND(L243="nd",'DIMENSIONI OP'!E244="",'PRESTAZIONI OP'!E244="",'PARAM FISICI OP'!E244=""),Z243,", "&amp;Z243)))</f>
        <v>nd</v>
      </c>
      <c r="AB243" s="9" t="s">
        <v>81</v>
      </c>
      <c r="AC243" s="9" t="s">
        <v>81</v>
      </c>
      <c r="AD243" s="9" t="s">
        <v>81</v>
      </c>
      <c r="AE243" s="9" t="s">
        <v>81</v>
      </c>
      <c r="AF243" s="42" t="s">
        <v>81</v>
      </c>
      <c r="AG243" s="42" t="s">
        <v>81</v>
      </c>
      <c r="AH243" s="42" t="s">
        <v>81</v>
      </c>
      <c r="AI243" s="11" t="s">
        <v>81</v>
      </c>
      <c r="AJ243" s="11" t="s">
        <v>485</v>
      </c>
      <c r="AK243" s="11" t="s">
        <v>81</v>
      </c>
      <c r="AL243" s="65" t="s">
        <v>81</v>
      </c>
      <c r="AM243" s="11" t="s">
        <v>81</v>
      </c>
      <c r="AN243" s="24" t="str">
        <f>IFERROR(VLOOKUP($B243,[1]Foglio1!$A$6:$D$44904,4,FALSE),"")</f>
        <v/>
      </c>
      <c r="AO243" s="11" t="s">
        <v>81</v>
      </c>
      <c r="AP243" s="11" t="s">
        <v>81</v>
      </c>
      <c r="AQ243" s="11" t="s">
        <v>81</v>
      </c>
      <c r="AR243" s="11" t="s">
        <v>81</v>
      </c>
    </row>
    <row r="244" spans="1:44" ht="20.100000000000001" customHeight="1" x14ac:dyDescent="0.25">
      <c r="A244" s="43" t="str">
        <f t="shared" si="17"/>
        <v>O_1C.12.030.0010.h</v>
      </c>
      <c r="B244" s="14" t="str">
        <f>IF(ISBLANK(H244),"",IF(H244="LAVORO","",CLASSI!B245))</f>
        <v>1C.12.030.0010.h</v>
      </c>
      <c r="C244" s="14" t="str">
        <f>IF(ISBLANK(H244),"",IF(H244="LAVORO","",VLOOKUP($B244,CLASSI!$B$3:$C$1048576,2,FALSE)))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160 - s = 3,9</v>
      </c>
      <c r="D244" s="27" t="str">
        <f t="shared" si="18"/>
        <v>CODICE OC</v>
      </c>
      <c r="E244" s="27" t="str">
        <f t="shared" si="19"/>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160 mm, spessore 3,9 mm.
LAVORO: Posa. Incluso: oneri di fissaggio a pareti/soffitti; oneri di attraversamento strutture.
SPECIFICHE TECNICHE: temperatura permanente = 95° C, non in pressione.</v>
      </c>
      <c r="F244" s="27" t="str">
        <f t="shared" si="20"/>
        <v>CODICE OP</v>
      </c>
      <c r="G244" s="27" t="str">
        <f t="shared" si="21"/>
        <v>OPERA: Tubazioni di scarico, giunti a bicchiere e anello elastomerico in pp autoestinguente, funzione scarico verticale/suborizzontale di fognature/acque calde, per condutture non in pressione; non interrate.
COMPONENTI: tubo in polipropilene autoestinguente, con bicchiere e giunzione ad anello elastomerico, conforme alle norme UNI EN 1451-1, diametro esterno 160 mm, spessore 3,9 mm.
SPECIFICHE TECNICHE: temperatura permanente = 95° C, non in pressione.</v>
      </c>
      <c r="H244" s="9" t="s">
        <v>35</v>
      </c>
      <c r="I244" s="9" t="s">
        <v>163</v>
      </c>
      <c r="J244" s="9" t="s">
        <v>207</v>
      </c>
      <c r="K244" s="64" t="s">
        <v>419</v>
      </c>
      <c r="L244" s="11" t="s">
        <v>81</v>
      </c>
      <c r="M244" s="11" t="s">
        <v>459</v>
      </c>
      <c r="N244" s="11" t="s">
        <v>432</v>
      </c>
      <c r="O244" s="11" t="s">
        <v>81</v>
      </c>
      <c r="P244" s="10" t="str">
        <f>IFERROR(VLOOKUP($B244,[1]Foglio1!$A$6:$D$44904,3,FALSE),"nd")</f>
        <v>m</v>
      </c>
      <c r="Q244" s="9">
        <v>1</v>
      </c>
      <c r="R244" s="11" t="str">
        <f>IF(H244="LAVORO","nd",IF(VLOOKUP(B244,'DIMENSIONI OP'!A:E,4,FALSE)="","nd",VLOOKUP(B244,'DIMENSIONI OP'!A:E,4,FALSE)))</f>
        <v>nd</v>
      </c>
      <c r="S244" s="9" t="str">
        <f>IF(H244="LAVORO","nd",IF(VLOOKUP(B244,'PRESTAZIONI OP'!A:E,4,FALSE)="","nd",VLOOKUP(B244,'PRESTAZIONI OP'!A:E,4,FALSE)))</f>
        <v>nd</v>
      </c>
      <c r="T244" s="9" t="str">
        <f>IF(H244="LAVORO","nd",IF(VLOOKUP(B244,'PARAM FISICI OP'!A:E,4,FALSE)="","nd",VLOOKUP(B244,'PARAM FISICI OP'!A:E,4,FALSE)))</f>
        <v>nd</v>
      </c>
      <c r="U244" s="11" t="s">
        <v>451</v>
      </c>
      <c r="V244" s="11" t="s">
        <v>578</v>
      </c>
      <c r="W244" s="11" t="s">
        <v>453</v>
      </c>
      <c r="X244" s="11" t="s">
        <v>614</v>
      </c>
      <c r="Y244" s="9" t="s">
        <v>81</v>
      </c>
      <c r="Z244" s="9" t="s">
        <v>81</v>
      </c>
      <c r="AA244" s="9" t="str">
        <f>IF(AND(L244="nd",'DIMENSIONI OP'!E245="",'PRESTAZIONI OP'!E245="",'PARAM FISICI OP'!E245="",Z244="nd"),"nd",
IF(L244="nd","",L244)
&amp;IF('DIMENSIONI OP'!E245="","",IF(L244="nd",'DIMENSIONI OP'!E245,", "&amp;'DIMENSIONI OP'!E245))
&amp;IF('PRESTAZIONI OP'!E245="","",IF(AND(L244="nd",'DIMENSIONI OP'!E245=""),'PRESTAZIONI OP'!E245,", "&amp;'PRESTAZIONI OP'!E245))
&amp;IF('PARAM FISICI OP'!E245="","",IF(AND(L244="nd",'DIMENSIONI OP'!E245="",'PRESTAZIONI OP'!E245=""),'PARAM FISICI OP'!E245,", "&amp;'PARAM FISICI OP'!E245))
&amp;IF(Z244="nd","",IF(AND(L244="nd",'DIMENSIONI OP'!E245="",'PRESTAZIONI OP'!E245="",'PARAM FISICI OP'!E245=""),Z244,", "&amp;Z244)))</f>
        <v>nd</v>
      </c>
      <c r="AB244" s="9" t="s">
        <v>81</v>
      </c>
      <c r="AC244" s="9" t="s">
        <v>81</v>
      </c>
      <c r="AD244" s="9" t="s">
        <v>81</v>
      </c>
      <c r="AE244" s="9" t="s">
        <v>81</v>
      </c>
      <c r="AF244" s="42" t="s">
        <v>81</v>
      </c>
      <c r="AG244" s="42" t="s">
        <v>81</v>
      </c>
      <c r="AH244" s="42" t="s">
        <v>81</v>
      </c>
      <c r="AI244" s="11" t="s">
        <v>81</v>
      </c>
      <c r="AJ244" s="11" t="s">
        <v>81</v>
      </c>
      <c r="AK244" s="11" t="s">
        <v>81</v>
      </c>
      <c r="AL244" s="65" t="s">
        <v>606</v>
      </c>
      <c r="AM244" s="11" t="s">
        <v>607</v>
      </c>
      <c r="AN244" s="24">
        <f>IFERROR(VLOOKUP($B244,[1]Foglio1!$A$6:$D$44904,4,FALSE),"")</f>
        <v>23.3</v>
      </c>
      <c r="AO244" s="11" t="s">
        <v>81</v>
      </c>
      <c r="AP244" s="11" t="s">
        <v>81</v>
      </c>
      <c r="AQ244" s="11" t="s">
        <v>81</v>
      </c>
      <c r="AR244" s="11" t="s">
        <v>81</v>
      </c>
    </row>
    <row r="245" spans="1:44" ht="20.100000000000001" customHeight="1" x14ac:dyDescent="0.25">
      <c r="A245" s="43" t="str">
        <f t="shared" si="17"/>
        <v>L_1C.12.030.0010.h</v>
      </c>
      <c r="B245" s="14" t="str">
        <f>IF(ISBLANK(H245),"",IF(H245="LAVORO","",CLASSI!B246))</f>
        <v/>
      </c>
      <c r="C245" s="14" t="str">
        <f>IF(ISBLANK(H245),"",IF(H245="LAVORO","",VLOOKUP($B245,CLASSI!$B$3:$C$1048576,2,FALSE)))</f>
        <v/>
      </c>
      <c r="D245" s="27" t="str">
        <f t="shared" si="18"/>
        <v/>
      </c>
      <c r="E245" s="27" t="str">
        <f t="shared" si="19"/>
        <v/>
      </c>
      <c r="F245" s="27" t="str">
        <f t="shared" si="20"/>
        <v>CODICE LV</v>
      </c>
      <c r="G245" s="27" t="str">
        <f t="shared" si="21"/>
        <v xml:space="preserve">LAVORO: Posa. Incluso: oneri di fissaggio a pareti/soffitti; oneri di attraversamento strutture.
</v>
      </c>
      <c r="H245" s="9" t="s">
        <v>36</v>
      </c>
      <c r="I245" s="9" t="s">
        <v>169</v>
      </c>
      <c r="J245" s="9" t="s">
        <v>221</v>
      </c>
      <c r="K245" s="64" t="s">
        <v>423</v>
      </c>
      <c r="L245" s="11" t="s">
        <v>81</v>
      </c>
      <c r="M245" s="11" t="s">
        <v>81</v>
      </c>
      <c r="N245" s="11" t="s">
        <v>81</v>
      </c>
      <c r="O245" s="11" t="s">
        <v>81</v>
      </c>
      <c r="P245" s="10" t="str">
        <f>IFERROR(VLOOKUP($B245,[1]Foglio1!$A$6:$D$44904,3,FALSE),"nd")</f>
        <v>nd</v>
      </c>
      <c r="Q245" s="9">
        <v>1</v>
      </c>
      <c r="R245" s="11" t="str">
        <f>IF(H245="LAVORO","nd",IF(VLOOKUP(B245,'DIMENSIONI OP'!A:E,4,FALSE)="","nd",VLOOKUP(B245,'DIMENSIONI OP'!A:E,4,FALSE)))</f>
        <v>nd</v>
      </c>
      <c r="S245" s="9" t="str">
        <f>IF(H245="LAVORO","nd",IF(VLOOKUP(B245,'PRESTAZIONI OP'!A:E,4,FALSE)="","nd",VLOOKUP(B245,'PRESTAZIONI OP'!A:E,4,FALSE)))</f>
        <v>nd</v>
      </c>
      <c r="T245" s="9" t="str">
        <f>IF(H245="LAVORO","nd",IF(VLOOKUP(B245,'PARAM FISICI OP'!A:E,4,FALSE)="","nd",VLOOKUP(B245,'PARAM FISICI OP'!A:E,4,FALSE)))</f>
        <v>nd</v>
      </c>
      <c r="U245" s="11" t="s">
        <v>81</v>
      </c>
      <c r="V245" s="11" t="s">
        <v>419</v>
      </c>
      <c r="W245" s="11" t="s">
        <v>81</v>
      </c>
      <c r="X245" s="11" t="s">
        <v>81</v>
      </c>
      <c r="Y245" s="9" t="s">
        <v>81</v>
      </c>
      <c r="Z245" s="9" t="s">
        <v>81</v>
      </c>
      <c r="AA245" s="9" t="str">
        <f>IF(AND(L245="nd",'DIMENSIONI OP'!E246="",'PRESTAZIONI OP'!E246="",'PARAM FISICI OP'!E246="",Z245="nd"),"nd",
IF(L245="nd","",L245)
&amp;IF('DIMENSIONI OP'!E246="","",IF(L245="nd",'DIMENSIONI OP'!E246,", "&amp;'DIMENSIONI OP'!E246))
&amp;IF('PRESTAZIONI OP'!E246="","",IF(AND(L245="nd",'DIMENSIONI OP'!E246=""),'PRESTAZIONI OP'!E246,", "&amp;'PRESTAZIONI OP'!E246))
&amp;IF('PARAM FISICI OP'!E246="","",IF(AND(L245="nd",'DIMENSIONI OP'!E246="",'PRESTAZIONI OP'!E246=""),'PARAM FISICI OP'!E246,", "&amp;'PARAM FISICI OP'!E246))
&amp;IF(Z245="nd","",IF(AND(L245="nd",'DIMENSIONI OP'!E246="",'PRESTAZIONI OP'!E246="",'PARAM FISICI OP'!E246=""),Z245,", "&amp;Z245)))</f>
        <v>nd</v>
      </c>
      <c r="AB245" s="9" t="s">
        <v>81</v>
      </c>
      <c r="AC245" s="9" t="s">
        <v>81</v>
      </c>
      <c r="AD245" s="9" t="s">
        <v>81</v>
      </c>
      <c r="AE245" s="9" t="s">
        <v>81</v>
      </c>
      <c r="AF245" s="42" t="s">
        <v>81</v>
      </c>
      <c r="AG245" s="42" t="s">
        <v>81</v>
      </c>
      <c r="AH245" s="42" t="s">
        <v>81</v>
      </c>
      <c r="AI245" s="11" t="s">
        <v>81</v>
      </c>
      <c r="AJ245" s="11" t="s">
        <v>485</v>
      </c>
      <c r="AK245" s="11" t="s">
        <v>81</v>
      </c>
      <c r="AL245" s="65" t="s">
        <v>81</v>
      </c>
      <c r="AM245" s="11" t="s">
        <v>81</v>
      </c>
      <c r="AN245" s="24" t="str">
        <f>IFERROR(VLOOKUP($B245,[1]Foglio1!$A$6:$D$44904,4,FALSE),"")</f>
        <v/>
      </c>
      <c r="AO245" s="11" t="s">
        <v>81</v>
      </c>
      <c r="AP245" s="11" t="s">
        <v>81</v>
      </c>
      <c r="AQ245" s="11" t="s">
        <v>81</v>
      </c>
      <c r="AR245" s="11" t="s">
        <v>81</v>
      </c>
    </row>
    <row r="246" spans="1:44" ht="20.100000000000001" customHeight="1" x14ac:dyDescent="0.25">
      <c r="A246" s="43" t="str">
        <f t="shared" si="17"/>
        <v>O_1C.12.040.0010.a</v>
      </c>
      <c r="B246" s="14" t="str">
        <f>IF(ISBLANK(H246),"",IF(H246="LAVORO","",CLASSI!B247))</f>
        <v>1C.12.040.0010.a</v>
      </c>
      <c r="C246" s="14" t="str">
        <f>IF(ISBLANK(H246),"",IF(H246="LAVORO","",VLOOKUP($B246,CLASSI!$B$3:$C$1048576,2,FALSE)))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250 - Di 218</v>
      </c>
      <c r="D246" s="27" t="str">
        <f t="shared" si="18"/>
        <v>CODICE OC</v>
      </c>
      <c r="E246" s="27" t="str">
        <f t="shared" si="19"/>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250 mm, diametro interno 218 mm.
LAVORO: Posa. Escluso: scavo; piano di appoggio; rinfianco; riempimento.
</v>
      </c>
      <c r="F246" s="27" t="str">
        <f t="shared" si="20"/>
        <v>CODICE OP</v>
      </c>
      <c r="G246" s="27" t="str">
        <f t="shared" si="21"/>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250 mm, diametro interno 218 mm.
</v>
      </c>
      <c r="H246" s="9" t="s">
        <v>35</v>
      </c>
      <c r="I246" s="9" t="s">
        <v>163</v>
      </c>
      <c r="J246" s="9" t="s">
        <v>207</v>
      </c>
      <c r="K246" s="64" t="s">
        <v>419</v>
      </c>
      <c r="L246" s="11" t="s">
        <v>81</v>
      </c>
      <c r="M246" s="11" t="s">
        <v>459</v>
      </c>
      <c r="N246" s="11" t="s">
        <v>429</v>
      </c>
      <c r="O246" s="11" t="s">
        <v>81</v>
      </c>
      <c r="P246" s="10" t="str">
        <f>IFERROR(VLOOKUP($B246,[1]Foglio1!$A$6:$D$44904,3,FALSE),"nd")</f>
        <v>m</v>
      </c>
      <c r="Q246" s="9">
        <v>1</v>
      </c>
      <c r="R246" s="11" t="str">
        <f>IF(H246="LAVORO","nd",IF(VLOOKUP(B246,'DIMENSIONI OP'!A:E,4,FALSE)="","nd",VLOOKUP(B246,'DIMENSIONI OP'!A:E,4,FALSE)))</f>
        <v>nd</v>
      </c>
      <c r="S246" s="9" t="str">
        <f>IF(H246="LAVORO","nd",IF(VLOOKUP(B246,'PRESTAZIONI OP'!A:E,4,FALSE)="","nd",VLOOKUP(B246,'PRESTAZIONI OP'!A:E,4,FALSE)))</f>
        <v>nd</v>
      </c>
      <c r="T246" s="9" t="str">
        <f>IF(H246="LAVORO","nd",IF(VLOOKUP(B246,'PARAM FISICI OP'!A:E,4,FALSE)="","nd",VLOOKUP(B246,'PARAM FISICI OP'!A:E,4,FALSE)))</f>
        <v>nd</v>
      </c>
      <c r="U246" s="11" t="s">
        <v>449</v>
      </c>
      <c r="V246" s="11" t="s">
        <v>578</v>
      </c>
      <c r="W246" s="11" t="s">
        <v>466</v>
      </c>
      <c r="X246" s="11" t="s">
        <v>615</v>
      </c>
      <c r="Y246" s="9" t="s">
        <v>81</v>
      </c>
      <c r="Z246" s="9" t="s">
        <v>81</v>
      </c>
      <c r="AA246" s="9" t="str">
        <f>IF(AND(L246="nd",'DIMENSIONI OP'!E247="",'PRESTAZIONI OP'!E247="",'PARAM FISICI OP'!E247="",Z246="nd"),"nd",
IF(L246="nd","",L246)
&amp;IF('DIMENSIONI OP'!E247="","",IF(L246="nd",'DIMENSIONI OP'!E247,", "&amp;'DIMENSIONI OP'!E247))
&amp;IF('PRESTAZIONI OP'!E247="","",IF(AND(L246="nd",'DIMENSIONI OP'!E247=""),'PRESTAZIONI OP'!E247,", "&amp;'PRESTAZIONI OP'!E247))
&amp;IF('PARAM FISICI OP'!E247="","",IF(AND(L246="nd",'DIMENSIONI OP'!E247="",'PRESTAZIONI OP'!E247=""),'PARAM FISICI OP'!E247,", "&amp;'PARAM FISICI OP'!E247))
&amp;IF(Z246="nd","",IF(AND(L246="nd",'DIMENSIONI OP'!E247="",'PRESTAZIONI OP'!E247="",'PARAM FISICI OP'!E247=""),Z246,", "&amp;Z246)))</f>
        <v>nd</v>
      </c>
      <c r="AB246" s="9" t="s">
        <v>81</v>
      </c>
      <c r="AC246" s="9" t="s">
        <v>81</v>
      </c>
      <c r="AD246" s="9" t="s">
        <v>81</v>
      </c>
      <c r="AE246" s="9" t="s">
        <v>81</v>
      </c>
      <c r="AF246" s="42" t="s">
        <v>81</v>
      </c>
      <c r="AG246" s="42" t="s">
        <v>81</v>
      </c>
      <c r="AH246" s="42" t="s">
        <v>81</v>
      </c>
      <c r="AI246" s="11" t="s">
        <v>81</v>
      </c>
      <c r="AJ246" s="11" t="s">
        <v>81</v>
      </c>
      <c r="AK246" s="11" t="s">
        <v>81</v>
      </c>
      <c r="AL246" s="65" t="s">
        <v>81</v>
      </c>
      <c r="AM246" s="11" t="s">
        <v>81</v>
      </c>
      <c r="AN246" s="24">
        <f>IFERROR(VLOOKUP($B246,[1]Foglio1!$A$6:$D$44904,4,FALSE),"")</f>
        <v>23.84</v>
      </c>
      <c r="AO246" s="11" t="s">
        <v>81</v>
      </c>
      <c r="AP246" s="11" t="s">
        <v>81</v>
      </c>
      <c r="AQ246" s="11" t="s">
        <v>81</v>
      </c>
      <c r="AR246" s="11" t="s">
        <v>81</v>
      </c>
    </row>
    <row r="247" spans="1:44" ht="20.100000000000001" customHeight="1" x14ac:dyDescent="0.25">
      <c r="A247" s="43" t="str">
        <f t="shared" si="17"/>
        <v>L_1C.12.040.0010.a</v>
      </c>
      <c r="B247" s="14" t="str">
        <f>IF(ISBLANK(H247),"",IF(H247="LAVORO","",CLASSI!B248))</f>
        <v/>
      </c>
      <c r="C247" s="14" t="str">
        <f>IF(ISBLANK(H247),"",IF(H247="LAVORO","",VLOOKUP($B247,CLASSI!$B$3:$C$1048576,2,FALSE)))</f>
        <v/>
      </c>
      <c r="D247" s="27" t="str">
        <f t="shared" si="18"/>
        <v/>
      </c>
      <c r="E247" s="27" t="str">
        <f t="shared" si="19"/>
        <v/>
      </c>
      <c r="F247" s="27" t="str">
        <f t="shared" si="20"/>
        <v>CODICE LV</v>
      </c>
      <c r="G247" s="27" t="str">
        <f t="shared" si="21"/>
        <v xml:space="preserve">LAVORO: Posa. Escluso: scavo; piano di appoggio; rinfianco; riempimento.
</v>
      </c>
      <c r="H247" s="9" t="s">
        <v>36</v>
      </c>
      <c r="I247" s="9" t="s">
        <v>169</v>
      </c>
      <c r="J247" s="9" t="s">
        <v>221</v>
      </c>
      <c r="K247" s="64" t="s">
        <v>423</v>
      </c>
      <c r="L247" s="11" t="s">
        <v>81</v>
      </c>
      <c r="M247" s="11" t="s">
        <v>81</v>
      </c>
      <c r="N247" s="11" t="s">
        <v>81</v>
      </c>
      <c r="O247" s="11" t="s">
        <v>81</v>
      </c>
      <c r="P247" s="10" t="str">
        <f>IFERROR(VLOOKUP($B247,[1]Foglio1!$A$6:$D$44904,3,FALSE),"nd")</f>
        <v>nd</v>
      </c>
      <c r="Q247" s="9">
        <v>1</v>
      </c>
      <c r="R247" s="11" t="str">
        <f>IF(H247="LAVORO","nd",IF(VLOOKUP(B247,'DIMENSIONI OP'!A:E,4,FALSE)="","nd",VLOOKUP(B247,'DIMENSIONI OP'!A:E,4,FALSE)))</f>
        <v>nd</v>
      </c>
      <c r="S247" s="9" t="str">
        <f>IF(H247="LAVORO","nd",IF(VLOOKUP(B247,'PRESTAZIONI OP'!A:E,4,FALSE)="","nd",VLOOKUP(B247,'PRESTAZIONI OP'!A:E,4,FALSE)))</f>
        <v>nd</v>
      </c>
      <c r="T247" s="9" t="str">
        <f>IF(H247="LAVORO","nd",IF(VLOOKUP(B247,'PARAM FISICI OP'!A:E,4,FALSE)="","nd",VLOOKUP(B247,'PARAM FISICI OP'!A:E,4,FALSE)))</f>
        <v>nd</v>
      </c>
      <c r="U247" s="11" t="s">
        <v>81</v>
      </c>
      <c r="V247" s="11" t="s">
        <v>419</v>
      </c>
      <c r="W247" s="11" t="s">
        <v>81</v>
      </c>
      <c r="X247" s="11" t="s">
        <v>81</v>
      </c>
      <c r="Y247" s="9" t="s">
        <v>81</v>
      </c>
      <c r="Z247" s="9" t="s">
        <v>81</v>
      </c>
      <c r="AA247" s="9" t="str">
        <f>IF(AND(L247="nd",'DIMENSIONI OP'!E248="",'PRESTAZIONI OP'!E248="",'PARAM FISICI OP'!E248="",Z247="nd"),"nd",
IF(L247="nd","",L247)
&amp;IF('DIMENSIONI OP'!E248="","",IF(L247="nd",'DIMENSIONI OP'!E248,", "&amp;'DIMENSIONI OP'!E248))
&amp;IF('PRESTAZIONI OP'!E248="","",IF(AND(L247="nd",'DIMENSIONI OP'!E248=""),'PRESTAZIONI OP'!E248,", "&amp;'PRESTAZIONI OP'!E248))
&amp;IF('PARAM FISICI OP'!E248="","",IF(AND(L247="nd",'DIMENSIONI OP'!E248="",'PRESTAZIONI OP'!E248=""),'PARAM FISICI OP'!E248,", "&amp;'PARAM FISICI OP'!E248))
&amp;IF(Z247="nd","",IF(AND(L247="nd",'DIMENSIONI OP'!E248="",'PRESTAZIONI OP'!E248="",'PARAM FISICI OP'!E248=""),Z247,", "&amp;Z247)))</f>
        <v>nd</v>
      </c>
      <c r="AB247" s="9" t="s">
        <v>81</v>
      </c>
      <c r="AC247" s="9" t="s">
        <v>81</v>
      </c>
      <c r="AD247" s="9" t="s">
        <v>81</v>
      </c>
      <c r="AE247" s="9" t="s">
        <v>81</v>
      </c>
      <c r="AF247" s="42" t="s">
        <v>81</v>
      </c>
      <c r="AG247" s="42" t="s">
        <v>81</v>
      </c>
      <c r="AH247" s="42" t="s">
        <v>81</v>
      </c>
      <c r="AI247" s="11" t="s">
        <v>81</v>
      </c>
      <c r="AJ247" s="11" t="s">
        <v>81</v>
      </c>
      <c r="AK247" s="11" t="s">
        <v>497</v>
      </c>
      <c r="AL247" s="65" t="s">
        <v>81</v>
      </c>
      <c r="AM247" s="11" t="s">
        <v>81</v>
      </c>
      <c r="AN247" s="24" t="str">
        <f>IFERROR(VLOOKUP($B247,[1]Foglio1!$A$6:$D$44904,4,FALSE),"")</f>
        <v/>
      </c>
      <c r="AO247" s="11" t="s">
        <v>81</v>
      </c>
      <c r="AP247" s="11" t="s">
        <v>81</v>
      </c>
      <c r="AQ247" s="11" t="s">
        <v>81</v>
      </c>
      <c r="AR247" s="11" t="s">
        <v>81</v>
      </c>
    </row>
    <row r="248" spans="1:44" ht="20.100000000000001" customHeight="1" x14ac:dyDescent="0.25">
      <c r="A248" s="43" t="str">
        <f t="shared" si="17"/>
        <v>O_1C.12.040.0010.b</v>
      </c>
      <c r="B248" s="14" t="str">
        <f>IF(ISBLANK(H248),"",IF(H248="LAVORO","",CLASSI!B249))</f>
        <v>1C.12.040.0010.b</v>
      </c>
      <c r="C248" s="14" t="str">
        <f>IF(ISBLANK(H248),"",IF(H248="LAVORO","",VLOOKUP($B248,CLASSI!$B$3:$C$1048576,2,FALSE)))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315 - Di 272</v>
      </c>
      <c r="D248" s="27" t="str">
        <f t="shared" si="18"/>
        <v>CODICE OC</v>
      </c>
      <c r="E248" s="27" t="str">
        <f t="shared" si="19"/>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315 mm, diametro interno 272 mm.
LAVORO: Posa. Escluso: scavo; piano di appoggio; rinfianco; riempimento.
</v>
      </c>
      <c r="F248" s="27" t="str">
        <f t="shared" si="20"/>
        <v>CODICE OP</v>
      </c>
      <c r="G248" s="27" t="str">
        <f t="shared" si="21"/>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315 mm, diametro interno 272 mm.
</v>
      </c>
      <c r="H248" s="9" t="s">
        <v>35</v>
      </c>
      <c r="I248" s="9" t="s">
        <v>163</v>
      </c>
      <c r="J248" s="9" t="s">
        <v>207</v>
      </c>
      <c r="K248" s="64" t="s">
        <v>419</v>
      </c>
      <c r="L248" s="11" t="s">
        <v>81</v>
      </c>
      <c r="M248" s="11" t="s">
        <v>459</v>
      </c>
      <c r="N248" s="11" t="s">
        <v>429</v>
      </c>
      <c r="O248" s="11" t="s">
        <v>81</v>
      </c>
      <c r="P248" s="10" t="str">
        <f>IFERROR(VLOOKUP($B248,[1]Foglio1!$A$6:$D$44904,3,FALSE),"nd")</f>
        <v>m</v>
      </c>
      <c r="Q248" s="9">
        <v>1</v>
      </c>
      <c r="R248" s="11" t="str">
        <f>IF(H248="LAVORO","nd",IF(VLOOKUP(B248,'DIMENSIONI OP'!A:E,4,FALSE)="","nd",VLOOKUP(B248,'DIMENSIONI OP'!A:E,4,FALSE)))</f>
        <v>nd</v>
      </c>
      <c r="S248" s="9" t="str">
        <f>IF(H248="LAVORO","nd",IF(VLOOKUP(B248,'PRESTAZIONI OP'!A:E,4,FALSE)="","nd",VLOOKUP(B248,'PRESTAZIONI OP'!A:E,4,FALSE)))</f>
        <v>nd</v>
      </c>
      <c r="T248" s="9" t="str">
        <f>IF(H248="LAVORO","nd",IF(VLOOKUP(B248,'PARAM FISICI OP'!A:E,4,FALSE)="","nd",VLOOKUP(B248,'PARAM FISICI OP'!A:E,4,FALSE)))</f>
        <v>nd</v>
      </c>
      <c r="U248" s="11" t="s">
        <v>449</v>
      </c>
      <c r="V248" s="11" t="s">
        <v>578</v>
      </c>
      <c r="W248" s="11" t="s">
        <v>466</v>
      </c>
      <c r="X248" s="11" t="s">
        <v>616</v>
      </c>
      <c r="Y248" s="9" t="s">
        <v>81</v>
      </c>
      <c r="Z248" s="9" t="s">
        <v>81</v>
      </c>
      <c r="AA248" s="9" t="str">
        <f>IF(AND(L248="nd",'DIMENSIONI OP'!E249="",'PRESTAZIONI OP'!E249="",'PARAM FISICI OP'!E249="",Z248="nd"),"nd",
IF(L248="nd","",L248)
&amp;IF('DIMENSIONI OP'!E249="","",IF(L248="nd",'DIMENSIONI OP'!E249,", "&amp;'DIMENSIONI OP'!E249))
&amp;IF('PRESTAZIONI OP'!E249="","",IF(AND(L248="nd",'DIMENSIONI OP'!E249=""),'PRESTAZIONI OP'!E249,", "&amp;'PRESTAZIONI OP'!E249))
&amp;IF('PARAM FISICI OP'!E249="","",IF(AND(L248="nd",'DIMENSIONI OP'!E249="",'PRESTAZIONI OP'!E249=""),'PARAM FISICI OP'!E249,", "&amp;'PARAM FISICI OP'!E249))
&amp;IF(Z248="nd","",IF(AND(L248="nd",'DIMENSIONI OP'!E249="",'PRESTAZIONI OP'!E249="",'PARAM FISICI OP'!E249=""),Z248,", "&amp;Z248)))</f>
        <v>nd</v>
      </c>
      <c r="AB248" s="9" t="s">
        <v>81</v>
      </c>
      <c r="AC248" s="9" t="s">
        <v>81</v>
      </c>
      <c r="AD248" s="9" t="s">
        <v>81</v>
      </c>
      <c r="AE248" s="9" t="s">
        <v>81</v>
      </c>
      <c r="AF248" s="42" t="s">
        <v>81</v>
      </c>
      <c r="AG248" s="42" t="s">
        <v>81</v>
      </c>
      <c r="AH248" s="42" t="s">
        <v>81</v>
      </c>
      <c r="AI248" s="11" t="s">
        <v>81</v>
      </c>
      <c r="AJ248" s="11" t="s">
        <v>81</v>
      </c>
      <c r="AK248" s="11" t="s">
        <v>81</v>
      </c>
      <c r="AL248" s="65" t="s">
        <v>81</v>
      </c>
      <c r="AM248" s="11" t="s">
        <v>81</v>
      </c>
      <c r="AN248" s="24">
        <f>IFERROR(VLOOKUP($B248,[1]Foglio1!$A$6:$D$44904,4,FALSE),"")</f>
        <v>39.950000000000003</v>
      </c>
      <c r="AO248" s="11" t="s">
        <v>81</v>
      </c>
      <c r="AP248" s="11" t="s">
        <v>81</v>
      </c>
      <c r="AQ248" s="11" t="s">
        <v>81</v>
      </c>
      <c r="AR248" s="11" t="s">
        <v>81</v>
      </c>
    </row>
    <row r="249" spans="1:44" ht="20.100000000000001" customHeight="1" x14ac:dyDescent="0.25">
      <c r="A249" s="43" t="str">
        <f t="shared" si="17"/>
        <v>L_1C.12.040.0010.b</v>
      </c>
      <c r="B249" s="14" t="str">
        <f>IF(ISBLANK(H249),"",IF(H249="LAVORO","",CLASSI!B250))</f>
        <v/>
      </c>
      <c r="C249" s="14" t="str">
        <f>IF(ISBLANK(H249),"",IF(H249="LAVORO","",VLOOKUP($B249,CLASSI!$B$3:$C$1048576,2,FALSE)))</f>
        <v/>
      </c>
      <c r="D249" s="27" t="str">
        <f t="shared" si="18"/>
        <v/>
      </c>
      <c r="E249" s="27" t="str">
        <f t="shared" si="19"/>
        <v/>
      </c>
      <c r="F249" s="27" t="str">
        <f t="shared" si="20"/>
        <v>CODICE LV</v>
      </c>
      <c r="G249" s="27" t="str">
        <f t="shared" si="21"/>
        <v xml:space="preserve">LAVORO: Posa. Escluso: scavo; piano di appoggio; rinfianco; riempimento.
</v>
      </c>
      <c r="H249" s="9" t="s">
        <v>36</v>
      </c>
      <c r="I249" s="9" t="s">
        <v>169</v>
      </c>
      <c r="J249" s="9" t="s">
        <v>221</v>
      </c>
      <c r="K249" s="64" t="s">
        <v>423</v>
      </c>
      <c r="L249" s="11" t="s">
        <v>81</v>
      </c>
      <c r="M249" s="11" t="s">
        <v>81</v>
      </c>
      <c r="N249" s="11" t="s">
        <v>81</v>
      </c>
      <c r="O249" s="11" t="s">
        <v>81</v>
      </c>
      <c r="P249" s="10" t="str">
        <f>IFERROR(VLOOKUP($B249,[1]Foglio1!$A$6:$D$44904,3,FALSE),"nd")</f>
        <v>nd</v>
      </c>
      <c r="Q249" s="9">
        <v>1</v>
      </c>
      <c r="R249" s="11" t="str">
        <f>IF(H249="LAVORO","nd",IF(VLOOKUP(B249,'DIMENSIONI OP'!A:E,4,FALSE)="","nd",VLOOKUP(B249,'DIMENSIONI OP'!A:E,4,FALSE)))</f>
        <v>nd</v>
      </c>
      <c r="S249" s="9" t="str">
        <f>IF(H249="LAVORO","nd",IF(VLOOKUP(B249,'PRESTAZIONI OP'!A:E,4,FALSE)="","nd",VLOOKUP(B249,'PRESTAZIONI OP'!A:E,4,FALSE)))</f>
        <v>nd</v>
      </c>
      <c r="T249" s="9" t="str">
        <f>IF(H249="LAVORO","nd",IF(VLOOKUP(B249,'PARAM FISICI OP'!A:E,4,FALSE)="","nd",VLOOKUP(B249,'PARAM FISICI OP'!A:E,4,FALSE)))</f>
        <v>nd</v>
      </c>
      <c r="U249" s="11" t="s">
        <v>81</v>
      </c>
      <c r="V249" s="11" t="s">
        <v>419</v>
      </c>
      <c r="W249" s="11" t="s">
        <v>81</v>
      </c>
      <c r="X249" s="11" t="s">
        <v>81</v>
      </c>
      <c r="Y249" s="9" t="s">
        <v>81</v>
      </c>
      <c r="Z249" s="9" t="s">
        <v>81</v>
      </c>
      <c r="AA249" s="9" t="str">
        <f>IF(AND(L249="nd",'DIMENSIONI OP'!E250="",'PRESTAZIONI OP'!E250="",'PARAM FISICI OP'!E250="",Z249="nd"),"nd",
IF(L249="nd","",L249)
&amp;IF('DIMENSIONI OP'!E250="","",IF(L249="nd",'DIMENSIONI OP'!E250,", "&amp;'DIMENSIONI OP'!E250))
&amp;IF('PRESTAZIONI OP'!E250="","",IF(AND(L249="nd",'DIMENSIONI OP'!E250=""),'PRESTAZIONI OP'!E250,", "&amp;'PRESTAZIONI OP'!E250))
&amp;IF('PARAM FISICI OP'!E250="","",IF(AND(L249="nd",'DIMENSIONI OP'!E250="",'PRESTAZIONI OP'!E250=""),'PARAM FISICI OP'!E250,", "&amp;'PARAM FISICI OP'!E250))
&amp;IF(Z249="nd","",IF(AND(L249="nd",'DIMENSIONI OP'!E250="",'PRESTAZIONI OP'!E250="",'PARAM FISICI OP'!E250=""),Z249,", "&amp;Z249)))</f>
        <v>nd</v>
      </c>
      <c r="AB249" s="9" t="s">
        <v>81</v>
      </c>
      <c r="AC249" s="9" t="s">
        <v>81</v>
      </c>
      <c r="AD249" s="9" t="s">
        <v>81</v>
      </c>
      <c r="AE249" s="9" t="s">
        <v>81</v>
      </c>
      <c r="AF249" s="42" t="s">
        <v>81</v>
      </c>
      <c r="AG249" s="42" t="s">
        <v>81</v>
      </c>
      <c r="AH249" s="42" t="s">
        <v>81</v>
      </c>
      <c r="AI249" s="11" t="s">
        <v>81</v>
      </c>
      <c r="AJ249" s="11" t="s">
        <v>81</v>
      </c>
      <c r="AK249" s="11" t="s">
        <v>497</v>
      </c>
      <c r="AL249" s="65" t="s">
        <v>81</v>
      </c>
      <c r="AM249" s="11" t="s">
        <v>81</v>
      </c>
      <c r="AN249" s="24" t="str">
        <f>IFERROR(VLOOKUP($B249,[1]Foglio1!$A$6:$D$44904,4,FALSE),"")</f>
        <v/>
      </c>
      <c r="AO249" s="11" t="s">
        <v>81</v>
      </c>
      <c r="AP249" s="11" t="s">
        <v>81</v>
      </c>
      <c r="AQ249" s="11" t="s">
        <v>81</v>
      </c>
      <c r="AR249" s="11" t="s">
        <v>81</v>
      </c>
    </row>
    <row r="250" spans="1:44" ht="20.100000000000001" customHeight="1" x14ac:dyDescent="0.25">
      <c r="A250" s="43" t="str">
        <f t="shared" si="17"/>
        <v>O_1C.12.040.0010.c</v>
      </c>
      <c r="B250" s="14" t="str">
        <f>IF(ISBLANK(H250),"",IF(H250="LAVORO","",CLASSI!B251))</f>
        <v>1C.12.040.0010.c</v>
      </c>
      <c r="C250" s="14" t="str">
        <f>IF(ISBLANK(H250),"",IF(H250="LAVORO","",VLOOKUP($B250,CLASSI!$B$3:$C$1048576,2,FALSE)))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400 - Di 347</v>
      </c>
      <c r="D250" s="27" t="str">
        <f t="shared" si="18"/>
        <v>CODICE OC</v>
      </c>
      <c r="E250" s="27" t="str">
        <f t="shared" si="19"/>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400 mm, diametro interno 347 mm.
LAVORO: Posa. Escluso: scavo; piano di appoggio; rinfianco; riempimento.
</v>
      </c>
      <c r="F250" s="27" t="str">
        <f t="shared" si="20"/>
        <v>CODICE OP</v>
      </c>
      <c r="G250" s="27" t="str">
        <f t="shared" si="21"/>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400 mm, diametro interno 347 mm.
</v>
      </c>
      <c r="H250" s="9" t="s">
        <v>35</v>
      </c>
      <c r="I250" s="9" t="s">
        <v>163</v>
      </c>
      <c r="J250" s="9" t="s">
        <v>207</v>
      </c>
      <c r="K250" s="64" t="s">
        <v>419</v>
      </c>
      <c r="L250" s="11" t="s">
        <v>81</v>
      </c>
      <c r="M250" s="11" t="s">
        <v>459</v>
      </c>
      <c r="N250" s="11" t="s">
        <v>429</v>
      </c>
      <c r="O250" s="11" t="s">
        <v>81</v>
      </c>
      <c r="P250" s="10" t="str">
        <f>IFERROR(VLOOKUP($B250,[1]Foglio1!$A$6:$D$44904,3,FALSE),"nd")</f>
        <v>m</v>
      </c>
      <c r="Q250" s="9">
        <v>1</v>
      </c>
      <c r="R250" s="11" t="str">
        <f>IF(H250="LAVORO","nd",IF(VLOOKUP(B250,'DIMENSIONI OP'!A:E,4,FALSE)="","nd",VLOOKUP(B250,'DIMENSIONI OP'!A:E,4,FALSE)))</f>
        <v>nd</v>
      </c>
      <c r="S250" s="9" t="str">
        <f>IF(H250="LAVORO","nd",IF(VLOOKUP(B250,'PRESTAZIONI OP'!A:E,4,FALSE)="","nd",VLOOKUP(B250,'PRESTAZIONI OP'!A:E,4,FALSE)))</f>
        <v>nd</v>
      </c>
      <c r="T250" s="9" t="str">
        <f>IF(H250="LAVORO","nd",IF(VLOOKUP(B250,'PARAM FISICI OP'!A:E,4,FALSE)="","nd",VLOOKUP(B250,'PARAM FISICI OP'!A:E,4,FALSE)))</f>
        <v>nd</v>
      </c>
      <c r="U250" s="11" t="s">
        <v>449</v>
      </c>
      <c r="V250" s="11" t="s">
        <v>578</v>
      </c>
      <c r="W250" s="11" t="s">
        <v>466</v>
      </c>
      <c r="X250" s="11" t="s">
        <v>617</v>
      </c>
      <c r="Y250" s="9" t="s">
        <v>81</v>
      </c>
      <c r="Z250" s="9" t="s">
        <v>81</v>
      </c>
      <c r="AA250" s="9" t="str">
        <f>IF(AND(L250="nd",'DIMENSIONI OP'!E251="",'PRESTAZIONI OP'!E251="",'PARAM FISICI OP'!E251="",Z250="nd"),"nd",
IF(L250="nd","",L250)
&amp;IF('DIMENSIONI OP'!E251="","",IF(L250="nd",'DIMENSIONI OP'!E251,", "&amp;'DIMENSIONI OP'!E251))
&amp;IF('PRESTAZIONI OP'!E251="","",IF(AND(L250="nd",'DIMENSIONI OP'!E251=""),'PRESTAZIONI OP'!E251,", "&amp;'PRESTAZIONI OP'!E251))
&amp;IF('PARAM FISICI OP'!E251="","",IF(AND(L250="nd",'DIMENSIONI OP'!E251="",'PRESTAZIONI OP'!E251=""),'PARAM FISICI OP'!E251,", "&amp;'PARAM FISICI OP'!E251))
&amp;IF(Z250="nd","",IF(AND(L250="nd",'DIMENSIONI OP'!E251="",'PRESTAZIONI OP'!E251="",'PARAM FISICI OP'!E251=""),Z250,", "&amp;Z250)))</f>
        <v>nd</v>
      </c>
      <c r="AB250" s="9" t="s">
        <v>81</v>
      </c>
      <c r="AC250" s="9" t="s">
        <v>81</v>
      </c>
      <c r="AD250" s="9" t="s">
        <v>81</v>
      </c>
      <c r="AE250" s="9" t="s">
        <v>81</v>
      </c>
      <c r="AF250" s="42" t="s">
        <v>81</v>
      </c>
      <c r="AG250" s="42" t="s">
        <v>81</v>
      </c>
      <c r="AH250" s="42" t="s">
        <v>81</v>
      </c>
      <c r="AI250" s="11" t="s">
        <v>81</v>
      </c>
      <c r="AJ250" s="11" t="s">
        <v>81</v>
      </c>
      <c r="AK250" s="11" t="s">
        <v>81</v>
      </c>
      <c r="AL250" s="65" t="s">
        <v>81</v>
      </c>
      <c r="AM250" s="11" t="s">
        <v>81</v>
      </c>
      <c r="AN250" s="24">
        <f>IFERROR(VLOOKUP($B250,[1]Foglio1!$A$6:$D$44904,4,FALSE),"")</f>
        <v>56.71</v>
      </c>
      <c r="AO250" s="11" t="s">
        <v>81</v>
      </c>
      <c r="AP250" s="11" t="s">
        <v>81</v>
      </c>
      <c r="AQ250" s="11" t="s">
        <v>81</v>
      </c>
      <c r="AR250" s="11" t="s">
        <v>81</v>
      </c>
    </row>
    <row r="251" spans="1:44" ht="20.100000000000001" customHeight="1" x14ac:dyDescent="0.25">
      <c r="A251" s="43" t="str">
        <f t="shared" si="17"/>
        <v>L_1C.12.040.0010.c</v>
      </c>
      <c r="B251" s="14" t="str">
        <f>IF(ISBLANK(H251),"",IF(H251="LAVORO","",CLASSI!B252))</f>
        <v/>
      </c>
      <c r="C251" s="14" t="str">
        <f>IF(ISBLANK(H251),"",IF(H251="LAVORO","",VLOOKUP($B251,CLASSI!$B$3:$C$1048576,2,FALSE)))</f>
        <v/>
      </c>
      <c r="D251" s="27" t="str">
        <f t="shared" si="18"/>
        <v/>
      </c>
      <c r="E251" s="27" t="str">
        <f t="shared" si="19"/>
        <v/>
      </c>
      <c r="F251" s="27" t="str">
        <f t="shared" si="20"/>
        <v>CODICE LV</v>
      </c>
      <c r="G251" s="27" t="str">
        <f t="shared" si="21"/>
        <v xml:space="preserve">LAVORO: Posa. Escluso: scavo; piano di appoggio; rinfianco; riempimento.
</v>
      </c>
      <c r="H251" s="9" t="s">
        <v>36</v>
      </c>
      <c r="I251" s="9" t="s">
        <v>169</v>
      </c>
      <c r="J251" s="9" t="s">
        <v>221</v>
      </c>
      <c r="K251" s="64" t="s">
        <v>423</v>
      </c>
      <c r="L251" s="11" t="s">
        <v>81</v>
      </c>
      <c r="M251" s="11" t="s">
        <v>81</v>
      </c>
      <c r="N251" s="11" t="s">
        <v>81</v>
      </c>
      <c r="O251" s="11" t="s">
        <v>81</v>
      </c>
      <c r="P251" s="10" t="str">
        <f>IFERROR(VLOOKUP($B251,[1]Foglio1!$A$6:$D$44904,3,FALSE),"nd")</f>
        <v>nd</v>
      </c>
      <c r="Q251" s="9">
        <v>1</v>
      </c>
      <c r="R251" s="11" t="str">
        <f>IF(H251="LAVORO","nd",IF(VLOOKUP(B251,'DIMENSIONI OP'!A:E,4,FALSE)="","nd",VLOOKUP(B251,'DIMENSIONI OP'!A:E,4,FALSE)))</f>
        <v>nd</v>
      </c>
      <c r="S251" s="9" t="str">
        <f>IF(H251="LAVORO","nd",IF(VLOOKUP(B251,'PRESTAZIONI OP'!A:E,4,FALSE)="","nd",VLOOKUP(B251,'PRESTAZIONI OP'!A:E,4,FALSE)))</f>
        <v>nd</v>
      </c>
      <c r="T251" s="9" t="str">
        <f>IF(H251="LAVORO","nd",IF(VLOOKUP(B251,'PARAM FISICI OP'!A:E,4,FALSE)="","nd",VLOOKUP(B251,'PARAM FISICI OP'!A:E,4,FALSE)))</f>
        <v>nd</v>
      </c>
      <c r="U251" s="11" t="s">
        <v>81</v>
      </c>
      <c r="V251" s="11" t="s">
        <v>419</v>
      </c>
      <c r="W251" s="11" t="s">
        <v>81</v>
      </c>
      <c r="X251" s="11" t="s">
        <v>81</v>
      </c>
      <c r="Y251" s="9" t="s">
        <v>81</v>
      </c>
      <c r="Z251" s="9" t="s">
        <v>81</v>
      </c>
      <c r="AA251" s="9" t="str">
        <f>IF(AND(L251="nd",'DIMENSIONI OP'!E252="",'PRESTAZIONI OP'!E252="",'PARAM FISICI OP'!E252="",Z251="nd"),"nd",
IF(L251="nd","",L251)
&amp;IF('DIMENSIONI OP'!E252="","",IF(L251="nd",'DIMENSIONI OP'!E252,", "&amp;'DIMENSIONI OP'!E252))
&amp;IF('PRESTAZIONI OP'!E252="","",IF(AND(L251="nd",'DIMENSIONI OP'!E252=""),'PRESTAZIONI OP'!E252,", "&amp;'PRESTAZIONI OP'!E252))
&amp;IF('PARAM FISICI OP'!E252="","",IF(AND(L251="nd",'DIMENSIONI OP'!E252="",'PRESTAZIONI OP'!E252=""),'PARAM FISICI OP'!E252,", "&amp;'PARAM FISICI OP'!E252))
&amp;IF(Z251="nd","",IF(AND(L251="nd",'DIMENSIONI OP'!E252="",'PRESTAZIONI OP'!E252="",'PARAM FISICI OP'!E252=""),Z251,", "&amp;Z251)))</f>
        <v>nd</v>
      </c>
      <c r="AB251" s="9" t="s">
        <v>81</v>
      </c>
      <c r="AC251" s="9" t="s">
        <v>81</v>
      </c>
      <c r="AD251" s="9" t="s">
        <v>81</v>
      </c>
      <c r="AE251" s="9" t="s">
        <v>81</v>
      </c>
      <c r="AF251" s="42" t="s">
        <v>81</v>
      </c>
      <c r="AG251" s="42" t="s">
        <v>81</v>
      </c>
      <c r="AH251" s="42" t="s">
        <v>81</v>
      </c>
      <c r="AI251" s="11" t="s">
        <v>81</v>
      </c>
      <c r="AJ251" s="11" t="s">
        <v>81</v>
      </c>
      <c r="AK251" s="11" t="s">
        <v>497</v>
      </c>
      <c r="AL251" s="65" t="s">
        <v>81</v>
      </c>
      <c r="AM251" s="11" t="s">
        <v>81</v>
      </c>
      <c r="AN251" s="24" t="str">
        <f>IFERROR(VLOOKUP($B251,[1]Foglio1!$A$6:$D$44904,4,FALSE),"")</f>
        <v/>
      </c>
      <c r="AO251" s="11" t="s">
        <v>81</v>
      </c>
      <c r="AP251" s="11" t="s">
        <v>81</v>
      </c>
      <c r="AQ251" s="11" t="s">
        <v>81</v>
      </c>
      <c r="AR251" s="11" t="s">
        <v>81</v>
      </c>
    </row>
    <row r="252" spans="1:44" ht="20.100000000000001" customHeight="1" x14ac:dyDescent="0.25">
      <c r="A252" s="43" t="str">
        <f t="shared" si="17"/>
        <v>O_1C.12.040.0010.d</v>
      </c>
      <c r="B252" s="14" t="str">
        <f>IF(ISBLANK(H252),"",IF(H252="LAVORO","",CLASSI!B253))</f>
        <v>1C.12.040.0010.d</v>
      </c>
      <c r="C252" s="14" t="str">
        <f>IF(ISBLANK(H252),"",IF(H252="LAVORO","",VLOOKUP($B252,CLASSI!$B$3:$C$1048576,2,FALSE)))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500 - Di 433</v>
      </c>
      <c r="D252" s="27" t="str">
        <f t="shared" si="18"/>
        <v>CODICE OC</v>
      </c>
      <c r="E252" s="27" t="str">
        <f t="shared" si="19"/>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500 mm, diametro interno 433 mm.
LAVORO: Posa. Escluso: scavo; piano di appoggio; rinfianco; riempimento.
</v>
      </c>
      <c r="F252" s="27" t="str">
        <f t="shared" si="20"/>
        <v>CODICE OP</v>
      </c>
      <c r="G252" s="27" t="str">
        <f t="shared" si="21"/>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500 mm, diametro interno 433 mm.
</v>
      </c>
      <c r="H252" s="9" t="s">
        <v>35</v>
      </c>
      <c r="I252" s="9" t="s">
        <v>163</v>
      </c>
      <c r="J252" s="9" t="s">
        <v>207</v>
      </c>
      <c r="K252" s="64" t="s">
        <v>419</v>
      </c>
      <c r="L252" s="11" t="s">
        <v>81</v>
      </c>
      <c r="M252" s="11" t="s">
        <v>459</v>
      </c>
      <c r="N252" s="11" t="s">
        <v>429</v>
      </c>
      <c r="O252" s="11" t="s">
        <v>81</v>
      </c>
      <c r="P252" s="10" t="str">
        <f>IFERROR(VLOOKUP($B252,[1]Foglio1!$A$6:$D$44904,3,FALSE),"nd")</f>
        <v>m</v>
      </c>
      <c r="Q252" s="9">
        <v>1</v>
      </c>
      <c r="R252" s="11" t="str">
        <f>IF(H252="LAVORO","nd",IF(VLOOKUP(B252,'DIMENSIONI OP'!A:E,4,FALSE)="","nd",VLOOKUP(B252,'DIMENSIONI OP'!A:E,4,FALSE)))</f>
        <v>nd</v>
      </c>
      <c r="S252" s="9" t="str">
        <f>IF(H252="LAVORO","nd",IF(VLOOKUP(B252,'PRESTAZIONI OP'!A:E,4,FALSE)="","nd",VLOOKUP(B252,'PRESTAZIONI OP'!A:E,4,FALSE)))</f>
        <v>nd</v>
      </c>
      <c r="T252" s="9" t="str">
        <f>IF(H252="LAVORO","nd",IF(VLOOKUP(B252,'PARAM FISICI OP'!A:E,4,FALSE)="","nd",VLOOKUP(B252,'PARAM FISICI OP'!A:E,4,FALSE)))</f>
        <v>nd</v>
      </c>
      <c r="U252" s="11" t="s">
        <v>449</v>
      </c>
      <c r="V252" s="11" t="s">
        <v>578</v>
      </c>
      <c r="W252" s="11" t="s">
        <v>466</v>
      </c>
      <c r="X252" s="11" t="s">
        <v>618</v>
      </c>
      <c r="Y252" s="9" t="s">
        <v>81</v>
      </c>
      <c r="Z252" s="9" t="s">
        <v>81</v>
      </c>
      <c r="AA252" s="9" t="str">
        <f>IF(AND(L252="nd",'DIMENSIONI OP'!E253="",'PRESTAZIONI OP'!E253="",'PARAM FISICI OP'!E253="",Z252="nd"),"nd",
IF(L252="nd","",L252)
&amp;IF('DIMENSIONI OP'!E253="","",IF(L252="nd",'DIMENSIONI OP'!E253,", "&amp;'DIMENSIONI OP'!E253))
&amp;IF('PRESTAZIONI OP'!E253="","",IF(AND(L252="nd",'DIMENSIONI OP'!E253=""),'PRESTAZIONI OP'!E253,", "&amp;'PRESTAZIONI OP'!E253))
&amp;IF('PARAM FISICI OP'!E253="","",IF(AND(L252="nd",'DIMENSIONI OP'!E253="",'PRESTAZIONI OP'!E253=""),'PARAM FISICI OP'!E253,", "&amp;'PARAM FISICI OP'!E253))
&amp;IF(Z252="nd","",IF(AND(L252="nd",'DIMENSIONI OP'!E253="",'PRESTAZIONI OP'!E253="",'PARAM FISICI OP'!E253=""),Z252,", "&amp;Z252)))</f>
        <v>nd</v>
      </c>
      <c r="AB252" s="9" t="s">
        <v>81</v>
      </c>
      <c r="AC252" s="9" t="s">
        <v>81</v>
      </c>
      <c r="AD252" s="9" t="s">
        <v>81</v>
      </c>
      <c r="AE252" s="9" t="s">
        <v>81</v>
      </c>
      <c r="AF252" s="42" t="s">
        <v>81</v>
      </c>
      <c r="AG252" s="42" t="s">
        <v>81</v>
      </c>
      <c r="AH252" s="42" t="s">
        <v>81</v>
      </c>
      <c r="AI252" s="11" t="s">
        <v>81</v>
      </c>
      <c r="AJ252" s="11" t="s">
        <v>81</v>
      </c>
      <c r="AK252" s="11" t="s">
        <v>81</v>
      </c>
      <c r="AL252" s="65" t="s">
        <v>81</v>
      </c>
      <c r="AM252" s="11" t="s">
        <v>81</v>
      </c>
      <c r="AN252" s="24">
        <f>IFERROR(VLOOKUP($B252,[1]Foglio1!$A$6:$D$44904,4,FALSE),"")</f>
        <v>90.27</v>
      </c>
      <c r="AO252" s="11" t="s">
        <v>81</v>
      </c>
      <c r="AP252" s="11" t="s">
        <v>81</v>
      </c>
      <c r="AQ252" s="11" t="s">
        <v>81</v>
      </c>
      <c r="AR252" s="11" t="s">
        <v>81</v>
      </c>
    </row>
    <row r="253" spans="1:44" ht="20.100000000000001" customHeight="1" x14ac:dyDescent="0.25">
      <c r="A253" s="43" t="str">
        <f t="shared" si="17"/>
        <v>L_1C.12.040.0010.d</v>
      </c>
      <c r="B253" s="14" t="str">
        <f>IF(ISBLANK(H253),"",IF(H253="LAVORO","",CLASSI!B254))</f>
        <v/>
      </c>
      <c r="C253" s="14" t="str">
        <f>IF(ISBLANK(H253),"",IF(H253="LAVORO","",VLOOKUP($B253,CLASSI!$B$3:$C$1048576,2,FALSE)))</f>
        <v/>
      </c>
      <c r="D253" s="27" t="str">
        <f t="shared" si="18"/>
        <v/>
      </c>
      <c r="E253" s="27" t="str">
        <f t="shared" si="19"/>
        <v/>
      </c>
      <c r="F253" s="27" t="str">
        <f t="shared" si="20"/>
        <v>CODICE LV</v>
      </c>
      <c r="G253" s="27" t="str">
        <f t="shared" si="21"/>
        <v xml:space="preserve">LAVORO: Posa. Escluso: scavo; piano di appoggio; rinfianco; riempimento.
</v>
      </c>
      <c r="H253" s="9" t="s">
        <v>36</v>
      </c>
      <c r="I253" s="9" t="s">
        <v>169</v>
      </c>
      <c r="J253" s="9" t="s">
        <v>221</v>
      </c>
      <c r="K253" s="64" t="s">
        <v>423</v>
      </c>
      <c r="L253" s="11" t="s">
        <v>81</v>
      </c>
      <c r="M253" s="11" t="s">
        <v>81</v>
      </c>
      <c r="N253" s="11" t="s">
        <v>81</v>
      </c>
      <c r="O253" s="11" t="s">
        <v>81</v>
      </c>
      <c r="P253" s="10" t="str">
        <f>IFERROR(VLOOKUP($B253,[1]Foglio1!$A$6:$D$44904,3,FALSE),"nd")</f>
        <v>nd</v>
      </c>
      <c r="Q253" s="9">
        <v>1</v>
      </c>
      <c r="R253" s="11" t="str">
        <f>IF(H253="LAVORO","nd",IF(VLOOKUP(B253,'DIMENSIONI OP'!A:E,4,FALSE)="","nd",VLOOKUP(B253,'DIMENSIONI OP'!A:E,4,FALSE)))</f>
        <v>nd</v>
      </c>
      <c r="S253" s="9" t="str">
        <f>IF(H253="LAVORO","nd",IF(VLOOKUP(B253,'PRESTAZIONI OP'!A:E,4,FALSE)="","nd",VLOOKUP(B253,'PRESTAZIONI OP'!A:E,4,FALSE)))</f>
        <v>nd</v>
      </c>
      <c r="T253" s="9" t="str">
        <f>IF(H253="LAVORO","nd",IF(VLOOKUP(B253,'PARAM FISICI OP'!A:E,4,FALSE)="","nd",VLOOKUP(B253,'PARAM FISICI OP'!A:E,4,FALSE)))</f>
        <v>nd</v>
      </c>
      <c r="U253" s="11" t="s">
        <v>81</v>
      </c>
      <c r="V253" s="11" t="s">
        <v>419</v>
      </c>
      <c r="W253" s="11" t="s">
        <v>81</v>
      </c>
      <c r="X253" s="11" t="s">
        <v>81</v>
      </c>
      <c r="Y253" s="9" t="s">
        <v>81</v>
      </c>
      <c r="Z253" s="9" t="s">
        <v>81</v>
      </c>
      <c r="AA253" s="9" t="str">
        <f>IF(AND(L253="nd",'DIMENSIONI OP'!E254="",'PRESTAZIONI OP'!E254="",'PARAM FISICI OP'!E254="",Z253="nd"),"nd",
IF(L253="nd","",L253)
&amp;IF('DIMENSIONI OP'!E254="","",IF(L253="nd",'DIMENSIONI OP'!E254,", "&amp;'DIMENSIONI OP'!E254))
&amp;IF('PRESTAZIONI OP'!E254="","",IF(AND(L253="nd",'DIMENSIONI OP'!E254=""),'PRESTAZIONI OP'!E254,", "&amp;'PRESTAZIONI OP'!E254))
&amp;IF('PARAM FISICI OP'!E254="","",IF(AND(L253="nd",'DIMENSIONI OP'!E254="",'PRESTAZIONI OP'!E254=""),'PARAM FISICI OP'!E254,", "&amp;'PARAM FISICI OP'!E254))
&amp;IF(Z253="nd","",IF(AND(L253="nd",'DIMENSIONI OP'!E254="",'PRESTAZIONI OP'!E254="",'PARAM FISICI OP'!E254=""),Z253,", "&amp;Z253)))</f>
        <v>nd</v>
      </c>
      <c r="AB253" s="9" t="s">
        <v>81</v>
      </c>
      <c r="AC253" s="9" t="s">
        <v>81</v>
      </c>
      <c r="AD253" s="9" t="s">
        <v>81</v>
      </c>
      <c r="AE253" s="9" t="s">
        <v>81</v>
      </c>
      <c r="AF253" s="42" t="s">
        <v>81</v>
      </c>
      <c r="AG253" s="42" t="s">
        <v>81</v>
      </c>
      <c r="AH253" s="42" t="s">
        <v>81</v>
      </c>
      <c r="AI253" s="11" t="s">
        <v>81</v>
      </c>
      <c r="AJ253" s="11" t="s">
        <v>81</v>
      </c>
      <c r="AK253" s="11" t="s">
        <v>497</v>
      </c>
      <c r="AL253" s="65" t="s">
        <v>81</v>
      </c>
      <c r="AM253" s="11" t="s">
        <v>81</v>
      </c>
      <c r="AN253" s="24" t="str">
        <f>IFERROR(VLOOKUP($B253,[1]Foglio1!$A$6:$D$44904,4,FALSE),"")</f>
        <v/>
      </c>
      <c r="AO253" s="11" t="s">
        <v>81</v>
      </c>
      <c r="AP253" s="11" t="s">
        <v>81</v>
      </c>
      <c r="AQ253" s="11" t="s">
        <v>81</v>
      </c>
      <c r="AR253" s="11" t="s">
        <v>81</v>
      </c>
    </row>
    <row r="254" spans="1:44" ht="20.100000000000001" customHeight="1" x14ac:dyDescent="0.25">
      <c r="A254" s="43" t="str">
        <f t="shared" si="17"/>
        <v>O_1C.12.040.0010.e</v>
      </c>
      <c r="B254" s="14" t="str">
        <f>IF(ISBLANK(H254),"",IF(H254="LAVORO","",CLASSI!B255))</f>
        <v>1C.12.040.0010.e</v>
      </c>
      <c r="C254" s="14" t="str">
        <f>IF(ISBLANK(H254),"",IF(H254="LAVORO","",VLOOKUP($B254,CLASSI!$B$3:$C$1048576,2,FALSE)))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630 - Di 535</v>
      </c>
      <c r="D254" s="27" t="str">
        <f t="shared" si="18"/>
        <v>CODICE OC</v>
      </c>
      <c r="E254" s="27" t="str">
        <f t="shared" si="19"/>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630 mm, diametro interno 535 mm.
LAVORO: Posa. Escluso: scavo; piano di appoggio; rinfianco; riempimento.
</v>
      </c>
      <c r="F254" s="27" t="str">
        <f t="shared" si="20"/>
        <v>CODICE OP</v>
      </c>
      <c r="G254" s="27" t="str">
        <f t="shared" si="21"/>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630 mm, diametro interno 535 mm.
</v>
      </c>
      <c r="H254" s="9" t="s">
        <v>35</v>
      </c>
      <c r="I254" s="9" t="s">
        <v>163</v>
      </c>
      <c r="J254" s="9" t="s">
        <v>207</v>
      </c>
      <c r="K254" s="64" t="s">
        <v>419</v>
      </c>
      <c r="L254" s="11" t="s">
        <v>81</v>
      </c>
      <c r="M254" s="11" t="s">
        <v>459</v>
      </c>
      <c r="N254" s="11" t="s">
        <v>429</v>
      </c>
      <c r="O254" s="11" t="s">
        <v>81</v>
      </c>
      <c r="P254" s="10" t="str">
        <f>IFERROR(VLOOKUP($B254,[1]Foglio1!$A$6:$D$44904,3,FALSE),"nd")</f>
        <v>m</v>
      </c>
      <c r="Q254" s="9">
        <v>1</v>
      </c>
      <c r="R254" s="11" t="str">
        <f>IF(H254="LAVORO","nd",IF(VLOOKUP(B254,'DIMENSIONI OP'!A:E,4,FALSE)="","nd",VLOOKUP(B254,'DIMENSIONI OP'!A:E,4,FALSE)))</f>
        <v>nd</v>
      </c>
      <c r="S254" s="9" t="str">
        <f>IF(H254="LAVORO","nd",IF(VLOOKUP(B254,'PRESTAZIONI OP'!A:E,4,FALSE)="","nd",VLOOKUP(B254,'PRESTAZIONI OP'!A:E,4,FALSE)))</f>
        <v>nd</v>
      </c>
      <c r="T254" s="9" t="str">
        <f>IF(H254="LAVORO","nd",IF(VLOOKUP(B254,'PARAM FISICI OP'!A:E,4,FALSE)="","nd",VLOOKUP(B254,'PARAM FISICI OP'!A:E,4,FALSE)))</f>
        <v>nd</v>
      </c>
      <c r="U254" s="11" t="s">
        <v>449</v>
      </c>
      <c r="V254" s="11" t="s">
        <v>578</v>
      </c>
      <c r="W254" s="11" t="s">
        <v>466</v>
      </c>
      <c r="X254" s="11" t="s">
        <v>619</v>
      </c>
      <c r="Y254" s="9" t="s">
        <v>81</v>
      </c>
      <c r="Z254" s="9" t="s">
        <v>81</v>
      </c>
      <c r="AA254" s="9" t="str">
        <f>IF(AND(L254="nd",'DIMENSIONI OP'!E255="",'PRESTAZIONI OP'!E255="",'PARAM FISICI OP'!E255="",Z254="nd"),"nd",
IF(L254="nd","",L254)
&amp;IF('DIMENSIONI OP'!E255="","",IF(L254="nd",'DIMENSIONI OP'!E255,", "&amp;'DIMENSIONI OP'!E255))
&amp;IF('PRESTAZIONI OP'!E255="","",IF(AND(L254="nd",'DIMENSIONI OP'!E255=""),'PRESTAZIONI OP'!E255,", "&amp;'PRESTAZIONI OP'!E255))
&amp;IF('PARAM FISICI OP'!E255="","",IF(AND(L254="nd",'DIMENSIONI OP'!E255="",'PRESTAZIONI OP'!E255=""),'PARAM FISICI OP'!E255,", "&amp;'PARAM FISICI OP'!E255))
&amp;IF(Z254="nd","",IF(AND(L254="nd",'DIMENSIONI OP'!E255="",'PRESTAZIONI OP'!E255="",'PARAM FISICI OP'!E255=""),Z254,", "&amp;Z254)))</f>
        <v>nd</v>
      </c>
      <c r="AB254" s="9" t="s">
        <v>81</v>
      </c>
      <c r="AC254" s="9" t="s">
        <v>81</v>
      </c>
      <c r="AD254" s="9" t="s">
        <v>81</v>
      </c>
      <c r="AE254" s="9" t="s">
        <v>81</v>
      </c>
      <c r="AF254" s="42" t="s">
        <v>81</v>
      </c>
      <c r="AG254" s="42" t="s">
        <v>81</v>
      </c>
      <c r="AH254" s="42" t="s">
        <v>81</v>
      </c>
      <c r="AI254" s="11" t="s">
        <v>81</v>
      </c>
      <c r="AJ254" s="11" t="s">
        <v>81</v>
      </c>
      <c r="AK254" s="11" t="s">
        <v>81</v>
      </c>
      <c r="AL254" s="65" t="s">
        <v>81</v>
      </c>
      <c r="AM254" s="11" t="s">
        <v>81</v>
      </c>
      <c r="AN254" s="24">
        <f>IFERROR(VLOOKUP($B254,[1]Foglio1!$A$6:$D$44904,4,FALSE),"")</f>
        <v>114.69</v>
      </c>
      <c r="AO254" s="11" t="s">
        <v>81</v>
      </c>
      <c r="AP254" s="11" t="s">
        <v>81</v>
      </c>
      <c r="AQ254" s="11" t="s">
        <v>81</v>
      </c>
      <c r="AR254" s="11" t="s">
        <v>81</v>
      </c>
    </row>
    <row r="255" spans="1:44" ht="20.100000000000001" customHeight="1" x14ac:dyDescent="0.25">
      <c r="A255" s="43" t="str">
        <f t="shared" si="17"/>
        <v>L_1C.12.040.0010.e</v>
      </c>
      <c r="B255" s="14" t="str">
        <f>IF(ISBLANK(H255),"",IF(H255="LAVORO","",CLASSI!B256))</f>
        <v/>
      </c>
      <c r="C255" s="14" t="str">
        <f>IF(ISBLANK(H255),"",IF(H255="LAVORO","",VLOOKUP($B255,CLASSI!$B$3:$C$1048576,2,FALSE)))</f>
        <v/>
      </c>
      <c r="D255" s="27" t="str">
        <f t="shared" si="18"/>
        <v/>
      </c>
      <c r="E255" s="27" t="str">
        <f t="shared" si="19"/>
        <v/>
      </c>
      <c r="F255" s="27" t="str">
        <f t="shared" si="20"/>
        <v>CODICE LV</v>
      </c>
      <c r="G255" s="27" t="str">
        <f t="shared" si="21"/>
        <v xml:space="preserve">LAVORO: Posa. Escluso: scavo; piano di appoggio; rinfianco; riempimento.
</v>
      </c>
      <c r="H255" s="9" t="s">
        <v>36</v>
      </c>
      <c r="I255" s="9" t="s">
        <v>169</v>
      </c>
      <c r="J255" s="9" t="s">
        <v>221</v>
      </c>
      <c r="K255" s="64" t="s">
        <v>423</v>
      </c>
      <c r="L255" s="11" t="s">
        <v>81</v>
      </c>
      <c r="M255" s="11" t="s">
        <v>81</v>
      </c>
      <c r="N255" s="11" t="s">
        <v>81</v>
      </c>
      <c r="O255" s="11" t="s">
        <v>81</v>
      </c>
      <c r="P255" s="10" t="str">
        <f>IFERROR(VLOOKUP($B255,[1]Foglio1!$A$6:$D$44904,3,FALSE),"nd")</f>
        <v>nd</v>
      </c>
      <c r="Q255" s="9">
        <v>1</v>
      </c>
      <c r="R255" s="11" t="str">
        <f>IF(H255="LAVORO","nd",IF(VLOOKUP(B255,'DIMENSIONI OP'!A:E,4,FALSE)="","nd",VLOOKUP(B255,'DIMENSIONI OP'!A:E,4,FALSE)))</f>
        <v>nd</v>
      </c>
      <c r="S255" s="9" t="str">
        <f>IF(H255="LAVORO","nd",IF(VLOOKUP(B255,'PRESTAZIONI OP'!A:E,4,FALSE)="","nd",VLOOKUP(B255,'PRESTAZIONI OP'!A:E,4,FALSE)))</f>
        <v>nd</v>
      </c>
      <c r="T255" s="9" t="str">
        <f>IF(H255="LAVORO","nd",IF(VLOOKUP(B255,'PARAM FISICI OP'!A:E,4,FALSE)="","nd",VLOOKUP(B255,'PARAM FISICI OP'!A:E,4,FALSE)))</f>
        <v>nd</v>
      </c>
      <c r="U255" s="11" t="s">
        <v>81</v>
      </c>
      <c r="V255" s="11" t="s">
        <v>419</v>
      </c>
      <c r="W255" s="11" t="s">
        <v>81</v>
      </c>
      <c r="X255" s="11" t="s">
        <v>81</v>
      </c>
      <c r="Y255" s="9" t="s">
        <v>81</v>
      </c>
      <c r="Z255" s="9" t="s">
        <v>81</v>
      </c>
      <c r="AA255" s="9" t="str">
        <f>IF(AND(L255="nd",'DIMENSIONI OP'!E256="",'PRESTAZIONI OP'!E256="",'PARAM FISICI OP'!E256="",Z255="nd"),"nd",
IF(L255="nd","",L255)
&amp;IF('DIMENSIONI OP'!E256="","",IF(L255="nd",'DIMENSIONI OP'!E256,", "&amp;'DIMENSIONI OP'!E256))
&amp;IF('PRESTAZIONI OP'!E256="","",IF(AND(L255="nd",'DIMENSIONI OP'!E256=""),'PRESTAZIONI OP'!E256,", "&amp;'PRESTAZIONI OP'!E256))
&amp;IF('PARAM FISICI OP'!E256="","",IF(AND(L255="nd",'DIMENSIONI OP'!E256="",'PRESTAZIONI OP'!E256=""),'PARAM FISICI OP'!E256,", "&amp;'PARAM FISICI OP'!E256))
&amp;IF(Z255="nd","",IF(AND(L255="nd",'DIMENSIONI OP'!E256="",'PRESTAZIONI OP'!E256="",'PARAM FISICI OP'!E256=""),Z255,", "&amp;Z255)))</f>
        <v>nd</v>
      </c>
      <c r="AB255" s="9" t="s">
        <v>81</v>
      </c>
      <c r="AC255" s="9" t="s">
        <v>81</v>
      </c>
      <c r="AD255" s="9" t="s">
        <v>81</v>
      </c>
      <c r="AE255" s="9" t="s">
        <v>81</v>
      </c>
      <c r="AF255" s="42" t="s">
        <v>81</v>
      </c>
      <c r="AG255" s="42" t="s">
        <v>81</v>
      </c>
      <c r="AH255" s="42" t="s">
        <v>81</v>
      </c>
      <c r="AI255" s="11" t="s">
        <v>81</v>
      </c>
      <c r="AJ255" s="11" t="s">
        <v>81</v>
      </c>
      <c r="AK255" s="11" t="s">
        <v>497</v>
      </c>
      <c r="AL255" s="65" t="s">
        <v>81</v>
      </c>
      <c r="AM255" s="11" t="s">
        <v>81</v>
      </c>
      <c r="AN255" s="24" t="str">
        <f>IFERROR(VLOOKUP($B255,[1]Foglio1!$A$6:$D$44904,4,FALSE),"")</f>
        <v/>
      </c>
      <c r="AO255" s="11" t="s">
        <v>81</v>
      </c>
      <c r="AP255" s="11" t="s">
        <v>81</v>
      </c>
      <c r="AQ255" s="11" t="s">
        <v>81</v>
      </c>
      <c r="AR255" s="11" t="s">
        <v>81</v>
      </c>
    </row>
    <row r="256" spans="1:44" ht="20.100000000000001" customHeight="1" x14ac:dyDescent="0.25">
      <c r="A256" s="43" t="str">
        <f t="shared" si="17"/>
        <v>O_1C.12.040.0010.f</v>
      </c>
      <c r="B256" s="14" t="str">
        <f>IF(ISBLANK(H256),"",IF(H256="LAVORO","",CLASSI!B257))</f>
        <v>1C.12.040.0010.f</v>
      </c>
      <c r="C256" s="14" t="str">
        <f>IF(ISBLANK(H256),"",IF(H256="LAVORO","",VLOOKUP($B256,CLASSI!$B$3:$C$1048576,2,FALSE)))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800 - Di 678</v>
      </c>
      <c r="D256" s="27" t="str">
        <f t="shared" si="18"/>
        <v>CODICE OC</v>
      </c>
      <c r="E256" s="27" t="str">
        <f t="shared" si="19"/>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800 mm, diametro interno 678 mm.
LAVORO: Posa. Escluso: scavo; piano di appoggio; rinfianco; riempimento.
</v>
      </c>
      <c r="F256" s="27" t="str">
        <f t="shared" si="20"/>
        <v>CODICE OP</v>
      </c>
      <c r="G256" s="27" t="str">
        <f t="shared" si="21"/>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800 mm, diametro interno 678 mm.
</v>
      </c>
      <c r="H256" s="9" t="s">
        <v>35</v>
      </c>
      <c r="I256" s="9" t="s">
        <v>163</v>
      </c>
      <c r="J256" s="9" t="s">
        <v>207</v>
      </c>
      <c r="K256" s="64" t="s">
        <v>419</v>
      </c>
      <c r="L256" s="11" t="s">
        <v>81</v>
      </c>
      <c r="M256" s="11" t="s">
        <v>459</v>
      </c>
      <c r="N256" s="11" t="s">
        <v>429</v>
      </c>
      <c r="O256" s="11" t="s">
        <v>81</v>
      </c>
      <c r="P256" s="10" t="str">
        <f>IFERROR(VLOOKUP($B256,[1]Foglio1!$A$6:$D$44904,3,FALSE),"nd")</f>
        <v>m</v>
      </c>
      <c r="Q256" s="9">
        <v>1</v>
      </c>
      <c r="R256" s="11" t="str">
        <f>IF(H256="LAVORO","nd",IF(VLOOKUP(B256,'DIMENSIONI OP'!A:E,4,FALSE)="","nd",VLOOKUP(B256,'DIMENSIONI OP'!A:E,4,FALSE)))</f>
        <v>nd</v>
      </c>
      <c r="S256" s="9" t="str">
        <f>IF(H256="LAVORO","nd",IF(VLOOKUP(B256,'PRESTAZIONI OP'!A:E,4,FALSE)="","nd",VLOOKUP(B256,'PRESTAZIONI OP'!A:E,4,FALSE)))</f>
        <v>nd</v>
      </c>
      <c r="T256" s="9" t="str">
        <f>IF(H256="LAVORO","nd",IF(VLOOKUP(B256,'PARAM FISICI OP'!A:E,4,FALSE)="","nd",VLOOKUP(B256,'PARAM FISICI OP'!A:E,4,FALSE)))</f>
        <v>nd</v>
      </c>
      <c r="U256" s="11" t="s">
        <v>449</v>
      </c>
      <c r="V256" s="11" t="s">
        <v>578</v>
      </c>
      <c r="W256" s="11" t="s">
        <v>466</v>
      </c>
      <c r="X256" s="11" t="s">
        <v>620</v>
      </c>
      <c r="Y256" s="9" t="s">
        <v>81</v>
      </c>
      <c r="Z256" s="9" t="s">
        <v>81</v>
      </c>
      <c r="AA256" s="9" t="str">
        <f>IF(AND(L256="nd",'DIMENSIONI OP'!E257="",'PRESTAZIONI OP'!E257="",'PARAM FISICI OP'!E257="",Z256="nd"),"nd",
IF(L256="nd","",L256)
&amp;IF('DIMENSIONI OP'!E257="","",IF(L256="nd",'DIMENSIONI OP'!E257,", "&amp;'DIMENSIONI OP'!E257))
&amp;IF('PRESTAZIONI OP'!E257="","",IF(AND(L256="nd",'DIMENSIONI OP'!E257=""),'PRESTAZIONI OP'!E257,", "&amp;'PRESTAZIONI OP'!E257))
&amp;IF('PARAM FISICI OP'!E257="","",IF(AND(L256="nd",'DIMENSIONI OP'!E257="",'PRESTAZIONI OP'!E257=""),'PARAM FISICI OP'!E257,", "&amp;'PARAM FISICI OP'!E257))
&amp;IF(Z256="nd","",IF(AND(L256="nd",'DIMENSIONI OP'!E257="",'PRESTAZIONI OP'!E257="",'PARAM FISICI OP'!E257=""),Z256,", "&amp;Z256)))</f>
        <v>nd</v>
      </c>
      <c r="AB256" s="9" t="s">
        <v>81</v>
      </c>
      <c r="AC256" s="9" t="s">
        <v>81</v>
      </c>
      <c r="AD256" s="9" t="s">
        <v>81</v>
      </c>
      <c r="AE256" s="9" t="s">
        <v>81</v>
      </c>
      <c r="AF256" s="42" t="s">
        <v>81</v>
      </c>
      <c r="AG256" s="42" t="s">
        <v>81</v>
      </c>
      <c r="AH256" s="42" t="s">
        <v>81</v>
      </c>
      <c r="AI256" s="11" t="s">
        <v>81</v>
      </c>
      <c r="AJ256" s="11" t="s">
        <v>81</v>
      </c>
      <c r="AK256" s="11" t="s">
        <v>81</v>
      </c>
      <c r="AL256" s="65" t="s">
        <v>81</v>
      </c>
      <c r="AM256" s="11" t="s">
        <v>81</v>
      </c>
      <c r="AN256" s="24">
        <f>IFERROR(VLOOKUP($B256,[1]Foglio1!$A$6:$D$44904,4,FALSE),"")</f>
        <v>179.7</v>
      </c>
      <c r="AO256" s="11" t="s">
        <v>81</v>
      </c>
      <c r="AP256" s="11" t="s">
        <v>81</v>
      </c>
      <c r="AQ256" s="11" t="s">
        <v>81</v>
      </c>
      <c r="AR256" s="11" t="s">
        <v>81</v>
      </c>
    </row>
    <row r="257" spans="1:44" ht="20.100000000000001" customHeight="1" x14ac:dyDescent="0.25">
      <c r="A257" s="43" t="str">
        <f t="shared" si="17"/>
        <v>L_1C.12.040.0010.f</v>
      </c>
      <c r="B257" s="14" t="str">
        <f>IF(ISBLANK(H257),"",IF(H257="LAVORO","",CLASSI!B258))</f>
        <v/>
      </c>
      <c r="C257" s="14" t="str">
        <f>IF(ISBLANK(H257),"",IF(H257="LAVORO","",VLOOKUP($B257,CLASSI!$B$3:$C$1048576,2,FALSE)))</f>
        <v/>
      </c>
      <c r="D257" s="27" t="str">
        <f t="shared" si="18"/>
        <v/>
      </c>
      <c r="E257" s="27" t="str">
        <f t="shared" si="19"/>
        <v/>
      </c>
      <c r="F257" s="27" t="str">
        <f t="shared" si="20"/>
        <v>CODICE LV</v>
      </c>
      <c r="G257" s="27" t="str">
        <f t="shared" si="21"/>
        <v xml:space="preserve">LAVORO: Posa. Escluso: scavo; piano di appoggio; rinfianco; riempimento.
</v>
      </c>
      <c r="H257" s="9" t="s">
        <v>36</v>
      </c>
      <c r="I257" s="9" t="s">
        <v>169</v>
      </c>
      <c r="J257" s="9" t="s">
        <v>221</v>
      </c>
      <c r="K257" s="64" t="s">
        <v>423</v>
      </c>
      <c r="L257" s="11" t="s">
        <v>81</v>
      </c>
      <c r="M257" s="11" t="s">
        <v>81</v>
      </c>
      <c r="N257" s="11" t="s">
        <v>81</v>
      </c>
      <c r="O257" s="11" t="s">
        <v>81</v>
      </c>
      <c r="P257" s="10" t="str">
        <f>IFERROR(VLOOKUP($B257,[1]Foglio1!$A$6:$D$44904,3,FALSE),"nd")</f>
        <v>nd</v>
      </c>
      <c r="Q257" s="9">
        <v>1</v>
      </c>
      <c r="R257" s="11" t="str">
        <f>IF(H257="LAVORO","nd",IF(VLOOKUP(B257,'DIMENSIONI OP'!A:E,4,FALSE)="","nd",VLOOKUP(B257,'DIMENSIONI OP'!A:E,4,FALSE)))</f>
        <v>nd</v>
      </c>
      <c r="S257" s="9" t="str">
        <f>IF(H257="LAVORO","nd",IF(VLOOKUP(B257,'PRESTAZIONI OP'!A:E,4,FALSE)="","nd",VLOOKUP(B257,'PRESTAZIONI OP'!A:E,4,FALSE)))</f>
        <v>nd</v>
      </c>
      <c r="T257" s="9" t="str">
        <f>IF(H257="LAVORO","nd",IF(VLOOKUP(B257,'PARAM FISICI OP'!A:E,4,FALSE)="","nd",VLOOKUP(B257,'PARAM FISICI OP'!A:E,4,FALSE)))</f>
        <v>nd</v>
      </c>
      <c r="U257" s="11" t="s">
        <v>81</v>
      </c>
      <c r="V257" s="11" t="s">
        <v>419</v>
      </c>
      <c r="W257" s="11" t="s">
        <v>81</v>
      </c>
      <c r="X257" s="11" t="s">
        <v>81</v>
      </c>
      <c r="Y257" s="9" t="s">
        <v>81</v>
      </c>
      <c r="Z257" s="9" t="s">
        <v>81</v>
      </c>
      <c r="AA257" s="9" t="str">
        <f>IF(AND(L257="nd",'DIMENSIONI OP'!E258="",'PRESTAZIONI OP'!E258="",'PARAM FISICI OP'!E258="",Z257="nd"),"nd",
IF(L257="nd","",L257)
&amp;IF('DIMENSIONI OP'!E258="","",IF(L257="nd",'DIMENSIONI OP'!E258,", "&amp;'DIMENSIONI OP'!E258))
&amp;IF('PRESTAZIONI OP'!E258="","",IF(AND(L257="nd",'DIMENSIONI OP'!E258=""),'PRESTAZIONI OP'!E258,", "&amp;'PRESTAZIONI OP'!E258))
&amp;IF('PARAM FISICI OP'!E258="","",IF(AND(L257="nd",'DIMENSIONI OP'!E258="",'PRESTAZIONI OP'!E258=""),'PARAM FISICI OP'!E258,", "&amp;'PARAM FISICI OP'!E258))
&amp;IF(Z257="nd","",IF(AND(L257="nd",'DIMENSIONI OP'!E258="",'PRESTAZIONI OP'!E258="",'PARAM FISICI OP'!E258=""),Z257,", "&amp;Z257)))</f>
        <v>nd</v>
      </c>
      <c r="AB257" s="9" t="s">
        <v>81</v>
      </c>
      <c r="AC257" s="9" t="s">
        <v>81</v>
      </c>
      <c r="AD257" s="9" t="s">
        <v>81</v>
      </c>
      <c r="AE257" s="9" t="s">
        <v>81</v>
      </c>
      <c r="AF257" s="42" t="s">
        <v>81</v>
      </c>
      <c r="AG257" s="42" t="s">
        <v>81</v>
      </c>
      <c r="AH257" s="42" t="s">
        <v>81</v>
      </c>
      <c r="AI257" s="11" t="s">
        <v>81</v>
      </c>
      <c r="AJ257" s="11" t="s">
        <v>81</v>
      </c>
      <c r="AK257" s="11" t="s">
        <v>497</v>
      </c>
      <c r="AL257" s="65" t="s">
        <v>81</v>
      </c>
      <c r="AM257" s="11" t="s">
        <v>81</v>
      </c>
      <c r="AN257" s="24" t="str">
        <f>IFERROR(VLOOKUP($B257,[1]Foglio1!$A$6:$D$44904,4,FALSE),"")</f>
        <v/>
      </c>
      <c r="AO257" s="11" t="s">
        <v>81</v>
      </c>
      <c r="AP257" s="11" t="s">
        <v>81</v>
      </c>
      <c r="AQ257" s="11" t="s">
        <v>81</v>
      </c>
      <c r="AR257" s="11" t="s">
        <v>81</v>
      </c>
    </row>
    <row r="258" spans="1:44" ht="20.100000000000001" customHeight="1" x14ac:dyDescent="0.25">
      <c r="A258" s="43" t="str">
        <f t="shared" si="17"/>
        <v>O_1C.12.040.0010.g</v>
      </c>
      <c r="B258" s="14" t="str">
        <f>IF(ISBLANK(H258),"",IF(H258="LAVORO","",CLASSI!B259))</f>
        <v>1C.12.040.0010.g</v>
      </c>
      <c r="C258" s="14" t="str">
        <f>IF(ISBLANK(H258),"",IF(H258="LAVORO","",VLOOKUP($B258,CLASSI!$B$3:$C$1048576,2,FALSE)))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1000 - Di 852</v>
      </c>
      <c r="D258" s="27" t="str">
        <f t="shared" si="18"/>
        <v>CODICE OC</v>
      </c>
      <c r="E258" s="27" t="str">
        <f t="shared" si="19"/>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1000 mm, diametro interno 852 mm.
LAVORO: Posa. Escluso: scavo; piano di appoggio; rinfianco; riempimento.
</v>
      </c>
      <c r="F258" s="27" t="str">
        <f t="shared" si="20"/>
        <v>CODICE OP</v>
      </c>
      <c r="G258" s="27" t="str">
        <f t="shared" si="21"/>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1000 mm, diametro interno 852 mm.
</v>
      </c>
      <c r="H258" s="9" t="s">
        <v>35</v>
      </c>
      <c r="I258" s="9" t="s">
        <v>163</v>
      </c>
      <c r="J258" s="9" t="s">
        <v>207</v>
      </c>
      <c r="K258" s="64" t="s">
        <v>419</v>
      </c>
      <c r="L258" s="11" t="s">
        <v>81</v>
      </c>
      <c r="M258" s="11" t="s">
        <v>459</v>
      </c>
      <c r="N258" s="11" t="s">
        <v>429</v>
      </c>
      <c r="O258" s="11" t="s">
        <v>81</v>
      </c>
      <c r="P258" s="10" t="str">
        <f>IFERROR(VLOOKUP($B258,[1]Foglio1!$A$6:$D$44904,3,FALSE),"nd")</f>
        <v>m</v>
      </c>
      <c r="Q258" s="9">
        <v>1</v>
      </c>
      <c r="R258" s="11" t="str">
        <f>IF(H258="LAVORO","nd",IF(VLOOKUP(B258,'DIMENSIONI OP'!A:E,4,FALSE)="","nd",VLOOKUP(B258,'DIMENSIONI OP'!A:E,4,FALSE)))</f>
        <v>nd</v>
      </c>
      <c r="S258" s="9" t="str">
        <f>IF(H258="LAVORO","nd",IF(VLOOKUP(B258,'PRESTAZIONI OP'!A:E,4,FALSE)="","nd",VLOOKUP(B258,'PRESTAZIONI OP'!A:E,4,FALSE)))</f>
        <v>nd</v>
      </c>
      <c r="T258" s="9" t="str">
        <f>IF(H258="LAVORO","nd",IF(VLOOKUP(B258,'PARAM FISICI OP'!A:E,4,FALSE)="","nd",VLOOKUP(B258,'PARAM FISICI OP'!A:E,4,FALSE)))</f>
        <v>nd</v>
      </c>
      <c r="U258" s="11" t="s">
        <v>449</v>
      </c>
      <c r="V258" s="11" t="s">
        <v>578</v>
      </c>
      <c r="W258" s="11" t="s">
        <v>466</v>
      </c>
      <c r="X258" s="11" t="s">
        <v>621</v>
      </c>
      <c r="Y258" s="9" t="s">
        <v>81</v>
      </c>
      <c r="Z258" s="9" t="s">
        <v>81</v>
      </c>
      <c r="AA258" s="9" t="str">
        <f>IF(AND(L258="nd",'DIMENSIONI OP'!E259="",'PRESTAZIONI OP'!E259="",'PARAM FISICI OP'!E259="",Z258="nd"),"nd",
IF(L258="nd","",L258)
&amp;IF('DIMENSIONI OP'!E259="","",IF(L258="nd",'DIMENSIONI OP'!E259,", "&amp;'DIMENSIONI OP'!E259))
&amp;IF('PRESTAZIONI OP'!E259="","",IF(AND(L258="nd",'DIMENSIONI OP'!E259=""),'PRESTAZIONI OP'!E259,", "&amp;'PRESTAZIONI OP'!E259))
&amp;IF('PARAM FISICI OP'!E259="","",IF(AND(L258="nd",'DIMENSIONI OP'!E259="",'PRESTAZIONI OP'!E259=""),'PARAM FISICI OP'!E259,", "&amp;'PARAM FISICI OP'!E259))
&amp;IF(Z258="nd","",IF(AND(L258="nd",'DIMENSIONI OP'!E259="",'PRESTAZIONI OP'!E259="",'PARAM FISICI OP'!E259=""),Z258,", "&amp;Z258)))</f>
        <v>nd</v>
      </c>
      <c r="AB258" s="9" t="s">
        <v>81</v>
      </c>
      <c r="AC258" s="9" t="s">
        <v>81</v>
      </c>
      <c r="AD258" s="9" t="s">
        <v>81</v>
      </c>
      <c r="AE258" s="9" t="s">
        <v>81</v>
      </c>
      <c r="AF258" s="42" t="s">
        <v>81</v>
      </c>
      <c r="AG258" s="42" t="s">
        <v>81</v>
      </c>
      <c r="AH258" s="42" t="s">
        <v>81</v>
      </c>
      <c r="AI258" s="11" t="s">
        <v>81</v>
      </c>
      <c r="AJ258" s="11" t="s">
        <v>81</v>
      </c>
      <c r="AK258" s="11" t="s">
        <v>81</v>
      </c>
      <c r="AL258" s="65" t="s">
        <v>81</v>
      </c>
      <c r="AM258" s="11" t="s">
        <v>81</v>
      </c>
      <c r="AN258" s="24">
        <f>IFERROR(VLOOKUP($B258,[1]Foglio1!$A$6:$D$44904,4,FALSE),"")</f>
        <v>278.70999999999998</v>
      </c>
      <c r="AO258" s="11" t="s">
        <v>81</v>
      </c>
      <c r="AP258" s="11" t="s">
        <v>81</v>
      </c>
      <c r="AQ258" s="11" t="s">
        <v>81</v>
      </c>
      <c r="AR258" s="11" t="s">
        <v>81</v>
      </c>
    </row>
    <row r="259" spans="1:44" ht="20.100000000000001" customHeight="1" x14ac:dyDescent="0.25">
      <c r="A259" s="43" t="str">
        <f t="shared" ref="A259:A322" si="22">MID(H259,1,1)&amp;"_"&amp;IF(H259="OPERA",B259,B258)</f>
        <v>L_1C.12.040.0010.g</v>
      </c>
      <c r="B259" s="14" t="str">
        <f>IF(ISBLANK(H259),"",IF(H259="LAVORO","",CLASSI!B260))</f>
        <v/>
      </c>
      <c r="C259" s="14" t="str">
        <f>IF(ISBLANK(H259),"",IF(H259="LAVORO","",VLOOKUP($B259,CLASSI!$B$3:$C$1048576,2,FALSE)))</f>
        <v/>
      </c>
      <c r="D259" s="27" t="str">
        <f t="shared" si="18"/>
        <v/>
      </c>
      <c r="E259" s="27" t="str">
        <f t="shared" si="19"/>
        <v/>
      </c>
      <c r="F259" s="27" t="str">
        <f t="shared" si="20"/>
        <v>CODICE LV</v>
      </c>
      <c r="G259" s="27" t="str">
        <f t="shared" si="21"/>
        <v xml:space="preserve">LAVORO: Posa. Escluso: scavo; piano di appoggio; rinfianco; riempimento.
</v>
      </c>
      <c r="H259" s="9" t="s">
        <v>36</v>
      </c>
      <c r="I259" s="9" t="s">
        <v>169</v>
      </c>
      <c r="J259" s="9" t="s">
        <v>221</v>
      </c>
      <c r="K259" s="64" t="s">
        <v>423</v>
      </c>
      <c r="L259" s="11" t="s">
        <v>81</v>
      </c>
      <c r="M259" s="11" t="s">
        <v>81</v>
      </c>
      <c r="N259" s="11" t="s">
        <v>81</v>
      </c>
      <c r="O259" s="11" t="s">
        <v>81</v>
      </c>
      <c r="P259" s="10" t="str">
        <f>IFERROR(VLOOKUP($B259,[1]Foglio1!$A$6:$D$44904,3,FALSE),"nd")</f>
        <v>nd</v>
      </c>
      <c r="Q259" s="9">
        <v>1</v>
      </c>
      <c r="R259" s="11" t="str">
        <f>IF(H259="LAVORO","nd",IF(VLOOKUP(B259,'DIMENSIONI OP'!A:E,4,FALSE)="","nd",VLOOKUP(B259,'DIMENSIONI OP'!A:E,4,FALSE)))</f>
        <v>nd</v>
      </c>
      <c r="S259" s="9" t="str">
        <f>IF(H259="LAVORO","nd",IF(VLOOKUP(B259,'PRESTAZIONI OP'!A:E,4,FALSE)="","nd",VLOOKUP(B259,'PRESTAZIONI OP'!A:E,4,FALSE)))</f>
        <v>nd</v>
      </c>
      <c r="T259" s="9" t="str">
        <f>IF(H259="LAVORO","nd",IF(VLOOKUP(B259,'PARAM FISICI OP'!A:E,4,FALSE)="","nd",VLOOKUP(B259,'PARAM FISICI OP'!A:E,4,FALSE)))</f>
        <v>nd</v>
      </c>
      <c r="U259" s="11" t="s">
        <v>81</v>
      </c>
      <c r="V259" s="11" t="s">
        <v>419</v>
      </c>
      <c r="W259" s="11" t="s">
        <v>81</v>
      </c>
      <c r="X259" s="11" t="s">
        <v>81</v>
      </c>
      <c r="Y259" s="9" t="s">
        <v>81</v>
      </c>
      <c r="Z259" s="9" t="s">
        <v>81</v>
      </c>
      <c r="AA259" s="9" t="str">
        <f>IF(AND(L259="nd",'DIMENSIONI OP'!E260="",'PRESTAZIONI OP'!E260="",'PARAM FISICI OP'!E260="",Z259="nd"),"nd",
IF(L259="nd","",L259)
&amp;IF('DIMENSIONI OP'!E260="","",IF(L259="nd",'DIMENSIONI OP'!E260,", "&amp;'DIMENSIONI OP'!E260))
&amp;IF('PRESTAZIONI OP'!E260="","",IF(AND(L259="nd",'DIMENSIONI OP'!E260=""),'PRESTAZIONI OP'!E260,", "&amp;'PRESTAZIONI OP'!E260))
&amp;IF('PARAM FISICI OP'!E260="","",IF(AND(L259="nd",'DIMENSIONI OP'!E260="",'PRESTAZIONI OP'!E260=""),'PARAM FISICI OP'!E260,", "&amp;'PARAM FISICI OP'!E260))
&amp;IF(Z259="nd","",IF(AND(L259="nd",'DIMENSIONI OP'!E260="",'PRESTAZIONI OP'!E260="",'PARAM FISICI OP'!E260=""),Z259,", "&amp;Z259)))</f>
        <v>nd</v>
      </c>
      <c r="AB259" s="9" t="s">
        <v>81</v>
      </c>
      <c r="AC259" s="9" t="s">
        <v>81</v>
      </c>
      <c r="AD259" s="9" t="s">
        <v>81</v>
      </c>
      <c r="AE259" s="9" t="s">
        <v>81</v>
      </c>
      <c r="AF259" s="42" t="s">
        <v>81</v>
      </c>
      <c r="AG259" s="42" t="s">
        <v>81</v>
      </c>
      <c r="AH259" s="42" t="s">
        <v>81</v>
      </c>
      <c r="AI259" s="11" t="s">
        <v>81</v>
      </c>
      <c r="AJ259" s="11" t="s">
        <v>81</v>
      </c>
      <c r="AK259" s="11" t="s">
        <v>497</v>
      </c>
      <c r="AL259" s="65" t="s">
        <v>81</v>
      </c>
      <c r="AM259" s="11" t="s">
        <v>81</v>
      </c>
      <c r="AN259" s="24" t="str">
        <f>IFERROR(VLOOKUP($B259,[1]Foglio1!$A$6:$D$44904,4,FALSE),"")</f>
        <v/>
      </c>
      <c r="AO259" s="11" t="s">
        <v>81</v>
      </c>
      <c r="AP259" s="11" t="s">
        <v>81</v>
      </c>
      <c r="AQ259" s="11" t="s">
        <v>81</v>
      </c>
      <c r="AR259" s="11" t="s">
        <v>81</v>
      </c>
    </row>
    <row r="260" spans="1:44" ht="20.100000000000001" customHeight="1" x14ac:dyDescent="0.25">
      <c r="A260" s="43" t="str">
        <f t="shared" si="22"/>
        <v>O_1C.12.040.0010.h</v>
      </c>
      <c r="B260" s="14" t="str">
        <f>IF(ISBLANK(H260),"",IF(H260="LAVORO","",CLASSI!B261))</f>
        <v>1C.12.040.0010.h</v>
      </c>
      <c r="C260" s="14" t="str">
        <f>IF(ISBLANK(H260),"",IF(H260="LAVORO","",VLOOKUP($B260,CLASSI!$B$3:$C$1048576,2,FALSE)))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1200 - Di 1030</v>
      </c>
      <c r="D260" s="27" t="str">
        <f t="shared" ref="D260:D323" si="23">IF(ISBLANK(H260),"",IF(H260="LAVORO","","CODICE OC"))</f>
        <v>CODICE OC</v>
      </c>
      <c r="E260" s="27" t="str">
        <f t="shared" ref="E260:E323" si="24">IF(ISBLANK(H260),"",
IF($H260="LAVORO","",IF(ISBLANK($H260),"",
_xlfn.CONCAT($H260,": ",
REPLACE(($K260),1,1,UPPER(LEFT($K260,1))),
IF($M260="nd","",IF($M260="generico","",", "&amp;($M260))),
IF($N260="nd","",IF($N260="generico",""," in "&amp;($N260))),
IF($O260="nd","",IF($O260="generico","",", finitura "&amp;($O260))),
IF($U260="nd","",IF($U260="generico","",", funzione "&amp;($U260))),
IF($H260="LAVORO","",IF($V260="nd","",", per "&amp;($V260))),
IF($R260="nd","",IF($R260="generico","","; "&amp;$R260)),
IF($S260="nd","",IF($S260="generico","","; "&amp;$S260)),
IF($T260="nd","",IF($T260="generico","","; "&amp;$T260)),
IF($W260="nd","",IF($W260="generico","","; "&amp;($W260))),
IF($AJ260="nd","",". "&amp;"Incluso: "&amp;($AJ260)),
IF($AK260="nd","",". "&amp;"Escluso: "&amp;($AK260)),
".",
CHAR(10),
IF(AND($X260="nd",$Y260="nd"),"", "COMPONENTI: "&amp;
IF($X260="nd",$Y260&amp;".",
($X260)&amp;IF($Y260="nd",".",(", "&amp;($Y260)&amp;".")))),
CHAR(10),
$H261,": ",
REPLACE(($K261),1,1,UPPER(LEFT($K261,1))),
IF($M261="nd","","in "&amp;($M261)),
IF($AJ261="nd","",". "&amp;"Incluso: "&amp;($AJ261)),
IF($AK261="nd","",". "&amp;"Escluso: "&amp;($AK261)),
".",
CHAR(10),
IF(AND($AL260="nd",$AL261="nd"),"",$AL$1&amp;": "&amp;
IF($AL260="nd","",($AL260))&amp;
IF($AL261="nd",".",IF($AL260="nd",($AL261)&amp;".",", "&amp;($AL261)&amp;".")))))))</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1200 mm, diametro interno 1030 mm.
LAVORO: Posa. Escluso: scavo; piano di appoggio; rinfianco; riempimento.
</v>
      </c>
      <c r="F260" s="27" t="str">
        <f t="shared" ref="F260:F323" si="25">IF(ISBLANK(H260),"",IF(H260="LAVORO","CODICE LV","CODICE OP"))</f>
        <v>CODICE OP</v>
      </c>
      <c r="G260" s="27" t="str">
        <f t="shared" ref="G260:G323" si="26">IF(ISBLANK(H260),"",
IF($H260="LAVORO",
_xlfn.CONCAT($H260,": ",
REPLACE(($K260),1,1,UPPER(LEFT($K260,1))),
IF($M260="nd","",", "&amp;($M260)),
IF($AJ260="nd","",". "&amp;"Incluso: "&amp;($AJ260)),
IF($AK260="nd","",". "&amp;"Escluso: "&amp;($AK260)),
".",
CHAR(10),
IF($AL260="nd","",$AL$1&amp;": "&amp;($AL260)&amp;".")),
_xlfn.CONCAT($H260,": ",
REPLACE(($K260),1,1,UPPER(LEFT($K260,1))),
IF($M260="nd","",IF($M260="generico","",", "&amp;($M260))),
IF($N260="nd","",IF($N260="generico",""," in "&amp;($N260))),
IF($O260="nd","",IF($O260="generico","",", finitura "&amp;($O260))),
IF($U260="nd","",IF($U260="generico","",", funzione "&amp;($U260))),
IF($H260="LAVORO","",IF($V260="nd","",", per "&amp;($V260))),
IF($R260="nd","",IF($R260="generico","","; "&amp;$R260)),
IF($S260="nd","",IF($S260="generico","","; "&amp;$S260)),
IF($T260="nd","",IF($T260="generico","","; "&amp;$T260)),
IF($W260="nd","",IF($W260="generico","","; "&amp;($W260))),
IF($AJ260="nd","",". "&amp;"Incluso: "&amp;($AJ260)),
IF($AK260="nd","",". "&amp;"Escluso: "&amp;($AK260)),
".",
CHAR(10),
IF(AND($X260="nd",$Y260="nd"),"", "COMPONENTI: "&amp;
IF($X260="nd",$Y260&amp;".",
($X260)&amp;IF($Y260="nd",".",(", "&amp;($Y260)&amp;".")))),
CHAR(10),
IF($AL260="nd","",$AL$1&amp;": "&amp;($AL260)&amp;"."))))</f>
        <v xml:space="preserve">OPERA: Tubazioni di scarico, giunti a bicchiere e anello elastomerico in pead, funzione scarico, per condutture non in pressione; corrugate, interrate.
COMPONENTI: tubo corrugato in polietilene alta densità (PEAD) strutturato, a doppia parete, con giunti a bicchiere e guarnizione elastomerica, classe di rigidità anulare SN 4 KN/m², rispondente al pr EN 13476 e con marchio "P" rilasciato da istituto terzo, diametro esterno 1200 mm, diametro interno 1030 mm.
</v>
      </c>
      <c r="H260" s="9" t="s">
        <v>35</v>
      </c>
      <c r="I260" s="9" t="s">
        <v>163</v>
      </c>
      <c r="J260" s="9" t="s">
        <v>207</v>
      </c>
      <c r="K260" s="64" t="s">
        <v>419</v>
      </c>
      <c r="L260" s="11" t="s">
        <v>81</v>
      </c>
      <c r="M260" s="11" t="s">
        <v>459</v>
      </c>
      <c r="N260" s="11" t="s">
        <v>429</v>
      </c>
      <c r="O260" s="11" t="s">
        <v>81</v>
      </c>
      <c r="P260" s="10" t="str">
        <f>IFERROR(VLOOKUP($B260,[1]Foglio1!$A$6:$D$44904,3,FALSE),"nd")</f>
        <v>m</v>
      </c>
      <c r="Q260" s="9">
        <v>1</v>
      </c>
      <c r="R260" s="11" t="str">
        <f>IF(H260="LAVORO","nd",IF(VLOOKUP(B260,'DIMENSIONI OP'!A:E,4,FALSE)="","nd",VLOOKUP(B260,'DIMENSIONI OP'!A:E,4,FALSE)))</f>
        <v>nd</v>
      </c>
      <c r="S260" s="9" t="str">
        <f>IF(H260="LAVORO","nd",IF(VLOOKUP(B260,'PRESTAZIONI OP'!A:E,4,FALSE)="","nd",VLOOKUP(B260,'PRESTAZIONI OP'!A:E,4,FALSE)))</f>
        <v>nd</v>
      </c>
      <c r="T260" s="9" t="str">
        <f>IF(H260="LAVORO","nd",IF(VLOOKUP(B260,'PARAM FISICI OP'!A:E,4,FALSE)="","nd",VLOOKUP(B260,'PARAM FISICI OP'!A:E,4,FALSE)))</f>
        <v>nd</v>
      </c>
      <c r="U260" s="11" t="s">
        <v>449</v>
      </c>
      <c r="V260" s="11" t="s">
        <v>578</v>
      </c>
      <c r="W260" s="11" t="s">
        <v>466</v>
      </c>
      <c r="X260" s="11" t="s">
        <v>622</v>
      </c>
      <c r="Y260" s="9" t="s">
        <v>81</v>
      </c>
      <c r="Z260" s="9" t="s">
        <v>81</v>
      </c>
      <c r="AA260" s="9" t="str">
        <f>IF(AND(L260="nd",'DIMENSIONI OP'!E261="",'PRESTAZIONI OP'!E261="",'PARAM FISICI OP'!E261="",Z260="nd"),"nd",
IF(L260="nd","",L260)
&amp;IF('DIMENSIONI OP'!E261="","",IF(L260="nd",'DIMENSIONI OP'!E261,", "&amp;'DIMENSIONI OP'!E261))
&amp;IF('PRESTAZIONI OP'!E261="","",IF(AND(L260="nd",'DIMENSIONI OP'!E261=""),'PRESTAZIONI OP'!E261,", "&amp;'PRESTAZIONI OP'!E261))
&amp;IF('PARAM FISICI OP'!E261="","",IF(AND(L260="nd",'DIMENSIONI OP'!E261="",'PRESTAZIONI OP'!E261=""),'PARAM FISICI OP'!E261,", "&amp;'PARAM FISICI OP'!E261))
&amp;IF(Z260="nd","",IF(AND(L260="nd",'DIMENSIONI OP'!E261="",'PRESTAZIONI OP'!E261="",'PARAM FISICI OP'!E261=""),Z260,", "&amp;Z260)))</f>
        <v>nd</v>
      </c>
      <c r="AB260" s="9" t="s">
        <v>81</v>
      </c>
      <c r="AC260" s="9" t="s">
        <v>81</v>
      </c>
      <c r="AD260" s="9" t="s">
        <v>81</v>
      </c>
      <c r="AE260" s="9" t="s">
        <v>81</v>
      </c>
      <c r="AF260" s="42" t="s">
        <v>81</v>
      </c>
      <c r="AG260" s="42" t="s">
        <v>81</v>
      </c>
      <c r="AH260" s="42" t="s">
        <v>81</v>
      </c>
      <c r="AI260" s="11" t="s">
        <v>81</v>
      </c>
      <c r="AJ260" s="11" t="s">
        <v>81</v>
      </c>
      <c r="AK260" s="11" t="s">
        <v>81</v>
      </c>
      <c r="AL260" s="65" t="s">
        <v>81</v>
      </c>
      <c r="AM260" s="11" t="s">
        <v>81</v>
      </c>
      <c r="AN260" s="24">
        <f>IFERROR(VLOOKUP($B260,[1]Foglio1!$A$6:$D$44904,4,FALSE),"")</f>
        <v>405.44</v>
      </c>
      <c r="AO260" s="11" t="s">
        <v>81</v>
      </c>
      <c r="AP260" s="11" t="s">
        <v>81</v>
      </c>
      <c r="AQ260" s="11" t="s">
        <v>81</v>
      </c>
      <c r="AR260" s="11" t="s">
        <v>81</v>
      </c>
    </row>
    <row r="261" spans="1:44" ht="20.100000000000001" customHeight="1" x14ac:dyDescent="0.25">
      <c r="A261" s="43" t="str">
        <f t="shared" si="22"/>
        <v>L_1C.12.040.0010.h</v>
      </c>
      <c r="B261" s="14" t="str">
        <f>IF(ISBLANK(H261),"",IF(H261="LAVORO","",CLASSI!B262))</f>
        <v/>
      </c>
      <c r="C261" s="14" t="str">
        <f>IF(ISBLANK(H261),"",IF(H261="LAVORO","",VLOOKUP($B261,CLASSI!$B$3:$C$1048576,2,FALSE)))</f>
        <v/>
      </c>
      <c r="D261" s="27" t="str">
        <f t="shared" si="23"/>
        <v/>
      </c>
      <c r="E261" s="27" t="str">
        <f t="shared" si="24"/>
        <v/>
      </c>
      <c r="F261" s="27" t="str">
        <f t="shared" si="25"/>
        <v>CODICE LV</v>
      </c>
      <c r="G261" s="27" t="str">
        <f t="shared" si="26"/>
        <v xml:space="preserve">LAVORO: Posa. Escluso: scavo; piano di appoggio; rinfianco; riempimento.
</v>
      </c>
      <c r="H261" s="9" t="s">
        <v>36</v>
      </c>
      <c r="I261" s="9" t="s">
        <v>169</v>
      </c>
      <c r="J261" s="9" t="s">
        <v>221</v>
      </c>
      <c r="K261" s="64" t="s">
        <v>423</v>
      </c>
      <c r="L261" s="11" t="s">
        <v>81</v>
      </c>
      <c r="M261" s="11" t="s">
        <v>81</v>
      </c>
      <c r="N261" s="11" t="s">
        <v>81</v>
      </c>
      <c r="O261" s="11" t="s">
        <v>81</v>
      </c>
      <c r="P261" s="10" t="str">
        <f>IFERROR(VLOOKUP($B261,[1]Foglio1!$A$6:$D$44904,3,FALSE),"nd")</f>
        <v>nd</v>
      </c>
      <c r="Q261" s="9">
        <v>1</v>
      </c>
      <c r="R261" s="11" t="str">
        <f>IF(H261="LAVORO","nd",IF(VLOOKUP(B261,'DIMENSIONI OP'!A:E,4,FALSE)="","nd",VLOOKUP(B261,'DIMENSIONI OP'!A:E,4,FALSE)))</f>
        <v>nd</v>
      </c>
      <c r="S261" s="9" t="str">
        <f>IF(H261="LAVORO","nd",IF(VLOOKUP(B261,'PRESTAZIONI OP'!A:E,4,FALSE)="","nd",VLOOKUP(B261,'PRESTAZIONI OP'!A:E,4,FALSE)))</f>
        <v>nd</v>
      </c>
      <c r="T261" s="9" t="str">
        <f>IF(H261="LAVORO","nd",IF(VLOOKUP(B261,'PARAM FISICI OP'!A:E,4,FALSE)="","nd",VLOOKUP(B261,'PARAM FISICI OP'!A:E,4,FALSE)))</f>
        <v>nd</v>
      </c>
      <c r="U261" s="11" t="s">
        <v>81</v>
      </c>
      <c r="V261" s="11" t="s">
        <v>419</v>
      </c>
      <c r="W261" s="11" t="s">
        <v>81</v>
      </c>
      <c r="X261" s="11" t="s">
        <v>81</v>
      </c>
      <c r="Y261" s="9" t="s">
        <v>81</v>
      </c>
      <c r="Z261" s="9" t="s">
        <v>81</v>
      </c>
      <c r="AA261" s="9" t="str">
        <f>IF(AND(L261="nd",'DIMENSIONI OP'!E262="",'PRESTAZIONI OP'!E262="",'PARAM FISICI OP'!E262="",Z261="nd"),"nd",
IF(L261="nd","",L261)
&amp;IF('DIMENSIONI OP'!E262="","",IF(L261="nd",'DIMENSIONI OP'!E262,", "&amp;'DIMENSIONI OP'!E262))
&amp;IF('PRESTAZIONI OP'!E262="","",IF(AND(L261="nd",'DIMENSIONI OP'!E262=""),'PRESTAZIONI OP'!E262,", "&amp;'PRESTAZIONI OP'!E262))
&amp;IF('PARAM FISICI OP'!E262="","",IF(AND(L261="nd",'DIMENSIONI OP'!E262="",'PRESTAZIONI OP'!E262=""),'PARAM FISICI OP'!E262,", "&amp;'PARAM FISICI OP'!E262))
&amp;IF(Z261="nd","",IF(AND(L261="nd",'DIMENSIONI OP'!E262="",'PRESTAZIONI OP'!E262="",'PARAM FISICI OP'!E262=""),Z261,", "&amp;Z261)))</f>
        <v>nd</v>
      </c>
      <c r="AB261" s="9" t="s">
        <v>81</v>
      </c>
      <c r="AC261" s="9" t="s">
        <v>81</v>
      </c>
      <c r="AD261" s="9" t="s">
        <v>81</v>
      </c>
      <c r="AE261" s="9" t="s">
        <v>81</v>
      </c>
      <c r="AF261" s="42" t="s">
        <v>81</v>
      </c>
      <c r="AG261" s="42" t="s">
        <v>81</v>
      </c>
      <c r="AH261" s="42" t="s">
        <v>81</v>
      </c>
      <c r="AI261" s="11" t="s">
        <v>81</v>
      </c>
      <c r="AJ261" s="11" t="s">
        <v>81</v>
      </c>
      <c r="AK261" s="11" t="s">
        <v>497</v>
      </c>
      <c r="AL261" s="65" t="s">
        <v>81</v>
      </c>
      <c r="AM261" s="11" t="s">
        <v>81</v>
      </c>
      <c r="AN261" s="24" t="str">
        <f>IFERROR(VLOOKUP($B261,[1]Foglio1!$A$6:$D$44904,4,FALSE),"")</f>
        <v/>
      </c>
      <c r="AO261" s="11" t="s">
        <v>81</v>
      </c>
      <c r="AP261" s="11" t="s">
        <v>81</v>
      </c>
      <c r="AQ261" s="11" t="s">
        <v>81</v>
      </c>
      <c r="AR261" s="11" t="s">
        <v>81</v>
      </c>
    </row>
    <row r="262" spans="1:44" ht="20.100000000000001" customHeight="1" x14ac:dyDescent="0.25">
      <c r="A262" s="43" t="str">
        <f t="shared" si="22"/>
        <v>O_1C.12.040.0020.a</v>
      </c>
      <c r="B262" s="14" t="str">
        <f>IF(ISBLANK(H262),"",IF(H262="LAVORO","",CLASSI!B263))</f>
        <v>1C.12.040.0020.a</v>
      </c>
      <c r="C262" s="14" t="str">
        <f>IF(ISBLANK(H262),"",IF(H262="LAVORO","",VLOOKUP($B262,CLASSI!$B$3:$C$1048576,2,FALSE)))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250 - Di 218</v>
      </c>
      <c r="D262" s="27" t="str">
        <f t="shared" si="23"/>
        <v>CODICE OC</v>
      </c>
      <c r="E262" s="27" t="str">
        <f t="shared" si="24"/>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250 mm, diametro interno 218 mm.
LAVORO: Posa. Escluso: scavo; piano di appoggio; rinfianco; riempimento.
</v>
      </c>
      <c r="F262" s="27" t="str">
        <f t="shared" si="25"/>
        <v>CODICE OP</v>
      </c>
      <c r="G262" s="27" t="str">
        <f t="shared" si="26"/>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250 mm, diametro interno 218 mm.
</v>
      </c>
      <c r="H262" s="9" t="s">
        <v>35</v>
      </c>
      <c r="I262" s="9" t="s">
        <v>163</v>
      </c>
      <c r="J262" s="9" t="s">
        <v>207</v>
      </c>
      <c r="K262" s="64" t="s">
        <v>419</v>
      </c>
      <c r="L262" s="11" t="s">
        <v>81</v>
      </c>
      <c r="M262" s="11" t="s">
        <v>459</v>
      </c>
      <c r="N262" s="11" t="s">
        <v>429</v>
      </c>
      <c r="O262" s="11" t="s">
        <v>81</v>
      </c>
      <c r="P262" s="10" t="str">
        <f>IFERROR(VLOOKUP($B262,[1]Foglio1!$A$6:$D$44904,3,FALSE),"nd")</f>
        <v>m</v>
      </c>
      <c r="Q262" s="9">
        <v>1</v>
      </c>
      <c r="R262" s="11" t="str">
        <f>IF(H262="LAVORO","nd",IF(VLOOKUP(B262,'DIMENSIONI OP'!A:E,4,FALSE)="","nd",VLOOKUP(B262,'DIMENSIONI OP'!A:E,4,FALSE)))</f>
        <v>nd</v>
      </c>
      <c r="S262" s="9" t="str">
        <f>IF(H262="LAVORO","nd",IF(VLOOKUP(B262,'PRESTAZIONI OP'!A:E,4,FALSE)="","nd",VLOOKUP(B262,'PRESTAZIONI OP'!A:E,4,FALSE)))</f>
        <v>nd</v>
      </c>
      <c r="T262" s="9" t="str">
        <f>IF(H262="LAVORO","nd",IF(VLOOKUP(B262,'PARAM FISICI OP'!A:E,4,FALSE)="","nd",VLOOKUP(B262,'PARAM FISICI OP'!A:E,4,FALSE)))</f>
        <v>nd</v>
      </c>
      <c r="U262" s="11" t="s">
        <v>449</v>
      </c>
      <c r="V262" s="11" t="s">
        <v>578</v>
      </c>
      <c r="W262" s="11" t="s">
        <v>466</v>
      </c>
      <c r="X262" s="11" t="s">
        <v>623</v>
      </c>
      <c r="Y262" s="9" t="s">
        <v>81</v>
      </c>
      <c r="Z262" s="9" t="s">
        <v>81</v>
      </c>
      <c r="AA262" s="9" t="str">
        <f>IF(AND(L262="nd",'DIMENSIONI OP'!E263="",'PRESTAZIONI OP'!E263="",'PARAM FISICI OP'!E263="",Z262="nd"),"nd",
IF(L262="nd","",L262)
&amp;IF('DIMENSIONI OP'!E263="","",IF(L262="nd",'DIMENSIONI OP'!E263,", "&amp;'DIMENSIONI OP'!E263))
&amp;IF('PRESTAZIONI OP'!E263="","",IF(AND(L262="nd",'DIMENSIONI OP'!E263=""),'PRESTAZIONI OP'!E263,", "&amp;'PRESTAZIONI OP'!E263))
&amp;IF('PARAM FISICI OP'!E263="","",IF(AND(L262="nd",'DIMENSIONI OP'!E263="",'PRESTAZIONI OP'!E263=""),'PARAM FISICI OP'!E263,", "&amp;'PARAM FISICI OP'!E263))
&amp;IF(Z262="nd","",IF(AND(L262="nd",'DIMENSIONI OP'!E263="",'PRESTAZIONI OP'!E263="",'PARAM FISICI OP'!E263=""),Z262,", "&amp;Z262)))</f>
        <v>nd</v>
      </c>
      <c r="AB262" s="9" t="s">
        <v>81</v>
      </c>
      <c r="AC262" s="9" t="s">
        <v>81</v>
      </c>
      <c r="AD262" s="9" t="s">
        <v>81</v>
      </c>
      <c r="AE262" s="9" t="s">
        <v>81</v>
      </c>
      <c r="AF262" s="42" t="s">
        <v>81</v>
      </c>
      <c r="AG262" s="42" t="s">
        <v>81</v>
      </c>
      <c r="AH262" s="42" t="s">
        <v>81</v>
      </c>
      <c r="AI262" s="11" t="s">
        <v>81</v>
      </c>
      <c r="AJ262" s="11" t="s">
        <v>81</v>
      </c>
      <c r="AK262" s="11" t="s">
        <v>81</v>
      </c>
      <c r="AL262" s="65" t="s">
        <v>81</v>
      </c>
      <c r="AM262" s="11" t="s">
        <v>81</v>
      </c>
      <c r="AN262" s="24">
        <f>IFERROR(VLOOKUP($B262,[1]Foglio1!$A$6:$D$44904,4,FALSE),"")</f>
        <v>27.38</v>
      </c>
      <c r="AO262" s="11" t="s">
        <v>81</v>
      </c>
      <c r="AP262" s="11" t="s">
        <v>81</v>
      </c>
      <c r="AQ262" s="11" t="s">
        <v>81</v>
      </c>
      <c r="AR262" s="11" t="s">
        <v>81</v>
      </c>
    </row>
    <row r="263" spans="1:44" ht="20.100000000000001" customHeight="1" x14ac:dyDescent="0.25">
      <c r="A263" s="43" t="str">
        <f t="shared" si="22"/>
        <v>L_1C.12.040.0020.a</v>
      </c>
      <c r="B263" s="14" t="str">
        <f>IF(ISBLANK(H263),"",IF(H263="LAVORO","",CLASSI!B264))</f>
        <v/>
      </c>
      <c r="C263" s="14" t="str">
        <f>IF(ISBLANK(H263),"",IF(H263="LAVORO","",VLOOKUP($B263,CLASSI!$B$3:$C$1048576,2,FALSE)))</f>
        <v/>
      </c>
      <c r="D263" s="27" t="str">
        <f t="shared" si="23"/>
        <v/>
      </c>
      <c r="E263" s="27" t="str">
        <f t="shared" si="24"/>
        <v/>
      </c>
      <c r="F263" s="27" t="str">
        <f t="shared" si="25"/>
        <v>CODICE LV</v>
      </c>
      <c r="G263" s="27" t="str">
        <f t="shared" si="26"/>
        <v xml:space="preserve">LAVORO: Posa. Escluso: scavo; piano di appoggio; rinfianco; riempimento.
</v>
      </c>
      <c r="H263" s="9" t="s">
        <v>36</v>
      </c>
      <c r="I263" s="9" t="s">
        <v>169</v>
      </c>
      <c r="J263" s="9" t="s">
        <v>221</v>
      </c>
      <c r="K263" s="64" t="s">
        <v>423</v>
      </c>
      <c r="L263" s="11" t="s">
        <v>81</v>
      </c>
      <c r="M263" s="11" t="s">
        <v>81</v>
      </c>
      <c r="N263" s="11" t="s">
        <v>81</v>
      </c>
      <c r="O263" s="11" t="s">
        <v>81</v>
      </c>
      <c r="P263" s="10" t="str">
        <f>IFERROR(VLOOKUP($B263,[1]Foglio1!$A$6:$D$44904,3,FALSE),"nd")</f>
        <v>nd</v>
      </c>
      <c r="Q263" s="9">
        <v>1</v>
      </c>
      <c r="R263" s="11" t="str">
        <f>IF(H263="LAVORO","nd",IF(VLOOKUP(B263,'DIMENSIONI OP'!A:E,4,FALSE)="","nd",VLOOKUP(B263,'DIMENSIONI OP'!A:E,4,FALSE)))</f>
        <v>nd</v>
      </c>
      <c r="S263" s="9" t="str">
        <f>IF(H263="LAVORO","nd",IF(VLOOKUP(B263,'PRESTAZIONI OP'!A:E,4,FALSE)="","nd",VLOOKUP(B263,'PRESTAZIONI OP'!A:E,4,FALSE)))</f>
        <v>nd</v>
      </c>
      <c r="T263" s="9" t="str">
        <f>IF(H263="LAVORO","nd",IF(VLOOKUP(B263,'PARAM FISICI OP'!A:E,4,FALSE)="","nd",VLOOKUP(B263,'PARAM FISICI OP'!A:E,4,FALSE)))</f>
        <v>nd</v>
      </c>
      <c r="U263" s="11" t="s">
        <v>81</v>
      </c>
      <c r="V263" s="11" t="s">
        <v>419</v>
      </c>
      <c r="W263" s="11" t="s">
        <v>81</v>
      </c>
      <c r="X263" s="11" t="s">
        <v>81</v>
      </c>
      <c r="Y263" s="9" t="s">
        <v>81</v>
      </c>
      <c r="Z263" s="9" t="s">
        <v>81</v>
      </c>
      <c r="AA263" s="9" t="str">
        <f>IF(AND(L263="nd",'DIMENSIONI OP'!E264="",'PRESTAZIONI OP'!E264="",'PARAM FISICI OP'!E264="",Z263="nd"),"nd",
IF(L263="nd","",L263)
&amp;IF('DIMENSIONI OP'!E264="","",IF(L263="nd",'DIMENSIONI OP'!E264,", "&amp;'DIMENSIONI OP'!E264))
&amp;IF('PRESTAZIONI OP'!E264="","",IF(AND(L263="nd",'DIMENSIONI OP'!E264=""),'PRESTAZIONI OP'!E264,", "&amp;'PRESTAZIONI OP'!E264))
&amp;IF('PARAM FISICI OP'!E264="","",IF(AND(L263="nd",'DIMENSIONI OP'!E264="",'PRESTAZIONI OP'!E264=""),'PARAM FISICI OP'!E264,", "&amp;'PARAM FISICI OP'!E264))
&amp;IF(Z263="nd","",IF(AND(L263="nd",'DIMENSIONI OP'!E264="",'PRESTAZIONI OP'!E264="",'PARAM FISICI OP'!E264=""),Z263,", "&amp;Z263)))</f>
        <v>nd</v>
      </c>
      <c r="AB263" s="9" t="s">
        <v>81</v>
      </c>
      <c r="AC263" s="9" t="s">
        <v>81</v>
      </c>
      <c r="AD263" s="9" t="s">
        <v>81</v>
      </c>
      <c r="AE263" s="9" t="s">
        <v>81</v>
      </c>
      <c r="AF263" s="42" t="s">
        <v>81</v>
      </c>
      <c r="AG263" s="42" t="s">
        <v>81</v>
      </c>
      <c r="AH263" s="42" t="s">
        <v>81</v>
      </c>
      <c r="AI263" s="11" t="s">
        <v>81</v>
      </c>
      <c r="AJ263" s="11" t="s">
        <v>81</v>
      </c>
      <c r="AK263" s="11" t="s">
        <v>497</v>
      </c>
      <c r="AL263" s="65" t="s">
        <v>81</v>
      </c>
      <c r="AM263" s="11" t="s">
        <v>81</v>
      </c>
      <c r="AN263" s="24" t="str">
        <f>IFERROR(VLOOKUP($B263,[1]Foglio1!$A$6:$D$44904,4,FALSE),"")</f>
        <v/>
      </c>
      <c r="AO263" s="11" t="s">
        <v>81</v>
      </c>
      <c r="AP263" s="11" t="s">
        <v>81</v>
      </c>
      <c r="AQ263" s="11" t="s">
        <v>81</v>
      </c>
      <c r="AR263" s="11" t="s">
        <v>81</v>
      </c>
    </row>
    <row r="264" spans="1:44" ht="20.100000000000001" customHeight="1" x14ac:dyDescent="0.25">
      <c r="A264" s="43" t="str">
        <f t="shared" si="22"/>
        <v>O_1C.12.040.0020.b</v>
      </c>
      <c r="B264" s="14" t="str">
        <f>IF(ISBLANK(H264),"",IF(H264="LAVORO","",CLASSI!B265))</f>
        <v>1C.12.040.0020.b</v>
      </c>
      <c r="C264" s="14" t="str">
        <f>IF(ISBLANK(H264),"",IF(H264="LAVORO","",VLOOKUP($B264,CLASSI!$B$3:$C$1048576,2,FALSE)))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315 - Di 272</v>
      </c>
      <c r="D264" s="27" t="str">
        <f t="shared" si="23"/>
        <v>CODICE OC</v>
      </c>
      <c r="E264" s="27" t="str">
        <f t="shared" si="24"/>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315 mm, diametro interno 272 mm.
LAVORO: Posa. Escluso: scavo; piano di appoggio; rinfianco; riempimento.
</v>
      </c>
      <c r="F264" s="27" t="str">
        <f t="shared" si="25"/>
        <v>CODICE OP</v>
      </c>
      <c r="G264" s="27" t="str">
        <f t="shared" si="26"/>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315 mm, diametro interno 272 mm.
</v>
      </c>
      <c r="H264" s="9" t="s">
        <v>35</v>
      </c>
      <c r="I264" s="9" t="s">
        <v>163</v>
      </c>
      <c r="J264" s="9" t="s">
        <v>207</v>
      </c>
      <c r="K264" s="64" t="s">
        <v>419</v>
      </c>
      <c r="L264" s="11" t="s">
        <v>81</v>
      </c>
      <c r="M264" s="11" t="s">
        <v>459</v>
      </c>
      <c r="N264" s="11" t="s">
        <v>429</v>
      </c>
      <c r="O264" s="11" t="s">
        <v>81</v>
      </c>
      <c r="P264" s="10" t="str">
        <f>IFERROR(VLOOKUP($B264,[1]Foglio1!$A$6:$D$44904,3,FALSE),"nd")</f>
        <v>m</v>
      </c>
      <c r="Q264" s="9">
        <v>1</v>
      </c>
      <c r="R264" s="11" t="str">
        <f>IF(H264="LAVORO","nd",IF(VLOOKUP(B264,'DIMENSIONI OP'!A:E,4,FALSE)="","nd",VLOOKUP(B264,'DIMENSIONI OP'!A:E,4,FALSE)))</f>
        <v>nd</v>
      </c>
      <c r="S264" s="9" t="str">
        <f>IF(H264="LAVORO","nd",IF(VLOOKUP(B264,'PRESTAZIONI OP'!A:E,4,FALSE)="","nd",VLOOKUP(B264,'PRESTAZIONI OP'!A:E,4,FALSE)))</f>
        <v>nd</v>
      </c>
      <c r="T264" s="9" t="str">
        <f>IF(H264="LAVORO","nd",IF(VLOOKUP(B264,'PARAM FISICI OP'!A:E,4,FALSE)="","nd",VLOOKUP(B264,'PARAM FISICI OP'!A:E,4,FALSE)))</f>
        <v>nd</v>
      </c>
      <c r="U264" s="11" t="s">
        <v>449</v>
      </c>
      <c r="V264" s="11" t="s">
        <v>578</v>
      </c>
      <c r="W264" s="11" t="s">
        <v>466</v>
      </c>
      <c r="X264" s="11" t="s">
        <v>624</v>
      </c>
      <c r="Y264" s="9" t="s">
        <v>81</v>
      </c>
      <c r="Z264" s="9" t="s">
        <v>81</v>
      </c>
      <c r="AA264" s="9" t="str">
        <f>IF(AND(L264="nd",'DIMENSIONI OP'!E265="",'PRESTAZIONI OP'!E265="",'PARAM FISICI OP'!E265="",Z264="nd"),"nd",
IF(L264="nd","",L264)
&amp;IF('DIMENSIONI OP'!E265="","",IF(L264="nd",'DIMENSIONI OP'!E265,", "&amp;'DIMENSIONI OP'!E265))
&amp;IF('PRESTAZIONI OP'!E265="","",IF(AND(L264="nd",'DIMENSIONI OP'!E265=""),'PRESTAZIONI OP'!E265,", "&amp;'PRESTAZIONI OP'!E265))
&amp;IF('PARAM FISICI OP'!E265="","",IF(AND(L264="nd",'DIMENSIONI OP'!E265="",'PRESTAZIONI OP'!E265=""),'PARAM FISICI OP'!E265,", "&amp;'PARAM FISICI OP'!E265))
&amp;IF(Z264="nd","",IF(AND(L264="nd",'DIMENSIONI OP'!E265="",'PRESTAZIONI OP'!E265="",'PARAM FISICI OP'!E265=""),Z264,", "&amp;Z264)))</f>
        <v>nd</v>
      </c>
      <c r="AB264" s="9" t="s">
        <v>81</v>
      </c>
      <c r="AC264" s="9" t="s">
        <v>81</v>
      </c>
      <c r="AD264" s="9" t="s">
        <v>81</v>
      </c>
      <c r="AE264" s="9" t="s">
        <v>81</v>
      </c>
      <c r="AF264" s="42" t="s">
        <v>81</v>
      </c>
      <c r="AG264" s="42" t="s">
        <v>81</v>
      </c>
      <c r="AH264" s="42" t="s">
        <v>81</v>
      </c>
      <c r="AI264" s="11" t="s">
        <v>81</v>
      </c>
      <c r="AJ264" s="11" t="s">
        <v>81</v>
      </c>
      <c r="AK264" s="11" t="s">
        <v>81</v>
      </c>
      <c r="AL264" s="65" t="s">
        <v>81</v>
      </c>
      <c r="AM264" s="11" t="s">
        <v>81</v>
      </c>
      <c r="AN264" s="24">
        <f>IFERROR(VLOOKUP($B264,[1]Foglio1!$A$6:$D$44904,4,FALSE),"")</f>
        <v>46.22</v>
      </c>
      <c r="AO264" s="11" t="s">
        <v>81</v>
      </c>
      <c r="AP264" s="11" t="s">
        <v>81</v>
      </c>
      <c r="AQ264" s="11" t="s">
        <v>81</v>
      </c>
      <c r="AR264" s="11" t="s">
        <v>81</v>
      </c>
    </row>
    <row r="265" spans="1:44" ht="20.100000000000001" customHeight="1" x14ac:dyDescent="0.25">
      <c r="A265" s="43" t="str">
        <f t="shared" si="22"/>
        <v>L_1C.12.040.0020.b</v>
      </c>
      <c r="B265" s="14" t="str">
        <f>IF(ISBLANK(H265),"",IF(H265="LAVORO","",CLASSI!B266))</f>
        <v/>
      </c>
      <c r="C265" s="14" t="str">
        <f>IF(ISBLANK(H265),"",IF(H265="LAVORO","",VLOOKUP($B265,CLASSI!$B$3:$C$1048576,2,FALSE)))</f>
        <v/>
      </c>
      <c r="D265" s="27" t="str">
        <f t="shared" si="23"/>
        <v/>
      </c>
      <c r="E265" s="27" t="str">
        <f t="shared" si="24"/>
        <v/>
      </c>
      <c r="F265" s="27" t="str">
        <f t="shared" si="25"/>
        <v>CODICE LV</v>
      </c>
      <c r="G265" s="27" t="str">
        <f t="shared" si="26"/>
        <v xml:space="preserve">LAVORO: Posa. Escluso: scavo; piano di appoggio; rinfianco; riempimento.
</v>
      </c>
      <c r="H265" s="9" t="s">
        <v>36</v>
      </c>
      <c r="I265" s="9" t="s">
        <v>169</v>
      </c>
      <c r="J265" s="9" t="s">
        <v>221</v>
      </c>
      <c r="K265" s="64" t="s">
        <v>423</v>
      </c>
      <c r="L265" s="11" t="s">
        <v>81</v>
      </c>
      <c r="M265" s="11" t="s">
        <v>81</v>
      </c>
      <c r="N265" s="11" t="s">
        <v>81</v>
      </c>
      <c r="O265" s="11" t="s">
        <v>81</v>
      </c>
      <c r="P265" s="10" t="str">
        <f>IFERROR(VLOOKUP($B265,[1]Foglio1!$A$6:$D$44904,3,FALSE),"nd")</f>
        <v>nd</v>
      </c>
      <c r="Q265" s="9">
        <v>1</v>
      </c>
      <c r="R265" s="11" t="str">
        <f>IF(H265="LAVORO","nd",IF(VLOOKUP(B265,'DIMENSIONI OP'!A:E,4,FALSE)="","nd",VLOOKUP(B265,'DIMENSIONI OP'!A:E,4,FALSE)))</f>
        <v>nd</v>
      </c>
      <c r="S265" s="9" t="str">
        <f>IF(H265="LAVORO","nd",IF(VLOOKUP(B265,'PRESTAZIONI OP'!A:E,4,FALSE)="","nd",VLOOKUP(B265,'PRESTAZIONI OP'!A:E,4,FALSE)))</f>
        <v>nd</v>
      </c>
      <c r="T265" s="9" t="str">
        <f>IF(H265="LAVORO","nd",IF(VLOOKUP(B265,'PARAM FISICI OP'!A:E,4,FALSE)="","nd",VLOOKUP(B265,'PARAM FISICI OP'!A:E,4,FALSE)))</f>
        <v>nd</v>
      </c>
      <c r="U265" s="11" t="s">
        <v>81</v>
      </c>
      <c r="V265" s="11" t="s">
        <v>419</v>
      </c>
      <c r="W265" s="11" t="s">
        <v>81</v>
      </c>
      <c r="X265" s="11" t="s">
        <v>81</v>
      </c>
      <c r="Y265" s="9" t="s">
        <v>81</v>
      </c>
      <c r="Z265" s="9" t="s">
        <v>81</v>
      </c>
      <c r="AA265" s="9" t="str">
        <f>IF(AND(L265="nd",'DIMENSIONI OP'!E266="",'PRESTAZIONI OP'!E266="",'PARAM FISICI OP'!E266="",Z265="nd"),"nd",
IF(L265="nd","",L265)
&amp;IF('DIMENSIONI OP'!E266="","",IF(L265="nd",'DIMENSIONI OP'!E266,", "&amp;'DIMENSIONI OP'!E266))
&amp;IF('PRESTAZIONI OP'!E266="","",IF(AND(L265="nd",'DIMENSIONI OP'!E266=""),'PRESTAZIONI OP'!E266,", "&amp;'PRESTAZIONI OP'!E266))
&amp;IF('PARAM FISICI OP'!E266="","",IF(AND(L265="nd",'DIMENSIONI OP'!E266="",'PRESTAZIONI OP'!E266=""),'PARAM FISICI OP'!E266,", "&amp;'PARAM FISICI OP'!E266))
&amp;IF(Z265="nd","",IF(AND(L265="nd",'DIMENSIONI OP'!E266="",'PRESTAZIONI OP'!E266="",'PARAM FISICI OP'!E266=""),Z265,", "&amp;Z265)))</f>
        <v>nd</v>
      </c>
      <c r="AB265" s="9" t="s">
        <v>81</v>
      </c>
      <c r="AC265" s="9" t="s">
        <v>81</v>
      </c>
      <c r="AD265" s="9" t="s">
        <v>81</v>
      </c>
      <c r="AE265" s="9" t="s">
        <v>81</v>
      </c>
      <c r="AF265" s="42" t="s">
        <v>81</v>
      </c>
      <c r="AG265" s="42" t="s">
        <v>81</v>
      </c>
      <c r="AH265" s="42" t="s">
        <v>81</v>
      </c>
      <c r="AI265" s="11" t="s">
        <v>81</v>
      </c>
      <c r="AJ265" s="11" t="s">
        <v>81</v>
      </c>
      <c r="AK265" s="11" t="s">
        <v>497</v>
      </c>
      <c r="AL265" s="65" t="s">
        <v>81</v>
      </c>
      <c r="AM265" s="11" t="s">
        <v>81</v>
      </c>
      <c r="AN265" s="24" t="str">
        <f>IFERROR(VLOOKUP($B265,[1]Foglio1!$A$6:$D$44904,4,FALSE),"")</f>
        <v/>
      </c>
      <c r="AO265" s="11" t="s">
        <v>81</v>
      </c>
      <c r="AP265" s="11" t="s">
        <v>81</v>
      </c>
      <c r="AQ265" s="11" t="s">
        <v>81</v>
      </c>
      <c r="AR265" s="11" t="s">
        <v>81</v>
      </c>
    </row>
    <row r="266" spans="1:44" ht="20.100000000000001" customHeight="1" x14ac:dyDescent="0.25">
      <c r="A266" s="43" t="str">
        <f t="shared" si="22"/>
        <v>O_1C.12.040.0020.c</v>
      </c>
      <c r="B266" s="14" t="str">
        <f>IF(ISBLANK(H266),"",IF(H266="LAVORO","",CLASSI!B267))</f>
        <v>1C.12.040.0020.c</v>
      </c>
      <c r="C266" s="14" t="str">
        <f>IF(ISBLANK(H266),"",IF(H266="LAVORO","",VLOOKUP($B266,CLASSI!$B$3:$C$1048576,2,FALSE)))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400 - Di 347</v>
      </c>
      <c r="D266" s="27" t="str">
        <f t="shared" si="23"/>
        <v>CODICE OC</v>
      </c>
      <c r="E266" s="27" t="str">
        <f t="shared" si="24"/>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400 mm, diametro interno 347 mm.
LAVORO: Posa. Escluso: scavo; piano di appoggio; rinfianco; riempimento.
</v>
      </c>
      <c r="F266" s="27" t="str">
        <f t="shared" si="25"/>
        <v>CODICE OP</v>
      </c>
      <c r="G266" s="27" t="str">
        <f t="shared" si="26"/>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400 mm, diametro interno 347 mm.
</v>
      </c>
      <c r="H266" s="9" t="s">
        <v>35</v>
      </c>
      <c r="I266" s="9" t="s">
        <v>163</v>
      </c>
      <c r="J266" s="9" t="s">
        <v>207</v>
      </c>
      <c r="K266" s="64" t="s">
        <v>419</v>
      </c>
      <c r="L266" s="11" t="s">
        <v>81</v>
      </c>
      <c r="M266" s="11" t="s">
        <v>459</v>
      </c>
      <c r="N266" s="11" t="s">
        <v>429</v>
      </c>
      <c r="O266" s="11" t="s">
        <v>81</v>
      </c>
      <c r="P266" s="10" t="str">
        <f>IFERROR(VLOOKUP($B266,[1]Foglio1!$A$6:$D$44904,3,FALSE),"nd")</f>
        <v>m</v>
      </c>
      <c r="Q266" s="9">
        <v>1</v>
      </c>
      <c r="R266" s="11" t="str">
        <f>IF(H266="LAVORO","nd",IF(VLOOKUP(B266,'DIMENSIONI OP'!A:E,4,FALSE)="","nd",VLOOKUP(B266,'DIMENSIONI OP'!A:E,4,FALSE)))</f>
        <v>nd</v>
      </c>
      <c r="S266" s="9" t="str">
        <f>IF(H266="LAVORO","nd",IF(VLOOKUP(B266,'PRESTAZIONI OP'!A:E,4,FALSE)="","nd",VLOOKUP(B266,'PRESTAZIONI OP'!A:E,4,FALSE)))</f>
        <v>nd</v>
      </c>
      <c r="T266" s="9" t="str">
        <f>IF(H266="LAVORO","nd",IF(VLOOKUP(B266,'PARAM FISICI OP'!A:E,4,FALSE)="","nd",VLOOKUP(B266,'PARAM FISICI OP'!A:E,4,FALSE)))</f>
        <v>nd</v>
      </c>
      <c r="U266" s="11" t="s">
        <v>449</v>
      </c>
      <c r="V266" s="11" t="s">
        <v>578</v>
      </c>
      <c r="W266" s="11" t="s">
        <v>466</v>
      </c>
      <c r="X266" s="11" t="s">
        <v>625</v>
      </c>
      <c r="Y266" s="9" t="s">
        <v>81</v>
      </c>
      <c r="Z266" s="9" t="s">
        <v>81</v>
      </c>
      <c r="AA266" s="9" t="str">
        <f>IF(AND(L266="nd",'DIMENSIONI OP'!E267="",'PRESTAZIONI OP'!E267="",'PARAM FISICI OP'!E267="",Z266="nd"),"nd",
IF(L266="nd","",L266)
&amp;IF('DIMENSIONI OP'!E267="","",IF(L266="nd",'DIMENSIONI OP'!E267,", "&amp;'DIMENSIONI OP'!E267))
&amp;IF('PRESTAZIONI OP'!E267="","",IF(AND(L266="nd",'DIMENSIONI OP'!E267=""),'PRESTAZIONI OP'!E267,", "&amp;'PRESTAZIONI OP'!E267))
&amp;IF('PARAM FISICI OP'!E267="","",IF(AND(L266="nd",'DIMENSIONI OP'!E267="",'PRESTAZIONI OP'!E267=""),'PARAM FISICI OP'!E267,", "&amp;'PARAM FISICI OP'!E267))
&amp;IF(Z266="nd","",IF(AND(L266="nd",'DIMENSIONI OP'!E267="",'PRESTAZIONI OP'!E267="",'PARAM FISICI OP'!E267=""),Z266,", "&amp;Z266)))</f>
        <v>nd</v>
      </c>
      <c r="AB266" s="9" t="s">
        <v>81</v>
      </c>
      <c r="AC266" s="9" t="s">
        <v>81</v>
      </c>
      <c r="AD266" s="9" t="s">
        <v>81</v>
      </c>
      <c r="AE266" s="9" t="s">
        <v>81</v>
      </c>
      <c r="AF266" s="42" t="s">
        <v>81</v>
      </c>
      <c r="AG266" s="42" t="s">
        <v>81</v>
      </c>
      <c r="AH266" s="42" t="s">
        <v>81</v>
      </c>
      <c r="AI266" s="11" t="s">
        <v>81</v>
      </c>
      <c r="AJ266" s="11" t="s">
        <v>81</v>
      </c>
      <c r="AK266" s="11" t="s">
        <v>81</v>
      </c>
      <c r="AL266" s="65" t="s">
        <v>81</v>
      </c>
      <c r="AM266" s="11" t="s">
        <v>81</v>
      </c>
      <c r="AN266" s="24">
        <f>IFERROR(VLOOKUP($B266,[1]Foglio1!$A$6:$D$44904,4,FALSE),"")</f>
        <v>63.68</v>
      </c>
      <c r="AO266" s="11" t="s">
        <v>81</v>
      </c>
      <c r="AP266" s="11" t="s">
        <v>81</v>
      </c>
      <c r="AQ266" s="11" t="s">
        <v>81</v>
      </c>
      <c r="AR266" s="11" t="s">
        <v>81</v>
      </c>
    </row>
    <row r="267" spans="1:44" ht="20.100000000000001" customHeight="1" x14ac:dyDescent="0.25">
      <c r="A267" s="43" t="str">
        <f t="shared" si="22"/>
        <v>L_1C.12.040.0020.c</v>
      </c>
      <c r="B267" s="14" t="str">
        <f>IF(ISBLANK(H267),"",IF(H267="LAVORO","",CLASSI!B268))</f>
        <v/>
      </c>
      <c r="C267" s="14" t="str">
        <f>IF(ISBLANK(H267),"",IF(H267="LAVORO","",VLOOKUP($B267,CLASSI!$B$3:$C$1048576,2,FALSE)))</f>
        <v/>
      </c>
      <c r="D267" s="27" t="str">
        <f t="shared" si="23"/>
        <v/>
      </c>
      <c r="E267" s="27" t="str">
        <f t="shared" si="24"/>
        <v/>
      </c>
      <c r="F267" s="27" t="str">
        <f t="shared" si="25"/>
        <v>CODICE LV</v>
      </c>
      <c r="G267" s="27" t="str">
        <f t="shared" si="26"/>
        <v xml:space="preserve">LAVORO: Posa. Escluso: scavo; piano di appoggio; rinfianco; riempimento.
</v>
      </c>
      <c r="H267" s="9" t="s">
        <v>36</v>
      </c>
      <c r="I267" s="9" t="s">
        <v>169</v>
      </c>
      <c r="J267" s="9" t="s">
        <v>221</v>
      </c>
      <c r="K267" s="64" t="s">
        <v>423</v>
      </c>
      <c r="L267" s="11" t="s">
        <v>81</v>
      </c>
      <c r="M267" s="11" t="s">
        <v>81</v>
      </c>
      <c r="N267" s="11" t="s">
        <v>81</v>
      </c>
      <c r="O267" s="11" t="s">
        <v>81</v>
      </c>
      <c r="P267" s="10" t="str">
        <f>IFERROR(VLOOKUP($B267,[1]Foglio1!$A$6:$D$44904,3,FALSE),"nd")</f>
        <v>nd</v>
      </c>
      <c r="Q267" s="9">
        <v>1</v>
      </c>
      <c r="R267" s="11" t="str">
        <f>IF(H267="LAVORO","nd",IF(VLOOKUP(B267,'DIMENSIONI OP'!A:E,4,FALSE)="","nd",VLOOKUP(B267,'DIMENSIONI OP'!A:E,4,FALSE)))</f>
        <v>nd</v>
      </c>
      <c r="S267" s="9" t="str">
        <f>IF(H267="LAVORO","nd",IF(VLOOKUP(B267,'PRESTAZIONI OP'!A:E,4,FALSE)="","nd",VLOOKUP(B267,'PRESTAZIONI OP'!A:E,4,FALSE)))</f>
        <v>nd</v>
      </c>
      <c r="T267" s="9" t="str">
        <f>IF(H267="LAVORO","nd",IF(VLOOKUP(B267,'PARAM FISICI OP'!A:E,4,FALSE)="","nd",VLOOKUP(B267,'PARAM FISICI OP'!A:E,4,FALSE)))</f>
        <v>nd</v>
      </c>
      <c r="U267" s="11" t="s">
        <v>81</v>
      </c>
      <c r="V267" s="11" t="s">
        <v>419</v>
      </c>
      <c r="W267" s="11" t="s">
        <v>81</v>
      </c>
      <c r="X267" s="11" t="s">
        <v>81</v>
      </c>
      <c r="Y267" s="9" t="s">
        <v>81</v>
      </c>
      <c r="Z267" s="9" t="s">
        <v>81</v>
      </c>
      <c r="AA267" s="9" t="str">
        <f>IF(AND(L267="nd",'DIMENSIONI OP'!E268="",'PRESTAZIONI OP'!E268="",'PARAM FISICI OP'!E268="",Z267="nd"),"nd",
IF(L267="nd","",L267)
&amp;IF('DIMENSIONI OP'!E268="","",IF(L267="nd",'DIMENSIONI OP'!E268,", "&amp;'DIMENSIONI OP'!E268))
&amp;IF('PRESTAZIONI OP'!E268="","",IF(AND(L267="nd",'DIMENSIONI OP'!E268=""),'PRESTAZIONI OP'!E268,", "&amp;'PRESTAZIONI OP'!E268))
&amp;IF('PARAM FISICI OP'!E268="","",IF(AND(L267="nd",'DIMENSIONI OP'!E268="",'PRESTAZIONI OP'!E268=""),'PARAM FISICI OP'!E268,", "&amp;'PARAM FISICI OP'!E268))
&amp;IF(Z267="nd","",IF(AND(L267="nd",'DIMENSIONI OP'!E268="",'PRESTAZIONI OP'!E268="",'PARAM FISICI OP'!E268=""),Z267,", "&amp;Z267)))</f>
        <v>nd</v>
      </c>
      <c r="AB267" s="9" t="s">
        <v>81</v>
      </c>
      <c r="AC267" s="9" t="s">
        <v>81</v>
      </c>
      <c r="AD267" s="9" t="s">
        <v>81</v>
      </c>
      <c r="AE267" s="9" t="s">
        <v>81</v>
      </c>
      <c r="AF267" s="42" t="s">
        <v>81</v>
      </c>
      <c r="AG267" s="42" t="s">
        <v>81</v>
      </c>
      <c r="AH267" s="42" t="s">
        <v>81</v>
      </c>
      <c r="AI267" s="11" t="s">
        <v>81</v>
      </c>
      <c r="AJ267" s="11" t="s">
        <v>81</v>
      </c>
      <c r="AK267" s="11" t="s">
        <v>497</v>
      </c>
      <c r="AL267" s="65" t="s">
        <v>81</v>
      </c>
      <c r="AM267" s="11" t="s">
        <v>81</v>
      </c>
      <c r="AN267" s="24" t="str">
        <f>IFERROR(VLOOKUP($B267,[1]Foglio1!$A$6:$D$44904,4,FALSE),"")</f>
        <v/>
      </c>
      <c r="AO267" s="11" t="s">
        <v>81</v>
      </c>
      <c r="AP267" s="11" t="s">
        <v>81</v>
      </c>
      <c r="AQ267" s="11" t="s">
        <v>81</v>
      </c>
      <c r="AR267" s="11" t="s">
        <v>81</v>
      </c>
    </row>
    <row r="268" spans="1:44" ht="20.100000000000001" customHeight="1" x14ac:dyDescent="0.25">
      <c r="A268" s="43" t="str">
        <f t="shared" si="22"/>
        <v>O_1C.12.040.0020.d</v>
      </c>
      <c r="B268" s="14" t="str">
        <f>IF(ISBLANK(H268),"",IF(H268="LAVORO","",CLASSI!B269))</f>
        <v>1C.12.040.0020.d</v>
      </c>
      <c r="C268" s="14" t="str">
        <f>IF(ISBLANK(H268),"",IF(H268="LAVORO","",VLOOKUP($B268,CLASSI!$B$3:$C$1048576,2,FALSE)))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500 - Di 433</v>
      </c>
      <c r="D268" s="27" t="str">
        <f t="shared" si="23"/>
        <v>CODICE OC</v>
      </c>
      <c r="E268" s="27" t="str">
        <f t="shared" si="24"/>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500 mm, diametro interno 433 mm.
LAVORO: Posa. Escluso: scavo; piano di appoggio; rinfianco; riempimento.
</v>
      </c>
      <c r="F268" s="27" t="str">
        <f t="shared" si="25"/>
        <v>CODICE OP</v>
      </c>
      <c r="G268" s="27" t="str">
        <f t="shared" si="26"/>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500 mm, diametro interno 433 mm.
</v>
      </c>
      <c r="H268" s="9" t="s">
        <v>35</v>
      </c>
      <c r="I268" s="9" t="s">
        <v>163</v>
      </c>
      <c r="J268" s="9" t="s">
        <v>207</v>
      </c>
      <c r="K268" s="64" t="s">
        <v>419</v>
      </c>
      <c r="L268" s="11" t="s">
        <v>81</v>
      </c>
      <c r="M268" s="11" t="s">
        <v>459</v>
      </c>
      <c r="N268" s="11" t="s">
        <v>429</v>
      </c>
      <c r="O268" s="11" t="s">
        <v>81</v>
      </c>
      <c r="P268" s="10" t="str">
        <f>IFERROR(VLOOKUP($B268,[1]Foglio1!$A$6:$D$44904,3,FALSE),"nd")</f>
        <v>m</v>
      </c>
      <c r="Q268" s="9">
        <v>1</v>
      </c>
      <c r="R268" s="11" t="str">
        <f>IF(H268="LAVORO","nd",IF(VLOOKUP(B268,'DIMENSIONI OP'!A:E,4,FALSE)="","nd",VLOOKUP(B268,'DIMENSIONI OP'!A:E,4,FALSE)))</f>
        <v>nd</v>
      </c>
      <c r="S268" s="9" t="str">
        <f>IF(H268="LAVORO","nd",IF(VLOOKUP(B268,'PRESTAZIONI OP'!A:E,4,FALSE)="","nd",VLOOKUP(B268,'PRESTAZIONI OP'!A:E,4,FALSE)))</f>
        <v>nd</v>
      </c>
      <c r="T268" s="9" t="str">
        <f>IF(H268="LAVORO","nd",IF(VLOOKUP(B268,'PARAM FISICI OP'!A:E,4,FALSE)="","nd",VLOOKUP(B268,'PARAM FISICI OP'!A:E,4,FALSE)))</f>
        <v>nd</v>
      </c>
      <c r="U268" s="11" t="s">
        <v>449</v>
      </c>
      <c r="V268" s="11" t="s">
        <v>578</v>
      </c>
      <c r="W268" s="11" t="s">
        <v>466</v>
      </c>
      <c r="X268" s="11" t="s">
        <v>626</v>
      </c>
      <c r="Y268" s="9" t="s">
        <v>81</v>
      </c>
      <c r="Z268" s="9" t="s">
        <v>81</v>
      </c>
      <c r="AA268" s="9" t="str">
        <f>IF(AND(L268="nd",'DIMENSIONI OP'!E269="",'PRESTAZIONI OP'!E269="",'PARAM FISICI OP'!E269="",Z268="nd"),"nd",
IF(L268="nd","",L268)
&amp;IF('DIMENSIONI OP'!E269="","",IF(L268="nd",'DIMENSIONI OP'!E269,", "&amp;'DIMENSIONI OP'!E269))
&amp;IF('PRESTAZIONI OP'!E269="","",IF(AND(L268="nd",'DIMENSIONI OP'!E269=""),'PRESTAZIONI OP'!E269,", "&amp;'PRESTAZIONI OP'!E269))
&amp;IF('PARAM FISICI OP'!E269="","",IF(AND(L268="nd",'DIMENSIONI OP'!E269="",'PRESTAZIONI OP'!E269=""),'PARAM FISICI OP'!E269,", "&amp;'PARAM FISICI OP'!E269))
&amp;IF(Z268="nd","",IF(AND(L268="nd",'DIMENSIONI OP'!E269="",'PRESTAZIONI OP'!E269="",'PARAM FISICI OP'!E269=""),Z268,", "&amp;Z268)))</f>
        <v>nd</v>
      </c>
      <c r="AB268" s="9" t="s">
        <v>81</v>
      </c>
      <c r="AC268" s="9" t="s">
        <v>81</v>
      </c>
      <c r="AD268" s="9" t="s">
        <v>81</v>
      </c>
      <c r="AE268" s="9" t="s">
        <v>81</v>
      </c>
      <c r="AF268" s="42" t="s">
        <v>81</v>
      </c>
      <c r="AG268" s="42" t="s">
        <v>81</v>
      </c>
      <c r="AH268" s="42" t="s">
        <v>81</v>
      </c>
      <c r="AI268" s="11" t="s">
        <v>81</v>
      </c>
      <c r="AJ268" s="11" t="s">
        <v>81</v>
      </c>
      <c r="AK268" s="11" t="s">
        <v>81</v>
      </c>
      <c r="AL268" s="65" t="s">
        <v>81</v>
      </c>
      <c r="AM268" s="11" t="s">
        <v>81</v>
      </c>
      <c r="AN268" s="24">
        <f>IFERROR(VLOOKUP($B268,[1]Foglio1!$A$6:$D$44904,4,FALSE),"")</f>
        <v>95.24</v>
      </c>
      <c r="AO268" s="11" t="s">
        <v>81</v>
      </c>
      <c r="AP268" s="11" t="s">
        <v>81</v>
      </c>
      <c r="AQ268" s="11" t="s">
        <v>81</v>
      </c>
      <c r="AR268" s="11" t="s">
        <v>81</v>
      </c>
    </row>
    <row r="269" spans="1:44" ht="20.100000000000001" customHeight="1" x14ac:dyDescent="0.25">
      <c r="A269" s="43" t="str">
        <f t="shared" si="22"/>
        <v>L_1C.12.040.0020.d</v>
      </c>
      <c r="B269" s="14" t="str">
        <f>IF(ISBLANK(H269),"",IF(H269="LAVORO","",CLASSI!B270))</f>
        <v/>
      </c>
      <c r="C269" s="14" t="str">
        <f>IF(ISBLANK(H269),"",IF(H269="LAVORO","",VLOOKUP($B269,CLASSI!$B$3:$C$1048576,2,FALSE)))</f>
        <v/>
      </c>
      <c r="D269" s="27" t="str">
        <f t="shared" si="23"/>
        <v/>
      </c>
      <c r="E269" s="27" t="str">
        <f t="shared" si="24"/>
        <v/>
      </c>
      <c r="F269" s="27" t="str">
        <f t="shared" si="25"/>
        <v>CODICE LV</v>
      </c>
      <c r="G269" s="27" t="str">
        <f t="shared" si="26"/>
        <v xml:space="preserve">LAVORO: Posa. Escluso: scavo; piano di appoggio; rinfianco; riempimento.
</v>
      </c>
      <c r="H269" s="9" t="s">
        <v>36</v>
      </c>
      <c r="I269" s="9" t="s">
        <v>169</v>
      </c>
      <c r="J269" s="9" t="s">
        <v>221</v>
      </c>
      <c r="K269" s="64" t="s">
        <v>423</v>
      </c>
      <c r="L269" s="11" t="s">
        <v>81</v>
      </c>
      <c r="M269" s="11" t="s">
        <v>81</v>
      </c>
      <c r="N269" s="11" t="s">
        <v>81</v>
      </c>
      <c r="O269" s="11" t="s">
        <v>81</v>
      </c>
      <c r="P269" s="10" t="str">
        <f>IFERROR(VLOOKUP($B269,[1]Foglio1!$A$6:$D$44904,3,FALSE),"nd")</f>
        <v>nd</v>
      </c>
      <c r="Q269" s="9">
        <v>1</v>
      </c>
      <c r="R269" s="11" t="str">
        <f>IF(H269="LAVORO","nd",IF(VLOOKUP(B269,'DIMENSIONI OP'!A:E,4,FALSE)="","nd",VLOOKUP(B269,'DIMENSIONI OP'!A:E,4,FALSE)))</f>
        <v>nd</v>
      </c>
      <c r="S269" s="9" t="str">
        <f>IF(H269="LAVORO","nd",IF(VLOOKUP(B269,'PRESTAZIONI OP'!A:E,4,FALSE)="","nd",VLOOKUP(B269,'PRESTAZIONI OP'!A:E,4,FALSE)))</f>
        <v>nd</v>
      </c>
      <c r="T269" s="9" t="str">
        <f>IF(H269="LAVORO","nd",IF(VLOOKUP(B269,'PARAM FISICI OP'!A:E,4,FALSE)="","nd",VLOOKUP(B269,'PARAM FISICI OP'!A:E,4,FALSE)))</f>
        <v>nd</v>
      </c>
      <c r="U269" s="11" t="s">
        <v>81</v>
      </c>
      <c r="V269" s="11" t="s">
        <v>419</v>
      </c>
      <c r="W269" s="11" t="s">
        <v>81</v>
      </c>
      <c r="X269" s="11" t="s">
        <v>81</v>
      </c>
      <c r="Y269" s="9" t="s">
        <v>81</v>
      </c>
      <c r="Z269" s="9" t="s">
        <v>81</v>
      </c>
      <c r="AA269" s="9" t="str">
        <f>IF(AND(L269="nd",'DIMENSIONI OP'!E270="",'PRESTAZIONI OP'!E270="",'PARAM FISICI OP'!E270="",Z269="nd"),"nd",
IF(L269="nd","",L269)
&amp;IF('DIMENSIONI OP'!E270="","",IF(L269="nd",'DIMENSIONI OP'!E270,", "&amp;'DIMENSIONI OP'!E270))
&amp;IF('PRESTAZIONI OP'!E270="","",IF(AND(L269="nd",'DIMENSIONI OP'!E270=""),'PRESTAZIONI OP'!E270,", "&amp;'PRESTAZIONI OP'!E270))
&amp;IF('PARAM FISICI OP'!E270="","",IF(AND(L269="nd",'DIMENSIONI OP'!E270="",'PRESTAZIONI OP'!E270=""),'PARAM FISICI OP'!E270,", "&amp;'PARAM FISICI OP'!E270))
&amp;IF(Z269="nd","",IF(AND(L269="nd",'DIMENSIONI OP'!E270="",'PRESTAZIONI OP'!E270="",'PARAM FISICI OP'!E270=""),Z269,", "&amp;Z269)))</f>
        <v>nd</v>
      </c>
      <c r="AB269" s="9" t="s">
        <v>81</v>
      </c>
      <c r="AC269" s="9" t="s">
        <v>81</v>
      </c>
      <c r="AD269" s="9" t="s">
        <v>81</v>
      </c>
      <c r="AE269" s="9" t="s">
        <v>81</v>
      </c>
      <c r="AF269" s="42" t="s">
        <v>81</v>
      </c>
      <c r="AG269" s="42" t="s">
        <v>81</v>
      </c>
      <c r="AH269" s="42" t="s">
        <v>81</v>
      </c>
      <c r="AI269" s="11" t="s">
        <v>81</v>
      </c>
      <c r="AJ269" s="11" t="s">
        <v>81</v>
      </c>
      <c r="AK269" s="11" t="s">
        <v>497</v>
      </c>
      <c r="AL269" s="65" t="s">
        <v>81</v>
      </c>
      <c r="AM269" s="11" t="s">
        <v>81</v>
      </c>
      <c r="AN269" s="24" t="str">
        <f>IFERROR(VLOOKUP($B269,[1]Foglio1!$A$6:$D$44904,4,FALSE),"")</f>
        <v/>
      </c>
      <c r="AO269" s="11" t="s">
        <v>81</v>
      </c>
      <c r="AP269" s="11" t="s">
        <v>81</v>
      </c>
      <c r="AQ269" s="11" t="s">
        <v>81</v>
      </c>
      <c r="AR269" s="11" t="s">
        <v>81</v>
      </c>
    </row>
    <row r="270" spans="1:44" ht="20.100000000000001" customHeight="1" x14ac:dyDescent="0.25">
      <c r="A270" s="43" t="str">
        <f t="shared" si="22"/>
        <v>O_1C.12.040.0020.e</v>
      </c>
      <c r="B270" s="14" t="str">
        <f>IF(ISBLANK(H270),"",IF(H270="LAVORO","",CLASSI!B271))</f>
        <v>1C.12.040.0020.e</v>
      </c>
      <c r="C270" s="14" t="str">
        <f>IF(ISBLANK(H270),"",IF(H270="LAVORO","",VLOOKUP($B270,CLASSI!$B$3:$C$1048576,2,FALSE)))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630 - Di 535</v>
      </c>
      <c r="D270" s="27" t="str">
        <f t="shared" si="23"/>
        <v>CODICE OC</v>
      </c>
      <c r="E270" s="27" t="str">
        <f t="shared" si="24"/>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630 mm, diametro interno 535 mm.
LAVORO: Posa. Escluso: scavo; piano di appoggio; rinfianco; riempimento.
</v>
      </c>
      <c r="F270" s="27" t="str">
        <f t="shared" si="25"/>
        <v>CODICE OP</v>
      </c>
      <c r="G270" s="27" t="str">
        <f t="shared" si="26"/>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630 mm, diametro interno 535 mm.
</v>
      </c>
      <c r="H270" s="9" t="s">
        <v>35</v>
      </c>
      <c r="I270" s="9" t="s">
        <v>163</v>
      </c>
      <c r="J270" s="9" t="s">
        <v>207</v>
      </c>
      <c r="K270" s="64" t="s">
        <v>419</v>
      </c>
      <c r="L270" s="11" t="s">
        <v>81</v>
      </c>
      <c r="M270" s="11" t="s">
        <v>459</v>
      </c>
      <c r="N270" s="11" t="s">
        <v>429</v>
      </c>
      <c r="O270" s="11" t="s">
        <v>81</v>
      </c>
      <c r="P270" s="10" t="str">
        <f>IFERROR(VLOOKUP($B270,[1]Foglio1!$A$6:$D$44904,3,FALSE),"nd")</f>
        <v>m</v>
      </c>
      <c r="Q270" s="9">
        <v>1</v>
      </c>
      <c r="R270" s="11" t="str">
        <f>IF(H270="LAVORO","nd",IF(VLOOKUP(B270,'DIMENSIONI OP'!A:E,4,FALSE)="","nd",VLOOKUP(B270,'DIMENSIONI OP'!A:E,4,FALSE)))</f>
        <v>nd</v>
      </c>
      <c r="S270" s="9" t="str">
        <f>IF(H270="LAVORO","nd",IF(VLOOKUP(B270,'PRESTAZIONI OP'!A:E,4,FALSE)="","nd",VLOOKUP(B270,'PRESTAZIONI OP'!A:E,4,FALSE)))</f>
        <v>nd</v>
      </c>
      <c r="T270" s="9" t="str">
        <f>IF(H270="LAVORO","nd",IF(VLOOKUP(B270,'PARAM FISICI OP'!A:E,4,FALSE)="","nd",VLOOKUP(B270,'PARAM FISICI OP'!A:E,4,FALSE)))</f>
        <v>nd</v>
      </c>
      <c r="U270" s="11" t="s">
        <v>449</v>
      </c>
      <c r="V270" s="11" t="s">
        <v>578</v>
      </c>
      <c r="W270" s="11" t="s">
        <v>466</v>
      </c>
      <c r="X270" s="11" t="s">
        <v>627</v>
      </c>
      <c r="Y270" s="9" t="s">
        <v>81</v>
      </c>
      <c r="Z270" s="9" t="s">
        <v>81</v>
      </c>
      <c r="AA270" s="9" t="str">
        <f>IF(AND(L270="nd",'DIMENSIONI OP'!E271="",'PRESTAZIONI OP'!E271="",'PARAM FISICI OP'!E271="",Z270="nd"),"nd",
IF(L270="nd","",L270)
&amp;IF('DIMENSIONI OP'!E271="","",IF(L270="nd",'DIMENSIONI OP'!E271,", "&amp;'DIMENSIONI OP'!E271))
&amp;IF('PRESTAZIONI OP'!E271="","",IF(AND(L270="nd",'DIMENSIONI OP'!E271=""),'PRESTAZIONI OP'!E271,", "&amp;'PRESTAZIONI OP'!E271))
&amp;IF('PARAM FISICI OP'!E271="","",IF(AND(L270="nd",'DIMENSIONI OP'!E271="",'PRESTAZIONI OP'!E271=""),'PARAM FISICI OP'!E271,", "&amp;'PARAM FISICI OP'!E271))
&amp;IF(Z270="nd","",IF(AND(L270="nd",'DIMENSIONI OP'!E271="",'PRESTAZIONI OP'!E271="",'PARAM FISICI OP'!E271=""),Z270,", "&amp;Z270)))</f>
        <v>nd</v>
      </c>
      <c r="AB270" s="9" t="s">
        <v>81</v>
      </c>
      <c r="AC270" s="9" t="s">
        <v>81</v>
      </c>
      <c r="AD270" s="9" t="s">
        <v>81</v>
      </c>
      <c r="AE270" s="9" t="s">
        <v>81</v>
      </c>
      <c r="AF270" s="42" t="s">
        <v>81</v>
      </c>
      <c r="AG270" s="42" t="s">
        <v>81</v>
      </c>
      <c r="AH270" s="42" t="s">
        <v>81</v>
      </c>
      <c r="AI270" s="11" t="s">
        <v>81</v>
      </c>
      <c r="AJ270" s="11" t="s">
        <v>81</v>
      </c>
      <c r="AK270" s="11" t="s">
        <v>81</v>
      </c>
      <c r="AL270" s="65" t="s">
        <v>81</v>
      </c>
      <c r="AM270" s="11" t="s">
        <v>81</v>
      </c>
      <c r="AN270" s="24">
        <f>IFERROR(VLOOKUP($B270,[1]Foglio1!$A$6:$D$44904,4,FALSE),"")</f>
        <v>113.5</v>
      </c>
      <c r="AO270" s="11" t="s">
        <v>81</v>
      </c>
      <c r="AP270" s="11" t="s">
        <v>81</v>
      </c>
      <c r="AQ270" s="11" t="s">
        <v>81</v>
      </c>
      <c r="AR270" s="11" t="s">
        <v>81</v>
      </c>
    </row>
    <row r="271" spans="1:44" ht="20.100000000000001" customHeight="1" x14ac:dyDescent="0.25">
      <c r="A271" s="43" t="str">
        <f t="shared" si="22"/>
        <v>L_1C.12.040.0020.e</v>
      </c>
      <c r="B271" s="14" t="str">
        <f>IF(ISBLANK(H271),"",IF(H271="LAVORO","",CLASSI!B272))</f>
        <v/>
      </c>
      <c r="C271" s="14" t="str">
        <f>IF(ISBLANK(H271),"",IF(H271="LAVORO","",VLOOKUP($B271,CLASSI!$B$3:$C$1048576,2,FALSE)))</f>
        <v/>
      </c>
      <c r="D271" s="27" t="str">
        <f t="shared" si="23"/>
        <v/>
      </c>
      <c r="E271" s="27" t="str">
        <f t="shared" si="24"/>
        <v/>
      </c>
      <c r="F271" s="27" t="str">
        <f t="shared" si="25"/>
        <v>CODICE LV</v>
      </c>
      <c r="G271" s="27" t="str">
        <f t="shared" si="26"/>
        <v xml:space="preserve">LAVORO: Posa. Escluso: scavo; piano di appoggio; rinfianco; riempimento.
</v>
      </c>
      <c r="H271" s="9" t="s">
        <v>36</v>
      </c>
      <c r="I271" s="9" t="s">
        <v>169</v>
      </c>
      <c r="J271" s="9" t="s">
        <v>221</v>
      </c>
      <c r="K271" s="64" t="s">
        <v>423</v>
      </c>
      <c r="L271" s="11" t="s">
        <v>81</v>
      </c>
      <c r="M271" s="11" t="s">
        <v>81</v>
      </c>
      <c r="N271" s="11" t="s">
        <v>81</v>
      </c>
      <c r="O271" s="11" t="s">
        <v>81</v>
      </c>
      <c r="P271" s="10" t="str">
        <f>IFERROR(VLOOKUP($B271,[1]Foglio1!$A$6:$D$44904,3,FALSE),"nd")</f>
        <v>nd</v>
      </c>
      <c r="Q271" s="9">
        <v>1</v>
      </c>
      <c r="R271" s="11" t="str">
        <f>IF(H271="LAVORO","nd",IF(VLOOKUP(B271,'DIMENSIONI OP'!A:E,4,FALSE)="","nd",VLOOKUP(B271,'DIMENSIONI OP'!A:E,4,FALSE)))</f>
        <v>nd</v>
      </c>
      <c r="S271" s="9" t="str">
        <f>IF(H271="LAVORO","nd",IF(VLOOKUP(B271,'PRESTAZIONI OP'!A:E,4,FALSE)="","nd",VLOOKUP(B271,'PRESTAZIONI OP'!A:E,4,FALSE)))</f>
        <v>nd</v>
      </c>
      <c r="T271" s="9" t="str">
        <f>IF(H271="LAVORO","nd",IF(VLOOKUP(B271,'PARAM FISICI OP'!A:E,4,FALSE)="","nd",VLOOKUP(B271,'PARAM FISICI OP'!A:E,4,FALSE)))</f>
        <v>nd</v>
      </c>
      <c r="U271" s="11" t="s">
        <v>81</v>
      </c>
      <c r="V271" s="11" t="s">
        <v>419</v>
      </c>
      <c r="W271" s="11" t="s">
        <v>81</v>
      </c>
      <c r="X271" s="11" t="s">
        <v>81</v>
      </c>
      <c r="Y271" s="9" t="s">
        <v>81</v>
      </c>
      <c r="Z271" s="9" t="s">
        <v>81</v>
      </c>
      <c r="AA271" s="9" t="str">
        <f>IF(AND(L271="nd",'DIMENSIONI OP'!E272="",'PRESTAZIONI OP'!E272="",'PARAM FISICI OP'!E272="",Z271="nd"),"nd",
IF(L271="nd","",L271)
&amp;IF('DIMENSIONI OP'!E272="","",IF(L271="nd",'DIMENSIONI OP'!E272,", "&amp;'DIMENSIONI OP'!E272))
&amp;IF('PRESTAZIONI OP'!E272="","",IF(AND(L271="nd",'DIMENSIONI OP'!E272=""),'PRESTAZIONI OP'!E272,", "&amp;'PRESTAZIONI OP'!E272))
&amp;IF('PARAM FISICI OP'!E272="","",IF(AND(L271="nd",'DIMENSIONI OP'!E272="",'PRESTAZIONI OP'!E272=""),'PARAM FISICI OP'!E272,", "&amp;'PARAM FISICI OP'!E272))
&amp;IF(Z271="nd","",IF(AND(L271="nd",'DIMENSIONI OP'!E272="",'PRESTAZIONI OP'!E272="",'PARAM FISICI OP'!E272=""),Z271,", "&amp;Z271)))</f>
        <v>nd</v>
      </c>
      <c r="AB271" s="9" t="s">
        <v>81</v>
      </c>
      <c r="AC271" s="9" t="s">
        <v>81</v>
      </c>
      <c r="AD271" s="9" t="s">
        <v>81</v>
      </c>
      <c r="AE271" s="9" t="s">
        <v>81</v>
      </c>
      <c r="AF271" s="42" t="s">
        <v>81</v>
      </c>
      <c r="AG271" s="42" t="s">
        <v>81</v>
      </c>
      <c r="AH271" s="42" t="s">
        <v>81</v>
      </c>
      <c r="AI271" s="11" t="s">
        <v>81</v>
      </c>
      <c r="AJ271" s="11" t="s">
        <v>81</v>
      </c>
      <c r="AK271" s="11" t="s">
        <v>497</v>
      </c>
      <c r="AL271" s="65" t="s">
        <v>81</v>
      </c>
      <c r="AM271" s="11" t="s">
        <v>81</v>
      </c>
      <c r="AN271" s="24" t="str">
        <f>IFERROR(VLOOKUP($B271,[1]Foglio1!$A$6:$D$44904,4,FALSE),"")</f>
        <v/>
      </c>
      <c r="AO271" s="11" t="s">
        <v>81</v>
      </c>
      <c r="AP271" s="11" t="s">
        <v>81</v>
      </c>
      <c r="AQ271" s="11" t="s">
        <v>81</v>
      </c>
      <c r="AR271" s="11" t="s">
        <v>81</v>
      </c>
    </row>
    <row r="272" spans="1:44" ht="20.100000000000001" customHeight="1" x14ac:dyDescent="0.25">
      <c r="A272" s="43" t="str">
        <f t="shared" si="22"/>
        <v>O_1C.12.040.0020.f</v>
      </c>
      <c r="B272" s="14" t="str">
        <f>IF(ISBLANK(H272),"",IF(H272="LAVORO","",CLASSI!B273))</f>
        <v>1C.12.040.0020.f</v>
      </c>
      <c r="C272" s="14" t="str">
        <f>IF(ISBLANK(H272),"",IF(H272="LAVORO","",VLOOKUP($B272,CLASSI!$B$3:$C$1048576,2,FALSE)))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800 - Di 678</v>
      </c>
      <c r="D272" s="27" t="str">
        <f t="shared" si="23"/>
        <v>CODICE OC</v>
      </c>
      <c r="E272" s="27" t="str">
        <f t="shared" si="24"/>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800 mm, diametro interno 678 mm.
LAVORO: Posa. Escluso: scavo; piano di appoggio; rinfianco; riempimento.
</v>
      </c>
      <c r="F272" s="27" t="str">
        <f t="shared" si="25"/>
        <v>CODICE OP</v>
      </c>
      <c r="G272" s="27" t="str">
        <f t="shared" si="26"/>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800 mm, diametro interno 678 mm.
</v>
      </c>
      <c r="H272" s="9" t="s">
        <v>35</v>
      </c>
      <c r="I272" s="9" t="s">
        <v>163</v>
      </c>
      <c r="J272" s="9" t="s">
        <v>207</v>
      </c>
      <c r="K272" s="64" t="s">
        <v>419</v>
      </c>
      <c r="L272" s="11" t="s">
        <v>81</v>
      </c>
      <c r="M272" s="11" t="s">
        <v>459</v>
      </c>
      <c r="N272" s="11" t="s">
        <v>429</v>
      </c>
      <c r="O272" s="11" t="s">
        <v>81</v>
      </c>
      <c r="P272" s="10" t="str">
        <f>IFERROR(VLOOKUP($B272,[1]Foglio1!$A$6:$D$44904,3,FALSE),"nd")</f>
        <v>m</v>
      </c>
      <c r="Q272" s="9">
        <v>1</v>
      </c>
      <c r="R272" s="11" t="str">
        <f>IF(H272="LAVORO","nd",IF(VLOOKUP(B272,'DIMENSIONI OP'!A:E,4,FALSE)="","nd",VLOOKUP(B272,'DIMENSIONI OP'!A:E,4,FALSE)))</f>
        <v>nd</v>
      </c>
      <c r="S272" s="9" t="str">
        <f>IF(H272="LAVORO","nd",IF(VLOOKUP(B272,'PRESTAZIONI OP'!A:E,4,FALSE)="","nd",VLOOKUP(B272,'PRESTAZIONI OP'!A:E,4,FALSE)))</f>
        <v>nd</v>
      </c>
      <c r="T272" s="9" t="str">
        <f>IF(H272="LAVORO","nd",IF(VLOOKUP(B272,'PARAM FISICI OP'!A:E,4,FALSE)="","nd",VLOOKUP(B272,'PARAM FISICI OP'!A:E,4,FALSE)))</f>
        <v>nd</v>
      </c>
      <c r="U272" s="11" t="s">
        <v>449</v>
      </c>
      <c r="V272" s="11" t="s">
        <v>578</v>
      </c>
      <c r="W272" s="11" t="s">
        <v>466</v>
      </c>
      <c r="X272" s="11" t="s">
        <v>628</v>
      </c>
      <c r="Y272" s="9" t="s">
        <v>81</v>
      </c>
      <c r="Z272" s="9" t="s">
        <v>81</v>
      </c>
      <c r="AA272" s="9" t="str">
        <f>IF(AND(L272="nd",'DIMENSIONI OP'!E273="",'PRESTAZIONI OP'!E273="",'PARAM FISICI OP'!E273="",Z272="nd"),"nd",
IF(L272="nd","",L272)
&amp;IF('DIMENSIONI OP'!E273="","",IF(L272="nd",'DIMENSIONI OP'!E273,", "&amp;'DIMENSIONI OP'!E273))
&amp;IF('PRESTAZIONI OP'!E273="","",IF(AND(L272="nd",'DIMENSIONI OP'!E273=""),'PRESTAZIONI OP'!E273,", "&amp;'PRESTAZIONI OP'!E273))
&amp;IF('PARAM FISICI OP'!E273="","",IF(AND(L272="nd",'DIMENSIONI OP'!E273="",'PRESTAZIONI OP'!E273=""),'PARAM FISICI OP'!E273,", "&amp;'PARAM FISICI OP'!E273))
&amp;IF(Z272="nd","",IF(AND(L272="nd",'DIMENSIONI OP'!E273="",'PRESTAZIONI OP'!E273="",'PARAM FISICI OP'!E273=""),Z272,", "&amp;Z272)))</f>
        <v>nd</v>
      </c>
      <c r="AB272" s="9" t="s">
        <v>81</v>
      </c>
      <c r="AC272" s="9" t="s">
        <v>81</v>
      </c>
      <c r="AD272" s="9" t="s">
        <v>81</v>
      </c>
      <c r="AE272" s="9" t="s">
        <v>81</v>
      </c>
      <c r="AF272" s="42" t="s">
        <v>81</v>
      </c>
      <c r="AG272" s="42" t="s">
        <v>81</v>
      </c>
      <c r="AH272" s="42" t="s">
        <v>81</v>
      </c>
      <c r="AI272" s="11" t="s">
        <v>81</v>
      </c>
      <c r="AJ272" s="11" t="s">
        <v>81</v>
      </c>
      <c r="AK272" s="11" t="s">
        <v>81</v>
      </c>
      <c r="AL272" s="65" t="s">
        <v>81</v>
      </c>
      <c r="AM272" s="11" t="s">
        <v>81</v>
      </c>
      <c r="AN272" s="24">
        <f>IFERROR(VLOOKUP($B272,[1]Foglio1!$A$6:$D$44904,4,FALSE),"")</f>
        <v>198.37</v>
      </c>
      <c r="AO272" s="11" t="s">
        <v>81</v>
      </c>
      <c r="AP272" s="11" t="s">
        <v>81</v>
      </c>
      <c r="AQ272" s="11" t="s">
        <v>81</v>
      </c>
      <c r="AR272" s="11" t="s">
        <v>81</v>
      </c>
    </row>
    <row r="273" spans="1:44" ht="20.100000000000001" customHeight="1" x14ac:dyDescent="0.25">
      <c r="A273" s="43" t="str">
        <f t="shared" si="22"/>
        <v>L_1C.12.040.0020.f</v>
      </c>
      <c r="B273" s="14" t="str">
        <f>IF(ISBLANK(H273),"",IF(H273="LAVORO","",CLASSI!B274))</f>
        <v/>
      </c>
      <c r="C273" s="14" t="str">
        <f>IF(ISBLANK(H273),"",IF(H273="LAVORO","",VLOOKUP($B273,CLASSI!$B$3:$C$1048576,2,FALSE)))</f>
        <v/>
      </c>
      <c r="D273" s="27" t="str">
        <f t="shared" si="23"/>
        <v/>
      </c>
      <c r="E273" s="27" t="str">
        <f t="shared" si="24"/>
        <v/>
      </c>
      <c r="F273" s="27" t="str">
        <f t="shared" si="25"/>
        <v>CODICE LV</v>
      </c>
      <c r="G273" s="27" t="str">
        <f t="shared" si="26"/>
        <v xml:space="preserve">LAVORO: Posa. Escluso: scavo; piano di appoggio; rinfianco; riempimento.
</v>
      </c>
      <c r="H273" s="9" t="s">
        <v>36</v>
      </c>
      <c r="I273" s="9" t="s">
        <v>169</v>
      </c>
      <c r="J273" s="9" t="s">
        <v>221</v>
      </c>
      <c r="K273" s="64" t="s">
        <v>423</v>
      </c>
      <c r="L273" s="11" t="s">
        <v>81</v>
      </c>
      <c r="M273" s="11" t="s">
        <v>81</v>
      </c>
      <c r="N273" s="11" t="s">
        <v>81</v>
      </c>
      <c r="O273" s="11" t="s">
        <v>81</v>
      </c>
      <c r="P273" s="10" t="str">
        <f>IFERROR(VLOOKUP($B273,[1]Foglio1!$A$6:$D$44904,3,FALSE),"nd")</f>
        <v>nd</v>
      </c>
      <c r="Q273" s="9">
        <v>1</v>
      </c>
      <c r="R273" s="11" t="str">
        <f>IF(H273="LAVORO","nd",IF(VLOOKUP(B273,'DIMENSIONI OP'!A:E,4,FALSE)="","nd",VLOOKUP(B273,'DIMENSIONI OP'!A:E,4,FALSE)))</f>
        <v>nd</v>
      </c>
      <c r="S273" s="9" t="str">
        <f>IF(H273="LAVORO","nd",IF(VLOOKUP(B273,'PRESTAZIONI OP'!A:E,4,FALSE)="","nd",VLOOKUP(B273,'PRESTAZIONI OP'!A:E,4,FALSE)))</f>
        <v>nd</v>
      </c>
      <c r="T273" s="9" t="str">
        <f>IF(H273="LAVORO","nd",IF(VLOOKUP(B273,'PARAM FISICI OP'!A:E,4,FALSE)="","nd",VLOOKUP(B273,'PARAM FISICI OP'!A:E,4,FALSE)))</f>
        <v>nd</v>
      </c>
      <c r="U273" s="11" t="s">
        <v>81</v>
      </c>
      <c r="V273" s="11" t="s">
        <v>419</v>
      </c>
      <c r="W273" s="11" t="s">
        <v>81</v>
      </c>
      <c r="X273" s="11" t="s">
        <v>81</v>
      </c>
      <c r="Y273" s="9" t="s">
        <v>81</v>
      </c>
      <c r="Z273" s="9" t="s">
        <v>81</v>
      </c>
      <c r="AA273" s="9" t="str">
        <f>IF(AND(L273="nd",'DIMENSIONI OP'!E274="",'PRESTAZIONI OP'!E274="",'PARAM FISICI OP'!E274="",Z273="nd"),"nd",
IF(L273="nd","",L273)
&amp;IF('DIMENSIONI OP'!E274="","",IF(L273="nd",'DIMENSIONI OP'!E274,", "&amp;'DIMENSIONI OP'!E274))
&amp;IF('PRESTAZIONI OP'!E274="","",IF(AND(L273="nd",'DIMENSIONI OP'!E274=""),'PRESTAZIONI OP'!E274,", "&amp;'PRESTAZIONI OP'!E274))
&amp;IF('PARAM FISICI OP'!E274="","",IF(AND(L273="nd",'DIMENSIONI OP'!E274="",'PRESTAZIONI OP'!E274=""),'PARAM FISICI OP'!E274,", "&amp;'PARAM FISICI OP'!E274))
&amp;IF(Z273="nd","",IF(AND(L273="nd",'DIMENSIONI OP'!E274="",'PRESTAZIONI OP'!E274="",'PARAM FISICI OP'!E274=""),Z273,", "&amp;Z273)))</f>
        <v>nd</v>
      </c>
      <c r="AB273" s="9" t="s">
        <v>81</v>
      </c>
      <c r="AC273" s="9" t="s">
        <v>81</v>
      </c>
      <c r="AD273" s="9" t="s">
        <v>81</v>
      </c>
      <c r="AE273" s="9" t="s">
        <v>81</v>
      </c>
      <c r="AF273" s="42" t="s">
        <v>81</v>
      </c>
      <c r="AG273" s="42" t="s">
        <v>81</v>
      </c>
      <c r="AH273" s="42" t="s">
        <v>81</v>
      </c>
      <c r="AI273" s="11" t="s">
        <v>81</v>
      </c>
      <c r="AJ273" s="11" t="s">
        <v>81</v>
      </c>
      <c r="AK273" s="11" t="s">
        <v>497</v>
      </c>
      <c r="AL273" s="65" t="s">
        <v>81</v>
      </c>
      <c r="AM273" s="11" t="s">
        <v>81</v>
      </c>
      <c r="AN273" s="24" t="str">
        <f>IFERROR(VLOOKUP($B273,[1]Foglio1!$A$6:$D$44904,4,FALSE),"")</f>
        <v/>
      </c>
      <c r="AO273" s="11" t="s">
        <v>81</v>
      </c>
      <c r="AP273" s="11" t="s">
        <v>81</v>
      </c>
      <c r="AQ273" s="11" t="s">
        <v>81</v>
      </c>
      <c r="AR273" s="11" t="s">
        <v>81</v>
      </c>
    </row>
    <row r="274" spans="1:44" ht="20.100000000000001" customHeight="1" x14ac:dyDescent="0.25">
      <c r="A274" s="43" t="str">
        <f t="shared" si="22"/>
        <v>O_1C.12.040.0020.g</v>
      </c>
      <c r="B274" s="14" t="str">
        <f>IF(ISBLANK(H274),"",IF(H274="LAVORO","",CLASSI!B275))</f>
        <v>1C.12.040.0020.g</v>
      </c>
      <c r="C274" s="14" t="str">
        <f>IF(ISBLANK(H274),"",IF(H274="LAVORO","",VLOOKUP($B274,CLASSI!$B$3:$C$1048576,2,FALSE)))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1000 - Di 852</v>
      </c>
      <c r="D274" s="27" t="str">
        <f t="shared" si="23"/>
        <v>CODICE OC</v>
      </c>
      <c r="E274" s="27" t="str">
        <f t="shared" si="24"/>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1000 mm, diametro interno 852 mm.
LAVORO: Posa. Escluso: scavo; piano di appoggio; rinfianco; riempimento.
</v>
      </c>
      <c r="F274" s="27" t="str">
        <f t="shared" si="25"/>
        <v>CODICE OP</v>
      </c>
      <c r="G274" s="27" t="str">
        <f t="shared" si="26"/>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1000 mm, diametro interno 852 mm.
</v>
      </c>
      <c r="H274" s="9" t="s">
        <v>35</v>
      </c>
      <c r="I274" s="9" t="s">
        <v>163</v>
      </c>
      <c r="J274" s="9" t="s">
        <v>207</v>
      </c>
      <c r="K274" s="64" t="s">
        <v>419</v>
      </c>
      <c r="L274" s="11" t="s">
        <v>81</v>
      </c>
      <c r="M274" s="11" t="s">
        <v>459</v>
      </c>
      <c r="N274" s="11" t="s">
        <v>429</v>
      </c>
      <c r="O274" s="11" t="s">
        <v>81</v>
      </c>
      <c r="P274" s="10" t="str">
        <f>IFERROR(VLOOKUP($B274,[1]Foglio1!$A$6:$D$44904,3,FALSE),"nd")</f>
        <v>m</v>
      </c>
      <c r="Q274" s="9">
        <v>1</v>
      </c>
      <c r="R274" s="11" t="str">
        <f>IF(H274="LAVORO","nd",IF(VLOOKUP(B274,'DIMENSIONI OP'!A:E,4,FALSE)="","nd",VLOOKUP(B274,'DIMENSIONI OP'!A:E,4,FALSE)))</f>
        <v>nd</v>
      </c>
      <c r="S274" s="9" t="str">
        <f>IF(H274="LAVORO","nd",IF(VLOOKUP(B274,'PRESTAZIONI OP'!A:E,4,FALSE)="","nd",VLOOKUP(B274,'PRESTAZIONI OP'!A:E,4,FALSE)))</f>
        <v>nd</v>
      </c>
      <c r="T274" s="9" t="str">
        <f>IF(H274="LAVORO","nd",IF(VLOOKUP(B274,'PARAM FISICI OP'!A:E,4,FALSE)="","nd",VLOOKUP(B274,'PARAM FISICI OP'!A:E,4,FALSE)))</f>
        <v>nd</v>
      </c>
      <c r="U274" s="11" t="s">
        <v>449</v>
      </c>
      <c r="V274" s="11" t="s">
        <v>578</v>
      </c>
      <c r="W274" s="11" t="s">
        <v>466</v>
      </c>
      <c r="X274" s="11" t="s">
        <v>629</v>
      </c>
      <c r="Y274" s="9" t="s">
        <v>81</v>
      </c>
      <c r="Z274" s="9" t="s">
        <v>81</v>
      </c>
      <c r="AA274" s="9" t="str">
        <f>IF(AND(L274="nd",'DIMENSIONI OP'!E275="",'PRESTAZIONI OP'!E275="",'PARAM FISICI OP'!E275="",Z274="nd"),"nd",
IF(L274="nd","",L274)
&amp;IF('DIMENSIONI OP'!E275="","",IF(L274="nd",'DIMENSIONI OP'!E275,", "&amp;'DIMENSIONI OP'!E275))
&amp;IF('PRESTAZIONI OP'!E275="","",IF(AND(L274="nd",'DIMENSIONI OP'!E275=""),'PRESTAZIONI OP'!E275,", "&amp;'PRESTAZIONI OP'!E275))
&amp;IF('PARAM FISICI OP'!E275="","",IF(AND(L274="nd",'DIMENSIONI OP'!E275="",'PRESTAZIONI OP'!E275=""),'PARAM FISICI OP'!E275,", "&amp;'PARAM FISICI OP'!E275))
&amp;IF(Z274="nd","",IF(AND(L274="nd",'DIMENSIONI OP'!E275="",'PRESTAZIONI OP'!E275="",'PARAM FISICI OP'!E275=""),Z274,", "&amp;Z274)))</f>
        <v>nd</v>
      </c>
      <c r="AB274" s="9" t="s">
        <v>81</v>
      </c>
      <c r="AC274" s="9" t="s">
        <v>81</v>
      </c>
      <c r="AD274" s="9" t="s">
        <v>81</v>
      </c>
      <c r="AE274" s="9" t="s">
        <v>81</v>
      </c>
      <c r="AF274" s="42" t="s">
        <v>81</v>
      </c>
      <c r="AG274" s="42" t="s">
        <v>81</v>
      </c>
      <c r="AH274" s="42" t="s">
        <v>81</v>
      </c>
      <c r="AI274" s="11" t="s">
        <v>81</v>
      </c>
      <c r="AJ274" s="11" t="s">
        <v>81</v>
      </c>
      <c r="AK274" s="11" t="s">
        <v>81</v>
      </c>
      <c r="AL274" s="65" t="s">
        <v>81</v>
      </c>
      <c r="AM274" s="11" t="s">
        <v>81</v>
      </c>
      <c r="AN274" s="24">
        <f>IFERROR(VLOOKUP($B274,[1]Foglio1!$A$6:$D$44904,4,FALSE),"")</f>
        <v>299.79000000000002</v>
      </c>
      <c r="AO274" s="11" t="s">
        <v>81</v>
      </c>
      <c r="AP274" s="11" t="s">
        <v>81</v>
      </c>
      <c r="AQ274" s="11" t="s">
        <v>81</v>
      </c>
      <c r="AR274" s="11" t="s">
        <v>81</v>
      </c>
    </row>
    <row r="275" spans="1:44" ht="20.100000000000001" customHeight="1" x14ac:dyDescent="0.25">
      <c r="A275" s="43" t="str">
        <f t="shared" si="22"/>
        <v>L_1C.12.040.0020.g</v>
      </c>
      <c r="B275" s="14" t="str">
        <f>IF(ISBLANK(H275),"",IF(H275="LAVORO","",CLASSI!B276))</f>
        <v/>
      </c>
      <c r="C275" s="14" t="str">
        <f>IF(ISBLANK(H275),"",IF(H275="LAVORO","",VLOOKUP($B275,CLASSI!$B$3:$C$1048576,2,FALSE)))</f>
        <v/>
      </c>
      <c r="D275" s="27" t="str">
        <f t="shared" si="23"/>
        <v/>
      </c>
      <c r="E275" s="27" t="str">
        <f t="shared" si="24"/>
        <v/>
      </c>
      <c r="F275" s="27" t="str">
        <f t="shared" si="25"/>
        <v>CODICE LV</v>
      </c>
      <c r="G275" s="27" t="str">
        <f t="shared" si="26"/>
        <v xml:space="preserve">LAVORO: Posa. Escluso: scavo; piano di appoggio; rinfianco; riempimento.
</v>
      </c>
      <c r="H275" s="9" t="s">
        <v>36</v>
      </c>
      <c r="I275" s="9" t="s">
        <v>169</v>
      </c>
      <c r="J275" s="9" t="s">
        <v>221</v>
      </c>
      <c r="K275" s="64" t="s">
        <v>423</v>
      </c>
      <c r="L275" s="11" t="s">
        <v>81</v>
      </c>
      <c r="M275" s="11" t="s">
        <v>81</v>
      </c>
      <c r="N275" s="11" t="s">
        <v>81</v>
      </c>
      <c r="O275" s="11" t="s">
        <v>81</v>
      </c>
      <c r="P275" s="10" t="str">
        <f>IFERROR(VLOOKUP($B275,[1]Foglio1!$A$6:$D$44904,3,FALSE),"nd")</f>
        <v>nd</v>
      </c>
      <c r="Q275" s="9">
        <v>1</v>
      </c>
      <c r="R275" s="11" t="str">
        <f>IF(H275="LAVORO","nd",IF(VLOOKUP(B275,'DIMENSIONI OP'!A:E,4,FALSE)="","nd",VLOOKUP(B275,'DIMENSIONI OP'!A:E,4,FALSE)))</f>
        <v>nd</v>
      </c>
      <c r="S275" s="9" t="str">
        <f>IF(H275="LAVORO","nd",IF(VLOOKUP(B275,'PRESTAZIONI OP'!A:E,4,FALSE)="","nd",VLOOKUP(B275,'PRESTAZIONI OP'!A:E,4,FALSE)))</f>
        <v>nd</v>
      </c>
      <c r="T275" s="9" t="str">
        <f>IF(H275="LAVORO","nd",IF(VLOOKUP(B275,'PARAM FISICI OP'!A:E,4,FALSE)="","nd",VLOOKUP(B275,'PARAM FISICI OP'!A:E,4,FALSE)))</f>
        <v>nd</v>
      </c>
      <c r="U275" s="11" t="s">
        <v>81</v>
      </c>
      <c r="V275" s="11" t="s">
        <v>419</v>
      </c>
      <c r="W275" s="11" t="s">
        <v>81</v>
      </c>
      <c r="X275" s="11" t="s">
        <v>81</v>
      </c>
      <c r="Y275" s="9" t="s">
        <v>81</v>
      </c>
      <c r="Z275" s="9" t="s">
        <v>81</v>
      </c>
      <c r="AA275" s="9" t="str">
        <f>IF(AND(L275="nd",'DIMENSIONI OP'!E276="",'PRESTAZIONI OP'!E276="",'PARAM FISICI OP'!E276="",Z275="nd"),"nd",
IF(L275="nd","",L275)
&amp;IF('DIMENSIONI OP'!E276="","",IF(L275="nd",'DIMENSIONI OP'!E276,", "&amp;'DIMENSIONI OP'!E276))
&amp;IF('PRESTAZIONI OP'!E276="","",IF(AND(L275="nd",'DIMENSIONI OP'!E276=""),'PRESTAZIONI OP'!E276,", "&amp;'PRESTAZIONI OP'!E276))
&amp;IF('PARAM FISICI OP'!E276="","",IF(AND(L275="nd",'DIMENSIONI OP'!E276="",'PRESTAZIONI OP'!E276=""),'PARAM FISICI OP'!E276,", "&amp;'PARAM FISICI OP'!E276))
&amp;IF(Z275="nd","",IF(AND(L275="nd",'DIMENSIONI OP'!E276="",'PRESTAZIONI OP'!E276="",'PARAM FISICI OP'!E276=""),Z275,", "&amp;Z275)))</f>
        <v>nd</v>
      </c>
      <c r="AB275" s="9" t="s">
        <v>81</v>
      </c>
      <c r="AC275" s="9" t="s">
        <v>81</v>
      </c>
      <c r="AD275" s="9" t="s">
        <v>81</v>
      </c>
      <c r="AE275" s="9" t="s">
        <v>81</v>
      </c>
      <c r="AF275" s="42" t="s">
        <v>81</v>
      </c>
      <c r="AG275" s="42" t="s">
        <v>81</v>
      </c>
      <c r="AH275" s="42" t="s">
        <v>81</v>
      </c>
      <c r="AI275" s="11" t="s">
        <v>81</v>
      </c>
      <c r="AJ275" s="11" t="s">
        <v>81</v>
      </c>
      <c r="AK275" s="11" t="s">
        <v>497</v>
      </c>
      <c r="AL275" s="65" t="s">
        <v>81</v>
      </c>
      <c r="AM275" s="11" t="s">
        <v>81</v>
      </c>
      <c r="AN275" s="24" t="str">
        <f>IFERROR(VLOOKUP($B275,[1]Foglio1!$A$6:$D$44904,4,FALSE),"")</f>
        <v/>
      </c>
      <c r="AO275" s="11" t="s">
        <v>81</v>
      </c>
      <c r="AP275" s="11" t="s">
        <v>81</v>
      </c>
      <c r="AQ275" s="11" t="s">
        <v>81</v>
      </c>
      <c r="AR275" s="11" t="s">
        <v>81</v>
      </c>
    </row>
    <row r="276" spans="1:44" ht="20.100000000000001" customHeight="1" x14ac:dyDescent="0.25">
      <c r="A276" s="43" t="str">
        <f t="shared" si="22"/>
        <v>O_1C.12.040.0020.h</v>
      </c>
      <c r="B276" s="14" t="str">
        <f>IF(ISBLANK(H276),"",IF(H276="LAVORO","",CLASSI!B277))</f>
        <v>1C.12.040.0020.h</v>
      </c>
      <c r="C276" s="14" t="str">
        <f>IF(ISBLANK(H276),"",IF(H276="LAVORO","",VLOOKUP($B276,CLASSI!$B$3:$C$1048576,2,FALSE)))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1200 - Di 1030</v>
      </c>
      <c r="D276" s="27" t="str">
        <f t="shared" si="23"/>
        <v>CODICE OC</v>
      </c>
      <c r="E276" s="27" t="str">
        <f t="shared" si="24"/>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1200 mm, diametro interno 1030 mm.
LAVORO: Posa. Escluso: scavo; piano di appoggio; rinfianco; riempimento.
</v>
      </c>
      <c r="F276" s="27" t="str">
        <f t="shared" si="25"/>
        <v>CODICE OP</v>
      </c>
      <c r="G276" s="27" t="str">
        <f t="shared" si="26"/>
        <v xml:space="preserve">OPERA: Tubazioni di scarico, giunti a bicchiere e anello elastomerico in pead, funzione scarico, per condutture non in pressione; corrugate, interrate.
COMPONENTI: tubo corrugato in polietilene alta densità (PEAD) strutturato, a doppia parete, a parete interna liscia e parete esterna corrugata, con giunti a bicchiere e guarnizione elastomerica, classe di rigidità anulare SN 8 KN/m², rispondente al pr EN 13476 e con marchio "P" rilasciato da istituto terzo, diametro esterno 1200 mm, diametro interno 1030 mm.
</v>
      </c>
      <c r="H276" s="9" t="s">
        <v>35</v>
      </c>
      <c r="I276" s="9" t="s">
        <v>163</v>
      </c>
      <c r="J276" s="9" t="s">
        <v>207</v>
      </c>
      <c r="K276" s="64" t="s">
        <v>419</v>
      </c>
      <c r="L276" s="11" t="s">
        <v>81</v>
      </c>
      <c r="M276" s="11" t="s">
        <v>459</v>
      </c>
      <c r="N276" s="11" t="s">
        <v>429</v>
      </c>
      <c r="O276" s="11" t="s">
        <v>81</v>
      </c>
      <c r="P276" s="10" t="str">
        <f>IFERROR(VLOOKUP($B276,[1]Foglio1!$A$6:$D$44904,3,FALSE),"nd")</f>
        <v>m</v>
      </c>
      <c r="Q276" s="9">
        <v>1</v>
      </c>
      <c r="R276" s="11" t="str">
        <f>IF(H276="LAVORO","nd",IF(VLOOKUP(B276,'DIMENSIONI OP'!A:E,4,FALSE)="","nd",VLOOKUP(B276,'DIMENSIONI OP'!A:E,4,FALSE)))</f>
        <v>nd</v>
      </c>
      <c r="S276" s="9" t="str">
        <f>IF(H276="LAVORO","nd",IF(VLOOKUP(B276,'PRESTAZIONI OP'!A:E,4,FALSE)="","nd",VLOOKUP(B276,'PRESTAZIONI OP'!A:E,4,FALSE)))</f>
        <v>nd</v>
      </c>
      <c r="T276" s="9" t="str">
        <f>IF(H276="LAVORO","nd",IF(VLOOKUP(B276,'PARAM FISICI OP'!A:E,4,FALSE)="","nd",VLOOKUP(B276,'PARAM FISICI OP'!A:E,4,FALSE)))</f>
        <v>nd</v>
      </c>
      <c r="U276" s="11" t="s">
        <v>449</v>
      </c>
      <c r="V276" s="11" t="s">
        <v>578</v>
      </c>
      <c r="W276" s="11" t="s">
        <v>466</v>
      </c>
      <c r="X276" s="11" t="s">
        <v>630</v>
      </c>
      <c r="Y276" s="9" t="s">
        <v>81</v>
      </c>
      <c r="Z276" s="9" t="s">
        <v>81</v>
      </c>
      <c r="AA276" s="9" t="str">
        <f>IF(AND(L276="nd",'DIMENSIONI OP'!E277="",'PRESTAZIONI OP'!E277="",'PARAM FISICI OP'!E277="",Z276="nd"),"nd",
IF(L276="nd","",L276)
&amp;IF('DIMENSIONI OP'!E277="","",IF(L276="nd",'DIMENSIONI OP'!E277,", "&amp;'DIMENSIONI OP'!E277))
&amp;IF('PRESTAZIONI OP'!E277="","",IF(AND(L276="nd",'DIMENSIONI OP'!E277=""),'PRESTAZIONI OP'!E277,", "&amp;'PRESTAZIONI OP'!E277))
&amp;IF('PARAM FISICI OP'!E277="","",IF(AND(L276="nd",'DIMENSIONI OP'!E277="",'PRESTAZIONI OP'!E277=""),'PARAM FISICI OP'!E277,", "&amp;'PARAM FISICI OP'!E277))
&amp;IF(Z276="nd","",IF(AND(L276="nd",'DIMENSIONI OP'!E277="",'PRESTAZIONI OP'!E277="",'PARAM FISICI OP'!E277=""),Z276,", "&amp;Z276)))</f>
        <v>nd</v>
      </c>
      <c r="AB276" s="9" t="s">
        <v>81</v>
      </c>
      <c r="AC276" s="9" t="s">
        <v>81</v>
      </c>
      <c r="AD276" s="9" t="s">
        <v>81</v>
      </c>
      <c r="AE276" s="9" t="s">
        <v>81</v>
      </c>
      <c r="AF276" s="42" t="s">
        <v>81</v>
      </c>
      <c r="AG276" s="42" t="s">
        <v>81</v>
      </c>
      <c r="AH276" s="42" t="s">
        <v>81</v>
      </c>
      <c r="AI276" s="11" t="s">
        <v>81</v>
      </c>
      <c r="AJ276" s="11" t="s">
        <v>81</v>
      </c>
      <c r="AK276" s="11" t="s">
        <v>81</v>
      </c>
      <c r="AL276" s="65" t="s">
        <v>81</v>
      </c>
      <c r="AM276" s="11" t="s">
        <v>81</v>
      </c>
      <c r="AN276" s="24">
        <f>IFERROR(VLOOKUP($B276,[1]Foglio1!$A$6:$D$44904,4,FALSE),"")</f>
        <v>437.03</v>
      </c>
      <c r="AO276" s="11" t="s">
        <v>81</v>
      </c>
      <c r="AP276" s="11" t="s">
        <v>81</v>
      </c>
      <c r="AQ276" s="11" t="s">
        <v>81</v>
      </c>
      <c r="AR276" s="11" t="s">
        <v>81</v>
      </c>
    </row>
    <row r="277" spans="1:44" ht="20.100000000000001" customHeight="1" x14ac:dyDescent="0.25">
      <c r="A277" s="43" t="str">
        <f t="shared" si="22"/>
        <v>L_1C.12.040.0020.h</v>
      </c>
      <c r="B277" s="14" t="str">
        <f>IF(ISBLANK(H277),"",IF(H277="LAVORO","",CLASSI!B278))</f>
        <v/>
      </c>
      <c r="C277" s="14" t="str">
        <f>IF(ISBLANK(H277),"",IF(H277="LAVORO","",VLOOKUP($B277,CLASSI!$B$3:$C$1048576,2,FALSE)))</f>
        <v/>
      </c>
      <c r="D277" s="27" t="str">
        <f t="shared" si="23"/>
        <v/>
      </c>
      <c r="E277" s="27" t="str">
        <f t="shared" si="24"/>
        <v/>
      </c>
      <c r="F277" s="27" t="str">
        <f t="shared" si="25"/>
        <v>CODICE LV</v>
      </c>
      <c r="G277" s="27" t="str">
        <f t="shared" si="26"/>
        <v xml:space="preserve">LAVORO: Posa. Escluso: scavo; piano di appoggio; rinfianco; riempimento.
</v>
      </c>
      <c r="H277" s="9" t="s">
        <v>36</v>
      </c>
      <c r="I277" s="9" t="s">
        <v>169</v>
      </c>
      <c r="J277" s="9" t="s">
        <v>221</v>
      </c>
      <c r="K277" s="64" t="s">
        <v>423</v>
      </c>
      <c r="L277" s="11" t="s">
        <v>81</v>
      </c>
      <c r="M277" s="11" t="s">
        <v>81</v>
      </c>
      <c r="N277" s="11" t="s">
        <v>81</v>
      </c>
      <c r="O277" s="11" t="s">
        <v>81</v>
      </c>
      <c r="P277" s="10" t="str">
        <f>IFERROR(VLOOKUP($B277,[1]Foglio1!$A$6:$D$44904,3,FALSE),"nd")</f>
        <v>nd</v>
      </c>
      <c r="Q277" s="9">
        <v>1</v>
      </c>
      <c r="R277" s="11" t="str">
        <f>IF(H277="LAVORO","nd",IF(VLOOKUP(B277,'DIMENSIONI OP'!A:E,4,FALSE)="","nd",VLOOKUP(B277,'DIMENSIONI OP'!A:E,4,FALSE)))</f>
        <v>nd</v>
      </c>
      <c r="S277" s="9" t="str">
        <f>IF(H277="LAVORO","nd",IF(VLOOKUP(B277,'PRESTAZIONI OP'!A:E,4,FALSE)="","nd",VLOOKUP(B277,'PRESTAZIONI OP'!A:E,4,FALSE)))</f>
        <v>nd</v>
      </c>
      <c r="T277" s="9" t="str">
        <f>IF(H277="LAVORO","nd",IF(VLOOKUP(B277,'PARAM FISICI OP'!A:E,4,FALSE)="","nd",VLOOKUP(B277,'PARAM FISICI OP'!A:E,4,FALSE)))</f>
        <v>nd</v>
      </c>
      <c r="U277" s="11" t="s">
        <v>81</v>
      </c>
      <c r="V277" s="11" t="s">
        <v>419</v>
      </c>
      <c r="W277" s="11" t="s">
        <v>81</v>
      </c>
      <c r="X277" s="11" t="s">
        <v>81</v>
      </c>
      <c r="Y277" s="9" t="s">
        <v>81</v>
      </c>
      <c r="Z277" s="9" t="s">
        <v>81</v>
      </c>
      <c r="AA277" s="9" t="str">
        <f>IF(AND(L277="nd",'DIMENSIONI OP'!E278="",'PRESTAZIONI OP'!E278="",'PARAM FISICI OP'!E278="",Z277="nd"),"nd",
IF(L277="nd","",L277)
&amp;IF('DIMENSIONI OP'!E278="","",IF(L277="nd",'DIMENSIONI OP'!E278,", "&amp;'DIMENSIONI OP'!E278))
&amp;IF('PRESTAZIONI OP'!E278="","",IF(AND(L277="nd",'DIMENSIONI OP'!E278=""),'PRESTAZIONI OP'!E278,", "&amp;'PRESTAZIONI OP'!E278))
&amp;IF('PARAM FISICI OP'!E278="","",IF(AND(L277="nd",'DIMENSIONI OP'!E278="",'PRESTAZIONI OP'!E278=""),'PARAM FISICI OP'!E278,", "&amp;'PARAM FISICI OP'!E278))
&amp;IF(Z277="nd","",IF(AND(L277="nd",'DIMENSIONI OP'!E278="",'PRESTAZIONI OP'!E278="",'PARAM FISICI OP'!E278=""),Z277,", "&amp;Z277)))</f>
        <v>nd</v>
      </c>
      <c r="AB277" s="9" t="s">
        <v>81</v>
      </c>
      <c r="AC277" s="9" t="s">
        <v>81</v>
      </c>
      <c r="AD277" s="9" t="s">
        <v>81</v>
      </c>
      <c r="AE277" s="9" t="s">
        <v>81</v>
      </c>
      <c r="AF277" s="42" t="s">
        <v>81</v>
      </c>
      <c r="AG277" s="42" t="s">
        <v>81</v>
      </c>
      <c r="AH277" s="42" t="s">
        <v>81</v>
      </c>
      <c r="AI277" s="11" t="s">
        <v>81</v>
      </c>
      <c r="AJ277" s="11" t="s">
        <v>81</v>
      </c>
      <c r="AK277" s="11" t="s">
        <v>497</v>
      </c>
      <c r="AL277" s="65" t="s">
        <v>81</v>
      </c>
      <c r="AM277" s="11" t="s">
        <v>81</v>
      </c>
      <c r="AN277" s="24" t="str">
        <f>IFERROR(VLOOKUP($B277,[1]Foglio1!$A$6:$D$44904,4,FALSE),"")</f>
        <v/>
      </c>
      <c r="AO277" s="11" t="s">
        <v>81</v>
      </c>
      <c r="AP277" s="11" t="s">
        <v>81</v>
      </c>
      <c r="AQ277" s="11" t="s">
        <v>81</v>
      </c>
      <c r="AR277" s="11" t="s">
        <v>81</v>
      </c>
    </row>
    <row r="278" spans="1:44" ht="20.100000000000001" customHeight="1" x14ac:dyDescent="0.25">
      <c r="A278" s="43" t="str">
        <f t="shared" si="22"/>
        <v>O_1C.12.040.0030.a</v>
      </c>
      <c r="B278" s="14" t="str">
        <f>IF(ISBLANK(H278),"",IF(H278="LAVORO","",CLASSI!B279))</f>
        <v>1C.12.040.0030.a</v>
      </c>
      <c r="C278" s="14" t="str">
        <f>IF(ISBLANK(H278),"",IF(H278="LAVORO","",VLOOKUP($B278,CLASSI!$B$3:$C$1048576,2,FALSE)))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125 - Di 105</v>
      </c>
      <c r="D278" s="27" t="str">
        <f t="shared" si="23"/>
        <v>CODICE OC</v>
      </c>
      <c r="E278"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78" s="27" t="str">
        <f t="shared" si="25"/>
        <v>CODICE OP</v>
      </c>
      <c r="G278"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c r="H278" s="9" t="s">
        <v>35</v>
      </c>
      <c r="I278" s="9" t="s">
        <v>163</v>
      </c>
      <c r="J278" s="9" t="s">
        <v>207</v>
      </c>
      <c r="K278" s="64" t="s">
        <v>419</v>
      </c>
      <c r="L278" s="11" t="s">
        <v>81</v>
      </c>
      <c r="M278" s="11" t="s">
        <v>462</v>
      </c>
      <c r="N278" s="11" t="s">
        <v>429</v>
      </c>
      <c r="O278" s="11" t="s">
        <v>81</v>
      </c>
      <c r="P278" s="10" t="str">
        <f>IFERROR(VLOOKUP($B278,[1]Foglio1!$A$6:$D$44904,3,FALSE),"nd")</f>
        <v>m</v>
      </c>
      <c r="Q278" s="9">
        <v>1</v>
      </c>
      <c r="R278" s="11" t="str">
        <f>IF(H278="LAVORO","nd",IF(VLOOKUP(B278,'DIMENSIONI OP'!A:E,4,FALSE)="","nd",VLOOKUP(B278,'DIMENSIONI OP'!A:E,4,FALSE)))</f>
        <v>nd</v>
      </c>
      <c r="S278" s="9" t="str">
        <f>IF(H278="LAVORO","nd",IF(VLOOKUP(B278,'PRESTAZIONI OP'!A:E,4,FALSE)="","nd",VLOOKUP(B278,'PRESTAZIONI OP'!A:E,4,FALSE)))</f>
        <v>nd</v>
      </c>
      <c r="T278" s="9" t="str">
        <f>IF(H278="LAVORO","nd",IF(VLOOKUP(B278,'PARAM FISICI OP'!A:E,4,FALSE)="","nd",VLOOKUP(B278,'PARAM FISICI OP'!A:E,4,FALSE)))</f>
        <v>nd</v>
      </c>
      <c r="U278" s="11" t="s">
        <v>449</v>
      </c>
      <c r="V278" s="11" t="s">
        <v>578</v>
      </c>
      <c r="W278" s="11" t="s">
        <v>466</v>
      </c>
      <c r="X278" s="11" t="s">
        <v>632</v>
      </c>
      <c r="Y278" s="11" t="s">
        <v>631</v>
      </c>
      <c r="Z278" s="9" t="s">
        <v>81</v>
      </c>
      <c r="AA278" s="9" t="str">
        <f>IF(AND(L278="nd",'DIMENSIONI OP'!E279="",'PRESTAZIONI OP'!E279="",'PARAM FISICI OP'!E279="",Z278="nd"),"nd",
IF(L278="nd","",L278)
&amp;IF('DIMENSIONI OP'!E279="","",IF(L278="nd",'DIMENSIONI OP'!E279,", "&amp;'DIMENSIONI OP'!E279))
&amp;IF('PRESTAZIONI OP'!E279="","",IF(AND(L278="nd",'DIMENSIONI OP'!E279=""),'PRESTAZIONI OP'!E279,", "&amp;'PRESTAZIONI OP'!E279))
&amp;IF('PARAM FISICI OP'!E279="","",IF(AND(L278="nd",'DIMENSIONI OP'!E279="",'PRESTAZIONI OP'!E279=""),'PARAM FISICI OP'!E279,", "&amp;'PARAM FISICI OP'!E279))
&amp;IF(Z278="nd","",IF(AND(L278="nd",'DIMENSIONI OP'!E279="",'PRESTAZIONI OP'!E279="",'PARAM FISICI OP'!E279=""),Z278,", "&amp;Z278)))</f>
        <v>nd</v>
      </c>
      <c r="AB278" s="9" t="s">
        <v>81</v>
      </c>
      <c r="AC278" s="9" t="s">
        <v>81</v>
      </c>
      <c r="AD278" s="9" t="s">
        <v>81</v>
      </c>
      <c r="AE278" s="9" t="s">
        <v>81</v>
      </c>
      <c r="AF278" s="42" t="s">
        <v>81</v>
      </c>
      <c r="AG278" s="42" t="s">
        <v>81</v>
      </c>
      <c r="AH278" s="42" t="s">
        <v>81</v>
      </c>
      <c r="AI278" s="11" t="s">
        <v>81</v>
      </c>
      <c r="AJ278" s="11" t="s">
        <v>81</v>
      </c>
      <c r="AK278" s="11" t="s">
        <v>81</v>
      </c>
      <c r="AL278" s="65" t="s">
        <v>81</v>
      </c>
      <c r="AM278" s="11" t="s">
        <v>81</v>
      </c>
      <c r="AN278" s="24">
        <f>IFERROR(VLOOKUP($B278,[1]Foglio1!$A$6:$D$44904,4,FALSE),"")</f>
        <v>11.12</v>
      </c>
      <c r="AO278" s="11" t="s">
        <v>81</v>
      </c>
      <c r="AP278" s="11" t="s">
        <v>81</v>
      </c>
      <c r="AQ278" s="11" t="s">
        <v>81</v>
      </c>
      <c r="AR278" s="11" t="s">
        <v>81</v>
      </c>
    </row>
    <row r="279" spans="1:44" ht="20.100000000000001" customHeight="1" x14ac:dyDescent="0.25">
      <c r="A279" s="43" t="str">
        <f t="shared" si="22"/>
        <v>L_1C.12.040.0030.a</v>
      </c>
      <c r="B279" s="14" t="str">
        <f>IF(ISBLANK(H279),"",IF(H279="LAVORO","",CLASSI!B280))</f>
        <v/>
      </c>
      <c r="C279" s="14" t="str">
        <f>IF(ISBLANK(H279),"",IF(H279="LAVORO","",VLOOKUP($B279,CLASSI!$B$3:$C$1048576,2,FALSE)))</f>
        <v/>
      </c>
      <c r="D279" s="27" t="str">
        <f t="shared" si="23"/>
        <v/>
      </c>
      <c r="E279" s="27" t="str">
        <f t="shared" si="24"/>
        <v/>
      </c>
      <c r="F279" s="27" t="str">
        <f t="shared" si="25"/>
        <v>CODICE LV</v>
      </c>
      <c r="G279" s="27" t="str">
        <f t="shared" si="26"/>
        <v xml:space="preserve">LAVORO: Posa. Escluso: scavo; piano di appoggio; rinfianco; riempimento.
</v>
      </c>
      <c r="H279" s="9" t="s">
        <v>36</v>
      </c>
      <c r="I279" s="9" t="s">
        <v>169</v>
      </c>
      <c r="J279" s="9" t="s">
        <v>221</v>
      </c>
      <c r="K279" s="64" t="s">
        <v>423</v>
      </c>
      <c r="L279" s="11" t="s">
        <v>81</v>
      </c>
      <c r="M279" s="11" t="s">
        <v>81</v>
      </c>
      <c r="N279" s="11" t="s">
        <v>81</v>
      </c>
      <c r="O279" s="11" t="s">
        <v>81</v>
      </c>
      <c r="P279" s="10" t="str">
        <f>IFERROR(VLOOKUP($B279,[1]Foglio1!$A$6:$D$44904,3,FALSE),"nd")</f>
        <v>nd</v>
      </c>
      <c r="Q279" s="9">
        <v>1</v>
      </c>
      <c r="R279" s="11" t="str">
        <f>IF(H279="LAVORO","nd",IF(VLOOKUP(B279,'DIMENSIONI OP'!A:E,4,FALSE)="","nd",VLOOKUP(B279,'DIMENSIONI OP'!A:E,4,FALSE)))</f>
        <v>nd</v>
      </c>
      <c r="S279" s="9" t="str">
        <f>IF(H279="LAVORO","nd",IF(VLOOKUP(B279,'PRESTAZIONI OP'!A:E,4,FALSE)="","nd",VLOOKUP(B279,'PRESTAZIONI OP'!A:E,4,FALSE)))</f>
        <v>nd</v>
      </c>
      <c r="T279" s="9" t="str">
        <f>IF(H279="LAVORO","nd",IF(VLOOKUP(B279,'PARAM FISICI OP'!A:E,4,FALSE)="","nd",VLOOKUP(B279,'PARAM FISICI OP'!A:E,4,FALSE)))</f>
        <v>nd</v>
      </c>
      <c r="U279" s="11" t="s">
        <v>81</v>
      </c>
      <c r="V279" s="11" t="s">
        <v>419</v>
      </c>
      <c r="W279" s="11" t="s">
        <v>81</v>
      </c>
      <c r="X279" s="11" t="s">
        <v>81</v>
      </c>
      <c r="Y279" s="11" t="s">
        <v>81</v>
      </c>
      <c r="Z279" s="9" t="s">
        <v>81</v>
      </c>
      <c r="AA279" s="9" t="str">
        <f>IF(AND(L279="nd",'DIMENSIONI OP'!E280="",'PRESTAZIONI OP'!E280="",'PARAM FISICI OP'!E280="",Z279="nd"),"nd",
IF(L279="nd","",L279)
&amp;IF('DIMENSIONI OP'!E280="","",IF(L279="nd",'DIMENSIONI OP'!E280,", "&amp;'DIMENSIONI OP'!E280))
&amp;IF('PRESTAZIONI OP'!E280="","",IF(AND(L279="nd",'DIMENSIONI OP'!E280=""),'PRESTAZIONI OP'!E280,", "&amp;'PRESTAZIONI OP'!E280))
&amp;IF('PARAM FISICI OP'!E280="","",IF(AND(L279="nd",'DIMENSIONI OP'!E280="",'PRESTAZIONI OP'!E280=""),'PARAM FISICI OP'!E280,", "&amp;'PARAM FISICI OP'!E280))
&amp;IF(Z279="nd","",IF(AND(L279="nd",'DIMENSIONI OP'!E280="",'PRESTAZIONI OP'!E280="",'PARAM FISICI OP'!E280=""),Z279,", "&amp;Z279)))</f>
        <v>nd</v>
      </c>
      <c r="AB279" s="9" t="s">
        <v>81</v>
      </c>
      <c r="AC279" s="9" t="s">
        <v>81</v>
      </c>
      <c r="AD279" s="9" t="s">
        <v>81</v>
      </c>
      <c r="AE279" s="9" t="s">
        <v>81</v>
      </c>
      <c r="AF279" s="42" t="s">
        <v>81</v>
      </c>
      <c r="AG279" s="42" t="s">
        <v>81</v>
      </c>
      <c r="AH279" s="42" t="s">
        <v>81</v>
      </c>
      <c r="AI279" s="11" t="s">
        <v>81</v>
      </c>
      <c r="AJ279" s="11" t="s">
        <v>81</v>
      </c>
      <c r="AK279" s="11" t="s">
        <v>497</v>
      </c>
      <c r="AL279" s="65" t="s">
        <v>81</v>
      </c>
      <c r="AM279" s="11" t="s">
        <v>81</v>
      </c>
      <c r="AN279" s="24" t="str">
        <f>IFERROR(VLOOKUP($B279,[1]Foglio1!$A$6:$D$44904,4,FALSE),"")</f>
        <v/>
      </c>
      <c r="AO279" s="11" t="s">
        <v>81</v>
      </c>
      <c r="AP279" s="11" t="s">
        <v>81</v>
      </c>
      <c r="AQ279" s="11" t="s">
        <v>81</v>
      </c>
      <c r="AR279" s="11" t="s">
        <v>81</v>
      </c>
    </row>
    <row r="280" spans="1:44" ht="20.100000000000001" customHeight="1" x14ac:dyDescent="0.25">
      <c r="A280" s="43" t="str">
        <f t="shared" si="22"/>
        <v>O_1C.12.040.0030.b</v>
      </c>
      <c r="B280" s="14" t="str">
        <f>IF(ISBLANK(H280),"",IF(H280="LAVORO","",CLASSI!B281))</f>
        <v>1C.12.040.0030.b</v>
      </c>
      <c r="C280" s="14" t="str">
        <f>IF(ISBLANK(H280),"",IF(H280="LAVORO","",VLOOKUP($B280,CLASSI!$B$3:$C$1048576,2,FALSE)))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160 - Di 137</v>
      </c>
      <c r="D280" s="27" t="str">
        <f t="shared" si="23"/>
        <v>CODICE OC</v>
      </c>
      <c r="E280"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160 mm, diametro interno 137 mm, giunti a manicotto.
LAVORO: Posa. Escluso: scavo; piano di appoggio; rinfianco; riempimento.
</v>
      </c>
      <c r="F280" s="27" t="str">
        <f t="shared" si="25"/>
        <v>CODICE OP</v>
      </c>
      <c r="G280"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160 mm, diametro interno 137 mm, giunti a manicotto.
</v>
      </c>
      <c r="H280" s="9" t="s">
        <v>35</v>
      </c>
      <c r="I280" s="9" t="s">
        <v>163</v>
      </c>
      <c r="J280" s="9" t="s">
        <v>207</v>
      </c>
      <c r="K280" s="64" t="s">
        <v>419</v>
      </c>
      <c r="L280" s="11" t="s">
        <v>81</v>
      </c>
      <c r="M280" s="11" t="s">
        <v>462</v>
      </c>
      <c r="N280" s="11" t="s">
        <v>429</v>
      </c>
      <c r="O280" s="11" t="s">
        <v>81</v>
      </c>
      <c r="P280" s="10" t="str">
        <f>IFERROR(VLOOKUP($B280,[1]Foglio1!$A$6:$D$44904,3,FALSE),"nd")</f>
        <v>m</v>
      </c>
      <c r="Q280" s="9">
        <v>1</v>
      </c>
      <c r="R280" s="11" t="str">
        <f>IF(H280="LAVORO","nd",IF(VLOOKUP(B280,'DIMENSIONI OP'!A:E,4,FALSE)="","nd",VLOOKUP(B280,'DIMENSIONI OP'!A:E,4,FALSE)))</f>
        <v>nd</v>
      </c>
      <c r="S280" s="9" t="str">
        <f>IF(H280="LAVORO","nd",IF(VLOOKUP(B280,'PRESTAZIONI OP'!A:E,4,FALSE)="","nd",VLOOKUP(B280,'PRESTAZIONI OP'!A:E,4,FALSE)))</f>
        <v>nd</v>
      </c>
      <c r="T280" s="9" t="str">
        <f>IF(H280="LAVORO","nd",IF(VLOOKUP(B280,'PARAM FISICI OP'!A:E,4,FALSE)="","nd",VLOOKUP(B280,'PARAM FISICI OP'!A:E,4,FALSE)))</f>
        <v>nd</v>
      </c>
      <c r="U280" s="11" t="s">
        <v>449</v>
      </c>
      <c r="V280" s="11" t="s">
        <v>578</v>
      </c>
      <c r="W280" s="11" t="s">
        <v>466</v>
      </c>
      <c r="X280" s="11" t="s">
        <v>633</v>
      </c>
      <c r="Y280" s="11" t="s">
        <v>631</v>
      </c>
      <c r="Z280" s="9" t="s">
        <v>81</v>
      </c>
      <c r="AA280" s="9" t="str">
        <f>IF(AND(L280="nd",'DIMENSIONI OP'!E281="",'PRESTAZIONI OP'!E281="",'PARAM FISICI OP'!E281="",Z280="nd"),"nd",
IF(L280="nd","",L280)
&amp;IF('DIMENSIONI OP'!E281="","",IF(L280="nd",'DIMENSIONI OP'!E281,", "&amp;'DIMENSIONI OP'!E281))
&amp;IF('PRESTAZIONI OP'!E281="","",IF(AND(L280="nd",'DIMENSIONI OP'!E281=""),'PRESTAZIONI OP'!E281,", "&amp;'PRESTAZIONI OP'!E281))
&amp;IF('PARAM FISICI OP'!E281="","",IF(AND(L280="nd",'DIMENSIONI OP'!E281="",'PRESTAZIONI OP'!E281=""),'PARAM FISICI OP'!E281,", "&amp;'PARAM FISICI OP'!E281))
&amp;IF(Z280="nd","",IF(AND(L280="nd",'DIMENSIONI OP'!E281="",'PRESTAZIONI OP'!E281="",'PARAM FISICI OP'!E281=""),Z280,", "&amp;Z280)))</f>
        <v>nd</v>
      </c>
      <c r="AB280" s="9" t="s">
        <v>81</v>
      </c>
      <c r="AC280" s="9" t="s">
        <v>81</v>
      </c>
      <c r="AD280" s="9" t="s">
        <v>81</v>
      </c>
      <c r="AE280" s="9" t="s">
        <v>81</v>
      </c>
      <c r="AF280" s="42" t="s">
        <v>81</v>
      </c>
      <c r="AG280" s="42" t="s">
        <v>81</v>
      </c>
      <c r="AH280" s="42" t="s">
        <v>81</v>
      </c>
      <c r="AI280" s="11" t="s">
        <v>81</v>
      </c>
      <c r="AJ280" s="11" t="s">
        <v>81</v>
      </c>
      <c r="AK280" s="11" t="s">
        <v>81</v>
      </c>
      <c r="AL280" s="65" t="s">
        <v>81</v>
      </c>
      <c r="AM280" s="11" t="s">
        <v>81</v>
      </c>
      <c r="AN280" s="24">
        <f>IFERROR(VLOOKUP($B280,[1]Foglio1!$A$6:$D$44904,4,FALSE),"")</f>
        <v>13.56</v>
      </c>
      <c r="AO280" s="11" t="s">
        <v>81</v>
      </c>
      <c r="AP280" s="11" t="s">
        <v>81</v>
      </c>
      <c r="AQ280" s="11" t="s">
        <v>81</v>
      </c>
      <c r="AR280" s="11" t="s">
        <v>81</v>
      </c>
    </row>
    <row r="281" spans="1:44" ht="20.100000000000001" customHeight="1" x14ac:dyDescent="0.25">
      <c r="A281" s="43" t="str">
        <f t="shared" si="22"/>
        <v>L_1C.12.040.0030.b</v>
      </c>
      <c r="B281" s="14" t="str">
        <f>IF(ISBLANK(H281),"",IF(H281="LAVORO","",CLASSI!B282))</f>
        <v/>
      </c>
      <c r="C281" s="14" t="str">
        <f>IF(ISBLANK(H281),"",IF(H281="LAVORO","",VLOOKUP($B281,CLASSI!$B$3:$C$1048576,2,FALSE)))</f>
        <v/>
      </c>
      <c r="D281" s="27" t="str">
        <f t="shared" si="23"/>
        <v/>
      </c>
      <c r="E281" s="27" t="str">
        <f t="shared" si="24"/>
        <v/>
      </c>
      <c r="F281" s="27" t="str">
        <f t="shared" si="25"/>
        <v>CODICE LV</v>
      </c>
      <c r="G281" s="27" t="str">
        <f t="shared" si="26"/>
        <v xml:space="preserve">LAVORO: Posa. Escluso: scavo; piano di appoggio; rinfianco; riempimento.
</v>
      </c>
      <c r="H281" s="9" t="s">
        <v>36</v>
      </c>
      <c r="I281" s="9" t="s">
        <v>169</v>
      </c>
      <c r="J281" s="9" t="s">
        <v>221</v>
      </c>
      <c r="K281" s="64" t="s">
        <v>423</v>
      </c>
      <c r="L281" s="11" t="s">
        <v>81</v>
      </c>
      <c r="M281" s="11" t="s">
        <v>81</v>
      </c>
      <c r="N281" s="11" t="s">
        <v>81</v>
      </c>
      <c r="O281" s="11" t="s">
        <v>81</v>
      </c>
      <c r="P281" s="10" t="str">
        <f>IFERROR(VLOOKUP($B281,[1]Foglio1!$A$6:$D$44904,3,FALSE),"nd")</f>
        <v>nd</v>
      </c>
      <c r="Q281" s="9">
        <v>1</v>
      </c>
      <c r="R281" s="11" t="str">
        <f>IF(H281="LAVORO","nd",IF(VLOOKUP(B281,'DIMENSIONI OP'!A:E,4,FALSE)="","nd",VLOOKUP(B281,'DIMENSIONI OP'!A:E,4,FALSE)))</f>
        <v>nd</v>
      </c>
      <c r="S281" s="9" t="str">
        <f>IF(H281="LAVORO","nd",IF(VLOOKUP(B281,'PRESTAZIONI OP'!A:E,4,FALSE)="","nd",VLOOKUP(B281,'PRESTAZIONI OP'!A:E,4,FALSE)))</f>
        <v>nd</v>
      </c>
      <c r="T281" s="9" t="str">
        <f>IF(H281="LAVORO","nd",IF(VLOOKUP(B281,'PARAM FISICI OP'!A:E,4,FALSE)="","nd",VLOOKUP(B281,'PARAM FISICI OP'!A:E,4,FALSE)))</f>
        <v>nd</v>
      </c>
      <c r="U281" s="11" t="s">
        <v>81</v>
      </c>
      <c r="V281" s="11" t="s">
        <v>419</v>
      </c>
      <c r="W281" s="11" t="s">
        <v>81</v>
      </c>
      <c r="X281" s="11" t="s">
        <v>81</v>
      </c>
      <c r="Y281" s="11" t="s">
        <v>81</v>
      </c>
      <c r="Z281" s="9" t="s">
        <v>81</v>
      </c>
      <c r="AA281" s="9" t="str">
        <f>IF(AND(L281="nd",'DIMENSIONI OP'!E282="",'PRESTAZIONI OP'!E282="",'PARAM FISICI OP'!E282="",Z281="nd"),"nd",
IF(L281="nd","",L281)
&amp;IF('DIMENSIONI OP'!E282="","",IF(L281="nd",'DIMENSIONI OP'!E282,", "&amp;'DIMENSIONI OP'!E282))
&amp;IF('PRESTAZIONI OP'!E282="","",IF(AND(L281="nd",'DIMENSIONI OP'!E282=""),'PRESTAZIONI OP'!E282,", "&amp;'PRESTAZIONI OP'!E282))
&amp;IF('PARAM FISICI OP'!E282="","",IF(AND(L281="nd",'DIMENSIONI OP'!E282="",'PRESTAZIONI OP'!E282=""),'PARAM FISICI OP'!E282,", "&amp;'PARAM FISICI OP'!E282))
&amp;IF(Z281="nd","",IF(AND(L281="nd",'DIMENSIONI OP'!E282="",'PRESTAZIONI OP'!E282="",'PARAM FISICI OP'!E282=""),Z281,", "&amp;Z281)))</f>
        <v>nd</v>
      </c>
      <c r="AB281" s="9" t="s">
        <v>81</v>
      </c>
      <c r="AC281" s="9" t="s">
        <v>81</v>
      </c>
      <c r="AD281" s="9" t="s">
        <v>81</v>
      </c>
      <c r="AE281" s="9" t="s">
        <v>81</v>
      </c>
      <c r="AF281" s="42" t="s">
        <v>81</v>
      </c>
      <c r="AG281" s="42" t="s">
        <v>81</v>
      </c>
      <c r="AH281" s="42" t="s">
        <v>81</v>
      </c>
      <c r="AI281" s="11" t="s">
        <v>81</v>
      </c>
      <c r="AJ281" s="11" t="s">
        <v>81</v>
      </c>
      <c r="AK281" s="11" t="s">
        <v>497</v>
      </c>
      <c r="AL281" s="65" t="s">
        <v>81</v>
      </c>
      <c r="AM281" s="11" t="s">
        <v>81</v>
      </c>
      <c r="AN281" s="24" t="str">
        <f>IFERROR(VLOOKUP($B281,[1]Foglio1!$A$6:$D$44904,4,FALSE),"")</f>
        <v/>
      </c>
      <c r="AO281" s="11" t="s">
        <v>81</v>
      </c>
      <c r="AP281" s="11" t="s">
        <v>81</v>
      </c>
      <c r="AQ281" s="11" t="s">
        <v>81</v>
      </c>
      <c r="AR281" s="11" t="s">
        <v>81</v>
      </c>
    </row>
    <row r="282" spans="1:44" ht="20.100000000000001" customHeight="1" x14ac:dyDescent="0.25">
      <c r="A282" s="43" t="str">
        <f t="shared" si="22"/>
        <v>O_1C.12.040.0030.c</v>
      </c>
      <c r="B282" s="14" t="str">
        <f>IF(ISBLANK(H282),"",IF(H282="LAVORO","",CLASSI!B283))</f>
        <v>1C.12.040.0030.c</v>
      </c>
      <c r="C282" s="14" t="str">
        <f>IF(ISBLANK(H282),"",IF(H282="LAVORO","",VLOOKUP($B282,CLASSI!$B$3:$C$1048576,2,FALSE)))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200 - Di 172</v>
      </c>
      <c r="D282" s="27" t="str">
        <f t="shared" si="23"/>
        <v>CODICE OC</v>
      </c>
      <c r="E282"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200 mm, diametro interno 172 mm, giunti a manicotto.
LAVORO: Posa. Escluso: scavo; piano di appoggio; rinfianco; riempimento.
</v>
      </c>
      <c r="F282" s="27" t="str">
        <f t="shared" si="25"/>
        <v>CODICE OP</v>
      </c>
      <c r="G282"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200 mm, diametro interno 172 mm, giunti a manicotto.
</v>
      </c>
      <c r="H282" s="9" t="s">
        <v>35</v>
      </c>
      <c r="I282" s="9" t="s">
        <v>163</v>
      </c>
      <c r="J282" s="9" t="s">
        <v>207</v>
      </c>
      <c r="K282" s="64" t="s">
        <v>419</v>
      </c>
      <c r="L282" s="11" t="s">
        <v>81</v>
      </c>
      <c r="M282" s="11" t="s">
        <v>462</v>
      </c>
      <c r="N282" s="11" t="s">
        <v>429</v>
      </c>
      <c r="O282" s="11" t="s">
        <v>81</v>
      </c>
      <c r="P282" s="10" t="str">
        <f>IFERROR(VLOOKUP($B282,[1]Foglio1!$A$6:$D$44904,3,FALSE),"nd")</f>
        <v>m</v>
      </c>
      <c r="Q282" s="9">
        <v>1</v>
      </c>
      <c r="R282" s="11" t="str">
        <f>IF(H282="LAVORO","nd",IF(VLOOKUP(B282,'DIMENSIONI OP'!A:E,4,FALSE)="","nd",VLOOKUP(B282,'DIMENSIONI OP'!A:E,4,FALSE)))</f>
        <v>nd</v>
      </c>
      <c r="S282" s="9" t="str">
        <f>IF(H282="LAVORO","nd",IF(VLOOKUP(B282,'PRESTAZIONI OP'!A:E,4,FALSE)="","nd",VLOOKUP(B282,'PRESTAZIONI OP'!A:E,4,FALSE)))</f>
        <v>nd</v>
      </c>
      <c r="T282" s="9" t="str">
        <f>IF(H282="LAVORO","nd",IF(VLOOKUP(B282,'PARAM FISICI OP'!A:E,4,FALSE)="","nd",VLOOKUP(B282,'PARAM FISICI OP'!A:E,4,FALSE)))</f>
        <v>nd</v>
      </c>
      <c r="U282" s="11" t="s">
        <v>449</v>
      </c>
      <c r="V282" s="11" t="s">
        <v>578</v>
      </c>
      <c r="W282" s="11" t="s">
        <v>466</v>
      </c>
      <c r="X282" s="11" t="s">
        <v>634</v>
      </c>
      <c r="Y282" s="11" t="s">
        <v>631</v>
      </c>
      <c r="Z282" s="9" t="s">
        <v>81</v>
      </c>
      <c r="AA282" s="9" t="str">
        <f>IF(AND(L282="nd",'DIMENSIONI OP'!E283="",'PRESTAZIONI OP'!E283="",'PARAM FISICI OP'!E283="",Z282="nd"),"nd",
IF(L282="nd","",L282)
&amp;IF('DIMENSIONI OP'!E283="","",IF(L282="nd",'DIMENSIONI OP'!E283,", "&amp;'DIMENSIONI OP'!E283))
&amp;IF('PRESTAZIONI OP'!E283="","",IF(AND(L282="nd",'DIMENSIONI OP'!E283=""),'PRESTAZIONI OP'!E283,", "&amp;'PRESTAZIONI OP'!E283))
&amp;IF('PARAM FISICI OP'!E283="","",IF(AND(L282="nd",'DIMENSIONI OP'!E283="",'PRESTAZIONI OP'!E283=""),'PARAM FISICI OP'!E283,", "&amp;'PARAM FISICI OP'!E283))
&amp;IF(Z282="nd","",IF(AND(L282="nd",'DIMENSIONI OP'!E283="",'PRESTAZIONI OP'!E283="",'PARAM FISICI OP'!E283=""),Z282,", "&amp;Z282)))</f>
        <v>nd</v>
      </c>
      <c r="AB282" s="9" t="s">
        <v>81</v>
      </c>
      <c r="AC282" s="9" t="s">
        <v>81</v>
      </c>
      <c r="AD282" s="9" t="s">
        <v>81</v>
      </c>
      <c r="AE282" s="9" t="s">
        <v>81</v>
      </c>
      <c r="AF282" s="42" t="s">
        <v>81</v>
      </c>
      <c r="AG282" s="42" t="s">
        <v>81</v>
      </c>
      <c r="AH282" s="42" t="s">
        <v>81</v>
      </c>
      <c r="AI282" s="11" t="s">
        <v>81</v>
      </c>
      <c r="AJ282" s="11" t="s">
        <v>81</v>
      </c>
      <c r="AK282" s="11" t="s">
        <v>81</v>
      </c>
      <c r="AL282" s="65" t="s">
        <v>81</v>
      </c>
      <c r="AM282" s="11" t="s">
        <v>81</v>
      </c>
      <c r="AN282" s="24">
        <f>IFERROR(VLOOKUP($B282,[1]Foglio1!$A$6:$D$44904,4,FALSE),"")</f>
        <v>16.809999999999999</v>
      </c>
      <c r="AO282" s="11" t="s">
        <v>81</v>
      </c>
      <c r="AP282" s="11" t="s">
        <v>81</v>
      </c>
      <c r="AQ282" s="11" t="s">
        <v>81</v>
      </c>
      <c r="AR282" s="11" t="s">
        <v>81</v>
      </c>
    </row>
    <row r="283" spans="1:44" ht="20.100000000000001" customHeight="1" x14ac:dyDescent="0.25">
      <c r="A283" s="43" t="str">
        <f t="shared" si="22"/>
        <v>L_1C.12.040.0030.c</v>
      </c>
      <c r="B283" s="14" t="str">
        <f>IF(ISBLANK(H283),"",IF(H283="LAVORO","",CLASSI!B284))</f>
        <v/>
      </c>
      <c r="C283" s="14" t="str">
        <f>IF(ISBLANK(H283),"",IF(H283="LAVORO","",VLOOKUP($B283,CLASSI!$B$3:$C$1048576,2,FALSE)))</f>
        <v/>
      </c>
      <c r="D283" s="27" t="str">
        <f t="shared" si="23"/>
        <v/>
      </c>
      <c r="E283" s="27" t="str">
        <f t="shared" si="24"/>
        <v/>
      </c>
      <c r="F283" s="27" t="str">
        <f t="shared" si="25"/>
        <v>CODICE LV</v>
      </c>
      <c r="G283" s="27" t="str">
        <f t="shared" si="26"/>
        <v xml:space="preserve">LAVORO: Posa. Escluso: scavo; piano di appoggio; rinfianco; riempimento.
</v>
      </c>
      <c r="H283" s="9" t="s">
        <v>36</v>
      </c>
      <c r="I283" s="9" t="s">
        <v>169</v>
      </c>
      <c r="J283" s="9" t="s">
        <v>221</v>
      </c>
      <c r="K283" s="64" t="s">
        <v>423</v>
      </c>
      <c r="L283" s="11" t="s">
        <v>81</v>
      </c>
      <c r="M283" s="11" t="s">
        <v>81</v>
      </c>
      <c r="N283" s="11" t="s">
        <v>81</v>
      </c>
      <c r="O283" s="11" t="s">
        <v>81</v>
      </c>
      <c r="P283" s="10" t="str">
        <f>IFERROR(VLOOKUP($B283,[1]Foglio1!$A$6:$D$44904,3,FALSE),"nd")</f>
        <v>nd</v>
      </c>
      <c r="Q283" s="9">
        <v>1</v>
      </c>
      <c r="R283" s="11" t="str">
        <f>IF(H283="LAVORO","nd",IF(VLOOKUP(B283,'DIMENSIONI OP'!A:E,4,FALSE)="","nd",VLOOKUP(B283,'DIMENSIONI OP'!A:E,4,FALSE)))</f>
        <v>nd</v>
      </c>
      <c r="S283" s="9" t="str">
        <f>IF(H283="LAVORO","nd",IF(VLOOKUP(B283,'PRESTAZIONI OP'!A:E,4,FALSE)="","nd",VLOOKUP(B283,'PRESTAZIONI OP'!A:E,4,FALSE)))</f>
        <v>nd</v>
      </c>
      <c r="T283" s="9" t="str">
        <f>IF(H283="LAVORO","nd",IF(VLOOKUP(B283,'PARAM FISICI OP'!A:E,4,FALSE)="","nd",VLOOKUP(B283,'PARAM FISICI OP'!A:E,4,FALSE)))</f>
        <v>nd</v>
      </c>
      <c r="U283" s="11" t="s">
        <v>81</v>
      </c>
      <c r="V283" s="11" t="s">
        <v>419</v>
      </c>
      <c r="W283" s="11" t="s">
        <v>81</v>
      </c>
      <c r="X283" s="11" t="s">
        <v>81</v>
      </c>
      <c r="Y283" s="11" t="s">
        <v>81</v>
      </c>
      <c r="Z283" s="9" t="s">
        <v>81</v>
      </c>
      <c r="AA283" s="9" t="str">
        <f>IF(AND(L283="nd",'DIMENSIONI OP'!E284="",'PRESTAZIONI OP'!E284="",'PARAM FISICI OP'!E284="",Z283="nd"),"nd",
IF(L283="nd","",L283)
&amp;IF('DIMENSIONI OP'!E284="","",IF(L283="nd",'DIMENSIONI OP'!E284,", "&amp;'DIMENSIONI OP'!E284))
&amp;IF('PRESTAZIONI OP'!E284="","",IF(AND(L283="nd",'DIMENSIONI OP'!E284=""),'PRESTAZIONI OP'!E284,", "&amp;'PRESTAZIONI OP'!E284))
&amp;IF('PARAM FISICI OP'!E284="","",IF(AND(L283="nd",'DIMENSIONI OP'!E284="",'PRESTAZIONI OP'!E284=""),'PARAM FISICI OP'!E284,", "&amp;'PARAM FISICI OP'!E284))
&amp;IF(Z283="nd","",IF(AND(L283="nd",'DIMENSIONI OP'!E284="",'PRESTAZIONI OP'!E284="",'PARAM FISICI OP'!E284=""),Z283,", "&amp;Z283)))</f>
        <v>nd</v>
      </c>
      <c r="AB283" s="9" t="s">
        <v>81</v>
      </c>
      <c r="AC283" s="9" t="s">
        <v>81</v>
      </c>
      <c r="AD283" s="9" t="s">
        <v>81</v>
      </c>
      <c r="AE283" s="9" t="s">
        <v>81</v>
      </c>
      <c r="AF283" s="42" t="s">
        <v>81</v>
      </c>
      <c r="AG283" s="42" t="s">
        <v>81</v>
      </c>
      <c r="AH283" s="42" t="s">
        <v>81</v>
      </c>
      <c r="AI283" s="11" t="s">
        <v>81</v>
      </c>
      <c r="AJ283" s="11" t="s">
        <v>81</v>
      </c>
      <c r="AK283" s="11" t="s">
        <v>497</v>
      </c>
      <c r="AL283" s="65" t="s">
        <v>81</v>
      </c>
      <c r="AM283" s="11" t="s">
        <v>81</v>
      </c>
      <c r="AN283" s="24" t="str">
        <f>IFERROR(VLOOKUP($B283,[1]Foglio1!$A$6:$D$44904,4,FALSE),"")</f>
        <v/>
      </c>
      <c r="AO283" s="11" t="s">
        <v>81</v>
      </c>
      <c r="AP283" s="11" t="s">
        <v>81</v>
      </c>
      <c r="AQ283" s="11" t="s">
        <v>81</v>
      </c>
      <c r="AR283" s="11" t="s">
        <v>81</v>
      </c>
    </row>
    <row r="284" spans="1:44" ht="20.100000000000001" customHeight="1" x14ac:dyDescent="0.25">
      <c r="A284" s="43" t="str">
        <f t="shared" si="22"/>
        <v>O_1C.12.040.0030.d</v>
      </c>
      <c r="B284" s="14" t="str">
        <f>IF(ISBLANK(H284),"",IF(H284="LAVORO","",CLASSI!B285))</f>
        <v>1C.12.040.0030.d</v>
      </c>
      <c r="C284" s="14" t="str">
        <f>IF(ISBLANK(H284),"",IF(H284="LAVORO","",VLOOKUP($B284,CLASSI!$B$3:$C$1048576,2,FALSE)))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250 - Di 218</v>
      </c>
      <c r="D284" s="27" t="str">
        <f t="shared" si="23"/>
        <v>CODICE OC</v>
      </c>
      <c r="E284"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84" s="27" t="str">
        <f t="shared" si="25"/>
        <v>CODICE OP</v>
      </c>
      <c r="G284"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c r="H284" s="9" t="s">
        <v>35</v>
      </c>
      <c r="I284" s="9" t="s">
        <v>163</v>
      </c>
      <c r="J284" s="9" t="s">
        <v>207</v>
      </c>
      <c r="K284" s="64" t="s">
        <v>419</v>
      </c>
      <c r="L284" s="11" t="s">
        <v>81</v>
      </c>
      <c r="M284" s="11" t="s">
        <v>462</v>
      </c>
      <c r="N284" s="11" t="s">
        <v>429</v>
      </c>
      <c r="O284" s="11" t="s">
        <v>81</v>
      </c>
      <c r="P284" s="10" t="str">
        <f>IFERROR(VLOOKUP($B284,[1]Foglio1!$A$6:$D$44904,3,FALSE),"nd")</f>
        <v>m</v>
      </c>
      <c r="Q284" s="9">
        <v>1</v>
      </c>
      <c r="R284" s="11" t="str">
        <f>IF(H284="LAVORO","nd",IF(VLOOKUP(B284,'DIMENSIONI OP'!A:E,4,FALSE)="","nd",VLOOKUP(B284,'DIMENSIONI OP'!A:E,4,FALSE)))</f>
        <v>nd</v>
      </c>
      <c r="S284" s="9" t="str">
        <f>IF(H284="LAVORO","nd",IF(VLOOKUP(B284,'PRESTAZIONI OP'!A:E,4,FALSE)="","nd",VLOOKUP(B284,'PRESTAZIONI OP'!A:E,4,FALSE)))</f>
        <v>nd</v>
      </c>
      <c r="T284" s="9" t="str">
        <f>IF(H284="LAVORO","nd",IF(VLOOKUP(B284,'PARAM FISICI OP'!A:E,4,FALSE)="","nd",VLOOKUP(B284,'PARAM FISICI OP'!A:E,4,FALSE)))</f>
        <v>nd</v>
      </c>
      <c r="U284" s="11" t="s">
        <v>449</v>
      </c>
      <c r="V284" s="11" t="s">
        <v>578</v>
      </c>
      <c r="W284" s="11" t="s">
        <v>466</v>
      </c>
      <c r="X284" s="11" t="s">
        <v>632</v>
      </c>
      <c r="Y284" s="11" t="s">
        <v>631</v>
      </c>
      <c r="Z284" s="9" t="s">
        <v>81</v>
      </c>
      <c r="AA284" s="9" t="str">
        <f>IF(AND(L284="nd",'DIMENSIONI OP'!E285="",'PRESTAZIONI OP'!E285="",'PARAM FISICI OP'!E285="",Z284="nd"),"nd",
IF(L284="nd","",L284)
&amp;IF('DIMENSIONI OP'!E285="","",IF(L284="nd",'DIMENSIONI OP'!E285,", "&amp;'DIMENSIONI OP'!E285))
&amp;IF('PRESTAZIONI OP'!E285="","",IF(AND(L284="nd",'DIMENSIONI OP'!E285=""),'PRESTAZIONI OP'!E285,", "&amp;'PRESTAZIONI OP'!E285))
&amp;IF('PARAM FISICI OP'!E285="","",IF(AND(L284="nd",'DIMENSIONI OP'!E285="",'PRESTAZIONI OP'!E285=""),'PARAM FISICI OP'!E285,", "&amp;'PARAM FISICI OP'!E285))
&amp;IF(Z284="nd","",IF(AND(L284="nd",'DIMENSIONI OP'!E285="",'PRESTAZIONI OP'!E285="",'PARAM FISICI OP'!E285=""),Z284,", "&amp;Z284)))</f>
        <v>nd</v>
      </c>
      <c r="AB284" s="9" t="s">
        <v>81</v>
      </c>
      <c r="AC284" s="9" t="s">
        <v>81</v>
      </c>
      <c r="AD284" s="9" t="s">
        <v>81</v>
      </c>
      <c r="AE284" s="9" t="s">
        <v>81</v>
      </c>
      <c r="AF284" s="42" t="s">
        <v>81</v>
      </c>
      <c r="AG284" s="42" t="s">
        <v>81</v>
      </c>
      <c r="AH284" s="42" t="s">
        <v>81</v>
      </c>
      <c r="AI284" s="11" t="s">
        <v>81</v>
      </c>
      <c r="AJ284" s="11" t="s">
        <v>81</v>
      </c>
      <c r="AK284" s="11" t="s">
        <v>81</v>
      </c>
      <c r="AL284" s="65" t="s">
        <v>81</v>
      </c>
      <c r="AM284" s="11" t="s">
        <v>81</v>
      </c>
      <c r="AN284" s="24">
        <f>IFERROR(VLOOKUP($B284,[1]Foglio1!$A$6:$D$44904,4,FALSE),"")</f>
        <v>25.59</v>
      </c>
      <c r="AO284" s="11" t="s">
        <v>81</v>
      </c>
      <c r="AP284" s="11" t="s">
        <v>81</v>
      </c>
      <c r="AQ284" s="11" t="s">
        <v>81</v>
      </c>
      <c r="AR284" s="11" t="s">
        <v>81</v>
      </c>
    </row>
    <row r="285" spans="1:44" ht="20.100000000000001" customHeight="1" x14ac:dyDescent="0.25">
      <c r="A285" s="43" t="str">
        <f t="shared" si="22"/>
        <v>L_1C.12.040.0030.d</v>
      </c>
      <c r="B285" s="14" t="str">
        <f>IF(ISBLANK(H285),"",IF(H285="LAVORO","",CLASSI!B286))</f>
        <v/>
      </c>
      <c r="C285" s="14" t="str">
        <f>IF(ISBLANK(H285),"",IF(H285="LAVORO","",VLOOKUP($B285,CLASSI!$B$3:$C$1048576,2,FALSE)))</f>
        <v/>
      </c>
      <c r="D285" s="27" t="str">
        <f t="shared" si="23"/>
        <v/>
      </c>
      <c r="E285" s="27" t="str">
        <f t="shared" si="24"/>
        <v/>
      </c>
      <c r="F285" s="27" t="str">
        <f t="shared" si="25"/>
        <v>CODICE LV</v>
      </c>
      <c r="G285" s="27" t="str">
        <f t="shared" si="26"/>
        <v xml:space="preserve">LAVORO: Posa. Escluso: scavo; piano di appoggio; rinfianco; riempimento.
</v>
      </c>
      <c r="H285" s="9" t="s">
        <v>36</v>
      </c>
      <c r="I285" s="9" t="s">
        <v>169</v>
      </c>
      <c r="J285" s="9" t="s">
        <v>221</v>
      </c>
      <c r="K285" s="64" t="s">
        <v>423</v>
      </c>
      <c r="L285" s="11" t="s">
        <v>81</v>
      </c>
      <c r="M285" s="11" t="s">
        <v>81</v>
      </c>
      <c r="N285" s="11" t="s">
        <v>81</v>
      </c>
      <c r="O285" s="11" t="s">
        <v>81</v>
      </c>
      <c r="P285" s="10" t="str">
        <f>IFERROR(VLOOKUP($B285,[1]Foglio1!$A$6:$D$44904,3,FALSE),"nd")</f>
        <v>nd</v>
      </c>
      <c r="Q285" s="9">
        <v>1</v>
      </c>
      <c r="R285" s="11" t="str">
        <f>IF(H285="LAVORO","nd",IF(VLOOKUP(B285,'DIMENSIONI OP'!A:E,4,FALSE)="","nd",VLOOKUP(B285,'DIMENSIONI OP'!A:E,4,FALSE)))</f>
        <v>nd</v>
      </c>
      <c r="S285" s="9" t="str">
        <f>IF(H285="LAVORO","nd",IF(VLOOKUP(B285,'PRESTAZIONI OP'!A:E,4,FALSE)="","nd",VLOOKUP(B285,'PRESTAZIONI OP'!A:E,4,FALSE)))</f>
        <v>nd</v>
      </c>
      <c r="T285" s="9" t="str">
        <f>IF(H285="LAVORO","nd",IF(VLOOKUP(B285,'PARAM FISICI OP'!A:E,4,FALSE)="","nd",VLOOKUP(B285,'PARAM FISICI OP'!A:E,4,FALSE)))</f>
        <v>nd</v>
      </c>
      <c r="U285" s="11" t="s">
        <v>81</v>
      </c>
      <c r="V285" s="11" t="s">
        <v>419</v>
      </c>
      <c r="W285" s="11" t="s">
        <v>81</v>
      </c>
      <c r="X285" s="11" t="s">
        <v>81</v>
      </c>
      <c r="Y285" s="11" t="s">
        <v>81</v>
      </c>
      <c r="Z285" s="9" t="s">
        <v>81</v>
      </c>
      <c r="AA285" s="9" t="str">
        <f>IF(AND(L285="nd",'DIMENSIONI OP'!E286="",'PRESTAZIONI OP'!E286="",'PARAM FISICI OP'!E286="",Z285="nd"),"nd",
IF(L285="nd","",L285)
&amp;IF('DIMENSIONI OP'!E286="","",IF(L285="nd",'DIMENSIONI OP'!E286,", "&amp;'DIMENSIONI OP'!E286))
&amp;IF('PRESTAZIONI OP'!E286="","",IF(AND(L285="nd",'DIMENSIONI OP'!E286=""),'PRESTAZIONI OP'!E286,", "&amp;'PRESTAZIONI OP'!E286))
&amp;IF('PARAM FISICI OP'!E286="","",IF(AND(L285="nd",'DIMENSIONI OP'!E286="",'PRESTAZIONI OP'!E286=""),'PARAM FISICI OP'!E286,", "&amp;'PARAM FISICI OP'!E286))
&amp;IF(Z285="nd","",IF(AND(L285="nd",'DIMENSIONI OP'!E286="",'PRESTAZIONI OP'!E286="",'PARAM FISICI OP'!E286=""),Z285,", "&amp;Z285)))</f>
        <v>nd</v>
      </c>
      <c r="AB285" s="9" t="s">
        <v>81</v>
      </c>
      <c r="AC285" s="9" t="s">
        <v>81</v>
      </c>
      <c r="AD285" s="9" t="s">
        <v>81</v>
      </c>
      <c r="AE285" s="9" t="s">
        <v>81</v>
      </c>
      <c r="AF285" s="42" t="s">
        <v>81</v>
      </c>
      <c r="AG285" s="42" t="s">
        <v>81</v>
      </c>
      <c r="AH285" s="42" t="s">
        <v>81</v>
      </c>
      <c r="AI285" s="11" t="s">
        <v>81</v>
      </c>
      <c r="AJ285" s="11" t="s">
        <v>81</v>
      </c>
      <c r="AK285" s="11" t="s">
        <v>497</v>
      </c>
      <c r="AL285" s="65" t="s">
        <v>81</v>
      </c>
      <c r="AM285" s="11" t="s">
        <v>81</v>
      </c>
      <c r="AN285" s="24" t="str">
        <f>IFERROR(VLOOKUP($B285,[1]Foglio1!$A$6:$D$44904,4,FALSE),"")</f>
        <v/>
      </c>
      <c r="AO285" s="11" t="s">
        <v>81</v>
      </c>
      <c r="AP285" s="11" t="s">
        <v>81</v>
      </c>
      <c r="AQ285" s="11" t="s">
        <v>81</v>
      </c>
      <c r="AR285" s="11" t="s">
        <v>81</v>
      </c>
    </row>
    <row r="286" spans="1:44" ht="20.100000000000001" customHeight="1" x14ac:dyDescent="0.25">
      <c r="A286" s="43" t="str">
        <f t="shared" si="22"/>
        <v>O_1C.12.040.0030.e</v>
      </c>
      <c r="B286" s="14" t="str">
        <f>IF(ISBLANK(H286),"",IF(H286="LAVORO","",CLASSI!B287))</f>
        <v>1C.12.040.0030.e</v>
      </c>
      <c r="C286" s="14" t="str">
        <f>IF(ISBLANK(H286),"",IF(H286="LAVORO","",VLOOKUP($B286,CLASSI!$B$3:$C$1048576,2,FALSE)))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315 - Di 272</v>
      </c>
      <c r="D286" s="27" t="str">
        <f t="shared" si="23"/>
        <v>CODICE OC</v>
      </c>
      <c r="E286"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86" s="27" t="str">
        <f t="shared" si="25"/>
        <v>CODICE OP</v>
      </c>
      <c r="G286"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c r="H286" s="9" t="s">
        <v>35</v>
      </c>
      <c r="I286" s="9" t="s">
        <v>163</v>
      </c>
      <c r="J286" s="9" t="s">
        <v>207</v>
      </c>
      <c r="K286" s="64" t="s">
        <v>419</v>
      </c>
      <c r="L286" s="11" t="s">
        <v>81</v>
      </c>
      <c r="M286" s="11" t="s">
        <v>462</v>
      </c>
      <c r="N286" s="11" t="s">
        <v>429</v>
      </c>
      <c r="O286" s="11" t="s">
        <v>81</v>
      </c>
      <c r="P286" s="10" t="str">
        <f>IFERROR(VLOOKUP($B286,[1]Foglio1!$A$6:$D$44904,3,FALSE),"nd")</f>
        <v>m</v>
      </c>
      <c r="Q286" s="9">
        <v>1</v>
      </c>
      <c r="R286" s="11" t="str">
        <f>IF(H286="LAVORO","nd",IF(VLOOKUP(B286,'DIMENSIONI OP'!A:E,4,FALSE)="","nd",VLOOKUP(B286,'DIMENSIONI OP'!A:E,4,FALSE)))</f>
        <v>nd</v>
      </c>
      <c r="S286" s="9" t="str">
        <f>IF(H286="LAVORO","nd",IF(VLOOKUP(B286,'PRESTAZIONI OP'!A:E,4,FALSE)="","nd",VLOOKUP(B286,'PRESTAZIONI OP'!A:E,4,FALSE)))</f>
        <v>nd</v>
      </c>
      <c r="T286" s="9" t="str">
        <f>IF(H286="LAVORO","nd",IF(VLOOKUP(B286,'PARAM FISICI OP'!A:E,4,FALSE)="","nd",VLOOKUP(B286,'PARAM FISICI OP'!A:E,4,FALSE)))</f>
        <v>nd</v>
      </c>
      <c r="U286" s="11" t="s">
        <v>449</v>
      </c>
      <c r="V286" s="11" t="s">
        <v>578</v>
      </c>
      <c r="W286" s="11" t="s">
        <v>466</v>
      </c>
      <c r="X286" s="11" t="s">
        <v>632</v>
      </c>
      <c r="Y286" s="11" t="s">
        <v>631</v>
      </c>
      <c r="Z286" s="9" t="s">
        <v>81</v>
      </c>
      <c r="AA286" s="9" t="str">
        <f>IF(AND(L286="nd",'DIMENSIONI OP'!E287="",'PRESTAZIONI OP'!E287="",'PARAM FISICI OP'!E287="",Z286="nd"),"nd",
IF(L286="nd","",L286)
&amp;IF('DIMENSIONI OP'!E287="","",IF(L286="nd",'DIMENSIONI OP'!E287,", "&amp;'DIMENSIONI OP'!E287))
&amp;IF('PRESTAZIONI OP'!E287="","",IF(AND(L286="nd",'DIMENSIONI OP'!E287=""),'PRESTAZIONI OP'!E287,", "&amp;'PRESTAZIONI OP'!E287))
&amp;IF('PARAM FISICI OP'!E287="","",IF(AND(L286="nd",'DIMENSIONI OP'!E287="",'PRESTAZIONI OP'!E287=""),'PARAM FISICI OP'!E287,", "&amp;'PARAM FISICI OP'!E287))
&amp;IF(Z286="nd","",IF(AND(L286="nd",'DIMENSIONI OP'!E287="",'PRESTAZIONI OP'!E287="",'PARAM FISICI OP'!E287=""),Z286,", "&amp;Z286)))</f>
        <v>nd</v>
      </c>
      <c r="AB286" s="9" t="s">
        <v>81</v>
      </c>
      <c r="AC286" s="9" t="s">
        <v>81</v>
      </c>
      <c r="AD286" s="9" t="s">
        <v>81</v>
      </c>
      <c r="AE286" s="9" t="s">
        <v>81</v>
      </c>
      <c r="AF286" s="42" t="s">
        <v>81</v>
      </c>
      <c r="AG286" s="42" t="s">
        <v>81</v>
      </c>
      <c r="AH286" s="42" t="s">
        <v>81</v>
      </c>
      <c r="AI286" s="11" t="s">
        <v>81</v>
      </c>
      <c r="AJ286" s="11" t="s">
        <v>81</v>
      </c>
      <c r="AK286" s="11" t="s">
        <v>81</v>
      </c>
      <c r="AL286" s="65" t="s">
        <v>81</v>
      </c>
      <c r="AM286" s="11" t="s">
        <v>81</v>
      </c>
      <c r="AN286" s="24">
        <f>IFERROR(VLOOKUP($B286,[1]Foglio1!$A$6:$D$44904,4,FALSE),"")</f>
        <v>42.28</v>
      </c>
      <c r="AO286" s="11" t="s">
        <v>81</v>
      </c>
      <c r="AP286" s="11" t="s">
        <v>81</v>
      </c>
      <c r="AQ286" s="11" t="s">
        <v>81</v>
      </c>
      <c r="AR286" s="11" t="s">
        <v>81</v>
      </c>
    </row>
    <row r="287" spans="1:44" ht="20.100000000000001" customHeight="1" x14ac:dyDescent="0.25">
      <c r="A287" s="43" t="str">
        <f t="shared" si="22"/>
        <v>L_1C.12.040.0030.e</v>
      </c>
      <c r="B287" s="14" t="str">
        <f>IF(ISBLANK(H287),"",IF(H287="LAVORO","",CLASSI!B288))</f>
        <v/>
      </c>
      <c r="C287" s="14" t="str">
        <f>IF(ISBLANK(H287),"",IF(H287="LAVORO","",VLOOKUP($B287,CLASSI!$B$3:$C$1048576,2,FALSE)))</f>
        <v/>
      </c>
      <c r="D287" s="27" t="str">
        <f t="shared" si="23"/>
        <v/>
      </c>
      <c r="E287" s="27" t="str">
        <f t="shared" si="24"/>
        <v/>
      </c>
      <c r="F287" s="27" t="str">
        <f t="shared" si="25"/>
        <v>CODICE LV</v>
      </c>
      <c r="G287" s="27" t="str">
        <f t="shared" si="26"/>
        <v xml:space="preserve">LAVORO: Posa. Escluso: scavo; piano di appoggio; rinfianco; riempimento.
</v>
      </c>
      <c r="H287" s="9" t="s">
        <v>36</v>
      </c>
      <c r="I287" s="9" t="s">
        <v>169</v>
      </c>
      <c r="J287" s="9" t="s">
        <v>221</v>
      </c>
      <c r="K287" s="64" t="s">
        <v>423</v>
      </c>
      <c r="L287" s="11" t="s">
        <v>81</v>
      </c>
      <c r="M287" s="11" t="s">
        <v>81</v>
      </c>
      <c r="N287" s="11" t="s">
        <v>81</v>
      </c>
      <c r="O287" s="11" t="s">
        <v>81</v>
      </c>
      <c r="P287" s="10" t="str">
        <f>IFERROR(VLOOKUP($B287,[1]Foglio1!$A$6:$D$44904,3,FALSE),"nd")</f>
        <v>nd</v>
      </c>
      <c r="Q287" s="9">
        <v>1</v>
      </c>
      <c r="R287" s="11" t="str">
        <f>IF(H287="LAVORO","nd",IF(VLOOKUP(B287,'DIMENSIONI OP'!A:E,4,FALSE)="","nd",VLOOKUP(B287,'DIMENSIONI OP'!A:E,4,FALSE)))</f>
        <v>nd</v>
      </c>
      <c r="S287" s="9" t="str">
        <f>IF(H287="LAVORO","nd",IF(VLOOKUP(B287,'PRESTAZIONI OP'!A:E,4,FALSE)="","nd",VLOOKUP(B287,'PRESTAZIONI OP'!A:E,4,FALSE)))</f>
        <v>nd</v>
      </c>
      <c r="T287" s="9" t="str">
        <f>IF(H287="LAVORO","nd",IF(VLOOKUP(B287,'PARAM FISICI OP'!A:E,4,FALSE)="","nd",VLOOKUP(B287,'PARAM FISICI OP'!A:E,4,FALSE)))</f>
        <v>nd</v>
      </c>
      <c r="U287" s="11" t="s">
        <v>81</v>
      </c>
      <c r="V287" s="11" t="s">
        <v>419</v>
      </c>
      <c r="W287" s="11" t="s">
        <v>81</v>
      </c>
      <c r="X287" s="11" t="s">
        <v>81</v>
      </c>
      <c r="Y287" s="11" t="s">
        <v>81</v>
      </c>
      <c r="Z287" s="9" t="s">
        <v>81</v>
      </c>
      <c r="AA287" s="9" t="str">
        <f>IF(AND(L287="nd",'DIMENSIONI OP'!E288="",'PRESTAZIONI OP'!E288="",'PARAM FISICI OP'!E288="",Z287="nd"),"nd",
IF(L287="nd","",L287)
&amp;IF('DIMENSIONI OP'!E288="","",IF(L287="nd",'DIMENSIONI OP'!E288,", "&amp;'DIMENSIONI OP'!E288))
&amp;IF('PRESTAZIONI OP'!E288="","",IF(AND(L287="nd",'DIMENSIONI OP'!E288=""),'PRESTAZIONI OP'!E288,", "&amp;'PRESTAZIONI OP'!E288))
&amp;IF('PARAM FISICI OP'!E288="","",IF(AND(L287="nd",'DIMENSIONI OP'!E288="",'PRESTAZIONI OP'!E288=""),'PARAM FISICI OP'!E288,", "&amp;'PARAM FISICI OP'!E288))
&amp;IF(Z287="nd","",IF(AND(L287="nd",'DIMENSIONI OP'!E288="",'PRESTAZIONI OP'!E288="",'PARAM FISICI OP'!E288=""),Z287,", "&amp;Z287)))</f>
        <v>nd</v>
      </c>
      <c r="AB287" s="9" t="s">
        <v>81</v>
      </c>
      <c r="AC287" s="9" t="s">
        <v>81</v>
      </c>
      <c r="AD287" s="9" t="s">
        <v>81</v>
      </c>
      <c r="AE287" s="9" t="s">
        <v>81</v>
      </c>
      <c r="AF287" s="42" t="s">
        <v>81</v>
      </c>
      <c r="AG287" s="42" t="s">
        <v>81</v>
      </c>
      <c r="AH287" s="42" t="s">
        <v>81</v>
      </c>
      <c r="AI287" s="11" t="s">
        <v>81</v>
      </c>
      <c r="AJ287" s="11" t="s">
        <v>81</v>
      </c>
      <c r="AK287" s="11" t="s">
        <v>497</v>
      </c>
      <c r="AL287" s="65" t="s">
        <v>81</v>
      </c>
      <c r="AM287" s="11" t="s">
        <v>81</v>
      </c>
      <c r="AN287" s="24" t="str">
        <f>IFERROR(VLOOKUP($B287,[1]Foglio1!$A$6:$D$44904,4,FALSE),"")</f>
        <v/>
      </c>
      <c r="AO287" s="11" t="s">
        <v>81</v>
      </c>
      <c r="AP287" s="11" t="s">
        <v>81</v>
      </c>
      <c r="AQ287" s="11" t="s">
        <v>81</v>
      </c>
      <c r="AR287" s="11" t="s">
        <v>81</v>
      </c>
    </row>
    <row r="288" spans="1:44" ht="20.100000000000001" customHeight="1" x14ac:dyDescent="0.25">
      <c r="A288" s="43" t="str">
        <f t="shared" si="22"/>
        <v>O_1C.12.040.0030.f</v>
      </c>
      <c r="B288" s="14" t="str">
        <f>IF(ISBLANK(H288),"",IF(H288="LAVORO","",CLASSI!B289))</f>
        <v>1C.12.040.0030.f</v>
      </c>
      <c r="C288" s="14" t="str">
        <f>IF(ISBLANK(H288),"",IF(H288="LAVORO","",VLOOKUP($B288,CLASSI!$B$3:$C$1048576,2,FALSE)))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400 - Di 347</v>
      </c>
      <c r="D288" s="27" t="str">
        <f t="shared" si="23"/>
        <v>CODICE OC</v>
      </c>
      <c r="E288"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88" s="27" t="str">
        <f t="shared" si="25"/>
        <v>CODICE OP</v>
      </c>
      <c r="G288"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c r="H288" s="9" t="s">
        <v>35</v>
      </c>
      <c r="I288" s="9" t="s">
        <v>163</v>
      </c>
      <c r="J288" s="9" t="s">
        <v>207</v>
      </c>
      <c r="K288" s="64" t="s">
        <v>419</v>
      </c>
      <c r="L288" s="11" t="s">
        <v>81</v>
      </c>
      <c r="M288" s="11" t="s">
        <v>462</v>
      </c>
      <c r="N288" s="11" t="s">
        <v>429</v>
      </c>
      <c r="O288" s="11" t="s">
        <v>81</v>
      </c>
      <c r="P288" s="10" t="str">
        <f>IFERROR(VLOOKUP($B288,[1]Foglio1!$A$6:$D$44904,3,FALSE),"nd")</f>
        <v>m</v>
      </c>
      <c r="Q288" s="9">
        <v>1</v>
      </c>
      <c r="R288" s="11" t="str">
        <f>IF(H288="LAVORO","nd",IF(VLOOKUP(B288,'DIMENSIONI OP'!A:E,4,FALSE)="","nd",VLOOKUP(B288,'DIMENSIONI OP'!A:E,4,FALSE)))</f>
        <v>nd</v>
      </c>
      <c r="S288" s="9" t="str">
        <f>IF(H288="LAVORO","nd",IF(VLOOKUP(B288,'PRESTAZIONI OP'!A:E,4,FALSE)="","nd",VLOOKUP(B288,'PRESTAZIONI OP'!A:E,4,FALSE)))</f>
        <v>nd</v>
      </c>
      <c r="T288" s="9" t="str">
        <f>IF(H288="LAVORO","nd",IF(VLOOKUP(B288,'PARAM FISICI OP'!A:E,4,FALSE)="","nd",VLOOKUP(B288,'PARAM FISICI OP'!A:E,4,FALSE)))</f>
        <v>nd</v>
      </c>
      <c r="U288" s="11" t="s">
        <v>449</v>
      </c>
      <c r="V288" s="11" t="s">
        <v>578</v>
      </c>
      <c r="W288" s="11" t="s">
        <v>466</v>
      </c>
      <c r="X288" s="11" t="s">
        <v>632</v>
      </c>
      <c r="Y288" s="11" t="s">
        <v>631</v>
      </c>
      <c r="Z288" s="9" t="s">
        <v>81</v>
      </c>
      <c r="AA288" s="9" t="str">
        <f>IF(AND(L288="nd",'DIMENSIONI OP'!E289="",'PRESTAZIONI OP'!E289="",'PARAM FISICI OP'!E289="",Z288="nd"),"nd",
IF(L288="nd","",L288)
&amp;IF('DIMENSIONI OP'!E289="","",IF(L288="nd",'DIMENSIONI OP'!E289,", "&amp;'DIMENSIONI OP'!E289))
&amp;IF('PRESTAZIONI OP'!E289="","",IF(AND(L288="nd",'DIMENSIONI OP'!E289=""),'PRESTAZIONI OP'!E289,", "&amp;'PRESTAZIONI OP'!E289))
&amp;IF('PARAM FISICI OP'!E289="","",IF(AND(L288="nd",'DIMENSIONI OP'!E289="",'PRESTAZIONI OP'!E289=""),'PARAM FISICI OP'!E289,", "&amp;'PARAM FISICI OP'!E289))
&amp;IF(Z288="nd","",IF(AND(L288="nd",'DIMENSIONI OP'!E289="",'PRESTAZIONI OP'!E289="",'PARAM FISICI OP'!E289=""),Z288,", "&amp;Z288)))</f>
        <v>nd</v>
      </c>
      <c r="AB288" s="9" t="s">
        <v>81</v>
      </c>
      <c r="AC288" s="9" t="s">
        <v>81</v>
      </c>
      <c r="AD288" s="9" t="s">
        <v>81</v>
      </c>
      <c r="AE288" s="9" t="s">
        <v>81</v>
      </c>
      <c r="AF288" s="42" t="s">
        <v>81</v>
      </c>
      <c r="AG288" s="42" t="s">
        <v>81</v>
      </c>
      <c r="AH288" s="42" t="s">
        <v>81</v>
      </c>
      <c r="AI288" s="11" t="s">
        <v>81</v>
      </c>
      <c r="AJ288" s="11" t="s">
        <v>81</v>
      </c>
      <c r="AK288" s="11" t="s">
        <v>81</v>
      </c>
      <c r="AL288" s="65" t="s">
        <v>81</v>
      </c>
      <c r="AM288" s="11" t="s">
        <v>81</v>
      </c>
      <c r="AN288" s="24">
        <f>IFERROR(VLOOKUP($B288,[1]Foglio1!$A$6:$D$44904,4,FALSE),"")</f>
        <v>59.22</v>
      </c>
      <c r="AO288" s="11" t="s">
        <v>81</v>
      </c>
      <c r="AP288" s="11" t="s">
        <v>81</v>
      </c>
      <c r="AQ288" s="11" t="s">
        <v>81</v>
      </c>
      <c r="AR288" s="11" t="s">
        <v>81</v>
      </c>
    </row>
    <row r="289" spans="1:44" ht="20.100000000000001" customHeight="1" x14ac:dyDescent="0.25">
      <c r="A289" s="43" t="str">
        <f t="shared" si="22"/>
        <v>L_1C.12.040.0030.f</v>
      </c>
      <c r="B289" s="14" t="str">
        <f>IF(ISBLANK(H289),"",IF(H289="LAVORO","",CLASSI!B290))</f>
        <v/>
      </c>
      <c r="C289" s="14" t="str">
        <f>IF(ISBLANK(H289),"",IF(H289="LAVORO","",VLOOKUP($B289,CLASSI!$B$3:$C$1048576,2,FALSE)))</f>
        <v/>
      </c>
      <c r="D289" s="27" t="str">
        <f t="shared" si="23"/>
        <v/>
      </c>
      <c r="E289" s="27" t="str">
        <f t="shared" si="24"/>
        <v/>
      </c>
      <c r="F289" s="27" t="str">
        <f t="shared" si="25"/>
        <v>CODICE LV</v>
      </c>
      <c r="G289" s="27" t="str">
        <f t="shared" si="26"/>
        <v xml:space="preserve">LAVORO: Posa. Escluso: scavo; piano di appoggio; rinfianco; riempimento.
</v>
      </c>
      <c r="H289" s="9" t="s">
        <v>36</v>
      </c>
      <c r="I289" s="9" t="s">
        <v>169</v>
      </c>
      <c r="J289" s="9" t="s">
        <v>221</v>
      </c>
      <c r="K289" s="64" t="s">
        <v>423</v>
      </c>
      <c r="L289" s="11" t="s">
        <v>81</v>
      </c>
      <c r="M289" s="11" t="s">
        <v>81</v>
      </c>
      <c r="N289" s="11" t="s">
        <v>81</v>
      </c>
      <c r="O289" s="11" t="s">
        <v>81</v>
      </c>
      <c r="P289" s="10" t="str">
        <f>IFERROR(VLOOKUP($B289,[1]Foglio1!$A$6:$D$44904,3,FALSE),"nd")</f>
        <v>nd</v>
      </c>
      <c r="Q289" s="9">
        <v>1</v>
      </c>
      <c r="R289" s="11" t="str">
        <f>IF(H289="LAVORO","nd",IF(VLOOKUP(B289,'DIMENSIONI OP'!A:E,4,FALSE)="","nd",VLOOKUP(B289,'DIMENSIONI OP'!A:E,4,FALSE)))</f>
        <v>nd</v>
      </c>
      <c r="S289" s="9" t="str">
        <f>IF(H289="LAVORO","nd",IF(VLOOKUP(B289,'PRESTAZIONI OP'!A:E,4,FALSE)="","nd",VLOOKUP(B289,'PRESTAZIONI OP'!A:E,4,FALSE)))</f>
        <v>nd</v>
      </c>
      <c r="T289" s="9" t="str">
        <f>IF(H289="LAVORO","nd",IF(VLOOKUP(B289,'PARAM FISICI OP'!A:E,4,FALSE)="","nd",VLOOKUP(B289,'PARAM FISICI OP'!A:E,4,FALSE)))</f>
        <v>nd</v>
      </c>
      <c r="U289" s="11" t="s">
        <v>81</v>
      </c>
      <c r="V289" s="11" t="s">
        <v>419</v>
      </c>
      <c r="W289" s="11" t="s">
        <v>81</v>
      </c>
      <c r="X289" s="11" t="s">
        <v>81</v>
      </c>
      <c r="Y289" s="11" t="s">
        <v>81</v>
      </c>
      <c r="Z289" s="9" t="s">
        <v>81</v>
      </c>
      <c r="AA289" s="9" t="str">
        <f>IF(AND(L289="nd",'DIMENSIONI OP'!E290="",'PRESTAZIONI OP'!E290="",'PARAM FISICI OP'!E290="",Z289="nd"),"nd",
IF(L289="nd","",L289)
&amp;IF('DIMENSIONI OP'!E290="","",IF(L289="nd",'DIMENSIONI OP'!E290,", "&amp;'DIMENSIONI OP'!E290))
&amp;IF('PRESTAZIONI OP'!E290="","",IF(AND(L289="nd",'DIMENSIONI OP'!E290=""),'PRESTAZIONI OP'!E290,", "&amp;'PRESTAZIONI OP'!E290))
&amp;IF('PARAM FISICI OP'!E290="","",IF(AND(L289="nd",'DIMENSIONI OP'!E290="",'PRESTAZIONI OP'!E290=""),'PARAM FISICI OP'!E290,", "&amp;'PARAM FISICI OP'!E290))
&amp;IF(Z289="nd","",IF(AND(L289="nd",'DIMENSIONI OP'!E290="",'PRESTAZIONI OP'!E290="",'PARAM FISICI OP'!E290=""),Z289,", "&amp;Z289)))</f>
        <v>nd</v>
      </c>
      <c r="AB289" s="9" t="s">
        <v>81</v>
      </c>
      <c r="AC289" s="9" t="s">
        <v>81</v>
      </c>
      <c r="AD289" s="9" t="s">
        <v>81</v>
      </c>
      <c r="AE289" s="9" t="s">
        <v>81</v>
      </c>
      <c r="AF289" s="42" t="s">
        <v>81</v>
      </c>
      <c r="AG289" s="42" t="s">
        <v>81</v>
      </c>
      <c r="AH289" s="42" t="s">
        <v>81</v>
      </c>
      <c r="AI289" s="11" t="s">
        <v>81</v>
      </c>
      <c r="AJ289" s="11" t="s">
        <v>81</v>
      </c>
      <c r="AK289" s="11" t="s">
        <v>497</v>
      </c>
      <c r="AL289" s="65" t="s">
        <v>81</v>
      </c>
      <c r="AM289" s="11" t="s">
        <v>81</v>
      </c>
      <c r="AN289" s="24" t="str">
        <f>IFERROR(VLOOKUP($B289,[1]Foglio1!$A$6:$D$44904,4,FALSE),"")</f>
        <v/>
      </c>
      <c r="AO289" s="11" t="s">
        <v>81</v>
      </c>
      <c r="AP289" s="11" t="s">
        <v>81</v>
      </c>
      <c r="AQ289" s="11" t="s">
        <v>81</v>
      </c>
      <c r="AR289" s="11" t="s">
        <v>81</v>
      </c>
    </row>
    <row r="290" spans="1:44" ht="20.100000000000001" customHeight="1" x14ac:dyDescent="0.25">
      <c r="A290" s="43" t="str">
        <f t="shared" si="22"/>
        <v>O_1C.12.040.0030.g</v>
      </c>
      <c r="B290" s="14" t="str">
        <f>IF(ISBLANK(H290),"",IF(H290="LAVORO","",CLASSI!B291))</f>
        <v>1C.12.040.0030.g</v>
      </c>
      <c r="C290" s="14" t="str">
        <f>IF(ISBLANK(H290),"",IF(H290="LAVORO","",VLOOKUP($B290,CLASSI!$B$3:$C$1048576,2,FALSE)))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500 - Di 433</v>
      </c>
      <c r="D290" s="27" t="str">
        <f t="shared" si="23"/>
        <v>CODICE OC</v>
      </c>
      <c r="E290"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0" s="27" t="str">
        <f t="shared" si="25"/>
        <v>CODICE OP</v>
      </c>
      <c r="G290"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c r="H290" s="9" t="s">
        <v>35</v>
      </c>
      <c r="I290" s="9" t="s">
        <v>163</v>
      </c>
      <c r="J290" s="9" t="s">
        <v>207</v>
      </c>
      <c r="K290" s="64" t="s">
        <v>419</v>
      </c>
      <c r="L290" s="11" t="s">
        <v>81</v>
      </c>
      <c r="M290" s="11" t="s">
        <v>462</v>
      </c>
      <c r="N290" s="11" t="s">
        <v>429</v>
      </c>
      <c r="O290" s="11" t="s">
        <v>81</v>
      </c>
      <c r="P290" s="10" t="str">
        <f>IFERROR(VLOOKUP($B290,[1]Foglio1!$A$6:$D$44904,3,FALSE),"nd")</f>
        <v>m</v>
      </c>
      <c r="Q290" s="9">
        <v>1</v>
      </c>
      <c r="R290" s="11" t="str">
        <f>IF(H290="LAVORO","nd",IF(VLOOKUP(B290,'DIMENSIONI OP'!A:E,4,FALSE)="","nd",VLOOKUP(B290,'DIMENSIONI OP'!A:E,4,FALSE)))</f>
        <v>nd</v>
      </c>
      <c r="S290" s="9" t="str">
        <f>IF(H290="LAVORO","nd",IF(VLOOKUP(B290,'PRESTAZIONI OP'!A:E,4,FALSE)="","nd",VLOOKUP(B290,'PRESTAZIONI OP'!A:E,4,FALSE)))</f>
        <v>nd</v>
      </c>
      <c r="T290" s="9" t="str">
        <f>IF(H290="LAVORO","nd",IF(VLOOKUP(B290,'PARAM FISICI OP'!A:E,4,FALSE)="","nd",VLOOKUP(B290,'PARAM FISICI OP'!A:E,4,FALSE)))</f>
        <v>nd</v>
      </c>
      <c r="U290" s="11" t="s">
        <v>449</v>
      </c>
      <c r="V290" s="11" t="s">
        <v>578</v>
      </c>
      <c r="W290" s="11" t="s">
        <v>466</v>
      </c>
      <c r="X290" s="11" t="s">
        <v>632</v>
      </c>
      <c r="Y290" s="11" t="s">
        <v>631</v>
      </c>
      <c r="Z290" s="9" t="s">
        <v>81</v>
      </c>
      <c r="AA290" s="9" t="str">
        <f>IF(AND(L290="nd",'DIMENSIONI OP'!E291="",'PRESTAZIONI OP'!E291="",'PARAM FISICI OP'!E291="",Z290="nd"),"nd",
IF(L290="nd","",L290)
&amp;IF('DIMENSIONI OP'!E291="","",IF(L290="nd",'DIMENSIONI OP'!E291,", "&amp;'DIMENSIONI OP'!E291))
&amp;IF('PRESTAZIONI OP'!E291="","",IF(AND(L290="nd",'DIMENSIONI OP'!E291=""),'PRESTAZIONI OP'!E291,", "&amp;'PRESTAZIONI OP'!E291))
&amp;IF('PARAM FISICI OP'!E291="","",IF(AND(L290="nd",'DIMENSIONI OP'!E291="",'PRESTAZIONI OP'!E291=""),'PARAM FISICI OP'!E291,", "&amp;'PARAM FISICI OP'!E291))
&amp;IF(Z290="nd","",IF(AND(L290="nd",'DIMENSIONI OP'!E291="",'PRESTAZIONI OP'!E291="",'PARAM FISICI OP'!E291=""),Z290,", "&amp;Z290)))</f>
        <v>nd</v>
      </c>
      <c r="AB290" s="9" t="s">
        <v>81</v>
      </c>
      <c r="AC290" s="9" t="s">
        <v>81</v>
      </c>
      <c r="AD290" s="9" t="s">
        <v>81</v>
      </c>
      <c r="AE290" s="9" t="s">
        <v>81</v>
      </c>
      <c r="AF290" s="42" t="s">
        <v>81</v>
      </c>
      <c r="AG290" s="42" t="s">
        <v>81</v>
      </c>
      <c r="AH290" s="42" t="s">
        <v>81</v>
      </c>
      <c r="AI290" s="11" t="s">
        <v>81</v>
      </c>
      <c r="AJ290" s="11" t="s">
        <v>81</v>
      </c>
      <c r="AK290" s="11" t="s">
        <v>81</v>
      </c>
      <c r="AL290" s="65" t="s">
        <v>81</v>
      </c>
      <c r="AM290" s="11" t="s">
        <v>81</v>
      </c>
      <c r="AN290" s="24">
        <f>IFERROR(VLOOKUP($B290,[1]Foglio1!$A$6:$D$44904,4,FALSE),"")</f>
        <v>94.88</v>
      </c>
      <c r="AO290" s="11" t="s">
        <v>81</v>
      </c>
      <c r="AP290" s="11" t="s">
        <v>81</v>
      </c>
      <c r="AQ290" s="11" t="s">
        <v>81</v>
      </c>
      <c r="AR290" s="11" t="s">
        <v>81</v>
      </c>
    </row>
    <row r="291" spans="1:44" ht="20.100000000000001" customHeight="1" x14ac:dyDescent="0.25">
      <c r="A291" s="43" t="str">
        <f t="shared" si="22"/>
        <v>L_1C.12.040.0030.g</v>
      </c>
      <c r="B291" s="14" t="str">
        <f>IF(ISBLANK(H291),"",IF(H291="LAVORO","",CLASSI!B292))</f>
        <v/>
      </c>
      <c r="C291" s="14" t="str">
        <f>IF(ISBLANK(H291),"",IF(H291="LAVORO","",VLOOKUP($B291,CLASSI!$B$3:$C$1048576,2,FALSE)))</f>
        <v/>
      </c>
      <c r="D291" s="27" t="str">
        <f t="shared" si="23"/>
        <v/>
      </c>
      <c r="E291" s="27" t="str">
        <f t="shared" si="24"/>
        <v/>
      </c>
      <c r="F291" s="27" t="str">
        <f t="shared" si="25"/>
        <v>CODICE LV</v>
      </c>
      <c r="G291" s="27" t="str">
        <f t="shared" si="26"/>
        <v xml:space="preserve">LAVORO: Posa. Escluso: scavo; piano di appoggio; rinfianco; riempimento.
</v>
      </c>
      <c r="H291" s="9" t="s">
        <v>36</v>
      </c>
      <c r="I291" s="9" t="s">
        <v>169</v>
      </c>
      <c r="J291" s="9" t="s">
        <v>221</v>
      </c>
      <c r="K291" s="64" t="s">
        <v>423</v>
      </c>
      <c r="L291" s="11" t="s">
        <v>81</v>
      </c>
      <c r="M291" s="11" t="s">
        <v>81</v>
      </c>
      <c r="N291" s="11" t="s">
        <v>81</v>
      </c>
      <c r="O291" s="11" t="s">
        <v>81</v>
      </c>
      <c r="P291" s="10" t="str">
        <f>IFERROR(VLOOKUP($B291,[1]Foglio1!$A$6:$D$44904,3,FALSE),"nd")</f>
        <v>nd</v>
      </c>
      <c r="Q291" s="9">
        <v>1</v>
      </c>
      <c r="R291" s="11" t="str">
        <f>IF(H291="LAVORO","nd",IF(VLOOKUP(B291,'DIMENSIONI OP'!A:E,4,FALSE)="","nd",VLOOKUP(B291,'DIMENSIONI OP'!A:E,4,FALSE)))</f>
        <v>nd</v>
      </c>
      <c r="S291" s="9" t="str">
        <f>IF(H291="LAVORO","nd",IF(VLOOKUP(B291,'PRESTAZIONI OP'!A:E,4,FALSE)="","nd",VLOOKUP(B291,'PRESTAZIONI OP'!A:E,4,FALSE)))</f>
        <v>nd</v>
      </c>
      <c r="T291" s="9" t="str">
        <f>IF(H291="LAVORO","nd",IF(VLOOKUP(B291,'PARAM FISICI OP'!A:E,4,FALSE)="","nd",VLOOKUP(B291,'PARAM FISICI OP'!A:E,4,FALSE)))</f>
        <v>nd</v>
      </c>
      <c r="U291" s="11" t="s">
        <v>81</v>
      </c>
      <c r="V291" s="11" t="s">
        <v>419</v>
      </c>
      <c r="W291" s="11" t="s">
        <v>81</v>
      </c>
      <c r="X291" s="11" t="s">
        <v>81</v>
      </c>
      <c r="Y291" s="11" t="s">
        <v>81</v>
      </c>
      <c r="Z291" s="9" t="s">
        <v>81</v>
      </c>
      <c r="AA291" s="9" t="str">
        <f>IF(AND(L291="nd",'DIMENSIONI OP'!E292="",'PRESTAZIONI OP'!E292="",'PARAM FISICI OP'!E292="",Z291="nd"),"nd",
IF(L291="nd","",L291)
&amp;IF('DIMENSIONI OP'!E292="","",IF(L291="nd",'DIMENSIONI OP'!E292,", "&amp;'DIMENSIONI OP'!E292))
&amp;IF('PRESTAZIONI OP'!E292="","",IF(AND(L291="nd",'DIMENSIONI OP'!E292=""),'PRESTAZIONI OP'!E292,", "&amp;'PRESTAZIONI OP'!E292))
&amp;IF('PARAM FISICI OP'!E292="","",IF(AND(L291="nd",'DIMENSIONI OP'!E292="",'PRESTAZIONI OP'!E292=""),'PARAM FISICI OP'!E292,", "&amp;'PARAM FISICI OP'!E292))
&amp;IF(Z291="nd","",IF(AND(L291="nd",'DIMENSIONI OP'!E292="",'PRESTAZIONI OP'!E292="",'PARAM FISICI OP'!E292=""),Z291,", "&amp;Z291)))</f>
        <v>nd</v>
      </c>
      <c r="AB291" s="9" t="s">
        <v>81</v>
      </c>
      <c r="AC291" s="9" t="s">
        <v>81</v>
      </c>
      <c r="AD291" s="9" t="s">
        <v>81</v>
      </c>
      <c r="AE291" s="9" t="s">
        <v>81</v>
      </c>
      <c r="AF291" s="42" t="s">
        <v>81</v>
      </c>
      <c r="AG291" s="42" t="s">
        <v>81</v>
      </c>
      <c r="AH291" s="42" t="s">
        <v>81</v>
      </c>
      <c r="AI291" s="11" t="s">
        <v>81</v>
      </c>
      <c r="AJ291" s="11" t="s">
        <v>81</v>
      </c>
      <c r="AK291" s="11" t="s">
        <v>497</v>
      </c>
      <c r="AL291" s="65" t="s">
        <v>81</v>
      </c>
      <c r="AM291" s="11" t="s">
        <v>81</v>
      </c>
      <c r="AN291" s="24" t="str">
        <f>IFERROR(VLOOKUP($B291,[1]Foglio1!$A$6:$D$44904,4,FALSE),"")</f>
        <v/>
      </c>
      <c r="AO291" s="11" t="s">
        <v>81</v>
      </c>
      <c r="AP291" s="11" t="s">
        <v>81</v>
      </c>
      <c r="AQ291" s="11" t="s">
        <v>81</v>
      </c>
      <c r="AR291" s="11" t="s">
        <v>81</v>
      </c>
    </row>
    <row r="292" spans="1:44" ht="20.100000000000001" customHeight="1" x14ac:dyDescent="0.25">
      <c r="A292" s="43" t="str">
        <f t="shared" si="22"/>
        <v>O_1C.12.040.0030.h</v>
      </c>
      <c r="B292" s="14" t="str">
        <f>IF(ISBLANK(H292),"",IF(H292="LAVORO","",CLASSI!B293))</f>
        <v>1C.12.040.0030.h</v>
      </c>
      <c r="C292" s="14" t="str">
        <f>IF(ISBLANK(H292),"",IF(H292="LAVORO","",VLOOKUP($B292,CLASSI!$B$3:$C$1048576,2,FALSE)))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630 - Di 535</v>
      </c>
      <c r="D292" s="27" t="str">
        <f t="shared" si="23"/>
        <v>CODICE OC</v>
      </c>
      <c r="E292"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2" s="27" t="str">
        <f t="shared" si="25"/>
        <v>CODICE OP</v>
      </c>
      <c r="G292"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c r="H292" s="9" t="s">
        <v>35</v>
      </c>
      <c r="I292" s="9" t="s">
        <v>163</v>
      </c>
      <c r="J292" s="9" t="s">
        <v>207</v>
      </c>
      <c r="K292" s="64" t="s">
        <v>419</v>
      </c>
      <c r="L292" s="11" t="s">
        <v>81</v>
      </c>
      <c r="M292" s="11" t="s">
        <v>462</v>
      </c>
      <c r="N292" s="11" t="s">
        <v>429</v>
      </c>
      <c r="O292" s="11" t="s">
        <v>81</v>
      </c>
      <c r="P292" s="10" t="str">
        <f>IFERROR(VLOOKUP($B292,[1]Foglio1!$A$6:$D$44904,3,FALSE),"nd")</f>
        <v>m</v>
      </c>
      <c r="Q292" s="9">
        <v>1</v>
      </c>
      <c r="R292" s="11" t="str">
        <f>IF(H292="LAVORO","nd",IF(VLOOKUP(B292,'DIMENSIONI OP'!A:E,4,FALSE)="","nd",VLOOKUP(B292,'DIMENSIONI OP'!A:E,4,FALSE)))</f>
        <v>nd</v>
      </c>
      <c r="S292" s="9" t="str">
        <f>IF(H292="LAVORO","nd",IF(VLOOKUP(B292,'PRESTAZIONI OP'!A:E,4,FALSE)="","nd",VLOOKUP(B292,'PRESTAZIONI OP'!A:E,4,FALSE)))</f>
        <v>nd</v>
      </c>
      <c r="T292" s="9" t="str">
        <f>IF(H292="LAVORO","nd",IF(VLOOKUP(B292,'PARAM FISICI OP'!A:E,4,FALSE)="","nd",VLOOKUP(B292,'PARAM FISICI OP'!A:E,4,FALSE)))</f>
        <v>nd</v>
      </c>
      <c r="U292" s="11" t="s">
        <v>449</v>
      </c>
      <c r="V292" s="11" t="s">
        <v>578</v>
      </c>
      <c r="W292" s="11" t="s">
        <v>466</v>
      </c>
      <c r="X292" s="11" t="s">
        <v>632</v>
      </c>
      <c r="Y292" s="11" t="s">
        <v>631</v>
      </c>
      <c r="Z292" s="9" t="s">
        <v>81</v>
      </c>
      <c r="AA292" s="9" t="str">
        <f>IF(AND(L292="nd",'DIMENSIONI OP'!E293="",'PRESTAZIONI OP'!E293="",'PARAM FISICI OP'!E293="",Z292="nd"),"nd",
IF(L292="nd","",L292)
&amp;IF('DIMENSIONI OP'!E293="","",IF(L292="nd",'DIMENSIONI OP'!E293,", "&amp;'DIMENSIONI OP'!E293))
&amp;IF('PRESTAZIONI OP'!E293="","",IF(AND(L292="nd",'DIMENSIONI OP'!E293=""),'PRESTAZIONI OP'!E293,", "&amp;'PRESTAZIONI OP'!E293))
&amp;IF('PARAM FISICI OP'!E293="","",IF(AND(L292="nd",'DIMENSIONI OP'!E293="",'PRESTAZIONI OP'!E293=""),'PARAM FISICI OP'!E293,", "&amp;'PARAM FISICI OP'!E293))
&amp;IF(Z292="nd","",IF(AND(L292="nd",'DIMENSIONI OP'!E293="",'PRESTAZIONI OP'!E293="",'PARAM FISICI OP'!E293=""),Z292,", "&amp;Z292)))</f>
        <v>nd</v>
      </c>
      <c r="AB292" s="9" t="s">
        <v>81</v>
      </c>
      <c r="AC292" s="9" t="s">
        <v>81</v>
      </c>
      <c r="AD292" s="9" t="s">
        <v>81</v>
      </c>
      <c r="AE292" s="9" t="s">
        <v>81</v>
      </c>
      <c r="AF292" s="42" t="s">
        <v>81</v>
      </c>
      <c r="AG292" s="42" t="s">
        <v>81</v>
      </c>
      <c r="AH292" s="42" t="s">
        <v>81</v>
      </c>
      <c r="AI292" s="11" t="s">
        <v>81</v>
      </c>
      <c r="AJ292" s="11" t="s">
        <v>81</v>
      </c>
      <c r="AK292" s="11" t="s">
        <v>81</v>
      </c>
      <c r="AL292" s="65" t="s">
        <v>81</v>
      </c>
      <c r="AM292" s="11" t="s">
        <v>81</v>
      </c>
      <c r="AN292" s="24">
        <f>IFERROR(VLOOKUP($B292,[1]Foglio1!$A$6:$D$44904,4,FALSE),"")</f>
        <v>126.85</v>
      </c>
      <c r="AO292" s="11" t="s">
        <v>81</v>
      </c>
      <c r="AP292" s="11" t="s">
        <v>81</v>
      </c>
      <c r="AQ292" s="11" t="s">
        <v>81</v>
      </c>
      <c r="AR292" s="11" t="s">
        <v>81</v>
      </c>
    </row>
    <row r="293" spans="1:44" ht="20.100000000000001" customHeight="1" x14ac:dyDescent="0.25">
      <c r="A293" s="43" t="str">
        <f t="shared" si="22"/>
        <v>L_1C.12.040.0030.h</v>
      </c>
      <c r="B293" s="14" t="str">
        <f>IF(ISBLANK(H293),"",IF(H293="LAVORO","",CLASSI!B294))</f>
        <v/>
      </c>
      <c r="C293" s="14" t="str">
        <f>IF(ISBLANK(H293),"",IF(H293="LAVORO","",VLOOKUP($B293,CLASSI!$B$3:$C$1048576,2,FALSE)))</f>
        <v/>
      </c>
      <c r="D293" s="27" t="str">
        <f t="shared" si="23"/>
        <v/>
      </c>
      <c r="E293" s="27" t="str">
        <f t="shared" si="24"/>
        <v/>
      </c>
      <c r="F293" s="27" t="str">
        <f t="shared" si="25"/>
        <v>CODICE LV</v>
      </c>
      <c r="G293" s="27" t="str">
        <f t="shared" si="26"/>
        <v xml:space="preserve">LAVORO: Posa. Escluso: scavo; piano di appoggio; rinfianco; riempimento.
</v>
      </c>
      <c r="H293" s="9" t="s">
        <v>36</v>
      </c>
      <c r="I293" s="9" t="s">
        <v>169</v>
      </c>
      <c r="J293" s="9" t="s">
        <v>221</v>
      </c>
      <c r="K293" s="64" t="s">
        <v>423</v>
      </c>
      <c r="L293" s="11" t="s">
        <v>81</v>
      </c>
      <c r="M293" s="11" t="s">
        <v>81</v>
      </c>
      <c r="N293" s="11" t="s">
        <v>81</v>
      </c>
      <c r="O293" s="11" t="s">
        <v>81</v>
      </c>
      <c r="P293" s="10" t="str">
        <f>IFERROR(VLOOKUP($B293,[1]Foglio1!$A$6:$D$44904,3,FALSE),"nd")</f>
        <v>nd</v>
      </c>
      <c r="Q293" s="9">
        <v>1</v>
      </c>
      <c r="R293" s="11" t="str">
        <f>IF(H293="LAVORO","nd",IF(VLOOKUP(B293,'DIMENSIONI OP'!A:E,4,FALSE)="","nd",VLOOKUP(B293,'DIMENSIONI OP'!A:E,4,FALSE)))</f>
        <v>nd</v>
      </c>
      <c r="S293" s="9" t="str">
        <f>IF(H293="LAVORO","nd",IF(VLOOKUP(B293,'PRESTAZIONI OP'!A:E,4,FALSE)="","nd",VLOOKUP(B293,'PRESTAZIONI OP'!A:E,4,FALSE)))</f>
        <v>nd</v>
      </c>
      <c r="T293" s="9" t="str">
        <f>IF(H293="LAVORO","nd",IF(VLOOKUP(B293,'PARAM FISICI OP'!A:E,4,FALSE)="","nd",VLOOKUP(B293,'PARAM FISICI OP'!A:E,4,FALSE)))</f>
        <v>nd</v>
      </c>
      <c r="U293" s="11" t="s">
        <v>81</v>
      </c>
      <c r="V293" s="11" t="s">
        <v>419</v>
      </c>
      <c r="W293" s="11" t="s">
        <v>81</v>
      </c>
      <c r="X293" s="11" t="s">
        <v>81</v>
      </c>
      <c r="Y293" s="11" t="s">
        <v>81</v>
      </c>
      <c r="Z293" s="9" t="s">
        <v>81</v>
      </c>
      <c r="AA293" s="9" t="str">
        <f>IF(AND(L293="nd",'DIMENSIONI OP'!E294="",'PRESTAZIONI OP'!E294="",'PARAM FISICI OP'!E294="",Z293="nd"),"nd",
IF(L293="nd","",L293)
&amp;IF('DIMENSIONI OP'!E294="","",IF(L293="nd",'DIMENSIONI OP'!E294,", "&amp;'DIMENSIONI OP'!E294))
&amp;IF('PRESTAZIONI OP'!E294="","",IF(AND(L293="nd",'DIMENSIONI OP'!E294=""),'PRESTAZIONI OP'!E294,", "&amp;'PRESTAZIONI OP'!E294))
&amp;IF('PARAM FISICI OP'!E294="","",IF(AND(L293="nd",'DIMENSIONI OP'!E294="",'PRESTAZIONI OP'!E294=""),'PARAM FISICI OP'!E294,", "&amp;'PARAM FISICI OP'!E294))
&amp;IF(Z293="nd","",IF(AND(L293="nd",'DIMENSIONI OP'!E294="",'PRESTAZIONI OP'!E294="",'PARAM FISICI OP'!E294=""),Z293,", "&amp;Z293)))</f>
        <v>nd</v>
      </c>
      <c r="AB293" s="9" t="s">
        <v>81</v>
      </c>
      <c r="AC293" s="9" t="s">
        <v>81</v>
      </c>
      <c r="AD293" s="9" t="s">
        <v>81</v>
      </c>
      <c r="AE293" s="9" t="s">
        <v>81</v>
      </c>
      <c r="AF293" s="42" t="s">
        <v>81</v>
      </c>
      <c r="AG293" s="42" t="s">
        <v>81</v>
      </c>
      <c r="AH293" s="42" t="s">
        <v>81</v>
      </c>
      <c r="AI293" s="11" t="s">
        <v>81</v>
      </c>
      <c r="AJ293" s="11" t="s">
        <v>81</v>
      </c>
      <c r="AK293" s="11" t="s">
        <v>497</v>
      </c>
      <c r="AL293" s="65" t="s">
        <v>81</v>
      </c>
      <c r="AM293" s="11" t="s">
        <v>81</v>
      </c>
      <c r="AN293" s="24" t="str">
        <f>IFERROR(VLOOKUP($B293,[1]Foglio1!$A$6:$D$44904,4,FALSE),"")</f>
        <v/>
      </c>
      <c r="AO293" s="11" t="s">
        <v>81</v>
      </c>
      <c r="AP293" s="11" t="s">
        <v>81</v>
      </c>
      <c r="AQ293" s="11" t="s">
        <v>81</v>
      </c>
      <c r="AR293" s="11" t="s">
        <v>81</v>
      </c>
    </row>
    <row r="294" spans="1:44" ht="20.100000000000001" customHeight="1" x14ac:dyDescent="0.25">
      <c r="A294" s="43" t="str">
        <f t="shared" si="22"/>
        <v>O_1C.12.040.0030.i</v>
      </c>
      <c r="B294" s="14" t="str">
        <f>IF(ISBLANK(H294),"",IF(H294="LAVORO","",CLASSI!B295))</f>
        <v>1C.12.040.0030.i</v>
      </c>
      <c r="C294" s="14" t="str">
        <f>IF(ISBLANK(H294),"",IF(H294="LAVORO","",VLOOKUP($B294,CLASSI!$B$3:$C$1048576,2,FALSE)))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800 - Di 678</v>
      </c>
      <c r="D294" s="27" t="str">
        <f t="shared" si="23"/>
        <v>CODICE OC</v>
      </c>
      <c r="E294"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4" s="27" t="str">
        <f t="shared" si="25"/>
        <v>CODICE OP</v>
      </c>
      <c r="G294"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c r="H294" s="9" t="s">
        <v>35</v>
      </c>
      <c r="I294" s="9" t="s">
        <v>163</v>
      </c>
      <c r="J294" s="9" t="s">
        <v>207</v>
      </c>
      <c r="K294" s="64" t="s">
        <v>419</v>
      </c>
      <c r="L294" s="11" t="s">
        <v>81</v>
      </c>
      <c r="M294" s="11" t="s">
        <v>462</v>
      </c>
      <c r="N294" s="11" t="s">
        <v>429</v>
      </c>
      <c r="O294" s="11" t="s">
        <v>81</v>
      </c>
      <c r="P294" s="10" t="str">
        <f>IFERROR(VLOOKUP($B294,[1]Foglio1!$A$6:$D$44904,3,FALSE),"nd")</f>
        <v>m</v>
      </c>
      <c r="Q294" s="9">
        <v>1</v>
      </c>
      <c r="R294" s="11" t="str">
        <f>IF(H294="LAVORO","nd",IF(VLOOKUP(B294,'DIMENSIONI OP'!A:E,4,FALSE)="","nd",VLOOKUP(B294,'DIMENSIONI OP'!A:E,4,FALSE)))</f>
        <v>nd</v>
      </c>
      <c r="S294" s="9" t="str">
        <f>IF(H294="LAVORO","nd",IF(VLOOKUP(B294,'PRESTAZIONI OP'!A:E,4,FALSE)="","nd",VLOOKUP(B294,'PRESTAZIONI OP'!A:E,4,FALSE)))</f>
        <v>nd</v>
      </c>
      <c r="T294" s="9" t="str">
        <f>IF(H294="LAVORO","nd",IF(VLOOKUP(B294,'PARAM FISICI OP'!A:E,4,FALSE)="","nd",VLOOKUP(B294,'PARAM FISICI OP'!A:E,4,FALSE)))</f>
        <v>nd</v>
      </c>
      <c r="U294" s="11" t="s">
        <v>449</v>
      </c>
      <c r="V294" s="11" t="s">
        <v>578</v>
      </c>
      <c r="W294" s="11" t="s">
        <v>466</v>
      </c>
      <c r="X294" s="11" t="s">
        <v>632</v>
      </c>
      <c r="Y294" s="11" t="s">
        <v>631</v>
      </c>
      <c r="Z294" s="9" t="s">
        <v>81</v>
      </c>
      <c r="AA294" s="9" t="str">
        <f>IF(AND(L294="nd",'DIMENSIONI OP'!E295="",'PRESTAZIONI OP'!E295="",'PARAM FISICI OP'!E295="",Z294="nd"),"nd",
IF(L294="nd","",L294)
&amp;IF('DIMENSIONI OP'!E295="","",IF(L294="nd",'DIMENSIONI OP'!E295,", "&amp;'DIMENSIONI OP'!E295))
&amp;IF('PRESTAZIONI OP'!E295="","",IF(AND(L294="nd",'DIMENSIONI OP'!E295=""),'PRESTAZIONI OP'!E295,", "&amp;'PRESTAZIONI OP'!E295))
&amp;IF('PARAM FISICI OP'!E295="","",IF(AND(L294="nd",'DIMENSIONI OP'!E295="",'PRESTAZIONI OP'!E295=""),'PARAM FISICI OP'!E295,", "&amp;'PARAM FISICI OP'!E295))
&amp;IF(Z294="nd","",IF(AND(L294="nd",'DIMENSIONI OP'!E295="",'PRESTAZIONI OP'!E295="",'PARAM FISICI OP'!E295=""),Z294,", "&amp;Z294)))</f>
        <v>nd</v>
      </c>
      <c r="AB294" s="9" t="s">
        <v>81</v>
      </c>
      <c r="AC294" s="9" t="s">
        <v>81</v>
      </c>
      <c r="AD294" s="9" t="s">
        <v>81</v>
      </c>
      <c r="AE294" s="9" t="s">
        <v>81</v>
      </c>
      <c r="AF294" s="42" t="s">
        <v>81</v>
      </c>
      <c r="AG294" s="42" t="s">
        <v>81</v>
      </c>
      <c r="AH294" s="42" t="s">
        <v>81</v>
      </c>
      <c r="AI294" s="11" t="s">
        <v>81</v>
      </c>
      <c r="AJ294" s="11" t="s">
        <v>81</v>
      </c>
      <c r="AK294" s="11" t="s">
        <v>81</v>
      </c>
      <c r="AL294" s="65" t="s">
        <v>81</v>
      </c>
      <c r="AM294" s="11" t="s">
        <v>81</v>
      </c>
      <c r="AN294" s="24">
        <f>IFERROR(VLOOKUP($B294,[1]Foglio1!$A$6:$D$44904,4,FALSE),"")</f>
        <v>211.29</v>
      </c>
      <c r="AO294" s="11" t="s">
        <v>81</v>
      </c>
      <c r="AP294" s="11" t="s">
        <v>81</v>
      </c>
      <c r="AQ294" s="11" t="s">
        <v>81</v>
      </c>
      <c r="AR294" s="11" t="s">
        <v>81</v>
      </c>
    </row>
    <row r="295" spans="1:44" ht="20.100000000000001" customHeight="1" x14ac:dyDescent="0.25">
      <c r="A295" s="43" t="str">
        <f t="shared" si="22"/>
        <v>L_1C.12.040.0030.i</v>
      </c>
      <c r="B295" s="14" t="str">
        <f>IF(ISBLANK(H295),"",IF(H295="LAVORO","",CLASSI!B296))</f>
        <v/>
      </c>
      <c r="C295" s="14" t="str">
        <f>IF(ISBLANK(H295),"",IF(H295="LAVORO","",VLOOKUP($B295,CLASSI!$B$3:$C$1048576,2,FALSE)))</f>
        <v/>
      </c>
      <c r="D295" s="27" t="str">
        <f t="shared" si="23"/>
        <v/>
      </c>
      <c r="E295" s="27" t="str">
        <f t="shared" si="24"/>
        <v/>
      </c>
      <c r="F295" s="27" t="str">
        <f t="shared" si="25"/>
        <v>CODICE LV</v>
      </c>
      <c r="G295" s="27" t="str">
        <f t="shared" si="26"/>
        <v xml:space="preserve">LAVORO: Posa. Escluso: scavo; piano di appoggio; rinfianco; riempimento.
</v>
      </c>
      <c r="H295" s="9" t="s">
        <v>36</v>
      </c>
      <c r="I295" s="9" t="s">
        <v>169</v>
      </c>
      <c r="J295" s="9" t="s">
        <v>221</v>
      </c>
      <c r="K295" s="64" t="s">
        <v>423</v>
      </c>
      <c r="L295" s="11" t="s">
        <v>81</v>
      </c>
      <c r="M295" s="11" t="s">
        <v>81</v>
      </c>
      <c r="N295" s="11" t="s">
        <v>81</v>
      </c>
      <c r="O295" s="11" t="s">
        <v>81</v>
      </c>
      <c r="P295" s="10" t="str">
        <f>IFERROR(VLOOKUP($B295,[1]Foglio1!$A$6:$D$44904,3,FALSE),"nd")</f>
        <v>nd</v>
      </c>
      <c r="Q295" s="9">
        <v>1</v>
      </c>
      <c r="R295" s="11" t="str">
        <f>IF(H295="LAVORO","nd",IF(VLOOKUP(B295,'DIMENSIONI OP'!A:E,4,FALSE)="","nd",VLOOKUP(B295,'DIMENSIONI OP'!A:E,4,FALSE)))</f>
        <v>nd</v>
      </c>
      <c r="S295" s="9" t="str">
        <f>IF(H295="LAVORO","nd",IF(VLOOKUP(B295,'PRESTAZIONI OP'!A:E,4,FALSE)="","nd",VLOOKUP(B295,'PRESTAZIONI OP'!A:E,4,FALSE)))</f>
        <v>nd</v>
      </c>
      <c r="T295" s="9" t="str">
        <f>IF(H295="LAVORO","nd",IF(VLOOKUP(B295,'PARAM FISICI OP'!A:E,4,FALSE)="","nd",VLOOKUP(B295,'PARAM FISICI OP'!A:E,4,FALSE)))</f>
        <v>nd</v>
      </c>
      <c r="U295" s="11" t="s">
        <v>81</v>
      </c>
      <c r="V295" s="11" t="s">
        <v>419</v>
      </c>
      <c r="W295" s="11" t="s">
        <v>81</v>
      </c>
      <c r="X295" s="11" t="s">
        <v>81</v>
      </c>
      <c r="Y295" s="11" t="s">
        <v>81</v>
      </c>
      <c r="Z295" s="9" t="s">
        <v>81</v>
      </c>
      <c r="AA295" s="9" t="str">
        <f>IF(AND(L295="nd",'DIMENSIONI OP'!E296="",'PRESTAZIONI OP'!E296="",'PARAM FISICI OP'!E296="",Z295="nd"),"nd",
IF(L295="nd","",L295)
&amp;IF('DIMENSIONI OP'!E296="","",IF(L295="nd",'DIMENSIONI OP'!E296,", "&amp;'DIMENSIONI OP'!E296))
&amp;IF('PRESTAZIONI OP'!E296="","",IF(AND(L295="nd",'DIMENSIONI OP'!E296=""),'PRESTAZIONI OP'!E296,", "&amp;'PRESTAZIONI OP'!E296))
&amp;IF('PARAM FISICI OP'!E296="","",IF(AND(L295="nd",'DIMENSIONI OP'!E296="",'PRESTAZIONI OP'!E296=""),'PARAM FISICI OP'!E296,", "&amp;'PARAM FISICI OP'!E296))
&amp;IF(Z295="nd","",IF(AND(L295="nd",'DIMENSIONI OP'!E296="",'PRESTAZIONI OP'!E296="",'PARAM FISICI OP'!E296=""),Z295,", "&amp;Z295)))</f>
        <v>nd</v>
      </c>
      <c r="AB295" s="9" t="s">
        <v>81</v>
      </c>
      <c r="AC295" s="9" t="s">
        <v>81</v>
      </c>
      <c r="AD295" s="9" t="s">
        <v>81</v>
      </c>
      <c r="AE295" s="9" t="s">
        <v>81</v>
      </c>
      <c r="AF295" s="42" t="s">
        <v>81</v>
      </c>
      <c r="AG295" s="42" t="s">
        <v>81</v>
      </c>
      <c r="AH295" s="42" t="s">
        <v>81</v>
      </c>
      <c r="AI295" s="11" t="s">
        <v>81</v>
      </c>
      <c r="AJ295" s="11" t="s">
        <v>81</v>
      </c>
      <c r="AK295" s="11" t="s">
        <v>497</v>
      </c>
      <c r="AL295" s="65" t="s">
        <v>81</v>
      </c>
      <c r="AM295" s="11" t="s">
        <v>81</v>
      </c>
      <c r="AN295" s="24" t="str">
        <f>IFERROR(VLOOKUP($B295,[1]Foglio1!$A$6:$D$44904,4,FALSE),"")</f>
        <v/>
      </c>
      <c r="AO295" s="11" t="s">
        <v>81</v>
      </c>
      <c r="AP295" s="11" t="s">
        <v>81</v>
      </c>
      <c r="AQ295" s="11" t="s">
        <v>81</v>
      </c>
      <c r="AR295" s="11" t="s">
        <v>81</v>
      </c>
    </row>
    <row r="296" spans="1:44" ht="20.100000000000001" customHeight="1" x14ac:dyDescent="0.25">
      <c r="A296" s="43" t="str">
        <f t="shared" si="22"/>
        <v>O_1C.12.040.0030.j</v>
      </c>
      <c r="B296" s="14" t="str">
        <f>IF(ISBLANK(H296),"",IF(H296="LAVORO","",CLASSI!B297))</f>
        <v>1C.12.040.0030.j</v>
      </c>
      <c r="C296" s="14" t="str">
        <f>IF(ISBLANK(H296),"",IF(H296="LAVORO","",VLOOKUP($B296,CLASSI!$B$3:$C$1048576,2,FALSE)))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1000 - Di 852</v>
      </c>
      <c r="D296" s="27" t="str">
        <f t="shared" si="23"/>
        <v>CODICE OC</v>
      </c>
      <c r="E296"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6" s="27" t="str">
        <f t="shared" si="25"/>
        <v>CODICE OP</v>
      </c>
      <c r="G296"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c r="H296" s="9" t="s">
        <v>35</v>
      </c>
      <c r="I296" s="9" t="s">
        <v>163</v>
      </c>
      <c r="J296" s="9" t="s">
        <v>207</v>
      </c>
      <c r="K296" s="64" t="s">
        <v>419</v>
      </c>
      <c r="L296" s="11" t="s">
        <v>81</v>
      </c>
      <c r="M296" s="11" t="s">
        <v>462</v>
      </c>
      <c r="N296" s="11" t="s">
        <v>429</v>
      </c>
      <c r="O296" s="11" t="s">
        <v>81</v>
      </c>
      <c r="P296" s="10" t="str">
        <f>IFERROR(VLOOKUP($B296,[1]Foglio1!$A$6:$D$44904,3,FALSE),"nd")</f>
        <v>m</v>
      </c>
      <c r="Q296" s="9">
        <v>1</v>
      </c>
      <c r="R296" s="11" t="str">
        <f>IF(H296="LAVORO","nd",IF(VLOOKUP(B296,'DIMENSIONI OP'!A:E,4,FALSE)="","nd",VLOOKUP(B296,'DIMENSIONI OP'!A:E,4,FALSE)))</f>
        <v>nd</v>
      </c>
      <c r="S296" s="9" t="str">
        <f>IF(H296="LAVORO","nd",IF(VLOOKUP(B296,'PRESTAZIONI OP'!A:E,4,FALSE)="","nd",VLOOKUP(B296,'PRESTAZIONI OP'!A:E,4,FALSE)))</f>
        <v>nd</v>
      </c>
      <c r="T296" s="9" t="str">
        <f>IF(H296="LAVORO","nd",IF(VLOOKUP(B296,'PARAM FISICI OP'!A:E,4,FALSE)="","nd",VLOOKUP(B296,'PARAM FISICI OP'!A:E,4,FALSE)))</f>
        <v>nd</v>
      </c>
      <c r="U296" s="11" t="s">
        <v>449</v>
      </c>
      <c r="V296" s="11" t="s">
        <v>578</v>
      </c>
      <c r="W296" s="11" t="s">
        <v>466</v>
      </c>
      <c r="X296" s="11" t="s">
        <v>632</v>
      </c>
      <c r="Y296" s="11" t="s">
        <v>631</v>
      </c>
      <c r="Z296" s="9" t="s">
        <v>81</v>
      </c>
      <c r="AA296" s="9" t="str">
        <f>IF(AND(L296="nd",'DIMENSIONI OP'!E297="",'PRESTAZIONI OP'!E297="",'PARAM FISICI OP'!E297="",Z296="nd"),"nd",
IF(L296="nd","",L296)
&amp;IF('DIMENSIONI OP'!E297="","",IF(L296="nd",'DIMENSIONI OP'!E297,", "&amp;'DIMENSIONI OP'!E297))
&amp;IF('PRESTAZIONI OP'!E297="","",IF(AND(L296="nd",'DIMENSIONI OP'!E297=""),'PRESTAZIONI OP'!E297,", "&amp;'PRESTAZIONI OP'!E297))
&amp;IF('PARAM FISICI OP'!E297="","",IF(AND(L296="nd",'DIMENSIONI OP'!E297="",'PRESTAZIONI OP'!E297=""),'PARAM FISICI OP'!E297,", "&amp;'PARAM FISICI OP'!E297))
&amp;IF(Z296="nd","",IF(AND(L296="nd",'DIMENSIONI OP'!E297="",'PRESTAZIONI OP'!E297="",'PARAM FISICI OP'!E297=""),Z296,", "&amp;Z296)))</f>
        <v>nd</v>
      </c>
      <c r="AB296" s="9" t="s">
        <v>81</v>
      </c>
      <c r="AC296" s="9" t="s">
        <v>81</v>
      </c>
      <c r="AD296" s="9" t="s">
        <v>81</v>
      </c>
      <c r="AE296" s="9" t="s">
        <v>81</v>
      </c>
      <c r="AF296" s="42" t="s">
        <v>81</v>
      </c>
      <c r="AG296" s="42" t="s">
        <v>81</v>
      </c>
      <c r="AH296" s="42" t="s">
        <v>81</v>
      </c>
      <c r="AI296" s="11" t="s">
        <v>81</v>
      </c>
      <c r="AJ296" s="11" t="s">
        <v>81</v>
      </c>
      <c r="AK296" s="11" t="s">
        <v>81</v>
      </c>
      <c r="AL296" s="65" t="s">
        <v>81</v>
      </c>
      <c r="AM296" s="11" t="s">
        <v>81</v>
      </c>
      <c r="AN296" s="24">
        <f>IFERROR(VLOOKUP($B296,[1]Foglio1!$A$6:$D$44904,4,FALSE),"")</f>
        <v>338.77</v>
      </c>
      <c r="AO296" s="11" t="s">
        <v>81</v>
      </c>
      <c r="AP296" s="11" t="s">
        <v>81</v>
      </c>
      <c r="AQ296" s="11" t="s">
        <v>81</v>
      </c>
      <c r="AR296" s="11" t="s">
        <v>81</v>
      </c>
    </row>
    <row r="297" spans="1:44" ht="20.100000000000001" customHeight="1" x14ac:dyDescent="0.25">
      <c r="A297" s="43" t="str">
        <f t="shared" si="22"/>
        <v>L_1C.12.040.0030.j</v>
      </c>
      <c r="B297" s="14" t="str">
        <f>IF(ISBLANK(H297),"",IF(H297="LAVORO","",CLASSI!B298))</f>
        <v/>
      </c>
      <c r="C297" s="14" t="str">
        <f>IF(ISBLANK(H297),"",IF(H297="LAVORO","",VLOOKUP($B297,CLASSI!$B$3:$C$1048576,2,FALSE)))</f>
        <v/>
      </c>
      <c r="D297" s="27" t="str">
        <f t="shared" si="23"/>
        <v/>
      </c>
      <c r="E297" s="27" t="str">
        <f t="shared" si="24"/>
        <v/>
      </c>
      <c r="F297" s="27" t="str">
        <f t="shared" si="25"/>
        <v>CODICE LV</v>
      </c>
      <c r="G297" s="27" t="str">
        <f t="shared" si="26"/>
        <v xml:space="preserve">LAVORO: Posa. Escluso: scavo; piano di appoggio; rinfianco; riempimento.
</v>
      </c>
      <c r="H297" s="9" t="s">
        <v>36</v>
      </c>
      <c r="I297" s="9" t="s">
        <v>169</v>
      </c>
      <c r="J297" s="9" t="s">
        <v>221</v>
      </c>
      <c r="K297" s="64" t="s">
        <v>423</v>
      </c>
      <c r="L297" s="11" t="s">
        <v>81</v>
      </c>
      <c r="M297" s="11" t="s">
        <v>81</v>
      </c>
      <c r="N297" s="11" t="s">
        <v>81</v>
      </c>
      <c r="O297" s="11" t="s">
        <v>81</v>
      </c>
      <c r="P297" s="10" t="str">
        <f>IFERROR(VLOOKUP($B297,[1]Foglio1!$A$6:$D$44904,3,FALSE),"nd")</f>
        <v>nd</v>
      </c>
      <c r="Q297" s="9">
        <v>1</v>
      </c>
      <c r="R297" s="11" t="str">
        <f>IF(H297="LAVORO","nd",IF(VLOOKUP(B297,'DIMENSIONI OP'!A:E,4,FALSE)="","nd",VLOOKUP(B297,'DIMENSIONI OP'!A:E,4,FALSE)))</f>
        <v>nd</v>
      </c>
      <c r="S297" s="9" t="str">
        <f>IF(H297="LAVORO","nd",IF(VLOOKUP(B297,'PRESTAZIONI OP'!A:E,4,FALSE)="","nd",VLOOKUP(B297,'PRESTAZIONI OP'!A:E,4,FALSE)))</f>
        <v>nd</v>
      </c>
      <c r="T297" s="9" t="str">
        <f>IF(H297="LAVORO","nd",IF(VLOOKUP(B297,'PARAM FISICI OP'!A:E,4,FALSE)="","nd",VLOOKUP(B297,'PARAM FISICI OP'!A:E,4,FALSE)))</f>
        <v>nd</v>
      </c>
      <c r="U297" s="11" t="s">
        <v>81</v>
      </c>
      <c r="V297" s="11" t="s">
        <v>419</v>
      </c>
      <c r="W297" s="11" t="s">
        <v>81</v>
      </c>
      <c r="X297" s="11" t="s">
        <v>81</v>
      </c>
      <c r="Y297" s="11" t="s">
        <v>81</v>
      </c>
      <c r="Z297" s="9" t="s">
        <v>81</v>
      </c>
      <c r="AA297" s="9" t="str">
        <f>IF(AND(L297="nd",'DIMENSIONI OP'!E298="",'PRESTAZIONI OP'!E298="",'PARAM FISICI OP'!E298="",Z297="nd"),"nd",
IF(L297="nd","",L297)
&amp;IF('DIMENSIONI OP'!E298="","",IF(L297="nd",'DIMENSIONI OP'!E298,", "&amp;'DIMENSIONI OP'!E298))
&amp;IF('PRESTAZIONI OP'!E298="","",IF(AND(L297="nd",'DIMENSIONI OP'!E298=""),'PRESTAZIONI OP'!E298,", "&amp;'PRESTAZIONI OP'!E298))
&amp;IF('PARAM FISICI OP'!E298="","",IF(AND(L297="nd",'DIMENSIONI OP'!E298="",'PRESTAZIONI OP'!E298=""),'PARAM FISICI OP'!E298,", "&amp;'PARAM FISICI OP'!E298))
&amp;IF(Z297="nd","",IF(AND(L297="nd",'DIMENSIONI OP'!E298="",'PRESTAZIONI OP'!E298="",'PARAM FISICI OP'!E298=""),Z297,", "&amp;Z297)))</f>
        <v>nd</v>
      </c>
      <c r="AB297" s="9" t="s">
        <v>81</v>
      </c>
      <c r="AC297" s="9" t="s">
        <v>81</v>
      </c>
      <c r="AD297" s="9" t="s">
        <v>81</v>
      </c>
      <c r="AE297" s="9" t="s">
        <v>81</v>
      </c>
      <c r="AF297" s="42" t="s">
        <v>81</v>
      </c>
      <c r="AG297" s="42" t="s">
        <v>81</v>
      </c>
      <c r="AH297" s="42" t="s">
        <v>81</v>
      </c>
      <c r="AI297" s="11" t="s">
        <v>81</v>
      </c>
      <c r="AJ297" s="11" t="s">
        <v>81</v>
      </c>
      <c r="AK297" s="11" t="s">
        <v>497</v>
      </c>
      <c r="AL297" s="65" t="s">
        <v>81</v>
      </c>
      <c r="AM297" s="11" t="s">
        <v>81</v>
      </c>
      <c r="AN297" s="24" t="str">
        <f>IFERROR(VLOOKUP($B297,[1]Foglio1!$A$6:$D$44904,4,FALSE),"")</f>
        <v/>
      </c>
      <c r="AO297" s="11" t="s">
        <v>81</v>
      </c>
      <c r="AP297" s="11" t="s">
        <v>81</v>
      </c>
      <c r="AQ297" s="11" t="s">
        <v>81</v>
      </c>
      <c r="AR297" s="11" t="s">
        <v>81</v>
      </c>
    </row>
    <row r="298" spans="1:44" ht="20.100000000000001" customHeight="1" x14ac:dyDescent="0.25">
      <c r="A298" s="43" t="str">
        <f t="shared" si="22"/>
        <v>O_1C.12.040.0030.k</v>
      </c>
      <c r="B298" s="14" t="str">
        <f>IF(ISBLANK(H298),"",IF(H298="LAVORO","",CLASSI!B299))</f>
        <v>1C.12.040.0030.k</v>
      </c>
      <c r="C298" s="14" t="str">
        <f>IF(ISBLANK(H298),"",IF(H298="LAVORO","",VLOOKUP($B298,CLASSI!$B$3:$C$1048576,2,FALSE)))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1200 - Di 1030</v>
      </c>
      <c r="D298" s="27" t="str">
        <f t="shared" si="23"/>
        <v>CODICE OC</v>
      </c>
      <c r="E298" s="27" t="str">
        <f t="shared" si="24"/>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LAVORO: Posa. Escluso: scavo; piano di appoggio; rinfianco; riempimento.
</v>
      </c>
      <c r="F298" s="27" t="str">
        <f t="shared" si="25"/>
        <v>CODICE OP</v>
      </c>
      <c r="G298" s="27" t="str">
        <f t="shared" si="26"/>
        <v xml:space="preserve">OPERA: Tubazioni di scarico, giunti a manicotto e guarnizione elastomerica in pead, funzione scarico, per condutture non in pressione; corrugate, interrate.
COMPONENTI: tubi corrugato in polietilene alta densità (PEAD) strutturato, a doppia parete, a parete interna liscia e parete esterna corrugata, con guarnizione elastomerica, classe di rigidità anulare SN 4 KN/m², rispondente al pr EN 13476 e con marchio "P" rilasciato da istituto terzo, diametro esterno 125 mm, diametro interno 105 mm, giunti a manicotto.
</v>
      </c>
      <c r="H298" s="9" t="s">
        <v>35</v>
      </c>
      <c r="I298" s="9" t="s">
        <v>163</v>
      </c>
      <c r="J298" s="9" t="s">
        <v>207</v>
      </c>
      <c r="K298" s="64" t="s">
        <v>419</v>
      </c>
      <c r="L298" s="11" t="s">
        <v>81</v>
      </c>
      <c r="M298" s="11" t="s">
        <v>462</v>
      </c>
      <c r="N298" s="11" t="s">
        <v>429</v>
      </c>
      <c r="O298" s="11" t="s">
        <v>81</v>
      </c>
      <c r="P298" s="10" t="str">
        <f>IFERROR(VLOOKUP($B298,[1]Foglio1!$A$6:$D$44904,3,FALSE),"nd")</f>
        <v>m</v>
      </c>
      <c r="Q298" s="9">
        <v>1</v>
      </c>
      <c r="R298" s="11" t="str">
        <f>IF(H298="LAVORO","nd",IF(VLOOKUP(B298,'DIMENSIONI OP'!A:E,4,FALSE)="","nd",VLOOKUP(B298,'DIMENSIONI OP'!A:E,4,FALSE)))</f>
        <v>nd</v>
      </c>
      <c r="S298" s="9" t="str">
        <f>IF(H298="LAVORO","nd",IF(VLOOKUP(B298,'PRESTAZIONI OP'!A:E,4,FALSE)="","nd",VLOOKUP(B298,'PRESTAZIONI OP'!A:E,4,FALSE)))</f>
        <v>nd</v>
      </c>
      <c r="T298" s="9" t="str">
        <f>IF(H298="LAVORO","nd",IF(VLOOKUP(B298,'PARAM FISICI OP'!A:E,4,FALSE)="","nd",VLOOKUP(B298,'PARAM FISICI OP'!A:E,4,FALSE)))</f>
        <v>nd</v>
      </c>
      <c r="U298" s="11" t="s">
        <v>449</v>
      </c>
      <c r="V298" s="11" t="s">
        <v>578</v>
      </c>
      <c r="W298" s="11" t="s">
        <v>466</v>
      </c>
      <c r="X298" s="11" t="s">
        <v>632</v>
      </c>
      <c r="Y298" s="11" t="s">
        <v>631</v>
      </c>
      <c r="Z298" s="9" t="s">
        <v>81</v>
      </c>
      <c r="AA298" s="9" t="str">
        <f>IF(AND(L298="nd",'DIMENSIONI OP'!E299="",'PRESTAZIONI OP'!E299="",'PARAM FISICI OP'!E299="",Z298="nd"),"nd",
IF(L298="nd","",L298)
&amp;IF('DIMENSIONI OP'!E299="","",IF(L298="nd",'DIMENSIONI OP'!E299,", "&amp;'DIMENSIONI OP'!E299))
&amp;IF('PRESTAZIONI OP'!E299="","",IF(AND(L298="nd",'DIMENSIONI OP'!E299=""),'PRESTAZIONI OP'!E299,", "&amp;'PRESTAZIONI OP'!E299))
&amp;IF('PARAM FISICI OP'!E299="","",IF(AND(L298="nd",'DIMENSIONI OP'!E299="",'PRESTAZIONI OP'!E299=""),'PARAM FISICI OP'!E299,", "&amp;'PARAM FISICI OP'!E299))
&amp;IF(Z298="nd","",IF(AND(L298="nd",'DIMENSIONI OP'!E299="",'PRESTAZIONI OP'!E299="",'PARAM FISICI OP'!E299=""),Z298,", "&amp;Z298)))</f>
        <v>nd</v>
      </c>
      <c r="AB298" s="9" t="s">
        <v>81</v>
      </c>
      <c r="AC298" s="9" t="s">
        <v>81</v>
      </c>
      <c r="AD298" s="9" t="s">
        <v>81</v>
      </c>
      <c r="AE298" s="9" t="s">
        <v>81</v>
      </c>
      <c r="AF298" s="42" t="s">
        <v>81</v>
      </c>
      <c r="AG298" s="42" t="s">
        <v>81</v>
      </c>
      <c r="AH298" s="42" t="s">
        <v>81</v>
      </c>
      <c r="AI298" s="11" t="s">
        <v>81</v>
      </c>
      <c r="AJ298" s="11" t="s">
        <v>81</v>
      </c>
      <c r="AK298" s="11" t="s">
        <v>81</v>
      </c>
      <c r="AL298" s="65" t="s">
        <v>81</v>
      </c>
      <c r="AM298" s="11" t="s">
        <v>81</v>
      </c>
      <c r="AN298" s="24">
        <f>IFERROR(VLOOKUP($B298,[1]Foglio1!$A$6:$D$44904,4,FALSE),"")</f>
        <v>491.1</v>
      </c>
      <c r="AO298" s="11" t="s">
        <v>81</v>
      </c>
      <c r="AP298" s="11" t="s">
        <v>81</v>
      </c>
      <c r="AQ298" s="11" t="s">
        <v>81</v>
      </c>
      <c r="AR298" s="11" t="s">
        <v>81</v>
      </c>
    </row>
    <row r="299" spans="1:44" ht="20.100000000000001" customHeight="1" x14ac:dyDescent="0.25">
      <c r="A299" s="43" t="str">
        <f t="shared" si="22"/>
        <v>L_1C.12.040.0030.k</v>
      </c>
      <c r="B299" s="14" t="str">
        <f>IF(ISBLANK(H299),"",IF(H299="LAVORO","",CLASSI!B300))</f>
        <v/>
      </c>
      <c r="C299" s="14" t="str">
        <f>IF(ISBLANK(H299),"",IF(H299="LAVORO","",VLOOKUP($B299,CLASSI!$B$3:$C$1048576,2,FALSE)))</f>
        <v/>
      </c>
      <c r="D299" s="27" t="str">
        <f t="shared" si="23"/>
        <v/>
      </c>
      <c r="E299" s="27" t="str">
        <f t="shared" si="24"/>
        <v/>
      </c>
      <c r="F299" s="27" t="str">
        <f t="shared" si="25"/>
        <v>CODICE LV</v>
      </c>
      <c r="G299" s="27" t="str">
        <f t="shared" si="26"/>
        <v xml:space="preserve">LAVORO: Posa. Escluso: scavo; piano di appoggio; rinfianco; riempimento.
</v>
      </c>
      <c r="H299" s="9" t="s">
        <v>36</v>
      </c>
      <c r="I299" s="9" t="s">
        <v>169</v>
      </c>
      <c r="J299" s="9" t="s">
        <v>221</v>
      </c>
      <c r="K299" s="64" t="s">
        <v>423</v>
      </c>
      <c r="L299" s="11" t="s">
        <v>81</v>
      </c>
      <c r="M299" s="11" t="s">
        <v>81</v>
      </c>
      <c r="N299" s="11" t="s">
        <v>81</v>
      </c>
      <c r="O299" s="11" t="s">
        <v>81</v>
      </c>
      <c r="P299" s="10" t="str">
        <f>IFERROR(VLOOKUP($B299,[1]Foglio1!$A$6:$D$44904,3,FALSE),"nd")</f>
        <v>nd</v>
      </c>
      <c r="Q299" s="9">
        <v>1</v>
      </c>
      <c r="R299" s="11" t="str">
        <f>IF(H299="LAVORO","nd",IF(VLOOKUP(B299,'DIMENSIONI OP'!A:E,4,FALSE)="","nd",VLOOKUP(B299,'DIMENSIONI OP'!A:E,4,FALSE)))</f>
        <v>nd</v>
      </c>
      <c r="S299" s="9" t="str">
        <f>IF(H299="LAVORO","nd",IF(VLOOKUP(B299,'PRESTAZIONI OP'!A:E,4,FALSE)="","nd",VLOOKUP(B299,'PRESTAZIONI OP'!A:E,4,FALSE)))</f>
        <v>nd</v>
      </c>
      <c r="T299" s="9" t="str">
        <f>IF(H299="LAVORO","nd",IF(VLOOKUP(B299,'PARAM FISICI OP'!A:E,4,FALSE)="","nd",VLOOKUP(B299,'PARAM FISICI OP'!A:E,4,FALSE)))</f>
        <v>nd</v>
      </c>
      <c r="U299" s="11" t="s">
        <v>81</v>
      </c>
      <c r="V299" s="11" t="s">
        <v>419</v>
      </c>
      <c r="W299" s="11" t="s">
        <v>81</v>
      </c>
      <c r="X299" s="11" t="s">
        <v>81</v>
      </c>
      <c r="Y299" s="11" t="s">
        <v>81</v>
      </c>
      <c r="Z299" s="9" t="s">
        <v>81</v>
      </c>
      <c r="AA299" s="9" t="str">
        <f>IF(AND(L299="nd",'DIMENSIONI OP'!E300="",'PRESTAZIONI OP'!E300="",'PARAM FISICI OP'!E300="",Z299="nd"),"nd",
IF(L299="nd","",L299)
&amp;IF('DIMENSIONI OP'!E300="","",IF(L299="nd",'DIMENSIONI OP'!E300,", "&amp;'DIMENSIONI OP'!E300))
&amp;IF('PRESTAZIONI OP'!E300="","",IF(AND(L299="nd",'DIMENSIONI OP'!E300=""),'PRESTAZIONI OP'!E300,", "&amp;'PRESTAZIONI OP'!E300))
&amp;IF('PARAM FISICI OP'!E300="","",IF(AND(L299="nd",'DIMENSIONI OP'!E300="",'PRESTAZIONI OP'!E300=""),'PARAM FISICI OP'!E300,", "&amp;'PARAM FISICI OP'!E300))
&amp;IF(Z299="nd","",IF(AND(L299="nd",'DIMENSIONI OP'!E300="",'PRESTAZIONI OP'!E300="",'PARAM FISICI OP'!E300=""),Z299,", "&amp;Z299)))</f>
        <v>nd</v>
      </c>
      <c r="AB299" s="9" t="s">
        <v>81</v>
      </c>
      <c r="AC299" s="9" t="s">
        <v>81</v>
      </c>
      <c r="AD299" s="9" t="s">
        <v>81</v>
      </c>
      <c r="AE299" s="9" t="s">
        <v>81</v>
      </c>
      <c r="AF299" s="42" t="s">
        <v>81</v>
      </c>
      <c r="AG299" s="42" t="s">
        <v>81</v>
      </c>
      <c r="AH299" s="42" t="s">
        <v>81</v>
      </c>
      <c r="AI299" s="11" t="s">
        <v>81</v>
      </c>
      <c r="AJ299" s="11" t="s">
        <v>81</v>
      </c>
      <c r="AK299" s="11" t="s">
        <v>497</v>
      </c>
      <c r="AL299" s="65" t="s">
        <v>81</v>
      </c>
      <c r="AM299" s="11" t="s">
        <v>81</v>
      </c>
      <c r="AN299" s="24" t="str">
        <f>IFERROR(VLOOKUP($B299,[1]Foglio1!$A$6:$D$44904,4,FALSE),"")</f>
        <v/>
      </c>
      <c r="AO299" s="11" t="s">
        <v>81</v>
      </c>
      <c r="AP299" s="11" t="s">
        <v>81</v>
      </c>
      <c r="AQ299" s="11" t="s">
        <v>81</v>
      </c>
      <c r="AR299" s="11" t="s">
        <v>81</v>
      </c>
    </row>
    <row r="300" spans="1:44" ht="20.100000000000001" customHeight="1" x14ac:dyDescent="0.25">
      <c r="A300" s="43" t="str">
        <f t="shared" si="22"/>
        <v>O_1C.12.040.0040.a</v>
      </c>
      <c r="B300" s="14" t="str">
        <f>IF(ISBLANK(H300),"",IF(H300="LAVORO","",CLASSI!B301))</f>
        <v>1C.12.040.0040.a</v>
      </c>
      <c r="C300" s="14" t="str">
        <f>IF(ISBLANK(H300),"",IF(H300="LAVORO","",VLOOKUP($B300,CLASSI!$B$3:$C$1048576,2,FALSE)))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125 - Di 105</v>
      </c>
      <c r="D300" s="27" t="str">
        <f t="shared" si="23"/>
        <v>CODICE OC</v>
      </c>
      <c r="E300"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125 mm, diametro interno 105 mm, giunti a manicotto.
LAVORO: Posa. Escluso: scavo; piano di appoggio; rinfianco; riempimento.
</v>
      </c>
      <c r="F300" s="27" t="str">
        <f t="shared" si="25"/>
        <v>CODICE OP</v>
      </c>
      <c r="G300"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125 mm, diametro interno 105 mm, giunti a manicotto.
</v>
      </c>
      <c r="H300" s="9" t="s">
        <v>35</v>
      </c>
      <c r="I300" s="9" t="s">
        <v>163</v>
      </c>
      <c r="J300" s="9" t="s">
        <v>207</v>
      </c>
      <c r="K300" s="64" t="s">
        <v>419</v>
      </c>
      <c r="L300" s="11" t="s">
        <v>81</v>
      </c>
      <c r="M300" s="11" t="s">
        <v>462</v>
      </c>
      <c r="N300" s="11" t="s">
        <v>429</v>
      </c>
      <c r="O300" s="11" t="s">
        <v>81</v>
      </c>
      <c r="P300" s="10" t="str">
        <f>IFERROR(VLOOKUP($B300,[1]Foglio1!$A$6:$D$44904,3,FALSE),"nd")</f>
        <v>m</v>
      </c>
      <c r="Q300" s="9">
        <v>1</v>
      </c>
      <c r="R300" s="11" t="str">
        <f>IF(H300="LAVORO","nd",IF(VLOOKUP(B300,'DIMENSIONI OP'!A:E,4,FALSE)="","nd",VLOOKUP(B300,'DIMENSIONI OP'!A:E,4,FALSE)))</f>
        <v>nd</v>
      </c>
      <c r="S300" s="9" t="str">
        <f>IF(H300="LAVORO","nd",IF(VLOOKUP(B300,'PRESTAZIONI OP'!A:E,4,FALSE)="","nd",VLOOKUP(B300,'PRESTAZIONI OP'!A:E,4,FALSE)))</f>
        <v>nd</v>
      </c>
      <c r="T300" s="9" t="str">
        <f>IF(H300="LAVORO","nd",IF(VLOOKUP(B300,'PARAM FISICI OP'!A:E,4,FALSE)="","nd",VLOOKUP(B300,'PARAM FISICI OP'!A:E,4,FALSE)))</f>
        <v>nd</v>
      </c>
      <c r="U300" s="11" t="s">
        <v>449</v>
      </c>
      <c r="V300" s="11" t="s">
        <v>578</v>
      </c>
      <c r="W300" s="11" t="s">
        <v>466</v>
      </c>
      <c r="X300" s="11" t="s">
        <v>635</v>
      </c>
      <c r="Y300" s="11" t="s">
        <v>631</v>
      </c>
      <c r="Z300" s="9" t="s">
        <v>81</v>
      </c>
      <c r="AA300" s="9" t="str">
        <f>IF(AND(L300="nd",'DIMENSIONI OP'!E301="",'PRESTAZIONI OP'!E301="",'PARAM FISICI OP'!E301="",Z300="nd"),"nd",
IF(L300="nd","",L300)
&amp;IF('DIMENSIONI OP'!E301="","",IF(L300="nd",'DIMENSIONI OP'!E301,", "&amp;'DIMENSIONI OP'!E301))
&amp;IF('PRESTAZIONI OP'!E301="","",IF(AND(L300="nd",'DIMENSIONI OP'!E301=""),'PRESTAZIONI OP'!E301,", "&amp;'PRESTAZIONI OP'!E301))
&amp;IF('PARAM FISICI OP'!E301="","",IF(AND(L300="nd",'DIMENSIONI OP'!E301="",'PRESTAZIONI OP'!E301=""),'PARAM FISICI OP'!E301,", "&amp;'PARAM FISICI OP'!E301))
&amp;IF(Z300="nd","",IF(AND(L300="nd",'DIMENSIONI OP'!E301="",'PRESTAZIONI OP'!E301="",'PARAM FISICI OP'!E301=""),Z300,", "&amp;Z300)))</f>
        <v>nd</v>
      </c>
      <c r="AB300" s="9" t="s">
        <v>81</v>
      </c>
      <c r="AC300" s="9" t="s">
        <v>81</v>
      </c>
      <c r="AD300" s="9" t="s">
        <v>81</v>
      </c>
      <c r="AE300" s="9" t="s">
        <v>81</v>
      </c>
      <c r="AF300" s="42" t="s">
        <v>81</v>
      </c>
      <c r="AG300" s="42" t="s">
        <v>81</v>
      </c>
      <c r="AH300" s="42" t="s">
        <v>81</v>
      </c>
      <c r="AI300" s="11" t="s">
        <v>81</v>
      </c>
      <c r="AJ300" s="11" t="s">
        <v>81</v>
      </c>
      <c r="AK300" s="11" t="s">
        <v>81</v>
      </c>
      <c r="AL300" s="65" t="s">
        <v>81</v>
      </c>
      <c r="AM300" s="11" t="s">
        <v>81</v>
      </c>
      <c r="AN300" s="24">
        <f>IFERROR(VLOOKUP($B300,[1]Foglio1!$A$6:$D$44904,4,FALSE),"")</f>
        <v>11.83</v>
      </c>
      <c r="AO300" s="11" t="s">
        <v>81</v>
      </c>
      <c r="AP300" s="11" t="s">
        <v>81</v>
      </c>
      <c r="AQ300" s="11" t="s">
        <v>81</v>
      </c>
      <c r="AR300" s="11" t="s">
        <v>81</v>
      </c>
    </row>
    <row r="301" spans="1:44" ht="20.100000000000001" customHeight="1" x14ac:dyDescent="0.25">
      <c r="A301" s="43" t="str">
        <f t="shared" si="22"/>
        <v>L_1C.12.040.0040.a</v>
      </c>
      <c r="B301" s="14" t="str">
        <f>IF(ISBLANK(H301),"",IF(H301="LAVORO","",CLASSI!B302))</f>
        <v/>
      </c>
      <c r="C301" s="14" t="str">
        <f>IF(ISBLANK(H301),"",IF(H301="LAVORO","",VLOOKUP($B301,CLASSI!$B$3:$C$1048576,2,FALSE)))</f>
        <v/>
      </c>
      <c r="D301" s="27" t="str">
        <f t="shared" si="23"/>
        <v/>
      </c>
      <c r="E301" s="27" t="str">
        <f t="shared" si="24"/>
        <v/>
      </c>
      <c r="F301" s="27" t="str">
        <f t="shared" si="25"/>
        <v>CODICE LV</v>
      </c>
      <c r="G301" s="27" t="str">
        <f t="shared" si="26"/>
        <v xml:space="preserve">LAVORO: Posa. Escluso: scavo; piano di appoggio; rinfianco; riempimento.
</v>
      </c>
      <c r="H301" s="9" t="s">
        <v>36</v>
      </c>
      <c r="I301" s="9" t="s">
        <v>169</v>
      </c>
      <c r="J301" s="9" t="s">
        <v>221</v>
      </c>
      <c r="K301" s="64" t="s">
        <v>423</v>
      </c>
      <c r="L301" s="11" t="s">
        <v>81</v>
      </c>
      <c r="M301" s="11" t="s">
        <v>81</v>
      </c>
      <c r="N301" s="11" t="s">
        <v>429</v>
      </c>
      <c r="O301" s="11" t="s">
        <v>81</v>
      </c>
      <c r="P301" s="10" t="str">
        <f>IFERROR(VLOOKUP($B301,[1]Foglio1!$A$6:$D$44904,3,FALSE),"nd")</f>
        <v>nd</v>
      </c>
      <c r="Q301" s="9">
        <v>1</v>
      </c>
      <c r="R301" s="11" t="str">
        <f>IF(H301="LAVORO","nd",IF(VLOOKUP(B301,'DIMENSIONI OP'!A:E,4,FALSE)="","nd",VLOOKUP(B301,'DIMENSIONI OP'!A:E,4,FALSE)))</f>
        <v>nd</v>
      </c>
      <c r="S301" s="9" t="str">
        <f>IF(H301="LAVORO","nd",IF(VLOOKUP(B301,'PRESTAZIONI OP'!A:E,4,FALSE)="","nd",VLOOKUP(B301,'PRESTAZIONI OP'!A:E,4,FALSE)))</f>
        <v>nd</v>
      </c>
      <c r="T301" s="9" t="str">
        <f>IF(H301="LAVORO","nd",IF(VLOOKUP(B301,'PARAM FISICI OP'!A:E,4,FALSE)="","nd",VLOOKUP(B301,'PARAM FISICI OP'!A:E,4,FALSE)))</f>
        <v>nd</v>
      </c>
      <c r="U301" s="11" t="s">
        <v>81</v>
      </c>
      <c r="V301" s="11" t="s">
        <v>419</v>
      </c>
      <c r="W301" s="11" t="s">
        <v>81</v>
      </c>
      <c r="X301" s="11" t="s">
        <v>81</v>
      </c>
      <c r="Y301" s="11" t="s">
        <v>81</v>
      </c>
      <c r="Z301" s="9" t="s">
        <v>81</v>
      </c>
      <c r="AA301" s="9" t="str">
        <f>IF(AND(L301="nd",'DIMENSIONI OP'!E302="",'PRESTAZIONI OP'!E302="",'PARAM FISICI OP'!E302="",Z301="nd"),"nd",
IF(L301="nd","",L301)
&amp;IF('DIMENSIONI OP'!E302="","",IF(L301="nd",'DIMENSIONI OP'!E302,", "&amp;'DIMENSIONI OP'!E302))
&amp;IF('PRESTAZIONI OP'!E302="","",IF(AND(L301="nd",'DIMENSIONI OP'!E302=""),'PRESTAZIONI OP'!E302,", "&amp;'PRESTAZIONI OP'!E302))
&amp;IF('PARAM FISICI OP'!E302="","",IF(AND(L301="nd",'DIMENSIONI OP'!E302="",'PRESTAZIONI OP'!E302=""),'PARAM FISICI OP'!E302,", "&amp;'PARAM FISICI OP'!E302))
&amp;IF(Z301="nd","",IF(AND(L301="nd",'DIMENSIONI OP'!E302="",'PRESTAZIONI OP'!E302="",'PARAM FISICI OP'!E302=""),Z301,", "&amp;Z301)))</f>
        <v>nd</v>
      </c>
      <c r="AB301" s="9" t="s">
        <v>81</v>
      </c>
      <c r="AC301" s="9" t="s">
        <v>81</v>
      </c>
      <c r="AD301" s="9" t="s">
        <v>81</v>
      </c>
      <c r="AE301" s="9" t="s">
        <v>81</v>
      </c>
      <c r="AF301" s="42" t="s">
        <v>81</v>
      </c>
      <c r="AG301" s="42" t="s">
        <v>81</v>
      </c>
      <c r="AH301" s="42" t="s">
        <v>81</v>
      </c>
      <c r="AI301" s="11" t="s">
        <v>81</v>
      </c>
      <c r="AJ301" s="11" t="s">
        <v>81</v>
      </c>
      <c r="AK301" s="11" t="s">
        <v>497</v>
      </c>
      <c r="AL301" s="65" t="s">
        <v>81</v>
      </c>
      <c r="AM301" s="11" t="s">
        <v>81</v>
      </c>
      <c r="AN301" s="24" t="str">
        <f>IFERROR(VLOOKUP($B301,[1]Foglio1!$A$6:$D$44904,4,FALSE),"")</f>
        <v/>
      </c>
      <c r="AO301" s="11" t="s">
        <v>81</v>
      </c>
      <c r="AP301" s="11" t="s">
        <v>81</v>
      </c>
      <c r="AQ301" s="11" t="s">
        <v>81</v>
      </c>
      <c r="AR301" s="11" t="s">
        <v>81</v>
      </c>
    </row>
    <row r="302" spans="1:44" ht="20.100000000000001" customHeight="1" x14ac:dyDescent="0.25">
      <c r="A302" s="43" t="str">
        <f t="shared" si="22"/>
        <v>O_1C.12.040.0040.b</v>
      </c>
      <c r="B302" s="14" t="str">
        <f>IF(ISBLANK(H302),"",IF(H302="LAVORO","",CLASSI!B303))</f>
        <v>1C.12.040.0040.b</v>
      </c>
      <c r="C302" s="14" t="str">
        <f>IF(ISBLANK(H302),"",IF(H302="LAVORO","",VLOOKUP($B302,CLASSI!$B$3:$C$1048576,2,FALSE)))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160 - Di 137</v>
      </c>
      <c r="D302" s="27" t="str">
        <f t="shared" si="23"/>
        <v>CODICE OC</v>
      </c>
      <c r="E302"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160 mm, diametro interno 137 mm, giunti a manicotto.
LAVORO: Posa. Escluso: scavo; piano di appoggio; rinfianco; riempimento.
</v>
      </c>
      <c r="F302" s="27" t="str">
        <f t="shared" si="25"/>
        <v>CODICE OP</v>
      </c>
      <c r="G302"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160 mm, diametro interno 137 mm, giunti a manicotto.
</v>
      </c>
      <c r="H302" s="9" t="s">
        <v>35</v>
      </c>
      <c r="I302" s="9" t="s">
        <v>163</v>
      </c>
      <c r="J302" s="9" t="s">
        <v>207</v>
      </c>
      <c r="K302" s="64" t="s">
        <v>419</v>
      </c>
      <c r="L302" s="11" t="s">
        <v>81</v>
      </c>
      <c r="M302" s="11" t="s">
        <v>462</v>
      </c>
      <c r="N302" s="11" t="s">
        <v>429</v>
      </c>
      <c r="O302" s="11" t="s">
        <v>81</v>
      </c>
      <c r="P302" s="10" t="str">
        <f>IFERROR(VLOOKUP($B302,[1]Foglio1!$A$6:$D$44904,3,FALSE),"nd")</f>
        <v>m</v>
      </c>
      <c r="Q302" s="9">
        <v>1</v>
      </c>
      <c r="R302" s="11" t="str">
        <f>IF(H302="LAVORO","nd",IF(VLOOKUP(B302,'DIMENSIONI OP'!A:E,4,FALSE)="","nd",VLOOKUP(B302,'DIMENSIONI OP'!A:E,4,FALSE)))</f>
        <v>nd</v>
      </c>
      <c r="S302" s="9" t="str">
        <f>IF(H302="LAVORO","nd",IF(VLOOKUP(B302,'PRESTAZIONI OP'!A:E,4,FALSE)="","nd",VLOOKUP(B302,'PRESTAZIONI OP'!A:E,4,FALSE)))</f>
        <v>nd</v>
      </c>
      <c r="T302" s="9" t="str">
        <f>IF(H302="LAVORO","nd",IF(VLOOKUP(B302,'PARAM FISICI OP'!A:E,4,FALSE)="","nd",VLOOKUP(B302,'PARAM FISICI OP'!A:E,4,FALSE)))</f>
        <v>nd</v>
      </c>
      <c r="U302" s="11" t="s">
        <v>449</v>
      </c>
      <c r="V302" s="11" t="s">
        <v>578</v>
      </c>
      <c r="W302" s="11" t="s">
        <v>466</v>
      </c>
      <c r="X302" s="11" t="s">
        <v>636</v>
      </c>
      <c r="Y302" s="11" t="s">
        <v>631</v>
      </c>
      <c r="Z302" s="9" t="s">
        <v>81</v>
      </c>
      <c r="AA302" s="9" t="str">
        <f>IF(AND(L302="nd",'DIMENSIONI OP'!E303="",'PRESTAZIONI OP'!E303="",'PARAM FISICI OP'!E303="",Z302="nd"),"nd",
IF(L302="nd","",L302)
&amp;IF('DIMENSIONI OP'!E303="","",IF(L302="nd",'DIMENSIONI OP'!E303,", "&amp;'DIMENSIONI OP'!E303))
&amp;IF('PRESTAZIONI OP'!E303="","",IF(AND(L302="nd",'DIMENSIONI OP'!E303=""),'PRESTAZIONI OP'!E303,", "&amp;'PRESTAZIONI OP'!E303))
&amp;IF('PARAM FISICI OP'!E303="","",IF(AND(L302="nd",'DIMENSIONI OP'!E303="",'PRESTAZIONI OP'!E303=""),'PARAM FISICI OP'!E303,", "&amp;'PARAM FISICI OP'!E303))
&amp;IF(Z302="nd","",IF(AND(L302="nd",'DIMENSIONI OP'!E303="",'PRESTAZIONI OP'!E303="",'PARAM FISICI OP'!E303=""),Z302,", "&amp;Z302)))</f>
        <v>nd</v>
      </c>
      <c r="AB302" s="9" t="s">
        <v>81</v>
      </c>
      <c r="AC302" s="9" t="s">
        <v>81</v>
      </c>
      <c r="AD302" s="9" t="s">
        <v>81</v>
      </c>
      <c r="AE302" s="9" t="s">
        <v>81</v>
      </c>
      <c r="AF302" s="42" t="s">
        <v>81</v>
      </c>
      <c r="AG302" s="42" t="s">
        <v>81</v>
      </c>
      <c r="AH302" s="42" t="s">
        <v>81</v>
      </c>
      <c r="AI302" s="11" t="s">
        <v>81</v>
      </c>
      <c r="AJ302" s="11" t="s">
        <v>81</v>
      </c>
      <c r="AK302" s="11" t="s">
        <v>81</v>
      </c>
      <c r="AL302" s="65" t="s">
        <v>81</v>
      </c>
      <c r="AM302" s="11" t="s">
        <v>81</v>
      </c>
      <c r="AN302" s="24">
        <f>IFERROR(VLOOKUP($B302,[1]Foglio1!$A$6:$D$44904,4,FALSE),"")</f>
        <v>15.95</v>
      </c>
      <c r="AO302" s="11" t="s">
        <v>81</v>
      </c>
      <c r="AP302" s="11" t="s">
        <v>81</v>
      </c>
      <c r="AQ302" s="11" t="s">
        <v>81</v>
      </c>
      <c r="AR302" s="11" t="s">
        <v>81</v>
      </c>
    </row>
    <row r="303" spans="1:44" ht="20.100000000000001" customHeight="1" x14ac:dyDescent="0.25">
      <c r="A303" s="43" t="str">
        <f t="shared" si="22"/>
        <v>L_1C.12.040.0040.b</v>
      </c>
      <c r="B303" s="14" t="str">
        <f>IF(ISBLANK(H303),"",IF(H303="LAVORO","",CLASSI!B304))</f>
        <v/>
      </c>
      <c r="C303" s="14" t="str">
        <f>IF(ISBLANK(H303),"",IF(H303="LAVORO","",VLOOKUP($B303,CLASSI!$B$3:$C$1048576,2,FALSE)))</f>
        <v/>
      </c>
      <c r="D303" s="27" t="str">
        <f t="shared" si="23"/>
        <v/>
      </c>
      <c r="E303" s="27" t="str">
        <f t="shared" si="24"/>
        <v/>
      </c>
      <c r="F303" s="27" t="str">
        <f t="shared" si="25"/>
        <v>CODICE LV</v>
      </c>
      <c r="G303" s="27" t="str">
        <f t="shared" si="26"/>
        <v xml:space="preserve">LAVORO: Posa. Escluso: scavo; piano di appoggio; rinfianco; riempimento.
</v>
      </c>
      <c r="H303" s="9" t="s">
        <v>36</v>
      </c>
      <c r="I303" s="9" t="s">
        <v>169</v>
      </c>
      <c r="J303" s="9" t="s">
        <v>221</v>
      </c>
      <c r="K303" s="64" t="s">
        <v>423</v>
      </c>
      <c r="L303" s="11" t="s">
        <v>81</v>
      </c>
      <c r="M303" s="11" t="s">
        <v>81</v>
      </c>
      <c r="N303" s="11" t="s">
        <v>429</v>
      </c>
      <c r="O303" s="11" t="s">
        <v>81</v>
      </c>
      <c r="P303" s="10" t="str">
        <f>IFERROR(VLOOKUP($B303,[1]Foglio1!$A$6:$D$44904,3,FALSE),"nd")</f>
        <v>nd</v>
      </c>
      <c r="Q303" s="9">
        <v>1</v>
      </c>
      <c r="R303" s="11" t="str">
        <f>IF(H303="LAVORO","nd",IF(VLOOKUP(B303,'DIMENSIONI OP'!A:E,4,FALSE)="","nd",VLOOKUP(B303,'DIMENSIONI OP'!A:E,4,FALSE)))</f>
        <v>nd</v>
      </c>
      <c r="S303" s="9" t="str">
        <f>IF(H303="LAVORO","nd",IF(VLOOKUP(B303,'PRESTAZIONI OP'!A:E,4,FALSE)="","nd",VLOOKUP(B303,'PRESTAZIONI OP'!A:E,4,FALSE)))</f>
        <v>nd</v>
      </c>
      <c r="T303" s="9" t="str">
        <f>IF(H303="LAVORO","nd",IF(VLOOKUP(B303,'PARAM FISICI OP'!A:E,4,FALSE)="","nd",VLOOKUP(B303,'PARAM FISICI OP'!A:E,4,FALSE)))</f>
        <v>nd</v>
      </c>
      <c r="U303" s="11" t="s">
        <v>81</v>
      </c>
      <c r="V303" s="11" t="s">
        <v>419</v>
      </c>
      <c r="W303" s="11" t="s">
        <v>81</v>
      </c>
      <c r="X303" s="11" t="s">
        <v>81</v>
      </c>
      <c r="Y303" s="11" t="s">
        <v>81</v>
      </c>
      <c r="Z303" s="9" t="s">
        <v>81</v>
      </c>
      <c r="AA303" s="9" t="str">
        <f>IF(AND(L303="nd",'DIMENSIONI OP'!E304="",'PRESTAZIONI OP'!E304="",'PARAM FISICI OP'!E304="",Z303="nd"),"nd",
IF(L303="nd","",L303)
&amp;IF('DIMENSIONI OP'!E304="","",IF(L303="nd",'DIMENSIONI OP'!E304,", "&amp;'DIMENSIONI OP'!E304))
&amp;IF('PRESTAZIONI OP'!E304="","",IF(AND(L303="nd",'DIMENSIONI OP'!E304=""),'PRESTAZIONI OP'!E304,", "&amp;'PRESTAZIONI OP'!E304))
&amp;IF('PARAM FISICI OP'!E304="","",IF(AND(L303="nd",'DIMENSIONI OP'!E304="",'PRESTAZIONI OP'!E304=""),'PARAM FISICI OP'!E304,", "&amp;'PARAM FISICI OP'!E304))
&amp;IF(Z303="nd","",IF(AND(L303="nd",'DIMENSIONI OP'!E304="",'PRESTAZIONI OP'!E304="",'PARAM FISICI OP'!E304=""),Z303,", "&amp;Z303)))</f>
        <v>nd</v>
      </c>
      <c r="AB303" s="9" t="s">
        <v>81</v>
      </c>
      <c r="AC303" s="9" t="s">
        <v>81</v>
      </c>
      <c r="AD303" s="9" t="s">
        <v>81</v>
      </c>
      <c r="AE303" s="9" t="s">
        <v>81</v>
      </c>
      <c r="AF303" s="42" t="s">
        <v>81</v>
      </c>
      <c r="AG303" s="42" t="s">
        <v>81</v>
      </c>
      <c r="AH303" s="42" t="s">
        <v>81</v>
      </c>
      <c r="AI303" s="11" t="s">
        <v>81</v>
      </c>
      <c r="AJ303" s="11" t="s">
        <v>81</v>
      </c>
      <c r="AK303" s="11" t="s">
        <v>497</v>
      </c>
      <c r="AL303" s="65" t="s">
        <v>81</v>
      </c>
      <c r="AM303" s="11" t="s">
        <v>81</v>
      </c>
      <c r="AN303" s="24" t="str">
        <f>IFERROR(VLOOKUP($B303,[1]Foglio1!$A$6:$D$44904,4,FALSE),"")</f>
        <v/>
      </c>
      <c r="AO303" s="11" t="s">
        <v>81</v>
      </c>
      <c r="AP303" s="11" t="s">
        <v>81</v>
      </c>
      <c r="AQ303" s="11" t="s">
        <v>81</v>
      </c>
      <c r="AR303" s="11" t="s">
        <v>81</v>
      </c>
    </row>
    <row r="304" spans="1:44" ht="20.100000000000001" customHeight="1" x14ac:dyDescent="0.25">
      <c r="A304" s="43" t="str">
        <f t="shared" si="22"/>
        <v>O_1C.12.040.0040.c</v>
      </c>
      <c r="B304" s="14" t="str">
        <f>IF(ISBLANK(H304),"",IF(H304="LAVORO","",CLASSI!B305))</f>
        <v>1C.12.040.0040.c</v>
      </c>
      <c r="C304" s="14" t="str">
        <f>IF(ISBLANK(H304),"",IF(H304="LAVORO","",VLOOKUP($B304,CLASSI!$B$3:$C$1048576,2,FALSE)))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200 - Di 172</v>
      </c>
      <c r="D304" s="27" t="str">
        <f t="shared" si="23"/>
        <v>CODICE OC</v>
      </c>
      <c r="E304"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200 mm, diametro interno 172 mm, giunti a manicotto.
LAVORO: Posa. Escluso: scavo; piano di appoggio; rinfianco; riempimento.
</v>
      </c>
      <c r="F304" s="27" t="str">
        <f t="shared" si="25"/>
        <v>CODICE OP</v>
      </c>
      <c r="G304"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200 mm, diametro interno 172 mm, giunti a manicotto.
</v>
      </c>
      <c r="H304" s="9" t="s">
        <v>35</v>
      </c>
      <c r="I304" s="9" t="s">
        <v>163</v>
      </c>
      <c r="J304" s="9" t="s">
        <v>207</v>
      </c>
      <c r="K304" s="64" t="s">
        <v>419</v>
      </c>
      <c r="L304" s="11" t="s">
        <v>81</v>
      </c>
      <c r="M304" s="11" t="s">
        <v>462</v>
      </c>
      <c r="N304" s="11" t="s">
        <v>429</v>
      </c>
      <c r="O304" s="11" t="s">
        <v>81</v>
      </c>
      <c r="P304" s="10" t="str">
        <f>IFERROR(VLOOKUP($B304,[1]Foglio1!$A$6:$D$44904,3,FALSE),"nd")</f>
        <v>m</v>
      </c>
      <c r="Q304" s="9">
        <v>1</v>
      </c>
      <c r="R304" s="11" t="str">
        <f>IF(H304="LAVORO","nd",IF(VLOOKUP(B304,'DIMENSIONI OP'!A:E,4,FALSE)="","nd",VLOOKUP(B304,'DIMENSIONI OP'!A:E,4,FALSE)))</f>
        <v>nd</v>
      </c>
      <c r="S304" s="9" t="str">
        <f>IF(H304="LAVORO","nd",IF(VLOOKUP(B304,'PRESTAZIONI OP'!A:E,4,FALSE)="","nd",VLOOKUP(B304,'PRESTAZIONI OP'!A:E,4,FALSE)))</f>
        <v>nd</v>
      </c>
      <c r="T304" s="9" t="str">
        <f>IF(H304="LAVORO","nd",IF(VLOOKUP(B304,'PARAM FISICI OP'!A:E,4,FALSE)="","nd",VLOOKUP(B304,'PARAM FISICI OP'!A:E,4,FALSE)))</f>
        <v>nd</v>
      </c>
      <c r="U304" s="11" t="s">
        <v>449</v>
      </c>
      <c r="V304" s="11" t="s">
        <v>578</v>
      </c>
      <c r="W304" s="11" t="s">
        <v>466</v>
      </c>
      <c r="X304" s="11" t="s">
        <v>637</v>
      </c>
      <c r="Y304" s="11" t="s">
        <v>631</v>
      </c>
      <c r="Z304" s="9" t="s">
        <v>81</v>
      </c>
      <c r="AA304" s="9" t="str">
        <f>IF(AND(L304="nd",'DIMENSIONI OP'!E305="",'PRESTAZIONI OP'!E305="",'PARAM FISICI OP'!E305="",Z304="nd"),"nd",
IF(L304="nd","",L304)
&amp;IF('DIMENSIONI OP'!E305="","",IF(L304="nd",'DIMENSIONI OP'!E305,", "&amp;'DIMENSIONI OP'!E305))
&amp;IF('PRESTAZIONI OP'!E305="","",IF(AND(L304="nd",'DIMENSIONI OP'!E305=""),'PRESTAZIONI OP'!E305,", "&amp;'PRESTAZIONI OP'!E305))
&amp;IF('PARAM FISICI OP'!E305="","",IF(AND(L304="nd",'DIMENSIONI OP'!E305="",'PRESTAZIONI OP'!E305=""),'PARAM FISICI OP'!E305,", "&amp;'PARAM FISICI OP'!E305))
&amp;IF(Z304="nd","",IF(AND(L304="nd",'DIMENSIONI OP'!E305="",'PRESTAZIONI OP'!E305="",'PARAM FISICI OP'!E305=""),Z304,", "&amp;Z304)))</f>
        <v>nd</v>
      </c>
      <c r="AB304" s="9" t="s">
        <v>81</v>
      </c>
      <c r="AC304" s="9" t="s">
        <v>81</v>
      </c>
      <c r="AD304" s="9" t="s">
        <v>81</v>
      </c>
      <c r="AE304" s="9" t="s">
        <v>81</v>
      </c>
      <c r="AF304" s="42" t="s">
        <v>81</v>
      </c>
      <c r="AG304" s="42" t="s">
        <v>81</v>
      </c>
      <c r="AH304" s="42" t="s">
        <v>81</v>
      </c>
      <c r="AI304" s="11" t="s">
        <v>81</v>
      </c>
      <c r="AJ304" s="11" t="s">
        <v>81</v>
      </c>
      <c r="AK304" s="11" t="s">
        <v>81</v>
      </c>
      <c r="AL304" s="65" t="s">
        <v>81</v>
      </c>
      <c r="AM304" s="11" t="s">
        <v>81</v>
      </c>
      <c r="AN304" s="24">
        <f>IFERROR(VLOOKUP($B304,[1]Foglio1!$A$6:$D$44904,4,FALSE),"")</f>
        <v>18.440000000000001</v>
      </c>
      <c r="AO304" s="11" t="s">
        <v>81</v>
      </c>
      <c r="AP304" s="11" t="s">
        <v>81</v>
      </c>
      <c r="AQ304" s="11" t="s">
        <v>81</v>
      </c>
      <c r="AR304" s="11" t="s">
        <v>81</v>
      </c>
    </row>
    <row r="305" spans="1:44" ht="20.100000000000001" customHeight="1" x14ac:dyDescent="0.25">
      <c r="A305" s="43" t="str">
        <f t="shared" si="22"/>
        <v>L_1C.12.040.0040.c</v>
      </c>
      <c r="B305" s="14" t="str">
        <f>IF(ISBLANK(H305),"",IF(H305="LAVORO","",CLASSI!B306))</f>
        <v/>
      </c>
      <c r="C305" s="14" t="str">
        <f>IF(ISBLANK(H305),"",IF(H305="LAVORO","",VLOOKUP($B305,CLASSI!$B$3:$C$1048576,2,FALSE)))</f>
        <v/>
      </c>
      <c r="D305" s="27" t="str">
        <f t="shared" si="23"/>
        <v/>
      </c>
      <c r="E305" s="27" t="str">
        <f t="shared" si="24"/>
        <v/>
      </c>
      <c r="F305" s="27" t="str">
        <f t="shared" si="25"/>
        <v>CODICE LV</v>
      </c>
      <c r="G305" s="27" t="str">
        <f t="shared" si="26"/>
        <v xml:space="preserve">LAVORO: Posa. Escluso: scavo; piano di appoggio; rinfianco; riempimento.
</v>
      </c>
      <c r="H305" s="9" t="s">
        <v>36</v>
      </c>
      <c r="I305" s="9" t="s">
        <v>169</v>
      </c>
      <c r="J305" s="9" t="s">
        <v>221</v>
      </c>
      <c r="K305" s="64" t="s">
        <v>423</v>
      </c>
      <c r="L305" s="11" t="s">
        <v>81</v>
      </c>
      <c r="M305" s="11" t="s">
        <v>81</v>
      </c>
      <c r="N305" s="11" t="s">
        <v>429</v>
      </c>
      <c r="O305" s="11" t="s">
        <v>81</v>
      </c>
      <c r="P305" s="10" t="str">
        <f>IFERROR(VLOOKUP($B305,[1]Foglio1!$A$6:$D$44904,3,FALSE),"nd")</f>
        <v>nd</v>
      </c>
      <c r="Q305" s="9">
        <v>1</v>
      </c>
      <c r="R305" s="11" t="str">
        <f>IF(H305="LAVORO","nd",IF(VLOOKUP(B305,'DIMENSIONI OP'!A:E,4,FALSE)="","nd",VLOOKUP(B305,'DIMENSIONI OP'!A:E,4,FALSE)))</f>
        <v>nd</v>
      </c>
      <c r="S305" s="9" t="str">
        <f>IF(H305="LAVORO","nd",IF(VLOOKUP(B305,'PRESTAZIONI OP'!A:E,4,FALSE)="","nd",VLOOKUP(B305,'PRESTAZIONI OP'!A:E,4,FALSE)))</f>
        <v>nd</v>
      </c>
      <c r="T305" s="9" t="str">
        <f>IF(H305="LAVORO","nd",IF(VLOOKUP(B305,'PARAM FISICI OP'!A:E,4,FALSE)="","nd",VLOOKUP(B305,'PARAM FISICI OP'!A:E,4,FALSE)))</f>
        <v>nd</v>
      </c>
      <c r="U305" s="11" t="s">
        <v>81</v>
      </c>
      <c r="V305" s="11" t="s">
        <v>419</v>
      </c>
      <c r="W305" s="11" t="s">
        <v>81</v>
      </c>
      <c r="X305" s="11" t="s">
        <v>81</v>
      </c>
      <c r="Y305" s="11" t="s">
        <v>81</v>
      </c>
      <c r="Z305" s="9" t="s">
        <v>81</v>
      </c>
      <c r="AA305" s="9" t="str">
        <f>IF(AND(L305="nd",'DIMENSIONI OP'!E306="",'PRESTAZIONI OP'!E306="",'PARAM FISICI OP'!E306="",Z305="nd"),"nd",
IF(L305="nd","",L305)
&amp;IF('DIMENSIONI OP'!E306="","",IF(L305="nd",'DIMENSIONI OP'!E306,", "&amp;'DIMENSIONI OP'!E306))
&amp;IF('PRESTAZIONI OP'!E306="","",IF(AND(L305="nd",'DIMENSIONI OP'!E306=""),'PRESTAZIONI OP'!E306,", "&amp;'PRESTAZIONI OP'!E306))
&amp;IF('PARAM FISICI OP'!E306="","",IF(AND(L305="nd",'DIMENSIONI OP'!E306="",'PRESTAZIONI OP'!E306=""),'PARAM FISICI OP'!E306,", "&amp;'PARAM FISICI OP'!E306))
&amp;IF(Z305="nd","",IF(AND(L305="nd",'DIMENSIONI OP'!E306="",'PRESTAZIONI OP'!E306="",'PARAM FISICI OP'!E306=""),Z305,", "&amp;Z305)))</f>
        <v>nd</v>
      </c>
      <c r="AB305" s="9" t="s">
        <v>81</v>
      </c>
      <c r="AC305" s="9" t="s">
        <v>81</v>
      </c>
      <c r="AD305" s="9" t="s">
        <v>81</v>
      </c>
      <c r="AE305" s="9" t="s">
        <v>81</v>
      </c>
      <c r="AF305" s="42" t="s">
        <v>81</v>
      </c>
      <c r="AG305" s="42" t="s">
        <v>81</v>
      </c>
      <c r="AH305" s="42" t="s">
        <v>81</v>
      </c>
      <c r="AI305" s="11" t="s">
        <v>81</v>
      </c>
      <c r="AJ305" s="11" t="s">
        <v>81</v>
      </c>
      <c r="AK305" s="11" t="s">
        <v>497</v>
      </c>
      <c r="AL305" s="65" t="s">
        <v>81</v>
      </c>
      <c r="AM305" s="11" t="s">
        <v>81</v>
      </c>
      <c r="AN305" s="24" t="str">
        <f>IFERROR(VLOOKUP($B305,[1]Foglio1!$A$6:$D$44904,4,FALSE),"")</f>
        <v/>
      </c>
      <c r="AO305" s="11" t="s">
        <v>81</v>
      </c>
      <c r="AP305" s="11" t="s">
        <v>81</v>
      </c>
      <c r="AQ305" s="11" t="s">
        <v>81</v>
      </c>
      <c r="AR305" s="11" t="s">
        <v>81</v>
      </c>
    </row>
    <row r="306" spans="1:44" ht="20.100000000000001" customHeight="1" x14ac:dyDescent="0.25">
      <c r="A306" s="43" t="str">
        <f t="shared" si="22"/>
        <v>O_1C.12.040.0040.d</v>
      </c>
      <c r="B306" s="14" t="str">
        <f>IF(ISBLANK(H306),"",IF(H306="LAVORO","",CLASSI!B307))</f>
        <v>1C.12.040.0040.d</v>
      </c>
      <c r="C306" s="14" t="str">
        <f>IF(ISBLANK(H306),"",IF(H306="LAVORO","",VLOOKUP($B306,CLASSI!$B$3:$C$1048576,2,FALSE)))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250 - Di 218</v>
      </c>
      <c r="D306" s="27" t="str">
        <f t="shared" si="23"/>
        <v>CODICE OC</v>
      </c>
      <c r="E306"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250 mm, diametro interno 218 mm, giunti a manicotto.
LAVORO: Posa. Escluso: scavo; piano di appoggio; rinfianco; riempimento.
</v>
      </c>
      <c r="F306" s="27" t="str">
        <f t="shared" si="25"/>
        <v>CODICE OP</v>
      </c>
      <c r="G306"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250 mm, diametro interno 218 mm, giunti a manicotto.
</v>
      </c>
      <c r="H306" s="9" t="s">
        <v>35</v>
      </c>
      <c r="I306" s="9" t="s">
        <v>163</v>
      </c>
      <c r="J306" s="9" t="s">
        <v>207</v>
      </c>
      <c r="K306" s="64" t="s">
        <v>419</v>
      </c>
      <c r="L306" s="11" t="s">
        <v>81</v>
      </c>
      <c r="M306" s="11" t="s">
        <v>462</v>
      </c>
      <c r="N306" s="11" t="s">
        <v>429</v>
      </c>
      <c r="O306" s="11" t="s">
        <v>81</v>
      </c>
      <c r="P306" s="10" t="str">
        <f>IFERROR(VLOOKUP($B306,[1]Foglio1!$A$6:$D$44904,3,FALSE),"nd")</f>
        <v>m</v>
      </c>
      <c r="Q306" s="9">
        <v>1</v>
      </c>
      <c r="R306" s="11" t="str">
        <f>IF(H306="LAVORO","nd",IF(VLOOKUP(B306,'DIMENSIONI OP'!A:E,4,FALSE)="","nd",VLOOKUP(B306,'DIMENSIONI OP'!A:E,4,FALSE)))</f>
        <v>nd</v>
      </c>
      <c r="S306" s="9" t="str">
        <f>IF(H306="LAVORO","nd",IF(VLOOKUP(B306,'PRESTAZIONI OP'!A:E,4,FALSE)="","nd",VLOOKUP(B306,'PRESTAZIONI OP'!A:E,4,FALSE)))</f>
        <v>nd</v>
      </c>
      <c r="T306" s="9" t="str">
        <f>IF(H306="LAVORO","nd",IF(VLOOKUP(B306,'PARAM FISICI OP'!A:E,4,FALSE)="","nd",VLOOKUP(B306,'PARAM FISICI OP'!A:E,4,FALSE)))</f>
        <v>nd</v>
      </c>
      <c r="U306" s="11" t="s">
        <v>449</v>
      </c>
      <c r="V306" s="11" t="s">
        <v>578</v>
      </c>
      <c r="W306" s="11" t="s">
        <v>466</v>
      </c>
      <c r="X306" s="11" t="s">
        <v>638</v>
      </c>
      <c r="Y306" s="11" t="s">
        <v>631</v>
      </c>
      <c r="Z306" s="9" t="s">
        <v>81</v>
      </c>
      <c r="AA306" s="9" t="str">
        <f>IF(AND(L306="nd",'DIMENSIONI OP'!E307="",'PRESTAZIONI OP'!E307="",'PARAM FISICI OP'!E307="",Z306="nd"),"nd",
IF(L306="nd","",L306)
&amp;IF('DIMENSIONI OP'!E307="","",IF(L306="nd",'DIMENSIONI OP'!E307,", "&amp;'DIMENSIONI OP'!E307))
&amp;IF('PRESTAZIONI OP'!E307="","",IF(AND(L306="nd",'DIMENSIONI OP'!E307=""),'PRESTAZIONI OP'!E307,", "&amp;'PRESTAZIONI OP'!E307))
&amp;IF('PARAM FISICI OP'!E307="","",IF(AND(L306="nd",'DIMENSIONI OP'!E307="",'PRESTAZIONI OP'!E307=""),'PARAM FISICI OP'!E307,", "&amp;'PARAM FISICI OP'!E307))
&amp;IF(Z306="nd","",IF(AND(L306="nd",'DIMENSIONI OP'!E307="",'PRESTAZIONI OP'!E307="",'PARAM FISICI OP'!E307=""),Z306,", "&amp;Z306)))</f>
        <v>nd</v>
      </c>
      <c r="AB306" s="9" t="s">
        <v>81</v>
      </c>
      <c r="AC306" s="9" t="s">
        <v>81</v>
      </c>
      <c r="AD306" s="9" t="s">
        <v>81</v>
      </c>
      <c r="AE306" s="9" t="s">
        <v>81</v>
      </c>
      <c r="AF306" s="42" t="s">
        <v>81</v>
      </c>
      <c r="AG306" s="42" t="s">
        <v>81</v>
      </c>
      <c r="AH306" s="42" t="s">
        <v>81</v>
      </c>
      <c r="AI306" s="11" t="s">
        <v>81</v>
      </c>
      <c r="AJ306" s="11" t="s">
        <v>81</v>
      </c>
      <c r="AK306" s="11" t="s">
        <v>81</v>
      </c>
      <c r="AL306" s="65" t="s">
        <v>81</v>
      </c>
      <c r="AM306" s="11" t="s">
        <v>81</v>
      </c>
      <c r="AN306" s="24">
        <f>IFERROR(VLOOKUP($B306,[1]Foglio1!$A$6:$D$44904,4,FALSE),"")</f>
        <v>28.33</v>
      </c>
      <c r="AO306" s="11" t="s">
        <v>81</v>
      </c>
      <c r="AP306" s="11" t="s">
        <v>81</v>
      </c>
      <c r="AQ306" s="11" t="s">
        <v>81</v>
      </c>
      <c r="AR306" s="11" t="s">
        <v>81</v>
      </c>
    </row>
    <row r="307" spans="1:44" ht="20.100000000000001" customHeight="1" x14ac:dyDescent="0.25">
      <c r="A307" s="43" t="str">
        <f t="shared" si="22"/>
        <v>L_1C.12.040.0040.d</v>
      </c>
      <c r="B307" s="14" t="str">
        <f>IF(ISBLANK(H307),"",IF(H307="LAVORO","",CLASSI!B308))</f>
        <v/>
      </c>
      <c r="C307" s="14" t="str">
        <f>IF(ISBLANK(H307),"",IF(H307="LAVORO","",VLOOKUP($B307,CLASSI!$B$3:$C$1048576,2,FALSE)))</f>
        <v/>
      </c>
      <c r="D307" s="27" t="str">
        <f t="shared" si="23"/>
        <v/>
      </c>
      <c r="E307" s="27" t="str">
        <f t="shared" si="24"/>
        <v/>
      </c>
      <c r="F307" s="27" t="str">
        <f t="shared" si="25"/>
        <v>CODICE LV</v>
      </c>
      <c r="G307" s="27" t="str">
        <f t="shared" si="26"/>
        <v xml:space="preserve">LAVORO: Posa. Escluso: scavo; piano di appoggio; rinfianco; riempimento.
</v>
      </c>
      <c r="H307" s="9" t="s">
        <v>36</v>
      </c>
      <c r="I307" s="9" t="s">
        <v>169</v>
      </c>
      <c r="J307" s="9" t="s">
        <v>221</v>
      </c>
      <c r="K307" s="64" t="s">
        <v>423</v>
      </c>
      <c r="L307" s="11" t="s">
        <v>81</v>
      </c>
      <c r="M307" s="11" t="s">
        <v>81</v>
      </c>
      <c r="N307" s="11" t="s">
        <v>429</v>
      </c>
      <c r="O307" s="11" t="s">
        <v>81</v>
      </c>
      <c r="P307" s="10" t="str">
        <f>IFERROR(VLOOKUP($B307,[1]Foglio1!$A$6:$D$44904,3,FALSE),"nd")</f>
        <v>nd</v>
      </c>
      <c r="Q307" s="9">
        <v>1</v>
      </c>
      <c r="R307" s="11" t="str">
        <f>IF(H307="LAVORO","nd",IF(VLOOKUP(B307,'DIMENSIONI OP'!A:E,4,FALSE)="","nd",VLOOKUP(B307,'DIMENSIONI OP'!A:E,4,FALSE)))</f>
        <v>nd</v>
      </c>
      <c r="S307" s="9" t="str">
        <f>IF(H307="LAVORO","nd",IF(VLOOKUP(B307,'PRESTAZIONI OP'!A:E,4,FALSE)="","nd",VLOOKUP(B307,'PRESTAZIONI OP'!A:E,4,FALSE)))</f>
        <v>nd</v>
      </c>
      <c r="T307" s="9" t="str">
        <f>IF(H307="LAVORO","nd",IF(VLOOKUP(B307,'PARAM FISICI OP'!A:E,4,FALSE)="","nd",VLOOKUP(B307,'PARAM FISICI OP'!A:E,4,FALSE)))</f>
        <v>nd</v>
      </c>
      <c r="U307" s="11" t="s">
        <v>81</v>
      </c>
      <c r="V307" s="11" t="s">
        <v>419</v>
      </c>
      <c r="W307" s="11" t="s">
        <v>81</v>
      </c>
      <c r="X307" s="11" t="s">
        <v>81</v>
      </c>
      <c r="Y307" s="11" t="s">
        <v>81</v>
      </c>
      <c r="Z307" s="9" t="s">
        <v>81</v>
      </c>
      <c r="AA307" s="9" t="str">
        <f>IF(AND(L307="nd",'DIMENSIONI OP'!E308="",'PRESTAZIONI OP'!E308="",'PARAM FISICI OP'!E308="",Z307="nd"),"nd",
IF(L307="nd","",L307)
&amp;IF('DIMENSIONI OP'!E308="","",IF(L307="nd",'DIMENSIONI OP'!E308,", "&amp;'DIMENSIONI OP'!E308))
&amp;IF('PRESTAZIONI OP'!E308="","",IF(AND(L307="nd",'DIMENSIONI OP'!E308=""),'PRESTAZIONI OP'!E308,", "&amp;'PRESTAZIONI OP'!E308))
&amp;IF('PARAM FISICI OP'!E308="","",IF(AND(L307="nd",'DIMENSIONI OP'!E308="",'PRESTAZIONI OP'!E308=""),'PARAM FISICI OP'!E308,", "&amp;'PARAM FISICI OP'!E308))
&amp;IF(Z307="nd","",IF(AND(L307="nd",'DIMENSIONI OP'!E308="",'PRESTAZIONI OP'!E308="",'PARAM FISICI OP'!E308=""),Z307,", "&amp;Z307)))</f>
        <v>nd</v>
      </c>
      <c r="AB307" s="9" t="s">
        <v>81</v>
      </c>
      <c r="AC307" s="9" t="s">
        <v>81</v>
      </c>
      <c r="AD307" s="9" t="s">
        <v>81</v>
      </c>
      <c r="AE307" s="9" t="s">
        <v>81</v>
      </c>
      <c r="AF307" s="42" t="s">
        <v>81</v>
      </c>
      <c r="AG307" s="42" t="s">
        <v>81</v>
      </c>
      <c r="AH307" s="42" t="s">
        <v>81</v>
      </c>
      <c r="AI307" s="11" t="s">
        <v>81</v>
      </c>
      <c r="AJ307" s="11" t="s">
        <v>81</v>
      </c>
      <c r="AK307" s="11" t="s">
        <v>497</v>
      </c>
      <c r="AL307" s="65" t="s">
        <v>81</v>
      </c>
      <c r="AM307" s="11" t="s">
        <v>81</v>
      </c>
      <c r="AN307" s="24" t="str">
        <f>IFERROR(VLOOKUP($B307,[1]Foglio1!$A$6:$D$44904,4,FALSE),"")</f>
        <v/>
      </c>
      <c r="AO307" s="11" t="s">
        <v>81</v>
      </c>
      <c r="AP307" s="11" t="s">
        <v>81</v>
      </c>
      <c r="AQ307" s="11" t="s">
        <v>81</v>
      </c>
      <c r="AR307" s="11" t="s">
        <v>81</v>
      </c>
    </row>
    <row r="308" spans="1:44" ht="20.100000000000001" customHeight="1" x14ac:dyDescent="0.25">
      <c r="A308" s="43" t="str">
        <f t="shared" si="22"/>
        <v>O_1C.12.040.0040.e</v>
      </c>
      <c r="B308" s="14" t="str">
        <f>IF(ISBLANK(H308),"",IF(H308="LAVORO","",CLASSI!B309))</f>
        <v>1C.12.040.0040.e</v>
      </c>
      <c r="C308" s="14" t="str">
        <f>IF(ISBLANK(H308),"",IF(H308="LAVORO","",VLOOKUP($B308,CLASSI!$B$3:$C$1048576,2,FALSE)))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315 - Di 272</v>
      </c>
      <c r="D308" s="27" t="str">
        <f t="shared" si="23"/>
        <v>CODICE OC</v>
      </c>
      <c r="E308"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315 mm, diametro interno 272 mm, giunti a manicotto.
LAVORO: Posa. Escluso: scavo; piano di appoggio; rinfianco; riempimento.
</v>
      </c>
      <c r="F308" s="27" t="str">
        <f t="shared" si="25"/>
        <v>CODICE OP</v>
      </c>
      <c r="G308"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315 mm, diametro interno 272 mm, giunti a manicotto.
</v>
      </c>
      <c r="H308" s="9" t="s">
        <v>35</v>
      </c>
      <c r="I308" s="9" t="s">
        <v>163</v>
      </c>
      <c r="J308" s="9" t="s">
        <v>207</v>
      </c>
      <c r="K308" s="64" t="s">
        <v>419</v>
      </c>
      <c r="L308" s="11" t="s">
        <v>81</v>
      </c>
      <c r="M308" s="11" t="s">
        <v>462</v>
      </c>
      <c r="N308" s="11" t="s">
        <v>429</v>
      </c>
      <c r="O308" s="11" t="s">
        <v>81</v>
      </c>
      <c r="P308" s="10" t="str">
        <f>IFERROR(VLOOKUP($B308,[1]Foglio1!$A$6:$D$44904,3,FALSE),"nd")</f>
        <v>m</v>
      </c>
      <c r="Q308" s="9">
        <v>1</v>
      </c>
      <c r="R308" s="11" t="str">
        <f>IF(H308="LAVORO","nd",IF(VLOOKUP(B308,'DIMENSIONI OP'!A:E,4,FALSE)="","nd",VLOOKUP(B308,'DIMENSIONI OP'!A:E,4,FALSE)))</f>
        <v>nd</v>
      </c>
      <c r="S308" s="9" t="str">
        <f>IF(H308="LAVORO","nd",IF(VLOOKUP(B308,'PRESTAZIONI OP'!A:E,4,FALSE)="","nd",VLOOKUP(B308,'PRESTAZIONI OP'!A:E,4,FALSE)))</f>
        <v>nd</v>
      </c>
      <c r="T308" s="9" t="str">
        <f>IF(H308="LAVORO","nd",IF(VLOOKUP(B308,'PARAM FISICI OP'!A:E,4,FALSE)="","nd",VLOOKUP(B308,'PARAM FISICI OP'!A:E,4,FALSE)))</f>
        <v>nd</v>
      </c>
      <c r="U308" s="11" t="s">
        <v>449</v>
      </c>
      <c r="V308" s="11" t="s">
        <v>578</v>
      </c>
      <c r="W308" s="11" t="s">
        <v>466</v>
      </c>
      <c r="X308" s="11" t="s">
        <v>639</v>
      </c>
      <c r="Y308" s="11" t="s">
        <v>631</v>
      </c>
      <c r="Z308" s="9" t="s">
        <v>81</v>
      </c>
      <c r="AA308" s="9" t="str">
        <f>IF(AND(L308="nd",'DIMENSIONI OP'!E309="",'PRESTAZIONI OP'!E309="",'PARAM FISICI OP'!E309="",Z308="nd"),"nd",
IF(L308="nd","",L308)
&amp;IF('DIMENSIONI OP'!E309="","",IF(L308="nd",'DIMENSIONI OP'!E309,", "&amp;'DIMENSIONI OP'!E309))
&amp;IF('PRESTAZIONI OP'!E309="","",IF(AND(L308="nd",'DIMENSIONI OP'!E309=""),'PRESTAZIONI OP'!E309,", "&amp;'PRESTAZIONI OP'!E309))
&amp;IF('PARAM FISICI OP'!E309="","",IF(AND(L308="nd",'DIMENSIONI OP'!E309="",'PRESTAZIONI OP'!E309=""),'PARAM FISICI OP'!E309,", "&amp;'PARAM FISICI OP'!E309))
&amp;IF(Z308="nd","",IF(AND(L308="nd",'DIMENSIONI OP'!E309="",'PRESTAZIONI OP'!E309="",'PARAM FISICI OP'!E309=""),Z308,", "&amp;Z308)))</f>
        <v>nd</v>
      </c>
      <c r="AB308" s="9" t="s">
        <v>81</v>
      </c>
      <c r="AC308" s="9" t="s">
        <v>81</v>
      </c>
      <c r="AD308" s="9" t="s">
        <v>81</v>
      </c>
      <c r="AE308" s="9" t="s">
        <v>81</v>
      </c>
      <c r="AF308" s="42" t="s">
        <v>81</v>
      </c>
      <c r="AG308" s="42" t="s">
        <v>81</v>
      </c>
      <c r="AH308" s="42" t="s">
        <v>81</v>
      </c>
      <c r="AI308" s="11" t="s">
        <v>81</v>
      </c>
      <c r="AJ308" s="11" t="s">
        <v>81</v>
      </c>
      <c r="AK308" s="11" t="s">
        <v>81</v>
      </c>
      <c r="AL308" s="65" t="s">
        <v>81</v>
      </c>
      <c r="AM308" s="11" t="s">
        <v>81</v>
      </c>
      <c r="AN308" s="24">
        <f>IFERROR(VLOOKUP($B308,[1]Foglio1!$A$6:$D$44904,4,FALSE),"")</f>
        <v>46.39</v>
      </c>
      <c r="AO308" s="11" t="s">
        <v>81</v>
      </c>
      <c r="AP308" s="11" t="s">
        <v>81</v>
      </c>
      <c r="AQ308" s="11" t="s">
        <v>81</v>
      </c>
      <c r="AR308" s="11" t="s">
        <v>81</v>
      </c>
    </row>
    <row r="309" spans="1:44" ht="20.100000000000001" customHeight="1" x14ac:dyDescent="0.25">
      <c r="A309" s="43" t="str">
        <f t="shared" si="22"/>
        <v>L_1C.12.040.0040.e</v>
      </c>
      <c r="B309" s="14" t="str">
        <f>IF(ISBLANK(H309),"",IF(H309="LAVORO","",CLASSI!B310))</f>
        <v/>
      </c>
      <c r="C309" s="14" t="str">
        <f>IF(ISBLANK(H309),"",IF(H309="LAVORO","",VLOOKUP($B309,CLASSI!$B$3:$C$1048576,2,FALSE)))</f>
        <v/>
      </c>
      <c r="D309" s="27" t="str">
        <f t="shared" si="23"/>
        <v/>
      </c>
      <c r="E309" s="27" t="str">
        <f t="shared" si="24"/>
        <v/>
      </c>
      <c r="F309" s="27" t="str">
        <f t="shared" si="25"/>
        <v>CODICE LV</v>
      </c>
      <c r="G309" s="27" t="str">
        <f t="shared" si="26"/>
        <v xml:space="preserve">LAVORO: Posa. Escluso: scavo; piano di appoggio; rinfianco; riempimento.
</v>
      </c>
      <c r="H309" s="9" t="s">
        <v>36</v>
      </c>
      <c r="I309" s="9" t="s">
        <v>169</v>
      </c>
      <c r="J309" s="9" t="s">
        <v>221</v>
      </c>
      <c r="K309" s="64" t="s">
        <v>423</v>
      </c>
      <c r="L309" s="11" t="s">
        <v>81</v>
      </c>
      <c r="M309" s="11" t="s">
        <v>81</v>
      </c>
      <c r="N309" s="11" t="s">
        <v>429</v>
      </c>
      <c r="O309" s="11" t="s">
        <v>81</v>
      </c>
      <c r="P309" s="10" t="str">
        <f>IFERROR(VLOOKUP($B309,[1]Foglio1!$A$6:$D$44904,3,FALSE),"nd")</f>
        <v>nd</v>
      </c>
      <c r="Q309" s="9">
        <v>1</v>
      </c>
      <c r="R309" s="11" t="str">
        <f>IF(H309="LAVORO","nd",IF(VLOOKUP(B309,'DIMENSIONI OP'!A:E,4,FALSE)="","nd",VLOOKUP(B309,'DIMENSIONI OP'!A:E,4,FALSE)))</f>
        <v>nd</v>
      </c>
      <c r="S309" s="9" t="str">
        <f>IF(H309="LAVORO","nd",IF(VLOOKUP(B309,'PRESTAZIONI OP'!A:E,4,FALSE)="","nd",VLOOKUP(B309,'PRESTAZIONI OP'!A:E,4,FALSE)))</f>
        <v>nd</v>
      </c>
      <c r="T309" s="9" t="str">
        <f>IF(H309="LAVORO","nd",IF(VLOOKUP(B309,'PARAM FISICI OP'!A:E,4,FALSE)="","nd",VLOOKUP(B309,'PARAM FISICI OP'!A:E,4,FALSE)))</f>
        <v>nd</v>
      </c>
      <c r="U309" s="11" t="s">
        <v>81</v>
      </c>
      <c r="V309" s="11" t="s">
        <v>419</v>
      </c>
      <c r="W309" s="11" t="s">
        <v>81</v>
      </c>
      <c r="X309" s="11" t="s">
        <v>81</v>
      </c>
      <c r="Y309" s="11" t="s">
        <v>81</v>
      </c>
      <c r="Z309" s="9" t="s">
        <v>81</v>
      </c>
      <c r="AA309" s="9" t="str">
        <f>IF(AND(L309="nd",'DIMENSIONI OP'!E310="",'PRESTAZIONI OP'!E310="",'PARAM FISICI OP'!E310="",Z309="nd"),"nd",
IF(L309="nd","",L309)
&amp;IF('DIMENSIONI OP'!E310="","",IF(L309="nd",'DIMENSIONI OP'!E310,", "&amp;'DIMENSIONI OP'!E310))
&amp;IF('PRESTAZIONI OP'!E310="","",IF(AND(L309="nd",'DIMENSIONI OP'!E310=""),'PRESTAZIONI OP'!E310,", "&amp;'PRESTAZIONI OP'!E310))
&amp;IF('PARAM FISICI OP'!E310="","",IF(AND(L309="nd",'DIMENSIONI OP'!E310="",'PRESTAZIONI OP'!E310=""),'PARAM FISICI OP'!E310,", "&amp;'PARAM FISICI OP'!E310))
&amp;IF(Z309="nd","",IF(AND(L309="nd",'DIMENSIONI OP'!E310="",'PRESTAZIONI OP'!E310="",'PARAM FISICI OP'!E310=""),Z309,", "&amp;Z309)))</f>
        <v>nd</v>
      </c>
      <c r="AB309" s="9" t="s">
        <v>81</v>
      </c>
      <c r="AC309" s="9" t="s">
        <v>81</v>
      </c>
      <c r="AD309" s="9" t="s">
        <v>81</v>
      </c>
      <c r="AE309" s="9" t="s">
        <v>81</v>
      </c>
      <c r="AF309" s="42" t="s">
        <v>81</v>
      </c>
      <c r="AG309" s="42" t="s">
        <v>81</v>
      </c>
      <c r="AH309" s="42" t="s">
        <v>81</v>
      </c>
      <c r="AI309" s="11" t="s">
        <v>81</v>
      </c>
      <c r="AJ309" s="11" t="s">
        <v>81</v>
      </c>
      <c r="AK309" s="11" t="s">
        <v>497</v>
      </c>
      <c r="AL309" s="65" t="s">
        <v>81</v>
      </c>
      <c r="AM309" s="11" t="s">
        <v>81</v>
      </c>
      <c r="AN309" s="24" t="str">
        <f>IFERROR(VLOOKUP($B309,[1]Foglio1!$A$6:$D$44904,4,FALSE),"")</f>
        <v/>
      </c>
      <c r="AO309" s="11" t="s">
        <v>81</v>
      </c>
      <c r="AP309" s="11" t="s">
        <v>81</v>
      </c>
      <c r="AQ309" s="11" t="s">
        <v>81</v>
      </c>
      <c r="AR309" s="11" t="s">
        <v>81</v>
      </c>
    </row>
    <row r="310" spans="1:44" ht="20.100000000000001" customHeight="1" x14ac:dyDescent="0.25">
      <c r="A310" s="43" t="str">
        <f t="shared" si="22"/>
        <v>O_1C.12.040.0040.f</v>
      </c>
      <c r="B310" s="14" t="str">
        <f>IF(ISBLANK(H310),"",IF(H310="LAVORO","",CLASSI!B311))</f>
        <v>1C.12.040.0040.f</v>
      </c>
      <c r="C310" s="14" t="str">
        <f>IF(ISBLANK(H310),"",IF(H310="LAVORO","",VLOOKUP($B310,CLASSI!$B$3:$C$1048576,2,FALSE)))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400 - Di 347</v>
      </c>
      <c r="D310" s="27" t="str">
        <f t="shared" si="23"/>
        <v>CODICE OC</v>
      </c>
      <c r="E310"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400 mm, diametro interno 347 mm, giunti a manicotto.
LAVORO: Posa. Escluso: scavo; piano di appoggio; rinfianco; riempimento.
</v>
      </c>
      <c r="F310" s="27" t="str">
        <f t="shared" si="25"/>
        <v>CODICE OP</v>
      </c>
      <c r="G310"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400 mm, diametro interno 347 mm, giunti a manicotto.
</v>
      </c>
      <c r="H310" s="9" t="s">
        <v>35</v>
      </c>
      <c r="I310" s="9" t="s">
        <v>163</v>
      </c>
      <c r="J310" s="9" t="s">
        <v>207</v>
      </c>
      <c r="K310" s="64" t="s">
        <v>419</v>
      </c>
      <c r="L310" s="11" t="s">
        <v>81</v>
      </c>
      <c r="M310" s="11" t="s">
        <v>462</v>
      </c>
      <c r="N310" s="11" t="s">
        <v>429</v>
      </c>
      <c r="O310" s="11" t="s">
        <v>81</v>
      </c>
      <c r="P310" s="10" t="str">
        <f>IFERROR(VLOOKUP($B310,[1]Foglio1!$A$6:$D$44904,3,FALSE),"nd")</f>
        <v>m</v>
      </c>
      <c r="Q310" s="9">
        <v>1</v>
      </c>
      <c r="R310" s="11" t="str">
        <f>IF(H310="LAVORO","nd",IF(VLOOKUP(B310,'DIMENSIONI OP'!A:E,4,FALSE)="","nd",VLOOKUP(B310,'DIMENSIONI OP'!A:E,4,FALSE)))</f>
        <v>nd</v>
      </c>
      <c r="S310" s="9" t="str">
        <f>IF(H310="LAVORO","nd",IF(VLOOKUP(B310,'PRESTAZIONI OP'!A:E,4,FALSE)="","nd",VLOOKUP(B310,'PRESTAZIONI OP'!A:E,4,FALSE)))</f>
        <v>nd</v>
      </c>
      <c r="T310" s="9" t="str">
        <f>IF(H310="LAVORO","nd",IF(VLOOKUP(B310,'PARAM FISICI OP'!A:E,4,FALSE)="","nd",VLOOKUP(B310,'PARAM FISICI OP'!A:E,4,FALSE)))</f>
        <v>nd</v>
      </c>
      <c r="U310" s="11" t="s">
        <v>449</v>
      </c>
      <c r="V310" s="11" t="s">
        <v>578</v>
      </c>
      <c r="W310" s="11" t="s">
        <v>466</v>
      </c>
      <c r="X310" s="11" t="s">
        <v>640</v>
      </c>
      <c r="Y310" s="11" t="s">
        <v>631</v>
      </c>
      <c r="Z310" s="9" t="s">
        <v>81</v>
      </c>
      <c r="AA310" s="9" t="str">
        <f>IF(AND(L310="nd",'DIMENSIONI OP'!E311="",'PRESTAZIONI OP'!E311="",'PARAM FISICI OP'!E311="",Z310="nd"),"nd",
IF(L310="nd","",L310)
&amp;IF('DIMENSIONI OP'!E311="","",IF(L310="nd",'DIMENSIONI OP'!E311,", "&amp;'DIMENSIONI OP'!E311))
&amp;IF('PRESTAZIONI OP'!E311="","",IF(AND(L310="nd",'DIMENSIONI OP'!E311=""),'PRESTAZIONI OP'!E311,", "&amp;'PRESTAZIONI OP'!E311))
&amp;IF('PARAM FISICI OP'!E311="","",IF(AND(L310="nd",'DIMENSIONI OP'!E311="",'PRESTAZIONI OP'!E311=""),'PARAM FISICI OP'!E311,", "&amp;'PARAM FISICI OP'!E311))
&amp;IF(Z310="nd","",IF(AND(L310="nd",'DIMENSIONI OP'!E311="",'PRESTAZIONI OP'!E311="",'PARAM FISICI OP'!E311=""),Z310,", "&amp;Z310)))</f>
        <v>nd</v>
      </c>
      <c r="AB310" s="9" t="s">
        <v>81</v>
      </c>
      <c r="AC310" s="9" t="s">
        <v>81</v>
      </c>
      <c r="AD310" s="9" t="s">
        <v>81</v>
      </c>
      <c r="AE310" s="9" t="s">
        <v>81</v>
      </c>
      <c r="AF310" s="42" t="s">
        <v>81</v>
      </c>
      <c r="AG310" s="42" t="s">
        <v>81</v>
      </c>
      <c r="AH310" s="42" t="s">
        <v>81</v>
      </c>
      <c r="AI310" s="11" t="s">
        <v>81</v>
      </c>
      <c r="AJ310" s="11" t="s">
        <v>81</v>
      </c>
      <c r="AK310" s="11" t="s">
        <v>81</v>
      </c>
      <c r="AL310" s="65" t="s">
        <v>81</v>
      </c>
      <c r="AM310" s="11" t="s">
        <v>81</v>
      </c>
      <c r="AN310" s="24">
        <f>IFERROR(VLOOKUP($B310,[1]Foglio1!$A$6:$D$44904,4,FALSE),"")</f>
        <v>63.73</v>
      </c>
      <c r="AO310" s="11" t="s">
        <v>81</v>
      </c>
      <c r="AP310" s="11" t="s">
        <v>81</v>
      </c>
      <c r="AQ310" s="11" t="s">
        <v>81</v>
      </c>
      <c r="AR310" s="11" t="s">
        <v>81</v>
      </c>
    </row>
    <row r="311" spans="1:44" ht="20.100000000000001" customHeight="1" x14ac:dyDescent="0.25">
      <c r="A311" s="43" t="str">
        <f t="shared" si="22"/>
        <v>L_1C.12.040.0040.f</v>
      </c>
      <c r="B311" s="14" t="str">
        <f>IF(ISBLANK(H311),"",IF(H311="LAVORO","",CLASSI!B312))</f>
        <v/>
      </c>
      <c r="C311" s="14" t="str">
        <f>IF(ISBLANK(H311),"",IF(H311="LAVORO","",VLOOKUP($B311,CLASSI!$B$3:$C$1048576,2,FALSE)))</f>
        <v/>
      </c>
      <c r="D311" s="27" t="str">
        <f t="shared" si="23"/>
        <v/>
      </c>
      <c r="E311" s="27" t="str">
        <f t="shared" si="24"/>
        <v/>
      </c>
      <c r="F311" s="27" t="str">
        <f t="shared" si="25"/>
        <v>CODICE LV</v>
      </c>
      <c r="G311" s="27" t="str">
        <f t="shared" si="26"/>
        <v xml:space="preserve">LAVORO: Posa. Escluso: scavo; piano di appoggio; rinfianco; riempimento.
</v>
      </c>
      <c r="H311" s="9" t="s">
        <v>36</v>
      </c>
      <c r="I311" s="9" t="s">
        <v>169</v>
      </c>
      <c r="J311" s="9" t="s">
        <v>221</v>
      </c>
      <c r="K311" s="64" t="s">
        <v>423</v>
      </c>
      <c r="L311" s="11" t="s">
        <v>81</v>
      </c>
      <c r="M311" s="11" t="s">
        <v>81</v>
      </c>
      <c r="N311" s="11" t="s">
        <v>429</v>
      </c>
      <c r="O311" s="11" t="s">
        <v>81</v>
      </c>
      <c r="P311" s="10" t="str">
        <f>IFERROR(VLOOKUP($B311,[1]Foglio1!$A$6:$D$44904,3,FALSE),"nd")</f>
        <v>nd</v>
      </c>
      <c r="Q311" s="9">
        <v>1</v>
      </c>
      <c r="R311" s="11" t="str">
        <f>IF(H311="LAVORO","nd",IF(VLOOKUP(B311,'DIMENSIONI OP'!A:E,4,FALSE)="","nd",VLOOKUP(B311,'DIMENSIONI OP'!A:E,4,FALSE)))</f>
        <v>nd</v>
      </c>
      <c r="S311" s="9" t="str">
        <f>IF(H311="LAVORO","nd",IF(VLOOKUP(B311,'PRESTAZIONI OP'!A:E,4,FALSE)="","nd",VLOOKUP(B311,'PRESTAZIONI OP'!A:E,4,FALSE)))</f>
        <v>nd</v>
      </c>
      <c r="T311" s="9" t="str">
        <f>IF(H311="LAVORO","nd",IF(VLOOKUP(B311,'PARAM FISICI OP'!A:E,4,FALSE)="","nd",VLOOKUP(B311,'PARAM FISICI OP'!A:E,4,FALSE)))</f>
        <v>nd</v>
      </c>
      <c r="U311" s="11" t="s">
        <v>81</v>
      </c>
      <c r="V311" s="11" t="s">
        <v>419</v>
      </c>
      <c r="W311" s="11" t="s">
        <v>81</v>
      </c>
      <c r="X311" s="11" t="s">
        <v>81</v>
      </c>
      <c r="Y311" s="11" t="s">
        <v>81</v>
      </c>
      <c r="Z311" s="9" t="s">
        <v>81</v>
      </c>
      <c r="AA311" s="9" t="str">
        <f>IF(AND(L311="nd",'DIMENSIONI OP'!E312="",'PRESTAZIONI OP'!E312="",'PARAM FISICI OP'!E312="",Z311="nd"),"nd",
IF(L311="nd","",L311)
&amp;IF('DIMENSIONI OP'!E312="","",IF(L311="nd",'DIMENSIONI OP'!E312,", "&amp;'DIMENSIONI OP'!E312))
&amp;IF('PRESTAZIONI OP'!E312="","",IF(AND(L311="nd",'DIMENSIONI OP'!E312=""),'PRESTAZIONI OP'!E312,", "&amp;'PRESTAZIONI OP'!E312))
&amp;IF('PARAM FISICI OP'!E312="","",IF(AND(L311="nd",'DIMENSIONI OP'!E312="",'PRESTAZIONI OP'!E312=""),'PARAM FISICI OP'!E312,", "&amp;'PARAM FISICI OP'!E312))
&amp;IF(Z311="nd","",IF(AND(L311="nd",'DIMENSIONI OP'!E312="",'PRESTAZIONI OP'!E312="",'PARAM FISICI OP'!E312=""),Z311,", "&amp;Z311)))</f>
        <v>nd</v>
      </c>
      <c r="AB311" s="9" t="s">
        <v>81</v>
      </c>
      <c r="AC311" s="9" t="s">
        <v>81</v>
      </c>
      <c r="AD311" s="9" t="s">
        <v>81</v>
      </c>
      <c r="AE311" s="9" t="s">
        <v>81</v>
      </c>
      <c r="AF311" s="42" t="s">
        <v>81</v>
      </c>
      <c r="AG311" s="42" t="s">
        <v>81</v>
      </c>
      <c r="AH311" s="42" t="s">
        <v>81</v>
      </c>
      <c r="AI311" s="11" t="s">
        <v>81</v>
      </c>
      <c r="AJ311" s="11" t="s">
        <v>81</v>
      </c>
      <c r="AK311" s="11" t="s">
        <v>497</v>
      </c>
      <c r="AL311" s="65" t="s">
        <v>81</v>
      </c>
      <c r="AM311" s="11" t="s">
        <v>81</v>
      </c>
      <c r="AN311" s="24" t="str">
        <f>IFERROR(VLOOKUP($B311,[1]Foglio1!$A$6:$D$44904,4,FALSE),"")</f>
        <v/>
      </c>
      <c r="AO311" s="11" t="s">
        <v>81</v>
      </c>
      <c r="AP311" s="11" t="s">
        <v>81</v>
      </c>
      <c r="AQ311" s="11" t="s">
        <v>81</v>
      </c>
      <c r="AR311" s="11" t="s">
        <v>81</v>
      </c>
    </row>
    <row r="312" spans="1:44" ht="20.100000000000001" customHeight="1" x14ac:dyDescent="0.25">
      <c r="A312" s="43" t="str">
        <f t="shared" si="22"/>
        <v>O_1C.12.040.0040.g</v>
      </c>
      <c r="B312" s="14" t="str">
        <f>IF(ISBLANK(H312),"",IF(H312="LAVORO","",CLASSI!B313))</f>
        <v>1C.12.040.0040.g</v>
      </c>
      <c r="C312" s="14" t="str">
        <f>IF(ISBLANK(H312),"",IF(H312="LAVORO","",VLOOKUP($B312,CLASSI!$B$3:$C$1048576,2,FALSE)))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500 - Di 433</v>
      </c>
      <c r="D312" s="27" t="str">
        <f t="shared" si="23"/>
        <v>CODICE OC</v>
      </c>
      <c r="E312"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500 mm, diametro interno 433 mm, giunti a manicotto.
LAVORO: Posa. Escluso: scavo; piano di appoggio; rinfianco; riempimento.
</v>
      </c>
      <c r="F312" s="27" t="str">
        <f t="shared" si="25"/>
        <v>CODICE OP</v>
      </c>
      <c r="G312"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500 mm, diametro interno 433 mm, giunti a manicotto.
</v>
      </c>
      <c r="H312" s="9" t="s">
        <v>35</v>
      </c>
      <c r="I312" s="9" t="s">
        <v>163</v>
      </c>
      <c r="J312" s="9" t="s">
        <v>207</v>
      </c>
      <c r="K312" s="64" t="s">
        <v>419</v>
      </c>
      <c r="L312" s="11" t="s">
        <v>81</v>
      </c>
      <c r="M312" s="11" t="s">
        <v>462</v>
      </c>
      <c r="N312" s="11" t="s">
        <v>429</v>
      </c>
      <c r="O312" s="11" t="s">
        <v>81</v>
      </c>
      <c r="P312" s="10" t="str">
        <f>IFERROR(VLOOKUP($B312,[1]Foglio1!$A$6:$D$44904,3,FALSE),"nd")</f>
        <v>m</v>
      </c>
      <c r="Q312" s="9">
        <v>1</v>
      </c>
      <c r="R312" s="11" t="str">
        <f>IF(H312="LAVORO","nd",IF(VLOOKUP(B312,'DIMENSIONI OP'!A:E,4,FALSE)="","nd",VLOOKUP(B312,'DIMENSIONI OP'!A:E,4,FALSE)))</f>
        <v>nd</v>
      </c>
      <c r="S312" s="9" t="str">
        <f>IF(H312="LAVORO","nd",IF(VLOOKUP(B312,'PRESTAZIONI OP'!A:E,4,FALSE)="","nd",VLOOKUP(B312,'PRESTAZIONI OP'!A:E,4,FALSE)))</f>
        <v>nd</v>
      </c>
      <c r="T312" s="9" t="str">
        <f>IF(H312="LAVORO","nd",IF(VLOOKUP(B312,'PARAM FISICI OP'!A:E,4,FALSE)="","nd",VLOOKUP(B312,'PARAM FISICI OP'!A:E,4,FALSE)))</f>
        <v>nd</v>
      </c>
      <c r="U312" s="11" t="s">
        <v>449</v>
      </c>
      <c r="V312" s="11" t="s">
        <v>578</v>
      </c>
      <c r="W312" s="11" t="s">
        <v>466</v>
      </c>
      <c r="X312" s="11" t="s">
        <v>641</v>
      </c>
      <c r="Y312" s="11" t="s">
        <v>631</v>
      </c>
      <c r="Z312" s="9" t="s">
        <v>81</v>
      </c>
      <c r="AA312" s="9" t="str">
        <f>IF(AND(L312="nd",'DIMENSIONI OP'!E313="",'PRESTAZIONI OP'!E313="",'PARAM FISICI OP'!E313="",Z312="nd"),"nd",
IF(L312="nd","",L312)
&amp;IF('DIMENSIONI OP'!E313="","",IF(L312="nd",'DIMENSIONI OP'!E313,", "&amp;'DIMENSIONI OP'!E313))
&amp;IF('PRESTAZIONI OP'!E313="","",IF(AND(L312="nd",'DIMENSIONI OP'!E313=""),'PRESTAZIONI OP'!E313,", "&amp;'PRESTAZIONI OP'!E313))
&amp;IF('PARAM FISICI OP'!E313="","",IF(AND(L312="nd",'DIMENSIONI OP'!E313="",'PRESTAZIONI OP'!E313=""),'PARAM FISICI OP'!E313,", "&amp;'PARAM FISICI OP'!E313))
&amp;IF(Z312="nd","",IF(AND(L312="nd",'DIMENSIONI OP'!E313="",'PRESTAZIONI OP'!E313="",'PARAM FISICI OP'!E313=""),Z312,", "&amp;Z312)))</f>
        <v>nd</v>
      </c>
      <c r="AB312" s="9" t="s">
        <v>81</v>
      </c>
      <c r="AC312" s="9" t="s">
        <v>81</v>
      </c>
      <c r="AD312" s="9" t="s">
        <v>81</v>
      </c>
      <c r="AE312" s="9" t="s">
        <v>81</v>
      </c>
      <c r="AF312" s="42" t="s">
        <v>81</v>
      </c>
      <c r="AG312" s="42" t="s">
        <v>81</v>
      </c>
      <c r="AH312" s="42" t="s">
        <v>81</v>
      </c>
      <c r="AI312" s="11" t="s">
        <v>81</v>
      </c>
      <c r="AJ312" s="11" t="s">
        <v>81</v>
      </c>
      <c r="AK312" s="11" t="s">
        <v>81</v>
      </c>
      <c r="AL312" s="65" t="s">
        <v>81</v>
      </c>
      <c r="AM312" s="11" t="s">
        <v>81</v>
      </c>
      <c r="AN312" s="24">
        <f>IFERROR(VLOOKUP($B312,[1]Foglio1!$A$6:$D$44904,4,FALSE),"")</f>
        <v>121.87</v>
      </c>
      <c r="AO312" s="11" t="s">
        <v>81</v>
      </c>
      <c r="AP312" s="11" t="s">
        <v>81</v>
      </c>
      <c r="AQ312" s="11" t="s">
        <v>81</v>
      </c>
      <c r="AR312" s="11" t="s">
        <v>81</v>
      </c>
    </row>
    <row r="313" spans="1:44" ht="20.100000000000001" customHeight="1" x14ac:dyDescent="0.25">
      <c r="A313" s="43" t="str">
        <f t="shared" si="22"/>
        <v>L_1C.12.040.0040.g</v>
      </c>
      <c r="B313" s="14" t="str">
        <f>IF(ISBLANK(H313),"",IF(H313="LAVORO","",CLASSI!B314))</f>
        <v/>
      </c>
      <c r="C313" s="14" t="str">
        <f>IF(ISBLANK(H313),"",IF(H313="LAVORO","",VLOOKUP($B313,CLASSI!$B$3:$C$1048576,2,FALSE)))</f>
        <v/>
      </c>
      <c r="D313" s="27" t="str">
        <f t="shared" si="23"/>
        <v/>
      </c>
      <c r="E313" s="27" t="str">
        <f t="shared" si="24"/>
        <v/>
      </c>
      <c r="F313" s="27" t="str">
        <f t="shared" si="25"/>
        <v>CODICE LV</v>
      </c>
      <c r="G313" s="27" t="str">
        <f t="shared" si="26"/>
        <v xml:space="preserve">LAVORO: Posa. Escluso: scavo; piano di appoggio; rinfianco; riempimento.
</v>
      </c>
      <c r="H313" s="9" t="s">
        <v>36</v>
      </c>
      <c r="I313" s="9" t="s">
        <v>169</v>
      </c>
      <c r="J313" s="9" t="s">
        <v>221</v>
      </c>
      <c r="K313" s="64" t="s">
        <v>423</v>
      </c>
      <c r="L313" s="11" t="s">
        <v>81</v>
      </c>
      <c r="M313" s="11" t="s">
        <v>81</v>
      </c>
      <c r="N313" s="11" t="s">
        <v>429</v>
      </c>
      <c r="O313" s="11" t="s">
        <v>81</v>
      </c>
      <c r="P313" s="10" t="str">
        <f>IFERROR(VLOOKUP($B313,[1]Foglio1!$A$6:$D$44904,3,FALSE),"nd")</f>
        <v>nd</v>
      </c>
      <c r="Q313" s="9">
        <v>1</v>
      </c>
      <c r="R313" s="11" t="str">
        <f>IF(H313="LAVORO","nd",IF(VLOOKUP(B313,'DIMENSIONI OP'!A:E,4,FALSE)="","nd",VLOOKUP(B313,'DIMENSIONI OP'!A:E,4,FALSE)))</f>
        <v>nd</v>
      </c>
      <c r="S313" s="9" t="str">
        <f>IF(H313="LAVORO","nd",IF(VLOOKUP(B313,'PRESTAZIONI OP'!A:E,4,FALSE)="","nd",VLOOKUP(B313,'PRESTAZIONI OP'!A:E,4,FALSE)))</f>
        <v>nd</v>
      </c>
      <c r="T313" s="9" t="str">
        <f>IF(H313="LAVORO","nd",IF(VLOOKUP(B313,'PARAM FISICI OP'!A:E,4,FALSE)="","nd",VLOOKUP(B313,'PARAM FISICI OP'!A:E,4,FALSE)))</f>
        <v>nd</v>
      </c>
      <c r="U313" s="11" t="s">
        <v>81</v>
      </c>
      <c r="V313" s="11" t="s">
        <v>419</v>
      </c>
      <c r="W313" s="11" t="s">
        <v>81</v>
      </c>
      <c r="X313" s="11" t="s">
        <v>81</v>
      </c>
      <c r="Y313" s="11" t="s">
        <v>81</v>
      </c>
      <c r="Z313" s="9" t="s">
        <v>81</v>
      </c>
      <c r="AA313" s="9" t="str">
        <f>IF(AND(L313="nd",'DIMENSIONI OP'!E314="",'PRESTAZIONI OP'!E314="",'PARAM FISICI OP'!E314="",Z313="nd"),"nd",
IF(L313="nd","",L313)
&amp;IF('DIMENSIONI OP'!E314="","",IF(L313="nd",'DIMENSIONI OP'!E314,", "&amp;'DIMENSIONI OP'!E314))
&amp;IF('PRESTAZIONI OP'!E314="","",IF(AND(L313="nd",'DIMENSIONI OP'!E314=""),'PRESTAZIONI OP'!E314,", "&amp;'PRESTAZIONI OP'!E314))
&amp;IF('PARAM FISICI OP'!E314="","",IF(AND(L313="nd",'DIMENSIONI OP'!E314="",'PRESTAZIONI OP'!E314=""),'PARAM FISICI OP'!E314,", "&amp;'PARAM FISICI OP'!E314))
&amp;IF(Z313="nd","",IF(AND(L313="nd",'DIMENSIONI OP'!E314="",'PRESTAZIONI OP'!E314="",'PARAM FISICI OP'!E314=""),Z313,", "&amp;Z313)))</f>
        <v>nd</v>
      </c>
      <c r="AB313" s="9" t="s">
        <v>81</v>
      </c>
      <c r="AC313" s="9" t="s">
        <v>81</v>
      </c>
      <c r="AD313" s="9" t="s">
        <v>81</v>
      </c>
      <c r="AE313" s="9" t="s">
        <v>81</v>
      </c>
      <c r="AF313" s="42" t="s">
        <v>81</v>
      </c>
      <c r="AG313" s="42" t="s">
        <v>81</v>
      </c>
      <c r="AH313" s="42" t="s">
        <v>81</v>
      </c>
      <c r="AI313" s="11" t="s">
        <v>81</v>
      </c>
      <c r="AJ313" s="11" t="s">
        <v>81</v>
      </c>
      <c r="AK313" s="11" t="s">
        <v>497</v>
      </c>
      <c r="AL313" s="65" t="s">
        <v>81</v>
      </c>
      <c r="AM313" s="11" t="s">
        <v>81</v>
      </c>
      <c r="AN313" s="24" t="str">
        <f>IFERROR(VLOOKUP($B313,[1]Foglio1!$A$6:$D$44904,4,FALSE),"")</f>
        <v/>
      </c>
      <c r="AO313" s="11" t="s">
        <v>81</v>
      </c>
      <c r="AP313" s="11" t="s">
        <v>81</v>
      </c>
      <c r="AQ313" s="11" t="s">
        <v>81</v>
      </c>
      <c r="AR313" s="11" t="s">
        <v>81</v>
      </c>
    </row>
    <row r="314" spans="1:44" ht="20.100000000000001" customHeight="1" x14ac:dyDescent="0.25">
      <c r="A314" s="43" t="str">
        <f t="shared" si="22"/>
        <v>O_1C.12.040.0040.h</v>
      </c>
      <c r="B314" s="14" t="str">
        <f>IF(ISBLANK(H314),"",IF(H314="LAVORO","",CLASSI!B315))</f>
        <v>1C.12.040.0040.h</v>
      </c>
      <c r="C314" s="14" t="str">
        <f>IF(ISBLANK(H314),"",IF(H314="LAVORO","",VLOOKUP($B314,CLASSI!$B$3:$C$1048576,2,FALSE)))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630 - Di 535</v>
      </c>
      <c r="D314" s="27" t="str">
        <f t="shared" si="23"/>
        <v>CODICE OC</v>
      </c>
      <c r="E314"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630 mm, diametro interno 535 mm, giunti a manicotto.
LAVORO: Posa. Escluso: scavo; piano di appoggio; rinfianco; riempimento.
</v>
      </c>
      <c r="F314" s="27" t="str">
        <f t="shared" si="25"/>
        <v>CODICE OP</v>
      </c>
      <c r="G314"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630 mm, diametro interno 535 mm, giunti a manicotto.
</v>
      </c>
      <c r="H314" s="9" t="s">
        <v>35</v>
      </c>
      <c r="I314" s="9" t="s">
        <v>163</v>
      </c>
      <c r="J314" s="9" t="s">
        <v>207</v>
      </c>
      <c r="K314" s="64" t="s">
        <v>419</v>
      </c>
      <c r="L314" s="11" t="s">
        <v>81</v>
      </c>
      <c r="M314" s="11" t="s">
        <v>462</v>
      </c>
      <c r="N314" s="11" t="s">
        <v>429</v>
      </c>
      <c r="O314" s="11" t="s">
        <v>81</v>
      </c>
      <c r="P314" s="10" t="str">
        <f>IFERROR(VLOOKUP($B314,[1]Foglio1!$A$6:$D$44904,3,FALSE),"nd")</f>
        <v>m</v>
      </c>
      <c r="Q314" s="9">
        <v>1</v>
      </c>
      <c r="R314" s="11" t="str">
        <f>IF(H314="LAVORO","nd",IF(VLOOKUP(B314,'DIMENSIONI OP'!A:E,4,FALSE)="","nd",VLOOKUP(B314,'DIMENSIONI OP'!A:E,4,FALSE)))</f>
        <v>nd</v>
      </c>
      <c r="S314" s="9" t="str">
        <f>IF(H314="LAVORO","nd",IF(VLOOKUP(B314,'PRESTAZIONI OP'!A:E,4,FALSE)="","nd",VLOOKUP(B314,'PRESTAZIONI OP'!A:E,4,FALSE)))</f>
        <v>nd</v>
      </c>
      <c r="T314" s="9" t="str">
        <f>IF(H314="LAVORO","nd",IF(VLOOKUP(B314,'PARAM FISICI OP'!A:E,4,FALSE)="","nd",VLOOKUP(B314,'PARAM FISICI OP'!A:E,4,FALSE)))</f>
        <v>nd</v>
      </c>
      <c r="U314" s="11" t="s">
        <v>449</v>
      </c>
      <c r="V314" s="11" t="s">
        <v>578</v>
      </c>
      <c r="W314" s="11" t="s">
        <v>466</v>
      </c>
      <c r="X314" s="11" t="s">
        <v>642</v>
      </c>
      <c r="Y314" s="11" t="s">
        <v>631</v>
      </c>
      <c r="Z314" s="9" t="s">
        <v>81</v>
      </c>
      <c r="AA314" s="9" t="str">
        <f>IF(AND(L314="nd",'DIMENSIONI OP'!E315="",'PRESTAZIONI OP'!E315="",'PARAM FISICI OP'!E315="",Z314="nd"),"nd",
IF(L314="nd","",L314)
&amp;IF('DIMENSIONI OP'!E315="","",IF(L314="nd",'DIMENSIONI OP'!E315,", "&amp;'DIMENSIONI OP'!E315))
&amp;IF('PRESTAZIONI OP'!E315="","",IF(AND(L314="nd",'DIMENSIONI OP'!E315=""),'PRESTAZIONI OP'!E315,", "&amp;'PRESTAZIONI OP'!E315))
&amp;IF('PARAM FISICI OP'!E315="","",IF(AND(L314="nd",'DIMENSIONI OP'!E315="",'PRESTAZIONI OP'!E315=""),'PARAM FISICI OP'!E315,", "&amp;'PARAM FISICI OP'!E315))
&amp;IF(Z314="nd","",IF(AND(L314="nd",'DIMENSIONI OP'!E315="",'PRESTAZIONI OP'!E315="",'PARAM FISICI OP'!E315=""),Z314,", "&amp;Z314)))</f>
        <v>nd</v>
      </c>
      <c r="AB314" s="9" t="s">
        <v>81</v>
      </c>
      <c r="AC314" s="9" t="s">
        <v>81</v>
      </c>
      <c r="AD314" s="9" t="s">
        <v>81</v>
      </c>
      <c r="AE314" s="9" t="s">
        <v>81</v>
      </c>
      <c r="AF314" s="42" t="s">
        <v>81</v>
      </c>
      <c r="AG314" s="42" t="s">
        <v>81</v>
      </c>
      <c r="AH314" s="42" t="s">
        <v>81</v>
      </c>
      <c r="AI314" s="11" t="s">
        <v>81</v>
      </c>
      <c r="AJ314" s="11" t="s">
        <v>81</v>
      </c>
      <c r="AK314" s="11" t="s">
        <v>81</v>
      </c>
      <c r="AL314" s="65" t="s">
        <v>81</v>
      </c>
      <c r="AM314" s="11" t="s">
        <v>81</v>
      </c>
      <c r="AN314" s="24">
        <f>IFERROR(VLOOKUP($B314,[1]Foglio1!$A$6:$D$44904,4,FALSE),"")</f>
        <v>130.81</v>
      </c>
      <c r="AO314" s="11" t="s">
        <v>81</v>
      </c>
      <c r="AP314" s="11" t="s">
        <v>81</v>
      </c>
      <c r="AQ314" s="11" t="s">
        <v>81</v>
      </c>
      <c r="AR314" s="11" t="s">
        <v>81</v>
      </c>
    </row>
    <row r="315" spans="1:44" ht="20.100000000000001" customHeight="1" x14ac:dyDescent="0.25">
      <c r="A315" s="43" t="str">
        <f t="shared" si="22"/>
        <v>L_1C.12.040.0040.h</v>
      </c>
      <c r="B315" s="14" t="str">
        <f>IF(ISBLANK(H315),"",IF(H315="LAVORO","",CLASSI!B316))</f>
        <v/>
      </c>
      <c r="C315" s="14" t="str">
        <f>IF(ISBLANK(H315),"",IF(H315="LAVORO","",VLOOKUP($B315,CLASSI!$B$3:$C$1048576,2,FALSE)))</f>
        <v/>
      </c>
      <c r="D315" s="27" t="str">
        <f t="shared" si="23"/>
        <v/>
      </c>
      <c r="E315" s="27" t="str">
        <f t="shared" si="24"/>
        <v/>
      </c>
      <c r="F315" s="27" t="str">
        <f t="shared" si="25"/>
        <v>CODICE LV</v>
      </c>
      <c r="G315" s="27" t="str">
        <f t="shared" si="26"/>
        <v xml:space="preserve">LAVORO: Posa. Escluso: scavo; piano di appoggio; rinfianco; riempimento.
</v>
      </c>
      <c r="H315" s="9" t="s">
        <v>36</v>
      </c>
      <c r="I315" s="9" t="s">
        <v>169</v>
      </c>
      <c r="J315" s="9" t="s">
        <v>221</v>
      </c>
      <c r="K315" s="64" t="s">
        <v>423</v>
      </c>
      <c r="L315" s="11" t="s">
        <v>81</v>
      </c>
      <c r="M315" s="11" t="s">
        <v>81</v>
      </c>
      <c r="N315" s="11" t="s">
        <v>429</v>
      </c>
      <c r="O315" s="11" t="s">
        <v>81</v>
      </c>
      <c r="P315" s="10" t="str">
        <f>IFERROR(VLOOKUP($B315,[1]Foglio1!$A$6:$D$44904,3,FALSE),"nd")</f>
        <v>nd</v>
      </c>
      <c r="Q315" s="9">
        <v>1</v>
      </c>
      <c r="R315" s="11" t="str">
        <f>IF(H315="LAVORO","nd",IF(VLOOKUP(B315,'DIMENSIONI OP'!A:E,4,FALSE)="","nd",VLOOKUP(B315,'DIMENSIONI OP'!A:E,4,FALSE)))</f>
        <v>nd</v>
      </c>
      <c r="S315" s="9" t="str">
        <f>IF(H315="LAVORO","nd",IF(VLOOKUP(B315,'PRESTAZIONI OP'!A:E,4,FALSE)="","nd",VLOOKUP(B315,'PRESTAZIONI OP'!A:E,4,FALSE)))</f>
        <v>nd</v>
      </c>
      <c r="T315" s="9" t="str">
        <f>IF(H315="LAVORO","nd",IF(VLOOKUP(B315,'PARAM FISICI OP'!A:E,4,FALSE)="","nd",VLOOKUP(B315,'PARAM FISICI OP'!A:E,4,FALSE)))</f>
        <v>nd</v>
      </c>
      <c r="U315" s="11" t="s">
        <v>81</v>
      </c>
      <c r="V315" s="11" t="s">
        <v>419</v>
      </c>
      <c r="W315" s="11" t="s">
        <v>81</v>
      </c>
      <c r="X315" s="11" t="s">
        <v>81</v>
      </c>
      <c r="Y315" s="11" t="s">
        <v>81</v>
      </c>
      <c r="Z315" s="9" t="s">
        <v>81</v>
      </c>
      <c r="AA315" s="9" t="str">
        <f>IF(AND(L315="nd",'DIMENSIONI OP'!E316="",'PRESTAZIONI OP'!E316="",'PARAM FISICI OP'!E316="",Z315="nd"),"nd",
IF(L315="nd","",L315)
&amp;IF('DIMENSIONI OP'!E316="","",IF(L315="nd",'DIMENSIONI OP'!E316,", "&amp;'DIMENSIONI OP'!E316))
&amp;IF('PRESTAZIONI OP'!E316="","",IF(AND(L315="nd",'DIMENSIONI OP'!E316=""),'PRESTAZIONI OP'!E316,", "&amp;'PRESTAZIONI OP'!E316))
&amp;IF('PARAM FISICI OP'!E316="","",IF(AND(L315="nd",'DIMENSIONI OP'!E316="",'PRESTAZIONI OP'!E316=""),'PARAM FISICI OP'!E316,", "&amp;'PARAM FISICI OP'!E316))
&amp;IF(Z315="nd","",IF(AND(L315="nd",'DIMENSIONI OP'!E316="",'PRESTAZIONI OP'!E316="",'PARAM FISICI OP'!E316=""),Z315,", "&amp;Z315)))</f>
        <v>nd</v>
      </c>
      <c r="AB315" s="9" t="s">
        <v>81</v>
      </c>
      <c r="AC315" s="9" t="s">
        <v>81</v>
      </c>
      <c r="AD315" s="9" t="s">
        <v>81</v>
      </c>
      <c r="AE315" s="9" t="s">
        <v>81</v>
      </c>
      <c r="AF315" s="42" t="s">
        <v>81</v>
      </c>
      <c r="AG315" s="42" t="s">
        <v>81</v>
      </c>
      <c r="AH315" s="42" t="s">
        <v>81</v>
      </c>
      <c r="AI315" s="11" t="s">
        <v>81</v>
      </c>
      <c r="AJ315" s="11" t="s">
        <v>81</v>
      </c>
      <c r="AK315" s="11" t="s">
        <v>497</v>
      </c>
      <c r="AL315" s="65" t="s">
        <v>81</v>
      </c>
      <c r="AM315" s="11" t="s">
        <v>81</v>
      </c>
      <c r="AN315" s="24" t="str">
        <f>IFERROR(VLOOKUP($B315,[1]Foglio1!$A$6:$D$44904,4,FALSE),"")</f>
        <v/>
      </c>
      <c r="AO315" s="11" t="s">
        <v>81</v>
      </c>
      <c r="AP315" s="11" t="s">
        <v>81</v>
      </c>
      <c r="AQ315" s="11" t="s">
        <v>81</v>
      </c>
      <c r="AR315" s="11" t="s">
        <v>81</v>
      </c>
    </row>
    <row r="316" spans="1:44" ht="20.100000000000001" customHeight="1" x14ac:dyDescent="0.25">
      <c r="A316" s="43" t="str">
        <f t="shared" si="22"/>
        <v>O_1C.12.040.0040.i</v>
      </c>
      <c r="B316" s="14" t="str">
        <f>IF(ISBLANK(H316),"",IF(H316="LAVORO","",CLASSI!B317))</f>
        <v>1C.12.040.0040.i</v>
      </c>
      <c r="C316" s="14" t="str">
        <f>IF(ISBLANK(H316),"",IF(H316="LAVORO","",VLOOKUP($B316,CLASSI!$B$3:$C$1048576,2,FALSE)))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800 - Di 678</v>
      </c>
      <c r="D316" s="27" t="str">
        <f t="shared" si="23"/>
        <v>CODICE OC</v>
      </c>
      <c r="E316"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800 mm, diametro interno 678 mm, giunti a manicotto.
LAVORO: Posa. Escluso: scavo; piano di appoggio; rinfianco; riempimento.
</v>
      </c>
      <c r="F316" s="27" t="str">
        <f t="shared" si="25"/>
        <v>CODICE OP</v>
      </c>
      <c r="G316"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800 mm, diametro interno 678 mm, giunti a manicotto.
</v>
      </c>
      <c r="H316" s="9" t="s">
        <v>35</v>
      </c>
      <c r="I316" s="9" t="s">
        <v>163</v>
      </c>
      <c r="J316" s="9" t="s">
        <v>207</v>
      </c>
      <c r="K316" s="64" t="s">
        <v>419</v>
      </c>
      <c r="L316" s="11" t="s">
        <v>81</v>
      </c>
      <c r="M316" s="11" t="s">
        <v>462</v>
      </c>
      <c r="N316" s="11" t="s">
        <v>429</v>
      </c>
      <c r="O316" s="11" t="s">
        <v>81</v>
      </c>
      <c r="P316" s="10" t="str">
        <f>IFERROR(VLOOKUP($B316,[1]Foglio1!$A$6:$D$44904,3,FALSE),"nd")</f>
        <v>m</v>
      </c>
      <c r="Q316" s="9">
        <v>1</v>
      </c>
      <c r="R316" s="11" t="str">
        <f>IF(H316="LAVORO","nd",IF(VLOOKUP(B316,'DIMENSIONI OP'!A:E,4,FALSE)="","nd",VLOOKUP(B316,'DIMENSIONI OP'!A:E,4,FALSE)))</f>
        <v>nd</v>
      </c>
      <c r="S316" s="9" t="str">
        <f>IF(H316="LAVORO","nd",IF(VLOOKUP(B316,'PRESTAZIONI OP'!A:E,4,FALSE)="","nd",VLOOKUP(B316,'PRESTAZIONI OP'!A:E,4,FALSE)))</f>
        <v>nd</v>
      </c>
      <c r="T316" s="9" t="str">
        <f>IF(H316="LAVORO","nd",IF(VLOOKUP(B316,'PARAM FISICI OP'!A:E,4,FALSE)="","nd",VLOOKUP(B316,'PARAM FISICI OP'!A:E,4,FALSE)))</f>
        <v>nd</v>
      </c>
      <c r="U316" s="11" t="s">
        <v>449</v>
      </c>
      <c r="V316" s="11" t="s">
        <v>578</v>
      </c>
      <c r="W316" s="11" t="s">
        <v>466</v>
      </c>
      <c r="X316" s="11" t="s">
        <v>643</v>
      </c>
      <c r="Y316" s="11" t="s">
        <v>631</v>
      </c>
      <c r="Z316" s="9" t="s">
        <v>81</v>
      </c>
      <c r="AA316" s="9" t="str">
        <f>IF(AND(L316="nd",'DIMENSIONI OP'!E317="",'PRESTAZIONI OP'!E317="",'PARAM FISICI OP'!E317="",Z316="nd"),"nd",
IF(L316="nd","",L316)
&amp;IF('DIMENSIONI OP'!E317="","",IF(L316="nd",'DIMENSIONI OP'!E317,", "&amp;'DIMENSIONI OP'!E317))
&amp;IF('PRESTAZIONI OP'!E317="","",IF(AND(L316="nd",'DIMENSIONI OP'!E317=""),'PRESTAZIONI OP'!E317,", "&amp;'PRESTAZIONI OP'!E317))
&amp;IF('PARAM FISICI OP'!E317="","",IF(AND(L316="nd",'DIMENSIONI OP'!E317="",'PRESTAZIONI OP'!E317=""),'PARAM FISICI OP'!E317,", "&amp;'PARAM FISICI OP'!E317))
&amp;IF(Z316="nd","",IF(AND(L316="nd",'DIMENSIONI OP'!E317="",'PRESTAZIONI OP'!E317="",'PARAM FISICI OP'!E317=""),Z316,", "&amp;Z316)))</f>
        <v>nd</v>
      </c>
      <c r="AB316" s="9" t="s">
        <v>81</v>
      </c>
      <c r="AC316" s="9" t="s">
        <v>81</v>
      </c>
      <c r="AD316" s="9" t="s">
        <v>81</v>
      </c>
      <c r="AE316" s="9" t="s">
        <v>81</v>
      </c>
      <c r="AF316" s="42" t="s">
        <v>81</v>
      </c>
      <c r="AG316" s="42" t="s">
        <v>81</v>
      </c>
      <c r="AH316" s="42" t="s">
        <v>81</v>
      </c>
      <c r="AI316" s="11" t="s">
        <v>81</v>
      </c>
      <c r="AJ316" s="11" t="s">
        <v>81</v>
      </c>
      <c r="AK316" s="11" t="s">
        <v>81</v>
      </c>
      <c r="AL316" s="65" t="s">
        <v>81</v>
      </c>
      <c r="AM316" s="11" t="s">
        <v>81</v>
      </c>
      <c r="AN316" s="24">
        <f>IFERROR(VLOOKUP($B316,[1]Foglio1!$A$6:$D$44904,4,FALSE),"")</f>
        <v>233.74</v>
      </c>
      <c r="AO316" s="11" t="s">
        <v>81</v>
      </c>
      <c r="AP316" s="11" t="s">
        <v>81</v>
      </c>
      <c r="AQ316" s="11" t="s">
        <v>81</v>
      </c>
      <c r="AR316" s="11" t="s">
        <v>81</v>
      </c>
    </row>
    <row r="317" spans="1:44" ht="20.100000000000001" customHeight="1" x14ac:dyDescent="0.25">
      <c r="A317" s="43" t="str">
        <f t="shared" si="22"/>
        <v>L_1C.12.040.0040.i</v>
      </c>
      <c r="B317" s="14" t="str">
        <f>IF(ISBLANK(H317),"",IF(H317="LAVORO","",CLASSI!B318))</f>
        <v/>
      </c>
      <c r="C317" s="14" t="str">
        <f>IF(ISBLANK(H317),"",IF(H317="LAVORO","",VLOOKUP($B317,CLASSI!$B$3:$C$1048576,2,FALSE)))</f>
        <v/>
      </c>
      <c r="D317" s="27" t="str">
        <f t="shared" si="23"/>
        <v/>
      </c>
      <c r="E317" s="27" t="str">
        <f t="shared" si="24"/>
        <v/>
      </c>
      <c r="F317" s="27" t="str">
        <f t="shared" si="25"/>
        <v>CODICE LV</v>
      </c>
      <c r="G317" s="27" t="str">
        <f t="shared" si="26"/>
        <v xml:space="preserve">LAVORO: Posa. Escluso: scavo; piano di appoggio; rinfianco; riempimento.
</v>
      </c>
      <c r="H317" s="9" t="s">
        <v>36</v>
      </c>
      <c r="I317" s="9" t="s">
        <v>169</v>
      </c>
      <c r="J317" s="9" t="s">
        <v>221</v>
      </c>
      <c r="K317" s="64" t="s">
        <v>423</v>
      </c>
      <c r="L317" s="11" t="s">
        <v>81</v>
      </c>
      <c r="M317" s="11" t="s">
        <v>81</v>
      </c>
      <c r="N317" s="11" t="s">
        <v>429</v>
      </c>
      <c r="O317" s="11" t="s">
        <v>81</v>
      </c>
      <c r="P317" s="10" t="str">
        <f>IFERROR(VLOOKUP($B317,[1]Foglio1!$A$6:$D$44904,3,FALSE),"nd")</f>
        <v>nd</v>
      </c>
      <c r="Q317" s="9">
        <v>1</v>
      </c>
      <c r="R317" s="11" t="str">
        <f>IF(H317="LAVORO","nd",IF(VLOOKUP(B317,'DIMENSIONI OP'!A:E,4,FALSE)="","nd",VLOOKUP(B317,'DIMENSIONI OP'!A:E,4,FALSE)))</f>
        <v>nd</v>
      </c>
      <c r="S317" s="9" t="str">
        <f>IF(H317="LAVORO","nd",IF(VLOOKUP(B317,'PRESTAZIONI OP'!A:E,4,FALSE)="","nd",VLOOKUP(B317,'PRESTAZIONI OP'!A:E,4,FALSE)))</f>
        <v>nd</v>
      </c>
      <c r="T317" s="9" t="str">
        <f>IF(H317="LAVORO","nd",IF(VLOOKUP(B317,'PARAM FISICI OP'!A:E,4,FALSE)="","nd",VLOOKUP(B317,'PARAM FISICI OP'!A:E,4,FALSE)))</f>
        <v>nd</v>
      </c>
      <c r="U317" s="11" t="s">
        <v>81</v>
      </c>
      <c r="V317" s="11" t="s">
        <v>419</v>
      </c>
      <c r="W317" s="11" t="s">
        <v>81</v>
      </c>
      <c r="X317" s="11" t="s">
        <v>81</v>
      </c>
      <c r="Y317" s="11" t="s">
        <v>81</v>
      </c>
      <c r="Z317" s="9" t="s">
        <v>81</v>
      </c>
      <c r="AA317" s="9" t="str">
        <f>IF(AND(L317="nd",'DIMENSIONI OP'!E318="",'PRESTAZIONI OP'!E318="",'PARAM FISICI OP'!E318="",Z317="nd"),"nd",
IF(L317="nd","",L317)
&amp;IF('DIMENSIONI OP'!E318="","",IF(L317="nd",'DIMENSIONI OP'!E318,", "&amp;'DIMENSIONI OP'!E318))
&amp;IF('PRESTAZIONI OP'!E318="","",IF(AND(L317="nd",'DIMENSIONI OP'!E318=""),'PRESTAZIONI OP'!E318,", "&amp;'PRESTAZIONI OP'!E318))
&amp;IF('PARAM FISICI OP'!E318="","",IF(AND(L317="nd",'DIMENSIONI OP'!E318="",'PRESTAZIONI OP'!E318=""),'PARAM FISICI OP'!E318,", "&amp;'PARAM FISICI OP'!E318))
&amp;IF(Z317="nd","",IF(AND(L317="nd",'DIMENSIONI OP'!E318="",'PRESTAZIONI OP'!E318="",'PARAM FISICI OP'!E318=""),Z317,", "&amp;Z317)))</f>
        <v>nd</v>
      </c>
      <c r="AB317" s="9" t="s">
        <v>81</v>
      </c>
      <c r="AC317" s="9" t="s">
        <v>81</v>
      </c>
      <c r="AD317" s="9" t="s">
        <v>81</v>
      </c>
      <c r="AE317" s="9" t="s">
        <v>81</v>
      </c>
      <c r="AF317" s="42" t="s">
        <v>81</v>
      </c>
      <c r="AG317" s="42" t="s">
        <v>81</v>
      </c>
      <c r="AH317" s="42" t="s">
        <v>81</v>
      </c>
      <c r="AI317" s="11" t="s">
        <v>81</v>
      </c>
      <c r="AJ317" s="11" t="s">
        <v>81</v>
      </c>
      <c r="AK317" s="11" t="s">
        <v>497</v>
      </c>
      <c r="AL317" s="65" t="s">
        <v>81</v>
      </c>
      <c r="AM317" s="11" t="s">
        <v>81</v>
      </c>
      <c r="AN317" s="24" t="str">
        <f>IFERROR(VLOOKUP($B317,[1]Foglio1!$A$6:$D$44904,4,FALSE),"")</f>
        <v/>
      </c>
      <c r="AO317" s="11" t="s">
        <v>81</v>
      </c>
      <c r="AP317" s="11" t="s">
        <v>81</v>
      </c>
      <c r="AQ317" s="11" t="s">
        <v>81</v>
      </c>
      <c r="AR317" s="11" t="s">
        <v>81</v>
      </c>
    </row>
    <row r="318" spans="1:44" ht="20.100000000000001" customHeight="1" x14ac:dyDescent="0.25">
      <c r="A318" s="43" t="str">
        <f t="shared" si="22"/>
        <v>O_1C.12.040.0040.j</v>
      </c>
      <c r="B318" s="14" t="str">
        <f>IF(ISBLANK(H318),"",IF(H318="LAVORO","",CLASSI!B319))</f>
        <v>1C.12.040.0040.j</v>
      </c>
      <c r="C318" s="14" t="str">
        <f>IF(ISBLANK(H318),"",IF(H318="LAVORO","",VLOOKUP($B318,CLASSI!$B$3:$C$1048576,2,FALSE)))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1000 - Di 852</v>
      </c>
      <c r="D318" s="27" t="str">
        <f t="shared" si="23"/>
        <v>CODICE OC</v>
      </c>
      <c r="E318"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1000 mm, diametro interno 852 mm, giunti a manicotto.
LAVORO: Posa. Escluso: scavo; piano di appoggio; rinfianco; riempimento.
</v>
      </c>
      <c r="F318" s="27" t="str">
        <f t="shared" si="25"/>
        <v>CODICE OP</v>
      </c>
      <c r="G318"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1000 mm, diametro interno 852 mm, giunti a manicotto.
</v>
      </c>
      <c r="H318" s="9" t="s">
        <v>35</v>
      </c>
      <c r="I318" s="9" t="s">
        <v>163</v>
      </c>
      <c r="J318" s="9" t="s">
        <v>207</v>
      </c>
      <c r="K318" s="64" t="s">
        <v>419</v>
      </c>
      <c r="L318" s="11" t="s">
        <v>81</v>
      </c>
      <c r="M318" s="11" t="s">
        <v>462</v>
      </c>
      <c r="N318" s="11" t="s">
        <v>429</v>
      </c>
      <c r="O318" s="11" t="s">
        <v>81</v>
      </c>
      <c r="P318" s="10" t="str">
        <f>IFERROR(VLOOKUP($B318,[1]Foglio1!$A$6:$D$44904,3,FALSE),"nd")</f>
        <v>m</v>
      </c>
      <c r="Q318" s="9">
        <v>1</v>
      </c>
      <c r="R318" s="11" t="str">
        <f>IF(H318="LAVORO","nd",IF(VLOOKUP(B318,'DIMENSIONI OP'!A:E,4,FALSE)="","nd",VLOOKUP(B318,'DIMENSIONI OP'!A:E,4,FALSE)))</f>
        <v>nd</v>
      </c>
      <c r="S318" s="9" t="str">
        <f>IF(H318="LAVORO","nd",IF(VLOOKUP(B318,'PRESTAZIONI OP'!A:E,4,FALSE)="","nd",VLOOKUP(B318,'PRESTAZIONI OP'!A:E,4,FALSE)))</f>
        <v>nd</v>
      </c>
      <c r="T318" s="9" t="str">
        <f>IF(H318="LAVORO","nd",IF(VLOOKUP(B318,'PARAM FISICI OP'!A:E,4,FALSE)="","nd",VLOOKUP(B318,'PARAM FISICI OP'!A:E,4,FALSE)))</f>
        <v>nd</v>
      </c>
      <c r="U318" s="11" t="s">
        <v>449</v>
      </c>
      <c r="V318" s="11" t="s">
        <v>578</v>
      </c>
      <c r="W318" s="11" t="s">
        <v>466</v>
      </c>
      <c r="X318" s="11" t="s">
        <v>644</v>
      </c>
      <c r="Y318" s="11" t="s">
        <v>631</v>
      </c>
      <c r="Z318" s="9" t="s">
        <v>81</v>
      </c>
      <c r="AA318" s="9" t="str">
        <f>IF(AND(L318="nd",'DIMENSIONI OP'!E319="",'PRESTAZIONI OP'!E319="",'PARAM FISICI OP'!E319="",Z318="nd"),"nd",
IF(L318="nd","",L318)
&amp;IF('DIMENSIONI OP'!E319="","",IF(L318="nd",'DIMENSIONI OP'!E319,", "&amp;'DIMENSIONI OP'!E319))
&amp;IF('PRESTAZIONI OP'!E319="","",IF(AND(L318="nd",'DIMENSIONI OP'!E319=""),'PRESTAZIONI OP'!E319,", "&amp;'PRESTAZIONI OP'!E319))
&amp;IF('PARAM FISICI OP'!E319="","",IF(AND(L318="nd",'DIMENSIONI OP'!E319="",'PRESTAZIONI OP'!E319=""),'PARAM FISICI OP'!E319,", "&amp;'PARAM FISICI OP'!E319))
&amp;IF(Z318="nd","",IF(AND(L318="nd",'DIMENSIONI OP'!E319="",'PRESTAZIONI OP'!E319="",'PARAM FISICI OP'!E319=""),Z318,", "&amp;Z318)))</f>
        <v>nd</v>
      </c>
      <c r="AB318" s="9" t="s">
        <v>81</v>
      </c>
      <c r="AC318" s="9" t="s">
        <v>81</v>
      </c>
      <c r="AD318" s="9" t="s">
        <v>81</v>
      </c>
      <c r="AE318" s="9" t="s">
        <v>81</v>
      </c>
      <c r="AF318" s="42" t="s">
        <v>81</v>
      </c>
      <c r="AG318" s="42" t="s">
        <v>81</v>
      </c>
      <c r="AH318" s="42" t="s">
        <v>81</v>
      </c>
      <c r="AI318" s="11" t="s">
        <v>81</v>
      </c>
      <c r="AJ318" s="11" t="s">
        <v>81</v>
      </c>
      <c r="AK318" s="11" t="s">
        <v>81</v>
      </c>
      <c r="AL318" s="65" t="s">
        <v>81</v>
      </c>
      <c r="AM318" s="11" t="s">
        <v>81</v>
      </c>
      <c r="AN318" s="24">
        <f>IFERROR(VLOOKUP($B318,[1]Foglio1!$A$6:$D$44904,4,FALSE),"")</f>
        <v>364.97</v>
      </c>
      <c r="AO318" s="11" t="s">
        <v>81</v>
      </c>
      <c r="AP318" s="11" t="s">
        <v>81</v>
      </c>
      <c r="AQ318" s="11" t="s">
        <v>81</v>
      </c>
      <c r="AR318" s="11" t="s">
        <v>81</v>
      </c>
    </row>
    <row r="319" spans="1:44" ht="20.100000000000001" customHeight="1" x14ac:dyDescent="0.25">
      <c r="A319" s="43" t="str">
        <f t="shared" si="22"/>
        <v>L_1C.12.040.0040.j</v>
      </c>
      <c r="B319" s="14" t="str">
        <f>IF(ISBLANK(H319),"",IF(H319="LAVORO","",CLASSI!B320))</f>
        <v/>
      </c>
      <c r="C319" s="14" t="str">
        <f>IF(ISBLANK(H319),"",IF(H319="LAVORO","",VLOOKUP($B319,CLASSI!$B$3:$C$1048576,2,FALSE)))</f>
        <v/>
      </c>
      <c r="D319" s="27" t="str">
        <f t="shared" si="23"/>
        <v/>
      </c>
      <c r="E319" s="27" t="str">
        <f t="shared" si="24"/>
        <v/>
      </c>
      <c r="F319" s="27" t="str">
        <f t="shared" si="25"/>
        <v>CODICE LV</v>
      </c>
      <c r="G319" s="27" t="str">
        <f t="shared" si="26"/>
        <v xml:space="preserve">LAVORO: Posa. Escluso: scavo; piano di appoggio; rinfianco; riempimento.
</v>
      </c>
      <c r="H319" s="9" t="s">
        <v>36</v>
      </c>
      <c r="I319" s="9" t="s">
        <v>169</v>
      </c>
      <c r="J319" s="9" t="s">
        <v>221</v>
      </c>
      <c r="K319" s="64" t="s">
        <v>423</v>
      </c>
      <c r="L319" s="11" t="s">
        <v>81</v>
      </c>
      <c r="M319" s="11" t="s">
        <v>81</v>
      </c>
      <c r="N319" s="11" t="s">
        <v>429</v>
      </c>
      <c r="O319" s="11" t="s">
        <v>81</v>
      </c>
      <c r="P319" s="10" t="str">
        <f>IFERROR(VLOOKUP($B319,[1]Foglio1!$A$6:$D$44904,3,FALSE),"nd")</f>
        <v>nd</v>
      </c>
      <c r="Q319" s="9">
        <v>1</v>
      </c>
      <c r="R319" s="11" t="str">
        <f>IF(H319="LAVORO","nd",IF(VLOOKUP(B319,'DIMENSIONI OP'!A:E,4,FALSE)="","nd",VLOOKUP(B319,'DIMENSIONI OP'!A:E,4,FALSE)))</f>
        <v>nd</v>
      </c>
      <c r="S319" s="9" t="str">
        <f>IF(H319="LAVORO","nd",IF(VLOOKUP(B319,'PRESTAZIONI OP'!A:E,4,FALSE)="","nd",VLOOKUP(B319,'PRESTAZIONI OP'!A:E,4,FALSE)))</f>
        <v>nd</v>
      </c>
      <c r="T319" s="9" t="str">
        <f>IF(H319="LAVORO","nd",IF(VLOOKUP(B319,'PARAM FISICI OP'!A:E,4,FALSE)="","nd",VLOOKUP(B319,'PARAM FISICI OP'!A:E,4,FALSE)))</f>
        <v>nd</v>
      </c>
      <c r="U319" s="11" t="s">
        <v>81</v>
      </c>
      <c r="V319" s="11" t="s">
        <v>419</v>
      </c>
      <c r="W319" s="11" t="s">
        <v>81</v>
      </c>
      <c r="X319" s="11" t="s">
        <v>81</v>
      </c>
      <c r="Y319" s="11" t="s">
        <v>81</v>
      </c>
      <c r="Z319" s="9" t="s">
        <v>81</v>
      </c>
      <c r="AA319" s="9" t="str">
        <f>IF(AND(L319="nd",'DIMENSIONI OP'!E320="",'PRESTAZIONI OP'!E320="",'PARAM FISICI OP'!E320="",Z319="nd"),"nd",
IF(L319="nd","",L319)
&amp;IF('DIMENSIONI OP'!E320="","",IF(L319="nd",'DIMENSIONI OP'!E320,", "&amp;'DIMENSIONI OP'!E320))
&amp;IF('PRESTAZIONI OP'!E320="","",IF(AND(L319="nd",'DIMENSIONI OP'!E320=""),'PRESTAZIONI OP'!E320,", "&amp;'PRESTAZIONI OP'!E320))
&amp;IF('PARAM FISICI OP'!E320="","",IF(AND(L319="nd",'DIMENSIONI OP'!E320="",'PRESTAZIONI OP'!E320=""),'PARAM FISICI OP'!E320,", "&amp;'PARAM FISICI OP'!E320))
&amp;IF(Z319="nd","",IF(AND(L319="nd",'DIMENSIONI OP'!E320="",'PRESTAZIONI OP'!E320="",'PARAM FISICI OP'!E320=""),Z319,", "&amp;Z319)))</f>
        <v>nd</v>
      </c>
      <c r="AB319" s="9" t="s">
        <v>81</v>
      </c>
      <c r="AC319" s="9" t="s">
        <v>81</v>
      </c>
      <c r="AD319" s="9" t="s">
        <v>81</v>
      </c>
      <c r="AE319" s="9" t="s">
        <v>81</v>
      </c>
      <c r="AF319" s="42" t="s">
        <v>81</v>
      </c>
      <c r="AG319" s="42" t="s">
        <v>81</v>
      </c>
      <c r="AH319" s="42" t="s">
        <v>81</v>
      </c>
      <c r="AI319" s="11" t="s">
        <v>81</v>
      </c>
      <c r="AJ319" s="11" t="s">
        <v>81</v>
      </c>
      <c r="AK319" s="11" t="s">
        <v>497</v>
      </c>
      <c r="AL319" s="65" t="s">
        <v>81</v>
      </c>
      <c r="AM319" s="11" t="s">
        <v>81</v>
      </c>
      <c r="AN319" s="24" t="str">
        <f>IFERROR(VLOOKUP($B319,[1]Foglio1!$A$6:$D$44904,4,FALSE),"")</f>
        <v/>
      </c>
      <c r="AO319" s="11" t="s">
        <v>81</v>
      </c>
      <c r="AP319" s="11" t="s">
        <v>81</v>
      </c>
      <c r="AQ319" s="11" t="s">
        <v>81</v>
      </c>
      <c r="AR319" s="11" t="s">
        <v>81</v>
      </c>
    </row>
    <row r="320" spans="1:44" ht="20.100000000000001" customHeight="1" x14ac:dyDescent="0.25">
      <c r="A320" s="43" t="str">
        <f t="shared" si="22"/>
        <v>O_1C.12.040.0040.k</v>
      </c>
      <c r="B320" s="14" t="str">
        <f>IF(ISBLANK(H320),"",IF(H320="LAVORO","",CLASSI!B321))</f>
        <v>1C.12.040.0040.k</v>
      </c>
      <c r="C320" s="14" t="str">
        <f>IF(ISBLANK(H320),"",IF(H320="LAVORO","",VLOOKUP($B320,CLASSI!$B$3:$C$1048576,2,FALSE)))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1200 - Di 1030</v>
      </c>
      <c r="D320" s="27" t="str">
        <f t="shared" si="23"/>
        <v>CODICE OC</v>
      </c>
      <c r="E320" s="27" t="str">
        <f t="shared" si="24"/>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1200 mm, diametro interno 1030 mm, giunti a manicotto.
LAVORO: Posa. Escluso: scavo; piano di appoggio; rinfianco; riempimento.
</v>
      </c>
      <c r="F320" s="27" t="str">
        <f t="shared" si="25"/>
        <v>CODICE OP</v>
      </c>
      <c r="G320" s="27" t="str">
        <f t="shared" si="26"/>
        <v xml:space="preserve">OPERA: Tubazioni di scarico, giunti a manicotto e guarnizione elastomerica in pead, funzione scarico, per condutture non in pressione; corrugate, interrate.
COMPONENTI: tubo corrugato in polietilene alta densità (PEAD) strutturato, a doppia parete, a parete interna liscia e parete esterna corrugata, guarnizione elastomerica, classe di rigidità anulare SN 8 KN/m², rispondente al pr EN 13476 e con certificazione di produzione in regime di qualità, diametro esterno 1200 mm, diametro interno 1030 mm, giunti a manicotto.
</v>
      </c>
      <c r="H320" s="9" t="s">
        <v>35</v>
      </c>
      <c r="I320" s="9" t="s">
        <v>163</v>
      </c>
      <c r="J320" s="9" t="s">
        <v>207</v>
      </c>
      <c r="K320" s="64" t="s">
        <v>419</v>
      </c>
      <c r="L320" s="11" t="s">
        <v>81</v>
      </c>
      <c r="M320" s="11" t="s">
        <v>462</v>
      </c>
      <c r="N320" s="11" t="s">
        <v>429</v>
      </c>
      <c r="O320" s="11" t="s">
        <v>81</v>
      </c>
      <c r="P320" s="10" t="str">
        <f>IFERROR(VLOOKUP($B320,[1]Foglio1!$A$6:$D$44904,3,FALSE),"nd")</f>
        <v>m</v>
      </c>
      <c r="Q320" s="9">
        <v>1</v>
      </c>
      <c r="R320" s="11" t="str">
        <f>IF(H320="LAVORO","nd",IF(VLOOKUP(B320,'DIMENSIONI OP'!A:E,4,FALSE)="","nd",VLOOKUP(B320,'DIMENSIONI OP'!A:E,4,FALSE)))</f>
        <v>nd</v>
      </c>
      <c r="S320" s="9" t="str">
        <f>IF(H320="LAVORO","nd",IF(VLOOKUP(B320,'PRESTAZIONI OP'!A:E,4,FALSE)="","nd",VLOOKUP(B320,'PRESTAZIONI OP'!A:E,4,FALSE)))</f>
        <v>nd</v>
      </c>
      <c r="T320" s="9" t="str">
        <f>IF(H320="LAVORO","nd",IF(VLOOKUP(B320,'PARAM FISICI OP'!A:E,4,FALSE)="","nd",VLOOKUP(B320,'PARAM FISICI OP'!A:E,4,FALSE)))</f>
        <v>nd</v>
      </c>
      <c r="U320" s="11" t="s">
        <v>449</v>
      </c>
      <c r="V320" s="11" t="s">
        <v>578</v>
      </c>
      <c r="W320" s="11" t="s">
        <v>466</v>
      </c>
      <c r="X320" s="11" t="s">
        <v>645</v>
      </c>
      <c r="Y320" s="11" t="s">
        <v>631</v>
      </c>
      <c r="Z320" s="9" t="s">
        <v>81</v>
      </c>
      <c r="AA320" s="9" t="str">
        <f>IF(AND(L320="nd",'DIMENSIONI OP'!E321="",'PRESTAZIONI OP'!E321="",'PARAM FISICI OP'!E321="",Z320="nd"),"nd",
IF(L320="nd","",L320)
&amp;IF('DIMENSIONI OP'!E321="","",IF(L320="nd",'DIMENSIONI OP'!E321,", "&amp;'DIMENSIONI OP'!E321))
&amp;IF('PRESTAZIONI OP'!E321="","",IF(AND(L320="nd",'DIMENSIONI OP'!E321=""),'PRESTAZIONI OP'!E321,", "&amp;'PRESTAZIONI OP'!E321))
&amp;IF('PARAM FISICI OP'!E321="","",IF(AND(L320="nd",'DIMENSIONI OP'!E321="",'PRESTAZIONI OP'!E321=""),'PARAM FISICI OP'!E321,", "&amp;'PARAM FISICI OP'!E321))
&amp;IF(Z320="nd","",IF(AND(L320="nd",'DIMENSIONI OP'!E321="",'PRESTAZIONI OP'!E321="",'PARAM FISICI OP'!E321=""),Z320,", "&amp;Z320)))</f>
        <v>nd</v>
      </c>
      <c r="AB320" s="9" t="s">
        <v>81</v>
      </c>
      <c r="AC320" s="9" t="s">
        <v>81</v>
      </c>
      <c r="AD320" s="9" t="s">
        <v>81</v>
      </c>
      <c r="AE320" s="9" t="s">
        <v>81</v>
      </c>
      <c r="AF320" s="42" t="s">
        <v>81</v>
      </c>
      <c r="AG320" s="42" t="s">
        <v>81</v>
      </c>
      <c r="AH320" s="42" t="s">
        <v>81</v>
      </c>
      <c r="AI320" s="11" t="s">
        <v>81</v>
      </c>
      <c r="AJ320" s="11" t="s">
        <v>81</v>
      </c>
      <c r="AK320" s="11" t="s">
        <v>81</v>
      </c>
      <c r="AL320" s="65" t="s">
        <v>81</v>
      </c>
      <c r="AM320" s="11" t="s">
        <v>81</v>
      </c>
      <c r="AN320" s="24">
        <f>IFERROR(VLOOKUP($B320,[1]Foglio1!$A$6:$D$44904,4,FALSE),"")</f>
        <v>530.05999999999995</v>
      </c>
      <c r="AO320" s="11" t="s">
        <v>81</v>
      </c>
      <c r="AP320" s="11" t="s">
        <v>81</v>
      </c>
      <c r="AQ320" s="11" t="s">
        <v>81</v>
      </c>
      <c r="AR320" s="11" t="s">
        <v>81</v>
      </c>
    </row>
    <row r="321" spans="1:44" ht="20.100000000000001" customHeight="1" x14ac:dyDescent="0.25">
      <c r="A321" s="43" t="str">
        <f t="shared" si="22"/>
        <v>L_1C.12.040.0040.k</v>
      </c>
      <c r="B321" s="14" t="str">
        <f>IF(ISBLANK(H321),"",IF(H321="LAVORO","",CLASSI!B322))</f>
        <v/>
      </c>
      <c r="C321" s="14" t="str">
        <f>IF(ISBLANK(H321),"",IF(H321="LAVORO","",VLOOKUP($B321,CLASSI!$B$3:$C$1048576,2,FALSE)))</f>
        <v/>
      </c>
      <c r="D321" s="27" t="str">
        <f t="shared" si="23"/>
        <v/>
      </c>
      <c r="E321" s="27" t="str">
        <f t="shared" si="24"/>
        <v/>
      </c>
      <c r="F321" s="27" t="str">
        <f t="shared" si="25"/>
        <v>CODICE LV</v>
      </c>
      <c r="G321" s="27" t="str">
        <f t="shared" si="26"/>
        <v xml:space="preserve">LAVORO: Posa. Escluso: scavo; piano di appoggio; rinfianco; riempimento.
</v>
      </c>
      <c r="H321" s="9" t="s">
        <v>36</v>
      </c>
      <c r="I321" s="9" t="s">
        <v>169</v>
      </c>
      <c r="J321" s="9" t="s">
        <v>221</v>
      </c>
      <c r="K321" s="64" t="s">
        <v>423</v>
      </c>
      <c r="L321" s="11" t="s">
        <v>81</v>
      </c>
      <c r="M321" s="11" t="s">
        <v>81</v>
      </c>
      <c r="N321" s="11" t="s">
        <v>429</v>
      </c>
      <c r="O321" s="11" t="s">
        <v>81</v>
      </c>
      <c r="P321" s="10" t="str">
        <f>IFERROR(VLOOKUP($B321,[1]Foglio1!$A$6:$D$44904,3,FALSE),"nd")</f>
        <v>nd</v>
      </c>
      <c r="Q321" s="9">
        <v>1</v>
      </c>
      <c r="R321" s="11" t="str">
        <f>IF(H321="LAVORO","nd",IF(VLOOKUP(B321,'DIMENSIONI OP'!A:E,4,FALSE)="","nd",VLOOKUP(B321,'DIMENSIONI OP'!A:E,4,FALSE)))</f>
        <v>nd</v>
      </c>
      <c r="S321" s="9" t="str">
        <f>IF(H321="LAVORO","nd",IF(VLOOKUP(B321,'PRESTAZIONI OP'!A:E,4,FALSE)="","nd",VLOOKUP(B321,'PRESTAZIONI OP'!A:E,4,FALSE)))</f>
        <v>nd</v>
      </c>
      <c r="T321" s="9" t="str">
        <f>IF(H321="LAVORO","nd",IF(VLOOKUP(B321,'PARAM FISICI OP'!A:E,4,FALSE)="","nd",VLOOKUP(B321,'PARAM FISICI OP'!A:E,4,FALSE)))</f>
        <v>nd</v>
      </c>
      <c r="U321" s="11" t="s">
        <v>81</v>
      </c>
      <c r="V321" s="11" t="s">
        <v>419</v>
      </c>
      <c r="W321" s="11" t="s">
        <v>81</v>
      </c>
      <c r="X321" s="11" t="s">
        <v>81</v>
      </c>
      <c r="Y321" s="11" t="s">
        <v>81</v>
      </c>
      <c r="Z321" s="9" t="s">
        <v>81</v>
      </c>
      <c r="AA321" s="9" t="str">
        <f>IF(AND(L321="nd",'DIMENSIONI OP'!E322="",'PRESTAZIONI OP'!E322="",'PARAM FISICI OP'!E322="",Z321="nd"),"nd",
IF(L321="nd","",L321)
&amp;IF('DIMENSIONI OP'!E322="","",IF(L321="nd",'DIMENSIONI OP'!E322,", "&amp;'DIMENSIONI OP'!E322))
&amp;IF('PRESTAZIONI OP'!E322="","",IF(AND(L321="nd",'DIMENSIONI OP'!E322=""),'PRESTAZIONI OP'!E322,", "&amp;'PRESTAZIONI OP'!E322))
&amp;IF('PARAM FISICI OP'!E322="","",IF(AND(L321="nd",'DIMENSIONI OP'!E322="",'PRESTAZIONI OP'!E322=""),'PARAM FISICI OP'!E322,", "&amp;'PARAM FISICI OP'!E322))
&amp;IF(Z321="nd","",IF(AND(L321="nd",'DIMENSIONI OP'!E322="",'PRESTAZIONI OP'!E322="",'PARAM FISICI OP'!E322=""),Z321,", "&amp;Z321)))</f>
        <v>nd</v>
      </c>
      <c r="AB321" s="9" t="s">
        <v>81</v>
      </c>
      <c r="AC321" s="9" t="s">
        <v>81</v>
      </c>
      <c r="AD321" s="9" t="s">
        <v>81</v>
      </c>
      <c r="AE321" s="9" t="s">
        <v>81</v>
      </c>
      <c r="AF321" s="42" t="s">
        <v>81</v>
      </c>
      <c r="AG321" s="42" t="s">
        <v>81</v>
      </c>
      <c r="AH321" s="42" t="s">
        <v>81</v>
      </c>
      <c r="AI321" s="11" t="s">
        <v>81</v>
      </c>
      <c r="AJ321" s="11" t="s">
        <v>81</v>
      </c>
      <c r="AK321" s="11" t="s">
        <v>497</v>
      </c>
      <c r="AL321" s="65" t="s">
        <v>81</v>
      </c>
      <c r="AM321" s="11" t="s">
        <v>81</v>
      </c>
      <c r="AN321" s="24" t="str">
        <f>IFERROR(VLOOKUP($B321,[1]Foglio1!$A$6:$D$44904,4,FALSE),"")</f>
        <v/>
      </c>
      <c r="AO321" s="11" t="s">
        <v>81</v>
      </c>
      <c r="AP321" s="11" t="s">
        <v>81</v>
      </c>
      <c r="AQ321" s="11" t="s">
        <v>81</v>
      </c>
      <c r="AR321" s="11" t="s">
        <v>81</v>
      </c>
    </row>
    <row r="322" spans="1:44" ht="20.100000000000001" customHeight="1" x14ac:dyDescent="0.25">
      <c r="A322" s="43" t="str">
        <f t="shared" si="22"/>
        <v>O_1C.12.050.0010.a</v>
      </c>
      <c r="B322" s="14" t="str">
        <f>IF(ISBLANK(H322),"",IF(H322="LAVORO","",CLASSI!B323))</f>
        <v>1C.12.050.0010.a</v>
      </c>
      <c r="C322" s="14" t="str">
        <f>IF(ISBLANK(H322),"",IF(H322="LAVORO","",VLOOKUP($B322,CLASSI!$B$3:$C$1048576,2,FALSE)))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80 - De 88</v>
      </c>
      <c r="D322" s="27" t="str">
        <f t="shared" si="23"/>
        <v>CODICE OC</v>
      </c>
      <c r="E322" s="27" t="str">
        <f t="shared" si="24"/>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 mm, diametro esterno 88 mm.
LAVORO: Posa. Escluso: scavo; piano di appoggio; rinfianco; riempimento.
</v>
      </c>
      <c r="F322" s="27" t="str">
        <f t="shared" si="25"/>
        <v>CODICE OP</v>
      </c>
      <c r="G322" s="27" t="str">
        <f t="shared" si="26"/>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 mm, diametro esterno 88 mm.
</v>
      </c>
      <c r="H322" s="9" t="s">
        <v>35</v>
      </c>
      <c r="I322" s="9" t="s">
        <v>163</v>
      </c>
      <c r="J322" s="9" t="s">
        <v>207</v>
      </c>
      <c r="K322" s="64" t="s">
        <v>419</v>
      </c>
      <c r="L322" s="11" t="s">
        <v>81</v>
      </c>
      <c r="M322" s="11" t="s">
        <v>440</v>
      </c>
      <c r="N322" s="11" t="s">
        <v>435</v>
      </c>
      <c r="O322" s="11" t="s">
        <v>463</v>
      </c>
      <c r="P322" s="10" t="str">
        <f>IFERROR(VLOOKUP($B322,[1]Foglio1!$A$6:$D$44904,3,FALSE),"nd")</f>
        <v>m</v>
      </c>
      <c r="Q322" s="9">
        <v>1</v>
      </c>
      <c r="R322" s="11" t="str">
        <f>IF(H322="LAVORO","nd",IF(VLOOKUP(B322,'DIMENSIONI OP'!A:E,4,FALSE)="","nd",VLOOKUP(B322,'DIMENSIONI OP'!A:E,4,FALSE)))</f>
        <v>nd</v>
      </c>
      <c r="S322" s="9" t="str">
        <f>IF(H322="LAVORO","nd",IF(VLOOKUP(B322,'PRESTAZIONI OP'!A:E,4,FALSE)="","nd",VLOOKUP(B322,'PRESTAZIONI OP'!A:E,4,FALSE)))</f>
        <v>nd</v>
      </c>
      <c r="T322" s="11" t="s">
        <v>81</v>
      </c>
      <c r="U322" s="11" t="s">
        <v>449</v>
      </c>
      <c r="V322" s="11" t="s">
        <v>81</v>
      </c>
      <c r="W322" s="11" t="s">
        <v>81</v>
      </c>
      <c r="X322" s="11" t="s">
        <v>646</v>
      </c>
      <c r="Y322" s="11" t="s">
        <v>81</v>
      </c>
      <c r="Z322" s="9" t="s">
        <v>81</v>
      </c>
      <c r="AA322" s="9" t="str">
        <f>IF(AND(L322="nd",'DIMENSIONI OP'!E323="",'PRESTAZIONI OP'!E323="",'PARAM FISICI OP'!E323="",Z322="nd"),"nd",
IF(L322="nd","",L322)
&amp;IF('DIMENSIONI OP'!E323="","",IF(L322="nd",'DIMENSIONI OP'!E323,", "&amp;'DIMENSIONI OP'!E323))
&amp;IF('PRESTAZIONI OP'!E323="","",IF(AND(L322="nd",'DIMENSIONI OP'!E323=""),'PRESTAZIONI OP'!E323,", "&amp;'PRESTAZIONI OP'!E323))
&amp;IF('PARAM FISICI OP'!E323="","",IF(AND(L322="nd",'DIMENSIONI OP'!E323="",'PRESTAZIONI OP'!E323=""),'PARAM FISICI OP'!E323,", "&amp;'PARAM FISICI OP'!E323))
&amp;IF(Z322="nd","",IF(AND(L322="nd",'DIMENSIONI OP'!E323="",'PRESTAZIONI OP'!E323="",'PARAM FISICI OP'!E323=""),Z322,", "&amp;Z322)))</f>
        <v>nd</v>
      </c>
      <c r="AB322" s="9" t="s">
        <v>81</v>
      </c>
      <c r="AC322" s="9" t="s">
        <v>81</v>
      </c>
      <c r="AD322" s="9" t="s">
        <v>81</v>
      </c>
      <c r="AE322" s="9" t="s">
        <v>81</v>
      </c>
      <c r="AF322" s="42" t="s">
        <v>81</v>
      </c>
      <c r="AG322" s="42" t="s">
        <v>81</v>
      </c>
      <c r="AH322" s="42" t="s">
        <v>81</v>
      </c>
      <c r="AI322" s="11" t="s">
        <v>81</v>
      </c>
      <c r="AJ322" s="11" t="s">
        <v>81</v>
      </c>
      <c r="AK322" s="11" t="s">
        <v>81</v>
      </c>
      <c r="AL322" s="65" t="s">
        <v>81</v>
      </c>
      <c r="AM322" s="11" t="s">
        <v>81</v>
      </c>
      <c r="AN322" s="24">
        <f>IFERROR(VLOOKUP($B322,[1]Foglio1!$A$6:$D$44904,4,FALSE),"")</f>
        <v>22.57</v>
      </c>
      <c r="AO322" s="11" t="s">
        <v>81</v>
      </c>
      <c r="AP322" s="11" t="s">
        <v>81</v>
      </c>
      <c r="AQ322" s="11" t="s">
        <v>81</v>
      </c>
      <c r="AR322" s="11" t="s">
        <v>81</v>
      </c>
    </row>
    <row r="323" spans="1:44" ht="20.100000000000001" customHeight="1" x14ac:dyDescent="0.25">
      <c r="A323" s="43" t="str">
        <f t="shared" ref="A323:A381" si="27">MID(H323,1,1)&amp;"_"&amp;IF(H323="OPERA",B323,B322)</f>
        <v>L_1C.12.050.0010.a</v>
      </c>
      <c r="B323" s="14" t="str">
        <f>IF(ISBLANK(H323),"",IF(H323="LAVORO","",CLASSI!B324))</f>
        <v/>
      </c>
      <c r="C323" s="14" t="str">
        <f>IF(ISBLANK(H323),"",IF(H323="LAVORO","",VLOOKUP($B323,CLASSI!$B$3:$C$1048576,2,FALSE)))</f>
        <v/>
      </c>
      <c r="D323" s="27" t="str">
        <f t="shared" si="23"/>
        <v/>
      </c>
      <c r="E323" s="27" t="str">
        <f t="shared" si="24"/>
        <v/>
      </c>
      <c r="F323" s="27" t="str">
        <f t="shared" si="25"/>
        <v>CODICE LV</v>
      </c>
      <c r="G323" s="27" t="str">
        <f t="shared" si="26"/>
        <v xml:space="preserve">LAVORO: Posa. Escluso: scavo; piano di appoggio; rinfianco; riempimento.
</v>
      </c>
      <c r="H323" s="9" t="s">
        <v>36</v>
      </c>
      <c r="I323" s="9" t="s">
        <v>169</v>
      </c>
      <c r="J323" s="9" t="s">
        <v>221</v>
      </c>
      <c r="K323" s="64" t="s">
        <v>423</v>
      </c>
      <c r="L323" s="11" t="s">
        <v>81</v>
      </c>
      <c r="M323" s="11" t="s">
        <v>81</v>
      </c>
      <c r="N323" s="11" t="s">
        <v>81</v>
      </c>
      <c r="O323" s="11" t="s">
        <v>81</v>
      </c>
      <c r="P323" s="10" t="str">
        <f>IFERROR(VLOOKUP($B323,[1]Foglio1!$A$6:$D$44904,3,FALSE),"nd")</f>
        <v>nd</v>
      </c>
      <c r="Q323" s="9">
        <v>1</v>
      </c>
      <c r="R323" s="11" t="str">
        <f>IF(H323="LAVORO","nd",IF(VLOOKUP(B323,'DIMENSIONI OP'!A:E,4,FALSE)="","nd",VLOOKUP(B323,'DIMENSIONI OP'!A:E,4,FALSE)))</f>
        <v>nd</v>
      </c>
      <c r="S323" s="9" t="str">
        <f>IF(H323="LAVORO","nd",IF(VLOOKUP(B323,'PRESTAZIONI OP'!A:E,4,FALSE)="","nd",VLOOKUP(B323,'PRESTAZIONI OP'!A:E,4,FALSE)))</f>
        <v>nd</v>
      </c>
      <c r="T323" s="11" t="s">
        <v>81</v>
      </c>
      <c r="U323" s="11" t="s">
        <v>81</v>
      </c>
      <c r="V323" s="11" t="s">
        <v>419</v>
      </c>
      <c r="W323" s="11" t="s">
        <v>81</v>
      </c>
      <c r="X323" s="11" t="s">
        <v>81</v>
      </c>
      <c r="Y323" s="11" t="s">
        <v>81</v>
      </c>
      <c r="Z323" s="9" t="s">
        <v>81</v>
      </c>
      <c r="AA323" s="9" t="str">
        <f>IF(AND(L323="nd",'DIMENSIONI OP'!E324="",'PRESTAZIONI OP'!E324="",'PARAM FISICI OP'!E324="",Z323="nd"),"nd",
IF(L323="nd","",L323)
&amp;IF('DIMENSIONI OP'!E324="","",IF(L323="nd",'DIMENSIONI OP'!E324,", "&amp;'DIMENSIONI OP'!E324))
&amp;IF('PRESTAZIONI OP'!E324="","",IF(AND(L323="nd",'DIMENSIONI OP'!E324=""),'PRESTAZIONI OP'!E324,", "&amp;'PRESTAZIONI OP'!E324))
&amp;IF('PARAM FISICI OP'!E324="","",IF(AND(L323="nd",'DIMENSIONI OP'!E324="",'PRESTAZIONI OP'!E324=""),'PARAM FISICI OP'!E324,", "&amp;'PARAM FISICI OP'!E324))
&amp;IF(Z323="nd","",IF(AND(L323="nd",'DIMENSIONI OP'!E324="",'PRESTAZIONI OP'!E324="",'PARAM FISICI OP'!E324=""),Z323,", "&amp;Z323)))</f>
        <v>nd</v>
      </c>
      <c r="AB323" s="9" t="s">
        <v>81</v>
      </c>
      <c r="AC323" s="9" t="s">
        <v>81</v>
      </c>
      <c r="AD323" s="9" t="s">
        <v>81</v>
      </c>
      <c r="AE323" s="9" t="s">
        <v>81</v>
      </c>
      <c r="AF323" s="42" t="s">
        <v>81</v>
      </c>
      <c r="AG323" s="42" t="s">
        <v>81</v>
      </c>
      <c r="AH323" s="42" t="s">
        <v>81</v>
      </c>
      <c r="AI323" s="11" t="s">
        <v>81</v>
      </c>
      <c r="AJ323" s="11" t="s">
        <v>81</v>
      </c>
      <c r="AK323" s="11" t="s">
        <v>497</v>
      </c>
      <c r="AL323" s="65" t="s">
        <v>81</v>
      </c>
      <c r="AM323" s="11" t="s">
        <v>81</v>
      </c>
      <c r="AN323" s="24" t="str">
        <f>IFERROR(VLOOKUP($B323,[1]Foglio1!$A$6:$D$44904,4,FALSE),"")</f>
        <v/>
      </c>
      <c r="AO323" s="11" t="s">
        <v>81</v>
      </c>
      <c r="AP323" s="11" t="s">
        <v>81</v>
      </c>
      <c r="AQ323" s="11" t="s">
        <v>81</v>
      </c>
      <c r="AR323" s="11" t="s">
        <v>81</v>
      </c>
    </row>
    <row r="324" spans="1:44" ht="20.100000000000001" customHeight="1" x14ac:dyDescent="0.25">
      <c r="A324" s="43" t="str">
        <f t="shared" si="27"/>
        <v>O_1C.12.050.0010.b</v>
      </c>
      <c r="B324" s="14" t="str">
        <f>IF(ISBLANK(H324),"",IF(H324="LAVORO","",CLASSI!B325))</f>
        <v>1C.12.050.0010.b</v>
      </c>
      <c r="C324" s="14" t="str">
        <f>IF(ISBLANK(H324),"",IF(H324="LAVORO","",VLOOKUP($B324,CLASSI!$B$3:$C$1048576,2,FALSE)))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100 - De 110</v>
      </c>
      <c r="D324" s="27" t="str">
        <f t="shared" ref="D324:D381" si="28">IF(ISBLANK(H324),"",IF(H324="LAVORO","","CODICE OC"))</f>
        <v>CODICE OC</v>
      </c>
      <c r="E324" s="27" t="str">
        <f t="shared" ref="E324:E381" si="29">IF(ISBLANK(H324),"",
IF($H324="LAVORO","",IF(ISBLANK($H324),"",
_xlfn.CONCAT($H324,": ",
REPLACE(($K324),1,1,UPPER(LEFT($K324,1))),
IF($M324="nd","",IF($M324="generico","",", "&amp;($M324))),
IF($N324="nd","",IF($N324="generico",""," in "&amp;($N324))),
IF($O324="nd","",IF($O324="generico","",", finitura "&amp;($O324))),
IF($U324="nd","",IF($U324="generico","",", funzione "&amp;($U324))),
IF($H324="LAVORO","",IF($V324="nd","",", per "&amp;($V324))),
IF($R324="nd","",IF($R324="generico","","; "&amp;$R324)),
IF($S324="nd","",IF($S324="generico","","; "&amp;$S324)),
IF($T324="nd","",IF($T324="generico","","; "&amp;$T324)),
IF($W324="nd","",IF($W324="generico","","; "&amp;($W324))),
IF($AJ324="nd","",". "&amp;"Incluso: "&amp;($AJ324)),
IF($AK324="nd","",". "&amp;"Escluso: "&amp;($AK324)),
".",
CHAR(10),
IF(AND($X324="nd",$Y324="nd"),"", "COMPONENTI: "&amp;
IF($X324="nd",$Y324&amp;".",
($X324)&amp;IF($Y324="nd",".",(", "&amp;($Y324)&amp;".")))),
CHAR(10),
$H325,": ",
REPLACE(($K325),1,1,UPPER(LEFT($K325,1))),
IF($M325="nd","","in "&amp;($M325)),
IF($AJ325="nd","",". "&amp;"Incluso: "&amp;($AJ325)),
IF($AK325="nd","",". "&amp;"Escluso: "&amp;($AK325)),
".",
CHAR(10),
IF(AND($AL324="nd",$AL325="nd"),"",$AL$1&amp;": "&amp;
IF($AL324="nd","",($AL324))&amp;
IF($AL325="nd",".",IF($AL324="nd",($AL325)&amp;".",", "&amp;($AL325)&amp;".")))))))</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 mm, diametro esterno 110 mm.
LAVORO: Posa. Escluso: scavo; piano di appoggio; rinfianco; riempimento.
</v>
      </c>
      <c r="F324" s="27" t="str">
        <f t="shared" ref="F324:F381" si="30">IF(ISBLANK(H324),"",IF(H324="LAVORO","CODICE LV","CODICE OP"))</f>
        <v>CODICE OP</v>
      </c>
      <c r="G324" s="27" t="str">
        <f t="shared" ref="G324:G381" si="31">IF(ISBLANK(H324),"",
IF($H324="LAVORO",
_xlfn.CONCAT($H324,": ",
REPLACE(($K324),1,1,UPPER(LEFT($K324,1))),
IF($M324="nd","",", "&amp;($M324)),
IF($AJ324="nd","",". "&amp;"Incluso: "&amp;($AJ324)),
IF($AK324="nd","",". "&amp;"Escluso: "&amp;($AK324)),
".",
CHAR(10),
IF($AL324="nd","",$AL$1&amp;": "&amp;($AL324)&amp;".")),
_xlfn.CONCAT($H324,": ",
REPLACE(($K324),1,1,UPPER(LEFT($K324,1))),
IF($M324="nd","",IF($M324="generico","",", "&amp;($M324))),
IF($N324="nd","",IF($N324="generico",""," in "&amp;($N324))),
IF($O324="nd","",IF($O324="generico","",", finitura "&amp;($O324))),
IF($U324="nd","",IF($U324="generico","",", funzione "&amp;($U324))),
IF($H324="LAVORO","",IF($V324="nd","",", per "&amp;($V324))),
IF($R324="nd","",IF($R324="generico","","; "&amp;$R324)),
IF($S324="nd","",IF($S324="generico","","; "&amp;$S324)),
IF($T324="nd","",IF($T324="generico","","; "&amp;$T324)),
IF($W324="nd","",IF($W324="generico","","; "&amp;($W324))),
IF($AJ324="nd","",". "&amp;"Incluso: "&amp;($AJ324)),
IF($AK324="nd","",". "&amp;"Escluso: "&amp;($AK324)),
".",
CHAR(10),
IF(AND($X324="nd",$Y324="nd"),"", "COMPONENTI: "&amp;
IF($X324="nd",$Y324&amp;".",
($X324)&amp;IF($Y324="nd",".",(", "&amp;($Y324)&amp;".")))),
CHAR(10),
IF($AL324="nd","",$AL$1&amp;": "&amp;($AL324)&amp;"."))))</f>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 mm, diametro esterno 110 mm.
</v>
      </c>
      <c r="H324" s="9" t="s">
        <v>35</v>
      </c>
      <c r="I324" s="9" t="s">
        <v>163</v>
      </c>
      <c r="J324" s="9" t="s">
        <v>207</v>
      </c>
      <c r="K324" s="64" t="s">
        <v>419</v>
      </c>
      <c r="L324" s="11" t="s">
        <v>81</v>
      </c>
      <c r="M324" s="11" t="s">
        <v>440</v>
      </c>
      <c r="N324" s="11" t="s">
        <v>435</v>
      </c>
      <c r="O324" s="11" t="s">
        <v>463</v>
      </c>
      <c r="P324" s="10" t="str">
        <f>IFERROR(VLOOKUP($B324,[1]Foglio1!$A$6:$D$44904,3,FALSE),"nd")</f>
        <v>m</v>
      </c>
      <c r="Q324" s="9">
        <v>1</v>
      </c>
      <c r="R324" s="11" t="str">
        <f>IF(H324="LAVORO","nd",IF(VLOOKUP(B324,'DIMENSIONI OP'!A:E,4,FALSE)="","nd",VLOOKUP(B324,'DIMENSIONI OP'!A:E,4,FALSE)))</f>
        <v>nd</v>
      </c>
      <c r="S324" s="9" t="str">
        <f>IF(H324="LAVORO","nd",IF(VLOOKUP(B324,'PRESTAZIONI OP'!A:E,4,FALSE)="","nd",VLOOKUP(B324,'PRESTAZIONI OP'!A:E,4,FALSE)))</f>
        <v>nd</v>
      </c>
      <c r="T324" s="11" t="s">
        <v>81</v>
      </c>
      <c r="U324" s="11" t="s">
        <v>449</v>
      </c>
      <c r="V324" s="11" t="s">
        <v>81</v>
      </c>
      <c r="W324" s="11" t="s">
        <v>81</v>
      </c>
      <c r="X324" s="11" t="s">
        <v>647</v>
      </c>
      <c r="Y324" s="11" t="s">
        <v>81</v>
      </c>
      <c r="Z324" s="9" t="s">
        <v>81</v>
      </c>
      <c r="AA324" s="9" t="str">
        <f>IF(AND(L324="nd",'DIMENSIONI OP'!E325="",'PRESTAZIONI OP'!E325="",'PARAM FISICI OP'!E325="",Z324="nd"),"nd",
IF(L324="nd","",L324)
&amp;IF('DIMENSIONI OP'!E325="","",IF(L324="nd",'DIMENSIONI OP'!E325,", "&amp;'DIMENSIONI OP'!E325))
&amp;IF('PRESTAZIONI OP'!E325="","",IF(AND(L324="nd",'DIMENSIONI OP'!E325=""),'PRESTAZIONI OP'!E325,", "&amp;'PRESTAZIONI OP'!E325))
&amp;IF('PARAM FISICI OP'!E325="","",IF(AND(L324="nd",'DIMENSIONI OP'!E325="",'PRESTAZIONI OP'!E325=""),'PARAM FISICI OP'!E325,", "&amp;'PARAM FISICI OP'!E325))
&amp;IF(Z324="nd","",IF(AND(L324="nd",'DIMENSIONI OP'!E325="",'PRESTAZIONI OP'!E325="",'PARAM FISICI OP'!E325=""),Z324,", "&amp;Z324)))</f>
        <v>nd</v>
      </c>
      <c r="AB324" s="9" t="s">
        <v>81</v>
      </c>
      <c r="AC324" s="9" t="s">
        <v>81</v>
      </c>
      <c r="AD324" s="9" t="s">
        <v>81</v>
      </c>
      <c r="AE324" s="9" t="s">
        <v>81</v>
      </c>
      <c r="AF324" s="42" t="s">
        <v>81</v>
      </c>
      <c r="AG324" s="42" t="s">
        <v>81</v>
      </c>
      <c r="AH324" s="42" t="s">
        <v>81</v>
      </c>
      <c r="AI324" s="11" t="s">
        <v>81</v>
      </c>
      <c r="AJ324" s="11" t="s">
        <v>81</v>
      </c>
      <c r="AK324" s="11" t="s">
        <v>81</v>
      </c>
      <c r="AL324" s="65" t="s">
        <v>81</v>
      </c>
      <c r="AM324" s="11" t="s">
        <v>81</v>
      </c>
      <c r="AN324" s="24">
        <f>IFERROR(VLOOKUP($B324,[1]Foglio1!$A$6:$D$44904,4,FALSE),"")</f>
        <v>24.44</v>
      </c>
      <c r="AO324" s="11" t="s">
        <v>81</v>
      </c>
      <c r="AP324" s="11" t="s">
        <v>81</v>
      </c>
      <c r="AQ324" s="11" t="s">
        <v>81</v>
      </c>
      <c r="AR324" s="11" t="s">
        <v>81</v>
      </c>
    </row>
    <row r="325" spans="1:44" ht="20.100000000000001" customHeight="1" x14ac:dyDescent="0.25">
      <c r="A325" s="43" t="str">
        <f t="shared" si="27"/>
        <v>L_1C.12.050.0010.b</v>
      </c>
      <c r="B325" s="14" t="str">
        <f>IF(ISBLANK(H325),"",IF(H325="LAVORO","",CLASSI!B326))</f>
        <v/>
      </c>
      <c r="C325" s="14" t="str">
        <f>IF(ISBLANK(H325),"",IF(H325="LAVORO","",VLOOKUP($B325,CLASSI!$B$3:$C$1048576,2,FALSE)))</f>
        <v/>
      </c>
      <c r="D325" s="27" t="str">
        <f t="shared" si="28"/>
        <v/>
      </c>
      <c r="E325" s="27" t="str">
        <f t="shared" si="29"/>
        <v/>
      </c>
      <c r="F325" s="27" t="str">
        <f t="shared" si="30"/>
        <v>CODICE LV</v>
      </c>
      <c r="G325" s="27" t="str">
        <f t="shared" si="31"/>
        <v xml:space="preserve">LAVORO: Posa. Escluso: scavo; piano di appoggio; rinfianco; riempimento.
</v>
      </c>
      <c r="H325" s="9" t="s">
        <v>36</v>
      </c>
      <c r="I325" s="9" t="s">
        <v>169</v>
      </c>
      <c r="J325" s="9" t="s">
        <v>221</v>
      </c>
      <c r="K325" s="64" t="s">
        <v>423</v>
      </c>
      <c r="L325" s="11" t="s">
        <v>81</v>
      </c>
      <c r="M325" s="11" t="s">
        <v>81</v>
      </c>
      <c r="N325" s="11" t="s">
        <v>81</v>
      </c>
      <c r="O325" s="11" t="s">
        <v>81</v>
      </c>
      <c r="P325" s="10" t="str">
        <f>IFERROR(VLOOKUP($B325,[1]Foglio1!$A$6:$D$44904,3,FALSE),"nd")</f>
        <v>nd</v>
      </c>
      <c r="Q325" s="9">
        <v>1</v>
      </c>
      <c r="R325" s="11" t="str">
        <f>IF(H325="LAVORO","nd",IF(VLOOKUP(B325,'DIMENSIONI OP'!A:E,4,FALSE)="","nd",VLOOKUP(B325,'DIMENSIONI OP'!A:E,4,FALSE)))</f>
        <v>nd</v>
      </c>
      <c r="S325" s="9" t="str">
        <f>IF(H325="LAVORO","nd",IF(VLOOKUP(B325,'PRESTAZIONI OP'!A:E,4,FALSE)="","nd",VLOOKUP(B325,'PRESTAZIONI OP'!A:E,4,FALSE)))</f>
        <v>nd</v>
      </c>
      <c r="T325" s="11" t="s">
        <v>81</v>
      </c>
      <c r="U325" s="11" t="s">
        <v>81</v>
      </c>
      <c r="V325" s="11" t="s">
        <v>419</v>
      </c>
      <c r="W325" s="11" t="s">
        <v>81</v>
      </c>
      <c r="X325" s="11" t="s">
        <v>81</v>
      </c>
      <c r="Y325" s="11" t="s">
        <v>81</v>
      </c>
      <c r="Z325" s="9" t="s">
        <v>81</v>
      </c>
      <c r="AA325" s="9" t="str">
        <f>IF(AND(L325="nd",'DIMENSIONI OP'!E326="",'PRESTAZIONI OP'!E326="",'PARAM FISICI OP'!E326="",Z325="nd"),"nd",
IF(L325="nd","",L325)
&amp;IF('DIMENSIONI OP'!E326="","",IF(L325="nd",'DIMENSIONI OP'!E326,", "&amp;'DIMENSIONI OP'!E326))
&amp;IF('PRESTAZIONI OP'!E326="","",IF(AND(L325="nd",'DIMENSIONI OP'!E326=""),'PRESTAZIONI OP'!E326,", "&amp;'PRESTAZIONI OP'!E326))
&amp;IF('PARAM FISICI OP'!E326="","",IF(AND(L325="nd",'DIMENSIONI OP'!E326="",'PRESTAZIONI OP'!E326=""),'PARAM FISICI OP'!E326,", "&amp;'PARAM FISICI OP'!E326))
&amp;IF(Z325="nd","",IF(AND(L325="nd",'DIMENSIONI OP'!E326="",'PRESTAZIONI OP'!E326="",'PARAM FISICI OP'!E326=""),Z325,", "&amp;Z325)))</f>
        <v>nd</v>
      </c>
      <c r="AB325" s="9" t="s">
        <v>81</v>
      </c>
      <c r="AC325" s="9" t="s">
        <v>81</v>
      </c>
      <c r="AD325" s="9" t="s">
        <v>81</v>
      </c>
      <c r="AE325" s="9" t="s">
        <v>81</v>
      </c>
      <c r="AF325" s="42" t="s">
        <v>81</v>
      </c>
      <c r="AG325" s="42" t="s">
        <v>81</v>
      </c>
      <c r="AH325" s="42" t="s">
        <v>81</v>
      </c>
      <c r="AI325" s="11" t="s">
        <v>81</v>
      </c>
      <c r="AJ325" s="11" t="s">
        <v>81</v>
      </c>
      <c r="AK325" s="11" t="s">
        <v>497</v>
      </c>
      <c r="AL325" s="65" t="s">
        <v>81</v>
      </c>
      <c r="AM325" s="11" t="s">
        <v>81</v>
      </c>
      <c r="AN325" s="24" t="str">
        <f>IFERROR(VLOOKUP($B325,[1]Foglio1!$A$6:$D$44904,4,FALSE),"")</f>
        <v/>
      </c>
      <c r="AO325" s="11" t="s">
        <v>81</v>
      </c>
      <c r="AP325" s="11" t="s">
        <v>81</v>
      </c>
      <c r="AQ325" s="11" t="s">
        <v>81</v>
      </c>
      <c r="AR325" s="11" t="s">
        <v>81</v>
      </c>
    </row>
    <row r="326" spans="1:44" ht="20.100000000000001" customHeight="1" x14ac:dyDescent="0.25">
      <c r="A326" s="43" t="str">
        <f t="shared" si="27"/>
        <v>O_1C.12.050.0010.c</v>
      </c>
      <c r="B326" s="14" t="str">
        <f>IF(ISBLANK(H326),"",IF(H326="LAVORO","",CLASSI!B327))</f>
        <v>1C.12.050.0010.c</v>
      </c>
      <c r="C326" s="14" t="str">
        <f>IF(ISBLANK(H326),"",IF(H326="LAVORO","",VLOOKUP($B326,CLASSI!$B$3:$C$1048576,2,FALSE)))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125 - De 135</v>
      </c>
      <c r="D326" s="27" t="str">
        <f t="shared" si="28"/>
        <v>CODICE OC</v>
      </c>
      <c r="E326"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125 mm, diametro esterno 135 mm.
LAVORO: Posa. Escluso: scavo; piano di appoggio; rinfianco; riempimento.
</v>
      </c>
      <c r="F326" s="27" t="str">
        <f t="shared" si="30"/>
        <v>CODICE OP</v>
      </c>
      <c r="G326"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125 mm, diametro esterno 135 mm.
</v>
      </c>
      <c r="H326" s="9" t="s">
        <v>35</v>
      </c>
      <c r="I326" s="9" t="s">
        <v>163</v>
      </c>
      <c r="J326" s="9" t="s">
        <v>207</v>
      </c>
      <c r="K326" s="64" t="s">
        <v>419</v>
      </c>
      <c r="L326" s="11" t="s">
        <v>81</v>
      </c>
      <c r="M326" s="11" t="s">
        <v>440</v>
      </c>
      <c r="N326" s="11" t="s">
        <v>435</v>
      </c>
      <c r="O326" s="11" t="s">
        <v>463</v>
      </c>
      <c r="P326" s="10" t="str">
        <f>IFERROR(VLOOKUP($B326,[1]Foglio1!$A$6:$D$44904,3,FALSE),"nd")</f>
        <v>m</v>
      </c>
      <c r="Q326" s="9">
        <v>1</v>
      </c>
      <c r="R326" s="11" t="str">
        <f>IF(H326="LAVORO","nd",IF(VLOOKUP(B326,'DIMENSIONI OP'!A:E,4,FALSE)="","nd",VLOOKUP(B326,'DIMENSIONI OP'!A:E,4,FALSE)))</f>
        <v>nd</v>
      </c>
      <c r="S326" s="9" t="str">
        <f>IF(H326="LAVORO","nd",IF(VLOOKUP(B326,'PRESTAZIONI OP'!A:E,4,FALSE)="","nd",VLOOKUP(B326,'PRESTAZIONI OP'!A:E,4,FALSE)))</f>
        <v>nd</v>
      </c>
      <c r="T326" s="11" t="s">
        <v>81</v>
      </c>
      <c r="U326" s="11" t="s">
        <v>449</v>
      </c>
      <c r="V326" s="11" t="s">
        <v>81</v>
      </c>
      <c r="W326" s="11" t="s">
        <v>81</v>
      </c>
      <c r="X326" s="11" t="s">
        <v>648</v>
      </c>
      <c r="Y326" s="11" t="s">
        <v>81</v>
      </c>
      <c r="Z326" s="9" t="s">
        <v>81</v>
      </c>
      <c r="AA326" s="9" t="str">
        <f>IF(AND(L326="nd",'DIMENSIONI OP'!E327="",'PRESTAZIONI OP'!E327="",'PARAM FISICI OP'!E327="",Z326="nd"),"nd",
IF(L326="nd","",L326)
&amp;IF('DIMENSIONI OP'!E327="","",IF(L326="nd",'DIMENSIONI OP'!E327,", "&amp;'DIMENSIONI OP'!E327))
&amp;IF('PRESTAZIONI OP'!E327="","",IF(AND(L326="nd",'DIMENSIONI OP'!E327=""),'PRESTAZIONI OP'!E327,", "&amp;'PRESTAZIONI OP'!E327))
&amp;IF('PARAM FISICI OP'!E327="","",IF(AND(L326="nd",'DIMENSIONI OP'!E327="",'PRESTAZIONI OP'!E327=""),'PARAM FISICI OP'!E327,", "&amp;'PARAM FISICI OP'!E327))
&amp;IF(Z326="nd","",IF(AND(L326="nd",'DIMENSIONI OP'!E327="",'PRESTAZIONI OP'!E327="",'PARAM FISICI OP'!E327=""),Z326,", "&amp;Z326)))</f>
        <v>nd</v>
      </c>
      <c r="AB326" s="9" t="s">
        <v>81</v>
      </c>
      <c r="AC326" s="9" t="s">
        <v>81</v>
      </c>
      <c r="AD326" s="9" t="s">
        <v>81</v>
      </c>
      <c r="AE326" s="9" t="s">
        <v>81</v>
      </c>
      <c r="AF326" s="42" t="s">
        <v>81</v>
      </c>
      <c r="AG326" s="42" t="s">
        <v>81</v>
      </c>
      <c r="AH326" s="42" t="s">
        <v>81</v>
      </c>
      <c r="AI326" s="11" t="s">
        <v>81</v>
      </c>
      <c r="AJ326" s="11" t="s">
        <v>81</v>
      </c>
      <c r="AK326" s="11" t="s">
        <v>81</v>
      </c>
      <c r="AL326" s="65" t="s">
        <v>81</v>
      </c>
      <c r="AM326" s="11" t="s">
        <v>81</v>
      </c>
      <c r="AN326" s="24">
        <f>IFERROR(VLOOKUP($B326,[1]Foglio1!$A$6:$D$44904,4,FALSE),"")</f>
        <v>32.58</v>
      </c>
      <c r="AO326" s="11" t="s">
        <v>81</v>
      </c>
      <c r="AP326" s="11" t="s">
        <v>81</v>
      </c>
      <c r="AQ326" s="11" t="s">
        <v>81</v>
      </c>
      <c r="AR326" s="11" t="s">
        <v>81</v>
      </c>
    </row>
    <row r="327" spans="1:44" ht="20.100000000000001" customHeight="1" x14ac:dyDescent="0.25">
      <c r="A327" s="43" t="str">
        <f t="shared" si="27"/>
        <v>L_1C.12.050.0010.c</v>
      </c>
      <c r="B327" s="14" t="str">
        <f>IF(ISBLANK(H327),"",IF(H327="LAVORO","",CLASSI!B328))</f>
        <v/>
      </c>
      <c r="C327" s="14" t="str">
        <f>IF(ISBLANK(H327),"",IF(H327="LAVORO","",VLOOKUP($B327,CLASSI!$B$3:$C$1048576,2,FALSE)))</f>
        <v/>
      </c>
      <c r="D327" s="27" t="str">
        <f t="shared" si="28"/>
        <v/>
      </c>
      <c r="E327" s="27" t="str">
        <f t="shared" si="29"/>
        <v/>
      </c>
      <c r="F327" s="27" t="str">
        <f t="shared" si="30"/>
        <v>CODICE LV</v>
      </c>
      <c r="G327" s="27" t="str">
        <f t="shared" si="31"/>
        <v xml:space="preserve">LAVORO: Posa. Escluso: scavo; piano di appoggio; rinfianco; riempimento.
</v>
      </c>
      <c r="H327" s="9" t="s">
        <v>36</v>
      </c>
      <c r="I327" s="9" t="s">
        <v>169</v>
      </c>
      <c r="J327" s="9" t="s">
        <v>221</v>
      </c>
      <c r="K327" s="64" t="s">
        <v>423</v>
      </c>
      <c r="L327" s="11" t="s">
        <v>81</v>
      </c>
      <c r="M327" s="11" t="s">
        <v>81</v>
      </c>
      <c r="N327" s="11" t="s">
        <v>81</v>
      </c>
      <c r="O327" s="11" t="s">
        <v>81</v>
      </c>
      <c r="P327" s="10" t="str">
        <f>IFERROR(VLOOKUP($B327,[1]Foglio1!$A$6:$D$44904,3,FALSE),"nd")</f>
        <v>nd</v>
      </c>
      <c r="Q327" s="9">
        <v>1</v>
      </c>
      <c r="R327" s="11" t="str">
        <f>IF(H327="LAVORO","nd",IF(VLOOKUP(B327,'DIMENSIONI OP'!A:E,4,FALSE)="","nd",VLOOKUP(B327,'DIMENSIONI OP'!A:E,4,FALSE)))</f>
        <v>nd</v>
      </c>
      <c r="S327" s="9" t="str">
        <f>IF(H327="LAVORO","nd",IF(VLOOKUP(B327,'PRESTAZIONI OP'!A:E,4,FALSE)="","nd",VLOOKUP(B327,'PRESTAZIONI OP'!A:E,4,FALSE)))</f>
        <v>nd</v>
      </c>
      <c r="T327" s="11" t="s">
        <v>81</v>
      </c>
      <c r="U327" s="11" t="s">
        <v>81</v>
      </c>
      <c r="V327" s="11" t="s">
        <v>419</v>
      </c>
      <c r="W327" s="11" t="s">
        <v>81</v>
      </c>
      <c r="X327" s="11" t="s">
        <v>81</v>
      </c>
      <c r="Y327" s="11" t="s">
        <v>81</v>
      </c>
      <c r="Z327" s="9" t="s">
        <v>81</v>
      </c>
      <c r="AA327" s="9" t="str">
        <f>IF(AND(L327="nd",'DIMENSIONI OP'!E328="",'PRESTAZIONI OP'!E328="",'PARAM FISICI OP'!E328="",Z327="nd"),"nd",
IF(L327="nd","",L327)
&amp;IF('DIMENSIONI OP'!E328="","",IF(L327="nd",'DIMENSIONI OP'!E328,", "&amp;'DIMENSIONI OP'!E328))
&amp;IF('PRESTAZIONI OP'!E328="","",IF(AND(L327="nd",'DIMENSIONI OP'!E328=""),'PRESTAZIONI OP'!E328,", "&amp;'PRESTAZIONI OP'!E328))
&amp;IF('PARAM FISICI OP'!E328="","",IF(AND(L327="nd",'DIMENSIONI OP'!E328="",'PRESTAZIONI OP'!E328=""),'PARAM FISICI OP'!E328,", "&amp;'PARAM FISICI OP'!E328))
&amp;IF(Z327="nd","",IF(AND(L327="nd",'DIMENSIONI OP'!E328="",'PRESTAZIONI OP'!E328="",'PARAM FISICI OP'!E328=""),Z327,", "&amp;Z327)))</f>
        <v>nd</v>
      </c>
      <c r="AB327" s="9" t="s">
        <v>81</v>
      </c>
      <c r="AC327" s="9" t="s">
        <v>81</v>
      </c>
      <c r="AD327" s="9" t="s">
        <v>81</v>
      </c>
      <c r="AE327" s="9" t="s">
        <v>81</v>
      </c>
      <c r="AF327" s="42" t="s">
        <v>81</v>
      </c>
      <c r="AG327" s="42" t="s">
        <v>81</v>
      </c>
      <c r="AH327" s="42" t="s">
        <v>81</v>
      </c>
      <c r="AI327" s="11" t="s">
        <v>81</v>
      </c>
      <c r="AJ327" s="11" t="s">
        <v>81</v>
      </c>
      <c r="AK327" s="11" t="s">
        <v>497</v>
      </c>
      <c r="AL327" s="65" t="s">
        <v>81</v>
      </c>
      <c r="AM327" s="11" t="s">
        <v>81</v>
      </c>
      <c r="AN327" s="24" t="str">
        <f>IFERROR(VLOOKUP($B327,[1]Foglio1!$A$6:$D$44904,4,FALSE),"")</f>
        <v/>
      </c>
      <c r="AO327" s="11" t="s">
        <v>81</v>
      </c>
      <c r="AP327" s="11" t="s">
        <v>81</v>
      </c>
      <c r="AQ327" s="11" t="s">
        <v>81</v>
      </c>
      <c r="AR327" s="11" t="s">
        <v>81</v>
      </c>
    </row>
    <row r="328" spans="1:44" ht="20.100000000000001" customHeight="1" x14ac:dyDescent="0.25">
      <c r="A328" s="43" t="str">
        <f t="shared" si="27"/>
        <v>O_1C.12.050.0010.d</v>
      </c>
      <c r="B328" s="14" t="str">
        <f>IF(ISBLANK(H328),"",IF(H328="LAVORO","",CLASSI!B329))</f>
        <v>1C.12.050.0010.d</v>
      </c>
      <c r="C328" s="14" t="str">
        <f>IF(ISBLANK(H328),"",IF(H328="LAVORO","",VLOOKUP($B328,CLASSI!$B$3:$C$1048576,2,FALSE)))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150 - De 160</v>
      </c>
      <c r="D328" s="27" t="str">
        <f t="shared" si="28"/>
        <v>CODICE OC</v>
      </c>
      <c r="E328"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150 mm, diametro esterno 160 mm.
LAVORO: Posa. Escluso: scavo; piano di appoggio; rinfianco; riempimento.
</v>
      </c>
      <c r="F328" s="27" t="str">
        <f t="shared" si="30"/>
        <v>CODICE OP</v>
      </c>
      <c r="G328"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150 mm, diametro esterno 160 mm.
</v>
      </c>
      <c r="H328" s="9" t="s">
        <v>35</v>
      </c>
      <c r="I328" s="9" t="s">
        <v>163</v>
      </c>
      <c r="J328" s="9" t="s">
        <v>207</v>
      </c>
      <c r="K328" s="64" t="s">
        <v>419</v>
      </c>
      <c r="L328" s="11" t="s">
        <v>81</v>
      </c>
      <c r="M328" s="11" t="s">
        <v>440</v>
      </c>
      <c r="N328" s="11" t="s">
        <v>435</v>
      </c>
      <c r="O328" s="11" t="s">
        <v>463</v>
      </c>
      <c r="P328" s="10" t="str">
        <f>IFERROR(VLOOKUP($B328,[1]Foglio1!$A$6:$D$44904,3,FALSE),"nd")</f>
        <v>m</v>
      </c>
      <c r="Q328" s="9">
        <v>1</v>
      </c>
      <c r="R328" s="11" t="str">
        <f>IF(H328="LAVORO","nd",IF(VLOOKUP(B328,'DIMENSIONI OP'!A:E,4,FALSE)="","nd",VLOOKUP(B328,'DIMENSIONI OP'!A:E,4,FALSE)))</f>
        <v>nd</v>
      </c>
      <c r="S328" s="9" t="str">
        <f>IF(H328="LAVORO","nd",IF(VLOOKUP(B328,'PRESTAZIONI OP'!A:E,4,FALSE)="","nd",VLOOKUP(B328,'PRESTAZIONI OP'!A:E,4,FALSE)))</f>
        <v>nd</v>
      </c>
      <c r="T328" s="11" t="s">
        <v>81</v>
      </c>
      <c r="U328" s="11" t="s">
        <v>449</v>
      </c>
      <c r="V328" s="11" t="s">
        <v>81</v>
      </c>
      <c r="W328" s="11" t="s">
        <v>81</v>
      </c>
      <c r="X328" s="11" t="s">
        <v>649</v>
      </c>
      <c r="Y328" s="11" t="s">
        <v>81</v>
      </c>
      <c r="Z328" s="9" t="s">
        <v>81</v>
      </c>
      <c r="AA328" s="9" t="str">
        <f>IF(AND(L328="nd",'DIMENSIONI OP'!E329="",'PRESTAZIONI OP'!E329="",'PARAM FISICI OP'!E329="",Z328="nd"),"nd",
IF(L328="nd","",L328)
&amp;IF('DIMENSIONI OP'!E329="","",IF(L328="nd",'DIMENSIONI OP'!E329,", "&amp;'DIMENSIONI OP'!E329))
&amp;IF('PRESTAZIONI OP'!E329="","",IF(AND(L328="nd",'DIMENSIONI OP'!E329=""),'PRESTAZIONI OP'!E329,", "&amp;'PRESTAZIONI OP'!E329))
&amp;IF('PARAM FISICI OP'!E329="","",IF(AND(L328="nd",'DIMENSIONI OP'!E329="",'PRESTAZIONI OP'!E329=""),'PARAM FISICI OP'!E329,", "&amp;'PARAM FISICI OP'!E329))
&amp;IF(Z328="nd","",IF(AND(L328="nd",'DIMENSIONI OP'!E329="",'PRESTAZIONI OP'!E329="",'PARAM FISICI OP'!E329=""),Z328,", "&amp;Z328)))</f>
        <v>nd</v>
      </c>
      <c r="AB328" s="9" t="s">
        <v>81</v>
      </c>
      <c r="AC328" s="9" t="s">
        <v>81</v>
      </c>
      <c r="AD328" s="9" t="s">
        <v>81</v>
      </c>
      <c r="AE328" s="9" t="s">
        <v>81</v>
      </c>
      <c r="AF328" s="42" t="s">
        <v>81</v>
      </c>
      <c r="AG328" s="42" t="s">
        <v>81</v>
      </c>
      <c r="AH328" s="42" t="s">
        <v>81</v>
      </c>
      <c r="AI328" s="11" t="s">
        <v>81</v>
      </c>
      <c r="AJ328" s="11" t="s">
        <v>81</v>
      </c>
      <c r="AK328" s="11" t="s">
        <v>81</v>
      </c>
      <c r="AL328" s="65" t="s">
        <v>81</v>
      </c>
      <c r="AM328" s="11" t="s">
        <v>81</v>
      </c>
      <c r="AN328" s="24">
        <f>IFERROR(VLOOKUP($B328,[1]Foglio1!$A$6:$D$44904,4,FALSE),"")</f>
        <v>35.299999999999997</v>
      </c>
      <c r="AO328" s="11" t="s">
        <v>81</v>
      </c>
      <c r="AP328" s="11" t="s">
        <v>81</v>
      </c>
      <c r="AQ328" s="11" t="s">
        <v>81</v>
      </c>
      <c r="AR328" s="11" t="s">
        <v>81</v>
      </c>
    </row>
    <row r="329" spans="1:44" ht="20.100000000000001" customHeight="1" x14ac:dyDescent="0.25">
      <c r="A329" s="43" t="str">
        <f t="shared" si="27"/>
        <v>L_1C.12.050.0010.d</v>
      </c>
      <c r="B329" s="14" t="str">
        <f>IF(ISBLANK(H329),"",IF(H329="LAVORO","",CLASSI!B330))</f>
        <v/>
      </c>
      <c r="C329" s="14" t="str">
        <f>IF(ISBLANK(H329),"",IF(H329="LAVORO","",VLOOKUP($B329,CLASSI!$B$3:$C$1048576,2,FALSE)))</f>
        <v/>
      </c>
      <c r="D329" s="27" t="str">
        <f t="shared" si="28"/>
        <v/>
      </c>
      <c r="E329" s="27" t="str">
        <f t="shared" si="29"/>
        <v/>
      </c>
      <c r="F329" s="27" t="str">
        <f t="shared" si="30"/>
        <v>CODICE LV</v>
      </c>
      <c r="G329" s="27" t="str">
        <f t="shared" si="31"/>
        <v xml:space="preserve">LAVORO: Posa. Escluso: scavo; piano di appoggio; rinfianco; riempimento.
</v>
      </c>
      <c r="H329" s="9" t="s">
        <v>36</v>
      </c>
      <c r="I329" s="9" t="s">
        <v>169</v>
      </c>
      <c r="J329" s="9" t="s">
        <v>221</v>
      </c>
      <c r="K329" s="64" t="s">
        <v>423</v>
      </c>
      <c r="L329" s="11" t="s">
        <v>81</v>
      </c>
      <c r="M329" s="11" t="s">
        <v>81</v>
      </c>
      <c r="N329" s="11" t="s">
        <v>81</v>
      </c>
      <c r="O329" s="11" t="s">
        <v>81</v>
      </c>
      <c r="P329" s="10" t="str">
        <f>IFERROR(VLOOKUP($B329,[1]Foglio1!$A$6:$D$44904,3,FALSE),"nd")</f>
        <v>nd</v>
      </c>
      <c r="Q329" s="9">
        <v>1</v>
      </c>
      <c r="R329" s="11" t="str">
        <f>IF(H329="LAVORO","nd",IF(VLOOKUP(B329,'DIMENSIONI OP'!A:E,4,FALSE)="","nd",VLOOKUP(B329,'DIMENSIONI OP'!A:E,4,FALSE)))</f>
        <v>nd</v>
      </c>
      <c r="S329" s="9" t="str">
        <f>IF(H329="LAVORO","nd",IF(VLOOKUP(B329,'PRESTAZIONI OP'!A:E,4,FALSE)="","nd",VLOOKUP(B329,'PRESTAZIONI OP'!A:E,4,FALSE)))</f>
        <v>nd</v>
      </c>
      <c r="T329" s="11" t="s">
        <v>81</v>
      </c>
      <c r="U329" s="11" t="s">
        <v>81</v>
      </c>
      <c r="V329" s="11" t="s">
        <v>419</v>
      </c>
      <c r="W329" s="11" t="s">
        <v>81</v>
      </c>
      <c r="X329" s="11" t="s">
        <v>81</v>
      </c>
      <c r="Y329" s="11" t="s">
        <v>81</v>
      </c>
      <c r="Z329" s="9" t="s">
        <v>81</v>
      </c>
      <c r="AA329" s="9" t="str">
        <f>IF(AND(L329="nd",'DIMENSIONI OP'!E330="",'PRESTAZIONI OP'!E330="",'PARAM FISICI OP'!E330="",Z329="nd"),"nd",
IF(L329="nd","",L329)
&amp;IF('DIMENSIONI OP'!E330="","",IF(L329="nd",'DIMENSIONI OP'!E330,", "&amp;'DIMENSIONI OP'!E330))
&amp;IF('PRESTAZIONI OP'!E330="","",IF(AND(L329="nd",'DIMENSIONI OP'!E330=""),'PRESTAZIONI OP'!E330,", "&amp;'PRESTAZIONI OP'!E330))
&amp;IF('PARAM FISICI OP'!E330="","",IF(AND(L329="nd",'DIMENSIONI OP'!E330="",'PRESTAZIONI OP'!E330=""),'PARAM FISICI OP'!E330,", "&amp;'PARAM FISICI OP'!E330))
&amp;IF(Z329="nd","",IF(AND(L329="nd",'DIMENSIONI OP'!E330="",'PRESTAZIONI OP'!E330="",'PARAM FISICI OP'!E330=""),Z329,", "&amp;Z329)))</f>
        <v>nd</v>
      </c>
      <c r="AB329" s="9" t="s">
        <v>81</v>
      </c>
      <c r="AC329" s="9" t="s">
        <v>81</v>
      </c>
      <c r="AD329" s="9" t="s">
        <v>81</v>
      </c>
      <c r="AE329" s="9" t="s">
        <v>81</v>
      </c>
      <c r="AF329" s="42" t="s">
        <v>81</v>
      </c>
      <c r="AG329" s="42" t="s">
        <v>81</v>
      </c>
      <c r="AH329" s="42" t="s">
        <v>81</v>
      </c>
      <c r="AI329" s="11" t="s">
        <v>81</v>
      </c>
      <c r="AJ329" s="11" t="s">
        <v>81</v>
      </c>
      <c r="AK329" s="11" t="s">
        <v>497</v>
      </c>
      <c r="AL329" s="65" t="s">
        <v>81</v>
      </c>
      <c r="AM329" s="11" t="s">
        <v>81</v>
      </c>
      <c r="AN329" s="24" t="str">
        <f>IFERROR(VLOOKUP($B329,[1]Foglio1!$A$6:$D$44904,4,FALSE),"")</f>
        <v/>
      </c>
      <c r="AO329" s="11" t="s">
        <v>81</v>
      </c>
      <c r="AP329" s="11" t="s">
        <v>81</v>
      </c>
      <c r="AQ329" s="11" t="s">
        <v>81</v>
      </c>
      <c r="AR329" s="11" t="s">
        <v>81</v>
      </c>
    </row>
    <row r="330" spans="1:44" ht="20.100000000000001" customHeight="1" x14ac:dyDescent="0.25">
      <c r="A330" s="43" t="str">
        <f t="shared" si="27"/>
        <v>O_1C.12.050.0010.e</v>
      </c>
      <c r="B330" s="14" t="str">
        <f>IF(ISBLANK(H330),"",IF(H330="LAVORO","",CLASSI!B331))</f>
        <v>1C.12.050.0010.e</v>
      </c>
      <c r="C330" s="14" t="str">
        <f>IF(ISBLANK(H330),"",IF(H330="LAVORO","",VLOOKUP($B330,CLASSI!$B$3:$C$1048576,2,FALSE)))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200 - De 210</v>
      </c>
      <c r="D330" s="27" t="str">
        <f t="shared" si="28"/>
        <v>CODICE OC</v>
      </c>
      <c r="E330"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200 mm, diametro esterno 210 mm.
LAVORO: Posa. Escluso: scavo; piano di appoggio; rinfianco; riempimento.
</v>
      </c>
      <c r="F330" s="27" t="str">
        <f t="shared" si="30"/>
        <v>CODICE OP</v>
      </c>
      <c r="G330"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200 mm, diametro esterno 210 mm.
</v>
      </c>
      <c r="H330" s="9" t="s">
        <v>35</v>
      </c>
      <c r="I330" s="9" t="s">
        <v>163</v>
      </c>
      <c r="J330" s="9" t="s">
        <v>207</v>
      </c>
      <c r="K330" s="64" t="s">
        <v>419</v>
      </c>
      <c r="L330" s="11" t="s">
        <v>81</v>
      </c>
      <c r="M330" s="11" t="s">
        <v>440</v>
      </c>
      <c r="N330" s="11" t="s">
        <v>435</v>
      </c>
      <c r="O330" s="11" t="s">
        <v>463</v>
      </c>
      <c r="P330" s="10" t="str">
        <f>IFERROR(VLOOKUP($B330,[1]Foglio1!$A$6:$D$44904,3,FALSE),"nd")</f>
        <v>m</v>
      </c>
      <c r="Q330" s="9">
        <v>1</v>
      </c>
      <c r="R330" s="11" t="str">
        <f>IF(H330="LAVORO","nd",IF(VLOOKUP(B330,'DIMENSIONI OP'!A:E,4,FALSE)="","nd",VLOOKUP(B330,'DIMENSIONI OP'!A:E,4,FALSE)))</f>
        <v>nd</v>
      </c>
      <c r="S330" s="9" t="str">
        <f>IF(H330="LAVORO","nd",IF(VLOOKUP(B330,'PRESTAZIONI OP'!A:E,4,FALSE)="","nd",VLOOKUP(B330,'PRESTAZIONI OP'!A:E,4,FALSE)))</f>
        <v>nd</v>
      </c>
      <c r="T330" s="11" t="s">
        <v>81</v>
      </c>
      <c r="U330" s="11" t="s">
        <v>449</v>
      </c>
      <c r="V330" s="11" t="s">
        <v>81</v>
      </c>
      <c r="W330" s="11" t="s">
        <v>81</v>
      </c>
      <c r="X330" s="11" t="s">
        <v>650</v>
      </c>
      <c r="Y330" s="11" t="s">
        <v>81</v>
      </c>
      <c r="Z330" s="9" t="s">
        <v>81</v>
      </c>
      <c r="AA330" s="9" t="str">
        <f>IF(AND(L330="nd",'DIMENSIONI OP'!E331="",'PRESTAZIONI OP'!E331="",'PARAM FISICI OP'!E331="",Z330="nd"),"nd",
IF(L330="nd","",L330)
&amp;IF('DIMENSIONI OP'!E331="","",IF(L330="nd",'DIMENSIONI OP'!E331,", "&amp;'DIMENSIONI OP'!E331))
&amp;IF('PRESTAZIONI OP'!E331="","",IF(AND(L330="nd",'DIMENSIONI OP'!E331=""),'PRESTAZIONI OP'!E331,", "&amp;'PRESTAZIONI OP'!E331))
&amp;IF('PARAM FISICI OP'!E331="","",IF(AND(L330="nd",'DIMENSIONI OP'!E331="",'PRESTAZIONI OP'!E331=""),'PARAM FISICI OP'!E331,", "&amp;'PARAM FISICI OP'!E331))
&amp;IF(Z330="nd","",IF(AND(L330="nd",'DIMENSIONI OP'!E331="",'PRESTAZIONI OP'!E331="",'PARAM FISICI OP'!E331=""),Z330,", "&amp;Z330)))</f>
        <v>nd</v>
      </c>
      <c r="AB330" s="9" t="s">
        <v>81</v>
      </c>
      <c r="AC330" s="9" t="s">
        <v>81</v>
      </c>
      <c r="AD330" s="9" t="s">
        <v>81</v>
      </c>
      <c r="AE330" s="9" t="s">
        <v>81</v>
      </c>
      <c r="AF330" s="42" t="s">
        <v>81</v>
      </c>
      <c r="AG330" s="42" t="s">
        <v>81</v>
      </c>
      <c r="AH330" s="42" t="s">
        <v>81</v>
      </c>
      <c r="AI330" s="11" t="s">
        <v>81</v>
      </c>
      <c r="AJ330" s="11" t="s">
        <v>81</v>
      </c>
      <c r="AK330" s="11" t="s">
        <v>81</v>
      </c>
      <c r="AL330" s="65" t="s">
        <v>81</v>
      </c>
      <c r="AM330" s="11" t="s">
        <v>81</v>
      </c>
      <c r="AN330" s="24">
        <f>IFERROR(VLOOKUP($B330,[1]Foglio1!$A$6:$D$44904,4,FALSE),"")</f>
        <v>48.99</v>
      </c>
      <c r="AO330" s="11" t="s">
        <v>81</v>
      </c>
      <c r="AP330" s="11" t="s">
        <v>81</v>
      </c>
      <c r="AQ330" s="11" t="s">
        <v>81</v>
      </c>
      <c r="AR330" s="11" t="s">
        <v>81</v>
      </c>
    </row>
    <row r="331" spans="1:44" ht="20.100000000000001" customHeight="1" x14ac:dyDescent="0.25">
      <c r="A331" s="43" t="str">
        <f t="shared" si="27"/>
        <v>L_1C.12.050.0010.e</v>
      </c>
      <c r="B331" s="14" t="str">
        <f>IF(ISBLANK(H331),"",IF(H331="LAVORO","",CLASSI!B332))</f>
        <v/>
      </c>
      <c r="C331" s="14" t="str">
        <f>IF(ISBLANK(H331),"",IF(H331="LAVORO","",VLOOKUP($B331,CLASSI!$B$3:$C$1048576,2,FALSE)))</f>
        <v/>
      </c>
      <c r="D331" s="27" t="str">
        <f t="shared" si="28"/>
        <v/>
      </c>
      <c r="E331" s="27" t="str">
        <f t="shared" si="29"/>
        <v/>
      </c>
      <c r="F331" s="27" t="str">
        <f t="shared" si="30"/>
        <v>CODICE LV</v>
      </c>
      <c r="G331" s="27" t="str">
        <f t="shared" si="31"/>
        <v xml:space="preserve">LAVORO: Posa. Escluso: scavo; piano di appoggio; rinfianco; riempimento.
</v>
      </c>
      <c r="H331" s="9" t="s">
        <v>36</v>
      </c>
      <c r="I331" s="9" t="s">
        <v>169</v>
      </c>
      <c r="J331" s="9" t="s">
        <v>221</v>
      </c>
      <c r="K331" s="64" t="s">
        <v>423</v>
      </c>
      <c r="L331" s="11" t="s">
        <v>81</v>
      </c>
      <c r="M331" s="11" t="s">
        <v>81</v>
      </c>
      <c r="N331" s="11" t="s">
        <v>81</v>
      </c>
      <c r="O331" s="11" t="s">
        <v>81</v>
      </c>
      <c r="P331" s="10" t="str">
        <f>IFERROR(VLOOKUP($B331,[1]Foglio1!$A$6:$D$44904,3,FALSE),"nd")</f>
        <v>nd</v>
      </c>
      <c r="Q331" s="9">
        <v>1</v>
      </c>
      <c r="R331" s="11" t="str">
        <f>IF(H331="LAVORO","nd",IF(VLOOKUP(B331,'DIMENSIONI OP'!A:E,4,FALSE)="","nd",VLOOKUP(B331,'DIMENSIONI OP'!A:E,4,FALSE)))</f>
        <v>nd</v>
      </c>
      <c r="S331" s="9" t="str">
        <f>IF(H331="LAVORO","nd",IF(VLOOKUP(B331,'PRESTAZIONI OP'!A:E,4,FALSE)="","nd",VLOOKUP(B331,'PRESTAZIONI OP'!A:E,4,FALSE)))</f>
        <v>nd</v>
      </c>
      <c r="T331" s="11" t="s">
        <v>81</v>
      </c>
      <c r="U331" s="11" t="s">
        <v>81</v>
      </c>
      <c r="V331" s="11" t="s">
        <v>419</v>
      </c>
      <c r="W331" s="11" t="s">
        <v>81</v>
      </c>
      <c r="X331" s="11" t="s">
        <v>81</v>
      </c>
      <c r="Y331" s="11" t="s">
        <v>81</v>
      </c>
      <c r="Z331" s="9" t="s">
        <v>81</v>
      </c>
      <c r="AA331" s="9" t="str">
        <f>IF(AND(L331="nd",'DIMENSIONI OP'!E332="",'PRESTAZIONI OP'!E332="",'PARAM FISICI OP'!E332="",Z331="nd"),"nd",
IF(L331="nd","",L331)
&amp;IF('DIMENSIONI OP'!E332="","",IF(L331="nd",'DIMENSIONI OP'!E332,", "&amp;'DIMENSIONI OP'!E332))
&amp;IF('PRESTAZIONI OP'!E332="","",IF(AND(L331="nd",'DIMENSIONI OP'!E332=""),'PRESTAZIONI OP'!E332,", "&amp;'PRESTAZIONI OP'!E332))
&amp;IF('PARAM FISICI OP'!E332="","",IF(AND(L331="nd",'DIMENSIONI OP'!E332="",'PRESTAZIONI OP'!E332=""),'PARAM FISICI OP'!E332,", "&amp;'PARAM FISICI OP'!E332))
&amp;IF(Z331="nd","",IF(AND(L331="nd",'DIMENSIONI OP'!E332="",'PRESTAZIONI OP'!E332="",'PARAM FISICI OP'!E332=""),Z331,", "&amp;Z331)))</f>
        <v>nd</v>
      </c>
      <c r="AB331" s="9" t="s">
        <v>81</v>
      </c>
      <c r="AC331" s="9" t="s">
        <v>81</v>
      </c>
      <c r="AD331" s="9" t="s">
        <v>81</v>
      </c>
      <c r="AE331" s="9" t="s">
        <v>81</v>
      </c>
      <c r="AF331" s="42" t="s">
        <v>81</v>
      </c>
      <c r="AG331" s="42" t="s">
        <v>81</v>
      </c>
      <c r="AH331" s="42" t="s">
        <v>81</v>
      </c>
      <c r="AI331" s="11" t="s">
        <v>81</v>
      </c>
      <c r="AJ331" s="11" t="s">
        <v>81</v>
      </c>
      <c r="AK331" s="11" t="s">
        <v>497</v>
      </c>
      <c r="AL331" s="65" t="s">
        <v>81</v>
      </c>
      <c r="AM331" s="11" t="s">
        <v>81</v>
      </c>
      <c r="AN331" s="24" t="str">
        <f>IFERROR(VLOOKUP($B331,[1]Foglio1!$A$6:$D$44904,4,FALSE),"")</f>
        <v/>
      </c>
      <c r="AO331" s="11" t="s">
        <v>81</v>
      </c>
      <c r="AP331" s="11" t="s">
        <v>81</v>
      </c>
      <c r="AQ331" s="11" t="s">
        <v>81</v>
      </c>
      <c r="AR331" s="11" t="s">
        <v>81</v>
      </c>
    </row>
    <row r="332" spans="1:44" ht="20.100000000000001" customHeight="1" x14ac:dyDescent="0.25">
      <c r="A332" s="43" t="str">
        <f t="shared" si="27"/>
        <v>O_1C.12.050.0010.f</v>
      </c>
      <c r="B332" s="14" t="str">
        <f>IF(ISBLANK(H332),"",IF(H332="LAVORO","",CLASSI!B333))</f>
        <v>1C.12.050.0010.f</v>
      </c>
      <c r="C332" s="14" t="str">
        <f>IF(ISBLANK(H332),"",IF(H332="LAVORO","",VLOOKUP($B332,CLASSI!$B$3:$C$1048576,2,FALSE)))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250 - De 274</v>
      </c>
      <c r="D332" s="27" t="str">
        <f t="shared" si="28"/>
        <v>CODICE OC</v>
      </c>
      <c r="E332"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250 mm, diametro esterno 274 mm.
LAVORO: Posa. Escluso: scavo; piano di appoggio; rinfianco; riempimento.
</v>
      </c>
      <c r="F332" s="27" t="str">
        <f t="shared" si="30"/>
        <v>CODICE OP</v>
      </c>
      <c r="G332"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250 mm, diametro esterno 274 mm.
</v>
      </c>
      <c r="H332" s="9" t="s">
        <v>35</v>
      </c>
      <c r="I332" s="9" t="s">
        <v>163</v>
      </c>
      <c r="J332" s="9" t="s">
        <v>207</v>
      </c>
      <c r="K332" s="64" t="s">
        <v>419</v>
      </c>
      <c r="L332" s="11" t="s">
        <v>81</v>
      </c>
      <c r="M332" s="11" t="s">
        <v>440</v>
      </c>
      <c r="N332" s="11" t="s">
        <v>435</v>
      </c>
      <c r="O332" s="11" t="s">
        <v>463</v>
      </c>
      <c r="P332" s="10" t="str">
        <f>IFERROR(VLOOKUP($B332,[1]Foglio1!$A$6:$D$44904,3,FALSE),"nd")</f>
        <v>m</v>
      </c>
      <c r="Q332" s="9">
        <v>1</v>
      </c>
      <c r="R332" s="11" t="str">
        <f>IF(H332="LAVORO","nd",IF(VLOOKUP(B332,'DIMENSIONI OP'!A:E,4,FALSE)="","nd",VLOOKUP(B332,'DIMENSIONI OP'!A:E,4,FALSE)))</f>
        <v>nd</v>
      </c>
      <c r="S332" s="9" t="str">
        <f>IF(H332="LAVORO","nd",IF(VLOOKUP(B332,'PRESTAZIONI OP'!A:E,4,FALSE)="","nd",VLOOKUP(B332,'PRESTAZIONI OP'!A:E,4,FALSE)))</f>
        <v>nd</v>
      </c>
      <c r="T332" s="11" t="s">
        <v>81</v>
      </c>
      <c r="U332" s="11" t="s">
        <v>449</v>
      </c>
      <c r="V332" s="11" t="s">
        <v>81</v>
      </c>
      <c r="W332" s="11" t="s">
        <v>81</v>
      </c>
      <c r="X332" s="11" t="s">
        <v>651</v>
      </c>
      <c r="Y332" s="11" t="s">
        <v>81</v>
      </c>
      <c r="Z332" s="9" t="s">
        <v>81</v>
      </c>
      <c r="AA332" s="9" t="str">
        <f>IF(AND(L332="nd",'DIMENSIONI OP'!E333="",'PRESTAZIONI OP'!E333="",'PARAM FISICI OP'!E333="",Z332="nd"),"nd",
IF(L332="nd","",L332)
&amp;IF('DIMENSIONI OP'!E333="","",IF(L332="nd",'DIMENSIONI OP'!E333,", "&amp;'DIMENSIONI OP'!E333))
&amp;IF('PRESTAZIONI OP'!E333="","",IF(AND(L332="nd",'DIMENSIONI OP'!E333=""),'PRESTAZIONI OP'!E333,", "&amp;'PRESTAZIONI OP'!E333))
&amp;IF('PARAM FISICI OP'!E333="","",IF(AND(L332="nd",'DIMENSIONI OP'!E333="",'PRESTAZIONI OP'!E333=""),'PARAM FISICI OP'!E333,", "&amp;'PARAM FISICI OP'!E333))
&amp;IF(Z332="nd","",IF(AND(L332="nd",'DIMENSIONI OP'!E333="",'PRESTAZIONI OP'!E333="",'PARAM FISICI OP'!E333=""),Z332,", "&amp;Z332)))</f>
        <v>nd</v>
      </c>
      <c r="AB332" s="9" t="s">
        <v>81</v>
      </c>
      <c r="AC332" s="9" t="s">
        <v>81</v>
      </c>
      <c r="AD332" s="9" t="s">
        <v>81</v>
      </c>
      <c r="AE332" s="9" t="s">
        <v>81</v>
      </c>
      <c r="AF332" s="42" t="s">
        <v>81</v>
      </c>
      <c r="AG332" s="42" t="s">
        <v>81</v>
      </c>
      <c r="AH332" s="42" t="s">
        <v>81</v>
      </c>
      <c r="AI332" s="11" t="s">
        <v>81</v>
      </c>
      <c r="AJ332" s="11" t="s">
        <v>81</v>
      </c>
      <c r="AK332" s="11" t="s">
        <v>81</v>
      </c>
      <c r="AL332" s="65" t="s">
        <v>81</v>
      </c>
      <c r="AM332" s="11" t="s">
        <v>81</v>
      </c>
      <c r="AN332" s="24">
        <f>IFERROR(VLOOKUP($B332,[1]Foglio1!$A$6:$D$44904,4,FALSE),"")</f>
        <v>75.08</v>
      </c>
      <c r="AO332" s="11" t="s">
        <v>81</v>
      </c>
      <c r="AP332" s="11" t="s">
        <v>81</v>
      </c>
      <c r="AQ332" s="11" t="s">
        <v>81</v>
      </c>
      <c r="AR332" s="11" t="s">
        <v>81</v>
      </c>
    </row>
    <row r="333" spans="1:44" ht="20.100000000000001" customHeight="1" x14ac:dyDescent="0.25">
      <c r="A333" s="43" t="str">
        <f t="shared" si="27"/>
        <v>L_1C.12.050.0010.f</v>
      </c>
      <c r="B333" s="14" t="str">
        <f>IF(ISBLANK(H333),"",IF(H333="LAVORO","",CLASSI!B334))</f>
        <v/>
      </c>
      <c r="C333" s="14" t="str">
        <f>IF(ISBLANK(H333),"",IF(H333="LAVORO","",VLOOKUP($B333,CLASSI!$B$3:$C$1048576,2,FALSE)))</f>
        <v/>
      </c>
      <c r="D333" s="27" t="str">
        <f t="shared" si="28"/>
        <v/>
      </c>
      <c r="E333" s="27" t="str">
        <f t="shared" si="29"/>
        <v/>
      </c>
      <c r="F333" s="27" t="str">
        <f t="shared" si="30"/>
        <v>CODICE LV</v>
      </c>
      <c r="G333" s="27" t="str">
        <f t="shared" si="31"/>
        <v xml:space="preserve">LAVORO: Posa. Escluso: scavo; piano di appoggio; rinfianco; riempimento.
</v>
      </c>
      <c r="H333" s="9" t="s">
        <v>36</v>
      </c>
      <c r="I333" s="9" t="s">
        <v>169</v>
      </c>
      <c r="J333" s="9" t="s">
        <v>221</v>
      </c>
      <c r="K333" s="64" t="s">
        <v>423</v>
      </c>
      <c r="L333" s="11" t="s">
        <v>81</v>
      </c>
      <c r="M333" s="11" t="s">
        <v>81</v>
      </c>
      <c r="N333" s="11" t="s">
        <v>81</v>
      </c>
      <c r="O333" s="11" t="s">
        <v>81</v>
      </c>
      <c r="P333" s="10" t="str">
        <f>IFERROR(VLOOKUP($B333,[1]Foglio1!$A$6:$D$44904,3,FALSE),"nd")</f>
        <v>nd</v>
      </c>
      <c r="Q333" s="9">
        <v>1</v>
      </c>
      <c r="R333" s="11" t="str">
        <f>IF(H333="LAVORO","nd",IF(VLOOKUP(B333,'DIMENSIONI OP'!A:E,4,FALSE)="","nd",VLOOKUP(B333,'DIMENSIONI OP'!A:E,4,FALSE)))</f>
        <v>nd</v>
      </c>
      <c r="S333" s="9" t="str">
        <f>IF(H333="LAVORO","nd",IF(VLOOKUP(B333,'PRESTAZIONI OP'!A:E,4,FALSE)="","nd",VLOOKUP(B333,'PRESTAZIONI OP'!A:E,4,FALSE)))</f>
        <v>nd</v>
      </c>
      <c r="T333" s="11" t="s">
        <v>81</v>
      </c>
      <c r="U333" s="11" t="s">
        <v>81</v>
      </c>
      <c r="V333" s="11" t="s">
        <v>419</v>
      </c>
      <c r="W333" s="11" t="s">
        <v>81</v>
      </c>
      <c r="X333" s="11" t="s">
        <v>81</v>
      </c>
      <c r="Y333" s="11" t="s">
        <v>81</v>
      </c>
      <c r="Z333" s="9" t="s">
        <v>81</v>
      </c>
      <c r="AA333" s="9" t="str">
        <f>IF(AND(L333="nd",'DIMENSIONI OP'!E334="",'PRESTAZIONI OP'!E334="",'PARAM FISICI OP'!E334="",Z333="nd"),"nd",
IF(L333="nd","",L333)
&amp;IF('DIMENSIONI OP'!E334="","",IF(L333="nd",'DIMENSIONI OP'!E334,", "&amp;'DIMENSIONI OP'!E334))
&amp;IF('PRESTAZIONI OP'!E334="","",IF(AND(L333="nd",'DIMENSIONI OP'!E334=""),'PRESTAZIONI OP'!E334,", "&amp;'PRESTAZIONI OP'!E334))
&amp;IF('PARAM FISICI OP'!E334="","",IF(AND(L333="nd",'DIMENSIONI OP'!E334="",'PRESTAZIONI OP'!E334=""),'PARAM FISICI OP'!E334,", "&amp;'PARAM FISICI OP'!E334))
&amp;IF(Z333="nd","",IF(AND(L333="nd",'DIMENSIONI OP'!E334="",'PRESTAZIONI OP'!E334="",'PARAM FISICI OP'!E334=""),Z333,", "&amp;Z333)))</f>
        <v>nd</v>
      </c>
      <c r="AB333" s="9" t="s">
        <v>81</v>
      </c>
      <c r="AC333" s="9" t="s">
        <v>81</v>
      </c>
      <c r="AD333" s="9" t="s">
        <v>81</v>
      </c>
      <c r="AE333" s="9" t="s">
        <v>81</v>
      </c>
      <c r="AF333" s="42" t="s">
        <v>81</v>
      </c>
      <c r="AG333" s="42" t="s">
        <v>81</v>
      </c>
      <c r="AH333" s="42" t="s">
        <v>81</v>
      </c>
      <c r="AI333" s="11" t="s">
        <v>81</v>
      </c>
      <c r="AJ333" s="11" t="s">
        <v>81</v>
      </c>
      <c r="AK333" s="11" t="s">
        <v>497</v>
      </c>
      <c r="AL333" s="65" t="s">
        <v>81</v>
      </c>
      <c r="AM333" s="11" t="s">
        <v>81</v>
      </c>
      <c r="AN333" s="24" t="str">
        <f>IFERROR(VLOOKUP($B333,[1]Foglio1!$A$6:$D$44904,4,FALSE),"")</f>
        <v/>
      </c>
      <c r="AO333" s="11" t="s">
        <v>81</v>
      </c>
      <c r="AP333" s="11" t="s">
        <v>81</v>
      </c>
      <c r="AQ333" s="11" t="s">
        <v>81</v>
      </c>
      <c r="AR333" s="11" t="s">
        <v>81</v>
      </c>
    </row>
    <row r="334" spans="1:44" ht="20.100000000000001" customHeight="1" x14ac:dyDescent="0.25">
      <c r="A334" s="43" t="str">
        <f t="shared" si="27"/>
        <v>O_1C.12.050.0010.g</v>
      </c>
      <c r="B334" s="14" t="str">
        <f>IF(ISBLANK(H334),"",IF(H334="LAVORO","",CLASSI!B335))</f>
        <v>1C.12.050.0010.g</v>
      </c>
      <c r="C334" s="14" t="str">
        <f>IF(ISBLANK(H334),"",IF(H334="LAVORO","",VLOOKUP($B334,CLASSI!$B$3:$C$1048576,2,FALSE)))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300 - De 326</v>
      </c>
      <c r="D334" s="27" t="str">
        <f t="shared" si="28"/>
        <v>CODICE OC</v>
      </c>
      <c r="E334"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300 mm, diametro esterno 326 mm.
LAVORO: Posa. Escluso: scavo; piano di appoggio; rinfianco; riempimento.
</v>
      </c>
      <c r="F334" s="27" t="str">
        <f t="shared" si="30"/>
        <v>CODICE OP</v>
      </c>
      <c r="G334"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300 mm, diametro esterno 326 mm.
</v>
      </c>
      <c r="H334" s="9" t="s">
        <v>35</v>
      </c>
      <c r="I334" s="9" t="s">
        <v>163</v>
      </c>
      <c r="J334" s="9" t="s">
        <v>207</v>
      </c>
      <c r="K334" s="64" t="s">
        <v>419</v>
      </c>
      <c r="L334" s="11" t="s">
        <v>81</v>
      </c>
      <c r="M334" s="11" t="s">
        <v>440</v>
      </c>
      <c r="N334" s="11" t="s">
        <v>435</v>
      </c>
      <c r="O334" s="11" t="s">
        <v>463</v>
      </c>
      <c r="P334" s="10" t="str">
        <f>IFERROR(VLOOKUP($B334,[1]Foglio1!$A$6:$D$44904,3,FALSE),"nd")</f>
        <v>m</v>
      </c>
      <c r="Q334" s="9">
        <v>1</v>
      </c>
      <c r="R334" s="11" t="str">
        <f>IF(H334="LAVORO","nd",IF(VLOOKUP(B334,'DIMENSIONI OP'!A:E,4,FALSE)="","nd",VLOOKUP(B334,'DIMENSIONI OP'!A:E,4,FALSE)))</f>
        <v>nd</v>
      </c>
      <c r="S334" s="9" t="str">
        <f>IF(H334="LAVORO","nd",IF(VLOOKUP(B334,'PRESTAZIONI OP'!A:E,4,FALSE)="","nd",VLOOKUP(B334,'PRESTAZIONI OP'!A:E,4,FALSE)))</f>
        <v>nd</v>
      </c>
      <c r="T334" s="11" t="s">
        <v>81</v>
      </c>
      <c r="U334" s="11" t="s">
        <v>449</v>
      </c>
      <c r="V334" s="11" t="s">
        <v>81</v>
      </c>
      <c r="W334" s="11" t="s">
        <v>81</v>
      </c>
      <c r="X334" s="11" t="s">
        <v>652</v>
      </c>
      <c r="Y334" s="11" t="s">
        <v>81</v>
      </c>
      <c r="Z334" s="9" t="s">
        <v>81</v>
      </c>
      <c r="AA334" s="9" t="str">
        <f>IF(AND(L334="nd",'DIMENSIONI OP'!E335="",'PRESTAZIONI OP'!E335="",'PARAM FISICI OP'!E335="",Z334="nd"),"nd",
IF(L334="nd","",L334)
&amp;IF('DIMENSIONI OP'!E335="","",IF(L334="nd",'DIMENSIONI OP'!E335,", "&amp;'DIMENSIONI OP'!E335))
&amp;IF('PRESTAZIONI OP'!E335="","",IF(AND(L334="nd",'DIMENSIONI OP'!E335=""),'PRESTAZIONI OP'!E335,", "&amp;'PRESTAZIONI OP'!E335))
&amp;IF('PARAM FISICI OP'!E335="","",IF(AND(L334="nd",'DIMENSIONI OP'!E335="",'PRESTAZIONI OP'!E335=""),'PARAM FISICI OP'!E335,", "&amp;'PARAM FISICI OP'!E335))
&amp;IF(Z334="nd","",IF(AND(L334="nd",'DIMENSIONI OP'!E335="",'PRESTAZIONI OP'!E335="",'PARAM FISICI OP'!E335=""),Z334,", "&amp;Z334)))</f>
        <v>nd</v>
      </c>
      <c r="AB334" s="9" t="s">
        <v>81</v>
      </c>
      <c r="AC334" s="9" t="s">
        <v>81</v>
      </c>
      <c r="AD334" s="9" t="s">
        <v>81</v>
      </c>
      <c r="AE334" s="9" t="s">
        <v>81</v>
      </c>
      <c r="AF334" s="42" t="s">
        <v>81</v>
      </c>
      <c r="AG334" s="42" t="s">
        <v>81</v>
      </c>
      <c r="AH334" s="42" t="s">
        <v>81</v>
      </c>
      <c r="AI334" s="11" t="s">
        <v>81</v>
      </c>
      <c r="AJ334" s="11" t="s">
        <v>81</v>
      </c>
      <c r="AK334" s="11" t="s">
        <v>81</v>
      </c>
      <c r="AL334" s="65" t="s">
        <v>81</v>
      </c>
      <c r="AM334" s="11" t="s">
        <v>81</v>
      </c>
      <c r="AN334" s="24">
        <f>IFERROR(VLOOKUP($B334,[1]Foglio1!$A$6:$D$44904,4,FALSE),"")</f>
        <v>92.88</v>
      </c>
      <c r="AO334" s="11" t="s">
        <v>81</v>
      </c>
      <c r="AP334" s="11" t="s">
        <v>81</v>
      </c>
      <c r="AQ334" s="11" t="s">
        <v>81</v>
      </c>
      <c r="AR334" s="11" t="s">
        <v>81</v>
      </c>
    </row>
    <row r="335" spans="1:44" ht="20.100000000000001" customHeight="1" x14ac:dyDescent="0.25">
      <c r="A335" s="43" t="str">
        <f t="shared" si="27"/>
        <v>L_1C.12.050.0010.g</v>
      </c>
      <c r="B335" s="14" t="str">
        <f>IF(ISBLANK(H335),"",IF(H335="LAVORO","",CLASSI!B336))</f>
        <v/>
      </c>
      <c r="C335" s="14" t="str">
        <f>IF(ISBLANK(H335),"",IF(H335="LAVORO","",VLOOKUP($B335,CLASSI!$B$3:$C$1048576,2,FALSE)))</f>
        <v/>
      </c>
      <c r="D335" s="27" t="str">
        <f t="shared" si="28"/>
        <v/>
      </c>
      <c r="E335" s="27" t="str">
        <f t="shared" si="29"/>
        <v/>
      </c>
      <c r="F335" s="27" t="str">
        <f t="shared" si="30"/>
        <v>CODICE LV</v>
      </c>
      <c r="G335" s="27" t="str">
        <f t="shared" si="31"/>
        <v xml:space="preserve">LAVORO: Posa. Escluso: scavo; piano di appoggio; rinfianco; riempimento.
</v>
      </c>
      <c r="H335" s="9" t="s">
        <v>36</v>
      </c>
      <c r="I335" s="9" t="s">
        <v>169</v>
      </c>
      <c r="J335" s="9" t="s">
        <v>221</v>
      </c>
      <c r="K335" s="64" t="s">
        <v>423</v>
      </c>
      <c r="L335" s="11" t="s">
        <v>81</v>
      </c>
      <c r="M335" s="11" t="s">
        <v>81</v>
      </c>
      <c r="N335" s="11" t="s">
        <v>81</v>
      </c>
      <c r="O335" s="11" t="s">
        <v>81</v>
      </c>
      <c r="P335" s="10" t="str">
        <f>IFERROR(VLOOKUP($B335,[1]Foglio1!$A$6:$D$44904,3,FALSE),"nd")</f>
        <v>nd</v>
      </c>
      <c r="Q335" s="9">
        <v>1</v>
      </c>
      <c r="R335" s="11" t="str">
        <f>IF(H335="LAVORO","nd",IF(VLOOKUP(B335,'DIMENSIONI OP'!A:E,4,FALSE)="","nd",VLOOKUP(B335,'DIMENSIONI OP'!A:E,4,FALSE)))</f>
        <v>nd</v>
      </c>
      <c r="S335" s="9" t="str">
        <f>IF(H335="LAVORO","nd",IF(VLOOKUP(B335,'PRESTAZIONI OP'!A:E,4,FALSE)="","nd",VLOOKUP(B335,'PRESTAZIONI OP'!A:E,4,FALSE)))</f>
        <v>nd</v>
      </c>
      <c r="T335" s="11" t="s">
        <v>81</v>
      </c>
      <c r="U335" s="11" t="s">
        <v>81</v>
      </c>
      <c r="V335" s="11" t="s">
        <v>419</v>
      </c>
      <c r="W335" s="11" t="s">
        <v>81</v>
      </c>
      <c r="X335" s="11" t="s">
        <v>81</v>
      </c>
      <c r="Y335" s="11" t="s">
        <v>81</v>
      </c>
      <c r="Z335" s="9" t="s">
        <v>81</v>
      </c>
      <c r="AA335" s="9" t="str">
        <f>IF(AND(L335="nd",'DIMENSIONI OP'!E336="",'PRESTAZIONI OP'!E336="",'PARAM FISICI OP'!E336="",Z335="nd"),"nd",
IF(L335="nd","",L335)
&amp;IF('DIMENSIONI OP'!E336="","",IF(L335="nd",'DIMENSIONI OP'!E336,", "&amp;'DIMENSIONI OP'!E336))
&amp;IF('PRESTAZIONI OP'!E336="","",IF(AND(L335="nd",'DIMENSIONI OP'!E336=""),'PRESTAZIONI OP'!E336,", "&amp;'PRESTAZIONI OP'!E336))
&amp;IF('PARAM FISICI OP'!E336="","",IF(AND(L335="nd",'DIMENSIONI OP'!E336="",'PRESTAZIONI OP'!E336=""),'PARAM FISICI OP'!E336,", "&amp;'PARAM FISICI OP'!E336))
&amp;IF(Z335="nd","",IF(AND(L335="nd",'DIMENSIONI OP'!E336="",'PRESTAZIONI OP'!E336="",'PARAM FISICI OP'!E336=""),Z335,", "&amp;Z335)))</f>
        <v>nd</v>
      </c>
      <c r="AB335" s="9" t="s">
        <v>81</v>
      </c>
      <c r="AC335" s="9" t="s">
        <v>81</v>
      </c>
      <c r="AD335" s="9" t="s">
        <v>81</v>
      </c>
      <c r="AE335" s="9" t="s">
        <v>81</v>
      </c>
      <c r="AF335" s="42" t="s">
        <v>81</v>
      </c>
      <c r="AG335" s="42" t="s">
        <v>81</v>
      </c>
      <c r="AH335" s="42" t="s">
        <v>81</v>
      </c>
      <c r="AI335" s="11" t="s">
        <v>81</v>
      </c>
      <c r="AJ335" s="11" t="s">
        <v>81</v>
      </c>
      <c r="AK335" s="11" t="s">
        <v>497</v>
      </c>
      <c r="AL335" s="65" t="s">
        <v>81</v>
      </c>
      <c r="AM335" s="11" t="s">
        <v>81</v>
      </c>
      <c r="AN335" s="24" t="str">
        <f>IFERROR(VLOOKUP($B335,[1]Foglio1!$A$6:$D$44904,4,FALSE),"")</f>
        <v/>
      </c>
      <c r="AO335" s="11" t="s">
        <v>81</v>
      </c>
      <c r="AP335" s="11" t="s">
        <v>81</v>
      </c>
      <c r="AQ335" s="11" t="s">
        <v>81</v>
      </c>
      <c r="AR335" s="11" t="s">
        <v>81</v>
      </c>
    </row>
    <row r="336" spans="1:44" ht="20.100000000000001" customHeight="1" x14ac:dyDescent="0.25">
      <c r="A336" s="43" t="str">
        <f t="shared" si="27"/>
        <v>O_1C.12.050.0010.h</v>
      </c>
      <c r="B336" s="14" t="str">
        <f>IF(ISBLANK(H336),"",IF(H336="LAVORO","",CLASSI!B337))</f>
        <v>1C.12.050.0010.h</v>
      </c>
      <c r="C336" s="14" t="str">
        <f>IF(ISBLANK(H336),"",IF(H336="LAVORO","",VLOOKUP($B336,CLASSI!$B$3:$C$1048576,2,FALSE)))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350</v>
      </c>
      <c r="D336" s="27" t="str">
        <f t="shared" si="28"/>
        <v>CODICE OC</v>
      </c>
      <c r="E336"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350 mm.
LAVORO: Posa. Escluso: scavo; piano di appoggio; rinfianco; riempimento.
</v>
      </c>
      <c r="F336" s="27" t="str">
        <f t="shared" si="30"/>
        <v>CODICE OP</v>
      </c>
      <c r="G336"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350 mm.
</v>
      </c>
      <c r="H336" s="9" t="s">
        <v>35</v>
      </c>
      <c r="I336" s="9" t="s">
        <v>163</v>
      </c>
      <c r="J336" s="9" t="s">
        <v>207</v>
      </c>
      <c r="K336" s="64" t="s">
        <v>419</v>
      </c>
      <c r="L336" s="11" t="s">
        <v>81</v>
      </c>
      <c r="M336" s="11" t="s">
        <v>440</v>
      </c>
      <c r="N336" s="11" t="s">
        <v>435</v>
      </c>
      <c r="O336" s="11" t="s">
        <v>463</v>
      </c>
      <c r="P336" s="10" t="str">
        <f>IFERROR(VLOOKUP($B336,[1]Foglio1!$A$6:$D$44904,3,FALSE),"nd")</f>
        <v>m</v>
      </c>
      <c r="Q336" s="9">
        <v>1</v>
      </c>
      <c r="R336" s="11" t="str">
        <f>IF(H336="LAVORO","nd",IF(VLOOKUP(B336,'DIMENSIONI OP'!A:E,4,FALSE)="","nd",VLOOKUP(B336,'DIMENSIONI OP'!A:E,4,FALSE)))</f>
        <v>nd</v>
      </c>
      <c r="S336" s="9" t="str">
        <f>IF(H336="LAVORO","nd",IF(VLOOKUP(B336,'PRESTAZIONI OP'!A:E,4,FALSE)="","nd",VLOOKUP(B336,'PRESTAZIONI OP'!A:E,4,FALSE)))</f>
        <v>nd</v>
      </c>
      <c r="T336" s="11" t="s">
        <v>81</v>
      </c>
      <c r="U336" s="11" t="s">
        <v>449</v>
      </c>
      <c r="V336" s="11" t="s">
        <v>81</v>
      </c>
      <c r="W336" s="11" t="s">
        <v>81</v>
      </c>
      <c r="X336" s="11" t="s">
        <v>653</v>
      </c>
      <c r="Y336" s="11" t="s">
        <v>81</v>
      </c>
      <c r="Z336" s="9" t="s">
        <v>81</v>
      </c>
      <c r="AA336" s="9" t="str">
        <f>IF(AND(L336="nd",'DIMENSIONI OP'!E337="",'PRESTAZIONI OP'!E337="",'PARAM FISICI OP'!E337="",Z336="nd"),"nd",
IF(L336="nd","",L336)
&amp;IF('DIMENSIONI OP'!E337="","",IF(L336="nd",'DIMENSIONI OP'!E337,", "&amp;'DIMENSIONI OP'!E337))
&amp;IF('PRESTAZIONI OP'!E337="","",IF(AND(L336="nd",'DIMENSIONI OP'!E337=""),'PRESTAZIONI OP'!E337,", "&amp;'PRESTAZIONI OP'!E337))
&amp;IF('PARAM FISICI OP'!E337="","",IF(AND(L336="nd",'DIMENSIONI OP'!E337="",'PRESTAZIONI OP'!E337=""),'PARAM FISICI OP'!E337,", "&amp;'PARAM FISICI OP'!E337))
&amp;IF(Z336="nd","",IF(AND(L336="nd",'DIMENSIONI OP'!E337="",'PRESTAZIONI OP'!E337="",'PARAM FISICI OP'!E337=""),Z336,", "&amp;Z336)))</f>
        <v>nd</v>
      </c>
      <c r="AB336" s="9" t="s">
        <v>81</v>
      </c>
      <c r="AC336" s="9" t="s">
        <v>81</v>
      </c>
      <c r="AD336" s="9" t="s">
        <v>81</v>
      </c>
      <c r="AE336" s="9" t="s">
        <v>81</v>
      </c>
      <c r="AF336" s="42" t="s">
        <v>81</v>
      </c>
      <c r="AG336" s="42" t="s">
        <v>81</v>
      </c>
      <c r="AH336" s="42" t="s">
        <v>81</v>
      </c>
      <c r="AI336" s="11" t="s">
        <v>81</v>
      </c>
      <c r="AJ336" s="11" t="s">
        <v>81</v>
      </c>
      <c r="AK336" s="11" t="s">
        <v>81</v>
      </c>
      <c r="AL336" s="65" t="s">
        <v>81</v>
      </c>
      <c r="AM336" s="11" t="s">
        <v>81</v>
      </c>
      <c r="AN336" s="24">
        <f>IFERROR(VLOOKUP($B336,[1]Foglio1!$A$6:$D$44904,4,FALSE),"")</f>
        <v>114.7</v>
      </c>
      <c r="AO336" s="11" t="s">
        <v>81</v>
      </c>
      <c r="AP336" s="11" t="s">
        <v>81</v>
      </c>
      <c r="AQ336" s="11" t="s">
        <v>81</v>
      </c>
      <c r="AR336" s="11" t="s">
        <v>81</v>
      </c>
    </row>
    <row r="337" spans="1:44" ht="20.100000000000001" customHeight="1" x14ac:dyDescent="0.25">
      <c r="A337" s="43" t="str">
        <f t="shared" si="27"/>
        <v>L_1C.12.050.0010.h</v>
      </c>
      <c r="B337" s="14" t="str">
        <f>IF(ISBLANK(H337),"",IF(H337="LAVORO","",CLASSI!B338))</f>
        <v/>
      </c>
      <c r="C337" s="14" t="str">
        <f>IF(ISBLANK(H337),"",IF(H337="LAVORO","",VLOOKUP($B337,CLASSI!$B$3:$C$1048576,2,FALSE)))</f>
        <v/>
      </c>
      <c r="D337" s="27" t="str">
        <f t="shared" si="28"/>
        <v/>
      </c>
      <c r="E337" s="27" t="str">
        <f t="shared" si="29"/>
        <v/>
      </c>
      <c r="F337" s="27" t="str">
        <f t="shared" si="30"/>
        <v>CODICE LV</v>
      </c>
      <c r="G337" s="27" t="str">
        <f t="shared" si="31"/>
        <v xml:space="preserve">LAVORO: Posa. Escluso: scavo; piano di appoggio; rinfianco; riempimento.
</v>
      </c>
      <c r="H337" s="9" t="s">
        <v>36</v>
      </c>
      <c r="I337" s="9" t="s">
        <v>169</v>
      </c>
      <c r="J337" s="9" t="s">
        <v>221</v>
      </c>
      <c r="K337" s="64" t="s">
        <v>423</v>
      </c>
      <c r="L337" s="11" t="s">
        <v>81</v>
      </c>
      <c r="M337" s="11" t="s">
        <v>81</v>
      </c>
      <c r="N337" s="11" t="s">
        <v>81</v>
      </c>
      <c r="O337" s="11" t="s">
        <v>81</v>
      </c>
      <c r="P337" s="10" t="str">
        <f>IFERROR(VLOOKUP($B337,[1]Foglio1!$A$6:$D$44904,3,FALSE),"nd")</f>
        <v>nd</v>
      </c>
      <c r="Q337" s="9">
        <v>1</v>
      </c>
      <c r="R337" s="11" t="str">
        <f>IF(H337="LAVORO","nd",IF(VLOOKUP(B337,'DIMENSIONI OP'!A:E,4,FALSE)="","nd",VLOOKUP(B337,'DIMENSIONI OP'!A:E,4,FALSE)))</f>
        <v>nd</v>
      </c>
      <c r="S337" s="9" t="str">
        <f>IF(H337="LAVORO","nd",IF(VLOOKUP(B337,'PRESTAZIONI OP'!A:E,4,FALSE)="","nd",VLOOKUP(B337,'PRESTAZIONI OP'!A:E,4,FALSE)))</f>
        <v>nd</v>
      </c>
      <c r="T337" s="11" t="s">
        <v>81</v>
      </c>
      <c r="U337" s="11" t="s">
        <v>81</v>
      </c>
      <c r="V337" s="11" t="s">
        <v>419</v>
      </c>
      <c r="W337" s="11" t="s">
        <v>81</v>
      </c>
      <c r="X337" s="11" t="s">
        <v>81</v>
      </c>
      <c r="Y337" s="11" t="s">
        <v>81</v>
      </c>
      <c r="Z337" s="9" t="s">
        <v>81</v>
      </c>
      <c r="AA337" s="9" t="str">
        <f>IF(AND(L337="nd",'DIMENSIONI OP'!E338="",'PRESTAZIONI OP'!E338="",'PARAM FISICI OP'!E338="",Z337="nd"),"nd",
IF(L337="nd","",L337)
&amp;IF('DIMENSIONI OP'!E338="","",IF(L337="nd",'DIMENSIONI OP'!E338,", "&amp;'DIMENSIONI OP'!E338))
&amp;IF('PRESTAZIONI OP'!E338="","",IF(AND(L337="nd",'DIMENSIONI OP'!E338=""),'PRESTAZIONI OP'!E338,", "&amp;'PRESTAZIONI OP'!E338))
&amp;IF('PARAM FISICI OP'!E338="","",IF(AND(L337="nd",'DIMENSIONI OP'!E338="",'PRESTAZIONI OP'!E338=""),'PARAM FISICI OP'!E338,", "&amp;'PARAM FISICI OP'!E338))
&amp;IF(Z337="nd","",IF(AND(L337="nd",'DIMENSIONI OP'!E338="",'PRESTAZIONI OP'!E338="",'PARAM FISICI OP'!E338=""),Z337,", "&amp;Z337)))</f>
        <v>nd</v>
      </c>
      <c r="AB337" s="9" t="s">
        <v>81</v>
      </c>
      <c r="AC337" s="9" t="s">
        <v>81</v>
      </c>
      <c r="AD337" s="9" t="s">
        <v>81</v>
      </c>
      <c r="AE337" s="9" t="s">
        <v>81</v>
      </c>
      <c r="AF337" s="42" t="s">
        <v>81</v>
      </c>
      <c r="AG337" s="42" t="s">
        <v>81</v>
      </c>
      <c r="AH337" s="42" t="s">
        <v>81</v>
      </c>
      <c r="AI337" s="11" t="s">
        <v>81</v>
      </c>
      <c r="AJ337" s="11" t="s">
        <v>81</v>
      </c>
      <c r="AK337" s="11" t="s">
        <v>497</v>
      </c>
      <c r="AL337" s="65" t="s">
        <v>81</v>
      </c>
      <c r="AM337" s="11" t="s">
        <v>81</v>
      </c>
      <c r="AN337" s="24" t="str">
        <f>IFERROR(VLOOKUP($B337,[1]Foglio1!$A$6:$D$44904,4,FALSE),"")</f>
        <v/>
      </c>
      <c r="AO337" s="11" t="s">
        <v>81</v>
      </c>
      <c r="AP337" s="11" t="s">
        <v>81</v>
      </c>
      <c r="AQ337" s="11" t="s">
        <v>81</v>
      </c>
      <c r="AR337" s="11" t="s">
        <v>81</v>
      </c>
    </row>
    <row r="338" spans="1:44" ht="20.100000000000001" customHeight="1" x14ac:dyDescent="0.25">
      <c r="A338" s="43" t="str">
        <f t="shared" si="27"/>
        <v>O_1C.12.050.0010.i</v>
      </c>
      <c r="B338" s="14" t="str">
        <f>IF(ISBLANK(H338),"",IF(H338="LAVORO","",CLASSI!B339))</f>
        <v>1C.12.050.0010.i</v>
      </c>
      <c r="C338" s="14" t="str">
        <f>IF(ISBLANK(H338),"",IF(H338="LAVORO","",VLOOKUP($B338,CLASSI!$B$3:$C$1048576,2,FALSE)))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400</v>
      </c>
      <c r="D338" s="27" t="str">
        <f t="shared" si="28"/>
        <v>CODICE OC</v>
      </c>
      <c r="E338"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400 mm.
LAVORO: Posa. Escluso: scavo; piano di appoggio; rinfianco; riempimento.
</v>
      </c>
      <c r="F338" s="27" t="str">
        <f t="shared" si="30"/>
        <v>CODICE OP</v>
      </c>
      <c r="G338"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400 mm.
</v>
      </c>
      <c r="H338" s="9" t="s">
        <v>35</v>
      </c>
      <c r="I338" s="9" t="s">
        <v>163</v>
      </c>
      <c r="J338" s="9" t="s">
        <v>207</v>
      </c>
      <c r="K338" s="64" t="s">
        <v>419</v>
      </c>
      <c r="L338" s="11" t="s">
        <v>81</v>
      </c>
      <c r="M338" s="11" t="s">
        <v>440</v>
      </c>
      <c r="N338" s="11" t="s">
        <v>435</v>
      </c>
      <c r="O338" s="11" t="s">
        <v>463</v>
      </c>
      <c r="P338" s="10" t="str">
        <f>IFERROR(VLOOKUP($B338,[1]Foglio1!$A$6:$D$44904,3,FALSE),"nd")</f>
        <v>m</v>
      </c>
      <c r="Q338" s="9">
        <v>1</v>
      </c>
      <c r="R338" s="11" t="str">
        <f>IF(H338="LAVORO","nd",IF(VLOOKUP(B338,'DIMENSIONI OP'!A:E,4,FALSE)="","nd",VLOOKUP(B338,'DIMENSIONI OP'!A:E,4,FALSE)))</f>
        <v>nd</v>
      </c>
      <c r="S338" s="9" t="str">
        <f>IF(H338="LAVORO","nd",IF(VLOOKUP(B338,'PRESTAZIONI OP'!A:E,4,FALSE)="","nd",VLOOKUP(B338,'PRESTAZIONI OP'!A:E,4,FALSE)))</f>
        <v>nd</v>
      </c>
      <c r="T338" s="11" t="s">
        <v>81</v>
      </c>
      <c r="U338" s="11" t="s">
        <v>449</v>
      </c>
      <c r="V338" s="11" t="s">
        <v>81</v>
      </c>
      <c r="W338" s="11" t="s">
        <v>81</v>
      </c>
      <c r="X338" s="11" t="s">
        <v>654</v>
      </c>
      <c r="Y338" s="11" t="s">
        <v>81</v>
      </c>
      <c r="Z338" s="9" t="s">
        <v>81</v>
      </c>
      <c r="AA338" s="9" t="str">
        <f>IF(AND(L338="nd",'DIMENSIONI OP'!E339="",'PRESTAZIONI OP'!E339="",'PARAM FISICI OP'!E339="",Z338="nd"),"nd",
IF(L338="nd","",L338)
&amp;IF('DIMENSIONI OP'!E339="","",IF(L338="nd",'DIMENSIONI OP'!E339,", "&amp;'DIMENSIONI OP'!E339))
&amp;IF('PRESTAZIONI OP'!E339="","",IF(AND(L338="nd",'DIMENSIONI OP'!E339=""),'PRESTAZIONI OP'!E339,", "&amp;'PRESTAZIONI OP'!E339))
&amp;IF('PARAM FISICI OP'!E339="","",IF(AND(L338="nd",'DIMENSIONI OP'!E339="",'PRESTAZIONI OP'!E339=""),'PARAM FISICI OP'!E339,", "&amp;'PARAM FISICI OP'!E339))
&amp;IF(Z338="nd","",IF(AND(L338="nd",'DIMENSIONI OP'!E339="",'PRESTAZIONI OP'!E339="",'PARAM FISICI OP'!E339=""),Z338,", "&amp;Z338)))</f>
        <v>nd</v>
      </c>
      <c r="AB338" s="9" t="s">
        <v>81</v>
      </c>
      <c r="AC338" s="9" t="s">
        <v>81</v>
      </c>
      <c r="AD338" s="9" t="s">
        <v>81</v>
      </c>
      <c r="AE338" s="9" t="s">
        <v>81</v>
      </c>
      <c r="AF338" s="42" t="s">
        <v>81</v>
      </c>
      <c r="AG338" s="42" t="s">
        <v>81</v>
      </c>
      <c r="AH338" s="42" t="s">
        <v>81</v>
      </c>
      <c r="AI338" s="11" t="s">
        <v>81</v>
      </c>
      <c r="AJ338" s="11" t="s">
        <v>81</v>
      </c>
      <c r="AK338" s="11" t="s">
        <v>81</v>
      </c>
      <c r="AL338" s="65" t="s">
        <v>81</v>
      </c>
      <c r="AM338" s="11" t="s">
        <v>81</v>
      </c>
      <c r="AN338" s="24">
        <f>IFERROR(VLOOKUP($B338,[1]Foglio1!$A$6:$D$44904,4,FALSE),"")</f>
        <v>139.96</v>
      </c>
      <c r="AO338" s="11" t="s">
        <v>81</v>
      </c>
      <c r="AP338" s="11" t="s">
        <v>81</v>
      </c>
      <c r="AQ338" s="11" t="s">
        <v>81</v>
      </c>
      <c r="AR338" s="11" t="s">
        <v>81</v>
      </c>
    </row>
    <row r="339" spans="1:44" ht="20.100000000000001" customHeight="1" x14ac:dyDescent="0.25">
      <c r="A339" s="43" t="str">
        <f t="shared" si="27"/>
        <v>L_1C.12.050.0010.i</v>
      </c>
      <c r="B339" s="14" t="str">
        <f>IF(ISBLANK(H339),"",IF(H339="LAVORO","",CLASSI!B340))</f>
        <v/>
      </c>
      <c r="C339" s="14" t="str">
        <f>IF(ISBLANK(H339),"",IF(H339="LAVORO","",VLOOKUP($B339,CLASSI!$B$3:$C$1048576,2,FALSE)))</f>
        <v/>
      </c>
      <c r="D339" s="27" t="str">
        <f t="shared" si="28"/>
        <v/>
      </c>
      <c r="E339" s="27" t="str">
        <f t="shared" si="29"/>
        <v/>
      </c>
      <c r="F339" s="27" t="str">
        <f t="shared" si="30"/>
        <v>CODICE LV</v>
      </c>
      <c r="G339" s="27" t="str">
        <f t="shared" si="31"/>
        <v xml:space="preserve">LAVORO: Posa. Escluso: scavo; piano di appoggio; rinfianco; riempimento.
</v>
      </c>
      <c r="H339" s="9" t="s">
        <v>36</v>
      </c>
      <c r="I339" s="9" t="s">
        <v>169</v>
      </c>
      <c r="J339" s="9" t="s">
        <v>221</v>
      </c>
      <c r="K339" s="64" t="s">
        <v>423</v>
      </c>
      <c r="L339" s="11" t="s">
        <v>81</v>
      </c>
      <c r="M339" s="11" t="s">
        <v>81</v>
      </c>
      <c r="N339" s="11" t="s">
        <v>81</v>
      </c>
      <c r="O339" s="11" t="s">
        <v>81</v>
      </c>
      <c r="P339" s="10" t="str">
        <f>IFERROR(VLOOKUP($B339,[1]Foglio1!$A$6:$D$44904,3,FALSE),"nd")</f>
        <v>nd</v>
      </c>
      <c r="Q339" s="9">
        <v>1</v>
      </c>
      <c r="R339" s="11" t="str">
        <f>IF(H339="LAVORO","nd",IF(VLOOKUP(B339,'DIMENSIONI OP'!A:E,4,FALSE)="","nd",VLOOKUP(B339,'DIMENSIONI OP'!A:E,4,FALSE)))</f>
        <v>nd</v>
      </c>
      <c r="S339" s="9" t="str">
        <f>IF(H339="LAVORO","nd",IF(VLOOKUP(B339,'PRESTAZIONI OP'!A:E,4,FALSE)="","nd",VLOOKUP(B339,'PRESTAZIONI OP'!A:E,4,FALSE)))</f>
        <v>nd</v>
      </c>
      <c r="T339" s="11" t="s">
        <v>81</v>
      </c>
      <c r="U339" s="11" t="s">
        <v>81</v>
      </c>
      <c r="V339" s="11" t="s">
        <v>419</v>
      </c>
      <c r="W339" s="11" t="s">
        <v>81</v>
      </c>
      <c r="X339" s="11" t="s">
        <v>81</v>
      </c>
      <c r="Y339" s="11" t="s">
        <v>81</v>
      </c>
      <c r="Z339" s="9" t="s">
        <v>81</v>
      </c>
      <c r="AA339" s="9" t="str">
        <f>IF(AND(L339="nd",'DIMENSIONI OP'!E340="",'PRESTAZIONI OP'!E340="",'PARAM FISICI OP'!E340="",Z339="nd"),"nd",
IF(L339="nd","",L339)
&amp;IF('DIMENSIONI OP'!E340="","",IF(L339="nd",'DIMENSIONI OP'!E340,", "&amp;'DIMENSIONI OP'!E340))
&amp;IF('PRESTAZIONI OP'!E340="","",IF(AND(L339="nd",'DIMENSIONI OP'!E340=""),'PRESTAZIONI OP'!E340,", "&amp;'PRESTAZIONI OP'!E340))
&amp;IF('PARAM FISICI OP'!E340="","",IF(AND(L339="nd",'DIMENSIONI OP'!E340="",'PRESTAZIONI OP'!E340=""),'PARAM FISICI OP'!E340,", "&amp;'PARAM FISICI OP'!E340))
&amp;IF(Z339="nd","",IF(AND(L339="nd",'DIMENSIONI OP'!E340="",'PRESTAZIONI OP'!E340="",'PARAM FISICI OP'!E340=""),Z339,", "&amp;Z339)))</f>
        <v>nd</v>
      </c>
      <c r="AB339" s="9" t="s">
        <v>81</v>
      </c>
      <c r="AC339" s="9" t="s">
        <v>81</v>
      </c>
      <c r="AD339" s="9" t="s">
        <v>81</v>
      </c>
      <c r="AE339" s="9" t="s">
        <v>81</v>
      </c>
      <c r="AF339" s="42" t="s">
        <v>81</v>
      </c>
      <c r="AG339" s="42" t="s">
        <v>81</v>
      </c>
      <c r="AH339" s="42" t="s">
        <v>81</v>
      </c>
      <c r="AI339" s="11" t="s">
        <v>81</v>
      </c>
      <c r="AJ339" s="11" t="s">
        <v>81</v>
      </c>
      <c r="AK339" s="11" t="s">
        <v>497</v>
      </c>
      <c r="AL339" s="65" t="s">
        <v>81</v>
      </c>
      <c r="AM339" s="11" t="s">
        <v>81</v>
      </c>
      <c r="AN339" s="24" t="str">
        <f>IFERROR(VLOOKUP($B339,[1]Foglio1!$A$6:$D$44904,4,FALSE),"")</f>
        <v/>
      </c>
      <c r="AO339" s="11" t="s">
        <v>81</v>
      </c>
      <c r="AP339" s="11" t="s">
        <v>81</v>
      </c>
      <c r="AQ339" s="11" t="s">
        <v>81</v>
      </c>
      <c r="AR339" s="11" t="s">
        <v>81</v>
      </c>
    </row>
    <row r="340" spans="1:44" ht="20.100000000000001" customHeight="1" x14ac:dyDescent="0.25">
      <c r="A340" s="43" t="str">
        <f t="shared" si="27"/>
        <v>O_1C.12.050.0010.j</v>
      </c>
      <c r="B340" s="14" t="str">
        <f>IF(ISBLANK(H340),"",IF(H340="LAVORO","",CLASSI!B341))</f>
        <v>1C.12.050.0010.j</v>
      </c>
      <c r="C340" s="14" t="str">
        <f>IF(ISBLANK(H340),"",IF(H340="LAVORO","",VLOOKUP($B340,CLASSI!$B$3:$C$1048576,2,FALSE)))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450</v>
      </c>
      <c r="D340" s="27" t="str">
        <f t="shared" si="28"/>
        <v>CODICE OC</v>
      </c>
      <c r="E340"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450 mm.
LAVORO: Posa. Escluso: scavo; piano di appoggio; rinfianco; riempimento.
</v>
      </c>
      <c r="F340" s="27" t="str">
        <f t="shared" si="30"/>
        <v>CODICE OP</v>
      </c>
      <c r="G340"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450 mm.
</v>
      </c>
      <c r="H340" s="9" t="s">
        <v>35</v>
      </c>
      <c r="I340" s="9" t="s">
        <v>163</v>
      </c>
      <c r="J340" s="9" t="s">
        <v>207</v>
      </c>
      <c r="K340" s="64" t="s">
        <v>419</v>
      </c>
      <c r="L340" s="11" t="s">
        <v>81</v>
      </c>
      <c r="M340" s="11" t="s">
        <v>440</v>
      </c>
      <c r="N340" s="11" t="s">
        <v>435</v>
      </c>
      <c r="O340" s="11" t="s">
        <v>463</v>
      </c>
      <c r="P340" s="10" t="str">
        <f>IFERROR(VLOOKUP($B340,[1]Foglio1!$A$6:$D$44904,3,FALSE),"nd")</f>
        <v>m</v>
      </c>
      <c r="Q340" s="9">
        <v>1</v>
      </c>
      <c r="R340" s="11" t="str">
        <f>IF(H340="LAVORO","nd",IF(VLOOKUP(B340,'DIMENSIONI OP'!A:E,4,FALSE)="","nd",VLOOKUP(B340,'DIMENSIONI OP'!A:E,4,FALSE)))</f>
        <v>nd</v>
      </c>
      <c r="S340" s="9" t="str">
        <f>IF(H340="LAVORO","nd",IF(VLOOKUP(B340,'PRESTAZIONI OP'!A:E,4,FALSE)="","nd",VLOOKUP(B340,'PRESTAZIONI OP'!A:E,4,FALSE)))</f>
        <v>nd</v>
      </c>
      <c r="T340" s="11" t="s">
        <v>81</v>
      </c>
      <c r="U340" s="11" t="s">
        <v>449</v>
      </c>
      <c r="V340" s="11" t="s">
        <v>81</v>
      </c>
      <c r="W340" s="11" t="s">
        <v>81</v>
      </c>
      <c r="X340" s="11" t="s">
        <v>655</v>
      </c>
      <c r="Y340" s="11" t="s">
        <v>81</v>
      </c>
      <c r="Z340" s="9" t="s">
        <v>81</v>
      </c>
      <c r="AA340" s="9" t="str">
        <f>IF(AND(L340="nd",'DIMENSIONI OP'!E341="",'PRESTAZIONI OP'!E341="",'PARAM FISICI OP'!E341="",Z340="nd"),"nd",
IF(L340="nd","",L340)
&amp;IF('DIMENSIONI OP'!E341="","",IF(L340="nd",'DIMENSIONI OP'!E341,", "&amp;'DIMENSIONI OP'!E341))
&amp;IF('PRESTAZIONI OP'!E341="","",IF(AND(L340="nd",'DIMENSIONI OP'!E341=""),'PRESTAZIONI OP'!E341,", "&amp;'PRESTAZIONI OP'!E341))
&amp;IF('PARAM FISICI OP'!E341="","",IF(AND(L340="nd",'DIMENSIONI OP'!E341="",'PRESTAZIONI OP'!E341=""),'PARAM FISICI OP'!E341,", "&amp;'PARAM FISICI OP'!E341))
&amp;IF(Z340="nd","",IF(AND(L340="nd",'DIMENSIONI OP'!E341="",'PRESTAZIONI OP'!E341="",'PARAM FISICI OP'!E341=""),Z340,", "&amp;Z340)))</f>
        <v>nd</v>
      </c>
      <c r="AB340" s="9" t="s">
        <v>81</v>
      </c>
      <c r="AC340" s="9" t="s">
        <v>81</v>
      </c>
      <c r="AD340" s="9" t="s">
        <v>81</v>
      </c>
      <c r="AE340" s="9" t="s">
        <v>81</v>
      </c>
      <c r="AF340" s="42" t="s">
        <v>81</v>
      </c>
      <c r="AG340" s="42" t="s">
        <v>81</v>
      </c>
      <c r="AH340" s="42" t="s">
        <v>81</v>
      </c>
      <c r="AI340" s="11" t="s">
        <v>81</v>
      </c>
      <c r="AJ340" s="11" t="s">
        <v>81</v>
      </c>
      <c r="AK340" s="11" t="s">
        <v>81</v>
      </c>
      <c r="AL340" s="65" t="s">
        <v>81</v>
      </c>
      <c r="AM340" s="11" t="s">
        <v>81</v>
      </c>
      <c r="AN340" s="24">
        <f>IFERROR(VLOOKUP($B340,[1]Foglio1!$A$6:$D$44904,4,FALSE),"")</f>
        <v>169.22</v>
      </c>
      <c r="AO340" s="11" t="s">
        <v>81</v>
      </c>
      <c r="AP340" s="11" t="s">
        <v>81</v>
      </c>
      <c r="AQ340" s="11" t="s">
        <v>81</v>
      </c>
      <c r="AR340" s="11" t="s">
        <v>81</v>
      </c>
    </row>
    <row r="341" spans="1:44" ht="20.100000000000001" customHeight="1" x14ac:dyDescent="0.25">
      <c r="A341" s="43" t="str">
        <f t="shared" si="27"/>
        <v>L_1C.12.050.0010.j</v>
      </c>
      <c r="B341" s="14" t="str">
        <f>IF(ISBLANK(H341),"",IF(H341="LAVORO","",CLASSI!B342))</f>
        <v/>
      </c>
      <c r="C341" s="14" t="str">
        <f>IF(ISBLANK(H341),"",IF(H341="LAVORO","",VLOOKUP($B341,CLASSI!$B$3:$C$1048576,2,FALSE)))</f>
        <v/>
      </c>
      <c r="D341" s="27" t="str">
        <f t="shared" si="28"/>
        <v/>
      </c>
      <c r="E341" s="27" t="str">
        <f t="shared" si="29"/>
        <v/>
      </c>
      <c r="F341" s="27" t="str">
        <f t="shared" si="30"/>
        <v>CODICE LV</v>
      </c>
      <c r="G341" s="27" t="str">
        <f t="shared" si="31"/>
        <v xml:space="preserve">LAVORO: Posa. Escluso: scavo; piano di appoggio; rinfianco; riempimento.
</v>
      </c>
      <c r="H341" s="9" t="s">
        <v>36</v>
      </c>
      <c r="I341" s="9" t="s">
        <v>169</v>
      </c>
      <c r="J341" s="9" t="s">
        <v>221</v>
      </c>
      <c r="K341" s="64" t="s">
        <v>423</v>
      </c>
      <c r="L341" s="11" t="s">
        <v>81</v>
      </c>
      <c r="M341" s="11" t="s">
        <v>81</v>
      </c>
      <c r="N341" s="11" t="s">
        <v>81</v>
      </c>
      <c r="O341" s="11" t="s">
        <v>81</v>
      </c>
      <c r="P341" s="10" t="str">
        <f>IFERROR(VLOOKUP($B341,[1]Foglio1!$A$6:$D$44904,3,FALSE),"nd")</f>
        <v>nd</v>
      </c>
      <c r="Q341" s="9">
        <v>1</v>
      </c>
      <c r="R341" s="11" t="str">
        <f>IF(H341="LAVORO","nd",IF(VLOOKUP(B341,'DIMENSIONI OP'!A:E,4,FALSE)="","nd",VLOOKUP(B341,'DIMENSIONI OP'!A:E,4,FALSE)))</f>
        <v>nd</v>
      </c>
      <c r="S341" s="9" t="str">
        <f>IF(H341="LAVORO","nd",IF(VLOOKUP(B341,'PRESTAZIONI OP'!A:E,4,FALSE)="","nd",VLOOKUP(B341,'PRESTAZIONI OP'!A:E,4,FALSE)))</f>
        <v>nd</v>
      </c>
      <c r="T341" s="11" t="s">
        <v>81</v>
      </c>
      <c r="U341" s="11" t="s">
        <v>81</v>
      </c>
      <c r="V341" s="11" t="s">
        <v>419</v>
      </c>
      <c r="W341" s="11" t="s">
        <v>81</v>
      </c>
      <c r="X341" s="11" t="s">
        <v>81</v>
      </c>
      <c r="Y341" s="11" t="s">
        <v>81</v>
      </c>
      <c r="Z341" s="9" t="s">
        <v>81</v>
      </c>
      <c r="AA341" s="9" t="str">
        <f>IF(AND(L341="nd",'DIMENSIONI OP'!E342="",'PRESTAZIONI OP'!E342="",'PARAM FISICI OP'!E342="",Z341="nd"),"nd",
IF(L341="nd","",L341)
&amp;IF('DIMENSIONI OP'!E342="","",IF(L341="nd",'DIMENSIONI OP'!E342,", "&amp;'DIMENSIONI OP'!E342))
&amp;IF('PRESTAZIONI OP'!E342="","",IF(AND(L341="nd",'DIMENSIONI OP'!E342=""),'PRESTAZIONI OP'!E342,", "&amp;'PRESTAZIONI OP'!E342))
&amp;IF('PARAM FISICI OP'!E342="","",IF(AND(L341="nd",'DIMENSIONI OP'!E342="",'PRESTAZIONI OP'!E342=""),'PARAM FISICI OP'!E342,", "&amp;'PARAM FISICI OP'!E342))
&amp;IF(Z341="nd","",IF(AND(L341="nd",'DIMENSIONI OP'!E342="",'PRESTAZIONI OP'!E342="",'PARAM FISICI OP'!E342=""),Z341,", "&amp;Z341)))</f>
        <v>nd</v>
      </c>
      <c r="AB341" s="9" t="s">
        <v>81</v>
      </c>
      <c r="AC341" s="9" t="s">
        <v>81</v>
      </c>
      <c r="AD341" s="9" t="s">
        <v>81</v>
      </c>
      <c r="AE341" s="9" t="s">
        <v>81</v>
      </c>
      <c r="AF341" s="42" t="s">
        <v>81</v>
      </c>
      <c r="AG341" s="42" t="s">
        <v>81</v>
      </c>
      <c r="AH341" s="42" t="s">
        <v>81</v>
      </c>
      <c r="AI341" s="11" t="s">
        <v>81</v>
      </c>
      <c r="AJ341" s="11" t="s">
        <v>81</v>
      </c>
      <c r="AK341" s="11" t="s">
        <v>497</v>
      </c>
      <c r="AL341" s="65" t="s">
        <v>81</v>
      </c>
      <c r="AM341" s="11" t="s">
        <v>81</v>
      </c>
      <c r="AN341" s="24" t="str">
        <f>IFERROR(VLOOKUP($B341,[1]Foglio1!$A$6:$D$44904,4,FALSE),"")</f>
        <v/>
      </c>
      <c r="AO341" s="11" t="s">
        <v>81</v>
      </c>
      <c r="AP341" s="11" t="s">
        <v>81</v>
      </c>
      <c r="AQ341" s="11" t="s">
        <v>81</v>
      </c>
      <c r="AR341" s="11" t="s">
        <v>81</v>
      </c>
    </row>
    <row r="342" spans="1:44" ht="20.100000000000001" customHeight="1" x14ac:dyDescent="0.25">
      <c r="A342" s="43" t="str">
        <f t="shared" si="27"/>
        <v>O_1C.12.050.0010.k</v>
      </c>
      <c r="B342" s="14" t="str">
        <f>IF(ISBLANK(H342),"",IF(H342="LAVORO","",CLASSI!B343))</f>
        <v>1C.12.050.0010.k</v>
      </c>
      <c r="C342" s="14" t="str">
        <f>IF(ISBLANK(H342),"",IF(H342="LAVORO","",VLOOKUP($B342,CLASSI!$B$3:$C$1048576,2,FALSE)))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500</v>
      </c>
      <c r="D342" s="27" t="str">
        <f t="shared" si="28"/>
        <v>CODICE OC</v>
      </c>
      <c r="E342"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500 mm.
LAVORO: Posa. Escluso: scavo; piano di appoggio; rinfianco; riempimento.
</v>
      </c>
      <c r="F342" s="27" t="str">
        <f t="shared" si="30"/>
        <v>CODICE OP</v>
      </c>
      <c r="G342"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500 mm.
</v>
      </c>
      <c r="H342" s="9" t="s">
        <v>35</v>
      </c>
      <c r="I342" s="9" t="s">
        <v>163</v>
      </c>
      <c r="J342" s="9" t="s">
        <v>207</v>
      </c>
      <c r="K342" s="64" t="s">
        <v>419</v>
      </c>
      <c r="L342" s="11" t="s">
        <v>81</v>
      </c>
      <c r="M342" s="11" t="s">
        <v>440</v>
      </c>
      <c r="N342" s="11" t="s">
        <v>435</v>
      </c>
      <c r="O342" s="11" t="s">
        <v>463</v>
      </c>
      <c r="P342" s="10" t="str">
        <f>IFERROR(VLOOKUP($B342,[1]Foglio1!$A$6:$D$44904,3,FALSE),"nd")</f>
        <v>m</v>
      </c>
      <c r="Q342" s="9">
        <v>1</v>
      </c>
      <c r="R342" s="11" t="str">
        <f>IF(H342="LAVORO","nd",IF(VLOOKUP(B342,'DIMENSIONI OP'!A:E,4,FALSE)="","nd",VLOOKUP(B342,'DIMENSIONI OP'!A:E,4,FALSE)))</f>
        <v>nd</v>
      </c>
      <c r="S342" s="9" t="str">
        <f>IF(H342="LAVORO","nd",IF(VLOOKUP(B342,'PRESTAZIONI OP'!A:E,4,FALSE)="","nd",VLOOKUP(B342,'PRESTAZIONI OP'!A:E,4,FALSE)))</f>
        <v>nd</v>
      </c>
      <c r="T342" s="11" t="s">
        <v>81</v>
      </c>
      <c r="U342" s="11" t="s">
        <v>449</v>
      </c>
      <c r="V342" s="11" t="s">
        <v>81</v>
      </c>
      <c r="W342" s="11" t="s">
        <v>81</v>
      </c>
      <c r="X342" s="11" t="s">
        <v>656</v>
      </c>
      <c r="Y342" s="11" t="s">
        <v>81</v>
      </c>
      <c r="Z342" s="9" t="s">
        <v>81</v>
      </c>
      <c r="AA342" s="9" t="str">
        <f>IF(AND(L342="nd",'DIMENSIONI OP'!E343="",'PRESTAZIONI OP'!E343="",'PARAM FISICI OP'!E343="",Z342="nd"),"nd",
IF(L342="nd","",L342)
&amp;IF('DIMENSIONI OP'!E343="","",IF(L342="nd",'DIMENSIONI OP'!E343,", "&amp;'DIMENSIONI OP'!E343))
&amp;IF('PRESTAZIONI OP'!E343="","",IF(AND(L342="nd",'DIMENSIONI OP'!E343=""),'PRESTAZIONI OP'!E343,", "&amp;'PRESTAZIONI OP'!E343))
&amp;IF('PARAM FISICI OP'!E343="","",IF(AND(L342="nd",'DIMENSIONI OP'!E343="",'PRESTAZIONI OP'!E343=""),'PARAM FISICI OP'!E343,", "&amp;'PARAM FISICI OP'!E343))
&amp;IF(Z342="nd","",IF(AND(L342="nd",'DIMENSIONI OP'!E343="",'PRESTAZIONI OP'!E343="",'PARAM FISICI OP'!E343=""),Z342,", "&amp;Z342)))</f>
        <v>nd</v>
      </c>
      <c r="AB342" s="9" t="s">
        <v>81</v>
      </c>
      <c r="AC342" s="9" t="s">
        <v>81</v>
      </c>
      <c r="AD342" s="9" t="s">
        <v>81</v>
      </c>
      <c r="AE342" s="9" t="s">
        <v>81</v>
      </c>
      <c r="AF342" s="42" t="s">
        <v>81</v>
      </c>
      <c r="AG342" s="42" t="s">
        <v>81</v>
      </c>
      <c r="AH342" s="42" t="s">
        <v>81</v>
      </c>
      <c r="AI342" s="11" t="s">
        <v>81</v>
      </c>
      <c r="AJ342" s="11" t="s">
        <v>81</v>
      </c>
      <c r="AK342" s="11" t="s">
        <v>81</v>
      </c>
      <c r="AL342" s="65" t="s">
        <v>81</v>
      </c>
      <c r="AM342" s="11" t="s">
        <v>81</v>
      </c>
      <c r="AN342" s="24">
        <f>IFERROR(VLOOKUP($B342,[1]Foglio1!$A$6:$D$44904,4,FALSE),"")</f>
        <v>195.8</v>
      </c>
      <c r="AO342" s="11" t="s">
        <v>81</v>
      </c>
      <c r="AP342" s="11" t="s">
        <v>81</v>
      </c>
      <c r="AQ342" s="11" t="s">
        <v>81</v>
      </c>
      <c r="AR342" s="11" t="s">
        <v>81</v>
      </c>
    </row>
    <row r="343" spans="1:44" ht="20.100000000000001" customHeight="1" x14ac:dyDescent="0.25">
      <c r="A343" s="43" t="str">
        <f t="shared" si="27"/>
        <v>L_1C.12.050.0010.k</v>
      </c>
      <c r="B343" s="14" t="str">
        <f>IF(ISBLANK(H343),"",IF(H343="LAVORO","",CLASSI!B344))</f>
        <v/>
      </c>
      <c r="C343" s="14" t="str">
        <f>IF(ISBLANK(H343),"",IF(H343="LAVORO","",VLOOKUP($B343,CLASSI!$B$3:$C$1048576,2,FALSE)))</f>
        <v/>
      </c>
      <c r="D343" s="27" t="str">
        <f t="shared" si="28"/>
        <v/>
      </c>
      <c r="E343" s="27" t="str">
        <f t="shared" si="29"/>
        <v/>
      </c>
      <c r="F343" s="27" t="str">
        <f t="shared" si="30"/>
        <v>CODICE LV</v>
      </c>
      <c r="G343" s="27" t="str">
        <f t="shared" si="31"/>
        <v xml:space="preserve">LAVORO: Posa. Escluso: scavo; piano di appoggio; rinfianco; riempimento.
</v>
      </c>
      <c r="H343" s="9" t="s">
        <v>36</v>
      </c>
      <c r="I343" s="9" t="s">
        <v>169</v>
      </c>
      <c r="J343" s="9" t="s">
        <v>221</v>
      </c>
      <c r="K343" s="64" t="s">
        <v>423</v>
      </c>
      <c r="L343" s="11" t="s">
        <v>81</v>
      </c>
      <c r="M343" s="11" t="s">
        <v>81</v>
      </c>
      <c r="N343" s="11" t="s">
        <v>81</v>
      </c>
      <c r="O343" s="11" t="s">
        <v>81</v>
      </c>
      <c r="P343" s="10" t="str">
        <f>IFERROR(VLOOKUP($B343,[1]Foglio1!$A$6:$D$44904,3,FALSE),"nd")</f>
        <v>nd</v>
      </c>
      <c r="Q343" s="9">
        <v>1</v>
      </c>
      <c r="R343" s="11" t="str">
        <f>IF(H343="LAVORO","nd",IF(VLOOKUP(B343,'DIMENSIONI OP'!A:E,4,FALSE)="","nd",VLOOKUP(B343,'DIMENSIONI OP'!A:E,4,FALSE)))</f>
        <v>nd</v>
      </c>
      <c r="S343" s="9" t="str">
        <f>IF(H343="LAVORO","nd",IF(VLOOKUP(B343,'PRESTAZIONI OP'!A:E,4,FALSE)="","nd",VLOOKUP(B343,'PRESTAZIONI OP'!A:E,4,FALSE)))</f>
        <v>nd</v>
      </c>
      <c r="T343" s="11" t="s">
        <v>81</v>
      </c>
      <c r="U343" s="11" t="s">
        <v>81</v>
      </c>
      <c r="V343" s="11" t="s">
        <v>419</v>
      </c>
      <c r="W343" s="11" t="s">
        <v>81</v>
      </c>
      <c r="X343" s="11" t="s">
        <v>81</v>
      </c>
      <c r="Y343" s="11" t="s">
        <v>81</v>
      </c>
      <c r="Z343" s="9" t="s">
        <v>81</v>
      </c>
      <c r="AA343" s="9" t="str">
        <f>IF(AND(L343="nd",'DIMENSIONI OP'!E344="",'PRESTAZIONI OP'!E344="",'PARAM FISICI OP'!E344="",Z343="nd"),"nd",
IF(L343="nd","",L343)
&amp;IF('DIMENSIONI OP'!E344="","",IF(L343="nd",'DIMENSIONI OP'!E344,", "&amp;'DIMENSIONI OP'!E344))
&amp;IF('PRESTAZIONI OP'!E344="","",IF(AND(L343="nd",'DIMENSIONI OP'!E344=""),'PRESTAZIONI OP'!E344,", "&amp;'PRESTAZIONI OP'!E344))
&amp;IF('PARAM FISICI OP'!E344="","",IF(AND(L343="nd",'DIMENSIONI OP'!E344="",'PRESTAZIONI OP'!E344=""),'PARAM FISICI OP'!E344,", "&amp;'PARAM FISICI OP'!E344))
&amp;IF(Z343="nd","",IF(AND(L343="nd",'DIMENSIONI OP'!E344="",'PRESTAZIONI OP'!E344="",'PARAM FISICI OP'!E344=""),Z343,", "&amp;Z343)))</f>
        <v>nd</v>
      </c>
      <c r="AB343" s="9" t="s">
        <v>81</v>
      </c>
      <c r="AC343" s="9" t="s">
        <v>81</v>
      </c>
      <c r="AD343" s="9" t="s">
        <v>81</v>
      </c>
      <c r="AE343" s="9" t="s">
        <v>81</v>
      </c>
      <c r="AF343" s="42" t="s">
        <v>81</v>
      </c>
      <c r="AG343" s="42" t="s">
        <v>81</v>
      </c>
      <c r="AH343" s="42" t="s">
        <v>81</v>
      </c>
      <c r="AI343" s="11" t="s">
        <v>81</v>
      </c>
      <c r="AJ343" s="11" t="s">
        <v>81</v>
      </c>
      <c r="AK343" s="11" t="s">
        <v>497</v>
      </c>
      <c r="AL343" s="65" t="s">
        <v>81</v>
      </c>
      <c r="AM343" s="11" t="s">
        <v>81</v>
      </c>
      <c r="AN343" s="24" t="str">
        <f>IFERROR(VLOOKUP($B343,[1]Foglio1!$A$6:$D$44904,4,FALSE),"")</f>
        <v/>
      </c>
      <c r="AO343" s="11" t="s">
        <v>81</v>
      </c>
      <c r="AP343" s="11" t="s">
        <v>81</v>
      </c>
      <c r="AQ343" s="11" t="s">
        <v>81</v>
      </c>
      <c r="AR343" s="11" t="s">
        <v>81</v>
      </c>
    </row>
    <row r="344" spans="1:44" ht="20.100000000000001" customHeight="1" x14ac:dyDescent="0.25">
      <c r="A344" s="43" t="str">
        <f t="shared" si="27"/>
        <v>O_1C.12.050.0010.l</v>
      </c>
      <c r="B344" s="14" t="str">
        <f>IF(ISBLANK(H344),"",IF(H344="LAVORO","",CLASSI!B345))</f>
        <v>1C.12.050.0010.l</v>
      </c>
      <c r="C344" s="14" t="str">
        <f>IF(ISBLANK(H344),"",IF(H344="LAVORO","",VLOOKUP($B344,CLASSI!$B$3:$C$1048576,2,FALSE)))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600</v>
      </c>
      <c r="D344" s="27" t="str">
        <f t="shared" si="28"/>
        <v>CODICE OC</v>
      </c>
      <c r="E344"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600 mm.
LAVORO: Posa. Escluso: scavo; piano di appoggio; rinfianco; riempimento.
</v>
      </c>
      <c r="F344" s="27" t="str">
        <f t="shared" si="30"/>
        <v>CODICE OP</v>
      </c>
      <c r="G344"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600 mm.
</v>
      </c>
      <c r="H344" s="9" t="s">
        <v>35</v>
      </c>
      <c r="I344" s="9" t="s">
        <v>163</v>
      </c>
      <c r="J344" s="9" t="s">
        <v>207</v>
      </c>
      <c r="K344" s="64" t="s">
        <v>419</v>
      </c>
      <c r="L344" s="11" t="s">
        <v>81</v>
      </c>
      <c r="M344" s="11" t="s">
        <v>440</v>
      </c>
      <c r="N344" s="11" t="s">
        <v>435</v>
      </c>
      <c r="O344" s="11" t="s">
        <v>463</v>
      </c>
      <c r="P344" s="10" t="str">
        <f>IFERROR(VLOOKUP($B344,[1]Foglio1!$A$6:$D$44904,3,FALSE),"nd")</f>
        <v>m</v>
      </c>
      <c r="Q344" s="9">
        <v>1</v>
      </c>
      <c r="R344" s="11" t="str">
        <f>IF(H344="LAVORO","nd",IF(VLOOKUP(B344,'DIMENSIONI OP'!A:E,4,FALSE)="","nd",VLOOKUP(B344,'DIMENSIONI OP'!A:E,4,FALSE)))</f>
        <v>nd</v>
      </c>
      <c r="S344" s="9" t="str">
        <f>IF(H344="LAVORO","nd",IF(VLOOKUP(B344,'PRESTAZIONI OP'!A:E,4,FALSE)="","nd",VLOOKUP(B344,'PRESTAZIONI OP'!A:E,4,FALSE)))</f>
        <v>nd</v>
      </c>
      <c r="T344" s="11" t="s">
        <v>81</v>
      </c>
      <c r="U344" s="11" t="s">
        <v>449</v>
      </c>
      <c r="V344" s="11" t="s">
        <v>81</v>
      </c>
      <c r="W344" s="11" t="s">
        <v>81</v>
      </c>
      <c r="X344" s="11" t="s">
        <v>657</v>
      </c>
      <c r="Y344" s="11" t="s">
        <v>81</v>
      </c>
      <c r="Z344" s="9" t="s">
        <v>81</v>
      </c>
      <c r="AA344" s="9" t="str">
        <f>IF(AND(L344="nd",'DIMENSIONI OP'!E345="",'PRESTAZIONI OP'!E345="",'PARAM FISICI OP'!E345="",Z344="nd"),"nd",
IF(L344="nd","",L344)
&amp;IF('DIMENSIONI OP'!E345="","",IF(L344="nd",'DIMENSIONI OP'!E345,", "&amp;'DIMENSIONI OP'!E345))
&amp;IF('PRESTAZIONI OP'!E345="","",IF(AND(L344="nd",'DIMENSIONI OP'!E345=""),'PRESTAZIONI OP'!E345,", "&amp;'PRESTAZIONI OP'!E345))
&amp;IF('PARAM FISICI OP'!E345="","",IF(AND(L344="nd",'DIMENSIONI OP'!E345="",'PRESTAZIONI OP'!E345=""),'PARAM FISICI OP'!E345,", "&amp;'PARAM FISICI OP'!E345))
&amp;IF(Z344="nd","",IF(AND(L344="nd",'DIMENSIONI OP'!E345="",'PRESTAZIONI OP'!E345="",'PARAM FISICI OP'!E345=""),Z344,", "&amp;Z344)))</f>
        <v>nd</v>
      </c>
      <c r="AB344" s="9" t="s">
        <v>81</v>
      </c>
      <c r="AC344" s="9" t="s">
        <v>81</v>
      </c>
      <c r="AD344" s="9" t="s">
        <v>81</v>
      </c>
      <c r="AE344" s="9" t="s">
        <v>81</v>
      </c>
      <c r="AF344" s="42" t="s">
        <v>81</v>
      </c>
      <c r="AG344" s="42" t="s">
        <v>81</v>
      </c>
      <c r="AH344" s="42" t="s">
        <v>81</v>
      </c>
      <c r="AI344" s="11" t="s">
        <v>81</v>
      </c>
      <c r="AJ344" s="11" t="s">
        <v>81</v>
      </c>
      <c r="AK344" s="11" t="s">
        <v>81</v>
      </c>
      <c r="AL344" s="65" t="s">
        <v>81</v>
      </c>
      <c r="AM344" s="11" t="s">
        <v>81</v>
      </c>
      <c r="AN344" s="24">
        <f>IFERROR(VLOOKUP($B344,[1]Foglio1!$A$6:$D$44904,4,FALSE),"")</f>
        <v>249.52</v>
      </c>
      <c r="AO344" s="11" t="s">
        <v>81</v>
      </c>
      <c r="AP344" s="11" t="s">
        <v>81</v>
      </c>
      <c r="AQ344" s="11" t="s">
        <v>81</v>
      </c>
      <c r="AR344" s="11" t="s">
        <v>81</v>
      </c>
    </row>
    <row r="345" spans="1:44" ht="20.100000000000001" customHeight="1" x14ac:dyDescent="0.25">
      <c r="A345" s="43" t="str">
        <f t="shared" si="27"/>
        <v>L_1C.12.050.0010.l</v>
      </c>
      <c r="B345" s="14" t="str">
        <f>IF(ISBLANK(H345),"",IF(H345="LAVORO","",CLASSI!B346))</f>
        <v/>
      </c>
      <c r="C345" s="14" t="str">
        <f>IF(ISBLANK(H345),"",IF(H345="LAVORO","",VLOOKUP($B345,CLASSI!$B$3:$C$1048576,2,FALSE)))</f>
        <v/>
      </c>
      <c r="D345" s="27" t="str">
        <f t="shared" si="28"/>
        <v/>
      </c>
      <c r="E345" s="27" t="str">
        <f t="shared" si="29"/>
        <v/>
      </c>
      <c r="F345" s="27" t="str">
        <f t="shared" si="30"/>
        <v>CODICE LV</v>
      </c>
      <c r="G345" s="27" t="str">
        <f t="shared" si="31"/>
        <v xml:space="preserve">LAVORO: Posa. Escluso: scavo; piano di appoggio; rinfianco; riempimento.
</v>
      </c>
      <c r="H345" s="9" t="s">
        <v>36</v>
      </c>
      <c r="I345" s="9" t="s">
        <v>169</v>
      </c>
      <c r="J345" s="9" t="s">
        <v>221</v>
      </c>
      <c r="K345" s="64" t="s">
        <v>423</v>
      </c>
      <c r="L345" s="11" t="s">
        <v>81</v>
      </c>
      <c r="M345" s="11" t="s">
        <v>81</v>
      </c>
      <c r="N345" s="11" t="s">
        <v>81</v>
      </c>
      <c r="O345" s="11" t="s">
        <v>81</v>
      </c>
      <c r="P345" s="10" t="str">
        <f>IFERROR(VLOOKUP($B345,[1]Foglio1!$A$6:$D$44904,3,FALSE),"nd")</f>
        <v>nd</v>
      </c>
      <c r="Q345" s="9">
        <v>1</v>
      </c>
      <c r="R345" s="11" t="str">
        <f>IF(H345="LAVORO","nd",IF(VLOOKUP(B345,'DIMENSIONI OP'!A:E,4,FALSE)="","nd",VLOOKUP(B345,'DIMENSIONI OP'!A:E,4,FALSE)))</f>
        <v>nd</v>
      </c>
      <c r="S345" s="9" t="str">
        <f>IF(H345="LAVORO","nd",IF(VLOOKUP(B345,'PRESTAZIONI OP'!A:E,4,FALSE)="","nd",VLOOKUP(B345,'PRESTAZIONI OP'!A:E,4,FALSE)))</f>
        <v>nd</v>
      </c>
      <c r="T345" s="11" t="s">
        <v>81</v>
      </c>
      <c r="U345" s="11" t="s">
        <v>81</v>
      </c>
      <c r="V345" s="11" t="s">
        <v>419</v>
      </c>
      <c r="W345" s="11" t="s">
        <v>81</v>
      </c>
      <c r="X345" s="11" t="s">
        <v>81</v>
      </c>
      <c r="Y345" s="11" t="s">
        <v>81</v>
      </c>
      <c r="Z345" s="9" t="s">
        <v>81</v>
      </c>
      <c r="AA345" s="9" t="str">
        <f>IF(AND(L345="nd",'DIMENSIONI OP'!E346="",'PRESTAZIONI OP'!E346="",'PARAM FISICI OP'!E346="",Z345="nd"),"nd",
IF(L345="nd","",L345)
&amp;IF('DIMENSIONI OP'!E346="","",IF(L345="nd",'DIMENSIONI OP'!E346,", "&amp;'DIMENSIONI OP'!E346))
&amp;IF('PRESTAZIONI OP'!E346="","",IF(AND(L345="nd",'DIMENSIONI OP'!E346=""),'PRESTAZIONI OP'!E346,", "&amp;'PRESTAZIONI OP'!E346))
&amp;IF('PARAM FISICI OP'!E346="","",IF(AND(L345="nd",'DIMENSIONI OP'!E346="",'PRESTAZIONI OP'!E346=""),'PARAM FISICI OP'!E346,", "&amp;'PARAM FISICI OP'!E346))
&amp;IF(Z345="nd","",IF(AND(L345="nd",'DIMENSIONI OP'!E346="",'PRESTAZIONI OP'!E346="",'PARAM FISICI OP'!E346=""),Z345,", "&amp;Z345)))</f>
        <v>nd</v>
      </c>
      <c r="AB345" s="9" t="s">
        <v>81</v>
      </c>
      <c r="AC345" s="9" t="s">
        <v>81</v>
      </c>
      <c r="AD345" s="9" t="s">
        <v>81</v>
      </c>
      <c r="AE345" s="9" t="s">
        <v>81</v>
      </c>
      <c r="AF345" s="42" t="s">
        <v>81</v>
      </c>
      <c r="AG345" s="42" t="s">
        <v>81</v>
      </c>
      <c r="AH345" s="42" t="s">
        <v>81</v>
      </c>
      <c r="AI345" s="11" t="s">
        <v>81</v>
      </c>
      <c r="AJ345" s="11" t="s">
        <v>81</v>
      </c>
      <c r="AK345" s="11" t="s">
        <v>497</v>
      </c>
      <c r="AL345" s="65" t="s">
        <v>81</v>
      </c>
      <c r="AM345" s="11" t="s">
        <v>81</v>
      </c>
      <c r="AN345" s="24" t="str">
        <f>IFERROR(VLOOKUP($B345,[1]Foglio1!$A$6:$D$44904,4,FALSE),"")</f>
        <v/>
      </c>
      <c r="AO345" s="11" t="s">
        <v>81</v>
      </c>
      <c r="AP345" s="11" t="s">
        <v>81</v>
      </c>
      <c r="AQ345" s="11" t="s">
        <v>81</v>
      </c>
      <c r="AR345" s="11" t="s">
        <v>81</v>
      </c>
    </row>
    <row r="346" spans="1:44" ht="20.100000000000001" customHeight="1" x14ac:dyDescent="0.25">
      <c r="A346" s="43" t="str">
        <f t="shared" si="27"/>
        <v>O_1C.12.050.0010.m</v>
      </c>
      <c r="B346" s="14" t="str">
        <f>IF(ISBLANK(H346),"",IF(H346="LAVORO","",CLASSI!B347))</f>
        <v>1C.12.050.0010.m</v>
      </c>
      <c r="C346" s="14" t="str">
        <f>IF(ISBLANK(H346),"",IF(H346="LAVORO","",VLOOKUP($B346,CLASSI!$B$3:$C$1048576,2,FALSE)))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700</v>
      </c>
      <c r="D346" s="27" t="str">
        <f t="shared" si="28"/>
        <v>CODICE OC</v>
      </c>
      <c r="E346"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700 mm.
LAVORO: Posa. Escluso: scavo; piano di appoggio; rinfianco; riempimento.
</v>
      </c>
      <c r="F346" s="27" t="str">
        <f t="shared" si="30"/>
        <v>CODICE OP</v>
      </c>
      <c r="G346"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700 mm.
</v>
      </c>
      <c r="H346" s="9" t="s">
        <v>35</v>
      </c>
      <c r="I346" s="9" t="s">
        <v>163</v>
      </c>
      <c r="J346" s="9" t="s">
        <v>207</v>
      </c>
      <c r="K346" s="64" t="s">
        <v>419</v>
      </c>
      <c r="L346" s="11" t="s">
        <v>81</v>
      </c>
      <c r="M346" s="11" t="s">
        <v>440</v>
      </c>
      <c r="N346" s="11" t="s">
        <v>435</v>
      </c>
      <c r="O346" s="11" t="s">
        <v>463</v>
      </c>
      <c r="P346" s="10" t="str">
        <f>IFERROR(VLOOKUP($B346,[1]Foglio1!$A$6:$D$44904,3,FALSE),"nd")</f>
        <v>m</v>
      </c>
      <c r="Q346" s="9">
        <v>1</v>
      </c>
      <c r="R346" s="11" t="str">
        <f>IF(H346="LAVORO","nd",IF(VLOOKUP(B346,'DIMENSIONI OP'!A:E,4,FALSE)="","nd",VLOOKUP(B346,'DIMENSIONI OP'!A:E,4,FALSE)))</f>
        <v>nd</v>
      </c>
      <c r="S346" s="9" t="str">
        <f>IF(H346="LAVORO","nd",IF(VLOOKUP(B346,'PRESTAZIONI OP'!A:E,4,FALSE)="","nd",VLOOKUP(B346,'PRESTAZIONI OP'!A:E,4,FALSE)))</f>
        <v>nd</v>
      </c>
      <c r="T346" s="11" t="s">
        <v>81</v>
      </c>
      <c r="U346" s="11" t="s">
        <v>449</v>
      </c>
      <c r="V346" s="11" t="s">
        <v>81</v>
      </c>
      <c r="W346" s="11" t="s">
        <v>81</v>
      </c>
      <c r="X346" s="11" t="s">
        <v>658</v>
      </c>
      <c r="Y346" s="11" t="s">
        <v>81</v>
      </c>
      <c r="Z346" s="9" t="s">
        <v>81</v>
      </c>
      <c r="AA346" s="9" t="str">
        <f>IF(AND(L346="nd",'DIMENSIONI OP'!E347="",'PRESTAZIONI OP'!E347="",'PARAM FISICI OP'!E347="",Z346="nd"),"nd",
IF(L346="nd","",L346)
&amp;IF('DIMENSIONI OP'!E347="","",IF(L346="nd",'DIMENSIONI OP'!E347,", "&amp;'DIMENSIONI OP'!E347))
&amp;IF('PRESTAZIONI OP'!E347="","",IF(AND(L346="nd",'DIMENSIONI OP'!E347=""),'PRESTAZIONI OP'!E347,", "&amp;'PRESTAZIONI OP'!E347))
&amp;IF('PARAM FISICI OP'!E347="","",IF(AND(L346="nd",'DIMENSIONI OP'!E347="",'PRESTAZIONI OP'!E347=""),'PARAM FISICI OP'!E347,", "&amp;'PARAM FISICI OP'!E347))
&amp;IF(Z346="nd","",IF(AND(L346="nd",'DIMENSIONI OP'!E347="",'PRESTAZIONI OP'!E347="",'PARAM FISICI OP'!E347=""),Z346,", "&amp;Z346)))</f>
        <v>nd</v>
      </c>
      <c r="AB346" s="9" t="s">
        <v>81</v>
      </c>
      <c r="AC346" s="9" t="s">
        <v>81</v>
      </c>
      <c r="AD346" s="9" t="s">
        <v>81</v>
      </c>
      <c r="AE346" s="9" t="s">
        <v>81</v>
      </c>
      <c r="AF346" s="42" t="s">
        <v>81</v>
      </c>
      <c r="AG346" s="42" t="s">
        <v>81</v>
      </c>
      <c r="AH346" s="42" t="s">
        <v>81</v>
      </c>
      <c r="AI346" s="11" t="s">
        <v>81</v>
      </c>
      <c r="AJ346" s="11" t="s">
        <v>81</v>
      </c>
      <c r="AK346" s="11" t="s">
        <v>81</v>
      </c>
      <c r="AL346" s="65" t="s">
        <v>81</v>
      </c>
      <c r="AM346" s="11" t="s">
        <v>81</v>
      </c>
      <c r="AN346" s="24">
        <f>IFERROR(VLOOKUP($B346,[1]Foglio1!$A$6:$D$44904,4,FALSE),"")</f>
        <v>327.14</v>
      </c>
      <c r="AO346" s="11" t="s">
        <v>81</v>
      </c>
      <c r="AP346" s="11" t="s">
        <v>81</v>
      </c>
      <c r="AQ346" s="11" t="s">
        <v>81</v>
      </c>
      <c r="AR346" s="11" t="s">
        <v>81</v>
      </c>
    </row>
    <row r="347" spans="1:44" ht="20.100000000000001" customHeight="1" x14ac:dyDescent="0.25">
      <c r="A347" s="43" t="str">
        <f t="shared" si="27"/>
        <v>L_1C.12.050.0010.m</v>
      </c>
      <c r="B347" s="14" t="str">
        <f>IF(ISBLANK(H347),"",IF(H347="LAVORO","",CLASSI!B348))</f>
        <v/>
      </c>
      <c r="C347" s="14" t="str">
        <f>IF(ISBLANK(H347),"",IF(H347="LAVORO","",VLOOKUP($B347,CLASSI!$B$3:$C$1048576,2,FALSE)))</f>
        <v/>
      </c>
      <c r="D347" s="27" t="str">
        <f t="shared" si="28"/>
        <v/>
      </c>
      <c r="E347" s="27" t="str">
        <f t="shared" si="29"/>
        <v/>
      </c>
      <c r="F347" s="27" t="str">
        <f t="shared" si="30"/>
        <v>CODICE LV</v>
      </c>
      <c r="G347" s="27" t="str">
        <f t="shared" si="31"/>
        <v xml:space="preserve">LAVORO: Posa. Escluso: scavo; piano di appoggio; rinfianco; riempimento.
</v>
      </c>
      <c r="H347" s="9" t="s">
        <v>36</v>
      </c>
      <c r="I347" s="9" t="s">
        <v>169</v>
      </c>
      <c r="J347" s="9" t="s">
        <v>221</v>
      </c>
      <c r="K347" s="64" t="s">
        <v>423</v>
      </c>
      <c r="L347" s="11" t="s">
        <v>81</v>
      </c>
      <c r="M347" s="11" t="s">
        <v>81</v>
      </c>
      <c r="N347" s="11" t="s">
        <v>81</v>
      </c>
      <c r="O347" s="11" t="s">
        <v>81</v>
      </c>
      <c r="P347" s="10" t="str">
        <f>IFERROR(VLOOKUP($B347,[1]Foglio1!$A$6:$D$44904,3,FALSE),"nd")</f>
        <v>nd</v>
      </c>
      <c r="Q347" s="9">
        <v>1</v>
      </c>
      <c r="R347" s="11" t="str">
        <f>IF(H347="LAVORO","nd",IF(VLOOKUP(B347,'DIMENSIONI OP'!A:E,4,FALSE)="","nd",VLOOKUP(B347,'DIMENSIONI OP'!A:E,4,FALSE)))</f>
        <v>nd</v>
      </c>
      <c r="S347" s="9" t="str">
        <f>IF(H347="LAVORO","nd",IF(VLOOKUP(B347,'PRESTAZIONI OP'!A:E,4,FALSE)="","nd",VLOOKUP(B347,'PRESTAZIONI OP'!A:E,4,FALSE)))</f>
        <v>nd</v>
      </c>
      <c r="T347" s="11" t="s">
        <v>81</v>
      </c>
      <c r="U347" s="11" t="s">
        <v>81</v>
      </c>
      <c r="V347" s="11" t="s">
        <v>419</v>
      </c>
      <c r="W347" s="11" t="s">
        <v>81</v>
      </c>
      <c r="X347" s="11" t="s">
        <v>81</v>
      </c>
      <c r="Y347" s="11" t="s">
        <v>81</v>
      </c>
      <c r="Z347" s="9" t="s">
        <v>81</v>
      </c>
      <c r="AA347" s="9" t="str">
        <f>IF(AND(L347="nd",'DIMENSIONI OP'!E348="",'PRESTAZIONI OP'!E348="",'PARAM FISICI OP'!E348="",Z347="nd"),"nd",
IF(L347="nd","",L347)
&amp;IF('DIMENSIONI OP'!E348="","",IF(L347="nd",'DIMENSIONI OP'!E348,", "&amp;'DIMENSIONI OP'!E348))
&amp;IF('PRESTAZIONI OP'!E348="","",IF(AND(L347="nd",'DIMENSIONI OP'!E348=""),'PRESTAZIONI OP'!E348,", "&amp;'PRESTAZIONI OP'!E348))
&amp;IF('PARAM FISICI OP'!E348="","",IF(AND(L347="nd",'DIMENSIONI OP'!E348="",'PRESTAZIONI OP'!E348=""),'PARAM FISICI OP'!E348,", "&amp;'PARAM FISICI OP'!E348))
&amp;IF(Z347="nd","",IF(AND(L347="nd",'DIMENSIONI OP'!E348="",'PRESTAZIONI OP'!E348="",'PARAM FISICI OP'!E348=""),Z347,", "&amp;Z347)))</f>
        <v>nd</v>
      </c>
      <c r="AB347" s="9" t="s">
        <v>81</v>
      </c>
      <c r="AC347" s="9" t="s">
        <v>81</v>
      </c>
      <c r="AD347" s="9" t="s">
        <v>81</v>
      </c>
      <c r="AE347" s="9" t="s">
        <v>81</v>
      </c>
      <c r="AF347" s="42" t="s">
        <v>81</v>
      </c>
      <c r="AG347" s="42" t="s">
        <v>81</v>
      </c>
      <c r="AH347" s="42" t="s">
        <v>81</v>
      </c>
      <c r="AI347" s="11" t="s">
        <v>81</v>
      </c>
      <c r="AJ347" s="11" t="s">
        <v>81</v>
      </c>
      <c r="AK347" s="11" t="s">
        <v>497</v>
      </c>
      <c r="AL347" s="65" t="s">
        <v>81</v>
      </c>
      <c r="AM347" s="11" t="s">
        <v>81</v>
      </c>
      <c r="AN347" s="24" t="str">
        <f>IFERROR(VLOOKUP($B347,[1]Foglio1!$A$6:$D$44904,4,FALSE),"")</f>
        <v/>
      </c>
      <c r="AO347" s="11" t="s">
        <v>81</v>
      </c>
      <c r="AP347" s="11" t="s">
        <v>81</v>
      </c>
      <c r="AQ347" s="11" t="s">
        <v>81</v>
      </c>
      <c r="AR347" s="11" t="s">
        <v>81</v>
      </c>
    </row>
    <row r="348" spans="1:44" ht="20.100000000000001" customHeight="1" x14ac:dyDescent="0.25">
      <c r="A348" s="43" t="str">
        <f t="shared" si="27"/>
        <v>O_1C.12.050.0010.n</v>
      </c>
      <c r="B348" s="14" t="str">
        <f>IF(ISBLANK(H348),"",IF(H348="LAVORO","",CLASSI!B349))</f>
        <v>1C.12.050.0010.n</v>
      </c>
      <c r="C348" s="14" t="str">
        <f>IF(ISBLANK(H348),"",IF(H348="LAVORO","",VLOOKUP($B348,CLASSI!$B$3:$C$1048576,2,FALSE)))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800</v>
      </c>
      <c r="D348" s="27" t="str">
        <f t="shared" si="28"/>
        <v>CODICE OC</v>
      </c>
      <c r="E348"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800 mm.
LAVORO: Posa. Escluso: scavo; piano di appoggio; rinfianco; riempimento.
</v>
      </c>
      <c r="F348" s="27" t="str">
        <f t="shared" si="30"/>
        <v>CODICE OP</v>
      </c>
      <c r="G348"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800 mm.
</v>
      </c>
      <c r="H348" s="9" t="s">
        <v>35</v>
      </c>
      <c r="I348" s="9" t="s">
        <v>163</v>
      </c>
      <c r="J348" s="9" t="s">
        <v>207</v>
      </c>
      <c r="K348" s="64" t="s">
        <v>419</v>
      </c>
      <c r="L348" s="11" t="s">
        <v>81</v>
      </c>
      <c r="M348" s="11" t="s">
        <v>440</v>
      </c>
      <c r="N348" s="11" t="s">
        <v>435</v>
      </c>
      <c r="O348" s="11" t="s">
        <v>463</v>
      </c>
      <c r="P348" s="10" t="str">
        <f>IFERROR(VLOOKUP($B348,[1]Foglio1!$A$6:$D$44904,3,FALSE),"nd")</f>
        <v>m</v>
      </c>
      <c r="Q348" s="9">
        <v>1</v>
      </c>
      <c r="R348" s="11" t="str">
        <f>IF(H348="LAVORO","nd",IF(VLOOKUP(B348,'DIMENSIONI OP'!A:E,4,FALSE)="","nd",VLOOKUP(B348,'DIMENSIONI OP'!A:E,4,FALSE)))</f>
        <v>nd</v>
      </c>
      <c r="S348" s="9" t="str">
        <f>IF(H348="LAVORO","nd",IF(VLOOKUP(B348,'PRESTAZIONI OP'!A:E,4,FALSE)="","nd",VLOOKUP(B348,'PRESTAZIONI OP'!A:E,4,FALSE)))</f>
        <v>nd</v>
      </c>
      <c r="T348" s="11" t="s">
        <v>81</v>
      </c>
      <c r="U348" s="11" t="s">
        <v>449</v>
      </c>
      <c r="V348" s="11" t="s">
        <v>81</v>
      </c>
      <c r="W348" s="11" t="s">
        <v>81</v>
      </c>
      <c r="X348" s="11" t="s">
        <v>659</v>
      </c>
      <c r="Y348" s="11" t="s">
        <v>81</v>
      </c>
      <c r="Z348" s="9" t="s">
        <v>81</v>
      </c>
      <c r="AA348" s="9" t="str">
        <f>IF(AND(L348="nd",'DIMENSIONI OP'!E349="",'PRESTAZIONI OP'!E349="",'PARAM FISICI OP'!E349="",Z348="nd"),"nd",
IF(L348="nd","",L348)
&amp;IF('DIMENSIONI OP'!E349="","",IF(L348="nd",'DIMENSIONI OP'!E349,", "&amp;'DIMENSIONI OP'!E349))
&amp;IF('PRESTAZIONI OP'!E349="","",IF(AND(L348="nd",'DIMENSIONI OP'!E349=""),'PRESTAZIONI OP'!E349,", "&amp;'PRESTAZIONI OP'!E349))
&amp;IF('PARAM FISICI OP'!E349="","",IF(AND(L348="nd",'DIMENSIONI OP'!E349="",'PRESTAZIONI OP'!E349=""),'PARAM FISICI OP'!E349,", "&amp;'PARAM FISICI OP'!E349))
&amp;IF(Z348="nd","",IF(AND(L348="nd",'DIMENSIONI OP'!E349="",'PRESTAZIONI OP'!E349="",'PARAM FISICI OP'!E349=""),Z348,", "&amp;Z348)))</f>
        <v>nd</v>
      </c>
      <c r="AB348" s="9" t="s">
        <v>81</v>
      </c>
      <c r="AC348" s="9" t="s">
        <v>81</v>
      </c>
      <c r="AD348" s="9" t="s">
        <v>81</v>
      </c>
      <c r="AE348" s="9" t="s">
        <v>81</v>
      </c>
      <c r="AF348" s="42" t="s">
        <v>81</v>
      </c>
      <c r="AG348" s="42" t="s">
        <v>81</v>
      </c>
      <c r="AH348" s="42" t="s">
        <v>81</v>
      </c>
      <c r="AI348" s="11" t="s">
        <v>81</v>
      </c>
      <c r="AJ348" s="11" t="s">
        <v>81</v>
      </c>
      <c r="AK348" s="11" t="s">
        <v>81</v>
      </c>
      <c r="AL348" s="65" t="s">
        <v>81</v>
      </c>
      <c r="AM348" s="11" t="s">
        <v>81</v>
      </c>
      <c r="AN348" s="24">
        <f>IFERROR(VLOOKUP($B348,[1]Foglio1!$A$6:$D$44904,4,FALSE),"")</f>
        <v>398.24</v>
      </c>
      <c r="AO348" s="11" t="s">
        <v>81</v>
      </c>
      <c r="AP348" s="11" t="s">
        <v>81</v>
      </c>
      <c r="AQ348" s="11" t="s">
        <v>81</v>
      </c>
      <c r="AR348" s="11" t="s">
        <v>81</v>
      </c>
    </row>
    <row r="349" spans="1:44" ht="20.100000000000001" customHeight="1" x14ac:dyDescent="0.25">
      <c r="A349" s="43" t="str">
        <f t="shared" si="27"/>
        <v>L_1C.12.050.0010.n</v>
      </c>
      <c r="B349" s="14" t="str">
        <f>IF(ISBLANK(H349),"",IF(H349="LAVORO","",CLASSI!B350))</f>
        <v/>
      </c>
      <c r="C349" s="14" t="str">
        <f>IF(ISBLANK(H349),"",IF(H349="LAVORO","",VLOOKUP($B349,CLASSI!$B$3:$C$1048576,2,FALSE)))</f>
        <v/>
      </c>
      <c r="D349" s="27" t="str">
        <f t="shared" si="28"/>
        <v/>
      </c>
      <c r="E349" s="27" t="str">
        <f t="shared" si="29"/>
        <v/>
      </c>
      <c r="F349" s="27" t="str">
        <f t="shared" si="30"/>
        <v>CODICE LV</v>
      </c>
      <c r="G349" s="27" t="str">
        <f t="shared" si="31"/>
        <v xml:space="preserve">LAVORO: Posa. Escluso: scavo; piano di appoggio; rinfianco; riempimento.
</v>
      </c>
      <c r="H349" s="9" t="s">
        <v>36</v>
      </c>
      <c r="I349" s="9" t="s">
        <v>169</v>
      </c>
      <c r="J349" s="9" t="s">
        <v>221</v>
      </c>
      <c r="K349" s="64" t="s">
        <v>423</v>
      </c>
      <c r="L349" s="11" t="s">
        <v>81</v>
      </c>
      <c r="M349" s="11" t="s">
        <v>81</v>
      </c>
      <c r="N349" s="11" t="s">
        <v>81</v>
      </c>
      <c r="O349" s="11" t="s">
        <v>81</v>
      </c>
      <c r="P349" s="10" t="str">
        <f>IFERROR(VLOOKUP($B349,[1]Foglio1!$A$6:$D$44904,3,FALSE),"nd")</f>
        <v>nd</v>
      </c>
      <c r="Q349" s="9">
        <v>1</v>
      </c>
      <c r="R349" s="11" t="str">
        <f>IF(H349="LAVORO","nd",IF(VLOOKUP(B349,'DIMENSIONI OP'!A:E,4,FALSE)="","nd",VLOOKUP(B349,'DIMENSIONI OP'!A:E,4,FALSE)))</f>
        <v>nd</v>
      </c>
      <c r="S349" s="9" t="str">
        <f>IF(H349="LAVORO","nd",IF(VLOOKUP(B349,'PRESTAZIONI OP'!A:E,4,FALSE)="","nd",VLOOKUP(B349,'PRESTAZIONI OP'!A:E,4,FALSE)))</f>
        <v>nd</v>
      </c>
      <c r="T349" s="11" t="s">
        <v>81</v>
      </c>
      <c r="U349" s="11" t="s">
        <v>81</v>
      </c>
      <c r="V349" s="11" t="s">
        <v>419</v>
      </c>
      <c r="W349" s="11" t="s">
        <v>81</v>
      </c>
      <c r="X349" s="11" t="s">
        <v>81</v>
      </c>
      <c r="Y349" s="11" t="s">
        <v>81</v>
      </c>
      <c r="Z349" s="9" t="s">
        <v>81</v>
      </c>
      <c r="AA349" s="9" t="str">
        <f>IF(AND(L349="nd",'DIMENSIONI OP'!E350="",'PRESTAZIONI OP'!E350="",'PARAM FISICI OP'!E350="",Z349="nd"),"nd",
IF(L349="nd","",L349)
&amp;IF('DIMENSIONI OP'!E350="","",IF(L349="nd",'DIMENSIONI OP'!E350,", "&amp;'DIMENSIONI OP'!E350))
&amp;IF('PRESTAZIONI OP'!E350="","",IF(AND(L349="nd",'DIMENSIONI OP'!E350=""),'PRESTAZIONI OP'!E350,", "&amp;'PRESTAZIONI OP'!E350))
&amp;IF('PARAM FISICI OP'!E350="","",IF(AND(L349="nd",'DIMENSIONI OP'!E350="",'PRESTAZIONI OP'!E350=""),'PARAM FISICI OP'!E350,", "&amp;'PARAM FISICI OP'!E350))
&amp;IF(Z349="nd","",IF(AND(L349="nd",'DIMENSIONI OP'!E350="",'PRESTAZIONI OP'!E350="",'PARAM FISICI OP'!E350=""),Z349,", "&amp;Z349)))</f>
        <v>nd</v>
      </c>
      <c r="AB349" s="9" t="s">
        <v>81</v>
      </c>
      <c r="AC349" s="9" t="s">
        <v>81</v>
      </c>
      <c r="AD349" s="9" t="s">
        <v>81</v>
      </c>
      <c r="AE349" s="9" t="s">
        <v>81</v>
      </c>
      <c r="AF349" s="42" t="s">
        <v>81</v>
      </c>
      <c r="AG349" s="42" t="s">
        <v>81</v>
      </c>
      <c r="AH349" s="42" t="s">
        <v>81</v>
      </c>
      <c r="AI349" s="11" t="s">
        <v>81</v>
      </c>
      <c r="AJ349" s="11" t="s">
        <v>81</v>
      </c>
      <c r="AK349" s="11" t="s">
        <v>497</v>
      </c>
      <c r="AL349" s="65" t="s">
        <v>81</v>
      </c>
      <c r="AM349" s="11" t="s">
        <v>81</v>
      </c>
      <c r="AN349" s="24" t="str">
        <f>IFERROR(VLOOKUP($B349,[1]Foglio1!$A$6:$D$44904,4,FALSE),"")</f>
        <v/>
      </c>
      <c r="AO349" s="11" t="s">
        <v>81</v>
      </c>
      <c r="AP349" s="11" t="s">
        <v>81</v>
      </c>
      <c r="AQ349" s="11" t="s">
        <v>81</v>
      </c>
      <c r="AR349" s="11" t="s">
        <v>81</v>
      </c>
    </row>
    <row r="350" spans="1:44" ht="20.100000000000001" customHeight="1" x14ac:dyDescent="0.25">
      <c r="A350" s="43" t="str">
        <f t="shared" si="27"/>
        <v>O_1C.12.050.0010.o</v>
      </c>
      <c r="B350" s="14" t="str">
        <f>IF(ISBLANK(H350),"",IF(H350="LAVORO","",CLASSI!B351))</f>
        <v>1C.12.050.0010.o</v>
      </c>
      <c r="C350" s="14" t="str">
        <f>IF(ISBLANK(H350),"",IF(H350="LAVORO","",VLOOKUP($B350,CLASSI!$B$3:$C$1048576,2,FALSE)))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900</v>
      </c>
      <c r="D350" s="27" t="str">
        <f t="shared" si="28"/>
        <v>CODICE OC</v>
      </c>
      <c r="E350"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900 mm.
LAVORO: Posa. Escluso: scavo; piano di appoggio; rinfianco; riempimento.
</v>
      </c>
      <c r="F350" s="27" t="str">
        <f t="shared" si="30"/>
        <v>CODICE OP</v>
      </c>
      <c r="G350"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900 mm.
</v>
      </c>
      <c r="H350" s="9" t="s">
        <v>35</v>
      </c>
      <c r="I350" s="9" t="s">
        <v>163</v>
      </c>
      <c r="J350" s="9" t="s">
        <v>207</v>
      </c>
      <c r="K350" s="64" t="s">
        <v>419</v>
      </c>
      <c r="L350" s="11" t="s">
        <v>81</v>
      </c>
      <c r="M350" s="11" t="s">
        <v>440</v>
      </c>
      <c r="N350" s="11" t="s">
        <v>435</v>
      </c>
      <c r="O350" s="11" t="s">
        <v>463</v>
      </c>
      <c r="P350" s="10" t="str">
        <f>IFERROR(VLOOKUP($B350,[1]Foglio1!$A$6:$D$44904,3,FALSE),"nd")</f>
        <v>m</v>
      </c>
      <c r="Q350" s="9">
        <v>1</v>
      </c>
      <c r="R350" s="11" t="str">
        <f>IF(H350="LAVORO","nd",IF(VLOOKUP(B350,'DIMENSIONI OP'!A:E,4,FALSE)="","nd",VLOOKUP(B350,'DIMENSIONI OP'!A:E,4,FALSE)))</f>
        <v>nd</v>
      </c>
      <c r="S350" s="9" t="str">
        <f>IF(H350="LAVORO","nd",IF(VLOOKUP(B350,'PRESTAZIONI OP'!A:E,4,FALSE)="","nd",VLOOKUP(B350,'PRESTAZIONI OP'!A:E,4,FALSE)))</f>
        <v>nd</v>
      </c>
      <c r="T350" s="11" t="s">
        <v>81</v>
      </c>
      <c r="U350" s="11" t="s">
        <v>449</v>
      </c>
      <c r="V350" s="11" t="s">
        <v>81</v>
      </c>
      <c r="W350" s="11" t="s">
        <v>81</v>
      </c>
      <c r="X350" s="11" t="s">
        <v>660</v>
      </c>
      <c r="Y350" s="11" t="s">
        <v>81</v>
      </c>
      <c r="Z350" s="9" t="s">
        <v>81</v>
      </c>
      <c r="AA350" s="9" t="str">
        <f>IF(AND(L350="nd",'DIMENSIONI OP'!E351="",'PRESTAZIONI OP'!E351="",'PARAM FISICI OP'!E351="",Z350="nd"),"nd",
IF(L350="nd","",L350)
&amp;IF('DIMENSIONI OP'!E351="","",IF(L350="nd",'DIMENSIONI OP'!E351,", "&amp;'DIMENSIONI OP'!E351))
&amp;IF('PRESTAZIONI OP'!E351="","",IF(AND(L350="nd",'DIMENSIONI OP'!E351=""),'PRESTAZIONI OP'!E351,", "&amp;'PRESTAZIONI OP'!E351))
&amp;IF('PARAM FISICI OP'!E351="","",IF(AND(L350="nd",'DIMENSIONI OP'!E351="",'PRESTAZIONI OP'!E351=""),'PARAM FISICI OP'!E351,", "&amp;'PARAM FISICI OP'!E351))
&amp;IF(Z350="nd","",IF(AND(L350="nd",'DIMENSIONI OP'!E351="",'PRESTAZIONI OP'!E351="",'PARAM FISICI OP'!E351=""),Z350,", "&amp;Z350)))</f>
        <v>nd</v>
      </c>
      <c r="AB350" s="9" t="s">
        <v>81</v>
      </c>
      <c r="AC350" s="9" t="s">
        <v>81</v>
      </c>
      <c r="AD350" s="9" t="s">
        <v>81</v>
      </c>
      <c r="AE350" s="9" t="s">
        <v>81</v>
      </c>
      <c r="AF350" s="42" t="s">
        <v>81</v>
      </c>
      <c r="AG350" s="42" t="s">
        <v>81</v>
      </c>
      <c r="AH350" s="42" t="s">
        <v>81</v>
      </c>
      <c r="AI350" s="11" t="s">
        <v>81</v>
      </c>
      <c r="AJ350" s="11" t="s">
        <v>81</v>
      </c>
      <c r="AK350" s="11" t="s">
        <v>81</v>
      </c>
      <c r="AL350" s="65" t="s">
        <v>81</v>
      </c>
      <c r="AM350" s="11" t="s">
        <v>81</v>
      </c>
      <c r="AN350" s="24">
        <f>IFERROR(VLOOKUP($B350,[1]Foglio1!$A$6:$D$44904,4,FALSE),"")</f>
        <v>487.06</v>
      </c>
      <c r="AO350" s="11" t="s">
        <v>81</v>
      </c>
      <c r="AP350" s="11" t="s">
        <v>81</v>
      </c>
      <c r="AQ350" s="11" t="s">
        <v>81</v>
      </c>
      <c r="AR350" s="11" t="s">
        <v>81</v>
      </c>
    </row>
    <row r="351" spans="1:44" ht="20.100000000000001" customHeight="1" x14ac:dyDescent="0.25">
      <c r="A351" s="43" t="str">
        <f t="shared" si="27"/>
        <v>L_1C.12.050.0010.o</v>
      </c>
      <c r="B351" s="14" t="str">
        <f>IF(ISBLANK(H351),"",IF(H351="LAVORO","",CLASSI!B352))</f>
        <v/>
      </c>
      <c r="C351" s="14" t="str">
        <f>IF(ISBLANK(H351),"",IF(H351="LAVORO","",VLOOKUP($B351,CLASSI!$B$3:$C$1048576,2,FALSE)))</f>
        <v/>
      </c>
      <c r="D351" s="27" t="str">
        <f t="shared" si="28"/>
        <v/>
      </c>
      <c r="E351" s="27" t="str">
        <f t="shared" si="29"/>
        <v/>
      </c>
      <c r="F351" s="27" t="str">
        <f t="shared" si="30"/>
        <v>CODICE LV</v>
      </c>
      <c r="G351" s="27" t="str">
        <f t="shared" si="31"/>
        <v xml:space="preserve">LAVORO: Posa. Escluso: scavo; piano di appoggio; rinfianco; riempimento.
</v>
      </c>
      <c r="H351" s="9" t="s">
        <v>36</v>
      </c>
      <c r="I351" s="9" t="s">
        <v>169</v>
      </c>
      <c r="J351" s="9" t="s">
        <v>221</v>
      </c>
      <c r="K351" s="64" t="s">
        <v>423</v>
      </c>
      <c r="L351" s="11" t="s">
        <v>81</v>
      </c>
      <c r="M351" s="11" t="s">
        <v>81</v>
      </c>
      <c r="N351" s="11" t="s">
        <v>81</v>
      </c>
      <c r="O351" s="11" t="s">
        <v>81</v>
      </c>
      <c r="P351" s="10" t="str">
        <f>IFERROR(VLOOKUP($B351,[1]Foglio1!$A$6:$D$44904,3,FALSE),"nd")</f>
        <v>nd</v>
      </c>
      <c r="Q351" s="9">
        <v>1</v>
      </c>
      <c r="R351" s="11" t="str">
        <f>IF(H351="LAVORO","nd",IF(VLOOKUP(B351,'DIMENSIONI OP'!A:E,4,FALSE)="","nd",VLOOKUP(B351,'DIMENSIONI OP'!A:E,4,FALSE)))</f>
        <v>nd</v>
      </c>
      <c r="S351" s="9" t="str">
        <f>IF(H351="LAVORO","nd",IF(VLOOKUP(B351,'PRESTAZIONI OP'!A:E,4,FALSE)="","nd",VLOOKUP(B351,'PRESTAZIONI OP'!A:E,4,FALSE)))</f>
        <v>nd</v>
      </c>
      <c r="T351" s="11" t="s">
        <v>81</v>
      </c>
      <c r="U351" s="11" t="s">
        <v>81</v>
      </c>
      <c r="V351" s="11" t="s">
        <v>419</v>
      </c>
      <c r="W351" s="11" t="s">
        <v>81</v>
      </c>
      <c r="X351" s="11" t="s">
        <v>81</v>
      </c>
      <c r="Y351" s="11" t="s">
        <v>81</v>
      </c>
      <c r="Z351" s="9" t="s">
        <v>81</v>
      </c>
      <c r="AA351" s="9" t="str">
        <f>IF(AND(L351="nd",'DIMENSIONI OP'!E352="",'PRESTAZIONI OP'!E352="",'PARAM FISICI OP'!E352="",Z351="nd"),"nd",
IF(L351="nd","",L351)
&amp;IF('DIMENSIONI OP'!E352="","",IF(L351="nd",'DIMENSIONI OP'!E352,", "&amp;'DIMENSIONI OP'!E352))
&amp;IF('PRESTAZIONI OP'!E352="","",IF(AND(L351="nd",'DIMENSIONI OP'!E352=""),'PRESTAZIONI OP'!E352,", "&amp;'PRESTAZIONI OP'!E352))
&amp;IF('PARAM FISICI OP'!E352="","",IF(AND(L351="nd",'DIMENSIONI OP'!E352="",'PRESTAZIONI OP'!E352=""),'PARAM FISICI OP'!E352,", "&amp;'PARAM FISICI OP'!E352))
&amp;IF(Z351="nd","",IF(AND(L351="nd",'DIMENSIONI OP'!E352="",'PRESTAZIONI OP'!E352="",'PARAM FISICI OP'!E352=""),Z351,", "&amp;Z351)))</f>
        <v>nd</v>
      </c>
      <c r="AB351" s="9" t="s">
        <v>81</v>
      </c>
      <c r="AC351" s="9" t="s">
        <v>81</v>
      </c>
      <c r="AD351" s="9" t="s">
        <v>81</v>
      </c>
      <c r="AE351" s="9" t="s">
        <v>81</v>
      </c>
      <c r="AF351" s="42" t="s">
        <v>81</v>
      </c>
      <c r="AG351" s="42" t="s">
        <v>81</v>
      </c>
      <c r="AH351" s="42" t="s">
        <v>81</v>
      </c>
      <c r="AI351" s="11" t="s">
        <v>81</v>
      </c>
      <c r="AJ351" s="11" t="s">
        <v>81</v>
      </c>
      <c r="AK351" s="11" t="s">
        <v>497</v>
      </c>
      <c r="AL351" s="65" t="s">
        <v>81</v>
      </c>
      <c r="AM351" s="11" t="s">
        <v>81</v>
      </c>
      <c r="AN351" s="24" t="str">
        <f>IFERROR(VLOOKUP($B351,[1]Foglio1!$A$6:$D$44904,4,FALSE),"")</f>
        <v/>
      </c>
      <c r="AO351" s="11" t="s">
        <v>81</v>
      </c>
      <c r="AP351" s="11" t="s">
        <v>81</v>
      </c>
      <c r="AQ351" s="11" t="s">
        <v>81</v>
      </c>
      <c r="AR351" s="11" t="s">
        <v>81</v>
      </c>
    </row>
    <row r="352" spans="1:44" ht="20.100000000000001" customHeight="1" x14ac:dyDescent="0.25">
      <c r="A352" s="43" t="str">
        <f t="shared" si="27"/>
        <v>O_1C.12.050.0010.p</v>
      </c>
      <c r="B352" s="14" t="str">
        <f>IF(ISBLANK(H352),"",IF(H352="LAVORO","",CLASSI!B353))</f>
        <v>1C.12.050.0010.p</v>
      </c>
      <c r="C352" s="14" t="str">
        <f>IF(ISBLANK(H352),"",IF(H352="LAVORO","",VLOOKUP($B352,CLASSI!$B$3:$C$1048576,2,FALSE)))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1000</v>
      </c>
      <c r="D352" s="27" t="str">
        <f t="shared" si="28"/>
        <v>CODICE OC</v>
      </c>
      <c r="E352" s="27" t="str">
        <f t="shared" si="29"/>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1000 mm.
LAVORO: Posa. Escluso: scavo; piano di appoggio; rinfianco; riempimento.
</v>
      </c>
      <c r="F352" s="27" t="str">
        <f t="shared" si="30"/>
        <v>CODICE OP</v>
      </c>
      <c r="G352" s="27" t="str">
        <f t="shared" si="31"/>
        <v xml:space="preserve">OPERA: Tubazioni di scarico, tubi con giunti a bicchiere, anello in gomma e guarnizione elastomerica in ghisa sferoidale centrifugata, finitura zinco, verniciata colore rosso, funzione scarico.
COMPONENTI: tubo in ghisa sferoidale centrifugata come da norma EN 598, con bicchiere, giuntati a mezzo di anello in gomma e guarnizione in elastomero conforme alla norma UNI 9163, trattamento esterno con 200 g/m² di zinco puro e verniciatura colore rosso; interno rivestito con malta di cemento alluminoso, diametro nominale interno 1000 mm.
</v>
      </c>
      <c r="H352" s="9" t="s">
        <v>35</v>
      </c>
      <c r="I352" s="9" t="s">
        <v>163</v>
      </c>
      <c r="J352" s="9" t="s">
        <v>207</v>
      </c>
      <c r="K352" s="64" t="s">
        <v>419</v>
      </c>
      <c r="L352" s="11" t="s">
        <v>81</v>
      </c>
      <c r="M352" s="11" t="s">
        <v>440</v>
      </c>
      <c r="N352" s="11" t="s">
        <v>435</v>
      </c>
      <c r="O352" s="11" t="s">
        <v>463</v>
      </c>
      <c r="P352" s="10" t="str">
        <f>IFERROR(VLOOKUP($B352,[1]Foglio1!$A$6:$D$44904,3,FALSE),"nd")</f>
        <v>m</v>
      </c>
      <c r="Q352" s="9">
        <v>1</v>
      </c>
      <c r="R352" s="11" t="str">
        <f>IF(H352="LAVORO","nd",IF(VLOOKUP(B352,'DIMENSIONI OP'!A:E,4,FALSE)="","nd",VLOOKUP(B352,'DIMENSIONI OP'!A:E,4,FALSE)))</f>
        <v>nd</v>
      </c>
      <c r="S352" s="9" t="str">
        <f>IF(H352="LAVORO","nd",IF(VLOOKUP(B352,'PRESTAZIONI OP'!A:E,4,FALSE)="","nd",VLOOKUP(B352,'PRESTAZIONI OP'!A:E,4,FALSE)))</f>
        <v>nd</v>
      </c>
      <c r="T352" s="11" t="s">
        <v>81</v>
      </c>
      <c r="U352" s="11" t="s">
        <v>449</v>
      </c>
      <c r="V352" s="11" t="s">
        <v>81</v>
      </c>
      <c r="W352" s="11" t="s">
        <v>81</v>
      </c>
      <c r="X352" s="11" t="s">
        <v>661</v>
      </c>
      <c r="Y352" s="11" t="s">
        <v>81</v>
      </c>
      <c r="Z352" s="9" t="s">
        <v>81</v>
      </c>
      <c r="AA352" s="9" t="str">
        <f>IF(AND(L352="nd",'DIMENSIONI OP'!E353="",'PRESTAZIONI OP'!E353="",'PARAM FISICI OP'!E353="",Z352="nd"),"nd",
IF(L352="nd","",L352)
&amp;IF('DIMENSIONI OP'!E353="","",IF(L352="nd",'DIMENSIONI OP'!E353,", "&amp;'DIMENSIONI OP'!E353))
&amp;IF('PRESTAZIONI OP'!E353="","",IF(AND(L352="nd",'DIMENSIONI OP'!E353=""),'PRESTAZIONI OP'!E353,", "&amp;'PRESTAZIONI OP'!E353))
&amp;IF('PARAM FISICI OP'!E353="","",IF(AND(L352="nd",'DIMENSIONI OP'!E353="",'PRESTAZIONI OP'!E353=""),'PARAM FISICI OP'!E353,", "&amp;'PARAM FISICI OP'!E353))
&amp;IF(Z352="nd","",IF(AND(L352="nd",'DIMENSIONI OP'!E353="",'PRESTAZIONI OP'!E353="",'PARAM FISICI OP'!E353=""),Z352,", "&amp;Z352)))</f>
        <v>nd</v>
      </c>
      <c r="AB352" s="9" t="s">
        <v>81</v>
      </c>
      <c r="AC352" s="9" t="s">
        <v>81</v>
      </c>
      <c r="AD352" s="9" t="s">
        <v>81</v>
      </c>
      <c r="AE352" s="9" t="s">
        <v>81</v>
      </c>
      <c r="AF352" s="42" t="s">
        <v>81</v>
      </c>
      <c r="AG352" s="42" t="s">
        <v>81</v>
      </c>
      <c r="AH352" s="42" t="s">
        <v>81</v>
      </c>
      <c r="AI352" s="11" t="s">
        <v>81</v>
      </c>
      <c r="AJ352" s="11" t="s">
        <v>81</v>
      </c>
      <c r="AK352" s="11" t="s">
        <v>81</v>
      </c>
      <c r="AL352" s="65" t="s">
        <v>81</v>
      </c>
      <c r="AM352" s="11" t="s">
        <v>81</v>
      </c>
      <c r="AN352" s="24">
        <f>IFERROR(VLOOKUP($B352,[1]Foglio1!$A$6:$D$44904,4,FALSE),"")</f>
        <v>571.45000000000005</v>
      </c>
      <c r="AO352" s="11" t="s">
        <v>81</v>
      </c>
      <c r="AP352" s="11" t="s">
        <v>81</v>
      </c>
      <c r="AQ352" s="11" t="s">
        <v>81</v>
      </c>
      <c r="AR352" s="11" t="s">
        <v>81</v>
      </c>
    </row>
    <row r="353" spans="1:44" ht="20.100000000000001" customHeight="1" x14ac:dyDescent="0.25">
      <c r="A353" s="43" t="str">
        <f t="shared" si="27"/>
        <v>L_1C.12.050.0010.p</v>
      </c>
      <c r="B353" s="14" t="str">
        <f>IF(ISBLANK(H353),"",IF(H353="LAVORO","",CLASSI!B354))</f>
        <v/>
      </c>
      <c r="C353" s="14" t="str">
        <f>IF(ISBLANK(H353),"",IF(H353="LAVORO","",VLOOKUP($B353,CLASSI!$B$3:$C$1048576,2,FALSE)))</f>
        <v/>
      </c>
      <c r="D353" s="27" t="str">
        <f t="shared" si="28"/>
        <v/>
      </c>
      <c r="E353" s="27" t="str">
        <f t="shared" si="29"/>
        <v/>
      </c>
      <c r="F353" s="27" t="str">
        <f t="shared" si="30"/>
        <v>CODICE LV</v>
      </c>
      <c r="G353" s="27" t="str">
        <f t="shared" si="31"/>
        <v xml:space="preserve">LAVORO: Posa. Escluso: scavo; piano di appoggio; rinfianco; riempimento.
</v>
      </c>
      <c r="H353" s="9" t="s">
        <v>36</v>
      </c>
      <c r="I353" s="9" t="s">
        <v>169</v>
      </c>
      <c r="J353" s="9" t="s">
        <v>221</v>
      </c>
      <c r="K353" s="64" t="s">
        <v>423</v>
      </c>
      <c r="L353" s="11" t="s">
        <v>81</v>
      </c>
      <c r="M353" s="11" t="s">
        <v>81</v>
      </c>
      <c r="N353" s="11" t="s">
        <v>81</v>
      </c>
      <c r="O353" s="11" t="s">
        <v>81</v>
      </c>
      <c r="P353" s="10" t="str">
        <f>IFERROR(VLOOKUP($B353,[1]Foglio1!$A$6:$D$44904,3,FALSE),"nd")</f>
        <v>nd</v>
      </c>
      <c r="Q353" s="9">
        <v>1</v>
      </c>
      <c r="R353" s="11" t="str">
        <f>IF(H353="LAVORO","nd",IF(VLOOKUP(B353,'DIMENSIONI OP'!A:E,4,FALSE)="","nd",VLOOKUP(B353,'DIMENSIONI OP'!A:E,4,FALSE)))</f>
        <v>nd</v>
      </c>
      <c r="S353" s="9" t="str">
        <f>IF(H353="LAVORO","nd",IF(VLOOKUP(B353,'PRESTAZIONI OP'!A:E,4,FALSE)="","nd",VLOOKUP(B353,'PRESTAZIONI OP'!A:E,4,FALSE)))</f>
        <v>nd</v>
      </c>
      <c r="T353" s="11" t="s">
        <v>81</v>
      </c>
      <c r="U353" s="11" t="s">
        <v>81</v>
      </c>
      <c r="V353" s="11" t="s">
        <v>419</v>
      </c>
      <c r="W353" s="11" t="s">
        <v>81</v>
      </c>
      <c r="X353" s="11" t="s">
        <v>81</v>
      </c>
      <c r="Y353" s="11" t="s">
        <v>81</v>
      </c>
      <c r="Z353" s="9" t="s">
        <v>81</v>
      </c>
      <c r="AA353" s="9" t="str">
        <f>IF(AND(L353="nd",'DIMENSIONI OP'!E354="",'PRESTAZIONI OP'!E354="",'PARAM FISICI OP'!E354="",Z353="nd"),"nd",
IF(L353="nd","",L353)
&amp;IF('DIMENSIONI OP'!E354="","",IF(L353="nd",'DIMENSIONI OP'!E354,", "&amp;'DIMENSIONI OP'!E354))
&amp;IF('PRESTAZIONI OP'!E354="","",IF(AND(L353="nd",'DIMENSIONI OP'!E354=""),'PRESTAZIONI OP'!E354,", "&amp;'PRESTAZIONI OP'!E354))
&amp;IF('PARAM FISICI OP'!E354="","",IF(AND(L353="nd",'DIMENSIONI OP'!E354="",'PRESTAZIONI OP'!E354=""),'PARAM FISICI OP'!E354,", "&amp;'PARAM FISICI OP'!E354))
&amp;IF(Z353="nd","",IF(AND(L353="nd",'DIMENSIONI OP'!E354="",'PRESTAZIONI OP'!E354="",'PARAM FISICI OP'!E354=""),Z353,", "&amp;Z353)))</f>
        <v>nd</v>
      </c>
      <c r="AB353" s="9" t="s">
        <v>81</v>
      </c>
      <c r="AC353" s="9" t="s">
        <v>81</v>
      </c>
      <c r="AD353" s="9" t="s">
        <v>81</v>
      </c>
      <c r="AE353" s="9" t="s">
        <v>81</v>
      </c>
      <c r="AF353" s="42" t="s">
        <v>81</v>
      </c>
      <c r="AG353" s="42" t="s">
        <v>81</v>
      </c>
      <c r="AH353" s="42" t="s">
        <v>81</v>
      </c>
      <c r="AI353" s="11" t="s">
        <v>81</v>
      </c>
      <c r="AJ353" s="11" t="s">
        <v>81</v>
      </c>
      <c r="AK353" s="11" t="s">
        <v>497</v>
      </c>
      <c r="AL353" s="65" t="s">
        <v>81</v>
      </c>
      <c r="AM353" s="11" t="s">
        <v>81</v>
      </c>
      <c r="AN353" s="24" t="str">
        <f>IFERROR(VLOOKUP($B353,[1]Foglio1!$A$6:$D$44904,4,FALSE),"")</f>
        <v/>
      </c>
      <c r="AO353" s="11" t="s">
        <v>81</v>
      </c>
      <c r="AP353" s="11" t="s">
        <v>81</v>
      </c>
      <c r="AQ353" s="11" t="s">
        <v>81</v>
      </c>
      <c r="AR353" s="11" t="s">
        <v>81</v>
      </c>
    </row>
    <row r="354" spans="1:44" ht="20.100000000000001" customHeight="1" x14ac:dyDescent="0.25">
      <c r="A354" s="43" t="str">
        <f t="shared" si="27"/>
        <v>O_1C.12.090.0010.a</v>
      </c>
      <c r="B354" s="14" t="str">
        <f>IF(ISBLANK(H354),"",IF(H354="LAVORO","",CLASSI!B355))</f>
        <v>1C.12.090.0010.a</v>
      </c>
      <c r="C354" s="14" t="str">
        <f>IF(ISBLANK(H354),"",IF(H354="LAVORO","",VLOOKUP($B354,CLASSI!$B$3:$C$1048576,2,FALSE)))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D354" s="27" t="str">
        <f t="shared" si="28"/>
        <v>CODICE OC</v>
      </c>
      <c r="E354" s="27" t="str">
        <f t="shared" si="29"/>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40 mm, spessore 3,00 mm.
LAVORO: Posa. Incluso: oneri di fissaggio a pareti/soffitti; oneri di attraversamento strutture.
</v>
      </c>
      <c r="F354" s="27" t="str">
        <f t="shared" si="30"/>
        <v>CODICE OP</v>
      </c>
      <c r="G354" s="27" t="str">
        <f t="shared" si="31"/>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40 mm, spessore 3,00 mm.
</v>
      </c>
      <c r="H354" s="9" t="s">
        <v>35</v>
      </c>
      <c r="I354" s="9" t="s">
        <v>163</v>
      </c>
      <c r="J354" s="9" t="s">
        <v>207</v>
      </c>
      <c r="K354" s="64" t="s">
        <v>419</v>
      </c>
      <c r="L354" s="11" t="s">
        <v>81</v>
      </c>
      <c r="M354" s="11" t="s">
        <v>443</v>
      </c>
      <c r="N354" s="11" t="s">
        <v>438</v>
      </c>
      <c r="O354" s="11" t="s">
        <v>81</v>
      </c>
      <c r="P354" s="10" t="str">
        <f>IFERROR(VLOOKUP($B354,[1]Foglio1!$A$6:$D$44904,3,FALSE),"nd")</f>
        <v>m</v>
      </c>
      <c r="Q354" s="9">
        <v>1</v>
      </c>
      <c r="R354" s="11" t="str">
        <f>IF(H354="LAVORO","nd",IF(VLOOKUP(B354,'DIMENSIONI OP'!A:E,4,FALSE)="","nd",VLOOKUP(B354,'DIMENSIONI OP'!A:E,4,FALSE)))</f>
        <v>nd</v>
      </c>
      <c r="S354" s="9" t="str">
        <f>IF(H354="LAVORO","nd",IF(VLOOKUP(B354,'PRESTAZIONI OP'!A:E,4,FALSE)="","nd",VLOOKUP(B354,'PRESTAZIONI OP'!A:E,4,FALSE)))</f>
        <v>nd</v>
      </c>
      <c r="T354" s="11" t="s">
        <v>81</v>
      </c>
      <c r="U354" s="11" t="s">
        <v>81</v>
      </c>
      <c r="V354" s="11" t="s">
        <v>81</v>
      </c>
      <c r="W354" s="11" t="s">
        <v>81</v>
      </c>
      <c r="X354" s="11" t="s">
        <v>662</v>
      </c>
      <c r="Y354" s="11" t="s">
        <v>81</v>
      </c>
      <c r="Z354" s="9" t="s">
        <v>81</v>
      </c>
      <c r="AA354" s="9" t="str">
        <f>IF(AND(L354="nd",'DIMENSIONI OP'!E355="",'PRESTAZIONI OP'!E355="",'PARAM FISICI OP'!E355="",Z354="nd"),"nd",
IF(L354="nd","",L354)
&amp;IF('DIMENSIONI OP'!E355="","",IF(L354="nd",'DIMENSIONI OP'!E355,", "&amp;'DIMENSIONI OP'!E355))
&amp;IF('PRESTAZIONI OP'!E355="","",IF(AND(L354="nd",'DIMENSIONI OP'!E355=""),'PRESTAZIONI OP'!E355,", "&amp;'PRESTAZIONI OP'!E355))
&amp;IF('PARAM FISICI OP'!E355="","",IF(AND(L354="nd",'DIMENSIONI OP'!E355="",'PRESTAZIONI OP'!E355=""),'PARAM FISICI OP'!E355,", "&amp;'PARAM FISICI OP'!E355))
&amp;IF(Z354="nd","",IF(AND(L354="nd",'DIMENSIONI OP'!E355="",'PRESTAZIONI OP'!E355="",'PARAM FISICI OP'!E355=""),Z354,", "&amp;Z354)))</f>
        <v>nd</v>
      </c>
      <c r="AB354" s="9" t="s">
        <v>81</v>
      </c>
      <c r="AC354" s="9" t="s">
        <v>81</v>
      </c>
      <c r="AD354" s="9" t="s">
        <v>81</v>
      </c>
      <c r="AE354" s="9" t="s">
        <v>81</v>
      </c>
      <c r="AF354" s="42" t="s">
        <v>81</v>
      </c>
      <c r="AG354" s="42" t="s">
        <v>81</v>
      </c>
      <c r="AH354" s="42" t="s">
        <v>81</v>
      </c>
      <c r="AI354" s="11" t="s">
        <v>81</v>
      </c>
      <c r="AJ354" s="11" t="s">
        <v>81</v>
      </c>
      <c r="AK354" s="11" t="s">
        <v>81</v>
      </c>
      <c r="AL354" s="65" t="s">
        <v>81</v>
      </c>
      <c r="AM354" s="11" t="s">
        <v>81</v>
      </c>
      <c r="AN354" s="24">
        <f>IFERROR(VLOOKUP($B354,[1]Foglio1!$A$6:$D$44904,4,FALSE),"")</f>
        <v>10.95</v>
      </c>
      <c r="AO354" s="11" t="s">
        <v>81</v>
      </c>
      <c r="AP354" s="11" t="s">
        <v>81</v>
      </c>
      <c r="AQ354" s="11" t="s">
        <v>81</v>
      </c>
      <c r="AR354" s="11" t="s">
        <v>81</v>
      </c>
    </row>
    <row r="355" spans="1:44" ht="20.100000000000001" customHeight="1" x14ac:dyDescent="0.25">
      <c r="A355" s="43" t="str">
        <f t="shared" si="27"/>
        <v>L_1C.12.090.0010.a</v>
      </c>
      <c r="B355" s="14" t="str">
        <f>IF(ISBLANK(H355),"",IF(H355="LAVORO","",CLASSI!B356))</f>
        <v/>
      </c>
      <c r="C355" s="14" t="str">
        <f>IF(ISBLANK(H355),"",IF(H355="LAVORO","",VLOOKUP($B355,CLASSI!$B$3:$C$1048576,2,FALSE)))</f>
        <v/>
      </c>
      <c r="D355" s="27" t="str">
        <f t="shared" si="28"/>
        <v/>
      </c>
      <c r="E355" s="27" t="str">
        <f t="shared" si="29"/>
        <v/>
      </c>
      <c r="F355" s="27" t="str">
        <f t="shared" si="30"/>
        <v>CODICE LV</v>
      </c>
      <c r="G355" s="27" t="str">
        <f t="shared" si="31"/>
        <v xml:space="preserve">LAVORO: Posa. Incluso: oneri di fissaggio a pareti/soffitti; oneri di attraversamento strutture.
</v>
      </c>
      <c r="H355" s="9" t="s">
        <v>36</v>
      </c>
      <c r="I355" s="9" t="s">
        <v>169</v>
      </c>
      <c r="J355" s="9" t="s">
        <v>221</v>
      </c>
      <c r="K355" s="64" t="s">
        <v>423</v>
      </c>
      <c r="L355" s="11" t="s">
        <v>81</v>
      </c>
      <c r="M355" s="11" t="s">
        <v>81</v>
      </c>
      <c r="N355" s="11" t="s">
        <v>81</v>
      </c>
      <c r="O355" s="11" t="s">
        <v>81</v>
      </c>
      <c r="P355" s="10" t="str">
        <f>IFERROR(VLOOKUP($B355,[1]Foglio1!$A$6:$D$44904,3,FALSE),"nd")</f>
        <v>nd</v>
      </c>
      <c r="Q355" s="9">
        <v>1</v>
      </c>
      <c r="R355" s="11" t="str">
        <f>IF(H355="LAVORO","nd",IF(VLOOKUP(B355,'DIMENSIONI OP'!A:E,4,FALSE)="","nd",VLOOKUP(B355,'DIMENSIONI OP'!A:E,4,FALSE)))</f>
        <v>nd</v>
      </c>
      <c r="S355" s="9" t="str">
        <f>IF(H355="LAVORO","nd",IF(VLOOKUP(B355,'PRESTAZIONI OP'!A:E,4,FALSE)="","nd",VLOOKUP(B355,'PRESTAZIONI OP'!A:E,4,FALSE)))</f>
        <v>nd</v>
      </c>
      <c r="T355" s="11" t="s">
        <v>81</v>
      </c>
      <c r="U355" s="11" t="s">
        <v>81</v>
      </c>
      <c r="V355" s="11" t="s">
        <v>419</v>
      </c>
      <c r="W355" s="11" t="s">
        <v>81</v>
      </c>
      <c r="X355" s="11" t="s">
        <v>81</v>
      </c>
      <c r="Y355" s="11" t="s">
        <v>81</v>
      </c>
      <c r="Z355" s="9" t="s">
        <v>81</v>
      </c>
      <c r="AA355" s="9" t="str">
        <f>IF(AND(L355="nd",'DIMENSIONI OP'!E356="",'PRESTAZIONI OP'!E356="",'PARAM FISICI OP'!E356="",Z355="nd"),"nd",
IF(L355="nd","",L355)
&amp;IF('DIMENSIONI OP'!E356="","",IF(L355="nd",'DIMENSIONI OP'!E356,", "&amp;'DIMENSIONI OP'!E356))
&amp;IF('PRESTAZIONI OP'!E356="","",IF(AND(L355="nd",'DIMENSIONI OP'!E356=""),'PRESTAZIONI OP'!E356,", "&amp;'PRESTAZIONI OP'!E356))
&amp;IF('PARAM FISICI OP'!E356="","",IF(AND(L355="nd",'DIMENSIONI OP'!E356="",'PRESTAZIONI OP'!E356=""),'PARAM FISICI OP'!E356,", "&amp;'PARAM FISICI OP'!E356))
&amp;IF(Z355="nd","",IF(AND(L355="nd",'DIMENSIONI OP'!E356="",'PRESTAZIONI OP'!E356="",'PARAM FISICI OP'!E356=""),Z355,", "&amp;Z355)))</f>
        <v>nd</v>
      </c>
      <c r="AB355" s="9" t="s">
        <v>81</v>
      </c>
      <c r="AC355" s="9" t="s">
        <v>81</v>
      </c>
      <c r="AD355" s="9" t="s">
        <v>81</v>
      </c>
      <c r="AE355" s="9" t="s">
        <v>81</v>
      </c>
      <c r="AF355" s="42" t="s">
        <v>81</v>
      </c>
      <c r="AG355" s="42" t="s">
        <v>81</v>
      </c>
      <c r="AH355" s="42" t="s">
        <v>81</v>
      </c>
      <c r="AI355" s="11" t="s">
        <v>81</v>
      </c>
      <c r="AJ355" s="11" t="s">
        <v>485</v>
      </c>
      <c r="AK355" s="11" t="s">
        <v>81</v>
      </c>
      <c r="AL355" s="65" t="s">
        <v>81</v>
      </c>
      <c r="AM355" s="11" t="s">
        <v>81</v>
      </c>
      <c r="AN355" s="24" t="str">
        <f>IFERROR(VLOOKUP($B355,[1]Foglio1!$A$6:$D$44904,4,FALSE),"")</f>
        <v/>
      </c>
      <c r="AO355" s="11" t="s">
        <v>81</v>
      </c>
      <c r="AP355" s="11" t="s">
        <v>81</v>
      </c>
      <c r="AQ355" s="11" t="s">
        <v>81</v>
      </c>
      <c r="AR355" s="11" t="s">
        <v>81</v>
      </c>
    </row>
    <row r="356" spans="1:44" ht="20.100000000000001" customHeight="1" x14ac:dyDescent="0.25">
      <c r="A356" s="43" t="str">
        <f t="shared" si="27"/>
        <v>O_1C.12.090.0010.b</v>
      </c>
      <c r="B356" s="14" t="str">
        <f>IF(ISBLANK(H356),"",IF(H356="LAVORO","",CLASSI!B357))</f>
        <v>1C.12.090.0010.b</v>
      </c>
      <c r="C356" s="14" t="str">
        <f>IF(ISBLANK(H356),"",IF(H356="LAVORO","",VLOOKUP($B356,CLASSI!$B$3:$C$1048576,2,FALSE)))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D356" s="27" t="str">
        <f t="shared" si="28"/>
        <v>CODICE OC</v>
      </c>
      <c r="E356" s="27" t="str">
        <f t="shared" si="29"/>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50 mm, spessore 3,00 mm.
LAVORO: Posa. Incluso: oneri di fissaggio a pareti/soffitti; oneri di attraversamento strutture.
</v>
      </c>
      <c r="F356" s="27" t="str">
        <f t="shared" si="30"/>
        <v>CODICE OP</v>
      </c>
      <c r="G356" s="27" t="str">
        <f t="shared" si="31"/>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50 mm, spessore 3,00 mm.
</v>
      </c>
      <c r="H356" s="9" t="s">
        <v>35</v>
      </c>
      <c r="I356" s="9" t="s">
        <v>163</v>
      </c>
      <c r="J356" s="9" t="s">
        <v>207</v>
      </c>
      <c r="K356" s="64" t="s">
        <v>419</v>
      </c>
      <c r="L356" s="11" t="s">
        <v>81</v>
      </c>
      <c r="M356" s="11" t="s">
        <v>443</v>
      </c>
      <c r="N356" s="11" t="s">
        <v>438</v>
      </c>
      <c r="O356" s="11" t="s">
        <v>81</v>
      </c>
      <c r="P356" s="10" t="str">
        <f>IFERROR(VLOOKUP($B356,[1]Foglio1!$A$6:$D$44904,3,FALSE),"nd")</f>
        <v>m</v>
      </c>
      <c r="Q356" s="9">
        <v>1</v>
      </c>
      <c r="R356" s="11" t="str">
        <f>IF(H356="LAVORO","nd",IF(VLOOKUP(B356,'DIMENSIONI OP'!A:E,4,FALSE)="","nd",VLOOKUP(B356,'DIMENSIONI OP'!A:E,4,FALSE)))</f>
        <v>nd</v>
      </c>
      <c r="S356" s="9" t="str">
        <f>IF(H356="LAVORO","nd",IF(VLOOKUP(B356,'PRESTAZIONI OP'!A:E,4,FALSE)="","nd",VLOOKUP(B356,'PRESTAZIONI OP'!A:E,4,FALSE)))</f>
        <v>nd</v>
      </c>
      <c r="T356" s="11" t="s">
        <v>81</v>
      </c>
      <c r="U356" s="11" t="s">
        <v>81</v>
      </c>
      <c r="V356" s="11" t="s">
        <v>81</v>
      </c>
      <c r="W356" s="11" t="s">
        <v>81</v>
      </c>
      <c r="X356" s="11" t="s">
        <v>663</v>
      </c>
      <c r="Y356" s="11" t="s">
        <v>81</v>
      </c>
      <c r="Z356" s="9" t="s">
        <v>81</v>
      </c>
      <c r="AA356" s="9" t="str">
        <f>IF(AND(L356="nd",'DIMENSIONI OP'!E357="",'PRESTAZIONI OP'!E357="",'PARAM FISICI OP'!E357="",Z356="nd"),"nd",
IF(L356="nd","",L356)
&amp;IF('DIMENSIONI OP'!E357="","",IF(L356="nd",'DIMENSIONI OP'!E357,", "&amp;'DIMENSIONI OP'!E357))
&amp;IF('PRESTAZIONI OP'!E357="","",IF(AND(L356="nd",'DIMENSIONI OP'!E357=""),'PRESTAZIONI OP'!E357,", "&amp;'PRESTAZIONI OP'!E357))
&amp;IF('PARAM FISICI OP'!E357="","",IF(AND(L356="nd",'DIMENSIONI OP'!E357="",'PRESTAZIONI OP'!E357=""),'PARAM FISICI OP'!E357,", "&amp;'PARAM FISICI OP'!E357))
&amp;IF(Z356="nd","",IF(AND(L356="nd",'DIMENSIONI OP'!E357="",'PRESTAZIONI OP'!E357="",'PARAM FISICI OP'!E357=""),Z356,", "&amp;Z356)))</f>
        <v>nd</v>
      </c>
      <c r="AB356" s="9" t="s">
        <v>81</v>
      </c>
      <c r="AC356" s="9" t="s">
        <v>81</v>
      </c>
      <c r="AD356" s="9" t="s">
        <v>81</v>
      </c>
      <c r="AE356" s="9" t="s">
        <v>81</v>
      </c>
      <c r="AF356" s="42" t="s">
        <v>81</v>
      </c>
      <c r="AG356" s="42" t="s">
        <v>81</v>
      </c>
      <c r="AH356" s="42" t="s">
        <v>81</v>
      </c>
      <c r="AI356" s="11" t="s">
        <v>81</v>
      </c>
      <c r="AJ356" s="11" t="s">
        <v>81</v>
      </c>
      <c r="AK356" s="11" t="s">
        <v>81</v>
      </c>
      <c r="AL356" s="65" t="s">
        <v>81</v>
      </c>
      <c r="AM356" s="11" t="s">
        <v>81</v>
      </c>
      <c r="AN356" s="24">
        <f>IFERROR(VLOOKUP($B356,[1]Foglio1!$A$6:$D$44904,4,FALSE),"")</f>
        <v>11.52</v>
      </c>
      <c r="AO356" s="11" t="s">
        <v>81</v>
      </c>
      <c r="AP356" s="11" t="s">
        <v>81</v>
      </c>
      <c r="AQ356" s="11" t="s">
        <v>81</v>
      </c>
      <c r="AR356" s="11" t="s">
        <v>81</v>
      </c>
    </row>
    <row r="357" spans="1:44" ht="20.100000000000001" customHeight="1" x14ac:dyDescent="0.25">
      <c r="A357" s="43" t="str">
        <f t="shared" si="27"/>
        <v>L_1C.12.090.0010.b</v>
      </c>
      <c r="B357" s="14" t="str">
        <f>IF(ISBLANK(H357),"",IF(H357="LAVORO","",CLASSI!B358))</f>
        <v/>
      </c>
      <c r="C357" s="14" t="str">
        <f>IF(ISBLANK(H357),"",IF(H357="LAVORO","",VLOOKUP($B357,CLASSI!$B$3:$C$1048576,2,FALSE)))</f>
        <v/>
      </c>
      <c r="D357" s="27" t="str">
        <f t="shared" si="28"/>
        <v/>
      </c>
      <c r="E357" s="27" t="str">
        <f t="shared" si="29"/>
        <v/>
      </c>
      <c r="F357" s="27" t="str">
        <f t="shared" si="30"/>
        <v>CODICE LV</v>
      </c>
      <c r="G357" s="27" t="str">
        <f t="shared" si="31"/>
        <v xml:space="preserve">LAVORO: Posa. Incluso: oneri di fissaggio a pareti/soffitti; oneri di attraversamento strutture.
</v>
      </c>
      <c r="H357" s="9" t="s">
        <v>36</v>
      </c>
      <c r="I357" s="9" t="s">
        <v>169</v>
      </c>
      <c r="J357" s="9" t="s">
        <v>221</v>
      </c>
      <c r="K357" s="64" t="s">
        <v>423</v>
      </c>
      <c r="L357" s="11" t="s">
        <v>81</v>
      </c>
      <c r="M357" s="11" t="s">
        <v>81</v>
      </c>
      <c r="N357" s="11" t="s">
        <v>81</v>
      </c>
      <c r="O357" s="11" t="s">
        <v>81</v>
      </c>
      <c r="P357" s="10" t="str">
        <f>IFERROR(VLOOKUP($B357,[1]Foglio1!$A$6:$D$44904,3,FALSE),"nd")</f>
        <v>nd</v>
      </c>
      <c r="Q357" s="9">
        <v>1</v>
      </c>
      <c r="R357" s="11" t="str">
        <f>IF(H357="LAVORO","nd",IF(VLOOKUP(B357,'DIMENSIONI OP'!A:E,4,FALSE)="","nd",VLOOKUP(B357,'DIMENSIONI OP'!A:E,4,FALSE)))</f>
        <v>nd</v>
      </c>
      <c r="S357" s="9" t="str">
        <f>IF(H357="LAVORO","nd",IF(VLOOKUP(B357,'PRESTAZIONI OP'!A:E,4,FALSE)="","nd",VLOOKUP(B357,'PRESTAZIONI OP'!A:E,4,FALSE)))</f>
        <v>nd</v>
      </c>
      <c r="T357" s="11" t="s">
        <v>81</v>
      </c>
      <c r="U357" s="11" t="s">
        <v>81</v>
      </c>
      <c r="V357" s="11" t="s">
        <v>419</v>
      </c>
      <c r="W357" s="11" t="s">
        <v>81</v>
      </c>
      <c r="X357" s="11" t="s">
        <v>81</v>
      </c>
      <c r="Y357" s="11" t="s">
        <v>81</v>
      </c>
      <c r="Z357" s="9" t="s">
        <v>81</v>
      </c>
      <c r="AA357" s="9" t="str">
        <f>IF(AND(L357="nd",'DIMENSIONI OP'!E358="",'PRESTAZIONI OP'!E358="",'PARAM FISICI OP'!E358="",Z357="nd"),"nd",
IF(L357="nd","",L357)
&amp;IF('DIMENSIONI OP'!E358="","",IF(L357="nd",'DIMENSIONI OP'!E358,", "&amp;'DIMENSIONI OP'!E358))
&amp;IF('PRESTAZIONI OP'!E358="","",IF(AND(L357="nd",'DIMENSIONI OP'!E358=""),'PRESTAZIONI OP'!E358,", "&amp;'PRESTAZIONI OP'!E358))
&amp;IF('PARAM FISICI OP'!E358="","",IF(AND(L357="nd",'DIMENSIONI OP'!E358="",'PRESTAZIONI OP'!E358=""),'PARAM FISICI OP'!E358,", "&amp;'PARAM FISICI OP'!E358))
&amp;IF(Z357="nd","",IF(AND(L357="nd",'DIMENSIONI OP'!E358="",'PRESTAZIONI OP'!E358="",'PARAM FISICI OP'!E358=""),Z357,", "&amp;Z357)))</f>
        <v>nd</v>
      </c>
      <c r="AB357" s="9" t="s">
        <v>81</v>
      </c>
      <c r="AC357" s="9" t="s">
        <v>81</v>
      </c>
      <c r="AD357" s="9" t="s">
        <v>81</v>
      </c>
      <c r="AE357" s="9" t="s">
        <v>81</v>
      </c>
      <c r="AF357" s="42" t="s">
        <v>81</v>
      </c>
      <c r="AG357" s="42" t="s">
        <v>81</v>
      </c>
      <c r="AH357" s="42" t="s">
        <v>81</v>
      </c>
      <c r="AI357" s="11" t="s">
        <v>81</v>
      </c>
      <c r="AJ357" s="11" t="s">
        <v>485</v>
      </c>
      <c r="AK357" s="11" t="s">
        <v>81</v>
      </c>
      <c r="AL357" s="65" t="s">
        <v>81</v>
      </c>
      <c r="AM357" s="11" t="s">
        <v>81</v>
      </c>
      <c r="AN357" s="24" t="str">
        <f>IFERROR(VLOOKUP($B357,[1]Foglio1!$A$6:$D$44904,4,FALSE),"")</f>
        <v/>
      </c>
      <c r="AO357" s="11" t="s">
        <v>81</v>
      </c>
      <c r="AP357" s="11" t="s">
        <v>81</v>
      </c>
      <c r="AQ357" s="11" t="s">
        <v>81</v>
      </c>
      <c r="AR357" s="11" t="s">
        <v>81</v>
      </c>
    </row>
    <row r="358" spans="1:44" ht="20.100000000000001" customHeight="1" x14ac:dyDescent="0.25">
      <c r="A358" s="43" t="str">
        <f t="shared" si="27"/>
        <v>O_1C.12.090.0010.c</v>
      </c>
      <c r="B358" s="14" t="str">
        <f>IF(ISBLANK(H358),"",IF(H358="LAVORO","",CLASSI!B359))</f>
        <v>1C.12.090.0010.c</v>
      </c>
      <c r="C358" s="14" t="str">
        <f>IF(ISBLANK(H358),"",IF(H358="LAVORO","",VLOOKUP($B358,CLASSI!$B$3:$C$1048576,2,FALSE)))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D358" s="27" t="str">
        <f t="shared" si="28"/>
        <v>CODICE OC</v>
      </c>
      <c r="E358" s="27" t="str">
        <f t="shared" si="29"/>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75 mm, spessore 4,00 mm.
LAVORO: Posa. Incluso: oneri di fissaggio a pareti/soffitti; oneri di attraversamento strutture.
</v>
      </c>
      <c r="F358" s="27" t="str">
        <f t="shared" si="30"/>
        <v>CODICE OP</v>
      </c>
      <c r="G358" s="27" t="str">
        <f t="shared" si="31"/>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75 mm, spessore 4,00 mm.
</v>
      </c>
      <c r="H358" s="9" t="s">
        <v>35</v>
      </c>
      <c r="I358" s="9" t="s">
        <v>163</v>
      </c>
      <c r="J358" s="9" t="s">
        <v>207</v>
      </c>
      <c r="K358" s="64" t="s">
        <v>419</v>
      </c>
      <c r="L358" s="11" t="s">
        <v>81</v>
      </c>
      <c r="M358" s="11" t="s">
        <v>443</v>
      </c>
      <c r="N358" s="11" t="s">
        <v>438</v>
      </c>
      <c r="O358" s="11" t="s">
        <v>81</v>
      </c>
      <c r="P358" s="10" t="str">
        <f>IFERROR(VLOOKUP($B358,[1]Foglio1!$A$6:$D$44904,3,FALSE),"nd")</f>
        <v>m</v>
      </c>
      <c r="Q358" s="9">
        <v>1</v>
      </c>
      <c r="R358" s="11" t="str">
        <f>IF(H358="LAVORO","nd",IF(VLOOKUP(B358,'DIMENSIONI OP'!A:E,4,FALSE)="","nd",VLOOKUP(B358,'DIMENSIONI OP'!A:E,4,FALSE)))</f>
        <v>nd</v>
      </c>
      <c r="S358" s="9" t="str">
        <f>IF(H358="LAVORO","nd",IF(VLOOKUP(B358,'PRESTAZIONI OP'!A:E,4,FALSE)="","nd",VLOOKUP(B358,'PRESTAZIONI OP'!A:E,4,FALSE)))</f>
        <v>nd</v>
      </c>
      <c r="T358" s="11" t="s">
        <v>81</v>
      </c>
      <c r="U358" s="11" t="s">
        <v>81</v>
      </c>
      <c r="V358" s="11" t="s">
        <v>81</v>
      </c>
      <c r="W358" s="11" t="s">
        <v>81</v>
      </c>
      <c r="X358" s="11" t="s">
        <v>664</v>
      </c>
      <c r="Y358" s="11" t="s">
        <v>81</v>
      </c>
      <c r="Z358" s="9" t="s">
        <v>81</v>
      </c>
      <c r="AA358" s="9" t="str">
        <f>IF(AND(L358="nd",'DIMENSIONI OP'!E359="",'PRESTAZIONI OP'!E359="",'PARAM FISICI OP'!E359="",Z358="nd"),"nd",
IF(L358="nd","",L358)
&amp;IF('DIMENSIONI OP'!E359="","",IF(L358="nd",'DIMENSIONI OP'!E359,", "&amp;'DIMENSIONI OP'!E359))
&amp;IF('PRESTAZIONI OP'!E359="","",IF(AND(L358="nd",'DIMENSIONI OP'!E359=""),'PRESTAZIONI OP'!E359,", "&amp;'PRESTAZIONI OP'!E359))
&amp;IF('PARAM FISICI OP'!E359="","",IF(AND(L358="nd",'DIMENSIONI OP'!E359="",'PRESTAZIONI OP'!E359=""),'PARAM FISICI OP'!E359,", "&amp;'PARAM FISICI OP'!E359))
&amp;IF(Z358="nd","",IF(AND(L358="nd",'DIMENSIONI OP'!E359="",'PRESTAZIONI OP'!E359="",'PARAM FISICI OP'!E359=""),Z358,", "&amp;Z358)))</f>
        <v>nd</v>
      </c>
      <c r="AB358" s="9" t="s">
        <v>81</v>
      </c>
      <c r="AC358" s="9" t="s">
        <v>81</v>
      </c>
      <c r="AD358" s="9" t="s">
        <v>81</v>
      </c>
      <c r="AE358" s="9" t="s">
        <v>81</v>
      </c>
      <c r="AF358" s="42" t="s">
        <v>81</v>
      </c>
      <c r="AG358" s="42" t="s">
        <v>81</v>
      </c>
      <c r="AH358" s="42" t="s">
        <v>81</v>
      </c>
      <c r="AI358" s="11" t="s">
        <v>81</v>
      </c>
      <c r="AJ358" s="11" t="s">
        <v>81</v>
      </c>
      <c r="AK358" s="11" t="s">
        <v>81</v>
      </c>
      <c r="AL358" s="65" t="s">
        <v>81</v>
      </c>
      <c r="AM358" s="11" t="s">
        <v>81</v>
      </c>
      <c r="AN358" s="24">
        <f>IFERROR(VLOOKUP($B358,[1]Foglio1!$A$6:$D$44904,4,FALSE),"")</f>
        <v>21.79</v>
      </c>
      <c r="AO358" s="11" t="s">
        <v>81</v>
      </c>
      <c r="AP358" s="11" t="s">
        <v>81</v>
      </c>
      <c r="AQ358" s="11" t="s">
        <v>81</v>
      </c>
      <c r="AR358" s="11" t="s">
        <v>81</v>
      </c>
    </row>
    <row r="359" spans="1:44" ht="20.100000000000001" customHeight="1" x14ac:dyDescent="0.25">
      <c r="A359" s="43" t="str">
        <f t="shared" si="27"/>
        <v>L_1C.12.090.0010.c</v>
      </c>
      <c r="B359" s="14" t="str">
        <f>IF(ISBLANK(H359),"",IF(H359="LAVORO","",CLASSI!B360))</f>
        <v/>
      </c>
      <c r="C359" s="14" t="str">
        <f>IF(ISBLANK(H359),"",IF(H359="LAVORO","",VLOOKUP($B359,CLASSI!$B$3:$C$1048576,2,FALSE)))</f>
        <v/>
      </c>
      <c r="D359" s="27" t="str">
        <f t="shared" si="28"/>
        <v/>
      </c>
      <c r="E359" s="27" t="str">
        <f t="shared" si="29"/>
        <v/>
      </c>
      <c r="F359" s="27" t="str">
        <f t="shared" si="30"/>
        <v>CODICE LV</v>
      </c>
      <c r="G359" s="27" t="str">
        <f t="shared" si="31"/>
        <v xml:space="preserve">LAVORO: Posa. Incluso: oneri di fissaggio a pareti/soffitti; oneri di attraversamento strutture.
</v>
      </c>
      <c r="H359" s="9" t="s">
        <v>36</v>
      </c>
      <c r="I359" s="9" t="s">
        <v>169</v>
      </c>
      <c r="J359" s="9" t="s">
        <v>221</v>
      </c>
      <c r="K359" s="64" t="s">
        <v>423</v>
      </c>
      <c r="L359" s="11" t="s">
        <v>81</v>
      </c>
      <c r="M359" s="11" t="s">
        <v>81</v>
      </c>
      <c r="N359" s="11" t="s">
        <v>81</v>
      </c>
      <c r="O359" s="11" t="s">
        <v>81</v>
      </c>
      <c r="P359" s="10" t="str">
        <f>IFERROR(VLOOKUP($B359,[1]Foglio1!$A$6:$D$44904,3,FALSE),"nd")</f>
        <v>nd</v>
      </c>
      <c r="Q359" s="9">
        <v>1</v>
      </c>
      <c r="R359" s="11" t="str">
        <f>IF(H359="LAVORO","nd",IF(VLOOKUP(B359,'DIMENSIONI OP'!A:E,4,FALSE)="","nd",VLOOKUP(B359,'DIMENSIONI OP'!A:E,4,FALSE)))</f>
        <v>nd</v>
      </c>
      <c r="S359" s="9" t="str">
        <f>IF(H359="LAVORO","nd",IF(VLOOKUP(B359,'PRESTAZIONI OP'!A:E,4,FALSE)="","nd",VLOOKUP(B359,'PRESTAZIONI OP'!A:E,4,FALSE)))</f>
        <v>nd</v>
      </c>
      <c r="T359" s="11" t="s">
        <v>81</v>
      </c>
      <c r="U359" s="11" t="s">
        <v>81</v>
      </c>
      <c r="V359" s="11" t="s">
        <v>419</v>
      </c>
      <c r="W359" s="11" t="s">
        <v>81</v>
      </c>
      <c r="X359" s="11" t="s">
        <v>81</v>
      </c>
      <c r="Y359" s="11" t="s">
        <v>81</v>
      </c>
      <c r="Z359" s="9" t="s">
        <v>81</v>
      </c>
      <c r="AA359" s="9" t="str">
        <f>IF(AND(L359="nd",'DIMENSIONI OP'!E360="",'PRESTAZIONI OP'!E360="",'PARAM FISICI OP'!E360="",Z359="nd"),"nd",
IF(L359="nd","",L359)
&amp;IF('DIMENSIONI OP'!E360="","",IF(L359="nd",'DIMENSIONI OP'!E360,", "&amp;'DIMENSIONI OP'!E360))
&amp;IF('PRESTAZIONI OP'!E360="","",IF(AND(L359="nd",'DIMENSIONI OP'!E360=""),'PRESTAZIONI OP'!E360,", "&amp;'PRESTAZIONI OP'!E360))
&amp;IF('PARAM FISICI OP'!E360="","",IF(AND(L359="nd",'DIMENSIONI OP'!E360="",'PRESTAZIONI OP'!E360=""),'PARAM FISICI OP'!E360,", "&amp;'PARAM FISICI OP'!E360))
&amp;IF(Z359="nd","",IF(AND(L359="nd",'DIMENSIONI OP'!E360="",'PRESTAZIONI OP'!E360="",'PARAM FISICI OP'!E360=""),Z359,", "&amp;Z359)))</f>
        <v>nd</v>
      </c>
      <c r="AB359" s="9" t="s">
        <v>81</v>
      </c>
      <c r="AC359" s="9" t="s">
        <v>81</v>
      </c>
      <c r="AD359" s="9" t="s">
        <v>81</v>
      </c>
      <c r="AE359" s="9" t="s">
        <v>81</v>
      </c>
      <c r="AF359" s="42" t="s">
        <v>81</v>
      </c>
      <c r="AG359" s="42" t="s">
        <v>81</v>
      </c>
      <c r="AH359" s="42" t="s">
        <v>81</v>
      </c>
      <c r="AI359" s="11" t="s">
        <v>81</v>
      </c>
      <c r="AJ359" s="11" t="s">
        <v>485</v>
      </c>
      <c r="AK359" s="11" t="s">
        <v>81</v>
      </c>
      <c r="AL359" s="65" t="s">
        <v>81</v>
      </c>
      <c r="AM359" s="11" t="s">
        <v>81</v>
      </c>
      <c r="AN359" s="24" t="str">
        <f>IFERROR(VLOOKUP($B359,[1]Foglio1!$A$6:$D$44904,4,FALSE),"")</f>
        <v/>
      </c>
      <c r="AO359" s="11" t="s">
        <v>81</v>
      </c>
      <c r="AP359" s="11" t="s">
        <v>81</v>
      </c>
      <c r="AQ359" s="11" t="s">
        <v>81</v>
      </c>
      <c r="AR359" s="11" t="s">
        <v>81</v>
      </c>
    </row>
    <row r="360" spans="1:44" ht="20.100000000000001" customHeight="1" x14ac:dyDescent="0.25">
      <c r="A360" s="43" t="str">
        <f t="shared" si="27"/>
        <v>O_1C.12.090.0010.d</v>
      </c>
      <c r="B360" s="14" t="str">
        <f>IF(ISBLANK(H360),"",IF(H360="LAVORO","",CLASSI!B361))</f>
        <v>1C.12.090.0010.d</v>
      </c>
      <c r="C360" s="14" t="str">
        <f>IF(ISBLANK(H360),"",IF(H360="LAVORO","",VLOOKUP($B360,CLASSI!$B$3:$C$1048576,2,FALSE)))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D360" s="27" t="str">
        <f t="shared" si="28"/>
        <v>CODICE OC</v>
      </c>
      <c r="E360" s="27" t="str">
        <f t="shared" si="29"/>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90 mm, spessore 4,50 mm.
LAVORO: Posa. Incluso: oneri di fissaggio a pareti/soffitti; oneri di attraversamento strutture.
</v>
      </c>
      <c r="F360" s="27" t="str">
        <f t="shared" si="30"/>
        <v>CODICE OP</v>
      </c>
      <c r="G360" s="27" t="str">
        <f t="shared" si="31"/>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90 mm, spessore 4,50 mm.
</v>
      </c>
      <c r="H360" s="9" t="s">
        <v>35</v>
      </c>
      <c r="I360" s="9" t="s">
        <v>163</v>
      </c>
      <c r="J360" s="9" t="s">
        <v>207</v>
      </c>
      <c r="K360" s="64" t="s">
        <v>419</v>
      </c>
      <c r="L360" s="11" t="s">
        <v>81</v>
      </c>
      <c r="M360" s="11" t="s">
        <v>443</v>
      </c>
      <c r="N360" s="11" t="s">
        <v>438</v>
      </c>
      <c r="O360" s="11" t="s">
        <v>81</v>
      </c>
      <c r="P360" s="10" t="str">
        <f>IFERROR(VLOOKUP($B360,[1]Foglio1!$A$6:$D$44904,3,FALSE),"nd")</f>
        <v>m</v>
      </c>
      <c r="Q360" s="9">
        <v>1</v>
      </c>
      <c r="R360" s="11" t="str">
        <f>IF(H360="LAVORO","nd",IF(VLOOKUP(B360,'DIMENSIONI OP'!A:E,4,FALSE)="","nd",VLOOKUP(B360,'DIMENSIONI OP'!A:E,4,FALSE)))</f>
        <v>nd</v>
      </c>
      <c r="S360" s="9" t="str">
        <f>IF(H360="LAVORO","nd",IF(VLOOKUP(B360,'PRESTAZIONI OP'!A:E,4,FALSE)="","nd",VLOOKUP(B360,'PRESTAZIONI OP'!A:E,4,FALSE)))</f>
        <v>nd</v>
      </c>
      <c r="T360" s="11" t="s">
        <v>81</v>
      </c>
      <c r="U360" s="11" t="s">
        <v>81</v>
      </c>
      <c r="V360" s="11" t="s">
        <v>81</v>
      </c>
      <c r="W360" s="11" t="s">
        <v>81</v>
      </c>
      <c r="X360" s="11" t="s">
        <v>665</v>
      </c>
      <c r="Y360" s="11" t="s">
        <v>81</v>
      </c>
      <c r="Z360" s="9" t="s">
        <v>81</v>
      </c>
      <c r="AA360" s="9" t="str">
        <f>IF(AND(L360="nd",'DIMENSIONI OP'!E361="",'PRESTAZIONI OP'!E361="",'PARAM FISICI OP'!E361="",Z360="nd"),"nd",
IF(L360="nd","",L360)
&amp;IF('DIMENSIONI OP'!E361="","",IF(L360="nd",'DIMENSIONI OP'!E361,", "&amp;'DIMENSIONI OP'!E361))
&amp;IF('PRESTAZIONI OP'!E361="","",IF(AND(L360="nd",'DIMENSIONI OP'!E361=""),'PRESTAZIONI OP'!E361,", "&amp;'PRESTAZIONI OP'!E361))
&amp;IF('PARAM FISICI OP'!E361="","",IF(AND(L360="nd",'DIMENSIONI OP'!E361="",'PRESTAZIONI OP'!E361=""),'PARAM FISICI OP'!E361,", "&amp;'PARAM FISICI OP'!E361))
&amp;IF(Z360="nd","",IF(AND(L360="nd",'DIMENSIONI OP'!E361="",'PRESTAZIONI OP'!E361="",'PARAM FISICI OP'!E361=""),Z360,", "&amp;Z360)))</f>
        <v>nd</v>
      </c>
      <c r="AB360" s="9" t="s">
        <v>81</v>
      </c>
      <c r="AC360" s="9" t="s">
        <v>81</v>
      </c>
      <c r="AD360" s="9" t="s">
        <v>81</v>
      </c>
      <c r="AE360" s="9" t="s">
        <v>81</v>
      </c>
      <c r="AF360" s="42" t="s">
        <v>81</v>
      </c>
      <c r="AG360" s="42" t="s">
        <v>81</v>
      </c>
      <c r="AH360" s="42" t="s">
        <v>81</v>
      </c>
      <c r="AI360" s="11" t="s">
        <v>81</v>
      </c>
      <c r="AJ360" s="11" t="s">
        <v>81</v>
      </c>
      <c r="AK360" s="11" t="s">
        <v>81</v>
      </c>
      <c r="AL360" s="65" t="s">
        <v>81</v>
      </c>
      <c r="AM360" s="11" t="s">
        <v>81</v>
      </c>
      <c r="AN360" s="24">
        <f>IFERROR(VLOOKUP($B360,[1]Foglio1!$A$6:$D$44904,4,FALSE),"")</f>
        <v>26.46</v>
      </c>
      <c r="AO360" s="11" t="s">
        <v>81</v>
      </c>
      <c r="AP360" s="11" t="s">
        <v>81</v>
      </c>
      <c r="AQ360" s="11" t="s">
        <v>81</v>
      </c>
      <c r="AR360" s="11" t="s">
        <v>81</v>
      </c>
    </row>
    <row r="361" spans="1:44" ht="20.100000000000001" customHeight="1" x14ac:dyDescent="0.25">
      <c r="A361" s="43" t="str">
        <f t="shared" si="27"/>
        <v>L_1C.12.090.0010.d</v>
      </c>
      <c r="B361" s="14" t="str">
        <f>IF(ISBLANK(H361),"",IF(H361="LAVORO","",CLASSI!B362))</f>
        <v/>
      </c>
      <c r="C361" s="14" t="str">
        <f>IF(ISBLANK(H361),"",IF(H361="LAVORO","",VLOOKUP($B361,CLASSI!$B$3:$C$1048576,2,FALSE)))</f>
        <v/>
      </c>
      <c r="D361" s="27" t="str">
        <f t="shared" si="28"/>
        <v/>
      </c>
      <c r="E361" s="27" t="str">
        <f t="shared" si="29"/>
        <v/>
      </c>
      <c r="F361" s="27" t="str">
        <f t="shared" si="30"/>
        <v>CODICE LV</v>
      </c>
      <c r="G361" s="27" t="str">
        <f t="shared" si="31"/>
        <v xml:space="preserve">LAVORO: Posa. Incluso: oneri di fissaggio a pareti/soffitti; oneri di attraversamento strutture.
</v>
      </c>
      <c r="H361" s="9" t="s">
        <v>36</v>
      </c>
      <c r="I361" s="9" t="s">
        <v>169</v>
      </c>
      <c r="J361" s="9" t="s">
        <v>221</v>
      </c>
      <c r="K361" s="64" t="s">
        <v>423</v>
      </c>
      <c r="L361" s="11" t="s">
        <v>81</v>
      </c>
      <c r="M361" s="11" t="s">
        <v>81</v>
      </c>
      <c r="N361" s="11" t="s">
        <v>81</v>
      </c>
      <c r="O361" s="11" t="s">
        <v>81</v>
      </c>
      <c r="P361" s="10" t="str">
        <f>IFERROR(VLOOKUP($B361,[1]Foglio1!$A$6:$D$44904,3,FALSE),"nd")</f>
        <v>nd</v>
      </c>
      <c r="Q361" s="9">
        <v>1</v>
      </c>
      <c r="R361" s="11" t="str">
        <f>IF(H361="LAVORO","nd",IF(VLOOKUP(B361,'DIMENSIONI OP'!A:E,4,FALSE)="","nd",VLOOKUP(B361,'DIMENSIONI OP'!A:E,4,FALSE)))</f>
        <v>nd</v>
      </c>
      <c r="S361" s="9" t="str">
        <f>IF(H361="LAVORO","nd",IF(VLOOKUP(B361,'PRESTAZIONI OP'!A:E,4,FALSE)="","nd",VLOOKUP(B361,'PRESTAZIONI OP'!A:E,4,FALSE)))</f>
        <v>nd</v>
      </c>
      <c r="T361" s="11" t="s">
        <v>81</v>
      </c>
      <c r="U361" s="11" t="s">
        <v>81</v>
      </c>
      <c r="V361" s="11" t="s">
        <v>419</v>
      </c>
      <c r="W361" s="11" t="s">
        <v>81</v>
      </c>
      <c r="X361" s="11" t="s">
        <v>81</v>
      </c>
      <c r="Y361" s="11" t="s">
        <v>81</v>
      </c>
      <c r="Z361" s="9" t="s">
        <v>81</v>
      </c>
      <c r="AA361" s="9" t="str">
        <f>IF(AND(L361="nd",'DIMENSIONI OP'!E362="",'PRESTAZIONI OP'!E362="",'PARAM FISICI OP'!E362="",Z361="nd"),"nd",
IF(L361="nd","",L361)
&amp;IF('DIMENSIONI OP'!E362="","",IF(L361="nd",'DIMENSIONI OP'!E362,", "&amp;'DIMENSIONI OP'!E362))
&amp;IF('PRESTAZIONI OP'!E362="","",IF(AND(L361="nd",'DIMENSIONI OP'!E362=""),'PRESTAZIONI OP'!E362,", "&amp;'PRESTAZIONI OP'!E362))
&amp;IF('PARAM FISICI OP'!E362="","",IF(AND(L361="nd",'DIMENSIONI OP'!E362="",'PRESTAZIONI OP'!E362=""),'PARAM FISICI OP'!E362,", "&amp;'PARAM FISICI OP'!E362))
&amp;IF(Z361="nd","",IF(AND(L361="nd",'DIMENSIONI OP'!E362="",'PRESTAZIONI OP'!E362="",'PARAM FISICI OP'!E362=""),Z361,", "&amp;Z361)))</f>
        <v>nd</v>
      </c>
      <c r="AB361" s="9" t="s">
        <v>81</v>
      </c>
      <c r="AC361" s="9" t="s">
        <v>81</v>
      </c>
      <c r="AD361" s="9" t="s">
        <v>81</v>
      </c>
      <c r="AE361" s="9" t="s">
        <v>81</v>
      </c>
      <c r="AF361" s="42" t="s">
        <v>81</v>
      </c>
      <c r="AG361" s="42" t="s">
        <v>81</v>
      </c>
      <c r="AH361" s="42" t="s">
        <v>81</v>
      </c>
      <c r="AI361" s="11" t="s">
        <v>81</v>
      </c>
      <c r="AJ361" s="11" t="s">
        <v>485</v>
      </c>
      <c r="AK361" s="11" t="s">
        <v>81</v>
      </c>
      <c r="AL361" s="65" t="s">
        <v>81</v>
      </c>
      <c r="AM361" s="11" t="s">
        <v>81</v>
      </c>
      <c r="AN361" s="24" t="str">
        <f>IFERROR(VLOOKUP($B361,[1]Foglio1!$A$6:$D$44904,4,FALSE),"")</f>
        <v/>
      </c>
      <c r="AO361" s="11" t="s">
        <v>81</v>
      </c>
      <c r="AP361" s="11" t="s">
        <v>81</v>
      </c>
      <c r="AQ361" s="11" t="s">
        <v>81</v>
      </c>
      <c r="AR361" s="11" t="s">
        <v>81</v>
      </c>
    </row>
    <row r="362" spans="1:44" ht="20.100000000000001" customHeight="1" x14ac:dyDescent="0.25">
      <c r="A362" s="43" t="str">
        <f t="shared" si="27"/>
        <v>O_1C.12.090.0010.e</v>
      </c>
      <c r="B362" s="14" t="str">
        <f>IF(ISBLANK(H362),"",IF(H362="LAVORO","",CLASSI!B363))</f>
        <v>1C.12.090.0010.e</v>
      </c>
      <c r="C362" s="14" t="str">
        <f>IF(ISBLANK(H362),"",IF(H362="LAVORO","",VLOOKUP($B362,CLASSI!$B$3:$C$1048576,2,FALSE)))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D362" s="27" t="str">
        <f t="shared" si="28"/>
        <v>CODICE OC</v>
      </c>
      <c r="E362" s="27" t="str">
        <f t="shared" si="29"/>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100 mm, spessore 5,00 mm.
LAVORO: Posa. Incluso: oneri di fissaggio a pareti/soffitti; oneri di attraversamento strutture.
</v>
      </c>
      <c r="F362" s="27" t="str">
        <f t="shared" si="30"/>
        <v>CODICE OP</v>
      </c>
      <c r="G362" s="27" t="str">
        <f t="shared" si="31"/>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100 mm, spessore 5,00 mm.
</v>
      </c>
      <c r="H362" s="9" t="s">
        <v>35</v>
      </c>
      <c r="I362" s="9" t="s">
        <v>163</v>
      </c>
      <c r="J362" s="9" t="s">
        <v>207</v>
      </c>
      <c r="K362" s="64" t="s">
        <v>419</v>
      </c>
      <c r="L362" s="11" t="s">
        <v>81</v>
      </c>
      <c r="M362" s="11" t="s">
        <v>443</v>
      </c>
      <c r="N362" s="11" t="s">
        <v>438</v>
      </c>
      <c r="O362" s="11" t="s">
        <v>81</v>
      </c>
      <c r="P362" s="10" t="str">
        <f>IFERROR(VLOOKUP($B362,[1]Foglio1!$A$6:$D$44904,3,FALSE),"nd")</f>
        <v>m</v>
      </c>
      <c r="Q362" s="9">
        <v>1</v>
      </c>
      <c r="R362" s="11" t="str">
        <f>IF(H362="LAVORO","nd",IF(VLOOKUP(B362,'DIMENSIONI OP'!A:E,4,FALSE)="","nd",VLOOKUP(B362,'DIMENSIONI OP'!A:E,4,FALSE)))</f>
        <v>nd</v>
      </c>
      <c r="S362" s="9" t="str">
        <f>IF(H362="LAVORO","nd",IF(VLOOKUP(B362,'PRESTAZIONI OP'!A:E,4,FALSE)="","nd",VLOOKUP(B362,'PRESTAZIONI OP'!A:E,4,FALSE)))</f>
        <v>nd</v>
      </c>
      <c r="T362" s="11" t="s">
        <v>81</v>
      </c>
      <c r="U362" s="11" t="s">
        <v>81</v>
      </c>
      <c r="V362" s="11" t="s">
        <v>81</v>
      </c>
      <c r="W362" s="11" t="s">
        <v>81</v>
      </c>
      <c r="X362" s="11" t="s">
        <v>666</v>
      </c>
      <c r="Y362" s="11" t="s">
        <v>81</v>
      </c>
      <c r="Z362" s="9" t="s">
        <v>81</v>
      </c>
      <c r="AA362" s="9" t="str">
        <f>IF(AND(L362="nd",'DIMENSIONI OP'!E363="",'PRESTAZIONI OP'!E363="",'PARAM FISICI OP'!E363="",Z362="nd"),"nd",
IF(L362="nd","",L362)
&amp;IF('DIMENSIONI OP'!E363="","",IF(L362="nd",'DIMENSIONI OP'!E363,", "&amp;'DIMENSIONI OP'!E363))
&amp;IF('PRESTAZIONI OP'!E363="","",IF(AND(L362="nd",'DIMENSIONI OP'!E363=""),'PRESTAZIONI OP'!E363,", "&amp;'PRESTAZIONI OP'!E363))
&amp;IF('PARAM FISICI OP'!E363="","",IF(AND(L362="nd",'DIMENSIONI OP'!E363="",'PRESTAZIONI OP'!E363=""),'PARAM FISICI OP'!E363,", "&amp;'PARAM FISICI OP'!E363))
&amp;IF(Z362="nd","",IF(AND(L362="nd",'DIMENSIONI OP'!E363="",'PRESTAZIONI OP'!E363="",'PARAM FISICI OP'!E363=""),Z362,", "&amp;Z362)))</f>
        <v>nd</v>
      </c>
      <c r="AB362" s="9" t="s">
        <v>81</v>
      </c>
      <c r="AC362" s="9" t="s">
        <v>81</v>
      </c>
      <c r="AD362" s="9" t="s">
        <v>81</v>
      </c>
      <c r="AE362" s="9" t="s">
        <v>81</v>
      </c>
      <c r="AF362" s="42" t="s">
        <v>81</v>
      </c>
      <c r="AG362" s="42" t="s">
        <v>81</v>
      </c>
      <c r="AH362" s="42" t="s">
        <v>81</v>
      </c>
      <c r="AI362" s="11" t="s">
        <v>81</v>
      </c>
      <c r="AJ362" s="11" t="s">
        <v>81</v>
      </c>
      <c r="AK362" s="11" t="s">
        <v>81</v>
      </c>
      <c r="AL362" s="65" t="s">
        <v>81</v>
      </c>
      <c r="AM362" s="11" t="s">
        <v>81</v>
      </c>
      <c r="AN362" s="24">
        <f>IFERROR(VLOOKUP($B362,[1]Foglio1!$A$6:$D$44904,4,FALSE),"")</f>
        <v>26.76</v>
      </c>
      <c r="AO362" s="11" t="s">
        <v>81</v>
      </c>
      <c r="AP362" s="11" t="s">
        <v>81</v>
      </c>
      <c r="AQ362" s="11" t="s">
        <v>81</v>
      </c>
      <c r="AR362" s="11" t="s">
        <v>81</v>
      </c>
    </row>
    <row r="363" spans="1:44" ht="20.100000000000001" customHeight="1" x14ac:dyDescent="0.25">
      <c r="A363" s="43" t="str">
        <f t="shared" si="27"/>
        <v>L_1C.12.090.0010.e</v>
      </c>
      <c r="B363" s="14" t="str">
        <f>IF(ISBLANK(H363),"",IF(H363="LAVORO","",CLASSI!B364))</f>
        <v/>
      </c>
      <c r="C363" s="14" t="str">
        <f>IF(ISBLANK(H363),"",IF(H363="LAVORO","",VLOOKUP($B363,CLASSI!$B$3:$C$1048576,2,FALSE)))</f>
        <v/>
      </c>
      <c r="D363" s="27" t="str">
        <f t="shared" si="28"/>
        <v/>
      </c>
      <c r="E363" s="27" t="str">
        <f t="shared" si="29"/>
        <v/>
      </c>
      <c r="F363" s="27" t="str">
        <f t="shared" si="30"/>
        <v>CODICE LV</v>
      </c>
      <c r="G363" s="27" t="str">
        <f t="shared" si="31"/>
        <v xml:space="preserve">LAVORO: Posa. Incluso: oneri di fissaggio a pareti/soffitti; oneri di attraversamento strutture.
</v>
      </c>
      <c r="H363" s="9" t="s">
        <v>36</v>
      </c>
      <c r="I363" s="9" t="s">
        <v>169</v>
      </c>
      <c r="J363" s="9" t="s">
        <v>221</v>
      </c>
      <c r="K363" s="64" t="s">
        <v>423</v>
      </c>
      <c r="L363" s="11" t="s">
        <v>81</v>
      </c>
      <c r="M363" s="11" t="s">
        <v>81</v>
      </c>
      <c r="N363" s="11" t="s">
        <v>81</v>
      </c>
      <c r="O363" s="11" t="s">
        <v>81</v>
      </c>
      <c r="P363" s="10" t="str">
        <f>IFERROR(VLOOKUP($B363,[1]Foglio1!$A$6:$D$44904,3,FALSE),"nd")</f>
        <v>nd</v>
      </c>
      <c r="Q363" s="9">
        <v>1</v>
      </c>
      <c r="R363" s="11" t="str">
        <f>IF(H363="LAVORO","nd",IF(VLOOKUP(B363,'DIMENSIONI OP'!A:E,4,FALSE)="","nd",VLOOKUP(B363,'DIMENSIONI OP'!A:E,4,FALSE)))</f>
        <v>nd</v>
      </c>
      <c r="S363" s="9" t="str">
        <f>IF(H363="LAVORO","nd",IF(VLOOKUP(B363,'PRESTAZIONI OP'!A:E,4,FALSE)="","nd",VLOOKUP(B363,'PRESTAZIONI OP'!A:E,4,FALSE)))</f>
        <v>nd</v>
      </c>
      <c r="T363" s="11" t="s">
        <v>81</v>
      </c>
      <c r="U363" s="11" t="s">
        <v>81</v>
      </c>
      <c r="V363" s="11" t="s">
        <v>419</v>
      </c>
      <c r="W363" s="11" t="s">
        <v>81</v>
      </c>
      <c r="X363" s="11" t="s">
        <v>81</v>
      </c>
      <c r="Y363" s="11" t="s">
        <v>81</v>
      </c>
      <c r="Z363" s="9" t="s">
        <v>81</v>
      </c>
      <c r="AA363" s="9" t="str">
        <f>IF(AND(L363="nd",'DIMENSIONI OP'!E364="",'PRESTAZIONI OP'!E364="",'PARAM FISICI OP'!E364="",Z363="nd"),"nd",
IF(L363="nd","",L363)
&amp;IF('DIMENSIONI OP'!E364="","",IF(L363="nd",'DIMENSIONI OP'!E364,", "&amp;'DIMENSIONI OP'!E364))
&amp;IF('PRESTAZIONI OP'!E364="","",IF(AND(L363="nd",'DIMENSIONI OP'!E364=""),'PRESTAZIONI OP'!E364,", "&amp;'PRESTAZIONI OP'!E364))
&amp;IF('PARAM FISICI OP'!E364="","",IF(AND(L363="nd",'DIMENSIONI OP'!E364="",'PRESTAZIONI OP'!E364=""),'PARAM FISICI OP'!E364,", "&amp;'PARAM FISICI OP'!E364))
&amp;IF(Z363="nd","",IF(AND(L363="nd",'DIMENSIONI OP'!E364="",'PRESTAZIONI OP'!E364="",'PARAM FISICI OP'!E364=""),Z363,", "&amp;Z363)))</f>
        <v>nd</v>
      </c>
      <c r="AB363" s="9" t="s">
        <v>81</v>
      </c>
      <c r="AC363" s="9" t="s">
        <v>81</v>
      </c>
      <c r="AD363" s="9" t="s">
        <v>81</v>
      </c>
      <c r="AE363" s="9" t="s">
        <v>81</v>
      </c>
      <c r="AF363" s="42" t="s">
        <v>81</v>
      </c>
      <c r="AG363" s="42" t="s">
        <v>81</v>
      </c>
      <c r="AH363" s="42" t="s">
        <v>81</v>
      </c>
      <c r="AI363" s="11" t="s">
        <v>81</v>
      </c>
      <c r="AJ363" s="11" t="s">
        <v>485</v>
      </c>
      <c r="AK363" s="11" t="s">
        <v>81</v>
      </c>
      <c r="AL363" s="65" t="s">
        <v>81</v>
      </c>
      <c r="AM363" s="11" t="s">
        <v>81</v>
      </c>
      <c r="AN363" s="24" t="str">
        <f>IFERROR(VLOOKUP($B363,[1]Foglio1!$A$6:$D$44904,4,FALSE),"")</f>
        <v/>
      </c>
      <c r="AO363" s="11" t="s">
        <v>81</v>
      </c>
      <c r="AP363" s="11" t="s">
        <v>81</v>
      </c>
      <c r="AQ363" s="11" t="s">
        <v>81</v>
      </c>
      <c r="AR363" s="11" t="s">
        <v>81</v>
      </c>
    </row>
    <row r="364" spans="1:44" ht="20.100000000000001" customHeight="1" x14ac:dyDescent="0.25">
      <c r="A364" s="43" t="str">
        <f t="shared" si="27"/>
        <v>O_1C.12.090.0010.f</v>
      </c>
      <c r="B364" s="14" t="str">
        <f>IF(ISBLANK(H364),"",IF(H364="LAVORO","",CLASSI!B365))</f>
        <v>1C.12.090.0010.f</v>
      </c>
      <c r="C364" s="14" t="str">
        <f>IF(ISBLANK(H364),"",IF(H364="LAVORO","",VLOOKUP($B364,CLASSI!$B$3:$C$1048576,2,FALSE)))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D364" s="27" t="str">
        <f t="shared" si="28"/>
        <v>CODICE OC</v>
      </c>
      <c r="E364" s="27" t="str">
        <f t="shared" si="29"/>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110 mm, spessore 5,00 mm.
LAVORO: Posa. Incluso: oneri di fissaggio a pareti/soffitti; oneri di attraversamento strutture.
</v>
      </c>
      <c r="F364" s="27" t="str">
        <f t="shared" si="30"/>
        <v>CODICE OP</v>
      </c>
      <c r="G364" s="27" t="str">
        <f t="shared" si="31"/>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110 mm, spessore 5,00 mm.
</v>
      </c>
      <c r="H364" s="9" t="s">
        <v>35</v>
      </c>
      <c r="I364" s="9" t="s">
        <v>163</v>
      </c>
      <c r="J364" s="9" t="s">
        <v>207</v>
      </c>
      <c r="K364" s="64" t="s">
        <v>419</v>
      </c>
      <c r="L364" s="11" t="s">
        <v>81</v>
      </c>
      <c r="M364" s="11" t="s">
        <v>443</v>
      </c>
      <c r="N364" s="11" t="s">
        <v>438</v>
      </c>
      <c r="O364" s="11" t="s">
        <v>81</v>
      </c>
      <c r="P364" s="10" t="str">
        <f>IFERROR(VLOOKUP($B364,[1]Foglio1!$A$6:$D$44904,3,FALSE),"nd")</f>
        <v>m</v>
      </c>
      <c r="Q364" s="9">
        <v>1</v>
      </c>
      <c r="R364" s="11" t="str">
        <f>IF(H364="LAVORO","nd",IF(VLOOKUP(B364,'DIMENSIONI OP'!A:E,4,FALSE)="","nd",VLOOKUP(B364,'DIMENSIONI OP'!A:E,4,FALSE)))</f>
        <v>nd</v>
      </c>
      <c r="S364" s="9" t="str">
        <f>IF(H364="LAVORO","nd",IF(VLOOKUP(B364,'PRESTAZIONI OP'!A:E,4,FALSE)="","nd",VLOOKUP(B364,'PRESTAZIONI OP'!A:E,4,FALSE)))</f>
        <v>nd</v>
      </c>
      <c r="T364" s="11" t="s">
        <v>81</v>
      </c>
      <c r="U364" s="11" t="s">
        <v>81</v>
      </c>
      <c r="V364" s="11" t="s">
        <v>81</v>
      </c>
      <c r="W364" s="11" t="s">
        <v>81</v>
      </c>
      <c r="X364" s="11" t="s">
        <v>667</v>
      </c>
      <c r="Y364" s="11" t="s">
        <v>81</v>
      </c>
      <c r="Z364" s="9" t="s">
        <v>81</v>
      </c>
      <c r="AA364" s="9" t="str">
        <f>IF(AND(L364="nd",'DIMENSIONI OP'!E365="",'PRESTAZIONI OP'!E365="",'PARAM FISICI OP'!E365="",Z364="nd"),"nd",
IF(L364="nd","",L364)
&amp;IF('DIMENSIONI OP'!E365="","",IF(L364="nd",'DIMENSIONI OP'!E365,", "&amp;'DIMENSIONI OP'!E365))
&amp;IF('PRESTAZIONI OP'!E365="","",IF(AND(L364="nd",'DIMENSIONI OP'!E365=""),'PRESTAZIONI OP'!E365,", "&amp;'PRESTAZIONI OP'!E365))
&amp;IF('PARAM FISICI OP'!E365="","",IF(AND(L364="nd",'DIMENSIONI OP'!E365="",'PRESTAZIONI OP'!E365=""),'PARAM FISICI OP'!E365,", "&amp;'PARAM FISICI OP'!E365))
&amp;IF(Z364="nd","",IF(AND(L364="nd",'DIMENSIONI OP'!E365="",'PRESTAZIONI OP'!E365="",'PARAM FISICI OP'!E365=""),Z364,", "&amp;Z364)))</f>
        <v>nd</v>
      </c>
      <c r="AB364" s="9" t="s">
        <v>81</v>
      </c>
      <c r="AC364" s="9" t="s">
        <v>81</v>
      </c>
      <c r="AD364" s="9" t="s">
        <v>81</v>
      </c>
      <c r="AE364" s="9" t="s">
        <v>81</v>
      </c>
      <c r="AF364" s="42" t="s">
        <v>81</v>
      </c>
      <c r="AG364" s="42" t="s">
        <v>81</v>
      </c>
      <c r="AH364" s="42" t="s">
        <v>81</v>
      </c>
      <c r="AI364" s="11" t="s">
        <v>81</v>
      </c>
      <c r="AJ364" s="11" t="s">
        <v>81</v>
      </c>
      <c r="AK364" s="11" t="s">
        <v>81</v>
      </c>
      <c r="AL364" s="65" t="s">
        <v>81</v>
      </c>
      <c r="AM364" s="11" t="s">
        <v>81</v>
      </c>
      <c r="AN364" s="24">
        <f>IFERROR(VLOOKUP($B364,[1]Foglio1!$A$6:$D$44904,4,FALSE),"")</f>
        <v>28.08</v>
      </c>
      <c r="AO364" s="11" t="s">
        <v>81</v>
      </c>
      <c r="AP364" s="11" t="s">
        <v>81</v>
      </c>
      <c r="AQ364" s="11" t="s">
        <v>81</v>
      </c>
      <c r="AR364" s="11" t="s">
        <v>81</v>
      </c>
    </row>
    <row r="365" spans="1:44" ht="20.100000000000001" customHeight="1" x14ac:dyDescent="0.25">
      <c r="A365" s="43" t="str">
        <f t="shared" si="27"/>
        <v>L_1C.12.090.0010.f</v>
      </c>
      <c r="B365" s="14" t="str">
        <f>IF(ISBLANK(H365),"",IF(H365="LAVORO","",CLASSI!B366))</f>
        <v/>
      </c>
      <c r="C365" s="14" t="str">
        <f>IF(ISBLANK(H365),"",IF(H365="LAVORO","",VLOOKUP($B365,CLASSI!$B$3:$C$1048576,2,FALSE)))</f>
        <v/>
      </c>
      <c r="D365" s="27" t="str">
        <f t="shared" si="28"/>
        <v/>
      </c>
      <c r="E365" s="27" t="str">
        <f t="shared" si="29"/>
        <v/>
      </c>
      <c r="F365" s="27" t="str">
        <f t="shared" si="30"/>
        <v>CODICE LV</v>
      </c>
      <c r="G365" s="27" t="str">
        <f t="shared" si="31"/>
        <v xml:space="preserve">LAVORO: Posa. Incluso: oneri di fissaggio a pareti/soffitti; oneri di attraversamento strutture.
</v>
      </c>
      <c r="H365" s="9" t="s">
        <v>36</v>
      </c>
      <c r="I365" s="9" t="s">
        <v>169</v>
      </c>
      <c r="J365" s="9" t="s">
        <v>221</v>
      </c>
      <c r="K365" s="64" t="s">
        <v>423</v>
      </c>
      <c r="L365" s="11" t="s">
        <v>81</v>
      </c>
      <c r="M365" s="11" t="s">
        <v>81</v>
      </c>
      <c r="N365" s="11" t="s">
        <v>81</v>
      </c>
      <c r="O365" s="11" t="s">
        <v>81</v>
      </c>
      <c r="P365" s="10" t="str">
        <f>IFERROR(VLOOKUP($B365,[1]Foglio1!$A$6:$D$44904,3,FALSE),"nd")</f>
        <v>nd</v>
      </c>
      <c r="Q365" s="9">
        <v>1</v>
      </c>
      <c r="R365" s="11" t="str">
        <f>IF(H365="LAVORO","nd",IF(VLOOKUP(B365,'DIMENSIONI OP'!A:E,4,FALSE)="","nd",VLOOKUP(B365,'DIMENSIONI OP'!A:E,4,FALSE)))</f>
        <v>nd</v>
      </c>
      <c r="S365" s="9" t="str">
        <f>IF(H365="LAVORO","nd",IF(VLOOKUP(B365,'PRESTAZIONI OP'!A:E,4,FALSE)="","nd",VLOOKUP(B365,'PRESTAZIONI OP'!A:E,4,FALSE)))</f>
        <v>nd</v>
      </c>
      <c r="T365" s="11" t="s">
        <v>81</v>
      </c>
      <c r="U365" s="11" t="s">
        <v>81</v>
      </c>
      <c r="V365" s="11" t="s">
        <v>419</v>
      </c>
      <c r="W365" s="11" t="s">
        <v>81</v>
      </c>
      <c r="X365" s="11" t="s">
        <v>81</v>
      </c>
      <c r="Y365" s="11" t="s">
        <v>81</v>
      </c>
      <c r="Z365" s="9" t="s">
        <v>81</v>
      </c>
      <c r="AA365" s="9" t="str">
        <f>IF(AND(L365="nd",'DIMENSIONI OP'!E366="",'PRESTAZIONI OP'!E366="",'PARAM FISICI OP'!E366="",Z365="nd"),"nd",
IF(L365="nd","",L365)
&amp;IF('DIMENSIONI OP'!E366="","",IF(L365="nd",'DIMENSIONI OP'!E366,", "&amp;'DIMENSIONI OP'!E366))
&amp;IF('PRESTAZIONI OP'!E366="","",IF(AND(L365="nd",'DIMENSIONI OP'!E366=""),'PRESTAZIONI OP'!E366,", "&amp;'PRESTAZIONI OP'!E366))
&amp;IF('PARAM FISICI OP'!E366="","",IF(AND(L365="nd",'DIMENSIONI OP'!E366="",'PRESTAZIONI OP'!E366=""),'PARAM FISICI OP'!E366,", "&amp;'PARAM FISICI OP'!E366))
&amp;IF(Z365="nd","",IF(AND(L365="nd",'DIMENSIONI OP'!E366="",'PRESTAZIONI OP'!E366="",'PARAM FISICI OP'!E366=""),Z365,", "&amp;Z365)))</f>
        <v>nd</v>
      </c>
      <c r="AB365" s="9" t="s">
        <v>81</v>
      </c>
      <c r="AC365" s="9" t="s">
        <v>81</v>
      </c>
      <c r="AD365" s="9" t="s">
        <v>81</v>
      </c>
      <c r="AE365" s="9" t="s">
        <v>81</v>
      </c>
      <c r="AF365" s="42" t="s">
        <v>81</v>
      </c>
      <c r="AG365" s="42" t="s">
        <v>81</v>
      </c>
      <c r="AH365" s="42" t="s">
        <v>81</v>
      </c>
      <c r="AI365" s="11" t="s">
        <v>81</v>
      </c>
      <c r="AJ365" s="11" t="s">
        <v>485</v>
      </c>
      <c r="AK365" s="11" t="s">
        <v>81</v>
      </c>
      <c r="AL365" s="65" t="s">
        <v>81</v>
      </c>
      <c r="AM365" s="11" t="s">
        <v>81</v>
      </c>
      <c r="AN365" s="24" t="str">
        <f>IFERROR(VLOOKUP($B365,[1]Foglio1!$A$6:$D$44904,4,FALSE),"")</f>
        <v/>
      </c>
      <c r="AO365" s="11" t="s">
        <v>81</v>
      </c>
      <c r="AP365" s="11" t="s">
        <v>81</v>
      </c>
      <c r="AQ365" s="11" t="s">
        <v>81</v>
      </c>
      <c r="AR365" s="11" t="s">
        <v>81</v>
      </c>
    </row>
    <row r="366" spans="1:44" ht="20.100000000000001" customHeight="1" x14ac:dyDescent="0.25">
      <c r="A366" s="43" t="str">
        <f t="shared" si="27"/>
        <v>O_1C.12.090.0010.g</v>
      </c>
      <c r="B366" s="14" t="str">
        <f>IF(ISBLANK(H366),"",IF(H366="LAVORO","",CLASSI!B367))</f>
        <v>1C.12.090.0010.g</v>
      </c>
      <c r="C366" s="14" t="str">
        <f>IF(ISBLANK(H366),"",IF(H366="LAVORO","",VLOOKUP($B366,CLASSI!$B$3:$C$1048576,2,FALSE)))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125 mm - s= 5,00</v>
      </c>
      <c r="D366" s="27" t="str">
        <f t="shared" si="28"/>
        <v>CODICE OC</v>
      </c>
      <c r="E366" s="27" t="str">
        <f t="shared" si="29"/>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125 mm, spessore 5,00 mm.
LAVORO: Posa. Incluso: oneri di fissaggio a pareti/soffitti; oneri di attraversamento strutture.
</v>
      </c>
      <c r="F366" s="27" t="str">
        <f t="shared" si="30"/>
        <v>CODICE OP</v>
      </c>
      <c r="G366" s="27" t="str">
        <f t="shared" si="31"/>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125 mm, spessore 5,00 mm.
</v>
      </c>
      <c r="H366" s="9" t="s">
        <v>35</v>
      </c>
      <c r="I366" s="9" t="s">
        <v>163</v>
      </c>
      <c r="J366" s="9" t="s">
        <v>207</v>
      </c>
      <c r="K366" s="64" t="s">
        <v>419</v>
      </c>
      <c r="L366" s="11" t="s">
        <v>81</v>
      </c>
      <c r="M366" s="11" t="s">
        <v>443</v>
      </c>
      <c r="N366" s="11" t="s">
        <v>438</v>
      </c>
      <c r="O366" s="11" t="s">
        <v>81</v>
      </c>
      <c r="P366" s="10" t="str">
        <f>IFERROR(VLOOKUP($B366,[1]Foglio1!$A$6:$D$44904,3,FALSE),"nd")</f>
        <v>m</v>
      </c>
      <c r="Q366" s="9">
        <v>1</v>
      </c>
      <c r="R366" s="11" t="str">
        <f>IF(H366="LAVORO","nd",IF(VLOOKUP(B366,'DIMENSIONI OP'!A:E,4,FALSE)="","nd",VLOOKUP(B366,'DIMENSIONI OP'!A:E,4,FALSE)))</f>
        <v>nd</v>
      </c>
      <c r="S366" s="9" t="str">
        <f>IF(H366="LAVORO","nd",IF(VLOOKUP(B366,'PRESTAZIONI OP'!A:E,4,FALSE)="","nd",VLOOKUP(B366,'PRESTAZIONI OP'!A:E,4,FALSE)))</f>
        <v>nd</v>
      </c>
      <c r="T366" s="11" t="s">
        <v>81</v>
      </c>
      <c r="U366" s="11" t="s">
        <v>81</v>
      </c>
      <c r="V366" s="11" t="s">
        <v>81</v>
      </c>
      <c r="W366" s="11" t="s">
        <v>81</v>
      </c>
      <c r="X366" s="11" t="s">
        <v>668</v>
      </c>
      <c r="Y366" s="11" t="s">
        <v>81</v>
      </c>
      <c r="Z366" s="9" t="s">
        <v>81</v>
      </c>
      <c r="AA366" s="9" t="str">
        <f>IF(AND(L366="nd",'DIMENSIONI OP'!E367="",'PRESTAZIONI OP'!E367="",'PARAM FISICI OP'!E367="",Z366="nd"),"nd",
IF(L366="nd","",L366)
&amp;IF('DIMENSIONI OP'!E367="","",IF(L366="nd",'DIMENSIONI OP'!E367,", "&amp;'DIMENSIONI OP'!E367))
&amp;IF('PRESTAZIONI OP'!E367="","",IF(AND(L366="nd",'DIMENSIONI OP'!E367=""),'PRESTAZIONI OP'!E367,", "&amp;'PRESTAZIONI OP'!E367))
&amp;IF('PARAM FISICI OP'!E367="","",IF(AND(L366="nd",'DIMENSIONI OP'!E367="",'PRESTAZIONI OP'!E367=""),'PARAM FISICI OP'!E367,", "&amp;'PARAM FISICI OP'!E367))
&amp;IF(Z366="nd","",IF(AND(L366="nd",'DIMENSIONI OP'!E367="",'PRESTAZIONI OP'!E367="",'PARAM FISICI OP'!E367=""),Z366,", "&amp;Z366)))</f>
        <v>nd</v>
      </c>
      <c r="AB366" s="9" t="s">
        <v>81</v>
      </c>
      <c r="AC366" s="9" t="s">
        <v>81</v>
      </c>
      <c r="AD366" s="9" t="s">
        <v>81</v>
      </c>
      <c r="AE366" s="9" t="s">
        <v>81</v>
      </c>
      <c r="AF366" s="42" t="s">
        <v>81</v>
      </c>
      <c r="AG366" s="42" t="s">
        <v>81</v>
      </c>
      <c r="AH366" s="42" t="s">
        <v>81</v>
      </c>
      <c r="AI366" s="11" t="s">
        <v>81</v>
      </c>
      <c r="AJ366" s="11" t="s">
        <v>81</v>
      </c>
      <c r="AK366" s="11" t="s">
        <v>81</v>
      </c>
      <c r="AL366" s="65" t="s">
        <v>81</v>
      </c>
      <c r="AM366" s="11" t="s">
        <v>81</v>
      </c>
      <c r="AN366" s="24">
        <f>IFERROR(VLOOKUP($B366,[1]Foglio1!$A$6:$D$44904,4,FALSE),"")</f>
        <v>41.6</v>
      </c>
      <c r="AO366" s="11" t="s">
        <v>81</v>
      </c>
      <c r="AP366" s="11" t="s">
        <v>81</v>
      </c>
      <c r="AQ366" s="11" t="s">
        <v>81</v>
      </c>
      <c r="AR366" s="11" t="s">
        <v>81</v>
      </c>
    </row>
    <row r="367" spans="1:44" ht="20.100000000000001" customHeight="1" x14ac:dyDescent="0.25">
      <c r="A367" s="43" t="str">
        <f t="shared" si="27"/>
        <v>L_1C.12.090.0010.g</v>
      </c>
      <c r="B367" s="14" t="str">
        <f>IF(ISBLANK(H367),"",IF(H367="LAVORO","",CLASSI!B368))</f>
        <v/>
      </c>
      <c r="C367" s="14" t="str">
        <f>IF(ISBLANK(H367),"",IF(H367="LAVORO","",VLOOKUP($B367,CLASSI!$B$3:$C$1048576,2,FALSE)))</f>
        <v/>
      </c>
      <c r="D367" s="27" t="str">
        <f t="shared" si="28"/>
        <v/>
      </c>
      <c r="E367" s="27" t="str">
        <f t="shared" si="29"/>
        <v/>
      </c>
      <c r="F367" s="27" t="str">
        <f t="shared" si="30"/>
        <v>CODICE LV</v>
      </c>
      <c r="G367" s="27" t="str">
        <f t="shared" si="31"/>
        <v xml:space="preserve">LAVORO: Posa. Incluso: oneri di fissaggio a pareti/soffitti; oneri di attraversamento strutture.
</v>
      </c>
      <c r="H367" s="9" t="s">
        <v>36</v>
      </c>
      <c r="I367" s="9" t="s">
        <v>169</v>
      </c>
      <c r="J367" s="9" t="s">
        <v>221</v>
      </c>
      <c r="K367" s="64" t="s">
        <v>423</v>
      </c>
      <c r="L367" s="11" t="s">
        <v>81</v>
      </c>
      <c r="M367" s="11" t="s">
        <v>81</v>
      </c>
      <c r="N367" s="11" t="s">
        <v>81</v>
      </c>
      <c r="O367" s="11" t="s">
        <v>81</v>
      </c>
      <c r="P367" s="10" t="str">
        <f>IFERROR(VLOOKUP($B367,[1]Foglio1!$A$6:$D$44904,3,FALSE),"nd")</f>
        <v>nd</v>
      </c>
      <c r="Q367" s="9">
        <v>1</v>
      </c>
      <c r="R367" s="11" t="str">
        <f>IF(H367="LAVORO","nd",IF(VLOOKUP(B367,'DIMENSIONI OP'!A:E,4,FALSE)="","nd",VLOOKUP(B367,'DIMENSIONI OP'!A:E,4,FALSE)))</f>
        <v>nd</v>
      </c>
      <c r="S367" s="9" t="str">
        <f>IF(H367="LAVORO","nd",IF(VLOOKUP(B367,'PRESTAZIONI OP'!A:E,4,FALSE)="","nd",VLOOKUP(B367,'PRESTAZIONI OP'!A:E,4,FALSE)))</f>
        <v>nd</v>
      </c>
      <c r="T367" s="11" t="s">
        <v>81</v>
      </c>
      <c r="U367" s="11" t="s">
        <v>81</v>
      </c>
      <c r="V367" s="11" t="s">
        <v>419</v>
      </c>
      <c r="W367" s="11" t="s">
        <v>81</v>
      </c>
      <c r="X367" s="11" t="s">
        <v>81</v>
      </c>
      <c r="Y367" s="11" t="s">
        <v>81</v>
      </c>
      <c r="Z367" s="9" t="s">
        <v>81</v>
      </c>
      <c r="AA367" s="9" t="str">
        <f>IF(AND(L367="nd",'DIMENSIONI OP'!E368="",'PRESTAZIONI OP'!E368="",'PARAM FISICI OP'!E368="",Z367="nd"),"nd",
IF(L367="nd","",L367)
&amp;IF('DIMENSIONI OP'!E368="","",IF(L367="nd",'DIMENSIONI OP'!E368,", "&amp;'DIMENSIONI OP'!E368))
&amp;IF('PRESTAZIONI OP'!E368="","",IF(AND(L367="nd",'DIMENSIONI OP'!E368=""),'PRESTAZIONI OP'!E368,", "&amp;'PRESTAZIONI OP'!E368))
&amp;IF('PARAM FISICI OP'!E368="","",IF(AND(L367="nd",'DIMENSIONI OP'!E368="",'PRESTAZIONI OP'!E368=""),'PARAM FISICI OP'!E368,", "&amp;'PARAM FISICI OP'!E368))
&amp;IF(Z367="nd","",IF(AND(L367="nd",'DIMENSIONI OP'!E368="",'PRESTAZIONI OP'!E368="",'PARAM FISICI OP'!E368=""),Z367,", "&amp;Z367)))</f>
        <v>nd</v>
      </c>
      <c r="AB367" s="9" t="s">
        <v>81</v>
      </c>
      <c r="AC367" s="9" t="s">
        <v>81</v>
      </c>
      <c r="AD367" s="9" t="s">
        <v>81</v>
      </c>
      <c r="AE367" s="9" t="s">
        <v>81</v>
      </c>
      <c r="AF367" s="42" t="s">
        <v>81</v>
      </c>
      <c r="AG367" s="42" t="s">
        <v>81</v>
      </c>
      <c r="AH367" s="42" t="s">
        <v>81</v>
      </c>
      <c r="AI367" s="11" t="s">
        <v>81</v>
      </c>
      <c r="AJ367" s="11" t="s">
        <v>485</v>
      </c>
      <c r="AK367" s="11" t="s">
        <v>81</v>
      </c>
      <c r="AL367" s="65" t="s">
        <v>81</v>
      </c>
      <c r="AM367" s="11" t="s">
        <v>81</v>
      </c>
      <c r="AN367" s="24" t="str">
        <f>IFERROR(VLOOKUP($B367,[1]Foglio1!$A$6:$D$44904,4,FALSE),"")</f>
        <v/>
      </c>
      <c r="AO367" s="11" t="s">
        <v>81</v>
      </c>
      <c r="AP367" s="11" t="s">
        <v>81</v>
      </c>
      <c r="AQ367" s="11" t="s">
        <v>81</v>
      </c>
      <c r="AR367" s="11" t="s">
        <v>81</v>
      </c>
    </row>
    <row r="368" spans="1:44" ht="20.100000000000001" customHeight="1" x14ac:dyDescent="0.25">
      <c r="A368" s="43" t="str">
        <f t="shared" si="27"/>
        <v>O_1C.12.090.0010.h</v>
      </c>
      <c r="B368" s="14" t="str">
        <f>IF(ISBLANK(H368),"",IF(H368="LAVORO","",CLASSI!B369))</f>
        <v>1C.12.090.0010.h</v>
      </c>
      <c r="C368" s="14" t="str">
        <f>IF(ISBLANK(H368),"",IF(H368="LAVORO","",VLOOKUP($B368,CLASSI!$B$3:$C$1048576,2,FALSE)))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160 mm - s= 5,50</v>
      </c>
      <c r="D368" s="27" t="str">
        <f t="shared" si="28"/>
        <v>CODICE OC</v>
      </c>
      <c r="E368" s="27" t="str">
        <f t="shared" si="29"/>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4160 mm, spessore 5,50 mm.
LAVORO: Posa. Incluso: oneri di fissaggio a pareti/soffitti; oneri di attraversamento strutture.
</v>
      </c>
      <c r="F368" s="27" t="str">
        <f t="shared" si="30"/>
        <v>CODICE OP</v>
      </c>
      <c r="G368" s="27" t="str">
        <f t="shared" si="31"/>
        <v xml:space="preserve">OPERA: Tubazioni di scarico, tubi fonoassorbenti con bicchiere in materiale termoplastico.
COMPONENTI: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diametro esterno 4160 mm, spessore 5,50 mm.
</v>
      </c>
      <c r="H368" s="9" t="s">
        <v>35</v>
      </c>
      <c r="I368" s="9" t="s">
        <v>163</v>
      </c>
      <c r="J368" s="9" t="s">
        <v>207</v>
      </c>
      <c r="K368" s="64" t="s">
        <v>419</v>
      </c>
      <c r="L368" s="11" t="s">
        <v>81</v>
      </c>
      <c r="M368" s="11" t="s">
        <v>443</v>
      </c>
      <c r="N368" s="11" t="s">
        <v>438</v>
      </c>
      <c r="O368" s="11" t="s">
        <v>81</v>
      </c>
      <c r="P368" s="10" t="str">
        <f>IFERROR(VLOOKUP($B368,[1]Foglio1!$A$6:$D$44904,3,FALSE),"nd")</f>
        <v>m</v>
      </c>
      <c r="Q368" s="9">
        <v>1</v>
      </c>
      <c r="R368" s="11" t="str">
        <f>IF(H368="LAVORO","nd",IF(VLOOKUP(B368,'DIMENSIONI OP'!A:E,4,FALSE)="","nd",VLOOKUP(B368,'DIMENSIONI OP'!A:E,4,FALSE)))</f>
        <v>nd</v>
      </c>
      <c r="S368" s="9" t="str">
        <f>IF(H368="LAVORO","nd",IF(VLOOKUP(B368,'PRESTAZIONI OP'!A:E,4,FALSE)="","nd",VLOOKUP(B368,'PRESTAZIONI OP'!A:E,4,FALSE)))</f>
        <v>nd</v>
      </c>
      <c r="T368" s="11" t="s">
        <v>81</v>
      </c>
      <c r="U368" s="11" t="s">
        <v>81</v>
      </c>
      <c r="V368" s="11" t="s">
        <v>81</v>
      </c>
      <c r="W368" s="11" t="s">
        <v>81</v>
      </c>
      <c r="X368" s="11" t="s">
        <v>669</v>
      </c>
      <c r="Y368" s="11" t="s">
        <v>81</v>
      </c>
      <c r="Z368" s="9" t="s">
        <v>81</v>
      </c>
      <c r="AA368" s="9" t="str">
        <f>IF(AND(L368="nd",'DIMENSIONI OP'!E369="",'PRESTAZIONI OP'!E369="",'PARAM FISICI OP'!E369="",Z368="nd"),"nd",
IF(L368="nd","",L368)
&amp;IF('DIMENSIONI OP'!E369="","",IF(L368="nd",'DIMENSIONI OP'!E369,", "&amp;'DIMENSIONI OP'!E369))
&amp;IF('PRESTAZIONI OP'!E369="","",IF(AND(L368="nd",'DIMENSIONI OP'!E369=""),'PRESTAZIONI OP'!E369,", "&amp;'PRESTAZIONI OP'!E369))
&amp;IF('PARAM FISICI OP'!E369="","",IF(AND(L368="nd",'DIMENSIONI OP'!E369="",'PRESTAZIONI OP'!E369=""),'PARAM FISICI OP'!E369,", "&amp;'PARAM FISICI OP'!E369))
&amp;IF(Z368="nd","",IF(AND(L368="nd",'DIMENSIONI OP'!E369="",'PRESTAZIONI OP'!E369="",'PARAM FISICI OP'!E369=""),Z368,", "&amp;Z368)))</f>
        <v>nd</v>
      </c>
      <c r="AB368" s="9" t="s">
        <v>81</v>
      </c>
      <c r="AC368" s="9" t="s">
        <v>81</v>
      </c>
      <c r="AD368" s="9" t="s">
        <v>81</v>
      </c>
      <c r="AE368" s="9" t="s">
        <v>81</v>
      </c>
      <c r="AF368" s="42" t="s">
        <v>81</v>
      </c>
      <c r="AG368" s="42" t="s">
        <v>81</v>
      </c>
      <c r="AH368" s="42" t="s">
        <v>81</v>
      </c>
      <c r="AI368" s="11" t="s">
        <v>81</v>
      </c>
      <c r="AJ368" s="11" t="s">
        <v>81</v>
      </c>
      <c r="AK368" s="11" t="s">
        <v>81</v>
      </c>
      <c r="AL368" s="65" t="s">
        <v>81</v>
      </c>
      <c r="AM368" s="11" t="s">
        <v>81</v>
      </c>
      <c r="AN368" s="24">
        <f>IFERROR(VLOOKUP($B368,[1]Foglio1!$A$6:$D$44904,4,FALSE),"")</f>
        <v>51.11</v>
      </c>
      <c r="AO368" s="11" t="s">
        <v>81</v>
      </c>
      <c r="AP368" s="11" t="s">
        <v>81</v>
      </c>
      <c r="AQ368" s="11" t="s">
        <v>81</v>
      </c>
      <c r="AR368" s="11" t="s">
        <v>81</v>
      </c>
    </row>
    <row r="369" spans="1:44" ht="20.100000000000001" customHeight="1" x14ac:dyDescent="0.25">
      <c r="A369" s="43" t="str">
        <f t="shared" si="27"/>
        <v>L_1C.12.090.0010.h</v>
      </c>
      <c r="B369" s="14" t="str">
        <f>IF(ISBLANK(H369),"",IF(H369="LAVORO","",CLASSI!B370))</f>
        <v/>
      </c>
      <c r="C369" s="14" t="str">
        <f>IF(ISBLANK(H369),"",IF(H369="LAVORO","",VLOOKUP($B369,CLASSI!$B$3:$C$1048576,2,FALSE)))</f>
        <v/>
      </c>
      <c r="D369" s="27" t="str">
        <f t="shared" si="28"/>
        <v/>
      </c>
      <c r="E369" s="27" t="str">
        <f t="shared" si="29"/>
        <v/>
      </c>
      <c r="F369" s="27" t="str">
        <f t="shared" si="30"/>
        <v>CODICE LV</v>
      </c>
      <c r="G369" s="27" t="str">
        <f t="shared" si="31"/>
        <v xml:space="preserve">LAVORO: Posa. Incluso: oneri di fissaggio a pareti/soffitti; oneri di attraversamento strutture.
</v>
      </c>
      <c r="H369" s="9" t="s">
        <v>36</v>
      </c>
      <c r="I369" s="9" t="s">
        <v>169</v>
      </c>
      <c r="J369" s="9" t="s">
        <v>221</v>
      </c>
      <c r="K369" s="64" t="s">
        <v>423</v>
      </c>
      <c r="L369" s="11" t="s">
        <v>81</v>
      </c>
      <c r="M369" s="11" t="s">
        <v>81</v>
      </c>
      <c r="N369" s="11" t="s">
        <v>81</v>
      </c>
      <c r="O369" s="11" t="s">
        <v>81</v>
      </c>
      <c r="P369" s="10" t="str">
        <f>IFERROR(VLOOKUP($B369,[1]Foglio1!$A$6:$D$44904,3,FALSE),"nd")</f>
        <v>nd</v>
      </c>
      <c r="Q369" s="9">
        <v>1</v>
      </c>
      <c r="R369" s="11" t="str">
        <f>IF(H369="LAVORO","nd",IF(VLOOKUP(B369,'DIMENSIONI OP'!A:E,4,FALSE)="","nd",VLOOKUP(B369,'DIMENSIONI OP'!A:E,4,FALSE)))</f>
        <v>nd</v>
      </c>
      <c r="S369" s="9" t="str">
        <f>IF(H369="LAVORO","nd",IF(VLOOKUP(B369,'PRESTAZIONI OP'!A:E,4,FALSE)="","nd",VLOOKUP(B369,'PRESTAZIONI OP'!A:E,4,FALSE)))</f>
        <v>nd</v>
      </c>
      <c r="T369" s="11" t="s">
        <v>81</v>
      </c>
      <c r="U369" s="11" t="s">
        <v>81</v>
      </c>
      <c r="V369" s="11" t="s">
        <v>419</v>
      </c>
      <c r="W369" s="11" t="s">
        <v>81</v>
      </c>
      <c r="X369" s="11" t="s">
        <v>81</v>
      </c>
      <c r="Y369" s="11" t="s">
        <v>81</v>
      </c>
      <c r="Z369" s="9" t="s">
        <v>81</v>
      </c>
      <c r="AA369" s="9" t="str">
        <f>IF(AND(L369="nd",'DIMENSIONI OP'!E370="",'PRESTAZIONI OP'!E370="",'PARAM FISICI OP'!E370="",Z369="nd"),"nd",
IF(L369="nd","",L369)
&amp;IF('DIMENSIONI OP'!E370="","",IF(L369="nd",'DIMENSIONI OP'!E370,", "&amp;'DIMENSIONI OP'!E370))
&amp;IF('PRESTAZIONI OP'!E370="","",IF(AND(L369="nd",'DIMENSIONI OP'!E370=""),'PRESTAZIONI OP'!E370,", "&amp;'PRESTAZIONI OP'!E370))
&amp;IF('PARAM FISICI OP'!E370="","",IF(AND(L369="nd",'DIMENSIONI OP'!E370="",'PRESTAZIONI OP'!E370=""),'PARAM FISICI OP'!E370,", "&amp;'PARAM FISICI OP'!E370))
&amp;IF(Z369="nd","",IF(AND(L369="nd",'DIMENSIONI OP'!E370="",'PRESTAZIONI OP'!E370="",'PARAM FISICI OP'!E370=""),Z369,", "&amp;Z369)))</f>
        <v>nd</v>
      </c>
      <c r="AB369" s="9" t="s">
        <v>81</v>
      </c>
      <c r="AC369" s="9" t="s">
        <v>81</v>
      </c>
      <c r="AD369" s="9" t="s">
        <v>81</v>
      </c>
      <c r="AE369" s="9" t="s">
        <v>81</v>
      </c>
      <c r="AF369" s="42" t="s">
        <v>81</v>
      </c>
      <c r="AG369" s="42" t="s">
        <v>81</v>
      </c>
      <c r="AH369" s="42" t="s">
        <v>81</v>
      </c>
      <c r="AI369" s="11" t="s">
        <v>81</v>
      </c>
      <c r="AJ369" s="11" t="s">
        <v>485</v>
      </c>
      <c r="AK369" s="11" t="s">
        <v>81</v>
      </c>
      <c r="AL369" s="65" t="s">
        <v>81</v>
      </c>
      <c r="AM369" s="11" t="s">
        <v>81</v>
      </c>
      <c r="AN369" s="24" t="str">
        <f>IFERROR(VLOOKUP($B369,[1]Foglio1!$A$6:$D$44904,4,FALSE),"")</f>
        <v/>
      </c>
      <c r="AO369" s="11" t="s">
        <v>81</v>
      </c>
      <c r="AP369" s="11" t="s">
        <v>81</v>
      </c>
      <c r="AQ369" s="11" t="s">
        <v>81</v>
      </c>
      <c r="AR369" s="11" t="s">
        <v>81</v>
      </c>
    </row>
    <row r="370" spans="1:44" ht="20.100000000000001" customHeight="1" x14ac:dyDescent="0.25">
      <c r="A370" s="43" t="str">
        <f t="shared" si="27"/>
        <v>O_1C.12.090.0020.a</v>
      </c>
      <c r="B370" s="14" t="str">
        <f>IF(ISBLANK(H370),"",IF(H370="LAVORO","",CLASSI!B371))</f>
        <v>1C.12.090.0020.a</v>
      </c>
      <c r="C370" s="14" t="str">
        <f>IF(ISBLANK(H370),"",IF(H370="LAVORO","",VLOOKUP($B370,CLASSI!$B$3:$C$1048576,2,FALSE)))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D370" s="27" t="str">
        <f t="shared" si="28"/>
        <v>CODICE OC</v>
      </c>
      <c r="E370" s="27" t="str">
        <f t="shared" si="29"/>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0" s="27" t="str">
        <f t="shared" si="30"/>
        <v>CODICE OP</v>
      </c>
      <c r="G370" s="27" t="str">
        <f t="shared" si="31"/>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c r="H370" s="9" t="s">
        <v>35</v>
      </c>
      <c r="I370" s="9" t="s">
        <v>163</v>
      </c>
      <c r="J370" s="9" t="s">
        <v>207</v>
      </c>
      <c r="K370" s="64" t="s">
        <v>419</v>
      </c>
      <c r="L370" s="11" t="s">
        <v>81</v>
      </c>
      <c r="M370" s="11" t="s">
        <v>444</v>
      </c>
      <c r="N370" s="11" t="s">
        <v>438</v>
      </c>
      <c r="O370" s="11" t="s">
        <v>81</v>
      </c>
      <c r="P370" s="10" t="str">
        <f>IFERROR(VLOOKUP($B370,[1]Foglio1!$A$6:$D$44904,3,FALSE),"nd")</f>
        <v>m</v>
      </c>
      <c r="Q370" s="9">
        <v>1</v>
      </c>
      <c r="R370" s="11" t="str">
        <f>IF(H370="LAVORO","nd",IF(VLOOKUP(B370,'DIMENSIONI OP'!A:E,4,FALSE)="","nd",VLOOKUP(B370,'DIMENSIONI OP'!A:E,4,FALSE)))</f>
        <v>nd</v>
      </c>
      <c r="S370" s="9" t="str">
        <f>IF(H370="LAVORO","nd",IF(VLOOKUP(B370,'PRESTAZIONI OP'!A:E,4,FALSE)="","nd",VLOOKUP(B370,'PRESTAZIONI OP'!A:E,4,FALSE)))</f>
        <v>nd</v>
      </c>
      <c r="T370" s="11" t="s">
        <v>81</v>
      </c>
      <c r="U370" s="11" t="s">
        <v>81</v>
      </c>
      <c r="V370" s="11" t="s">
        <v>81</v>
      </c>
      <c r="W370" s="11" t="s">
        <v>81</v>
      </c>
      <c r="X370" s="11" t="s">
        <v>670</v>
      </c>
      <c r="Y370" s="11" t="s">
        <v>81</v>
      </c>
      <c r="Z370" s="9" t="s">
        <v>81</v>
      </c>
      <c r="AA370" s="9" t="str">
        <f>IF(AND(L370="nd",'DIMENSIONI OP'!E371="",'PRESTAZIONI OP'!E371="",'PARAM FISICI OP'!E371="",Z370="nd"),"nd",
IF(L370="nd","",L370)
&amp;IF('DIMENSIONI OP'!E371="","",IF(L370="nd",'DIMENSIONI OP'!E371,", "&amp;'DIMENSIONI OP'!E371))
&amp;IF('PRESTAZIONI OP'!E371="","",IF(AND(L370="nd",'DIMENSIONI OP'!E371=""),'PRESTAZIONI OP'!E371,", "&amp;'PRESTAZIONI OP'!E371))
&amp;IF('PARAM FISICI OP'!E371="","",IF(AND(L370="nd",'DIMENSIONI OP'!E371="",'PRESTAZIONI OP'!E371=""),'PARAM FISICI OP'!E371,", "&amp;'PARAM FISICI OP'!E371))
&amp;IF(Z370="nd","",IF(AND(L370="nd",'DIMENSIONI OP'!E371="",'PRESTAZIONI OP'!E371="",'PARAM FISICI OP'!E371=""),Z370,", "&amp;Z370)))</f>
        <v>nd</v>
      </c>
      <c r="AB370" s="9" t="s">
        <v>81</v>
      </c>
      <c r="AC370" s="9" t="s">
        <v>81</v>
      </c>
      <c r="AD370" s="9" t="s">
        <v>81</v>
      </c>
      <c r="AE370" s="9" t="s">
        <v>81</v>
      </c>
      <c r="AF370" s="42" t="s">
        <v>81</v>
      </c>
      <c r="AG370" s="42" t="s">
        <v>81</v>
      </c>
      <c r="AH370" s="42" t="s">
        <v>81</v>
      </c>
      <c r="AI370" s="11" t="s">
        <v>81</v>
      </c>
      <c r="AJ370" s="11" t="s">
        <v>81</v>
      </c>
      <c r="AK370" s="11" t="s">
        <v>81</v>
      </c>
      <c r="AL370" s="65" t="s">
        <v>81</v>
      </c>
      <c r="AM370" s="11" t="s">
        <v>81</v>
      </c>
      <c r="AN370" s="24">
        <f>IFERROR(VLOOKUP($B370,[1]Foglio1!$A$6:$D$44904,4,FALSE),"")</f>
        <v>14.05</v>
      </c>
      <c r="AO370" s="11" t="s">
        <v>81</v>
      </c>
      <c r="AP370" s="11" t="s">
        <v>81</v>
      </c>
      <c r="AQ370" s="11" t="s">
        <v>81</v>
      </c>
      <c r="AR370" s="11" t="s">
        <v>81</v>
      </c>
    </row>
    <row r="371" spans="1:44" ht="20.100000000000001" customHeight="1" x14ac:dyDescent="0.25">
      <c r="A371" s="43" t="str">
        <f t="shared" si="27"/>
        <v>L_1C.12.090.0020.a</v>
      </c>
      <c r="B371" s="14" t="str">
        <f>IF(ISBLANK(H371),"",IF(H371="LAVORO","",CLASSI!B372))</f>
        <v/>
      </c>
      <c r="C371" s="14" t="str">
        <f>IF(ISBLANK(H371),"",IF(H371="LAVORO","",VLOOKUP($B371,CLASSI!$B$3:$C$1048576,2,FALSE)))</f>
        <v/>
      </c>
      <c r="D371" s="27" t="str">
        <f t="shared" si="28"/>
        <v/>
      </c>
      <c r="E371" s="27" t="str">
        <f t="shared" si="29"/>
        <v/>
      </c>
      <c r="F371" s="27" t="str">
        <f t="shared" si="30"/>
        <v>CODICE LV</v>
      </c>
      <c r="G371" s="27" t="str">
        <f t="shared" si="31"/>
        <v xml:space="preserve">LAVORO: Posa. Incluso: oneri di fissaggio a pareti/soffitti; oneri di attraversamento strutture.
</v>
      </c>
      <c r="H371" s="9" t="s">
        <v>36</v>
      </c>
      <c r="I371" s="9" t="s">
        <v>169</v>
      </c>
      <c r="J371" s="9" t="s">
        <v>221</v>
      </c>
      <c r="K371" s="64" t="s">
        <v>423</v>
      </c>
      <c r="L371" s="11" t="s">
        <v>81</v>
      </c>
      <c r="M371" s="11" t="s">
        <v>81</v>
      </c>
      <c r="N371" s="11" t="s">
        <v>81</v>
      </c>
      <c r="O371" s="11" t="s">
        <v>81</v>
      </c>
      <c r="P371" s="10" t="str">
        <f>IFERROR(VLOOKUP($B371,[1]Foglio1!$A$6:$D$44904,3,FALSE),"nd")</f>
        <v>nd</v>
      </c>
      <c r="Q371" s="9">
        <v>1</v>
      </c>
      <c r="R371" s="11" t="str">
        <f>IF(H371="LAVORO","nd",IF(VLOOKUP(B371,'DIMENSIONI OP'!A:E,4,FALSE)="","nd",VLOOKUP(B371,'DIMENSIONI OP'!A:E,4,FALSE)))</f>
        <v>nd</v>
      </c>
      <c r="S371" s="9" t="str">
        <f>IF(H371="LAVORO","nd",IF(VLOOKUP(B371,'PRESTAZIONI OP'!A:E,4,FALSE)="","nd",VLOOKUP(B371,'PRESTAZIONI OP'!A:E,4,FALSE)))</f>
        <v>nd</v>
      </c>
      <c r="T371" s="11" t="s">
        <v>81</v>
      </c>
      <c r="U371" s="11" t="s">
        <v>81</v>
      </c>
      <c r="V371" s="11" t="s">
        <v>419</v>
      </c>
      <c r="W371" s="11" t="s">
        <v>81</v>
      </c>
      <c r="X371" s="11" t="s">
        <v>81</v>
      </c>
      <c r="Y371" s="11" t="s">
        <v>81</v>
      </c>
      <c r="Z371" s="9" t="s">
        <v>81</v>
      </c>
      <c r="AA371" s="9" t="str">
        <f>IF(AND(L371="nd",'DIMENSIONI OP'!E372="",'PRESTAZIONI OP'!E372="",'PARAM FISICI OP'!E372="",Z371="nd"),"nd",
IF(L371="nd","",L371)
&amp;IF('DIMENSIONI OP'!E372="","",IF(L371="nd",'DIMENSIONI OP'!E372,", "&amp;'DIMENSIONI OP'!E372))
&amp;IF('PRESTAZIONI OP'!E372="","",IF(AND(L371="nd",'DIMENSIONI OP'!E372=""),'PRESTAZIONI OP'!E372,", "&amp;'PRESTAZIONI OP'!E372))
&amp;IF('PARAM FISICI OP'!E372="","",IF(AND(L371="nd",'DIMENSIONI OP'!E372="",'PRESTAZIONI OP'!E372=""),'PARAM FISICI OP'!E372,", "&amp;'PARAM FISICI OP'!E372))
&amp;IF(Z371="nd","",IF(AND(L371="nd",'DIMENSIONI OP'!E372="",'PRESTAZIONI OP'!E372="",'PARAM FISICI OP'!E372=""),Z371,", "&amp;Z371)))</f>
        <v>nd</v>
      </c>
      <c r="AB371" s="9" t="s">
        <v>81</v>
      </c>
      <c r="AC371" s="9" t="s">
        <v>81</v>
      </c>
      <c r="AD371" s="9" t="s">
        <v>81</v>
      </c>
      <c r="AE371" s="9" t="s">
        <v>81</v>
      </c>
      <c r="AF371" s="42" t="s">
        <v>81</v>
      </c>
      <c r="AG371" s="42" t="s">
        <v>81</v>
      </c>
      <c r="AH371" s="42" t="s">
        <v>81</v>
      </c>
      <c r="AI371" s="11" t="s">
        <v>81</v>
      </c>
      <c r="AJ371" s="11" t="s">
        <v>485</v>
      </c>
      <c r="AK371" s="11" t="s">
        <v>81</v>
      </c>
      <c r="AL371" s="65" t="s">
        <v>81</v>
      </c>
      <c r="AM371" s="11" t="s">
        <v>81</v>
      </c>
      <c r="AN371" s="24" t="str">
        <f>IFERROR(VLOOKUP($B371,[1]Foglio1!$A$6:$D$44904,4,FALSE),"")</f>
        <v/>
      </c>
      <c r="AO371" s="11" t="s">
        <v>81</v>
      </c>
      <c r="AP371" s="11" t="s">
        <v>81</v>
      </c>
      <c r="AQ371" s="11" t="s">
        <v>81</v>
      </c>
      <c r="AR371" s="11" t="s">
        <v>81</v>
      </c>
    </row>
    <row r="372" spans="1:44" ht="20.100000000000001" customHeight="1" x14ac:dyDescent="0.25">
      <c r="A372" s="43" t="str">
        <f t="shared" si="27"/>
        <v>O_1C.12.090.0020.b</v>
      </c>
      <c r="B372" s="14" t="str">
        <f>IF(ISBLANK(H372),"",IF(H372="LAVORO","",CLASSI!B373))</f>
        <v>1C.12.090.0020.b</v>
      </c>
      <c r="C372" s="14" t="str">
        <f>IF(ISBLANK(H372),"",IF(H372="LAVORO","",VLOOKUP($B372,CLASSI!$B$3:$C$1048576,2,FALSE)))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D372" s="27" t="str">
        <f t="shared" si="28"/>
        <v>CODICE OC</v>
      </c>
      <c r="E372" s="27" t="str">
        <f t="shared" si="29"/>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2" s="27" t="str">
        <f t="shared" si="30"/>
        <v>CODICE OP</v>
      </c>
      <c r="G372" s="27" t="str">
        <f t="shared" si="31"/>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c r="H372" s="9" t="s">
        <v>35</v>
      </c>
      <c r="I372" s="9" t="s">
        <v>163</v>
      </c>
      <c r="J372" s="9" t="s">
        <v>207</v>
      </c>
      <c r="K372" s="64" t="s">
        <v>419</v>
      </c>
      <c r="L372" s="11" t="s">
        <v>81</v>
      </c>
      <c r="M372" s="11" t="s">
        <v>444</v>
      </c>
      <c r="N372" s="11" t="s">
        <v>438</v>
      </c>
      <c r="O372" s="11" t="s">
        <v>81</v>
      </c>
      <c r="P372" s="10" t="str">
        <f>IFERROR(VLOOKUP($B372,[1]Foglio1!$A$6:$D$44904,3,FALSE),"nd")</f>
        <v>m</v>
      </c>
      <c r="Q372" s="9">
        <v>1</v>
      </c>
      <c r="R372" s="11" t="str">
        <f>IF(H372="LAVORO","nd",IF(VLOOKUP(B372,'DIMENSIONI OP'!A:E,4,FALSE)="","nd",VLOOKUP(B372,'DIMENSIONI OP'!A:E,4,FALSE)))</f>
        <v>nd</v>
      </c>
      <c r="S372" s="9" t="str">
        <f>IF(H372="LAVORO","nd",IF(VLOOKUP(B372,'PRESTAZIONI OP'!A:E,4,FALSE)="","nd",VLOOKUP(B372,'PRESTAZIONI OP'!A:E,4,FALSE)))</f>
        <v>nd</v>
      </c>
      <c r="T372" s="11" t="s">
        <v>81</v>
      </c>
      <c r="U372" s="11" t="s">
        <v>81</v>
      </c>
      <c r="V372" s="11" t="s">
        <v>81</v>
      </c>
      <c r="W372" s="11" t="s">
        <v>81</v>
      </c>
      <c r="X372" s="11" t="s">
        <v>670</v>
      </c>
      <c r="Y372" s="11" t="s">
        <v>81</v>
      </c>
      <c r="Z372" s="9" t="s">
        <v>81</v>
      </c>
      <c r="AA372" s="9" t="str">
        <f>IF(AND(L372="nd",'DIMENSIONI OP'!E373="",'PRESTAZIONI OP'!E373="",'PARAM FISICI OP'!E373="",Z372="nd"),"nd",
IF(L372="nd","",L372)
&amp;IF('DIMENSIONI OP'!E373="","",IF(L372="nd",'DIMENSIONI OP'!E373,", "&amp;'DIMENSIONI OP'!E373))
&amp;IF('PRESTAZIONI OP'!E373="","",IF(AND(L372="nd",'DIMENSIONI OP'!E373=""),'PRESTAZIONI OP'!E373,", "&amp;'PRESTAZIONI OP'!E373))
&amp;IF('PARAM FISICI OP'!E373="","",IF(AND(L372="nd",'DIMENSIONI OP'!E373="",'PRESTAZIONI OP'!E373=""),'PARAM FISICI OP'!E373,", "&amp;'PARAM FISICI OP'!E373))
&amp;IF(Z372="nd","",IF(AND(L372="nd",'DIMENSIONI OP'!E373="",'PRESTAZIONI OP'!E373="",'PARAM FISICI OP'!E373=""),Z372,", "&amp;Z372)))</f>
        <v>nd</v>
      </c>
      <c r="AB372" s="9" t="s">
        <v>81</v>
      </c>
      <c r="AC372" s="9" t="s">
        <v>81</v>
      </c>
      <c r="AD372" s="9" t="s">
        <v>81</v>
      </c>
      <c r="AE372" s="9" t="s">
        <v>81</v>
      </c>
      <c r="AF372" s="42" t="s">
        <v>81</v>
      </c>
      <c r="AG372" s="42" t="s">
        <v>81</v>
      </c>
      <c r="AH372" s="42" t="s">
        <v>81</v>
      </c>
      <c r="AI372" s="11" t="s">
        <v>81</v>
      </c>
      <c r="AJ372" s="11" t="s">
        <v>81</v>
      </c>
      <c r="AK372" s="11" t="s">
        <v>81</v>
      </c>
      <c r="AL372" s="65" t="s">
        <v>81</v>
      </c>
      <c r="AM372" s="11" t="s">
        <v>81</v>
      </c>
      <c r="AN372" s="24">
        <f>IFERROR(VLOOKUP($B372,[1]Foglio1!$A$6:$D$44904,4,FALSE),"")</f>
        <v>14.77</v>
      </c>
      <c r="AO372" s="11" t="s">
        <v>81</v>
      </c>
      <c r="AP372" s="11" t="s">
        <v>81</v>
      </c>
      <c r="AQ372" s="11" t="s">
        <v>81</v>
      </c>
      <c r="AR372" s="11" t="s">
        <v>81</v>
      </c>
    </row>
    <row r="373" spans="1:44" ht="20.100000000000001" customHeight="1" x14ac:dyDescent="0.25">
      <c r="A373" s="43" t="str">
        <f t="shared" si="27"/>
        <v>L_1C.12.090.0020.b</v>
      </c>
      <c r="B373" s="14" t="str">
        <f>IF(ISBLANK(H373),"",IF(H373="LAVORO","",CLASSI!B374))</f>
        <v/>
      </c>
      <c r="C373" s="14" t="str">
        <f>IF(ISBLANK(H373),"",IF(H373="LAVORO","",VLOOKUP($B373,CLASSI!$B$3:$C$1048576,2,FALSE)))</f>
        <v/>
      </c>
      <c r="D373" s="27" t="str">
        <f t="shared" si="28"/>
        <v/>
      </c>
      <c r="E373" s="27" t="str">
        <f t="shared" si="29"/>
        <v/>
      </c>
      <c r="F373" s="27" t="str">
        <f t="shared" si="30"/>
        <v>CODICE LV</v>
      </c>
      <c r="G373" s="27" t="str">
        <f t="shared" si="31"/>
        <v xml:space="preserve">LAVORO: Posa. Incluso: oneri di fissaggio a pareti/soffitti; oneri di attraversamento strutture.
</v>
      </c>
      <c r="H373" s="9" t="s">
        <v>36</v>
      </c>
      <c r="I373" s="9" t="s">
        <v>169</v>
      </c>
      <c r="J373" s="9" t="s">
        <v>221</v>
      </c>
      <c r="K373" s="64" t="s">
        <v>423</v>
      </c>
      <c r="L373" s="11" t="s">
        <v>81</v>
      </c>
      <c r="M373" s="11" t="s">
        <v>81</v>
      </c>
      <c r="N373" s="11" t="s">
        <v>81</v>
      </c>
      <c r="O373" s="11" t="s">
        <v>81</v>
      </c>
      <c r="P373" s="10" t="str">
        <f>IFERROR(VLOOKUP($B373,[1]Foglio1!$A$6:$D$44904,3,FALSE),"nd")</f>
        <v>nd</v>
      </c>
      <c r="Q373" s="9">
        <v>1</v>
      </c>
      <c r="R373" s="11" t="str">
        <f>IF(H373="LAVORO","nd",IF(VLOOKUP(B373,'DIMENSIONI OP'!A:E,4,FALSE)="","nd",VLOOKUP(B373,'DIMENSIONI OP'!A:E,4,FALSE)))</f>
        <v>nd</v>
      </c>
      <c r="S373" s="9" t="str">
        <f>IF(H373="LAVORO","nd",IF(VLOOKUP(B373,'PRESTAZIONI OP'!A:E,4,FALSE)="","nd",VLOOKUP(B373,'PRESTAZIONI OP'!A:E,4,FALSE)))</f>
        <v>nd</v>
      </c>
      <c r="T373" s="11" t="s">
        <v>81</v>
      </c>
      <c r="U373" s="11" t="s">
        <v>81</v>
      </c>
      <c r="V373" s="11" t="s">
        <v>419</v>
      </c>
      <c r="W373" s="11" t="s">
        <v>81</v>
      </c>
      <c r="X373" s="11" t="s">
        <v>81</v>
      </c>
      <c r="Y373" s="11" t="s">
        <v>81</v>
      </c>
      <c r="Z373" s="9" t="s">
        <v>81</v>
      </c>
      <c r="AA373" s="9" t="str">
        <f>IF(AND(L373="nd",'DIMENSIONI OP'!E374="",'PRESTAZIONI OP'!E374="",'PARAM FISICI OP'!E374="",Z373="nd"),"nd",
IF(L373="nd","",L373)
&amp;IF('DIMENSIONI OP'!E374="","",IF(L373="nd",'DIMENSIONI OP'!E374,", "&amp;'DIMENSIONI OP'!E374))
&amp;IF('PRESTAZIONI OP'!E374="","",IF(AND(L373="nd",'DIMENSIONI OP'!E374=""),'PRESTAZIONI OP'!E374,", "&amp;'PRESTAZIONI OP'!E374))
&amp;IF('PARAM FISICI OP'!E374="","",IF(AND(L373="nd",'DIMENSIONI OP'!E374="",'PRESTAZIONI OP'!E374=""),'PARAM FISICI OP'!E374,", "&amp;'PARAM FISICI OP'!E374))
&amp;IF(Z373="nd","",IF(AND(L373="nd",'DIMENSIONI OP'!E374="",'PRESTAZIONI OP'!E374="",'PARAM FISICI OP'!E374=""),Z373,", "&amp;Z373)))</f>
        <v>nd</v>
      </c>
      <c r="AB373" s="9" t="s">
        <v>81</v>
      </c>
      <c r="AC373" s="9" t="s">
        <v>81</v>
      </c>
      <c r="AD373" s="9" t="s">
        <v>81</v>
      </c>
      <c r="AE373" s="9" t="s">
        <v>81</v>
      </c>
      <c r="AF373" s="42" t="s">
        <v>81</v>
      </c>
      <c r="AG373" s="42" t="s">
        <v>81</v>
      </c>
      <c r="AH373" s="42" t="s">
        <v>81</v>
      </c>
      <c r="AI373" s="11" t="s">
        <v>81</v>
      </c>
      <c r="AJ373" s="11" t="s">
        <v>485</v>
      </c>
      <c r="AK373" s="11" t="s">
        <v>81</v>
      </c>
      <c r="AL373" s="65" t="s">
        <v>81</v>
      </c>
      <c r="AM373" s="11" t="s">
        <v>81</v>
      </c>
      <c r="AN373" s="24" t="str">
        <f>IFERROR(VLOOKUP($B373,[1]Foglio1!$A$6:$D$44904,4,FALSE),"")</f>
        <v/>
      </c>
      <c r="AO373" s="11" t="s">
        <v>81</v>
      </c>
      <c r="AP373" s="11" t="s">
        <v>81</v>
      </c>
      <c r="AQ373" s="11" t="s">
        <v>81</v>
      </c>
      <c r="AR373" s="11" t="s">
        <v>81</v>
      </c>
    </row>
    <row r="374" spans="1:44" ht="20.100000000000001" customHeight="1" x14ac:dyDescent="0.25">
      <c r="A374" s="43" t="str">
        <f t="shared" si="27"/>
        <v>O_1C.12.090.0020.c</v>
      </c>
      <c r="B374" s="14" t="str">
        <f>IF(ISBLANK(H374),"",IF(H374="LAVORO","",CLASSI!B375))</f>
        <v>1C.12.090.0020.c</v>
      </c>
      <c r="C374" s="14" t="str">
        <f>IF(ISBLANK(H374),"",IF(H374="LAVORO","",VLOOKUP($B374,CLASSI!$B$3:$C$1048576,2,FALSE)))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D374" s="27" t="str">
        <f t="shared" si="28"/>
        <v>CODICE OC</v>
      </c>
      <c r="E374" s="27" t="str">
        <f t="shared" si="29"/>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4" s="27" t="str">
        <f t="shared" si="30"/>
        <v>CODICE OP</v>
      </c>
      <c r="G374" s="27" t="str">
        <f t="shared" si="31"/>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c r="H374" s="9" t="s">
        <v>35</v>
      </c>
      <c r="I374" s="9" t="s">
        <v>163</v>
      </c>
      <c r="J374" s="9" t="s">
        <v>207</v>
      </c>
      <c r="K374" s="64" t="s">
        <v>419</v>
      </c>
      <c r="L374" s="11" t="s">
        <v>81</v>
      </c>
      <c r="M374" s="11" t="s">
        <v>444</v>
      </c>
      <c r="N374" s="11" t="s">
        <v>438</v>
      </c>
      <c r="O374" s="11" t="s">
        <v>81</v>
      </c>
      <c r="P374" s="10" t="str">
        <f>IFERROR(VLOOKUP($B374,[1]Foglio1!$A$6:$D$44904,3,FALSE),"nd")</f>
        <v>m</v>
      </c>
      <c r="Q374" s="9">
        <v>1</v>
      </c>
      <c r="R374" s="11" t="str">
        <f>IF(H374="LAVORO","nd",IF(VLOOKUP(B374,'DIMENSIONI OP'!A:E,4,FALSE)="","nd",VLOOKUP(B374,'DIMENSIONI OP'!A:E,4,FALSE)))</f>
        <v>nd</v>
      </c>
      <c r="S374" s="9" t="str">
        <f>IF(H374="LAVORO","nd",IF(VLOOKUP(B374,'PRESTAZIONI OP'!A:E,4,FALSE)="","nd",VLOOKUP(B374,'PRESTAZIONI OP'!A:E,4,FALSE)))</f>
        <v>nd</v>
      </c>
      <c r="T374" s="11" t="s">
        <v>81</v>
      </c>
      <c r="U374" s="11" t="s">
        <v>81</v>
      </c>
      <c r="V374" s="11" t="s">
        <v>81</v>
      </c>
      <c r="W374" s="11" t="s">
        <v>81</v>
      </c>
      <c r="X374" s="11" t="s">
        <v>670</v>
      </c>
      <c r="Y374" s="11" t="s">
        <v>81</v>
      </c>
      <c r="Z374" s="9" t="s">
        <v>81</v>
      </c>
      <c r="AA374" s="9" t="str">
        <f>IF(AND(L374="nd",'DIMENSIONI OP'!E375="",'PRESTAZIONI OP'!E375="",'PARAM FISICI OP'!E375="",Z374="nd"),"nd",
IF(L374="nd","",L374)
&amp;IF('DIMENSIONI OP'!E375="","",IF(L374="nd",'DIMENSIONI OP'!E375,", "&amp;'DIMENSIONI OP'!E375))
&amp;IF('PRESTAZIONI OP'!E375="","",IF(AND(L374="nd",'DIMENSIONI OP'!E375=""),'PRESTAZIONI OP'!E375,", "&amp;'PRESTAZIONI OP'!E375))
&amp;IF('PARAM FISICI OP'!E375="","",IF(AND(L374="nd",'DIMENSIONI OP'!E375="",'PRESTAZIONI OP'!E375=""),'PARAM FISICI OP'!E375,", "&amp;'PARAM FISICI OP'!E375))
&amp;IF(Z374="nd","",IF(AND(L374="nd",'DIMENSIONI OP'!E375="",'PRESTAZIONI OP'!E375="",'PARAM FISICI OP'!E375=""),Z374,", "&amp;Z374)))</f>
        <v>nd</v>
      </c>
      <c r="AB374" s="9" t="s">
        <v>81</v>
      </c>
      <c r="AC374" s="9" t="s">
        <v>81</v>
      </c>
      <c r="AD374" s="9" t="s">
        <v>81</v>
      </c>
      <c r="AE374" s="9" t="s">
        <v>81</v>
      </c>
      <c r="AF374" s="42" t="s">
        <v>81</v>
      </c>
      <c r="AG374" s="42" t="s">
        <v>81</v>
      </c>
      <c r="AH374" s="42" t="s">
        <v>81</v>
      </c>
      <c r="AI374" s="11" t="s">
        <v>81</v>
      </c>
      <c r="AJ374" s="11" t="s">
        <v>81</v>
      </c>
      <c r="AK374" s="11" t="s">
        <v>81</v>
      </c>
      <c r="AL374" s="65" t="s">
        <v>81</v>
      </c>
      <c r="AM374" s="11" t="s">
        <v>81</v>
      </c>
      <c r="AN374" s="24">
        <f>IFERROR(VLOOKUP($B374,[1]Foglio1!$A$6:$D$44904,4,FALSE),"")</f>
        <v>26.15</v>
      </c>
      <c r="AO374" s="11" t="s">
        <v>81</v>
      </c>
      <c r="AP374" s="11" t="s">
        <v>81</v>
      </c>
      <c r="AQ374" s="11" t="s">
        <v>81</v>
      </c>
      <c r="AR374" s="11" t="s">
        <v>81</v>
      </c>
    </row>
    <row r="375" spans="1:44" ht="20.100000000000001" customHeight="1" x14ac:dyDescent="0.25">
      <c r="A375" s="43" t="str">
        <f t="shared" si="27"/>
        <v>L_1C.12.090.0020.c</v>
      </c>
      <c r="B375" s="14" t="str">
        <f>IF(ISBLANK(H375),"",IF(H375="LAVORO","",CLASSI!B376))</f>
        <v/>
      </c>
      <c r="C375" s="14" t="str">
        <f>IF(ISBLANK(H375),"",IF(H375="LAVORO","",VLOOKUP($B375,CLASSI!$B$3:$C$1048576,2,FALSE)))</f>
        <v/>
      </c>
      <c r="D375" s="27" t="str">
        <f t="shared" si="28"/>
        <v/>
      </c>
      <c r="E375" s="27" t="str">
        <f t="shared" si="29"/>
        <v/>
      </c>
      <c r="F375" s="27" t="str">
        <f t="shared" si="30"/>
        <v>CODICE LV</v>
      </c>
      <c r="G375" s="27" t="str">
        <f t="shared" si="31"/>
        <v xml:space="preserve">LAVORO: Posa. Incluso: oneri di fissaggio a pareti/soffitti; oneri di attraversamento strutture.
</v>
      </c>
      <c r="H375" s="9" t="s">
        <v>36</v>
      </c>
      <c r="I375" s="9" t="s">
        <v>169</v>
      </c>
      <c r="J375" s="9" t="s">
        <v>221</v>
      </c>
      <c r="K375" s="64" t="s">
        <v>423</v>
      </c>
      <c r="L375" s="11" t="s">
        <v>81</v>
      </c>
      <c r="M375" s="11" t="s">
        <v>81</v>
      </c>
      <c r="N375" s="11" t="s">
        <v>81</v>
      </c>
      <c r="O375" s="11" t="s">
        <v>81</v>
      </c>
      <c r="P375" s="10" t="str">
        <f>IFERROR(VLOOKUP($B375,[1]Foglio1!$A$6:$D$44904,3,FALSE),"nd")</f>
        <v>nd</v>
      </c>
      <c r="Q375" s="9">
        <v>1</v>
      </c>
      <c r="R375" s="11" t="str">
        <f>IF(H375="LAVORO","nd",IF(VLOOKUP(B375,'DIMENSIONI OP'!A:E,4,FALSE)="","nd",VLOOKUP(B375,'DIMENSIONI OP'!A:E,4,FALSE)))</f>
        <v>nd</v>
      </c>
      <c r="S375" s="9" t="str">
        <f>IF(H375="LAVORO","nd",IF(VLOOKUP(B375,'PRESTAZIONI OP'!A:E,4,FALSE)="","nd",VLOOKUP(B375,'PRESTAZIONI OP'!A:E,4,FALSE)))</f>
        <v>nd</v>
      </c>
      <c r="T375" s="11" t="s">
        <v>81</v>
      </c>
      <c r="U375" s="11" t="s">
        <v>81</v>
      </c>
      <c r="V375" s="11" t="s">
        <v>419</v>
      </c>
      <c r="W375" s="11" t="s">
        <v>81</v>
      </c>
      <c r="X375" s="11" t="s">
        <v>81</v>
      </c>
      <c r="Y375" s="11" t="s">
        <v>81</v>
      </c>
      <c r="Z375" s="9" t="s">
        <v>81</v>
      </c>
      <c r="AA375" s="9" t="str">
        <f>IF(AND(L375="nd",'DIMENSIONI OP'!E376="",'PRESTAZIONI OP'!E376="",'PARAM FISICI OP'!E376="",Z375="nd"),"nd",
IF(L375="nd","",L375)
&amp;IF('DIMENSIONI OP'!E376="","",IF(L375="nd",'DIMENSIONI OP'!E376,", "&amp;'DIMENSIONI OP'!E376))
&amp;IF('PRESTAZIONI OP'!E376="","",IF(AND(L375="nd",'DIMENSIONI OP'!E376=""),'PRESTAZIONI OP'!E376,", "&amp;'PRESTAZIONI OP'!E376))
&amp;IF('PARAM FISICI OP'!E376="","",IF(AND(L375="nd",'DIMENSIONI OP'!E376="",'PRESTAZIONI OP'!E376=""),'PARAM FISICI OP'!E376,", "&amp;'PARAM FISICI OP'!E376))
&amp;IF(Z375="nd","",IF(AND(L375="nd",'DIMENSIONI OP'!E376="",'PRESTAZIONI OP'!E376="",'PARAM FISICI OP'!E376=""),Z375,", "&amp;Z375)))</f>
        <v>nd</v>
      </c>
      <c r="AB375" s="9" t="s">
        <v>81</v>
      </c>
      <c r="AC375" s="9" t="s">
        <v>81</v>
      </c>
      <c r="AD375" s="9" t="s">
        <v>81</v>
      </c>
      <c r="AE375" s="9" t="s">
        <v>81</v>
      </c>
      <c r="AF375" s="42" t="s">
        <v>81</v>
      </c>
      <c r="AG375" s="42" t="s">
        <v>81</v>
      </c>
      <c r="AH375" s="42" t="s">
        <v>81</v>
      </c>
      <c r="AI375" s="11" t="s">
        <v>81</v>
      </c>
      <c r="AJ375" s="11" t="s">
        <v>485</v>
      </c>
      <c r="AK375" s="11" t="s">
        <v>81</v>
      </c>
      <c r="AL375" s="65" t="s">
        <v>81</v>
      </c>
      <c r="AM375" s="11" t="s">
        <v>81</v>
      </c>
      <c r="AN375" s="24" t="str">
        <f>IFERROR(VLOOKUP($B375,[1]Foglio1!$A$6:$D$44904,4,FALSE),"")</f>
        <v/>
      </c>
      <c r="AO375" s="11" t="s">
        <v>81</v>
      </c>
      <c r="AP375" s="11" t="s">
        <v>81</v>
      </c>
      <c r="AQ375" s="11" t="s">
        <v>81</v>
      </c>
      <c r="AR375" s="11" t="s">
        <v>81</v>
      </c>
    </row>
    <row r="376" spans="1:44" ht="20.100000000000001" customHeight="1" x14ac:dyDescent="0.25">
      <c r="A376" s="43" t="str">
        <f t="shared" si="27"/>
        <v>O_1C.12.090.0020.d</v>
      </c>
      <c r="B376" s="14" t="str">
        <f>IF(ISBLANK(H376),"",IF(H376="LAVORO","",CLASSI!B377))</f>
        <v>1C.12.090.0020.d</v>
      </c>
      <c r="C376" s="14" t="str">
        <f>IF(ISBLANK(H376),"",IF(H376="LAVORO","",VLOOKUP($B376,CLASSI!$B$3:$C$1048576,2,FALSE)))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D376" s="27" t="str">
        <f t="shared" si="28"/>
        <v>CODICE OC</v>
      </c>
      <c r="E376" s="27" t="str">
        <f t="shared" si="29"/>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6" s="27" t="str">
        <f t="shared" si="30"/>
        <v>CODICE OP</v>
      </c>
      <c r="G376" s="27" t="str">
        <f t="shared" si="31"/>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c r="H376" s="9" t="s">
        <v>35</v>
      </c>
      <c r="I376" s="9" t="s">
        <v>163</v>
      </c>
      <c r="J376" s="9" t="s">
        <v>207</v>
      </c>
      <c r="K376" s="64" t="s">
        <v>419</v>
      </c>
      <c r="L376" s="11" t="s">
        <v>81</v>
      </c>
      <c r="M376" s="11" t="s">
        <v>444</v>
      </c>
      <c r="N376" s="11" t="s">
        <v>438</v>
      </c>
      <c r="O376" s="11" t="s">
        <v>81</v>
      </c>
      <c r="P376" s="10" t="str">
        <f>IFERROR(VLOOKUP($B376,[1]Foglio1!$A$6:$D$44904,3,FALSE),"nd")</f>
        <v>m</v>
      </c>
      <c r="Q376" s="9">
        <v>1</v>
      </c>
      <c r="R376" s="11" t="str">
        <f>IF(H376="LAVORO","nd",IF(VLOOKUP(B376,'DIMENSIONI OP'!A:E,4,FALSE)="","nd",VLOOKUP(B376,'DIMENSIONI OP'!A:E,4,FALSE)))</f>
        <v>nd</v>
      </c>
      <c r="S376" s="9" t="str">
        <f>IF(H376="LAVORO","nd",IF(VLOOKUP(B376,'PRESTAZIONI OP'!A:E,4,FALSE)="","nd",VLOOKUP(B376,'PRESTAZIONI OP'!A:E,4,FALSE)))</f>
        <v>nd</v>
      </c>
      <c r="T376" s="11" t="s">
        <v>81</v>
      </c>
      <c r="U376" s="11" t="s">
        <v>81</v>
      </c>
      <c r="V376" s="11" t="s">
        <v>81</v>
      </c>
      <c r="W376" s="11" t="s">
        <v>81</v>
      </c>
      <c r="X376" s="11" t="s">
        <v>670</v>
      </c>
      <c r="Y376" s="11" t="s">
        <v>81</v>
      </c>
      <c r="Z376" s="9" t="s">
        <v>81</v>
      </c>
      <c r="AA376" s="9" t="str">
        <f>IF(AND(L376="nd",'DIMENSIONI OP'!E377="",'PRESTAZIONI OP'!E377="",'PARAM FISICI OP'!E377="",Z376="nd"),"nd",
IF(L376="nd","",L376)
&amp;IF('DIMENSIONI OP'!E377="","",IF(L376="nd",'DIMENSIONI OP'!E377,", "&amp;'DIMENSIONI OP'!E377))
&amp;IF('PRESTAZIONI OP'!E377="","",IF(AND(L376="nd",'DIMENSIONI OP'!E377=""),'PRESTAZIONI OP'!E377,", "&amp;'PRESTAZIONI OP'!E377))
&amp;IF('PARAM FISICI OP'!E377="","",IF(AND(L376="nd",'DIMENSIONI OP'!E377="",'PRESTAZIONI OP'!E377=""),'PARAM FISICI OP'!E377,", "&amp;'PARAM FISICI OP'!E377))
&amp;IF(Z376="nd","",IF(AND(L376="nd",'DIMENSIONI OP'!E377="",'PRESTAZIONI OP'!E377="",'PARAM FISICI OP'!E377=""),Z376,", "&amp;Z376)))</f>
        <v>nd</v>
      </c>
      <c r="AB376" s="9" t="s">
        <v>81</v>
      </c>
      <c r="AC376" s="9" t="s">
        <v>81</v>
      </c>
      <c r="AD376" s="9" t="s">
        <v>81</v>
      </c>
      <c r="AE376" s="9" t="s">
        <v>81</v>
      </c>
      <c r="AF376" s="42" t="s">
        <v>81</v>
      </c>
      <c r="AG376" s="42" t="s">
        <v>81</v>
      </c>
      <c r="AH376" s="42" t="s">
        <v>81</v>
      </c>
      <c r="AI376" s="11" t="s">
        <v>81</v>
      </c>
      <c r="AJ376" s="11" t="s">
        <v>81</v>
      </c>
      <c r="AK376" s="11" t="s">
        <v>81</v>
      </c>
      <c r="AL376" s="65" t="s">
        <v>81</v>
      </c>
      <c r="AM376" s="11" t="s">
        <v>81</v>
      </c>
      <c r="AN376" s="24">
        <f>IFERROR(VLOOKUP($B376,[1]Foglio1!$A$6:$D$44904,4,FALSE),"")</f>
        <v>31.69</v>
      </c>
      <c r="AO376" s="11" t="s">
        <v>81</v>
      </c>
      <c r="AP376" s="11" t="s">
        <v>81</v>
      </c>
      <c r="AQ376" s="11" t="s">
        <v>81</v>
      </c>
      <c r="AR376" s="11" t="s">
        <v>81</v>
      </c>
    </row>
    <row r="377" spans="1:44" ht="20.100000000000001" customHeight="1" x14ac:dyDescent="0.25">
      <c r="A377" s="43" t="str">
        <f t="shared" si="27"/>
        <v>L_1C.12.090.0020.d</v>
      </c>
      <c r="B377" s="14" t="str">
        <f>IF(ISBLANK(H377),"",IF(H377="LAVORO","",CLASSI!B378))</f>
        <v/>
      </c>
      <c r="C377" s="14" t="str">
        <f>IF(ISBLANK(H377),"",IF(H377="LAVORO","",VLOOKUP($B377,CLASSI!$B$3:$C$1048576,2,FALSE)))</f>
        <v/>
      </c>
      <c r="D377" s="27" t="str">
        <f t="shared" si="28"/>
        <v/>
      </c>
      <c r="E377" s="27" t="str">
        <f t="shared" si="29"/>
        <v/>
      </c>
      <c r="F377" s="27" t="str">
        <f t="shared" si="30"/>
        <v>CODICE LV</v>
      </c>
      <c r="G377" s="27" t="str">
        <f t="shared" si="31"/>
        <v xml:space="preserve">LAVORO: Posa. Incluso: oneri di fissaggio a pareti/soffitti; oneri di attraversamento strutture.
</v>
      </c>
      <c r="H377" s="9" t="s">
        <v>36</v>
      </c>
      <c r="I377" s="9" t="s">
        <v>169</v>
      </c>
      <c r="J377" s="9" t="s">
        <v>221</v>
      </c>
      <c r="K377" s="64" t="s">
        <v>423</v>
      </c>
      <c r="L377" s="11" t="s">
        <v>81</v>
      </c>
      <c r="M377" s="11" t="s">
        <v>81</v>
      </c>
      <c r="N377" s="11" t="s">
        <v>81</v>
      </c>
      <c r="O377" s="11" t="s">
        <v>81</v>
      </c>
      <c r="P377" s="10" t="str">
        <f>IFERROR(VLOOKUP($B377,[1]Foglio1!$A$6:$D$44904,3,FALSE),"nd")</f>
        <v>nd</v>
      </c>
      <c r="Q377" s="9">
        <v>1</v>
      </c>
      <c r="R377" s="11" t="str">
        <f>IF(H377="LAVORO","nd",IF(VLOOKUP(B377,'DIMENSIONI OP'!A:E,4,FALSE)="","nd",VLOOKUP(B377,'DIMENSIONI OP'!A:E,4,FALSE)))</f>
        <v>nd</v>
      </c>
      <c r="S377" s="9" t="str">
        <f>IF(H377="LAVORO","nd",IF(VLOOKUP(B377,'PRESTAZIONI OP'!A:E,4,FALSE)="","nd",VLOOKUP(B377,'PRESTAZIONI OP'!A:E,4,FALSE)))</f>
        <v>nd</v>
      </c>
      <c r="T377" s="11" t="s">
        <v>81</v>
      </c>
      <c r="U377" s="11" t="s">
        <v>81</v>
      </c>
      <c r="V377" s="11" t="s">
        <v>419</v>
      </c>
      <c r="W377" s="11" t="s">
        <v>81</v>
      </c>
      <c r="X377" s="11" t="s">
        <v>81</v>
      </c>
      <c r="Y377" s="11" t="s">
        <v>81</v>
      </c>
      <c r="Z377" s="9" t="s">
        <v>81</v>
      </c>
      <c r="AA377" s="9" t="str">
        <f>IF(AND(L377="nd",'DIMENSIONI OP'!E378="",'PRESTAZIONI OP'!E378="",'PARAM FISICI OP'!E378="",Z377="nd"),"nd",
IF(L377="nd","",L377)
&amp;IF('DIMENSIONI OP'!E378="","",IF(L377="nd",'DIMENSIONI OP'!E378,", "&amp;'DIMENSIONI OP'!E378))
&amp;IF('PRESTAZIONI OP'!E378="","",IF(AND(L377="nd",'DIMENSIONI OP'!E378=""),'PRESTAZIONI OP'!E378,", "&amp;'PRESTAZIONI OP'!E378))
&amp;IF('PARAM FISICI OP'!E378="","",IF(AND(L377="nd",'DIMENSIONI OP'!E378="",'PRESTAZIONI OP'!E378=""),'PARAM FISICI OP'!E378,", "&amp;'PARAM FISICI OP'!E378))
&amp;IF(Z377="nd","",IF(AND(L377="nd",'DIMENSIONI OP'!E378="",'PRESTAZIONI OP'!E378="",'PARAM FISICI OP'!E378=""),Z377,", "&amp;Z377)))</f>
        <v>nd</v>
      </c>
      <c r="AB377" s="9" t="s">
        <v>81</v>
      </c>
      <c r="AC377" s="9" t="s">
        <v>81</v>
      </c>
      <c r="AD377" s="9" t="s">
        <v>81</v>
      </c>
      <c r="AE377" s="9" t="s">
        <v>81</v>
      </c>
      <c r="AF377" s="42" t="s">
        <v>81</v>
      </c>
      <c r="AG377" s="42" t="s">
        <v>81</v>
      </c>
      <c r="AH377" s="42" t="s">
        <v>81</v>
      </c>
      <c r="AI377" s="11" t="s">
        <v>81</v>
      </c>
      <c r="AJ377" s="11" t="s">
        <v>485</v>
      </c>
      <c r="AK377" s="11" t="s">
        <v>81</v>
      </c>
      <c r="AL377" s="65" t="s">
        <v>81</v>
      </c>
      <c r="AM377" s="11" t="s">
        <v>81</v>
      </c>
      <c r="AN377" s="24" t="str">
        <f>IFERROR(VLOOKUP($B377,[1]Foglio1!$A$6:$D$44904,4,FALSE),"")</f>
        <v/>
      </c>
      <c r="AO377" s="11" t="s">
        <v>81</v>
      </c>
      <c r="AP377" s="11" t="s">
        <v>81</v>
      </c>
      <c r="AQ377" s="11" t="s">
        <v>81</v>
      </c>
      <c r="AR377" s="11" t="s">
        <v>81</v>
      </c>
    </row>
    <row r="378" spans="1:44" ht="20.100000000000001" customHeight="1" x14ac:dyDescent="0.25">
      <c r="A378" s="43" t="str">
        <f t="shared" si="27"/>
        <v>O_1C.12.090.0020.e</v>
      </c>
      <c r="B378" s="14" t="str">
        <f>IF(ISBLANK(H378),"",IF(H378="LAVORO","",CLASSI!B379))</f>
        <v>1C.12.090.0020.e</v>
      </c>
      <c r="C378" s="14" t="str">
        <f>IF(ISBLANK(H378),"",IF(H378="LAVORO","",VLOOKUP($B378,CLASSI!$B$3:$C$1048576,2,FALSE)))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D378" s="27" t="str">
        <f t="shared" si="28"/>
        <v>CODICE OC</v>
      </c>
      <c r="E378" s="27" t="str">
        <f t="shared" si="29"/>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78" s="27" t="str">
        <f t="shared" si="30"/>
        <v>CODICE OP</v>
      </c>
      <c r="G378" s="27" t="str">
        <f t="shared" si="31"/>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c r="H378" s="9" t="s">
        <v>35</v>
      </c>
      <c r="I378" s="9" t="s">
        <v>163</v>
      </c>
      <c r="J378" s="9" t="s">
        <v>207</v>
      </c>
      <c r="K378" s="64" t="s">
        <v>419</v>
      </c>
      <c r="L378" s="11" t="s">
        <v>81</v>
      </c>
      <c r="M378" s="11" t="s">
        <v>444</v>
      </c>
      <c r="N378" s="11" t="s">
        <v>438</v>
      </c>
      <c r="O378" s="11" t="s">
        <v>81</v>
      </c>
      <c r="P378" s="10" t="str">
        <f>IFERROR(VLOOKUP($B378,[1]Foglio1!$A$6:$D$44904,3,FALSE),"nd")</f>
        <v>m</v>
      </c>
      <c r="Q378" s="9">
        <v>1</v>
      </c>
      <c r="R378" s="11" t="str">
        <f>IF(H378="LAVORO","nd",IF(VLOOKUP(B378,'DIMENSIONI OP'!A:E,4,FALSE)="","nd",VLOOKUP(B378,'DIMENSIONI OP'!A:E,4,FALSE)))</f>
        <v>nd</v>
      </c>
      <c r="S378" s="9" t="str">
        <f>IF(H378="LAVORO","nd",IF(VLOOKUP(B378,'PRESTAZIONI OP'!A:E,4,FALSE)="","nd",VLOOKUP(B378,'PRESTAZIONI OP'!A:E,4,FALSE)))</f>
        <v>nd</v>
      </c>
      <c r="T378" s="11" t="s">
        <v>81</v>
      </c>
      <c r="U378" s="11" t="s">
        <v>81</v>
      </c>
      <c r="V378" s="11" t="s">
        <v>81</v>
      </c>
      <c r="W378" s="11" t="s">
        <v>81</v>
      </c>
      <c r="X378" s="11" t="s">
        <v>670</v>
      </c>
      <c r="Y378" s="11" t="s">
        <v>81</v>
      </c>
      <c r="Z378" s="9" t="s">
        <v>81</v>
      </c>
      <c r="AA378" s="9" t="str">
        <f>IF(AND(L378="nd",'DIMENSIONI OP'!E379="",'PRESTAZIONI OP'!E379="",'PARAM FISICI OP'!E379="",Z378="nd"),"nd",
IF(L378="nd","",L378)
&amp;IF('DIMENSIONI OP'!E379="","",IF(L378="nd",'DIMENSIONI OP'!E379,", "&amp;'DIMENSIONI OP'!E379))
&amp;IF('PRESTAZIONI OP'!E379="","",IF(AND(L378="nd",'DIMENSIONI OP'!E379=""),'PRESTAZIONI OP'!E379,", "&amp;'PRESTAZIONI OP'!E379))
&amp;IF('PARAM FISICI OP'!E379="","",IF(AND(L378="nd",'DIMENSIONI OP'!E379="",'PRESTAZIONI OP'!E379=""),'PARAM FISICI OP'!E379,", "&amp;'PARAM FISICI OP'!E379))
&amp;IF(Z378="nd","",IF(AND(L378="nd",'DIMENSIONI OP'!E379="",'PRESTAZIONI OP'!E379="",'PARAM FISICI OP'!E379=""),Z378,", "&amp;Z378)))</f>
        <v>nd</v>
      </c>
      <c r="AB378" s="9" t="s">
        <v>81</v>
      </c>
      <c r="AC378" s="9" t="s">
        <v>81</v>
      </c>
      <c r="AD378" s="9" t="s">
        <v>81</v>
      </c>
      <c r="AE378" s="9" t="s">
        <v>81</v>
      </c>
      <c r="AF378" s="42" t="s">
        <v>81</v>
      </c>
      <c r="AG378" s="42" t="s">
        <v>81</v>
      </c>
      <c r="AH378" s="42" t="s">
        <v>81</v>
      </c>
      <c r="AI378" s="11" t="s">
        <v>81</v>
      </c>
      <c r="AJ378" s="11" t="s">
        <v>81</v>
      </c>
      <c r="AK378" s="11" t="s">
        <v>81</v>
      </c>
      <c r="AL378" s="65" t="s">
        <v>81</v>
      </c>
      <c r="AM378" s="11" t="s">
        <v>81</v>
      </c>
      <c r="AN378" s="24">
        <f>IFERROR(VLOOKUP($B378,[1]Foglio1!$A$6:$D$44904,4,FALSE),"")</f>
        <v>32.01</v>
      </c>
      <c r="AO378" s="11" t="s">
        <v>81</v>
      </c>
      <c r="AP378" s="11" t="s">
        <v>81</v>
      </c>
      <c r="AQ378" s="11" t="s">
        <v>81</v>
      </c>
      <c r="AR378" s="11" t="s">
        <v>81</v>
      </c>
    </row>
    <row r="379" spans="1:44" ht="20.100000000000001" customHeight="1" x14ac:dyDescent="0.25">
      <c r="A379" s="43" t="str">
        <f t="shared" si="27"/>
        <v>L_1C.12.090.0020.e</v>
      </c>
      <c r="B379" s="14" t="str">
        <f>IF(ISBLANK(H379),"",IF(H379="LAVORO","",CLASSI!B380))</f>
        <v/>
      </c>
      <c r="C379" s="14" t="str">
        <f>IF(ISBLANK(H379),"",IF(H379="LAVORO","",VLOOKUP($B379,CLASSI!$B$3:$C$1048576,2,FALSE)))</f>
        <v/>
      </c>
      <c r="D379" s="27" t="str">
        <f t="shared" si="28"/>
        <v/>
      </c>
      <c r="E379" s="27" t="str">
        <f t="shared" si="29"/>
        <v/>
      </c>
      <c r="F379" s="27" t="str">
        <f t="shared" si="30"/>
        <v>CODICE LV</v>
      </c>
      <c r="G379" s="27" t="str">
        <f t="shared" si="31"/>
        <v xml:space="preserve">LAVORO: Posa. Incluso: oneri di fissaggio a pareti/soffitti; oneri di attraversamento strutture.
</v>
      </c>
      <c r="H379" s="9" t="s">
        <v>36</v>
      </c>
      <c r="I379" s="9" t="s">
        <v>169</v>
      </c>
      <c r="J379" s="9" t="s">
        <v>221</v>
      </c>
      <c r="K379" s="64" t="s">
        <v>423</v>
      </c>
      <c r="L379" s="11" t="s">
        <v>81</v>
      </c>
      <c r="M379" s="11" t="s">
        <v>81</v>
      </c>
      <c r="N379" s="11" t="s">
        <v>81</v>
      </c>
      <c r="O379" s="11" t="s">
        <v>81</v>
      </c>
      <c r="P379" s="10" t="str">
        <f>IFERROR(VLOOKUP($B379,[1]Foglio1!$A$6:$D$44904,3,FALSE),"nd")</f>
        <v>nd</v>
      </c>
      <c r="Q379" s="9">
        <v>1</v>
      </c>
      <c r="R379" s="11" t="str">
        <f>IF(H379="LAVORO","nd",IF(VLOOKUP(B379,'DIMENSIONI OP'!A:E,4,FALSE)="","nd",VLOOKUP(B379,'DIMENSIONI OP'!A:E,4,FALSE)))</f>
        <v>nd</v>
      </c>
      <c r="S379" s="9" t="str">
        <f>IF(H379="LAVORO","nd",IF(VLOOKUP(B379,'PRESTAZIONI OP'!A:E,4,FALSE)="","nd",VLOOKUP(B379,'PRESTAZIONI OP'!A:E,4,FALSE)))</f>
        <v>nd</v>
      </c>
      <c r="T379" s="11" t="s">
        <v>81</v>
      </c>
      <c r="U379" s="11" t="s">
        <v>81</v>
      </c>
      <c r="V379" s="11" t="s">
        <v>419</v>
      </c>
      <c r="W379" s="11" t="s">
        <v>81</v>
      </c>
      <c r="X379" s="11" t="s">
        <v>81</v>
      </c>
      <c r="Y379" s="11" t="s">
        <v>81</v>
      </c>
      <c r="Z379" s="9" t="s">
        <v>81</v>
      </c>
      <c r="AA379" s="9" t="str">
        <f>IF(AND(L379="nd",'DIMENSIONI OP'!E380="",'PRESTAZIONI OP'!E380="",'PARAM FISICI OP'!E380="",Z379="nd"),"nd",
IF(L379="nd","",L379)
&amp;IF('DIMENSIONI OP'!E380="","",IF(L379="nd",'DIMENSIONI OP'!E380,", "&amp;'DIMENSIONI OP'!E380))
&amp;IF('PRESTAZIONI OP'!E380="","",IF(AND(L379="nd",'DIMENSIONI OP'!E380=""),'PRESTAZIONI OP'!E380,", "&amp;'PRESTAZIONI OP'!E380))
&amp;IF('PARAM FISICI OP'!E380="","",IF(AND(L379="nd",'DIMENSIONI OP'!E380="",'PRESTAZIONI OP'!E380=""),'PARAM FISICI OP'!E380,", "&amp;'PARAM FISICI OP'!E380))
&amp;IF(Z379="nd","",IF(AND(L379="nd",'DIMENSIONI OP'!E380="",'PRESTAZIONI OP'!E380="",'PARAM FISICI OP'!E380=""),Z379,", "&amp;Z379)))</f>
        <v>nd</v>
      </c>
      <c r="AB379" s="9" t="s">
        <v>81</v>
      </c>
      <c r="AC379" s="9" t="s">
        <v>81</v>
      </c>
      <c r="AD379" s="9" t="s">
        <v>81</v>
      </c>
      <c r="AE379" s="9" t="s">
        <v>81</v>
      </c>
      <c r="AF379" s="42" t="s">
        <v>81</v>
      </c>
      <c r="AG379" s="42" t="s">
        <v>81</v>
      </c>
      <c r="AH379" s="42" t="s">
        <v>81</v>
      </c>
      <c r="AI379" s="11" t="s">
        <v>81</v>
      </c>
      <c r="AJ379" s="11" t="s">
        <v>485</v>
      </c>
      <c r="AK379" s="11" t="s">
        <v>81</v>
      </c>
      <c r="AL379" s="65" t="s">
        <v>81</v>
      </c>
      <c r="AM379" s="11" t="s">
        <v>81</v>
      </c>
      <c r="AN379" s="24" t="str">
        <f>IFERROR(VLOOKUP($B379,[1]Foglio1!$A$6:$D$44904,4,FALSE),"")</f>
        <v/>
      </c>
      <c r="AO379" s="11" t="s">
        <v>81</v>
      </c>
      <c r="AP379" s="11" t="s">
        <v>81</v>
      </c>
      <c r="AQ379" s="11" t="s">
        <v>81</v>
      </c>
      <c r="AR379" s="11" t="s">
        <v>81</v>
      </c>
    </row>
    <row r="380" spans="1:44" ht="20.100000000000001" customHeight="1" x14ac:dyDescent="0.25">
      <c r="A380" s="43" t="str">
        <f t="shared" si="27"/>
        <v>O_1C.12.090.0020.f</v>
      </c>
      <c r="B380" s="14" t="str">
        <f>IF(ISBLANK(H380),"",IF(H380="LAVORO","",CLASSI!B381))</f>
        <v>1C.12.090.0020.f</v>
      </c>
      <c r="C380" s="14" t="str">
        <f>IF(ISBLANK(H380),"",IF(H380="LAVORO","",VLOOKUP($B380,CLASSI!$B$3:$C$1048576,2,FALSE)))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D380" s="27" t="str">
        <f t="shared" si="28"/>
        <v>CODICE OC</v>
      </c>
      <c r="E380" s="27" t="str">
        <f t="shared" si="29"/>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LAVORO: Posa. Incluso: oneri di fissaggio a pareti/soffitti; oneri di attraversamento strutture.
</v>
      </c>
      <c r="F380" s="27" t="str">
        <f t="shared" si="30"/>
        <v>CODICE OP</v>
      </c>
      <c r="G380" s="27" t="str">
        <f t="shared" si="31"/>
        <v xml:space="preserve">OPERA: Tubazioni di scarico, tubi fonoassorbenti con doppio bicchiere in materiale termoplastico.
COMPONENTI: tubo fonoassorbente con doppio bicchiere in materiale termoplastico con cariche minerali per condotte di scarico acque civili, densità 1,75 g/cm³ classe infiammabilità M1 NF P 92501, coefficiente di dilatazione termica lineare pari a 0,04 mm/m x C°, guarnizioni premontate da giuntare con raccordo a bicchiere, diametro esterno 40mm, spessore 3,00 mm.
</v>
      </c>
      <c r="H380" s="9" t="s">
        <v>35</v>
      </c>
      <c r="I380" s="9" t="s">
        <v>163</v>
      </c>
      <c r="J380" s="9" t="s">
        <v>207</v>
      </c>
      <c r="K380" s="64" t="s">
        <v>419</v>
      </c>
      <c r="L380" s="11" t="s">
        <v>81</v>
      </c>
      <c r="M380" s="11" t="s">
        <v>444</v>
      </c>
      <c r="N380" s="11" t="s">
        <v>438</v>
      </c>
      <c r="O380" s="11" t="s">
        <v>81</v>
      </c>
      <c r="P380" s="10" t="str">
        <f>IFERROR(VLOOKUP($B380,[1]Foglio1!$A$6:$D$44904,3,FALSE),"nd")</f>
        <v>m</v>
      </c>
      <c r="Q380" s="9">
        <v>1</v>
      </c>
      <c r="R380" s="11" t="str">
        <f>IF(H380="LAVORO","nd",IF(VLOOKUP(B380,'DIMENSIONI OP'!A:E,4,FALSE)="","nd",VLOOKUP(B380,'DIMENSIONI OP'!A:E,4,FALSE)))</f>
        <v>nd</v>
      </c>
      <c r="S380" s="9" t="str">
        <f>IF(H380="LAVORO","nd",IF(VLOOKUP(B380,'PRESTAZIONI OP'!A:E,4,FALSE)="","nd",VLOOKUP(B380,'PRESTAZIONI OP'!A:E,4,FALSE)))</f>
        <v>nd</v>
      </c>
      <c r="T380" s="11" t="s">
        <v>81</v>
      </c>
      <c r="U380" s="11" t="s">
        <v>81</v>
      </c>
      <c r="V380" s="11" t="s">
        <v>81</v>
      </c>
      <c r="W380" s="11" t="s">
        <v>81</v>
      </c>
      <c r="X380" s="11" t="s">
        <v>670</v>
      </c>
      <c r="Y380" s="11" t="s">
        <v>81</v>
      </c>
      <c r="Z380" s="9" t="s">
        <v>81</v>
      </c>
      <c r="AA380" s="9" t="str">
        <f>IF(AND(L380="nd",'DIMENSIONI OP'!E381="",'PRESTAZIONI OP'!E381="",'PARAM FISICI OP'!E381="",Z380="nd"),"nd",
IF(L380="nd","",L380)
&amp;IF('DIMENSIONI OP'!E381="","",IF(L380="nd",'DIMENSIONI OP'!E381,", "&amp;'DIMENSIONI OP'!E381))
&amp;IF('PRESTAZIONI OP'!E381="","",IF(AND(L380="nd",'DIMENSIONI OP'!E381=""),'PRESTAZIONI OP'!E381,", "&amp;'PRESTAZIONI OP'!E381))
&amp;IF('PARAM FISICI OP'!E381="","",IF(AND(L380="nd",'DIMENSIONI OP'!E381="",'PRESTAZIONI OP'!E381=""),'PARAM FISICI OP'!E381,", "&amp;'PARAM FISICI OP'!E381))
&amp;IF(Z380="nd","",IF(AND(L380="nd",'DIMENSIONI OP'!E381="",'PRESTAZIONI OP'!E381="",'PARAM FISICI OP'!E381=""),Z380,", "&amp;Z380)))</f>
        <v>nd</v>
      </c>
      <c r="AB380" s="9" t="s">
        <v>81</v>
      </c>
      <c r="AC380" s="9" t="s">
        <v>81</v>
      </c>
      <c r="AD380" s="9" t="s">
        <v>81</v>
      </c>
      <c r="AE380" s="9" t="s">
        <v>81</v>
      </c>
      <c r="AF380" s="42" t="s">
        <v>81</v>
      </c>
      <c r="AG380" s="42" t="s">
        <v>81</v>
      </c>
      <c r="AH380" s="42" t="s">
        <v>81</v>
      </c>
      <c r="AI380" s="11" t="s">
        <v>81</v>
      </c>
      <c r="AJ380" s="11" t="s">
        <v>81</v>
      </c>
      <c r="AK380" s="11" t="s">
        <v>81</v>
      </c>
      <c r="AL380" s="65" t="s">
        <v>81</v>
      </c>
      <c r="AM380" s="11" t="s">
        <v>81</v>
      </c>
      <c r="AN380" s="24">
        <f>IFERROR(VLOOKUP($B380,[1]Foglio1!$A$6:$D$44904,4,FALSE),"")</f>
        <v>33.31</v>
      </c>
      <c r="AO380" s="11" t="s">
        <v>81</v>
      </c>
      <c r="AP380" s="11" t="s">
        <v>81</v>
      </c>
      <c r="AQ380" s="11" t="s">
        <v>81</v>
      </c>
      <c r="AR380" s="11" t="s">
        <v>81</v>
      </c>
    </row>
    <row r="381" spans="1:44" ht="20.100000000000001" customHeight="1" x14ac:dyDescent="0.25">
      <c r="A381" s="43" t="str">
        <f t="shared" si="27"/>
        <v>L_1C.12.090.0020.f</v>
      </c>
      <c r="B381" s="14" t="str">
        <f>IF(ISBLANK(H381),"",IF(H381="LAVORO","",CLASSI!B382))</f>
        <v/>
      </c>
      <c r="C381" s="14" t="str">
        <f>IF(ISBLANK(H381),"",IF(H381="LAVORO","",VLOOKUP($B381,CLASSI!$B$3:$C$1048576,2,FALSE)))</f>
        <v/>
      </c>
      <c r="D381" s="27" t="str">
        <f t="shared" si="28"/>
        <v/>
      </c>
      <c r="E381" s="27" t="str">
        <f t="shared" si="29"/>
        <v/>
      </c>
      <c r="F381" s="27" t="str">
        <f t="shared" si="30"/>
        <v>CODICE LV</v>
      </c>
      <c r="G381" s="27" t="str">
        <f t="shared" si="31"/>
        <v xml:space="preserve">LAVORO: Posa. Incluso: oneri di fissaggio a pareti/soffitti; oneri di attraversamento strutture.
</v>
      </c>
      <c r="H381" s="9" t="s">
        <v>36</v>
      </c>
      <c r="I381" s="9" t="s">
        <v>169</v>
      </c>
      <c r="J381" s="9" t="s">
        <v>221</v>
      </c>
      <c r="K381" s="64" t="s">
        <v>423</v>
      </c>
      <c r="L381" s="11" t="s">
        <v>81</v>
      </c>
      <c r="M381" s="11" t="s">
        <v>81</v>
      </c>
      <c r="N381" s="11" t="s">
        <v>81</v>
      </c>
      <c r="O381" s="11" t="s">
        <v>81</v>
      </c>
      <c r="P381" s="10" t="str">
        <f>IFERROR(VLOOKUP($B381,[1]Foglio1!$A$6:$D$44904,3,FALSE),"nd")</f>
        <v>nd</v>
      </c>
      <c r="Q381" s="9">
        <v>1</v>
      </c>
      <c r="R381" s="11" t="str">
        <f>IF(H381="LAVORO","nd",IF(VLOOKUP(B381,'DIMENSIONI OP'!A:E,4,FALSE)="","nd",VLOOKUP(B381,'DIMENSIONI OP'!A:E,4,FALSE)))</f>
        <v>nd</v>
      </c>
      <c r="S381" s="9" t="str">
        <f>IF(H381="LAVORO","nd",IF(VLOOKUP(B381,'PRESTAZIONI OP'!A:E,4,FALSE)="","nd",VLOOKUP(B381,'PRESTAZIONI OP'!A:E,4,FALSE)))</f>
        <v>nd</v>
      </c>
      <c r="T381" s="11" t="s">
        <v>81</v>
      </c>
      <c r="U381" s="11" t="s">
        <v>81</v>
      </c>
      <c r="V381" s="11" t="s">
        <v>419</v>
      </c>
      <c r="W381" s="11" t="s">
        <v>81</v>
      </c>
      <c r="X381" s="11" t="s">
        <v>81</v>
      </c>
      <c r="Y381" s="11" t="s">
        <v>81</v>
      </c>
      <c r="Z381" s="9" t="s">
        <v>81</v>
      </c>
      <c r="AA381" s="9" t="str">
        <f>IF(AND(L381="nd",'DIMENSIONI OP'!E382="",'PRESTAZIONI OP'!E382="",'PARAM FISICI OP'!E382="",Z381="nd"),"nd",
IF(L381="nd","",L381)
&amp;IF('DIMENSIONI OP'!E382="","",IF(L381="nd",'DIMENSIONI OP'!E382,", "&amp;'DIMENSIONI OP'!E382))
&amp;IF('PRESTAZIONI OP'!E382="","",IF(AND(L381="nd",'DIMENSIONI OP'!E382=""),'PRESTAZIONI OP'!E382,", "&amp;'PRESTAZIONI OP'!E382))
&amp;IF('PARAM FISICI OP'!E382="","",IF(AND(L381="nd",'DIMENSIONI OP'!E382="",'PRESTAZIONI OP'!E382=""),'PARAM FISICI OP'!E382,", "&amp;'PARAM FISICI OP'!E382))
&amp;IF(Z381="nd","",IF(AND(L381="nd",'DIMENSIONI OP'!E382="",'PRESTAZIONI OP'!E382="",'PARAM FISICI OP'!E382=""),Z381,", "&amp;Z381)))</f>
        <v>nd</v>
      </c>
      <c r="AB381" s="9" t="s">
        <v>81</v>
      </c>
      <c r="AC381" s="9" t="s">
        <v>81</v>
      </c>
      <c r="AD381" s="9" t="s">
        <v>81</v>
      </c>
      <c r="AE381" s="9" t="s">
        <v>81</v>
      </c>
      <c r="AF381" s="42" t="s">
        <v>81</v>
      </c>
      <c r="AG381" s="42" t="s">
        <v>81</v>
      </c>
      <c r="AH381" s="42" t="s">
        <v>81</v>
      </c>
      <c r="AI381" s="11" t="s">
        <v>81</v>
      </c>
      <c r="AJ381" s="11" t="s">
        <v>485</v>
      </c>
      <c r="AK381" s="11" t="s">
        <v>81</v>
      </c>
      <c r="AL381" s="65" t="s">
        <v>81</v>
      </c>
      <c r="AM381" s="11" t="s">
        <v>81</v>
      </c>
      <c r="AN381" s="24" t="str">
        <f>IFERROR(VLOOKUP($B381,[1]Foglio1!$A$6:$D$44904,4,FALSE),"")</f>
        <v/>
      </c>
      <c r="AO381" s="11" t="s">
        <v>81</v>
      </c>
      <c r="AP381" s="11" t="s">
        <v>81</v>
      </c>
      <c r="AQ381" s="11" t="s">
        <v>81</v>
      </c>
      <c r="AR381" s="11" t="s">
        <v>81</v>
      </c>
    </row>
    <row r="382" spans="1:44" ht="20.100000000000001" customHeight="1" x14ac:dyDescent="0.25">
      <c r="B382" s="14"/>
      <c r="C382" s="14"/>
      <c r="H382" s="9"/>
      <c r="K382" s="64"/>
    </row>
    <row r="383" spans="1:44" ht="20.100000000000001" customHeight="1" x14ac:dyDescent="0.25">
      <c r="B383" s="14"/>
      <c r="C383" s="14"/>
      <c r="H383" s="9"/>
    </row>
    <row r="384" spans="1:44" ht="20.100000000000001" customHeight="1" x14ac:dyDescent="0.25">
      <c r="B384" s="14"/>
      <c r="C384" s="14"/>
      <c r="H384" s="9"/>
    </row>
    <row r="385" spans="2:8" ht="20.100000000000001" customHeight="1" x14ac:dyDescent="0.25">
      <c r="B385" s="14"/>
      <c r="C385" s="14"/>
      <c r="H385" s="9"/>
    </row>
    <row r="386" spans="2:8" ht="20.100000000000001" customHeight="1" x14ac:dyDescent="0.25">
      <c r="B386" s="14"/>
      <c r="C386" s="14"/>
    </row>
    <row r="387" spans="2:8" ht="20.100000000000001" customHeight="1" x14ac:dyDescent="0.25">
      <c r="B387" s="14"/>
      <c r="C387" s="14"/>
    </row>
    <row r="388" spans="2:8" ht="20.100000000000001" customHeight="1" x14ac:dyDescent="0.25">
      <c r="B388" s="14"/>
      <c r="C388" s="14"/>
    </row>
    <row r="389" spans="2:8" ht="20.100000000000001" customHeight="1" x14ac:dyDescent="0.25">
      <c r="B389" s="14"/>
      <c r="C389" s="14"/>
    </row>
    <row r="390" spans="2:8" ht="20.100000000000001" customHeight="1" x14ac:dyDescent="0.25">
      <c r="B390" s="14"/>
      <c r="C390" s="14"/>
    </row>
    <row r="391" spans="2:8" ht="20.100000000000001" customHeight="1" x14ac:dyDescent="0.25">
      <c r="B391" s="14"/>
      <c r="C391" s="14"/>
    </row>
    <row r="392" spans="2:8" ht="20.100000000000001" customHeight="1" x14ac:dyDescent="0.25">
      <c r="B392" s="14"/>
      <c r="C392" s="14"/>
    </row>
    <row r="393" spans="2:8" ht="20.100000000000001" customHeight="1" x14ac:dyDescent="0.25">
      <c r="B393" s="14"/>
      <c r="C393" s="14"/>
    </row>
    <row r="394" spans="2:8" ht="20.100000000000001" customHeight="1" x14ac:dyDescent="0.25">
      <c r="B394" s="14"/>
      <c r="C394" s="14"/>
    </row>
    <row r="395" spans="2:8" ht="20.100000000000001" customHeight="1" x14ac:dyDescent="0.25">
      <c r="B395" s="14"/>
      <c r="C395" s="14"/>
    </row>
    <row r="396" spans="2:8" ht="20.100000000000001" customHeight="1" x14ac:dyDescent="0.25">
      <c r="B396" s="14"/>
      <c r="C396" s="14"/>
    </row>
    <row r="397" spans="2:8" ht="20.100000000000001" customHeight="1" x14ac:dyDescent="0.25">
      <c r="B397" s="14"/>
      <c r="C397" s="14"/>
    </row>
    <row r="398" spans="2:8" ht="20.100000000000001" customHeight="1" x14ac:dyDescent="0.25">
      <c r="B398" s="14"/>
      <c r="C398" s="14"/>
    </row>
    <row r="399" spans="2:8" ht="20.100000000000001" customHeight="1" x14ac:dyDescent="0.25">
      <c r="B399" s="14"/>
      <c r="C399" s="14"/>
    </row>
    <row r="400" spans="2:8" ht="20.100000000000001" customHeight="1" x14ac:dyDescent="0.25">
      <c r="B400" s="14"/>
      <c r="C400" s="14"/>
    </row>
    <row r="401" spans="2:3" ht="20.100000000000001" customHeight="1" x14ac:dyDescent="0.25">
      <c r="B401" s="14"/>
      <c r="C401" s="14"/>
    </row>
    <row r="402" spans="2:3" ht="20.100000000000001" customHeight="1" x14ac:dyDescent="0.25">
      <c r="B402" s="14"/>
      <c r="C402" s="14"/>
    </row>
    <row r="403" spans="2:3" ht="20.100000000000001" customHeight="1" x14ac:dyDescent="0.25">
      <c r="B403" s="14"/>
      <c r="C403" s="14"/>
    </row>
    <row r="404" spans="2:3" ht="20.100000000000001" customHeight="1" x14ac:dyDescent="0.25">
      <c r="B404" s="14"/>
      <c r="C404" s="14"/>
    </row>
    <row r="405" spans="2:3" ht="20.100000000000001" customHeight="1" x14ac:dyDescent="0.25">
      <c r="B405" s="14"/>
      <c r="C405" s="14"/>
    </row>
    <row r="406" spans="2:3" ht="20.100000000000001" customHeight="1" x14ac:dyDescent="0.25">
      <c r="B406" s="14"/>
      <c r="C406" s="14"/>
    </row>
    <row r="407" spans="2:3" ht="20.100000000000001" customHeight="1" x14ac:dyDescent="0.25">
      <c r="B407" s="14"/>
      <c r="C407" s="14"/>
    </row>
    <row r="408" spans="2:3" ht="20.100000000000001" customHeight="1" x14ac:dyDescent="0.25">
      <c r="B408" s="14"/>
      <c r="C408" s="14"/>
    </row>
    <row r="409" spans="2:3" ht="20.100000000000001" customHeight="1" x14ac:dyDescent="0.25">
      <c r="B409" s="14"/>
      <c r="C409" s="14"/>
    </row>
    <row r="410" spans="2:3" ht="20.100000000000001" customHeight="1" x14ac:dyDescent="0.25">
      <c r="B410" s="14"/>
      <c r="C410" s="14"/>
    </row>
    <row r="411" spans="2:3" ht="20.100000000000001" customHeight="1" x14ac:dyDescent="0.25">
      <c r="B411" s="14"/>
      <c r="C411" s="14"/>
    </row>
    <row r="412" spans="2:3" ht="20.100000000000001" customHeight="1" x14ac:dyDescent="0.25">
      <c r="B412" s="14"/>
      <c r="C412" s="14"/>
    </row>
    <row r="413" spans="2:3" ht="20.100000000000001" customHeight="1" x14ac:dyDescent="0.25">
      <c r="B413" s="14"/>
      <c r="C413" s="14"/>
    </row>
    <row r="414" spans="2:3" ht="20.100000000000001" customHeight="1" x14ac:dyDescent="0.25">
      <c r="B414" s="14"/>
      <c r="C414" s="14"/>
    </row>
    <row r="415" spans="2:3" ht="20.100000000000001" customHeight="1" x14ac:dyDescent="0.25">
      <c r="B415" s="14"/>
      <c r="C415" s="14"/>
    </row>
    <row r="416" spans="2:3" ht="20.100000000000001" customHeight="1" x14ac:dyDescent="0.25">
      <c r="B416" s="14"/>
      <c r="C416" s="14"/>
    </row>
    <row r="417" spans="2:3" ht="20.100000000000001" customHeight="1" x14ac:dyDescent="0.25">
      <c r="B417" s="14"/>
      <c r="C417" s="14"/>
    </row>
    <row r="418" spans="2:3" ht="20.100000000000001" customHeight="1" x14ac:dyDescent="0.25">
      <c r="B418" s="14"/>
      <c r="C418" s="14"/>
    </row>
    <row r="419" spans="2:3" ht="20.100000000000001" customHeight="1" x14ac:dyDescent="0.25">
      <c r="B419" s="14"/>
      <c r="C419" s="14"/>
    </row>
    <row r="420" spans="2:3" ht="20.100000000000001" customHeight="1" x14ac:dyDescent="0.25">
      <c r="B420" s="14"/>
      <c r="C420" s="14"/>
    </row>
    <row r="421" spans="2:3" ht="20.100000000000001" customHeight="1" x14ac:dyDescent="0.25">
      <c r="B421" s="14"/>
      <c r="C421" s="14"/>
    </row>
    <row r="422" spans="2:3" ht="20.100000000000001" customHeight="1" x14ac:dyDescent="0.25">
      <c r="B422" s="14"/>
      <c r="C422" s="14"/>
    </row>
    <row r="423" spans="2:3" ht="20.100000000000001" customHeight="1" x14ac:dyDescent="0.25">
      <c r="B423" s="14"/>
      <c r="C423" s="14"/>
    </row>
    <row r="424" spans="2:3" ht="20.100000000000001" customHeight="1" x14ac:dyDescent="0.25">
      <c r="B424" s="14"/>
      <c r="C424" s="14"/>
    </row>
    <row r="425" spans="2:3" ht="20.100000000000001" customHeight="1" x14ac:dyDescent="0.25">
      <c r="B425" s="14"/>
      <c r="C425" s="14"/>
    </row>
    <row r="426" spans="2:3" ht="20.100000000000001" customHeight="1" x14ac:dyDescent="0.25">
      <c r="B426" s="14"/>
      <c r="C426" s="14"/>
    </row>
    <row r="427" spans="2:3" ht="20.100000000000001" customHeight="1" x14ac:dyDescent="0.25">
      <c r="B427" s="14"/>
      <c r="C427" s="14"/>
    </row>
    <row r="428" spans="2:3" ht="20.100000000000001" customHeight="1" x14ac:dyDescent="0.25">
      <c r="B428" s="14"/>
      <c r="C428" s="14"/>
    </row>
    <row r="429" spans="2:3" ht="20.100000000000001" customHeight="1" x14ac:dyDescent="0.25">
      <c r="B429" s="14"/>
      <c r="C429" s="14"/>
    </row>
    <row r="430" spans="2:3" ht="20.100000000000001" customHeight="1" x14ac:dyDescent="0.25">
      <c r="B430" s="14"/>
      <c r="C430" s="14"/>
    </row>
    <row r="431" spans="2:3" ht="20.100000000000001" customHeight="1" x14ac:dyDescent="0.25">
      <c r="B431" s="14"/>
      <c r="C431" s="14"/>
    </row>
    <row r="432" spans="2:3" ht="20.100000000000001" customHeight="1" x14ac:dyDescent="0.25">
      <c r="B432" s="14"/>
      <c r="C432" s="14"/>
    </row>
    <row r="433" spans="2:3" ht="20.100000000000001" customHeight="1" x14ac:dyDescent="0.25">
      <c r="B433" s="14"/>
      <c r="C433" s="14"/>
    </row>
    <row r="434" spans="2:3" ht="20.100000000000001" customHeight="1" x14ac:dyDescent="0.25">
      <c r="B434" s="14"/>
      <c r="C434" s="14"/>
    </row>
    <row r="435" spans="2:3" ht="20.100000000000001" customHeight="1" x14ac:dyDescent="0.25">
      <c r="B435" s="14"/>
      <c r="C435" s="14"/>
    </row>
    <row r="436" spans="2:3" ht="20.100000000000001" customHeight="1" x14ac:dyDescent="0.25">
      <c r="B436" s="14"/>
      <c r="C436" s="14"/>
    </row>
    <row r="437" spans="2:3" ht="20.100000000000001" customHeight="1" x14ac:dyDescent="0.25">
      <c r="B437" s="14"/>
      <c r="C437" s="14"/>
    </row>
    <row r="438" spans="2:3" ht="20.100000000000001" customHeight="1" x14ac:dyDescent="0.25">
      <c r="B438" s="14"/>
      <c r="C438" s="14"/>
    </row>
    <row r="439" spans="2:3" ht="20.100000000000001" customHeight="1" x14ac:dyDescent="0.25">
      <c r="B439" s="14"/>
      <c r="C439" s="14"/>
    </row>
    <row r="440" spans="2:3" ht="20.100000000000001" customHeight="1" x14ac:dyDescent="0.25">
      <c r="B440" s="14"/>
      <c r="C440" s="14"/>
    </row>
    <row r="441" spans="2:3" ht="20.100000000000001" customHeight="1" x14ac:dyDescent="0.25">
      <c r="B441" s="14"/>
      <c r="C441" s="14"/>
    </row>
    <row r="442" spans="2:3" ht="20.100000000000001" customHeight="1" x14ac:dyDescent="0.25">
      <c r="B442" s="14"/>
      <c r="C442" s="14"/>
    </row>
    <row r="443" spans="2:3" ht="20.100000000000001" customHeight="1" x14ac:dyDescent="0.25">
      <c r="B443" s="14"/>
      <c r="C443" s="14"/>
    </row>
    <row r="444" spans="2:3" ht="20.100000000000001" customHeight="1" x14ac:dyDescent="0.25">
      <c r="B444" s="14"/>
      <c r="C444" s="14"/>
    </row>
    <row r="445" spans="2:3" ht="20.100000000000001" customHeight="1" x14ac:dyDescent="0.25">
      <c r="B445" s="14"/>
      <c r="C445" s="14"/>
    </row>
    <row r="446" spans="2:3" ht="20.100000000000001" customHeight="1" x14ac:dyDescent="0.25">
      <c r="B446" s="14"/>
      <c r="C446" s="14"/>
    </row>
    <row r="447" spans="2:3" ht="20.100000000000001" customHeight="1" x14ac:dyDescent="0.25">
      <c r="B447" s="14"/>
      <c r="C447" s="14"/>
    </row>
    <row r="448" spans="2:3" ht="20.100000000000001" customHeight="1" x14ac:dyDescent="0.25">
      <c r="B448" s="14"/>
      <c r="C448" s="14"/>
    </row>
    <row r="449" spans="2:3" ht="20.100000000000001" customHeight="1" x14ac:dyDescent="0.25">
      <c r="B449" s="14" t="str">
        <f>IF(ISBLANK(H449),"",IF(H449="LAVORO","",CLASSI!B450))</f>
        <v/>
      </c>
      <c r="C449" s="14" t="str">
        <f>IF(ISBLANK(H449),"",IF(H449="LAVORO","",VLOOKUP($B449,CLASSI!$B$3:$C$1048576,2,FALSE)))</f>
        <v/>
      </c>
    </row>
    <row r="450" spans="2:3" ht="20.100000000000001" customHeight="1" x14ac:dyDescent="0.25">
      <c r="B450" s="14" t="str">
        <f>IF(ISBLANK(H450),"",IF(H450="LAVORO","",CLASSI!B451))</f>
        <v/>
      </c>
      <c r="C450" s="14" t="str">
        <f>IF(ISBLANK(H450),"",IF(H450="LAVORO","",VLOOKUP($B450,CLASSI!$B$3:$C$1048576,2,FALSE)))</f>
        <v/>
      </c>
    </row>
    <row r="451" spans="2:3" ht="20.100000000000001" customHeight="1" x14ac:dyDescent="0.25">
      <c r="B451" s="14" t="str">
        <f>IF(ISBLANK(H451),"",IF(H451="LAVORO","",CLASSI!B452))</f>
        <v/>
      </c>
      <c r="C451" s="14" t="str">
        <f>IF(ISBLANK(H451),"",IF(H451="LAVORO","",VLOOKUP($B451,CLASSI!$B$3:$C$1048576,2,FALSE)))</f>
        <v/>
      </c>
    </row>
    <row r="452" spans="2:3" ht="20.100000000000001" customHeight="1" x14ac:dyDescent="0.25">
      <c r="B452" s="14" t="str">
        <f>IF(ISBLANK(H452),"",IF(H452="LAVORO","",CLASSI!B453))</f>
        <v/>
      </c>
      <c r="C452" s="14" t="str">
        <f>IF(ISBLANK(H452),"",IF(H452="LAVORO","",VLOOKUP($B452,CLASSI!$B$3:$C$1048576,2,FALSE)))</f>
        <v/>
      </c>
    </row>
    <row r="453" spans="2:3" ht="20.100000000000001" customHeight="1" x14ac:dyDescent="0.25">
      <c r="B453" s="14" t="str">
        <f>IF(ISBLANK(H453),"",IF(H453="LAVORO","",CLASSI!B454))</f>
        <v/>
      </c>
      <c r="C453" s="14" t="str">
        <f>IF(ISBLANK(H453),"",IF(H453="LAVORO","",VLOOKUP($B453,CLASSI!$B$3:$C$1048576,2,FALSE)))</f>
        <v/>
      </c>
    </row>
    <row r="454" spans="2:3" ht="20.100000000000001" customHeight="1" x14ac:dyDescent="0.25">
      <c r="B454" s="14" t="str">
        <f>IF(ISBLANK(H454),"",IF(H454="LAVORO","",CLASSI!B455))</f>
        <v/>
      </c>
      <c r="C454" s="14" t="str">
        <f>IF(ISBLANK(H454),"",IF(H454="LAVORO","",VLOOKUP($B454,CLASSI!$B$3:$C$1048576,2,FALSE)))</f>
        <v/>
      </c>
    </row>
    <row r="455" spans="2:3" ht="20.100000000000001" customHeight="1" x14ac:dyDescent="0.25">
      <c r="B455" s="14" t="str">
        <f>IF(ISBLANK(H455),"",IF(H455="LAVORO","",CLASSI!B456))</f>
        <v/>
      </c>
      <c r="C455" s="14" t="str">
        <f>IF(ISBLANK(H455),"",IF(H455="LAVORO","",VLOOKUP($B455,CLASSI!$B$3:$C$1048576,2,FALSE)))</f>
        <v/>
      </c>
    </row>
  </sheetData>
  <sheetProtection formatCells="0" formatColumns="0" formatRows="0" insertRows="0" sort="0" autoFilter="0" pivotTables="0"/>
  <autoFilter ref="B1:AP3" xr:uid="{00000000-0001-0000-0100-000000000000}"/>
  <phoneticPr fontId="5" type="noConversion"/>
  <conditionalFormatting sqref="H1:XFD1048576">
    <cfRule type="cellIs" dxfId="29" priority="12" operator="equal">
      <formula>"nd"</formula>
    </cfRule>
    <cfRule type="containsBlanks" dxfId="28" priority="13">
      <formula>LEN(TRIM(H1))=0</formula>
    </cfRule>
  </conditionalFormatting>
  <conditionalFormatting sqref="A2:XFD1048576 A1 D1:XFD1">
    <cfRule type="cellIs" dxfId="27" priority="11" operator="equal">
      <formula>"nd"</formula>
    </cfRule>
  </conditionalFormatting>
  <conditionalFormatting sqref="B1:C1">
    <cfRule type="cellIs" dxfId="0" priority="1" operator="equal">
      <formula>"nd"</formula>
    </cfRule>
  </conditionalFormatting>
  <pageMargins left="0.7" right="0.7" top="0.75" bottom="0.75" header="0.3" footer="0.3"/>
  <pageSetup paperSize="9" orientation="portrait" horizontalDpi="1200" verticalDpi="1200"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1166FFDE-30B9-4E8B-9FDC-DE3E85A32772}">
          <x14:formula1>
            <xm:f>'CONVALIDE OP-LV'!$A$3:$A$5</xm:f>
          </x14:formula1>
          <xm:sqref>H2:H1048576</xm:sqref>
        </x14:dataValidation>
        <x14:dataValidation type="list" allowBlank="1" showInputMessage="1" showErrorMessage="1" xr:uid="{CCE157BD-B8EC-4FB8-BC95-A17934B9988F}">
          <x14:formula1>
            <xm:f>'CONVALIDE OP-LV'!$H$3:$H$102</xm:f>
          </x14:formula1>
          <xm:sqref>U2:U1048576</xm:sqref>
        </x14:dataValidation>
        <x14:dataValidation type="list" allowBlank="1" showInputMessage="1" showErrorMessage="1" xr:uid="{F92C5140-518D-4166-9E96-F8A093D769C7}">
          <x14:formula1>
            <xm:f>'CONVALIDE OP-LV'!$I$3:$I$102</xm:f>
          </x14:formula1>
          <xm:sqref>V2:V1048576</xm:sqref>
        </x14:dataValidation>
        <x14:dataValidation type="list" allowBlank="1" showInputMessage="1" showErrorMessage="1" xr:uid="{E327CC2D-3266-46A3-84B9-32C80112F552}">
          <x14:formula1>
            <xm:f>'CONVALIDE OP-LV'!$L$3:$L$102</xm:f>
          </x14:formula1>
          <xm:sqref>AG3:AH3 AG5:AH5 AG7:AH7 AG9:AH9 AG11:AH11 AG13:AH13 AG15:AH15 AG17:AH17 AG19:AH19 AG21:AH21 AG23:AH23 AG25:AH25 AG27:AH27 AG29:AH29 AG31:AH31 AG33:AH33 AG35:AH35 AG37:AH37 AG39:AH39 AG41:AH41 AG43:AH381</xm:sqref>
        </x14:dataValidation>
        <x14:dataValidation type="list" allowBlank="1" showInputMessage="1" showErrorMessage="1" xr:uid="{9585AE1E-9BAF-40B9-9152-53CDA7ABE7D8}">
          <x14:formula1>
            <xm:f>'CONVALIDE OP-LV'!$B$3:$B$18</xm:f>
          </x14:formula1>
          <xm:sqref>I2:I1048576</xm:sqref>
        </x14:dataValidation>
        <x14:dataValidation type="list" allowBlank="1" showInputMessage="1" showErrorMessage="1" xr:uid="{8B395F32-4861-4B16-817F-E21E4BD18EC0}">
          <x14:formula1>
            <xm:f>'CONVALIDE OP-LV'!$C$3:$C$72</xm:f>
          </x14:formula1>
          <xm:sqref>J2:J1048576</xm:sqref>
        </x14:dataValidation>
        <x14:dataValidation type="list" allowBlank="1" showInputMessage="1" showErrorMessage="1" xr:uid="{7E3D16C7-6232-4085-A621-D9965541097A}">
          <x14:formula1>
            <xm:f>'CONVALIDE OP-LV'!$J$3:$J$104</xm:f>
          </x14:formula1>
          <xm:sqref>W2:W1048576</xm:sqref>
        </x14:dataValidation>
        <x14:dataValidation type="list" allowBlank="1" showInputMessage="1" showErrorMessage="1" xr:uid="{18F01E6B-D4A6-446D-AB02-E38DE872FC22}">
          <x14:formula1>
            <xm:f>'CONVALIDE OP-LV'!$F$3:$F$102</xm:f>
          </x14:formula1>
          <xm:sqref>N2:N1048576</xm:sqref>
        </x14:dataValidation>
        <x14:dataValidation type="list" allowBlank="1" showInputMessage="1" showErrorMessage="1" xr:uid="{C448AF7E-9354-4572-AC6F-3A7E5DA2CE48}">
          <x14:formula1>
            <xm:f>'CONVALIDE OP-LV'!$G$3:$G$102</xm:f>
          </x14:formula1>
          <xm:sqref>O2:O1048576</xm:sqref>
        </x14:dataValidation>
        <x14:dataValidation type="list" allowBlank="1" showInputMessage="1" showErrorMessage="1" xr:uid="{5246B6D6-06A4-4EE0-AC25-B49F12EA2E4E}">
          <x14:formula1>
            <xm:f>'CONVALIDE OP-LV'!$D$3:$D$1048576</xm:f>
          </x14:formula1>
          <xm:sqref>K2:K1048576</xm:sqref>
        </x14:dataValidation>
        <x14:dataValidation type="list" allowBlank="1" showInputMessage="1" showErrorMessage="1" xr:uid="{974B7DFC-1A68-4F5A-BA40-57B5DF5587B1}">
          <x14:formula1>
            <xm:f>'CONVALIDE OP-LV'!$E$3:$E$102</xm:f>
          </x14:formula1>
          <xm:sqref>M2:M1048576</xm:sqref>
        </x14:dataValidation>
        <x14:dataValidation type="custom" allowBlank="1" showInputMessage="1" showErrorMessage="1" xr:uid="{83190448-15E0-4420-A43B-FF88B3B95D0F}">
          <x14:formula1>
            <xm:f>'CONVALIDE OP-LV'!F1</xm:f>
          </x14:formula1>
          <xm:sqref>H2:H385</xm:sqref>
        </x14:dataValidation>
        <x14:dataValidation type="list" allowBlank="1" showInputMessage="1" showErrorMessage="1" xr:uid="{967FD2F8-4C4A-45E8-B535-784CFC8E9783}">
          <x14:formula1>
            <xm:f>'CONVALIDE OP-LV'!G3:G8</xm:f>
          </x14:formula1>
          <xm:sqref>I2:I381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0BE9F-868F-42E8-A0E2-8D0CFBE73285}">
  <sheetPr codeName="Foglio9"/>
  <dimension ref="A1:BS386"/>
  <sheetViews>
    <sheetView zoomScaleNormal="100" workbookViewId="0">
      <pane xSplit="5" ySplit="2" topLeftCell="F3" activePane="bottomRight" state="frozen"/>
      <selection pane="topRight" activeCell="F1" sqref="F1"/>
      <selection pane="bottomLeft" activeCell="A3" sqref="A3"/>
      <selection pane="bottomRight" activeCell="A3" sqref="A3:XFD382"/>
    </sheetView>
  </sheetViews>
  <sheetFormatPr defaultColWidth="9.140625" defaultRowHeight="15" x14ac:dyDescent="0.25"/>
  <cols>
    <col min="1" max="1" width="17.85546875" style="13" customWidth="1"/>
    <col min="2" max="2" width="34.7109375" style="13" customWidth="1"/>
    <col min="3" max="3" width="13.140625" style="13" customWidth="1"/>
    <col min="4" max="4" width="38.28515625" style="48" bestFit="1" customWidth="1"/>
    <col min="5" max="5" width="28.140625" style="48" customWidth="1"/>
    <col min="6" max="10" width="20.7109375" style="52" customWidth="1"/>
    <col min="11" max="11" width="20.7109375" style="53" customWidth="1"/>
    <col min="12" max="16" width="20.7109375" style="52" customWidth="1"/>
    <col min="17" max="17" width="20.7109375" style="53" customWidth="1"/>
    <col min="18" max="22" width="20.7109375" style="52" customWidth="1"/>
    <col min="23" max="23" width="20.7109375" style="53" customWidth="1"/>
    <col min="24" max="28" width="20.7109375" style="52" customWidth="1"/>
    <col min="29" max="29" width="20.7109375" style="53" customWidth="1"/>
    <col min="30" max="34" width="20.7109375" style="52" customWidth="1"/>
    <col min="35" max="35" width="20.7109375" style="53" customWidth="1"/>
    <col min="36" max="40" width="20.7109375" style="52" customWidth="1"/>
    <col min="41" max="41" width="20.7109375" style="53" customWidth="1"/>
    <col min="42" max="46" width="20.7109375" style="52" customWidth="1"/>
    <col min="47" max="47" width="20.7109375" style="53" customWidth="1"/>
    <col min="48" max="52" width="20.7109375" style="52" customWidth="1"/>
    <col min="53" max="53" width="20.7109375" style="53" customWidth="1"/>
    <col min="54" max="58" width="20.7109375" style="52" customWidth="1"/>
    <col min="59" max="59" width="20.7109375" style="53" customWidth="1"/>
    <col min="60" max="64" width="20.7109375" style="52" customWidth="1"/>
    <col min="65" max="65" width="20.7109375" style="53" customWidth="1"/>
    <col min="66" max="70" width="20.7109375" style="52" customWidth="1"/>
    <col min="71" max="71" width="20.7109375" style="53" customWidth="1"/>
    <col min="72" max="16384" width="9.140625" style="52"/>
  </cols>
  <sheetData>
    <row r="1" spans="1:71" s="40" customFormat="1" ht="15" customHeight="1" x14ac:dyDescent="0.25">
      <c r="A1" s="68" t="s">
        <v>4</v>
      </c>
      <c r="B1" s="68" t="s">
        <v>5</v>
      </c>
      <c r="C1" s="69" t="s">
        <v>41</v>
      </c>
      <c r="D1" s="71" t="s">
        <v>61</v>
      </c>
      <c r="E1" s="71" t="s">
        <v>82</v>
      </c>
      <c r="F1" s="67" t="s">
        <v>95</v>
      </c>
      <c r="G1" s="67"/>
      <c r="H1" s="67"/>
      <c r="I1" s="67"/>
      <c r="J1" s="67"/>
      <c r="K1" s="67"/>
      <c r="L1" s="67" t="s">
        <v>96</v>
      </c>
      <c r="M1" s="67"/>
      <c r="N1" s="67"/>
      <c r="O1" s="67"/>
      <c r="P1" s="67"/>
      <c r="Q1" s="67"/>
      <c r="R1" s="67" t="s">
        <v>97</v>
      </c>
      <c r="S1" s="67"/>
      <c r="T1" s="67"/>
      <c r="U1" s="67"/>
      <c r="V1" s="67"/>
      <c r="W1" s="67"/>
      <c r="X1" s="67" t="s">
        <v>98</v>
      </c>
      <c r="Y1" s="67"/>
      <c r="Z1" s="67"/>
      <c r="AA1" s="67"/>
      <c r="AB1" s="67"/>
      <c r="AC1" s="67"/>
      <c r="AD1" s="67" t="s">
        <v>99</v>
      </c>
      <c r="AE1" s="67"/>
      <c r="AF1" s="67"/>
      <c r="AG1" s="67"/>
      <c r="AH1" s="67"/>
      <c r="AI1" s="67"/>
      <c r="AJ1" s="67" t="s">
        <v>100</v>
      </c>
      <c r="AK1" s="67"/>
      <c r="AL1" s="67"/>
      <c r="AM1" s="67"/>
      <c r="AN1" s="67"/>
      <c r="AO1" s="67"/>
      <c r="AP1" s="67" t="s">
        <v>101</v>
      </c>
      <c r="AQ1" s="67"/>
      <c r="AR1" s="67"/>
      <c r="AS1" s="67"/>
      <c r="AT1" s="67"/>
      <c r="AU1" s="67"/>
      <c r="AV1" s="67" t="s">
        <v>102</v>
      </c>
      <c r="AW1" s="67"/>
      <c r="AX1" s="67"/>
      <c r="AY1" s="67"/>
      <c r="AZ1" s="67"/>
      <c r="BA1" s="67"/>
      <c r="BB1" s="67" t="s">
        <v>103</v>
      </c>
      <c r="BC1" s="67"/>
      <c r="BD1" s="67"/>
      <c r="BE1" s="67"/>
      <c r="BF1" s="67"/>
      <c r="BG1" s="67"/>
      <c r="BH1" s="67" t="s">
        <v>104</v>
      </c>
      <c r="BI1" s="67"/>
      <c r="BJ1" s="67"/>
      <c r="BK1" s="67"/>
      <c r="BL1" s="67"/>
      <c r="BM1" s="67"/>
      <c r="BN1" s="67" t="s">
        <v>105</v>
      </c>
      <c r="BO1" s="67"/>
      <c r="BP1" s="67"/>
      <c r="BQ1" s="67"/>
      <c r="BR1" s="67"/>
      <c r="BS1" s="67"/>
    </row>
    <row r="2" spans="1:71" s="40" customFormat="1" ht="26.25" customHeight="1" x14ac:dyDescent="0.25">
      <c r="A2" s="68"/>
      <c r="B2" s="68"/>
      <c r="C2" s="70"/>
      <c r="D2" s="72"/>
      <c r="E2" s="72"/>
      <c r="F2" s="40" t="s">
        <v>62</v>
      </c>
      <c r="G2" s="40" t="s">
        <v>83</v>
      </c>
      <c r="H2" s="40" t="s">
        <v>34</v>
      </c>
      <c r="I2" s="40" t="s">
        <v>63</v>
      </c>
      <c r="J2" s="40" t="s">
        <v>64</v>
      </c>
      <c r="K2" s="46" t="s">
        <v>21</v>
      </c>
      <c r="L2" s="40" t="s">
        <v>62</v>
      </c>
      <c r="M2" s="40" t="s">
        <v>83</v>
      </c>
      <c r="N2" s="40" t="s">
        <v>34</v>
      </c>
      <c r="O2" s="40" t="s">
        <v>63</v>
      </c>
      <c r="P2" s="40" t="s">
        <v>64</v>
      </c>
      <c r="Q2" s="46" t="s">
        <v>21</v>
      </c>
      <c r="R2" s="40" t="s">
        <v>62</v>
      </c>
      <c r="S2" s="40" t="s">
        <v>83</v>
      </c>
      <c r="T2" s="40" t="s">
        <v>34</v>
      </c>
      <c r="U2" s="40" t="s">
        <v>63</v>
      </c>
      <c r="V2" s="40" t="s">
        <v>64</v>
      </c>
      <c r="W2" s="46" t="s">
        <v>21</v>
      </c>
      <c r="X2" s="40" t="s">
        <v>62</v>
      </c>
      <c r="Y2" s="40" t="s">
        <v>83</v>
      </c>
      <c r="Z2" s="40" t="s">
        <v>34</v>
      </c>
      <c r="AA2" s="40" t="s">
        <v>63</v>
      </c>
      <c r="AB2" s="40" t="s">
        <v>64</v>
      </c>
      <c r="AC2" s="46" t="s">
        <v>21</v>
      </c>
      <c r="AD2" s="40" t="s">
        <v>62</v>
      </c>
      <c r="AE2" s="40" t="s">
        <v>83</v>
      </c>
      <c r="AF2" s="40" t="s">
        <v>34</v>
      </c>
      <c r="AG2" s="40" t="s">
        <v>63</v>
      </c>
      <c r="AH2" s="40" t="s">
        <v>64</v>
      </c>
      <c r="AI2" s="46" t="s">
        <v>21</v>
      </c>
      <c r="AJ2" s="40" t="s">
        <v>62</v>
      </c>
      <c r="AK2" s="40" t="s">
        <v>83</v>
      </c>
      <c r="AL2" s="40" t="s">
        <v>34</v>
      </c>
      <c r="AM2" s="40" t="s">
        <v>63</v>
      </c>
      <c r="AN2" s="40" t="s">
        <v>64</v>
      </c>
      <c r="AO2" s="46" t="s">
        <v>21</v>
      </c>
      <c r="AP2" s="40" t="s">
        <v>62</v>
      </c>
      <c r="AQ2" s="40" t="s">
        <v>83</v>
      </c>
      <c r="AR2" s="40" t="s">
        <v>34</v>
      </c>
      <c r="AS2" s="40" t="s">
        <v>63</v>
      </c>
      <c r="AT2" s="40" t="s">
        <v>64</v>
      </c>
      <c r="AU2" s="46" t="s">
        <v>21</v>
      </c>
      <c r="AV2" s="40" t="s">
        <v>62</v>
      </c>
      <c r="AW2" s="40" t="s">
        <v>83</v>
      </c>
      <c r="AX2" s="40" t="s">
        <v>34</v>
      </c>
      <c r="AY2" s="40" t="s">
        <v>63</v>
      </c>
      <c r="AZ2" s="40" t="s">
        <v>64</v>
      </c>
      <c r="BA2" s="46" t="s">
        <v>21</v>
      </c>
      <c r="BB2" s="40" t="s">
        <v>62</v>
      </c>
      <c r="BC2" s="40" t="s">
        <v>83</v>
      </c>
      <c r="BD2" s="40" t="s">
        <v>34</v>
      </c>
      <c r="BE2" s="40" t="s">
        <v>63</v>
      </c>
      <c r="BF2" s="40" t="s">
        <v>64</v>
      </c>
      <c r="BG2" s="46" t="s">
        <v>21</v>
      </c>
      <c r="BH2" s="40" t="s">
        <v>62</v>
      </c>
      <c r="BI2" s="40" t="s">
        <v>83</v>
      </c>
      <c r="BJ2" s="40" t="s">
        <v>34</v>
      </c>
      <c r="BK2" s="40" t="s">
        <v>63</v>
      </c>
      <c r="BL2" s="40" t="s">
        <v>64</v>
      </c>
      <c r="BM2" s="46" t="s">
        <v>21</v>
      </c>
      <c r="BN2" s="40" t="s">
        <v>62</v>
      </c>
      <c r="BO2" s="40" t="s">
        <v>83</v>
      </c>
      <c r="BP2" s="40" t="s">
        <v>34</v>
      </c>
      <c r="BQ2" s="40" t="s">
        <v>63</v>
      </c>
      <c r="BR2" s="40" t="s">
        <v>64</v>
      </c>
      <c r="BS2" s="46" t="s">
        <v>21</v>
      </c>
    </row>
    <row r="3" spans="1:71" ht="15" customHeight="1" x14ac:dyDescent="0.25">
      <c r="A3" s="12" t="str">
        <f>IF(ISBLANK('DESTR_OPERE LAVORO'!B2),'DESTR_OPERE LAVORO'!B3,'DESTR_OPERE LAVORO'!B2)</f>
        <v>1C.12.010.0015.a</v>
      </c>
      <c r="B3" s="12" t="str">
        <f>VLOOKUP(A3,'DESTR_OPERE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32 mm, e = 3 mm</v>
      </c>
      <c r="C3" s="27" t="str">
        <f>VLOOKUP(A3,'DESTR_OPERE LAVORO'!B:E,3,FALSE)</f>
        <v>CODICE OC</v>
      </c>
      <c r="D3" s="45" t="str">
        <f>IF(A3="","",IF(F3="nd","",IF(F3="generico","generico",IFERROR(I3&amp;" "&amp;SUBSTITUTE(MID(H3,1,(FIND(";",H3,1)-1)),"&gt;","&lt;")&amp;" "&amp;F3&amp;" "&amp;"["&amp;G3&amp;"]"&amp;" "&amp;MID(H3,FIND(";",H3)+1,256)&amp;" "&amp;J3,F3&amp;" "&amp;"["&amp;G3&amp;"]"&amp;" "&amp;H3&amp;" "&amp;I3))
&amp;IF(L3="nd","",", ")
&amp;IF(L3="nd","",IFERROR(O3&amp;" "&amp;SUBSTITUTE(MID(N3,1,(FIND(";",N3,1)-1)),"&gt;","&lt;")&amp;" "&amp;L3&amp;" "&amp;"["&amp;M3&amp;"]"&amp;" "&amp;MID(N3,FIND(";",N3)+1,256)&amp;" "&amp;P3,L3&amp;" "&amp;"["&amp;M3&amp;"]"&amp;" "&amp;N3&amp;" "&amp;O3))
&amp;IF(R3="nd","",", ")
&amp;IF(R3="nd","",IFERROR(U3&amp;" "&amp;SUBSTITUTE(MID(S3,1,(FIND(";",S3,1)-1)),"&gt;","&lt;")&amp;" "&amp;R3&amp;" "&amp;"["&amp;S3&amp;"]"&amp;" "&amp;MID(T3,FIND(";",T3)+1,256)&amp;" "&amp;V3,R3&amp;" "&amp;"["&amp;S3&amp;"]"&amp;" "&amp;T3&amp;" "&amp;U3))
&amp;IF(X3="nd","",", ")
&amp;IF(X3="nd","",IFERROR(AA3&amp;" "&amp;SUBSTITUTE(MID(Z3,1,(FIND(";",Z3,1)-1)),"&gt;","&lt;")&amp;" "&amp;X3&amp;" "&amp;"["&amp;Y3&amp;"]"&amp;" "&amp;MID(Z3,FIND(";",Z3)+1,256)&amp;" "&amp;AB3,X3&amp;" "&amp;"["&amp;Y3&amp;"]"&amp;" "&amp;Z3&amp;" "&amp;AA3))
&amp;IF(AD3="nd","",", ")
&amp;IF(AD3="nd","",IFERROR(AG3&amp;" "&amp;SUBSTITUTE(MID(AF3,1,(FIND(";",AF3,1)-1)),"&gt;","&lt;")&amp;" "&amp;AD3&amp;" "&amp;"["&amp;AE3&amp;"]"&amp;" "&amp;MID(AF3,FIND(";",AF3)+1,256)&amp;" "&amp;AH3,AD3&amp;" "&amp;"["&amp;AE3&amp;"]"&amp;" "&amp;AF3&amp;" "&amp;AG3))
&amp;IF(AJ3="nd","",", ")
&amp;IF(AJ3="nd","",IFERROR(AM3&amp;" "&amp;SUBSTITUTE(MID(AL3,1,(FIND(";",AL3,1)-1)),"&gt;","&lt;")&amp;" "&amp;AJ3&amp;" "&amp;"["&amp;AK3&amp;"]"&amp;" "&amp;MID(AL3,FIND(";",AL3)+1,256)&amp;" "&amp;AN3,AJ3&amp;" "&amp;"["&amp;AK3&amp;"]"&amp;" "&amp;AL3&amp;" "&amp;AM3))
&amp;IF(AP3="nd","",", ")
&amp;IF(AP3="nd","",IFERROR(AS3&amp;" "&amp;SUBSTITUTE(MID(AQ3,1,(FIND(";",AQ3,1)-1)),"&gt;","&lt;")&amp;" "&amp;AP3&amp;" "&amp;"["&amp;AQ3&amp;"]"&amp;" "&amp;MID(AR3,FIND(";",AR3)+1,256)&amp;" "&amp;AT3,AP3&amp;" "&amp;"["&amp;AQ3&amp;"]"&amp;" "&amp;AR3&amp;" "&amp;AS3))
&amp;IF(AV3="nd","",", ")
&amp;IF(AV3="nd","",IFERROR(AY3&amp;" "&amp;SUBSTITUTE(MID(AX3,1,(FIND(";",AX3,1)-1)),"&gt;","&lt;")&amp;" "&amp;AV3&amp;" "&amp;"["&amp;AW3&amp;"]"&amp;" "&amp;MID(AX3,FIND(";",AX3)+1,256)&amp;" "&amp;AZ3,AV3&amp;" "&amp;"["&amp;AW3&amp;"]"&amp;" "&amp;AX3&amp;" "&amp;AY3))
&amp;IF(BB3="nd","",", ")
&amp;IF(BB3="nd","",IFERROR(BE3&amp;" "&amp;SUBSTITUTE(MID(BD3,1,(FIND(";",BD3,1)-1)),"&gt;","&lt;")&amp;" "&amp;BB3&amp;" "&amp;"["&amp;BC3&amp;"]"&amp;" "&amp;MID(BD3,FIND(";",BD3)+1,256)&amp;" "&amp;BF3,BB3&amp;" "&amp;"["&amp;BC3&amp;"]"&amp;" "&amp;BD3&amp;" "&amp;BE3))
&amp;IF(BH3="nd","",", ")
&amp;IF(BH3="nd","",IFERROR(BK3&amp;" "&amp;SUBSTITUTE(MID(BI3,1,(FIND(";",BI3,1)-1)),"&gt;","&lt;")&amp;" "&amp;BH3&amp;" "&amp;"["&amp;BI3&amp;"]"&amp;" "&amp;MID(BJ3,FIND(";",BJ3)+1,256)&amp;" "&amp;BL3,BH3&amp;" "&amp;"["&amp;BI3&amp;"]"&amp;" "&amp;BJ3&amp;" "&amp;BK3))
&amp;IF(BN3="nd","",", ")
&amp;IF(BN3="nd","",IFERROR(BQ3&amp;" "&amp;SUBSTITUTE(MID(BP3,1,(FIND(";",BP3,1)-1)),"&gt;","&lt;")&amp;" "&amp;BN3&amp;" "&amp;"["&amp;BO3&amp;"]"&amp;" "&amp;MID(BP3,FIND(";",BP3)+1,256)&amp;" "&amp;BR3,BN3&amp;" "&amp;"["&amp;BO3&amp;"]"&amp;" "&amp;BP3&amp;" "&amp;BQ3))))</f>
        <v/>
      </c>
      <c r="E3" s="45" t="str">
        <f>IF(A3="","",IF(F3="nd","",IF(F3="generico","",IF(K3="nd","",LOWER($K$2)&amp;" ["&amp;F3&amp;"]"&amp;" = "&amp;K3))
&amp;IF(OR(ISBLANK(K3),K3="nd"),IF(L3="nd","",IF(Q3="nd","",LOWER($Q$2)&amp;" ["&amp;L3&amp;"]"&amp;" = "&amp;Q3)),IF(OR(L3="nd",ISBLANK(L3)),"",IF(Q3="nd","",", "&amp;LOWER(Q2)&amp;" ["&amp;L3&amp;"]"&amp;" = "&amp;Q3)))
&amp;IF(OR(ISBLANK(Q3),Q3="nd"),IF(R3="nd","",IF(W3="nd","",LOWER($W$2)&amp;" ["&amp;R3&amp;"]"&amp;" = "&amp;W3)),IF(Q3="nd",IF(ISBLANK(R3),"",IF(W3="nd","",LOWER(W2)&amp;" ["&amp;R3&amp;"]"&amp;" = "&amp;W3))))
&amp;IF(OR(ISBLANK(W3),W3="nd"),IF(X3="nd","",IF(AC3="nd","",LOWER($AC$2)&amp;" ["&amp;X3&amp;"]"&amp;" = "&amp;AC3)),IF(OR(X3="nd",ISBLANK(X3)),"",IF(AC3="nd","",", "&amp;LOWER(AC2)&amp;" ["&amp;X3&amp;"]"&amp;" = "&amp;AC3)))
&amp;IF(OR(ISBLANK(AC3),AC3="nd"),IF(AD3="nd","",IF(AI3="nd","",LOWER($AI$2)&amp;" ["&amp;AD3&amp;"]"&amp;" = "&amp;AI3)),IF(OR(AD3="nd",ISBLANK(AD3)),"",IF(AI3="nd","",", "&amp;LOWER(AI2)&amp;" ["&amp;AD3&amp;"]"&amp;" = "&amp;AI3)))
&amp;IF(OR(ISBLANK(AI3),AI3="nd"),IF(AJ3="nd","",IF(AO3="nd","",LOWER($AO$2)&amp;" ["&amp;AJ3&amp;"]"&amp;" = "&amp;AO3)),IF(OR(AJ3="nd",ISBLANK(AJ3)),"",IF(AO3="nd","",", "&amp;LOWER(AO2)&amp;" ["&amp;AJ3&amp;"]"&amp;" = "&amp;AO3)))
&amp;IF(OR(ISBLANK(AO3),AO3="nd"),IF(AP3="nd","",IF(AU3="nd","",LOWER($AU$2)&amp;" ["&amp;AP3&amp;"]"&amp;" = "&amp;AU3)),IF(OR(AP3="nd",ISBLANK(AP3)),"",IF(AU3="nd","",", "&amp;LOWER(AU2)&amp;" ["&amp;AP3&amp;"]"&amp;" = "&amp;AU3)))
&amp;IF(OR(ISBLANK(AU3),AU3="nd"),IF(AV3="nd","",IF(BA3="nd","",LOWER($BA$2)&amp;" ["&amp;AV3&amp;"]"&amp;" = "&amp;BA3)),IF(OR(AV3="nd",ISBLANK(AV3)),"",IF(BA3="nd","",", "&amp;LOWER(BA2)&amp;" ["&amp;AV3&amp;"]"&amp;" = "&amp;BA3)))
&amp;IF(OR(ISBLANK(BA3),BA3="nd"),IF(BB3="nd","",IF(BG3="nd","",LOWER($BG$2)&amp;" ["&amp;BB3&amp;"]"&amp;" = "&amp;BG3)),IF(OR(BB3="nd",ISBLANK(BB3)),"",IF(BG3="nd","",", "&amp;LOWER(BG2)&amp;" ["&amp;BB3&amp;"]"&amp;" = "&amp;BG3)))
&amp;IF(OR(ISBLANK(BG3),BG3="nd"),IF(BH3="nd","",IF(BM3="nd","",LOWER($BM$2)&amp;" ["&amp;BH3&amp;"]"&amp;" = "&amp;BM3)),IF(OR(BH3="nd",ISBLANK(BH3)),"",IF(BM3="nd","",", "&amp;LOWER(BM2)&amp;" ["&amp;BH3&amp;"]"&amp;" = "&amp;BM3)))
&amp;IF(OR(ISBLANK(BM3),BM3="nd"),IF(BN3="nd","",IF(BS3="nd","",LOWER($BS$2)&amp;" ["&amp;BN3&amp;"]"&amp;" = "&amp;BS3)),IF(OR(BN3="nd",ISBLANK(BN3)),"",IF(BS3="nd","",", "&amp;LOWER(BS2)&amp;" ["&amp;BN3&amp;"]"&amp;" = "&amp;BS3)))))</f>
        <v/>
      </c>
      <c r="F3" s="51" t="s">
        <v>81</v>
      </c>
      <c r="G3" s="51"/>
      <c r="K3" s="9" t="s">
        <v>81</v>
      </c>
      <c r="L3" s="51" t="s">
        <v>81</v>
      </c>
      <c r="M3" s="51"/>
      <c r="Q3" s="54"/>
      <c r="R3" s="52" t="s">
        <v>81</v>
      </c>
      <c r="W3" s="54"/>
      <c r="X3" s="52" t="s">
        <v>81</v>
      </c>
      <c r="AC3" s="54"/>
      <c r="AD3" s="52" t="s">
        <v>81</v>
      </c>
      <c r="AI3" s="54"/>
      <c r="AJ3" s="52" t="s">
        <v>81</v>
      </c>
      <c r="AO3" s="54"/>
      <c r="AP3" s="52" t="s">
        <v>81</v>
      </c>
      <c r="AU3" s="54"/>
      <c r="AV3" s="52" t="s">
        <v>81</v>
      </c>
      <c r="BA3" s="54"/>
      <c r="BB3" s="52" t="s">
        <v>81</v>
      </c>
      <c r="BG3" s="54"/>
      <c r="BH3" s="52" t="s">
        <v>81</v>
      </c>
      <c r="BM3" s="54"/>
      <c r="BN3" s="52" t="s">
        <v>81</v>
      </c>
      <c r="BS3" s="54"/>
    </row>
    <row r="4" spans="1:71" ht="15" customHeight="1" x14ac:dyDescent="0.25">
      <c r="A4" s="12" t="str">
        <f>IF(ISBLANK('DESTR_OPERE LAVORO'!B3),'DESTR_OPERE LAVORO'!B4,'DESTR_OPERE LAVORO'!B3)</f>
        <v/>
      </c>
      <c r="B4" s="12" t="str">
        <f>VLOOKUP(A4,'DESTR_OPERE LAVORO'!B:E,2,FALSE)</f>
        <v/>
      </c>
      <c r="E4" s="45"/>
    </row>
    <row r="5" spans="1:71" ht="15" customHeight="1" x14ac:dyDescent="0.25">
      <c r="A5" s="12" t="str">
        <f>IF(ISBLANK('DESTR_OPERE LAVORO'!B4),'DESTR_OPERE LAVORO'!B5,'DESTR_OPERE LAVORO'!B4)</f>
        <v>1C.12.010.0015.b</v>
      </c>
      <c r="B5" s="12" t="str">
        <f>VLOOKUP(A5,'DESTR_OPERE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40 mm, e = 3 mm</v>
      </c>
      <c r="E5" s="45"/>
    </row>
    <row r="6" spans="1:71" ht="15" customHeight="1" x14ac:dyDescent="0.25">
      <c r="A6" s="12" t="str">
        <f>IF(ISBLANK('DESTR_OPERE LAVORO'!B5),'DESTR_OPERE LAVORO'!B6,'DESTR_OPERE LAVORO'!B5)</f>
        <v/>
      </c>
      <c r="B6" s="12" t="str">
        <f>VLOOKUP(A6,'DESTR_OPERE LAVORO'!B:E,2,FALSE)</f>
        <v/>
      </c>
      <c r="F6" s="51" t="s">
        <v>81</v>
      </c>
      <c r="G6" s="51"/>
      <c r="K6" s="9" t="s">
        <v>81</v>
      </c>
      <c r="L6" s="51" t="s">
        <v>81</v>
      </c>
      <c r="M6" s="51"/>
      <c r="Q6" s="54"/>
      <c r="R6" s="52" t="s">
        <v>81</v>
      </c>
      <c r="W6" s="54"/>
      <c r="X6" s="52" t="s">
        <v>81</v>
      </c>
      <c r="AC6" s="54"/>
      <c r="AD6" s="52" t="s">
        <v>81</v>
      </c>
      <c r="AI6" s="54"/>
      <c r="AJ6" s="52" t="s">
        <v>81</v>
      </c>
      <c r="AO6" s="54"/>
      <c r="AP6" s="52" t="s">
        <v>81</v>
      </c>
      <c r="AU6" s="54"/>
      <c r="AV6" s="52" t="s">
        <v>81</v>
      </c>
      <c r="BA6" s="54"/>
      <c r="BB6" s="52" t="s">
        <v>81</v>
      </c>
      <c r="BG6" s="54"/>
      <c r="BH6" s="52" t="s">
        <v>81</v>
      </c>
      <c r="BM6" s="54"/>
      <c r="BN6" s="52" t="s">
        <v>81</v>
      </c>
      <c r="BS6" s="54"/>
    </row>
    <row r="7" spans="1:71" ht="15" customHeight="1" x14ac:dyDescent="0.25">
      <c r="A7" s="12" t="str">
        <f>IF(ISBLANK('DESTR_OPERE LAVORO'!B6),'DESTR_OPERE LAVORO'!B7,'DESTR_OPERE LAVORO'!B6)</f>
        <v>1C.12.010.0015.c</v>
      </c>
      <c r="B7" s="12" t="str">
        <f>VLOOKUP(A7,'DESTR_OPERE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50 mm, e = 3 mm</v>
      </c>
    </row>
    <row r="8" spans="1:71" ht="15" customHeight="1" x14ac:dyDescent="0.25">
      <c r="A8" s="12" t="str">
        <f>IF(ISBLANK('DESTR_OPERE LAVORO'!B7),'DESTR_OPERE LAVORO'!B8,'DESTR_OPERE LAVORO'!B7)</f>
        <v/>
      </c>
      <c r="B8" s="12" t="str">
        <f>VLOOKUP(A8,'DESTR_OPERE LAVORO'!B:E,2,FALSE)</f>
        <v/>
      </c>
    </row>
    <row r="9" spans="1:71" ht="15" customHeight="1" x14ac:dyDescent="0.25">
      <c r="A9" s="12" t="str">
        <f>IF(ISBLANK('DESTR_OPERE LAVORO'!B8),'DESTR_OPERE LAVORO'!B9,'DESTR_OPERE LAVORO'!B8)</f>
        <v>1C.12.010.0015.d</v>
      </c>
      <c r="B9" s="12" t="str">
        <f>VLOOKUP(A9,'DESTR_OPERE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63 mm, e = 3 mm</v>
      </c>
      <c r="F9" s="51" t="s">
        <v>81</v>
      </c>
      <c r="G9" s="51"/>
      <c r="K9" s="9" t="s">
        <v>81</v>
      </c>
      <c r="L9" s="51" t="s">
        <v>81</v>
      </c>
      <c r="M9" s="51"/>
      <c r="Q9" s="54"/>
      <c r="R9" s="52" t="s">
        <v>81</v>
      </c>
      <c r="W9" s="54"/>
      <c r="X9" s="52" t="s">
        <v>81</v>
      </c>
      <c r="AC9" s="54"/>
      <c r="AD9" s="52" t="s">
        <v>81</v>
      </c>
      <c r="AI9" s="54"/>
      <c r="AJ9" s="52" t="s">
        <v>81</v>
      </c>
      <c r="AO9" s="54"/>
      <c r="AP9" s="52" t="s">
        <v>81</v>
      </c>
      <c r="AU9" s="54"/>
      <c r="AV9" s="52" t="s">
        <v>81</v>
      </c>
      <c r="BA9" s="54"/>
      <c r="BB9" s="52" t="s">
        <v>81</v>
      </c>
      <c r="BG9" s="54"/>
      <c r="BH9" s="52" t="s">
        <v>81</v>
      </c>
      <c r="BM9" s="54"/>
      <c r="BN9" s="52" t="s">
        <v>81</v>
      </c>
      <c r="BS9" s="54"/>
    </row>
    <row r="10" spans="1:71" ht="15" customHeight="1" x14ac:dyDescent="0.25">
      <c r="A10" s="12" t="str">
        <f>IF(ISBLANK('DESTR_OPERE LAVORO'!B9),'DESTR_OPERE LAVORO'!B10,'DESTR_OPERE LAVORO'!B9)</f>
        <v/>
      </c>
      <c r="B10" s="12" t="str">
        <f>VLOOKUP(A10,'DESTR_OPERE LAVORO'!B:E,2,FALSE)</f>
        <v/>
      </c>
    </row>
    <row r="11" spans="1:71" ht="15" customHeight="1" x14ac:dyDescent="0.25">
      <c r="A11" s="12" t="str">
        <f>IF(ISBLANK('DESTR_OPERE LAVORO'!B10),'DESTR_OPERE LAVORO'!B11,'DESTR_OPERE LAVORO'!B10)</f>
        <v>1C.12.010.0015.e</v>
      </c>
      <c r="B11" s="12" t="str">
        <f>VLOOKUP(A11,'DESTR_OPERE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80 mm, e = 3 mm</v>
      </c>
    </row>
    <row r="12" spans="1:71" ht="15" customHeight="1" x14ac:dyDescent="0.25">
      <c r="A12" s="12" t="str">
        <f>IF(ISBLANK('DESTR_OPERE LAVORO'!B11),'DESTR_OPERE LAVORO'!B12,'DESTR_OPERE LAVORO'!B11)</f>
        <v/>
      </c>
      <c r="B12" s="12" t="str">
        <f>VLOOKUP(A12,'DESTR_OPERE LAVORO'!B:E,2,FALSE)</f>
        <v/>
      </c>
      <c r="F12" s="51" t="s">
        <v>81</v>
      </c>
      <c r="G12" s="51"/>
      <c r="K12" s="9" t="s">
        <v>81</v>
      </c>
      <c r="L12" s="51" t="s">
        <v>81</v>
      </c>
      <c r="M12" s="51"/>
      <c r="Q12" s="54"/>
      <c r="R12" s="52" t="s">
        <v>81</v>
      </c>
      <c r="W12" s="54"/>
      <c r="X12" s="52" t="s">
        <v>81</v>
      </c>
      <c r="AC12" s="54"/>
      <c r="AD12" s="52" t="s">
        <v>81</v>
      </c>
      <c r="AI12" s="54"/>
      <c r="AJ12" s="52" t="s">
        <v>81</v>
      </c>
      <c r="AO12" s="54"/>
      <c r="AP12" s="52" t="s">
        <v>81</v>
      </c>
      <c r="AU12" s="54"/>
      <c r="AV12" s="52" t="s">
        <v>81</v>
      </c>
      <c r="BA12" s="54"/>
      <c r="BB12" s="52" t="s">
        <v>81</v>
      </c>
      <c r="BG12" s="54"/>
      <c r="BH12" s="52" t="s">
        <v>81</v>
      </c>
      <c r="BM12" s="54"/>
      <c r="BN12" s="52" t="s">
        <v>81</v>
      </c>
      <c r="BS12" s="54"/>
    </row>
    <row r="13" spans="1:71" ht="15" customHeight="1" x14ac:dyDescent="0.25">
      <c r="A13" s="12" t="str">
        <f>IF(ISBLANK('DESTR_OPERE LAVORO'!B12),'DESTR_OPERE LAVORO'!B13,'DESTR_OPERE LAVORO'!B12)</f>
        <v>1C.12.010.0015.f</v>
      </c>
      <c r="B13" s="12" t="str">
        <f>VLOOKUP(A13,'DESTR_OPERE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100 mm, e = 3 mm</v>
      </c>
    </row>
    <row r="14" spans="1:71" ht="15" customHeight="1" x14ac:dyDescent="0.25">
      <c r="A14" s="12" t="str">
        <f>IF(ISBLANK('DESTR_OPERE LAVORO'!B13),'DESTR_OPERE LAVORO'!B14,'DESTR_OPERE LAVORO'!B13)</f>
        <v/>
      </c>
      <c r="B14" s="12" t="str">
        <f>VLOOKUP(A14,'DESTR_OPERE LAVORO'!B:E,2,FALSE)</f>
        <v/>
      </c>
    </row>
    <row r="15" spans="1:71" ht="15" customHeight="1" x14ac:dyDescent="0.25">
      <c r="A15" s="12" t="str">
        <f>IF(ISBLANK('DESTR_OPERE LAVORO'!B14),'DESTR_OPERE LAVORO'!B15,'DESTR_OPERE LAVORO'!B14)</f>
        <v>1C.12.010.0015.g</v>
      </c>
      <c r="B15" s="12" t="str">
        <f>VLOOKUP(A15,'DESTR_OPERE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125 mm, e = 3,2 mm</v>
      </c>
      <c r="F15" s="51" t="s">
        <v>81</v>
      </c>
      <c r="G15" s="51"/>
      <c r="K15" s="9" t="s">
        <v>81</v>
      </c>
      <c r="L15" s="51" t="s">
        <v>81</v>
      </c>
      <c r="M15" s="51"/>
      <c r="Q15" s="54"/>
      <c r="R15" s="52" t="s">
        <v>81</v>
      </c>
      <c r="W15" s="54"/>
      <c r="X15" s="52" t="s">
        <v>81</v>
      </c>
      <c r="AC15" s="54"/>
      <c r="AD15" s="52" t="s">
        <v>81</v>
      </c>
      <c r="AI15" s="54"/>
      <c r="AJ15" s="52" t="s">
        <v>81</v>
      </c>
      <c r="AO15" s="54"/>
      <c r="AP15" s="52" t="s">
        <v>81</v>
      </c>
      <c r="AU15" s="54"/>
      <c r="AV15" s="52" t="s">
        <v>81</v>
      </c>
      <c r="BA15" s="54"/>
      <c r="BB15" s="52" t="s">
        <v>81</v>
      </c>
      <c r="BG15" s="54"/>
      <c r="BH15" s="52" t="s">
        <v>81</v>
      </c>
      <c r="BM15" s="54"/>
      <c r="BN15" s="52" t="s">
        <v>81</v>
      </c>
      <c r="BS15" s="54"/>
    </row>
    <row r="16" spans="1:71" ht="15" customHeight="1" x14ac:dyDescent="0.25">
      <c r="A16" s="12" t="str">
        <f>IF(ISBLANK('DESTR_OPERE LAVORO'!B15),'DESTR_OPERE LAVORO'!B16,'DESTR_OPERE LAVORO'!B15)</f>
        <v/>
      </c>
      <c r="B16" s="12" t="str">
        <f>VLOOKUP(A16,'DESTR_OPERE LAVORO'!B:E,2,FALSE)</f>
        <v/>
      </c>
    </row>
    <row r="17" spans="1:71" ht="15" customHeight="1" x14ac:dyDescent="0.25">
      <c r="A17" s="12" t="str">
        <f>IF(ISBLANK('DESTR_OPERE LAVORO'!B16),'DESTR_OPERE LAVORO'!B17,'DESTR_OPERE LAVORO'!B16)</f>
        <v>1C.12.010.0015.h</v>
      </c>
      <c r="B17" s="12" t="str">
        <f>VLOOKUP(A17,'DESTR_OPERE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140 mm, e = 3,2 mm</v>
      </c>
    </row>
    <row r="18" spans="1:71" ht="15" customHeight="1" x14ac:dyDescent="0.25">
      <c r="A18" s="12" t="str">
        <f>IF(ISBLANK('DESTR_OPERE LAVORO'!B17),'DESTR_OPERE LAVORO'!B18,'DESTR_OPERE LAVORO'!B17)</f>
        <v/>
      </c>
      <c r="B18" s="12" t="str">
        <f>VLOOKUP(A18,'DESTR_OPERE LAVORO'!B:E,2,FALSE)</f>
        <v/>
      </c>
      <c r="F18" s="51" t="s">
        <v>81</v>
      </c>
      <c r="G18" s="51"/>
      <c r="K18" s="9" t="s">
        <v>81</v>
      </c>
      <c r="L18" s="51" t="s">
        <v>81</v>
      </c>
      <c r="M18" s="51"/>
      <c r="Q18" s="54"/>
      <c r="R18" s="52" t="s">
        <v>81</v>
      </c>
      <c r="W18" s="54"/>
      <c r="X18" s="52" t="s">
        <v>81</v>
      </c>
      <c r="AC18" s="54"/>
      <c r="AD18" s="52" t="s">
        <v>81</v>
      </c>
      <c r="AI18" s="54"/>
      <c r="AJ18" s="52" t="s">
        <v>81</v>
      </c>
      <c r="AO18" s="54"/>
      <c r="AP18" s="52" t="s">
        <v>81</v>
      </c>
      <c r="AU18" s="54"/>
      <c r="AV18" s="52" t="s">
        <v>81</v>
      </c>
      <c r="BA18" s="54"/>
      <c r="BB18" s="52" t="s">
        <v>81</v>
      </c>
      <c r="BG18" s="54"/>
      <c r="BH18" s="52" t="s">
        <v>81</v>
      </c>
      <c r="BM18" s="54"/>
      <c r="BN18" s="52" t="s">
        <v>81</v>
      </c>
      <c r="BS18" s="54"/>
    </row>
    <row r="19" spans="1:71" ht="15" customHeight="1" x14ac:dyDescent="0.25">
      <c r="A19" s="12" t="str">
        <f>IF(ISBLANK('DESTR_OPERE LAVORO'!B18),'DESTR_OPERE LAVORO'!B19,'DESTR_OPERE LAVORO'!B18)</f>
        <v>1C.12.010.0015.i</v>
      </c>
      <c r="B19" s="12" t="str">
        <f>VLOOKUP(A19,'DESTR_OPERE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160 mm, e = 3,2 mm</v>
      </c>
    </row>
    <row r="20" spans="1:71" ht="15" customHeight="1" x14ac:dyDescent="0.25">
      <c r="A20" s="12" t="str">
        <f>IF(ISBLANK('DESTR_OPERE LAVORO'!B19),'DESTR_OPERE LAVORO'!B20,'DESTR_OPERE LAVORO'!B19)</f>
        <v/>
      </c>
      <c r="B20" s="12" t="str">
        <f>VLOOKUP(A20,'DESTR_OPERE LAVORO'!B:E,2,FALSE)</f>
        <v/>
      </c>
    </row>
    <row r="21" spans="1:71" ht="15" customHeight="1" x14ac:dyDescent="0.25">
      <c r="A21" s="12" t="str">
        <f>IF(ISBLANK('DESTR_OPERE LAVORO'!B20),'DESTR_OPERE LAVORO'!B21,'DESTR_OPERE LAVORO'!B20)</f>
        <v>1C.12.010.0015.j</v>
      </c>
      <c r="B21" s="12" t="str">
        <f>VLOOKUP(A21,'DESTR_OPERE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200 mm, e = 3,9 mm</v>
      </c>
      <c r="F21" s="51" t="s">
        <v>81</v>
      </c>
      <c r="G21" s="51"/>
      <c r="K21" s="9" t="s">
        <v>81</v>
      </c>
      <c r="L21" s="51" t="s">
        <v>81</v>
      </c>
      <c r="M21" s="51"/>
      <c r="Q21" s="54"/>
      <c r="R21" s="52" t="s">
        <v>81</v>
      </c>
      <c r="W21" s="54"/>
      <c r="X21" s="52" t="s">
        <v>81</v>
      </c>
      <c r="AC21" s="54"/>
      <c r="AD21" s="52" t="s">
        <v>81</v>
      </c>
      <c r="AI21" s="54"/>
      <c r="AJ21" s="52" t="s">
        <v>81</v>
      </c>
      <c r="AO21" s="54"/>
      <c r="AP21" s="52" t="s">
        <v>81</v>
      </c>
      <c r="AU21" s="54"/>
      <c r="AV21" s="52" t="s">
        <v>81</v>
      </c>
      <c r="BA21" s="54"/>
      <c r="BB21" s="52" t="s">
        <v>81</v>
      </c>
      <c r="BG21" s="54"/>
      <c r="BH21" s="52" t="s">
        <v>81</v>
      </c>
      <c r="BM21" s="54"/>
      <c r="BN21" s="52" t="s">
        <v>81</v>
      </c>
      <c r="BS21" s="54"/>
    </row>
    <row r="22" spans="1:71" ht="15" customHeight="1" x14ac:dyDescent="0.25">
      <c r="A22" s="12" t="str">
        <f>IF(ISBLANK('DESTR_OPERE LAVORO'!B21),'DESTR_OPERE LAVORO'!B22,'DESTR_OPERE LAVORO'!B21)</f>
        <v/>
      </c>
      <c r="B22" s="12" t="str">
        <f>VLOOKUP(A22,'DESTR_OPERE LAVORO'!B:E,2,FALSE)</f>
        <v/>
      </c>
    </row>
    <row r="23" spans="1:71" ht="15" customHeight="1" x14ac:dyDescent="0.25">
      <c r="A23" s="12" t="str">
        <f>IF(ISBLANK('DESTR_OPERE LAVORO'!B22),'DESTR_OPERE LAVORO'!B23,'DESTR_OPERE LAVORO'!B22)</f>
        <v>1C.12.010.0015.k</v>
      </c>
      <c r="B23" s="12" t="str">
        <f>VLOOKUP(A23,'DESTR_OPERE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250 mm, e = 4,9 mm</v>
      </c>
    </row>
    <row r="24" spans="1:71" ht="15" customHeight="1" x14ac:dyDescent="0.25">
      <c r="A24" s="12" t="str">
        <f>IF(ISBLANK('DESTR_OPERE LAVORO'!B23),'DESTR_OPERE LAVORO'!B24,'DESTR_OPERE LAVORO'!B23)</f>
        <v/>
      </c>
      <c r="B24" s="12" t="str">
        <f>VLOOKUP(A24,'DESTR_OPERE LAVORO'!B:E,2,FALSE)</f>
        <v/>
      </c>
      <c r="F24" s="51" t="s">
        <v>81</v>
      </c>
      <c r="G24" s="51"/>
      <c r="K24" s="9" t="s">
        <v>81</v>
      </c>
      <c r="L24" s="51" t="s">
        <v>81</v>
      </c>
      <c r="M24" s="51"/>
      <c r="Q24" s="54"/>
      <c r="R24" s="52" t="s">
        <v>81</v>
      </c>
      <c r="W24" s="54"/>
      <c r="X24" s="52" t="s">
        <v>81</v>
      </c>
      <c r="AC24" s="54"/>
      <c r="AD24" s="52" t="s">
        <v>81</v>
      </c>
      <c r="AI24" s="54"/>
      <c r="AJ24" s="52" t="s">
        <v>81</v>
      </c>
      <c r="AO24" s="54"/>
      <c r="AP24" s="52" t="s">
        <v>81</v>
      </c>
      <c r="AU24" s="54"/>
      <c r="AV24" s="52" t="s">
        <v>81</v>
      </c>
      <c r="BA24" s="54"/>
      <c r="BB24" s="52" t="s">
        <v>81</v>
      </c>
      <c r="BG24" s="54"/>
      <c r="BH24" s="52" t="s">
        <v>81</v>
      </c>
      <c r="BM24" s="54"/>
      <c r="BN24" s="52" t="s">
        <v>81</v>
      </c>
      <c r="BS24" s="54"/>
    </row>
    <row r="25" spans="1:71" ht="15" customHeight="1" x14ac:dyDescent="0.25">
      <c r="A25" s="12" t="str">
        <f>IF(ISBLANK('DESTR_OPERE LAVORO'!B24),'DESTR_OPERE LAVORO'!B25,'DESTR_OPERE LAVORO'!B24)</f>
        <v>1C.12.010.0020.a</v>
      </c>
      <c r="B25" s="12" t="str">
        <f>VLOOKUP(A25,'DESTR_OPERE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40 - s = 3,0</v>
      </c>
    </row>
    <row r="26" spans="1:71" ht="15" customHeight="1" x14ac:dyDescent="0.25">
      <c r="A26" s="12" t="str">
        <f>IF(ISBLANK('DESTR_OPERE LAVORO'!B25),'DESTR_OPERE LAVORO'!B26,'DESTR_OPERE LAVORO'!B25)</f>
        <v/>
      </c>
      <c r="B26" s="12" t="str">
        <f>VLOOKUP(A26,'DESTR_OPERE LAVORO'!B:E,2,FALSE)</f>
        <v/>
      </c>
    </row>
    <row r="27" spans="1:71" ht="15" customHeight="1" x14ac:dyDescent="0.25">
      <c r="A27" s="12" t="str">
        <f>IF(ISBLANK('DESTR_OPERE LAVORO'!B26),'DESTR_OPERE LAVORO'!B27,'DESTR_OPERE LAVORO'!B26)</f>
        <v>1C.12.010.0020.b</v>
      </c>
      <c r="B27" s="12" t="str">
        <f>VLOOKUP(A27,'DESTR_OPERE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50 - s = 3,0</v>
      </c>
      <c r="F27" s="51" t="s">
        <v>81</v>
      </c>
      <c r="G27" s="51"/>
      <c r="K27" s="9" t="s">
        <v>81</v>
      </c>
      <c r="L27" s="51" t="s">
        <v>81</v>
      </c>
      <c r="M27" s="51"/>
      <c r="Q27" s="54"/>
      <c r="R27" s="52" t="s">
        <v>81</v>
      </c>
      <c r="W27" s="54"/>
      <c r="X27" s="52" t="s">
        <v>81</v>
      </c>
      <c r="AC27" s="54"/>
      <c r="AD27" s="52" t="s">
        <v>81</v>
      </c>
      <c r="AI27" s="54"/>
      <c r="AJ27" s="52" t="s">
        <v>81</v>
      </c>
      <c r="AO27" s="54"/>
      <c r="AP27" s="52" t="s">
        <v>81</v>
      </c>
      <c r="AU27" s="54"/>
      <c r="AV27" s="52" t="s">
        <v>81</v>
      </c>
      <c r="BA27" s="54"/>
      <c r="BB27" s="52" t="s">
        <v>81</v>
      </c>
      <c r="BG27" s="54"/>
      <c r="BH27" s="52" t="s">
        <v>81</v>
      </c>
      <c r="BM27" s="54"/>
      <c r="BN27" s="52" t="s">
        <v>81</v>
      </c>
      <c r="BS27" s="54"/>
    </row>
    <row r="28" spans="1:71" ht="15" customHeight="1" x14ac:dyDescent="0.25">
      <c r="A28" s="12" t="str">
        <f>IF(ISBLANK('DESTR_OPERE LAVORO'!B27),'DESTR_OPERE LAVORO'!B28,'DESTR_OPERE LAVORO'!B27)</f>
        <v/>
      </c>
      <c r="B28" s="12" t="str">
        <f>VLOOKUP(A28,'DESTR_OPERE LAVORO'!B:E,2,FALSE)</f>
        <v/>
      </c>
    </row>
    <row r="29" spans="1:71" ht="15" customHeight="1" x14ac:dyDescent="0.25">
      <c r="A29" s="12" t="str">
        <f>IF(ISBLANK('DESTR_OPERE LAVORO'!B28),'DESTR_OPERE LAVORO'!B29,'DESTR_OPERE LAVORO'!B28)</f>
        <v>1C.12.010.0020.c</v>
      </c>
      <c r="B29" s="12" t="str">
        <f>VLOOKUP(A29,'DESTR_OPERE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63 - s = 3,0</v>
      </c>
    </row>
    <row r="30" spans="1:71" ht="15" customHeight="1" x14ac:dyDescent="0.25">
      <c r="A30" s="12" t="str">
        <f>IF(ISBLANK('DESTR_OPERE LAVORO'!B29),'DESTR_OPERE LAVORO'!B30,'DESTR_OPERE LAVORO'!B29)</f>
        <v/>
      </c>
      <c r="B30" s="12" t="str">
        <f>VLOOKUP(A30,'DESTR_OPERE LAVORO'!B:E,2,FALSE)</f>
        <v/>
      </c>
      <c r="F30" s="51" t="s">
        <v>81</v>
      </c>
      <c r="G30" s="51"/>
      <c r="K30" s="9" t="s">
        <v>81</v>
      </c>
      <c r="L30" s="51" t="s">
        <v>81</v>
      </c>
      <c r="M30" s="51"/>
      <c r="Q30" s="54"/>
      <c r="R30" s="52" t="s">
        <v>81</v>
      </c>
      <c r="W30" s="54"/>
      <c r="X30" s="52" t="s">
        <v>81</v>
      </c>
      <c r="AC30" s="54"/>
      <c r="AD30" s="52" t="s">
        <v>81</v>
      </c>
      <c r="AI30" s="54"/>
      <c r="AJ30" s="52" t="s">
        <v>81</v>
      </c>
      <c r="AO30" s="54"/>
      <c r="AP30" s="52" t="s">
        <v>81</v>
      </c>
      <c r="AU30" s="54"/>
      <c r="AV30" s="52" t="s">
        <v>81</v>
      </c>
      <c r="BA30" s="54"/>
      <c r="BB30" s="52" t="s">
        <v>81</v>
      </c>
      <c r="BG30" s="54"/>
      <c r="BH30" s="52" t="s">
        <v>81</v>
      </c>
      <c r="BM30" s="54"/>
      <c r="BN30" s="52" t="s">
        <v>81</v>
      </c>
      <c r="BS30" s="54"/>
    </row>
    <row r="31" spans="1:71" ht="15" customHeight="1" x14ac:dyDescent="0.25">
      <c r="A31" s="12" t="str">
        <f>IF(ISBLANK('DESTR_OPERE LAVORO'!B30),'DESTR_OPERE LAVORO'!B31,'DESTR_OPERE LAVORO'!B30)</f>
        <v>1C.12.010.0020.d</v>
      </c>
      <c r="B31" s="12" t="str">
        <f>VLOOKUP(A31,'DESTR_OPERE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75 - s = 3,0</v>
      </c>
    </row>
    <row r="32" spans="1:71" ht="15" customHeight="1" x14ac:dyDescent="0.25">
      <c r="A32" s="12" t="str">
        <f>IF(ISBLANK('DESTR_OPERE LAVORO'!B31),'DESTR_OPERE LAVORO'!B32,'DESTR_OPERE LAVORO'!B31)</f>
        <v/>
      </c>
      <c r="B32" s="12" t="str">
        <f>VLOOKUP(A32,'DESTR_OPERE LAVORO'!B:E,2,FALSE)</f>
        <v/>
      </c>
    </row>
    <row r="33" spans="1:71" ht="15" customHeight="1" x14ac:dyDescent="0.25">
      <c r="A33" s="12" t="str">
        <f>IF(ISBLANK('DESTR_OPERE LAVORO'!B32),'DESTR_OPERE LAVORO'!B33,'DESTR_OPERE LAVORO'!B32)</f>
        <v>1C.12.010.0020.e</v>
      </c>
      <c r="B33" s="12" t="str">
        <f>VLOOKUP(A33,'DESTR_OPERE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82 - s = 3,0</v>
      </c>
      <c r="F33" s="51" t="s">
        <v>81</v>
      </c>
      <c r="G33" s="51"/>
      <c r="K33" s="9" t="s">
        <v>81</v>
      </c>
      <c r="L33" s="51" t="s">
        <v>81</v>
      </c>
      <c r="M33" s="51"/>
      <c r="Q33" s="54"/>
      <c r="R33" s="52" t="s">
        <v>81</v>
      </c>
      <c r="W33" s="54"/>
      <c r="X33" s="52" t="s">
        <v>81</v>
      </c>
      <c r="AC33" s="54"/>
      <c r="AD33" s="52" t="s">
        <v>81</v>
      </c>
      <c r="AI33" s="54"/>
      <c r="AJ33" s="52" t="s">
        <v>81</v>
      </c>
      <c r="AO33" s="54"/>
      <c r="AP33" s="52" t="s">
        <v>81</v>
      </c>
      <c r="AU33" s="54"/>
      <c r="AV33" s="52" t="s">
        <v>81</v>
      </c>
      <c r="BA33" s="54"/>
      <c r="BB33" s="52" t="s">
        <v>81</v>
      </c>
      <c r="BG33" s="54"/>
      <c r="BH33" s="52" t="s">
        <v>81</v>
      </c>
      <c r="BM33" s="54"/>
      <c r="BN33" s="52" t="s">
        <v>81</v>
      </c>
      <c r="BS33" s="54"/>
    </row>
    <row r="34" spans="1:71" ht="15" customHeight="1" x14ac:dyDescent="0.25">
      <c r="A34" s="12" t="str">
        <f>IF(ISBLANK('DESTR_OPERE LAVORO'!B33),'DESTR_OPERE LAVORO'!B34,'DESTR_OPERE LAVORO'!B33)</f>
        <v/>
      </c>
      <c r="B34" s="12" t="str">
        <f>VLOOKUP(A34,'DESTR_OPERE LAVORO'!B:E,2,FALSE)</f>
        <v/>
      </c>
    </row>
    <row r="35" spans="1:71" ht="15" customHeight="1" x14ac:dyDescent="0.25">
      <c r="A35" s="12" t="str">
        <f>IF(ISBLANK('DESTR_OPERE LAVORO'!B34),'DESTR_OPERE LAVORO'!B35,'DESTR_OPERE LAVORO'!B34)</f>
        <v>1C.12.010.0020.f</v>
      </c>
      <c r="B35" s="12" t="str">
        <f>VLOOKUP(A35,'DESTR_OPERE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100 - s = 3,0</v>
      </c>
    </row>
    <row r="36" spans="1:71" ht="15" customHeight="1" x14ac:dyDescent="0.25">
      <c r="A36" s="12" t="str">
        <f>IF(ISBLANK('DESTR_OPERE LAVORO'!B35),'DESTR_OPERE LAVORO'!B36,'DESTR_OPERE LAVORO'!B35)</f>
        <v/>
      </c>
      <c r="B36" s="12" t="str">
        <f>VLOOKUP(A36,'DESTR_OPERE LAVORO'!B:E,2,FALSE)</f>
        <v/>
      </c>
      <c r="F36" s="51" t="s">
        <v>81</v>
      </c>
      <c r="G36" s="51"/>
      <c r="K36" s="9" t="s">
        <v>81</v>
      </c>
      <c r="L36" s="51" t="s">
        <v>81</v>
      </c>
      <c r="M36" s="51"/>
      <c r="Q36" s="54"/>
      <c r="R36" s="52" t="s">
        <v>81</v>
      </c>
      <c r="W36" s="54"/>
      <c r="X36" s="52" t="s">
        <v>81</v>
      </c>
      <c r="AC36" s="54"/>
      <c r="AD36" s="52" t="s">
        <v>81</v>
      </c>
      <c r="AI36" s="54"/>
      <c r="AJ36" s="52" t="s">
        <v>81</v>
      </c>
      <c r="AO36" s="54"/>
      <c r="AP36" s="52" t="s">
        <v>81</v>
      </c>
      <c r="AU36" s="54"/>
      <c r="AV36" s="52" t="s">
        <v>81</v>
      </c>
      <c r="BA36" s="54"/>
      <c r="BB36" s="52" t="s">
        <v>81</v>
      </c>
      <c r="BG36" s="54"/>
      <c r="BH36" s="52" t="s">
        <v>81</v>
      </c>
      <c r="BM36" s="54"/>
      <c r="BN36" s="52" t="s">
        <v>81</v>
      </c>
      <c r="BS36" s="54"/>
    </row>
    <row r="37" spans="1:71" ht="15" customHeight="1" x14ac:dyDescent="0.25">
      <c r="A37" s="12" t="str">
        <f>IF(ISBLANK('DESTR_OPERE LAVORO'!B36),'DESTR_OPERE LAVORO'!B37,'DESTR_OPERE LAVORO'!B36)</f>
        <v>1C.12.010.0020.g</v>
      </c>
      <c r="B37" s="12" t="str">
        <f>VLOOKUP(A37,'DESTR_OPERE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110 - s = 3,2</v>
      </c>
    </row>
    <row r="38" spans="1:71" ht="15" customHeight="1" x14ac:dyDescent="0.25">
      <c r="A38" s="12" t="str">
        <f>IF(ISBLANK('DESTR_OPERE LAVORO'!B37),'DESTR_OPERE LAVORO'!B38,'DESTR_OPERE LAVORO'!B37)</f>
        <v/>
      </c>
      <c r="B38" s="12" t="str">
        <f>VLOOKUP(A38,'DESTR_OPERE LAVORO'!B:E,2,FALSE)</f>
        <v/>
      </c>
    </row>
    <row r="39" spans="1:71" ht="15" customHeight="1" x14ac:dyDescent="0.25">
      <c r="A39" s="12" t="str">
        <f>IF(ISBLANK('DESTR_OPERE LAVORO'!B38),'DESTR_OPERE LAVORO'!B39,'DESTR_OPERE LAVORO'!B38)</f>
        <v>1C.12.010.0020.h</v>
      </c>
      <c r="B39" s="12" t="str">
        <f>VLOOKUP(A39,'DESTR_OPERE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125 - s = 3,2</v>
      </c>
      <c r="F39" s="51" t="s">
        <v>81</v>
      </c>
      <c r="G39" s="51"/>
      <c r="K39" s="9" t="s">
        <v>81</v>
      </c>
      <c r="L39" s="51" t="s">
        <v>81</v>
      </c>
      <c r="M39" s="51"/>
      <c r="Q39" s="54"/>
      <c r="R39" s="52" t="s">
        <v>81</v>
      </c>
      <c r="W39" s="54"/>
      <c r="X39" s="52" t="s">
        <v>81</v>
      </c>
      <c r="AC39" s="54"/>
      <c r="AD39" s="52" t="s">
        <v>81</v>
      </c>
      <c r="AI39" s="54"/>
      <c r="AJ39" s="52" t="s">
        <v>81</v>
      </c>
      <c r="AO39" s="54"/>
      <c r="AP39" s="52" t="s">
        <v>81</v>
      </c>
      <c r="AU39" s="54"/>
      <c r="AV39" s="52" t="s">
        <v>81</v>
      </c>
      <c r="BA39" s="54"/>
      <c r="BB39" s="52" t="s">
        <v>81</v>
      </c>
      <c r="BG39" s="54"/>
      <c r="BH39" s="52" t="s">
        <v>81</v>
      </c>
      <c r="BM39" s="54"/>
      <c r="BN39" s="52" t="s">
        <v>81</v>
      </c>
      <c r="BS39" s="54"/>
    </row>
    <row r="40" spans="1:71" ht="15" customHeight="1" x14ac:dyDescent="0.25">
      <c r="A40" s="12" t="str">
        <f>IF(ISBLANK('DESTR_OPERE LAVORO'!B39),'DESTR_OPERE LAVORO'!B40,'DESTR_OPERE LAVORO'!B39)</f>
        <v/>
      </c>
      <c r="B40" s="12" t="str">
        <f>VLOOKUP(A40,'DESTR_OPERE LAVORO'!B:E,2,FALSE)</f>
        <v/>
      </c>
    </row>
    <row r="41" spans="1:71" ht="15" customHeight="1" x14ac:dyDescent="0.25">
      <c r="A41" s="12" t="str">
        <f>IF(ISBLANK('DESTR_OPERE LAVORO'!B40),'DESTR_OPERE LAVORO'!B41,'DESTR_OPERE LAVORO'!B40)</f>
        <v>1C.12.010.0020.i</v>
      </c>
      <c r="B41" s="12" t="str">
        <f>VLOOKUP(A41,'DESTR_OPERE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160 - s = 3,2</v>
      </c>
    </row>
    <row r="42" spans="1:71" ht="15" customHeight="1" x14ac:dyDescent="0.25">
      <c r="A42" s="12" t="str">
        <f>IF(ISBLANK('DESTR_OPERE LAVORO'!B41),'DESTR_OPERE LAVORO'!B42,'DESTR_OPERE LAVORO'!B41)</f>
        <v/>
      </c>
      <c r="B42" s="12" t="str">
        <f>VLOOKUP(A42,'DESTR_OPERE LAVORO'!B:E,2,FALSE)</f>
        <v/>
      </c>
      <c r="F42" s="51" t="s">
        <v>81</v>
      </c>
      <c r="G42" s="51"/>
      <c r="K42" s="9" t="s">
        <v>81</v>
      </c>
      <c r="L42" s="51" t="s">
        <v>81</v>
      </c>
      <c r="M42" s="51"/>
      <c r="Q42" s="54"/>
      <c r="R42" s="52" t="s">
        <v>81</v>
      </c>
      <c r="W42" s="54"/>
      <c r="X42" s="52" t="s">
        <v>81</v>
      </c>
      <c r="AC42" s="54"/>
      <c r="AD42" s="52" t="s">
        <v>81</v>
      </c>
      <c r="AI42" s="54"/>
      <c r="AJ42" s="52" t="s">
        <v>81</v>
      </c>
      <c r="AO42" s="54"/>
      <c r="AP42" s="52" t="s">
        <v>81</v>
      </c>
      <c r="AU42" s="54"/>
      <c r="AV42" s="52" t="s">
        <v>81</v>
      </c>
      <c r="BA42" s="54"/>
      <c r="BB42" s="52" t="s">
        <v>81</v>
      </c>
      <c r="BG42" s="54"/>
      <c r="BH42" s="52" t="s">
        <v>81</v>
      </c>
      <c r="BM42" s="54"/>
      <c r="BN42" s="52" t="s">
        <v>81</v>
      </c>
      <c r="BS42" s="54"/>
    </row>
    <row r="43" spans="1:71" ht="15" customHeight="1" x14ac:dyDescent="0.25">
      <c r="A43" s="12" t="str">
        <f>IF(ISBLANK('DESTR_OPERE LAVORO'!B42),'DESTR_OPERE LAVORO'!B43,'DESTR_OPERE LAVORO'!B42)</f>
        <v>1C.12.010.0020.j</v>
      </c>
      <c r="B43" s="12" t="str">
        <f>VLOOKUP(A43,'DESTR_OPERE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200 - s = 3,9</v>
      </c>
    </row>
    <row r="44" spans="1:71" ht="15" customHeight="1" x14ac:dyDescent="0.25">
      <c r="A44" s="12" t="str">
        <f>IF(ISBLANK('DESTR_OPERE LAVORO'!B43),'DESTR_OPERE LAVORO'!B44,'DESTR_OPERE LAVORO'!B43)</f>
        <v/>
      </c>
      <c r="B44" s="12" t="str">
        <f>VLOOKUP(A44,'DESTR_OPERE LAVORO'!B:E,2,FALSE)</f>
        <v/>
      </c>
    </row>
    <row r="45" spans="1:71" ht="15" customHeight="1" x14ac:dyDescent="0.25">
      <c r="A45" s="12" t="str">
        <f>IF(ISBLANK('DESTR_OPERE LAVORO'!B44),'DESTR_OPERE LAVORO'!B45,'DESTR_OPERE LAVORO'!B44)</f>
        <v>1C.12.010.0030.a</v>
      </c>
      <c r="B45" s="12" t="str">
        <f>VLOOKUP(A45,'DESTR_OPERE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160 - s = 3,2</v>
      </c>
      <c r="F45" s="51" t="s">
        <v>81</v>
      </c>
      <c r="G45" s="51"/>
      <c r="K45" s="9" t="s">
        <v>81</v>
      </c>
      <c r="L45" s="51" t="s">
        <v>81</v>
      </c>
      <c r="M45" s="51"/>
      <c r="Q45" s="54"/>
      <c r="R45" s="52" t="s">
        <v>81</v>
      </c>
      <c r="W45" s="54"/>
      <c r="X45" s="52" t="s">
        <v>81</v>
      </c>
      <c r="AC45" s="54"/>
      <c r="AD45" s="52" t="s">
        <v>81</v>
      </c>
      <c r="AI45" s="54"/>
      <c r="AJ45" s="52" t="s">
        <v>81</v>
      </c>
      <c r="AO45" s="54"/>
      <c r="AP45" s="52" t="s">
        <v>81</v>
      </c>
      <c r="AU45" s="54"/>
      <c r="AV45" s="52" t="s">
        <v>81</v>
      </c>
      <c r="BA45" s="54"/>
      <c r="BB45" s="52" t="s">
        <v>81</v>
      </c>
      <c r="BG45" s="54"/>
      <c r="BH45" s="52" t="s">
        <v>81</v>
      </c>
      <c r="BM45" s="54"/>
      <c r="BN45" s="52" t="s">
        <v>81</v>
      </c>
      <c r="BS45" s="54"/>
    </row>
    <row r="46" spans="1:71" ht="15" customHeight="1" x14ac:dyDescent="0.25">
      <c r="A46" s="12" t="str">
        <f>IF(ISBLANK('DESTR_OPERE LAVORO'!B45),'DESTR_OPERE LAVORO'!B46,'DESTR_OPERE LAVORO'!B45)</f>
        <v/>
      </c>
      <c r="B46" s="12" t="str">
        <f>VLOOKUP(A46,'DESTR_OPERE LAVORO'!B:E,2,FALSE)</f>
        <v/>
      </c>
    </row>
    <row r="47" spans="1:71" ht="15" customHeight="1" x14ac:dyDescent="0.25">
      <c r="A47" s="12" t="str">
        <f>IF(ISBLANK('DESTR_OPERE LAVORO'!B46),'DESTR_OPERE LAVORO'!B47,'DESTR_OPERE LAVORO'!B46)</f>
        <v>1C.12.010.0030.b</v>
      </c>
      <c r="B47" s="12" t="str">
        <f>VLOOKUP(A47,'DESTR_OPERE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200 - s = 3,9</v>
      </c>
    </row>
    <row r="48" spans="1:71" ht="15" customHeight="1" x14ac:dyDescent="0.25">
      <c r="A48" s="12" t="str">
        <f>IF(ISBLANK('DESTR_OPERE LAVORO'!B47),'DESTR_OPERE LAVORO'!B48,'DESTR_OPERE LAVORO'!B47)</f>
        <v/>
      </c>
      <c r="B48" s="12" t="str">
        <f>VLOOKUP(A48,'DESTR_OPERE LAVORO'!B:E,2,FALSE)</f>
        <v/>
      </c>
      <c r="F48" s="51" t="s">
        <v>81</v>
      </c>
      <c r="G48" s="51"/>
      <c r="K48" s="9" t="s">
        <v>81</v>
      </c>
      <c r="L48" s="51" t="s">
        <v>81</v>
      </c>
      <c r="M48" s="51"/>
      <c r="Q48" s="54"/>
      <c r="R48" s="52" t="s">
        <v>81</v>
      </c>
      <c r="W48" s="54"/>
      <c r="X48" s="52" t="s">
        <v>81</v>
      </c>
      <c r="AC48" s="54"/>
      <c r="AD48" s="52" t="s">
        <v>81</v>
      </c>
      <c r="AI48" s="54"/>
      <c r="AJ48" s="52" t="s">
        <v>81</v>
      </c>
      <c r="AO48" s="54"/>
      <c r="AP48" s="52" t="s">
        <v>81</v>
      </c>
      <c r="AU48" s="54"/>
      <c r="AV48" s="52" t="s">
        <v>81</v>
      </c>
      <c r="BA48" s="54"/>
      <c r="BB48" s="52" t="s">
        <v>81</v>
      </c>
      <c r="BG48" s="54"/>
      <c r="BH48" s="52" t="s">
        <v>81</v>
      </c>
      <c r="BM48" s="54"/>
      <c r="BN48" s="52" t="s">
        <v>81</v>
      </c>
      <c r="BS48" s="54"/>
    </row>
    <row r="49" spans="1:71" ht="15" customHeight="1" x14ac:dyDescent="0.25">
      <c r="A49" s="12" t="str">
        <f>IF(ISBLANK('DESTR_OPERE LAVORO'!B48),'DESTR_OPERE LAVORO'!B49,'DESTR_OPERE LAVORO'!B48)</f>
        <v>1C.12.010.0030.c</v>
      </c>
      <c r="B49" s="12" t="str">
        <f>VLOOKUP(A49,'DESTR_OPERE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250 - s = 4,9</v>
      </c>
    </row>
    <row r="50" spans="1:71" ht="15" customHeight="1" x14ac:dyDescent="0.25">
      <c r="A50" s="12" t="str">
        <f>IF(ISBLANK('DESTR_OPERE LAVORO'!B49),'DESTR_OPERE LAVORO'!B50,'DESTR_OPERE LAVORO'!B49)</f>
        <v/>
      </c>
      <c r="B50" s="12" t="str">
        <f>VLOOKUP(A50,'DESTR_OPERE LAVORO'!B:E,2,FALSE)</f>
        <v/>
      </c>
    </row>
    <row r="51" spans="1:71" ht="15" customHeight="1" x14ac:dyDescent="0.25">
      <c r="A51" s="12" t="str">
        <f>IF(ISBLANK('DESTR_OPERE LAVORO'!B50),'DESTR_OPERE LAVORO'!B51,'DESTR_OPERE LAVORO'!B50)</f>
        <v>1C.12.010.0030.d</v>
      </c>
      <c r="B51" s="12" t="str">
        <f>VLOOKUP(A51,'DESTR_OPERE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315 - s = 6,2</v>
      </c>
      <c r="F51" s="51" t="s">
        <v>81</v>
      </c>
      <c r="G51" s="51"/>
      <c r="K51" s="9" t="s">
        <v>81</v>
      </c>
      <c r="L51" s="51" t="s">
        <v>81</v>
      </c>
      <c r="M51" s="51"/>
      <c r="Q51" s="54"/>
      <c r="R51" s="52" t="s">
        <v>81</v>
      </c>
      <c r="W51" s="54"/>
      <c r="X51" s="52" t="s">
        <v>81</v>
      </c>
      <c r="AC51" s="54"/>
      <c r="AD51" s="52" t="s">
        <v>81</v>
      </c>
      <c r="AI51" s="54"/>
      <c r="AJ51" s="52" t="s">
        <v>81</v>
      </c>
      <c r="AO51" s="54"/>
      <c r="AP51" s="52" t="s">
        <v>81</v>
      </c>
      <c r="AU51" s="54"/>
      <c r="AV51" s="52" t="s">
        <v>81</v>
      </c>
      <c r="BA51" s="54"/>
      <c r="BB51" s="52" t="s">
        <v>81</v>
      </c>
      <c r="BG51" s="54"/>
      <c r="BH51" s="52" t="s">
        <v>81</v>
      </c>
      <c r="BM51" s="54"/>
      <c r="BN51" s="52" t="s">
        <v>81</v>
      </c>
      <c r="BS51" s="54"/>
    </row>
    <row r="52" spans="1:71" ht="15" customHeight="1" x14ac:dyDescent="0.25">
      <c r="A52" s="12" t="str">
        <f>IF(ISBLANK('DESTR_OPERE LAVORO'!B51),'DESTR_OPERE LAVORO'!B52,'DESTR_OPERE LAVORO'!B51)</f>
        <v/>
      </c>
      <c r="B52" s="12" t="str">
        <f>VLOOKUP(A52,'DESTR_OPERE LAVORO'!B:E,2,FALSE)</f>
        <v/>
      </c>
    </row>
    <row r="53" spans="1:71" ht="15" customHeight="1" x14ac:dyDescent="0.25">
      <c r="A53" s="12" t="str">
        <f>IF(ISBLANK('DESTR_OPERE LAVORO'!B52),'DESTR_OPERE LAVORO'!B53,'DESTR_OPERE LAVORO'!B52)</f>
        <v>1C.12.010.0030.e</v>
      </c>
      <c r="B53" s="12" t="str">
        <f>VLOOKUP(A53,'DESTR_OPERE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400 - s = 7,9</v>
      </c>
    </row>
    <row r="54" spans="1:71" ht="15" customHeight="1" x14ac:dyDescent="0.25">
      <c r="A54" s="12" t="str">
        <f>IF(ISBLANK('DESTR_OPERE LAVORO'!B53),'DESTR_OPERE LAVORO'!B54,'DESTR_OPERE LAVORO'!B53)</f>
        <v/>
      </c>
      <c r="B54" s="12" t="str">
        <f>VLOOKUP(A54,'DESTR_OPERE LAVORO'!B:E,2,FALSE)</f>
        <v/>
      </c>
      <c r="F54" s="51" t="s">
        <v>81</v>
      </c>
      <c r="G54" s="51"/>
      <c r="K54" s="9" t="s">
        <v>81</v>
      </c>
      <c r="L54" s="51" t="s">
        <v>81</v>
      </c>
      <c r="M54" s="51"/>
      <c r="Q54" s="54"/>
      <c r="R54" s="52" t="s">
        <v>81</v>
      </c>
      <c r="W54" s="54"/>
      <c r="X54" s="52" t="s">
        <v>81</v>
      </c>
      <c r="AC54" s="54"/>
      <c r="AD54" s="52" t="s">
        <v>81</v>
      </c>
      <c r="AI54" s="54"/>
      <c r="AJ54" s="52" t="s">
        <v>81</v>
      </c>
      <c r="AO54" s="54"/>
      <c r="AP54" s="52" t="s">
        <v>81</v>
      </c>
      <c r="AU54" s="54"/>
      <c r="AV54" s="52" t="s">
        <v>81</v>
      </c>
      <c r="BA54" s="54"/>
      <c r="BB54" s="52" t="s">
        <v>81</v>
      </c>
      <c r="BG54" s="54"/>
      <c r="BH54" s="52" t="s">
        <v>81</v>
      </c>
      <c r="BM54" s="54"/>
      <c r="BN54" s="52" t="s">
        <v>81</v>
      </c>
      <c r="BS54" s="54"/>
    </row>
    <row r="55" spans="1:71" ht="15" customHeight="1" x14ac:dyDescent="0.25">
      <c r="A55" s="12" t="str">
        <f>IF(ISBLANK('DESTR_OPERE LAVORO'!B54),'DESTR_OPERE LAVORO'!B55,'DESTR_OPERE LAVORO'!B54)</f>
        <v>1C.12.010.0030.f</v>
      </c>
      <c r="B55" s="12" t="str">
        <f>VLOOKUP(A55,'DESTR_OPERE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500 - s = 9,8</v>
      </c>
    </row>
    <row r="56" spans="1:71" ht="15" customHeight="1" x14ac:dyDescent="0.25">
      <c r="A56" s="12" t="str">
        <f>IF(ISBLANK('DESTR_OPERE LAVORO'!B55),'DESTR_OPERE LAVORO'!B56,'DESTR_OPERE LAVORO'!B55)</f>
        <v/>
      </c>
      <c r="B56" s="12" t="str">
        <f>VLOOKUP(A56,'DESTR_OPERE LAVORO'!B:E,2,FALSE)</f>
        <v/>
      </c>
    </row>
    <row r="57" spans="1:71" ht="15" customHeight="1" x14ac:dyDescent="0.25">
      <c r="A57" s="12" t="str">
        <f>IF(ISBLANK('DESTR_OPERE LAVORO'!B56),'DESTR_OPERE LAVORO'!B57,'DESTR_OPERE LAVORO'!B56)</f>
        <v>1C.12.010.0030.g</v>
      </c>
      <c r="B57" s="12" t="str">
        <f>VLOOKUP(A57,'DESTR_OPERE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600 - s = 12,3</v>
      </c>
      <c r="F57" s="51" t="s">
        <v>81</v>
      </c>
      <c r="G57" s="51"/>
      <c r="K57" s="9" t="s">
        <v>81</v>
      </c>
      <c r="L57" s="51" t="s">
        <v>81</v>
      </c>
      <c r="M57" s="51"/>
      <c r="Q57" s="54"/>
      <c r="R57" s="52" t="s">
        <v>81</v>
      </c>
      <c r="W57" s="54"/>
      <c r="X57" s="52" t="s">
        <v>81</v>
      </c>
      <c r="AC57" s="54"/>
      <c r="AD57" s="52" t="s">
        <v>81</v>
      </c>
      <c r="AI57" s="54"/>
      <c r="AJ57" s="52" t="s">
        <v>81</v>
      </c>
      <c r="AO57" s="54"/>
      <c r="AP57" s="52" t="s">
        <v>81</v>
      </c>
      <c r="AU57" s="54"/>
      <c r="AV57" s="52" t="s">
        <v>81</v>
      </c>
      <c r="BA57" s="54"/>
      <c r="BB57" s="52" t="s">
        <v>81</v>
      </c>
      <c r="BG57" s="54"/>
      <c r="BH57" s="52" t="s">
        <v>81</v>
      </c>
      <c r="BM57" s="54"/>
      <c r="BN57" s="52" t="s">
        <v>81</v>
      </c>
      <c r="BS57" s="54"/>
    </row>
    <row r="58" spans="1:71" ht="15" customHeight="1" x14ac:dyDescent="0.25">
      <c r="A58" s="12" t="str">
        <f>IF(ISBLANK('DESTR_OPERE LAVORO'!B57),'DESTR_OPERE LAVORO'!B58,'DESTR_OPERE LAVORO'!B57)</f>
        <v/>
      </c>
      <c r="B58" s="12" t="str">
        <f>VLOOKUP(A58,'DESTR_OPERE LAVORO'!B:E,2,FALSE)</f>
        <v/>
      </c>
    </row>
    <row r="59" spans="1:71" ht="15" customHeight="1" x14ac:dyDescent="0.25">
      <c r="A59" s="12" t="str">
        <f>IF(ISBLANK('DESTR_OPERE LAVORO'!B58),'DESTR_OPERE LAVORO'!B59,'DESTR_OPERE LAVORO'!B58)</f>
        <v>1C.12.010.0030.h</v>
      </c>
      <c r="B59" s="12" t="str">
        <f>VLOOKUP(A59,'DESTR_OPERE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710 - s = 13,9</v>
      </c>
    </row>
    <row r="60" spans="1:71" ht="15" customHeight="1" x14ac:dyDescent="0.25">
      <c r="A60" s="12" t="str">
        <f>IF(ISBLANK('DESTR_OPERE LAVORO'!B59),'DESTR_OPERE LAVORO'!B60,'DESTR_OPERE LAVORO'!B59)</f>
        <v/>
      </c>
      <c r="B60" s="12" t="str">
        <f>VLOOKUP(A60,'DESTR_OPERE LAVORO'!B:E,2,FALSE)</f>
        <v/>
      </c>
      <c r="F60" s="51" t="s">
        <v>81</v>
      </c>
      <c r="G60" s="51"/>
      <c r="K60" s="9" t="s">
        <v>81</v>
      </c>
      <c r="L60" s="51" t="s">
        <v>81</v>
      </c>
      <c r="M60" s="51"/>
      <c r="Q60" s="54"/>
      <c r="R60" s="52" t="s">
        <v>81</v>
      </c>
      <c r="W60" s="54"/>
      <c r="X60" s="52" t="s">
        <v>81</v>
      </c>
      <c r="AC60" s="54"/>
      <c r="AD60" s="52" t="s">
        <v>81</v>
      </c>
      <c r="AI60" s="54"/>
      <c r="AJ60" s="52" t="s">
        <v>81</v>
      </c>
      <c r="AO60" s="54"/>
      <c r="AP60" s="52" t="s">
        <v>81</v>
      </c>
      <c r="AU60" s="54"/>
      <c r="AV60" s="52" t="s">
        <v>81</v>
      </c>
      <c r="BA60" s="54"/>
      <c r="BB60" s="52" t="s">
        <v>81</v>
      </c>
      <c r="BG60" s="54"/>
      <c r="BH60" s="52" t="s">
        <v>81</v>
      </c>
      <c r="BM60" s="54"/>
      <c r="BN60" s="52" t="s">
        <v>81</v>
      </c>
      <c r="BS60" s="54"/>
    </row>
    <row r="61" spans="1:71" ht="15" customHeight="1" x14ac:dyDescent="0.25">
      <c r="A61" s="12" t="str">
        <f>IF(ISBLANK('DESTR_OPERE LAVORO'!B60),'DESTR_OPERE LAVORO'!B61,'DESTR_OPERE LAVORO'!B60)</f>
        <v>1C.12.010.0030.i</v>
      </c>
      <c r="B61" s="12" t="str">
        <f>VLOOKUP(A61,'DESTR_OPERE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800 - s = 15,7</v>
      </c>
    </row>
    <row r="62" spans="1:71" ht="15" customHeight="1" x14ac:dyDescent="0.25">
      <c r="A62" s="12" t="str">
        <f>IF(ISBLANK('DESTR_OPERE LAVORO'!B61),'DESTR_OPERE LAVORO'!B62,'DESTR_OPERE LAVORO'!B61)</f>
        <v/>
      </c>
      <c r="B62" s="12" t="str">
        <f>VLOOKUP(A62,'DESTR_OPERE LAVORO'!B:E,2,FALSE)</f>
        <v/>
      </c>
    </row>
    <row r="63" spans="1:71" ht="15" customHeight="1" x14ac:dyDescent="0.25">
      <c r="A63" s="12" t="str">
        <f>IF(ISBLANK('DESTR_OPERE LAVORO'!B62),'DESTR_OPERE LAVORO'!B63,'DESTR_OPERE LAVORO'!B62)</f>
        <v>1C.12.010.0030.j</v>
      </c>
      <c r="B63" s="12" t="str">
        <f>VLOOKUP(A63,'DESTR_OPERE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900 - s = 17,6</v>
      </c>
      <c r="F63" s="51" t="s">
        <v>81</v>
      </c>
      <c r="G63" s="51"/>
      <c r="K63" s="9" t="s">
        <v>81</v>
      </c>
      <c r="L63" s="51" t="s">
        <v>81</v>
      </c>
      <c r="M63" s="51"/>
      <c r="Q63" s="54"/>
      <c r="R63" s="52" t="s">
        <v>81</v>
      </c>
      <c r="W63" s="54"/>
      <c r="X63" s="52" t="s">
        <v>81</v>
      </c>
      <c r="AC63" s="54"/>
      <c r="AD63" s="52" t="s">
        <v>81</v>
      </c>
      <c r="AI63" s="54"/>
      <c r="AJ63" s="52" t="s">
        <v>81</v>
      </c>
      <c r="AO63" s="54"/>
      <c r="AP63" s="52" t="s">
        <v>81</v>
      </c>
      <c r="AU63" s="54"/>
      <c r="AV63" s="52" t="s">
        <v>81</v>
      </c>
      <c r="BA63" s="54"/>
      <c r="BB63" s="52" t="s">
        <v>81</v>
      </c>
      <c r="BG63" s="54"/>
      <c r="BH63" s="52" t="s">
        <v>81</v>
      </c>
      <c r="BM63" s="54"/>
      <c r="BN63" s="52" t="s">
        <v>81</v>
      </c>
      <c r="BS63" s="54"/>
    </row>
    <row r="64" spans="1:71" ht="15" customHeight="1" x14ac:dyDescent="0.25">
      <c r="A64" s="12" t="str">
        <f>IF(ISBLANK('DESTR_OPERE LAVORO'!B63),'DESTR_OPERE LAVORO'!B64,'DESTR_OPERE LAVORO'!B63)</f>
        <v/>
      </c>
      <c r="B64" s="12" t="str">
        <f>VLOOKUP(A64,'DESTR_OPERE LAVORO'!B:E,2,FALSE)</f>
        <v/>
      </c>
    </row>
    <row r="65" spans="1:71" ht="15" customHeight="1" x14ac:dyDescent="0.25">
      <c r="A65" s="12" t="str">
        <f>IF(ISBLANK('DESTR_OPERE LAVORO'!B64),'DESTR_OPERE LAVORO'!B65,'DESTR_OPERE LAVORO'!B64)</f>
        <v>1C.12.010.0030.k</v>
      </c>
      <c r="B65" s="12" t="str">
        <f>VLOOKUP(A65,'DESTR_OPERE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1000 - s = 19,6</v>
      </c>
    </row>
    <row r="66" spans="1:71" ht="15" customHeight="1" x14ac:dyDescent="0.25">
      <c r="A66" s="12" t="str">
        <f>IF(ISBLANK('DESTR_OPERE LAVORO'!B65),'DESTR_OPERE LAVORO'!B66,'DESTR_OPERE LAVORO'!B65)</f>
        <v/>
      </c>
      <c r="B66" s="12" t="str">
        <f>VLOOKUP(A66,'DESTR_OPERE LAVORO'!B:E,2,FALSE)</f>
        <v/>
      </c>
      <c r="F66" s="51" t="s">
        <v>81</v>
      </c>
      <c r="G66" s="51"/>
      <c r="K66" s="9" t="s">
        <v>81</v>
      </c>
      <c r="L66" s="51" t="s">
        <v>81</v>
      </c>
      <c r="M66" s="51"/>
      <c r="Q66" s="54"/>
      <c r="R66" s="52" t="s">
        <v>81</v>
      </c>
      <c r="W66" s="54"/>
      <c r="X66" s="52" t="s">
        <v>81</v>
      </c>
      <c r="AC66" s="54"/>
      <c r="AD66" s="52" t="s">
        <v>81</v>
      </c>
      <c r="AI66" s="54"/>
      <c r="AJ66" s="52" t="s">
        <v>81</v>
      </c>
      <c r="AO66" s="54"/>
      <c r="AP66" s="52" t="s">
        <v>81</v>
      </c>
      <c r="AU66" s="54"/>
      <c r="AV66" s="52" t="s">
        <v>81</v>
      </c>
      <c r="BA66" s="54"/>
      <c r="BB66" s="52" t="s">
        <v>81</v>
      </c>
      <c r="BG66" s="54"/>
      <c r="BH66" s="52" t="s">
        <v>81</v>
      </c>
      <c r="BM66" s="54"/>
      <c r="BN66" s="52" t="s">
        <v>81</v>
      </c>
      <c r="BS66" s="54"/>
    </row>
    <row r="67" spans="1:71" ht="15" customHeight="1" x14ac:dyDescent="0.25">
      <c r="A67" s="12" t="str">
        <f>IF(ISBLANK('DESTR_OPERE LAVORO'!B66),'DESTR_OPERE LAVORO'!B67,'DESTR_OPERE LAVORO'!B66)</f>
        <v>1C.12.010.0030.l</v>
      </c>
      <c r="B67" s="12" t="str">
        <f>VLOOKUP(A67,'DESTR_OPERE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1200 - s = 23,6</v>
      </c>
    </row>
    <row r="68" spans="1:71" ht="15" customHeight="1" x14ac:dyDescent="0.25">
      <c r="A68" s="12" t="str">
        <f>IF(ISBLANK('DESTR_OPERE LAVORO'!B67),'DESTR_OPERE LAVORO'!B68,'DESTR_OPERE LAVORO'!B67)</f>
        <v/>
      </c>
      <c r="B68" s="12" t="str">
        <f>VLOOKUP(A68,'DESTR_OPERE LAVORO'!B:E,2,FALSE)</f>
        <v/>
      </c>
    </row>
    <row r="69" spans="1:71" ht="15" customHeight="1" x14ac:dyDescent="0.25">
      <c r="A69" s="12" t="str">
        <f>IF(ISBLANK('DESTR_OPERE LAVORO'!B68),'DESTR_OPERE LAVORO'!B69,'DESTR_OPERE LAVORO'!B68)</f>
        <v>1C.12.010.0040.a</v>
      </c>
      <c r="B69" s="12" t="str">
        <f>VLOOKUP(A69,'DESTR_OPERE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110 - s = 3,2</v>
      </c>
      <c r="F69" s="51" t="s">
        <v>81</v>
      </c>
      <c r="G69" s="51"/>
      <c r="K69" s="9" t="s">
        <v>81</v>
      </c>
      <c r="L69" s="51" t="s">
        <v>81</v>
      </c>
      <c r="M69" s="51"/>
      <c r="Q69" s="54"/>
      <c r="R69" s="52" t="s">
        <v>81</v>
      </c>
      <c r="W69" s="54"/>
      <c r="X69" s="52" t="s">
        <v>81</v>
      </c>
      <c r="AC69" s="54"/>
      <c r="AD69" s="52" t="s">
        <v>81</v>
      </c>
      <c r="AI69" s="54"/>
      <c r="AJ69" s="52" t="s">
        <v>81</v>
      </c>
      <c r="AO69" s="54"/>
      <c r="AP69" s="52" t="s">
        <v>81</v>
      </c>
      <c r="AU69" s="54"/>
      <c r="AV69" s="52" t="s">
        <v>81</v>
      </c>
      <c r="BA69" s="54"/>
      <c r="BB69" s="52" t="s">
        <v>81</v>
      </c>
      <c r="BG69" s="54"/>
      <c r="BH69" s="52" t="s">
        <v>81</v>
      </c>
      <c r="BM69" s="54"/>
      <c r="BN69" s="52" t="s">
        <v>81</v>
      </c>
      <c r="BS69" s="54"/>
    </row>
    <row r="70" spans="1:71" ht="15" customHeight="1" x14ac:dyDescent="0.25">
      <c r="A70" s="12" t="str">
        <f>IF(ISBLANK('DESTR_OPERE LAVORO'!B69),'DESTR_OPERE LAVORO'!B70,'DESTR_OPERE LAVORO'!B69)</f>
        <v/>
      </c>
      <c r="B70" s="12" t="str">
        <f>VLOOKUP(A70,'DESTR_OPERE LAVORO'!B:E,2,FALSE)</f>
        <v/>
      </c>
    </row>
    <row r="71" spans="1:71" ht="15" customHeight="1" x14ac:dyDescent="0.25">
      <c r="A71" s="12" t="str">
        <f>IF(ISBLANK('DESTR_OPERE LAVORO'!B70),'DESTR_OPERE LAVORO'!B71,'DESTR_OPERE LAVORO'!B70)</f>
        <v>1C.12.010.0040.b</v>
      </c>
      <c r="B71" s="12" t="str">
        <f>VLOOKUP(A71,'DESTR_OPERE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125 - s = 3,2</v>
      </c>
    </row>
    <row r="72" spans="1:71" ht="15" customHeight="1" x14ac:dyDescent="0.25">
      <c r="A72" s="12" t="str">
        <f>IF(ISBLANK('DESTR_OPERE LAVORO'!B71),'DESTR_OPERE LAVORO'!B72,'DESTR_OPERE LAVORO'!B71)</f>
        <v/>
      </c>
      <c r="B72" s="12" t="str">
        <f>VLOOKUP(A72,'DESTR_OPERE LAVORO'!B:E,2,FALSE)</f>
        <v/>
      </c>
      <c r="F72" s="51" t="s">
        <v>81</v>
      </c>
      <c r="G72" s="51"/>
      <c r="K72" s="9" t="s">
        <v>81</v>
      </c>
      <c r="L72" s="51" t="s">
        <v>81</v>
      </c>
      <c r="M72" s="51"/>
      <c r="Q72" s="54"/>
      <c r="R72" s="52" t="s">
        <v>81</v>
      </c>
      <c r="W72" s="54"/>
      <c r="X72" s="52" t="s">
        <v>81</v>
      </c>
      <c r="AC72" s="54"/>
      <c r="AD72" s="52" t="s">
        <v>81</v>
      </c>
      <c r="AI72" s="54"/>
      <c r="AJ72" s="52" t="s">
        <v>81</v>
      </c>
      <c r="AO72" s="54"/>
      <c r="AP72" s="52" t="s">
        <v>81</v>
      </c>
      <c r="AU72" s="54"/>
      <c r="AV72" s="52" t="s">
        <v>81</v>
      </c>
      <c r="BA72" s="54"/>
      <c r="BB72" s="52" t="s">
        <v>81</v>
      </c>
      <c r="BG72" s="54"/>
      <c r="BH72" s="52" t="s">
        <v>81</v>
      </c>
      <c r="BM72" s="54"/>
      <c r="BN72" s="52" t="s">
        <v>81</v>
      </c>
      <c r="BS72" s="54"/>
    </row>
    <row r="73" spans="1:71" ht="15" customHeight="1" x14ac:dyDescent="0.25">
      <c r="A73" s="12" t="str">
        <f>IF(ISBLANK('DESTR_OPERE LAVORO'!B72),'DESTR_OPERE LAVORO'!B73,'DESTR_OPERE LAVORO'!B72)</f>
        <v>1C.12.010.0040.c</v>
      </c>
      <c r="B73" s="12" t="str">
        <f>VLOOKUP(A73,'DESTR_OPERE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160 - s = 4,0</v>
      </c>
    </row>
    <row r="74" spans="1:71" ht="15" customHeight="1" x14ac:dyDescent="0.25">
      <c r="A74" s="12" t="str">
        <f>IF(ISBLANK('DESTR_OPERE LAVORO'!B73),'DESTR_OPERE LAVORO'!B74,'DESTR_OPERE LAVORO'!B73)</f>
        <v/>
      </c>
      <c r="B74" s="12" t="str">
        <f>VLOOKUP(A74,'DESTR_OPERE LAVORO'!B:E,2,FALSE)</f>
        <v/>
      </c>
    </row>
    <row r="75" spans="1:71" ht="15" customHeight="1" x14ac:dyDescent="0.25">
      <c r="A75" s="12" t="str">
        <f>IF(ISBLANK('DESTR_OPERE LAVORO'!B74),'DESTR_OPERE LAVORO'!B75,'DESTR_OPERE LAVORO'!B74)</f>
        <v>1C.12.010.0040.d</v>
      </c>
      <c r="B75" s="12" t="str">
        <f>VLOOKUP(A75,'DESTR_OPERE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200 - s = 4,9</v>
      </c>
      <c r="F75" s="51" t="s">
        <v>81</v>
      </c>
      <c r="G75" s="51"/>
      <c r="K75" s="9" t="s">
        <v>81</v>
      </c>
      <c r="L75" s="51" t="s">
        <v>81</v>
      </c>
      <c r="M75" s="51"/>
      <c r="Q75" s="54"/>
      <c r="R75" s="52" t="s">
        <v>81</v>
      </c>
      <c r="W75" s="54"/>
      <c r="X75" s="52" t="s">
        <v>81</v>
      </c>
      <c r="AC75" s="54"/>
      <c r="AD75" s="52" t="s">
        <v>81</v>
      </c>
      <c r="AI75" s="54"/>
      <c r="AJ75" s="52" t="s">
        <v>81</v>
      </c>
      <c r="AO75" s="54"/>
      <c r="AP75" s="52" t="s">
        <v>81</v>
      </c>
      <c r="AU75" s="54"/>
      <c r="AV75" s="52" t="s">
        <v>81</v>
      </c>
      <c r="BA75" s="54"/>
      <c r="BB75" s="52" t="s">
        <v>81</v>
      </c>
      <c r="BG75" s="54"/>
      <c r="BH75" s="52" t="s">
        <v>81</v>
      </c>
      <c r="BM75" s="54"/>
      <c r="BN75" s="52" t="s">
        <v>81</v>
      </c>
      <c r="BS75" s="54"/>
    </row>
    <row r="76" spans="1:71" ht="15" customHeight="1" x14ac:dyDescent="0.25">
      <c r="A76" s="12" t="str">
        <f>IF(ISBLANK('DESTR_OPERE LAVORO'!B75),'DESTR_OPERE LAVORO'!B76,'DESTR_OPERE LAVORO'!B75)</f>
        <v/>
      </c>
      <c r="B76" s="12" t="str">
        <f>VLOOKUP(A76,'DESTR_OPERE LAVORO'!B:E,2,FALSE)</f>
        <v/>
      </c>
    </row>
    <row r="77" spans="1:71" ht="15" customHeight="1" x14ac:dyDescent="0.25">
      <c r="A77" s="12" t="str">
        <f>IF(ISBLANK('DESTR_OPERE LAVORO'!B76),'DESTR_OPERE LAVORO'!B77,'DESTR_OPERE LAVORO'!B76)</f>
        <v>1C.12.010.0040.e</v>
      </c>
      <c r="B77" s="12" t="str">
        <f>VLOOKUP(A77,'DESTR_OPERE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250 - s = 6,2</v>
      </c>
    </row>
    <row r="78" spans="1:71" ht="15" customHeight="1" x14ac:dyDescent="0.25">
      <c r="A78" s="12" t="str">
        <f>IF(ISBLANK('DESTR_OPERE LAVORO'!B77),'DESTR_OPERE LAVORO'!B78,'DESTR_OPERE LAVORO'!B77)</f>
        <v/>
      </c>
      <c r="B78" s="12" t="str">
        <f>VLOOKUP(A78,'DESTR_OPERE LAVORO'!B:E,2,FALSE)</f>
        <v/>
      </c>
      <c r="F78" s="51" t="s">
        <v>81</v>
      </c>
      <c r="G78" s="51"/>
      <c r="K78" s="9" t="s">
        <v>81</v>
      </c>
      <c r="L78" s="51" t="s">
        <v>81</v>
      </c>
      <c r="M78" s="51"/>
      <c r="Q78" s="54"/>
      <c r="R78" s="52" t="s">
        <v>81</v>
      </c>
      <c r="W78" s="54"/>
      <c r="X78" s="52" t="s">
        <v>81</v>
      </c>
      <c r="AC78" s="54"/>
      <c r="AD78" s="52" t="s">
        <v>81</v>
      </c>
      <c r="AI78" s="54"/>
      <c r="AJ78" s="52" t="s">
        <v>81</v>
      </c>
      <c r="AO78" s="54"/>
      <c r="AP78" s="52" t="s">
        <v>81</v>
      </c>
      <c r="AU78" s="54"/>
      <c r="AV78" s="52" t="s">
        <v>81</v>
      </c>
      <c r="BA78" s="54"/>
      <c r="BB78" s="52" t="s">
        <v>81</v>
      </c>
      <c r="BG78" s="54"/>
      <c r="BH78" s="52" t="s">
        <v>81</v>
      </c>
      <c r="BM78" s="54"/>
      <c r="BN78" s="52" t="s">
        <v>81</v>
      </c>
      <c r="BS78" s="54"/>
    </row>
    <row r="79" spans="1:71" ht="15" customHeight="1" x14ac:dyDescent="0.25">
      <c r="A79" s="12" t="str">
        <f>IF(ISBLANK('DESTR_OPERE LAVORO'!B78),'DESTR_OPERE LAVORO'!B79,'DESTR_OPERE LAVORO'!B78)</f>
        <v>1C.12.010.0040.f</v>
      </c>
      <c r="B79" s="12" t="str">
        <f>VLOOKUP(A79,'DESTR_OPERE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315 - s = 7,7</v>
      </c>
    </row>
    <row r="80" spans="1:71" ht="15" customHeight="1" x14ac:dyDescent="0.25">
      <c r="A80" s="12" t="str">
        <f>IF(ISBLANK('DESTR_OPERE LAVORO'!B79),'DESTR_OPERE LAVORO'!B80,'DESTR_OPERE LAVORO'!B79)</f>
        <v/>
      </c>
      <c r="B80" s="12" t="str">
        <f>VLOOKUP(A80,'DESTR_OPERE LAVORO'!B:E,2,FALSE)</f>
        <v/>
      </c>
    </row>
    <row r="81" spans="1:71" ht="15" customHeight="1" x14ac:dyDescent="0.25">
      <c r="A81" s="12" t="str">
        <f>IF(ISBLANK('DESTR_OPERE LAVORO'!B80),'DESTR_OPERE LAVORO'!B81,'DESTR_OPERE LAVORO'!B80)</f>
        <v>1C.12.010.0040.g</v>
      </c>
      <c r="B81" s="12" t="str">
        <f>VLOOKUP(A81,'DESTR_OPERE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400 - s = 9,8</v>
      </c>
      <c r="F81" s="51" t="s">
        <v>81</v>
      </c>
      <c r="G81" s="51"/>
      <c r="K81" s="9" t="s">
        <v>81</v>
      </c>
      <c r="L81" s="51" t="s">
        <v>81</v>
      </c>
      <c r="M81" s="51"/>
      <c r="Q81" s="54"/>
      <c r="R81" s="52" t="s">
        <v>81</v>
      </c>
      <c r="W81" s="54"/>
      <c r="X81" s="52" t="s">
        <v>81</v>
      </c>
      <c r="AC81" s="54"/>
      <c r="AD81" s="52" t="s">
        <v>81</v>
      </c>
      <c r="AI81" s="54"/>
      <c r="AJ81" s="52" t="s">
        <v>81</v>
      </c>
      <c r="AO81" s="54"/>
      <c r="AP81" s="52" t="s">
        <v>81</v>
      </c>
      <c r="AU81" s="54"/>
      <c r="AV81" s="52" t="s">
        <v>81</v>
      </c>
      <c r="BA81" s="54"/>
      <c r="BB81" s="52" t="s">
        <v>81</v>
      </c>
      <c r="BG81" s="54"/>
      <c r="BH81" s="52" t="s">
        <v>81</v>
      </c>
      <c r="BM81" s="54"/>
      <c r="BN81" s="52" t="s">
        <v>81</v>
      </c>
      <c r="BS81" s="54"/>
    </row>
    <row r="82" spans="1:71" ht="15" customHeight="1" x14ac:dyDescent="0.25">
      <c r="A82" s="12" t="str">
        <f>IF(ISBLANK('DESTR_OPERE LAVORO'!B81),'DESTR_OPERE LAVORO'!B82,'DESTR_OPERE LAVORO'!B81)</f>
        <v/>
      </c>
      <c r="B82" s="12" t="str">
        <f>VLOOKUP(A82,'DESTR_OPERE LAVORO'!B:E,2,FALSE)</f>
        <v/>
      </c>
    </row>
    <row r="83" spans="1:71" ht="15" customHeight="1" x14ac:dyDescent="0.25">
      <c r="A83" s="12" t="str">
        <f>IF(ISBLANK('DESTR_OPERE LAVORO'!B82),'DESTR_OPERE LAVORO'!B83,'DESTR_OPERE LAVORO'!B82)</f>
        <v>1C.12.010.0040.h</v>
      </c>
      <c r="B83" s="12" t="str">
        <f>VLOOKUP(A83,'DESTR_OPERE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500 - s = 12,3</v>
      </c>
    </row>
    <row r="84" spans="1:71" ht="15" customHeight="1" x14ac:dyDescent="0.25">
      <c r="A84" s="12" t="str">
        <f>IF(ISBLANK('DESTR_OPERE LAVORO'!B83),'DESTR_OPERE LAVORO'!B84,'DESTR_OPERE LAVORO'!B83)</f>
        <v/>
      </c>
      <c r="B84" s="12" t="str">
        <f>VLOOKUP(A84,'DESTR_OPERE LAVORO'!B:E,2,FALSE)</f>
        <v/>
      </c>
      <c r="F84" s="51" t="s">
        <v>81</v>
      </c>
      <c r="G84" s="51"/>
      <c r="K84" s="9" t="s">
        <v>81</v>
      </c>
      <c r="L84" s="51" t="s">
        <v>81</v>
      </c>
      <c r="M84" s="51"/>
      <c r="Q84" s="54"/>
      <c r="R84" s="52" t="s">
        <v>81</v>
      </c>
      <c r="W84" s="54"/>
      <c r="X84" s="52" t="s">
        <v>81</v>
      </c>
      <c r="AC84" s="54"/>
      <c r="AD84" s="52" t="s">
        <v>81</v>
      </c>
      <c r="AI84" s="54"/>
      <c r="AJ84" s="52" t="s">
        <v>81</v>
      </c>
      <c r="AO84" s="54"/>
      <c r="AP84" s="52" t="s">
        <v>81</v>
      </c>
      <c r="AU84" s="54"/>
      <c r="AV84" s="52" t="s">
        <v>81</v>
      </c>
      <c r="BA84" s="54"/>
      <c r="BB84" s="52" t="s">
        <v>81</v>
      </c>
      <c r="BG84" s="54"/>
      <c r="BH84" s="52" t="s">
        <v>81</v>
      </c>
      <c r="BM84" s="54"/>
      <c r="BN84" s="52" t="s">
        <v>81</v>
      </c>
      <c r="BS84" s="54"/>
    </row>
    <row r="85" spans="1:71" ht="15" customHeight="1" x14ac:dyDescent="0.25">
      <c r="A85" s="12" t="str">
        <f>IF(ISBLANK('DESTR_OPERE LAVORO'!B84),'DESTR_OPERE LAVORO'!B85,'DESTR_OPERE LAVORO'!B84)</f>
        <v>1C.12.010.0040.i</v>
      </c>
      <c r="B85" s="12" t="str">
        <f>VLOOKUP(A85,'DESTR_OPERE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630 - s = 15,4</v>
      </c>
    </row>
    <row r="86" spans="1:71" ht="15" customHeight="1" x14ac:dyDescent="0.25">
      <c r="A86" s="12" t="str">
        <f>IF(ISBLANK('DESTR_OPERE LAVORO'!B85),'DESTR_OPERE LAVORO'!B86,'DESTR_OPERE LAVORO'!B85)</f>
        <v/>
      </c>
      <c r="B86" s="12" t="str">
        <f>VLOOKUP(A86,'DESTR_OPERE LAVORO'!B:E,2,FALSE)</f>
        <v/>
      </c>
    </row>
    <row r="87" spans="1:71" ht="15" customHeight="1" x14ac:dyDescent="0.25">
      <c r="A87" s="12" t="str">
        <f>IF(ISBLANK('DESTR_OPERE LAVORO'!B86),'DESTR_OPERE LAVORO'!B87,'DESTR_OPERE LAVORO'!B86)</f>
        <v>1C.12.010.0040.j</v>
      </c>
      <c r="B87" s="12" t="str">
        <f>VLOOKUP(A87,'DESTR_OPERE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710 - s = 17,4</v>
      </c>
      <c r="F87" s="51" t="s">
        <v>81</v>
      </c>
      <c r="G87" s="51"/>
      <c r="K87" s="9" t="s">
        <v>81</v>
      </c>
      <c r="L87" s="51" t="s">
        <v>81</v>
      </c>
      <c r="M87" s="51"/>
      <c r="Q87" s="54"/>
      <c r="R87" s="52" t="s">
        <v>81</v>
      </c>
      <c r="W87" s="54"/>
      <c r="X87" s="52" t="s">
        <v>81</v>
      </c>
      <c r="AC87" s="54"/>
      <c r="AD87" s="52" t="s">
        <v>81</v>
      </c>
      <c r="AI87" s="54"/>
      <c r="AJ87" s="52" t="s">
        <v>81</v>
      </c>
      <c r="AO87" s="54"/>
      <c r="AP87" s="52" t="s">
        <v>81</v>
      </c>
      <c r="AU87" s="54"/>
      <c r="AV87" s="52" t="s">
        <v>81</v>
      </c>
      <c r="BA87" s="54"/>
      <c r="BB87" s="52" t="s">
        <v>81</v>
      </c>
      <c r="BG87" s="54"/>
      <c r="BH87" s="52" t="s">
        <v>81</v>
      </c>
      <c r="BM87" s="54"/>
      <c r="BN87" s="52" t="s">
        <v>81</v>
      </c>
      <c r="BS87" s="54"/>
    </row>
    <row r="88" spans="1:71" ht="15" customHeight="1" x14ac:dyDescent="0.25">
      <c r="A88" s="12" t="str">
        <f>IF(ISBLANK('DESTR_OPERE LAVORO'!B87),'DESTR_OPERE LAVORO'!B88,'DESTR_OPERE LAVORO'!B87)</f>
        <v/>
      </c>
      <c r="B88" s="12" t="str">
        <f>VLOOKUP(A88,'DESTR_OPERE LAVORO'!B:E,2,FALSE)</f>
        <v/>
      </c>
    </row>
    <row r="89" spans="1:71" ht="15" customHeight="1" x14ac:dyDescent="0.25">
      <c r="A89" s="12" t="str">
        <f>IF(ISBLANK('DESTR_OPERE LAVORO'!B88),'DESTR_OPERE LAVORO'!B89,'DESTR_OPERE LAVORO'!B88)</f>
        <v>1C.12.010.0040.k</v>
      </c>
      <c r="B89" s="12" t="str">
        <f>VLOOKUP(A89,'DESTR_OPERE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800 - s = 19,6</v>
      </c>
    </row>
    <row r="90" spans="1:71" ht="15" customHeight="1" x14ac:dyDescent="0.25">
      <c r="A90" s="12" t="str">
        <f>IF(ISBLANK('DESTR_OPERE LAVORO'!B89),'DESTR_OPERE LAVORO'!B90,'DESTR_OPERE LAVORO'!B89)</f>
        <v/>
      </c>
      <c r="B90" s="12" t="str">
        <f>VLOOKUP(A90,'DESTR_OPERE LAVORO'!B:E,2,FALSE)</f>
        <v/>
      </c>
      <c r="F90" s="51" t="s">
        <v>81</v>
      </c>
      <c r="G90" s="51"/>
      <c r="K90" s="9" t="s">
        <v>81</v>
      </c>
      <c r="L90" s="51" t="s">
        <v>81</v>
      </c>
      <c r="M90" s="51"/>
      <c r="Q90" s="54"/>
      <c r="R90" s="52" t="s">
        <v>81</v>
      </c>
      <c r="W90" s="54"/>
      <c r="X90" s="52" t="s">
        <v>81</v>
      </c>
      <c r="AC90" s="54"/>
      <c r="AD90" s="52" t="s">
        <v>81</v>
      </c>
      <c r="AI90" s="54"/>
      <c r="AJ90" s="52" t="s">
        <v>81</v>
      </c>
      <c r="AO90" s="54"/>
      <c r="AP90" s="52" t="s">
        <v>81</v>
      </c>
      <c r="AU90" s="54"/>
      <c r="AV90" s="52" t="s">
        <v>81</v>
      </c>
      <c r="BA90" s="54"/>
      <c r="BB90" s="52" t="s">
        <v>81</v>
      </c>
      <c r="BG90" s="54"/>
      <c r="BH90" s="52" t="s">
        <v>81</v>
      </c>
      <c r="BM90" s="54"/>
      <c r="BN90" s="52" t="s">
        <v>81</v>
      </c>
      <c r="BS90" s="54"/>
    </row>
    <row r="91" spans="1:71" ht="15" customHeight="1" x14ac:dyDescent="0.25">
      <c r="A91" s="12" t="str">
        <f>IF(ISBLANK('DESTR_OPERE LAVORO'!B90),'DESTR_OPERE LAVORO'!B91,'DESTR_OPERE LAVORO'!B90)</f>
        <v>1C.12.010.0040.l</v>
      </c>
      <c r="B91" s="12" t="str">
        <f>VLOOKUP(A91,'DESTR_OPERE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900 - s = 22,0</v>
      </c>
    </row>
    <row r="92" spans="1:71" ht="15" customHeight="1" x14ac:dyDescent="0.25">
      <c r="A92" s="12" t="str">
        <f>IF(ISBLANK('DESTR_OPERE LAVORO'!B91),'DESTR_OPERE LAVORO'!B92,'DESTR_OPERE LAVORO'!B91)</f>
        <v/>
      </c>
      <c r="B92" s="12" t="str">
        <f>VLOOKUP(A92,'DESTR_OPERE LAVORO'!B:E,2,FALSE)</f>
        <v/>
      </c>
    </row>
    <row r="93" spans="1:71" ht="15" customHeight="1" x14ac:dyDescent="0.25">
      <c r="A93" s="12" t="str">
        <f>IF(ISBLANK('DESTR_OPERE LAVORO'!B92),'DESTR_OPERE LAVORO'!B93,'DESTR_OPERE LAVORO'!B92)</f>
        <v>1C.12.010.0040.m</v>
      </c>
      <c r="B93" s="12" t="str">
        <f>VLOOKUP(A93,'DESTR_OPERE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1000 - s = 24,5</v>
      </c>
      <c r="F93" s="51" t="s">
        <v>81</v>
      </c>
      <c r="G93" s="51"/>
      <c r="K93" s="9" t="s">
        <v>81</v>
      </c>
      <c r="L93" s="51" t="s">
        <v>81</v>
      </c>
      <c r="M93" s="51"/>
      <c r="Q93" s="54"/>
      <c r="R93" s="52" t="s">
        <v>81</v>
      </c>
      <c r="W93" s="54"/>
      <c r="X93" s="52" t="s">
        <v>81</v>
      </c>
      <c r="AC93" s="54"/>
      <c r="AD93" s="52" t="s">
        <v>81</v>
      </c>
      <c r="AI93" s="54"/>
      <c r="AJ93" s="52" t="s">
        <v>81</v>
      </c>
      <c r="AO93" s="54"/>
      <c r="AP93" s="52" t="s">
        <v>81</v>
      </c>
      <c r="AU93" s="54"/>
      <c r="AV93" s="52" t="s">
        <v>81</v>
      </c>
      <c r="BA93" s="54"/>
      <c r="BB93" s="52" t="s">
        <v>81</v>
      </c>
      <c r="BG93" s="54"/>
      <c r="BH93" s="52" t="s">
        <v>81</v>
      </c>
      <c r="BM93" s="54"/>
      <c r="BN93" s="52" t="s">
        <v>81</v>
      </c>
      <c r="BS93" s="54"/>
    </row>
    <row r="94" spans="1:71" ht="15" customHeight="1" x14ac:dyDescent="0.25">
      <c r="A94" s="12" t="str">
        <f>IF(ISBLANK('DESTR_OPERE LAVORO'!B93),'DESTR_OPERE LAVORO'!B94,'DESTR_OPERE LAVORO'!B93)</f>
        <v/>
      </c>
      <c r="B94" s="12" t="str">
        <f>VLOOKUP(A94,'DESTR_OPERE LAVORO'!B:E,2,FALSE)</f>
        <v/>
      </c>
    </row>
    <row r="95" spans="1:71" ht="15" customHeight="1" x14ac:dyDescent="0.25">
      <c r="A95" s="12" t="str">
        <f>IF(ISBLANK('DESTR_OPERE LAVORO'!B94),'DESTR_OPERE LAVORO'!B95,'DESTR_OPERE LAVORO'!B94)</f>
        <v>1C.12.010.0040.n</v>
      </c>
      <c r="B95" s="12" t="str">
        <f>VLOOKUP(A95,'DESTR_OPERE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1200 - s = 29,3</v>
      </c>
    </row>
    <row r="96" spans="1:71" ht="15" customHeight="1" x14ac:dyDescent="0.25">
      <c r="A96" s="12" t="str">
        <f>IF(ISBLANK('DESTR_OPERE LAVORO'!B95),'DESTR_OPERE LAVORO'!B96,'DESTR_OPERE LAVORO'!B95)</f>
        <v/>
      </c>
      <c r="B96" s="12" t="str">
        <f>VLOOKUP(A96,'DESTR_OPERE LAVORO'!B:E,2,FALSE)</f>
        <v/>
      </c>
      <c r="F96" s="51" t="s">
        <v>81</v>
      </c>
      <c r="G96" s="51"/>
      <c r="K96" s="9" t="s">
        <v>81</v>
      </c>
      <c r="L96" s="51" t="s">
        <v>81</v>
      </c>
      <c r="M96" s="51"/>
      <c r="Q96" s="54"/>
      <c r="R96" s="52" t="s">
        <v>81</v>
      </c>
      <c r="W96" s="54"/>
      <c r="X96" s="52" t="s">
        <v>81</v>
      </c>
      <c r="AC96" s="54"/>
      <c r="AD96" s="52" t="s">
        <v>81</v>
      </c>
      <c r="AI96" s="54"/>
      <c r="AJ96" s="52" t="s">
        <v>81</v>
      </c>
      <c r="AO96" s="54"/>
      <c r="AP96" s="52" t="s">
        <v>81</v>
      </c>
      <c r="AU96" s="54"/>
      <c r="AV96" s="52" t="s">
        <v>81</v>
      </c>
      <c r="BA96" s="54"/>
      <c r="BB96" s="52" t="s">
        <v>81</v>
      </c>
      <c r="BG96" s="54"/>
      <c r="BH96" s="52" t="s">
        <v>81</v>
      </c>
      <c r="BM96" s="54"/>
      <c r="BN96" s="52" t="s">
        <v>81</v>
      </c>
      <c r="BS96" s="54"/>
    </row>
    <row r="97" spans="1:71" ht="15" customHeight="1" x14ac:dyDescent="0.25">
      <c r="A97" s="12" t="str">
        <f>IF(ISBLANK('DESTR_OPERE LAVORO'!B96),'DESTR_OPERE LAVORO'!B97,'DESTR_OPERE LAVORO'!B96)</f>
        <v>1C.12.010.0050.a</v>
      </c>
      <c r="B97" s="12" t="str">
        <f>VLOOKUP(A97,'DESTR_OPERE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110 - s = 3,2</v>
      </c>
    </row>
    <row r="98" spans="1:71" ht="15" customHeight="1" x14ac:dyDescent="0.25">
      <c r="A98" s="12" t="str">
        <f>IF(ISBLANK('DESTR_OPERE LAVORO'!B97),'DESTR_OPERE LAVORO'!B98,'DESTR_OPERE LAVORO'!B97)</f>
        <v/>
      </c>
      <c r="B98" s="12" t="str">
        <f>VLOOKUP(A98,'DESTR_OPERE LAVORO'!B:E,2,FALSE)</f>
        <v/>
      </c>
    </row>
    <row r="99" spans="1:71" ht="15" customHeight="1" x14ac:dyDescent="0.25">
      <c r="A99" s="12" t="str">
        <f>IF(ISBLANK('DESTR_OPERE LAVORO'!B98),'DESTR_OPERE LAVORO'!B99,'DESTR_OPERE LAVORO'!B98)</f>
        <v>1C.12.010.0050.b</v>
      </c>
      <c r="B99" s="12" t="str">
        <f>VLOOKUP(A99,'DESTR_OPERE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125 - s = 3,7</v>
      </c>
      <c r="F99" s="51" t="s">
        <v>81</v>
      </c>
      <c r="G99" s="51"/>
      <c r="K99" s="9" t="s">
        <v>81</v>
      </c>
      <c r="L99" s="51" t="s">
        <v>81</v>
      </c>
      <c r="M99" s="51"/>
      <c r="Q99" s="54"/>
      <c r="R99" s="52" t="s">
        <v>81</v>
      </c>
      <c r="W99" s="54"/>
      <c r="X99" s="52" t="s">
        <v>81</v>
      </c>
      <c r="AC99" s="54"/>
      <c r="AD99" s="52" t="s">
        <v>81</v>
      </c>
      <c r="AI99" s="54"/>
      <c r="AJ99" s="52" t="s">
        <v>81</v>
      </c>
      <c r="AO99" s="54"/>
      <c r="AP99" s="52" t="s">
        <v>81</v>
      </c>
      <c r="AU99" s="54"/>
      <c r="AV99" s="52" t="s">
        <v>81</v>
      </c>
      <c r="BA99" s="54"/>
      <c r="BB99" s="52" t="s">
        <v>81</v>
      </c>
      <c r="BG99" s="54"/>
      <c r="BH99" s="52" t="s">
        <v>81</v>
      </c>
      <c r="BM99" s="54"/>
      <c r="BN99" s="52" t="s">
        <v>81</v>
      </c>
      <c r="BS99" s="54"/>
    </row>
    <row r="100" spans="1:71" ht="15" customHeight="1" x14ac:dyDescent="0.25">
      <c r="A100" s="12" t="str">
        <f>IF(ISBLANK('DESTR_OPERE LAVORO'!B99),'DESTR_OPERE LAVORO'!B100,'DESTR_OPERE LAVORO'!B99)</f>
        <v/>
      </c>
      <c r="B100" s="12" t="str">
        <f>VLOOKUP(A100,'DESTR_OPERE LAVORO'!B:E,2,FALSE)</f>
        <v/>
      </c>
    </row>
    <row r="101" spans="1:71" ht="15" customHeight="1" x14ac:dyDescent="0.25">
      <c r="A101" s="12" t="str">
        <f>IF(ISBLANK('DESTR_OPERE LAVORO'!B100),'DESTR_OPERE LAVORO'!B101,'DESTR_OPERE LAVORO'!B100)</f>
        <v>1C.12.010.0050.c</v>
      </c>
      <c r="B101" s="12" t="str">
        <f>VLOOKUP(A101,'DESTR_OPERE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160 - s = 4,7</v>
      </c>
    </row>
    <row r="102" spans="1:71" ht="15" customHeight="1" x14ac:dyDescent="0.25">
      <c r="A102" s="12" t="str">
        <f>IF(ISBLANK('DESTR_OPERE LAVORO'!B101),'DESTR_OPERE LAVORO'!B102,'DESTR_OPERE LAVORO'!B101)</f>
        <v/>
      </c>
      <c r="B102" s="12" t="str">
        <f>VLOOKUP(A102,'DESTR_OPERE LAVORO'!B:E,2,FALSE)</f>
        <v/>
      </c>
      <c r="F102" s="51" t="s">
        <v>81</v>
      </c>
      <c r="G102" s="51"/>
      <c r="K102" s="9" t="s">
        <v>81</v>
      </c>
      <c r="L102" s="51" t="s">
        <v>81</v>
      </c>
      <c r="M102" s="51"/>
      <c r="Q102" s="54"/>
      <c r="R102" s="52" t="s">
        <v>81</v>
      </c>
      <c r="W102" s="54"/>
      <c r="X102" s="52" t="s">
        <v>81</v>
      </c>
      <c r="AC102" s="54"/>
      <c r="AD102" s="52" t="s">
        <v>81</v>
      </c>
      <c r="AI102" s="54"/>
      <c r="AJ102" s="52" t="s">
        <v>81</v>
      </c>
      <c r="AO102" s="54"/>
      <c r="AP102" s="52" t="s">
        <v>81</v>
      </c>
      <c r="AU102" s="54"/>
      <c r="AV102" s="52" t="s">
        <v>81</v>
      </c>
      <c r="BA102" s="54"/>
      <c r="BB102" s="52" t="s">
        <v>81</v>
      </c>
      <c r="BG102" s="54"/>
      <c r="BH102" s="52" t="s">
        <v>81</v>
      </c>
      <c r="BM102" s="54"/>
      <c r="BN102" s="52" t="s">
        <v>81</v>
      </c>
      <c r="BS102" s="54"/>
    </row>
    <row r="103" spans="1:71" ht="15" customHeight="1" x14ac:dyDescent="0.25">
      <c r="A103" s="12" t="str">
        <f>IF(ISBLANK('DESTR_OPERE LAVORO'!B102),'DESTR_OPERE LAVORO'!B103,'DESTR_OPERE LAVORO'!B102)</f>
        <v>1C.12.010.0050.d</v>
      </c>
      <c r="B103" s="12" t="str">
        <f>VLOOKUP(A103,'DESTR_OPERE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200 - s = 5,9</v>
      </c>
    </row>
    <row r="104" spans="1:71" ht="15" customHeight="1" x14ac:dyDescent="0.25">
      <c r="A104" s="12" t="str">
        <f>IF(ISBLANK('DESTR_OPERE LAVORO'!B103),'DESTR_OPERE LAVORO'!B104,'DESTR_OPERE LAVORO'!B103)</f>
        <v/>
      </c>
      <c r="B104" s="12" t="str">
        <f>VLOOKUP(A104,'DESTR_OPERE LAVORO'!B:E,2,FALSE)</f>
        <v/>
      </c>
    </row>
    <row r="105" spans="1:71" ht="15" customHeight="1" x14ac:dyDescent="0.25">
      <c r="A105" s="12" t="str">
        <f>IF(ISBLANK('DESTR_OPERE LAVORO'!B104),'DESTR_OPERE LAVORO'!B105,'DESTR_OPERE LAVORO'!B104)</f>
        <v>1C.12.010.0050.e</v>
      </c>
      <c r="B105" s="12" t="str">
        <f>VLOOKUP(A105,'DESTR_OPERE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250 - s = 7,3</v>
      </c>
      <c r="F105" s="51" t="s">
        <v>81</v>
      </c>
      <c r="G105" s="51"/>
      <c r="K105" s="9" t="s">
        <v>81</v>
      </c>
      <c r="L105" s="51" t="s">
        <v>81</v>
      </c>
      <c r="M105" s="51"/>
      <c r="Q105" s="54"/>
      <c r="R105" s="52" t="s">
        <v>81</v>
      </c>
      <c r="W105" s="54"/>
      <c r="X105" s="52" t="s">
        <v>81</v>
      </c>
      <c r="AC105" s="54"/>
      <c r="AD105" s="52" t="s">
        <v>81</v>
      </c>
      <c r="AI105" s="54"/>
      <c r="AJ105" s="52" t="s">
        <v>81</v>
      </c>
      <c r="AO105" s="54"/>
      <c r="AP105" s="52" t="s">
        <v>81</v>
      </c>
      <c r="AU105" s="54"/>
      <c r="AV105" s="52" t="s">
        <v>81</v>
      </c>
      <c r="BA105" s="54"/>
      <c r="BB105" s="52" t="s">
        <v>81</v>
      </c>
      <c r="BG105" s="54"/>
      <c r="BH105" s="52" t="s">
        <v>81</v>
      </c>
      <c r="BM105" s="54"/>
      <c r="BN105" s="52" t="s">
        <v>81</v>
      </c>
      <c r="BS105" s="54"/>
    </row>
    <row r="106" spans="1:71" ht="15" customHeight="1" x14ac:dyDescent="0.25">
      <c r="A106" s="12" t="str">
        <f>IF(ISBLANK('DESTR_OPERE LAVORO'!B105),'DESTR_OPERE LAVORO'!B106,'DESTR_OPERE LAVORO'!B105)</f>
        <v/>
      </c>
      <c r="B106" s="12" t="str">
        <f>VLOOKUP(A106,'DESTR_OPERE LAVORO'!B:E,2,FALSE)</f>
        <v/>
      </c>
    </row>
    <row r="107" spans="1:71" ht="15" customHeight="1" x14ac:dyDescent="0.25">
      <c r="A107" s="12" t="str">
        <f>IF(ISBLANK('DESTR_OPERE LAVORO'!B106),'DESTR_OPERE LAVORO'!B107,'DESTR_OPERE LAVORO'!B106)</f>
        <v>1C.12.010.0050.f</v>
      </c>
      <c r="B107" s="12" t="str">
        <f>VLOOKUP(A107,'DESTR_OPERE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315 - s = 9,2</v>
      </c>
    </row>
    <row r="108" spans="1:71" ht="15" customHeight="1" x14ac:dyDescent="0.25">
      <c r="A108" s="12" t="str">
        <f>IF(ISBLANK('DESTR_OPERE LAVORO'!B107),'DESTR_OPERE LAVORO'!B108,'DESTR_OPERE LAVORO'!B107)</f>
        <v/>
      </c>
      <c r="B108" s="12" t="str">
        <f>VLOOKUP(A108,'DESTR_OPERE LAVORO'!B:E,2,FALSE)</f>
        <v/>
      </c>
      <c r="F108" s="51" t="s">
        <v>81</v>
      </c>
      <c r="G108" s="51"/>
      <c r="K108" s="9" t="s">
        <v>81</v>
      </c>
      <c r="L108" s="51" t="s">
        <v>81</v>
      </c>
      <c r="M108" s="51"/>
      <c r="Q108" s="54"/>
      <c r="R108" s="52" t="s">
        <v>81</v>
      </c>
      <c r="W108" s="54"/>
      <c r="X108" s="52" t="s">
        <v>81</v>
      </c>
      <c r="AC108" s="54"/>
      <c r="AD108" s="52" t="s">
        <v>81</v>
      </c>
      <c r="AI108" s="54"/>
      <c r="AJ108" s="52" t="s">
        <v>81</v>
      </c>
      <c r="AO108" s="54"/>
      <c r="AP108" s="52" t="s">
        <v>81</v>
      </c>
      <c r="AU108" s="54"/>
      <c r="AV108" s="52" t="s">
        <v>81</v>
      </c>
      <c r="BA108" s="54"/>
      <c r="BB108" s="52" t="s">
        <v>81</v>
      </c>
      <c r="BG108" s="54"/>
      <c r="BH108" s="52" t="s">
        <v>81</v>
      </c>
      <c r="BM108" s="54"/>
      <c r="BN108" s="52" t="s">
        <v>81</v>
      </c>
      <c r="BS108" s="54"/>
    </row>
    <row r="109" spans="1:71" ht="15" customHeight="1" x14ac:dyDescent="0.25">
      <c r="A109" s="12" t="str">
        <f>IF(ISBLANK('DESTR_OPERE LAVORO'!B108),'DESTR_OPERE LAVORO'!B109,'DESTR_OPERE LAVORO'!B108)</f>
        <v>1C.12.010.0050.g</v>
      </c>
      <c r="B109" s="12" t="str">
        <f>VLOOKUP(A109,'DESTR_OPERE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400 - s = 11,7</v>
      </c>
    </row>
    <row r="110" spans="1:71" ht="15" customHeight="1" x14ac:dyDescent="0.25">
      <c r="A110" s="12" t="str">
        <f>IF(ISBLANK('DESTR_OPERE LAVORO'!B109),'DESTR_OPERE LAVORO'!B110,'DESTR_OPERE LAVORO'!B109)</f>
        <v/>
      </c>
      <c r="B110" s="12" t="str">
        <f>VLOOKUP(A110,'DESTR_OPERE LAVORO'!B:E,2,FALSE)</f>
        <v/>
      </c>
    </row>
    <row r="111" spans="1:71" ht="15" customHeight="1" x14ac:dyDescent="0.25">
      <c r="A111" s="12" t="str">
        <f>IF(ISBLANK('DESTR_OPERE LAVORO'!B110),'DESTR_OPERE LAVORO'!B111,'DESTR_OPERE LAVORO'!B110)</f>
        <v>1C.12.010.0050.h</v>
      </c>
      <c r="B111" s="12" t="str">
        <f>VLOOKUP(A111,'DESTR_OPERE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500 - s = 14,6</v>
      </c>
      <c r="F111" s="51" t="s">
        <v>81</v>
      </c>
      <c r="G111" s="51"/>
      <c r="K111" s="9" t="s">
        <v>81</v>
      </c>
      <c r="L111" s="51" t="s">
        <v>81</v>
      </c>
      <c r="M111" s="51"/>
      <c r="Q111" s="54"/>
      <c r="R111" s="52" t="s">
        <v>81</v>
      </c>
      <c r="W111" s="54"/>
      <c r="X111" s="52" t="s">
        <v>81</v>
      </c>
      <c r="AC111" s="54"/>
      <c r="AD111" s="52" t="s">
        <v>81</v>
      </c>
      <c r="AI111" s="54"/>
      <c r="AJ111" s="52" t="s">
        <v>81</v>
      </c>
      <c r="AO111" s="54"/>
      <c r="AP111" s="52" t="s">
        <v>81</v>
      </c>
      <c r="AU111" s="54"/>
      <c r="AV111" s="52" t="s">
        <v>81</v>
      </c>
      <c r="BA111" s="54"/>
      <c r="BB111" s="52" t="s">
        <v>81</v>
      </c>
      <c r="BG111" s="54"/>
      <c r="BH111" s="52" t="s">
        <v>81</v>
      </c>
      <c r="BM111" s="54"/>
      <c r="BN111" s="52" t="s">
        <v>81</v>
      </c>
      <c r="BS111" s="54"/>
    </row>
    <row r="112" spans="1:71" ht="15" customHeight="1" x14ac:dyDescent="0.25">
      <c r="A112" s="12" t="str">
        <f>IF(ISBLANK('DESTR_OPERE LAVORO'!B111),'DESTR_OPERE LAVORO'!B112,'DESTR_OPERE LAVORO'!B111)</f>
        <v/>
      </c>
      <c r="B112" s="12" t="str">
        <f>VLOOKUP(A112,'DESTR_OPERE LAVORO'!B:E,2,FALSE)</f>
        <v/>
      </c>
    </row>
    <row r="113" spans="1:71" ht="15" customHeight="1" x14ac:dyDescent="0.25">
      <c r="A113" s="12" t="str">
        <f>IF(ISBLANK('DESTR_OPERE LAVORO'!B112),'DESTR_OPERE LAVORO'!B113,'DESTR_OPERE LAVORO'!B112)</f>
        <v>1C.12.010.0050.i</v>
      </c>
      <c r="B113" s="12" t="str">
        <f>VLOOKUP(A113,'DESTR_OPERE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630 - s = 18,4</v>
      </c>
    </row>
    <row r="114" spans="1:71" ht="15" customHeight="1" x14ac:dyDescent="0.25">
      <c r="A114" s="12" t="str">
        <f>IF(ISBLANK('DESTR_OPERE LAVORO'!B113),'DESTR_OPERE LAVORO'!B114,'DESTR_OPERE LAVORO'!B113)</f>
        <v/>
      </c>
      <c r="B114" s="12" t="str">
        <f>VLOOKUP(A114,'DESTR_OPERE LAVORO'!B:E,2,FALSE)</f>
        <v/>
      </c>
      <c r="F114" s="51" t="s">
        <v>81</v>
      </c>
      <c r="G114" s="51"/>
      <c r="K114" s="9" t="s">
        <v>81</v>
      </c>
      <c r="L114" s="51" t="s">
        <v>81</v>
      </c>
      <c r="M114" s="51"/>
      <c r="Q114" s="54"/>
      <c r="R114" s="52" t="s">
        <v>81</v>
      </c>
      <c r="W114" s="54"/>
      <c r="X114" s="52" t="s">
        <v>81</v>
      </c>
      <c r="AC114" s="54"/>
      <c r="AD114" s="52" t="s">
        <v>81</v>
      </c>
      <c r="AI114" s="54"/>
      <c r="AJ114" s="52" t="s">
        <v>81</v>
      </c>
      <c r="AO114" s="54"/>
      <c r="AP114" s="52" t="s">
        <v>81</v>
      </c>
      <c r="AU114" s="54"/>
      <c r="AV114" s="52" t="s">
        <v>81</v>
      </c>
      <c r="BA114" s="54"/>
      <c r="BB114" s="52" t="s">
        <v>81</v>
      </c>
      <c r="BG114" s="54"/>
      <c r="BH114" s="52" t="s">
        <v>81</v>
      </c>
      <c r="BM114" s="54"/>
      <c r="BN114" s="52" t="s">
        <v>81</v>
      </c>
      <c r="BS114" s="54"/>
    </row>
    <row r="115" spans="1:71" ht="15" customHeight="1" x14ac:dyDescent="0.25">
      <c r="A115" s="12" t="str">
        <f>IF(ISBLANK('DESTR_OPERE LAVORO'!B114),'DESTR_OPERE LAVORO'!B115,'DESTR_OPERE LAVORO'!B114)</f>
        <v>1C.12.010.0050.j</v>
      </c>
      <c r="B115" s="12" t="str">
        <f>VLOOKUP(A115,'DESTR_OPERE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710 - s = 20,7</v>
      </c>
    </row>
    <row r="116" spans="1:71" ht="15" customHeight="1" x14ac:dyDescent="0.25">
      <c r="A116" s="12" t="str">
        <f>IF(ISBLANK('DESTR_OPERE LAVORO'!B115),'DESTR_OPERE LAVORO'!B116,'DESTR_OPERE LAVORO'!B115)</f>
        <v/>
      </c>
      <c r="B116" s="12" t="str">
        <f>VLOOKUP(A116,'DESTR_OPERE LAVORO'!B:E,2,FALSE)</f>
        <v/>
      </c>
    </row>
    <row r="117" spans="1:71" ht="15" customHeight="1" x14ac:dyDescent="0.25">
      <c r="A117" s="12" t="str">
        <f>IF(ISBLANK('DESTR_OPERE LAVORO'!B116),'DESTR_OPERE LAVORO'!B117,'DESTR_OPERE LAVORO'!B116)</f>
        <v>1C.12.010.0050.k</v>
      </c>
      <c r="B117" s="12" t="str">
        <f>VLOOKUP(A117,'DESTR_OPERE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800 - s = 23,3</v>
      </c>
      <c r="F117" s="51" t="s">
        <v>81</v>
      </c>
      <c r="G117" s="51"/>
      <c r="K117" s="9" t="s">
        <v>81</v>
      </c>
      <c r="L117" s="51" t="s">
        <v>81</v>
      </c>
      <c r="M117" s="51"/>
      <c r="Q117" s="54"/>
      <c r="R117" s="52" t="s">
        <v>81</v>
      </c>
      <c r="W117" s="54"/>
      <c r="X117" s="52" t="s">
        <v>81</v>
      </c>
      <c r="AC117" s="54"/>
      <c r="AD117" s="52" t="s">
        <v>81</v>
      </c>
      <c r="AI117" s="54"/>
      <c r="AJ117" s="52" t="s">
        <v>81</v>
      </c>
      <c r="AO117" s="54"/>
      <c r="AP117" s="52" t="s">
        <v>81</v>
      </c>
      <c r="AU117" s="54"/>
      <c r="AV117" s="52" t="s">
        <v>81</v>
      </c>
      <c r="BA117" s="54"/>
      <c r="BB117" s="52" t="s">
        <v>81</v>
      </c>
      <c r="BG117" s="54"/>
      <c r="BH117" s="52" t="s">
        <v>81</v>
      </c>
      <c r="BM117" s="54"/>
      <c r="BN117" s="52" t="s">
        <v>81</v>
      </c>
      <c r="BS117" s="54"/>
    </row>
    <row r="118" spans="1:71" ht="15" customHeight="1" x14ac:dyDescent="0.25">
      <c r="A118" s="12" t="str">
        <f>IF(ISBLANK('DESTR_OPERE LAVORO'!B117),'DESTR_OPERE LAVORO'!B118,'DESTR_OPERE LAVORO'!B117)</f>
        <v/>
      </c>
      <c r="B118" s="12" t="str">
        <f>VLOOKUP(A118,'DESTR_OPERE LAVORO'!B:E,2,FALSE)</f>
        <v/>
      </c>
    </row>
    <row r="119" spans="1:71" ht="15" customHeight="1" x14ac:dyDescent="0.25">
      <c r="A119" s="12" t="str">
        <f>IF(ISBLANK('DESTR_OPERE LAVORO'!B118),'DESTR_OPERE LAVORO'!B119,'DESTR_OPERE LAVORO'!B118)</f>
        <v>1C.12.020.0010.a</v>
      </c>
      <c r="B119" s="12" t="str">
        <f>VLOOKUP(A119,'DESTR_OPERE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32 - s = 3,0</v>
      </c>
    </row>
    <row r="120" spans="1:71" ht="15" customHeight="1" x14ac:dyDescent="0.25">
      <c r="A120" s="12" t="str">
        <f>IF(ISBLANK('DESTR_OPERE LAVORO'!B119),'DESTR_OPERE LAVORO'!B120,'DESTR_OPERE LAVORO'!B119)</f>
        <v/>
      </c>
      <c r="B120" s="12" t="str">
        <f>VLOOKUP(A120,'DESTR_OPERE LAVORO'!B:E,2,FALSE)</f>
        <v/>
      </c>
      <c r="F120" s="51" t="s">
        <v>81</v>
      </c>
      <c r="G120" s="51"/>
      <c r="K120" s="9" t="s">
        <v>81</v>
      </c>
      <c r="L120" s="51" t="s">
        <v>81</v>
      </c>
      <c r="M120" s="51"/>
      <c r="Q120" s="54"/>
      <c r="R120" s="52" t="s">
        <v>81</v>
      </c>
      <c r="W120" s="54"/>
      <c r="X120" s="52" t="s">
        <v>81</v>
      </c>
      <c r="AC120" s="54"/>
      <c r="AD120" s="52" t="s">
        <v>81</v>
      </c>
      <c r="AI120" s="54"/>
      <c r="AJ120" s="52" t="s">
        <v>81</v>
      </c>
      <c r="AO120" s="54"/>
      <c r="AP120" s="52" t="s">
        <v>81</v>
      </c>
      <c r="AU120" s="54"/>
      <c r="AV120" s="52" t="s">
        <v>81</v>
      </c>
      <c r="BA120" s="54"/>
      <c r="BB120" s="52" t="s">
        <v>81</v>
      </c>
      <c r="BG120" s="54"/>
      <c r="BH120" s="52" t="s">
        <v>81</v>
      </c>
      <c r="BM120" s="54"/>
      <c r="BN120" s="52" t="s">
        <v>81</v>
      </c>
      <c r="BS120" s="54"/>
    </row>
    <row r="121" spans="1:71" ht="15" customHeight="1" x14ac:dyDescent="0.25">
      <c r="A121" s="12" t="str">
        <f>IF(ISBLANK('DESTR_OPERE LAVORO'!B120),'DESTR_OPERE LAVORO'!B121,'DESTR_OPERE LAVORO'!B120)</f>
        <v>1C.12.020.0010.b</v>
      </c>
      <c r="B121" s="12" t="str">
        <f>VLOOKUP(A121,'DESTR_OPERE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40 - s = 3,0</v>
      </c>
    </row>
    <row r="122" spans="1:71" ht="15" customHeight="1" x14ac:dyDescent="0.25">
      <c r="A122" s="12" t="str">
        <f>IF(ISBLANK('DESTR_OPERE LAVORO'!B121),'DESTR_OPERE LAVORO'!B122,'DESTR_OPERE LAVORO'!B121)</f>
        <v/>
      </c>
      <c r="B122" s="12" t="str">
        <f>VLOOKUP(A122,'DESTR_OPERE LAVORO'!B:E,2,FALSE)</f>
        <v/>
      </c>
    </row>
    <row r="123" spans="1:71" ht="15" customHeight="1" x14ac:dyDescent="0.25">
      <c r="A123" s="12" t="str">
        <f>IF(ISBLANK('DESTR_OPERE LAVORO'!B122),'DESTR_OPERE LAVORO'!B123,'DESTR_OPERE LAVORO'!B122)</f>
        <v>1C.12.020.0010.c</v>
      </c>
      <c r="B123" s="12" t="str">
        <f>VLOOKUP(A123,'DESTR_OPERE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50 - s = 3,0</v>
      </c>
      <c r="F123" s="51" t="s">
        <v>81</v>
      </c>
      <c r="G123" s="51"/>
      <c r="K123" s="9" t="s">
        <v>81</v>
      </c>
      <c r="L123" s="51" t="s">
        <v>81</v>
      </c>
      <c r="M123" s="51"/>
      <c r="Q123" s="54"/>
      <c r="R123" s="52" t="s">
        <v>81</v>
      </c>
      <c r="W123" s="54"/>
      <c r="X123" s="52" t="s">
        <v>81</v>
      </c>
      <c r="AC123" s="54"/>
      <c r="AD123" s="52" t="s">
        <v>81</v>
      </c>
      <c r="AI123" s="54"/>
      <c r="AJ123" s="52" t="s">
        <v>81</v>
      </c>
      <c r="AO123" s="54"/>
      <c r="AP123" s="52" t="s">
        <v>81</v>
      </c>
      <c r="AU123" s="54"/>
      <c r="AV123" s="52" t="s">
        <v>81</v>
      </c>
      <c r="BA123" s="54"/>
      <c r="BB123" s="52" t="s">
        <v>81</v>
      </c>
      <c r="BG123" s="54"/>
      <c r="BH123" s="52" t="s">
        <v>81</v>
      </c>
      <c r="BM123" s="54"/>
      <c r="BN123" s="52" t="s">
        <v>81</v>
      </c>
      <c r="BS123" s="54"/>
    </row>
    <row r="124" spans="1:71" ht="15" customHeight="1" x14ac:dyDescent="0.25">
      <c r="A124" s="12" t="str">
        <f>IF(ISBLANK('DESTR_OPERE LAVORO'!B123),'DESTR_OPERE LAVORO'!B124,'DESTR_OPERE LAVORO'!B123)</f>
        <v/>
      </c>
      <c r="B124" s="12" t="str">
        <f>VLOOKUP(A124,'DESTR_OPERE LAVORO'!B:E,2,FALSE)</f>
        <v/>
      </c>
    </row>
    <row r="125" spans="1:71" ht="15" customHeight="1" x14ac:dyDescent="0.25">
      <c r="A125" s="12" t="str">
        <f>IF(ISBLANK('DESTR_OPERE LAVORO'!B124),'DESTR_OPERE LAVORO'!B125,'DESTR_OPERE LAVORO'!B124)</f>
        <v>1C.12.020.0010.d</v>
      </c>
      <c r="B125" s="12" t="str">
        <f>VLOOKUP(A125,'DESTR_OPERE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56 - s = 3,0</v>
      </c>
    </row>
    <row r="126" spans="1:71" ht="15" customHeight="1" x14ac:dyDescent="0.25">
      <c r="A126" s="12" t="str">
        <f>IF(ISBLANK('DESTR_OPERE LAVORO'!B125),'DESTR_OPERE LAVORO'!B126,'DESTR_OPERE LAVORO'!B125)</f>
        <v/>
      </c>
      <c r="B126" s="12" t="str">
        <f>VLOOKUP(A126,'DESTR_OPERE LAVORO'!B:E,2,FALSE)</f>
        <v/>
      </c>
      <c r="F126" s="51" t="s">
        <v>81</v>
      </c>
      <c r="G126" s="51"/>
      <c r="K126" s="9" t="s">
        <v>81</v>
      </c>
      <c r="L126" s="51" t="s">
        <v>81</v>
      </c>
      <c r="M126" s="51"/>
      <c r="Q126" s="54"/>
      <c r="R126" s="52" t="s">
        <v>81</v>
      </c>
      <c r="W126" s="54"/>
      <c r="X126" s="52" t="s">
        <v>81</v>
      </c>
      <c r="AC126" s="54"/>
      <c r="AD126" s="52" t="s">
        <v>81</v>
      </c>
      <c r="AI126" s="54"/>
      <c r="AJ126" s="52" t="s">
        <v>81</v>
      </c>
      <c r="AO126" s="54"/>
      <c r="AP126" s="52" t="s">
        <v>81</v>
      </c>
      <c r="AU126" s="54"/>
      <c r="AV126" s="52" t="s">
        <v>81</v>
      </c>
      <c r="BA126" s="54"/>
      <c r="BB126" s="52" t="s">
        <v>81</v>
      </c>
      <c r="BG126" s="54"/>
      <c r="BH126" s="52" t="s">
        <v>81</v>
      </c>
      <c r="BM126" s="54"/>
      <c r="BN126" s="52" t="s">
        <v>81</v>
      </c>
      <c r="BS126" s="54"/>
    </row>
    <row r="127" spans="1:71" ht="15" customHeight="1" x14ac:dyDescent="0.25">
      <c r="A127" s="12" t="str">
        <f>IF(ISBLANK('DESTR_OPERE LAVORO'!B126),'DESTR_OPERE LAVORO'!B127,'DESTR_OPERE LAVORO'!B126)</f>
        <v>1C.12.020.0010.e</v>
      </c>
      <c r="B127" s="12" t="str">
        <f>VLOOKUP(A127,'DESTR_OPERE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63 - s = 3,0</v>
      </c>
    </row>
    <row r="128" spans="1:71" ht="15" customHeight="1" x14ac:dyDescent="0.25">
      <c r="A128" s="12" t="str">
        <f>IF(ISBLANK('DESTR_OPERE LAVORO'!B127),'DESTR_OPERE LAVORO'!B128,'DESTR_OPERE LAVORO'!B127)</f>
        <v/>
      </c>
      <c r="B128" s="12" t="str">
        <f>VLOOKUP(A128,'DESTR_OPERE LAVORO'!B:E,2,FALSE)</f>
        <v/>
      </c>
    </row>
    <row r="129" spans="1:71" ht="15" customHeight="1" x14ac:dyDescent="0.25">
      <c r="A129" s="12" t="str">
        <f>IF(ISBLANK('DESTR_OPERE LAVORO'!B128),'DESTR_OPERE LAVORO'!B129,'DESTR_OPERE LAVORO'!B128)</f>
        <v>1C.12.020.0010.f</v>
      </c>
      <c r="B129" s="12" t="str">
        <f>VLOOKUP(A129,'DESTR_OPERE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75 - s = 3,0</v>
      </c>
      <c r="F129" s="51" t="s">
        <v>81</v>
      </c>
      <c r="G129" s="51"/>
      <c r="K129" s="9" t="s">
        <v>81</v>
      </c>
      <c r="L129" s="51" t="s">
        <v>81</v>
      </c>
      <c r="M129" s="51"/>
      <c r="Q129" s="54"/>
      <c r="R129" s="52" t="s">
        <v>81</v>
      </c>
      <c r="W129" s="54"/>
      <c r="X129" s="52" t="s">
        <v>81</v>
      </c>
      <c r="AC129" s="54"/>
      <c r="AD129" s="52" t="s">
        <v>81</v>
      </c>
      <c r="AI129" s="54"/>
      <c r="AJ129" s="52" t="s">
        <v>81</v>
      </c>
      <c r="AO129" s="54"/>
      <c r="AP129" s="52" t="s">
        <v>81</v>
      </c>
      <c r="AU129" s="54"/>
      <c r="AV129" s="52" t="s">
        <v>81</v>
      </c>
      <c r="BA129" s="54"/>
      <c r="BB129" s="52" t="s">
        <v>81</v>
      </c>
      <c r="BG129" s="54"/>
      <c r="BH129" s="52" t="s">
        <v>81</v>
      </c>
      <c r="BM129" s="54"/>
      <c r="BN129" s="52" t="s">
        <v>81</v>
      </c>
      <c r="BS129" s="54"/>
    </row>
    <row r="130" spans="1:71" ht="15" customHeight="1" x14ac:dyDescent="0.25">
      <c r="A130" s="12" t="str">
        <f>IF(ISBLANK('DESTR_OPERE LAVORO'!B129),'DESTR_OPERE LAVORO'!B130,'DESTR_OPERE LAVORO'!B129)</f>
        <v/>
      </c>
      <c r="B130" s="12" t="str">
        <f>VLOOKUP(A130,'DESTR_OPERE LAVORO'!B:E,2,FALSE)</f>
        <v/>
      </c>
    </row>
    <row r="131" spans="1:71" ht="15" customHeight="1" x14ac:dyDescent="0.25">
      <c r="A131" s="12" t="str">
        <f>IF(ISBLANK('DESTR_OPERE LAVORO'!B130),'DESTR_OPERE LAVORO'!B131,'DESTR_OPERE LAVORO'!B130)</f>
        <v>1C.12.020.0010.g</v>
      </c>
      <c r="B131" s="12" t="str">
        <f>VLOOKUP(A131,'DESTR_OPERE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90 - s = 3,5</v>
      </c>
    </row>
    <row r="132" spans="1:71" ht="15" customHeight="1" x14ac:dyDescent="0.25">
      <c r="A132" s="12" t="str">
        <f>IF(ISBLANK('DESTR_OPERE LAVORO'!B131),'DESTR_OPERE LAVORO'!B132,'DESTR_OPERE LAVORO'!B131)</f>
        <v/>
      </c>
      <c r="B132" s="12" t="str">
        <f>VLOOKUP(A132,'DESTR_OPERE LAVORO'!B:E,2,FALSE)</f>
        <v/>
      </c>
      <c r="F132" s="51" t="s">
        <v>81</v>
      </c>
      <c r="G132" s="51"/>
      <c r="K132" s="9" t="s">
        <v>81</v>
      </c>
      <c r="L132" s="51" t="s">
        <v>81</v>
      </c>
      <c r="M132" s="51"/>
      <c r="Q132" s="54"/>
      <c r="R132" s="52" t="s">
        <v>81</v>
      </c>
      <c r="W132" s="54"/>
      <c r="X132" s="52" t="s">
        <v>81</v>
      </c>
      <c r="AC132" s="54"/>
      <c r="AD132" s="52" t="s">
        <v>81</v>
      </c>
      <c r="AI132" s="54"/>
      <c r="AJ132" s="52" t="s">
        <v>81</v>
      </c>
      <c r="AO132" s="54"/>
      <c r="AP132" s="52" t="s">
        <v>81</v>
      </c>
      <c r="AU132" s="54"/>
      <c r="AV132" s="52" t="s">
        <v>81</v>
      </c>
      <c r="BA132" s="54"/>
      <c r="BB132" s="52" t="s">
        <v>81</v>
      </c>
      <c r="BG132" s="54"/>
      <c r="BH132" s="52" t="s">
        <v>81</v>
      </c>
      <c r="BM132" s="54"/>
      <c r="BN132" s="52" t="s">
        <v>81</v>
      </c>
      <c r="BS132" s="54"/>
    </row>
    <row r="133" spans="1:71" ht="15" customHeight="1" x14ac:dyDescent="0.25">
      <c r="A133" s="12" t="str">
        <f>IF(ISBLANK('DESTR_OPERE LAVORO'!B132),'DESTR_OPERE LAVORO'!B133,'DESTR_OPERE LAVORO'!B132)</f>
        <v>1C.12.020.0010.h</v>
      </c>
      <c r="B133" s="12" t="str">
        <f>VLOOKUP(A133,'DESTR_OPERE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110 - s = 4,3</v>
      </c>
    </row>
    <row r="134" spans="1:71" ht="15" customHeight="1" x14ac:dyDescent="0.25">
      <c r="A134" s="12" t="str">
        <f>IF(ISBLANK('DESTR_OPERE LAVORO'!B133),'DESTR_OPERE LAVORO'!B134,'DESTR_OPERE LAVORO'!B133)</f>
        <v/>
      </c>
      <c r="B134" s="12" t="str">
        <f>VLOOKUP(A134,'DESTR_OPERE LAVORO'!B:E,2,FALSE)</f>
        <v/>
      </c>
    </row>
    <row r="135" spans="1:71" ht="15" customHeight="1" x14ac:dyDescent="0.25">
      <c r="A135" s="12" t="str">
        <f>IF(ISBLANK('DESTR_OPERE LAVORO'!B134),'DESTR_OPERE LAVORO'!B135,'DESTR_OPERE LAVORO'!B134)</f>
        <v>1C.12.020.0010.i</v>
      </c>
      <c r="B135" s="12" t="str">
        <f>VLOOKUP(A135,'DESTR_OPERE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125 - s = 4,9</v>
      </c>
      <c r="F135" s="51" t="s">
        <v>81</v>
      </c>
      <c r="G135" s="51"/>
      <c r="K135" s="9" t="s">
        <v>81</v>
      </c>
      <c r="L135" s="51" t="s">
        <v>81</v>
      </c>
      <c r="M135" s="51"/>
      <c r="Q135" s="54"/>
      <c r="R135" s="52" t="s">
        <v>81</v>
      </c>
      <c r="W135" s="54"/>
      <c r="X135" s="52" t="s">
        <v>81</v>
      </c>
      <c r="AC135" s="54"/>
      <c r="AD135" s="52" t="s">
        <v>81</v>
      </c>
      <c r="AI135" s="54"/>
      <c r="AJ135" s="52" t="s">
        <v>81</v>
      </c>
      <c r="AO135" s="54"/>
      <c r="AP135" s="52" t="s">
        <v>81</v>
      </c>
      <c r="AU135" s="54"/>
      <c r="AV135" s="52" t="s">
        <v>81</v>
      </c>
      <c r="BA135" s="54"/>
      <c r="BB135" s="52" t="s">
        <v>81</v>
      </c>
      <c r="BG135" s="54"/>
      <c r="BH135" s="52" t="s">
        <v>81</v>
      </c>
      <c r="BM135" s="54"/>
      <c r="BN135" s="52" t="s">
        <v>81</v>
      </c>
      <c r="BS135" s="54"/>
    </row>
    <row r="136" spans="1:71" ht="15" customHeight="1" x14ac:dyDescent="0.25">
      <c r="A136" s="12" t="str">
        <f>IF(ISBLANK('DESTR_OPERE LAVORO'!B135),'DESTR_OPERE LAVORO'!B136,'DESTR_OPERE LAVORO'!B135)</f>
        <v/>
      </c>
      <c r="B136" s="12" t="str">
        <f>VLOOKUP(A136,'DESTR_OPERE LAVORO'!B:E,2,FALSE)</f>
        <v/>
      </c>
    </row>
    <row r="137" spans="1:71" ht="15" customHeight="1" x14ac:dyDescent="0.25">
      <c r="A137" s="12" t="str">
        <f>IF(ISBLANK('DESTR_OPERE LAVORO'!B136),'DESTR_OPERE LAVORO'!B137,'DESTR_OPERE LAVORO'!B136)</f>
        <v>1C.12.020.0010.j</v>
      </c>
      <c r="B137" s="12" t="str">
        <f>VLOOKUP(A137,'DESTR_OPERE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160 - s = 6,2</v>
      </c>
    </row>
    <row r="138" spans="1:71" ht="15" customHeight="1" x14ac:dyDescent="0.25">
      <c r="A138" s="12" t="str">
        <f>IF(ISBLANK('DESTR_OPERE LAVORO'!B137),'DESTR_OPERE LAVORO'!B138,'DESTR_OPERE LAVORO'!B137)</f>
        <v/>
      </c>
      <c r="B138" s="12" t="str">
        <f>VLOOKUP(A138,'DESTR_OPERE LAVORO'!B:E,2,FALSE)</f>
        <v/>
      </c>
      <c r="F138" s="51" t="s">
        <v>81</v>
      </c>
      <c r="G138" s="51"/>
      <c r="K138" s="9" t="s">
        <v>81</v>
      </c>
      <c r="L138" s="51" t="s">
        <v>81</v>
      </c>
      <c r="M138" s="51"/>
      <c r="Q138" s="54"/>
      <c r="R138" s="52" t="s">
        <v>81</v>
      </c>
      <c r="W138" s="54"/>
      <c r="X138" s="52" t="s">
        <v>81</v>
      </c>
      <c r="AC138" s="54"/>
      <c r="AD138" s="52" t="s">
        <v>81</v>
      </c>
      <c r="AI138" s="54"/>
      <c r="AJ138" s="52" t="s">
        <v>81</v>
      </c>
      <c r="AO138" s="54"/>
      <c r="AP138" s="52" t="s">
        <v>81</v>
      </c>
      <c r="AU138" s="54"/>
      <c r="AV138" s="52" t="s">
        <v>81</v>
      </c>
      <c r="BA138" s="54"/>
      <c r="BB138" s="52" t="s">
        <v>81</v>
      </c>
      <c r="BG138" s="54"/>
      <c r="BH138" s="52" t="s">
        <v>81</v>
      </c>
      <c r="BM138" s="54"/>
      <c r="BN138" s="52" t="s">
        <v>81</v>
      </c>
      <c r="BS138" s="54"/>
    </row>
    <row r="139" spans="1:71" ht="15" customHeight="1" x14ac:dyDescent="0.25">
      <c r="A139" s="12" t="str">
        <f>IF(ISBLANK('DESTR_OPERE LAVORO'!B138),'DESTR_OPERE LAVORO'!B139,'DESTR_OPERE LAVORO'!B138)</f>
        <v>1C.12.020.0010.k</v>
      </c>
      <c r="B139" s="12" t="str">
        <f>VLOOKUP(A139,'DESTR_OPERE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200 - s = 6,2</v>
      </c>
    </row>
    <row r="140" spans="1:71" ht="15" customHeight="1" x14ac:dyDescent="0.25">
      <c r="A140" s="12" t="str">
        <f>IF(ISBLANK('DESTR_OPERE LAVORO'!B139),'DESTR_OPERE LAVORO'!B140,'DESTR_OPERE LAVORO'!B139)</f>
        <v/>
      </c>
      <c r="B140" s="12" t="str">
        <f>VLOOKUP(A140,'DESTR_OPERE LAVORO'!B:E,2,FALSE)</f>
        <v/>
      </c>
    </row>
    <row r="141" spans="1:71" ht="15" customHeight="1" x14ac:dyDescent="0.25">
      <c r="A141" s="12" t="str">
        <f>IF(ISBLANK('DESTR_OPERE LAVORO'!B140),'DESTR_OPERE LAVORO'!B141,'DESTR_OPERE LAVORO'!B140)</f>
        <v>1C.12.020.0010.l</v>
      </c>
      <c r="B141" s="12" t="str">
        <f>VLOOKUP(A141,'DESTR_OPERE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250 - s = 7,8</v>
      </c>
      <c r="F141" s="51" t="s">
        <v>81</v>
      </c>
      <c r="G141" s="51"/>
      <c r="K141" s="9" t="s">
        <v>81</v>
      </c>
      <c r="L141" s="51" t="s">
        <v>81</v>
      </c>
      <c r="M141" s="51"/>
      <c r="Q141" s="54"/>
      <c r="R141" s="52" t="s">
        <v>81</v>
      </c>
      <c r="W141" s="54"/>
      <c r="X141" s="52" t="s">
        <v>81</v>
      </c>
      <c r="AC141" s="54"/>
      <c r="AD141" s="52" t="s">
        <v>81</v>
      </c>
      <c r="AI141" s="54"/>
      <c r="AJ141" s="52" t="s">
        <v>81</v>
      </c>
      <c r="AO141" s="54"/>
      <c r="AP141" s="52" t="s">
        <v>81</v>
      </c>
      <c r="AU141" s="54"/>
      <c r="AV141" s="52" t="s">
        <v>81</v>
      </c>
      <c r="BA141" s="54"/>
      <c r="BB141" s="52" t="s">
        <v>81</v>
      </c>
      <c r="BG141" s="54"/>
      <c r="BH141" s="52" t="s">
        <v>81</v>
      </c>
      <c r="BM141" s="54"/>
      <c r="BN141" s="52" t="s">
        <v>81</v>
      </c>
      <c r="BS141" s="54"/>
    </row>
    <row r="142" spans="1:71" ht="15" customHeight="1" x14ac:dyDescent="0.25">
      <c r="A142" s="12" t="str">
        <f>IF(ISBLANK('DESTR_OPERE LAVORO'!B141),'DESTR_OPERE LAVORO'!B142,'DESTR_OPERE LAVORO'!B141)</f>
        <v/>
      </c>
      <c r="B142" s="12" t="str">
        <f>VLOOKUP(A142,'DESTR_OPERE LAVORO'!B:E,2,FALSE)</f>
        <v/>
      </c>
    </row>
    <row r="143" spans="1:71" ht="15" customHeight="1" x14ac:dyDescent="0.25">
      <c r="A143" s="12" t="str">
        <f>IF(ISBLANK('DESTR_OPERE LAVORO'!B142),'DESTR_OPERE LAVORO'!B143,'DESTR_OPERE LAVORO'!B142)</f>
        <v>1C.12.020.0010.m</v>
      </c>
      <c r="B143" s="12" t="str">
        <f>VLOOKUP(A143,'DESTR_OPERE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315 - s = 9,8</v>
      </c>
    </row>
    <row r="144" spans="1:71" ht="15" customHeight="1" x14ac:dyDescent="0.25">
      <c r="A144" s="12" t="str">
        <f>IF(ISBLANK('DESTR_OPERE LAVORO'!B143),'DESTR_OPERE LAVORO'!B144,'DESTR_OPERE LAVORO'!B143)</f>
        <v/>
      </c>
      <c r="B144" s="12" t="str">
        <f>VLOOKUP(A144,'DESTR_OPERE LAVORO'!B:E,2,FALSE)</f>
        <v/>
      </c>
      <c r="F144" s="51" t="s">
        <v>81</v>
      </c>
      <c r="G144" s="51"/>
      <c r="K144" s="9" t="s">
        <v>81</v>
      </c>
      <c r="L144" s="51" t="s">
        <v>81</v>
      </c>
      <c r="M144" s="51"/>
      <c r="Q144" s="54"/>
      <c r="R144" s="52" t="s">
        <v>81</v>
      </c>
      <c r="W144" s="54"/>
      <c r="X144" s="52" t="s">
        <v>81</v>
      </c>
      <c r="AC144" s="54"/>
      <c r="AD144" s="52" t="s">
        <v>81</v>
      </c>
      <c r="AI144" s="54"/>
      <c r="AJ144" s="52" t="s">
        <v>81</v>
      </c>
      <c r="AO144" s="54"/>
      <c r="AP144" s="52" t="s">
        <v>81</v>
      </c>
      <c r="AU144" s="54"/>
      <c r="AV144" s="52" t="s">
        <v>81</v>
      </c>
      <c r="BA144" s="54"/>
      <c r="BB144" s="52" t="s">
        <v>81</v>
      </c>
      <c r="BG144" s="54"/>
      <c r="BH144" s="52" t="s">
        <v>81</v>
      </c>
      <c r="BM144" s="54"/>
      <c r="BN144" s="52" t="s">
        <v>81</v>
      </c>
      <c r="BS144" s="54"/>
    </row>
    <row r="145" spans="1:71" ht="15" customHeight="1" x14ac:dyDescent="0.25">
      <c r="A145" s="12" t="str">
        <f>IF(ISBLANK('DESTR_OPERE LAVORO'!B144),'DESTR_OPERE LAVORO'!B145,'DESTR_OPERE LAVORO'!B144)</f>
        <v>1C.12.020.0020.a</v>
      </c>
      <c r="B145" s="12" t="str">
        <f>VLOOKUP(A145,'DESTR_OPERE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32</v>
      </c>
    </row>
    <row r="146" spans="1:71" ht="15" customHeight="1" x14ac:dyDescent="0.25">
      <c r="A146" s="12" t="str">
        <f>IF(ISBLANK('DESTR_OPERE LAVORO'!B145),'DESTR_OPERE LAVORO'!B146,'DESTR_OPERE LAVORO'!B145)</f>
        <v/>
      </c>
      <c r="B146" s="12" t="str">
        <f>VLOOKUP(A146,'DESTR_OPERE LAVORO'!B:E,2,FALSE)</f>
        <v/>
      </c>
    </row>
    <row r="147" spans="1:71" ht="15" customHeight="1" x14ac:dyDescent="0.25">
      <c r="A147" s="12" t="str">
        <f>IF(ISBLANK('DESTR_OPERE LAVORO'!B146),'DESTR_OPERE LAVORO'!B147,'DESTR_OPERE LAVORO'!B146)</f>
        <v>1C.12.020.0020.b</v>
      </c>
      <c r="B147" s="12" t="str">
        <f>VLOOKUP(A147,'DESTR_OPERE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v>
      </c>
      <c r="F147" s="51" t="s">
        <v>81</v>
      </c>
      <c r="G147" s="51"/>
      <c r="K147" s="9" t="s">
        <v>81</v>
      </c>
      <c r="L147" s="51" t="s">
        <v>81</v>
      </c>
      <c r="M147" s="51"/>
      <c r="Q147" s="54"/>
      <c r="R147" s="52" t="s">
        <v>81</v>
      </c>
      <c r="W147" s="54"/>
      <c r="X147" s="52" t="s">
        <v>81</v>
      </c>
      <c r="AC147" s="54"/>
      <c r="AD147" s="52" t="s">
        <v>81</v>
      </c>
      <c r="AI147" s="54"/>
      <c r="AJ147" s="52" t="s">
        <v>81</v>
      </c>
      <c r="AO147" s="54"/>
      <c r="AP147" s="52" t="s">
        <v>81</v>
      </c>
      <c r="AU147" s="54"/>
      <c r="AV147" s="52" t="s">
        <v>81</v>
      </c>
      <c r="BA147" s="54"/>
      <c r="BB147" s="52" t="s">
        <v>81</v>
      </c>
      <c r="BG147" s="54"/>
      <c r="BH147" s="52" t="s">
        <v>81</v>
      </c>
      <c r="BM147" s="54"/>
      <c r="BN147" s="52" t="s">
        <v>81</v>
      </c>
      <c r="BS147" s="54"/>
    </row>
    <row r="148" spans="1:71" ht="15" customHeight="1" x14ac:dyDescent="0.25">
      <c r="A148" s="12" t="str">
        <f>IF(ISBLANK('DESTR_OPERE LAVORO'!B147),'DESTR_OPERE LAVORO'!B148,'DESTR_OPERE LAVORO'!B147)</f>
        <v/>
      </c>
      <c r="B148" s="12" t="str">
        <f>VLOOKUP(A148,'DESTR_OPERE LAVORO'!B:E,2,FALSE)</f>
        <v/>
      </c>
    </row>
    <row r="149" spans="1:71" ht="15" customHeight="1" x14ac:dyDescent="0.25">
      <c r="A149" s="12" t="str">
        <f>IF(ISBLANK('DESTR_OPERE LAVORO'!B148),'DESTR_OPERE LAVORO'!B149,'DESTR_OPERE LAVORO'!B148)</f>
        <v>1C.12.020.0020.c</v>
      </c>
      <c r="B149" s="12" t="str">
        <f>VLOOKUP(A149,'DESTR_OPERE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v>
      </c>
    </row>
    <row r="150" spans="1:71" ht="15" customHeight="1" x14ac:dyDescent="0.25">
      <c r="A150" s="12" t="str">
        <f>IF(ISBLANK('DESTR_OPERE LAVORO'!B149),'DESTR_OPERE LAVORO'!B150,'DESTR_OPERE LAVORO'!B149)</f>
        <v/>
      </c>
      <c r="B150" s="12" t="str">
        <f>VLOOKUP(A150,'DESTR_OPERE LAVORO'!B:E,2,FALSE)</f>
        <v/>
      </c>
      <c r="F150" s="51" t="s">
        <v>81</v>
      </c>
      <c r="G150" s="51"/>
      <c r="K150" s="9" t="s">
        <v>81</v>
      </c>
      <c r="L150" s="51" t="s">
        <v>81</v>
      </c>
      <c r="M150" s="51"/>
      <c r="Q150" s="54"/>
      <c r="R150" s="52" t="s">
        <v>81</v>
      </c>
      <c r="W150" s="54"/>
      <c r="X150" s="52" t="s">
        <v>81</v>
      </c>
      <c r="AC150" s="54"/>
      <c r="AD150" s="52" t="s">
        <v>81</v>
      </c>
      <c r="AI150" s="54"/>
      <c r="AJ150" s="52" t="s">
        <v>81</v>
      </c>
      <c r="AO150" s="54"/>
      <c r="AP150" s="52" t="s">
        <v>81</v>
      </c>
      <c r="AU150" s="54"/>
      <c r="AV150" s="52" t="s">
        <v>81</v>
      </c>
      <c r="BA150" s="54"/>
      <c r="BB150" s="52" t="s">
        <v>81</v>
      </c>
      <c r="BG150" s="54"/>
      <c r="BH150" s="52" t="s">
        <v>81</v>
      </c>
      <c r="BM150" s="54"/>
      <c r="BN150" s="52" t="s">
        <v>81</v>
      </c>
      <c r="BS150" s="54"/>
    </row>
    <row r="151" spans="1:71" ht="15" customHeight="1" x14ac:dyDescent="0.25">
      <c r="A151" s="12" t="str">
        <f>IF(ISBLANK('DESTR_OPERE LAVORO'!B150),'DESTR_OPERE LAVORO'!B151,'DESTR_OPERE LAVORO'!B150)</f>
        <v>1C.12.020.0020.d</v>
      </c>
      <c r="B151" s="12" t="str">
        <f>VLOOKUP(A151,'DESTR_OPERE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v>
      </c>
    </row>
    <row r="152" spans="1:71" ht="15" customHeight="1" x14ac:dyDescent="0.25">
      <c r="A152" s="12" t="str">
        <f>IF(ISBLANK('DESTR_OPERE LAVORO'!B151),'DESTR_OPERE LAVORO'!B152,'DESTR_OPERE LAVORO'!B151)</f>
        <v/>
      </c>
      <c r="B152" s="12" t="str">
        <f>VLOOKUP(A152,'DESTR_OPERE LAVORO'!B:E,2,FALSE)</f>
        <v/>
      </c>
    </row>
    <row r="153" spans="1:71" ht="15" customHeight="1" x14ac:dyDescent="0.25">
      <c r="A153" s="12" t="str">
        <f>IF(ISBLANK('DESTR_OPERE LAVORO'!B152),'DESTR_OPERE LAVORO'!B153,'DESTR_OPERE LAVORO'!B152)</f>
        <v>1C.12.020.0020.e</v>
      </c>
      <c r="B153" s="12" t="str">
        <f>VLOOKUP(A153,'DESTR_OPERE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v>
      </c>
      <c r="F153" s="51" t="s">
        <v>81</v>
      </c>
      <c r="G153" s="51"/>
      <c r="K153" s="9" t="s">
        <v>81</v>
      </c>
      <c r="L153" s="51" t="s">
        <v>81</v>
      </c>
      <c r="M153" s="51"/>
      <c r="Q153" s="54"/>
      <c r="R153" s="52" t="s">
        <v>81</v>
      </c>
      <c r="W153" s="54"/>
      <c r="X153" s="52" t="s">
        <v>81</v>
      </c>
      <c r="AC153" s="54"/>
      <c r="AD153" s="52" t="s">
        <v>81</v>
      </c>
      <c r="AI153" s="54"/>
      <c r="AJ153" s="52" t="s">
        <v>81</v>
      </c>
      <c r="AO153" s="54"/>
      <c r="AP153" s="52" t="s">
        <v>81</v>
      </c>
      <c r="AU153" s="54"/>
      <c r="AV153" s="52" t="s">
        <v>81</v>
      </c>
      <c r="BA153" s="54"/>
      <c r="BB153" s="52" t="s">
        <v>81</v>
      </c>
      <c r="BG153" s="54"/>
      <c r="BH153" s="52" t="s">
        <v>81</v>
      </c>
      <c r="BM153" s="54"/>
      <c r="BN153" s="52" t="s">
        <v>81</v>
      </c>
      <c r="BS153" s="54"/>
    </row>
    <row r="154" spans="1:71" ht="15" customHeight="1" x14ac:dyDescent="0.25">
      <c r="A154" s="12" t="str">
        <f>IF(ISBLANK('DESTR_OPERE LAVORO'!B153),'DESTR_OPERE LAVORO'!B154,'DESTR_OPERE LAVORO'!B153)</f>
        <v/>
      </c>
      <c r="B154" s="12" t="str">
        <f>VLOOKUP(A154,'DESTR_OPERE LAVORO'!B:E,2,FALSE)</f>
        <v/>
      </c>
    </row>
    <row r="155" spans="1:71" ht="15" customHeight="1" x14ac:dyDescent="0.25">
      <c r="A155" s="12" t="str">
        <f>IF(ISBLANK('DESTR_OPERE LAVORO'!B154),'DESTR_OPERE LAVORO'!B155,'DESTR_OPERE LAVORO'!B154)</f>
        <v>1C.12.020.0020.f</v>
      </c>
      <c r="B155" s="12" t="str">
        <f>VLOOKUP(A155,'DESTR_OPERE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75</v>
      </c>
    </row>
    <row r="156" spans="1:71" ht="15" customHeight="1" x14ac:dyDescent="0.25">
      <c r="A156" s="12" t="str">
        <f>IF(ISBLANK('DESTR_OPERE LAVORO'!B155),'DESTR_OPERE LAVORO'!B156,'DESTR_OPERE LAVORO'!B155)</f>
        <v/>
      </c>
      <c r="B156" s="12" t="str">
        <f>VLOOKUP(A156,'DESTR_OPERE LAVORO'!B:E,2,FALSE)</f>
        <v/>
      </c>
      <c r="F156" s="51" t="s">
        <v>81</v>
      </c>
      <c r="G156" s="51"/>
      <c r="K156" s="9" t="s">
        <v>81</v>
      </c>
      <c r="L156" s="51" t="s">
        <v>81</v>
      </c>
      <c r="M156" s="51"/>
      <c r="Q156" s="54"/>
      <c r="R156" s="52" t="s">
        <v>81</v>
      </c>
      <c r="W156" s="54"/>
      <c r="X156" s="52" t="s">
        <v>81</v>
      </c>
      <c r="AC156" s="54"/>
      <c r="AD156" s="52" t="s">
        <v>81</v>
      </c>
      <c r="AI156" s="54"/>
      <c r="AJ156" s="52" t="s">
        <v>81</v>
      </c>
      <c r="AO156" s="54"/>
      <c r="AP156" s="52" t="s">
        <v>81</v>
      </c>
      <c r="AU156" s="54"/>
      <c r="AV156" s="52" t="s">
        <v>81</v>
      </c>
      <c r="BA156" s="54"/>
      <c r="BB156" s="52" t="s">
        <v>81</v>
      </c>
      <c r="BG156" s="54"/>
      <c r="BH156" s="52" t="s">
        <v>81</v>
      </c>
      <c r="BM156" s="54"/>
      <c r="BN156" s="52" t="s">
        <v>81</v>
      </c>
      <c r="BS156" s="54"/>
    </row>
    <row r="157" spans="1:71" ht="15" customHeight="1" x14ac:dyDescent="0.25">
      <c r="A157" s="12" t="str">
        <f>IF(ISBLANK('DESTR_OPERE LAVORO'!B156),'DESTR_OPERE LAVORO'!B157,'DESTR_OPERE LAVORO'!B156)</f>
        <v>1C.12.020.0020.g</v>
      </c>
      <c r="B157" s="12" t="str">
        <f>VLOOKUP(A157,'DESTR_OPERE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90</v>
      </c>
    </row>
    <row r="158" spans="1:71" ht="15" customHeight="1" x14ac:dyDescent="0.25">
      <c r="A158" s="12" t="str">
        <f>IF(ISBLANK('DESTR_OPERE LAVORO'!B157),'DESTR_OPERE LAVORO'!B158,'DESTR_OPERE LAVORO'!B157)</f>
        <v/>
      </c>
      <c r="B158" s="12" t="str">
        <f>VLOOKUP(A158,'DESTR_OPERE LAVORO'!B:E,2,FALSE)</f>
        <v/>
      </c>
    </row>
    <row r="159" spans="1:71" ht="15" customHeight="1" x14ac:dyDescent="0.25">
      <c r="A159" s="12" t="str">
        <f>IF(ISBLANK('DESTR_OPERE LAVORO'!B158),'DESTR_OPERE LAVORO'!B159,'DESTR_OPERE LAVORO'!B158)</f>
        <v>1C.12.020.0020.h</v>
      </c>
      <c r="B159" s="12" t="str">
        <f>VLOOKUP(A159,'DESTR_OPERE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F159" s="51" t="s">
        <v>81</v>
      </c>
      <c r="G159" s="51"/>
      <c r="K159" s="9" t="s">
        <v>81</v>
      </c>
      <c r="L159" s="51" t="s">
        <v>81</v>
      </c>
      <c r="M159" s="51"/>
      <c r="Q159" s="54"/>
      <c r="R159" s="52" t="s">
        <v>81</v>
      </c>
      <c r="W159" s="54"/>
      <c r="X159" s="52" t="s">
        <v>81</v>
      </c>
      <c r="AC159" s="54"/>
      <c r="AD159" s="52" t="s">
        <v>81</v>
      </c>
      <c r="AI159" s="54"/>
      <c r="AJ159" s="52" t="s">
        <v>81</v>
      </c>
      <c r="AO159" s="54"/>
      <c r="AP159" s="52" t="s">
        <v>81</v>
      </c>
      <c r="AU159" s="54"/>
      <c r="AV159" s="52" t="s">
        <v>81</v>
      </c>
      <c r="BA159" s="54"/>
      <c r="BB159" s="52" t="s">
        <v>81</v>
      </c>
      <c r="BG159" s="54"/>
      <c r="BH159" s="52" t="s">
        <v>81</v>
      </c>
      <c r="BM159" s="54"/>
      <c r="BN159" s="52" t="s">
        <v>81</v>
      </c>
      <c r="BS159" s="54"/>
    </row>
    <row r="160" spans="1:71" ht="15" customHeight="1" x14ac:dyDescent="0.25">
      <c r="A160" s="12" t="str">
        <f>IF(ISBLANK('DESTR_OPERE LAVORO'!B159),'DESTR_OPERE LAVORO'!B160,'DESTR_OPERE LAVORO'!B159)</f>
        <v/>
      </c>
      <c r="B160" s="12" t="str">
        <f>VLOOKUP(A160,'DESTR_OPERE LAVORO'!B:E,2,FALSE)</f>
        <v/>
      </c>
    </row>
    <row r="161" spans="1:71" ht="15" customHeight="1" x14ac:dyDescent="0.25">
      <c r="A161" s="12" t="str">
        <f>IF(ISBLANK('DESTR_OPERE LAVORO'!B160),'DESTR_OPERE LAVORO'!B161,'DESTR_OPERE LAVORO'!B160)</f>
        <v>1C.12.020.0020.i</v>
      </c>
      <c r="B161" s="12" t="str">
        <f>VLOOKUP(A161,'DESTR_OPERE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row>
    <row r="162" spans="1:71" ht="15" customHeight="1" x14ac:dyDescent="0.25">
      <c r="A162" s="12" t="str">
        <f>IF(ISBLANK('DESTR_OPERE LAVORO'!B161),'DESTR_OPERE LAVORO'!B162,'DESTR_OPERE LAVORO'!B161)</f>
        <v/>
      </c>
      <c r="B162" s="12" t="str">
        <f>VLOOKUP(A162,'DESTR_OPERE LAVORO'!B:E,2,FALSE)</f>
        <v/>
      </c>
      <c r="F162" s="51" t="s">
        <v>81</v>
      </c>
      <c r="G162" s="51"/>
      <c r="K162" s="9" t="s">
        <v>81</v>
      </c>
      <c r="L162" s="51" t="s">
        <v>81</v>
      </c>
      <c r="M162" s="51"/>
      <c r="Q162" s="54"/>
      <c r="R162" s="52" t="s">
        <v>81</v>
      </c>
      <c r="W162" s="54"/>
      <c r="X162" s="52" t="s">
        <v>81</v>
      </c>
      <c r="AC162" s="54"/>
      <c r="AD162" s="52" t="s">
        <v>81</v>
      </c>
      <c r="AI162" s="54"/>
      <c r="AJ162" s="52" t="s">
        <v>81</v>
      </c>
      <c r="AO162" s="54"/>
      <c r="AP162" s="52" t="s">
        <v>81</v>
      </c>
      <c r="AU162" s="54"/>
      <c r="AV162" s="52" t="s">
        <v>81</v>
      </c>
      <c r="BA162" s="54"/>
      <c r="BB162" s="52" t="s">
        <v>81</v>
      </c>
      <c r="BG162" s="54"/>
      <c r="BH162" s="52" t="s">
        <v>81</v>
      </c>
      <c r="BM162" s="54"/>
      <c r="BN162" s="52" t="s">
        <v>81</v>
      </c>
      <c r="BS162" s="54"/>
    </row>
    <row r="163" spans="1:71" ht="15" customHeight="1" x14ac:dyDescent="0.25">
      <c r="A163" s="12" t="str">
        <f>IF(ISBLANK('DESTR_OPERE LAVORO'!B162),'DESTR_OPERE LAVORO'!B163,'DESTR_OPERE LAVORO'!B162)</f>
        <v>1C.12.020.0020.j</v>
      </c>
      <c r="B163" s="12" t="str">
        <f>VLOOKUP(A163,'DESTR_OPERE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row>
    <row r="164" spans="1:71" ht="15" customHeight="1" x14ac:dyDescent="0.25">
      <c r="A164" s="12" t="str">
        <f>IF(ISBLANK('DESTR_OPERE LAVORO'!B163),'DESTR_OPERE LAVORO'!B164,'DESTR_OPERE LAVORO'!B163)</f>
        <v/>
      </c>
      <c r="B164" s="12" t="str">
        <f>VLOOKUP(A164,'DESTR_OPERE LAVORO'!B:E,2,FALSE)</f>
        <v/>
      </c>
    </row>
    <row r="165" spans="1:71" ht="15" customHeight="1" x14ac:dyDescent="0.25">
      <c r="A165" s="12" t="str">
        <f>IF(ISBLANK('DESTR_OPERE LAVORO'!B164),'DESTR_OPERE LAVORO'!B165,'DESTR_OPERE LAVORO'!B164)</f>
        <v>1C.12.020.0020.k</v>
      </c>
      <c r="B165" s="12" t="str">
        <f>VLOOKUP(A165,'DESTR_OPERE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F165" s="51" t="s">
        <v>81</v>
      </c>
      <c r="G165" s="51"/>
      <c r="K165" s="9" t="s">
        <v>81</v>
      </c>
      <c r="L165" s="51" t="s">
        <v>81</v>
      </c>
      <c r="M165" s="51"/>
      <c r="Q165" s="54"/>
      <c r="R165" s="52" t="s">
        <v>81</v>
      </c>
      <c r="W165" s="54"/>
      <c r="X165" s="52" t="s">
        <v>81</v>
      </c>
      <c r="AC165" s="54"/>
      <c r="AD165" s="52" t="s">
        <v>81</v>
      </c>
      <c r="AI165" s="54"/>
      <c r="AJ165" s="52" t="s">
        <v>81</v>
      </c>
      <c r="AO165" s="54"/>
      <c r="AP165" s="52" t="s">
        <v>81</v>
      </c>
      <c r="AU165" s="54"/>
      <c r="AV165" s="52" t="s">
        <v>81</v>
      </c>
      <c r="BA165" s="54"/>
      <c r="BB165" s="52" t="s">
        <v>81</v>
      </c>
      <c r="BG165" s="54"/>
      <c r="BH165" s="52" t="s">
        <v>81</v>
      </c>
      <c r="BM165" s="54"/>
      <c r="BN165" s="52" t="s">
        <v>81</v>
      </c>
      <c r="BS165" s="54"/>
    </row>
    <row r="166" spans="1:71" ht="15" customHeight="1" x14ac:dyDescent="0.25">
      <c r="A166" s="12" t="str">
        <f>IF(ISBLANK('DESTR_OPERE LAVORO'!B165),'DESTR_OPERE LAVORO'!B166,'DESTR_OPERE LAVORO'!B165)</f>
        <v/>
      </c>
      <c r="B166" s="12" t="str">
        <f>VLOOKUP(A166,'DESTR_OPERE LAVORO'!B:E,2,FALSE)</f>
        <v/>
      </c>
    </row>
    <row r="167" spans="1:71" ht="15" customHeight="1" x14ac:dyDescent="0.25">
      <c r="A167" s="12" t="str">
        <f>IF(ISBLANK('DESTR_OPERE LAVORO'!B166),'DESTR_OPERE LAVORO'!B167,'DESTR_OPERE LAVORO'!B166)</f>
        <v>1C.12.020.0020.l</v>
      </c>
      <c r="B167" s="12" t="str">
        <f>VLOOKUP(A167,'DESTR_OPERE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row>
    <row r="168" spans="1:71" ht="15" customHeight="1" x14ac:dyDescent="0.25">
      <c r="A168" s="12" t="str">
        <f>IF(ISBLANK('DESTR_OPERE LAVORO'!B167),'DESTR_OPERE LAVORO'!B168,'DESTR_OPERE LAVORO'!B167)</f>
        <v/>
      </c>
      <c r="B168" s="12" t="str">
        <f>VLOOKUP(A168,'DESTR_OPERE LAVORO'!B:E,2,FALSE)</f>
        <v/>
      </c>
      <c r="F168" s="51" t="s">
        <v>81</v>
      </c>
      <c r="G168" s="51"/>
      <c r="K168" s="9" t="s">
        <v>81</v>
      </c>
      <c r="L168" s="51" t="s">
        <v>81</v>
      </c>
      <c r="M168" s="51"/>
      <c r="Q168" s="54"/>
      <c r="R168" s="52" t="s">
        <v>81</v>
      </c>
      <c r="W168" s="54"/>
      <c r="X168" s="52" t="s">
        <v>81</v>
      </c>
      <c r="AC168" s="54"/>
      <c r="AD168" s="52" t="s">
        <v>81</v>
      </c>
      <c r="AI168" s="54"/>
      <c r="AJ168" s="52" t="s">
        <v>81</v>
      </c>
      <c r="AO168" s="54"/>
      <c r="AP168" s="52" t="s">
        <v>81</v>
      </c>
      <c r="AU168" s="54"/>
      <c r="AV168" s="52" t="s">
        <v>81</v>
      </c>
      <c r="BA168" s="54"/>
      <c r="BB168" s="52" t="s">
        <v>81</v>
      </c>
      <c r="BG168" s="54"/>
      <c r="BH168" s="52" t="s">
        <v>81</v>
      </c>
      <c r="BM168" s="54"/>
      <c r="BN168" s="52" t="s">
        <v>81</v>
      </c>
      <c r="BS168" s="54"/>
    </row>
    <row r="169" spans="1:71" ht="15" customHeight="1" x14ac:dyDescent="0.25">
      <c r="A169" s="12" t="str">
        <f>IF(ISBLANK('DESTR_OPERE LAVORO'!B168),'DESTR_OPERE LAVORO'!B169,'DESTR_OPERE LAVORO'!B168)</f>
        <v>1C.12.020.0020.m</v>
      </c>
      <c r="B169" s="12" t="str">
        <f>VLOOKUP(A169,'DESTR_OPERE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row>
    <row r="170" spans="1:71" ht="15" customHeight="1" x14ac:dyDescent="0.25">
      <c r="A170" s="12" t="str">
        <f>IF(ISBLANK('DESTR_OPERE LAVORO'!B169),'DESTR_OPERE LAVORO'!B170,'DESTR_OPERE LAVORO'!B169)</f>
        <v/>
      </c>
      <c r="B170" s="12" t="str">
        <f>VLOOKUP(A170,'DESTR_OPERE LAVORO'!B:E,2,FALSE)</f>
        <v/>
      </c>
    </row>
    <row r="171" spans="1:71" ht="15" customHeight="1" x14ac:dyDescent="0.25">
      <c r="A171" s="12" t="str">
        <f>IF(ISBLANK('DESTR_OPERE LAVORO'!B170),'DESTR_OPERE LAVORO'!B171,'DESTR_OPERE LAVORO'!B170)</f>
        <v>1C.12.020.0210.a</v>
      </c>
      <c r="B171" s="12" t="str">
        <f>VLOOKUP(A171,'DESTR_OPERE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110 mm</v>
      </c>
      <c r="F171" s="51" t="s">
        <v>81</v>
      </c>
      <c r="G171" s="51"/>
      <c r="K171" s="9" t="s">
        <v>81</v>
      </c>
      <c r="L171" s="51" t="s">
        <v>81</v>
      </c>
      <c r="M171" s="51"/>
      <c r="Q171" s="54"/>
      <c r="R171" s="52" t="s">
        <v>81</v>
      </c>
      <c r="W171" s="54"/>
      <c r="X171" s="52" t="s">
        <v>81</v>
      </c>
      <c r="AC171" s="54"/>
      <c r="AD171" s="52" t="s">
        <v>81</v>
      </c>
      <c r="AI171" s="54"/>
      <c r="AJ171" s="52" t="s">
        <v>81</v>
      </c>
      <c r="AO171" s="54"/>
      <c r="AP171" s="52" t="s">
        <v>81</v>
      </c>
      <c r="AU171" s="54"/>
      <c r="AV171" s="52" t="s">
        <v>81</v>
      </c>
      <c r="BA171" s="54"/>
      <c r="BB171" s="52" t="s">
        <v>81</v>
      </c>
      <c r="BG171" s="54"/>
      <c r="BH171" s="52" t="s">
        <v>81</v>
      </c>
      <c r="BM171" s="54"/>
      <c r="BN171" s="52" t="s">
        <v>81</v>
      </c>
      <c r="BS171" s="54"/>
    </row>
    <row r="172" spans="1:71" ht="15" customHeight="1" x14ac:dyDescent="0.25">
      <c r="A172" s="12" t="str">
        <f>IF(ISBLANK('DESTR_OPERE LAVORO'!B171),'DESTR_OPERE LAVORO'!B172,'DESTR_OPERE LAVORO'!B171)</f>
        <v/>
      </c>
      <c r="B172" s="12" t="str">
        <f>VLOOKUP(A172,'DESTR_OPERE LAVORO'!B:E,2,FALSE)</f>
        <v/>
      </c>
    </row>
    <row r="173" spans="1:71" ht="15" customHeight="1" x14ac:dyDescent="0.25">
      <c r="A173" s="12" t="str">
        <f>IF(ISBLANK('DESTR_OPERE LAVORO'!B172),'DESTR_OPERE LAVORO'!B173,'DESTR_OPERE LAVORO'!B172)</f>
        <v>1C.12.020.0210.b</v>
      </c>
      <c r="B173" s="12" t="str">
        <f>VLOOKUP(A173,'DESTR_OPERE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125 mm</v>
      </c>
    </row>
    <row r="174" spans="1:71" ht="15" customHeight="1" x14ac:dyDescent="0.25">
      <c r="A174" s="12" t="str">
        <f>IF(ISBLANK('DESTR_OPERE LAVORO'!B173),'DESTR_OPERE LAVORO'!B174,'DESTR_OPERE LAVORO'!B173)</f>
        <v/>
      </c>
      <c r="B174" s="12" t="str">
        <f>VLOOKUP(A174,'DESTR_OPERE LAVORO'!B:E,2,FALSE)</f>
        <v/>
      </c>
      <c r="F174" s="51" t="s">
        <v>81</v>
      </c>
      <c r="G174" s="51"/>
      <c r="K174" s="9" t="s">
        <v>81</v>
      </c>
      <c r="L174" s="51" t="s">
        <v>81</v>
      </c>
      <c r="M174" s="51"/>
      <c r="Q174" s="54"/>
      <c r="R174" s="52" t="s">
        <v>81</v>
      </c>
      <c r="W174" s="54"/>
      <c r="X174" s="52" t="s">
        <v>81</v>
      </c>
      <c r="AC174" s="54"/>
      <c r="AD174" s="52" t="s">
        <v>81</v>
      </c>
      <c r="AI174" s="54"/>
      <c r="AJ174" s="52" t="s">
        <v>81</v>
      </c>
      <c r="AO174" s="54"/>
      <c r="AP174" s="52" t="s">
        <v>81</v>
      </c>
      <c r="AU174" s="54"/>
      <c r="AV174" s="52" t="s">
        <v>81</v>
      </c>
      <c r="BA174" s="54"/>
      <c r="BB174" s="52" t="s">
        <v>81</v>
      </c>
      <c r="BG174" s="54"/>
      <c r="BH174" s="52" t="s">
        <v>81</v>
      </c>
      <c r="BM174" s="54"/>
      <c r="BN174" s="52" t="s">
        <v>81</v>
      </c>
      <c r="BS174" s="54"/>
    </row>
    <row r="175" spans="1:71" ht="15" customHeight="1" x14ac:dyDescent="0.25">
      <c r="A175" s="12" t="str">
        <f>IF(ISBLANK('DESTR_OPERE LAVORO'!B174),'DESTR_OPERE LAVORO'!B175,'DESTR_OPERE LAVORO'!B174)</f>
        <v>1C.12.020.0210.c</v>
      </c>
      <c r="B175" s="12" t="str">
        <f>VLOOKUP(A175,'DESTR_OPERE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160 mm</v>
      </c>
    </row>
    <row r="176" spans="1:71" ht="15" customHeight="1" x14ac:dyDescent="0.25">
      <c r="A176" s="12" t="str">
        <f>IF(ISBLANK('DESTR_OPERE LAVORO'!B175),'DESTR_OPERE LAVORO'!B176,'DESTR_OPERE LAVORO'!B175)</f>
        <v/>
      </c>
      <c r="B176" s="12" t="str">
        <f>VLOOKUP(A176,'DESTR_OPERE LAVORO'!B:E,2,FALSE)</f>
        <v/>
      </c>
    </row>
    <row r="177" spans="1:71" ht="15" customHeight="1" x14ac:dyDescent="0.25">
      <c r="A177" s="12" t="str">
        <f>IF(ISBLANK('DESTR_OPERE LAVORO'!B176),'DESTR_OPERE LAVORO'!B177,'DESTR_OPERE LAVORO'!B176)</f>
        <v>1C.12.020.0210.d</v>
      </c>
      <c r="B177" s="12" t="str">
        <f>VLOOKUP(A177,'DESTR_OPERE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200 mm</v>
      </c>
      <c r="F177" s="51" t="s">
        <v>81</v>
      </c>
      <c r="G177" s="51"/>
      <c r="K177" s="9" t="s">
        <v>81</v>
      </c>
      <c r="L177" s="51" t="s">
        <v>81</v>
      </c>
      <c r="M177" s="51"/>
      <c r="Q177" s="54"/>
      <c r="R177" s="52" t="s">
        <v>81</v>
      </c>
      <c r="W177" s="54"/>
      <c r="X177" s="52" t="s">
        <v>81</v>
      </c>
      <c r="AC177" s="54"/>
      <c r="AD177" s="52" t="s">
        <v>81</v>
      </c>
      <c r="AI177" s="54"/>
      <c r="AJ177" s="52" t="s">
        <v>81</v>
      </c>
      <c r="AO177" s="54"/>
      <c r="AP177" s="52" t="s">
        <v>81</v>
      </c>
      <c r="AU177" s="54"/>
      <c r="AV177" s="52" t="s">
        <v>81</v>
      </c>
      <c r="BA177" s="54"/>
      <c r="BB177" s="52" t="s">
        <v>81</v>
      </c>
      <c r="BG177" s="54"/>
      <c r="BH177" s="52" t="s">
        <v>81</v>
      </c>
      <c r="BM177" s="54"/>
      <c r="BN177" s="52" t="s">
        <v>81</v>
      </c>
      <c r="BS177" s="54"/>
    </row>
    <row r="178" spans="1:71" ht="15" customHeight="1" x14ac:dyDescent="0.25">
      <c r="A178" s="12" t="str">
        <f>IF(ISBLANK('DESTR_OPERE LAVORO'!B177),'DESTR_OPERE LAVORO'!B178,'DESTR_OPERE LAVORO'!B177)</f>
        <v/>
      </c>
      <c r="B178" s="12" t="str">
        <f>VLOOKUP(A178,'DESTR_OPERE LAVORO'!B:E,2,FALSE)</f>
        <v/>
      </c>
    </row>
    <row r="179" spans="1:71" ht="15" customHeight="1" x14ac:dyDescent="0.25">
      <c r="A179" s="12" t="str">
        <f>IF(ISBLANK('DESTR_OPERE LAVORO'!B178),'DESTR_OPERE LAVORO'!B179,'DESTR_OPERE LAVORO'!B178)</f>
        <v>1C.12.020.0210.e</v>
      </c>
      <c r="B179" s="12" t="str">
        <f>VLOOKUP(A179,'DESTR_OPERE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250 mm</v>
      </c>
    </row>
    <row r="180" spans="1:71" ht="15" customHeight="1" x14ac:dyDescent="0.25">
      <c r="A180" s="12" t="str">
        <f>IF(ISBLANK('DESTR_OPERE LAVORO'!B179),'DESTR_OPERE LAVORO'!B180,'DESTR_OPERE LAVORO'!B179)</f>
        <v/>
      </c>
      <c r="B180" s="12" t="str">
        <f>VLOOKUP(A180,'DESTR_OPERE LAVORO'!B:E,2,FALSE)</f>
        <v/>
      </c>
      <c r="F180" s="51" t="s">
        <v>81</v>
      </c>
      <c r="G180" s="51"/>
      <c r="K180" s="9" t="s">
        <v>81</v>
      </c>
      <c r="L180" s="51" t="s">
        <v>81</v>
      </c>
      <c r="M180" s="51"/>
      <c r="Q180" s="54"/>
      <c r="R180" s="52" t="s">
        <v>81</v>
      </c>
      <c r="W180" s="54"/>
      <c r="X180" s="52" t="s">
        <v>81</v>
      </c>
      <c r="AC180" s="54"/>
      <c r="AD180" s="52" t="s">
        <v>81</v>
      </c>
      <c r="AI180" s="54"/>
      <c r="AJ180" s="52" t="s">
        <v>81</v>
      </c>
      <c r="AO180" s="54"/>
      <c r="AP180" s="52" t="s">
        <v>81</v>
      </c>
      <c r="AU180" s="54"/>
      <c r="AV180" s="52" t="s">
        <v>81</v>
      </c>
      <c r="BA180" s="54"/>
      <c r="BB180" s="52" t="s">
        <v>81</v>
      </c>
      <c r="BG180" s="54"/>
      <c r="BH180" s="52" t="s">
        <v>81</v>
      </c>
      <c r="BM180" s="54"/>
      <c r="BN180" s="52" t="s">
        <v>81</v>
      </c>
      <c r="BS180" s="54"/>
    </row>
    <row r="181" spans="1:71" ht="15" customHeight="1" x14ac:dyDescent="0.25">
      <c r="A181" s="12" t="str">
        <f>IF(ISBLANK('DESTR_OPERE LAVORO'!B180),'DESTR_OPERE LAVORO'!B181,'DESTR_OPERE LAVORO'!B180)</f>
        <v>1C.12.020.0210.f</v>
      </c>
      <c r="B181" s="12" t="str">
        <f>VLOOKUP(A181,'DESTR_OPERE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315 mm</v>
      </c>
    </row>
    <row r="182" spans="1:71" ht="15" customHeight="1" x14ac:dyDescent="0.25">
      <c r="A182" s="12" t="str">
        <f>IF(ISBLANK('DESTR_OPERE LAVORO'!B181),'DESTR_OPERE LAVORO'!B182,'DESTR_OPERE LAVORO'!B181)</f>
        <v/>
      </c>
      <c r="B182" s="12" t="str">
        <f>VLOOKUP(A182,'DESTR_OPERE LAVORO'!B:E,2,FALSE)</f>
        <v/>
      </c>
    </row>
    <row r="183" spans="1:71" ht="15" customHeight="1" x14ac:dyDescent="0.25">
      <c r="A183" s="12" t="str">
        <f>IF(ISBLANK('DESTR_OPERE LAVORO'!B182),'DESTR_OPERE LAVORO'!B183,'DESTR_OPERE LAVORO'!B182)</f>
        <v>1C.12.020.0210.g</v>
      </c>
      <c r="B183" s="12" t="str">
        <f>VLOOKUP(A183,'DESTR_OPERE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355 mm</v>
      </c>
      <c r="F183" s="51" t="s">
        <v>81</v>
      </c>
      <c r="G183" s="51"/>
      <c r="K183" s="9" t="s">
        <v>81</v>
      </c>
      <c r="L183" s="51" t="s">
        <v>81</v>
      </c>
      <c r="M183" s="51"/>
      <c r="Q183" s="54"/>
      <c r="R183" s="52" t="s">
        <v>81</v>
      </c>
      <c r="W183" s="54"/>
      <c r="X183" s="52" t="s">
        <v>81</v>
      </c>
      <c r="AC183" s="54"/>
      <c r="AD183" s="52" t="s">
        <v>81</v>
      </c>
      <c r="AI183" s="54"/>
      <c r="AJ183" s="52" t="s">
        <v>81</v>
      </c>
      <c r="AO183" s="54"/>
      <c r="AP183" s="52" t="s">
        <v>81</v>
      </c>
      <c r="AU183" s="54"/>
      <c r="AV183" s="52" t="s">
        <v>81</v>
      </c>
      <c r="BA183" s="54"/>
      <c r="BB183" s="52" t="s">
        <v>81</v>
      </c>
      <c r="BG183" s="54"/>
      <c r="BH183" s="52" t="s">
        <v>81</v>
      </c>
      <c r="BM183" s="54"/>
      <c r="BN183" s="52" t="s">
        <v>81</v>
      </c>
      <c r="BS183" s="54"/>
    </row>
    <row r="184" spans="1:71" ht="15" customHeight="1" x14ac:dyDescent="0.25">
      <c r="A184" s="12" t="str">
        <f>IF(ISBLANK('DESTR_OPERE LAVORO'!B183),'DESTR_OPERE LAVORO'!B184,'DESTR_OPERE LAVORO'!B183)</f>
        <v/>
      </c>
      <c r="B184" s="12" t="str">
        <f>VLOOKUP(A184,'DESTR_OPERE LAVORO'!B:E,2,FALSE)</f>
        <v/>
      </c>
    </row>
    <row r="185" spans="1:71" ht="15" customHeight="1" x14ac:dyDescent="0.25">
      <c r="A185" s="12" t="str">
        <f>IF(ISBLANK('DESTR_OPERE LAVORO'!B184),'DESTR_OPERE LAVORO'!B185,'DESTR_OPERE LAVORO'!B184)</f>
        <v>1C.12.020.0210.h</v>
      </c>
      <c r="B185" s="12" t="str">
        <f>VLOOKUP(A185,'DESTR_OPERE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400 mm</v>
      </c>
    </row>
    <row r="186" spans="1:71" ht="15" customHeight="1" x14ac:dyDescent="0.25">
      <c r="A186" s="12" t="str">
        <f>IF(ISBLANK('DESTR_OPERE LAVORO'!B185),'DESTR_OPERE LAVORO'!B186,'DESTR_OPERE LAVORO'!B185)</f>
        <v/>
      </c>
      <c r="B186" s="12" t="str">
        <f>VLOOKUP(A186,'DESTR_OPERE LAVORO'!B:E,2,FALSE)</f>
        <v/>
      </c>
      <c r="F186" s="51" t="s">
        <v>81</v>
      </c>
      <c r="G186" s="51"/>
      <c r="K186" s="9" t="s">
        <v>81</v>
      </c>
      <c r="L186" s="51" t="s">
        <v>81</v>
      </c>
      <c r="M186" s="51"/>
      <c r="Q186" s="54"/>
      <c r="R186" s="52" t="s">
        <v>81</v>
      </c>
      <c r="W186" s="54"/>
      <c r="X186" s="52" t="s">
        <v>81</v>
      </c>
      <c r="AC186" s="54"/>
      <c r="AD186" s="52" t="s">
        <v>81</v>
      </c>
      <c r="AI186" s="54"/>
      <c r="AJ186" s="52" t="s">
        <v>81</v>
      </c>
      <c r="AO186" s="54"/>
      <c r="AP186" s="52" t="s">
        <v>81</v>
      </c>
      <c r="AU186" s="54"/>
      <c r="AV186" s="52" t="s">
        <v>81</v>
      </c>
      <c r="BA186" s="54"/>
      <c r="BB186" s="52" t="s">
        <v>81</v>
      </c>
      <c r="BG186" s="54"/>
      <c r="BH186" s="52" t="s">
        <v>81</v>
      </c>
      <c r="BM186" s="54"/>
      <c r="BN186" s="52" t="s">
        <v>81</v>
      </c>
      <c r="BS186" s="54"/>
    </row>
    <row r="187" spans="1:71" ht="15" customHeight="1" x14ac:dyDescent="0.25">
      <c r="A187" s="12" t="str">
        <f>IF(ISBLANK('DESTR_OPERE LAVORO'!B186),'DESTR_OPERE LAVORO'!B187,'DESTR_OPERE LAVORO'!B186)</f>
        <v>1C.12.020.0210.i</v>
      </c>
      <c r="B187" s="12" t="str">
        <f>VLOOKUP(A187,'DESTR_OPERE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450 mm</v>
      </c>
    </row>
    <row r="188" spans="1:71" ht="15" customHeight="1" x14ac:dyDescent="0.25">
      <c r="A188" s="12" t="str">
        <f>IF(ISBLANK('DESTR_OPERE LAVORO'!B187),'DESTR_OPERE LAVORO'!B188,'DESTR_OPERE LAVORO'!B187)</f>
        <v/>
      </c>
      <c r="B188" s="12" t="str">
        <f>VLOOKUP(A188,'DESTR_OPERE LAVORO'!B:E,2,FALSE)</f>
        <v/>
      </c>
    </row>
    <row r="189" spans="1:71" ht="15" customHeight="1" x14ac:dyDescent="0.25">
      <c r="A189" s="12" t="str">
        <f>IF(ISBLANK('DESTR_OPERE LAVORO'!B188),'DESTR_OPERE LAVORO'!B189,'DESTR_OPERE LAVORO'!B188)</f>
        <v>1C.12.020.0210.j</v>
      </c>
      <c r="B189" s="12" t="str">
        <f>VLOOKUP(A189,'DESTR_OPERE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500 mm</v>
      </c>
      <c r="F189" s="51" t="s">
        <v>81</v>
      </c>
      <c r="G189" s="51"/>
      <c r="K189" s="9" t="s">
        <v>81</v>
      </c>
      <c r="L189" s="51" t="s">
        <v>81</v>
      </c>
      <c r="M189" s="51"/>
      <c r="Q189" s="54"/>
      <c r="R189" s="52" t="s">
        <v>81</v>
      </c>
      <c r="W189" s="54"/>
      <c r="X189" s="52" t="s">
        <v>81</v>
      </c>
      <c r="AC189" s="54"/>
      <c r="AD189" s="52" t="s">
        <v>81</v>
      </c>
      <c r="AI189" s="54"/>
      <c r="AJ189" s="52" t="s">
        <v>81</v>
      </c>
      <c r="AO189" s="54"/>
      <c r="AP189" s="52" t="s">
        <v>81</v>
      </c>
      <c r="AU189" s="54"/>
      <c r="AV189" s="52" t="s">
        <v>81</v>
      </c>
      <c r="BA189" s="54"/>
      <c r="BB189" s="52" t="s">
        <v>81</v>
      </c>
      <c r="BG189" s="54"/>
      <c r="BH189" s="52" t="s">
        <v>81</v>
      </c>
      <c r="BM189" s="54"/>
      <c r="BN189" s="52" t="s">
        <v>81</v>
      </c>
      <c r="BS189" s="54"/>
    </row>
    <row r="190" spans="1:71" ht="15" customHeight="1" x14ac:dyDescent="0.25">
      <c r="A190" s="12" t="str">
        <f>IF(ISBLANK('DESTR_OPERE LAVORO'!B189),'DESTR_OPERE LAVORO'!B190,'DESTR_OPERE LAVORO'!B189)</f>
        <v/>
      </c>
      <c r="B190" s="12" t="str">
        <f>VLOOKUP(A190,'DESTR_OPERE LAVORO'!B:E,2,FALSE)</f>
        <v/>
      </c>
    </row>
    <row r="191" spans="1:71" ht="15" customHeight="1" x14ac:dyDescent="0.25">
      <c r="A191" s="12" t="str">
        <f>IF(ISBLANK('DESTR_OPERE LAVORO'!B190),'DESTR_OPERE LAVORO'!B191,'DESTR_OPERE LAVORO'!B190)</f>
        <v>1C.12.020.0210.k</v>
      </c>
      <c r="B191" s="12" t="str">
        <f>VLOOKUP(A191,'DESTR_OPERE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560 mm</v>
      </c>
    </row>
    <row r="192" spans="1:71" ht="15" customHeight="1" x14ac:dyDescent="0.25">
      <c r="A192" s="12" t="str">
        <f>IF(ISBLANK('DESTR_OPERE LAVORO'!B191),'DESTR_OPERE LAVORO'!B192,'DESTR_OPERE LAVORO'!B191)</f>
        <v/>
      </c>
      <c r="B192" s="12" t="str">
        <f>VLOOKUP(A192,'DESTR_OPERE LAVORO'!B:E,2,FALSE)</f>
        <v/>
      </c>
      <c r="F192" s="51" t="s">
        <v>81</v>
      </c>
      <c r="G192" s="51"/>
      <c r="K192" s="9" t="s">
        <v>81</v>
      </c>
      <c r="L192" s="51" t="s">
        <v>81</v>
      </c>
      <c r="M192" s="51"/>
      <c r="Q192" s="54"/>
      <c r="R192" s="52" t="s">
        <v>81</v>
      </c>
      <c r="W192" s="54"/>
      <c r="X192" s="52" t="s">
        <v>81</v>
      </c>
      <c r="AC192" s="54"/>
      <c r="AD192" s="52" t="s">
        <v>81</v>
      </c>
      <c r="AI192" s="54"/>
      <c r="AJ192" s="52" t="s">
        <v>81</v>
      </c>
      <c r="AO192" s="54"/>
      <c r="AP192" s="52" t="s">
        <v>81</v>
      </c>
      <c r="AU192" s="54"/>
      <c r="AV192" s="52" t="s">
        <v>81</v>
      </c>
      <c r="BA192" s="54"/>
      <c r="BB192" s="52" t="s">
        <v>81</v>
      </c>
      <c r="BG192" s="54"/>
      <c r="BH192" s="52" t="s">
        <v>81</v>
      </c>
      <c r="BM192" s="54"/>
      <c r="BN192" s="52" t="s">
        <v>81</v>
      </c>
      <c r="BS192" s="54"/>
    </row>
    <row r="193" spans="1:71" ht="15" customHeight="1" x14ac:dyDescent="0.25">
      <c r="A193" s="12" t="str">
        <f>IF(ISBLANK('DESTR_OPERE LAVORO'!B192),'DESTR_OPERE LAVORO'!B193,'DESTR_OPERE LAVORO'!B192)</f>
        <v>1C.12.020.0210.l</v>
      </c>
      <c r="B193" s="12" t="str">
        <f>VLOOKUP(A193,'DESTR_OPERE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630 mm</v>
      </c>
    </row>
    <row r="194" spans="1:71" ht="15" customHeight="1" x14ac:dyDescent="0.25">
      <c r="A194" s="12" t="str">
        <f>IF(ISBLANK('DESTR_OPERE LAVORO'!B193),'DESTR_OPERE LAVORO'!B194,'DESTR_OPERE LAVORO'!B193)</f>
        <v/>
      </c>
      <c r="B194" s="12" t="str">
        <f>VLOOKUP(A194,'DESTR_OPERE LAVORO'!B:E,2,FALSE)</f>
        <v/>
      </c>
    </row>
    <row r="195" spans="1:71" ht="15" customHeight="1" x14ac:dyDescent="0.25">
      <c r="A195" s="12" t="str">
        <f>IF(ISBLANK('DESTR_OPERE LAVORO'!B194),'DESTR_OPERE LAVORO'!B195,'DESTR_OPERE LAVORO'!B194)</f>
        <v>1C.12.020.0210.m</v>
      </c>
      <c r="B195" s="12" t="str">
        <f>VLOOKUP(A195,'DESTR_OPERE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710 mm</v>
      </c>
      <c r="F195" s="51" t="s">
        <v>81</v>
      </c>
      <c r="G195" s="51"/>
      <c r="K195" s="9" t="s">
        <v>81</v>
      </c>
      <c r="L195" s="51" t="s">
        <v>81</v>
      </c>
      <c r="M195" s="51"/>
      <c r="Q195" s="54"/>
      <c r="R195" s="52" t="s">
        <v>81</v>
      </c>
      <c r="W195" s="54"/>
      <c r="X195" s="52" t="s">
        <v>81</v>
      </c>
      <c r="AC195" s="54"/>
      <c r="AD195" s="52" t="s">
        <v>81</v>
      </c>
      <c r="AI195" s="54"/>
      <c r="AJ195" s="52" t="s">
        <v>81</v>
      </c>
      <c r="AO195" s="54"/>
      <c r="AP195" s="52" t="s">
        <v>81</v>
      </c>
      <c r="AU195" s="54"/>
      <c r="AV195" s="52" t="s">
        <v>81</v>
      </c>
      <c r="BA195" s="54"/>
      <c r="BB195" s="52" t="s">
        <v>81</v>
      </c>
      <c r="BG195" s="54"/>
      <c r="BH195" s="52" t="s">
        <v>81</v>
      </c>
      <c r="BM195" s="54"/>
      <c r="BN195" s="52" t="s">
        <v>81</v>
      </c>
      <c r="BS195" s="54"/>
    </row>
    <row r="196" spans="1:71" ht="15" customHeight="1" x14ac:dyDescent="0.25">
      <c r="A196" s="12" t="str">
        <f>IF(ISBLANK('DESTR_OPERE LAVORO'!B195),'DESTR_OPERE LAVORO'!B196,'DESTR_OPERE LAVORO'!B195)</f>
        <v/>
      </c>
      <c r="B196" s="12" t="str">
        <f>VLOOKUP(A196,'DESTR_OPERE LAVORO'!B:E,2,FALSE)</f>
        <v/>
      </c>
    </row>
    <row r="197" spans="1:71" ht="15" customHeight="1" x14ac:dyDescent="0.25">
      <c r="A197" s="12" t="str">
        <f>IF(ISBLANK('DESTR_OPERE LAVORO'!B196),'DESTR_OPERE LAVORO'!B197,'DESTR_OPERE LAVORO'!B196)</f>
        <v>1C.12.020.0210.n</v>
      </c>
      <c r="B197" s="12" t="str">
        <f>VLOOKUP(A197,'DESTR_OPERE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800 mm</v>
      </c>
    </row>
    <row r="198" spans="1:71" ht="15" customHeight="1" x14ac:dyDescent="0.25">
      <c r="A198" s="12" t="str">
        <f>IF(ISBLANK('DESTR_OPERE LAVORO'!B197),'DESTR_OPERE LAVORO'!B198,'DESTR_OPERE LAVORO'!B197)</f>
        <v/>
      </c>
      <c r="B198" s="12" t="str">
        <f>VLOOKUP(A198,'DESTR_OPERE LAVORO'!B:E,2,FALSE)</f>
        <v/>
      </c>
      <c r="F198" s="51" t="s">
        <v>81</v>
      </c>
      <c r="G198" s="51"/>
      <c r="K198" s="9" t="s">
        <v>81</v>
      </c>
      <c r="L198" s="51" t="s">
        <v>81</v>
      </c>
      <c r="M198" s="51"/>
      <c r="Q198" s="54"/>
      <c r="R198" s="52" t="s">
        <v>81</v>
      </c>
      <c r="W198" s="54"/>
      <c r="X198" s="52" t="s">
        <v>81</v>
      </c>
      <c r="AC198" s="54"/>
      <c r="AD198" s="52" t="s">
        <v>81</v>
      </c>
      <c r="AI198" s="54"/>
      <c r="AJ198" s="52" t="s">
        <v>81</v>
      </c>
      <c r="AO198" s="54"/>
      <c r="AP198" s="52" t="s">
        <v>81</v>
      </c>
      <c r="AU198" s="54"/>
      <c r="AV198" s="52" t="s">
        <v>81</v>
      </c>
      <c r="BA198" s="54"/>
      <c r="BB198" s="52" t="s">
        <v>81</v>
      </c>
      <c r="BG198" s="54"/>
      <c r="BH198" s="52" t="s">
        <v>81</v>
      </c>
      <c r="BM198" s="54"/>
      <c r="BN198" s="52" t="s">
        <v>81</v>
      </c>
      <c r="BS198" s="54"/>
    </row>
    <row r="199" spans="1:71" ht="15" customHeight="1" x14ac:dyDescent="0.25">
      <c r="A199" s="12" t="str">
        <f>IF(ISBLANK('DESTR_OPERE LAVORO'!B198),'DESTR_OPERE LAVORO'!B199,'DESTR_OPERE LAVORO'!B198)</f>
        <v>1C.12.020.0210.o</v>
      </c>
      <c r="B199" s="12" t="str">
        <f>VLOOKUP(A199,'DESTR_OPERE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1000 mm</v>
      </c>
    </row>
    <row r="200" spans="1:71" ht="15" customHeight="1" x14ac:dyDescent="0.25">
      <c r="A200" s="12" t="str">
        <f>IF(ISBLANK('DESTR_OPERE LAVORO'!B199),'DESTR_OPERE LAVORO'!B200,'DESTR_OPERE LAVORO'!B199)</f>
        <v/>
      </c>
      <c r="B200" s="12" t="str">
        <f>VLOOKUP(A200,'DESTR_OPERE LAVORO'!B:E,2,FALSE)</f>
        <v/>
      </c>
    </row>
    <row r="201" spans="1:71" ht="15" customHeight="1" x14ac:dyDescent="0.25">
      <c r="A201" s="12" t="str">
        <f>IF(ISBLANK('DESTR_OPERE LAVORO'!B200),'DESTR_OPERE LAVORO'!B201,'DESTR_OPERE LAVORO'!B200)</f>
        <v>1C.12.020.0220.a</v>
      </c>
      <c r="B201" s="12" t="str">
        <f>VLOOKUP(A201,'DESTR_OPERE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F201" s="51" t="s">
        <v>81</v>
      </c>
      <c r="G201" s="51"/>
      <c r="K201" s="9" t="s">
        <v>81</v>
      </c>
      <c r="L201" s="51" t="s">
        <v>81</v>
      </c>
      <c r="M201" s="51"/>
      <c r="Q201" s="54"/>
      <c r="R201" s="52" t="s">
        <v>81</v>
      </c>
      <c r="W201" s="54"/>
      <c r="X201" s="52" t="s">
        <v>81</v>
      </c>
      <c r="AC201" s="54"/>
      <c r="AD201" s="52" t="s">
        <v>81</v>
      </c>
      <c r="AI201" s="54"/>
      <c r="AJ201" s="52" t="s">
        <v>81</v>
      </c>
      <c r="AO201" s="54"/>
      <c r="AP201" s="52" t="s">
        <v>81</v>
      </c>
      <c r="AU201" s="54"/>
      <c r="AV201" s="52" t="s">
        <v>81</v>
      </c>
      <c r="BA201" s="54"/>
      <c r="BB201" s="52" t="s">
        <v>81</v>
      </c>
      <c r="BG201" s="54"/>
      <c r="BH201" s="52" t="s">
        <v>81</v>
      </c>
      <c r="BM201" s="54"/>
      <c r="BN201" s="52" t="s">
        <v>81</v>
      </c>
      <c r="BS201" s="54"/>
    </row>
    <row r="202" spans="1:71" ht="15" customHeight="1" x14ac:dyDescent="0.25">
      <c r="A202" s="12" t="str">
        <f>IF(ISBLANK('DESTR_OPERE LAVORO'!B201),'DESTR_OPERE LAVORO'!B202,'DESTR_OPERE LAVORO'!B201)</f>
        <v/>
      </c>
      <c r="B202" s="12" t="str">
        <f>VLOOKUP(A202,'DESTR_OPERE LAVORO'!B:E,2,FALSE)</f>
        <v/>
      </c>
    </row>
    <row r="203" spans="1:71" ht="15" customHeight="1" x14ac:dyDescent="0.25">
      <c r="A203" s="12" t="str">
        <f>IF(ISBLANK('DESTR_OPERE LAVORO'!B202),'DESTR_OPERE LAVORO'!B203,'DESTR_OPERE LAVORO'!B202)</f>
        <v>1C.12.020.0220.b</v>
      </c>
      <c r="B203" s="12" t="str">
        <f>VLOOKUP(A203,'DESTR_OPERE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row>
    <row r="204" spans="1:71" ht="15" customHeight="1" x14ac:dyDescent="0.25">
      <c r="A204" s="12" t="str">
        <f>IF(ISBLANK('DESTR_OPERE LAVORO'!B203),'DESTR_OPERE LAVORO'!B204,'DESTR_OPERE LAVORO'!B203)</f>
        <v/>
      </c>
      <c r="B204" s="12" t="str">
        <f>VLOOKUP(A204,'DESTR_OPERE LAVORO'!B:E,2,FALSE)</f>
        <v/>
      </c>
      <c r="F204" s="51" t="s">
        <v>81</v>
      </c>
      <c r="G204" s="51"/>
      <c r="K204" s="9" t="s">
        <v>81</v>
      </c>
      <c r="L204" s="51" t="s">
        <v>81</v>
      </c>
      <c r="M204" s="51"/>
      <c r="Q204" s="54"/>
      <c r="R204" s="52" t="s">
        <v>81</v>
      </c>
      <c r="W204" s="54"/>
      <c r="X204" s="52" t="s">
        <v>81</v>
      </c>
      <c r="AC204" s="54"/>
      <c r="AD204" s="52" t="s">
        <v>81</v>
      </c>
      <c r="AI204" s="54"/>
      <c r="AJ204" s="52" t="s">
        <v>81</v>
      </c>
      <c r="AO204" s="54"/>
      <c r="AP204" s="52" t="s">
        <v>81</v>
      </c>
      <c r="AU204" s="54"/>
      <c r="AV204" s="52" t="s">
        <v>81</v>
      </c>
      <c r="BA204" s="54"/>
      <c r="BB204" s="52" t="s">
        <v>81</v>
      </c>
      <c r="BG204" s="54"/>
      <c r="BH204" s="52" t="s">
        <v>81</v>
      </c>
      <c r="BM204" s="54"/>
      <c r="BN204" s="52" t="s">
        <v>81</v>
      </c>
      <c r="BS204" s="54"/>
    </row>
    <row r="205" spans="1:71" ht="15" customHeight="1" x14ac:dyDescent="0.25">
      <c r="A205" s="12" t="str">
        <f>IF(ISBLANK('DESTR_OPERE LAVORO'!B204),'DESTR_OPERE LAVORO'!B205,'DESTR_OPERE LAVORO'!B204)</f>
        <v>1C.12.020.0220.c</v>
      </c>
      <c r="B205" s="12" t="str">
        <f>VLOOKUP(A205,'DESTR_OPERE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row>
    <row r="206" spans="1:71" ht="15" customHeight="1" x14ac:dyDescent="0.25">
      <c r="A206" s="12" t="str">
        <f>IF(ISBLANK('DESTR_OPERE LAVORO'!B205),'DESTR_OPERE LAVORO'!B206,'DESTR_OPERE LAVORO'!B205)</f>
        <v/>
      </c>
      <c r="B206" s="12" t="str">
        <f>VLOOKUP(A206,'DESTR_OPERE LAVORO'!B:E,2,FALSE)</f>
        <v/>
      </c>
    </row>
    <row r="207" spans="1:71" ht="15" customHeight="1" x14ac:dyDescent="0.25">
      <c r="A207" s="12" t="str">
        <f>IF(ISBLANK('DESTR_OPERE LAVORO'!B206),'DESTR_OPERE LAVORO'!B207,'DESTR_OPERE LAVORO'!B206)</f>
        <v>1C.12.020.0220.d</v>
      </c>
      <c r="B207" s="12" t="str">
        <f>VLOOKUP(A207,'DESTR_OPERE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F207" s="51" t="s">
        <v>81</v>
      </c>
      <c r="G207" s="51"/>
      <c r="K207" s="9" t="s">
        <v>81</v>
      </c>
      <c r="L207" s="51" t="s">
        <v>81</v>
      </c>
      <c r="M207" s="51"/>
      <c r="Q207" s="54"/>
      <c r="R207" s="52" t="s">
        <v>81</v>
      </c>
      <c r="W207" s="54"/>
      <c r="X207" s="52" t="s">
        <v>81</v>
      </c>
      <c r="AC207" s="54"/>
      <c r="AD207" s="52" t="s">
        <v>81</v>
      </c>
      <c r="AI207" s="54"/>
      <c r="AJ207" s="52" t="s">
        <v>81</v>
      </c>
      <c r="AO207" s="54"/>
      <c r="AP207" s="52" t="s">
        <v>81</v>
      </c>
      <c r="AU207" s="54"/>
      <c r="AV207" s="52" t="s">
        <v>81</v>
      </c>
      <c r="BA207" s="54"/>
      <c r="BB207" s="52" t="s">
        <v>81</v>
      </c>
      <c r="BG207" s="54"/>
      <c r="BH207" s="52" t="s">
        <v>81</v>
      </c>
      <c r="BM207" s="54"/>
      <c r="BN207" s="52" t="s">
        <v>81</v>
      </c>
      <c r="BS207" s="54"/>
    </row>
    <row r="208" spans="1:71" ht="15" customHeight="1" x14ac:dyDescent="0.25">
      <c r="A208" s="12" t="str">
        <f>IF(ISBLANK('DESTR_OPERE LAVORO'!B207),'DESTR_OPERE LAVORO'!B208,'DESTR_OPERE LAVORO'!B207)</f>
        <v/>
      </c>
      <c r="B208" s="12" t="str">
        <f>VLOOKUP(A208,'DESTR_OPERE LAVORO'!B:E,2,FALSE)</f>
        <v/>
      </c>
    </row>
    <row r="209" spans="1:71" ht="15" customHeight="1" x14ac:dyDescent="0.25">
      <c r="A209" s="12" t="str">
        <f>IF(ISBLANK('DESTR_OPERE LAVORO'!B208),'DESTR_OPERE LAVORO'!B209,'DESTR_OPERE LAVORO'!B208)</f>
        <v>1C.12.020.0220.e</v>
      </c>
      <c r="B209" s="12" t="str">
        <f>VLOOKUP(A209,'DESTR_OPERE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row>
    <row r="210" spans="1:71" ht="15" customHeight="1" x14ac:dyDescent="0.25">
      <c r="A210" s="12" t="str">
        <f>IF(ISBLANK('DESTR_OPERE LAVORO'!B209),'DESTR_OPERE LAVORO'!B210,'DESTR_OPERE LAVORO'!B209)</f>
        <v/>
      </c>
      <c r="B210" s="12" t="str">
        <f>VLOOKUP(A210,'DESTR_OPERE LAVORO'!B:E,2,FALSE)</f>
        <v/>
      </c>
      <c r="F210" s="51" t="s">
        <v>81</v>
      </c>
      <c r="G210" s="51"/>
      <c r="K210" s="9" t="s">
        <v>81</v>
      </c>
      <c r="L210" s="51" t="s">
        <v>81</v>
      </c>
      <c r="M210" s="51"/>
      <c r="Q210" s="54"/>
      <c r="R210" s="52" t="s">
        <v>81</v>
      </c>
      <c r="W210" s="54"/>
      <c r="X210" s="52" t="s">
        <v>81</v>
      </c>
      <c r="AC210" s="54"/>
      <c r="AD210" s="52" t="s">
        <v>81</v>
      </c>
      <c r="AI210" s="54"/>
      <c r="AJ210" s="52" t="s">
        <v>81</v>
      </c>
      <c r="AO210" s="54"/>
      <c r="AP210" s="52" t="s">
        <v>81</v>
      </c>
      <c r="AU210" s="54"/>
      <c r="AV210" s="52" t="s">
        <v>81</v>
      </c>
      <c r="BA210" s="54"/>
      <c r="BB210" s="52" t="s">
        <v>81</v>
      </c>
      <c r="BG210" s="54"/>
      <c r="BH210" s="52" t="s">
        <v>81</v>
      </c>
      <c r="BM210" s="54"/>
      <c r="BN210" s="52" t="s">
        <v>81</v>
      </c>
      <c r="BS210" s="54"/>
    </row>
    <row r="211" spans="1:71" ht="15" customHeight="1" x14ac:dyDescent="0.25">
      <c r="A211" s="12" t="str">
        <f>IF(ISBLANK('DESTR_OPERE LAVORO'!B210),'DESTR_OPERE LAVORO'!B211,'DESTR_OPERE LAVORO'!B210)</f>
        <v>1C.12.020.0220.f</v>
      </c>
      <c r="B211" s="12" t="str">
        <f>VLOOKUP(A211,'DESTR_OPERE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row>
    <row r="212" spans="1:71" ht="15" customHeight="1" x14ac:dyDescent="0.25">
      <c r="A212" s="12" t="str">
        <f>IF(ISBLANK('DESTR_OPERE LAVORO'!B211),'DESTR_OPERE LAVORO'!B212,'DESTR_OPERE LAVORO'!B211)</f>
        <v/>
      </c>
      <c r="B212" s="12" t="str">
        <f>VLOOKUP(A212,'DESTR_OPERE LAVORO'!B:E,2,FALSE)</f>
        <v/>
      </c>
    </row>
    <row r="213" spans="1:71" ht="15" customHeight="1" x14ac:dyDescent="0.25">
      <c r="A213" s="12" t="str">
        <f>IF(ISBLANK('DESTR_OPERE LAVORO'!B212),'DESTR_OPERE LAVORO'!B213,'DESTR_OPERE LAVORO'!B212)</f>
        <v>1C.12.020.0220.g</v>
      </c>
      <c r="B213" s="12" t="str">
        <f>VLOOKUP(A213,'DESTR_OPERE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355</v>
      </c>
      <c r="F213" s="51" t="s">
        <v>81</v>
      </c>
      <c r="G213" s="51"/>
      <c r="K213" s="9" t="s">
        <v>81</v>
      </c>
      <c r="L213" s="51" t="s">
        <v>81</v>
      </c>
      <c r="M213" s="51"/>
      <c r="Q213" s="54"/>
      <c r="R213" s="52" t="s">
        <v>81</v>
      </c>
      <c r="W213" s="54"/>
      <c r="X213" s="52" t="s">
        <v>81</v>
      </c>
      <c r="AC213" s="54"/>
      <c r="AD213" s="52" t="s">
        <v>81</v>
      </c>
      <c r="AI213" s="54"/>
      <c r="AJ213" s="52" t="s">
        <v>81</v>
      </c>
      <c r="AO213" s="54"/>
      <c r="AP213" s="52" t="s">
        <v>81</v>
      </c>
      <c r="AU213" s="54"/>
      <c r="AV213" s="52" t="s">
        <v>81</v>
      </c>
      <c r="BA213" s="54"/>
      <c r="BB213" s="52" t="s">
        <v>81</v>
      </c>
      <c r="BG213" s="54"/>
      <c r="BH213" s="52" t="s">
        <v>81</v>
      </c>
      <c r="BM213" s="54"/>
      <c r="BN213" s="52" t="s">
        <v>81</v>
      </c>
      <c r="BS213" s="54"/>
    </row>
    <row r="214" spans="1:71" ht="15" customHeight="1" x14ac:dyDescent="0.25">
      <c r="A214" s="12" t="str">
        <f>IF(ISBLANK('DESTR_OPERE LAVORO'!B213),'DESTR_OPERE LAVORO'!B214,'DESTR_OPERE LAVORO'!B213)</f>
        <v/>
      </c>
      <c r="B214" s="12" t="str">
        <f>VLOOKUP(A214,'DESTR_OPERE LAVORO'!B:E,2,FALSE)</f>
        <v/>
      </c>
    </row>
    <row r="215" spans="1:71" ht="15" customHeight="1" x14ac:dyDescent="0.25">
      <c r="A215" s="12" t="str">
        <f>IF(ISBLANK('DESTR_OPERE LAVORO'!B214),'DESTR_OPERE LAVORO'!B215,'DESTR_OPERE LAVORO'!B214)</f>
        <v>1C.12.020.0220.h</v>
      </c>
      <c r="B215" s="12" t="str">
        <f>VLOOKUP(A215,'DESTR_OPERE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400</v>
      </c>
    </row>
    <row r="216" spans="1:71" ht="15" customHeight="1" x14ac:dyDescent="0.25">
      <c r="A216" s="12" t="str">
        <f>IF(ISBLANK('DESTR_OPERE LAVORO'!B215),'DESTR_OPERE LAVORO'!B216,'DESTR_OPERE LAVORO'!B215)</f>
        <v/>
      </c>
      <c r="B216" s="12" t="str">
        <f>VLOOKUP(A216,'DESTR_OPERE LAVORO'!B:E,2,FALSE)</f>
        <v/>
      </c>
      <c r="F216" s="51" t="s">
        <v>81</v>
      </c>
      <c r="G216" s="51"/>
      <c r="K216" s="9" t="s">
        <v>81</v>
      </c>
      <c r="L216" s="51" t="s">
        <v>81</v>
      </c>
      <c r="M216" s="51"/>
      <c r="Q216" s="54"/>
      <c r="R216" s="52" t="s">
        <v>81</v>
      </c>
      <c r="W216" s="54"/>
      <c r="X216" s="52" t="s">
        <v>81</v>
      </c>
      <c r="AC216" s="54"/>
      <c r="AD216" s="52" t="s">
        <v>81</v>
      </c>
      <c r="AI216" s="54"/>
      <c r="AJ216" s="52" t="s">
        <v>81</v>
      </c>
      <c r="AO216" s="54"/>
      <c r="AP216" s="52" t="s">
        <v>81</v>
      </c>
      <c r="AU216" s="54"/>
      <c r="AV216" s="52" t="s">
        <v>81</v>
      </c>
      <c r="BA216" s="54"/>
      <c r="BB216" s="52" t="s">
        <v>81</v>
      </c>
      <c r="BG216" s="54"/>
      <c r="BH216" s="52" t="s">
        <v>81</v>
      </c>
      <c r="BM216" s="54"/>
      <c r="BN216" s="52" t="s">
        <v>81</v>
      </c>
      <c r="BS216" s="54"/>
    </row>
    <row r="217" spans="1:71" ht="15" customHeight="1" x14ac:dyDescent="0.25">
      <c r="A217" s="12" t="str">
        <f>IF(ISBLANK('DESTR_OPERE LAVORO'!B216),'DESTR_OPERE LAVORO'!B217,'DESTR_OPERE LAVORO'!B216)</f>
        <v>1C.12.020.0220.i</v>
      </c>
      <c r="B217" s="12" t="str">
        <f>VLOOKUP(A217,'DESTR_OPERE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450</v>
      </c>
    </row>
    <row r="218" spans="1:71" ht="15" customHeight="1" x14ac:dyDescent="0.25">
      <c r="A218" s="12" t="str">
        <f>IF(ISBLANK('DESTR_OPERE LAVORO'!B217),'DESTR_OPERE LAVORO'!B218,'DESTR_OPERE LAVORO'!B217)</f>
        <v/>
      </c>
      <c r="B218" s="12" t="str">
        <f>VLOOKUP(A218,'DESTR_OPERE LAVORO'!B:E,2,FALSE)</f>
        <v/>
      </c>
    </row>
    <row r="219" spans="1:71" ht="15" customHeight="1" x14ac:dyDescent="0.25">
      <c r="A219" s="12" t="str">
        <f>IF(ISBLANK('DESTR_OPERE LAVORO'!B218),'DESTR_OPERE LAVORO'!B219,'DESTR_OPERE LAVORO'!B218)</f>
        <v>1C.12.020.0220.j</v>
      </c>
      <c r="B219" s="12" t="str">
        <f>VLOOKUP(A219,'DESTR_OPERE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500</v>
      </c>
      <c r="F219" s="51" t="s">
        <v>81</v>
      </c>
      <c r="G219" s="51"/>
      <c r="K219" s="9" t="s">
        <v>81</v>
      </c>
      <c r="L219" s="51" t="s">
        <v>81</v>
      </c>
      <c r="M219" s="51"/>
      <c r="Q219" s="54"/>
      <c r="R219" s="52" t="s">
        <v>81</v>
      </c>
      <c r="W219" s="54"/>
      <c r="X219" s="52" t="s">
        <v>81</v>
      </c>
      <c r="AC219" s="54"/>
      <c r="AD219" s="52" t="s">
        <v>81</v>
      </c>
      <c r="AI219" s="54"/>
      <c r="AJ219" s="52" t="s">
        <v>81</v>
      </c>
      <c r="AO219" s="54"/>
      <c r="AP219" s="52" t="s">
        <v>81</v>
      </c>
      <c r="AU219" s="54"/>
      <c r="AV219" s="52" t="s">
        <v>81</v>
      </c>
      <c r="BA219" s="54"/>
      <c r="BB219" s="52" t="s">
        <v>81</v>
      </c>
      <c r="BG219" s="54"/>
      <c r="BH219" s="52" t="s">
        <v>81</v>
      </c>
      <c r="BM219" s="54"/>
      <c r="BN219" s="52" t="s">
        <v>81</v>
      </c>
      <c r="BS219" s="54"/>
    </row>
    <row r="220" spans="1:71" ht="15" customHeight="1" x14ac:dyDescent="0.25">
      <c r="A220" s="12" t="str">
        <f>IF(ISBLANK('DESTR_OPERE LAVORO'!B219),'DESTR_OPERE LAVORO'!B220,'DESTR_OPERE LAVORO'!B219)</f>
        <v/>
      </c>
      <c r="B220" s="12" t="str">
        <f>VLOOKUP(A220,'DESTR_OPERE LAVORO'!B:E,2,FALSE)</f>
        <v/>
      </c>
    </row>
    <row r="221" spans="1:71" ht="15" customHeight="1" x14ac:dyDescent="0.25">
      <c r="A221" s="12" t="str">
        <f>IF(ISBLANK('DESTR_OPERE LAVORO'!B220),'DESTR_OPERE LAVORO'!B221,'DESTR_OPERE LAVORO'!B220)</f>
        <v>1C.12.020.0220.k</v>
      </c>
      <c r="B221" s="12" t="str">
        <f>VLOOKUP(A221,'DESTR_OPERE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560</v>
      </c>
    </row>
    <row r="222" spans="1:71" ht="15" customHeight="1" x14ac:dyDescent="0.25">
      <c r="A222" s="12" t="str">
        <f>IF(ISBLANK('DESTR_OPERE LAVORO'!B221),'DESTR_OPERE LAVORO'!B222,'DESTR_OPERE LAVORO'!B221)</f>
        <v/>
      </c>
      <c r="B222" s="12" t="str">
        <f>VLOOKUP(A222,'DESTR_OPERE LAVORO'!B:E,2,FALSE)</f>
        <v/>
      </c>
      <c r="F222" s="51" t="s">
        <v>81</v>
      </c>
      <c r="G222" s="51"/>
      <c r="K222" s="9" t="s">
        <v>81</v>
      </c>
      <c r="L222" s="51" t="s">
        <v>81</v>
      </c>
      <c r="M222" s="51"/>
      <c r="Q222" s="54"/>
      <c r="R222" s="52" t="s">
        <v>81</v>
      </c>
      <c r="W222" s="54"/>
      <c r="X222" s="52" t="s">
        <v>81</v>
      </c>
      <c r="AC222" s="54"/>
      <c r="AD222" s="52" t="s">
        <v>81</v>
      </c>
      <c r="AI222" s="54"/>
      <c r="AJ222" s="52" t="s">
        <v>81</v>
      </c>
      <c r="AO222" s="54"/>
      <c r="AP222" s="52" t="s">
        <v>81</v>
      </c>
      <c r="AU222" s="54"/>
      <c r="AV222" s="52" t="s">
        <v>81</v>
      </c>
      <c r="BA222" s="54"/>
      <c r="BB222" s="52" t="s">
        <v>81</v>
      </c>
      <c r="BG222" s="54"/>
      <c r="BH222" s="52" t="s">
        <v>81</v>
      </c>
      <c r="BM222" s="54"/>
      <c r="BN222" s="52" t="s">
        <v>81</v>
      </c>
      <c r="BS222" s="54"/>
    </row>
    <row r="223" spans="1:71" ht="15" customHeight="1" x14ac:dyDescent="0.25">
      <c r="A223" s="12" t="str">
        <f>IF(ISBLANK('DESTR_OPERE LAVORO'!B222),'DESTR_OPERE LAVORO'!B223,'DESTR_OPERE LAVORO'!B222)</f>
        <v>1C.12.020.0220.l</v>
      </c>
      <c r="B223" s="12" t="str">
        <f>VLOOKUP(A223,'DESTR_OPERE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630</v>
      </c>
    </row>
    <row r="224" spans="1:71" ht="15" customHeight="1" x14ac:dyDescent="0.25">
      <c r="A224" s="12" t="str">
        <f>IF(ISBLANK('DESTR_OPERE LAVORO'!B223),'DESTR_OPERE LAVORO'!B224,'DESTR_OPERE LAVORO'!B223)</f>
        <v/>
      </c>
      <c r="B224" s="12" t="str">
        <f>VLOOKUP(A224,'DESTR_OPERE LAVORO'!B:E,2,FALSE)</f>
        <v/>
      </c>
    </row>
    <row r="225" spans="1:71" ht="15" customHeight="1" x14ac:dyDescent="0.25">
      <c r="A225" s="12" t="str">
        <f>IF(ISBLANK('DESTR_OPERE LAVORO'!B224),'DESTR_OPERE LAVORO'!B225,'DESTR_OPERE LAVORO'!B224)</f>
        <v>1C.12.020.0220.m</v>
      </c>
      <c r="B225" s="12" t="str">
        <f>VLOOKUP(A225,'DESTR_OPERE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710</v>
      </c>
      <c r="F225" s="51" t="s">
        <v>81</v>
      </c>
      <c r="G225" s="51"/>
      <c r="K225" s="9" t="s">
        <v>81</v>
      </c>
      <c r="L225" s="51" t="s">
        <v>81</v>
      </c>
      <c r="M225" s="51"/>
      <c r="Q225" s="54"/>
      <c r="R225" s="52" t="s">
        <v>81</v>
      </c>
      <c r="W225" s="54"/>
      <c r="X225" s="52" t="s">
        <v>81</v>
      </c>
      <c r="AC225" s="54"/>
      <c r="AD225" s="52" t="s">
        <v>81</v>
      </c>
      <c r="AI225" s="54"/>
      <c r="AJ225" s="52" t="s">
        <v>81</v>
      </c>
      <c r="AO225" s="54"/>
      <c r="AP225" s="52" t="s">
        <v>81</v>
      </c>
      <c r="AU225" s="54"/>
      <c r="AV225" s="52" t="s">
        <v>81</v>
      </c>
      <c r="BA225" s="54"/>
      <c r="BB225" s="52" t="s">
        <v>81</v>
      </c>
      <c r="BG225" s="54"/>
      <c r="BH225" s="52" t="s">
        <v>81</v>
      </c>
      <c r="BM225" s="54"/>
      <c r="BN225" s="52" t="s">
        <v>81</v>
      </c>
      <c r="BS225" s="54"/>
    </row>
    <row r="226" spans="1:71" ht="15" customHeight="1" x14ac:dyDescent="0.25">
      <c r="A226" s="12" t="str">
        <f>IF(ISBLANK('DESTR_OPERE LAVORO'!B225),'DESTR_OPERE LAVORO'!B226,'DESTR_OPERE LAVORO'!B225)</f>
        <v/>
      </c>
      <c r="B226" s="12" t="str">
        <f>VLOOKUP(A226,'DESTR_OPERE LAVORO'!B:E,2,FALSE)</f>
        <v/>
      </c>
    </row>
    <row r="227" spans="1:71" ht="15" customHeight="1" x14ac:dyDescent="0.25">
      <c r="A227" s="12" t="str">
        <f>IF(ISBLANK('DESTR_OPERE LAVORO'!B226),'DESTR_OPERE LAVORO'!B227,'DESTR_OPERE LAVORO'!B226)</f>
        <v>1C.12.020.0220.n</v>
      </c>
      <c r="B227" s="12" t="str">
        <f>VLOOKUP(A227,'DESTR_OPERE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800</v>
      </c>
    </row>
    <row r="228" spans="1:71" ht="15" customHeight="1" x14ac:dyDescent="0.25">
      <c r="A228" s="12" t="str">
        <f>IF(ISBLANK('DESTR_OPERE LAVORO'!B227),'DESTR_OPERE LAVORO'!B228,'DESTR_OPERE LAVORO'!B227)</f>
        <v/>
      </c>
      <c r="B228" s="12" t="str">
        <f>VLOOKUP(A228,'DESTR_OPERE LAVORO'!B:E,2,FALSE)</f>
        <v/>
      </c>
      <c r="F228" s="51" t="s">
        <v>81</v>
      </c>
      <c r="G228" s="51"/>
      <c r="K228" s="9" t="s">
        <v>81</v>
      </c>
      <c r="L228" s="51" t="s">
        <v>81</v>
      </c>
      <c r="M228" s="51"/>
      <c r="Q228" s="54"/>
      <c r="R228" s="52" t="s">
        <v>81</v>
      </c>
      <c r="W228" s="54"/>
      <c r="X228" s="52" t="s">
        <v>81</v>
      </c>
      <c r="AC228" s="54"/>
      <c r="AD228" s="52" t="s">
        <v>81</v>
      </c>
      <c r="AI228" s="54"/>
      <c r="AJ228" s="52" t="s">
        <v>81</v>
      </c>
      <c r="AO228" s="54"/>
      <c r="AP228" s="52" t="s">
        <v>81</v>
      </c>
      <c r="AU228" s="54"/>
      <c r="AV228" s="52" t="s">
        <v>81</v>
      </c>
      <c r="BA228" s="54"/>
      <c r="BB228" s="52" t="s">
        <v>81</v>
      </c>
      <c r="BG228" s="54"/>
      <c r="BH228" s="52" t="s">
        <v>81</v>
      </c>
      <c r="BM228" s="54"/>
      <c r="BN228" s="52" t="s">
        <v>81</v>
      </c>
      <c r="BS228" s="54"/>
    </row>
    <row r="229" spans="1:71" ht="15" customHeight="1" x14ac:dyDescent="0.25">
      <c r="A229" s="12" t="str">
        <f>IF(ISBLANK('DESTR_OPERE LAVORO'!B228),'DESTR_OPERE LAVORO'!B229,'DESTR_OPERE LAVORO'!B228)</f>
        <v>1C.12.020.0220.o</v>
      </c>
      <c r="B229" s="12" t="str">
        <f>VLOOKUP(A229,'DESTR_OPERE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1000</v>
      </c>
    </row>
    <row r="230" spans="1:71" ht="15" customHeight="1" x14ac:dyDescent="0.25">
      <c r="A230" s="12" t="str">
        <f>IF(ISBLANK('DESTR_OPERE LAVORO'!B229),'DESTR_OPERE LAVORO'!B230,'DESTR_OPERE LAVORO'!B229)</f>
        <v/>
      </c>
      <c r="B230" s="12" t="str">
        <f>VLOOKUP(A230,'DESTR_OPERE LAVORO'!B:E,2,FALSE)</f>
        <v/>
      </c>
    </row>
    <row r="231" spans="1:71" ht="15" customHeight="1" x14ac:dyDescent="0.25">
      <c r="A231" s="12" t="str">
        <f>IF(ISBLANK('DESTR_OPERE LAVORO'!B230),'DESTR_OPERE LAVORO'!B231,'DESTR_OPERE LAVORO'!B230)</f>
        <v>1C.12.030.0010.a</v>
      </c>
      <c r="B231" s="12" t="str">
        <f>VLOOKUP(A231,'DESTR_OPERE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32 - s = 1,8</v>
      </c>
      <c r="F231" s="51" t="s">
        <v>81</v>
      </c>
      <c r="G231" s="51"/>
      <c r="K231" s="9" t="s">
        <v>81</v>
      </c>
      <c r="L231" s="51" t="s">
        <v>81</v>
      </c>
      <c r="M231" s="51"/>
      <c r="Q231" s="54"/>
      <c r="R231" s="52" t="s">
        <v>81</v>
      </c>
      <c r="W231" s="54"/>
      <c r="X231" s="52" t="s">
        <v>81</v>
      </c>
      <c r="AC231" s="54"/>
      <c r="AD231" s="52" t="s">
        <v>81</v>
      </c>
      <c r="AI231" s="54"/>
      <c r="AJ231" s="52" t="s">
        <v>81</v>
      </c>
      <c r="AO231" s="54"/>
      <c r="AP231" s="52" t="s">
        <v>81</v>
      </c>
      <c r="AU231" s="54"/>
      <c r="AV231" s="52" t="s">
        <v>81</v>
      </c>
      <c r="BA231" s="54"/>
      <c r="BB231" s="52" t="s">
        <v>81</v>
      </c>
      <c r="BG231" s="54"/>
      <c r="BH231" s="52" t="s">
        <v>81</v>
      </c>
      <c r="BM231" s="54"/>
      <c r="BN231" s="52" t="s">
        <v>81</v>
      </c>
      <c r="BS231" s="54"/>
    </row>
    <row r="232" spans="1:71" ht="15" customHeight="1" x14ac:dyDescent="0.25">
      <c r="A232" s="12" t="str">
        <f>IF(ISBLANK('DESTR_OPERE LAVORO'!B231),'DESTR_OPERE LAVORO'!B232,'DESTR_OPERE LAVORO'!B231)</f>
        <v/>
      </c>
      <c r="B232" s="12" t="str">
        <f>VLOOKUP(A232,'DESTR_OPERE LAVORO'!B:E,2,FALSE)</f>
        <v/>
      </c>
    </row>
    <row r="233" spans="1:71" ht="15" customHeight="1" x14ac:dyDescent="0.25">
      <c r="A233" s="12" t="str">
        <f>IF(ISBLANK('DESTR_OPERE LAVORO'!B232),'DESTR_OPERE LAVORO'!B233,'DESTR_OPERE LAVORO'!B232)</f>
        <v>1C.12.030.0010.b</v>
      </c>
      <c r="B233" s="12" t="str">
        <f>VLOOKUP(A233,'DESTR_OPERE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40 - s = 1,8</v>
      </c>
    </row>
    <row r="234" spans="1:71" ht="15" customHeight="1" x14ac:dyDescent="0.25">
      <c r="A234" s="12" t="str">
        <f>IF(ISBLANK('DESTR_OPERE LAVORO'!B233),'DESTR_OPERE LAVORO'!B234,'DESTR_OPERE LAVORO'!B233)</f>
        <v/>
      </c>
      <c r="B234" s="12" t="str">
        <f>VLOOKUP(A234,'DESTR_OPERE LAVORO'!B:E,2,FALSE)</f>
        <v/>
      </c>
      <c r="F234" s="51" t="s">
        <v>81</v>
      </c>
      <c r="G234" s="51"/>
      <c r="K234" s="9" t="s">
        <v>81</v>
      </c>
      <c r="L234" s="51" t="s">
        <v>81</v>
      </c>
      <c r="M234" s="51"/>
      <c r="Q234" s="54"/>
      <c r="R234" s="52" t="s">
        <v>81</v>
      </c>
      <c r="W234" s="54"/>
      <c r="X234" s="52" t="s">
        <v>81</v>
      </c>
      <c r="AC234" s="54"/>
      <c r="AD234" s="52" t="s">
        <v>81</v>
      </c>
      <c r="AI234" s="54"/>
      <c r="AJ234" s="52" t="s">
        <v>81</v>
      </c>
      <c r="AO234" s="54"/>
      <c r="AP234" s="52" t="s">
        <v>81</v>
      </c>
      <c r="AU234" s="54"/>
      <c r="AV234" s="52" t="s">
        <v>81</v>
      </c>
      <c r="BA234" s="54"/>
      <c r="BB234" s="52" t="s">
        <v>81</v>
      </c>
      <c r="BG234" s="54"/>
      <c r="BH234" s="52" t="s">
        <v>81</v>
      </c>
      <c r="BM234" s="54"/>
      <c r="BN234" s="52" t="s">
        <v>81</v>
      </c>
      <c r="BS234" s="54"/>
    </row>
    <row r="235" spans="1:71" ht="15" customHeight="1" x14ac:dyDescent="0.25">
      <c r="A235" s="12" t="str">
        <f>IF(ISBLANK('DESTR_OPERE LAVORO'!B234),'DESTR_OPERE LAVORO'!B235,'DESTR_OPERE LAVORO'!B234)</f>
        <v>1C.12.030.0010.c</v>
      </c>
      <c r="B235" s="12" t="str">
        <f>VLOOKUP(A235,'DESTR_OPERE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50 - s = 1,8</v>
      </c>
    </row>
    <row r="236" spans="1:71" ht="15" customHeight="1" x14ac:dyDescent="0.25">
      <c r="A236" s="12" t="str">
        <f>IF(ISBLANK('DESTR_OPERE LAVORO'!B235),'DESTR_OPERE LAVORO'!B236,'DESTR_OPERE LAVORO'!B235)</f>
        <v/>
      </c>
      <c r="B236" s="12" t="str">
        <f>VLOOKUP(A236,'DESTR_OPERE LAVORO'!B:E,2,FALSE)</f>
        <v/>
      </c>
    </row>
    <row r="237" spans="1:71" ht="15" customHeight="1" x14ac:dyDescent="0.25">
      <c r="A237" s="12" t="str">
        <f>IF(ISBLANK('DESTR_OPERE LAVORO'!B236),'DESTR_OPERE LAVORO'!B237,'DESTR_OPERE LAVORO'!B236)</f>
        <v>1C.12.030.0010.d</v>
      </c>
      <c r="B237" s="12" t="str">
        <f>VLOOKUP(A237,'DESTR_OPERE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75 - s = 1,9</v>
      </c>
      <c r="F237" s="51" t="s">
        <v>81</v>
      </c>
      <c r="G237" s="51"/>
      <c r="K237" s="9" t="s">
        <v>81</v>
      </c>
      <c r="L237" s="51" t="s">
        <v>81</v>
      </c>
      <c r="M237" s="51"/>
      <c r="Q237" s="54"/>
      <c r="R237" s="52" t="s">
        <v>81</v>
      </c>
      <c r="W237" s="54"/>
      <c r="X237" s="52" t="s">
        <v>81</v>
      </c>
      <c r="AC237" s="54"/>
      <c r="AD237" s="52" t="s">
        <v>81</v>
      </c>
      <c r="AI237" s="54"/>
      <c r="AJ237" s="52" t="s">
        <v>81</v>
      </c>
      <c r="AO237" s="54"/>
      <c r="AP237" s="52" t="s">
        <v>81</v>
      </c>
      <c r="AU237" s="54"/>
      <c r="AV237" s="52" t="s">
        <v>81</v>
      </c>
      <c r="BA237" s="54"/>
      <c r="BB237" s="52" t="s">
        <v>81</v>
      </c>
      <c r="BG237" s="54"/>
      <c r="BH237" s="52" t="s">
        <v>81</v>
      </c>
      <c r="BM237" s="54"/>
      <c r="BN237" s="52" t="s">
        <v>81</v>
      </c>
      <c r="BS237" s="54"/>
    </row>
    <row r="238" spans="1:71" ht="15" customHeight="1" x14ac:dyDescent="0.25">
      <c r="A238" s="12" t="str">
        <f>IF(ISBLANK('DESTR_OPERE LAVORO'!B237),'DESTR_OPERE LAVORO'!B238,'DESTR_OPERE LAVORO'!B237)</f>
        <v/>
      </c>
      <c r="B238" s="12" t="str">
        <f>VLOOKUP(A238,'DESTR_OPERE LAVORO'!B:E,2,FALSE)</f>
        <v/>
      </c>
    </row>
    <row r="239" spans="1:71" ht="15" customHeight="1" x14ac:dyDescent="0.25">
      <c r="A239" s="12" t="str">
        <f>IF(ISBLANK('DESTR_OPERE LAVORO'!B238),'DESTR_OPERE LAVORO'!B239,'DESTR_OPERE LAVORO'!B238)</f>
        <v>1C.12.030.0010.e</v>
      </c>
      <c r="B239" s="12" t="str">
        <f>VLOOKUP(A239,'DESTR_OPERE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90 - s = 2,3</v>
      </c>
    </row>
    <row r="240" spans="1:71" ht="15" customHeight="1" x14ac:dyDescent="0.25">
      <c r="A240" s="12" t="str">
        <f>IF(ISBLANK('DESTR_OPERE LAVORO'!B239),'DESTR_OPERE LAVORO'!B240,'DESTR_OPERE LAVORO'!B239)</f>
        <v/>
      </c>
      <c r="B240" s="12" t="str">
        <f>VLOOKUP(A240,'DESTR_OPERE LAVORO'!B:E,2,FALSE)</f>
        <v/>
      </c>
      <c r="F240" s="51" t="s">
        <v>81</v>
      </c>
      <c r="G240" s="51"/>
      <c r="K240" s="9" t="s">
        <v>81</v>
      </c>
      <c r="L240" s="51" t="s">
        <v>81</v>
      </c>
      <c r="M240" s="51"/>
      <c r="Q240" s="54"/>
      <c r="R240" s="52" t="s">
        <v>81</v>
      </c>
      <c r="W240" s="54"/>
      <c r="X240" s="52" t="s">
        <v>81</v>
      </c>
      <c r="AC240" s="54"/>
      <c r="AD240" s="52" t="s">
        <v>81</v>
      </c>
      <c r="AI240" s="54"/>
      <c r="AJ240" s="52" t="s">
        <v>81</v>
      </c>
      <c r="AO240" s="54"/>
      <c r="AP240" s="52" t="s">
        <v>81</v>
      </c>
      <c r="AU240" s="54"/>
      <c r="AV240" s="52" t="s">
        <v>81</v>
      </c>
      <c r="BA240" s="54"/>
      <c r="BB240" s="52" t="s">
        <v>81</v>
      </c>
      <c r="BG240" s="54"/>
      <c r="BH240" s="52" t="s">
        <v>81</v>
      </c>
      <c r="BM240" s="54"/>
      <c r="BN240" s="52" t="s">
        <v>81</v>
      </c>
      <c r="BS240" s="54"/>
    </row>
    <row r="241" spans="1:71" ht="15" customHeight="1" x14ac:dyDescent="0.25">
      <c r="A241" s="12" t="str">
        <f>IF(ISBLANK('DESTR_OPERE LAVORO'!B240),'DESTR_OPERE LAVORO'!B241,'DESTR_OPERE LAVORO'!B240)</f>
        <v>1C.12.030.0010.f</v>
      </c>
      <c r="B241" s="12" t="str">
        <f>VLOOKUP(A241,'DESTR_OPERE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110 - s = 2,7</v>
      </c>
    </row>
    <row r="242" spans="1:71" ht="15" customHeight="1" x14ac:dyDescent="0.25">
      <c r="A242" s="12" t="str">
        <f>IF(ISBLANK('DESTR_OPERE LAVORO'!B241),'DESTR_OPERE LAVORO'!B242,'DESTR_OPERE LAVORO'!B241)</f>
        <v/>
      </c>
      <c r="B242" s="12" t="str">
        <f>VLOOKUP(A242,'DESTR_OPERE LAVORO'!B:E,2,FALSE)</f>
        <v/>
      </c>
    </row>
    <row r="243" spans="1:71" ht="15" customHeight="1" x14ac:dyDescent="0.25">
      <c r="A243" s="12" t="str">
        <f>IF(ISBLANK('DESTR_OPERE LAVORO'!B242),'DESTR_OPERE LAVORO'!B243,'DESTR_OPERE LAVORO'!B242)</f>
        <v>1C.12.030.0010.g</v>
      </c>
      <c r="B243" s="12" t="str">
        <f>VLOOKUP(A243,'DESTR_OPERE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125 - s = 3,1</v>
      </c>
      <c r="F243" s="51" t="s">
        <v>81</v>
      </c>
      <c r="G243" s="51"/>
      <c r="K243" s="9" t="s">
        <v>81</v>
      </c>
      <c r="L243" s="51" t="s">
        <v>81</v>
      </c>
      <c r="M243" s="51"/>
      <c r="Q243" s="54"/>
      <c r="R243" s="52" t="s">
        <v>81</v>
      </c>
      <c r="W243" s="54"/>
      <c r="X243" s="52" t="s">
        <v>81</v>
      </c>
      <c r="AC243" s="54"/>
      <c r="AD243" s="52" t="s">
        <v>81</v>
      </c>
      <c r="AI243" s="54"/>
      <c r="AJ243" s="52" t="s">
        <v>81</v>
      </c>
      <c r="AO243" s="54"/>
      <c r="AP243" s="52" t="s">
        <v>81</v>
      </c>
      <c r="AU243" s="54"/>
      <c r="AV243" s="52" t="s">
        <v>81</v>
      </c>
      <c r="BA243" s="54"/>
      <c r="BB243" s="52" t="s">
        <v>81</v>
      </c>
      <c r="BG243" s="54"/>
      <c r="BH243" s="52" t="s">
        <v>81</v>
      </c>
      <c r="BM243" s="54"/>
      <c r="BN243" s="52" t="s">
        <v>81</v>
      </c>
      <c r="BS243" s="54"/>
    </row>
    <row r="244" spans="1:71" ht="15" customHeight="1" x14ac:dyDescent="0.25">
      <c r="A244" s="12" t="str">
        <f>IF(ISBLANK('DESTR_OPERE LAVORO'!B243),'DESTR_OPERE LAVORO'!B244,'DESTR_OPERE LAVORO'!B243)</f>
        <v/>
      </c>
      <c r="B244" s="12" t="str">
        <f>VLOOKUP(A244,'DESTR_OPERE LAVORO'!B:E,2,FALSE)</f>
        <v/>
      </c>
    </row>
    <row r="245" spans="1:71" ht="15" customHeight="1" x14ac:dyDescent="0.25">
      <c r="A245" s="12" t="str">
        <f>IF(ISBLANK('DESTR_OPERE LAVORO'!B244),'DESTR_OPERE LAVORO'!B245,'DESTR_OPERE LAVORO'!B244)</f>
        <v>1C.12.030.0010.h</v>
      </c>
      <c r="B245" s="12" t="str">
        <f>VLOOKUP(A245,'DESTR_OPERE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160 - s = 3,9</v>
      </c>
    </row>
    <row r="246" spans="1:71" ht="15" customHeight="1" x14ac:dyDescent="0.25">
      <c r="A246" s="12" t="str">
        <f>IF(ISBLANK('DESTR_OPERE LAVORO'!B245),'DESTR_OPERE LAVORO'!B246,'DESTR_OPERE LAVORO'!B245)</f>
        <v/>
      </c>
      <c r="B246" s="12" t="str">
        <f>VLOOKUP(A246,'DESTR_OPERE LAVORO'!B:E,2,FALSE)</f>
        <v/>
      </c>
      <c r="F246" s="51" t="s">
        <v>81</v>
      </c>
      <c r="G246" s="51"/>
      <c r="K246" s="9" t="s">
        <v>81</v>
      </c>
      <c r="L246" s="51" t="s">
        <v>81</v>
      </c>
      <c r="M246" s="51"/>
      <c r="Q246" s="54"/>
      <c r="R246" s="52" t="s">
        <v>81</v>
      </c>
      <c r="W246" s="54"/>
      <c r="X246" s="52" t="s">
        <v>81</v>
      </c>
      <c r="AC246" s="54"/>
      <c r="AD246" s="52" t="s">
        <v>81</v>
      </c>
      <c r="AI246" s="54"/>
      <c r="AJ246" s="52" t="s">
        <v>81</v>
      </c>
      <c r="AO246" s="54"/>
      <c r="AP246" s="52" t="s">
        <v>81</v>
      </c>
      <c r="AU246" s="54"/>
      <c r="AV246" s="52" t="s">
        <v>81</v>
      </c>
      <c r="BA246" s="54"/>
      <c r="BB246" s="52" t="s">
        <v>81</v>
      </c>
      <c r="BG246" s="54"/>
      <c r="BH246" s="52" t="s">
        <v>81</v>
      </c>
      <c r="BM246" s="54"/>
      <c r="BN246" s="52" t="s">
        <v>81</v>
      </c>
      <c r="BS246" s="54"/>
    </row>
    <row r="247" spans="1:71" ht="15" customHeight="1" x14ac:dyDescent="0.25">
      <c r="A247" s="12" t="str">
        <f>IF(ISBLANK('DESTR_OPERE LAVORO'!B246),'DESTR_OPERE LAVORO'!B247,'DESTR_OPERE LAVORO'!B246)</f>
        <v>1C.12.040.0010.a</v>
      </c>
      <c r="B247" s="12" t="str">
        <f>VLOOKUP(A247,'DESTR_OPERE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250 - Di 218</v>
      </c>
    </row>
    <row r="248" spans="1:71" ht="15" customHeight="1" x14ac:dyDescent="0.25">
      <c r="A248" s="12" t="str">
        <f>IF(ISBLANK('DESTR_OPERE LAVORO'!B247),'DESTR_OPERE LAVORO'!B248,'DESTR_OPERE LAVORO'!B247)</f>
        <v/>
      </c>
      <c r="B248" s="12" t="str">
        <f>VLOOKUP(A248,'DESTR_OPERE LAVORO'!B:E,2,FALSE)</f>
        <v/>
      </c>
    </row>
    <row r="249" spans="1:71" ht="15" customHeight="1" x14ac:dyDescent="0.25">
      <c r="A249" s="12" t="str">
        <f>IF(ISBLANK('DESTR_OPERE LAVORO'!B248),'DESTR_OPERE LAVORO'!B249,'DESTR_OPERE LAVORO'!B248)</f>
        <v>1C.12.040.0010.b</v>
      </c>
      <c r="B249" s="12" t="str">
        <f>VLOOKUP(A249,'DESTR_OPERE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315 - Di 272</v>
      </c>
      <c r="F249" s="51" t="s">
        <v>81</v>
      </c>
      <c r="G249" s="51"/>
      <c r="K249" s="9" t="s">
        <v>81</v>
      </c>
      <c r="L249" s="51" t="s">
        <v>81</v>
      </c>
      <c r="M249" s="51"/>
      <c r="Q249" s="54"/>
      <c r="R249" s="52" t="s">
        <v>81</v>
      </c>
      <c r="W249" s="54"/>
      <c r="X249" s="52" t="s">
        <v>81</v>
      </c>
      <c r="AC249" s="54"/>
      <c r="AD249" s="52" t="s">
        <v>81</v>
      </c>
      <c r="AI249" s="54"/>
      <c r="AJ249" s="52" t="s">
        <v>81</v>
      </c>
      <c r="AO249" s="54"/>
      <c r="AP249" s="52" t="s">
        <v>81</v>
      </c>
      <c r="AU249" s="54"/>
      <c r="AV249" s="52" t="s">
        <v>81</v>
      </c>
      <c r="BA249" s="54"/>
      <c r="BB249" s="52" t="s">
        <v>81</v>
      </c>
      <c r="BG249" s="54"/>
      <c r="BH249" s="52" t="s">
        <v>81</v>
      </c>
      <c r="BM249" s="54"/>
      <c r="BN249" s="52" t="s">
        <v>81</v>
      </c>
      <c r="BS249" s="54"/>
    </row>
    <row r="250" spans="1:71" ht="15" customHeight="1" x14ac:dyDescent="0.25">
      <c r="A250" s="12" t="str">
        <f>IF(ISBLANK('DESTR_OPERE LAVORO'!B249),'DESTR_OPERE LAVORO'!B250,'DESTR_OPERE LAVORO'!B249)</f>
        <v/>
      </c>
      <c r="B250" s="12" t="str">
        <f>VLOOKUP(A250,'DESTR_OPERE LAVORO'!B:E,2,FALSE)</f>
        <v/>
      </c>
    </row>
    <row r="251" spans="1:71" ht="15" customHeight="1" x14ac:dyDescent="0.25">
      <c r="A251" s="12" t="str">
        <f>IF(ISBLANK('DESTR_OPERE LAVORO'!B250),'DESTR_OPERE LAVORO'!B251,'DESTR_OPERE LAVORO'!B250)</f>
        <v>1C.12.040.0010.c</v>
      </c>
      <c r="B251" s="12" t="str">
        <f>VLOOKUP(A251,'DESTR_OPERE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400 - Di 347</v>
      </c>
    </row>
    <row r="252" spans="1:71" ht="15" customHeight="1" x14ac:dyDescent="0.25">
      <c r="A252" s="12" t="str">
        <f>IF(ISBLANK('DESTR_OPERE LAVORO'!B251),'DESTR_OPERE LAVORO'!B252,'DESTR_OPERE LAVORO'!B251)</f>
        <v/>
      </c>
      <c r="B252" s="12" t="str">
        <f>VLOOKUP(A252,'DESTR_OPERE LAVORO'!B:E,2,FALSE)</f>
        <v/>
      </c>
      <c r="F252" s="51" t="s">
        <v>81</v>
      </c>
      <c r="G252" s="51"/>
      <c r="K252" s="9" t="s">
        <v>81</v>
      </c>
      <c r="L252" s="51" t="s">
        <v>81</v>
      </c>
      <c r="M252" s="51"/>
      <c r="Q252" s="54"/>
      <c r="R252" s="52" t="s">
        <v>81</v>
      </c>
      <c r="W252" s="54"/>
      <c r="X252" s="52" t="s">
        <v>81</v>
      </c>
      <c r="AC252" s="54"/>
      <c r="AD252" s="52" t="s">
        <v>81</v>
      </c>
      <c r="AI252" s="54"/>
      <c r="AJ252" s="52" t="s">
        <v>81</v>
      </c>
      <c r="AO252" s="54"/>
      <c r="AP252" s="52" t="s">
        <v>81</v>
      </c>
      <c r="AU252" s="54"/>
      <c r="AV252" s="52" t="s">
        <v>81</v>
      </c>
      <c r="BA252" s="54"/>
      <c r="BB252" s="52" t="s">
        <v>81</v>
      </c>
      <c r="BG252" s="54"/>
      <c r="BH252" s="52" t="s">
        <v>81</v>
      </c>
      <c r="BM252" s="54"/>
      <c r="BN252" s="52" t="s">
        <v>81</v>
      </c>
      <c r="BS252" s="54"/>
    </row>
    <row r="253" spans="1:71" ht="15" customHeight="1" x14ac:dyDescent="0.25">
      <c r="A253" s="12" t="str">
        <f>IF(ISBLANK('DESTR_OPERE LAVORO'!B252),'DESTR_OPERE LAVORO'!B253,'DESTR_OPERE LAVORO'!B252)</f>
        <v>1C.12.040.0010.d</v>
      </c>
      <c r="B253" s="12" t="str">
        <f>VLOOKUP(A253,'DESTR_OPERE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500 - Di 433</v>
      </c>
    </row>
    <row r="254" spans="1:71" ht="15" customHeight="1" x14ac:dyDescent="0.25">
      <c r="A254" s="12" t="str">
        <f>IF(ISBLANK('DESTR_OPERE LAVORO'!B253),'DESTR_OPERE LAVORO'!B254,'DESTR_OPERE LAVORO'!B253)</f>
        <v/>
      </c>
      <c r="B254" s="12" t="str">
        <f>VLOOKUP(A254,'DESTR_OPERE LAVORO'!B:E,2,FALSE)</f>
        <v/>
      </c>
    </row>
    <row r="255" spans="1:71" ht="15" customHeight="1" x14ac:dyDescent="0.25">
      <c r="A255" s="12" t="str">
        <f>IF(ISBLANK('DESTR_OPERE LAVORO'!B254),'DESTR_OPERE LAVORO'!B255,'DESTR_OPERE LAVORO'!B254)</f>
        <v>1C.12.040.0010.e</v>
      </c>
      <c r="B255" s="12" t="str">
        <f>VLOOKUP(A255,'DESTR_OPERE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630 - Di 535</v>
      </c>
      <c r="F255" s="51" t="s">
        <v>81</v>
      </c>
      <c r="G255" s="51"/>
      <c r="K255" s="9" t="s">
        <v>81</v>
      </c>
      <c r="L255" s="51" t="s">
        <v>81</v>
      </c>
      <c r="M255" s="51"/>
      <c r="Q255" s="54"/>
      <c r="R255" s="52" t="s">
        <v>81</v>
      </c>
      <c r="W255" s="54"/>
      <c r="X255" s="52" t="s">
        <v>81</v>
      </c>
      <c r="AC255" s="54"/>
      <c r="AD255" s="52" t="s">
        <v>81</v>
      </c>
      <c r="AI255" s="54"/>
      <c r="AJ255" s="52" t="s">
        <v>81</v>
      </c>
      <c r="AO255" s="54"/>
      <c r="AP255" s="52" t="s">
        <v>81</v>
      </c>
      <c r="AU255" s="54"/>
      <c r="AV255" s="52" t="s">
        <v>81</v>
      </c>
      <c r="BA255" s="54"/>
      <c r="BB255" s="52" t="s">
        <v>81</v>
      </c>
      <c r="BG255" s="54"/>
      <c r="BH255" s="52" t="s">
        <v>81</v>
      </c>
      <c r="BM255" s="54"/>
      <c r="BN255" s="52" t="s">
        <v>81</v>
      </c>
      <c r="BS255" s="54"/>
    </row>
    <row r="256" spans="1:71" ht="15" customHeight="1" x14ac:dyDescent="0.25">
      <c r="A256" s="12" t="str">
        <f>IF(ISBLANK('DESTR_OPERE LAVORO'!B255),'DESTR_OPERE LAVORO'!B256,'DESTR_OPERE LAVORO'!B255)</f>
        <v/>
      </c>
      <c r="B256" s="12" t="str">
        <f>VLOOKUP(A256,'DESTR_OPERE LAVORO'!B:E,2,FALSE)</f>
        <v/>
      </c>
    </row>
    <row r="257" spans="1:71" ht="15" customHeight="1" x14ac:dyDescent="0.25">
      <c r="A257" s="12" t="str">
        <f>IF(ISBLANK('DESTR_OPERE LAVORO'!B256),'DESTR_OPERE LAVORO'!B257,'DESTR_OPERE LAVORO'!B256)</f>
        <v>1C.12.040.0010.f</v>
      </c>
      <c r="B257" s="12" t="str">
        <f>VLOOKUP(A257,'DESTR_OPERE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800 - Di 678</v>
      </c>
    </row>
    <row r="258" spans="1:71" ht="15" customHeight="1" x14ac:dyDescent="0.25">
      <c r="A258" s="12" t="str">
        <f>IF(ISBLANK('DESTR_OPERE LAVORO'!B257),'DESTR_OPERE LAVORO'!B258,'DESTR_OPERE LAVORO'!B257)</f>
        <v/>
      </c>
      <c r="B258" s="12" t="str">
        <f>VLOOKUP(A258,'DESTR_OPERE LAVORO'!B:E,2,FALSE)</f>
        <v/>
      </c>
      <c r="F258" s="51" t="s">
        <v>81</v>
      </c>
      <c r="G258" s="51"/>
      <c r="K258" s="9" t="s">
        <v>81</v>
      </c>
      <c r="L258" s="51" t="s">
        <v>81</v>
      </c>
      <c r="M258" s="51"/>
      <c r="Q258" s="54"/>
      <c r="R258" s="52" t="s">
        <v>81</v>
      </c>
      <c r="W258" s="54"/>
      <c r="X258" s="52" t="s">
        <v>81</v>
      </c>
      <c r="AC258" s="54"/>
      <c r="AD258" s="52" t="s">
        <v>81</v>
      </c>
      <c r="AI258" s="54"/>
      <c r="AJ258" s="52" t="s">
        <v>81</v>
      </c>
      <c r="AO258" s="54"/>
      <c r="AP258" s="52" t="s">
        <v>81</v>
      </c>
      <c r="AU258" s="54"/>
      <c r="AV258" s="52" t="s">
        <v>81</v>
      </c>
      <c r="BA258" s="54"/>
      <c r="BB258" s="52" t="s">
        <v>81</v>
      </c>
      <c r="BG258" s="54"/>
      <c r="BH258" s="52" t="s">
        <v>81</v>
      </c>
      <c r="BM258" s="54"/>
      <c r="BN258" s="52" t="s">
        <v>81</v>
      </c>
      <c r="BS258" s="54"/>
    </row>
    <row r="259" spans="1:71" ht="15" customHeight="1" x14ac:dyDescent="0.25">
      <c r="A259" s="12" t="str">
        <f>IF(ISBLANK('DESTR_OPERE LAVORO'!B258),'DESTR_OPERE LAVORO'!B259,'DESTR_OPERE LAVORO'!B258)</f>
        <v>1C.12.040.0010.g</v>
      </c>
      <c r="B259" s="12" t="str">
        <f>VLOOKUP(A259,'DESTR_OPERE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1000 - Di 852</v>
      </c>
    </row>
    <row r="260" spans="1:71" ht="15" customHeight="1" x14ac:dyDescent="0.25">
      <c r="A260" s="12" t="str">
        <f>IF(ISBLANK('DESTR_OPERE LAVORO'!B259),'DESTR_OPERE LAVORO'!B260,'DESTR_OPERE LAVORO'!B259)</f>
        <v/>
      </c>
      <c r="B260" s="12" t="str">
        <f>VLOOKUP(A260,'DESTR_OPERE LAVORO'!B:E,2,FALSE)</f>
        <v/>
      </c>
    </row>
    <row r="261" spans="1:71" ht="15" customHeight="1" x14ac:dyDescent="0.25">
      <c r="A261" s="12" t="str">
        <f>IF(ISBLANK('DESTR_OPERE LAVORO'!B260),'DESTR_OPERE LAVORO'!B261,'DESTR_OPERE LAVORO'!B260)</f>
        <v>1C.12.040.0010.h</v>
      </c>
      <c r="B261" s="12" t="str">
        <f>VLOOKUP(A261,'DESTR_OPERE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1200 - Di 1030</v>
      </c>
      <c r="F261" s="51" t="s">
        <v>81</v>
      </c>
      <c r="G261" s="51"/>
      <c r="K261" s="9" t="s">
        <v>81</v>
      </c>
      <c r="L261" s="51" t="s">
        <v>81</v>
      </c>
      <c r="M261" s="51"/>
      <c r="Q261" s="54"/>
      <c r="R261" s="52" t="s">
        <v>81</v>
      </c>
      <c r="W261" s="54"/>
      <c r="X261" s="52" t="s">
        <v>81</v>
      </c>
      <c r="AC261" s="54"/>
      <c r="AD261" s="52" t="s">
        <v>81</v>
      </c>
      <c r="AI261" s="54"/>
      <c r="AJ261" s="52" t="s">
        <v>81</v>
      </c>
      <c r="AO261" s="54"/>
      <c r="AP261" s="52" t="s">
        <v>81</v>
      </c>
      <c r="AU261" s="54"/>
      <c r="AV261" s="52" t="s">
        <v>81</v>
      </c>
      <c r="BA261" s="54"/>
      <c r="BB261" s="52" t="s">
        <v>81</v>
      </c>
      <c r="BG261" s="54"/>
      <c r="BH261" s="52" t="s">
        <v>81</v>
      </c>
      <c r="BM261" s="54"/>
      <c r="BN261" s="52" t="s">
        <v>81</v>
      </c>
      <c r="BS261" s="54"/>
    </row>
    <row r="262" spans="1:71" ht="15" customHeight="1" x14ac:dyDescent="0.25">
      <c r="A262" s="12" t="str">
        <f>IF(ISBLANK('DESTR_OPERE LAVORO'!B261),'DESTR_OPERE LAVORO'!B262,'DESTR_OPERE LAVORO'!B261)</f>
        <v/>
      </c>
      <c r="B262" s="12" t="str">
        <f>VLOOKUP(A262,'DESTR_OPERE LAVORO'!B:E,2,FALSE)</f>
        <v/>
      </c>
    </row>
    <row r="263" spans="1:71" ht="15" customHeight="1" x14ac:dyDescent="0.25">
      <c r="A263" s="12" t="str">
        <f>IF(ISBLANK('DESTR_OPERE LAVORO'!B262),'DESTR_OPERE LAVORO'!B263,'DESTR_OPERE LAVORO'!B262)</f>
        <v>1C.12.040.0020.a</v>
      </c>
      <c r="B263" s="12" t="str">
        <f>VLOOKUP(A263,'DESTR_OPERE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250 - Di 218</v>
      </c>
    </row>
    <row r="264" spans="1:71" ht="15" customHeight="1" x14ac:dyDescent="0.25">
      <c r="A264" s="12" t="str">
        <f>IF(ISBLANK('DESTR_OPERE LAVORO'!B263),'DESTR_OPERE LAVORO'!B264,'DESTR_OPERE LAVORO'!B263)</f>
        <v/>
      </c>
      <c r="B264" s="12" t="str">
        <f>VLOOKUP(A264,'DESTR_OPERE LAVORO'!B:E,2,FALSE)</f>
        <v/>
      </c>
      <c r="F264" s="51" t="s">
        <v>81</v>
      </c>
      <c r="G264" s="51"/>
      <c r="K264" s="9" t="s">
        <v>81</v>
      </c>
      <c r="L264" s="51" t="s">
        <v>81</v>
      </c>
      <c r="M264" s="51"/>
      <c r="Q264" s="54"/>
      <c r="R264" s="52" t="s">
        <v>81</v>
      </c>
      <c r="W264" s="54"/>
      <c r="X264" s="52" t="s">
        <v>81</v>
      </c>
      <c r="AC264" s="54"/>
      <c r="AD264" s="52" t="s">
        <v>81</v>
      </c>
      <c r="AI264" s="54"/>
      <c r="AJ264" s="52" t="s">
        <v>81</v>
      </c>
      <c r="AO264" s="54"/>
      <c r="AP264" s="52" t="s">
        <v>81</v>
      </c>
      <c r="AU264" s="54"/>
      <c r="AV264" s="52" t="s">
        <v>81</v>
      </c>
      <c r="BA264" s="54"/>
      <c r="BB264" s="52" t="s">
        <v>81</v>
      </c>
      <c r="BG264" s="54"/>
      <c r="BH264" s="52" t="s">
        <v>81</v>
      </c>
      <c r="BM264" s="54"/>
      <c r="BN264" s="52" t="s">
        <v>81</v>
      </c>
      <c r="BS264" s="54"/>
    </row>
    <row r="265" spans="1:71" ht="15" customHeight="1" x14ac:dyDescent="0.25">
      <c r="A265" s="12" t="str">
        <f>IF(ISBLANK('DESTR_OPERE LAVORO'!B264),'DESTR_OPERE LAVORO'!B265,'DESTR_OPERE LAVORO'!B264)</f>
        <v>1C.12.040.0020.b</v>
      </c>
      <c r="B265" s="12" t="str">
        <f>VLOOKUP(A265,'DESTR_OPERE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315 - Di 272</v>
      </c>
    </row>
    <row r="266" spans="1:71" ht="15" customHeight="1" x14ac:dyDescent="0.25">
      <c r="A266" s="12" t="str">
        <f>IF(ISBLANK('DESTR_OPERE LAVORO'!B265),'DESTR_OPERE LAVORO'!B266,'DESTR_OPERE LAVORO'!B265)</f>
        <v/>
      </c>
      <c r="B266" s="12" t="str">
        <f>VLOOKUP(A266,'DESTR_OPERE LAVORO'!B:E,2,FALSE)</f>
        <v/>
      </c>
    </row>
    <row r="267" spans="1:71" ht="15" customHeight="1" x14ac:dyDescent="0.25">
      <c r="A267" s="12" t="str">
        <f>IF(ISBLANK('DESTR_OPERE LAVORO'!B266),'DESTR_OPERE LAVORO'!B267,'DESTR_OPERE LAVORO'!B266)</f>
        <v>1C.12.040.0020.c</v>
      </c>
      <c r="B267" s="12" t="str">
        <f>VLOOKUP(A267,'DESTR_OPERE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400 - Di 347</v>
      </c>
      <c r="F267" s="51" t="s">
        <v>81</v>
      </c>
      <c r="G267" s="51"/>
      <c r="K267" s="9" t="s">
        <v>81</v>
      </c>
      <c r="L267" s="51" t="s">
        <v>81</v>
      </c>
      <c r="M267" s="51"/>
      <c r="Q267" s="54"/>
      <c r="R267" s="52" t="s">
        <v>81</v>
      </c>
      <c r="W267" s="54"/>
      <c r="X267" s="52" t="s">
        <v>81</v>
      </c>
      <c r="AC267" s="54"/>
      <c r="AD267" s="52" t="s">
        <v>81</v>
      </c>
      <c r="AI267" s="54"/>
      <c r="AJ267" s="52" t="s">
        <v>81</v>
      </c>
      <c r="AO267" s="54"/>
      <c r="AP267" s="52" t="s">
        <v>81</v>
      </c>
      <c r="AU267" s="54"/>
      <c r="AV267" s="52" t="s">
        <v>81</v>
      </c>
      <c r="BA267" s="54"/>
      <c r="BB267" s="52" t="s">
        <v>81</v>
      </c>
      <c r="BG267" s="54"/>
      <c r="BH267" s="52" t="s">
        <v>81</v>
      </c>
      <c r="BM267" s="54"/>
      <c r="BN267" s="52" t="s">
        <v>81</v>
      </c>
      <c r="BS267" s="54"/>
    </row>
    <row r="268" spans="1:71" ht="15" customHeight="1" x14ac:dyDescent="0.25">
      <c r="A268" s="12" t="str">
        <f>IF(ISBLANK('DESTR_OPERE LAVORO'!B267),'DESTR_OPERE LAVORO'!B268,'DESTR_OPERE LAVORO'!B267)</f>
        <v/>
      </c>
      <c r="B268" s="12" t="str">
        <f>VLOOKUP(A268,'DESTR_OPERE LAVORO'!B:E,2,FALSE)</f>
        <v/>
      </c>
    </row>
    <row r="269" spans="1:71" ht="15" customHeight="1" x14ac:dyDescent="0.25">
      <c r="A269" s="12" t="str">
        <f>IF(ISBLANK('DESTR_OPERE LAVORO'!B268),'DESTR_OPERE LAVORO'!B269,'DESTR_OPERE LAVORO'!B268)</f>
        <v>1C.12.040.0020.d</v>
      </c>
      <c r="B269" s="12" t="str">
        <f>VLOOKUP(A269,'DESTR_OPERE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500 - Di 433</v>
      </c>
    </row>
    <row r="270" spans="1:71" ht="15" customHeight="1" x14ac:dyDescent="0.25">
      <c r="A270" s="12" t="str">
        <f>IF(ISBLANK('DESTR_OPERE LAVORO'!B269),'DESTR_OPERE LAVORO'!B270,'DESTR_OPERE LAVORO'!B269)</f>
        <v/>
      </c>
      <c r="B270" s="12" t="str">
        <f>VLOOKUP(A270,'DESTR_OPERE LAVORO'!B:E,2,FALSE)</f>
        <v/>
      </c>
      <c r="F270" s="51" t="s">
        <v>81</v>
      </c>
      <c r="G270" s="51"/>
      <c r="K270" s="9" t="s">
        <v>81</v>
      </c>
      <c r="L270" s="51" t="s">
        <v>81</v>
      </c>
      <c r="M270" s="51"/>
      <c r="Q270" s="54"/>
      <c r="R270" s="52" t="s">
        <v>81</v>
      </c>
      <c r="W270" s="54"/>
      <c r="X270" s="52" t="s">
        <v>81</v>
      </c>
      <c r="AC270" s="54"/>
      <c r="AD270" s="52" t="s">
        <v>81</v>
      </c>
      <c r="AI270" s="54"/>
      <c r="AJ270" s="52" t="s">
        <v>81</v>
      </c>
      <c r="AO270" s="54"/>
      <c r="AP270" s="52" t="s">
        <v>81</v>
      </c>
      <c r="AU270" s="54"/>
      <c r="AV270" s="52" t="s">
        <v>81</v>
      </c>
      <c r="BA270" s="54"/>
      <c r="BB270" s="52" t="s">
        <v>81</v>
      </c>
      <c r="BG270" s="54"/>
      <c r="BH270" s="52" t="s">
        <v>81</v>
      </c>
      <c r="BM270" s="54"/>
      <c r="BN270" s="52" t="s">
        <v>81</v>
      </c>
      <c r="BS270" s="54"/>
    </row>
    <row r="271" spans="1:71" ht="15" customHeight="1" x14ac:dyDescent="0.25">
      <c r="A271" s="12" t="str">
        <f>IF(ISBLANK('DESTR_OPERE LAVORO'!B270),'DESTR_OPERE LAVORO'!B271,'DESTR_OPERE LAVORO'!B270)</f>
        <v>1C.12.040.0020.e</v>
      </c>
      <c r="B271" s="12" t="str">
        <f>VLOOKUP(A271,'DESTR_OPERE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630 - Di 535</v>
      </c>
    </row>
    <row r="272" spans="1:71" ht="15" customHeight="1" x14ac:dyDescent="0.25">
      <c r="A272" s="12" t="str">
        <f>IF(ISBLANK('DESTR_OPERE LAVORO'!B271),'DESTR_OPERE LAVORO'!B272,'DESTR_OPERE LAVORO'!B271)</f>
        <v/>
      </c>
      <c r="B272" s="12" t="str">
        <f>VLOOKUP(A272,'DESTR_OPERE LAVORO'!B:E,2,FALSE)</f>
        <v/>
      </c>
    </row>
    <row r="273" spans="1:71" ht="15" customHeight="1" x14ac:dyDescent="0.25">
      <c r="A273" s="12" t="str">
        <f>IF(ISBLANK('DESTR_OPERE LAVORO'!B272),'DESTR_OPERE LAVORO'!B273,'DESTR_OPERE LAVORO'!B272)</f>
        <v>1C.12.040.0020.f</v>
      </c>
      <c r="B273" s="12" t="str">
        <f>VLOOKUP(A273,'DESTR_OPERE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800 - Di 678</v>
      </c>
      <c r="F273" s="51" t="s">
        <v>81</v>
      </c>
      <c r="G273" s="51"/>
      <c r="K273" s="9" t="s">
        <v>81</v>
      </c>
      <c r="L273" s="51" t="s">
        <v>81</v>
      </c>
      <c r="M273" s="51"/>
      <c r="Q273" s="54"/>
      <c r="R273" s="52" t="s">
        <v>81</v>
      </c>
      <c r="W273" s="54"/>
      <c r="X273" s="52" t="s">
        <v>81</v>
      </c>
      <c r="AC273" s="54"/>
      <c r="AD273" s="52" t="s">
        <v>81</v>
      </c>
      <c r="AI273" s="54"/>
      <c r="AJ273" s="52" t="s">
        <v>81</v>
      </c>
      <c r="AO273" s="54"/>
      <c r="AP273" s="52" t="s">
        <v>81</v>
      </c>
      <c r="AU273" s="54"/>
      <c r="AV273" s="52" t="s">
        <v>81</v>
      </c>
      <c r="BA273" s="54"/>
      <c r="BB273" s="52" t="s">
        <v>81</v>
      </c>
      <c r="BG273" s="54"/>
      <c r="BH273" s="52" t="s">
        <v>81</v>
      </c>
      <c r="BM273" s="54"/>
      <c r="BN273" s="52" t="s">
        <v>81</v>
      </c>
      <c r="BS273" s="54"/>
    </row>
    <row r="274" spans="1:71" ht="15" customHeight="1" x14ac:dyDescent="0.25">
      <c r="A274" s="12" t="str">
        <f>IF(ISBLANK('DESTR_OPERE LAVORO'!B273),'DESTR_OPERE LAVORO'!B274,'DESTR_OPERE LAVORO'!B273)</f>
        <v/>
      </c>
      <c r="B274" s="12" t="str">
        <f>VLOOKUP(A274,'DESTR_OPERE LAVORO'!B:E,2,FALSE)</f>
        <v/>
      </c>
    </row>
    <row r="275" spans="1:71" ht="15" customHeight="1" x14ac:dyDescent="0.25">
      <c r="A275" s="12" t="str">
        <f>IF(ISBLANK('DESTR_OPERE LAVORO'!B274),'DESTR_OPERE LAVORO'!B275,'DESTR_OPERE LAVORO'!B274)</f>
        <v>1C.12.040.0020.g</v>
      </c>
      <c r="B275" s="12" t="str">
        <f>VLOOKUP(A275,'DESTR_OPERE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1000 - Di 852</v>
      </c>
    </row>
    <row r="276" spans="1:71" ht="15" customHeight="1" x14ac:dyDescent="0.25">
      <c r="A276" s="12" t="str">
        <f>IF(ISBLANK('DESTR_OPERE LAVORO'!B275),'DESTR_OPERE LAVORO'!B276,'DESTR_OPERE LAVORO'!B275)</f>
        <v/>
      </c>
      <c r="B276" s="12" t="str">
        <f>VLOOKUP(A276,'DESTR_OPERE LAVORO'!B:E,2,FALSE)</f>
        <v/>
      </c>
      <c r="F276" s="51" t="s">
        <v>81</v>
      </c>
      <c r="G276" s="51"/>
      <c r="K276" s="9" t="s">
        <v>81</v>
      </c>
      <c r="L276" s="51" t="s">
        <v>81</v>
      </c>
      <c r="M276" s="51"/>
      <c r="Q276" s="54"/>
      <c r="R276" s="52" t="s">
        <v>81</v>
      </c>
      <c r="W276" s="54"/>
      <c r="X276" s="52" t="s">
        <v>81</v>
      </c>
      <c r="AC276" s="54"/>
      <c r="AD276" s="52" t="s">
        <v>81</v>
      </c>
      <c r="AI276" s="54"/>
      <c r="AJ276" s="52" t="s">
        <v>81</v>
      </c>
      <c r="AO276" s="54"/>
      <c r="AP276" s="52" t="s">
        <v>81</v>
      </c>
      <c r="AU276" s="54"/>
      <c r="AV276" s="52" t="s">
        <v>81</v>
      </c>
      <c r="BA276" s="54"/>
      <c r="BB276" s="52" t="s">
        <v>81</v>
      </c>
      <c r="BG276" s="54"/>
      <c r="BH276" s="52" t="s">
        <v>81</v>
      </c>
      <c r="BM276" s="54"/>
      <c r="BN276" s="52" t="s">
        <v>81</v>
      </c>
      <c r="BS276" s="54"/>
    </row>
    <row r="277" spans="1:71" ht="15" customHeight="1" x14ac:dyDescent="0.25">
      <c r="A277" s="12" t="str">
        <f>IF(ISBLANK('DESTR_OPERE LAVORO'!B276),'DESTR_OPERE LAVORO'!B277,'DESTR_OPERE LAVORO'!B276)</f>
        <v>1C.12.040.0020.h</v>
      </c>
      <c r="B277" s="12" t="str">
        <f>VLOOKUP(A277,'DESTR_OPERE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1200 - Di 1030</v>
      </c>
    </row>
    <row r="278" spans="1:71" ht="15" customHeight="1" x14ac:dyDescent="0.25">
      <c r="A278" s="12" t="str">
        <f>IF(ISBLANK('DESTR_OPERE LAVORO'!B277),'DESTR_OPERE LAVORO'!B278,'DESTR_OPERE LAVORO'!B277)</f>
        <v/>
      </c>
      <c r="B278" s="12" t="str">
        <f>VLOOKUP(A278,'DESTR_OPERE LAVORO'!B:E,2,FALSE)</f>
        <v/>
      </c>
    </row>
    <row r="279" spans="1:71" ht="15" customHeight="1" x14ac:dyDescent="0.25">
      <c r="A279" s="12" t="str">
        <f>IF(ISBLANK('DESTR_OPERE LAVORO'!B278),'DESTR_OPERE LAVORO'!B279,'DESTR_OPERE LAVORO'!B278)</f>
        <v>1C.12.040.0030.a</v>
      </c>
      <c r="B279" s="12" t="str">
        <f>VLOOKUP(A279,'DESTR_OPERE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125 - Di 105</v>
      </c>
      <c r="F279" s="51" t="s">
        <v>81</v>
      </c>
      <c r="G279" s="51"/>
      <c r="K279" s="9" t="s">
        <v>81</v>
      </c>
      <c r="L279" s="51" t="s">
        <v>81</v>
      </c>
      <c r="M279" s="51"/>
      <c r="Q279" s="54"/>
      <c r="R279" s="52" t="s">
        <v>81</v>
      </c>
      <c r="W279" s="54"/>
      <c r="X279" s="52" t="s">
        <v>81</v>
      </c>
      <c r="AC279" s="54"/>
      <c r="AD279" s="52" t="s">
        <v>81</v>
      </c>
      <c r="AI279" s="54"/>
      <c r="AJ279" s="52" t="s">
        <v>81</v>
      </c>
      <c r="AO279" s="54"/>
      <c r="AP279" s="52" t="s">
        <v>81</v>
      </c>
      <c r="AU279" s="54"/>
      <c r="AV279" s="52" t="s">
        <v>81</v>
      </c>
      <c r="BA279" s="54"/>
      <c r="BB279" s="52" t="s">
        <v>81</v>
      </c>
      <c r="BG279" s="54"/>
      <c r="BH279" s="52" t="s">
        <v>81</v>
      </c>
      <c r="BM279" s="54"/>
      <c r="BN279" s="52" t="s">
        <v>81</v>
      </c>
      <c r="BS279" s="54"/>
    </row>
    <row r="280" spans="1:71" ht="15" customHeight="1" x14ac:dyDescent="0.25">
      <c r="A280" s="12" t="str">
        <f>IF(ISBLANK('DESTR_OPERE LAVORO'!B279),'DESTR_OPERE LAVORO'!B280,'DESTR_OPERE LAVORO'!B279)</f>
        <v/>
      </c>
      <c r="B280" s="12" t="str">
        <f>VLOOKUP(A280,'DESTR_OPERE LAVORO'!B:E,2,FALSE)</f>
        <v/>
      </c>
    </row>
    <row r="281" spans="1:71" ht="15" customHeight="1" x14ac:dyDescent="0.25">
      <c r="A281" s="12" t="str">
        <f>IF(ISBLANK('DESTR_OPERE LAVORO'!B280),'DESTR_OPERE LAVORO'!B281,'DESTR_OPERE LAVORO'!B280)</f>
        <v>1C.12.040.0030.b</v>
      </c>
      <c r="B281" s="12" t="str">
        <f>VLOOKUP(A281,'DESTR_OPERE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160 - Di 137</v>
      </c>
    </row>
    <row r="282" spans="1:71" ht="15" customHeight="1" x14ac:dyDescent="0.25">
      <c r="A282" s="12" t="str">
        <f>IF(ISBLANK('DESTR_OPERE LAVORO'!B281),'DESTR_OPERE LAVORO'!B282,'DESTR_OPERE LAVORO'!B281)</f>
        <v/>
      </c>
      <c r="B282" s="12" t="str">
        <f>VLOOKUP(A282,'DESTR_OPERE LAVORO'!B:E,2,FALSE)</f>
        <v/>
      </c>
      <c r="F282" s="51" t="s">
        <v>81</v>
      </c>
      <c r="G282" s="51"/>
      <c r="K282" s="9" t="s">
        <v>81</v>
      </c>
      <c r="L282" s="51" t="s">
        <v>81</v>
      </c>
      <c r="M282" s="51"/>
      <c r="Q282" s="54"/>
      <c r="R282" s="52" t="s">
        <v>81</v>
      </c>
      <c r="W282" s="54"/>
      <c r="X282" s="52" t="s">
        <v>81</v>
      </c>
      <c r="AC282" s="54"/>
      <c r="AD282" s="52" t="s">
        <v>81</v>
      </c>
      <c r="AI282" s="54"/>
      <c r="AJ282" s="52" t="s">
        <v>81</v>
      </c>
      <c r="AO282" s="54"/>
      <c r="AP282" s="52" t="s">
        <v>81</v>
      </c>
      <c r="AU282" s="54"/>
      <c r="AV282" s="52" t="s">
        <v>81</v>
      </c>
      <c r="BA282" s="54"/>
      <c r="BB282" s="52" t="s">
        <v>81</v>
      </c>
      <c r="BG282" s="54"/>
      <c r="BH282" s="52" t="s">
        <v>81</v>
      </c>
      <c r="BM282" s="54"/>
      <c r="BN282" s="52" t="s">
        <v>81</v>
      </c>
      <c r="BS282" s="54"/>
    </row>
    <row r="283" spans="1:71" ht="15" customHeight="1" x14ac:dyDescent="0.25">
      <c r="A283" s="12" t="str">
        <f>IF(ISBLANK('DESTR_OPERE LAVORO'!B282),'DESTR_OPERE LAVORO'!B283,'DESTR_OPERE LAVORO'!B282)</f>
        <v>1C.12.040.0030.c</v>
      </c>
      <c r="B283" s="12" t="str">
        <f>VLOOKUP(A283,'DESTR_OPERE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200 - Di 172</v>
      </c>
    </row>
    <row r="284" spans="1:71" ht="15" customHeight="1" x14ac:dyDescent="0.25">
      <c r="A284" s="12" t="str">
        <f>IF(ISBLANK('DESTR_OPERE LAVORO'!B283),'DESTR_OPERE LAVORO'!B284,'DESTR_OPERE LAVORO'!B283)</f>
        <v/>
      </c>
      <c r="B284" s="12" t="str">
        <f>VLOOKUP(A284,'DESTR_OPERE LAVORO'!B:E,2,FALSE)</f>
        <v/>
      </c>
    </row>
    <row r="285" spans="1:71" ht="15" customHeight="1" x14ac:dyDescent="0.25">
      <c r="A285" s="12" t="str">
        <f>IF(ISBLANK('DESTR_OPERE LAVORO'!B284),'DESTR_OPERE LAVORO'!B285,'DESTR_OPERE LAVORO'!B284)</f>
        <v>1C.12.040.0030.d</v>
      </c>
      <c r="B285" s="12" t="str">
        <f>VLOOKUP(A285,'DESTR_OPERE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250 - Di 218</v>
      </c>
      <c r="F285" s="51" t="s">
        <v>81</v>
      </c>
      <c r="G285" s="51"/>
      <c r="K285" s="9" t="s">
        <v>81</v>
      </c>
      <c r="L285" s="51" t="s">
        <v>81</v>
      </c>
      <c r="M285" s="51"/>
      <c r="Q285" s="54"/>
      <c r="R285" s="52" t="s">
        <v>81</v>
      </c>
      <c r="W285" s="54"/>
      <c r="X285" s="52" t="s">
        <v>81</v>
      </c>
      <c r="AC285" s="54"/>
      <c r="AD285" s="52" t="s">
        <v>81</v>
      </c>
      <c r="AI285" s="54"/>
      <c r="AJ285" s="52" t="s">
        <v>81</v>
      </c>
      <c r="AO285" s="54"/>
      <c r="AP285" s="52" t="s">
        <v>81</v>
      </c>
      <c r="AU285" s="54"/>
      <c r="AV285" s="52" t="s">
        <v>81</v>
      </c>
      <c r="BA285" s="54"/>
      <c r="BB285" s="52" t="s">
        <v>81</v>
      </c>
      <c r="BG285" s="54"/>
      <c r="BH285" s="52" t="s">
        <v>81</v>
      </c>
      <c r="BM285" s="54"/>
      <c r="BN285" s="52" t="s">
        <v>81</v>
      </c>
      <c r="BS285" s="54"/>
    </row>
    <row r="286" spans="1:71" ht="15" customHeight="1" x14ac:dyDescent="0.25">
      <c r="A286" s="12" t="str">
        <f>IF(ISBLANK('DESTR_OPERE LAVORO'!B285),'DESTR_OPERE LAVORO'!B286,'DESTR_OPERE LAVORO'!B285)</f>
        <v/>
      </c>
      <c r="B286" s="12" t="str">
        <f>VLOOKUP(A286,'DESTR_OPERE LAVORO'!B:E,2,FALSE)</f>
        <v/>
      </c>
    </row>
    <row r="287" spans="1:71" ht="15" customHeight="1" x14ac:dyDescent="0.25">
      <c r="A287" s="12" t="str">
        <f>IF(ISBLANK('DESTR_OPERE LAVORO'!B286),'DESTR_OPERE LAVORO'!B287,'DESTR_OPERE LAVORO'!B286)</f>
        <v>1C.12.040.0030.e</v>
      </c>
      <c r="B287" s="12" t="str">
        <f>VLOOKUP(A287,'DESTR_OPERE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315 - Di 272</v>
      </c>
    </row>
    <row r="288" spans="1:71" ht="15" customHeight="1" x14ac:dyDescent="0.25">
      <c r="A288" s="12" t="str">
        <f>IF(ISBLANK('DESTR_OPERE LAVORO'!B287),'DESTR_OPERE LAVORO'!B288,'DESTR_OPERE LAVORO'!B287)</f>
        <v/>
      </c>
      <c r="B288" s="12" t="str">
        <f>VLOOKUP(A288,'DESTR_OPERE LAVORO'!B:E,2,FALSE)</f>
        <v/>
      </c>
      <c r="F288" s="51" t="s">
        <v>81</v>
      </c>
      <c r="G288" s="51"/>
      <c r="K288" s="9" t="s">
        <v>81</v>
      </c>
      <c r="L288" s="51" t="s">
        <v>81</v>
      </c>
      <c r="M288" s="51"/>
      <c r="Q288" s="54"/>
      <c r="R288" s="52" t="s">
        <v>81</v>
      </c>
      <c r="W288" s="54"/>
      <c r="X288" s="52" t="s">
        <v>81</v>
      </c>
      <c r="AC288" s="54"/>
      <c r="AD288" s="52" t="s">
        <v>81</v>
      </c>
      <c r="AI288" s="54"/>
      <c r="AJ288" s="52" t="s">
        <v>81</v>
      </c>
      <c r="AO288" s="54"/>
      <c r="AP288" s="52" t="s">
        <v>81</v>
      </c>
      <c r="AU288" s="54"/>
      <c r="AV288" s="52" t="s">
        <v>81</v>
      </c>
      <c r="BA288" s="54"/>
      <c r="BB288" s="52" t="s">
        <v>81</v>
      </c>
      <c r="BG288" s="54"/>
      <c r="BH288" s="52" t="s">
        <v>81</v>
      </c>
      <c r="BM288" s="54"/>
      <c r="BN288" s="52" t="s">
        <v>81</v>
      </c>
      <c r="BS288" s="54"/>
    </row>
    <row r="289" spans="1:71" ht="15" customHeight="1" x14ac:dyDescent="0.25">
      <c r="A289" s="12" t="str">
        <f>IF(ISBLANK('DESTR_OPERE LAVORO'!B288),'DESTR_OPERE LAVORO'!B289,'DESTR_OPERE LAVORO'!B288)</f>
        <v>1C.12.040.0030.f</v>
      </c>
      <c r="B289" s="12" t="str">
        <f>VLOOKUP(A289,'DESTR_OPERE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400 - Di 347</v>
      </c>
    </row>
    <row r="290" spans="1:71" ht="15" customHeight="1" x14ac:dyDescent="0.25">
      <c r="A290" s="12" t="str">
        <f>IF(ISBLANK('DESTR_OPERE LAVORO'!B289),'DESTR_OPERE LAVORO'!B290,'DESTR_OPERE LAVORO'!B289)</f>
        <v/>
      </c>
      <c r="B290" s="12" t="str">
        <f>VLOOKUP(A290,'DESTR_OPERE LAVORO'!B:E,2,FALSE)</f>
        <v/>
      </c>
    </row>
    <row r="291" spans="1:71" ht="15" customHeight="1" x14ac:dyDescent="0.25">
      <c r="A291" s="12" t="str">
        <f>IF(ISBLANK('DESTR_OPERE LAVORO'!B290),'DESTR_OPERE LAVORO'!B291,'DESTR_OPERE LAVORO'!B290)</f>
        <v>1C.12.040.0030.g</v>
      </c>
      <c r="B291" s="12" t="str">
        <f>VLOOKUP(A291,'DESTR_OPERE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500 - Di 433</v>
      </c>
      <c r="F291" s="51" t="s">
        <v>81</v>
      </c>
      <c r="G291" s="51"/>
      <c r="K291" s="9" t="s">
        <v>81</v>
      </c>
      <c r="L291" s="51" t="s">
        <v>81</v>
      </c>
      <c r="M291" s="51"/>
      <c r="Q291" s="54"/>
      <c r="R291" s="52" t="s">
        <v>81</v>
      </c>
      <c r="W291" s="54"/>
      <c r="X291" s="52" t="s">
        <v>81</v>
      </c>
      <c r="AC291" s="54"/>
      <c r="AD291" s="52" t="s">
        <v>81</v>
      </c>
      <c r="AI291" s="54"/>
      <c r="AJ291" s="52" t="s">
        <v>81</v>
      </c>
      <c r="AO291" s="54"/>
      <c r="AP291" s="52" t="s">
        <v>81</v>
      </c>
      <c r="AU291" s="54"/>
      <c r="AV291" s="52" t="s">
        <v>81</v>
      </c>
      <c r="BA291" s="54"/>
      <c r="BB291" s="52" t="s">
        <v>81</v>
      </c>
      <c r="BG291" s="54"/>
      <c r="BH291" s="52" t="s">
        <v>81</v>
      </c>
      <c r="BM291" s="54"/>
      <c r="BN291" s="52" t="s">
        <v>81</v>
      </c>
      <c r="BS291" s="54"/>
    </row>
    <row r="292" spans="1:71" ht="15" customHeight="1" x14ac:dyDescent="0.25">
      <c r="A292" s="12" t="str">
        <f>IF(ISBLANK('DESTR_OPERE LAVORO'!B291),'DESTR_OPERE LAVORO'!B292,'DESTR_OPERE LAVORO'!B291)</f>
        <v/>
      </c>
      <c r="B292" s="12" t="str">
        <f>VLOOKUP(A292,'DESTR_OPERE LAVORO'!B:E,2,FALSE)</f>
        <v/>
      </c>
    </row>
    <row r="293" spans="1:71" ht="15" customHeight="1" x14ac:dyDescent="0.25">
      <c r="A293" s="12" t="str">
        <f>IF(ISBLANK('DESTR_OPERE LAVORO'!B292),'DESTR_OPERE LAVORO'!B293,'DESTR_OPERE LAVORO'!B292)</f>
        <v>1C.12.040.0030.h</v>
      </c>
      <c r="B293" s="12" t="str">
        <f>VLOOKUP(A293,'DESTR_OPERE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630 - Di 535</v>
      </c>
    </row>
    <row r="294" spans="1:71" ht="15" customHeight="1" x14ac:dyDescent="0.25">
      <c r="A294" s="12" t="str">
        <f>IF(ISBLANK('DESTR_OPERE LAVORO'!B293),'DESTR_OPERE LAVORO'!B294,'DESTR_OPERE LAVORO'!B293)</f>
        <v/>
      </c>
      <c r="B294" s="12" t="str">
        <f>VLOOKUP(A294,'DESTR_OPERE LAVORO'!B:E,2,FALSE)</f>
        <v/>
      </c>
      <c r="F294" s="51" t="s">
        <v>81</v>
      </c>
      <c r="G294" s="51"/>
      <c r="K294" s="9" t="s">
        <v>81</v>
      </c>
      <c r="L294" s="51" t="s">
        <v>81</v>
      </c>
      <c r="M294" s="51"/>
      <c r="Q294" s="54"/>
      <c r="R294" s="52" t="s">
        <v>81</v>
      </c>
      <c r="W294" s="54"/>
      <c r="X294" s="52" t="s">
        <v>81</v>
      </c>
      <c r="AC294" s="54"/>
      <c r="AD294" s="52" t="s">
        <v>81</v>
      </c>
      <c r="AI294" s="54"/>
      <c r="AJ294" s="52" t="s">
        <v>81</v>
      </c>
      <c r="AO294" s="54"/>
      <c r="AP294" s="52" t="s">
        <v>81</v>
      </c>
      <c r="AU294" s="54"/>
      <c r="AV294" s="52" t="s">
        <v>81</v>
      </c>
      <c r="BA294" s="54"/>
      <c r="BB294" s="52" t="s">
        <v>81</v>
      </c>
      <c r="BG294" s="54"/>
      <c r="BH294" s="52" t="s">
        <v>81</v>
      </c>
      <c r="BM294" s="54"/>
      <c r="BN294" s="52" t="s">
        <v>81</v>
      </c>
      <c r="BS294" s="54"/>
    </row>
    <row r="295" spans="1:71" ht="15" customHeight="1" x14ac:dyDescent="0.25">
      <c r="A295" s="12" t="str">
        <f>IF(ISBLANK('DESTR_OPERE LAVORO'!B294),'DESTR_OPERE LAVORO'!B295,'DESTR_OPERE LAVORO'!B294)</f>
        <v>1C.12.040.0030.i</v>
      </c>
      <c r="B295" s="12" t="str">
        <f>VLOOKUP(A295,'DESTR_OPERE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800 - Di 678</v>
      </c>
    </row>
    <row r="296" spans="1:71" ht="15" customHeight="1" x14ac:dyDescent="0.25">
      <c r="A296" s="12" t="str">
        <f>IF(ISBLANK('DESTR_OPERE LAVORO'!B295),'DESTR_OPERE LAVORO'!B296,'DESTR_OPERE LAVORO'!B295)</f>
        <v/>
      </c>
      <c r="B296" s="12" t="str">
        <f>VLOOKUP(A296,'DESTR_OPERE LAVORO'!B:E,2,FALSE)</f>
        <v/>
      </c>
    </row>
    <row r="297" spans="1:71" ht="15" customHeight="1" x14ac:dyDescent="0.25">
      <c r="A297" s="12" t="str">
        <f>IF(ISBLANK('DESTR_OPERE LAVORO'!B296),'DESTR_OPERE LAVORO'!B297,'DESTR_OPERE LAVORO'!B296)</f>
        <v>1C.12.040.0030.j</v>
      </c>
      <c r="B297" s="12" t="str">
        <f>VLOOKUP(A297,'DESTR_OPERE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1000 - Di 852</v>
      </c>
      <c r="F297" s="51" t="s">
        <v>81</v>
      </c>
      <c r="G297" s="51"/>
      <c r="K297" s="9" t="s">
        <v>81</v>
      </c>
      <c r="L297" s="51" t="s">
        <v>81</v>
      </c>
      <c r="M297" s="51"/>
      <c r="Q297" s="54"/>
      <c r="R297" s="52" t="s">
        <v>81</v>
      </c>
      <c r="W297" s="54"/>
      <c r="X297" s="52" t="s">
        <v>81</v>
      </c>
      <c r="AC297" s="54"/>
      <c r="AD297" s="52" t="s">
        <v>81</v>
      </c>
      <c r="AI297" s="54"/>
      <c r="AJ297" s="52" t="s">
        <v>81</v>
      </c>
      <c r="AO297" s="54"/>
      <c r="AP297" s="52" t="s">
        <v>81</v>
      </c>
      <c r="AU297" s="54"/>
      <c r="AV297" s="52" t="s">
        <v>81</v>
      </c>
      <c r="BA297" s="54"/>
      <c r="BB297" s="52" t="s">
        <v>81</v>
      </c>
      <c r="BG297" s="54"/>
      <c r="BH297" s="52" t="s">
        <v>81</v>
      </c>
      <c r="BM297" s="54"/>
      <c r="BN297" s="52" t="s">
        <v>81</v>
      </c>
      <c r="BS297" s="54"/>
    </row>
    <row r="298" spans="1:71" ht="15" customHeight="1" x14ac:dyDescent="0.25">
      <c r="A298" s="12" t="str">
        <f>IF(ISBLANK('DESTR_OPERE LAVORO'!B297),'DESTR_OPERE LAVORO'!B298,'DESTR_OPERE LAVORO'!B297)</f>
        <v/>
      </c>
      <c r="B298" s="12" t="str">
        <f>VLOOKUP(A298,'DESTR_OPERE LAVORO'!B:E,2,FALSE)</f>
        <v/>
      </c>
    </row>
    <row r="299" spans="1:71" ht="15" customHeight="1" x14ac:dyDescent="0.25">
      <c r="A299" s="12" t="str">
        <f>IF(ISBLANK('DESTR_OPERE LAVORO'!B298),'DESTR_OPERE LAVORO'!B299,'DESTR_OPERE LAVORO'!B298)</f>
        <v>1C.12.040.0030.k</v>
      </c>
      <c r="B299" s="12" t="str">
        <f>VLOOKUP(A299,'DESTR_OPERE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1200 - Di 1030</v>
      </c>
    </row>
    <row r="300" spans="1:71" ht="15" customHeight="1" x14ac:dyDescent="0.25">
      <c r="A300" s="12" t="str">
        <f>IF(ISBLANK('DESTR_OPERE LAVORO'!B299),'DESTR_OPERE LAVORO'!B300,'DESTR_OPERE LAVORO'!B299)</f>
        <v/>
      </c>
      <c r="B300" s="12" t="str">
        <f>VLOOKUP(A300,'DESTR_OPERE LAVORO'!B:E,2,FALSE)</f>
        <v/>
      </c>
      <c r="F300" s="51" t="s">
        <v>81</v>
      </c>
      <c r="G300" s="51"/>
      <c r="K300" s="9" t="s">
        <v>81</v>
      </c>
      <c r="L300" s="51" t="s">
        <v>81</v>
      </c>
      <c r="M300" s="51"/>
      <c r="Q300" s="54"/>
      <c r="R300" s="52" t="s">
        <v>81</v>
      </c>
      <c r="W300" s="54"/>
      <c r="X300" s="52" t="s">
        <v>81</v>
      </c>
      <c r="AC300" s="54"/>
      <c r="AD300" s="52" t="s">
        <v>81</v>
      </c>
      <c r="AI300" s="54"/>
      <c r="AJ300" s="52" t="s">
        <v>81</v>
      </c>
      <c r="AO300" s="54"/>
      <c r="AP300" s="52" t="s">
        <v>81</v>
      </c>
      <c r="AU300" s="54"/>
      <c r="AV300" s="52" t="s">
        <v>81</v>
      </c>
      <c r="BA300" s="54"/>
      <c r="BB300" s="52" t="s">
        <v>81</v>
      </c>
      <c r="BG300" s="54"/>
      <c r="BH300" s="52" t="s">
        <v>81</v>
      </c>
      <c r="BM300" s="54"/>
      <c r="BN300" s="52" t="s">
        <v>81</v>
      </c>
      <c r="BS300" s="54"/>
    </row>
    <row r="301" spans="1:71" ht="15" customHeight="1" x14ac:dyDescent="0.25">
      <c r="A301" s="12" t="str">
        <f>IF(ISBLANK('DESTR_OPERE LAVORO'!B300),'DESTR_OPERE LAVORO'!B301,'DESTR_OPERE LAVORO'!B300)</f>
        <v>1C.12.040.0040.a</v>
      </c>
      <c r="B301" s="12" t="str">
        <f>VLOOKUP(A301,'DESTR_OPERE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125 - Di 105</v>
      </c>
    </row>
    <row r="302" spans="1:71" ht="15" customHeight="1" x14ac:dyDescent="0.25">
      <c r="A302" s="12" t="str">
        <f>IF(ISBLANK('DESTR_OPERE LAVORO'!B301),'DESTR_OPERE LAVORO'!B302,'DESTR_OPERE LAVORO'!B301)</f>
        <v/>
      </c>
      <c r="B302" s="12" t="str">
        <f>VLOOKUP(A302,'DESTR_OPERE LAVORO'!B:E,2,FALSE)</f>
        <v/>
      </c>
    </row>
    <row r="303" spans="1:71" ht="15" customHeight="1" x14ac:dyDescent="0.25">
      <c r="A303" s="12" t="str">
        <f>IF(ISBLANK('DESTR_OPERE LAVORO'!B302),'DESTR_OPERE LAVORO'!B303,'DESTR_OPERE LAVORO'!B302)</f>
        <v>1C.12.040.0040.b</v>
      </c>
      <c r="B303" s="12" t="str">
        <f>VLOOKUP(A303,'DESTR_OPERE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160 - Di 137</v>
      </c>
      <c r="F303" s="51" t="s">
        <v>81</v>
      </c>
      <c r="G303" s="51"/>
      <c r="K303" s="9" t="s">
        <v>81</v>
      </c>
      <c r="L303" s="51" t="s">
        <v>81</v>
      </c>
      <c r="M303" s="51"/>
      <c r="Q303" s="54"/>
      <c r="R303" s="52" t="s">
        <v>81</v>
      </c>
      <c r="W303" s="54"/>
      <c r="X303" s="52" t="s">
        <v>81</v>
      </c>
      <c r="AC303" s="54"/>
      <c r="AD303" s="52" t="s">
        <v>81</v>
      </c>
      <c r="AI303" s="54"/>
      <c r="AJ303" s="52" t="s">
        <v>81</v>
      </c>
      <c r="AO303" s="54"/>
      <c r="AP303" s="52" t="s">
        <v>81</v>
      </c>
      <c r="AU303" s="54"/>
      <c r="AV303" s="52" t="s">
        <v>81</v>
      </c>
      <c r="BA303" s="54"/>
      <c r="BB303" s="52" t="s">
        <v>81</v>
      </c>
      <c r="BG303" s="54"/>
      <c r="BH303" s="52" t="s">
        <v>81</v>
      </c>
      <c r="BM303" s="54"/>
      <c r="BN303" s="52" t="s">
        <v>81</v>
      </c>
      <c r="BS303" s="54"/>
    </row>
    <row r="304" spans="1:71" ht="15" customHeight="1" x14ac:dyDescent="0.25">
      <c r="A304" s="12" t="str">
        <f>IF(ISBLANK('DESTR_OPERE LAVORO'!B303),'DESTR_OPERE LAVORO'!B304,'DESTR_OPERE LAVORO'!B303)</f>
        <v/>
      </c>
      <c r="B304" s="12" t="str">
        <f>VLOOKUP(A304,'DESTR_OPERE LAVORO'!B:E,2,FALSE)</f>
        <v/>
      </c>
    </row>
    <row r="305" spans="1:71" ht="15" customHeight="1" x14ac:dyDescent="0.25">
      <c r="A305" s="12" t="str">
        <f>IF(ISBLANK('DESTR_OPERE LAVORO'!B304),'DESTR_OPERE LAVORO'!B305,'DESTR_OPERE LAVORO'!B304)</f>
        <v>1C.12.040.0040.c</v>
      </c>
      <c r="B305" s="12" t="str">
        <f>VLOOKUP(A305,'DESTR_OPERE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200 - Di 172</v>
      </c>
    </row>
    <row r="306" spans="1:71" ht="15" customHeight="1" x14ac:dyDescent="0.25">
      <c r="A306" s="12" t="str">
        <f>IF(ISBLANK('DESTR_OPERE LAVORO'!B305),'DESTR_OPERE LAVORO'!B306,'DESTR_OPERE LAVORO'!B305)</f>
        <v/>
      </c>
      <c r="B306" s="12" t="str">
        <f>VLOOKUP(A306,'DESTR_OPERE LAVORO'!B:E,2,FALSE)</f>
        <v/>
      </c>
      <c r="F306" s="51" t="s">
        <v>81</v>
      </c>
      <c r="G306" s="51"/>
      <c r="K306" s="9" t="s">
        <v>81</v>
      </c>
      <c r="L306" s="51" t="s">
        <v>81</v>
      </c>
      <c r="M306" s="51"/>
      <c r="Q306" s="54"/>
      <c r="R306" s="52" t="s">
        <v>81</v>
      </c>
      <c r="W306" s="54"/>
      <c r="X306" s="52" t="s">
        <v>81</v>
      </c>
      <c r="AC306" s="54"/>
      <c r="AD306" s="52" t="s">
        <v>81</v>
      </c>
      <c r="AI306" s="54"/>
      <c r="AJ306" s="52" t="s">
        <v>81</v>
      </c>
      <c r="AO306" s="54"/>
      <c r="AP306" s="52" t="s">
        <v>81</v>
      </c>
      <c r="AU306" s="54"/>
      <c r="AV306" s="52" t="s">
        <v>81</v>
      </c>
      <c r="BA306" s="54"/>
      <c r="BB306" s="52" t="s">
        <v>81</v>
      </c>
      <c r="BG306" s="54"/>
      <c r="BH306" s="52" t="s">
        <v>81</v>
      </c>
      <c r="BM306" s="54"/>
      <c r="BN306" s="52" t="s">
        <v>81</v>
      </c>
      <c r="BS306" s="54"/>
    </row>
    <row r="307" spans="1:71" ht="15" customHeight="1" x14ac:dyDescent="0.25">
      <c r="A307" s="12" t="str">
        <f>IF(ISBLANK('DESTR_OPERE LAVORO'!B306),'DESTR_OPERE LAVORO'!B307,'DESTR_OPERE LAVORO'!B306)</f>
        <v>1C.12.040.0040.d</v>
      </c>
      <c r="B307" s="12" t="str">
        <f>VLOOKUP(A307,'DESTR_OPERE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250 - Di 218</v>
      </c>
    </row>
    <row r="308" spans="1:71" ht="15" customHeight="1" x14ac:dyDescent="0.25">
      <c r="A308" s="12" t="str">
        <f>IF(ISBLANK('DESTR_OPERE LAVORO'!B307),'DESTR_OPERE LAVORO'!B308,'DESTR_OPERE LAVORO'!B307)</f>
        <v/>
      </c>
      <c r="B308" s="12" t="str">
        <f>VLOOKUP(A308,'DESTR_OPERE LAVORO'!B:E,2,FALSE)</f>
        <v/>
      </c>
    </row>
    <row r="309" spans="1:71" ht="15" customHeight="1" x14ac:dyDescent="0.25">
      <c r="A309" s="12" t="str">
        <f>IF(ISBLANK('DESTR_OPERE LAVORO'!B308),'DESTR_OPERE LAVORO'!B309,'DESTR_OPERE LAVORO'!B308)</f>
        <v>1C.12.040.0040.e</v>
      </c>
      <c r="B309" s="12" t="str">
        <f>VLOOKUP(A309,'DESTR_OPERE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315 - Di 272</v>
      </c>
      <c r="F309" s="51" t="s">
        <v>81</v>
      </c>
      <c r="G309" s="51"/>
      <c r="K309" s="9" t="s">
        <v>81</v>
      </c>
      <c r="L309" s="51" t="s">
        <v>81</v>
      </c>
      <c r="M309" s="51"/>
      <c r="Q309" s="54"/>
      <c r="R309" s="52" t="s">
        <v>81</v>
      </c>
      <c r="W309" s="54"/>
      <c r="X309" s="52" t="s">
        <v>81</v>
      </c>
      <c r="AC309" s="54"/>
      <c r="AD309" s="52" t="s">
        <v>81</v>
      </c>
      <c r="AI309" s="54"/>
      <c r="AJ309" s="52" t="s">
        <v>81</v>
      </c>
      <c r="AO309" s="54"/>
      <c r="AP309" s="52" t="s">
        <v>81</v>
      </c>
      <c r="AU309" s="54"/>
      <c r="AV309" s="52" t="s">
        <v>81</v>
      </c>
      <c r="BA309" s="54"/>
      <c r="BB309" s="52" t="s">
        <v>81</v>
      </c>
      <c r="BG309" s="54"/>
      <c r="BH309" s="52" t="s">
        <v>81</v>
      </c>
      <c r="BM309" s="54"/>
      <c r="BN309" s="52" t="s">
        <v>81</v>
      </c>
      <c r="BS309" s="54"/>
    </row>
    <row r="310" spans="1:71" ht="15" customHeight="1" x14ac:dyDescent="0.25">
      <c r="A310" s="12" t="str">
        <f>IF(ISBLANK('DESTR_OPERE LAVORO'!B309),'DESTR_OPERE LAVORO'!B310,'DESTR_OPERE LAVORO'!B309)</f>
        <v/>
      </c>
      <c r="B310" s="12" t="str">
        <f>VLOOKUP(A310,'DESTR_OPERE LAVORO'!B:E,2,FALSE)</f>
        <v/>
      </c>
    </row>
    <row r="311" spans="1:71" ht="15" customHeight="1" x14ac:dyDescent="0.25">
      <c r="A311" s="12" t="str">
        <f>IF(ISBLANK('DESTR_OPERE LAVORO'!B310),'DESTR_OPERE LAVORO'!B311,'DESTR_OPERE LAVORO'!B310)</f>
        <v>1C.12.040.0040.f</v>
      </c>
      <c r="B311" s="12" t="str">
        <f>VLOOKUP(A311,'DESTR_OPERE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400 - Di 347</v>
      </c>
    </row>
    <row r="312" spans="1:71" ht="15" customHeight="1" x14ac:dyDescent="0.25">
      <c r="A312" s="12" t="str">
        <f>IF(ISBLANK('DESTR_OPERE LAVORO'!B311),'DESTR_OPERE LAVORO'!B312,'DESTR_OPERE LAVORO'!B311)</f>
        <v/>
      </c>
      <c r="B312" s="12" t="str">
        <f>VLOOKUP(A312,'DESTR_OPERE LAVORO'!B:E,2,FALSE)</f>
        <v/>
      </c>
      <c r="F312" s="51" t="s">
        <v>81</v>
      </c>
      <c r="G312" s="51"/>
      <c r="K312" s="9" t="s">
        <v>81</v>
      </c>
      <c r="L312" s="51" t="s">
        <v>81</v>
      </c>
      <c r="M312" s="51"/>
      <c r="Q312" s="54"/>
      <c r="R312" s="52" t="s">
        <v>81</v>
      </c>
      <c r="W312" s="54"/>
      <c r="X312" s="52" t="s">
        <v>81</v>
      </c>
      <c r="AC312" s="54"/>
      <c r="AD312" s="52" t="s">
        <v>81</v>
      </c>
      <c r="AI312" s="54"/>
      <c r="AJ312" s="52" t="s">
        <v>81</v>
      </c>
      <c r="AO312" s="54"/>
      <c r="AP312" s="52" t="s">
        <v>81</v>
      </c>
      <c r="AU312" s="54"/>
      <c r="AV312" s="52" t="s">
        <v>81</v>
      </c>
      <c r="BA312" s="54"/>
      <c r="BB312" s="52" t="s">
        <v>81</v>
      </c>
      <c r="BG312" s="54"/>
      <c r="BH312" s="52" t="s">
        <v>81</v>
      </c>
      <c r="BM312" s="54"/>
      <c r="BN312" s="52" t="s">
        <v>81</v>
      </c>
      <c r="BS312" s="54"/>
    </row>
    <row r="313" spans="1:71" ht="15" customHeight="1" x14ac:dyDescent="0.25">
      <c r="A313" s="12" t="str">
        <f>IF(ISBLANK('DESTR_OPERE LAVORO'!B312),'DESTR_OPERE LAVORO'!B313,'DESTR_OPERE LAVORO'!B312)</f>
        <v>1C.12.040.0040.g</v>
      </c>
      <c r="B313" s="12" t="str">
        <f>VLOOKUP(A313,'DESTR_OPERE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500 - Di 433</v>
      </c>
    </row>
    <row r="314" spans="1:71" ht="15" customHeight="1" x14ac:dyDescent="0.25">
      <c r="A314" s="12" t="str">
        <f>IF(ISBLANK('DESTR_OPERE LAVORO'!B313),'DESTR_OPERE LAVORO'!B314,'DESTR_OPERE LAVORO'!B313)</f>
        <v/>
      </c>
      <c r="B314" s="12" t="str">
        <f>VLOOKUP(A314,'DESTR_OPERE LAVORO'!B:E,2,FALSE)</f>
        <v/>
      </c>
    </row>
    <row r="315" spans="1:71" ht="15" customHeight="1" x14ac:dyDescent="0.25">
      <c r="A315" s="12" t="str">
        <f>IF(ISBLANK('DESTR_OPERE LAVORO'!B314),'DESTR_OPERE LAVORO'!B315,'DESTR_OPERE LAVORO'!B314)</f>
        <v>1C.12.040.0040.h</v>
      </c>
      <c r="B315" s="12" t="str">
        <f>VLOOKUP(A315,'DESTR_OPERE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630 - Di 535</v>
      </c>
      <c r="F315" s="51" t="s">
        <v>81</v>
      </c>
      <c r="G315" s="51"/>
      <c r="K315" s="9" t="s">
        <v>81</v>
      </c>
      <c r="L315" s="51" t="s">
        <v>81</v>
      </c>
      <c r="M315" s="51"/>
      <c r="Q315" s="54"/>
      <c r="R315" s="52" t="s">
        <v>81</v>
      </c>
      <c r="W315" s="54"/>
      <c r="X315" s="52" t="s">
        <v>81</v>
      </c>
      <c r="AC315" s="54"/>
      <c r="AD315" s="52" t="s">
        <v>81</v>
      </c>
      <c r="AI315" s="54"/>
      <c r="AJ315" s="52" t="s">
        <v>81</v>
      </c>
      <c r="AO315" s="54"/>
      <c r="AP315" s="52" t="s">
        <v>81</v>
      </c>
      <c r="AU315" s="54"/>
      <c r="AV315" s="52" t="s">
        <v>81</v>
      </c>
      <c r="BA315" s="54"/>
      <c r="BB315" s="52" t="s">
        <v>81</v>
      </c>
      <c r="BG315" s="54"/>
      <c r="BH315" s="52" t="s">
        <v>81</v>
      </c>
      <c r="BM315" s="54"/>
      <c r="BN315" s="52" t="s">
        <v>81</v>
      </c>
      <c r="BS315" s="54"/>
    </row>
    <row r="316" spans="1:71" ht="15" customHeight="1" x14ac:dyDescent="0.25">
      <c r="A316" s="12" t="str">
        <f>IF(ISBLANK('DESTR_OPERE LAVORO'!B315),'DESTR_OPERE LAVORO'!B316,'DESTR_OPERE LAVORO'!B315)</f>
        <v/>
      </c>
      <c r="B316" s="12" t="str">
        <f>VLOOKUP(A316,'DESTR_OPERE LAVORO'!B:E,2,FALSE)</f>
        <v/>
      </c>
    </row>
    <row r="317" spans="1:71" ht="15" customHeight="1" x14ac:dyDescent="0.25">
      <c r="A317" s="12" t="str">
        <f>IF(ISBLANK('DESTR_OPERE LAVORO'!B316),'DESTR_OPERE LAVORO'!B317,'DESTR_OPERE LAVORO'!B316)</f>
        <v>1C.12.040.0040.i</v>
      </c>
      <c r="B317" s="12" t="str">
        <f>VLOOKUP(A317,'DESTR_OPERE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800 - Di 678</v>
      </c>
    </row>
    <row r="318" spans="1:71" ht="15" customHeight="1" x14ac:dyDescent="0.25">
      <c r="A318" s="12" t="str">
        <f>IF(ISBLANK('DESTR_OPERE LAVORO'!B317),'DESTR_OPERE LAVORO'!B318,'DESTR_OPERE LAVORO'!B317)</f>
        <v/>
      </c>
      <c r="B318" s="12" t="str">
        <f>VLOOKUP(A318,'DESTR_OPERE LAVORO'!B:E,2,FALSE)</f>
        <v/>
      </c>
      <c r="F318" s="51" t="s">
        <v>81</v>
      </c>
      <c r="G318" s="51"/>
      <c r="K318" s="9" t="s">
        <v>81</v>
      </c>
      <c r="L318" s="51" t="s">
        <v>81</v>
      </c>
      <c r="M318" s="51"/>
      <c r="Q318" s="54"/>
      <c r="R318" s="52" t="s">
        <v>81</v>
      </c>
      <c r="W318" s="54"/>
      <c r="X318" s="52" t="s">
        <v>81</v>
      </c>
      <c r="AC318" s="54"/>
      <c r="AD318" s="52" t="s">
        <v>81</v>
      </c>
      <c r="AI318" s="54"/>
      <c r="AJ318" s="52" t="s">
        <v>81</v>
      </c>
      <c r="AO318" s="54"/>
      <c r="AP318" s="52" t="s">
        <v>81</v>
      </c>
      <c r="AU318" s="54"/>
      <c r="AV318" s="52" t="s">
        <v>81</v>
      </c>
      <c r="BA318" s="54"/>
      <c r="BB318" s="52" t="s">
        <v>81</v>
      </c>
      <c r="BG318" s="54"/>
      <c r="BH318" s="52" t="s">
        <v>81</v>
      </c>
      <c r="BM318" s="54"/>
      <c r="BN318" s="52" t="s">
        <v>81</v>
      </c>
      <c r="BS318" s="54"/>
    </row>
    <row r="319" spans="1:71" ht="15" customHeight="1" x14ac:dyDescent="0.25">
      <c r="A319" s="12" t="str">
        <f>IF(ISBLANK('DESTR_OPERE LAVORO'!B318),'DESTR_OPERE LAVORO'!B319,'DESTR_OPERE LAVORO'!B318)</f>
        <v>1C.12.040.0040.j</v>
      </c>
      <c r="B319" s="12" t="str">
        <f>VLOOKUP(A319,'DESTR_OPERE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1000 - Di 852</v>
      </c>
    </row>
    <row r="320" spans="1:71" ht="15" customHeight="1" x14ac:dyDescent="0.25">
      <c r="A320" s="12" t="str">
        <f>IF(ISBLANK('DESTR_OPERE LAVORO'!B319),'DESTR_OPERE LAVORO'!B320,'DESTR_OPERE LAVORO'!B319)</f>
        <v/>
      </c>
      <c r="B320" s="12" t="str">
        <f>VLOOKUP(A320,'DESTR_OPERE LAVORO'!B:E,2,FALSE)</f>
        <v/>
      </c>
    </row>
    <row r="321" spans="1:71" ht="15" customHeight="1" x14ac:dyDescent="0.25">
      <c r="A321" s="12" t="str">
        <f>IF(ISBLANK('DESTR_OPERE LAVORO'!B320),'DESTR_OPERE LAVORO'!B321,'DESTR_OPERE LAVORO'!B320)</f>
        <v>1C.12.040.0040.k</v>
      </c>
      <c r="B321" s="12" t="str">
        <f>VLOOKUP(A321,'DESTR_OPERE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1200 - Di 1030</v>
      </c>
      <c r="F321" s="51" t="s">
        <v>81</v>
      </c>
      <c r="G321" s="51"/>
      <c r="K321" s="9" t="s">
        <v>81</v>
      </c>
      <c r="L321" s="51" t="s">
        <v>81</v>
      </c>
      <c r="M321" s="51"/>
      <c r="Q321" s="54"/>
      <c r="R321" s="52" t="s">
        <v>81</v>
      </c>
      <c r="W321" s="54"/>
      <c r="X321" s="52" t="s">
        <v>81</v>
      </c>
      <c r="AC321" s="54"/>
      <c r="AD321" s="52" t="s">
        <v>81</v>
      </c>
      <c r="AI321" s="54"/>
      <c r="AJ321" s="52" t="s">
        <v>81</v>
      </c>
      <c r="AO321" s="54"/>
      <c r="AP321" s="52" t="s">
        <v>81</v>
      </c>
      <c r="AU321" s="54"/>
      <c r="AV321" s="52" t="s">
        <v>81</v>
      </c>
      <c r="BA321" s="54"/>
      <c r="BB321" s="52" t="s">
        <v>81</v>
      </c>
      <c r="BG321" s="54"/>
      <c r="BH321" s="52" t="s">
        <v>81</v>
      </c>
      <c r="BM321" s="54"/>
      <c r="BN321" s="52" t="s">
        <v>81</v>
      </c>
      <c r="BS321" s="54"/>
    </row>
    <row r="322" spans="1:71" ht="15" customHeight="1" x14ac:dyDescent="0.25">
      <c r="A322" s="12" t="str">
        <f>IF(ISBLANK('DESTR_OPERE LAVORO'!B321),'DESTR_OPERE LAVORO'!B322,'DESTR_OPERE LAVORO'!B321)</f>
        <v/>
      </c>
      <c r="B322" s="12" t="str">
        <f>VLOOKUP(A322,'DESTR_OPERE LAVORO'!B:E,2,FALSE)</f>
        <v/>
      </c>
    </row>
    <row r="323" spans="1:71" ht="15" customHeight="1" x14ac:dyDescent="0.25">
      <c r="A323" s="12" t="str">
        <f>IF(ISBLANK('DESTR_OPERE LAVORO'!B322),'DESTR_OPERE LAVORO'!B323,'DESTR_OPERE LAVORO'!B322)</f>
        <v>1C.12.050.0010.a</v>
      </c>
      <c r="B323" s="12" t="str">
        <f>VLOOKUP(A323,'DESTR_OPERE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80 - De 88</v>
      </c>
    </row>
    <row r="324" spans="1:71" ht="15" customHeight="1" x14ac:dyDescent="0.25">
      <c r="A324" s="12" t="str">
        <f>IF(ISBLANK('DESTR_OPERE LAVORO'!B323),'DESTR_OPERE LAVORO'!B324,'DESTR_OPERE LAVORO'!B323)</f>
        <v/>
      </c>
      <c r="B324" s="12" t="str">
        <f>VLOOKUP(A324,'DESTR_OPERE LAVORO'!B:E,2,FALSE)</f>
        <v/>
      </c>
      <c r="F324" s="51" t="s">
        <v>81</v>
      </c>
      <c r="G324" s="51"/>
      <c r="K324" s="9" t="s">
        <v>81</v>
      </c>
      <c r="L324" s="51" t="s">
        <v>81</v>
      </c>
      <c r="M324" s="51"/>
      <c r="Q324" s="54"/>
      <c r="R324" s="52" t="s">
        <v>81</v>
      </c>
      <c r="W324" s="54"/>
      <c r="X324" s="52" t="s">
        <v>81</v>
      </c>
      <c r="AC324" s="54"/>
      <c r="AD324" s="52" t="s">
        <v>81</v>
      </c>
      <c r="AI324" s="54"/>
      <c r="AJ324" s="52" t="s">
        <v>81</v>
      </c>
      <c r="AO324" s="54"/>
      <c r="AP324" s="52" t="s">
        <v>81</v>
      </c>
      <c r="AU324" s="54"/>
      <c r="AV324" s="52" t="s">
        <v>81</v>
      </c>
      <c r="BA324" s="54"/>
      <c r="BB324" s="52" t="s">
        <v>81</v>
      </c>
      <c r="BG324" s="54"/>
      <c r="BH324" s="52" t="s">
        <v>81</v>
      </c>
      <c r="BM324" s="54"/>
      <c r="BN324" s="52" t="s">
        <v>81</v>
      </c>
      <c r="BS324" s="54"/>
    </row>
    <row r="325" spans="1:71" ht="15" customHeight="1" x14ac:dyDescent="0.25">
      <c r="A325" s="12" t="str">
        <f>IF(ISBLANK('DESTR_OPERE LAVORO'!B324),'DESTR_OPERE LAVORO'!B325,'DESTR_OPERE LAVORO'!B324)</f>
        <v>1C.12.050.0010.b</v>
      </c>
      <c r="B325" s="12" t="str">
        <f>VLOOKUP(A325,'DESTR_OPERE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100 - De 110</v>
      </c>
    </row>
    <row r="326" spans="1:71" ht="15" customHeight="1" x14ac:dyDescent="0.25">
      <c r="A326" s="12" t="str">
        <f>IF(ISBLANK('DESTR_OPERE LAVORO'!B325),'DESTR_OPERE LAVORO'!B326,'DESTR_OPERE LAVORO'!B325)</f>
        <v/>
      </c>
      <c r="B326" s="12" t="str">
        <f>VLOOKUP(A326,'DESTR_OPERE LAVORO'!B:E,2,FALSE)</f>
        <v/>
      </c>
    </row>
    <row r="327" spans="1:71" ht="15" customHeight="1" x14ac:dyDescent="0.25">
      <c r="A327" s="12" t="str">
        <f>IF(ISBLANK('DESTR_OPERE LAVORO'!B326),'DESTR_OPERE LAVORO'!B327,'DESTR_OPERE LAVORO'!B326)</f>
        <v>1C.12.050.0010.c</v>
      </c>
      <c r="B327" s="12" t="str">
        <f>VLOOKUP(A327,'DESTR_OPERE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125 - De 135</v>
      </c>
      <c r="F327" s="51" t="s">
        <v>81</v>
      </c>
      <c r="G327" s="51"/>
      <c r="K327" s="9" t="s">
        <v>81</v>
      </c>
      <c r="L327" s="51" t="s">
        <v>81</v>
      </c>
      <c r="M327" s="51"/>
      <c r="Q327" s="54"/>
      <c r="R327" s="52" t="s">
        <v>81</v>
      </c>
      <c r="W327" s="54"/>
      <c r="X327" s="52" t="s">
        <v>81</v>
      </c>
      <c r="AC327" s="54"/>
      <c r="AD327" s="52" t="s">
        <v>81</v>
      </c>
      <c r="AI327" s="54"/>
      <c r="AJ327" s="52" t="s">
        <v>81</v>
      </c>
      <c r="AO327" s="54"/>
      <c r="AP327" s="52" t="s">
        <v>81</v>
      </c>
      <c r="AU327" s="54"/>
      <c r="AV327" s="52" t="s">
        <v>81</v>
      </c>
      <c r="BA327" s="54"/>
      <c r="BB327" s="52" t="s">
        <v>81</v>
      </c>
      <c r="BG327" s="54"/>
      <c r="BH327" s="52" t="s">
        <v>81</v>
      </c>
      <c r="BM327" s="54"/>
      <c r="BN327" s="52" t="s">
        <v>81</v>
      </c>
      <c r="BS327" s="54"/>
    </row>
    <row r="328" spans="1:71" ht="15" customHeight="1" x14ac:dyDescent="0.25">
      <c r="A328" s="12" t="str">
        <f>IF(ISBLANK('DESTR_OPERE LAVORO'!B327),'DESTR_OPERE LAVORO'!B328,'DESTR_OPERE LAVORO'!B327)</f>
        <v/>
      </c>
      <c r="B328" s="12" t="str">
        <f>VLOOKUP(A328,'DESTR_OPERE LAVORO'!B:E,2,FALSE)</f>
        <v/>
      </c>
    </row>
    <row r="329" spans="1:71" ht="15" customHeight="1" x14ac:dyDescent="0.25">
      <c r="A329" s="12" t="str">
        <f>IF(ISBLANK('DESTR_OPERE LAVORO'!B328),'DESTR_OPERE LAVORO'!B329,'DESTR_OPERE LAVORO'!B328)</f>
        <v>1C.12.050.0010.d</v>
      </c>
      <c r="B329" s="12" t="str">
        <f>VLOOKUP(A329,'DESTR_OPERE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150 - De 160</v>
      </c>
    </row>
    <row r="330" spans="1:71" ht="15" customHeight="1" x14ac:dyDescent="0.25">
      <c r="A330" s="12" t="str">
        <f>IF(ISBLANK('DESTR_OPERE LAVORO'!B329),'DESTR_OPERE LAVORO'!B330,'DESTR_OPERE LAVORO'!B329)</f>
        <v/>
      </c>
      <c r="B330" s="12" t="str">
        <f>VLOOKUP(A330,'DESTR_OPERE LAVORO'!B:E,2,FALSE)</f>
        <v/>
      </c>
      <c r="F330" s="51" t="s">
        <v>81</v>
      </c>
      <c r="G330" s="51"/>
      <c r="K330" s="9" t="s">
        <v>81</v>
      </c>
      <c r="L330" s="51" t="s">
        <v>81</v>
      </c>
      <c r="M330" s="51"/>
      <c r="Q330" s="54"/>
      <c r="R330" s="52" t="s">
        <v>81</v>
      </c>
      <c r="W330" s="54"/>
      <c r="X330" s="52" t="s">
        <v>81</v>
      </c>
      <c r="AC330" s="54"/>
      <c r="AD330" s="52" t="s">
        <v>81</v>
      </c>
      <c r="AI330" s="54"/>
      <c r="AJ330" s="52" t="s">
        <v>81</v>
      </c>
      <c r="AO330" s="54"/>
      <c r="AP330" s="52" t="s">
        <v>81</v>
      </c>
      <c r="AU330" s="54"/>
      <c r="AV330" s="52" t="s">
        <v>81</v>
      </c>
      <c r="BA330" s="54"/>
      <c r="BB330" s="52" t="s">
        <v>81</v>
      </c>
      <c r="BG330" s="54"/>
      <c r="BH330" s="52" t="s">
        <v>81</v>
      </c>
      <c r="BM330" s="54"/>
      <c r="BN330" s="52" t="s">
        <v>81</v>
      </c>
      <c r="BS330" s="54"/>
    </row>
    <row r="331" spans="1:71" ht="15" customHeight="1" x14ac:dyDescent="0.25">
      <c r="A331" s="12" t="str">
        <f>IF(ISBLANK('DESTR_OPERE LAVORO'!B330),'DESTR_OPERE LAVORO'!B331,'DESTR_OPERE LAVORO'!B330)</f>
        <v>1C.12.050.0010.e</v>
      </c>
      <c r="B331" s="12" t="str">
        <f>VLOOKUP(A331,'DESTR_OPERE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200 - De 210</v>
      </c>
    </row>
    <row r="332" spans="1:71" ht="15" customHeight="1" x14ac:dyDescent="0.25">
      <c r="A332" s="12" t="str">
        <f>IF(ISBLANK('DESTR_OPERE LAVORO'!B331),'DESTR_OPERE LAVORO'!B332,'DESTR_OPERE LAVORO'!B331)</f>
        <v/>
      </c>
      <c r="B332" s="12" t="str">
        <f>VLOOKUP(A332,'DESTR_OPERE LAVORO'!B:E,2,FALSE)</f>
        <v/>
      </c>
    </row>
    <row r="333" spans="1:71" ht="15" customHeight="1" x14ac:dyDescent="0.25">
      <c r="A333" s="12" t="str">
        <f>IF(ISBLANK('DESTR_OPERE LAVORO'!B332),'DESTR_OPERE LAVORO'!B333,'DESTR_OPERE LAVORO'!B332)</f>
        <v>1C.12.050.0010.f</v>
      </c>
      <c r="B333" s="12" t="str">
        <f>VLOOKUP(A333,'DESTR_OPERE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250 - De 274</v>
      </c>
      <c r="F333" s="51" t="s">
        <v>81</v>
      </c>
      <c r="G333" s="51"/>
      <c r="K333" s="9" t="s">
        <v>81</v>
      </c>
      <c r="L333" s="51" t="s">
        <v>81</v>
      </c>
      <c r="M333" s="51"/>
      <c r="Q333" s="54"/>
      <c r="R333" s="52" t="s">
        <v>81</v>
      </c>
      <c r="W333" s="54"/>
      <c r="X333" s="52" t="s">
        <v>81</v>
      </c>
      <c r="AC333" s="54"/>
      <c r="AD333" s="52" t="s">
        <v>81</v>
      </c>
      <c r="AI333" s="54"/>
      <c r="AJ333" s="52" t="s">
        <v>81</v>
      </c>
      <c r="AO333" s="54"/>
      <c r="AP333" s="52" t="s">
        <v>81</v>
      </c>
      <c r="AU333" s="54"/>
      <c r="AV333" s="52" t="s">
        <v>81</v>
      </c>
      <c r="BA333" s="54"/>
      <c r="BB333" s="52" t="s">
        <v>81</v>
      </c>
      <c r="BG333" s="54"/>
      <c r="BH333" s="52" t="s">
        <v>81</v>
      </c>
      <c r="BM333" s="54"/>
      <c r="BN333" s="52" t="s">
        <v>81</v>
      </c>
      <c r="BS333" s="54"/>
    </row>
    <row r="334" spans="1:71" ht="15" customHeight="1" x14ac:dyDescent="0.25">
      <c r="A334" s="12" t="str">
        <f>IF(ISBLANK('DESTR_OPERE LAVORO'!B333),'DESTR_OPERE LAVORO'!B334,'DESTR_OPERE LAVORO'!B333)</f>
        <v/>
      </c>
      <c r="B334" s="12" t="str">
        <f>VLOOKUP(A334,'DESTR_OPERE LAVORO'!B:E,2,FALSE)</f>
        <v/>
      </c>
    </row>
    <row r="335" spans="1:71" ht="15" customHeight="1" x14ac:dyDescent="0.25">
      <c r="A335" s="12" t="str">
        <f>IF(ISBLANK('DESTR_OPERE LAVORO'!B334),'DESTR_OPERE LAVORO'!B335,'DESTR_OPERE LAVORO'!B334)</f>
        <v>1C.12.050.0010.g</v>
      </c>
      <c r="B335" s="12" t="str">
        <f>VLOOKUP(A335,'DESTR_OPERE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300 - De 326</v>
      </c>
    </row>
    <row r="336" spans="1:71" ht="15" customHeight="1" x14ac:dyDescent="0.25">
      <c r="A336" s="12" t="str">
        <f>IF(ISBLANK('DESTR_OPERE LAVORO'!B335),'DESTR_OPERE LAVORO'!B336,'DESTR_OPERE LAVORO'!B335)</f>
        <v/>
      </c>
      <c r="B336" s="12" t="str">
        <f>VLOOKUP(A336,'DESTR_OPERE LAVORO'!B:E,2,FALSE)</f>
        <v/>
      </c>
      <c r="F336" s="51" t="s">
        <v>81</v>
      </c>
      <c r="G336" s="51"/>
      <c r="K336" s="9" t="s">
        <v>81</v>
      </c>
      <c r="L336" s="51" t="s">
        <v>81</v>
      </c>
      <c r="M336" s="51"/>
      <c r="Q336" s="54"/>
      <c r="R336" s="52" t="s">
        <v>81</v>
      </c>
      <c r="W336" s="54"/>
      <c r="X336" s="52" t="s">
        <v>81</v>
      </c>
      <c r="AC336" s="54"/>
      <c r="AD336" s="52" t="s">
        <v>81</v>
      </c>
      <c r="AI336" s="54"/>
      <c r="AJ336" s="52" t="s">
        <v>81</v>
      </c>
      <c r="AO336" s="54"/>
      <c r="AP336" s="52" t="s">
        <v>81</v>
      </c>
      <c r="AU336" s="54"/>
      <c r="AV336" s="52" t="s">
        <v>81</v>
      </c>
      <c r="BA336" s="54"/>
      <c r="BB336" s="52" t="s">
        <v>81</v>
      </c>
      <c r="BG336" s="54"/>
      <c r="BH336" s="52" t="s">
        <v>81</v>
      </c>
      <c r="BM336" s="54"/>
      <c r="BN336" s="52" t="s">
        <v>81</v>
      </c>
      <c r="BS336" s="54"/>
    </row>
    <row r="337" spans="1:71" ht="15" customHeight="1" x14ac:dyDescent="0.25">
      <c r="A337" s="12" t="str">
        <f>IF(ISBLANK('DESTR_OPERE LAVORO'!B336),'DESTR_OPERE LAVORO'!B337,'DESTR_OPERE LAVORO'!B336)</f>
        <v>1C.12.050.0010.h</v>
      </c>
      <c r="B337" s="12" t="str">
        <f>VLOOKUP(A337,'DESTR_OPERE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350</v>
      </c>
    </row>
    <row r="338" spans="1:71" ht="15" customHeight="1" x14ac:dyDescent="0.25">
      <c r="A338" s="12" t="str">
        <f>IF(ISBLANK('DESTR_OPERE LAVORO'!B337),'DESTR_OPERE LAVORO'!B338,'DESTR_OPERE LAVORO'!B337)</f>
        <v/>
      </c>
      <c r="B338" s="12" t="str">
        <f>VLOOKUP(A338,'DESTR_OPERE LAVORO'!B:E,2,FALSE)</f>
        <v/>
      </c>
    </row>
    <row r="339" spans="1:71" ht="15" customHeight="1" x14ac:dyDescent="0.25">
      <c r="A339" s="12" t="str">
        <f>IF(ISBLANK('DESTR_OPERE LAVORO'!B338),'DESTR_OPERE LAVORO'!B339,'DESTR_OPERE LAVORO'!B338)</f>
        <v>1C.12.050.0010.i</v>
      </c>
      <c r="B339" s="12" t="str">
        <f>VLOOKUP(A339,'DESTR_OPERE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400</v>
      </c>
      <c r="F339" s="51" t="s">
        <v>81</v>
      </c>
      <c r="G339" s="51"/>
      <c r="K339" s="9" t="s">
        <v>81</v>
      </c>
      <c r="L339" s="51" t="s">
        <v>81</v>
      </c>
      <c r="M339" s="51"/>
      <c r="Q339" s="54"/>
      <c r="R339" s="52" t="s">
        <v>81</v>
      </c>
      <c r="W339" s="54"/>
      <c r="X339" s="52" t="s">
        <v>81</v>
      </c>
      <c r="AC339" s="54"/>
      <c r="AD339" s="52" t="s">
        <v>81</v>
      </c>
      <c r="AI339" s="54"/>
      <c r="AJ339" s="52" t="s">
        <v>81</v>
      </c>
      <c r="AO339" s="54"/>
      <c r="AP339" s="52" t="s">
        <v>81</v>
      </c>
      <c r="AU339" s="54"/>
      <c r="AV339" s="52" t="s">
        <v>81</v>
      </c>
      <c r="BA339" s="54"/>
      <c r="BB339" s="52" t="s">
        <v>81</v>
      </c>
      <c r="BG339" s="54"/>
      <c r="BH339" s="52" t="s">
        <v>81</v>
      </c>
      <c r="BM339" s="54"/>
      <c r="BN339" s="52" t="s">
        <v>81</v>
      </c>
      <c r="BS339" s="54"/>
    </row>
    <row r="340" spans="1:71" ht="15" customHeight="1" x14ac:dyDescent="0.25">
      <c r="A340" s="12" t="str">
        <f>IF(ISBLANK('DESTR_OPERE LAVORO'!B339),'DESTR_OPERE LAVORO'!B340,'DESTR_OPERE LAVORO'!B339)</f>
        <v/>
      </c>
      <c r="B340" s="12" t="str">
        <f>VLOOKUP(A340,'DESTR_OPERE LAVORO'!B:E,2,FALSE)</f>
        <v/>
      </c>
    </row>
    <row r="341" spans="1:71" ht="15" customHeight="1" x14ac:dyDescent="0.25">
      <c r="A341" s="12" t="str">
        <f>IF(ISBLANK('DESTR_OPERE LAVORO'!B340),'DESTR_OPERE LAVORO'!B341,'DESTR_OPERE LAVORO'!B340)</f>
        <v>1C.12.050.0010.j</v>
      </c>
      <c r="B341" s="12" t="str">
        <f>VLOOKUP(A341,'DESTR_OPERE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450</v>
      </c>
    </row>
    <row r="342" spans="1:71" ht="15" customHeight="1" x14ac:dyDescent="0.25">
      <c r="A342" s="12" t="str">
        <f>IF(ISBLANK('DESTR_OPERE LAVORO'!B341),'DESTR_OPERE LAVORO'!B342,'DESTR_OPERE LAVORO'!B341)</f>
        <v/>
      </c>
      <c r="B342" s="12" t="str">
        <f>VLOOKUP(A342,'DESTR_OPERE LAVORO'!B:E,2,FALSE)</f>
        <v/>
      </c>
      <c r="F342" s="51" t="s">
        <v>81</v>
      </c>
      <c r="G342" s="51"/>
      <c r="K342" s="9" t="s">
        <v>81</v>
      </c>
      <c r="L342" s="51" t="s">
        <v>81</v>
      </c>
      <c r="M342" s="51"/>
      <c r="Q342" s="54"/>
      <c r="R342" s="52" t="s">
        <v>81</v>
      </c>
      <c r="W342" s="54"/>
      <c r="X342" s="52" t="s">
        <v>81</v>
      </c>
      <c r="AC342" s="54"/>
      <c r="AD342" s="52" t="s">
        <v>81</v>
      </c>
      <c r="AI342" s="54"/>
      <c r="AJ342" s="52" t="s">
        <v>81</v>
      </c>
      <c r="AO342" s="54"/>
      <c r="AP342" s="52" t="s">
        <v>81</v>
      </c>
      <c r="AU342" s="54"/>
      <c r="AV342" s="52" t="s">
        <v>81</v>
      </c>
      <c r="BA342" s="54"/>
      <c r="BB342" s="52" t="s">
        <v>81</v>
      </c>
      <c r="BG342" s="54"/>
      <c r="BH342" s="52" t="s">
        <v>81</v>
      </c>
      <c r="BM342" s="54"/>
      <c r="BN342" s="52" t="s">
        <v>81</v>
      </c>
      <c r="BS342" s="54"/>
    </row>
    <row r="343" spans="1:71" ht="15" customHeight="1" x14ac:dyDescent="0.25">
      <c r="A343" s="12" t="str">
        <f>IF(ISBLANK('DESTR_OPERE LAVORO'!B342),'DESTR_OPERE LAVORO'!B343,'DESTR_OPERE LAVORO'!B342)</f>
        <v>1C.12.050.0010.k</v>
      </c>
      <c r="B343" s="12" t="str">
        <f>VLOOKUP(A343,'DESTR_OPERE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500</v>
      </c>
    </row>
    <row r="344" spans="1:71" ht="15" customHeight="1" x14ac:dyDescent="0.25">
      <c r="A344" s="12" t="str">
        <f>IF(ISBLANK('DESTR_OPERE LAVORO'!B343),'DESTR_OPERE LAVORO'!B344,'DESTR_OPERE LAVORO'!B343)</f>
        <v/>
      </c>
      <c r="B344" s="12" t="str">
        <f>VLOOKUP(A344,'DESTR_OPERE LAVORO'!B:E,2,FALSE)</f>
        <v/>
      </c>
    </row>
    <row r="345" spans="1:71" ht="15" customHeight="1" x14ac:dyDescent="0.25">
      <c r="A345" s="12" t="str">
        <f>IF(ISBLANK('DESTR_OPERE LAVORO'!B344),'DESTR_OPERE LAVORO'!B345,'DESTR_OPERE LAVORO'!B344)</f>
        <v>1C.12.050.0010.l</v>
      </c>
      <c r="B345" s="12" t="str">
        <f>VLOOKUP(A345,'DESTR_OPERE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600</v>
      </c>
      <c r="F345" s="51" t="s">
        <v>81</v>
      </c>
      <c r="G345" s="51"/>
      <c r="K345" s="9" t="s">
        <v>81</v>
      </c>
      <c r="L345" s="51" t="s">
        <v>81</v>
      </c>
      <c r="M345" s="51"/>
      <c r="Q345" s="54"/>
      <c r="R345" s="52" t="s">
        <v>81</v>
      </c>
      <c r="W345" s="54"/>
      <c r="X345" s="52" t="s">
        <v>81</v>
      </c>
      <c r="AC345" s="54"/>
      <c r="AD345" s="52" t="s">
        <v>81</v>
      </c>
      <c r="AI345" s="54"/>
      <c r="AJ345" s="52" t="s">
        <v>81</v>
      </c>
      <c r="AO345" s="54"/>
      <c r="AP345" s="52" t="s">
        <v>81</v>
      </c>
      <c r="AU345" s="54"/>
      <c r="AV345" s="52" t="s">
        <v>81</v>
      </c>
      <c r="BA345" s="54"/>
      <c r="BB345" s="52" t="s">
        <v>81</v>
      </c>
      <c r="BG345" s="54"/>
      <c r="BH345" s="52" t="s">
        <v>81</v>
      </c>
      <c r="BM345" s="54"/>
      <c r="BN345" s="52" t="s">
        <v>81</v>
      </c>
      <c r="BS345" s="54"/>
    </row>
    <row r="346" spans="1:71" ht="15" customHeight="1" x14ac:dyDescent="0.25">
      <c r="A346" s="12" t="str">
        <f>IF(ISBLANK('DESTR_OPERE LAVORO'!B345),'DESTR_OPERE LAVORO'!B346,'DESTR_OPERE LAVORO'!B345)</f>
        <v/>
      </c>
      <c r="B346" s="12" t="str">
        <f>VLOOKUP(A346,'DESTR_OPERE LAVORO'!B:E,2,FALSE)</f>
        <v/>
      </c>
    </row>
    <row r="347" spans="1:71" ht="15" customHeight="1" x14ac:dyDescent="0.25">
      <c r="A347" s="12" t="str">
        <f>IF(ISBLANK('DESTR_OPERE LAVORO'!B346),'DESTR_OPERE LAVORO'!B347,'DESTR_OPERE LAVORO'!B346)</f>
        <v>1C.12.050.0010.m</v>
      </c>
      <c r="B347" s="12" t="str">
        <f>VLOOKUP(A347,'DESTR_OPERE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700</v>
      </c>
    </row>
    <row r="348" spans="1:71" ht="15" customHeight="1" x14ac:dyDescent="0.25">
      <c r="A348" s="12" t="str">
        <f>IF(ISBLANK('DESTR_OPERE LAVORO'!B347),'DESTR_OPERE LAVORO'!B348,'DESTR_OPERE LAVORO'!B347)</f>
        <v/>
      </c>
      <c r="B348" s="12" t="str">
        <f>VLOOKUP(A348,'DESTR_OPERE LAVORO'!B:E,2,FALSE)</f>
        <v/>
      </c>
      <c r="F348" s="51" t="s">
        <v>81</v>
      </c>
      <c r="G348" s="51"/>
      <c r="K348" s="9" t="s">
        <v>81</v>
      </c>
      <c r="L348" s="51" t="s">
        <v>81</v>
      </c>
      <c r="M348" s="51"/>
      <c r="Q348" s="54"/>
      <c r="R348" s="52" t="s">
        <v>81</v>
      </c>
      <c r="W348" s="54"/>
      <c r="X348" s="52" t="s">
        <v>81</v>
      </c>
      <c r="AC348" s="54"/>
      <c r="AD348" s="52" t="s">
        <v>81</v>
      </c>
      <c r="AI348" s="54"/>
      <c r="AJ348" s="52" t="s">
        <v>81</v>
      </c>
      <c r="AO348" s="54"/>
      <c r="AP348" s="52" t="s">
        <v>81</v>
      </c>
      <c r="AU348" s="54"/>
      <c r="AV348" s="52" t="s">
        <v>81</v>
      </c>
      <c r="BA348" s="54"/>
      <c r="BB348" s="52" t="s">
        <v>81</v>
      </c>
      <c r="BG348" s="54"/>
      <c r="BH348" s="52" t="s">
        <v>81</v>
      </c>
      <c r="BM348" s="54"/>
      <c r="BN348" s="52" t="s">
        <v>81</v>
      </c>
      <c r="BS348" s="54"/>
    </row>
    <row r="349" spans="1:71" ht="15" customHeight="1" x14ac:dyDescent="0.25">
      <c r="A349" s="12" t="str">
        <f>IF(ISBLANK('DESTR_OPERE LAVORO'!B348),'DESTR_OPERE LAVORO'!B349,'DESTR_OPERE LAVORO'!B348)</f>
        <v>1C.12.050.0010.n</v>
      </c>
      <c r="B349" s="12" t="str">
        <f>VLOOKUP(A349,'DESTR_OPERE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800</v>
      </c>
    </row>
    <row r="350" spans="1:71" ht="15" customHeight="1" x14ac:dyDescent="0.25">
      <c r="A350" s="12" t="str">
        <f>IF(ISBLANK('DESTR_OPERE LAVORO'!B349),'DESTR_OPERE LAVORO'!B350,'DESTR_OPERE LAVORO'!B349)</f>
        <v/>
      </c>
      <c r="B350" s="12" t="str">
        <f>VLOOKUP(A350,'DESTR_OPERE LAVORO'!B:E,2,FALSE)</f>
        <v/>
      </c>
    </row>
    <row r="351" spans="1:71" ht="15" customHeight="1" x14ac:dyDescent="0.25">
      <c r="A351" s="12" t="str">
        <f>IF(ISBLANK('DESTR_OPERE LAVORO'!B350),'DESTR_OPERE LAVORO'!B351,'DESTR_OPERE LAVORO'!B350)</f>
        <v>1C.12.050.0010.o</v>
      </c>
      <c r="B351" s="12" t="str">
        <f>VLOOKUP(A351,'DESTR_OPERE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900</v>
      </c>
      <c r="F351" s="51" t="s">
        <v>81</v>
      </c>
      <c r="G351" s="51"/>
      <c r="K351" s="9" t="s">
        <v>81</v>
      </c>
      <c r="L351" s="51" t="s">
        <v>81</v>
      </c>
      <c r="M351" s="51"/>
      <c r="Q351" s="54"/>
      <c r="R351" s="52" t="s">
        <v>81</v>
      </c>
      <c r="W351" s="54"/>
      <c r="X351" s="52" t="s">
        <v>81</v>
      </c>
      <c r="AC351" s="54"/>
      <c r="AD351" s="52" t="s">
        <v>81</v>
      </c>
      <c r="AI351" s="54"/>
      <c r="AJ351" s="52" t="s">
        <v>81</v>
      </c>
      <c r="AO351" s="54"/>
      <c r="AP351" s="52" t="s">
        <v>81</v>
      </c>
      <c r="AU351" s="54"/>
      <c r="AV351" s="52" t="s">
        <v>81</v>
      </c>
      <c r="BA351" s="54"/>
      <c r="BB351" s="52" t="s">
        <v>81</v>
      </c>
      <c r="BG351" s="54"/>
      <c r="BH351" s="52" t="s">
        <v>81</v>
      </c>
      <c r="BM351" s="54"/>
      <c r="BN351" s="52" t="s">
        <v>81</v>
      </c>
      <c r="BS351" s="54"/>
    </row>
    <row r="352" spans="1:71" ht="15" customHeight="1" x14ac:dyDescent="0.25">
      <c r="A352" s="12" t="str">
        <f>IF(ISBLANK('DESTR_OPERE LAVORO'!B351),'DESTR_OPERE LAVORO'!B352,'DESTR_OPERE LAVORO'!B351)</f>
        <v/>
      </c>
      <c r="B352" s="12" t="str">
        <f>VLOOKUP(A352,'DESTR_OPERE LAVORO'!B:E,2,FALSE)</f>
        <v/>
      </c>
    </row>
    <row r="353" spans="1:71" ht="15" customHeight="1" x14ac:dyDescent="0.25">
      <c r="A353" s="12" t="str">
        <f>IF(ISBLANK('DESTR_OPERE LAVORO'!B352),'DESTR_OPERE LAVORO'!B353,'DESTR_OPERE LAVORO'!B352)</f>
        <v>1C.12.050.0010.p</v>
      </c>
      <c r="B353" s="12" t="str">
        <f>VLOOKUP(A353,'DESTR_OPERE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1000</v>
      </c>
    </row>
    <row r="354" spans="1:71" ht="15" customHeight="1" x14ac:dyDescent="0.25">
      <c r="A354" s="12" t="str">
        <f>IF(ISBLANK('DESTR_OPERE LAVORO'!B353),'DESTR_OPERE LAVORO'!B354,'DESTR_OPERE LAVORO'!B353)</f>
        <v/>
      </c>
      <c r="B354" s="12" t="str">
        <f>VLOOKUP(A354,'DESTR_OPERE LAVORO'!B:E,2,FALSE)</f>
        <v/>
      </c>
      <c r="F354" s="51" t="s">
        <v>81</v>
      </c>
      <c r="G354" s="51"/>
      <c r="K354" s="9" t="s">
        <v>81</v>
      </c>
      <c r="L354" s="51" t="s">
        <v>81</v>
      </c>
      <c r="M354" s="51"/>
      <c r="Q354" s="54"/>
      <c r="R354" s="52" t="s">
        <v>81</v>
      </c>
      <c r="W354" s="54"/>
      <c r="X354" s="52" t="s">
        <v>81</v>
      </c>
      <c r="AC354" s="54"/>
      <c r="AD354" s="52" t="s">
        <v>81</v>
      </c>
      <c r="AI354" s="54"/>
      <c r="AJ354" s="52" t="s">
        <v>81</v>
      </c>
      <c r="AO354" s="54"/>
      <c r="AP354" s="52" t="s">
        <v>81</v>
      </c>
      <c r="AU354" s="54"/>
      <c r="AV354" s="52" t="s">
        <v>81</v>
      </c>
      <c r="BA354" s="54"/>
      <c r="BB354" s="52" t="s">
        <v>81</v>
      </c>
      <c r="BG354" s="54"/>
      <c r="BH354" s="52" t="s">
        <v>81</v>
      </c>
      <c r="BM354" s="54"/>
      <c r="BN354" s="52" t="s">
        <v>81</v>
      </c>
      <c r="BS354" s="54"/>
    </row>
    <row r="355" spans="1:71" ht="15" customHeight="1" x14ac:dyDescent="0.25">
      <c r="A355" s="12" t="str">
        <f>IF(ISBLANK('DESTR_OPERE LAVORO'!B354),'DESTR_OPERE LAVORO'!B355,'DESTR_OPERE LAVORO'!B354)</f>
        <v>1C.12.090.0010.a</v>
      </c>
      <c r="B355" s="12" t="str">
        <f>VLOOKUP(A355,'DESTR_OPERE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row>
    <row r="356" spans="1:71" ht="15" customHeight="1" x14ac:dyDescent="0.25">
      <c r="A356" s="12" t="str">
        <f>IF(ISBLANK('DESTR_OPERE LAVORO'!B355),'DESTR_OPERE LAVORO'!B356,'DESTR_OPERE LAVORO'!B355)</f>
        <v/>
      </c>
      <c r="B356" s="12" t="str">
        <f>VLOOKUP(A356,'DESTR_OPERE LAVORO'!B:E,2,FALSE)</f>
        <v/>
      </c>
    </row>
    <row r="357" spans="1:71" ht="15" customHeight="1" x14ac:dyDescent="0.25">
      <c r="A357" s="12" t="str">
        <f>IF(ISBLANK('DESTR_OPERE LAVORO'!B356),'DESTR_OPERE LAVORO'!B357,'DESTR_OPERE LAVORO'!B356)</f>
        <v>1C.12.090.0010.b</v>
      </c>
      <c r="B357" s="12" t="str">
        <f>VLOOKUP(A357,'DESTR_OPERE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F357" s="51" t="s">
        <v>81</v>
      </c>
      <c r="G357" s="51"/>
      <c r="K357" s="9" t="s">
        <v>81</v>
      </c>
      <c r="L357" s="51" t="s">
        <v>81</v>
      </c>
      <c r="M357" s="51"/>
      <c r="Q357" s="54"/>
      <c r="R357" s="52" t="s">
        <v>81</v>
      </c>
      <c r="W357" s="54"/>
      <c r="X357" s="52" t="s">
        <v>81</v>
      </c>
      <c r="AC357" s="54"/>
      <c r="AD357" s="52" t="s">
        <v>81</v>
      </c>
      <c r="AI357" s="54"/>
      <c r="AJ357" s="52" t="s">
        <v>81</v>
      </c>
      <c r="AO357" s="54"/>
      <c r="AP357" s="52" t="s">
        <v>81</v>
      </c>
      <c r="AU357" s="54"/>
      <c r="AV357" s="52" t="s">
        <v>81</v>
      </c>
      <c r="BA357" s="54"/>
      <c r="BB357" s="52" t="s">
        <v>81</v>
      </c>
      <c r="BG357" s="54"/>
      <c r="BH357" s="52" t="s">
        <v>81</v>
      </c>
      <c r="BM357" s="54"/>
      <c r="BN357" s="52" t="s">
        <v>81</v>
      </c>
      <c r="BS357" s="54"/>
    </row>
    <row r="358" spans="1:71" ht="15" customHeight="1" x14ac:dyDescent="0.25">
      <c r="A358" s="12" t="str">
        <f>IF(ISBLANK('DESTR_OPERE LAVORO'!B357),'DESTR_OPERE LAVORO'!B358,'DESTR_OPERE LAVORO'!B357)</f>
        <v/>
      </c>
      <c r="B358" s="12" t="str">
        <f>VLOOKUP(A358,'DESTR_OPERE LAVORO'!B:E,2,FALSE)</f>
        <v/>
      </c>
    </row>
    <row r="359" spans="1:71" ht="15" customHeight="1" x14ac:dyDescent="0.25">
      <c r="A359" s="12" t="str">
        <f>IF(ISBLANK('DESTR_OPERE LAVORO'!B358),'DESTR_OPERE LAVORO'!B359,'DESTR_OPERE LAVORO'!B358)</f>
        <v>1C.12.090.0010.c</v>
      </c>
      <c r="B359" s="12" t="str">
        <f>VLOOKUP(A359,'DESTR_OPERE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row>
    <row r="360" spans="1:71" ht="15" customHeight="1" x14ac:dyDescent="0.25">
      <c r="A360" s="12" t="str">
        <f>IF(ISBLANK('DESTR_OPERE LAVORO'!B359),'DESTR_OPERE LAVORO'!B360,'DESTR_OPERE LAVORO'!B359)</f>
        <v/>
      </c>
      <c r="B360" s="12" t="str">
        <f>VLOOKUP(A360,'DESTR_OPERE LAVORO'!B:E,2,FALSE)</f>
        <v/>
      </c>
      <c r="F360" s="51" t="s">
        <v>81</v>
      </c>
      <c r="G360" s="51"/>
      <c r="K360" s="9" t="s">
        <v>81</v>
      </c>
      <c r="L360" s="51" t="s">
        <v>81</v>
      </c>
      <c r="M360" s="51"/>
      <c r="Q360" s="54"/>
      <c r="R360" s="52" t="s">
        <v>81</v>
      </c>
      <c r="W360" s="54"/>
      <c r="X360" s="52" t="s">
        <v>81</v>
      </c>
      <c r="AC360" s="54"/>
      <c r="AD360" s="52" t="s">
        <v>81</v>
      </c>
      <c r="AI360" s="54"/>
      <c r="AJ360" s="52" t="s">
        <v>81</v>
      </c>
      <c r="AO360" s="54"/>
      <c r="AP360" s="52" t="s">
        <v>81</v>
      </c>
      <c r="AU360" s="54"/>
      <c r="AV360" s="52" t="s">
        <v>81</v>
      </c>
      <c r="BA360" s="54"/>
      <c r="BB360" s="52" t="s">
        <v>81</v>
      </c>
      <c r="BG360" s="54"/>
      <c r="BH360" s="52" t="s">
        <v>81</v>
      </c>
      <c r="BM360" s="54"/>
      <c r="BN360" s="52" t="s">
        <v>81</v>
      </c>
      <c r="BS360" s="54"/>
    </row>
    <row r="361" spans="1:71" ht="15" customHeight="1" x14ac:dyDescent="0.25">
      <c r="A361" s="12" t="str">
        <f>IF(ISBLANK('DESTR_OPERE LAVORO'!B360),'DESTR_OPERE LAVORO'!B361,'DESTR_OPERE LAVORO'!B360)</f>
        <v>1C.12.090.0010.d</v>
      </c>
      <c r="B361" s="12" t="str">
        <f>VLOOKUP(A361,'DESTR_OPERE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row>
    <row r="362" spans="1:71" ht="15" customHeight="1" x14ac:dyDescent="0.25">
      <c r="A362" s="12" t="str">
        <f>IF(ISBLANK('DESTR_OPERE LAVORO'!B361),'DESTR_OPERE LAVORO'!B362,'DESTR_OPERE LAVORO'!B361)</f>
        <v/>
      </c>
      <c r="B362" s="12" t="str">
        <f>VLOOKUP(A362,'DESTR_OPERE LAVORO'!B:E,2,FALSE)</f>
        <v/>
      </c>
    </row>
    <row r="363" spans="1:71" ht="15" customHeight="1" x14ac:dyDescent="0.25">
      <c r="A363" s="12" t="str">
        <f>IF(ISBLANK('DESTR_OPERE LAVORO'!B362),'DESTR_OPERE LAVORO'!B363,'DESTR_OPERE LAVORO'!B362)</f>
        <v>1C.12.090.0010.e</v>
      </c>
      <c r="B363" s="12" t="str">
        <f>VLOOKUP(A363,'DESTR_OPERE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F363" s="51" t="s">
        <v>81</v>
      </c>
      <c r="G363" s="51"/>
      <c r="K363" s="9" t="s">
        <v>81</v>
      </c>
      <c r="L363" s="51" t="s">
        <v>81</v>
      </c>
      <c r="M363" s="51"/>
      <c r="Q363" s="54"/>
      <c r="R363" s="52" t="s">
        <v>81</v>
      </c>
      <c r="W363" s="54"/>
      <c r="X363" s="52" t="s">
        <v>81</v>
      </c>
      <c r="AC363" s="54"/>
      <c r="AD363" s="52" t="s">
        <v>81</v>
      </c>
      <c r="AI363" s="54"/>
      <c r="AJ363" s="52" t="s">
        <v>81</v>
      </c>
      <c r="AO363" s="54"/>
      <c r="AP363" s="52" t="s">
        <v>81</v>
      </c>
      <c r="AU363" s="54"/>
      <c r="AV363" s="52" t="s">
        <v>81</v>
      </c>
      <c r="BA363" s="54"/>
      <c r="BB363" s="52" t="s">
        <v>81</v>
      </c>
      <c r="BG363" s="54"/>
      <c r="BH363" s="52" t="s">
        <v>81</v>
      </c>
      <c r="BM363" s="54"/>
      <c r="BN363" s="52" t="s">
        <v>81</v>
      </c>
      <c r="BS363" s="54"/>
    </row>
    <row r="364" spans="1:71" ht="15" customHeight="1" x14ac:dyDescent="0.25">
      <c r="A364" s="12" t="str">
        <f>IF(ISBLANK('DESTR_OPERE LAVORO'!B363),'DESTR_OPERE LAVORO'!B364,'DESTR_OPERE LAVORO'!B363)</f>
        <v/>
      </c>
      <c r="B364" s="12" t="str">
        <f>VLOOKUP(A364,'DESTR_OPERE LAVORO'!B:E,2,FALSE)</f>
        <v/>
      </c>
    </row>
    <row r="365" spans="1:71" ht="15" customHeight="1" x14ac:dyDescent="0.25">
      <c r="A365" s="12" t="str">
        <f>IF(ISBLANK('DESTR_OPERE LAVORO'!B364),'DESTR_OPERE LAVORO'!B365,'DESTR_OPERE LAVORO'!B364)</f>
        <v>1C.12.090.0010.f</v>
      </c>
      <c r="B365" s="12" t="str">
        <f>VLOOKUP(A365,'DESTR_OPERE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row>
    <row r="366" spans="1:71" ht="15" customHeight="1" x14ac:dyDescent="0.25">
      <c r="A366" s="12" t="str">
        <f>IF(ISBLANK('DESTR_OPERE LAVORO'!B365),'DESTR_OPERE LAVORO'!B366,'DESTR_OPERE LAVORO'!B365)</f>
        <v/>
      </c>
      <c r="B366" s="12" t="str">
        <f>VLOOKUP(A366,'DESTR_OPERE LAVORO'!B:E,2,FALSE)</f>
        <v/>
      </c>
      <c r="F366" s="51" t="s">
        <v>81</v>
      </c>
      <c r="G366" s="51"/>
      <c r="K366" s="9" t="s">
        <v>81</v>
      </c>
      <c r="L366" s="51" t="s">
        <v>81</v>
      </c>
      <c r="M366" s="51"/>
      <c r="Q366" s="54"/>
      <c r="R366" s="52" t="s">
        <v>81</v>
      </c>
      <c r="W366" s="54"/>
      <c r="X366" s="52" t="s">
        <v>81</v>
      </c>
      <c r="AC366" s="54"/>
      <c r="AD366" s="52" t="s">
        <v>81</v>
      </c>
      <c r="AI366" s="54"/>
      <c r="AJ366" s="52" t="s">
        <v>81</v>
      </c>
      <c r="AO366" s="54"/>
      <c r="AP366" s="52" t="s">
        <v>81</v>
      </c>
      <c r="AU366" s="54"/>
      <c r="AV366" s="52" t="s">
        <v>81</v>
      </c>
      <c r="BA366" s="54"/>
      <c r="BB366" s="52" t="s">
        <v>81</v>
      </c>
      <c r="BG366" s="54"/>
      <c r="BH366" s="52" t="s">
        <v>81</v>
      </c>
      <c r="BM366" s="54"/>
      <c r="BN366" s="52" t="s">
        <v>81</v>
      </c>
      <c r="BS366" s="54"/>
    </row>
    <row r="367" spans="1:71" ht="15" customHeight="1" x14ac:dyDescent="0.25">
      <c r="A367" s="12" t="str">
        <f>IF(ISBLANK('DESTR_OPERE LAVORO'!B366),'DESTR_OPERE LAVORO'!B367,'DESTR_OPERE LAVORO'!B366)</f>
        <v>1C.12.090.0010.g</v>
      </c>
      <c r="B367" s="12" t="str">
        <f>VLOOKUP(A367,'DESTR_OPERE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125 mm - s= 5,00</v>
      </c>
    </row>
    <row r="368" spans="1:71" ht="15" customHeight="1" x14ac:dyDescent="0.25">
      <c r="A368" s="12" t="str">
        <f>IF(ISBLANK('DESTR_OPERE LAVORO'!B367),'DESTR_OPERE LAVORO'!B368,'DESTR_OPERE LAVORO'!B367)</f>
        <v/>
      </c>
      <c r="B368" s="12" t="str">
        <f>VLOOKUP(A368,'DESTR_OPERE LAVORO'!B:E,2,FALSE)</f>
        <v/>
      </c>
    </row>
    <row r="369" spans="1:71" ht="15" customHeight="1" x14ac:dyDescent="0.25">
      <c r="A369" s="12" t="str">
        <f>IF(ISBLANK('DESTR_OPERE LAVORO'!B368),'DESTR_OPERE LAVORO'!B369,'DESTR_OPERE LAVORO'!B368)</f>
        <v>1C.12.090.0010.h</v>
      </c>
      <c r="B369" s="12" t="str">
        <f>VLOOKUP(A369,'DESTR_OPERE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160 mm - s= 5,50</v>
      </c>
      <c r="F369" s="51" t="s">
        <v>81</v>
      </c>
      <c r="G369" s="51"/>
      <c r="K369" s="9" t="s">
        <v>81</v>
      </c>
      <c r="L369" s="51" t="s">
        <v>81</v>
      </c>
      <c r="M369" s="51"/>
      <c r="Q369" s="54"/>
      <c r="R369" s="52" t="s">
        <v>81</v>
      </c>
      <c r="W369" s="54"/>
      <c r="X369" s="52" t="s">
        <v>81</v>
      </c>
      <c r="AC369" s="54"/>
      <c r="AD369" s="52" t="s">
        <v>81</v>
      </c>
      <c r="AI369" s="54"/>
      <c r="AJ369" s="52" t="s">
        <v>81</v>
      </c>
      <c r="AO369" s="54"/>
      <c r="AP369" s="52" t="s">
        <v>81</v>
      </c>
      <c r="AU369" s="54"/>
      <c r="AV369" s="52" t="s">
        <v>81</v>
      </c>
      <c r="BA369" s="54"/>
      <c r="BB369" s="52" t="s">
        <v>81</v>
      </c>
      <c r="BG369" s="54"/>
      <c r="BH369" s="52" t="s">
        <v>81</v>
      </c>
      <c r="BM369" s="54"/>
      <c r="BN369" s="52" t="s">
        <v>81</v>
      </c>
      <c r="BS369" s="54"/>
    </row>
    <row r="370" spans="1:71" ht="15" customHeight="1" x14ac:dyDescent="0.25">
      <c r="A370" s="12" t="str">
        <f>IF(ISBLANK('DESTR_OPERE LAVORO'!B369),'DESTR_OPERE LAVORO'!B370,'DESTR_OPERE LAVORO'!B369)</f>
        <v/>
      </c>
      <c r="B370" s="12" t="str">
        <f>VLOOKUP(A370,'DESTR_OPERE LAVORO'!B:E,2,FALSE)</f>
        <v/>
      </c>
    </row>
    <row r="371" spans="1:71" ht="15" customHeight="1" x14ac:dyDescent="0.25">
      <c r="A371" s="12" t="str">
        <f>IF(ISBLANK('DESTR_OPERE LAVORO'!B370),'DESTR_OPERE LAVORO'!B371,'DESTR_OPERE LAVORO'!B370)</f>
        <v>1C.12.090.0020.a</v>
      </c>
      <c r="B371" s="12" t="str">
        <f>VLOOKUP(A371,'DESTR_OPERE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row>
    <row r="372" spans="1:71" ht="15" customHeight="1" x14ac:dyDescent="0.25">
      <c r="A372" s="12" t="str">
        <f>IF(ISBLANK('DESTR_OPERE LAVORO'!B371),'DESTR_OPERE LAVORO'!B372,'DESTR_OPERE LAVORO'!B371)</f>
        <v/>
      </c>
      <c r="B372" s="12" t="str">
        <f>VLOOKUP(A372,'DESTR_OPERE LAVORO'!B:E,2,FALSE)</f>
        <v/>
      </c>
      <c r="F372" s="51" t="s">
        <v>81</v>
      </c>
      <c r="G372" s="51"/>
      <c r="K372" s="9" t="s">
        <v>81</v>
      </c>
      <c r="L372" s="51" t="s">
        <v>81</v>
      </c>
      <c r="M372" s="51"/>
      <c r="Q372" s="54"/>
      <c r="R372" s="52" t="s">
        <v>81</v>
      </c>
      <c r="W372" s="54"/>
      <c r="X372" s="52" t="s">
        <v>81</v>
      </c>
      <c r="AC372" s="54"/>
      <c r="AD372" s="52" t="s">
        <v>81</v>
      </c>
      <c r="AI372" s="54"/>
      <c r="AJ372" s="52" t="s">
        <v>81</v>
      </c>
      <c r="AO372" s="54"/>
      <c r="AP372" s="52" t="s">
        <v>81</v>
      </c>
      <c r="AU372" s="54"/>
      <c r="AV372" s="52" t="s">
        <v>81</v>
      </c>
      <c r="BA372" s="54"/>
      <c r="BB372" s="52" t="s">
        <v>81</v>
      </c>
      <c r="BG372" s="54"/>
      <c r="BH372" s="52" t="s">
        <v>81</v>
      </c>
      <c r="BM372" s="54"/>
      <c r="BN372" s="52" t="s">
        <v>81</v>
      </c>
      <c r="BS372" s="54"/>
    </row>
    <row r="373" spans="1:71" ht="15" customHeight="1" x14ac:dyDescent="0.25">
      <c r="A373" s="12" t="str">
        <f>IF(ISBLANK('DESTR_OPERE LAVORO'!B372),'DESTR_OPERE LAVORO'!B373,'DESTR_OPERE LAVORO'!B372)</f>
        <v>1C.12.090.0020.b</v>
      </c>
      <c r="B373" s="12" t="str">
        <f>VLOOKUP(A373,'DESTR_OPERE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row>
    <row r="374" spans="1:71" ht="15" customHeight="1" x14ac:dyDescent="0.25">
      <c r="A374" s="12" t="str">
        <f>IF(ISBLANK('DESTR_OPERE LAVORO'!B373),'DESTR_OPERE LAVORO'!B374,'DESTR_OPERE LAVORO'!B373)</f>
        <v/>
      </c>
      <c r="B374" s="12" t="str">
        <f>VLOOKUP(A374,'DESTR_OPERE LAVORO'!B:E,2,FALSE)</f>
        <v/>
      </c>
    </row>
    <row r="375" spans="1:71" ht="15" customHeight="1" x14ac:dyDescent="0.25">
      <c r="A375" s="12" t="str">
        <f>IF(ISBLANK('DESTR_OPERE LAVORO'!B374),'DESTR_OPERE LAVORO'!B375,'DESTR_OPERE LAVORO'!B374)</f>
        <v>1C.12.090.0020.c</v>
      </c>
      <c r="B375" s="12" t="str">
        <f>VLOOKUP(A375,'DESTR_OPERE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F375" s="51" t="s">
        <v>81</v>
      </c>
      <c r="G375" s="51"/>
      <c r="K375" s="9" t="s">
        <v>81</v>
      </c>
      <c r="L375" s="51" t="s">
        <v>81</v>
      </c>
      <c r="M375" s="51"/>
      <c r="Q375" s="54"/>
      <c r="R375" s="52" t="s">
        <v>81</v>
      </c>
      <c r="W375" s="54"/>
      <c r="X375" s="52" t="s">
        <v>81</v>
      </c>
      <c r="AC375" s="54"/>
      <c r="AD375" s="52" t="s">
        <v>81</v>
      </c>
      <c r="AI375" s="54"/>
      <c r="AJ375" s="52" t="s">
        <v>81</v>
      </c>
      <c r="AO375" s="54"/>
      <c r="AP375" s="52" t="s">
        <v>81</v>
      </c>
      <c r="AU375" s="54"/>
      <c r="AV375" s="52" t="s">
        <v>81</v>
      </c>
      <c r="BA375" s="54"/>
      <c r="BB375" s="52" t="s">
        <v>81</v>
      </c>
      <c r="BG375" s="54"/>
      <c r="BH375" s="52" t="s">
        <v>81</v>
      </c>
      <c r="BM375" s="54"/>
      <c r="BN375" s="52" t="s">
        <v>81</v>
      </c>
      <c r="BS375" s="54"/>
    </row>
    <row r="376" spans="1:71" ht="15" customHeight="1" x14ac:dyDescent="0.25">
      <c r="A376" s="12" t="str">
        <f>IF(ISBLANK('DESTR_OPERE LAVORO'!B375),'DESTR_OPERE LAVORO'!B376,'DESTR_OPERE LAVORO'!B375)</f>
        <v/>
      </c>
      <c r="B376" s="12" t="str">
        <f>VLOOKUP(A376,'DESTR_OPERE LAVORO'!B:E,2,FALSE)</f>
        <v/>
      </c>
    </row>
    <row r="377" spans="1:71" ht="15" customHeight="1" x14ac:dyDescent="0.25">
      <c r="A377" s="12" t="str">
        <f>IF(ISBLANK('DESTR_OPERE LAVORO'!B376),'DESTR_OPERE LAVORO'!B377,'DESTR_OPERE LAVORO'!B376)</f>
        <v>1C.12.090.0020.d</v>
      </c>
      <c r="B377" s="12" t="str">
        <f>VLOOKUP(A377,'DESTR_OPERE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row>
    <row r="378" spans="1:71" ht="15" customHeight="1" x14ac:dyDescent="0.25">
      <c r="A378" s="12" t="str">
        <f>IF(ISBLANK('DESTR_OPERE LAVORO'!B377),'DESTR_OPERE LAVORO'!B378,'DESTR_OPERE LAVORO'!B377)</f>
        <v/>
      </c>
      <c r="B378" s="12" t="str">
        <f>VLOOKUP(A378,'DESTR_OPERE LAVORO'!B:E,2,FALSE)</f>
        <v/>
      </c>
      <c r="F378" s="51" t="s">
        <v>81</v>
      </c>
      <c r="G378" s="51"/>
      <c r="K378" s="9" t="s">
        <v>81</v>
      </c>
      <c r="L378" s="51" t="s">
        <v>81</v>
      </c>
      <c r="M378" s="51"/>
      <c r="Q378" s="54"/>
      <c r="R378" s="52" t="s">
        <v>81</v>
      </c>
      <c r="W378" s="54"/>
      <c r="X378" s="52" t="s">
        <v>81</v>
      </c>
      <c r="AC378" s="54"/>
      <c r="AD378" s="52" t="s">
        <v>81</v>
      </c>
      <c r="AI378" s="54"/>
      <c r="AJ378" s="52" t="s">
        <v>81</v>
      </c>
      <c r="AO378" s="54"/>
      <c r="AP378" s="52" t="s">
        <v>81</v>
      </c>
      <c r="AU378" s="54"/>
      <c r="AV378" s="52" t="s">
        <v>81</v>
      </c>
      <c r="BA378" s="54"/>
      <c r="BB378" s="52" t="s">
        <v>81</v>
      </c>
      <c r="BG378" s="54"/>
      <c r="BH378" s="52" t="s">
        <v>81</v>
      </c>
      <c r="BM378" s="54"/>
      <c r="BN378" s="52" t="s">
        <v>81</v>
      </c>
      <c r="BS378" s="54"/>
    </row>
    <row r="379" spans="1:71" ht="15" customHeight="1" x14ac:dyDescent="0.25">
      <c r="A379" s="12" t="str">
        <f>IF(ISBLANK('DESTR_OPERE LAVORO'!B378),'DESTR_OPERE LAVORO'!B379,'DESTR_OPERE LAVORO'!B378)</f>
        <v>1C.12.090.0020.e</v>
      </c>
      <c r="B379" s="12" t="str">
        <f>VLOOKUP(A379,'DESTR_OPERE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row>
    <row r="380" spans="1:71" ht="15" customHeight="1" x14ac:dyDescent="0.25">
      <c r="A380" s="12" t="str">
        <f>IF(ISBLANK('DESTR_OPERE LAVORO'!B379),'DESTR_OPERE LAVORO'!B380,'DESTR_OPERE LAVORO'!B379)</f>
        <v/>
      </c>
      <c r="B380" s="12" t="str">
        <f>VLOOKUP(A380,'DESTR_OPERE LAVORO'!B:E,2,FALSE)</f>
        <v/>
      </c>
    </row>
    <row r="381" spans="1:71" ht="15" customHeight="1" x14ac:dyDescent="0.25">
      <c r="A381" s="12" t="str">
        <f>IF(ISBLANK('DESTR_OPERE LAVORO'!B380),'DESTR_OPERE LAVORO'!B381,'DESTR_OPERE LAVORO'!B380)</f>
        <v>1C.12.090.0020.f</v>
      </c>
      <c r="B381" s="12" t="str">
        <f>VLOOKUP(A381,'DESTR_OPERE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F381" s="51" t="s">
        <v>81</v>
      </c>
      <c r="G381" s="51"/>
      <c r="K381" s="9" t="s">
        <v>81</v>
      </c>
      <c r="L381" s="51" t="s">
        <v>81</v>
      </c>
      <c r="M381" s="51"/>
      <c r="Q381" s="54"/>
      <c r="R381" s="52" t="s">
        <v>81</v>
      </c>
      <c r="W381" s="54"/>
      <c r="X381" s="52" t="s">
        <v>81</v>
      </c>
      <c r="AC381" s="54"/>
      <c r="AD381" s="52" t="s">
        <v>81</v>
      </c>
      <c r="AI381" s="54"/>
      <c r="AJ381" s="52" t="s">
        <v>81</v>
      </c>
      <c r="AO381" s="54"/>
      <c r="AP381" s="52" t="s">
        <v>81</v>
      </c>
      <c r="AU381" s="54"/>
      <c r="AV381" s="52" t="s">
        <v>81</v>
      </c>
      <c r="BA381" s="54"/>
      <c r="BB381" s="52" t="s">
        <v>81</v>
      </c>
      <c r="BG381" s="54"/>
      <c r="BH381" s="52" t="s">
        <v>81</v>
      </c>
      <c r="BM381" s="54"/>
      <c r="BN381" s="52" t="s">
        <v>81</v>
      </c>
      <c r="BS381" s="54"/>
    </row>
    <row r="382" spans="1:71" ht="15" customHeight="1" x14ac:dyDescent="0.25">
      <c r="A382" s="12" t="str">
        <f>IF(ISBLANK('DESTR_OPERE LAVORO'!B381),'DESTR_OPERE LAVORO'!B382,'DESTR_OPERE LAVORO'!B381)</f>
        <v/>
      </c>
      <c r="B382" s="12" t="str">
        <f>VLOOKUP(A382,'DESTR_OPERE LAVORO'!B:E,2,FALSE)</f>
        <v/>
      </c>
    </row>
    <row r="383" spans="1:71" x14ac:dyDescent="0.25">
      <c r="A383" s="12"/>
    </row>
    <row r="384" spans="1:71" x14ac:dyDescent="0.25">
      <c r="A384" s="12"/>
    </row>
    <row r="385" spans="1:1" x14ac:dyDescent="0.25">
      <c r="A385" s="12"/>
    </row>
    <row r="386" spans="1:1" x14ac:dyDescent="0.25">
      <c r="A386" s="12"/>
    </row>
  </sheetData>
  <mergeCells count="16">
    <mergeCell ref="F1:K1"/>
    <mergeCell ref="A1:A2"/>
    <mergeCell ref="B1:B2"/>
    <mergeCell ref="C1:C2"/>
    <mergeCell ref="D1:D2"/>
    <mergeCell ref="E1:E2"/>
    <mergeCell ref="AV1:BA1"/>
    <mergeCell ref="BB1:BG1"/>
    <mergeCell ref="BH1:BM1"/>
    <mergeCell ref="BN1:BS1"/>
    <mergeCell ref="L1:Q1"/>
    <mergeCell ref="R1:W1"/>
    <mergeCell ref="X1:AC1"/>
    <mergeCell ref="AD1:AI1"/>
    <mergeCell ref="AJ1:AO1"/>
    <mergeCell ref="AP1:AU1"/>
  </mergeCells>
  <phoneticPr fontId="5" type="noConversion"/>
  <conditionalFormatting sqref="K3 K6 K9 K12 K15 K18 K21 K24 K27 K30 K33 K36 K39 K42 K45 K48 K51 K54 K57 K60 K63 K66 K69 K72 K75 K78 K81 K84 K87 K90 K93 K96 K99 K102 K105 K108 K111 K114 K117 K120 K123 K126 K129 K132 K135 K138 K141 K144 K147 K150 K153 K156 K159 K162 K165 K168 K171 K174 K177 K180 K183 K186 K189 K192 K195 K198 K201 K204 K207 K210 K213 K216 K219 K222 K225 K228 K231 K234 K237 K240 K243 K246 K249 K252 K255 K258 K261 K264 K267 K270 K273 K276 K279 K282 K285 K288 K291 K294 K297 K300 K303 K306 K309 K312 K315 K318 K321 K324 K327 K330 K333 K336 K339 K342 K345 K348 K351 K354 K357 K360 K363 K366 K369 K372 K375 K378 K381">
    <cfRule type="containsBlanks" dxfId="26" priority="13">
      <formula>LEN(TRIM(K3))=0</formula>
    </cfRule>
  </conditionalFormatting>
  <conditionalFormatting sqref="E4:E5">
    <cfRule type="cellIs" dxfId="25" priority="9" operator="equal">
      <formula>"nd"</formula>
    </cfRule>
    <cfRule type="containsBlanks" dxfId="24" priority="10">
      <formula>LEN(TRIM(E4))=0</formula>
    </cfRule>
  </conditionalFormatting>
  <conditionalFormatting sqref="D3">
    <cfRule type="cellIs" dxfId="23" priority="3" operator="equal">
      <formula>"nd"</formula>
    </cfRule>
    <cfRule type="containsBlanks" dxfId="22" priority="4">
      <formula>LEN(TRIM(D3))=0</formula>
    </cfRule>
  </conditionalFormatting>
  <conditionalFormatting sqref="E3">
    <cfRule type="cellIs" dxfId="21" priority="1" operator="equal">
      <formula>"nd"</formula>
    </cfRule>
    <cfRule type="containsBlanks" dxfId="20" priority="2">
      <formula>LEN(TRIM(E3))=0</formula>
    </cfRule>
  </conditionalFormatting>
  <conditionalFormatting sqref="F1:BS1048576">
    <cfRule type="cellIs" dxfId="19" priority="26" operator="equal">
      <formula>"nd"</formula>
    </cfRule>
    <cfRule type="containsBlanks" dxfId="18" priority="27">
      <formula>LEN(TRIM(F1))=0</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F1B9B7F-C182-4FDA-9357-B4CB0BBB904E}">
          <x14:formula1>
            <xm:f>'CONVALIDE OP-LV'!$O$3:$O$9</xm:f>
          </x14:formula1>
          <xm:sqref>BP3:BP1048576 BD3:BD1048576 AX3:AX1048576 AR3:AR1048576 AL3:AL1048576 AF3:AF1048576 Z3:Z1048576 N3:N1048576 T3:T1048576 BJ3:BJ1048576 H3:H1048576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7130-4A6B-4302-85BA-C8AA690EBA6D}">
  <sheetPr codeName="Foglio10"/>
  <dimension ref="A1:BS387"/>
  <sheetViews>
    <sheetView zoomScale="70" zoomScaleNormal="70" workbookViewId="0">
      <pane xSplit="5" ySplit="2" topLeftCell="F3" activePane="bottomRight" state="frozen"/>
      <selection pane="topRight" activeCell="F1" sqref="F1"/>
      <selection pane="bottomLeft" activeCell="A3" sqref="A3"/>
      <selection pane="bottomRight" activeCell="G26" sqref="G26"/>
    </sheetView>
  </sheetViews>
  <sheetFormatPr defaultColWidth="9.140625" defaultRowHeight="15" x14ac:dyDescent="0.25"/>
  <cols>
    <col min="1" max="1" width="17.85546875" style="13" customWidth="1"/>
    <col min="2" max="2" width="34.7109375" style="13" customWidth="1"/>
    <col min="3" max="3" width="13.140625" style="13" customWidth="1"/>
    <col min="4" max="4" width="38.28515625" style="48" bestFit="1" customWidth="1"/>
    <col min="5" max="5" width="28.140625" style="48" customWidth="1"/>
    <col min="6" max="10" width="20.7109375" style="52" customWidth="1"/>
    <col min="11" max="11" width="20.7109375" style="53" customWidth="1"/>
    <col min="12" max="16" width="20.7109375" style="52" customWidth="1"/>
    <col min="17" max="17" width="20.7109375" style="53" customWidth="1"/>
    <col min="18" max="22" width="20.7109375" style="52" customWidth="1"/>
    <col min="23" max="23" width="20.7109375" style="53" customWidth="1"/>
    <col min="24" max="28" width="20.7109375" style="52" customWidth="1"/>
    <col min="29" max="29" width="20.7109375" style="53" customWidth="1"/>
    <col min="30" max="34" width="20.7109375" style="52" customWidth="1"/>
    <col min="35" max="35" width="20.7109375" style="53" customWidth="1"/>
    <col min="36" max="40" width="20.7109375" style="52" customWidth="1"/>
    <col min="41" max="41" width="20.7109375" style="53" customWidth="1"/>
    <col min="42" max="46" width="20.7109375" style="52" customWidth="1"/>
    <col min="47" max="47" width="20.7109375" style="53" customWidth="1"/>
    <col min="48" max="52" width="20.7109375" style="52" customWidth="1"/>
    <col min="53" max="53" width="20.7109375" style="53" customWidth="1"/>
    <col min="54" max="58" width="20.7109375" style="52" customWidth="1"/>
    <col min="59" max="59" width="20.7109375" style="53" customWidth="1"/>
    <col min="60" max="64" width="20.7109375" style="52" customWidth="1"/>
    <col min="65" max="65" width="20.7109375" style="53" customWidth="1"/>
    <col min="66" max="70" width="20.7109375" style="52" customWidth="1"/>
    <col min="71" max="71" width="20.7109375" style="53" customWidth="1"/>
    <col min="72" max="16384" width="9.140625" style="52"/>
  </cols>
  <sheetData>
    <row r="1" spans="1:71" s="40" customFormat="1" ht="15" customHeight="1" x14ac:dyDescent="0.25">
      <c r="A1" s="68" t="s">
        <v>4</v>
      </c>
      <c r="B1" s="68" t="s">
        <v>5</v>
      </c>
      <c r="C1" s="69" t="s">
        <v>41</v>
      </c>
      <c r="D1" s="71" t="s">
        <v>61</v>
      </c>
      <c r="E1" s="71" t="s">
        <v>82</v>
      </c>
      <c r="F1" s="67" t="s">
        <v>69</v>
      </c>
      <c r="G1" s="67"/>
      <c r="H1" s="67"/>
      <c r="I1" s="67"/>
      <c r="J1" s="67"/>
      <c r="K1" s="67"/>
      <c r="L1" s="67" t="s">
        <v>70</v>
      </c>
      <c r="M1" s="67"/>
      <c r="N1" s="67"/>
      <c r="O1" s="67"/>
      <c r="P1" s="67"/>
      <c r="Q1" s="67"/>
      <c r="R1" s="67" t="s">
        <v>71</v>
      </c>
      <c r="S1" s="67"/>
      <c r="T1" s="67"/>
      <c r="U1" s="67"/>
      <c r="V1" s="67"/>
      <c r="W1" s="67"/>
      <c r="X1" s="67" t="s">
        <v>72</v>
      </c>
      <c r="Y1" s="67"/>
      <c r="Z1" s="67"/>
      <c r="AA1" s="67"/>
      <c r="AB1" s="67"/>
      <c r="AC1" s="67"/>
      <c r="AD1" s="67" t="s">
        <v>73</v>
      </c>
      <c r="AE1" s="67"/>
      <c r="AF1" s="67"/>
      <c r="AG1" s="67"/>
      <c r="AH1" s="67"/>
      <c r="AI1" s="67"/>
      <c r="AJ1" s="67" t="s">
        <v>74</v>
      </c>
      <c r="AK1" s="67"/>
      <c r="AL1" s="67"/>
      <c r="AM1" s="67"/>
      <c r="AN1" s="67"/>
      <c r="AO1" s="67"/>
      <c r="AP1" s="67" t="s">
        <v>75</v>
      </c>
      <c r="AQ1" s="67"/>
      <c r="AR1" s="67"/>
      <c r="AS1" s="67"/>
      <c r="AT1" s="67"/>
      <c r="AU1" s="67"/>
      <c r="AV1" s="67" t="s">
        <v>76</v>
      </c>
      <c r="AW1" s="67"/>
      <c r="AX1" s="67"/>
      <c r="AY1" s="67"/>
      <c r="AZ1" s="67"/>
      <c r="BA1" s="67"/>
      <c r="BB1" s="67" t="s">
        <v>77</v>
      </c>
      <c r="BC1" s="67"/>
      <c r="BD1" s="67"/>
      <c r="BE1" s="67"/>
      <c r="BF1" s="67"/>
      <c r="BG1" s="67"/>
      <c r="BH1" s="67" t="s">
        <v>78</v>
      </c>
      <c r="BI1" s="67"/>
      <c r="BJ1" s="67"/>
      <c r="BK1" s="67"/>
      <c r="BL1" s="67"/>
      <c r="BM1" s="67"/>
      <c r="BN1" s="67" t="s">
        <v>79</v>
      </c>
      <c r="BO1" s="67"/>
      <c r="BP1" s="67"/>
      <c r="BQ1" s="67"/>
      <c r="BR1" s="67"/>
      <c r="BS1" s="67"/>
    </row>
    <row r="2" spans="1:71" s="40" customFormat="1" ht="26.25" customHeight="1" x14ac:dyDescent="0.25">
      <c r="A2" s="68"/>
      <c r="B2" s="68"/>
      <c r="C2" s="70"/>
      <c r="D2" s="72"/>
      <c r="E2" s="72"/>
      <c r="F2" s="40" t="s">
        <v>62</v>
      </c>
      <c r="G2" s="40" t="s">
        <v>83</v>
      </c>
      <c r="H2" s="40" t="s">
        <v>34</v>
      </c>
      <c r="I2" s="40" t="s">
        <v>63</v>
      </c>
      <c r="J2" s="40" t="s">
        <v>64</v>
      </c>
      <c r="K2" s="46" t="s">
        <v>21</v>
      </c>
      <c r="L2" s="40" t="s">
        <v>62</v>
      </c>
      <c r="M2" s="40" t="s">
        <v>83</v>
      </c>
      <c r="N2" s="40" t="s">
        <v>34</v>
      </c>
      <c r="O2" s="40" t="s">
        <v>63</v>
      </c>
      <c r="P2" s="40" t="s">
        <v>64</v>
      </c>
      <c r="Q2" s="46" t="s">
        <v>21</v>
      </c>
      <c r="R2" s="40" t="s">
        <v>62</v>
      </c>
      <c r="S2" s="40" t="s">
        <v>83</v>
      </c>
      <c r="T2" s="40" t="s">
        <v>34</v>
      </c>
      <c r="U2" s="40" t="s">
        <v>63</v>
      </c>
      <c r="V2" s="40" t="s">
        <v>64</v>
      </c>
      <c r="W2" s="46" t="s">
        <v>21</v>
      </c>
      <c r="X2" s="40" t="s">
        <v>62</v>
      </c>
      <c r="Y2" s="40" t="s">
        <v>83</v>
      </c>
      <c r="Z2" s="40" t="s">
        <v>34</v>
      </c>
      <c r="AA2" s="40" t="s">
        <v>63</v>
      </c>
      <c r="AB2" s="40" t="s">
        <v>64</v>
      </c>
      <c r="AC2" s="46" t="s">
        <v>21</v>
      </c>
      <c r="AD2" s="40" t="s">
        <v>62</v>
      </c>
      <c r="AE2" s="40" t="s">
        <v>83</v>
      </c>
      <c r="AF2" s="40" t="s">
        <v>34</v>
      </c>
      <c r="AG2" s="40" t="s">
        <v>63</v>
      </c>
      <c r="AH2" s="40" t="s">
        <v>64</v>
      </c>
      <c r="AI2" s="46" t="s">
        <v>21</v>
      </c>
      <c r="AJ2" s="40" t="s">
        <v>62</v>
      </c>
      <c r="AK2" s="40" t="s">
        <v>83</v>
      </c>
      <c r="AL2" s="40" t="s">
        <v>34</v>
      </c>
      <c r="AM2" s="40" t="s">
        <v>63</v>
      </c>
      <c r="AN2" s="40" t="s">
        <v>64</v>
      </c>
      <c r="AO2" s="46" t="s">
        <v>21</v>
      </c>
      <c r="AP2" s="40" t="s">
        <v>62</v>
      </c>
      <c r="AQ2" s="40" t="s">
        <v>83</v>
      </c>
      <c r="AR2" s="40" t="s">
        <v>34</v>
      </c>
      <c r="AS2" s="40" t="s">
        <v>63</v>
      </c>
      <c r="AT2" s="40" t="s">
        <v>64</v>
      </c>
      <c r="AU2" s="46" t="s">
        <v>21</v>
      </c>
      <c r="AV2" s="40" t="s">
        <v>62</v>
      </c>
      <c r="AW2" s="40" t="s">
        <v>83</v>
      </c>
      <c r="AX2" s="40" t="s">
        <v>34</v>
      </c>
      <c r="AY2" s="40" t="s">
        <v>63</v>
      </c>
      <c r="AZ2" s="40" t="s">
        <v>64</v>
      </c>
      <c r="BA2" s="46" t="s">
        <v>21</v>
      </c>
      <c r="BB2" s="40" t="s">
        <v>62</v>
      </c>
      <c r="BC2" s="40" t="s">
        <v>83</v>
      </c>
      <c r="BD2" s="40" t="s">
        <v>34</v>
      </c>
      <c r="BE2" s="40" t="s">
        <v>63</v>
      </c>
      <c r="BF2" s="40" t="s">
        <v>64</v>
      </c>
      <c r="BG2" s="46" t="s">
        <v>21</v>
      </c>
      <c r="BH2" s="40" t="s">
        <v>62</v>
      </c>
      <c r="BI2" s="40" t="s">
        <v>83</v>
      </c>
      <c r="BJ2" s="40" t="s">
        <v>34</v>
      </c>
      <c r="BK2" s="40" t="s">
        <v>63</v>
      </c>
      <c r="BL2" s="40" t="s">
        <v>64</v>
      </c>
      <c r="BM2" s="46" t="s">
        <v>21</v>
      </c>
      <c r="BN2" s="40" t="s">
        <v>62</v>
      </c>
      <c r="BO2" s="40" t="s">
        <v>83</v>
      </c>
      <c r="BP2" s="40" t="s">
        <v>34</v>
      </c>
      <c r="BQ2" s="40" t="s">
        <v>63</v>
      </c>
      <c r="BR2" s="40" t="s">
        <v>64</v>
      </c>
      <c r="BS2" s="46" t="s">
        <v>21</v>
      </c>
    </row>
    <row r="3" spans="1:71" ht="15" customHeight="1" x14ac:dyDescent="0.25">
      <c r="A3" s="12" t="str">
        <f>IF(ISBLANK('DESTR_OPERE LAVORO'!B2),'DESTR_OPERE LAVORO'!B3,'DESTR_OPERE LAVORO'!B2)</f>
        <v>1C.12.010.0015.a</v>
      </c>
      <c r="B3" s="12" t="str">
        <f>VLOOKUP(A3,'DESTR_OPERE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32 mm, e = 3 mm</v>
      </c>
      <c r="C3" s="27" t="str">
        <f>VLOOKUP(A3,'DESTR_OPERE LAVORO'!B:E,3,FALSE)</f>
        <v>CODICE OC</v>
      </c>
      <c r="D3" s="45" t="str">
        <f>IF(A3="","",IF(F3="nd","",IF(F3="generico","generico",IFERROR(I3&amp;" "&amp;SUBSTITUTE(MID(H3,1,(FIND(";",H3,1)-1)),"&gt;","&lt;")&amp;" "&amp;F3&amp;" "&amp;"["&amp;G3&amp;"]"&amp;" "&amp;MID(H3,FIND(";",H3)+1,256)&amp;" "&amp;J3,F3&amp;" "&amp;"["&amp;G3&amp;"]"&amp;" "&amp;H3&amp;" "&amp;I3))
&amp;IF(L3="nd","",", ")
&amp;IF(L3="nd","",IFERROR(O3&amp;" "&amp;SUBSTITUTE(MID(N3,1,(FIND(";",N3,1)-1)),"&gt;","&lt;")&amp;" "&amp;L3&amp;" "&amp;"["&amp;M3&amp;"]"&amp;" "&amp;MID(N3,FIND(";",N3)+1,256)&amp;" "&amp;P3,L3&amp;" "&amp;"["&amp;M3&amp;"]"&amp;" "&amp;N3&amp;" "&amp;O3))
&amp;IF(R3="nd","",", ")
&amp;IF(R3="nd","",IFERROR(U3&amp;" "&amp;SUBSTITUTE(MID(S3,1,(FIND(";",S3,1)-1)),"&gt;","&lt;")&amp;" "&amp;R3&amp;" "&amp;"["&amp;S3&amp;"]"&amp;" "&amp;MID(T3,FIND(";",T3)+1,256)&amp;" "&amp;V3,R3&amp;" "&amp;"["&amp;S3&amp;"]"&amp;" "&amp;T3&amp;" "&amp;U3))
&amp;IF(X3="nd","",", ")
&amp;IF(X3="nd","",IFERROR(AA3&amp;" "&amp;SUBSTITUTE(MID(Z3,1,(FIND(";",Z3,1)-1)),"&gt;","&lt;")&amp;" "&amp;X3&amp;" "&amp;"["&amp;Y3&amp;"]"&amp;" "&amp;MID(Z3,FIND(";",Z3)+1,256)&amp;" "&amp;AB3,X3&amp;" "&amp;"["&amp;Y3&amp;"]"&amp;" "&amp;Z3&amp;" "&amp;AA3))
&amp;IF(AD3="nd","",", ")
&amp;IF(AD3="nd","",IFERROR(AG3&amp;" "&amp;SUBSTITUTE(MID(AF3,1,(FIND(";",AF3,1)-1)),"&gt;","&lt;")&amp;" "&amp;AD3&amp;" "&amp;"["&amp;AE3&amp;"]"&amp;" "&amp;MID(AF3,FIND(";",AF3)+1,256)&amp;" "&amp;AH3,AD3&amp;" "&amp;"["&amp;AE3&amp;"]"&amp;" "&amp;AF3&amp;" "&amp;AG3))
&amp;IF(AJ3="nd","",", ")
&amp;IF(AJ3="nd","",IFERROR(AM3&amp;" "&amp;SUBSTITUTE(MID(AL3,1,(FIND(";",AL3,1)-1)),"&gt;","&lt;")&amp;" "&amp;AJ3&amp;" "&amp;"["&amp;AK3&amp;"]"&amp;" "&amp;MID(AL3,FIND(";",AL3)+1,256)&amp;" "&amp;AN3,AJ3&amp;" "&amp;"["&amp;AK3&amp;"]"&amp;" "&amp;AL3&amp;" "&amp;AM3))
&amp;IF(AP3="nd","",", ")
&amp;IF(AP3="nd","",IFERROR(AS3&amp;" "&amp;SUBSTITUTE(MID(AQ3,1,(FIND(";",AQ3,1)-1)),"&gt;","&lt;")&amp;" "&amp;AP3&amp;" "&amp;"["&amp;AQ3&amp;"]"&amp;" "&amp;MID(AR3,FIND(";",AR3)+1,256)&amp;" "&amp;AT3,AP3&amp;" "&amp;"["&amp;AQ3&amp;"]"&amp;" "&amp;AR3&amp;" "&amp;AS3))
&amp;IF(AV3="nd","",", ")
&amp;IF(AV3="nd","",IFERROR(AY3&amp;" "&amp;SUBSTITUTE(MID(AX3,1,(FIND(";",AX3,1)-1)),"&gt;","&lt;")&amp;" "&amp;AV3&amp;" "&amp;"["&amp;AW3&amp;"]"&amp;" "&amp;MID(AX3,FIND(";",AX3)+1,256)&amp;" "&amp;AZ3,AV3&amp;" "&amp;"["&amp;AW3&amp;"]"&amp;" "&amp;AX3&amp;" "&amp;AY3))
&amp;IF(BB3="nd","",", ")
&amp;IF(BB3="nd","",IFERROR(BE3&amp;" "&amp;SUBSTITUTE(MID(BD3,1,(FIND(";",BD3,1)-1)),"&gt;","&lt;")&amp;" "&amp;BB3&amp;" "&amp;"["&amp;BC3&amp;"]"&amp;" "&amp;MID(BD3,FIND(";",BD3)+1,256)&amp;" "&amp;BF3,BB3&amp;" "&amp;"["&amp;BC3&amp;"]"&amp;" "&amp;BD3&amp;" "&amp;BE3))
&amp;IF(BH3="nd","",", ")
&amp;IF(BH3="nd","",IFERROR(BK3&amp;" "&amp;SUBSTITUTE(MID(BI3,1,(FIND(";",BI3,1)-1)),"&gt;","&lt;")&amp;" "&amp;BH3&amp;" "&amp;"["&amp;BI3&amp;"]"&amp;" "&amp;MID(BJ3,FIND(";",BJ3)+1,256)&amp;" "&amp;BL3,BH3&amp;" "&amp;"["&amp;BI3&amp;"]"&amp;" "&amp;BJ3&amp;" "&amp;BK3))
&amp;IF(BN3="nd","",", ")
&amp;IF(BN3="nd","",IFERROR(BQ3&amp;" "&amp;SUBSTITUTE(MID(BP3,1,(FIND(";",BP3,1)-1)),"&gt;","&lt;")&amp;" "&amp;BN3&amp;" "&amp;"["&amp;BO3&amp;"]"&amp;" "&amp;MID(BP3,FIND(";",BP3)+1,256)&amp;" "&amp;BR3,BN3&amp;" "&amp;"["&amp;BO3&amp;"]"&amp;" "&amp;BP3&amp;" "&amp;BQ3))))</f>
        <v/>
      </c>
      <c r="E3" s="45" t="str">
        <f>IF(A3="","",IF(F3="nd","",IF(F3="generico","",IF(K3="nd","",LOWER($K$2)&amp;" ["&amp;F3&amp;"]"&amp;" = "&amp;K3))
&amp;IF(OR(ISBLANK(K3),K3="nd"),IF(L3="nd","",IF(Q3="nd","",LOWER($Q$2)&amp;" ["&amp;L3&amp;"]"&amp;" = "&amp;Q3)),IF(OR(L3="nd",ISBLANK(L3)),"",IF(Q3="nd","",", "&amp;LOWER(Q2)&amp;" ["&amp;L3&amp;"]"&amp;" = "&amp;Q3)))
&amp;IF(OR(ISBLANK(Q3),Q3="nd"),IF(R3="nd","",IF(W3="nd","",LOWER($W$2)&amp;" ["&amp;R3&amp;"]"&amp;" = "&amp;W3)),IF(Q3="nd",IF(ISBLANK(R3),"",IF(W3="nd","",LOWER(W2)&amp;" ["&amp;R3&amp;"]"&amp;" = "&amp;W3))))
&amp;IF(OR(ISBLANK(W3),W3="nd"),IF(X3="nd","",IF(AC3="nd","",LOWER($AC$2)&amp;" ["&amp;X3&amp;"]"&amp;" = "&amp;AC3)),IF(OR(X3="nd",ISBLANK(X3)),"",IF(AC3="nd","",", "&amp;LOWER(AC2)&amp;" ["&amp;X3&amp;"]"&amp;" = "&amp;AC3)))
&amp;IF(OR(ISBLANK(AC3),AC3="nd"),IF(AD3="nd","",IF(AI3="nd","",LOWER($AI$2)&amp;" ["&amp;AD3&amp;"]"&amp;" = "&amp;AI3)),IF(OR(AD3="nd",ISBLANK(AD3)),"",IF(AI3="nd","",", "&amp;LOWER(AI2)&amp;" ["&amp;AD3&amp;"]"&amp;" = "&amp;AI3)))
&amp;IF(OR(ISBLANK(AI3),AI3="nd"),IF(AJ3="nd","",IF(AO3="nd","",LOWER($AO$2)&amp;" ["&amp;AJ3&amp;"]"&amp;" = "&amp;AO3)),IF(OR(AJ3="nd",ISBLANK(AJ3)),"",IF(AO3="nd","",", "&amp;LOWER(AO2)&amp;" ["&amp;AJ3&amp;"]"&amp;" = "&amp;AO3)))
&amp;IF(OR(ISBLANK(AO3),AO3="nd"),IF(AP3="nd","",IF(AU3="nd","",LOWER($AU$2)&amp;" ["&amp;AP3&amp;"]"&amp;" = "&amp;AU3)),IF(OR(AP3="nd",ISBLANK(AP3)),"",IF(AU3="nd","",", "&amp;LOWER(AU2)&amp;" ["&amp;AP3&amp;"]"&amp;" = "&amp;AU3)))
&amp;IF(OR(ISBLANK(AU3),AU3="nd"),IF(AV3="nd","",IF(BA3="nd","",LOWER($BA$2)&amp;" ["&amp;AV3&amp;"]"&amp;" = "&amp;BA3)),IF(OR(AV3="nd",ISBLANK(AV3)),"",IF(BA3="nd","",", "&amp;LOWER(BA2)&amp;" ["&amp;AV3&amp;"]"&amp;" = "&amp;BA3)))
&amp;IF(OR(ISBLANK(BA3),BA3="nd"),IF(BB3="nd","",IF(BG3="nd","",LOWER($BG$2)&amp;" ["&amp;BB3&amp;"]"&amp;" = "&amp;BG3)),IF(OR(BB3="nd",ISBLANK(BB3)),"",IF(BG3="nd","",", "&amp;LOWER(BG2)&amp;" ["&amp;BB3&amp;"]"&amp;" = "&amp;BG3)))
&amp;IF(OR(ISBLANK(BG3),BG3="nd"),IF(BH3="nd","",IF(BM3="nd","",LOWER($BM$2)&amp;" ["&amp;BH3&amp;"]"&amp;" = "&amp;BM3)),IF(OR(BH3="nd",ISBLANK(BH3)),"",IF(BM3="nd","",", "&amp;LOWER(BM2)&amp;" ["&amp;BH3&amp;"]"&amp;" = "&amp;BM3)))
&amp;IF(OR(ISBLANK(BM3),BM3="nd"),IF(BN3="nd","",IF(BS3="nd","",LOWER($BS$2)&amp;" ["&amp;BN3&amp;"]"&amp;" = "&amp;BS3)),IF(OR(BN3="nd",ISBLANK(BN3)),"",IF(BS3="nd","",", "&amp;LOWER(BS2)&amp;" ["&amp;BN3&amp;"]"&amp;" = "&amp;BS3)))))</f>
        <v/>
      </c>
      <c r="F3" s="51" t="s">
        <v>81</v>
      </c>
      <c r="G3" s="51"/>
      <c r="K3" s="53" t="s">
        <v>81</v>
      </c>
      <c r="L3" s="51" t="s">
        <v>81</v>
      </c>
      <c r="M3" s="51"/>
      <c r="Q3" s="54"/>
      <c r="R3" s="52" t="s">
        <v>81</v>
      </c>
      <c r="W3" s="54"/>
      <c r="X3" s="52" t="s">
        <v>81</v>
      </c>
      <c r="AC3" s="54"/>
      <c r="AD3" s="52" t="s">
        <v>81</v>
      </c>
      <c r="AJ3" s="52" t="s">
        <v>81</v>
      </c>
      <c r="AO3" s="54"/>
      <c r="AP3" s="52" t="s">
        <v>81</v>
      </c>
      <c r="AV3" s="52" t="s">
        <v>81</v>
      </c>
      <c r="BB3" s="52" t="s">
        <v>81</v>
      </c>
      <c r="BH3" s="52" t="s">
        <v>81</v>
      </c>
      <c r="BN3" s="52" t="s">
        <v>81</v>
      </c>
    </row>
    <row r="4" spans="1:71" ht="15" customHeight="1" x14ac:dyDescent="0.25">
      <c r="A4" s="12" t="str">
        <f>IF(ISBLANK('DESTR_OPERE LAVORO'!B3),'DESTR_OPERE LAVORO'!B4,'DESTR_OPERE LAVORO'!B3)</f>
        <v/>
      </c>
      <c r="B4" s="12" t="str">
        <f>VLOOKUP(A4,'DESTR_OPERE LAVORO'!B:E,2,FALSE)</f>
        <v/>
      </c>
    </row>
    <row r="5" spans="1:71" ht="15" customHeight="1" x14ac:dyDescent="0.25">
      <c r="A5" s="12" t="str">
        <f>IF(ISBLANK('DESTR_OPERE LAVORO'!B4),'DESTR_OPERE LAVORO'!B5,'DESTR_OPERE LAVORO'!B4)</f>
        <v>1C.12.010.0015.b</v>
      </c>
      <c r="B5" s="12" t="str">
        <f>VLOOKUP(A5,'DESTR_OPERE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40 mm, e = 3 mm</v>
      </c>
      <c r="C5" s="27" t="str">
        <f>VLOOKUP(A5,'DESTR_OPERE LAVORO'!B:E,3,FALSE)</f>
        <v>CODICE OC</v>
      </c>
      <c r="F5" s="51" t="s">
        <v>81</v>
      </c>
      <c r="G5" s="51"/>
      <c r="K5" s="53" t="s">
        <v>81</v>
      </c>
      <c r="L5" s="51" t="s">
        <v>81</v>
      </c>
      <c r="M5" s="51"/>
      <c r="Q5" s="54"/>
      <c r="R5" s="52" t="s">
        <v>81</v>
      </c>
      <c r="W5" s="54"/>
      <c r="X5" s="52" t="s">
        <v>81</v>
      </c>
      <c r="AC5" s="54"/>
      <c r="AD5" s="52" t="s">
        <v>81</v>
      </c>
      <c r="AJ5" s="52" t="s">
        <v>81</v>
      </c>
      <c r="AO5" s="54"/>
      <c r="AP5" s="52" t="s">
        <v>81</v>
      </c>
      <c r="AV5" s="52" t="s">
        <v>81</v>
      </c>
      <c r="BB5" s="52" t="s">
        <v>81</v>
      </c>
      <c r="BH5" s="52" t="s">
        <v>81</v>
      </c>
      <c r="BN5" s="52" t="s">
        <v>81</v>
      </c>
    </row>
    <row r="6" spans="1:71" ht="15" customHeight="1" x14ac:dyDescent="0.25">
      <c r="A6" s="12" t="str">
        <f>IF(ISBLANK('DESTR_OPERE LAVORO'!B5),'DESTR_OPERE LAVORO'!B6,'DESTR_OPERE LAVORO'!B5)</f>
        <v/>
      </c>
      <c r="B6" s="12" t="str">
        <f>VLOOKUP(A6,'DESTR_OPERE LAVORO'!B:E,2,FALSE)</f>
        <v/>
      </c>
    </row>
    <row r="7" spans="1:71" ht="15" customHeight="1" x14ac:dyDescent="0.25">
      <c r="A7" s="12" t="str">
        <f>IF(ISBLANK('DESTR_OPERE LAVORO'!B6),'DESTR_OPERE LAVORO'!B7,'DESTR_OPERE LAVORO'!B6)</f>
        <v>1C.12.010.0015.c</v>
      </c>
      <c r="B7" s="12" t="str">
        <f>VLOOKUP(A7,'DESTR_OPERE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50 mm, e = 3 mm</v>
      </c>
      <c r="C7" s="27" t="str">
        <f>VLOOKUP(A7,'DESTR_OPERE LAVORO'!B:E,3,FALSE)</f>
        <v>CODICE OC</v>
      </c>
      <c r="F7" s="51" t="s">
        <v>81</v>
      </c>
      <c r="G7" s="51"/>
      <c r="K7" s="53" t="s">
        <v>81</v>
      </c>
      <c r="L7" s="51" t="s">
        <v>81</v>
      </c>
      <c r="M7" s="51"/>
      <c r="Q7" s="54"/>
      <c r="R7" s="52" t="s">
        <v>81</v>
      </c>
      <c r="W7" s="54"/>
      <c r="X7" s="52" t="s">
        <v>81</v>
      </c>
      <c r="AC7" s="54"/>
      <c r="AD7" s="52" t="s">
        <v>81</v>
      </c>
      <c r="AJ7" s="52" t="s">
        <v>81</v>
      </c>
      <c r="AO7" s="54"/>
      <c r="AP7" s="52" t="s">
        <v>81</v>
      </c>
      <c r="AV7" s="52" t="s">
        <v>81</v>
      </c>
      <c r="BB7" s="52" t="s">
        <v>81</v>
      </c>
      <c r="BH7" s="52" t="s">
        <v>81</v>
      </c>
      <c r="BN7" s="52" t="s">
        <v>81</v>
      </c>
    </row>
    <row r="8" spans="1:71" ht="15" customHeight="1" x14ac:dyDescent="0.25">
      <c r="A8" s="12" t="str">
        <f>IF(ISBLANK('DESTR_OPERE LAVORO'!B7),'DESTR_OPERE LAVORO'!B8,'DESTR_OPERE LAVORO'!B7)</f>
        <v/>
      </c>
      <c r="B8" s="12" t="str">
        <f>VLOOKUP(A8,'DESTR_OPERE LAVORO'!B:E,2,FALSE)</f>
        <v/>
      </c>
    </row>
    <row r="9" spans="1:71" ht="15" customHeight="1" x14ac:dyDescent="0.25">
      <c r="A9" s="12" t="str">
        <f>IF(ISBLANK('DESTR_OPERE LAVORO'!B8),'DESTR_OPERE LAVORO'!B9,'DESTR_OPERE LAVORO'!B8)</f>
        <v>1C.12.010.0015.d</v>
      </c>
      <c r="B9" s="12" t="str">
        <f>VLOOKUP(A9,'DESTR_OPERE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63 mm, e = 3 mm</v>
      </c>
      <c r="C9" s="27" t="str">
        <f>VLOOKUP(A9,'DESTR_OPERE LAVORO'!B:E,3,FALSE)</f>
        <v>CODICE OC</v>
      </c>
      <c r="F9" s="51" t="s">
        <v>81</v>
      </c>
      <c r="G9" s="51"/>
      <c r="K9" s="53" t="s">
        <v>81</v>
      </c>
      <c r="L9" s="51" t="s">
        <v>81</v>
      </c>
      <c r="M9" s="51"/>
      <c r="Q9" s="54"/>
      <c r="R9" s="52" t="s">
        <v>81</v>
      </c>
      <c r="W9" s="54"/>
      <c r="X9" s="52" t="s">
        <v>81</v>
      </c>
      <c r="AC9" s="54"/>
      <c r="AD9" s="52" t="s">
        <v>81</v>
      </c>
      <c r="AJ9" s="52" t="s">
        <v>81</v>
      </c>
      <c r="AO9" s="54"/>
      <c r="AP9" s="52" t="s">
        <v>81</v>
      </c>
      <c r="AV9" s="52" t="s">
        <v>81</v>
      </c>
      <c r="BB9" s="52" t="s">
        <v>81</v>
      </c>
      <c r="BH9" s="52" t="s">
        <v>81</v>
      </c>
      <c r="BN9" s="52" t="s">
        <v>81</v>
      </c>
    </row>
    <row r="10" spans="1:71" ht="15" customHeight="1" x14ac:dyDescent="0.25">
      <c r="A10" s="12" t="str">
        <f>IF(ISBLANK('DESTR_OPERE LAVORO'!B9),'DESTR_OPERE LAVORO'!B10,'DESTR_OPERE LAVORO'!B9)</f>
        <v/>
      </c>
      <c r="B10" s="12" t="str">
        <f>VLOOKUP(A10,'DESTR_OPERE LAVORO'!B:E,2,FALSE)</f>
        <v/>
      </c>
    </row>
    <row r="11" spans="1:71" ht="15" customHeight="1" x14ac:dyDescent="0.25">
      <c r="A11" s="12" t="str">
        <f>IF(ISBLANK('DESTR_OPERE LAVORO'!B10),'DESTR_OPERE LAVORO'!B11,'DESTR_OPERE LAVORO'!B10)</f>
        <v>1C.12.010.0015.e</v>
      </c>
      <c r="B11" s="12" t="str">
        <f>VLOOKUP(A11,'DESTR_OPERE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80 mm, e = 3 mm</v>
      </c>
      <c r="C11" s="27" t="str">
        <f>VLOOKUP(A11,'DESTR_OPERE LAVORO'!B:E,3,FALSE)</f>
        <v>CODICE OC</v>
      </c>
      <c r="F11" s="51" t="s">
        <v>81</v>
      </c>
      <c r="G11" s="51"/>
      <c r="K11" s="53" t="s">
        <v>81</v>
      </c>
      <c r="L11" s="51" t="s">
        <v>81</v>
      </c>
      <c r="M11" s="51"/>
      <c r="Q11" s="54"/>
      <c r="R11" s="52" t="s">
        <v>81</v>
      </c>
      <c r="W11" s="54"/>
      <c r="X11" s="52" t="s">
        <v>81</v>
      </c>
      <c r="AC11" s="54"/>
      <c r="AD11" s="52" t="s">
        <v>81</v>
      </c>
      <c r="AJ11" s="52" t="s">
        <v>81</v>
      </c>
      <c r="AO11" s="54"/>
      <c r="AP11" s="52" t="s">
        <v>81</v>
      </c>
      <c r="AV11" s="52" t="s">
        <v>81</v>
      </c>
      <c r="BB11" s="52" t="s">
        <v>81</v>
      </c>
      <c r="BH11" s="52" t="s">
        <v>81</v>
      </c>
      <c r="BN11" s="52" t="s">
        <v>81</v>
      </c>
    </row>
    <row r="12" spans="1:71" ht="15" customHeight="1" x14ac:dyDescent="0.25">
      <c r="A12" s="12" t="str">
        <f>IF(ISBLANK('DESTR_OPERE LAVORO'!B11),'DESTR_OPERE LAVORO'!B12,'DESTR_OPERE LAVORO'!B11)</f>
        <v/>
      </c>
      <c r="B12" s="12" t="str">
        <f>VLOOKUP(A12,'DESTR_OPERE LAVORO'!B:E,2,FALSE)</f>
        <v/>
      </c>
    </row>
    <row r="13" spans="1:71" ht="15" customHeight="1" x14ac:dyDescent="0.25">
      <c r="A13" s="12" t="str">
        <f>IF(ISBLANK('DESTR_OPERE LAVORO'!B12),'DESTR_OPERE LAVORO'!B13,'DESTR_OPERE LAVORO'!B12)</f>
        <v>1C.12.010.0015.f</v>
      </c>
      <c r="B13" s="12" t="str">
        <f>VLOOKUP(A13,'DESTR_OPERE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100 mm, e = 3 mm</v>
      </c>
      <c r="C13" s="27" t="str">
        <f>VLOOKUP(A13,'DESTR_OPERE LAVORO'!B:E,3,FALSE)</f>
        <v>CODICE OC</v>
      </c>
      <c r="F13" s="51" t="s">
        <v>81</v>
      </c>
      <c r="G13" s="51"/>
      <c r="K13" s="53" t="s">
        <v>81</v>
      </c>
      <c r="L13" s="51" t="s">
        <v>81</v>
      </c>
      <c r="M13" s="51"/>
      <c r="Q13" s="54"/>
      <c r="R13" s="52" t="s">
        <v>81</v>
      </c>
      <c r="W13" s="54"/>
      <c r="X13" s="52" t="s">
        <v>81</v>
      </c>
      <c r="AC13" s="54"/>
      <c r="AD13" s="52" t="s">
        <v>81</v>
      </c>
      <c r="AJ13" s="52" t="s">
        <v>81</v>
      </c>
      <c r="AO13" s="54"/>
      <c r="AP13" s="52" t="s">
        <v>81</v>
      </c>
      <c r="AV13" s="52" t="s">
        <v>81</v>
      </c>
      <c r="BB13" s="52" t="s">
        <v>81</v>
      </c>
      <c r="BH13" s="52" t="s">
        <v>81</v>
      </c>
      <c r="BN13" s="52" t="s">
        <v>81</v>
      </c>
    </row>
    <row r="14" spans="1:71" ht="15" customHeight="1" x14ac:dyDescent="0.25">
      <c r="A14" s="12" t="str">
        <f>IF(ISBLANK('DESTR_OPERE LAVORO'!B13),'DESTR_OPERE LAVORO'!B14,'DESTR_OPERE LAVORO'!B13)</f>
        <v/>
      </c>
      <c r="B14" s="12" t="str">
        <f>VLOOKUP(A14,'DESTR_OPERE LAVORO'!B:E,2,FALSE)</f>
        <v/>
      </c>
    </row>
    <row r="15" spans="1:71" ht="15" customHeight="1" x14ac:dyDescent="0.25">
      <c r="A15" s="12" t="str">
        <f>IF(ISBLANK('DESTR_OPERE LAVORO'!B14),'DESTR_OPERE LAVORO'!B15,'DESTR_OPERE LAVORO'!B14)</f>
        <v>1C.12.010.0015.g</v>
      </c>
      <c r="B15" s="12" t="str">
        <f>VLOOKUP(A15,'DESTR_OPERE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125 mm, e = 3,2 mm</v>
      </c>
      <c r="C15" s="27" t="str">
        <f>VLOOKUP(A15,'DESTR_OPERE LAVORO'!B:E,3,FALSE)</f>
        <v>CODICE OC</v>
      </c>
      <c r="F15" s="51" t="s">
        <v>81</v>
      </c>
      <c r="G15" s="51"/>
      <c r="K15" s="53" t="s">
        <v>81</v>
      </c>
      <c r="L15" s="51" t="s">
        <v>81</v>
      </c>
      <c r="M15" s="51"/>
      <c r="Q15" s="54"/>
      <c r="R15" s="52" t="s">
        <v>81</v>
      </c>
      <c r="W15" s="54"/>
      <c r="X15" s="52" t="s">
        <v>81</v>
      </c>
      <c r="AC15" s="54"/>
      <c r="AD15" s="52" t="s">
        <v>81</v>
      </c>
      <c r="AJ15" s="52" t="s">
        <v>81</v>
      </c>
      <c r="AO15" s="54"/>
      <c r="AP15" s="52" t="s">
        <v>81</v>
      </c>
      <c r="AV15" s="52" t="s">
        <v>81</v>
      </c>
      <c r="BB15" s="52" t="s">
        <v>81</v>
      </c>
      <c r="BH15" s="52" t="s">
        <v>81</v>
      </c>
      <c r="BN15" s="52" t="s">
        <v>81</v>
      </c>
    </row>
    <row r="16" spans="1:71" ht="15" customHeight="1" x14ac:dyDescent="0.25">
      <c r="A16" s="12" t="str">
        <f>IF(ISBLANK('DESTR_OPERE LAVORO'!B15),'DESTR_OPERE LAVORO'!B16,'DESTR_OPERE LAVORO'!B15)</f>
        <v/>
      </c>
      <c r="B16" s="12" t="str">
        <f>VLOOKUP(A16,'DESTR_OPERE LAVORO'!B:E,2,FALSE)</f>
        <v/>
      </c>
    </row>
    <row r="17" spans="1:66" ht="15" customHeight="1" x14ac:dyDescent="0.25">
      <c r="A17" s="12" t="str">
        <f>IF(ISBLANK('DESTR_OPERE LAVORO'!B16),'DESTR_OPERE LAVORO'!B17,'DESTR_OPERE LAVORO'!B16)</f>
        <v>1C.12.010.0015.h</v>
      </c>
      <c r="B17" s="12" t="str">
        <f>VLOOKUP(A17,'DESTR_OPERE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140 mm, e = 3,2 mm</v>
      </c>
      <c r="C17" s="27" t="str">
        <f>VLOOKUP(A17,'DESTR_OPERE LAVORO'!B:E,3,FALSE)</f>
        <v>CODICE OC</v>
      </c>
      <c r="F17" s="51" t="s">
        <v>81</v>
      </c>
      <c r="G17" s="51"/>
      <c r="K17" s="53" t="s">
        <v>81</v>
      </c>
      <c r="L17" s="51" t="s">
        <v>81</v>
      </c>
      <c r="M17" s="51"/>
      <c r="Q17" s="54"/>
      <c r="R17" s="52" t="s">
        <v>81</v>
      </c>
      <c r="W17" s="54"/>
      <c r="X17" s="52" t="s">
        <v>81</v>
      </c>
      <c r="AC17" s="54"/>
      <c r="AD17" s="52" t="s">
        <v>81</v>
      </c>
      <c r="AJ17" s="52" t="s">
        <v>81</v>
      </c>
      <c r="AO17" s="54"/>
      <c r="AP17" s="52" t="s">
        <v>81</v>
      </c>
      <c r="AV17" s="52" t="s">
        <v>81</v>
      </c>
      <c r="BB17" s="52" t="s">
        <v>81</v>
      </c>
      <c r="BH17" s="52" t="s">
        <v>81</v>
      </c>
      <c r="BN17" s="52" t="s">
        <v>81</v>
      </c>
    </row>
    <row r="18" spans="1:66" ht="15" customHeight="1" x14ac:dyDescent="0.25">
      <c r="A18" s="12" t="str">
        <f>IF(ISBLANK('DESTR_OPERE LAVORO'!B17),'DESTR_OPERE LAVORO'!B18,'DESTR_OPERE LAVORO'!B17)</f>
        <v/>
      </c>
      <c r="B18" s="12" t="str">
        <f>VLOOKUP(A18,'DESTR_OPERE LAVORO'!B:E,2,FALSE)</f>
        <v/>
      </c>
    </row>
    <row r="19" spans="1:66" ht="15" customHeight="1" x14ac:dyDescent="0.25">
      <c r="A19" s="12" t="str">
        <f>IF(ISBLANK('DESTR_OPERE LAVORO'!B18),'DESTR_OPERE LAVORO'!B19,'DESTR_OPERE LAVORO'!B18)</f>
        <v>1C.12.010.0015.i</v>
      </c>
      <c r="B19" s="12" t="str">
        <f>VLOOKUP(A19,'DESTR_OPERE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160 mm, e = 3,2 mm</v>
      </c>
      <c r="C19" s="27" t="str">
        <f>VLOOKUP(A19,'DESTR_OPERE LAVORO'!B:E,3,FALSE)</f>
        <v>CODICE OC</v>
      </c>
      <c r="F19" s="51" t="s">
        <v>81</v>
      </c>
      <c r="G19" s="51"/>
      <c r="K19" s="53" t="s">
        <v>81</v>
      </c>
      <c r="L19" s="51" t="s">
        <v>81</v>
      </c>
      <c r="M19" s="51"/>
      <c r="Q19" s="54"/>
      <c r="R19" s="52" t="s">
        <v>81</v>
      </c>
      <c r="W19" s="54"/>
      <c r="X19" s="52" t="s">
        <v>81</v>
      </c>
      <c r="AC19" s="54"/>
      <c r="AD19" s="52" t="s">
        <v>81</v>
      </c>
      <c r="AJ19" s="52" t="s">
        <v>81</v>
      </c>
      <c r="AO19" s="54"/>
      <c r="AP19" s="52" t="s">
        <v>81</v>
      </c>
      <c r="AV19" s="52" t="s">
        <v>81</v>
      </c>
      <c r="BB19" s="52" t="s">
        <v>81</v>
      </c>
      <c r="BH19" s="52" t="s">
        <v>81</v>
      </c>
      <c r="BN19" s="52" t="s">
        <v>81</v>
      </c>
    </row>
    <row r="20" spans="1:66" ht="15" customHeight="1" x14ac:dyDescent="0.25">
      <c r="A20" s="12" t="str">
        <f>IF(ISBLANK('DESTR_OPERE LAVORO'!B19),'DESTR_OPERE LAVORO'!B20,'DESTR_OPERE LAVORO'!B19)</f>
        <v/>
      </c>
      <c r="B20" s="12" t="str">
        <f>VLOOKUP(A20,'DESTR_OPERE LAVORO'!B:E,2,FALSE)</f>
        <v/>
      </c>
    </row>
    <row r="21" spans="1:66" ht="15" customHeight="1" x14ac:dyDescent="0.25">
      <c r="A21" s="12" t="str">
        <f>IF(ISBLANK('DESTR_OPERE LAVORO'!B20),'DESTR_OPERE LAVORO'!B21,'DESTR_OPERE LAVORO'!B20)</f>
        <v>1C.12.010.0015.j</v>
      </c>
      <c r="B21" s="12" t="str">
        <f>VLOOKUP(A21,'DESTR_OPERE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200 mm, e = 3,9 mm</v>
      </c>
      <c r="C21" s="27" t="str">
        <f>VLOOKUP(A21,'DESTR_OPERE LAVORO'!B:E,3,FALSE)</f>
        <v>CODICE OC</v>
      </c>
      <c r="F21" s="51" t="s">
        <v>81</v>
      </c>
      <c r="G21" s="51"/>
      <c r="K21" s="53" t="s">
        <v>81</v>
      </c>
      <c r="L21" s="51" t="s">
        <v>81</v>
      </c>
      <c r="M21" s="51"/>
      <c r="Q21" s="54"/>
      <c r="R21" s="52" t="s">
        <v>81</v>
      </c>
      <c r="W21" s="54"/>
      <c r="X21" s="52" t="s">
        <v>81</v>
      </c>
      <c r="AC21" s="54"/>
      <c r="AD21" s="52" t="s">
        <v>81</v>
      </c>
      <c r="AJ21" s="52" t="s">
        <v>81</v>
      </c>
      <c r="AO21" s="54"/>
      <c r="AP21" s="52" t="s">
        <v>81</v>
      </c>
      <c r="AV21" s="52" t="s">
        <v>81</v>
      </c>
      <c r="BB21" s="52" t="s">
        <v>81</v>
      </c>
      <c r="BH21" s="52" t="s">
        <v>81</v>
      </c>
      <c r="BN21" s="52" t="s">
        <v>81</v>
      </c>
    </row>
    <row r="22" spans="1:66" ht="15" customHeight="1" x14ac:dyDescent="0.25">
      <c r="A22" s="12" t="str">
        <f>IF(ISBLANK('DESTR_OPERE LAVORO'!B21),'DESTR_OPERE LAVORO'!B22,'DESTR_OPERE LAVORO'!B21)</f>
        <v/>
      </c>
      <c r="B22" s="12" t="str">
        <f>VLOOKUP(A22,'DESTR_OPERE LAVORO'!B:E,2,FALSE)</f>
        <v/>
      </c>
    </row>
    <row r="23" spans="1:66" ht="15" customHeight="1" x14ac:dyDescent="0.25">
      <c r="A23" s="12" t="str">
        <f>IF(ISBLANK('DESTR_OPERE LAVORO'!B22),'DESTR_OPERE LAVORO'!B23,'DESTR_OPERE LAVORO'!B22)</f>
        <v>1C.12.010.0015.k</v>
      </c>
      <c r="B23" s="12" t="str">
        <f>VLOOKUP(A23,'DESTR_OPERE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250 mm, e = 4,9 mm</v>
      </c>
      <c r="C23" s="27" t="str">
        <f>VLOOKUP(A23,'DESTR_OPERE LAVORO'!B:E,3,FALSE)</f>
        <v>CODICE OC</v>
      </c>
      <c r="F23" s="51" t="s">
        <v>81</v>
      </c>
      <c r="G23" s="51"/>
      <c r="K23" s="53" t="s">
        <v>81</v>
      </c>
      <c r="L23" s="51" t="s">
        <v>81</v>
      </c>
      <c r="M23" s="51"/>
      <c r="Q23" s="54"/>
      <c r="R23" s="52" t="s">
        <v>81</v>
      </c>
      <c r="W23" s="54"/>
      <c r="X23" s="52" t="s">
        <v>81</v>
      </c>
      <c r="AC23" s="54"/>
      <c r="AD23" s="52" t="s">
        <v>81</v>
      </c>
      <c r="AJ23" s="52" t="s">
        <v>81</v>
      </c>
      <c r="AO23" s="54"/>
      <c r="AP23" s="52" t="s">
        <v>81</v>
      </c>
      <c r="AV23" s="52" t="s">
        <v>81</v>
      </c>
      <c r="BB23" s="52" t="s">
        <v>81</v>
      </c>
      <c r="BH23" s="52" t="s">
        <v>81</v>
      </c>
      <c r="BN23" s="52" t="s">
        <v>81</v>
      </c>
    </row>
    <row r="24" spans="1:66" ht="15" customHeight="1" x14ac:dyDescent="0.25">
      <c r="A24" s="12" t="str">
        <f>IF(ISBLANK('DESTR_OPERE LAVORO'!B23),'DESTR_OPERE LAVORO'!B24,'DESTR_OPERE LAVORO'!B23)</f>
        <v/>
      </c>
      <c r="B24" s="12" t="str">
        <f>VLOOKUP(A24,'DESTR_OPERE LAVORO'!B:E,2,FALSE)</f>
        <v/>
      </c>
    </row>
    <row r="25" spans="1:66" ht="15" customHeight="1" x14ac:dyDescent="0.25">
      <c r="A25" s="12" t="str">
        <f>IF(ISBLANK('DESTR_OPERE LAVORO'!B24),'DESTR_OPERE LAVORO'!B25,'DESTR_OPERE LAVORO'!B24)</f>
        <v>1C.12.010.0020.a</v>
      </c>
      <c r="B25" s="12" t="str">
        <f>VLOOKUP(A25,'DESTR_OPERE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40 - s = 3,0</v>
      </c>
      <c r="C25" s="27" t="str">
        <f>VLOOKUP(A25,'DESTR_OPERE LAVORO'!B:E,3,FALSE)</f>
        <v>CODICE OC</v>
      </c>
      <c r="F25" s="51" t="s">
        <v>81</v>
      </c>
      <c r="G25" s="51"/>
      <c r="K25" s="53" t="s">
        <v>81</v>
      </c>
      <c r="L25" s="51" t="s">
        <v>81</v>
      </c>
      <c r="M25" s="51"/>
      <c r="Q25" s="54"/>
      <c r="R25" s="52" t="s">
        <v>81</v>
      </c>
      <c r="W25" s="54"/>
      <c r="X25" s="52" t="s">
        <v>81</v>
      </c>
      <c r="AC25" s="54"/>
      <c r="AD25" s="52" t="s">
        <v>81</v>
      </c>
      <c r="AJ25" s="52" t="s">
        <v>81</v>
      </c>
      <c r="AO25" s="54"/>
      <c r="AP25" s="52" t="s">
        <v>81</v>
      </c>
      <c r="AV25" s="52" t="s">
        <v>81</v>
      </c>
      <c r="BB25" s="52" t="s">
        <v>81</v>
      </c>
      <c r="BH25" s="52" t="s">
        <v>81</v>
      </c>
      <c r="BN25" s="52" t="s">
        <v>81</v>
      </c>
    </row>
    <row r="26" spans="1:66" ht="15" customHeight="1" x14ac:dyDescent="0.25">
      <c r="A26" s="12" t="str">
        <f>IF(ISBLANK('DESTR_OPERE LAVORO'!B25),'DESTR_OPERE LAVORO'!B26,'DESTR_OPERE LAVORO'!B25)</f>
        <v/>
      </c>
      <c r="B26" s="12" t="str">
        <f>VLOOKUP(A26,'DESTR_OPERE LAVORO'!B:E,2,FALSE)</f>
        <v/>
      </c>
    </row>
    <row r="27" spans="1:66" ht="15" customHeight="1" x14ac:dyDescent="0.25">
      <c r="A27" s="12" t="str">
        <f>IF(ISBLANK('DESTR_OPERE LAVORO'!B26),'DESTR_OPERE LAVORO'!B27,'DESTR_OPERE LAVORO'!B26)</f>
        <v>1C.12.010.0020.b</v>
      </c>
      <c r="B27" s="12" t="str">
        <f>VLOOKUP(A27,'DESTR_OPERE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50 - s = 3,0</v>
      </c>
      <c r="C27" s="27" t="str">
        <f>VLOOKUP(A27,'DESTR_OPERE LAVORO'!B:E,3,FALSE)</f>
        <v>CODICE OC</v>
      </c>
      <c r="F27" s="51" t="s">
        <v>81</v>
      </c>
      <c r="G27" s="51"/>
      <c r="K27" s="53" t="s">
        <v>81</v>
      </c>
      <c r="L27" s="51" t="s">
        <v>81</v>
      </c>
      <c r="M27" s="51"/>
      <c r="Q27" s="54"/>
      <c r="R27" s="52" t="s">
        <v>81</v>
      </c>
      <c r="W27" s="54"/>
      <c r="X27" s="52" t="s">
        <v>81</v>
      </c>
      <c r="AC27" s="54"/>
      <c r="AD27" s="52" t="s">
        <v>81</v>
      </c>
      <c r="AJ27" s="52" t="s">
        <v>81</v>
      </c>
      <c r="AO27" s="54"/>
      <c r="AP27" s="52" t="s">
        <v>81</v>
      </c>
      <c r="AV27" s="52" t="s">
        <v>81</v>
      </c>
      <c r="BB27" s="52" t="s">
        <v>81</v>
      </c>
      <c r="BH27" s="52" t="s">
        <v>81</v>
      </c>
      <c r="BN27" s="52" t="s">
        <v>81</v>
      </c>
    </row>
    <row r="28" spans="1:66" ht="15" customHeight="1" x14ac:dyDescent="0.25">
      <c r="A28" s="12" t="str">
        <f>IF(ISBLANK('DESTR_OPERE LAVORO'!B27),'DESTR_OPERE LAVORO'!B28,'DESTR_OPERE LAVORO'!B27)</f>
        <v/>
      </c>
      <c r="B28" s="12" t="str">
        <f>VLOOKUP(A28,'DESTR_OPERE LAVORO'!B:E,2,FALSE)</f>
        <v/>
      </c>
    </row>
    <row r="29" spans="1:66" ht="15" customHeight="1" x14ac:dyDescent="0.25">
      <c r="A29" s="12" t="str">
        <f>IF(ISBLANK('DESTR_OPERE LAVORO'!B28),'DESTR_OPERE LAVORO'!B29,'DESTR_OPERE LAVORO'!B28)</f>
        <v>1C.12.010.0020.c</v>
      </c>
      <c r="B29" s="12" t="str">
        <f>VLOOKUP(A29,'DESTR_OPERE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63 - s = 3,0</v>
      </c>
      <c r="C29" s="27" t="str">
        <f>VLOOKUP(A29,'DESTR_OPERE LAVORO'!B:E,3,FALSE)</f>
        <v>CODICE OC</v>
      </c>
      <c r="F29" s="51" t="s">
        <v>81</v>
      </c>
      <c r="G29" s="51"/>
      <c r="K29" s="53" t="s">
        <v>81</v>
      </c>
      <c r="L29" s="51" t="s">
        <v>81</v>
      </c>
      <c r="M29" s="51"/>
      <c r="Q29" s="54"/>
      <c r="R29" s="52" t="s">
        <v>81</v>
      </c>
      <c r="W29" s="54"/>
      <c r="X29" s="52" t="s">
        <v>81</v>
      </c>
      <c r="AC29" s="54"/>
      <c r="AD29" s="52" t="s">
        <v>81</v>
      </c>
      <c r="AJ29" s="52" t="s">
        <v>81</v>
      </c>
      <c r="AO29" s="54"/>
      <c r="AP29" s="52" t="s">
        <v>81</v>
      </c>
      <c r="AV29" s="52" t="s">
        <v>81</v>
      </c>
      <c r="BB29" s="52" t="s">
        <v>81</v>
      </c>
      <c r="BH29" s="52" t="s">
        <v>81</v>
      </c>
      <c r="BN29" s="52" t="s">
        <v>81</v>
      </c>
    </row>
    <row r="30" spans="1:66" ht="15" customHeight="1" x14ac:dyDescent="0.25">
      <c r="A30" s="12" t="str">
        <f>IF(ISBLANK('DESTR_OPERE LAVORO'!B29),'DESTR_OPERE LAVORO'!B30,'DESTR_OPERE LAVORO'!B29)</f>
        <v/>
      </c>
      <c r="B30" s="12" t="str">
        <f>VLOOKUP(A30,'DESTR_OPERE LAVORO'!B:E,2,FALSE)</f>
        <v/>
      </c>
    </row>
    <row r="31" spans="1:66" ht="15" customHeight="1" x14ac:dyDescent="0.25">
      <c r="A31" s="12" t="str">
        <f>IF(ISBLANK('DESTR_OPERE LAVORO'!B30),'DESTR_OPERE LAVORO'!B31,'DESTR_OPERE LAVORO'!B30)</f>
        <v>1C.12.010.0020.d</v>
      </c>
      <c r="B31" s="12" t="str">
        <f>VLOOKUP(A31,'DESTR_OPERE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75 - s = 3,0</v>
      </c>
      <c r="C31" s="27" t="str">
        <f>VLOOKUP(A31,'DESTR_OPERE LAVORO'!B:E,3,FALSE)</f>
        <v>CODICE OC</v>
      </c>
      <c r="F31" s="51" t="s">
        <v>81</v>
      </c>
      <c r="G31" s="51"/>
      <c r="K31" s="53" t="s">
        <v>81</v>
      </c>
      <c r="L31" s="51" t="s">
        <v>81</v>
      </c>
      <c r="M31" s="51"/>
      <c r="Q31" s="54"/>
      <c r="R31" s="52" t="s">
        <v>81</v>
      </c>
      <c r="W31" s="54"/>
      <c r="X31" s="52" t="s">
        <v>81</v>
      </c>
      <c r="AC31" s="54"/>
      <c r="AD31" s="52" t="s">
        <v>81</v>
      </c>
      <c r="AJ31" s="52" t="s">
        <v>81</v>
      </c>
      <c r="AO31" s="54"/>
      <c r="AP31" s="52" t="s">
        <v>81</v>
      </c>
      <c r="AV31" s="52" t="s">
        <v>81</v>
      </c>
      <c r="BB31" s="52" t="s">
        <v>81</v>
      </c>
      <c r="BH31" s="52" t="s">
        <v>81</v>
      </c>
      <c r="BN31" s="52" t="s">
        <v>81</v>
      </c>
    </row>
    <row r="32" spans="1:66" ht="15" customHeight="1" x14ac:dyDescent="0.25">
      <c r="A32" s="12" t="str">
        <f>IF(ISBLANK('DESTR_OPERE LAVORO'!B31),'DESTR_OPERE LAVORO'!B32,'DESTR_OPERE LAVORO'!B31)</f>
        <v/>
      </c>
      <c r="B32" s="12" t="str">
        <f>VLOOKUP(A32,'DESTR_OPERE LAVORO'!B:E,2,FALSE)</f>
        <v/>
      </c>
    </row>
    <row r="33" spans="1:66" ht="15" customHeight="1" x14ac:dyDescent="0.25">
      <c r="A33" s="12" t="str">
        <f>IF(ISBLANK('DESTR_OPERE LAVORO'!B32),'DESTR_OPERE LAVORO'!B33,'DESTR_OPERE LAVORO'!B32)</f>
        <v>1C.12.010.0020.e</v>
      </c>
      <c r="B33" s="12" t="str">
        <f>VLOOKUP(A33,'DESTR_OPERE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82 - s = 3,0</v>
      </c>
      <c r="C33" s="27" t="str">
        <f>VLOOKUP(A33,'DESTR_OPERE LAVORO'!B:E,3,FALSE)</f>
        <v>CODICE OC</v>
      </c>
      <c r="F33" s="51" t="s">
        <v>81</v>
      </c>
      <c r="G33" s="51"/>
      <c r="K33" s="53" t="s">
        <v>81</v>
      </c>
      <c r="L33" s="51" t="s">
        <v>81</v>
      </c>
      <c r="M33" s="51"/>
      <c r="Q33" s="54"/>
      <c r="R33" s="52" t="s">
        <v>81</v>
      </c>
      <c r="W33" s="54"/>
      <c r="X33" s="52" t="s">
        <v>81</v>
      </c>
      <c r="AC33" s="54"/>
      <c r="AD33" s="52" t="s">
        <v>81</v>
      </c>
      <c r="AJ33" s="52" t="s">
        <v>81</v>
      </c>
      <c r="AO33" s="54"/>
      <c r="AP33" s="52" t="s">
        <v>81</v>
      </c>
      <c r="AV33" s="52" t="s">
        <v>81</v>
      </c>
      <c r="BB33" s="52" t="s">
        <v>81</v>
      </c>
      <c r="BH33" s="52" t="s">
        <v>81</v>
      </c>
      <c r="BN33" s="52" t="s">
        <v>81</v>
      </c>
    </row>
    <row r="34" spans="1:66" ht="15" customHeight="1" x14ac:dyDescent="0.25">
      <c r="A34" s="12" t="str">
        <f>IF(ISBLANK('DESTR_OPERE LAVORO'!B33),'DESTR_OPERE LAVORO'!B34,'DESTR_OPERE LAVORO'!B33)</f>
        <v/>
      </c>
      <c r="B34" s="12" t="str">
        <f>VLOOKUP(A34,'DESTR_OPERE LAVORO'!B:E,2,FALSE)</f>
        <v/>
      </c>
    </row>
    <row r="35" spans="1:66" ht="15" customHeight="1" x14ac:dyDescent="0.25">
      <c r="A35" s="12" t="str">
        <f>IF(ISBLANK('DESTR_OPERE LAVORO'!B34),'DESTR_OPERE LAVORO'!B35,'DESTR_OPERE LAVORO'!B34)</f>
        <v>1C.12.010.0020.f</v>
      </c>
      <c r="B35" s="12" t="str">
        <f>VLOOKUP(A35,'DESTR_OPERE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100 - s = 3,0</v>
      </c>
      <c r="C35" s="27" t="str">
        <f>VLOOKUP(A35,'DESTR_OPERE LAVORO'!B:E,3,FALSE)</f>
        <v>CODICE OC</v>
      </c>
      <c r="F35" s="51" t="s">
        <v>81</v>
      </c>
      <c r="G35" s="51"/>
      <c r="K35" s="53" t="s">
        <v>81</v>
      </c>
      <c r="L35" s="51" t="s">
        <v>81</v>
      </c>
      <c r="M35" s="51"/>
      <c r="Q35" s="54"/>
      <c r="R35" s="52" t="s">
        <v>81</v>
      </c>
      <c r="W35" s="54"/>
      <c r="X35" s="52" t="s">
        <v>81</v>
      </c>
      <c r="AC35" s="54"/>
      <c r="AD35" s="52" t="s">
        <v>81</v>
      </c>
      <c r="AJ35" s="52" t="s">
        <v>81</v>
      </c>
      <c r="AO35" s="54"/>
      <c r="AP35" s="52" t="s">
        <v>81</v>
      </c>
      <c r="AV35" s="52" t="s">
        <v>81</v>
      </c>
      <c r="BB35" s="52" t="s">
        <v>81</v>
      </c>
      <c r="BH35" s="52" t="s">
        <v>81</v>
      </c>
      <c r="BN35" s="52" t="s">
        <v>81</v>
      </c>
    </row>
    <row r="36" spans="1:66" ht="15" customHeight="1" x14ac:dyDescent="0.25">
      <c r="A36" s="12" t="str">
        <f>IF(ISBLANK('DESTR_OPERE LAVORO'!B35),'DESTR_OPERE LAVORO'!B36,'DESTR_OPERE LAVORO'!B35)</f>
        <v/>
      </c>
      <c r="B36" s="12" t="str">
        <f>VLOOKUP(A36,'DESTR_OPERE LAVORO'!B:E,2,FALSE)</f>
        <v/>
      </c>
    </row>
    <row r="37" spans="1:66" ht="15" customHeight="1" x14ac:dyDescent="0.25">
      <c r="A37" s="12" t="str">
        <f>IF(ISBLANK('DESTR_OPERE LAVORO'!B36),'DESTR_OPERE LAVORO'!B37,'DESTR_OPERE LAVORO'!B36)</f>
        <v>1C.12.010.0020.g</v>
      </c>
      <c r="B37" s="12" t="str">
        <f>VLOOKUP(A37,'DESTR_OPERE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110 - s = 3,2</v>
      </c>
      <c r="C37" s="27" t="str">
        <f>VLOOKUP(A37,'DESTR_OPERE LAVORO'!B:E,3,FALSE)</f>
        <v>CODICE OC</v>
      </c>
      <c r="F37" s="51" t="s">
        <v>81</v>
      </c>
      <c r="G37" s="51"/>
      <c r="K37" s="53" t="s">
        <v>81</v>
      </c>
      <c r="L37" s="51" t="s">
        <v>81</v>
      </c>
      <c r="M37" s="51"/>
      <c r="Q37" s="54"/>
      <c r="R37" s="52" t="s">
        <v>81</v>
      </c>
      <c r="W37" s="54"/>
      <c r="X37" s="52" t="s">
        <v>81</v>
      </c>
      <c r="AC37" s="54"/>
      <c r="AD37" s="52" t="s">
        <v>81</v>
      </c>
      <c r="AJ37" s="52" t="s">
        <v>81</v>
      </c>
      <c r="AO37" s="54"/>
      <c r="AP37" s="52" t="s">
        <v>81</v>
      </c>
      <c r="AV37" s="52" t="s">
        <v>81</v>
      </c>
      <c r="BB37" s="52" t="s">
        <v>81</v>
      </c>
      <c r="BH37" s="52" t="s">
        <v>81</v>
      </c>
      <c r="BN37" s="52" t="s">
        <v>81</v>
      </c>
    </row>
    <row r="38" spans="1:66" ht="15" customHeight="1" x14ac:dyDescent="0.25">
      <c r="A38" s="12" t="str">
        <f>IF(ISBLANK('DESTR_OPERE LAVORO'!B37),'DESTR_OPERE LAVORO'!B38,'DESTR_OPERE LAVORO'!B37)</f>
        <v/>
      </c>
      <c r="B38" s="12" t="str">
        <f>VLOOKUP(A38,'DESTR_OPERE LAVORO'!B:E,2,FALSE)</f>
        <v/>
      </c>
    </row>
    <row r="39" spans="1:66" ht="15" customHeight="1" x14ac:dyDescent="0.25">
      <c r="A39" s="12" t="str">
        <f>IF(ISBLANK('DESTR_OPERE LAVORO'!B38),'DESTR_OPERE LAVORO'!B39,'DESTR_OPERE LAVORO'!B38)</f>
        <v>1C.12.010.0020.h</v>
      </c>
      <c r="B39" s="12" t="str">
        <f>VLOOKUP(A39,'DESTR_OPERE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125 - s = 3,2</v>
      </c>
      <c r="C39" s="27" t="str">
        <f>VLOOKUP(A39,'DESTR_OPERE LAVORO'!B:E,3,FALSE)</f>
        <v>CODICE OC</v>
      </c>
      <c r="F39" s="51" t="s">
        <v>81</v>
      </c>
      <c r="G39" s="51"/>
      <c r="K39" s="53" t="s">
        <v>81</v>
      </c>
      <c r="L39" s="51" t="s">
        <v>81</v>
      </c>
      <c r="M39" s="51"/>
      <c r="Q39" s="54"/>
      <c r="R39" s="52" t="s">
        <v>81</v>
      </c>
      <c r="W39" s="54"/>
      <c r="X39" s="52" t="s">
        <v>81</v>
      </c>
      <c r="AC39" s="54"/>
      <c r="AD39" s="52" t="s">
        <v>81</v>
      </c>
      <c r="AJ39" s="52" t="s">
        <v>81</v>
      </c>
      <c r="AO39" s="54"/>
      <c r="AP39" s="52" t="s">
        <v>81</v>
      </c>
      <c r="AV39" s="52" t="s">
        <v>81</v>
      </c>
      <c r="BB39" s="52" t="s">
        <v>81</v>
      </c>
      <c r="BH39" s="52" t="s">
        <v>81</v>
      </c>
      <c r="BN39" s="52" t="s">
        <v>81</v>
      </c>
    </row>
    <row r="40" spans="1:66" ht="15" customHeight="1" x14ac:dyDescent="0.25">
      <c r="A40" s="12" t="str">
        <f>IF(ISBLANK('DESTR_OPERE LAVORO'!B39),'DESTR_OPERE LAVORO'!B40,'DESTR_OPERE LAVORO'!B39)</f>
        <v/>
      </c>
      <c r="B40" s="12" t="str">
        <f>VLOOKUP(A40,'DESTR_OPERE LAVORO'!B:E,2,FALSE)</f>
        <v/>
      </c>
    </row>
    <row r="41" spans="1:66" ht="15" customHeight="1" x14ac:dyDescent="0.25">
      <c r="A41" s="12" t="str">
        <f>IF(ISBLANK('DESTR_OPERE LAVORO'!B40),'DESTR_OPERE LAVORO'!B41,'DESTR_OPERE LAVORO'!B40)</f>
        <v>1C.12.010.0020.i</v>
      </c>
      <c r="B41" s="12" t="str">
        <f>VLOOKUP(A41,'DESTR_OPERE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160 - s = 3,2</v>
      </c>
      <c r="C41" s="27" t="str">
        <f>VLOOKUP(A41,'DESTR_OPERE LAVORO'!B:E,3,FALSE)</f>
        <v>CODICE OC</v>
      </c>
      <c r="F41" s="51" t="s">
        <v>81</v>
      </c>
      <c r="G41" s="51"/>
      <c r="K41" s="53" t="s">
        <v>81</v>
      </c>
      <c r="L41" s="51" t="s">
        <v>81</v>
      </c>
      <c r="M41" s="51"/>
      <c r="Q41" s="54"/>
      <c r="R41" s="52" t="s">
        <v>81</v>
      </c>
      <c r="W41" s="54"/>
      <c r="X41" s="52" t="s">
        <v>81</v>
      </c>
      <c r="AC41" s="54"/>
      <c r="AD41" s="52" t="s">
        <v>81</v>
      </c>
      <c r="AJ41" s="52" t="s">
        <v>81</v>
      </c>
      <c r="AO41" s="54"/>
      <c r="AP41" s="52" t="s">
        <v>81</v>
      </c>
      <c r="AV41" s="52" t="s">
        <v>81</v>
      </c>
      <c r="BB41" s="52" t="s">
        <v>81</v>
      </c>
      <c r="BH41" s="52" t="s">
        <v>81</v>
      </c>
      <c r="BN41" s="52" t="s">
        <v>81</v>
      </c>
    </row>
    <row r="42" spans="1:66" ht="15" customHeight="1" x14ac:dyDescent="0.25">
      <c r="A42" s="12" t="str">
        <f>IF(ISBLANK('DESTR_OPERE LAVORO'!B41),'DESTR_OPERE LAVORO'!B42,'DESTR_OPERE LAVORO'!B41)</f>
        <v/>
      </c>
      <c r="B42" s="12" t="str">
        <f>VLOOKUP(A42,'DESTR_OPERE LAVORO'!B:E,2,FALSE)</f>
        <v/>
      </c>
    </row>
    <row r="43" spans="1:66" ht="15" customHeight="1" x14ac:dyDescent="0.25">
      <c r="A43" s="12" t="str">
        <f>IF(ISBLANK('DESTR_OPERE LAVORO'!B42),'DESTR_OPERE LAVORO'!B43,'DESTR_OPERE LAVORO'!B42)</f>
        <v>1C.12.010.0020.j</v>
      </c>
      <c r="B43" s="12" t="str">
        <f>VLOOKUP(A43,'DESTR_OPERE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200 - s = 3,9</v>
      </c>
      <c r="C43" s="27" t="str">
        <f>VLOOKUP(A43,'DESTR_OPERE LAVORO'!B:E,3,FALSE)</f>
        <v>CODICE OC</v>
      </c>
      <c r="F43" s="51" t="s">
        <v>81</v>
      </c>
      <c r="G43" s="51"/>
      <c r="K43" s="53" t="s">
        <v>81</v>
      </c>
      <c r="L43" s="51" t="s">
        <v>81</v>
      </c>
      <c r="M43" s="51"/>
      <c r="Q43" s="54"/>
      <c r="R43" s="52" t="s">
        <v>81</v>
      </c>
      <c r="W43" s="54"/>
      <c r="X43" s="52" t="s">
        <v>81</v>
      </c>
      <c r="AC43" s="54"/>
      <c r="AD43" s="52" t="s">
        <v>81</v>
      </c>
      <c r="AJ43" s="52" t="s">
        <v>81</v>
      </c>
      <c r="AO43" s="54"/>
      <c r="AP43" s="52" t="s">
        <v>81</v>
      </c>
      <c r="AV43" s="52" t="s">
        <v>81</v>
      </c>
      <c r="BB43" s="52" t="s">
        <v>81</v>
      </c>
      <c r="BH43" s="52" t="s">
        <v>81</v>
      </c>
      <c r="BN43" s="52" t="s">
        <v>81</v>
      </c>
    </row>
    <row r="44" spans="1:66" ht="15" customHeight="1" x14ac:dyDescent="0.25">
      <c r="A44" s="12" t="str">
        <f>IF(ISBLANK('DESTR_OPERE LAVORO'!B43),'DESTR_OPERE LAVORO'!B44,'DESTR_OPERE LAVORO'!B43)</f>
        <v/>
      </c>
      <c r="B44" s="12" t="str">
        <f>VLOOKUP(A44,'DESTR_OPERE LAVORO'!B:E,2,FALSE)</f>
        <v/>
      </c>
    </row>
    <row r="45" spans="1:66" ht="15" customHeight="1" x14ac:dyDescent="0.25">
      <c r="A45" s="12" t="str">
        <f>IF(ISBLANK('DESTR_OPERE LAVORO'!B44),'DESTR_OPERE LAVORO'!B45,'DESTR_OPERE LAVORO'!B44)</f>
        <v>1C.12.010.0030.a</v>
      </c>
      <c r="B45" s="12" t="str">
        <f>VLOOKUP(A45,'DESTR_OPERE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160 - s = 3,2</v>
      </c>
      <c r="C45" s="27" t="str">
        <f>VLOOKUP(A45,'DESTR_OPERE LAVORO'!B:E,3,FALSE)</f>
        <v>CODICE OC</v>
      </c>
      <c r="F45" s="51" t="s">
        <v>81</v>
      </c>
      <c r="G45" s="51"/>
      <c r="K45" s="53" t="s">
        <v>81</v>
      </c>
      <c r="L45" s="51" t="s">
        <v>81</v>
      </c>
      <c r="M45" s="51"/>
      <c r="Q45" s="54"/>
      <c r="R45" s="52" t="s">
        <v>81</v>
      </c>
      <c r="W45" s="54"/>
      <c r="X45" s="52" t="s">
        <v>81</v>
      </c>
      <c r="AC45" s="54"/>
      <c r="AD45" s="52" t="s">
        <v>81</v>
      </c>
      <c r="AJ45" s="52" t="s">
        <v>81</v>
      </c>
      <c r="AO45" s="54"/>
      <c r="AP45" s="52" t="s">
        <v>81</v>
      </c>
      <c r="AV45" s="52" t="s">
        <v>81</v>
      </c>
      <c r="BB45" s="52" t="s">
        <v>81</v>
      </c>
      <c r="BH45" s="52" t="s">
        <v>81</v>
      </c>
      <c r="BN45" s="52" t="s">
        <v>81</v>
      </c>
    </row>
    <row r="46" spans="1:66" ht="15" customHeight="1" x14ac:dyDescent="0.25">
      <c r="A46" s="12" t="str">
        <f>IF(ISBLANK('DESTR_OPERE LAVORO'!B45),'DESTR_OPERE LAVORO'!B46,'DESTR_OPERE LAVORO'!B45)</f>
        <v/>
      </c>
      <c r="B46" s="12" t="str">
        <f>VLOOKUP(A46,'DESTR_OPERE LAVORO'!B:E,2,FALSE)</f>
        <v/>
      </c>
    </row>
    <row r="47" spans="1:66" ht="15" customHeight="1" x14ac:dyDescent="0.25">
      <c r="A47" s="12" t="str">
        <f>IF(ISBLANK('DESTR_OPERE LAVORO'!B46),'DESTR_OPERE LAVORO'!B47,'DESTR_OPERE LAVORO'!B46)</f>
        <v>1C.12.010.0030.b</v>
      </c>
      <c r="B47" s="12" t="str">
        <f>VLOOKUP(A47,'DESTR_OPERE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200 - s = 3,9</v>
      </c>
      <c r="C47" s="27" t="str">
        <f>VLOOKUP(A47,'DESTR_OPERE LAVORO'!B:E,3,FALSE)</f>
        <v>CODICE OC</v>
      </c>
      <c r="F47" s="51" t="s">
        <v>81</v>
      </c>
      <c r="G47" s="51"/>
      <c r="K47" s="53" t="s">
        <v>81</v>
      </c>
      <c r="L47" s="51" t="s">
        <v>81</v>
      </c>
      <c r="M47" s="51"/>
      <c r="Q47" s="54"/>
      <c r="R47" s="52" t="s">
        <v>81</v>
      </c>
      <c r="W47" s="54"/>
      <c r="X47" s="52" t="s">
        <v>81</v>
      </c>
      <c r="AC47" s="54"/>
      <c r="AD47" s="52" t="s">
        <v>81</v>
      </c>
      <c r="AJ47" s="52" t="s">
        <v>81</v>
      </c>
      <c r="AO47" s="54"/>
      <c r="AP47" s="52" t="s">
        <v>81</v>
      </c>
      <c r="AV47" s="52" t="s">
        <v>81</v>
      </c>
      <c r="BB47" s="52" t="s">
        <v>81</v>
      </c>
      <c r="BH47" s="52" t="s">
        <v>81</v>
      </c>
      <c r="BN47" s="52" t="s">
        <v>81</v>
      </c>
    </row>
    <row r="48" spans="1:66" ht="15" customHeight="1" x14ac:dyDescent="0.25">
      <c r="A48" s="12" t="str">
        <f>IF(ISBLANK('DESTR_OPERE LAVORO'!B47),'DESTR_OPERE LAVORO'!B48,'DESTR_OPERE LAVORO'!B47)</f>
        <v/>
      </c>
      <c r="B48" s="12" t="str">
        <f>VLOOKUP(A48,'DESTR_OPERE LAVORO'!B:E,2,FALSE)</f>
        <v/>
      </c>
    </row>
    <row r="49" spans="1:66" ht="15" customHeight="1" x14ac:dyDescent="0.25">
      <c r="A49" s="12" t="str">
        <f>IF(ISBLANK('DESTR_OPERE LAVORO'!B48),'DESTR_OPERE LAVORO'!B49,'DESTR_OPERE LAVORO'!B48)</f>
        <v>1C.12.010.0030.c</v>
      </c>
      <c r="B49" s="12" t="str">
        <f>VLOOKUP(A49,'DESTR_OPERE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250 - s = 4,9</v>
      </c>
      <c r="C49" s="27" t="str">
        <f>VLOOKUP(A49,'DESTR_OPERE LAVORO'!B:E,3,FALSE)</f>
        <v>CODICE OC</v>
      </c>
      <c r="F49" s="51" t="s">
        <v>81</v>
      </c>
      <c r="G49" s="51"/>
      <c r="K49" s="53" t="s">
        <v>81</v>
      </c>
      <c r="L49" s="51" t="s">
        <v>81</v>
      </c>
      <c r="M49" s="51"/>
      <c r="Q49" s="54"/>
      <c r="R49" s="52" t="s">
        <v>81</v>
      </c>
      <c r="W49" s="54"/>
      <c r="X49" s="52" t="s">
        <v>81</v>
      </c>
      <c r="AC49" s="54"/>
      <c r="AD49" s="52" t="s">
        <v>81</v>
      </c>
      <c r="AJ49" s="52" t="s">
        <v>81</v>
      </c>
      <c r="AO49" s="54"/>
      <c r="AP49" s="52" t="s">
        <v>81</v>
      </c>
      <c r="AV49" s="52" t="s">
        <v>81</v>
      </c>
      <c r="BB49" s="52" t="s">
        <v>81</v>
      </c>
      <c r="BH49" s="52" t="s">
        <v>81</v>
      </c>
      <c r="BN49" s="52" t="s">
        <v>81</v>
      </c>
    </row>
    <row r="50" spans="1:66" ht="15" customHeight="1" x14ac:dyDescent="0.25">
      <c r="A50" s="12" t="str">
        <f>IF(ISBLANK('DESTR_OPERE LAVORO'!B49),'DESTR_OPERE LAVORO'!B50,'DESTR_OPERE LAVORO'!B49)</f>
        <v/>
      </c>
      <c r="B50" s="12" t="str">
        <f>VLOOKUP(A50,'DESTR_OPERE LAVORO'!B:E,2,FALSE)</f>
        <v/>
      </c>
    </row>
    <row r="51" spans="1:66" ht="15" customHeight="1" x14ac:dyDescent="0.25">
      <c r="A51" s="12" t="str">
        <f>IF(ISBLANK('DESTR_OPERE LAVORO'!B50),'DESTR_OPERE LAVORO'!B51,'DESTR_OPERE LAVORO'!B50)</f>
        <v>1C.12.010.0030.d</v>
      </c>
      <c r="B51" s="12" t="str">
        <f>VLOOKUP(A51,'DESTR_OPERE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315 - s = 6,2</v>
      </c>
      <c r="C51" s="27" t="str">
        <f>VLOOKUP(A51,'DESTR_OPERE LAVORO'!B:E,3,FALSE)</f>
        <v>CODICE OC</v>
      </c>
      <c r="F51" s="51" t="s">
        <v>81</v>
      </c>
      <c r="G51" s="51"/>
      <c r="K51" s="53" t="s">
        <v>81</v>
      </c>
      <c r="L51" s="51" t="s">
        <v>81</v>
      </c>
      <c r="M51" s="51"/>
      <c r="Q51" s="54"/>
      <c r="R51" s="52" t="s">
        <v>81</v>
      </c>
      <c r="W51" s="54"/>
      <c r="X51" s="52" t="s">
        <v>81</v>
      </c>
      <c r="AC51" s="54"/>
      <c r="AD51" s="52" t="s">
        <v>81</v>
      </c>
      <c r="AJ51" s="52" t="s">
        <v>81</v>
      </c>
      <c r="AO51" s="54"/>
      <c r="AP51" s="52" t="s">
        <v>81</v>
      </c>
      <c r="AV51" s="52" t="s">
        <v>81</v>
      </c>
      <c r="BB51" s="52" t="s">
        <v>81</v>
      </c>
      <c r="BH51" s="52" t="s">
        <v>81</v>
      </c>
      <c r="BN51" s="52" t="s">
        <v>81</v>
      </c>
    </row>
    <row r="52" spans="1:66" ht="15" customHeight="1" x14ac:dyDescent="0.25">
      <c r="A52" s="12" t="str">
        <f>IF(ISBLANK('DESTR_OPERE LAVORO'!B51),'DESTR_OPERE LAVORO'!B52,'DESTR_OPERE LAVORO'!B51)</f>
        <v/>
      </c>
      <c r="B52" s="12" t="str">
        <f>VLOOKUP(A52,'DESTR_OPERE LAVORO'!B:E,2,FALSE)</f>
        <v/>
      </c>
    </row>
    <row r="53" spans="1:66" ht="15" customHeight="1" x14ac:dyDescent="0.25">
      <c r="A53" s="12" t="str">
        <f>IF(ISBLANK('DESTR_OPERE LAVORO'!B52),'DESTR_OPERE LAVORO'!B53,'DESTR_OPERE LAVORO'!B52)</f>
        <v>1C.12.010.0030.e</v>
      </c>
      <c r="B53" s="12" t="str">
        <f>VLOOKUP(A53,'DESTR_OPERE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400 - s = 7,9</v>
      </c>
      <c r="C53" s="27" t="str">
        <f>VLOOKUP(A53,'DESTR_OPERE LAVORO'!B:E,3,FALSE)</f>
        <v>CODICE OC</v>
      </c>
      <c r="F53" s="51" t="s">
        <v>81</v>
      </c>
      <c r="G53" s="51"/>
      <c r="K53" s="53" t="s">
        <v>81</v>
      </c>
      <c r="L53" s="51" t="s">
        <v>81</v>
      </c>
      <c r="M53" s="51"/>
      <c r="Q53" s="54"/>
      <c r="R53" s="52" t="s">
        <v>81</v>
      </c>
      <c r="W53" s="54"/>
      <c r="X53" s="52" t="s">
        <v>81</v>
      </c>
      <c r="AC53" s="54"/>
      <c r="AD53" s="52" t="s">
        <v>81</v>
      </c>
      <c r="AJ53" s="52" t="s">
        <v>81</v>
      </c>
      <c r="AO53" s="54"/>
      <c r="AP53" s="52" t="s">
        <v>81</v>
      </c>
      <c r="AV53" s="52" t="s">
        <v>81</v>
      </c>
      <c r="BB53" s="52" t="s">
        <v>81</v>
      </c>
      <c r="BH53" s="52" t="s">
        <v>81</v>
      </c>
      <c r="BN53" s="52" t="s">
        <v>81</v>
      </c>
    </row>
    <row r="54" spans="1:66" ht="15" customHeight="1" x14ac:dyDescent="0.25">
      <c r="A54" s="12" t="str">
        <f>IF(ISBLANK('DESTR_OPERE LAVORO'!B53),'DESTR_OPERE LAVORO'!B54,'DESTR_OPERE LAVORO'!B53)</f>
        <v/>
      </c>
      <c r="B54" s="12" t="str">
        <f>VLOOKUP(A54,'DESTR_OPERE LAVORO'!B:E,2,FALSE)</f>
        <v/>
      </c>
    </row>
    <row r="55" spans="1:66" ht="15" customHeight="1" x14ac:dyDescent="0.25">
      <c r="A55" s="12" t="str">
        <f>IF(ISBLANK('DESTR_OPERE LAVORO'!B54),'DESTR_OPERE LAVORO'!B55,'DESTR_OPERE LAVORO'!B54)</f>
        <v>1C.12.010.0030.f</v>
      </c>
      <c r="B55" s="12" t="str">
        <f>VLOOKUP(A55,'DESTR_OPERE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500 - s = 9,8</v>
      </c>
      <c r="C55" s="27" t="str">
        <f>VLOOKUP(A55,'DESTR_OPERE LAVORO'!B:E,3,FALSE)</f>
        <v>CODICE OC</v>
      </c>
      <c r="F55" s="51" t="s">
        <v>81</v>
      </c>
      <c r="G55" s="51"/>
      <c r="K55" s="53" t="s">
        <v>81</v>
      </c>
      <c r="L55" s="51" t="s">
        <v>81</v>
      </c>
      <c r="M55" s="51"/>
      <c r="Q55" s="54"/>
      <c r="R55" s="52" t="s">
        <v>81</v>
      </c>
      <c r="W55" s="54"/>
      <c r="X55" s="52" t="s">
        <v>81</v>
      </c>
      <c r="AC55" s="54"/>
      <c r="AD55" s="52" t="s">
        <v>81</v>
      </c>
      <c r="AJ55" s="52" t="s">
        <v>81</v>
      </c>
      <c r="AO55" s="54"/>
      <c r="AP55" s="52" t="s">
        <v>81</v>
      </c>
      <c r="AV55" s="52" t="s">
        <v>81</v>
      </c>
      <c r="BB55" s="52" t="s">
        <v>81</v>
      </c>
      <c r="BH55" s="52" t="s">
        <v>81</v>
      </c>
      <c r="BN55" s="52" t="s">
        <v>81</v>
      </c>
    </row>
    <row r="56" spans="1:66" ht="15" customHeight="1" x14ac:dyDescent="0.25">
      <c r="A56" s="12" t="str">
        <f>IF(ISBLANK('DESTR_OPERE LAVORO'!B55),'DESTR_OPERE LAVORO'!B56,'DESTR_OPERE LAVORO'!B55)</f>
        <v/>
      </c>
      <c r="B56" s="12" t="str">
        <f>VLOOKUP(A56,'DESTR_OPERE LAVORO'!B:E,2,FALSE)</f>
        <v/>
      </c>
    </row>
    <row r="57" spans="1:66" ht="15" customHeight="1" x14ac:dyDescent="0.25">
      <c r="A57" s="12" t="str">
        <f>IF(ISBLANK('DESTR_OPERE LAVORO'!B56),'DESTR_OPERE LAVORO'!B57,'DESTR_OPERE LAVORO'!B56)</f>
        <v>1C.12.010.0030.g</v>
      </c>
      <c r="B57" s="12" t="str">
        <f>VLOOKUP(A57,'DESTR_OPERE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600 - s = 12,3</v>
      </c>
      <c r="C57" s="27" t="str">
        <f>VLOOKUP(A57,'DESTR_OPERE LAVORO'!B:E,3,FALSE)</f>
        <v>CODICE OC</v>
      </c>
      <c r="F57" s="51" t="s">
        <v>81</v>
      </c>
      <c r="G57" s="51"/>
      <c r="K57" s="53" t="s">
        <v>81</v>
      </c>
      <c r="L57" s="51" t="s">
        <v>81</v>
      </c>
      <c r="M57" s="51"/>
      <c r="Q57" s="54"/>
      <c r="R57" s="52" t="s">
        <v>81</v>
      </c>
      <c r="W57" s="54"/>
      <c r="X57" s="52" t="s">
        <v>81</v>
      </c>
      <c r="AC57" s="54"/>
      <c r="AD57" s="52" t="s">
        <v>81</v>
      </c>
      <c r="AJ57" s="52" t="s">
        <v>81</v>
      </c>
      <c r="AO57" s="54"/>
      <c r="AP57" s="52" t="s">
        <v>81</v>
      </c>
      <c r="AV57" s="52" t="s">
        <v>81</v>
      </c>
      <c r="BB57" s="52" t="s">
        <v>81</v>
      </c>
      <c r="BH57" s="52" t="s">
        <v>81</v>
      </c>
      <c r="BN57" s="52" t="s">
        <v>81</v>
      </c>
    </row>
    <row r="58" spans="1:66" ht="15" customHeight="1" x14ac:dyDescent="0.25">
      <c r="A58" s="12" t="str">
        <f>IF(ISBLANK('DESTR_OPERE LAVORO'!B57),'DESTR_OPERE LAVORO'!B58,'DESTR_OPERE LAVORO'!B57)</f>
        <v/>
      </c>
      <c r="B58" s="12" t="str">
        <f>VLOOKUP(A58,'DESTR_OPERE LAVORO'!B:E,2,FALSE)</f>
        <v/>
      </c>
    </row>
    <row r="59" spans="1:66" ht="15" customHeight="1" x14ac:dyDescent="0.25">
      <c r="A59" s="12" t="str">
        <f>IF(ISBLANK('DESTR_OPERE LAVORO'!B58),'DESTR_OPERE LAVORO'!B59,'DESTR_OPERE LAVORO'!B58)</f>
        <v>1C.12.010.0030.h</v>
      </c>
      <c r="B59" s="12" t="str">
        <f>VLOOKUP(A59,'DESTR_OPERE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710 - s = 13,9</v>
      </c>
      <c r="C59" s="27" t="str">
        <f>VLOOKUP(A59,'DESTR_OPERE LAVORO'!B:E,3,FALSE)</f>
        <v>CODICE OC</v>
      </c>
      <c r="F59" s="51" t="s">
        <v>81</v>
      </c>
      <c r="G59" s="51"/>
      <c r="K59" s="53" t="s">
        <v>81</v>
      </c>
      <c r="L59" s="51" t="s">
        <v>81</v>
      </c>
      <c r="M59" s="51"/>
      <c r="Q59" s="54"/>
      <c r="R59" s="52" t="s">
        <v>81</v>
      </c>
      <c r="W59" s="54"/>
      <c r="X59" s="52" t="s">
        <v>81</v>
      </c>
      <c r="AC59" s="54"/>
      <c r="AD59" s="52" t="s">
        <v>81</v>
      </c>
      <c r="AJ59" s="52" t="s">
        <v>81</v>
      </c>
      <c r="AO59" s="54"/>
      <c r="AP59" s="52" t="s">
        <v>81</v>
      </c>
      <c r="AV59" s="52" t="s">
        <v>81</v>
      </c>
      <c r="BB59" s="52" t="s">
        <v>81</v>
      </c>
      <c r="BH59" s="52" t="s">
        <v>81</v>
      </c>
      <c r="BN59" s="52" t="s">
        <v>81</v>
      </c>
    </row>
    <row r="60" spans="1:66" ht="15" customHeight="1" x14ac:dyDescent="0.25">
      <c r="A60" s="12" t="str">
        <f>IF(ISBLANK('DESTR_OPERE LAVORO'!B59),'DESTR_OPERE LAVORO'!B60,'DESTR_OPERE LAVORO'!B59)</f>
        <v/>
      </c>
      <c r="B60" s="12" t="str">
        <f>VLOOKUP(A60,'DESTR_OPERE LAVORO'!B:E,2,FALSE)</f>
        <v/>
      </c>
    </row>
    <row r="61" spans="1:66" ht="15" customHeight="1" x14ac:dyDescent="0.25">
      <c r="A61" s="12" t="str">
        <f>IF(ISBLANK('DESTR_OPERE LAVORO'!B60),'DESTR_OPERE LAVORO'!B61,'DESTR_OPERE LAVORO'!B60)</f>
        <v>1C.12.010.0030.i</v>
      </c>
      <c r="B61" s="12" t="str">
        <f>VLOOKUP(A61,'DESTR_OPERE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800 - s = 15,7</v>
      </c>
      <c r="C61" s="27" t="str">
        <f>VLOOKUP(A61,'DESTR_OPERE LAVORO'!B:E,3,FALSE)</f>
        <v>CODICE OC</v>
      </c>
      <c r="F61" s="51" t="s">
        <v>81</v>
      </c>
      <c r="G61" s="51"/>
      <c r="K61" s="53" t="s">
        <v>81</v>
      </c>
      <c r="L61" s="51" t="s">
        <v>81</v>
      </c>
      <c r="M61" s="51"/>
      <c r="Q61" s="54"/>
      <c r="R61" s="52" t="s">
        <v>81</v>
      </c>
      <c r="W61" s="54"/>
      <c r="X61" s="52" t="s">
        <v>81</v>
      </c>
      <c r="AC61" s="54"/>
      <c r="AD61" s="52" t="s">
        <v>81</v>
      </c>
      <c r="AJ61" s="52" t="s">
        <v>81</v>
      </c>
      <c r="AO61" s="54"/>
      <c r="AP61" s="52" t="s">
        <v>81</v>
      </c>
      <c r="AV61" s="52" t="s">
        <v>81</v>
      </c>
      <c r="BB61" s="52" t="s">
        <v>81</v>
      </c>
      <c r="BH61" s="52" t="s">
        <v>81</v>
      </c>
      <c r="BN61" s="52" t="s">
        <v>81</v>
      </c>
    </row>
    <row r="62" spans="1:66" ht="15" customHeight="1" x14ac:dyDescent="0.25">
      <c r="A62" s="12" t="str">
        <f>IF(ISBLANK('DESTR_OPERE LAVORO'!B61),'DESTR_OPERE LAVORO'!B62,'DESTR_OPERE LAVORO'!B61)</f>
        <v/>
      </c>
      <c r="B62" s="12" t="str">
        <f>VLOOKUP(A62,'DESTR_OPERE LAVORO'!B:E,2,FALSE)</f>
        <v/>
      </c>
    </row>
    <row r="63" spans="1:66" ht="15" customHeight="1" x14ac:dyDescent="0.25">
      <c r="A63" s="12" t="str">
        <f>IF(ISBLANK('DESTR_OPERE LAVORO'!B62),'DESTR_OPERE LAVORO'!B63,'DESTR_OPERE LAVORO'!B62)</f>
        <v>1C.12.010.0030.j</v>
      </c>
      <c r="B63" s="12" t="str">
        <f>VLOOKUP(A63,'DESTR_OPERE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900 - s = 17,6</v>
      </c>
      <c r="C63" s="27" t="str">
        <f>VLOOKUP(A63,'DESTR_OPERE LAVORO'!B:E,3,FALSE)</f>
        <v>CODICE OC</v>
      </c>
      <c r="F63" s="51" t="s">
        <v>81</v>
      </c>
      <c r="G63" s="51"/>
      <c r="K63" s="53" t="s">
        <v>81</v>
      </c>
      <c r="L63" s="51" t="s">
        <v>81</v>
      </c>
      <c r="M63" s="51"/>
      <c r="Q63" s="54"/>
      <c r="R63" s="52" t="s">
        <v>81</v>
      </c>
      <c r="W63" s="54"/>
      <c r="X63" s="52" t="s">
        <v>81</v>
      </c>
      <c r="AC63" s="54"/>
      <c r="AD63" s="52" t="s">
        <v>81</v>
      </c>
      <c r="AJ63" s="52" t="s">
        <v>81</v>
      </c>
      <c r="AO63" s="54"/>
      <c r="AP63" s="52" t="s">
        <v>81</v>
      </c>
      <c r="AV63" s="52" t="s">
        <v>81</v>
      </c>
      <c r="BB63" s="52" t="s">
        <v>81</v>
      </c>
      <c r="BH63" s="52" t="s">
        <v>81</v>
      </c>
      <c r="BN63" s="52" t="s">
        <v>81</v>
      </c>
    </row>
    <row r="64" spans="1:66" ht="15" customHeight="1" x14ac:dyDescent="0.25">
      <c r="A64" s="12" t="str">
        <f>IF(ISBLANK('DESTR_OPERE LAVORO'!B63),'DESTR_OPERE LAVORO'!B64,'DESTR_OPERE LAVORO'!B63)</f>
        <v/>
      </c>
      <c r="B64" s="12" t="str">
        <f>VLOOKUP(A64,'DESTR_OPERE LAVORO'!B:E,2,FALSE)</f>
        <v/>
      </c>
    </row>
    <row r="65" spans="1:66" ht="15" customHeight="1" x14ac:dyDescent="0.25">
      <c r="A65" s="12" t="str">
        <f>IF(ISBLANK('DESTR_OPERE LAVORO'!B64),'DESTR_OPERE LAVORO'!B65,'DESTR_OPERE LAVORO'!B64)</f>
        <v>1C.12.010.0030.k</v>
      </c>
      <c r="B65" s="12" t="str">
        <f>VLOOKUP(A65,'DESTR_OPERE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1000 - s = 19,6</v>
      </c>
      <c r="C65" s="27" t="str">
        <f>VLOOKUP(A65,'DESTR_OPERE LAVORO'!B:E,3,FALSE)</f>
        <v>CODICE OC</v>
      </c>
      <c r="F65" s="51" t="s">
        <v>81</v>
      </c>
      <c r="G65" s="51"/>
      <c r="K65" s="53" t="s">
        <v>81</v>
      </c>
      <c r="L65" s="51" t="s">
        <v>81</v>
      </c>
      <c r="M65" s="51"/>
      <c r="Q65" s="54"/>
      <c r="R65" s="52" t="s">
        <v>81</v>
      </c>
      <c r="W65" s="54"/>
      <c r="X65" s="52" t="s">
        <v>81</v>
      </c>
      <c r="AC65" s="54"/>
      <c r="AD65" s="52" t="s">
        <v>81</v>
      </c>
      <c r="AJ65" s="52" t="s">
        <v>81</v>
      </c>
      <c r="AO65" s="54"/>
      <c r="AP65" s="52" t="s">
        <v>81</v>
      </c>
      <c r="AV65" s="52" t="s">
        <v>81</v>
      </c>
      <c r="BB65" s="52" t="s">
        <v>81</v>
      </c>
      <c r="BH65" s="52" t="s">
        <v>81</v>
      </c>
      <c r="BN65" s="52" t="s">
        <v>81</v>
      </c>
    </row>
    <row r="66" spans="1:66" ht="15" customHeight="1" x14ac:dyDescent="0.25">
      <c r="A66" s="12" t="str">
        <f>IF(ISBLANK('DESTR_OPERE LAVORO'!B65),'DESTR_OPERE LAVORO'!B66,'DESTR_OPERE LAVORO'!B65)</f>
        <v/>
      </c>
      <c r="B66" s="12" t="str">
        <f>VLOOKUP(A66,'DESTR_OPERE LAVORO'!B:E,2,FALSE)</f>
        <v/>
      </c>
    </row>
    <row r="67" spans="1:66" ht="15" customHeight="1" x14ac:dyDescent="0.25">
      <c r="A67" s="12" t="str">
        <f>IF(ISBLANK('DESTR_OPERE LAVORO'!B66),'DESTR_OPERE LAVORO'!B67,'DESTR_OPERE LAVORO'!B66)</f>
        <v>1C.12.010.0030.l</v>
      </c>
      <c r="B67" s="12" t="str">
        <f>VLOOKUP(A67,'DESTR_OPERE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1200 - s = 23,6</v>
      </c>
      <c r="C67" s="27" t="str">
        <f>VLOOKUP(A67,'DESTR_OPERE LAVORO'!B:E,3,FALSE)</f>
        <v>CODICE OC</v>
      </c>
      <c r="F67" s="51" t="s">
        <v>81</v>
      </c>
      <c r="G67" s="51"/>
      <c r="K67" s="53" t="s">
        <v>81</v>
      </c>
      <c r="L67" s="51" t="s">
        <v>81</v>
      </c>
      <c r="M67" s="51"/>
      <c r="Q67" s="54"/>
      <c r="R67" s="52" t="s">
        <v>81</v>
      </c>
      <c r="W67" s="54"/>
      <c r="X67" s="52" t="s">
        <v>81</v>
      </c>
      <c r="AC67" s="54"/>
      <c r="AD67" s="52" t="s">
        <v>81</v>
      </c>
      <c r="AJ67" s="52" t="s">
        <v>81</v>
      </c>
      <c r="AO67" s="54"/>
      <c r="AP67" s="52" t="s">
        <v>81</v>
      </c>
      <c r="AV67" s="52" t="s">
        <v>81</v>
      </c>
      <c r="BB67" s="52" t="s">
        <v>81</v>
      </c>
      <c r="BH67" s="52" t="s">
        <v>81</v>
      </c>
      <c r="BN67" s="52" t="s">
        <v>81</v>
      </c>
    </row>
    <row r="68" spans="1:66" ht="15" customHeight="1" x14ac:dyDescent="0.25">
      <c r="A68" s="12" t="str">
        <f>IF(ISBLANK('DESTR_OPERE LAVORO'!B67),'DESTR_OPERE LAVORO'!B68,'DESTR_OPERE LAVORO'!B67)</f>
        <v/>
      </c>
      <c r="B68" s="12" t="str">
        <f>VLOOKUP(A68,'DESTR_OPERE LAVORO'!B:E,2,FALSE)</f>
        <v/>
      </c>
    </row>
    <row r="69" spans="1:66" ht="15" customHeight="1" x14ac:dyDescent="0.25">
      <c r="A69" s="12" t="str">
        <f>IF(ISBLANK('DESTR_OPERE LAVORO'!B68),'DESTR_OPERE LAVORO'!B69,'DESTR_OPERE LAVORO'!B68)</f>
        <v>1C.12.010.0040.a</v>
      </c>
      <c r="B69" s="12" t="str">
        <f>VLOOKUP(A69,'DESTR_OPERE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110 - s = 3,2</v>
      </c>
      <c r="C69" s="27" t="str">
        <f>VLOOKUP(A69,'DESTR_OPERE LAVORO'!B:E,3,FALSE)</f>
        <v>CODICE OC</v>
      </c>
      <c r="F69" s="51" t="s">
        <v>81</v>
      </c>
      <c r="G69" s="51"/>
      <c r="K69" s="53" t="s">
        <v>81</v>
      </c>
      <c r="L69" s="51" t="s">
        <v>81</v>
      </c>
      <c r="M69" s="51"/>
      <c r="Q69" s="54"/>
      <c r="R69" s="52" t="s">
        <v>81</v>
      </c>
      <c r="W69" s="54"/>
      <c r="X69" s="52" t="s">
        <v>81</v>
      </c>
      <c r="AC69" s="54"/>
      <c r="AD69" s="52" t="s">
        <v>81</v>
      </c>
      <c r="AJ69" s="52" t="s">
        <v>81</v>
      </c>
      <c r="AO69" s="54"/>
      <c r="AP69" s="52" t="s">
        <v>81</v>
      </c>
      <c r="AV69" s="52" t="s">
        <v>81</v>
      </c>
      <c r="BB69" s="52" t="s">
        <v>81</v>
      </c>
      <c r="BH69" s="52" t="s">
        <v>81</v>
      </c>
      <c r="BN69" s="52" t="s">
        <v>81</v>
      </c>
    </row>
    <row r="70" spans="1:66" ht="15" customHeight="1" x14ac:dyDescent="0.25">
      <c r="A70" s="12" t="str">
        <f>IF(ISBLANK('DESTR_OPERE LAVORO'!B69),'DESTR_OPERE LAVORO'!B70,'DESTR_OPERE LAVORO'!B69)</f>
        <v/>
      </c>
      <c r="B70" s="12" t="str">
        <f>VLOOKUP(A70,'DESTR_OPERE LAVORO'!B:E,2,FALSE)</f>
        <v/>
      </c>
    </row>
    <row r="71" spans="1:66" ht="15" customHeight="1" x14ac:dyDescent="0.25">
      <c r="A71" s="12" t="str">
        <f>IF(ISBLANK('DESTR_OPERE LAVORO'!B70),'DESTR_OPERE LAVORO'!B71,'DESTR_OPERE LAVORO'!B70)</f>
        <v>1C.12.010.0040.b</v>
      </c>
      <c r="B71" s="12" t="str">
        <f>VLOOKUP(A71,'DESTR_OPERE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125 - s = 3,2</v>
      </c>
      <c r="C71" s="27" t="str">
        <f>VLOOKUP(A71,'DESTR_OPERE LAVORO'!B:E,3,FALSE)</f>
        <v>CODICE OC</v>
      </c>
      <c r="F71" s="51" t="s">
        <v>81</v>
      </c>
      <c r="G71" s="51"/>
      <c r="K71" s="53" t="s">
        <v>81</v>
      </c>
      <c r="L71" s="51" t="s">
        <v>81</v>
      </c>
      <c r="M71" s="51"/>
      <c r="Q71" s="54"/>
      <c r="R71" s="52" t="s">
        <v>81</v>
      </c>
      <c r="W71" s="54"/>
      <c r="X71" s="52" t="s">
        <v>81</v>
      </c>
      <c r="AC71" s="54"/>
      <c r="AD71" s="52" t="s">
        <v>81</v>
      </c>
      <c r="AJ71" s="52" t="s">
        <v>81</v>
      </c>
      <c r="AO71" s="54"/>
      <c r="AP71" s="52" t="s">
        <v>81</v>
      </c>
      <c r="AV71" s="52" t="s">
        <v>81</v>
      </c>
      <c r="BB71" s="52" t="s">
        <v>81</v>
      </c>
      <c r="BH71" s="52" t="s">
        <v>81</v>
      </c>
      <c r="BN71" s="52" t="s">
        <v>81</v>
      </c>
    </row>
    <row r="72" spans="1:66" ht="15" customHeight="1" x14ac:dyDescent="0.25">
      <c r="A72" s="12" t="str">
        <f>IF(ISBLANK('DESTR_OPERE LAVORO'!B71),'DESTR_OPERE LAVORO'!B72,'DESTR_OPERE LAVORO'!B71)</f>
        <v/>
      </c>
      <c r="B72" s="12" t="str">
        <f>VLOOKUP(A72,'DESTR_OPERE LAVORO'!B:E,2,FALSE)</f>
        <v/>
      </c>
    </row>
    <row r="73" spans="1:66" ht="15" customHeight="1" x14ac:dyDescent="0.25">
      <c r="A73" s="12" t="str">
        <f>IF(ISBLANK('DESTR_OPERE LAVORO'!B72),'DESTR_OPERE LAVORO'!B73,'DESTR_OPERE LAVORO'!B72)</f>
        <v>1C.12.010.0040.c</v>
      </c>
      <c r="B73" s="12" t="str">
        <f>VLOOKUP(A73,'DESTR_OPERE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160 - s = 4,0</v>
      </c>
      <c r="C73" s="27" t="str">
        <f>VLOOKUP(A73,'DESTR_OPERE LAVORO'!B:E,3,FALSE)</f>
        <v>CODICE OC</v>
      </c>
      <c r="F73" s="51" t="s">
        <v>81</v>
      </c>
      <c r="G73" s="51"/>
      <c r="K73" s="53" t="s">
        <v>81</v>
      </c>
      <c r="L73" s="51" t="s">
        <v>81</v>
      </c>
      <c r="M73" s="51"/>
      <c r="Q73" s="54"/>
      <c r="R73" s="52" t="s">
        <v>81</v>
      </c>
      <c r="W73" s="54"/>
      <c r="X73" s="52" t="s">
        <v>81</v>
      </c>
      <c r="AC73" s="54"/>
      <c r="AD73" s="52" t="s">
        <v>81</v>
      </c>
      <c r="AJ73" s="52" t="s">
        <v>81</v>
      </c>
      <c r="AO73" s="54"/>
      <c r="AP73" s="52" t="s">
        <v>81</v>
      </c>
      <c r="AV73" s="52" t="s">
        <v>81</v>
      </c>
      <c r="BB73" s="52" t="s">
        <v>81</v>
      </c>
      <c r="BH73" s="52" t="s">
        <v>81</v>
      </c>
      <c r="BN73" s="52" t="s">
        <v>81</v>
      </c>
    </row>
    <row r="74" spans="1:66" ht="15" customHeight="1" x14ac:dyDescent="0.25">
      <c r="A74" s="12" t="str">
        <f>IF(ISBLANK('DESTR_OPERE LAVORO'!B73),'DESTR_OPERE LAVORO'!B74,'DESTR_OPERE LAVORO'!B73)</f>
        <v/>
      </c>
      <c r="B74" s="12" t="str">
        <f>VLOOKUP(A74,'DESTR_OPERE LAVORO'!B:E,2,FALSE)</f>
        <v/>
      </c>
    </row>
    <row r="75" spans="1:66" ht="15" customHeight="1" x14ac:dyDescent="0.25">
      <c r="A75" s="12" t="str">
        <f>IF(ISBLANK('DESTR_OPERE LAVORO'!B74),'DESTR_OPERE LAVORO'!B75,'DESTR_OPERE LAVORO'!B74)</f>
        <v>1C.12.010.0040.d</v>
      </c>
      <c r="B75" s="12" t="str">
        <f>VLOOKUP(A75,'DESTR_OPERE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200 - s = 4,9</v>
      </c>
      <c r="C75" s="27" t="str">
        <f>VLOOKUP(A75,'DESTR_OPERE LAVORO'!B:E,3,FALSE)</f>
        <v>CODICE OC</v>
      </c>
      <c r="F75" s="51" t="s">
        <v>81</v>
      </c>
      <c r="G75" s="51"/>
      <c r="K75" s="53" t="s">
        <v>81</v>
      </c>
      <c r="L75" s="51" t="s">
        <v>81</v>
      </c>
      <c r="M75" s="51"/>
      <c r="Q75" s="54"/>
      <c r="R75" s="52" t="s">
        <v>81</v>
      </c>
      <c r="W75" s="54"/>
      <c r="X75" s="52" t="s">
        <v>81</v>
      </c>
      <c r="AC75" s="54"/>
      <c r="AD75" s="52" t="s">
        <v>81</v>
      </c>
      <c r="AJ75" s="52" t="s">
        <v>81</v>
      </c>
      <c r="AO75" s="54"/>
      <c r="AP75" s="52" t="s">
        <v>81</v>
      </c>
      <c r="AV75" s="52" t="s">
        <v>81</v>
      </c>
      <c r="BB75" s="52" t="s">
        <v>81</v>
      </c>
      <c r="BH75" s="52" t="s">
        <v>81</v>
      </c>
      <c r="BN75" s="52" t="s">
        <v>81</v>
      </c>
    </row>
    <row r="76" spans="1:66" ht="15" customHeight="1" x14ac:dyDescent="0.25">
      <c r="A76" s="12" t="str">
        <f>IF(ISBLANK('DESTR_OPERE LAVORO'!B75),'DESTR_OPERE LAVORO'!B76,'DESTR_OPERE LAVORO'!B75)</f>
        <v/>
      </c>
      <c r="B76" s="12" t="str">
        <f>VLOOKUP(A76,'DESTR_OPERE LAVORO'!B:E,2,FALSE)</f>
        <v/>
      </c>
    </row>
    <row r="77" spans="1:66" ht="15" customHeight="1" x14ac:dyDescent="0.25">
      <c r="A77" s="12" t="str">
        <f>IF(ISBLANK('DESTR_OPERE LAVORO'!B76),'DESTR_OPERE LAVORO'!B77,'DESTR_OPERE LAVORO'!B76)</f>
        <v>1C.12.010.0040.e</v>
      </c>
      <c r="B77" s="12" t="str">
        <f>VLOOKUP(A77,'DESTR_OPERE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250 - s = 6,2</v>
      </c>
      <c r="C77" s="27" t="str">
        <f>VLOOKUP(A77,'DESTR_OPERE LAVORO'!B:E,3,FALSE)</f>
        <v>CODICE OC</v>
      </c>
      <c r="F77" s="51" t="s">
        <v>81</v>
      </c>
      <c r="G77" s="51"/>
      <c r="K77" s="53" t="s">
        <v>81</v>
      </c>
      <c r="L77" s="51" t="s">
        <v>81</v>
      </c>
      <c r="M77" s="51"/>
      <c r="Q77" s="54"/>
      <c r="R77" s="52" t="s">
        <v>81</v>
      </c>
      <c r="W77" s="54"/>
      <c r="X77" s="52" t="s">
        <v>81</v>
      </c>
      <c r="AC77" s="54"/>
      <c r="AD77" s="52" t="s">
        <v>81</v>
      </c>
      <c r="AJ77" s="52" t="s">
        <v>81</v>
      </c>
      <c r="AO77" s="54"/>
      <c r="AP77" s="52" t="s">
        <v>81</v>
      </c>
      <c r="AV77" s="52" t="s">
        <v>81</v>
      </c>
      <c r="BB77" s="52" t="s">
        <v>81</v>
      </c>
      <c r="BH77" s="52" t="s">
        <v>81</v>
      </c>
      <c r="BN77" s="52" t="s">
        <v>81</v>
      </c>
    </row>
    <row r="78" spans="1:66" ht="15" customHeight="1" x14ac:dyDescent="0.25">
      <c r="A78" s="12" t="str">
        <f>IF(ISBLANK('DESTR_OPERE LAVORO'!B77),'DESTR_OPERE LAVORO'!B78,'DESTR_OPERE LAVORO'!B77)</f>
        <v/>
      </c>
      <c r="B78" s="12" t="str">
        <f>VLOOKUP(A78,'DESTR_OPERE LAVORO'!B:E,2,FALSE)</f>
        <v/>
      </c>
    </row>
    <row r="79" spans="1:66" ht="15" customHeight="1" x14ac:dyDescent="0.25">
      <c r="A79" s="12" t="str">
        <f>IF(ISBLANK('DESTR_OPERE LAVORO'!B78),'DESTR_OPERE LAVORO'!B79,'DESTR_OPERE LAVORO'!B78)</f>
        <v>1C.12.010.0040.f</v>
      </c>
      <c r="B79" s="12" t="str">
        <f>VLOOKUP(A79,'DESTR_OPERE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315 - s = 7,7</v>
      </c>
      <c r="C79" s="27" t="str">
        <f>VLOOKUP(A79,'DESTR_OPERE LAVORO'!B:E,3,FALSE)</f>
        <v>CODICE OC</v>
      </c>
      <c r="F79" s="51" t="s">
        <v>81</v>
      </c>
      <c r="G79" s="51"/>
      <c r="K79" s="53" t="s">
        <v>81</v>
      </c>
      <c r="L79" s="51" t="s">
        <v>81</v>
      </c>
      <c r="M79" s="51"/>
      <c r="Q79" s="54"/>
      <c r="R79" s="52" t="s">
        <v>81</v>
      </c>
      <c r="W79" s="54"/>
      <c r="X79" s="52" t="s">
        <v>81</v>
      </c>
      <c r="AC79" s="54"/>
      <c r="AD79" s="52" t="s">
        <v>81</v>
      </c>
      <c r="AJ79" s="52" t="s">
        <v>81</v>
      </c>
      <c r="AO79" s="54"/>
      <c r="AP79" s="52" t="s">
        <v>81</v>
      </c>
      <c r="AV79" s="52" t="s">
        <v>81</v>
      </c>
      <c r="BB79" s="52" t="s">
        <v>81</v>
      </c>
      <c r="BH79" s="52" t="s">
        <v>81</v>
      </c>
      <c r="BN79" s="52" t="s">
        <v>81</v>
      </c>
    </row>
    <row r="80" spans="1:66" ht="15" customHeight="1" x14ac:dyDescent="0.25">
      <c r="A80" s="12" t="str">
        <f>IF(ISBLANK('DESTR_OPERE LAVORO'!B79),'DESTR_OPERE LAVORO'!B80,'DESTR_OPERE LAVORO'!B79)</f>
        <v/>
      </c>
      <c r="B80" s="12" t="str">
        <f>VLOOKUP(A80,'DESTR_OPERE LAVORO'!B:E,2,FALSE)</f>
        <v/>
      </c>
    </row>
    <row r="81" spans="1:66" ht="15" customHeight="1" x14ac:dyDescent="0.25">
      <c r="A81" s="12" t="str">
        <f>IF(ISBLANK('DESTR_OPERE LAVORO'!B80),'DESTR_OPERE LAVORO'!B81,'DESTR_OPERE LAVORO'!B80)</f>
        <v>1C.12.010.0040.g</v>
      </c>
      <c r="B81" s="12" t="str">
        <f>VLOOKUP(A81,'DESTR_OPERE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400 - s = 9,8</v>
      </c>
      <c r="C81" s="27" t="str">
        <f>VLOOKUP(A81,'DESTR_OPERE LAVORO'!B:E,3,FALSE)</f>
        <v>CODICE OC</v>
      </c>
      <c r="F81" s="51" t="s">
        <v>81</v>
      </c>
      <c r="G81" s="51"/>
      <c r="K81" s="53" t="s">
        <v>81</v>
      </c>
      <c r="L81" s="51" t="s">
        <v>81</v>
      </c>
      <c r="M81" s="51"/>
      <c r="Q81" s="54"/>
      <c r="R81" s="52" t="s">
        <v>81</v>
      </c>
      <c r="W81" s="54"/>
      <c r="X81" s="52" t="s">
        <v>81</v>
      </c>
      <c r="AC81" s="54"/>
      <c r="AD81" s="52" t="s">
        <v>81</v>
      </c>
      <c r="AJ81" s="52" t="s">
        <v>81</v>
      </c>
      <c r="AO81" s="54"/>
      <c r="AP81" s="52" t="s">
        <v>81</v>
      </c>
      <c r="AV81" s="52" t="s">
        <v>81</v>
      </c>
      <c r="BB81" s="52" t="s">
        <v>81</v>
      </c>
      <c r="BH81" s="52" t="s">
        <v>81</v>
      </c>
      <c r="BN81" s="52" t="s">
        <v>81</v>
      </c>
    </row>
    <row r="82" spans="1:66" ht="15" customHeight="1" x14ac:dyDescent="0.25">
      <c r="A82" s="12" t="str">
        <f>IF(ISBLANK('DESTR_OPERE LAVORO'!B81),'DESTR_OPERE LAVORO'!B82,'DESTR_OPERE LAVORO'!B81)</f>
        <v/>
      </c>
      <c r="B82" s="12" t="str">
        <f>VLOOKUP(A82,'DESTR_OPERE LAVORO'!B:E,2,FALSE)</f>
        <v/>
      </c>
    </row>
    <row r="83" spans="1:66" ht="15" customHeight="1" x14ac:dyDescent="0.25">
      <c r="A83" s="12" t="str">
        <f>IF(ISBLANK('DESTR_OPERE LAVORO'!B82),'DESTR_OPERE LAVORO'!B83,'DESTR_OPERE LAVORO'!B82)</f>
        <v>1C.12.010.0040.h</v>
      </c>
      <c r="B83" s="12" t="str">
        <f>VLOOKUP(A83,'DESTR_OPERE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500 - s = 12,3</v>
      </c>
      <c r="C83" s="27" t="str">
        <f>VLOOKUP(A83,'DESTR_OPERE LAVORO'!B:E,3,FALSE)</f>
        <v>CODICE OC</v>
      </c>
      <c r="F83" s="51" t="s">
        <v>81</v>
      </c>
      <c r="G83" s="51"/>
      <c r="K83" s="53" t="s">
        <v>81</v>
      </c>
      <c r="L83" s="51" t="s">
        <v>81</v>
      </c>
      <c r="M83" s="51"/>
      <c r="Q83" s="54"/>
      <c r="R83" s="52" t="s">
        <v>81</v>
      </c>
      <c r="W83" s="54"/>
      <c r="X83" s="52" t="s">
        <v>81</v>
      </c>
      <c r="AC83" s="54"/>
      <c r="AD83" s="52" t="s">
        <v>81</v>
      </c>
      <c r="AJ83" s="52" t="s">
        <v>81</v>
      </c>
      <c r="AO83" s="54"/>
      <c r="AP83" s="52" t="s">
        <v>81</v>
      </c>
      <c r="AV83" s="52" t="s">
        <v>81</v>
      </c>
      <c r="BB83" s="52" t="s">
        <v>81</v>
      </c>
      <c r="BH83" s="52" t="s">
        <v>81</v>
      </c>
      <c r="BN83" s="52" t="s">
        <v>81</v>
      </c>
    </row>
    <row r="84" spans="1:66" ht="15" customHeight="1" x14ac:dyDescent="0.25">
      <c r="A84" s="12" t="str">
        <f>IF(ISBLANK('DESTR_OPERE LAVORO'!B83),'DESTR_OPERE LAVORO'!B84,'DESTR_OPERE LAVORO'!B83)</f>
        <v/>
      </c>
      <c r="B84" s="12" t="str">
        <f>VLOOKUP(A84,'DESTR_OPERE LAVORO'!B:E,2,FALSE)</f>
        <v/>
      </c>
    </row>
    <row r="85" spans="1:66" ht="15" customHeight="1" x14ac:dyDescent="0.25">
      <c r="A85" s="12" t="str">
        <f>IF(ISBLANK('DESTR_OPERE LAVORO'!B84),'DESTR_OPERE LAVORO'!B85,'DESTR_OPERE LAVORO'!B84)</f>
        <v>1C.12.010.0040.i</v>
      </c>
      <c r="B85" s="12" t="str">
        <f>VLOOKUP(A85,'DESTR_OPERE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630 - s = 15,4</v>
      </c>
      <c r="C85" s="27" t="str">
        <f>VLOOKUP(A85,'DESTR_OPERE LAVORO'!B:E,3,FALSE)</f>
        <v>CODICE OC</v>
      </c>
      <c r="F85" s="51" t="s">
        <v>81</v>
      </c>
      <c r="G85" s="51"/>
      <c r="K85" s="53" t="s">
        <v>81</v>
      </c>
      <c r="L85" s="51" t="s">
        <v>81</v>
      </c>
      <c r="M85" s="51"/>
      <c r="Q85" s="54"/>
      <c r="R85" s="52" t="s">
        <v>81</v>
      </c>
      <c r="W85" s="54"/>
      <c r="X85" s="52" t="s">
        <v>81</v>
      </c>
      <c r="AC85" s="54"/>
      <c r="AD85" s="52" t="s">
        <v>81</v>
      </c>
      <c r="AJ85" s="52" t="s">
        <v>81</v>
      </c>
      <c r="AO85" s="54"/>
      <c r="AP85" s="52" t="s">
        <v>81</v>
      </c>
      <c r="AV85" s="52" t="s">
        <v>81</v>
      </c>
      <c r="BB85" s="52" t="s">
        <v>81</v>
      </c>
      <c r="BH85" s="52" t="s">
        <v>81</v>
      </c>
      <c r="BN85" s="52" t="s">
        <v>81</v>
      </c>
    </row>
    <row r="86" spans="1:66" ht="15" customHeight="1" x14ac:dyDescent="0.25">
      <c r="A86" s="12" t="str">
        <f>IF(ISBLANK('DESTR_OPERE LAVORO'!B85),'DESTR_OPERE LAVORO'!B86,'DESTR_OPERE LAVORO'!B85)</f>
        <v/>
      </c>
      <c r="B86" s="12" t="str">
        <f>VLOOKUP(A86,'DESTR_OPERE LAVORO'!B:E,2,FALSE)</f>
        <v/>
      </c>
    </row>
    <row r="87" spans="1:66" ht="15" customHeight="1" x14ac:dyDescent="0.25">
      <c r="A87" s="12" t="str">
        <f>IF(ISBLANK('DESTR_OPERE LAVORO'!B86),'DESTR_OPERE LAVORO'!B87,'DESTR_OPERE LAVORO'!B86)</f>
        <v>1C.12.010.0040.j</v>
      </c>
      <c r="B87" s="12" t="str">
        <f>VLOOKUP(A87,'DESTR_OPERE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710 - s = 17,4</v>
      </c>
      <c r="C87" s="27" t="str">
        <f>VLOOKUP(A87,'DESTR_OPERE LAVORO'!B:E,3,FALSE)</f>
        <v>CODICE OC</v>
      </c>
      <c r="F87" s="51" t="s">
        <v>81</v>
      </c>
      <c r="G87" s="51"/>
      <c r="K87" s="53" t="s">
        <v>81</v>
      </c>
      <c r="L87" s="51" t="s">
        <v>81</v>
      </c>
      <c r="M87" s="51"/>
      <c r="Q87" s="54"/>
      <c r="R87" s="52" t="s">
        <v>81</v>
      </c>
      <c r="W87" s="54"/>
      <c r="X87" s="52" t="s">
        <v>81</v>
      </c>
      <c r="AC87" s="54"/>
      <c r="AD87" s="52" t="s">
        <v>81</v>
      </c>
      <c r="AJ87" s="52" t="s">
        <v>81</v>
      </c>
      <c r="AO87" s="54"/>
      <c r="AP87" s="52" t="s">
        <v>81</v>
      </c>
      <c r="AV87" s="52" t="s">
        <v>81</v>
      </c>
      <c r="BB87" s="52" t="s">
        <v>81</v>
      </c>
      <c r="BH87" s="52" t="s">
        <v>81</v>
      </c>
      <c r="BN87" s="52" t="s">
        <v>81</v>
      </c>
    </row>
    <row r="88" spans="1:66" ht="15" customHeight="1" x14ac:dyDescent="0.25">
      <c r="A88" s="12" t="str">
        <f>IF(ISBLANK('DESTR_OPERE LAVORO'!B87),'DESTR_OPERE LAVORO'!B88,'DESTR_OPERE LAVORO'!B87)</f>
        <v/>
      </c>
      <c r="B88" s="12" t="str">
        <f>VLOOKUP(A88,'DESTR_OPERE LAVORO'!B:E,2,FALSE)</f>
        <v/>
      </c>
    </row>
    <row r="89" spans="1:66" ht="15" customHeight="1" x14ac:dyDescent="0.25">
      <c r="A89" s="12" t="str">
        <f>IF(ISBLANK('DESTR_OPERE LAVORO'!B88),'DESTR_OPERE LAVORO'!B89,'DESTR_OPERE LAVORO'!B88)</f>
        <v>1C.12.010.0040.k</v>
      </c>
      <c r="B89" s="12" t="str">
        <f>VLOOKUP(A89,'DESTR_OPERE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800 - s = 19,6</v>
      </c>
      <c r="C89" s="27" t="str">
        <f>VLOOKUP(A89,'DESTR_OPERE LAVORO'!B:E,3,FALSE)</f>
        <v>CODICE OC</v>
      </c>
      <c r="F89" s="51" t="s">
        <v>81</v>
      </c>
      <c r="G89" s="51"/>
      <c r="K89" s="53" t="s">
        <v>81</v>
      </c>
      <c r="L89" s="51" t="s">
        <v>81</v>
      </c>
      <c r="M89" s="51"/>
      <c r="Q89" s="54"/>
      <c r="R89" s="52" t="s">
        <v>81</v>
      </c>
      <c r="W89" s="54"/>
      <c r="X89" s="52" t="s">
        <v>81</v>
      </c>
      <c r="AC89" s="54"/>
      <c r="AD89" s="52" t="s">
        <v>81</v>
      </c>
      <c r="AJ89" s="52" t="s">
        <v>81</v>
      </c>
      <c r="AO89" s="54"/>
      <c r="AP89" s="52" t="s">
        <v>81</v>
      </c>
      <c r="AV89" s="52" t="s">
        <v>81</v>
      </c>
      <c r="BB89" s="52" t="s">
        <v>81</v>
      </c>
      <c r="BH89" s="52" t="s">
        <v>81</v>
      </c>
      <c r="BN89" s="52" t="s">
        <v>81</v>
      </c>
    </row>
    <row r="90" spans="1:66" ht="15" customHeight="1" x14ac:dyDescent="0.25">
      <c r="A90" s="12" t="str">
        <f>IF(ISBLANK('DESTR_OPERE LAVORO'!B89),'DESTR_OPERE LAVORO'!B90,'DESTR_OPERE LAVORO'!B89)</f>
        <v/>
      </c>
      <c r="B90" s="12" t="str">
        <f>VLOOKUP(A90,'DESTR_OPERE LAVORO'!B:E,2,FALSE)</f>
        <v/>
      </c>
    </row>
    <row r="91" spans="1:66" ht="15" customHeight="1" x14ac:dyDescent="0.25">
      <c r="A91" s="12" t="str">
        <f>IF(ISBLANK('DESTR_OPERE LAVORO'!B90),'DESTR_OPERE LAVORO'!B91,'DESTR_OPERE LAVORO'!B90)</f>
        <v>1C.12.010.0040.l</v>
      </c>
      <c r="B91" s="12" t="str">
        <f>VLOOKUP(A91,'DESTR_OPERE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900 - s = 22,0</v>
      </c>
      <c r="C91" s="27" t="str">
        <f>VLOOKUP(A91,'DESTR_OPERE LAVORO'!B:E,3,FALSE)</f>
        <v>CODICE OC</v>
      </c>
      <c r="F91" s="51" t="s">
        <v>81</v>
      </c>
      <c r="G91" s="51"/>
      <c r="K91" s="53" t="s">
        <v>81</v>
      </c>
      <c r="L91" s="51" t="s">
        <v>81</v>
      </c>
      <c r="M91" s="51"/>
      <c r="Q91" s="54"/>
      <c r="R91" s="52" t="s">
        <v>81</v>
      </c>
      <c r="W91" s="54"/>
      <c r="X91" s="52" t="s">
        <v>81</v>
      </c>
      <c r="AC91" s="54"/>
      <c r="AD91" s="52" t="s">
        <v>81</v>
      </c>
      <c r="AJ91" s="52" t="s">
        <v>81</v>
      </c>
      <c r="AO91" s="54"/>
      <c r="AP91" s="52" t="s">
        <v>81</v>
      </c>
      <c r="AV91" s="52" t="s">
        <v>81</v>
      </c>
      <c r="BB91" s="52" t="s">
        <v>81</v>
      </c>
      <c r="BH91" s="52" t="s">
        <v>81</v>
      </c>
      <c r="BN91" s="52" t="s">
        <v>81</v>
      </c>
    </row>
    <row r="92" spans="1:66" ht="15" customHeight="1" x14ac:dyDescent="0.25">
      <c r="A92" s="12" t="str">
        <f>IF(ISBLANK('DESTR_OPERE LAVORO'!B91),'DESTR_OPERE LAVORO'!B92,'DESTR_OPERE LAVORO'!B91)</f>
        <v/>
      </c>
      <c r="B92" s="12" t="str">
        <f>VLOOKUP(A92,'DESTR_OPERE LAVORO'!B:E,2,FALSE)</f>
        <v/>
      </c>
    </row>
    <row r="93" spans="1:66" ht="15" customHeight="1" x14ac:dyDescent="0.25">
      <c r="A93" s="12" t="str">
        <f>IF(ISBLANK('DESTR_OPERE LAVORO'!B92),'DESTR_OPERE LAVORO'!B93,'DESTR_OPERE LAVORO'!B92)</f>
        <v>1C.12.010.0040.m</v>
      </c>
      <c r="B93" s="12" t="str">
        <f>VLOOKUP(A93,'DESTR_OPERE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1000 - s = 24,5</v>
      </c>
      <c r="C93" s="27" t="str">
        <f>VLOOKUP(A93,'DESTR_OPERE LAVORO'!B:E,3,FALSE)</f>
        <v>CODICE OC</v>
      </c>
      <c r="F93" s="51" t="s">
        <v>81</v>
      </c>
      <c r="G93" s="51"/>
      <c r="K93" s="53" t="s">
        <v>81</v>
      </c>
      <c r="L93" s="51" t="s">
        <v>81</v>
      </c>
      <c r="M93" s="51"/>
      <c r="Q93" s="54"/>
      <c r="R93" s="52" t="s">
        <v>81</v>
      </c>
      <c r="W93" s="54"/>
      <c r="X93" s="52" t="s">
        <v>81</v>
      </c>
      <c r="AC93" s="54"/>
      <c r="AD93" s="52" t="s">
        <v>81</v>
      </c>
      <c r="AJ93" s="52" t="s">
        <v>81</v>
      </c>
      <c r="AO93" s="54"/>
      <c r="AP93" s="52" t="s">
        <v>81</v>
      </c>
      <c r="AV93" s="52" t="s">
        <v>81</v>
      </c>
      <c r="BB93" s="52" t="s">
        <v>81</v>
      </c>
      <c r="BH93" s="52" t="s">
        <v>81</v>
      </c>
      <c r="BN93" s="52" t="s">
        <v>81</v>
      </c>
    </row>
    <row r="94" spans="1:66" ht="15" customHeight="1" x14ac:dyDescent="0.25">
      <c r="A94" s="12" t="str">
        <f>IF(ISBLANK('DESTR_OPERE LAVORO'!B93),'DESTR_OPERE LAVORO'!B94,'DESTR_OPERE LAVORO'!B93)</f>
        <v/>
      </c>
      <c r="B94" s="12" t="str">
        <f>VLOOKUP(A94,'DESTR_OPERE LAVORO'!B:E,2,FALSE)</f>
        <v/>
      </c>
    </row>
    <row r="95" spans="1:66" ht="15" customHeight="1" x14ac:dyDescent="0.25">
      <c r="A95" s="12" t="str">
        <f>IF(ISBLANK('DESTR_OPERE LAVORO'!B94),'DESTR_OPERE LAVORO'!B95,'DESTR_OPERE LAVORO'!B94)</f>
        <v>1C.12.010.0040.n</v>
      </c>
      <c r="B95" s="12" t="str">
        <f>VLOOKUP(A95,'DESTR_OPERE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1200 - s = 29,3</v>
      </c>
      <c r="C95" s="27" t="str">
        <f>VLOOKUP(A95,'DESTR_OPERE LAVORO'!B:E,3,FALSE)</f>
        <v>CODICE OC</v>
      </c>
      <c r="F95" s="51" t="s">
        <v>81</v>
      </c>
      <c r="G95" s="51"/>
      <c r="K95" s="53" t="s">
        <v>81</v>
      </c>
      <c r="L95" s="51" t="s">
        <v>81</v>
      </c>
      <c r="M95" s="51"/>
      <c r="Q95" s="54"/>
      <c r="R95" s="52" t="s">
        <v>81</v>
      </c>
      <c r="W95" s="54"/>
      <c r="X95" s="52" t="s">
        <v>81</v>
      </c>
      <c r="AC95" s="54"/>
      <c r="AD95" s="52" t="s">
        <v>81</v>
      </c>
      <c r="AJ95" s="52" t="s">
        <v>81</v>
      </c>
      <c r="AO95" s="54"/>
      <c r="AP95" s="52" t="s">
        <v>81</v>
      </c>
      <c r="AV95" s="52" t="s">
        <v>81</v>
      </c>
      <c r="BB95" s="52" t="s">
        <v>81</v>
      </c>
      <c r="BH95" s="52" t="s">
        <v>81</v>
      </c>
      <c r="BN95" s="52" t="s">
        <v>81</v>
      </c>
    </row>
    <row r="96" spans="1:66" ht="15" customHeight="1" x14ac:dyDescent="0.25">
      <c r="A96" s="12" t="str">
        <f>IF(ISBLANK('DESTR_OPERE LAVORO'!B95),'DESTR_OPERE LAVORO'!B96,'DESTR_OPERE LAVORO'!B95)</f>
        <v/>
      </c>
      <c r="B96" s="12" t="str">
        <f>VLOOKUP(A96,'DESTR_OPERE LAVORO'!B:E,2,FALSE)</f>
        <v/>
      </c>
    </row>
    <row r="97" spans="1:66" ht="15" customHeight="1" x14ac:dyDescent="0.25">
      <c r="A97" s="12" t="str">
        <f>IF(ISBLANK('DESTR_OPERE LAVORO'!B96),'DESTR_OPERE LAVORO'!B97,'DESTR_OPERE LAVORO'!B96)</f>
        <v>1C.12.010.0050.a</v>
      </c>
      <c r="B97" s="12" t="str">
        <f>VLOOKUP(A97,'DESTR_OPERE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110 - s = 3,2</v>
      </c>
      <c r="C97" s="27" t="str">
        <f>VLOOKUP(A97,'DESTR_OPERE LAVORO'!B:E,3,FALSE)</f>
        <v>CODICE OC</v>
      </c>
      <c r="F97" s="51" t="s">
        <v>81</v>
      </c>
      <c r="G97" s="51"/>
      <c r="K97" s="53" t="s">
        <v>81</v>
      </c>
      <c r="L97" s="51" t="s">
        <v>81</v>
      </c>
      <c r="M97" s="51"/>
      <c r="Q97" s="54"/>
      <c r="R97" s="52" t="s">
        <v>81</v>
      </c>
      <c r="W97" s="54"/>
      <c r="X97" s="52" t="s">
        <v>81</v>
      </c>
      <c r="AC97" s="54"/>
      <c r="AD97" s="52" t="s">
        <v>81</v>
      </c>
      <c r="AJ97" s="52" t="s">
        <v>81</v>
      </c>
      <c r="AO97" s="54"/>
      <c r="AP97" s="52" t="s">
        <v>81</v>
      </c>
      <c r="AV97" s="52" t="s">
        <v>81</v>
      </c>
      <c r="BB97" s="52" t="s">
        <v>81</v>
      </c>
      <c r="BH97" s="52" t="s">
        <v>81</v>
      </c>
      <c r="BN97" s="52" t="s">
        <v>81</v>
      </c>
    </row>
    <row r="98" spans="1:66" ht="15" customHeight="1" x14ac:dyDescent="0.25">
      <c r="A98" s="12" t="str">
        <f>IF(ISBLANK('DESTR_OPERE LAVORO'!B97),'DESTR_OPERE LAVORO'!B98,'DESTR_OPERE LAVORO'!B97)</f>
        <v/>
      </c>
      <c r="B98" s="12" t="str">
        <f>VLOOKUP(A98,'DESTR_OPERE LAVORO'!B:E,2,FALSE)</f>
        <v/>
      </c>
    </row>
    <row r="99" spans="1:66" ht="15" customHeight="1" x14ac:dyDescent="0.25">
      <c r="A99" s="12" t="str">
        <f>IF(ISBLANK('DESTR_OPERE LAVORO'!B98),'DESTR_OPERE LAVORO'!B99,'DESTR_OPERE LAVORO'!B98)</f>
        <v>1C.12.010.0050.b</v>
      </c>
      <c r="B99" s="12" t="str">
        <f>VLOOKUP(A99,'DESTR_OPERE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125 - s = 3,7</v>
      </c>
      <c r="C99" s="27" t="str">
        <f>VLOOKUP(A99,'DESTR_OPERE LAVORO'!B:E,3,FALSE)</f>
        <v>CODICE OC</v>
      </c>
      <c r="F99" s="51" t="s">
        <v>81</v>
      </c>
      <c r="G99" s="51"/>
      <c r="K99" s="53" t="s">
        <v>81</v>
      </c>
      <c r="L99" s="51" t="s">
        <v>81</v>
      </c>
      <c r="M99" s="51"/>
      <c r="Q99" s="54"/>
      <c r="R99" s="52" t="s">
        <v>81</v>
      </c>
      <c r="W99" s="54"/>
      <c r="X99" s="52" t="s">
        <v>81</v>
      </c>
      <c r="AC99" s="54"/>
      <c r="AD99" s="52" t="s">
        <v>81</v>
      </c>
      <c r="AJ99" s="52" t="s">
        <v>81</v>
      </c>
      <c r="AO99" s="54"/>
      <c r="AP99" s="52" t="s">
        <v>81</v>
      </c>
      <c r="AV99" s="52" t="s">
        <v>81</v>
      </c>
      <c r="BB99" s="52" t="s">
        <v>81</v>
      </c>
      <c r="BH99" s="52" t="s">
        <v>81</v>
      </c>
      <c r="BN99" s="52" t="s">
        <v>81</v>
      </c>
    </row>
    <row r="100" spans="1:66" ht="15" customHeight="1" x14ac:dyDescent="0.25">
      <c r="A100" s="12" t="str">
        <f>IF(ISBLANK('DESTR_OPERE LAVORO'!B99),'DESTR_OPERE LAVORO'!B100,'DESTR_OPERE LAVORO'!B99)</f>
        <v/>
      </c>
      <c r="B100" s="12" t="str">
        <f>VLOOKUP(A100,'DESTR_OPERE LAVORO'!B:E,2,FALSE)</f>
        <v/>
      </c>
    </row>
    <row r="101" spans="1:66" ht="15" customHeight="1" x14ac:dyDescent="0.25">
      <c r="A101" s="12" t="str">
        <f>IF(ISBLANK('DESTR_OPERE LAVORO'!B100),'DESTR_OPERE LAVORO'!B101,'DESTR_OPERE LAVORO'!B100)</f>
        <v>1C.12.010.0050.c</v>
      </c>
      <c r="B101" s="12" t="str">
        <f>VLOOKUP(A101,'DESTR_OPERE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160 - s = 4,7</v>
      </c>
      <c r="C101" s="27" t="str">
        <f>VLOOKUP(A101,'DESTR_OPERE LAVORO'!B:E,3,FALSE)</f>
        <v>CODICE OC</v>
      </c>
      <c r="F101" s="51" t="s">
        <v>81</v>
      </c>
      <c r="G101" s="51"/>
      <c r="K101" s="53" t="s">
        <v>81</v>
      </c>
      <c r="L101" s="51" t="s">
        <v>81</v>
      </c>
      <c r="M101" s="51"/>
      <c r="Q101" s="54"/>
      <c r="R101" s="52" t="s">
        <v>81</v>
      </c>
      <c r="W101" s="54"/>
      <c r="X101" s="52" t="s">
        <v>81</v>
      </c>
      <c r="AC101" s="54"/>
      <c r="AD101" s="52" t="s">
        <v>81</v>
      </c>
      <c r="AJ101" s="52" t="s">
        <v>81</v>
      </c>
      <c r="AO101" s="54"/>
      <c r="AP101" s="52" t="s">
        <v>81</v>
      </c>
      <c r="AV101" s="52" t="s">
        <v>81</v>
      </c>
      <c r="BB101" s="52" t="s">
        <v>81</v>
      </c>
      <c r="BH101" s="52" t="s">
        <v>81</v>
      </c>
      <c r="BN101" s="52" t="s">
        <v>81</v>
      </c>
    </row>
    <row r="102" spans="1:66" ht="15" customHeight="1" x14ac:dyDescent="0.25">
      <c r="A102" s="12" t="str">
        <f>IF(ISBLANK('DESTR_OPERE LAVORO'!B101),'DESTR_OPERE LAVORO'!B102,'DESTR_OPERE LAVORO'!B101)</f>
        <v/>
      </c>
      <c r="B102" s="12" t="str">
        <f>VLOOKUP(A102,'DESTR_OPERE LAVORO'!B:E,2,FALSE)</f>
        <v/>
      </c>
    </row>
    <row r="103" spans="1:66" ht="15" customHeight="1" x14ac:dyDescent="0.25">
      <c r="A103" s="12" t="str">
        <f>IF(ISBLANK('DESTR_OPERE LAVORO'!B102),'DESTR_OPERE LAVORO'!B103,'DESTR_OPERE LAVORO'!B102)</f>
        <v>1C.12.010.0050.d</v>
      </c>
      <c r="B103" s="12" t="str">
        <f>VLOOKUP(A103,'DESTR_OPERE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200 - s = 5,9</v>
      </c>
      <c r="C103" s="27" t="str">
        <f>VLOOKUP(A103,'DESTR_OPERE LAVORO'!B:E,3,FALSE)</f>
        <v>CODICE OC</v>
      </c>
      <c r="F103" s="51" t="s">
        <v>81</v>
      </c>
      <c r="G103" s="51"/>
      <c r="K103" s="53" t="s">
        <v>81</v>
      </c>
      <c r="L103" s="51" t="s">
        <v>81</v>
      </c>
      <c r="M103" s="51"/>
      <c r="Q103" s="54"/>
      <c r="R103" s="52" t="s">
        <v>81</v>
      </c>
      <c r="W103" s="54"/>
      <c r="X103" s="52" t="s">
        <v>81</v>
      </c>
      <c r="AC103" s="54"/>
      <c r="AD103" s="52" t="s">
        <v>81</v>
      </c>
      <c r="AJ103" s="52" t="s">
        <v>81</v>
      </c>
      <c r="AO103" s="54"/>
      <c r="AP103" s="52" t="s">
        <v>81</v>
      </c>
      <c r="AV103" s="52" t="s">
        <v>81</v>
      </c>
      <c r="BB103" s="52" t="s">
        <v>81</v>
      </c>
      <c r="BH103" s="52" t="s">
        <v>81</v>
      </c>
      <c r="BN103" s="52" t="s">
        <v>81</v>
      </c>
    </row>
    <row r="104" spans="1:66" ht="15" customHeight="1" x14ac:dyDescent="0.25">
      <c r="A104" s="12" t="str">
        <f>IF(ISBLANK('DESTR_OPERE LAVORO'!B103),'DESTR_OPERE LAVORO'!B104,'DESTR_OPERE LAVORO'!B103)</f>
        <v/>
      </c>
      <c r="B104" s="12" t="str">
        <f>VLOOKUP(A104,'DESTR_OPERE LAVORO'!B:E,2,FALSE)</f>
        <v/>
      </c>
    </row>
    <row r="105" spans="1:66" ht="15" customHeight="1" x14ac:dyDescent="0.25">
      <c r="A105" s="12" t="str">
        <f>IF(ISBLANK('DESTR_OPERE LAVORO'!B104),'DESTR_OPERE LAVORO'!B105,'DESTR_OPERE LAVORO'!B104)</f>
        <v>1C.12.010.0050.e</v>
      </c>
      <c r="B105" s="12" t="str">
        <f>VLOOKUP(A105,'DESTR_OPERE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250 - s = 7,3</v>
      </c>
      <c r="C105" s="27" t="str">
        <f>VLOOKUP(A105,'DESTR_OPERE LAVORO'!B:E,3,FALSE)</f>
        <v>CODICE OC</v>
      </c>
      <c r="F105" s="51" t="s">
        <v>81</v>
      </c>
      <c r="G105" s="51"/>
      <c r="K105" s="53" t="s">
        <v>81</v>
      </c>
      <c r="L105" s="51" t="s">
        <v>81</v>
      </c>
      <c r="M105" s="51"/>
      <c r="Q105" s="54"/>
      <c r="R105" s="52" t="s">
        <v>81</v>
      </c>
      <c r="W105" s="54"/>
      <c r="X105" s="52" t="s">
        <v>81</v>
      </c>
      <c r="AC105" s="54"/>
      <c r="AD105" s="52" t="s">
        <v>81</v>
      </c>
      <c r="AJ105" s="52" t="s">
        <v>81</v>
      </c>
      <c r="AO105" s="54"/>
      <c r="AP105" s="52" t="s">
        <v>81</v>
      </c>
      <c r="AV105" s="52" t="s">
        <v>81</v>
      </c>
      <c r="BB105" s="52" t="s">
        <v>81</v>
      </c>
      <c r="BH105" s="52" t="s">
        <v>81</v>
      </c>
      <c r="BN105" s="52" t="s">
        <v>81</v>
      </c>
    </row>
    <row r="106" spans="1:66" ht="15" customHeight="1" x14ac:dyDescent="0.25">
      <c r="A106" s="12" t="str">
        <f>IF(ISBLANK('DESTR_OPERE LAVORO'!B105),'DESTR_OPERE LAVORO'!B106,'DESTR_OPERE LAVORO'!B105)</f>
        <v/>
      </c>
      <c r="B106" s="12" t="str">
        <f>VLOOKUP(A106,'DESTR_OPERE LAVORO'!B:E,2,FALSE)</f>
        <v/>
      </c>
    </row>
    <row r="107" spans="1:66" ht="15" customHeight="1" x14ac:dyDescent="0.25">
      <c r="A107" s="12" t="str">
        <f>IF(ISBLANK('DESTR_OPERE LAVORO'!B106),'DESTR_OPERE LAVORO'!B107,'DESTR_OPERE LAVORO'!B106)</f>
        <v>1C.12.010.0050.f</v>
      </c>
      <c r="B107" s="12" t="str">
        <f>VLOOKUP(A107,'DESTR_OPERE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315 - s = 9,2</v>
      </c>
      <c r="C107" s="27" t="str">
        <f>VLOOKUP(A107,'DESTR_OPERE LAVORO'!B:E,3,FALSE)</f>
        <v>CODICE OC</v>
      </c>
      <c r="F107" s="51" t="s">
        <v>81</v>
      </c>
      <c r="G107" s="51"/>
      <c r="K107" s="53" t="s">
        <v>81</v>
      </c>
      <c r="L107" s="51" t="s">
        <v>81</v>
      </c>
      <c r="M107" s="51"/>
      <c r="Q107" s="54"/>
      <c r="R107" s="52" t="s">
        <v>81</v>
      </c>
      <c r="W107" s="54"/>
      <c r="X107" s="52" t="s">
        <v>81</v>
      </c>
      <c r="AC107" s="54"/>
      <c r="AD107" s="52" t="s">
        <v>81</v>
      </c>
      <c r="AJ107" s="52" t="s">
        <v>81</v>
      </c>
      <c r="AO107" s="54"/>
      <c r="AP107" s="52" t="s">
        <v>81</v>
      </c>
      <c r="AV107" s="52" t="s">
        <v>81</v>
      </c>
      <c r="BB107" s="52" t="s">
        <v>81</v>
      </c>
      <c r="BH107" s="52" t="s">
        <v>81</v>
      </c>
      <c r="BN107" s="52" t="s">
        <v>81</v>
      </c>
    </row>
    <row r="108" spans="1:66" ht="15" customHeight="1" x14ac:dyDescent="0.25">
      <c r="A108" s="12" t="str">
        <f>IF(ISBLANK('DESTR_OPERE LAVORO'!B107),'DESTR_OPERE LAVORO'!B108,'DESTR_OPERE LAVORO'!B107)</f>
        <v/>
      </c>
      <c r="B108" s="12" t="str">
        <f>VLOOKUP(A108,'DESTR_OPERE LAVORO'!B:E,2,FALSE)</f>
        <v/>
      </c>
    </row>
    <row r="109" spans="1:66" ht="15" customHeight="1" x14ac:dyDescent="0.25">
      <c r="A109" s="12" t="str">
        <f>IF(ISBLANK('DESTR_OPERE LAVORO'!B108),'DESTR_OPERE LAVORO'!B109,'DESTR_OPERE LAVORO'!B108)</f>
        <v>1C.12.010.0050.g</v>
      </c>
      <c r="B109" s="12" t="str">
        <f>VLOOKUP(A109,'DESTR_OPERE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400 - s = 11,7</v>
      </c>
      <c r="C109" s="27" t="str">
        <f>VLOOKUP(A109,'DESTR_OPERE LAVORO'!B:E,3,FALSE)</f>
        <v>CODICE OC</v>
      </c>
      <c r="F109" s="51" t="s">
        <v>81</v>
      </c>
      <c r="G109" s="51"/>
      <c r="K109" s="53" t="s">
        <v>81</v>
      </c>
      <c r="L109" s="51" t="s">
        <v>81</v>
      </c>
      <c r="M109" s="51"/>
      <c r="Q109" s="54"/>
      <c r="R109" s="52" t="s">
        <v>81</v>
      </c>
      <c r="W109" s="54"/>
      <c r="X109" s="52" t="s">
        <v>81</v>
      </c>
      <c r="AC109" s="54"/>
      <c r="AD109" s="52" t="s">
        <v>81</v>
      </c>
      <c r="AJ109" s="52" t="s">
        <v>81</v>
      </c>
      <c r="AO109" s="54"/>
      <c r="AP109" s="52" t="s">
        <v>81</v>
      </c>
      <c r="AV109" s="52" t="s">
        <v>81</v>
      </c>
      <c r="BB109" s="52" t="s">
        <v>81</v>
      </c>
      <c r="BH109" s="52" t="s">
        <v>81</v>
      </c>
      <c r="BN109" s="52" t="s">
        <v>81</v>
      </c>
    </row>
    <row r="110" spans="1:66" ht="15" customHeight="1" x14ac:dyDescent="0.25">
      <c r="A110" s="12" t="str">
        <f>IF(ISBLANK('DESTR_OPERE LAVORO'!B109),'DESTR_OPERE LAVORO'!B110,'DESTR_OPERE LAVORO'!B109)</f>
        <v/>
      </c>
      <c r="B110" s="12" t="str">
        <f>VLOOKUP(A110,'DESTR_OPERE LAVORO'!B:E,2,FALSE)</f>
        <v/>
      </c>
    </row>
    <row r="111" spans="1:66" ht="15" customHeight="1" x14ac:dyDescent="0.25">
      <c r="A111" s="12" t="str">
        <f>IF(ISBLANK('DESTR_OPERE LAVORO'!B110),'DESTR_OPERE LAVORO'!B111,'DESTR_OPERE LAVORO'!B110)</f>
        <v>1C.12.010.0050.h</v>
      </c>
      <c r="B111" s="12" t="str">
        <f>VLOOKUP(A111,'DESTR_OPERE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500 - s = 14,6</v>
      </c>
      <c r="C111" s="27" t="str">
        <f>VLOOKUP(A111,'DESTR_OPERE LAVORO'!B:E,3,FALSE)</f>
        <v>CODICE OC</v>
      </c>
      <c r="F111" s="51" t="s">
        <v>81</v>
      </c>
      <c r="G111" s="51"/>
      <c r="K111" s="53" t="s">
        <v>81</v>
      </c>
      <c r="L111" s="51" t="s">
        <v>81</v>
      </c>
      <c r="M111" s="51"/>
      <c r="Q111" s="54"/>
      <c r="R111" s="52" t="s">
        <v>81</v>
      </c>
      <c r="W111" s="54"/>
      <c r="X111" s="52" t="s">
        <v>81</v>
      </c>
      <c r="AC111" s="54"/>
      <c r="AD111" s="52" t="s">
        <v>81</v>
      </c>
      <c r="AJ111" s="52" t="s">
        <v>81</v>
      </c>
      <c r="AO111" s="54"/>
      <c r="AP111" s="52" t="s">
        <v>81</v>
      </c>
      <c r="AV111" s="52" t="s">
        <v>81</v>
      </c>
      <c r="BB111" s="52" t="s">
        <v>81</v>
      </c>
      <c r="BH111" s="52" t="s">
        <v>81</v>
      </c>
      <c r="BN111" s="52" t="s">
        <v>81</v>
      </c>
    </row>
    <row r="112" spans="1:66" ht="15" customHeight="1" x14ac:dyDescent="0.25">
      <c r="A112" s="12" t="str">
        <f>IF(ISBLANK('DESTR_OPERE LAVORO'!B111),'DESTR_OPERE LAVORO'!B112,'DESTR_OPERE LAVORO'!B111)</f>
        <v/>
      </c>
      <c r="B112" s="12" t="str">
        <f>VLOOKUP(A112,'DESTR_OPERE LAVORO'!B:E,2,FALSE)</f>
        <v/>
      </c>
    </row>
    <row r="113" spans="1:66" ht="15" customHeight="1" x14ac:dyDescent="0.25">
      <c r="A113" s="12" t="str">
        <f>IF(ISBLANK('DESTR_OPERE LAVORO'!B112),'DESTR_OPERE LAVORO'!B113,'DESTR_OPERE LAVORO'!B112)</f>
        <v>1C.12.010.0050.i</v>
      </c>
      <c r="B113" s="12" t="str">
        <f>VLOOKUP(A113,'DESTR_OPERE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630 - s = 18,4</v>
      </c>
      <c r="C113" s="27" t="str">
        <f>VLOOKUP(A113,'DESTR_OPERE LAVORO'!B:E,3,FALSE)</f>
        <v>CODICE OC</v>
      </c>
      <c r="F113" s="51" t="s">
        <v>81</v>
      </c>
      <c r="G113" s="51"/>
      <c r="K113" s="53" t="s">
        <v>81</v>
      </c>
      <c r="L113" s="51" t="s">
        <v>81</v>
      </c>
      <c r="M113" s="51"/>
      <c r="Q113" s="54"/>
      <c r="R113" s="52" t="s">
        <v>81</v>
      </c>
      <c r="W113" s="54"/>
      <c r="X113" s="52" t="s">
        <v>81</v>
      </c>
      <c r="AC113" s="54"/>
      <c r="AD113" s="52" t="s">
        <v>81</v>
      </c>
      <c r="AJ113" s="52" t="s">
        <v>81</v>
      </c>
      <c r="AO113" s="54"/>
      <c r="AP113" s="52" t="s">
        <v>81</v>
      </c>
      <c r="AV113" s="52" t="s">
        <v>81</v>
      </c>
      <c r="BB113" s="52" t="s">
        <v>81</v>
      </c>
      <c r="BH113" s="52" t="s">
        <v>81</v>
      </c>
      <c r="BN113" s="52" t="s">
        <v>81</v>
      </c>
    </row>
    <row r="114" spans="1:66" ht="15" customHeight="1" x14ac:dyDescent="0.25">
      <c r="A114" s="12" t="str">
        <f>IF(ISBLANK('DESTR_OPERE LAVORO'!B113),'DESTR_OPERE LAVORO'!B114,'DESTR_OPERE LAVORO'!B113)</f>
        <v/>
      </c>
      <c r="B114" s="12" t="str">
        <f>VLOOKUP(A114,'DESTR_OPERE LAVORO'!B:E,2,FALSE)</f>
        <v/>
      </c>
    </row>
    <row r="115" spans="1:66" ht="15" customHeight="1" x14ac:dyDescent="0.25">
      <c r="A115" s="12" t="str">
        <f>IF(ISBLANK('DESTR_OPERE LAVORO'!B114),'DESTR_OPERE LAVORO'!B115,'DESTR_OPERE LAVORO'!B114)</f>
        <v>1C.12.010.0050.j</v>
      </c>
      <c r="B115" s="12" t="str">
        <f>VLOOKUP(A115,'DESTR_OPERE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710 - s = 20,7</v>
      </c>
      <c r="C115" s="27" t="str">
        <f>VLOOKUP(A115,'DESTR_OPERE LAVORO'!B:E,3,FALSE)</f>
        <v>CODICE OC</v>
      </c>
      <c r="F115" s="51" t="s">
        <v>81</v>
      </c>
      <c r="G115" s="51"/>
      <c r="K115" s="53" t="s">
        <v>81</v>
      </c>
      <c r="L115" s="51" t="s">
        <v>81</v>
      </c>
      <c r="M115" s="51"/>
      <c r="Q115" s="54"/>
      <c r="R115" s="52" t="s">
        <v>81</v>
      </c>
      <c r="W115" s="54"/>
      <c r="X115" s="52" t="s">
        <v>81</v>
      </c>
      <c r="AC115" s="54"/>
      <c r="AD115" s="52" t="s">
        <v>81</v>
      </c>
      <c r="AJ115" s="52" t="s">
        <v>81</v>
      </c>
      <c r="AO115" s="54"/>
      <c r="AP115" s="52" t="s">
        <v>81</v>
      </c>
      <c r="AV115" s="52" t="s">
        <v>81</v>
      </c>
      <c r="BB115" s="52" t="s">
        <v>81</v>
      </c>
      <c r="BH115" s="52" t="s">
        <v>81</v>
      </c>
      <c r="BN115" s="52" t="s">
        <v>81</v>
      </c>
    </row>
    <row r="116" spans="1:66" ht="15" customHeight="1" x14ac:dyDescent="0.25">
      <c r="A116" s="12" t="str">
        <f>IF(ISBLANK('DESTR_OPERE LAVORO'!B115),'DESTR_OPERE LAVORO'!B116,'DESTR_OPERE LAVORO'!B115)</f>
        <v/>
      </c>
      <c r="B116" s="12" t="str">
        <f>VLOOKUP(A116,'DESTR_OPERE LAVORO'!B:E,2,FALSE)</f>
        <v/>
      </c>
    </row>
    <row r="117" spans="1:66" ht="15" customHeight="1" x14ac:dyDescent="0.25">
      <c r="A117" s="12" t="str">
        <f>IF(ISBLANK('DESTR_OPERE LAVORO'!B116),'DESTR_OPERE LAVORO'!B117,'DESTR_OPERE LAVORO'!B116)</f>
        <v>1C.12.010.0050.k</v>
      </c>
      <c r="B117" s="12" t="str">
        <f>VLOOKUP(A117,'DESTR_OPERE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800 - s = 23,3</v>
      </c>
      <c r="C117" s="27" t="str">
        <f>VLOOKUP(A117,'DESTR_OPERE LAVORO'!B:E,3,FALSE)</f>
        <v>CODICE OC</v>
      </c>
      <c r="F117" s="51" t="s">
        <v>81</v>
      </c>
      <c r="G117" s="51"/>
      <c r="K117" s="53" t="s">
        <v>81</v>
      </c>
      <c r="L117" s="51" t="s">
        <v>81</v>
      </c>
      <c r="M117" s="51"/>
      <c r="Q117" s="54"/>
      <c r="R117" s="52" t="s">
        <v>81</v>
      </c>
      <c r="W117" s="54"/>
      <c r="X117" s="52" t="s">
        <v>81</v>
      </c>
      <c r="AC117" s="54"/>
      <c r="AD117" s="52" t="s">
        <v>81</v>
      </c>
      <c r="AJ117" s="52" t="s">
        <v>81</v>
      </c>
      <c r="AO117" s="54"/>
      <c r="AP117" s="52" t="s">
        <v>81</v>
      </c>
      <c r="AV117" s="52" t="s">
        <v>81</v>
      </c>
      <c r="BB117" s="52" t="s">
        <v>81</v>
      </c>
      <c r="BH117" s="52" t="s">
        <v>81</v>
      </c>
      <c r="BN117" s="52" t="s">
        <v>81</v>
      </c>
    </row>
    <row r="118" spans="1:66" ht="15" customHeight="1" x14ac:dyDescent="0.25">
      <c r="A118" s="12" t="str">
        <f>IF(ISBLANK('DESTR_OPERE LAVORO'!B117),'DESTR_OPERE LAVORO'!B118,'DESTR_OPERE LAVORO'!B117)</f>
        <v/>
      </c>
      <c r="B118" s="12" t="str">
        <f>VLOOKUP(A118,'DESTR_OPERE LAVORO'!B:E,2,FALSE)</f>
        <v/>
      </c>
    </row>
    <row r="119" spans="1:66" ht="15" customHeight="1" x14ac:dyDescent="0.25">
      <c r="A119" s="12" t="str">
        <f>IF(ISBLANK('DESTR_OPERE LAVORO'!B118),'DESTR_OPERE LAVORO'!B119,'DESTR_OPERE LAVORO'!B118)</f>
        <v>1C.12.020.0010.a</v>
      </c>
      <c r="B119" s="12" t="str">
        <f>VLOOKUP(A119,'DESTR_OPERE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32 - s = 3,0</v>
      </c>
      <c r="C119" s="27" t="str">
        <f>VLOOKUP(A119,'DESTR_OPERE LAVORO'!B:E,3,FALSE)</f>
        <v>CODICE OC</v>
      </c>
      <c r="F119" s="51" t="s">
        <v>81</v>
      </c>
      <c r="G119" s="51"/>
      <c r="K119" s="53" t="s">
        <v>81</v>
      </c>
      <c r="L119" s="51" t="s">
        <v>81</v>
      </c>
      <c r="M119" s="51"/>
      <c r="Q119" s="54"/>
      <c r="R119" s="52" t="s">
        <v>81</v>
      </c>
      <c r="W119" s="54"/>
      <c r="X119" s="52" t="s">
        <v>81</v>
      </c>
      <c r="AC119" s="54"/>
      <c r="AD119" s="52" t="s">
        <v>81</v>
      </c>
      <c r="AJ119" s="52" t="s">
        <v>81</v>
      </c>
      <c r="AO119" s="54"/>
      <c r="AP119" s="52" t="s">
        <v>81</v>
      </c>
      <c r="AV119" s="52" t="s">
        <v>81</v>
      </c>
      <c r="BB119" s="52" t="s">
        <v>81</v>
      </c>
      <c r="BH119" s="52" t="s">
        <v>81</v>
      </c>
      <c r="BN119" s="52" t="s">
        <v>81</v>
      </c>
    </row>
    <row r="120" spans="1:66" ht="15" customHeight="1" x14ac:dyDescent="0.25">
      <c r="A120" s="12" t="str">
        <f>IF(ISBLANK('DESTR_OPERE LAVORO'!B119),'DESTR_OPERE LAVORO'!B120,'DESTR_OPERE LAVORO'!B119)</f>
        <v/>
      </c>
      <c r="B120" s="12" t="str">
        <f>VLOOKUP(A120,'DESTR_OPERE LAVORO'!B:E,2,FALSE)</f>
        <v/>
      </c>
    </row>
    <row r="121" spans="1:66" ht="15" customHeight="1" x14ac:dyDescent="0.25">
      <c r="A121" s="12" t="str">
        <f>IF(ISBLANK('DESTR_OPERE LAVORO'!B120),'DESTR_OPERE LAVORO'!B121,'DESTR_OPERE LAVORO'!B120)</f>
        <v>1C.12.020.0010.b</v>
      </c>
      <c r="B121" s="12" t="str">
        <f>VLOOKUP(A121,'DESTR_OPERE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40 - s = 3,0</v>
      </c>
      <c r="C121" s="27" t="str">
        <f>VLOOKUP(A121,'DESTR_OPERE LAVORO'!B:E,3,FALSE)</f>
        <v>CODICE OC</v>
      </c>
      <c r="F121" s="51" t="s">
        <v>81</v>
      </c>
      <c r="G121" s="51"/>
      <c r="K121" s="53" t="s">
        <v>81</v>
      </c>
      <c r="L121" s="51" t="s">
        <v>81</v>
      </c>
      <c r="M121" s="51"/>
      <c r="Q121" s="54"/>
      <c r="R121" s="52" t="s">
        <v>81</v>
      </c>
      <c r="W121" s="54"/>
      <c r="X121" s="52" t="s">
        <v>81</v>
      </c>
      <c r="AC121" s="54"/>
      <c r="AD121" s="52" t="s">
        <v>81</v>
      </c>
      <c r="AJ121" s="52" t="s">
        <v>81</v>
      </c>
      <c r="AO121" s="54"/>
      <c r="AP121" s="52" t="s">
        <v>81</v>
      </c>
      <c r="AV121" s="52" t="s">
        <v>81</v>
      </c>
      <c r="BB121" s="52" t="s">
        <v>81</v>
      </c>
      <c r="BH121" s="52" t="s">
        <v>81</v>
      </c>
      <c r="BN121" s="52" t="s">
        <v>81</v>
      </c>
    </row>
    <row r="122" spans="1:66" ht="15" customHeight="1" x14ac:dyDescent="0.25">
      <c r="A122" s="12" t="str">
        <f>IF(ISBLANK('DESTR_OPERE LAVORO'!B121),'DESTR_OPERE LAVORO'!B122,'DESTR_OPERE LAVORO'!B121)</f>
        <v/>
      </c>
      <c r="B122" s="12" t="str">
        <f>VLOOKUP(A122,'DESTR_OPERE LAVORO'!B:E,2,FALSE)</f>
        <v/>
      </c>
    </row>
    <row r="123" spans="1:66" ht="15" customHeight="1" x14ac:dyDescent="0.25">
      <c r="A123" s="12" t="str">
        <f>IF(ISBLANK('DESTR_OPERE LAVORO'!B122),'DESTR_OPERE LAVORO'!B123,'DESTR_OPERE LAVORO'!B122)</f>
        <v>1C.12.020.0010.c</v>
      </c>
      <c r="B123" s="12" t="str">
        <f>VLOOKUP(A123,'DESTR_OPERE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50 - s = 3,0</v>
      </c>
      <c r="C123" s="27" t="str">
        <f>VLOOKUP(A123,'DESTR_OPERE LAVORO'!B:E,3,FALSE)</f>
        <v>CODICE OC</v>
      </c>
      <c r="F123" s="51" t="s">
        <v>81</v>
      </c>
      <c r="G123" s="51"/>
      <c r="K123" s="53" t="s">
        <v>81</v>
      </c>
      <c r="L123" s="51" t="s">
        <v>81</v>
      </c>
      <c r="M123" s="51"/>
      <c r="Q123" s="54"/>
      <c r="R123" s="52" t="s">
        <v>81</v>
      </c>
      <c r="W123" s="54"/>
      <c r="X123" s="52" t="s">
        <v>81</v>
      </c>
      <c r="AC123" s="54"/>
      <c r="AD123" s="52" t="s">
        <v>81</v>
      </c>
      <c r="AJ123" s="52" t="s">
        <v>81</v>
      </c>
      <c r="AO123" s="54"/>
      <c r="AP123" s="52" t="s">
        <v>81</v>
      </c>
      <c r="AV123" s="52" t="s">
        <v>81</v>
      </c>
      <c r="BB123" s="52" t="s">
        <v>81</v>
      </c>
      <c r="BH123" s="52" t="s">
        <v>81</v>
      </c>
      <c r="BN123" s="52" t="s">
        <v>81</v>
      </c>
    </row>
    <row r="124" spans="1:66" ht="15" customHeight="1" x14ac:dyDescent="0.25">
      <c r="A124" s="12" t="str">
        <f>IF(ISBLANK('DESTR_OPERE LAVORO'!B123),'DESTR_OPERE LAVORO'!B124,'DESTR_OPERE LAVORO'!B123)</f>
        <v/>
      </c>
      <c r="B124" s="12" t="str">
        <f>VLOOKUP(A124,'DESTR_OPERE LAVORO'!B:E,2,FALSE)</f>
        <v/>
      </c>
    </row>
    <row r="125" spans="1:66" ht="15" customHeight="1" x14ac:dyDescent="0.25">
      <c r="A125" s="12" t="str">
        <f>IF(ISBLANK('DESTR_OPERE LAVORO'!B124),'DESTR_OPERE LAVORO'!B125,'DESTR_OPERE LAVORO'!B124)</f>
        <v>1C.12.020.0010.d</v>
      </c>
      <c r="B125" s="12" t="str">
        <f>VLOOKUP(A125,'DESTR_OPERE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56 - s = 3,0</v>
      </c>
      <c r="C125" s="27" t="str">
        <f>VLOOKUP(A125,'DESTR_OPERE LAVORO'!B:E,3,FALSE)</f>
        <v>CODICE OC</v>
      </c>
      <c r="F125" s="51" t="s">
        <v>81</v>
      </c>
      <c r="G125" s="51"/>
      <c r="K125" s="53" t="s">
        <v>81</v>
      </c>
      <c r="L125" s="51" t="s">
        <v>81</v>
      </c>
      <c r="M125" s="51"/>
      <c r="Q125" s="54"/>
      <c r="R125" s="52" t="s">
        <v>81</v>
      </c>
      <c r="W125" s="54"/>
      <c r="X125" s="52" t="s">
        <v>81</v>
      </c>
      <c r="AC125" s="54"/>
      <c r="AD125" s="52" t="s">
        <v>81</v>
      </c>
      <c r="AJ125" s="52" t="s">
        <v>81</v>
      </c>
      <c r="AO125" s="54"/>
      <c r="AP125" s="52" t="s">
        <v>81</v>
      </c>
      <c r="AV125" s="52" t="s">
        <v>81</v>
      </c>
      <c r="BB125" s="52" t="s">
        <v>81</v>
      </c>
      <c r="BH125" s="52" t="s">
        <v>81</v>
      </c>
      <c r="BN125" s="52" t="s">
        <v>81</v>
      </c>
    </row>
    <row r="126" spans="1:66" ht="15" customHeight="1" x14ac:dyDescent="0.25">
      <c r="A126" s="12" t="str">
        <f>IF(ISBLANK('DESTR_OPERE LAVORO'!B125),'DESTR_OPERE LAVORO'!B126,'DESTR_OPERE LAVORO'!B125)</f>
        <v/>
      </c>
      <c r="B126" s="12" t="str">
        <f>VLOOKUP(A126,'DESTR_OPERE LAVORO'!B:E,2,FALSE)</f>
        <v/>
      </c>
    </row>
    <row r="127" spans="1:66" ht="15" customHeight="1" x14ac:dyDescent="0.25">
      <c r="A127" s="12" t="str">
        <f>IF(ISBLANK('DESTR_OPERE LAVORO'!B126),'DESTR_OPERE LAVORO'!B127,'DESTR_OPERE LAVORO'!B126)</f>
        <v>1C.12.020.0010.e</v>
      </c>
      <c r="B127" s="12" t="str">
        <f>VLOOKUP(A127,'DESTR_OPERE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63 - s = 3,0</v>
      </c>
      <c r="C127" s="27" t="str">
        <f>VLOOKUP(A127,'DESTR_OPERE LAVORO'!B:E,3,FALSE)</f>
        <v>CODICE OC</v>
      </c>
      <c r="F127" s="51" t="s">
        <v>81</v>
      </c>
      <c r="G127" s="51"/>
      <c r="K127" s="53" t="s">
        <v>81</v>
      </c>
      <c r="L127" s="51" t="s">
        <v>81</v>
      </c>
      <c r="M127" s="51"/>
      <c r="Q127" s="54"/>
      <c r="R127" s="52" t="s">
        <v>81</v>
      </c>
      <c r="W127" s="54"/>
      <c r="X127" s="52" t="s">
        <v>81</v>
      </c>
      <c r="AC127" s="54"/>
      <c r="AD127" s="52" t="s">
        <v>81</v>
      </c>
      <c r="AJ127" s="52" t="s">
        <v>81</v>
      </c>
      <c r="AO127" s="54"/>
      <c r="AP127" s="52" t="s">
        <v>81</v>
      </c>
      <c r="AV127" s="52" t="s">
        <v>81</v>
      </c>
      <c r="BB127" s="52" t="s">
        <v>81</v>
      </c>
      <c r="BH127" s="52" t="s">
        <v>81</v>
      </c>
      <c r="BN127" s="52" t="s">
        <v>81</v>
      </c>
    </row>
    <row r="128" spans="1:66" ht="15" customHeight="1" x14ac:dyDescent="0.25">
      <c r="A128" s="12" t="str">
        <f>IF(ISBLANK('DESTR_OPERE LAVORO'!B127),'DESTR_OPERE LAVORO'!B128,'DESTR_OPERE LAVORO'!B127)</f>
        <v/>
      </c>
      <c r="B128" s="12" t="str">
        <f>VLOOKUP(A128,'DESTR_OPERE LAVORO'!B:E,2,FALSE)</f>
        <v/>
      </c>
    </row>
    <row r="129" spans="1:66" ht="15" customHeight="1" x14ac:dyDescent="0.25">
      <c r="A129" s="12" t="str">
        <f>IF(ISBLANK('DESTR_OPERE LAVORO'!B128),'DESTR_OPERE LAVORO'!B129,'DESTR_OPERE LAVORO'!B128)</f>
        <v>1C.12.020.0010.f</v>
      </c>
      <c r="B129" s="12" t="str">
        <f>VLOOKUP(A129,'DESTR_OPERE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75 - s = 3,0</v>
      </c>
      <c r="C129" s="27" t="str">
        <f>VLOOKUP(A129,'DESTR_OPERE LAVORO'!B:E,3,FALSE)</f>
        <v>CODICE OC</v>
      </c>
      <c r="F129" s="51" t="s">
        <v>81</v>
      </c>
      <c r="G129" s="51"/>
      <c r="K129" s="53" t="s">
        <v>81</v>
      </c>
      <c r="L129" s="51" t="s">
        <v>81</v>
      </c>
      <c r="M129" s="51"/>
      <c r="Q129" s="54"/>
      <c r="R129" s="52" t="s">
        <v>81</v>
      </c>
      <c r="W129" s="54"/>
      <c r="X129" s="52" t="s">
        <v>81</v>
      </c>
      <c r="AC129" s="54"/>
      <c r="AD129" s="52" t="s">
        <v>81</v>
      </c>
      <c r="AJ129" s="52" t="s">
        <v>81</v>
      </c>
      <c r="AO129" s="54"/>
      <c r="AP129" s="52" t="s">
        <v>81</v>
      </c>
      <c r="AV129" s="52" t="s">
        <v>81</v>
      </c>
      <c r="BB129" s="52" t="s">
        <v>81</v>
      </c>
      <c r="BH129" s="52" t="s">
        <v>81</v>
      </c>
      <c r="BN129" s="52" t="s">
        <v>81</v>
      </c>
    </row>
    <row r="130" spans="1:66" ht="15" customHeight="1" x14ac:dyDescent="0.25">
      <c r="A130" s="12" t="str">
        <f>IF(ISBLANK('DESTR_OPERE LAVORO'!B129),'DESTR_OPERE LAVORO'!B130,'DESTR_OPERE LAVORO'!B129)</f>
        <v/>
      </c>
      <c r="B130" s="12" t="str">
        <f>VLOOKUP(A130,'DESTR_OPERE LAVORO'!B:E,2,FALSE)</f>
        <v/>
      </c>
    </row>
    <row r="131" spans="1:66" ht="15" customHeight="1" x14ac:dyDescent="0.25">
      <c r="A131" s="12" t="str">
        <f>IF(ISBLANK('DESTR_OPERE LAVORO'!B130),'DESTR_OPERE LAVORO'!B131,'DESTR_OPERE LAVORO'!B130)</f>
        <v>1C.12.020.0010.g</v>
      </c>
      <c r="B131" s="12" t="str">
        <f>VLOOKUP(A131,'DESTR_OPERE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90 - s = 3,5</v>
      </c>
      <c r="C131" s="27" t="str">
        <f>VLOOKUP(A131,'DESTR_OPERE LAVORO'!B:E,3,FALSE)</f>
        <v>CODICE OC</v>
      </c>
      <c r="F131" s="51" t="s">
        <v>81</v>
      </c>
      <c r="G131" s="51"/>
      <c r="K131" s="53" t="s">
        <v>81</v>
      </c>
      <c r="L131" s="51" t="s">
        <v>81</v>
      </c>
      <c r="M131" s="51"/>
      <c r="Q131" s="54"/>
      <c r="R131" s="52" t="s">
        <v>81</v>
      </c>
      <c r="W131" s="54"/>
      <c r="X131" s="52" t="s">
        <v>81</v>
      </c>
      <c r="AC131" s="54"/>
      <c r="AD131" s="52" t="s">
        <v>81</v>
      </c>
      <c r="AJ131" s="52" t="s">
        <v>81</v>
      </c>
      <c r="AO131" s="54"/>
      <c r="AP131" s="52" t="s">
        <v>81</v>
      </c>
      <c r="AV131" s="52" t="s">
        <v>81</v>
      </c>
      <c r="BB131" s="52" t="s">
        <v>81</v>
      </c>
      <c r="BH131" s="52" t="s">
        <v>81</v>
      </c>
      <c r="BN131" s="52" t="s">
        <v>81</v>
      </c>
    </row>
    <row r="132" spans="1:66" ht="15" customHeight="1" x14ac:dyDescent="0.25">
      <c r="A132" s="12" t="str">
        <f>IF(ISBLANK('DESTR_OPERE LAVORO'!B131),'DESTR_OPERE LAVORO'!B132,'DESTR_OPERE LAVORO'!B131)</f>
        <v/>
      </c>
      <c r="B132" s="12" t="str">
        <f>VLOOKUP(A132,'DESTR_OPERE LAVORO'!B:E,2,FALSE)</f>
        <v/>
      </c>
    </row>
    <row r="133" spans="1:66" ht="15" customHeight="1" x14ac:dyDescent="0.25">
      <c r="A133" s="12" t="str">
        <f>IF(ISBLANK('DESTR_OPERE LAVORO'!B132),'DESTR_OPERE LAVORO'!B133,'DESTR_OPERE LAVORO'!B132)</f>
        <v>1C.12.020.0010.h</v>
      </c>
      <c r="B133" s="12" t="str">
        <f>VLOOKUP(A133,'DESTR_OPERE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110 - s = 4,3</v>
      </c>
      <c r="C133" s="27" t="str">
        <f>VLOOKUP(A133,'DESTR_OPERE LAVORO'!B:E,3,FALSE)</f>
        <v>CODICE OC</v>
      </c>
      <c r="F133" s="51" t="s">
        <v>81</v>
      </c>
      <c r="G133" s="51"/>
      <c r="K133" s="53" t="s">
        <v>81</v>
      </c>
      <c r="L133" s="51" t="s">
        <v>81</v>
      </c>
      <c r="M133" s="51"/>
      <c r="Q133" s="54"/>
      <c r="R133" s="52" t="s">
        <v>81</v>
      </c>
      <c r="W133" s="54"/>
      <c r="X133" s="52" t="s">
        <v>81</v>
      </c>
      <c r="AC133" s="54"/>
      <c r="AD133" s="52" t="s">
        <v>81</v>
      </c>
      <c r="AJ133" s="52" t="s">
        <v>81</v>
      </c>
      <c r="AO133" s="54"/>
      <c r="AP133" s="52" t="s">
        <v>81</v>
      </c>
      <c r="AV133" s="52" t="s">
        <v>81</v>
      </c>
      <c r="BB133" s="52" t="s">
        <v>81</v>
      </c>
      <c r="BH133" s="52" t="s">
        <v>81</v>
      </c>
      <c r="BN133" s="52" t="s">
        <v>81</v>
      </c>
    </row>
    <row r="134" spans="1:66" ht="15" customHeight="1" x14ac:dyDescent="0.25">
      <c r="A134" s="12" t="str">
        <f>IF(ISBLANK('DESTR_OPERE LAVORO'!B133),'DESTR_OPERE LAVORO'!B134,'DESTR_OPERE LAVORO'!B133)</f>
        <v/>
      </c>
      <c r="B134" s="12" t="str">
        <f>VLOOKUP(A134,'DESTR_OPERE LAVORO'!B:E,2,FALSE)</f>
        <v/>
      </c>
    </row>
    <row r="135" spans="1:66" ht="15" customHeight="1" x14ac:dyDescent="0.25">
      <c r="A135" s="12" t="str">
        <f>IF(ISBLANK('DESTR_OPERE LAVORO'!B134),'DESTR_OPERE LAVORO'!B135,'DESTR_OPERE LAVORO'!B134)</f>
        <v>1C.12.020.0010.i</v>
      </c>
      <c r="B135" s="12" t="str">
        <f>VLOOKUP(A135,'DESTR_OPERE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125 - s = 4,9</v>
      </c>
      <c r="C135" s="27" t="str">
        <f>VLOOKUP(A135,'DESTR_OPERE LAVORO'!B:E,3,FALSE)</f>
        <v>CODICE OC</v>
      </c>
      <c r="F135" s="51" t="s">
        <v>81</v>
      </c>
      <c r="G135" s="51"/>
      <c r="K135" s="53" t="s">
        <v>81</v>
      </c>
      <c r="L135" s="51" t="s">
        <v>81</v>
      </c>
      <c r="M135" s="51"/>
      <c r="Q135" s="54"/>
      <c r="R135" s="52" t="s">
        <v>81</v>
      </c>
      <c r="W135" s="54"/>
      <c r="X135" s="52" t="s">
        <v>81</v>
      </c>
      <c r="AC135" s="54"/>
      <c r="AD135" s="52" t="s">
        <v>81</v>
      </c>
      <c r="AJ135" s="52" t="s">
        <v>81</v>
      </c>
      <c r="AO135" s="54"/>
      <c r="AP135" s="52" t="s">
        <v>81</v>
      </c>
      <c r="AV135" s="52" t="s">
        <v>81</v>
      </c>
      <c r="BB135" s="52" t="s">
        <v>81</v>
      </c>
      <c r="BH135" s="52" t="s">
        <v>81</v>
      </c>
      <c r="BN135" s="52" t="s">
        <v>81</v>
      </c>
    </row>
    <row r="136" spans="1:66" ht="15" customHeight="1" x14ac:dyDescent="0.25">
      <c r="A136" s="12" t="str">
        <f>IF(ISBLANK('DESTR_OPERE LAVORO'!B135),'DESTR_OPERE LAVORO'!B136,'DESTR_OPERE LAVORO'!B135)</f>
        <v/>
      </c>
      <c r="B136" s="12" t="str">
        <f>VLOOKUP(A136,'DESTR_OPERE LAVORO'!B:E,2,FALSE)</f>
        <v/>
      </c>
    </row>
    <row r="137" spans="1:66" ht="15" customHeight="1" x14ac:dyDescent="0.25">
      <c r="A137" s="12" t="str">
        <f>IF(ISBLANK('DESTR_OPERE LAVORO'!B136),'DESTR_OPERE LAVORO'!B137,'DESTR_OPERE LAVORO'!B136)</f>
        <v>1C.12.020.0010.j</v>
      </c>
      <c r="B137" s="12" t="str">
        <f>VLOOKUP(A137,'DESTR_OPERE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160 - s = 6,2</v>
      </c>
      <c r="C137" s="27" t="str">
        <f>VLOOKUP(A137,'DESTR_OPERE LAVORO'!B:E,3,FALSE)</f>
        <v>CODICE OC</v>
      </c>
      <c r="F137" s="51" t="s">
        <v>81</v>
      </c>
      <c r="G137" s="51"/>
      <c r="K137" s="53" t="s">
        <v>81</v>
      </c>
      <c r="L137" s="51" t="s">
        <v>81</v>
      </c>
      <c r="M137" s="51"/>
      <c r="Q137" s="54"/>
      <c r="R137" s="52" t="s">
        <v>81</v>
      </c>
      <c r="W137" s="54"/>
      <c r="X137" s="52" t="s">
        <v>81</v>
      </c>
      <c r="AC137" s="54"/>
      <c r="AD137" s="52" t="s">
        <v>81</v>
      </c>
      <c r="AJ137" s="52" t="s">
        <v>81</v>
      </c>
      <c r="AO137" s="54"/>
      <c r="AP137" s="52" t="s">
        <v>81</v>
      </c>
      <c r="AV137" s="52" t="s">
        <v>81</v>
      </c>
      <c r="BB137" s="52" t="s">
        <v>81</v>
      </c>
      <c r="BH137" s="52" t="s">
        <v>81</v>
      </c>
      <c r="BN137" s="52" t="s">
        <v>81</v>
      </c>
    </row>
    <row r="138" spans="1:66" ht="15" customHeight="1" x14ac:dyDescent="0.25">
      <c r="A138" s="12" t="str">
        <f>IF(ISBLANK('DESTR_OPERE LAVORO'!B137),'DESTR_OPERE LAVORO'!B138,'DESTR_OPERE LAVORO'!B137)</f>
        <v/>
      </c>
      <c r="B138" s="12" t="str">
        <f>VLOOKUP(A138,'DESTR_OPERE LAVORO'!B:E,2,FALSE)</f>
        <v/>
      </c>
    </row>
    <row r="139" spans="1:66" ht="15" customHeight="1" x14ac:dyDescent="0.25">
      <c r="A139" s="12" t="str">
        <f>IF(ISBLANK('DESTR_OPERE LAVORO'!B138),'DESTR_OPERE LAVORO'!B139,'DESTR_OPERE LAVORO'!B138)</f>
        <v>1C.12.020.0010.k</v>
      </c>
      <c r="B139" s="12" t="str">
        <f>VLOOKUP(A139,'DESTR_OPERE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200 - s = 6,2</v>
      </c>
      <c r="C139" s="27" t="str">
        <f>VLOOKUP(A139,'DESTR_OPERE LAVORO'!B:E,3,FALSE)</f>
        <v>CODICE OC</v>
      </c>
      <c r="F139" s="51" t="s">
        <v>81</v>
      </c>
      <c r="G139" s="51"/>
      <c r="K139" s="53" t="s">
        <v>81</v>
      </c>
      <c r="L139" s="51" t="s">
        <v>81</v>
      </c>
      <c r="M139" s="51"/>
      <c r="Q139" s="54"/>
      <c r="R139" s="52" t="s">
        <v>81</v>
      </c>
      <c r="W139" s="54"/>
      <c r="X139" s="52" t="s">
        <v>81</v>
      </c>
      <c r="AC139" s="54"/>
      <c r="AD139" s="52" t="s">
        <v>81</v>
      </c>
      <c r="AJ139" s="52" t="s">
        <v>81</v>
      </c>
      <c r="AO139" s="54"/>
      <c r="AP139" s="52" t="s">
        <v>81</v>
      </c>
      <c r="AV139" s="52" t="s">
        <v>81</v>
      </c>
      <c r="BB139" s="52" t="s">
        <v>81</v>
      </c>
      <c r="BH139" s="52" t="s">
        <v>81</v>
      </c>
      <c r="BN139" s="52" t="s">
        <v>81</v>
      </c>
    </row>
    <row r="140" spans="1:66" ht="15" customHeight="1" x14ac:dyDescent="0.25">
      <c r="A140" s="12" t="str">
        <f>IF(ISBLANK('DESTR_OPERE LAVORO'!B139),'DESTR_OPERE LAVORO'!B140,'DESTR_OPERE LAVORO'!B139)</f>
        <v/>
      </c>
      <c r="B140" s="12" t="str">
        <f>VLOOKUP(A140,'DESTR_OPERE LAVORO'!B:E,2,FALSE)</f>
        <v/>
      </c>
    </row>
    <row r="141" spans="1:66" ht="15" customHeight="1" x14ac:dyDescent="0.25">
      <c r="A141" s="12" t="str">
        <f>IF(ISBLANK('DESTR_OPERE LAVORO'!B140),'DESTR_OPERE LAVORO'!B141,'DESTR_OPERE LAVORO'!B140)</f>
        <v>1C.12.020.0010.l</v>
      </c>
      <c r="B141" s="12" t="str">
        <f>VLOOKUP(A141,'DESTR_OPERE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250 - s = 7,8</v>
      </c>
      <c r="C141" s="27" t="str">
        <f>VLOOKUP(A141,'DESTR_OPERE LAVORO'!B:E,3,FALSE)</f>
        <v>CODICE OC</v>
      </c>
      <c r="F141" s="51" t="s">
        <v>81</v>
      </c>
      <c r="G141" s="51"/>
      <c r="K141" s="53" t="s">
        <v>81</v>
      </c>
      <c r="L141" s="51" t="s">
        <v>81</v>
      </c>
      <c r="M141" s="51"/>
      <c r="Q141" s="54"/>
      <c r="R141" s="52" t="s">
        <v>81</v>
      </c>
      <c r="W141" s="54"/>
      <c r="X141" s="52" t="s">
        <v>81</v>
      </c>
      <c r="AC141" s="54"/>
      <c r="AD141" s="52" t="s">
        <v>81</v>
      </c>
      <c r="AJ141" s="52" t="s">
        <v>81</v>
      </c>
      <c r="AO141" s="54"/>
      <c r="AP141" s="52" t="s">
        <v>81</v>
      </c>
      <c r="AV141" s="52" t="s">
        <v>81</v>
      </c>
      <c r="BB141" s="52" t="s">
        <v>81</v>
      </c>
      <c r="BH141" s="52" t="s">
        <v>81</v>
      </c>
      <c r="BN141" s="52" t="s">
        <v>81</v>
      </c>
    </row>
    <row r="142" spans="1:66" ht="15" customHeight="1" x14ac:dyDescent="0.25">
      <c r="A142" s="12" t="str">
        <f>IF(ISBLANK('DESTR_OPERE LAVORO'!B141),'DESTR_OPERE LAVORO'!B142,'DESTR_OPERE LAVORO'!B141)</f>
        <v/>
      </c>
      <c r="B142" s="12" t="str">
        <f>VLOOKUP(A142,'DESTR_OPERE LAVORO'!B:E,2,FALSE)</f>
        <v/>
      </c>
    </row>
    <row r="143" spans="1:66" ht="15" customHeight="1" x14ac:dyDescent="0.25">
      <c r="A143" s="12" t="str">
        <f>IF(ISBLANK('DESTR_OPERE LAVORO'!B142),'DESTR_OPERE LAVORO'!B143,'DESTR_OPERE LAVORO'!B142)</f>
        <v>1C.12.020.0010.m</v>
      </c>
      <c r="B143" s="12" t="str">
        <f>VLOOKUP(A143,'DESTR_OPERE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315 - s = 9,8</v>
      </c>
      <c r="C143" s="27" t="str">
        <f>VLOOKUP(A143,'DESTR_OPERE LAVORO'!B:E,3,FALSE)</f>
        <v>CODICE OC</v>
      </c>
      <c r="F143" s="51" t="s">
        <v>81</v>
      </c>
      <c r="G143" s="51"/>
      <c r="K143" s="53" t="s">
        <v>81</v>
      </c>
      <c r="L143" s="51" t="s">
        <v>81</v>
      </c>
      <c r="M143" s="51"/>
      <c r="Q143" s="54"/>
      <c r="R143" s="52" t="s">
        <v>81</v>
      </c>
      <c r="W143" s="54"/>
      <c r="X143" s="52" t="s">
        <v>81</v>
      </c>
      <c r="AC143" s="54"/>
      <c r="AD143" s="52" t="s">
        <v>81</v>
      </c>
      <c r="AJ143" s="52" t="s">
        <v>81</v>
      </c>
      <c r="AO143" s="54"/>
      <c r="AP143" s="52" t="s">
        <v>81</v>
      </c>
      <c r="AV143" s="52" t="s">
        <v>81</v>
      </c>
      <c r="BB143" s="52" t="s">
        <v>81</v>
      </c>
      <c r="BH143" s="52" t="s">
        <v>81</v>
      </c>
      <c r="BN143" s="52" t="s">
        <v>81</v>
      </c>
    </row>
    <row r="144" spans="1:66" ht="15" customHeight="1" x14ac:dyDescent="0.25">
      <c r="A144" s="12" t="str">
        <f>IF(ISBLANK('DESTR_OPERE LAVORO'!B143),'DESTR_OPERE LAVORO'!B144,'DESTR_OPERE LAVORO'!B143)</f>
        <v/>
      </c>
      <c r="B144" s="12" t="str">
        <f>VLOOKUP(A144,'DESTR_OPERE LAVORO'!B:E,2,FALSE)</f>
        <v/>
      </c>
    </row>
    <row r="145" spans="1:66" ht="15" customHeight="1" x14ac:dyDescent="0.25">
      <c r="A145" s="12" t="str">
        <f>IF(ISBLANK('DESTR_OPERE LAVORO'!B144),'DESTR_OPERE LAVORO'!B145,'DESTR_OPERE LAVORO'!B144)</f>
        <v>1C.12.020.0020.a</v>
      </c>
      <c r="B145" s="12" t="str">
        <f>VLOOKUP(A145,'DESTR_OPERE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32</v>
      </c>
      <c r="C145" s="27" t="str">
        <f>VLOOKUP(A145,'DESTR_OPERE LAVORO'!B:E,3,FALSE)</f>
        <v>CODICE OC</v>
      </c>
      <c r="F145" s="51" t="s">
        <v>81</v>
      </c>
      <c r="G145" s="51"/>
      <c r="K145" s="53" t="s">
        <v>81</v>
      </c>
      <c r="L145" s="51" t="s">
        <v>81</v>
      </c>
      <c r="M145" s="51"/>
      <c r="Q145" s="54"/>
      <c r="R145" s="52" t="s">
        <v>81</v>
      </c>
      <c r="W145" s="54"/>
      <c r="X145" s="52" t="s">
        <v>81</v>
      </c>
      <c r="AC145" s="54"/>
      <c r="AD145" s="52" t="s">
        <v>81</v>
      </c>
      <c r="AJ145" s="52" t="s">
        <v>81</v>
      </c>
      <c r="AO145" s="54"/>
      <c r="AP145" s="52" t="s">
        <v>81</v>
      </c>
      <c r="AV145" s="52" t="s">
        <v>81</v>
      </c>
      <c r="BB145" s="52" t="s">
        <v>81</v>
      </c>
      <c r="BH145" s="52" t="s">
        <v>81</v>
      </c>
      <c r="BN145" s="52" t="s">
        <v>81</v>
      </c>
    </row>
    <row r="146" spans="1:66" ht="15" customHeight="1" x14ac:dyDescent="0.25">
      <c r="A146" s="12" t="str">
        <f>IF(ISBLANK('DESTR_OPERE LAVORO'!B145),'DESTR_OPERE LAVORO'!B146,'DESTR_OPERE LAVORO'!B145)</f>
        <v/>
      </c>
      <c r="B146" s="12" t="str">
        <f>VLOOKUP(A146,'DESTR_OPERE LAVORO'!B:E,2,FALSE)</f>
        <v/>
      </c>
    </row>
    <row r="147" spans="1:66" ht="15" customHeight="1" x14ac:dyDescent="0.25">
      <c r="A147" s="12" t="str">
        <f>IF(ISBLANK('DESTR_OPERE LAVORO'!B146),'DESTR_OPERE LAVORO'!B147,'DESTR_OPERE LAVORO'!B146)</f>
        <v>1C.12.020.0020.b</v>
      </c>
      <c r="B147" s="12" t="str">
        <f>VLOOKUP(A147,'DESTR_OPERE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v>
      </c>
      <c r="C147" s="27" t="str">
        <f>VLOOKUP(A147,'DESTR_OPERE LAVORO'!B:E,3,FALSE)</f>
        <v>CODICE OC</v>
      </c>
      <c r="F147" s="51" t="s">
        <v>81</v>
      </c>
      <c r="G147" s="51"/>
      <c r="K147" s="53" t="s">
        <v>81</v>
      </c>
      <c r="L147" s="51" t="s">
        <v>81</v>
      </c>
      <c r="M147" s="51"/>
      <c r="Q147" s="54"/>
      <c r="R147" s="52" t="s">
        <v>81</v>
      </c>
      <c r="W147" s="54"/>
      <c r="X147" s="52" t="s">
        <v>81</v>
      </c>
      <c r="AC147" s="54"/>
      <c r="AD147" s="52" t="s">
        <v>81</v>
      </c>
      <c r="AJ147" s="52" t="s">
        <v>81</v>
      </c>
      <c r="AO147" s="54"/>
      <c r="AP147" s="52" t="s">
        <v>81</v>
      </c>
      <c r="AV147" s="52" t="s">
        <v>81</v>
      </c>
      <c r="BB147" s="52" t="s">
        <v>81</v>
      </c>
      <c r="BH147" s="52" t="s">
        <v>81</v>
      </c>
      <c r="BN147" s="52" t="s">
        <v>81</v>
      </c>
    </row>
    <row r="148" spans="1:66" ht="15" customHeight="1" x14ac:dyDescent="0.25">
      <c r="A148" s="12" t="str">
        <f>IF(ISBLANK('DESTR_OPERE LAVORO'!B147),'DESTR_OPERE LAVORO'!B148,'DESTR_OPERE LAVORO'!B147)</f>
        <v/>
      </c>
      <c r="B148" s="12" t="str">
        <f>VLOOKUP(A148,'DESTR_OPERE LAVORO'!B:E,2,FALSE)</f>
        <v/>
      </c>
    </row>
    <row r="149" spans="1:66" ht="15" customHeight="1" x14ac:dyDescent="0.25">
      <c r="A149" s="12" t="str">
        <f>IF(ISBLANK('DESTR_OPERE LAVORO'!B148),'DESTR_OPERE LAVORO'!B149,'DESTR_OPERE LAVORO'!B148)</f>
        <v>1C.12.020.0020.c</v>
      </c>
      <c r="B149" s="12" t="str">
        <f>VLOOKUP(A149,'DESTR_OPERE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v>
      </c>
      <c r="C149" s="27" t="str">
        <f>VLOOKUP(A149,'DESTR_OPERE LAVORO'!B:E,3,FALSE)</f>
        <v>CODICE OC</v>
      </c>
      <c r="F149" s="51" t="s">
        <v>81</v>
      </c>
      <c r="G149" s="51"/>
      <c r="K149" s="53" t="s">
        <v>81</v>
      </c>
      <c r="L149" s="51" t="s">
        <v>81</v>
      </c>
      <c r="M149" s="51"/>
      <c r="Q149" s="54"/>
      <c r="R149" s="52" t="s">
        <v>81</v>
      </c>
      <c r="W149" s="54"/>
      <c r="X149" s="52" t="s">
        <v>81</v>
      </c>
      <c r="AC149" s="54"/>
      <c r="AD149" s="52" t="s">
        <v>81</v>
      </c>
      <c r="AJ149" s="52" t="s">
        <v>81</v>
      </c>
      <c r="AO149" s="54"/>
      <c r="AP149" s="52" t="s">
        <v>81</v>
      </c>
      <c r="AV149" s="52" t="s">
        <v>81</v>
      </c>
      <c r="BB149" s="52" t="s">
        <v>81</v>
      </c>
      <c r="BH149" s="52" t="s">
        <v>81</v>
      </c>
      <c r="BN149" s="52" t="s">
        <v>81</v>
      </c>
    </row>
    <row r="150" spans="1:66" ht="15" customHeight="1" x14ac:dyDescent="0.25">
      <c r="A150" s="12" t="str">
        <f>IF(ISBLANK('DESTR_OPERE LAVORO'!B149),'DESTR_OPERE LAVORO'!B150,'DESTR_OPERE LAVORO'!B149)</f>
        <v/>
      </c>
      <c r="B150" s="12" t="str">
        <f>VLOOKUP(A150,'DESTR_OPERE LAVORO'!B:E,2,FALSE)</f>
        <v/>
      </c>
    </row>
    <row r="151" spans="1:66" ht="15" customHeight="1" x14ac:dyDescent="0.25">
      <c r="A151" s="12" t="str">
        <f>IF(ISBLANK('DESTR_OPERE LAVORO'!B150),'DESTR_OPERE LAVORO'!B151,'DESTR_OPERE LAVORO'!B150)</f>
        <v>1C.12.020.0020.d</v>
      </c>
      <c r="B151" s="12" t="str">
        <f>VLOOKUP(A151,'DESTR_OPERE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v>
      </c>
      <c r="C151" s="27" t="str">
        <f>VLOOKUP(A151,'DESTR_OPERE LAVORO'!B:E,3,FALSE)</f>
        <v>CODICE OC</v>
      </c>
      <c r="F151" s="51" t="s">
        <v>81</v>
      </c>
      <c r="G151" s="51"/>
      <c r="K151" s="53" t="s">
        <v>81</v>
      </c>
      <c r="L151" s="51" t="s">
        <v>81</v>
      </c>
      <c r="M151" s="51"/>
      <c r="Q151" s="54"/>
      <c r="R151" s="52" t="s">
        <v>81</v>
      </c>
      <c r="W151" s="54"/>
      <c r="X151" s="52" t="s">
        <v>81</v>
      </c>
      <c r="AC151" s="54"/>
      <c r="AD151" s="52" t="s">
        <v>81</v>
      </c>
      <c r="AJ151" s="52" t="s">
        <v>81</v>
      </c>
      <c r="AO151" s="54"/>
      <c r="AP151" s="52" t="s">
        <v>81</v>
      </c>
      <c r="AV151" s="52" t="s">
        <v>81</v>
      </c>
      <c r="BB151" s="52" t="s">
        <v>81</v>
      </c>
      <c r="BH151" s="52" t="s">
        <v>81</v>
      </c>
      <c r="BN151" s="52" t="s">
        <v>81</v>
      </c>
    </row>
    <row r="152" spans="1:66" ht="15" customHeight="1" x14ac:dyDescent="0.25">
      <c r="A152" s="12" t="str">
        <f>IF(ISBLANK('DESTR_OPERE LAVORO'!B151),'DESTR_OPERE LAVORO'!B152,'DESTR_OPERE LAVORO'!B151)</f>
        <v/>
      </c>
      <c r="B152" s="12" t="str">
        <f>VLOOKUP(A152,'DESTR_OPERE LAVORO'!B:E,2,FALSE)</f>
        <v/>
      </c>
    </row>
    <row r="153" spans="1:66" ht="15" customHeight="1" x14ac:dyDescent="0.25">
      <c r="A153" s="12" t="str">
        <f>IF(ISBLANK('DESTR_OPERE LAVORO'!B152),'DESTR_OPERE LAVORO'!B153,'DESTR_OPERE LAVORO'!B152)</f>
        <v>1C.12.020.0020.e</v>
      </c>
      <c r="B153" s="12" t="str">
        <f>VLOOKUP(A153,'DESTR_OPERE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v>
      </c>
      <c r="C153" s="27" t="str">
        <f>VLOOKUP(A153,'DESTR_OPERE LAVORO'!B:E,3,FALSE)</f>
        <v>CODICE OC</v>
      </c>
      <c r="F153" s="51" t="s">
        <v>81</v>
      </c>
      <c r="G153" s="51"/>
      <c r="K153" s="53" t="s">
        <v>81</v>
      </c>
      <c r="L153" s="51" t="s">
        <v>81</v>
      </c>
      <c r="M153" s="51"/>
      <c r="Q153" s="54"/>
      <c r="R153" s="52" t="s">
        <v>81</v>
      </c>
      <c r="W153" s="54"/>
      <c r="X153" s="52" t="s">
        <v>81</v>
      </c>
      <c r="AC153" s="54"/>
      <c r="AD153" s="52" t="s">
        <v>81</v>
      </c>
      <c r="AJ153" s="52" t="s">
        <v>81</v>
      </c>
      <c r="AO153" s="54"/>
      <c r="AP153" s="52" t="s">
        <v>81</v>
      </c>
      <c r="AV153" s="52" t="s">
        <v>81</v>
      </c>
      <c r="BB153" s="52" t="s">
        <v>81</v>
      </c>
      <c r="BH153" s="52" t="s">
        <v>81</v>
      </c>
      <c r="BN153" s="52" t="s">
        <v>81</v>
      </c>
    </row>
    <row r="154" spans="1:66" ht="15" customHeight="1" x14ac:dyDescent="0.25">
      <c r="A154" s="12" t="str">
        <f>IF(ISBLANK('DESTR_OPERE LAVORO'!B153),'DESTR_OPERE LAVORO'!B154,'DESTR_OPERE LAVORO'!B153)</f>
        <v/>
      </c>
      <c r="B154" s="12" t="str">
        <f>VLOOKUP(A154,'DESTR_OPERE LAVORO'!B:E,2,FALSE)</f>
        <v/>
      </c>
    </row>
    <row r="155" spans="1:66" ht="15" customHeight="1" x14ac:dyDescent="0.25">
      <c r="A155" s="12" t="str">
        <f>IF(ISBLANK('DESTR_OPERE LAVORO'!B154),'DESTR_OPERE LAVORO'!B155,'DESTR_OPERE LAVORO'!B154)</f>
        <v>1C.12.020.0020.f</v>
      </c>
      <c r="B155" s="12" t="str">
        <f>VLOOKUP(A155,'DESTR_OPERE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75</v>
      </c>
      <c r="C155" s="27" t="str">
        <f>VLOOKUP(A155,'DESTR_OPERE LAVORO'!B:E,3,FALSE)</f>
        <v>CODICE OC</v>
      </c>
      <c r="F155" s="51" t="s">
        <v>81</v>
      </c>
      <c r="G155" s="51"/>
      <c r="K155" s="53" t="s">
        <v>81</v>
      </c>
      <c r="L155" s="51" t="s">
        <v>81</v>
      </c>
      <c r="M155" s="51"/>
      <c r="Q155" s="54"/>
      <c r="R155" s="52" t="s">
        <v>81</v>
      </c>
      <c r="W155" s="54"/>
      <c r="X155" s="52" t="s">
        <v>81</v>
      </c>
      <c r="AC155" s="54"/>
      <c r="AD155" s="52" t="s">
        <v>81</v>
      </c>
      <c r="AJ155" s="52" t="s">
        <v>81</v>
      </c>
      <c r="AO155" s="54"/>
      <c r="AP155" s="52" t="s">
        <v>81</v>
      </c>
      <c r="AV155" s="52" t="s">
        <v>81</v>
      </c>
      <c r="BB155" s="52" t="s">
        <v>81</v>
      </c>
      <c r="BH155" s="52" t="s">
        <v>81</v>
      </c>
      <c r="BN155" s="52" t="s">
        <v>81</v>
      </c>
    </row>
    <row r="156" spans="1:66" ht="15" customHeight="1" x14ac:dyDescent="0.25">
      <c r="A156" s="12" t="str">
        <f>IF(ISBLANK('DESTR_OPERE LAVORO'!B155),'DESTR_OPERE LAVORO'!B156,'DESTR_OPERE LAVORO'!B155)</f>
        <v/>
      </c>
      <c r="B156" s="12" t="str">
        <f>VLOOKUP(A156,'DESTR_OPERE LAVORO'!B:E,2,FALSE)</f>
        <v/>
      </c>
    </row>
    <row r="157" spans="1:66" ht="15" customHeight="1" x14ac:dyDescent="0.25">
      <c r="A157" s="12" t="str">
        <f>IF(ISBLANK('DESTR_OPERE LAVORO'!B156),'DESTR_OPERE LAVORO'!B157,'DESTR_OPERE LAVORO'!B156)</f>
        <v>1C.12.020.0020.g</v>
      </c>
      <c r="B157" s="12" t="str">
        <f>VLOOKUP(A157,'DESTR_OPERE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90</v>
      </c>
      <c r="C157" s="27" t="str">
        <f>VLOOKUP(A157,'DESTR_OPERE LAVORO'!B:E,3,FALSE)</f>
        <v>CODICE OC</v>
      </c>
      <c r="F157" s="51" t="s">
        <v>81</v>
      </c>
      <c r="G157" s="51"/>
      <c r="K157" s="53" t="s">
        <v>81</v>
      </c>
      <c r="L157" s="51" t="s">
        <v>81</v>
      </c>
      <c r="M157" s="51"/>
      <c r="Q157" s="54"/>
      <c r="R157" s="52" t="s">
        <v>81</v>
      </c>
      <c r="W157" s="54"/>
      <c r="X157" s="52" t="s">
        <v>81</v>
      </c>
      <c r="AC157" s="54"/>
      <c r="AD157" s="52" t="s">
        <v>81</v>
      </c>
      <c r="AJ157" s="52" t="s">
        <v>81</v>
      </c>
      <c r="AO157" s="54"/>
      <c r="AP157" s="52" t="s">
        <v>81</v>
      </c>
      <c r="AV157" s="52" t="s">
        <v>81</v>
      </c>
      <c r="BB157" s="52" t="s">
        <v>81</v>
      </c>
      <c r="BH157" s="52" t="s">
        <v>81</v>
      </c>
      <c r="BN157" s="52" t="s">
        <v>81</v>
      </c>
    </row>
    <row r="158" spans="1:66" ht="15" customHeight="1" x14ac:dyDescent="0.25">
      <c r="A158" s="12" t="str">
        <f>IF(ISBLANK('DESTR_OPERE LAVORO'!B157),'DESTR_OPERE LAVORO'!B158,'DESTR_OPERE LAVORO'!B157)</f>
        <v/>
      </c>
      <c r="B158" s="12" t="str">
        <f>VLOOKUP(A158,'DESTR_OPERE LAVORO'!B:E,2,FALSE)</f>
        <v/>
      </c>
    </row>
    <row r="159" spans="1:66" ht="15" customHeight="1" x14ac:dyDescent="0.25">
      <c r="A159" s="12" t="str">
        <f>IF(ISBLANK('DESTR_OPERE LAVORO'!B158),'DESTR_OPERE LAVORO'!B159,'DESTR_OPERE LAVORO'!B158)</f>
        <v>1C.12.020.0020.h</v>
      </c>
      <c r="B159" s="12" t="str">
        <f>VLOOKUP(A159,'DESTR_OPERE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C159" s="27" t="str">
        <f>VLOOKUP(A159,'DESTR_OPERE LAVORO'!B:E,3,FALSE)</f>
        <v>CODICE OC</v>
      </c>
      <c r="F159" s="51" t="s">
        <v>81</v>
      </c>
      <c r="G159" s="51"/>
      <c r="K159" s="53" t="s">
        <v>81</v>
      </c>
      <c r="L159" s="51" t="s">
        <v>81</v>
      </c>
      <c r="M159" s="51"/>
      <c r="Q159" s="54"/>
      <c r="R159" s="52" t="s">
        <v>81</v>
      </c>
      <c r="W159" s="54"/>
      <c r="X159" s="52" t="s">
        <v>81</v>
      </c>
      <c r="AC159" s="54"/>
      <c r="AD159" s="52" t="s">
        <v>81</v>
      </c>
      <c r="AJ159" s="52" t="s">
        <v>81</v>
      </c>
      <c r="AO159" s="54"/>
      <c r="AP159" s="52" t="s">
        <v>81</v>
      </c>
      <c r="AV159" s="52" t="s">
        <v>81</v>
      </c>
      <c r="BB159" s="52" t="s">
        <v>81</v>
      </c>
      <c r="BH159" s="52" t="s">
        <v>81</v>
      </c>
      <c r="BN159" s="52" t="s">
        <v>81</v>
      </c>
    </row>
    <row r="160" spans="1:66" ht="15" customHeight="1" x14ac:dyDescent="0.25">
      <c r="A160" s="12" t="str">
        <f>IF(ISBLANK('DESTR_OPERE LAVORO'!B159),'DESTR_OPERE LAVORO'!B160,'DESTR_OPERE LAVORO'!B159)</f>
        <v/>
      </c>
      <c r="B160" s="12" t="str">
        <f>VLOOKUP(A160,'DESTR_OPERE LAVORO'!B:E,2,FALSE)</f>
        <v/>
      </c>
    </row>
    <row r="161" spans="1:66" ht="15" customHeight="1" x14ac:dyDescent="0.25">
      <c r="A161" s="12" t="str">
        <f>IF(ISBLANK('DESTR_OPERE LAVORO'!B160),'DESTR_OPERE LAVORO'!B161,'DESTR_OPERE LAVORO'!B160)</f>
        <v>1C.12.020.0020.i</v>
      </c>
      <c r="B161" s="12" t="str">
        <f>VLOOKUP(A161,'DESTR_OPERE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C161" s="27" t="str">
        <f>VLOOKUP(A161,'DESTR_OPERE LAVORO'!B:E,3,FALSE)</f>
        <v>CODICE OC</v>
      </c>
      <c r="F161" s="51" t="s">
        <v>81</v>
      </c>
      <c r="G161" s="51"/>
      <c r="K161" s="53" t="s">
        <v>81</v>
      </c>
      <c r="L161" s="51" t="s">
        <v>81</v>
      </c>
      <c r="M161" s="51"/>
      <c r="Q161" s="54"/>
      <c r="R161" s="52" t="s">
        <v>81</v>
      </c>
      <c r="W161" s="54"/>
      <c r="X161" s="52" t="s">
        <v>81</v>
      </c>
      <c r="AC161" s="54"/>
      <c r="AD161" s="52" t="s">
        <v>81</v>
      </c>
      <c r="AJ161" s="52" t="s">
        <v>81</v>
      </c>
      <c r="AO161" s="54"/>
      <c r="AP161" s="52" t="s">
        <v>81</v>
      </c>
      <c r="AV161" s="52" t="s">
        <v>81</v>
      </c>
      <c r="BB161" s="52" t="s">
        <v>81</v>
      </c>
      <c r="BH161" s="52" t="s">
        <v>81</v>
      </c>
      <c r="BN161" s="52" t="s">
        <v>81</v>
      </c>
    </row>
    <row r="162" spans="1:66" ht="15" customHeight="1" x14ac:dyDescent="0.25">
      <c r="A162" s="12" t="str">
        <f>IF(ISBLANK('DESTR_OPERE LAVORO'!B161),'DESTR_OPERE LAVORO'!B162,'DESTR_OPERE LAVORO'!B161)</f>
        <v/>
      </c>
      <c r="B162" s="12" t="str">
        <f>VLOOKUP(A162,'DESTR_OPERE LAVORO'!B:E,2,FALSE)</f>
        <v/>
      </c>
    </row>
    <row r="163" spans="1:66" ht="15" customHeight="1" x14ac:dyDescent="0.25">
      <c r="A163" s="12" t="str">
        <f>IF(ISBLANK('DESTR_OPERE LAVORO'!B162),'DESTR_OPERE LAVORO'!B163,'DESTR_OPERE LAVORO'!B162)</f>
        <v>1C.12.020.0020.j</v>
      </c>
      <c r="B163" s="12" t="str">
        <f>VLOOKUP(A163,'DESTR_OPERE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C163" s="27" t="str">
        <f>VLOOKUP(A163,'DESTR_OPERE LAVORO'!B:E,3,FALSE)</f>
        <v>CODICE OC</v>
      </c>
      <c r="F163" s="51" t="s">
        <v>81</v>
      </c>
      <c r="G163" s="51"/>
      <c r="K163" s="53" t="s">
        <v>81</v>
      </c>
      <c r="L163" s="51" t="s">
        <v>81</v>
      </c>
      <c r="M163" s="51"/>
      <c r="Q163" s="54"/>
      <c r="R163" s="52" t="s">
        <v>81</v>
      </c>
      <c r="W163" s="54"/>
      <c r="X163" s="52" t="s">
        <v>81</v>
      </c>
      <c r="AC163" s="54"/>
      <c r="AD163" s="52" t="s">
        <v>81</v>
      </c>
      <c r="AJ163" s="52" t="s">
        <v>81</v>
      </c>
      <c r="AO163" s="54"/>
      <c r="AP163" s="52" t="s">
        <v>81</v>
      </c>
      <c r="AV163" s="52" t="s">
        <v>81</v>
      </c>
      <c r="BB163" s="52" t="s">
        <v>81</v>
      </c>
      <c r="BH163" s="52" t="s">
        <v>81</v>
      </c>
      <c r="BN163" s="52" t="s">
        <v>81</v>
      </c>
    </row>
    <row r="164" spans="1:66" ht="15" customHeight="1" x14ac:dyDescent="0.25">
      <c r="A164" s="12" t="str">
        <f>IF(ISBLANK('DESTR_OPERE LAVORO'!B163),'DESTR_OPERE LAVORO'!B164,'DESTR_OPERE LAVORO'!B163)</f>
        <v/>
      </c>
      <c r="B164" s="12" t="str">
        <f>VLOOKUP(A164,'DESTR_OPERE LAVORO'!B:E,2,FALSE)</f>
        <v/>
      </c>
    </row>
    <row r="165" spans="1:66" ht="15" customHeight="1" x14ac:dyDescent="0.25">
      <c r="A165" s="12" t="str">
        <f>IF(ISBLANK('DESTR_OPERE LAVORO'!B164),'DESTR_OPERE LAVORO'!B165,'DESTR_OPERE LAVORO'!B164)</f>
        <v>1C.12.020.0020.k</v>
      </c>
      <c r="B165" s="12" t="str">
        <f>VLOOKUP(A165,'DESTR_OPERE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C165" s="27" t="str">
        <f>VLOOKUP(A165,'DESTR_OPERE LAVORO'!B:E,3,FALSE)</f>
        <v>CODICE OC</v>
      </c>
      <c r="F165" s="51" t="s">
        <v>81</v>
      </c>
      <c r="G165" s="51"/>
      <c r="K165" s="53" t="s">
        <v>81</v>
      </c>
      <c r="L165" s="51" t="s">
        <v>81</v>
      </c>
      <c r="M165" s="51"/>
      <c r="Q165" s="54"/>
      <c r="R165" s="52" t="s">
        <v>81</v>
      </c>
      <c r="W165" s="54"/>
      <c r="X165" s="52" t="s">
        <v>81</v>
      </c>
      <c r="AC165" s="54"/>
      <c r="AD165" s="52" t="s">
        <v>81</v>
      </c>
      <c r="AJ165" s="52" t="s">
        <v>81</v>
      </c>
      <c r="AO165" s="54"/>
      <c r="AP165" s="52" t="s">
        <v>81</v>
      </c>
      <c r="AV165" s="52" t="s">
        <v>81</v>
      </c>
      <c r="BB165" s="52" t="s">
        <v>81</v>
      </c>
      <c r="BH165" s="52" t="s">
        <v>81</v>
      </c>
      <c r="BN165" s="52" t="s">
        <v>81</v>
      </c>
    </row>
    <row r="166" spans="1:66" ht="15" customHeight="1" x14ac:dyDescent="0.25">
      <c r="A166" s="12" t="str">
        <f>IF(ISBLANK('DESTR_OPERE LAVORO'!B165),'DESTR_OPERE LAVORO'!B166,'DESTR_OPERE LAVORO'!B165)</f>
        <v/>
      </c>
      <c r="B166" s="12" t="str">
        <f>VLOOKUP(A166,'DESTR_OPERE LAVORO'!B:E,2,FALSE)</f>
        <v/>
      </c>
    </row>
    <row r="167" spans="1:66" ht="15" customHeight="1" x14ac:dyDescent="0.25">
      <c r="A167" s="12" t="str">
        <f>IF(ISBLANK('DESTR_OPERE LAVORO'!B166),'DESTR_OPERE LAVORO'!B167,'DESTR_OPERE LAVORO'!B166)</f>
        <v>1C.12.020.0020.l</v>
      </c>
      <c r="B167" s="12" t="str">
        <f>VLOOKUP(A167,'DESTR_OPERE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C167" s="27" t="str">
        <f>VLOOKUP(A167,'DESTR_OPERE LAVORO'!B:E,3,FALSE)</f>
        <v>CODICE OC</v>
      </c>
      <c r="F167" s="51" t="s">
        <v>81</v>
      </c>
      <c r="G167" s="51"/>
      <c r="K167" s="53" t="s">
        <v>81</v>
      </c>
      <c r="L167" s="51" t="s">
        <v>81</v>
      </c>
      <c r="M167" s="51"/>
      <c r="Q167" s="54"/>
      <c r="R167" s="52" t="s">
        <v>81</v>
      </c>
      <c r="W167" s="54"/>
      <c r="X167" s="52" t="s">
        <v>81</v>
      </c>
      <c r="AC167" s="54"/>
      <c r="AD167" s="52" t="s">
        <v>81</v>
      </c>
      <c r="AJ167" s="52" t="s">
        <v>81</v>
      </c>
      <c r="AO167" s="54"/>
      <c r="AP167" s="52" t="s">
        <v>81</v>
      </c>
      <c r="AV167" s="52" t="s">
        <v>81</v>
      </c>
      <c r="BB167" s="52" t="s">
        <v>81</v>
      </c>
      <c r="BH167" s="52" t="s">
        <v>81</v>
      </c>
      <c r="BN167" s="52" t="s">
        <v>81</v>
      </c>
    </row>
    <row r="168" spans="1:66" ht="15" customHeight="1" x14ac:dyDescent="0.25">
      <c r="A168" s="12" t="str">
        <f>IF(ISBLANK('DESTR_OPERE LAVORO'!B167),'DESTR_OPERE LAVORO'!B168,'DESTR_OPERE LAVORO'!B167)</f>
        <v/>
      </c>
      <c r="B168" s="12" t="str">
        <f>VLOOKUP(A168,'DESTR_OPERE LAVORO'!B:E,2,FALSE)</f>
        <v/>
      </c>
    </row>
    <row r="169" spans="1:66" ht="15" customHeight="1" x14ac:dyDescent="0.25">
      <c r="A169" s="12" t="str">
        <f>IF(ISBLANK('DESTR_OPERE LAVORO'!B168),'DESTR_OPERE LAVORO'!B169,'DESTR_OPERE LAVORO'!B168)</f>
        <v>1C.12.020.0020.m</v>
      </c>
      <c r="B169" s="12" t="str">
        <f>VLOOKUP(A169,'DESTR_OPERE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C169" s="27" t="str">
        <f>VLOOKUP(A169,'DESTR_OPERE LAVORO'!B:E,3,FALSE)</f>
        <v>CODICE OC</v>
      </c>
      <c r="F169" s="51" t="s">
        <v>81</v>
      </c>
      <c r="G169" s="51"/>
      <c r="K169" s="53" t="s">
        <v>81</v>
      </c>
      <c r="L169" s="51" t="s">
        <v>81</v>
      </c>
      <c r="M169" s="51"/>
      <c r="Q169" s="54"/>
      <c r="R169" s="52" t="s">
        <v>81</v>
      </c>
      <c r="W169" s="54"/>
      <c r="X169" s="52" t="s">
        <v>81</v>
      </c>
      <c r="AC169" s="54"/>
      <c r="AD169" s="52" t="s">
        <v>81</v>
      </c>
      <c r="AJ169" s="52" t="s">
        <v>81</v>
      </c>
      <c r="AO169" s="54"/>
      <c r="AP169" s="52" t="s">
        <v>81</v>
      </c>
      <c r="AV169" s="52" t="s">
        <v>81</v>
      </c>
      <c r="BB169" s="52" t="s">
        <v>81</v>
      </c>
      <c r="BH169" s="52" t="s">
        <v>81</v>
      </c>
      <c r="BN169" s="52" t="s">
        <v>81</v>
      </c>
    </row>
    <row r="170" spans="1:66" ht="15" customHeight="1" x14ac:dyDescent="0.25">
      <c r="A170" s="12" t="str">
        <f>IF(ISBLANK('DESTR_OPERE LAVORO'!B169),'DESTR_OPERE LAVORO'!B170,'DESTR_OPERE LAVORO'!B169)</f>
        <v/>
      </c>
      <c r="B170" s="12" t="str">
        <f>VLOOKUP(A170,'DESTR_OPERE LAVORO'!B:E,2,FALSE)</f>
        <v/>
      </c>
    </row>
    <row r="171" spans="1:66" ht="15" customHeight="1" x14ac:dyDescent="0.25">
      <c r="A171" s="12" t="str">
        <f>IF(ISBLANK('DESTR_OPERE LAVORO'!B170),'DESTR_OPERE LAVORO'!B171,'DESTR_OPERE LAVORO'!B170)</f>
        <v>1C.12.020.0210.a</v>
      </c>
      <c r="B171" s="12" t="str">
        <f>VLOOKUP(A171,'DESTR_OPERE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110 mm</v>
      </c>
      <c r="C171" s="27" t="str">
        <f>VLOOKUP(A171,'DESTR_OPERE LAVORO'!B:E,3,FALSE)</f>
        <v>CODICE OC</v>
      </c>
      <c r="F171" s="51" t="s">
        <v>81</v>
      </c>
      <c r="G171" s="51"/>
      <c r="K171" s="53" t="s">
        <v>81</v>
      </c>
      <c r="L171" s="51" t="s">
        <v>81</v>
      </c>
      <c r="M171" s="51"/>
      <c r="Q171" s="54"/>
      <c r="R171" s="52" t="s">
        <v>81</v>
      </c>
      <c r="W171" s="54"/>
      <c r="X171" s="52" t="s">
        <v>81</v>
      </c>
      <c r="AC171" s="54"/>
      <c r="AD171" s="52" t="s">
        <v>81</v>
      </c>
      <c r="AJ171" s="52" t="s">
        <v>81</v>
      </c>
      <c r="AO171" s="54"/>
      <c r="AP171" s="52" t="s">
        <v>81</v>
      </c>
      <c r="AV171" s="52" t="s">
        <v>81</v>
      </c>
      <c r="BB171" s="52" t="s">
        <v>81</v>
      </c>
      <c r="BH171" s="52" t="s">
        <v>81</v>
      </c>
      <c r="BN171" s="52" t="s">
        <v>81</v>
      </c>
    </row>
    <row r="172" spans="1:66" ht="15" customHeight="1" x14ac:dyDescent="0.25">
      <c r="A172" s="12" t="str">
        <f>IF(ISBLANK('DESTR_OPERE LAVORO'!B171),'DESTR_OPERE LAVORO'!B172,'DESTR_OPERE LAVORO'!B171)</f>
        <v/>
      </c>
      <c r="B172" s="12" t="str">
        <f>VLOOKUP(A172,'DESTR_OPERE LAVORO'!B:E,2,FALSE)</f>
        <v/>
      </c>
    </row>
    <row r="173" spans="1:66" ht="15" customHeight="1" x14ac:dyDescent="0.25">
      <c r="A173" s="12" t="str">
        <f>IF(ISBLANK('DESTR_OPERE LAVORO'!B172),'DESTR_OPERE LAVORO'!B173,'DESTR_OPERE LAVORO'!B172)</f>
        <v>1C.12.020.0210.b</v>
      </c>
      <c r="B173" s="12" t="str">
        <f>VLOOKUP(A173,'DESTR_OPERE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125 mm</v>
      </c>
      <c r="C173" s="27" t="str">
        <f>VLOOKUP(A173,'DESTR_OPERE LAVORO'!B:E,3,FALSE)</f>
        <v>CODICE OC</v>
      </c>
      <c r="F173" s="51" t="s">
        <v>81</v>
      </c>
      <c r="G173" s="51"/>
      <c r="K173" s="53" t="s">
        <v>81</v>
      </c>
      <c r="L173" s="51" t="s">
        <v>81</v>
      </c>
      <c r="M173" s="51"/>
      <c r="Q173" s="54"/>
      <c r="R173" s="52" t="s">
        <v>81</v>
      </c>
      <c r="W173" s="54"/>
      <c r="X173" s="52" t="s">
        <v>81</v>
      </c>
      <c r="AC173" s="54"/>
      <c r="AD173" s="52" t="s">
        <v>81</v>
      </c>
      <c r="AJ173" s="52" t="s">
        <v>81</v>
      </c>
      <c r="AO173" s="54"/>
      <c r="AP173" s="52" t="s">
        <v>81</v>
      </c>
      <c r="AV173" s="52" t="s">
        <v>81</v>
      </c>
      <c r="BB173" s="52" t="s">
        <v>81</v>
      </c>
      <c r="BH173" s="52" t="s">
        <v>81</v>
      </c>
      <c r="BN173" s="52" t="s">
        <v>81</v>
      </c>
    </row>
    <row r="174" spans="1:66" ht="15" customHeight="1" x14ac:dyDescent="0.25">
      <c r="A174" s="12" t="str">
        <f>IF(ISBLANK('DESTR_OPERE LAVORO'!B173),'DESTR_OPERE LAVORO'!B174,'DESTR_OPERE LAVORO'!B173)</f>
        <v/>
      </c>
      <c r="B174" s="12" t="str">
        <f>VLOOKUP(A174,'DESTR_OPERE LAVORO'!B:E,2,FALSE)</f>
        <v/>
      </c>
    </row>
    <row r="175" spans="1:66" ht="15" customHeight="1" x14ac:dyDescent="0.25">
      <c r="A175" s="12" t="str">
        <f>IF(ISBLANK('DESTR_OPERE LAVORO'!B174),'DESTR_OPERE LAVORO'!B175,'DESTR_OPERE LAVORO'!B174)</f>
        <v>1C.12.020.0210.c</v>
      </c>
      <c r="B175" s="12" t="str">
        <f>VLOOKUP(A175,'DESTR_OPERE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160 mm</v>
      </c>
      <c r="C175" s="27" t="str">
        <f>VLOOKUP(A175,'DESTR_OPERE LAVORO'!B:E,3,FALSE)</f>
        <v>CODICE OC</v>
      </c>
      <c r="F175" s="51" t="s">
        <v>81</v>
      </c>
      <c r="G175" s="51"/>
      <c r="K175" s="53" t="s">
        <v>81</v>
      </c>
      <c r="L175" s="51" t="s">
        <v>81</v>
      </c>
      <c r="M175" s="51"/>
      <c r="Q175" s="54"/>
      <c r="R175" s="52" t="s">
        <v>81</v>
      </c>
      <c r="W175" s="54"/>
      <c r="X175" s="52" t="s">
        <v>81</v>
      </c>
      <c r="AC175" s="54"/>
      <c r="AD175" s="52" t="s">
        <v>81</v>
      </c>
      <c r="AJ175" s="52" t="s">
        <v>81</v>
      </c>
      <c r="AO175" s="54"/>
      <c r="AP175" s="52" t="s">
        <v>81</v>
      </c>
      <c r="AV175" s="52" t="s">
        <v>81</v>
      </c>
      <c r="BB175" s="52" t="s">
        <v>81</v>
      </c>
      <c r="BH175" s="52" t="s">
        <v>81</v>
      </c>
      <c r="BN175" s="52" t="s">
        <v>81</v>
      </c>
    </row>
    <row r="176" spans="1:66" ht="15" customHeight="1" x14ac:dyDescent="0.25">
      <c r="A176" s="12" t="str">
        <f>IF(ISBLANK('DESTR_OPERE LAVORO'!B175),'DESTR_OPERE LAVORO'!B176,'DESTR_OPERE LAVORO'!B175)</f>
        <v/>
      </c>
      <c r="B176" s="12" t="str">
        <f>VLOOKUP(A176,'DESTR_OPERE LAVORO'!B:E,2,FALSE)</f>
        <v/>
      </c>
    </row>
    <row r="177" spans="1:66" ht="15" customHeight="1" x14ac:dyDescent="0.25">
      <c r="A177" s="12" t="str">
        <f>IF(ISBLANK('DESTR_OPERE LAVORO'!B176),'DESTR_OPERE LAVORO'!B177,'DESTR_OPERE LAVORO'!B176)</f>
        <v>1C.12.020.0210.d</v>
      </c>
      <c r="B177" s="12" t="str">
        <f>VLOOKUP(A177,'DESTR_OPERE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200 mm</v>
      </c>
      <c r="C177" s="27" t="str">
        <f>VLOOKUP(A177,'DESTR_OPERE LAVORO'!B:E,3,FALSE)</f>
        <v>CODICE OC</v>
      </c>
      <c r="F177" s="51" t="s">
        <v>81</v>
      </c>
      <c r="G177" s="51"/>
      <c r="K177" s="53" t="s">
        <v>81</v>
      </c>
      <c r="L177" s="51" t="s">
        <v>81</v>
      </c>
      <c r="M177" s="51"/>
      <c r="Q177" s="54"/>
      <c r="R177" s="52" t="s">
        <v>81</v>
      </c>
      <c r="W177" s="54"/>
      <c r="X177" s="52" t="s">
        <v>81</v>
      </c>
      <c r="AC177" s="54"/>
      <c r="AD177" s="52" t="s">
        <v>81</v>
      </c>
      <c r="AJ177" s="52" t="s">
        <v>81</v>
      </c>
      <c r="AO177" s="54"/>
      <c r="AP177" s="52" t="s">
        <v>81</v>
      </c>
      <c r="AV177" s="52" t="s">
        <v>81</v>
      </c>
      <c r="BB177" s="52" t="s">
        <v>81</v>
      </c>
      <c r="BH177" s="52" t="s">
        <v>81</v>
      </c>
      <c r="BN177" s="52" t="s">
        <v>81</v>
      </c>
    </row>
    <row r="178" spans="1:66" ht="15" customHeight="1" x14ac:dyDescent="0.25">
      <c r="A178" s="12" t="str">
        <f>IF(ISBLANK('DESTR_OPERE LAVORO'!B177),'DESTR_OPERE LAVORO'!B178,'DESTR_OPERE LAVORO'!B177)</f>
        <v/>
      </c>
      <c r="B178" s="12" t="str">
        <f>VLOOKUP(A178,'DESTR_OPERE LAVORO'!B:E,2,FALSE)</f>
        <v/>
      </c>
    </row>
    <row r="179" spans="1:66" ht="15" customHeight="1" x14ac:dyDescent="0.25">
      <c r="A179" s="12" t="str">
        <f>IF(ISBLANK('DESTR_OPERE LAVORO'!B178),'DESTR_OPERE LAVORO'!B179,'DESTR_OPERE LAVORO'!B178)</f>
        <v>1C.12.020.0210.e</v>
      </c>
      <c r="B179" s="12" t="str">
        <f>VLOOKUP(A179,'DESTR_OPERE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250 mm</v>
      </c>
      <c r="C179" s="27" t="str">
        <f>VLOOKUP(A179,'DESTR_OPERE LAVORO'!B:E,3,FALSE)</f>
        <v>CODICE OC</v>
      </c>
      <c r="F179" s="51" t="s">
        <v>81</v>
      </c>
      <c r="G179" s="51"/>
      <c r="K179" s="53" t="s">
        <v>81</v>
      </c>
      <c r="L179" s="51" t="s">
        <v>81</v>
      </c>
      <c r="M179" s="51"/>
      <c r="Q179" s="54"/>
      <c r="R179" s="52" t="s">
        <v>81</v>
      </c>
      <c r="W179" s="54"/>
      <c r="X179" s="52" t="s">
        <v>81</v>
      </c>
      <c r="AC179" s="54"/>
      <c r="AD179" s="52" t="s">
        <v>81</v>
      </c>
      <c r="AJ179" s="52" t="s">
        <v>81</v>
      </c>
      <c r="AO179" s="54"/>
      <c r="AP179" s="52" t="s">
        <v>81</v>
      </c>
      <c r="AV179" s="52" t="s">
        <v>81</v>
      </c>
      <c r="BB179" s="52" t="s">
        <v>81</v>
      </c>
      <c r="BH179" s="52" t="s">
        <v>81</v>
      </c>
      <c r="BN179" s="52" t="s">
        <v>81</v>
      </c>
    </row>
    <row r="180" spans="1:66" ht="15" customHeight="1" x14ac:dyDescent="0.25">
      <c r="A180" s="12" t="str">
        <f>IF(ISBLANK('DESTR_OPERE LAVORO'!B179),'DESTR_OPERE LAVORO'!B180,'DESTR_OPERE LAVORO'!B179)</f>
        <v/>
      </c>
      <c r="B180" s="12" t="str">
        <f>VLOOKUP(A180,'DESTR_OPERE LAVORO'!B:E,2,FALSE)</f>
        <v/>
      </c>
    </row>
    <row r="181" spans="1:66" ht="15" customHeight="1" x14ac:dyDescent="0.25">
      <c r="A181" s="12" t="str">
        <f>IF(ISBLANK('DESTR_OPERE LAVORO'!B180),'DESTR_OPERE LAVORO'!B181,'DESTR_OPERE LAVORO'!B180)</f>
        <v>1C.12.020.0210.f</v>
      </c>
      <c r="B181" s="12" t="str">
        <f>VLOOKUP(A181,'DESTR_OPERE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315 mm</v>
      </c>
      <c r="C181" s="27" t="str">
        <f>VLOOKUP(A181,'DESTR_OPERE LAVORO'!B:E,3,FALSE)</f>
        <v>CODICE OC</v>
      </c>
      <c r="F181" s="51" t="s">
        <v>81</v>
      </c>
      <c r="G181" s="51"/>
      <c r="K181" s="53" t="s">
        <v>81</v>
      </c>
      <c r="L181" s="51" t="s">
        <v>81</v>
      </c>
      <c r="M181" s="51"/>
      <c r="Q181" s="54"/>
      <c r="R181" s="52" t="s">
        <v>81</v>
      </c>
      <c r="W181" s="54"/>
      <c r="X181" s="52" t="s">
        <v>81</v>
      </c>
      <c r="AC181" s="54"/>
      <c r="AD181" s="52" t="s">
        <v>81</v>
      </c>
      <c r="AJ181" s="52" t="s">
        <v>81</v>
      </c>
      <c r="AO181" s="54"/>
      <c r="AP181" s="52" t="s">
        <v>81</v>
      </c>
      <c r="AV181" s="52" t="s">
        <v>81</v>
      </c>
      <c r="BB181" s="52" t="s">
        <v>81</v>
      </c>
      <c r="BH181" s="52" t="s">
        <v>81</v>
      </c>
      <c r="BN181" s="52" t="s">
        <v>81</v>
      </c>
    </row>
    <row r="182" spans="1:66" ht="15" customHeight="1" x14ac:dyDescent="0.25">
      <c r="A182" s="12" t="str">
        <f>IF(ISBLANK('DESTR_OPERE LAVORO'!B181),'DESTR_OPERE LAVORO'!B182,'DESTR_OPERE LAVORO'!B181)</f>
        <v/>
      </c>
      <c r="B182" s="12" t="str">
        <f>VLOOKUP(A182,'DESTR_OPERE LAVORO'!B:E,2,FALSE)</f>
        <v/>
      </c>
    </row>
    <row r="183" spans="1:66" ht="15" customHeight="1" x14ac:dyDescent="0.25">
      <c r="A183" s="12" t="str">
        <f>IF(ISBLANK('DESTR_OPERE LAVORO'!B182),'DESTR_OPERE LAVORO'!B183,'DESTR_OPERE LAVORO'!B182)</f>
        <v>1C.12.020.0210.g</v>
      </c>
      <c r="B183" s="12" t="str">
        <f>VLOOKUP(A183,'DESTR_OPERE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355 mm</v>
      </c>
      <c r="C183" s="27" t="str">
        <f>VLOOKUP(A183,'DESTR_OPERE LAVORO'!B:E,3,FALSE)</f>
        <v>CODICE OC</v>
      </c>
      <c r="F183" s="51" t="s">
        <v>81</v>
      </c>
      <c r="G183" s="51"/>
      <c r="K183" s="53" t="s">
        <v>81</v>
      </c>
      <c r="L183" s="51" t="s">
        <v>81</v>
      </c>
      <c r="M183" s="51"/>
      <c r="Q183" s="54"/>
      <c r="R183" s="52" t="s">
        <v>81</v>
      </c>
      <c r="W183" s="54"/>
      <c r="X183" s="52" t="s">
        <v>81</v>
      </c>
      <c r="AC183" s="54"/>
      <c r="AD183" s="52" t="s">
        <v>81</v>
      </c>
      <c r="AJ183" s="52" t="s">
        <v>81</v>
      </c>
      <c r="AO183" s="54"/>
      <c r="AP183" s="52" t="s">
        <v>81</v>
      </c>
      <c r="AV183" s="52" t="s">
        <v>81</v>
      </c>
      <c r="BB183" s="52" t="s">
        <v>81</v>
      </c>
      <c r="BH183" s="52" t="s">
        <v>81</v>
      </c>
      <c r="BN183" s="52" t="s">
        <v>81</v>
      </c>
    </row>
    <row r="184" spans="1:66" ht="15" customHeight="1" x14ac:dyDescent="0.25">
      <c r="A184" s="12" t="str">
        <f>IF(ISBLANK('DESTR_OPERE LAVORO'!B183),'DESTR_OPERE LAVORO'!B184,'DESTR_OPERE LAVORO'!B183)</f>
        <v/>
      </c>
      <c r="B184" s="12" t="str">
        <f>VLOOKUP(A184,'DESTR_OPERE LAVORO'!B:E,2,FALSE)</f>
        <v/>
      </c>
    </row>
    <row r="185" spans="1:66" ht="15" customHeight="1" x14ac:dyDescent="0.25">
      <c r="A185" s="12" t="str">
        <f>IF(ISBLANK('DESTR_OPERE LAVORO'!B184),'DESTR_OPERE LAVORO'!B185,'DESTR_OPERE LAVORO'!B184)</f>
        <v>1C.12.020.0210.h</v>
      </c>
      <c r="B185" s="12" t="str">
        <f>VLOOKUP(A185,'DESTR_OPERE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400 mm</v>
      </c>
      <c r="C185" s="27" t="str">
        <f>VLOOKUP(A185,'DESTR_OPERE LAVORO'!B:E,3,FALSE)</f>
        <v>CODICE OC</v>
      </c>
      <c r="F185" s="51" t="s">
        <v>81</v>
      </c>
      <c r="G185" s="51"/>
      <c r="K185" s="53" t="s">
        <v>81</v>
      </c>
      <c r="L185" s="51" t="s">
        <v>81</v>
      </c>
      <c r="M185" s="51"/>
      <c r="Q185" s="54"/>
      <c r="R185" s="52" t="s">
        <v>81</v>
      </c>
      <c r="W185" s="54"/>
      <c r="X185" s="52" t="s">
        <v>81</v>
      </c>
      <c r="AC185" s="54"/>
      <c r="AD185" s="52" t="s">
        <v>81</v>
      </c>
      <c r="AJ185" s="52" t="s">
        <v>81</v>
      </c>
      <c r="AO185" s="54"/>
      <c r="AP185" s="52" t="s">
        <v>81</v>
      </c>
      <c r="AV185" s="52" t="s">
        <v>81</v>
      </c>
      <c r="BB185" s="52" t="s">
        <v>81</v>
      </c>
      <c r="BH185" s="52" t="s">
        <v>81</v>
      </c>
      <c r="BN185" s="52" t="s">
        <v>81</v>
      </c>
    </row>
    <row r="186" spans="1:66" ht="15" customHeight="1" x14ac:dyDescent="0.25">
      <c r="A186" s="12" t="str">
        <f>IF(ISBLANK('DESTR_OPERE LAVORO'!B185),'DESTR_OPERE LAVORO'!B186,'DESTR_OPERE LAVORO'!B185)</f>
        <v/>
      </c>
      <c r="B186" s="12" t="str">
        <f>VLOOKUP(A186,'DESTR_OPERE LAVORO'!B:E,2,FALSE)</f>
        <v/>
      </c>
    </row>
    <row r="187" spans="1:66" ht="15" customHeight="1" x14ac:dyDescent="0.25">
      <c r="A187" s="12" t="str">
        <f>IF(ISBLANK('DESTR_OPERE LAVORO'!B186),'DESTR_OPERE LAVORO'!B187,'DESTR_OPERE LAVORO'!B186)</f>
        <v>1C.12.020.0210.i</v>
      </c>
      <c r="B187" s="12" t="str">
        <f>VLOOKUP(A187,'DESTR_OPERE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450 mm</v>
      </c>
      <c r="C187" s="27" t="str">
        <f>VLOOKUP(A187,'DESTR_OPERE LAVORO'!B:E,3,FALSE)</f>
        <v>CODICE OC</v>
      </c>
      <c r="F187" s="51" t="s">
        <v>81</v>
      </c>
      <c r="G187" s="51"/>
      <c r="K187" s="53" t="s">
        <v>81</v>
      </c>
      <c r="L187" s="51" t="s">
        <v>81</v>
      </c>
      <c r="M187" s="51"/>
      <c r="Q187" s="54"/>
      <c r="R187" s="52" t="s">
        <v>81</v>
      </c>
      <c r="W187" s="54"/>
      <c r="X187" s="52" t="s">
        <v>81</v>
      </c>
      <c r="AC187" s="54"/>
      <c r="AD187" s="52" t="s">
        <v>81</v>
      </c>
      <c r="AJ187" s="52" t="s">
        <v>81</v>
      </c>
      <c r="AO187" s="54"/>
      <c r="AP187" s="52" t="s">
        <v>81</v>
      </c>
      <c r="AV187" s="52" t="s">
        <v>81</v>
      </c>
      <c r="BB187" s="52" t="s">
        <v>81</v>
      </c>
      <c r="BH187" s="52" t="s">
        <v>81</v>
      </c>
      <c r="BN187" s="52" t="s">
        <v>81</v>
      </c>
    </row>
    <row r="188" spans="1:66" ht="15" customHeight="1" x14ac:dyDescent="0.25">
      <c r="A188" s="12" t="str">
        <f>IF(ISBLANK('DESTR_OPERE LAVORO'!B187),'DESTR_OPERE LAVORO'!B188,'DESTR_OPERE LAVORO'!B187)</f>
        <v/>
      </c>
      <c r="B188" s="12" t="str">
        <f>VLOOKUP(A188,'DESTR_OPERE LAVORO'!B:E,2,FALSE)</f>
        <v/>
      </c>
    </row>
    <row r="189" spans="1:66" ht="15" customHeight="1" x14ac:dyDescent="0.25">
      <c r="A189" s="12" t="str">
        <f>IF(ISBLANK('DESTR_OPERE LAVORO'!B188),'DESTR_OPERE LAVORO'!B189,'DESTR_OPERE LAVORO'!B188)</f>
        <v>1C.12.020.0210.j</v>
      </c>
      <c r="B189" s="12" t="str">
        <f>VLOOKUP(A189,'DESTR_OPERE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500 mm</v>
      </c>
      <c r="C189" s="27" t="str">
        <f>VLOOKUP(A189,'DESTR_OPERE LAVORO'!B:E,3,FALSE)</f>
        <v>CODICE OC</v>
      </c>
      <c r="F189" s="51" t="s">
        <v>81</v>
      </c>
      <c r="G189" s="51"/>
      <c r="K189" s="53" t="s">
        <v>81</v>
      </c>
      <c r="L189" s="51" t="s">
        <v>81</v>
      </c>
      <c r="M189" s="51"/>
      <c r="Q189" s="54"/>
      <c r="R189" s="52" t="s">
        <v>81</v>
      </c>
      <c r="W189" s="54"/>
      <c r="X189" s="52" t="s">
        <v>81</v>
      </c>
      <c r="AC189" s="54"/>
      <c r="AD189" s="52" t="s">
        <v>81</v>
      </c>
      <c r="AJ189" s="52" t="s">
        <v>81</v>
      </c>
      <c r="AO189" s="54"/>
      <c r="AP189" s="52" t="s">
        <v>81</v>
      </c>
      <c r="AV189" s="52" t="s">
        <v>81</v>
      </c>
      <c r="BB189" s="52" t="s">
        <v>81</v>
      </c>
      <c r="BH189" s="52" t="s">
        <v>81</v>
      </c>
      <c r="BN189" s="52" t="s">
        <v>81</v>
      </c>
    </row>
    <row r="190" spans="1:66" ht="15" customHeight="1" x14ac:dyDescent="0.25">
      <c r="A190" s="12" t="str">
        <f>IF(ISBLANK('DESTR_OPERE LAVORO'!B189),'DESTR_OPERE LAVORO'!B190,'DESTR_OPERE LAVORO'!B189)</f>
        <v/>
      </c>
      <c r="B190" s="12" t="str">
        <f>VLOOKUP(A190,'DESTR_OPERE LAVORO'!B:E,2,FALSE)</f>
        <v/>
      </c>
    </row>
    <row r="191" spans="1:66" ht="15" customHeight="1" x14ac:dyDescent="0.25">
      <c r="A191" s="12" t="str">
        <f>IF(ISBLANK('DESTR_OPERE LAVORO'!B190),'DESTR_OPERE LAVORO'!B191,'DESTR_OPERE LAVORO'!B190)</f>
        <v>1C.12.020.0210.k</v>
      </c>
      <c r="B191" s="12" t="str">
        <f>VLOOKUP(A191,'DESTR_OPERE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560 mm</v>
      </c>
      <c r="C191" s="27" t="str">
        <f>VLOOKUP(A191,'DESTR_OPERE LAVORO'!B:E,3,FALSE)</f>
        <v>CODICE OC</v>
      </c>
      <c r="F191" s="51" t="s">
        <v>81</v>
      </c>
      <c r="G191" s="51"/>
      <c r="K191" s="53" t="s">
        <v>81</v>
      </c>
      <c r="L191" s="51" t="s">
        <v>81</v>
      </c>
      <c r="M191" s="51"/>
      <c r="Q191" s="54"/>
      <c r="R191" s="52" t="s">
        <v>81</v>
      </c>
      <c r="W191" s="54"/>
      <c r="X191" s="52" t="s">
        <v>81</v>
      </c>
      <c r="AC191" s="54"/>
      <c r="AD191" s="52" t="s">
        <v>81</v>
      </c>
      <c r="AJ191" s="52" t="s">
        <v>81</v>
      </c>
      <c r="AO191" s="54"/>
      <c r="AP191" s="52" t="s">
        <v>81</v>
      </c>
      <c r="AV191" s="52" t="s">
        <v>81</v>
      </c>
      <c r="BB191" s="52" t="s">
        <v>81</v>
      </c>
      <c r="BH191" s="52" t="s">
        <v>81</v>
      </c>
      <c r="BN191" s="52" t="s">
        <v>81</v>
      </c>
    </row>
    <row r="192" spans="1:66" ht="15" customHeight="1" x14ac:dyDescent="0.25">
      <c r="A192" s="12" t="str">
        <f>IF(ISBLANK('DESTR_OPERE LAVORO'!B191),'DESTR_OPERE LAVORO'!B192,'DESTR_OPERE LAVORO'!B191)</f>
        <v/>
      </c>
      <c r="B192" s="12" t="str">
        <f>VLOOKUP(A192,'DESTR_OPERE LAVORO'!B:E,2,FALSE)</f>
        <v/>
      </c>
    </row>
    <row r="193" spans="1:66" ht="15" customHeight="1" x14ac:dyDescent="0.25">
      <c r="A193" s="12" t="str">
        <f>IF(ISBLANK('DESTR_OPERE LAVORO'!B192),'DESTR_OPERE LAVORO'!B193,'DESTR_OPERE LAVORO'!B192)</f>
        <v>1C.12.020.0210.l</v>
      </c>
      <c r="B193" s="12" t="str">
        <f>VLOOKUP(A193,'DESTR_OPERE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630 mm</v>
      </c>
      <c r="C193" s="27" t="str">
        <f>VLOOKUP(A193,'DESTR_OPERE LAVORO'!B:E,3,FALSE)</f>
        <v>CODICE OC</v>
      </c>
      <c r="F193" s="51" t="s">
        <v>81</v>
      </c>
      <c r="G193" s="51"/>
      <c r="K193" s="53" t="s">
        <v>81</v>
      </c>
      <c r="L193" s="51" t="s">
        <v>81</v>
      </c>
      <c r="M193" s="51"/>
      <c r="Q193" s="54"/>
      <c r="R193" s="52" t="s">
        <v>81</v>
      </c>
      <c r="W193" s="54"/>
      <c r="X193" s="52" t="s">
        <v>81</v>
      </c>
      <c r="AC193" s="54"/>
      <c r="AD193" s="52" t="s">
        <v>81</v>
      </c>
      <c r="AJ193" s="52" t="s">
        <v>81</v>
      </c>
      <c r="AO193" s="54"/>
      <c r="AP193" s="52" t="s">
        <v>81</v>
      </c>
      <c r="AV193" s="52" t="s">
        <v>81</v>
      </c>
      <c r="BB193" s="52" t="s">
        <v>81</v>
      </c>
      <c r="BH193" s="52" t="s">
        <v>81</v>
      </c>
      <c r="BN193" s="52" t="s">
        <v>81</v>
      </c>
    </row>
    <row r="194" spans="1:66" ht="15" customHeight="1" x14ac:dyDescent="0.25">
      <c r="A194" s="12" t="str">
        <f>IF(ISBLANK('DESTR_OPERE LAVORO'!B193),'DESTR_OPERE LAVORO'!B194,'DESTR_OPERE LAVORO'!B193)</f>
        <v/>
      </c>
      <c r="B194" s="12" t="str">
        <f>VLOOKUP(A194,'DESTR_OPERE LAVORO'!B:E,2,FALSE)</f>
        <v/>
      </c>
    </row>
    <row r="195" spans="1:66" ht="15" customHeight="1" x14ac:dyDescent="0.25">
      <c r="A195" s="12" t="str">
        <f>IF(ISBLANK('DESTR_OPERE LAVORO'!B194),'DESTR_OPERE LAVORO'!B195,'DESTR_OPERE LAVORO'!B194)</f>
        <v>1C.12.020.0210.m</v>
      </c>
      <c r="B195" s="12" t="str">
        <f>VLOOKUP(A195,'DESTR_OPERE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710 mm</v>
      </c>
      <c r="C195" s="27" t="str">
        <f>VLOOKUP(A195,'DESTR_OPERE LAVORO'!B:E,3,FALSE)</f>
        <v>CODICE OC</v>
      </c>
      <c r="F195" s="51" t="s">
        <v>81</v>
      </c>
      <c r="G195" s="51"/>
      <c r="K195" s="53" t="s">
        <v>81</v>
      </c>
      <c r="L195" s="51" t="s">
        <v>81</v>
      </c>
      <c r="M195" s="51"/>
      <c r="Q195" s="54"/>
      <c r="R195" s="52" t="s">
        <v>81</v>
      </c>
      <c r="W195" s="54"/>
      <c r="X195" s="52" t="s">
        <v>81</v>
      </c>
      <c r="AC195" s="54"/>
      <c r="AD195" s="52" t="s">
        <v>81</v>
      </c>
      <c r="AJ195" s="52" t="s">
        <v>81</v>
      </c>
      <c r="AO195" s="54"/>
      <c r="AP195" s="52" t="s">
        <v>81</v>
      </c>
      <c r="AV195" s="52" t="s">
        <v>81</v>
      </c>
      <c r="BB195" s="52" t="s">
        <v>81</v>
      </c>
      <c r="BH195" s="52" t="s">
        <v>81</v>
      </c>
      <c r="BN195" s="52" t="s">
        <v>81</v>
      </c>
    </row>
    <row r="196" spans="1:66" ht="15" customHeight="1" x14ac:dyDescent="0.25">
      <c r="A196" s="12" t="str">
        <f>IF(ISBLANK('DESTR_OPERE LAVORO'!B195),'DESTR_OPERE LAVORO'!B196,'DESTR_OPERE LAVORO'!B195)</f>
        <v/>
      </c>
      <c r="B196" s="12" t="str">
        <f>VLOOKUP(A196,'DESTR_OPERE LAVORO'!B:E,2,FALSE)</f>
        <v/>
      </c>
    </row>
    <row r="197" spans="1:66" ht="15" customHeight="1" x14ac:dyDescent="0.25">
      <c r="A197" s="12" t="str">
        <f>IF(ISBLANK('DESTR_OPERE LAVORO'!B196),'DESTR_OPERE LAVORO'!B197,'DESTR_OPERE LAVORO'!B196)</f>
        <v>1C.12.020.0210.n</v>
      </c>
      <c r="B197" s="12" t="str">
        <f>VLOOKUP(A197,'DESTR_OPERE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800 mm</v>
      </c>
      <c r="C197" s="27" t="str">
        <f>VLOOKUP(A197,'DESTR_OPERE LAVORO'!B:E,3,FALSE)</f>
        <v>CODICE OC</v>
      </c>
      <c r="F197" s="51" t="s">
        <v>81</v>
      </c>
      <c r="G197" s="51"/>
      <c r="K197" s="53" t="s">
        <v>81</v>
      </c>
      <c r="L197" s="51" t="s">
        <v>81</v>
      </c>
      <c r="M197" s="51"/>
      <c r="Q197" s="54"/>
      <c r="R197" s="52" t="s">
        <v>81</v>
      </c>
      <c r="W197" s="54"/>
      <c r="X197" s="52" t="s">
        <v>81</v>
      </c>
      <c r="AC197" s="54"/>
      <c r="AD197" s="52" t="s">
        <v>81</v>
      </c>
      <c r="AJ197" s="52" t="s">
        <v>81</v>
      </c>
      <c r="AO197" s="54"/>
      <c r="AP197" s="52" t="s">
        <v>81</v>
      </c>
      <c r="AV197" s="52" t="s">
        <v>81</v>
      </c>
      <c r="BB197" s="52" t="s">
        <v>81</v>
      </c>
      <c r="BH197" s="52" t="s">
        <v>81</v>
      </c>
      <c r="BN197" s="52" t="s">
        <v>81</v>
      </c>
    </row>
    <row r="198" spans="1:66" ht="15" customHeight="1" x14ac:dyDescent="0.25">
      <c r="A198" s="12" t="str">
        <f>IF(ISBLANK('DESTR_OPERE LAVORO'!B197),'DESTR_OPERE LAVORO'!B198,'DESTR_OPERE LAVORO'!B197)</f>
        <v/>
      </c>
      <c r="B198" s="12" t="str">
        <f>VLOOKUP(A198,'DESTR_OPERE LAVORO'!B:E,2,FALSE)</f>
        <v/>
      </c>
    </row>
    <row r="199" spans="1:66" ht="15" customHeight="1" x14ac:dyDescent="0.25">
      <c r="A199" s="12" t="str">
        <f>IF(ISBLANK('DESTR_OPERE LAVORO'!B198),'DESTR_OPERE LAVORO'!B199,'DESTR_OPERE LAVORO'!B198)</f>
        <v>1C.12.020.0210.o</v>
      </c>
      <c r="B199" s="12" t="str">
        <f>VLOOKUP(A199,'DESTR_OPERE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1000 mm</v>
      </c>
      <c r="C199" s="27" t="str">
        <f>VLOOKUP(A199,'DESTR_OPERE LAVORO'!B:E,3,FALSE)</f>
        <v>CODICE OC</v>
      </c>
      <c r="F199" s="51" t="s">
        <v>81</v>
      </c>
      <c r="G199" s="51"/>
      <c r="K199" s="53" t="s">
        <v>81</v>
      </c>
      <c r="L199" s="51" t="s">
        <v>81</v>
      </c>
      <c r="M199" s="51"/>
      <c r="Q199" s="54"/>
      <c r="R199" s="52" t="s">
        <v>81</v>
      </c>
      <c r="W199" s="54"/>
      <c r="X199" s="52" t="s">
        <v>81</v>
      </c>
      <c r="AC199" s="54"/>
      <c r="AD199" s="52" t="s">
        <v>81</v>
      </c>
      <c r="AJ199" s="52" t="s">
        <v>81</v>
      </c>
      <c r="AO199" s="54"/>
      <c r="AP199" s="52" t="s">
        <v>81</v>
      </c>
      <c r="AV199" s="52" t="s">
        <v>81</v>
      </c>
      <c r="BB199" s="52" t="s">
        <v>81</v>
      </c>
      <c r="BH199" s="52" t="s">
        <v>81</v>
      </c>
      <c r="BN199" s="52" t="s">
        <v>81</v>
      </c>
    </row>
    <row r="200" spans="1:66" ht="15" customHeight="1" x14ac:dyDescent="0.25">
      <c r="A200" s="12" t="str">
        <f>IF(ISBLANK('DESTR_OPERE LAVORO'!B199),'DESTR_OPERE LAVORO'!B200,'DESTR_OPERE LAVORO'!B199)</f>
        <v/>
      </c>
      <c r="B200" s="12" t="str">
        <f>VLOOKUP(A200,'DESTR_OPERE LAVORO'!B:E,2,FALSE)</f>
        <v/>
      </c>
    </row>
    <row r="201" spans="1:66" ht="15" customHeight="1" x14ac:dyDescent="0.25">
      <c r="A201" s="12" t="str">
        <f>IF(ISBLANK('DESTR_OPERE LAVORO'!B200),'DESTR_OPERE LAVORO'!B201,'DESTR_OPERE LAVORO'!B200)</f>
        <v>1C.12.020.0220.a</v>
      </c>
      <c r="B201" s="12" t="str">
        <f>VLOOKUP(A201,'DESTR_OPERE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C201" s="27" t="str">
        <f>VLOOKUP(A201,'DESTR_OPERE LAVORO'!B:E,3,FALSE)</f>
        <v>CODICE OC</v>
      </c>
      <c r="F201" s="51" t="s">
        <v>81</v>
      </c>
      <c r="G201" s="51"/>
      <c r="K201" s="53" t="s">
        <v>81</v>
      </c>
      <c r="L201" s="51" t="s">
        <v>81</v>
      </c>
      <c r="M201" s="51"/>
      <c r="Q201" s="54"/>
      <c r="R201" s="52" t="s">
        <v>81</v>
      </c>
      <c r="W201" s="54"/>
      <c r="X201" s="52" t="s">
        <v>81</v>
      </c>
      <c r="AC201" s="54"/>
      <c r="AD201" s="52" t="s">
        <v>81</v>
      </c>
      <c r="AJ201" s="52" t="s">
        <v>81</v>
      </c>
      <c r="AO201" s="54"/>
      <c r="AP201" s="52" t="s">
        <v>81</v>
      </c>
      <c r="AV201" s="52" t="s">
        <v>81</v>
      </c>
      <c r="BB201" s="52" t="s">
        <v>81</v>
      </c>
      <c r="BH201" s="52" t="s">
        <v>81</v>
      </c>
      <c r="BN201" s="52" t="s">
        <v>81</v>
      </c>
    </row>
    <row r="202" spans="1:66" ht="15" customHeight="1" x14ac:dyDescent="0.25">
      <c r="A202" s="12" t="str">
        <f>IF(ISBLANK('DESTR_OPERE LAVORO'!B201),'DESTR_OPERE LAVORO'!B202,'DESTR_OPERE LAVORO'!B201)</f>
        <v/>
      </c>
      <c r="B202" s="12" t="str">
        <f>VLOOKUP(A202,'DESTR_OPERE LAVORO'!B:E,2,FALSE)</f>
        <v/>
      </c>
    </row>
    <row r="203" spans="1:66" ht="15" customHeight="1" x14ac:dyDescent="0.25">
      <c r="A203" s="12" t="str">
        <f>IF(ISBLANK('DESTR_OPERE LAVORO'!B202),'DESTR_OPERE LAVORO'!B203,'DESTR_OPERE LAVORO'!B202)</f>
        <v>1C.12.020.0220.b</v>
      </c>
      <c r="B203" s="12" t="str">
        <f>VLOOKUP(A203,'DESTR_OPERE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C203" s="27" t="str">
        <f>VLOOKUP(A203,'DESTR_OPERE LAVORO'!B:E,3,FALSE)</f>
        <v>CODICE OC</v>
      </c>
      <c r="F203" s="51" t="s">
        <v>81</v>
      </c>
      <c r="G203" s="51"/>
      <c r="K203" s="53" t="s">
        <v>81</v>
      </c>
      <c r="L203" s="51" t="s">
        <v>81</v>
      </c>
      <c r="M203" s="51"/>
      <c r="Q203" s="54"/>
      <c r="R203" s="52" t="s">
        <v>81</v>
      </c>
      <c r="W203" s="54"/>
      <c r="X203" s="52" t="s">
        <v>81</v>
      </c>
      <c r="AC203" s="54"/>
      <c r="AD203" s="52" t="s">
        <v>81</v>
      </c>
      <c r="AJ203" s="52" t="s">
        <v>81</v>
      </c>
      <c r="AO203" s="54"/>
      <c r="AP203" s="52" t="s">
        <v>81</v>
      </c>
      <c r="AV203" s="52" t="s">
        <v>81</v>
      </c>
      <c r="BB203" s="52" t="s">
        <v>81</v>
      </c>
      <c r="BH203" s="52" t="s">
        <v>81</v>
      </c>
      <c r="BN203" s="52" t="s">
        <v>81</v>
      </c>
    </row>
    <row r="204" spans="1:66" ht="15" customHeight="1" x14ac:dyDescent="0.25">
      <c r="A204" s="12" t="str">
        <f>IF(ISBLANK('DESTR_OPERE LAVORO'!B203),'DESTR_OPERE LAVORO'!B204,'DESTR_OPERE LAVORO'!B203)</f>
        <v/>
      </c>
      <c r="B204" s="12" t="str">
        <f>VLOOKUP(A204,'DESTR_OPERE LAVORO'!B:E,2,FALSE)</f>
        <v/>
      </c>
    </row>
    <row r="205" spans="1:66" ht="15" customHeight="1" x14ac:dyDescent="0.25">
      <c r="A205" s="12" t="str">
        <f>IF(ISBLANK('DESTR_OPERE LAVORO'!B204),'DESTR_OPERE LAVORO'!B205,'DESTR_OPERE LAVORO'!B204)</f>
        <v>1C.12.020.0220.c</v>
      </c>
      <c r="B205" s="12" t="str">
        <f>VLOOKUP(A205,'DESTR_OPERE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C205" s="27" t="str">
        <f>VLOOKUP(A205,'DESTR_OPERE LAVORO'!B:E,3,FALSE)</f>
        <v>CODICE OC</v>
      </c>
      <c r="F205" s="51" t="s">
        <v>81</v>
      </c>
      <c r="G205" s="51"/>
      <c r="K205" s="53" t="s">
        <v>81</v>
      </c>
      <c r="L205" s="51" t="s">
        <v>81</v>
      </c>
      <c r="M205" s="51"/>
      <c r="Q205" s="54"/>
      <c r="R205" s="52" t="s">
        <v>81</v>
      </c>
      <c r="W205" s="54"/>
      <c r="X205" s="52" t="s">
        <v>81</v>
      </c>
      <c r="AC205" s="54"/>
      <c r="AD205" s="52" t="s">
        <v>81</v>
      </c>
      <c r="AJ205" s="52" t="s">
        <v>81</v>
      </c>
      <c r="AO205" s="54"/>
      <c r="AP205" s="52" t="s">
        <v>81</v>
      </c>
      <c r="AV205" s="52" t="s">
        <v>81</v>
      </c>
      <c r="BB205" s="52" t="s">
        <v>81</v>
      </c>
      <c r="BH205" s="52" t="s">
        <v>81</v>
      </c>
      <c r="BN205" s="52" t="s">
        <v>81</v>
      </c>
    </row>
    <row r="206" spans="1:66" ht="15" customHeight="1" x14ac:dyDescent="0.25">
      <c r="A206" s="12" t="str">
        <f>IF(ISBLANK('DESTR_OPERE LAVORO'!B205),'DESTR_OPERE LAVORO'!B206,'DESTR_OPERE LAVORO'!B205)</f>
        <v/>
      </c>
      <c r="B206" s="12" t="str">
        <f>VLOOKUP(A206,'DESTR_OPERE LAVORO'!B:E,2,FALSE)</f>
        <v/>
      </c>
    </row>
    <row r="207" spans="1:66" ht="15" customHeight="1" x14ac:dyDescent="0.25">
      <c r="A207" s="12" t="str">
        <f>IF(ISBLANK('DESTR_OPERE LAVORO'!B206),'DESTR_OPERE LAVORO'!B207,'DESTR_OPERE LAVORO'!B206)</f>
        <v>1C.12.020.0220.d</v>
      </c>
      <c r="B207" s="12" t="str">
        <f>VLOOKUP(A207,'DESTR_OPERE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C207" s="27" t="str">
        <f>VLOOKUP(A207,'DESTR_OPERE LAVORO'!B:E,3,FALSE)</f>
        <v>CODICE OC</v>
      </c>
      <c r="F207" s="51" t="s">
        <v>81</v>
      </c>
      <c r="G207" s="51"/>
      <c r="K207" s="53" t="s">
        <v>81</v>
      </c>
      <c r="L207" s="51" t="s">
        <v>81</v>
      </c>
      <c r="M207" s="51"/>
      <c r="Q207" s="54"/>
      <c r="R207" s="52" t="s">
        <v>81</v>
      </c>
      <c r="W207" s="54"/>
      <c r="X207" s="52" t="s">
        <v>81</v>
      </c>
      <c r="AC207" s="54"/>
      <c r="AD207" s="52" t="s">
        <v>81</v>
      </c>
      <c r="AJ207" s="52" t="s">
        <v>81</v>
      </c>
      <c r="AO207" s="54"/>
      <c r="AP207" s="52" t="s">
        <v>81</v>
      </c>
      <c r="AV207" s="52" t="s">
        <v>81</v>
      </c>
      <c r="BB207" s="52" t="s">
        <v>81</v>
      </c>
      <c r="BH207" s="52" t="s">
        <v>81</v>
      </c>
      <c r="BN207" s="52" t="s">
        <v>81</v>
      </c>
    </row>
    <row r="208" spans="1:66" ht="15" customHeight="1" x14ac:dyDescent="0.25">
      <c r="A208" s="12" t="str">
        <f>IF(ISBLANK('DESTR_OPERE LAVORO'!B207),'DESTR_OPERE LAVORO'!B208,'DESTR_OPERE LAVORO'!B207)</f>
        <v/>
      </c>
      <c r="B208" s="12" t="str">
        <f>VLOOKUP(A208,'DESTR_OPERE LAVORO'!B:E,2,FALSE)</f>
        <v/>
      </c>
    </row>
    <row r="209" spans="1:66" ht="15" customHeight="1" x14ac:dyDescent="0.25">
      <c r="A209" s="12" t="str">
        <f>IF(ISBLANK('DESTR_OPERE LAVORO'!B208),'DESTR_OPERE LAVORO'!B209,'DESTR_OPERE LAVORO'!B208)</f>
        <v>1C.12.020.0220.e</v>
      </c>
      <c r="B209" s="12" t="str">
        <f>VLOOKUP(A209,'DESTR_OPERE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C209" s="27" t="str">
        <f>VLOOKUP(A209,'DESTR_OPERE LAVORO'!B:E,3,FALSE)</f>
        <v>CODICE OC</v>
      </c>
      <c r="F209" s="51" t="s">
        <v>81</v>
      </c>
      <c r="G209" s="51"/>
      <c r="K209" s="53" t="s">
        <v>81</v>
      </c>
      <c r="L209" s="51" t="s">
        <v>81</v>
      </c>
      <c r="M209" s="51"/>
      <c r="Q209" s="54"/>
      <c r="R209" s="52" t="s">
        <v>81</v>
      </c>
      <c r="W209" s="54"/>
      <c r="X209" s="52" t="s">
        <v>81</v>
      </c>
      <c r="AC209" s="54"/>
      <c r="AD209" s="52" t="s">
        <v>81</v>
      </c>
      <c r="AJ209" s="52" t="s">
        <v>81</v>
      </c>
      <c r="AO209" s="54"/>
      <c r="AP209" s="52" t="s">
        <v>81</v>
      </c>
      <c r="AV209" s="52" t="s">
        <v>81</v>
      </c>
      <c r="BB209" s="52" t="s">
        <v>81</v>
      </c>
      <c r="BH209" s="52" t="s">
        <v>81</v>
      </c>
      <c r="BN209" s="52" t="s">
        <v>81</v>
      </c>
    </row>
    <row r="210" spans="1:66" ht="15" customHeight="1" x14ac:dyDescent="0.25">
      <c r="A210" s="12" t="str">
        <f>IF(ISBLANK('DESTR_OPERE LAVORO'!B209),'DESTR_OPERE LAVORO'!B210,'DESTR_OPERE LAVORO'!B209)</f>
        <v/>
      </c>
      <c r="B210" s="12" t="str">
        <f>VLOOKUP(A210,'DESTR_OPERE LAVORO'!B:E,2,FALSE)</f>
        <v/>
      </c>
    </row>
    <row r="211" spans="1:66" ht="15" customHeight="1" x14ac:dyDescent="0.25">
      <c r="A211" s="12" t="str">
        <f>IF(ISBLANK('DESTR_OPERE LAVORO'!B210),'DESTR_OPERE LAVORO'!B211,'DESTR_OPERE LAVORO'!B210)</f>
        <v>1C.12.020.0220.f</v>
      </c>
      <c r="B211" s="12" t="str">
        <f>VLOOKUP(A211,'DESTR_OPERE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C211" s="27" t="str">
        <f>VLOOKUP(A211,'DESTR_OPERE LAVORO'!B:E,3,FALSE)</f>
        <v>CODICE OC</v>
      </c>
      <c r="F211" s="51" t="s">
        <v>81</v>
      </c>
      <c r="G211" s="51"/>
      <c r="K211" s="53" t="s">
        <v>81</v>
      </c>
      <c r="L211" s="51" t="s">
        <v>81</v>
      </c>
      <c r="M211" s="51"/>
      <c r="Q211" s="54"/>
      <c r="R211" s="52" t="s">
        <v>81</v>
      </c>
      <c r="W211" s="54"/>
      <c r="X211" s="52" t="s">
        <v>81</v>
      </c>
      <c r="AC211" s="54"/>
      <c r="AD211" s="52" t="s">
        <v>81</v>
      </c>
      <c r="AJ211" s="52" t="s">
        <v>81</v>
      </c>
      <c r="AO211" s="54"/>
      <c r="AP211" s="52" t="s">
        <v>81</v>
      </c>
      <c r="AV211" s="52" t="s">
        <v>81</v>
      </c>
      <c r="BB211" s="52" t="s">
        <v>81</v>
      </c>
      <c r="BH211" s="52" t="s">
        <v>81</v>
      </c>
      <c r="BN211" s="52" t="s">
        <v>81</v>
      </c>
    </row>
    <row r="212" spans="1:66" ht="15" customHeight="1" x14ac:dyDescent="0.25">
      <c r="A212" s="12" t="str">
        <f>IF(ISBLANK('DESTR_OPERE LAVORO'!B211),'DESTR_OPERE LAVORO'!B212,'DESTR_OPERE LAVORO'!B211)</f>
        <v/>
      </c>
      <c r="B212" s="12" t="str">
        <f>VLOOKUP(A212,'DESTR_OPERE LAVORO'!B:E,2,FALSE)</f>
        <v/>
      </c>
    </row>
    <row r="213" spans="1:66" ht="15" customHeight="1" x14ac:dyDescent="0.25">
      <c r="A213" s="12" t="str">
        <f>IF(ISBLANK('DESTR_OPERE LAVORO'!B212),'DESTR_OPERE LAVORO'!B213,'DESTR_OPERE LAVORO'!B212)</f>
        <v>1C.12.020.0220.g</v>
      </c>
      <c r="B213" s="12" t="str">
        <f>VLOOKUP(A213,'DESTR_OPERE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355</v>
      </c>
      <c r="C213" s="27" t="str">
        <f>VLOOKUP(A213,'DESTR_OPERE LAVORO'!B:E,3,FALSE)</f>
        <v>CODICE OC</v>
      </c>
      <c r="F213" s="51" t="s">
        <v>81</v>
      </c>
      <c r="G213" s="51"/>
      <c r="K213" s="53" t="s">
        <v>81</v>
      </c>
      <c r="L213" s="51" t="s">
        <v>81</v>
      </c>
      <c r="M213" s="51"/>
      <c r="Q213" s="54"/>
      <c r="R213" s="52" t="s">
        <v>81</v>
      </c>
      <c r="W213" s="54"/>
      <c r="X213" s="52" t="s">
        <v>81</v>
      </c>
      <c r="AC213" s="54"/>
      <c r="AD213" s="52" t="s">
        <v>81</v>
      </c>
      <c r="AJ213" s="52" t="s">
        <v>81</v>
      </c>
      <c r="AO213" s="54"/>
      <c r="AP213" s="52" t="s">
        <v>81</v>
      </c>
      <c r="AV213" s="52" t="s">
        <v>81</v>
      </c>
      <c r="BB213" s="52" t="s">
        <v>81</v>
      </c>
      <c r="BH213" s="52" t="s">
        <v>81</v>
      </c>
      <c r="BN213" s="52" t="s">
        <v>81</v>
      </c>
    </row>
    <row r="214" spans="1:66" ht="15" customHeight="1" x14ac:dyDescent="0.25">
      <c r="A214" s="12" t="str">
        <f>IF(ISBLANK('DESTR_OPERE LAVORO'!B213),'DESTR_OPERE LAVORO'!B214,'DESTR_OPERE LAVORO'!B213)</f>
        <v/>
      </c>
      <c r="B214" s="12" t="str">
        <f>VLOOKUP(A214,'DESTR_OPERE LAVORO'!B:E,2,FALSE)</f>
        <v/>
      </c>
    </row>
    <row r="215" spans="1:66" ht="15" customHeight="1" x14ac:dyDescent="0.25">
      <c r="A215" s="12" t="str">
        <f>IF(ISBLANK('DESTR_OPERE LAVORO'!B214),'DESTR_OPERE LAVORO'!B215,'DESTR_OPERE LAVORO'!B214)</f>
        <v>1C.12.020.0220.h</v>
      </c>
      <c r="B215" s="12" t="str">
        <f>VLOOKUP(A215,'DESTR_OPERE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400</v>
      </c>
      <c r="C215" s="27" t="str">
        <f>VLOOKUP(A215,'DESTR_OPERE LAVORO'!B:E,3,FALSE)</f>
        <v>CODICE OC</v>
      </c>
      <c r="F215" s="51" t="s">
        <v>81</v>
      </c>
      <c r="G215" s="51"/>
      <c r="K215" s="53" t="s">
        <v>81</v>
      </c>
      <c r="L215" s="51" t="s">
        <v>81</v>
      </c>
      <c r="M215" s="51"/>
      <c r="Q215" s="54"/>
      <c r="R215" s="52" t="s">
        <v>81</v>
      </c>
      <c r="W215" s="54"/>
      <c r="X215" s="52" t="s">
        <v>81</v>
      </c>
      <c r="AC215" s="54"/>
      <c r="AD215" s="52" t="s">
        <v>81</v>
      </c>
      <c r="AJ215" s="52" t="s">
        <v>81</v>
      </c>
      <c r="AO215" s="54"/>
      <c r="AP215" s="52" t="s">
        <v>81</v>
      </c>
      <c r="AV215" s="52" t="s">
        <v>81</v>
      </c>
      <c r="BB215" s="52" t="s">
        <v>81</v>
      </c>
      <c r="BH215" s="52" t="s">
        <v>81</v>
      </c>
      <c r="BN215" s="52" t="s">
        <v>81</v>
      </c>
    </row>
    <row r="216" spans="1:66" ht="15" customHeight="1" x14ac:dyDescent="0.25">
      <c r="A216" s="12" t="str">
        <f>IF(ISBLANK('DESTR_OPERE LAVORO'!B215),'DESTR_OPERE LAVORO'!B216,'DESTR_OPERE LAVORO'!B215)</f>
        <v/>
      </c>
      <c r="B216" s="12" t="str">
        <f>VLOOKUP(A216,'DESTR_OPERE LAVORO'!B:E,2,FALSE)</f>
        <v/>
      </c>
    </row>
    <row r="217" spans="1:66" ht="15" customHeight="1" x14ac:dyDescent="0.25">
      <c r="A217" s="12" t="str">
        <f>IF(ISBLANK('DESTR_OPERE LAVORO'!B216),'DESTR_OPERE LAVORO'!B217,'DESTR_OPERE LAVORO'!B216)</f>
        <v>1C.12.020.0220.i</v>
      </c>
      <c r="B217" s="12" t="str">
        <f>VLOOKUP(A217,'DESTR_OPERE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450</v>
      </c>
      <c r="C217" s="27" t="str">
        <f>VLOOKUP(A217,'DESTR_OPERE LAVORO'!B:E,3,FALSE)</f>
        <v>CODICE OC</v>
      </c>
      <c r="F217" s="51" t="s">
        <v>81</v>
      </c>
      <c r="G217" s="51"/>
      <c r="K217" s="53" t="s">
        <v>81</v>
      </c>
      <c r="L217" s="51" t="s">
        <v>81</v>
      </c>
      <c r="M217" s="51"/>
      <c r="Q217" s="54"/>
      <c r="R217" s="52" t="s">
        <v>81</v>
      </c>
      <c r="W217" s="54"/>
      <c r="X217" s="52" t="s">
        <v>81</v>
      </c>
      <c r="AC217" s="54"/>
      <c r="AD217" s="52" t="s">
        <v>81</v>
      </c>
      <c r="AJ217" s="52" t="s">
        <v>81</v>
      </c>
      <c r="AO217" s="54"/>
      <c r="AP217" s="52" t="s">
        <v>81</v>
      </c>
      <c r="AV217" s="52" t="s">
        <v>81</v>
      </c>
      <c r="BB217" s="52" t="s">
        <v>81</v>
      </c>
      <c r="BH217" s="52" t="s">
        <v>81</v>
      </c>
      <c r="BN217" s="52" t="s">
        <v>81</v>
      </c>
    </row>
    <row r="218" spans="1:66" ht="15" customHeight="1" x14ac:dyDescent="0.25">
      <c r="A218" s="12" t="str">
        <f>IF(ISBLANK('DESTR_OPERE LAVORO'!B217),'DESTR_OPERE LAVORO'!B218,'DESTR_OPERE LAVORO'!B217)</f>
        <v/>
      </c>
      <c r="B218" s="12" t="str">
        <f>VLOOKUP(A218,'DESTR_OPERE LAVORO'!B:E,2,FALSE)</f>
        <v/>
      </c>
    </row>
    <row r="219" spans="1:66" ht="15" customHeight="1" x14ac:dyDescent="0.25">
      <c r="A219" s="12" t="str">
        <f>IF(ISBLANK('DESTR_OPERE LAVORO'!B218),'DESTR_OPERE LAVORO'!B219,'DESTR_OPERE LAVORO'!B218)</f>
        <v>1C.12.020.0220.j</v>
      </c>
      <c r="B219" s="12" t="str">
        <f>VLOOKUP(A219,'DESTR_OPERE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500</v>
      </c>
      <c r="C219" s="27" t="str">
        <f>VLOOKUP(A219,'DESTR_OPERE LAVORO'!B:E,3,FALSE)</f>
        <v>CODICE OC</v>
      </c>
      <c r="F219" s="51" t="s">
        <v>81</v>
      </c>
      <c r="G219" s="51"/>
      <c r="K219" s="53" t="s">
        <v>81</v>
      </c>
      <c r="L219" s="51" t="s">
        <v>81</v>
      </c>
      <c r="M219" s="51"/>
      <c r="Q219" s="54"/>
      <c r="R219" s="52" t="s">
        <v>81</v>
      </c>
      <c r="W219" s="54"/>
      <c r="X219" s="52" t="s">
        <v>81</v>
      </c>
      <c r="AC219" s="54"/>
      <c r="AD219" s="52" t="s">
        <v>81</v>
      </c>
      <c r="AJ219" s="52" t="s">
        <v>81</v>
      </c>
      <c r="AO219" s="54"/>
      <c r="AP219" s="52" t="s">
        <v>81</v>
      </c>
      <c r="AV219" s="52" t="s">
        <v>81</v>
      </c>
      <c r="BB219" s="52" t="s">
        <v>81</v>
      </c>
      <c r="BH219" s="52" t="s">
        <v>81</v>
      </c>
      <c r="BN219" s="52" t="s">
        <v>81</v>
      </c>
    </row>
    <row r="220" spans="1:66" ht="15" customHeight="1" x14ac:dyDescent="0.25">
      <c r="A220" s="12" t="str">
        <f>IF(ISBLANK('DESTR_OPERE LAVORO'!B219),'DESTR_OPERE LAVORO'!B220,'DESTR_OPERE LAVORO'!B219)</f>
        <v/>
      </c>
      <c r="B220" s="12" t="str">
        <f>VLOOKUP(A220,'DESTR_OPERE LAVORO'!B:E,2,FALSE)</f>
        <v/>
      </c>
    </row>
    <row r="221" spans="1:66" ht="15" customHeight="1" x14ac:dyDescent="0.25">
      <c r="A221" s="12" t="str">
        <f>IF(ISBLANK('DESTR_OPERE LAVORO'!B220),'DESTR_OPERE LAVORO'!B221,'DESTR_OPERE LAVORO'!B220)</f>
        <v>1C.12.020.0220.k</v>
      </c>
      <c r="B221" s="12" t="str">
        <f>VLOOKUP(A221,'DESTR_OPERE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560</v>
      </c>
      <c r="C221" s="27" t="str">
        <f>VLOOKUP(A221,'DESTR_OPERE LAVORO'!B:E,3,FALSE)</f>
        <v>CODICE OC</v>
      </c>
      <c r="F221" s="51" t="s">
        <v>81</v>
      </c>
      <c r="G221" s="51"/>
      <c r="K221" s="53" t="s">
        <v>81</v>
      </c>
      <c r="L221" s="51" t="s">
        <v>81</v>
      </c>
      <c r="M221" s="51"/>
      <c r="Q221" s="54"/>
      <c r="R221" s="52" t="s">
        <v>81</v>
      </c>
      <c r="W221" s="54"/>
      <c r="X221" s="52" t="s">
        <v>81</v>
      </c>
      <c r="AC221" s="54"/>
      <c r="AD221" s="52" t="s">
        <v>81</v>
      </c>
      <c r="AJ221" s="52" t="s">
        <v>81</v>
      </c>
      <c r="AO221" s="54"/>
      <c r="AP221" s="52" t="s">
        <v>81</v>
      </c>
      <c r="AV221" s="52" t="s">
        <v>81</v>
      </c>
      <c r="BB221" s="52" t="s">
        <v>81</v>
      </c>
      <c r="BH221" s="52" t="s">
        <v>81</v>
      </c>
      <c r="BN221" s="52" t="s">
        <v>81</v>
      </c>
    </row>
    <row r="222" spans="1:66" ht="15" customHeight="1" x14ac:dyDescent="0.25">
      <c r="A222" s="12" t="str">
        <f>IF(ISBLANK('DESTR_OPERE LAVORO'!B221),'DESTR_OPERE LAVORO'!B222,'DESTR_OPERE LAVORO'!B221)</f>
        <v/>
      </c>
      <c r="B222" s="12" t="str">
        <f>VLOOKUP(A222,'DESTR_OPERE LAVORO'!B:E,2,FALSE)</f>
        <v/>
      </c>
    </row>
    <row r="223" spans="1:66" ht="15" customHeight="1" x14ac:dyDescent="0.25">
      <c r="A223" s="12" t="str">
        <f>IF(ISBLANK('DESTR_OPERE LAVORO'!B222),'DESTR_OPERE LAVORO'!B223,'DESTR_OPERE LAVORO'!B222)</f>
        <v>1C.12.020.0220.l</v>
      </c>
      <c r="B223" s="12" t="str">
        <f>VLOOKUP(A223,'DESTR_OPERE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630</v>
      </c>
      <c r="C223" s="27" t="str">
        <f>VLOOKUP(A223,'DESTR_OPERE LAVORO'!B:E,3,FALSE)</f>
        <v>CODICE OC</v>
      </c>
      <c r="F223" s="51" t="s">
        <v>81</v>
      </c>
      <c r="G223" s="51"/>
      <c r="K223" s="53" t="s">
        <v>81</v>
      </c>
      <c r="L223" s="51" t="s">
        <v>81</v>
      </c>
      <c r="M223" s="51"/>
      <c r="Q223" s="54"/>
      <c r="R223" s="52" t="s">
        <v>81</v>
      </c>
      <c r="W223" s="54"/>
      <c r="X223" s="52" t="s">
        <v>81</v>
      </c>
      <c r="AC223" s="54"/>
      <c r="AD223" s="52" t="s">
        <v>81</v>
      </c>
      <c r="AJ223" s="52" t="s">
        <v>81</v>
      </c>
      <c r="AO223" s="54"/>
      <c r="AP223" s="52" t="s">
        <v>81</v>
      </c>
      <c r="AV223" s="52" t="s">
        <v>81</v>
      </c>
      <c r="BB223" s="52" t="s">
        <v>81</v>
      </c>
      <c r="BH223" s="52" t="s">
        <v>81</v>
      </c>
      <c r="BN223" s="52" t="s">
        <v>81</v>
      </c>
    </row>
    <row r="224" spans="1:66" ht="15" customHeight="1" x14ac:dyDescent="0.25">
      <c r="A224" s="12" t="str">
        <f>IF(ISBLANK('DESTR_OPERE LAVORO'!B223),'DESTR_OPERE LAVORO'!B224,'DESTR_OPERE LAVORO'!B223)</f>
        <v/>
      </c>
      <c r="B224" s="12" t="str">
        <f>VLOOKUP(A224,'DESTR_OPERE LAVORO'!B:E,2,FALSE)</f>
        <v/>
      </c>
    </row>
    <row r="225" spans="1:66" ht="15" customHeight="1" x14ac:dyDescent="0.25">
      <c r="A225" s="12" t="str">
        <f>IF(ISBLANK('DESTR_OPERE LAVORO'!B224),'DESTR_OPERE LAVORO'!B225,'DESTR_OPERE LAVORO'!B224)</f>
        <v>1C.12.020.0220.m</v>
      </c>
      <c r="B225" s="12" t="str">
        <f>VLOOKUP(A225,'DESTR_OPERE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710</v>
      </c>
      <c r="C225" s="27" t="str">
        <f>VLOOKUP(A225,'DESTR_OPERE LAVORO'!B:E,3,FALSE)</f>
        <v>CODICE OC</v>
      </c>
      <c r="F225" s="51" t="s">
        <v>81</v>
      </c>
      <c r="G225" s="51"/>
      <c r="K225" s="53" t="s">
        <v>81</v>
      </c>
      <c r="L225" s="51" t="s">
        <v>81</v>
      </c>
      <c r="M225" s="51"/>
      <c r="Q225" s="54"/>
      <c r="R225" s="52" t="s">
        <v>81</v>
      </c>
      <c r="W225" s="54"/>
      <c r="X225" s="52" t="s">
        <v>81</v>
      </c>
      <c r="AC225" s="54"/>
      <c r="AD225" s="52" t="s">
        <v>81</v>
      </c>
      <c r="AJ225" s="52" t="s">
        <v>81</v>
      </c>
      <c r="AO225" s="54"/>
      <c r="AP225" s="52" t="s">
        <v>81</v>
      </c>
      <c r="AV225" s="52" t="s">
        <v>81</v>
      </c>
      <c r="BB225" s="52" t="s">
        <v>81</v>
      </c>
      <c r="BH225" s="52" t="s">
        <v>81</v>
      </c>
      <c r="BN225" s="52" t="s">
        <v>81</v>
      </c>
    </row>
    <row r="226" spans="1:66" ht="15" customHeight="1" x14ac:dyDescent="0.25">
      <c r="A226" s="12" t="str">
        <f>IF(ISBLANK('DESTR_OPERE LAVORO'!B225),'DESTR_OPERE LAVORO'!B226,'DESTR_OPERE LAVORO'!B225)</f>
        <v/>
      </c>
      <c r="B226" s="12" t="str">
        <f>VLOOKUP(A226,'DESTR_OPERE LAVORO'!B:E,2,FALSE)</f>
        <v/>
      </c>
    </row>
    <row r="227" spans="1:66" ht="15" customHeight="1" x14ac:dyDescent="0.25">
      <c r="A227" s="12" t="str">
        <f>IF(ISBLANK('DESTR_OPERE LAVORO'!B226),'DESTR_OPERE LAVORO'!B227,'DESTR_OPERE LAVORO'!B226)</f>
        <v>1C.12.020.0220.n</v>
      </c>
      <c r="B227" s="12" t="str">
        <f>VLOOKUP(A227,'DESTR_OPERE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800</v>
      </c>
      <c r="C227" s="27" t="str">
        <f>VLOOKUP(A227,'DESTR_OPERE LAVORO'!B:E,3,FALSE)</f>
        <v>CODICE OC</v>
      </c>
      <c r="F227" s="51" t="s">
        <v>81</v>
      </c>
      <c r="G227" s="51"/>
      <c r="K227" s="53" t="s">
        <v>81</v>
      </c>
      <c r="L227" s="51" t="s">
        <v>81</v>
      </c>
      <c r="M227" s="51"/>
      <c r="Q227" s="54"/>
      <c r="R227" s="52" t="s">
        <v>81</v>
      </c>
      <c r="W227" s="54"/>
      <c r="X227" s="52" t="s">
        <v>81</v>
      </c>
      <c r="AC227" s="54"/>
      <c r="AD227" s="52" t="s">
        <v>81</v>
      </c>
      <c r="AJ227" s="52" t="s">
        <v>81</v>
      </c>
      <c r="AO227" s="54"/>
      <c r="AP227" s="52" t="s">
        <v>81</v>
      </c>
      <c r="AV227" s="52" t="s">
        <v>81</v>
      </c>
      <c r="BB227" s="52" t="s">
        <v>81</v>
      </c>
      <c r="BH227" s="52" t="s">
        <v>81</v>
      </c>
      <c r="BN227" s="52" t="s">
        <v>81</v>
      </c>
    </row>
    <row r="228" spans="1:66" ht="15" customHeight="1" x14ac:dyDescent="0.25">
      <c r="A228" s="12" t="str">
        <f>IF(ISBLANK('DESTR_OPERE LAVORO'!B227),'DESTR_OPERE LAVORO'!B228,'DESTR_OPERE LAVORO'!B227)</f>
        <v/>
      </c>
      <c r="B228" s="12" t="str">
        <f>VLOOKUP(A228,'DESTR_OPERE LAVORO'!B:E,2,FALSE)</f>
        <v/>
      </c>
    </row>
    <row r="229" spans="1:66" ht="15" customHeight="1" x14ac:dyDescent="0.25">
      <c r="A229" s="12" t="str">
        <f>IF(ISBLANK('DESTR_OPERE LAVORO'!B228),'DESTR_OPERE LAVORO'!B229,'DESTR_OPERE LAVORO'!B228)</f>
        <v>1C.12.020.0220.o</v>
      </c>
      <c r="B229" s="12" t="str">
        <f>VLOOKUP(A229,'DESTR_OPERE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1000</v>
      </c>
      <c r="C229" s="27" t="str">
        <f>VLOOKUP(A229,'DESTR_OPERE LAVORO'!B:E,3,FALSE)</f>
        <v>CODICE OC</v>
      </c>
      <c r="F229" s="51" t="s">
        <v>81</v>
      </c>
      <c r="G229" s="51"/>
      <c r="K229" s="53" t="s">
        <v>81</v>
      </c>
      <c r="L229" s="51" t="s">
        <v>81</v>
      </c>
      <c r="M229" s="51"/>
      <c r="Q229" s="54"/>
      <c r="R229" s="52" t="s">
        <v>81</v>
      </c>
      <c r="W229" s="54"/>
      <c r="X229" s="52" t="s">
        <v>81</v>
      </c>
      <c r="AC229" s="54"/>
      <c r="AD229" s="52" t="s">
        <v>81</v>
      </c>
      <c r="AJ229" s="52" t="s">
        <v>81</v>
      </c>
      <c r="AO229" s="54"/>
      <c r="AP229" s="52" t="s">
        <v>81</v>
      </c>
      <c r="AV229" s="52" t="s">
        <v>81</v>
      </c>
      <c r="BB229" s="52" t="s">
        <v>81</v>
      </c>
      <c r="BH229" s="52" t="s">
        <v>81</v>
      </c>
      <c r="BN229" s="52" t="s">
        <v>81</v>
      </c>
    </row>
    <row r="230" spans="1:66" ht="15" customHeight="1" x14ac:dyDescent="0.25">
      <c r="A230" s="12" t="str">
        <f>IF(ISBLANK('DESTR_OPERE LAVORO'!B229),'DESTR_OPERE LAVORO'!B230,'DESTR_OPERE LAVORO'!B229)</f>
        <v/>
      </c>
      <c r="B230" s="12" t="str">
        <f>VLOOKUP(A230,'DESTR_OPERE LAVORO'!B:E,2,FALSE)</f>
        <v/>
      </c>
    </row>
    <row r="231" spans="1:66" ht="15" customHeight="1" x14ac:dyDescent="0.25">
      <c r="A231" s="12" t="str">
        <f>IF(ISBLANK('DESTR_OPERE LAVORO'!B230),'DESTR_OPERE LAVORO'!B231,'DESTR_OPERE LAVORO'!B230)</f>
        <v>1C.12.030.0010.a</v>
      </c>
      <c r="B231" s="12" t="str">
        <f>VLOOKUP(A231,'DESTR_OPERE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32 - s = 1,8</v>
      </c>
      <c r="C231" s="27" t="str">
        <f>VLOOKUP(A231,'DESTR_OPERE LAVORO'!B:E,3,FALSE)</f>
        <v>CODICE OC</v>
      </c>
      <c r="F231" s="51" t="s">
        <v>81</v>
      </c>
      <c r="G231" s="51"/>
      <c r="K231" s="53" t="s">
        <v>81</v>
      </c>
      <c r="L231" s="51" t="s">
        <v>81</v>
      </c>
      <c r="M231" s="51"/>
      <c r="Q231" s="54"/>
      <c r="R231" s="52" t="s">
        <v>81</v>
      </c>
      <c r="W231" s="54"/>
      <c r="X231" s="52" t="s">
        <v>81</v>
      </c>
      <c r="AC231" s="54"/>
      <c r="AD231" s="52" t="s">
        <v>81</v>
      </c>
      <c r="AJ231" s="52" t="s">
        <v>81</v>
      </c>
      <c r="AO231" s="54"/>
      <c r="AP231" s="52" t="s">
        <v>81</v>
      </c>
      <c r="AV231" s="52" t="s">
        <v>81</v>
      </c>
      <c r="BB231" s="52" t="s">
        <v>81</v>
      </c>
      <c r="BH231" s="52" t="s">
        <v>81</v>
      </c>
      <c r="BN231" s="52" t="s">
        <v>81</v>
      </c>
    </row>
    <row r="232" spans="1:66" ht="15" customHeight="1" x14ac:dyDescent="0.25">
      <c r="A232" s="12" t="str">
        <f>IF(ISBLANK('DESTR_OPERE LAVORO'!B231),'DESTR_OPERE LAVORO'!B232,'DESTR_OPERE LAVORO'!B231)</f>
        <v/>
      </c>
      <c r="B232" s="12" t="str">
        <f>VLOOKUP(A232,'DESTR_OPERE LAVORO'!B:E,2,FALSE)</f>
        <v/>
      </c>
    </row>
    <row r="233" spans="1:66" ht="15" customHeight="1" x14ac:dyDescent="0.25">
      <c r="A233" s="12" t="str">
        <f>IF(ISBLANK('DESTR_OPERE LAVORO'!B232),'DESTR_OPERE LAVORO'!B233,'DESTR_OPERE LAVORO'!B232)</f>
        <v>1C.12.030.0010.b</v>
      </c>
      <c r="B233" s="12" t="str">
        <f>VLOOKUP(A233,'DESTR_OPERE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40 - s = 1,8</v>
      </c>
      <c r="C233" s="27" t="str">
        <f>VLOOKUP(A233,'DESTR_OPERE LAVORO'!B:E,3,FALSE)</f>
        <v>CODICE OC</v>
      </c>
      <c r="F233" s="51" t="s">
        <v>81</v>
      </c>
      <c r="G233" s="51"/>
      <c r="K233" s="53" t="s">
        <v>81</v>
      </c>
      <c r="L233" s="51" t="s">
        <v>81</v>
      </c>
      <c r="M233" s="51"/>
      <c r="Q233" s="54"/>
      <c r="R233" s="52" t="s">
        <v>81</v>
      </c>
      <c r="W233" s="54"/>
      <c r="X233" s="52" t="s">
        <v>81</v>
      </c>
      <c r="AC233" s="54"/>
      <c r="AD233" s="52" t="s">
        <v>81</v>
      </c>
      <c r="AJ233" s="52" t="s">
        <v>81</v>
      </c>
      <c r="AO233" s="54"/>
      <c r="AP233" s="52" t="s">
        <v>81</v>
      </c>
      <c r="AV233" s="52" t="s">
        <v>81</v>
      </c>
      <c r="BB233" s="52" t="s">
        <v>81</v>
      </c>
      <c r="BH233" s="52" t="s">
        <v>81</v>
      </c>
      <c r="BN233" s="52" t="s">
        <v>81</v>
      </c>
    </row>
    <row r="234" spans="1:66" ht="15" customHeight="1" x14ac:dyDescent="0.25">
      <c r="A234" s="12" t="str">
        <f>IF(ISBLANK('DESTR_OPERE LAVORO'!B233),'DESTR_OPERE LAVORO'!B234,'DESTR_OPERE LAVORO'!B233)</f>
        <v/>
      </c>
      <c r="B234" s="12" t="str">
        <f>VLOOKUP(A234,'DESTR_OPERE LAVORO'!B:E,2,FALSE)</f>
        <v/>
      </c>
    </row>
    <row r="235" spans="1:66" ht="15" customHeight="1" x14ac:dyDescent="0.25">
      <c r="A235" s="12" t="str">
        <f>IF(ISBLANK('DESTR_OPERE LAVORO'!B234),'DESTR_OPERE LAVORO'!B235,'DESTR_OPERE LAVORO'!B234)</f>
        <v>1C.12.030.0010.c</v>
      </c>
      <c r="B235" s="12" t="str">
        <f>VLOOKUP(A235,'DESTR_OPERE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50 - s = 1,8</v>
      </c>
      <c r="C235" s="27" t="str">
        <f>VLOOKUP(A235,'DESTR_OPERE LAVORO'!B:E,3,FALSE)</f>
        <v>CODICE OC</v>
      </c>
      <c r="F235" s="51" t="s">
        <v>81</v>
      </c>
      <c r="G235" s="51"/>
      <c r="K235" s="53" t="s">
        <v>81</v>
      </c>
      <c r="L235" s="51" t="s">
        <v>81</v>
      </c>
      <c r="M235" s="51"/>
      <c r="Q235" s="54"/>
      <c r="R235" s="52" t="s">
        <v>81</v>
      </c>
      <c r="W235" s="54"/>
      <c r="X235" s="52" t="s">
        <v>81</v>
      </c>
      <c r="AC235" s="54"/>
      <c r="AD235" s="52" t="s">
        <v>81</v>
      </c>
      <c r="AJ235" s="52" t="s">
        <v>81</v>
      </c>
      <c r="AO235" s="54"/>
      <c r="AP235" s="52" t="s">
        <v>81</v>
      </c>
      <c r="AV235" s="52" t="s">
        <v>81</v>
      </c>
      <c r="BB235" s="52" t="s">
        <v>81</v>
      </c>
      <c r="BH235" s="52" t="s">
        <v>81</v>
      </c>
      <c r="BN235" s="52" t="s">
        <v>81</v>
      </c>
    </row>
    <row r="236" spans="1:66" ht="15" customHeight="1" x14ac:dyDescent="0.25">
      <c r="A236" s="12" t="str">
        <f>IF(ISBLANK('DESTR_OPERE LAVORO'!B235),'DESTR_OPERE LAVORO'!B236,'DESTR_OPERE LAVORO'!B235)</f>
        <v/>
      </c>
      <c r="B236" s="12" t="str">
        <f>VLOOKUP(A236,'DESTR_OPERE LAVORO'!B:E,2,FALSE)</f>
        <v/>
      </c>
    </row>
    <row r="237" spans="1:66" ht="15" customHeight="1" x14ac:dyDescent="0.25">
      <c r="A237" s="12" t="str">
        <f>IF(ISBLANK('DESTR_OPERE LAVORO'!B236),'DESTR_OPERE LAVORO'!B237,'DESTR_OPERE LAVORO'!B236)</f>
        <v>1C.12.030.0010.d</v>
      </c>
      <c r="B237" s="12" t="str">
        <f>VLOOKUP(A237,'DESTR_OPERE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75 - s = 1,9</v>
      </c>
      <c r="C237" s="27" t="str">
        <f>VLOOKUP(A237,'DESTR_OPERE LAVORO'!B:E,3,FALSE)</f>
        <v>CODICE OC</v>
      </c>
      <c r="F237" s="51" t="s">
        <v>81</v>
      </c>
      <c r="G237" s="51"/>
      <c r="K237" s="53" t="s">
        <v>81</v>
      </c>
      <c r="L237" s="51" t="s">
        <v>81</v>
      </c>
      <c r="M237" s="51"/>
      <c r="Q237" s="54"/>
      <c r="R237" s="52" t="s">
        <v>81</v>
      </c>
      <c r="W237" s="54"/>
      <c r="X237" s="52" t="s">
        <v>81</v>
      </c>
      <c r="AC237" s="54"/>
      <c r="AD237" s="52" t="s">
        <v>81</v>
      </c>
      <c r="AJ237" s="52" t="s">
        <v>81</v>
      </c>
      <c r="AO237" s="54"/>
      <c r="AP237" s="52" t="s">
        <v>81</v>
      </c>
      <c r="AV237" s="52" t="s">
        <v>81</v>
      </c>
      <c r="BB237" s="52" t="s">
        <v>81</v>
      </c>
      <c r="BH237" s="52" t="s">
        <v>81</v>
      </c>
      <c r="BN237" s="52" t="s">
        <v>81</v>
      </c>
    </row>
    <row r="238" spans="1:66" ht="15" customHeight="1" x14ac:dyDescent="0.25">
      <c r="A238" s="12" t="str">
        <f>IF(ISBLANK('DESTR_OPERE LAVORO'!B237),'DESTR_OPERE LAVORO'!B238,'DESTR_OPERE LAVORO'!B237)</f>
        <v/>
      </c>
      <c r="B238" s="12" t="str">
        <f>VLOOKUP(A238,'DESTR_OPERE LAVORO'!B:E,2,FALSE)</f>
        <v/>
      </c>
    </row>
    <row r="239" spans="1:66" ht="15" customHeight="1" x14ac:dyDescent="0.25">
      <c r="A239" s="12" t="str">
        <f>IF(ISBLANK('DESTR_OPERE LAVORO'!B238),'DESTR_OPERE LAVORO'!B239,'DESTR_OPERE LAVORO'!B238)</f>
        <v>1C.12.030.0010.e</v>
      </c>
      <c r="B239" s="12" t="str">
        <f>VLOOKUP(A239,'DESTR_OPERE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90 - s = 2,3</v>
      </c>
      <c r="C239" s="27" t="str">
        <f>VLOOKUP(A239,'DESTR_OPERE LAVORO'!B:E,3,FALSE)</f>
        <v>CODICE OC</v>
      </c>
      <c r="F239" s="51" t="s">
        <v>81</v>
      </c>
      <c r="G239" s="51"/>
      <c r="K239" s="53" t="s">
        <v>81</v>
      </c>
      <c r="L239" s="51" t="s">
        <v>81</v>
      </c>
      <c r="M239" s="51"/>
      <c r="Q239" s="54"/>
      <c r="R239" s="52" t="s">
        <v>81</v>
      </c>
      <c r="W239" s="54"/>
      <c r="X239" s="52" t="s">
        <v>81</v>
      </c>
      <c r="AC239" s="54"/>
      <c r="AD239" s="52" t="s">
        <v>81</v>
      </c>
      <c r="AJ239" s="52" t="s">
        <v>81</v>
      </c>
      <c r="AO239" s="54"/>
      <c r="AP239" s="52" t="s">
        <v>81</v>
      </c>
      <c r="AV239" s="52" t="s">
        <v>81</v>
      </c>
      <c r="BB239" s="52" t="s">
        <v>81</v>
      </c>
      <c r="BH239" s="52" t="s">
        <v>81</v>
      </c>
      <c r="BN239" s="52" t="s">
        <v>81</v>
      </c>
    </row>
    <row r="240" spans="1:66" ht="15" customHeight="1" x14ac:dyDescent="0.25">
      <c r="A240" s="12" t="str">
        <f>IF(ISBLANK('DESTR_OPERE LAVORO'!B239),'DESTR_OPERE LAVORO'!B240,'DESTR_OPERE LAVORO'!B239)</f>
        <v/>
      </c>
      <c r="B240" s="12" t="str">
        <f>VLOOKUP(A240,'DESTR_OPERE LAVORO'!B:E,2,FALSE)</f>
        <v/>
      </c>
    </row>
    <row r="241" spans="1:66" ht="15" customHeight="1" x14ac:dyDescent="0.25">
      <c r="A241" s="12" t="str">
        <f>IF(ISBLANK('DESTR_OPERE LAVORO'!B240),'DESTR_OPERE LAVORO'!B241,'DESTR_OPERE LAVORO'!B240)</f>
        <v>1C.12.030.0010.f</v>
      </c>
      <c r="B241" s="12" t="str">
        <f>VLOOKUP(A241,'DESTR_OPERE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110 - s = 2,7</v>
      </c>
      <c r="C241" s="27" t="str">
        <f>VLOOKUP(A241,'DESTR_OPERE LAVORO'!B:E,3,FALSE)</f>
        <v>CODICE OC</v>
      </c>
      <c r="F241" s="51" t="s">
        <v>81</v>
      </c>
      <c r="G241" s="51"/>
      <c r="K241" s="53" t="s">
        <v>81</v>
      </c>
      <c r="L241" s="51" t="s">
        <v>81</v>
      </c>
      <c r="M241" s="51"/>
      <c r="Q241" s="54"/>
      <c r="R241" s="52" t="s">
        <v>81</v>
      </c>
      <c r="W241" s="54"/>
      <c r="X241" s="52" t="s">
        <v>81</v>
      </c>
      <c r="AC241" s="54"/>
      <c r="AD241" s="52" t="s">
        <v>81</v>
      </c>
      <c r="AJ241" s="52" t="s">
        <v>81</v>
      </c>
      <c r="AO241" s="54"/>
      <c r="AP241" s="52" t="s">
        <v>81</v>
      </c>
      <c r="AV241" s="52" t="s">
        <v>81</v>
      </c>
      <c r="BB241" s="52" t="s">
        <v>81</v>
      </c>
      <c r="BH241" s="52" t="s">
        <v>81</v>
      </c>
      <c r="BN241" s="52" t="s">
        <v>81</v>
      </c>
    </row>
    <row r="242" spans="1:66" ht="15" customHeight="1" x14ac:dyDescent="0.25">
      <c r="A242" s="12" t="str">
        <f>IF(ISBLANK('DESTR_OPERE LAVORO'!B241),'DESTR_OPERE LAVORO'!B242,'DESTR_OPERE LAVORO'!B241)</f>
        <v/>
      </c>
      <c r="B242" s="12" t="str">
        <f>VLOOKUP(A242,'DESTR_OPERE LAVORO'!B:E,2,FALSE)</f>
        <v/>
      </c>
    </row>
    <row r="243" spans="1:66" ht="15" customHeight="1" x14ac:dyDescent="0.25">
      <c r="A243" s="12" t="str">
        <f>IF(ISBLANK('DESTR_OPERE LAVORO'!B242),'DESTR_OPERE LAVORO'!B243,'DESTR_OPERE LAVORO'!B242)</f>
        <v>1C.12.030.0010.g</v>
      </c>
      <c r="B243" s="12" t="str">
        <f>VLOOKUP(A243,'DESTR_OPERE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125 - s = 3,1</v>
      </c>
      <c r="C243" s="27" t="str">
        <f>VLOOKUP(A243,'DESTR_OPERE LAVORO'!B:E,3,FALSE)</f>
        <v>CODICE OC</v>
      </c>
      <c r="F243" s="51" t="s">
        <v>81</v>
      </c>
      <c r="G243" s="51"/>
      <c r="K243" s="53" t="s">
        <v>81</v>
      </c>
      <c r="L243" s="51" t="s">
        <v>81</v>
      </c>
      <c r="M243" s="51"/>
      <c r="Q243" s="54"/>
      <c r="R243" s="52" t="s">
        <v>81</v>
      </c>
      <c r="W243" s="54"/>
      <c r="X243" s="52" t="s">
        <v>81</v>
      </c>
      <c r="AC243" s="54"/>
      <c r="AD243" s="52" t="s">
        <v>81</v>
      </c>
      <c r="AJ243" s="52" t="s">
        <v>81</v>
      </c>
      <c r="AO243" s="54"/>
      <c r="AP243" s="52" t="s">
        <v>81</v>
      </c>
      <c r="AV243" s="52" t="s">
        <v>81</v>
      </c>
      <c r="BB243" s="52" t="s">
        <v>81</v>
      </c>
      <c r="BH243" s="52" t="s">
        <v>81</v>
      </c>
      <c r="BN243" s="52" t="s">
        <v>81</v>
      </c>
    </row>
    <row r="244" spans="1:66" ht="15" customHeight="1" x14ac:dyDescent="0.25">
      <c r="A244" s="12" t="str">
        <f>IF(ISBLANK('DESTR_OPERE LAVORO'!B243),'DESTR_OPERE LAVORO'!B244,'DESTR_OPERE LAVORO'!B243)</f>
        <v/>
      </c>
      <c r="B244" s="12" t="str">
        <f>VLOOKUP(A244,'DESTR_OPERE LAVORO'!B:E,2,FALSE)</f>
        <v/>
      </c>
    </row>
    <row r="245" spans="1:66" ht="15" customHeight="1" x14ac:dyDescent="0.25">
      <c r="A245" s="12" t="str">
        <f>IF(ISBLANK('DESTR_OPERE LAVORO'!B244),'DESTR_OPERE LAVORO'!B245,'DESTR_OPERE LAVORO'!B244)</f>
        <v>1C.12.030.0010.h</v>
      </c>
      <c r="B245" s="12" t="str">
        <f>VLOOKUP(A245,'DESTR_OPERE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160 - s = 3,9</v>
      </c>
      <c r="C245" s="27" t="str">
        <f>VLOOKUP(A245,'DESTR_OPERE LAVORO'!B:E,3,FALSE)</f>
        <v>CODICE OC</v>
      </c>
      <c r="F245" s="51" t="s">
        <v>81</v>
      </c>
      <c r="G245" s="51"/>
      <c r="K245" s="53" t="s">
        <v>81</v>
      </c>
      <c r="L245" s="51" t="s">
        <v>81</v>
      </c>
      <c r="M245" s="51"/>
      <c r="Q245" s="54"/>
      <c r="R245" s="52" t="s">
        <v>81</v>
      </c>
      <c r="W245" s="54"/>
      <c r="X245" s="52" t="s">
        <v>81</v>
      </c>
      <c r="AC245" s="54"/>
      <c r="AD245" s="52" t="s">
        <v>81</v>
      </c>
      <c r="AJ245" s="52" t="s">
        <v>81</v>
      </c>
      <c r="AO245" s="54"/>
      <c r="AP245" s="52" t="s">
        <v>81</v>
      </c>
      <c r="AV245" s="52" t="s">
        <v>81</v>
      </c>
      <c r="BB245" s="52" t="s">
        <v>81</v>
      </c>
      <c r="BH245" s="52" t="s">
        <v>81</v>
      </c>
      <c r="BN245" s="52" t="s">
        <v>81</v>
      </c>
    </row>
    <row r="246" spans="1:66" ht="15" customHeight="1" x14ac:dyDescent="0.25">
      <c r="A246" s="12" t="str">
        <f>IF(ISBLANK('DESTR_OPERE LAVORO'!B245),'DESTR_OPERE LAVORO'!B246,'DESTR_OPERE LAVORO'!B245)</f>
        <v/>
      </c>
      <c r="B246" s="12" t="str">
        <f>VLOOKUP(A246,'DESTR_OPERE LAVORO'!B:E,2,FALSE)</f>
        <v/>
      </c>
    </row>
    <row r="247" spans="1:66" ht="15" customHeight="1" x14ac:dyDescent="0.25">
      <c r="A247" s="12" t="str">
        <f>IF(ISBLANK('DESTR_OPERE LAVORO'!B246),'DESTR_OPERE LAVORO'!B247,'DESTR_OPERE LAVORO'!B246)</f>
        <v>1C.12.040.0010.a</v>
      </c>
      <c r="B247" s="12" t="str">
        <f>VLOOKUP(A247,'DESTR_OPERE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250 - Di 218</v>
      </c>
      <c r="C247" s="27" t="str">
        <f>VLOOKUP(A247,'DESTR_OPERE LAVORO'!B:E,3,FALSE)</f>
        <v>CODICE OC</v>
      </c>
      <c r="F247" s="51" t="s">
        <v>81</v>
      </c>
      <c r="G247" s="51"/>
      <c r="K247" s="53" t="s">
        <v>81</v>
      </c>
      <c r="L247" s="51" t="s">
        <v>81</v>
      </c>
      <c r="M247" s="51"/>
      <c r="Q247" s="54"/>
      <c r="R247" s="52" t="s">
        <v>81</v>
      </c>
      <c r="W247" s="54"/>
      <c r="X247" s="52" t="s">
        <v>81</v>
      </c>
      <c r="AC247" s="54"/>
      <c r="AD247" s="52" t="s">
        <v>81</v>
      </c>
      <c r="AJ247" s="52" t="s">
        <v>81</v>
      </c>
      <c r="AO247" s="54"/>
      <c r="AP247" s="52" t="s">
        <v>81</v>
      </c>
      <c r="AV247" s="52" t="s">
        <v>81</v>
      </c>
      <c r="BB247" s="52" t="s">
        <v>81</v>
      </c>
      <c r="BH247" s="52" t="s">
        <v>81</v>
      </c>
      <c r="BN247" s="52" t="s">
        <v>81</v>
      </c>
    </row>
    <row r="248" spans="1:66" ht="15" customHeight="1" x14ac:dyDescent="0.25">
      <c r="A248" s="12" t="str">
        <f>IF(ISBLANK('DESTR_OPERE LAVORO'!B247),'DESTR_OPERE LAVORO'!B248,'DESTR_OPERE LAVORO'!B247)</f>
        <v/>
      </c>
      <c r="B248" s="12" t="str">
        <f>VLOOKUP(A248,'DESTR_OPERE LAVORO'!B:E,2,FALSE)</f>
        <v/>
      </c>
    </row>
    <row r="249" spans="1:66" ht="15" customHeight="1" x14ac:dyDescent="0.25">
      <c r="A249" s="12" t="str">
        <f>IF(ISBLANK('DESTR_OPERE LAVORO'!B248),'DESTR_OPERE LAVORO'!B249,'DESTR_OPERE LAVORO'!B248)</f>
        <v>1C.12.040.0010.b</v>
      </c>
      <c r="B249" s="12" t="str">
        <f>VLOOKUP(A249,'DESTR_OPERE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315 - Di 272</v>
      </c>
      <c r="C249" s="27" t="str">
        <f>VLOOKUP(A249,'DESTR_OPERE LAVORO'!B:E,3,FALSE)</f>
        <v>CODICE OC</v>
      </c>
      <c r="F249" s="51" t="s">
        <v>81</v>
      </c>
      <c r="G249" s="51"/>
      <c r="K249" s="53" t="s">
        <v>81</v>
      </c>
      <c r="L249" s="51" t="s">
        <v>81</v>
      </c>
      <c r="M249" s="51"/>
      <c r="Q249" s="54"/>
      <c r="R249" s="52" t="s">
        <v>81</v>
      </c>
      <c r="W249" s="54"/>
      <c r="X249" s="52" t="s">
        <v>81</v>
      </c>
      <c r="AC249" s="54"/>
      <c r="AD249" s="52" t="s">
        <v>81</v>
      </c>
      <c r="AJ249" s="52" t="s">
        <v>81</v>
      </c>
      <c r="AO249" s="54"/>
      <c r="AP249" s="52" t="s">
        <v>81</v>
      </c>
      <c r="AV249" s="52" t="s">
        <v>81</v>
      </c>
      <c r="BB249" s="52" t="s">
        <v>81</v>
      </c>
      <c r="BH249" s="52" t="s">
        <v>81</v>
      </c>
      <c r="BN249" s="52" t="s">
        <v>81</v>
      </c>
    </row>
    <row r="250" spans="1:66" ht="15" customHeight="1" x14ac:dyDescent="0.25">
      <c r="A250" s="12" t="str">
        <f>IF(ISBLANK('DESTR_OPERE LAVORO'!B249),'DESTR_OPERE LAVORO'!B250,'DESTR_OPERE LAVORO'!B249)</f>
        <v/>
      </c>
      <c r="B250" s="12" t="str">
        <f>VLOOKUP(A250,'DESTR_OPERE LAVORO'!B:E,2,FALSE)</f>
        <v/>
      </c>
    </row>
    <row r="251" spans="1:66" ht="15" customHeight="1" x14ac:dyDescent="0.25">
      <c r="A251" s="12" t="str">
        <f>IF(ISBLANK('DESTR_OPERE LAVORO'!B250),'DESTR_OPERE LAVORO'!B251,'DESTR_OPERE LAVORO'!B250)</f>
        <v>1C.12.040.0010.c</v>
      </c>
      <c r="B251" s="12" t="str">
        <f>VLOOKUP(A251,'DESTR_OPERE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400 - Di 347</v>
      </c>
      <c r="C251" s="27" t="str">
        <f>VLOOKUP(A251,'DESTR_OPERE LAVORO'!B:E,3,FALSE)</f>
        <v>CODICE OC</v>
      </c>
      <c r="F251" s="51" t="s">
        <v>81</v>
      </c>
      <c r="G251" s="51"/>
      <c r="K251" s="53" t="s">
        <v>81</v>
      </c>
      <c r="L251" s="51" t="s">
        <v>81</v>
      </c>
      <c r="M251" s="51"/>
      <c r="Q251" s="54"/>
      <c r="R251" s="52" t="s">
        <v>81</v>
      </c>
      <c r="W251" s="54"/>
      <c r="X251" s="52" t="s">
        <v>81</v>
      </c>
      <c r="AC251" s="54"/>
      <c r="AD251" s="52" t="s">
        <v>81</v>
      </c>
      <c r="AJ251" s="52" t="s">
        <v>81</v>
      </c>
      <c r="AO251" s="54"/>
      <c r="AP251" s="52" t="s">
        <v>81</v>
      </c>
      <c r="AV251" s="52" t="s">
        <v>81</v>
      </c>
      <c r="BB251" s="52" t="s">
        <v>81</v>
      </c>
      <c r="BH251" s="52" t="s">
        <v>81</v>
      </c>
      <c r="BN251" s="52" t="s">
        <v>81</v>
      </c>
    </row>
    <row r="252" spans="1:66" ht="15" customHeight="1" x14ac:dyDescent="0.25">
      <c r="A252" s="12" t="str">
        <f>IF(ISBLANK('DESTR_OPERE LAVORO'!B251),'DESTR_OPERE LAVORO'!B252,'DESTR_OPERE LAVORO'!B251)</f>
        <v/>
      </c>
      <c r="B252" s="12" t="str">
        <f>VLOOKUP(A252,'DESTR_OPERE LAVORO'!B:E,2,FALSE)</f>
        <v/>
      </c>
    </row>
    <row r="253" spans="1:66" ht="15" customHeight="1" x14ac:dyDescent="0.25">
      <c r="A253" s="12" t="str">
        <f>IF(ISBLANK('DESTR_OPERE LAVORO'!B252),'DESTR_OPERE LAVORO'!B253,'DESTR_OPERE LAVORO'!B252)</f>
        <v>1C.12.040.0010.d</v>
      </c>
      <c r="B253" s="12" t="str">
        <f>VLOOKUP(A253,'DESTR_OPERE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500 - Di 433</v>
      </c>
      <c r="C253" s="27" t="str">
        <f>VLOOKUP(A253,'DESTR_OPERE LAVORO'!B:E,3,FALSE)</f>
        <v>CODICE OC</v>
      </c>
      <c r="F253" s="51" t="s">
        <v>81</v>
      </c>
      <c r="G253" s="51"/>
      <c r="K253" s="53" t="s">
        <v>81</v>
      </c>
      <c r="L253" s="51" t="s">
        <v>81</v>
      </c>
      <c r="M253" s="51"/>
      <c r="Q253" s="54"/>
      <c r="R253" s="52" t="s">
        <v>81</v>
      </c>
      <c r="W253" s="54"/>
      <c r="X253" s="52" t="s">
        <v>81</v>
      </c>
      <c r="AC253" s="54"/>
      <c r="AD253" s="52" t="s">
        <v>81</v>
      </c>
      <c r="AJ253" s="52" t="s">
        <v>81</v>
      </c>
      <c r="AO253" s="54"/>
      <c r="AP253" s="52" t="s">
        <v>81</v>
      </c>
      <c r="AV253" s="52" t="s">
        <v>81</v>
      </c>
      <c r="BB253" s="52" t="s">
        <v>81</v>
      </c>
      <c r="BH253" s="52" t="s">
        <v>81</v>
      </c>
      <c r="BN253" s="52" t="s">
        <v>81</v>
      </c>
    </row>
    <row r="254" spans="1:66" ht="15" customHeight="1" x14ac:dyDescent="0.25">
      <c r="A254" s="12" t="str">
        <f>IF(ISBLANK('DESTR_OPERE LAVORO'!B253),'DESTR_OPERE LAVORO'!B254,'DESTR_OPERE LAVORO'!B253)</f>
        <v/>
      </c>
      <c r="B254" s="12" t="str">
        <f>VLOOKUP(A254,'DESTR_OPERE LAVORO'!B:E,2,FALSE)</f>
        <v/>
      </c>
    </row>
    <row r="255" spans="1:66" ht="15" customHeight="1" x14ac:dyDescent="0.25">
      <c r="A255" s="12" t="str">
        <f>IF(ISBLANK('DESTR_OPERE LAVORO'!B254),'DESTR_OPERE LAVORO'!B255,'DESTR_OPERE LAVORO'!B254)</f>
        <v>1C.12.040.0010.e</v>
      </c>
      <c r="B255" s="12" t="str">
        <f>VLOOKUP(A255,'DESTR_OPERE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630 - Di 535</v>
      </c>
      <c r="C255" s="27" t="str">
        <f>VLOOKUP(A255,'DESTR_OPERE LAVORO'!B:E,3,FALSE)</f>
        <v>CODICE OC</v>
      </c>
      <c r="F255" s="51" t="s">
        <v>81</v>
      </c>
      <c r="G255" s="51"/>
      <c r="K255" s="53" t="s">
        <v>81</v>
      </c>
      <c r="L255" s="51" t="s">
        <v>81</v>
      </c>
      <c r="M255" s="51"/>
      <c r="Q255" s="54"/>
      <c r="R255" s="52" t="s">
        <v>81</v>
      </c>
      <c r="W255" s="54"/>
      <c r="X255" s="52" t="s">
        <v>81</v>
      </c>
      <c r="AC255" s="54"/>
      <c r="AD255" s="52" t="s">
        <v>81</v>
      </c>
      <c r="AJ255" s="52" t="s">
        <v>81</v>
      </c>
      <c r="AO255" s="54"/>
      <c r="AP255" s="52" t="s">
        <v>81</v>
      </c>
      <c r="AV255" s="52" t="s">
        <v>81</v>
      </c>
      <c r="BB255" s="52" t="s">
        <v>81</v>
      </c>
      <c r="BH255" s="52" t="s">
        <v>81</v>
      </c>
      <c r="BN255" s="52" t="s">
        <v>81</v>
      </c>
    </row>
    <row r="256" spans="1:66" ht="15" customHeight="1" x14ac:dyDescent="0.25">
      <c r="A256" s="12" t="str">
        <f>IF(ISBLANK('DESTR_OPERE LAVORO'!B255),'DESTR_OPERE LAVORO'!B256,'DESTR_OPERE LAVORO'!B255)</f>
        <v/>
      </c>
      <c r="B256" s="12" t="str">
        <f>VLOOKUP(A256,'DESTR_OPERE LAVORO'!B:E,2,FALSE)</f>
        <v/>
      </c>
    </row>
    <row r="257" spans="1:66" ht="15" customHeight="1" x14ac:dyDescent="0.25">
      <c r="A257" s="12" t="str">
        <f>IF(ISBLANK('DESTR_OPERE LAVORO'!B256),'DESTR_OPERE LAVORO'!B257,'DESTR_OPERE LAVORO'!B256)</f>
        <v>1C.12.040.0010.f</v>
      </c>
      <c r="B257" s="12" t="str">
        <f>VLOOKUP(A257,'DESTR_OPERE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800 - Di 678</v>
      </c>
      <c r="C257" s="27" t="str">
        <f>VLOOKUP(A257,'DESTR_OPERE LAVORO'!B:E,3,FALSE)</f>
        <v>CODICE OC</v>
      </c>
      <c r="F257" s="51" t="s">
        <v>81</v>
      </c>
      <c r="G257" s="51"/>
      <c r="K257" s="53" t="s">
        <v>81</v>
      </c>
      <c r="L257" s="51" t="s">
        <v>81</v>
      </c>
      <c r="M257" s="51"/>
      <c r="Q257" s="54"/>
      <c r="R257" s="52" t="s">
        <v>81</v>
      </c>
      <c r="W257" s="54"/>
      <c r="X257" s="52" t="s">
        <v>81</v>
      </c>
      <c r="AC257" s="54"/>
      <c r="AD257" s="52" t="s">
        <v>81</v>
      </c>
      <c r="AJ257" s="52" t="s">
        <v>81</v>
      </c>
      <c r="AO257" s="54"/>
      <c r="AP257" s="52" t="s">
        <v>81</v>
      </c>
      <c r="AV257" s="52" t="s">
        <v>81</v>
      </c>
      <c r="BB257" s="52" t="s">
        <v>81</v>
      </c>
      <c r="BH257" s="52" t="s">
        <v>81</v>
      </c>
      <c r="BN257" s="52" t="s">
        <v>81</v>
      </c>
    </row>
    <row r="258" spans="1:66" ht="15" customHeight="1" x14ac:dyDescent="0.25">
      <c r="A258" s="12" t="str">
        <f>IF(ISBLANK('DESTR_OPERE LAVORO'!B257),'DESTR_OPERE LAVORO'!B258,'DESTR_OPERE LAVORO'!B257)</f>
        <v/>
      </c>
      <c r="B258" s="12" t="str">
        <f>VLOOKUP(A258,'DESTR_OPERE LAVORO'!B:E,2,FALSE)</f>
        <v/>
      </c>
    </row>
    <row r="259" spans="1:66" ht="15" customHeight="1" x14ac:dyDescent="0.25">
      <c r="A259" s="12" t="str">
        <f>IF(ISBLANK('DESTR_OPERE LAVORO'!B258),'DESTR_OPERE LAVORO'!B259,'DESTR_OPERE LAVORO'!B258)</f>
        <v>1C.12.040.0010.g</v>
      </c>
      <c r="B259" s="12" t="str">
        <f>VLOOKUP(A259,'DESTR_OPERE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1000 - Di 852</v>
      </c>
      <c r="C259" s="27" t="str">
        <f>VLOOKUP(A259,'DESTR_OPERE LAVORO'!B:E,3,FALSE)</f>
        <v>CODICE OC</v>
      </c>
      <c r="F259" s="51" t="s">
        <v>81</v>
      </c>
      <c r="G259" s="51"/>
      <c r="K259" s="53" t="s">
        <v>81</v>
      </c>
      <c r="L259" s="51" t="s">
        <v>81</v>
      </c>
      <c r="M259" s="51"/>
      <c r="Q259" s="54"/>
      <c r="R259" s="52" t="s">
        <v>81</v>
      </c>
      <c r="W259" s="54"/>
      <c r="X259" s="52" t="s">
        <v>81</v>
      </c>
      <c r="AC259" s="54"/>
      <c r="AD259" s="52" t="s">
        <v>81</v>
      </c>
      <c r="AJ259" s="52" t="s">
        <v>81</v>
      </c>
      <c r="AO259" s="54"/>
      <c r="AP259" s="52" t="s">
        <v>81</v>
      </c>
      <c r="AV259" s="52" t="s">
        <v>81</v>
      </c>
      <c r="BB259" s="52" t="s">
        <v>81</v>
      </c>
      <c r="BH259" s="52" t="s">
        <v>81</v>
      </c>
      <c r="BN259" s="52" t="s">
        <v>81</v>
      </c>
    </row>
    <row r="260" spans="1:66" ht="15" customHeight="1" x14ac:dyDescent="0.25">
      <c r="A260" s="12" t="str">
        <f>IF(ISBLANK('DESTR_OPERE LAVORO'!B259),'DESTR_OPERE LAVORO'!B260,'DESTR_OPERE LAVORO'!B259)</f>
        <v/>
      </c>
      <c r="B260" s="12" t="str">
        <f>VLOOKUP(A260,'DESTR_OPERE LAVORO'!B:E,2,FALSE)</f>
        <v/>
      </c>
    </row>
    <row r="261" spans="1:66" ht="15" customHeight="1" x14ac:dyDescent="0.25">
      <c r="A261" s="12" t="str">
        <f>IF(ISBLANK('DESTR_OPERE LAVORO'!B260),'DESTR_OPERE LAVORO'!B261,'DESTR_OPERE LAVORO'!B260)</f>
        <v>1C.12.040.0010.h</v>
      </c>
      <c r="B261" s="12" t="str">
        <f>VLOOKUP(A261,'DESTR_OPERE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1200 - Di 1030</v>
      </c>
      <c r="C261" s="27" t="str">
        <f>VLOOKUP(A261,'DESTR_OPERE LAVORO'!B:E,3,FALSE)</f>
        <v>CODICE OC</v>
      </c>
      <c r="F261" s="51" t="s">
        <v>81</v>
      </c>
      <c r="G261" s="51"/>
      <c r="K261" s="53" t="s">
        <v>81</v>
      </c>
      <c r="L261" s="51" t="s">
        <v>81</v>
      </c>
      <c r="M261" s="51"/>
      <c r="Q261" s="54"/>
      <c r="R261" s="52" t="s">
        <v>81</v>
      </c>
      <c r="W261" s="54"/>
      <c r="X261" s="52" t="s">
        <v>81</v>
      </c>
      <c r="AC261" s="54"/>
      <c r="AD261" s="52" t="s">
        <v>81</v>
      </c>
      <c r="AJ261" s="52" t="s">
        <v>81</v>
      </c>
      <c r="AO261" s="54"/>
      <c r="AP261" s="52" t="s">
        <v>81</v>
      </c>
      <c r="AV261" s="52" t="s">
        <v>81</v>
      </c>
      <c r="BB261" s="52" t="s">
        <v>81</v>
      </c>
      <c r="BH261" s="52" t="s">
        <v>81</v>
      </c>
      <c r="BN261" s="52" t="s">
        <v>81</v>
      </c>
    </row>
    <row r="262" spans="1:66" ht="15" customHeight="1" x14ac:dyDescent="0.25">
      <c r="A262" s="12" t="str">
        <f>IF(ISBLANK('DESTR_OPERE LAVORO'!B261),'DESTR_OPERE LAVORO'!B262,'DESTR_OPERE LAVORO'!B261)</f>
        <v/>
      </c>
      <c r="B262" s="12" t="str">
        <f>VLOOKUP(A262,'DESTR_OPERE LAVORO'!B:E,2,FALSE)</f>
        <v/>
      </c>
    </row>
    <row r="263" spans="1:66" ht="15" customHeight="1" x14ac:dyDescent="0.25">
      <c r="A263" s="12" t="str">
        <f>IF(ISBLANK('DESTR_OPERE LAVORO'!B262),'DESTR_OPERE LAVORO'!B263,'DESTR_OPERE LAVORO'!B262)</f>
        <v>1C.12.040.0020.a</v>
      </c>
      <c r="B263" s="12" t="str">
        <f>VLOOKUP(A263,'DESTR_OPERE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250 - Di 218</v>
      </c>
      <c r="C263" s="27" t="str">
        <f>VLOOKUP(A263,'DESTR_OPERE LAVORO'!B:E,3,FALSE)</f>
        <v>CODICE OC</v>
      </c>
      <c r="F263" s="51" t="s">
        <v>81</v>
      </c>
      <c r="G263" s="51"/>
      <c r="K263" s="53" t="s">
        <v>81</v>
      </c>
      <c r="L263" s="51" t="s">
        <v>81</v>
      </c>
      <c r="M263" s="51"/>
      <c r="Q263" s="54"/>
      <c r="R263" s="52" t="s">
        <v>81</v>
      </c>
      <c r="W263" s="54"/>
      <c r="X263" s="52" t="s">
        <v>81</v>
      </c>
      <c r="AC263" s="54"/>
      <c r="AD263" s="52" t="s">
        <v>81</v>
      </c>
      <c r="AJ263" s="52" t="s">
        <v>81</v>
      </c>
      <c r="AO263" s="54"/>
      <c r="AP263" s="52" t="s">
        <v>81</v>
      </c>
      <c r="AV263" s="52" t="s">
        <v>81</v>
      </c>
      <c r="BB263" s="52" t="s">
        <v>81</v>
      </c>
      <c r="BH263" s="52" t="s">
        <v>81</v>
      </c>
      <c r="BN263" s="52" t="s">
        <v>81</v>
      </c>
    </row>
    <row r="264" spans="1:66" ht="15" customHeight="1" x14ac:dyDescent="0.25">
      <c r="A264" s="12" t="str">
        <f>IF(ISBLANK('DESTR_OPERE LAVORO'!B263),'DESTR_OPERE LAVORO'!B264,'DESTR_OPERE LAVORO'!B263)</f>
        <v/>
      </c>
      <c r="B264" s="12" t="str">
        <f>VLOOKUP(A264,'DESTR_OPERE LAVORO'!B:E,2,FALSE)</f>
        <v/>
      </c>
    </row>
    <row r="265" spans="1:66" ht="15" customHeight="1" x14ac:dyDescent="0.25">
      <c r="A265" s="12" t="str">
        <f>IF(ISBLANK('DESTR_OPERE LAVORO'!B264),'DESTR_OPERE LAVORO'!B265,'DESTR_OPERE LAVORO'!B264)</f>
        <v>1C.12.040.0020.b</v>
      </c>
      <c r="B265" s="12" t="str">
        <f>VLOOKUP(A265,'DESTR_OPERE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315 - Di 272</v>
      </c>
      <c r="C265" s="27" t="str">
        <f>VLOOKUP(A265,'DESTR_OPERE LAVORO'!B:E,3,FALSE)</f>
        <v>CODICE OC</v>
      </c>
      <c r="F265" s="51" t="s">
        <v>81</v>
      </c>
      <c r="G265" s="51"/>
      <c r="K265" s="53" t="s">
        <v>81</v>
      </c>
      <c r="L265" s="51" t="s">
        <v>81</v>
      </c>
      <c r="M265" s="51"/>
      <c r="Q265" s="54"/>
      <c r="R265" s="52" t="s">
        <v>81</v>
      </c>
      <c r="W265" s="54"/>
      <c r="X265" s="52" t="s">
        <v>81</v>
      </c>
      <c r="AC265" s="54"/>
      <c r="AD265" s="52" t="s">
        <v>81</v>
      </c>
      <c r="AJ265" s="52" t="s">
        <v>81</v>
      </c>
      <c r="AO265" s="54"/>
      <c r="AP265" s="52" t="s">
        <v>81</v>
      </c>
      <c r="AV265" s="52" t="s">
        <v>81</v>
      </c>
      <c r="BB265" s="52" t="s">
        <v>81</v>
      </c>
      <c r="BH265" s="52" t="s">
        <v>81</v>
      </c>
      <c r="BN265" s="52" t="s">
        <v>81</v>
      </c>
    </row>
    <row r="266" spans="1:66" ht="15" customHeight="1" x14ac:dyDescent="0.25">
      <c r="A266" s="12" t="str">
        <f>IF(ISBLANK('DESTR_OPERE LAVORO'!B265),'DESTR_OPERE LAVORO'!B266,'DESTR_OPERE LAVORO'!B265)</f>
        <v/>
      </c>
      <c r="B266" s="12" t="str">
        <f>VLOOKUP(A266,'DESTR_OPERE LAVORO'!B:E,2,FALSE)</f>
        <v/>
      </c>
    </row>
    <row r="267" spans="1:66" ht="15" customHeight="1" x14ac:dyDescent="0.25">
      <c r="A267" s="12" t="str">
        <f>IF(ISBLANK('DESTR_OPERE LAVORO'!B266),'DESTR_OPERE LAVORO'!B267,'DESTR_OPERE LAVORO'!B266)</f>
        <v>1C.12.040.0020.c</v>
      </c>
      <c r="B267" s="12" t="str">
        <f>VLOOKUP(A267,'DESTR_OPERE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400 - Di 347</v>
      </c>
      <c r="C267" s="27" t="str">
        <f>VLOOKUP(A267,'DESTR_OPERE LAVORO'!B:E,3,FALSE)</f>
        <v>CODICE OC</v>
      </c>
      <c r="F267" s="51" t="s">
        <v>81</v>
      </c>
      <c r="G267" s="51"/>
      <c r="K267" s="53" t="s">
        <v>81</v>
      </c>
      <c r="L267" s="51" t="s">
        <v>81</v>
      </c>
      <c r="M267" s="51"/>
      <c r="Q267" s="54"/>
      <c r="R267" s="52" t="s">
        <v>81</v>
      </c>
      <c r="W267" s="54"/>
      <c r="X267" s="52" t="s">
        <v>81</v>
      </c>
      <c r="AC267" s="54"/>
      <c r="AD267" s="52" t="s">
        <v>81</v>
      </c>
      <c r="AJ267" s="52" t="s">
        <v>81</v>
      </c>
      <c r="AO267" s="54"/>
      <c r="AP267" s="52" t="s">
        <v>81</v>
      </c>
      <c r="AV267" s="52" t="s">
        <v>81</v>
      </c>
      <c r="BB267" s="52" t="s">
        <v>81</v>
      </c>
      <c r="BH267" s="52" t="s">
        <v>81</v>
      </c>
      <c r="BN267" s="52" t="s">
        <v>81</v>
      </c>
    </row>
    <row r="268" spans="1:66" ht="15" customHeight="1" x14ac:dyDescent="0.25">
      <c r="A268" s="12" t="str">
        <f>IF(ISBLANK('DESTR_OPERE LAVORO'!B267),'DESTR_OPERE LAVORO'!B268,'DESTR_OPERE LAVORO'!B267)</f>
        <v/>
      </c>
      <c r="B268" s="12" t="str">
        <f>VLOOKUP(A268,'DESTR_OPERE LAVORO'!B:E,2,FALSE)</f>
        <v/>
      </c>
    </row>
    <row r="269" spans="1:66" ht="15" customHeight="1" x14ac:dyDescent="0.25">
      <c r="A269" s="12" t="str">
        <f>IF(ISBLANK('DESTR_OPERE LAVORO'!B268),'DESTR_OPERE LAVORO'!B269,'DESTR_OPERE LAVORO'!B268)</f>
        <v>1C.12.040.0020.d</v>
      </c>
      <c r="B269" s="12" t="str">
        <f>VLOOKUP(A269,'DESTR_OPERE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500 - Di 433</v>
      </c>
      <c r="C269" s="27" t="str">
        <f>VLOOKUP(A269,'DESTR_OPERE LAVORO'!B:E,3,FALSE)</f>
        <v>CODICE OC</v>
      </c>
      <c r="F269" s="51" t="s">
        <v>81</v>
      </c>
      <c r="G269" s="51"/>
      <c r="K269" s="53" t="s">
        <v>81</v>
      </c>
      <c r="L269" s="51" t="s">
        <v>81</v>
      </c>
      <c r="M269" s="51"/>
      <c r="Q269" s="54"/>
      <c r="R269" s="52" t="s">
        <v>81</v>
      </c>
      <c r="W269" s="54"/>
      <c r="X269" s="52" t="s">
        <v>81</v>
      </c>
      <c r="AC269" s="54"/>
      <c r="AD269" s="52" t="s">
        <v>81</v>
      </c>
      <c r="AJ269" s="52" t="s">
        <v>81</v>
      </c>
      <c r="AO269" s="54"/>
      <c r="AP269" s="52" t="s">
        <v>81</v>
      </c>
      <c r="AV269" s="52" t="s">
        <v>81</v>
      </c>
      <c r="BB269" s="52" t="s">
        <v>81</v>
      </c>
      <c r="BH269" s="52" t="s">
        <v>81</v>
      </c>
      <c r="BN269" s="52" t="s">
        <v>81</v>
      </c>
    </row>
    <row r="270" spans="1:66" ht="15" customHeight="1" x14ac:dyDescent="0.25">
      <c r="A270" s="12" t="str">
        <f>IF(ISBLANK('DESTR_OPERE LAVORO'!B269),'DESTR_OPERE LAVORO'!B270,'DESTR_OPERE LAVORO'!B269)</f>
        <v/>
      </c>
      <c r="B270" s="12" t="str">
        <f>VLOOKUP(A270,'DESTR_OPERE LAVORO'!B:E,2,FALSE)</f>
        <v/>
      </c>
    </row>
    <row r="271" spans="1:66" ht="15" customHeight="1" x14ac:dyDescent="0.25">
      <c r="A271" s="12" t="str">
        <f>IF(ISBLANK('DESTR_OPERE LAVORO'!B270),'DESTR_OPERE LAVORO'!B271,'DESTR_OPERE LAVORO'!B270)</f>
        <v>1C.12.040.0020.e</v>
      </c>
      <c r="B271" s="12" t="str">
        <f>VLOOKUP(A271,'DESTR_OPERE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630 - Di 535</v>
      </c>
      <c r="C271" s="27" t="str">
        <f>VLOOKUP(A271,'DESTR_OPERE LAVORO'!B:E,3,FALSE)</f>
        <v>CODICE OC</v>
      </c>
      <c r="F271" s="51" t="s">
        <v>81</v>
      </c>
      <c r="G271" s="51"/>
      <c r="K271" s="53" t="s">
        <v>81</v>
      </c>
      <c r="L271" s="51" t="s">
        <v>81</v>
      </c>
      <c r="M271" s="51"/>
      <c r="Q271" s="54"/>
      <c r="R271" s="52" t="s">
        <v>81</v>
      </c>
      <c r="W271" s="54"/>
      <c r="X271" s="52" t="s">
        <v>81</v>
      </c>
      <c r="AC271" s="54"/>
      <c r="AD271" s="52" t="s">
        <v>81</v>
      </c>
      <c r="AJ271" s="52" t="s">
        <v>81</v>
      </c>
      <c r="AO271" s="54"/>
      <c r="AP271" s="52" t="s">
        <v>81</v>
      </c>
      <c r="AV271" s="52" t="s">
        <v>81</v>
      </c>
      <c r="BB271" s="52" t="s">
        <v>81</v>
      </c>
      <c r="BH271" s="52" t="s">
        <v>81</v>
      </c>
      <c r="BN271" s="52" t="s">
        <v>81</v>
      </c>
    </row>
    <row r="272" spans="1:66" ht="15" customHeight="1" x14ac:dyDescent="0.25">
      <c r="A272" s="12" t="str">
        <f>IF(ISBLANK('DESTR_OPERE LAVORO'!B271),'DESTR_OPERE LAVORO'!B272,'DESTR_OPERE LAVORO'!B271)</f>
        <v/>
      </c>
      <c r="B272" s="12" t="str">
        <f>VLOOKUP(A272,'DESTR_OPERE LAVORO'!B:E,2,FALSE)</f>
        <v/>
      </c>
    </row>
    <row r="273" spans="1:66" ht="15" customHeight="1" x14ac:dyDescent="0.25">
      <c r="A273" s="12" t="str">
        <f>IF(ISBLANK('DESTR_OPERE LAVORO'!B272),'DESTR_OPERE LAVORO'!B273,'DESTR_OPERE LAVORO'!B272)</f>
        <v>1C.12.040.0020.f</v>
      </c>
      <c r="B273" s="12" t="str">
        <f>VLOOKUP(A273,'DESTR_OPERE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800 - Di 678</v>
      </c>
      <c r="C273" s="27" t="str">
        <f>VLOOKUP(A273,'DESTR_OPERE LAVORO'!B:E,3,FALSE)</f>
        <v>CODICE OC</v>
      </c>
      <c r="F273" s="51" t="s">
        <v>81</v>
      </c>
      <c r="G273" s="51"/>
      <c r="K273" s="53" t="s">
        <v>81</v>
      </c>
      <c r="L273" s="51" t="s">
        <v>81</v>
      </c>
      <c r="M273" s="51"/>
      <c r="Q273" s="54"/>
      <c r="R273" s="52" t="s">
        <v>81</v>
      </c>
      <c r="W273" s="54"/>
      <c r="X273" s="52" t="s">
        <v>81</v>
      </c>
      <c r="AC273" s="54"/>
      <c r="AD273" s="52" t="s">
        <v>81</v>
      </c>
      <c r="AJ273" s="52" t="s">
        <v>81</v>
      </c>
      <c r="AO273" s="54"/>
      <c r="AP273" s="52" t="s">
        <v>81</v>
      </c>
      <c r="AV273" s="52" t="s">
        <v>81</v>
      </c>
      <c r="BB273" s="52" t="s">
        <v>81</v>
      </c>
      <c r="BH273" s="52" t="s">
        <v>81</v>
      </c>
      <c r="BN273" s="52" t="s">
        <v>81</v>
      </c>
    </row>
    <row r="274" spans="1:66" ht="15" customHeight="1" x14ac:dyDescent="0.25">
      <c r="A274" s="12" t="str">
        <f>IF(ISBLANK('DESTR_OPERE LAVORO'!B273),'DESTR_OPERE LAVORO'!B274,'DESTR_OPERE LAVORO'!B273)</f>
        <v/>
      </c>
      <c r="B274" s="12" t="str">
        <f>VLOOKUP(A274,'DESTR_OPERE LAVORO'!B:E,2,FALSE)</f>
        <v/>
      </c>
    </row>
    <row r="275" spans="1:66" ht="15" customHeight="1" x14ac:dyDescent="0.25">
      <c r="A275" s="12" t="str">
        <f>IF(ISBLANK('DESTR_OPERE LAVORO'!B274),'DESTR_OPERE LAVORO'!B275,'DESTR_OPERE LAVORO'!B274)</f>
        <v>1C.12.040.0020.g</v>
      </c>
      <c r="B275" s="12" t="str">
        <f>VLOOKUP(A275,'DESTR_OPERE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1000 - Di 852</v>
      </c>
      <c r="C275" s="27" t="str">
        <f>VLOOKUP(A275,'DESTR_OPERE LAVORO'!B:E,3,FALSE)</f>
        <v>CODICE OC</v>
      </c>
      <c r="F275" s="51" t="s">
        <v>81</v>
      </c>
      <c r="G275" s="51"/>
      <c r="K275" s="53" t="s">
        <v>81</v>
      </c>
      <c r="L275" s="51" t="s">
        <v>81</v>
      </c>
      <c r="M275" s="51"/>
      <c r="Q275" s="54"/>
      <c r="R275" s="52" t="s">
        <v>81</v>
      </c>
      <c r="W275" s="54"/>
      <c r="X275" s="52" t="s">
        <v>81</v>
      </c>
      <c r="AC275" s="54"/>
      <c r="AD275" s="52" t="s">
        <v>81</v>
      </c>
      <c r="AJ275" s="52" t="s">
        <v>81</v>
      </c>
      <c r="AO275" s="54"/>
      <c r="AP275" s="52" t="s">
        <v>81</v>
      </c>
      <c r="AV275" s="52" t="s">
        <v>81</v>
      </c>
      <c r="BB275" s="52" t="s">
        <v>81</v>
      </c>
      <c r="BH275" s="52" t="s">
        <v>81</v>
      </c>
      <c r="BN275" s="52" t="s">
        <v>81</v>
      </c>
    </row>
    <row r="276" spans="1:66" ht="15" customHeight="1" x14ac:dyDescent="0.25">
      <c r="A276" s="12" t="str">
        <f>IF(ISBLANK('DESTR_OPERE LAVORO'!B275),'DESTR_OPERE LAVORO'!B276,'DESTR_OPERE LAVORO'!B275)</f>
        <v/>
      </c>
      <c r="B276" s="12" t="str">
        <f>VLOOKUP(A276,'DESTR_OPERE LAVORO'!B:E,2,FALSE)</f>
        <v/>
      </c>
    </row>
    <row r="277" spans="1:66" ht="15" customHeight="1" x14ac:dyDescent="0.25">
      <c r="A277" s="12" t="str">
        <f>IF(ISBLANK('DESTR_OPERE LAVORO'!B276),'DESTR_OPERE LAVORO'!B277,'DESTR_OPERE LAVORO'!B276)</f>
        <v>1C.12.040.0020.h</v>
      </c>
      <c r="B277" s="12" t="str">
        <f>VLOOKUP(A277,'DESTR_OPERE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1200 - Di 1030</v>
      </c>
      <c r="C277" s="27" t="str">
        <f>VLOOKUP(A277,'DESTR_OPERE LAVORO'!B:E,3,FALSE)</f>
        <v>CODICE OC</v>
      </c>
      <c r="F277" s="51" t="s">
        <v>81</v>
      </c>
      <c r="G277" s="51"/>
      <c r="K277" s="53" t="s">
        <v>81</v>
      </c>
      <c r="L277" s="51" t="s">
        <v>81</v>
      </c>
      <c r="M277" s="51"/>
      <c r="Q277" s="54"/>
      <c r="R277" s="52" t="s">
        <v>81</v>
      </c>
      <c r="W277" s="54"/>
      <c r="X277" s="52" t="s">
        <v>81</v>
      </c>
      <c r="AC277" s="54"/>
      <c r="AD277" s="52" t="s">
        <v>81</v>
      </c>
      <c r="AJ277" s="52" t="s">
        <v>81</v>
      </c>
      <c r="AO277" s="54"/>
      <c r="AP277" s="52" t="s">
        <v>81</v>
      </c>
      <c r="AV277" s="52" t="s">
        <v>81</v>
      </c>
      <c r="BB277" s="52" t="s">
        <v>81</v>
      </c>
      <c r="BH277" s="52" t="s">
        <v>81</v>
      </c>
      <c r="BN277" s="52" t="s">
        <v>81</v>
      </c>
    </row>
    <row r="278" spans="1:66" ht="15" customHeight="1" x14ac:dyDescent="0.25">
      <c r="A278" s="12" t="str">
        <f>IF(ISBLANK('DESTR_OPERE LAVORO'!B277),'DESTR_OPERE LAVORO'!B278,'DESTR_OPERE LAVORO'!B277)</f>
        <v/>
      </c>
      <c r="B278" s="12" t="str">
        <f>VLOOKUP(A278,'DESTR_OPERE LAVORO'!B:E,2,FALSE)</f>
        <v/>
      </c>
    </row>
    <row r="279" spans="1:66" ht="15" customHeight="1" x14ac:dyDescent="0.25">
      <c r="A279" s="12" t="str">
        <f>IF(ISBLANK('DESTR_OPERE LAVORO'!B278),'DESTR_OPERE LAVORO'!B279,'DESTR_OPERE LAVORO'!B278)</f>
        <v>1C.12.040.0030.a</v>
      </c>
      <c r="B279" s="12" t="str">
        <f>VLOOKUP(A279,'DESTR_OPERE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125 - Di 105</v>
      </c>
      <c r="C279" s="27" t="str">
        <f>VLOOKUP(A279,'DESTR_OPERE LAVORO'!B:E,3,FALSE)</f>
        <v>CODICE OC</v>
      </c>
      <c r="F279" s="51" t="s">
        <v>81</v>
      </c>
      <c r="G279" s="51"/>
      <c r="K279" s="53" t="s">
        <v>81</v>
      </c>
      <c r="L279" s="51" t="s">
        <v>81</v>
      </c>
      <c r="M279" s="51"/>
      <c r="Q279" s="54"/>
      <c r="R279" s="52" t="s">
        <v>81</v>
      </c>
      <c r="W279" s="54"/>
      <c r="X279" s="52" t="s">
        <v>81</v>
      </c>
      <c r="AC279" s="54"/>
      <c r="AD279" s="52" t="s">
        <v>81</v>
      </c>
      <c r="AJ279" s="52" t="s">
        <v>81</v>
      </c>
      <c r="AO279" s="54"/>
      <c r="AP279" s="52" t="s">
        <v>81</v>
      </c>
      <c r="AV279" s="52" t="s">
        <v>81</v>
      </c>
      <c r="BB279" s="52" t="s">
        <v>81</v>
      </c>
      <c r="BH279" s="52" t="s">
        <v>81</v>
      </c>
      <c r="BN279" s="52" t="s">
        <v>81</v>
      </c>
    </row>
    <row r="280" spans="1:66" ht="15" customHeight="1" x14ac:dyDescent="0.25">
      <c r="A280" s="12" t="str">
        <f>IF(ISBLANK('DESTR_OPERE LAVORO'!B279),'DESTR_OPERE LAVORO'!B280,'DESTR_OPERE LAVORO'!B279)</f>
        <v/>
      </c>
      <c r="B280" s="12" t="str">
        <f>VLOOKUP(A280,'DESTR_OPERE LAVORO'!B:E,2,FALSE)</f>
        <v/>
      </c>
    </row>
    <row r="281" spans="1:66" ht="15" customHeight="1" x14ac:dyDescent="0.25">
      <c r="A281" s="12" t="str">
        <f>IF(ISBLANK('DESTR_OPERE LAVORO'!B280),'DESTR_OPERE LAVORO'!B281,'DESTR_OPERE LAVORO'!B280)</f>
        <v>1C.12.040.0030.b</v>
      </c>
      <c r="B281" s="12" t="str">
        <f>VLOOKUP(A281,'DESTR_OPERE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160 - Di 137</v>
      </c>
      <c r="C281" s="27" t="str">
        <f>VLOOKUP(A281,'DESTR_OPERE LAVORO'!B:E,3,FALSE)</f>
        <v>CODICE OC</v>
      </c>
      <c r="F281" s="51" t="s">
        <v>81</v>
      </c>
      <c r="G281" s="51"/>
      <c r="K281" s="53" t="s">
        <v>81</v>
      </c>
      <c r="L281" s="51" t="s">
        <v>81</v>
      </c>
      <c r="M281" s="51"/>
      <c r="Q281" s="54"/>
      <c r="R281" s="52" t="s">
        <v>81</v>
      </c>
      <c r="W281" s="54"/>
      <c r="X281" s="52" t="s">
        <v>81</v>
      </c>
      <c r="AC281" s="54"/>
      <c r="AD281" s="52" t="s">
        <v>81</v>
      </c>
      <c r="AJ281" s="52" t="s">
        <v>81</v>
      </c>
      <c r="AO281" s="54"/>
      <c r="AP281" s="52" t="s">
        <v>81</v>
      </c>
      <c r="AV281" s="52" t="s">
        <v>81</v>
      </c>
      <c r="BB281" s="52" t="s">
        <v>81</v>
      </c>
      <c r="BH281" s="52" t="s">
        <v>81</v>
      </c>
      <c r="BN281" s="52" t="s">
        <v>81</v>
      </c>
    </row>
    <row r="282" spans="1:66" ht="15" customHeight="1" x14ac:dyDescent="0.25">
      <c r="A282" s="12" t="str">
        <f>IF(ISBLANK('DESTR_OPERE LAVORO'!B281),'DESTR_OPERE LAVORO'!B282,'DESTR_OPERE LAVORO'!B281)</f>
        <v/>
      </c>
      <c r="B282" s="12" t="str">
        <f>VLOOKUP(A282,'DESTR_OPERE LAVORO'!B:E,2,FALSE)</f>
        <v/>
      </c>
    </row>
    <row r="283" spans="1:66" ht="15" customHeight="1" x14ac:dyDescent="0.25">
      <c r="A283" s="12" t="str">
        <f>IF(ISBLANK('DESTR_OPERE LAVORO'!B282),'DESTR_OPERE LAVORO'!B283,'DESTR_OPERE LAVORO'!B282)</f>
        <v>1C.12.040.0030.c</v>
      </c>
      <c r="B283" s="12" t="str">
        <f>VLOOKUP(A283,'DESTR_OPERE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200 - Di 172</v>
      </c>
      <c r="C283" s="27" t="str">
        <f>VLOOKUP(A283,'DESTR_OPERE LAVORO'!B:E,3,FALSE)</f>
        <v>CODICE OC</v>
      </c>
      <c r="F283" s="51" t="s">
        <v>81</v>
      </c>
      <c r="G283" s="51"/>
      <c r="K283" s="53" t="s">
        <v>81</v>
      </c>
      <c r="L283" s="51" t="s">
        <v>81</v>
      </c>
      <c r="M283" s="51"/>
      <c r="Q283" s="54"/>
      <c r="R283" s="52" t="s">
        <v>81</v>
      </c>
      <c r="W283" s="54"/>
      <c r="X283" s="52" t="s">
        <v>81</v>
      </c>
      <c r="AC283" s="54"/>
      <c r="AD283" s="52" t="s">
        <v>81</v>
      </c>
      <c r="AJ283" s="52" t="s">
        <v>81</v>
      </c>
      <c r="AO283" s="54"/>
      <c r="AP283" s="52" t="s">
        <v>81</v>
      </c>
      <c r="AV283" s="52" t="s">
        <v>81</v>
      </c>
      <c r="BB283" s="52" t="s">
        <v>81</v>
      </c>
      <c r="BH283" s="52" t="s">
        <v>81</v>
      </c>
      <c r="BN283" s="52" t="s">
        <v>81</v>
      </c>
    </row>
    <row r="284" spans="1:66" ht="15" customHeight="1" x14ac:dyDescent="0.25">
      <c r="A284" s="12" t="str">
        <f>IF(ISBLANK('DESTR_OPERE LAVORO'!B283),'DESTR_OPERE LAVORO'!B284,'DESTR_OPERE LAVORO'!B283)</f>
        <v/>
      </c>
      <c r="B284" s="12" t="str">
        <f>VLOOKUP(A284,'DESTR_OPERE LAVORO'!B:E,2,FALSE)</f>
        <v/>
      </c>
    </row>
    <row r="285" spans="1:66" ht="15" customHeight="1" x14ac:dyDescent="0.25">
      <c r="A285" s="12" t="str">
        <f>IF(ISBLANK('DESTR_OPERE LAVORO'!B284),'DESTR_OPERE LAVORO'!B285,'DESTR_OPERE LAVORO'!B284)</f>
        <v>1C.12.040.0030.d</v>
      </c>
      <c r="B285" s="12" t="str">
        <f>VLOOKUP(A285,'DESTR_OPERE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250 - Di 218</v>
      </c>
      <c r="C285" s="27" t="str">
        <f>VLOOKUP(A285,'DESTR_OPERE LAVORO'!B:E,3,FALSE)</f>
        <v>CODICE OC</v>
      </c>
      <c r="F285" s="51" t="s">
        <v>81</v>
      </c>
      <c r="G285" s="51"/>
      <c r="K285" s="53" t="s">
        <v>81</v>
      </c>
      <c r="L285" s="51" t="s">
        <v>81</v>
      </c>
      <c r="M285" s="51"/>
      <c r="Q285" s="54"/>
      <c r="R285" s="52" t="s">
        <v>81</v>
      </c>
      <c r="W285" s="54"/>
      <c r="X285" s="52" t="s">
        <v>81</v>
      </c>
      <c r="AC285" s="54"/>
      <c r="AD285" s="52" t="s">
        <v>81</v>
      </c>
      <c r="AJ285" s="52" t="s">
        <v>81</v>
      </c>
      <c r="AO285" s="54"/>
      <c r="AP285" s="52" t="s">
        <v>81</v>
      </c>
      <c r="AV285" s="52" t="s">
        <v>81</v>
      </c>
      <c r="BB285" s="52" t="s">
        <v>81</v>
      </c>
      <c r="BH285" s="52" t="s">
        <v>81</v>
      </c>
      <c r="BN285" s="52" t="s">
        <v>81</v>
      </c>
    </row>
    <row r="286" spans="1:66" ht="15" customHeight="1" x14ac:dyDescent="0.25">
      <c r="A286" s="12" t="str">
        <f>IF(ISBLANK('DESTR_OPERE LAVORO'!B285),'DESTR_OPERE LAVORO'!B286,'DESTR_OPERE LAVORO'!B285)</f>
        <v/>
      </c>
      <c r="B286" s="12" t="str">
        <f>VLOOKUP(A286,'DESTR_OPERE LAVORO'!B:E,2,FALSE)</f>
        <v/>
      </c>
    </row>
    <row r="287" spans="1:66" ht="15" customHeight="1" x14ac:dyDescent="0.25">
      <c r="A287" s="12" t="str">
        <f>IF(ISBLANK('DESTR_OPERE LAVORO'!B286),'DESTR_OPERE LAVORO'!B287,'DESTR_OPERE LAVORO'!B286)</f>
        <v>1C.12.040.0030.e</v>
      </c>
      <c r="B287" s="12" t="str">
        <f>VLOOKUP(A287,'DESTR_OPERE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315 - Di 272</v>
      </c>
      <c r="C287" s="27" t="str">
        <f>VLOOKUP(A287,'DESTR_OPERE LAVORO'!B:E,3,FALSE)</f>
        <v>CODICE OC</v>
      </c>
      <c r="F287" s="51" t="s">
        <v>81</v>
      </c>
      <c r="G287" s="51"/>
      <c r="K287" s="53" t="s">
        <v>81</v>
      </c>
      <c r="L287" s="51" t="s">
        <v>81</v>
      </c>
      <c r="M287" s="51"/>
      <c r="Q287" s="54"/>
      <c r="R287" s="52" t="s">
        <v>81</v>
      </c>
      <c r="W287" s="54"/>
      <c r="X287" s="52" t="s">
        <v>81</v>
      </c>
      <c r="AC287" s="54"/>
      <c r="AD287" s="52" t="s">
        <v>81</v>
      </c>
      <c r="AJ287" s="52" t="s">
        <v>81</v>
      </c>
      <c r="AO287" s="54"/>
      <c r="AP287" s="52" t="s">
        <v>81</v>
      </c>
      <c r="AV287" s="52" t="s">
        <v>81</v>
      </c>
      <c r="BB287" s="52" t="s">
        <v>81</v>
      </c>
      <c r="BH287" s="52" t="s">
        <v>81</v>
      </c>
      <c r="BN287" s="52" t="s">
        <v>81</v>
      </c>
    </row>
    <row r="288" spans="1:66" ht="15" customHeight="1" x14ac:dyDescent="0.25">
      <c r="A288" s="12" t="str">
        <f>IF(ISBLANK('DESTR_OPERE LAVORO'!B287),'DESTR_OPERE LAVORO'!B288,'DESTR_OPERE LAVORO'!B287)</f>
        <v/>
      </c>
      <c r="B288" s="12" t="str">
        <f>VLOOKUP(A288,'DESTR_OPERE LAVORO'!B:E,2,FALSE)</f>
        <v/>
      </c>
    </row>
    <row r="289" spans="1:66" ht="15" customHeight="1" x14ac:dyDescent="0.25">
      <c r="A289" s="12" t="str">
        <f>IF(ISBLANK('DESTR_OPERE LAVORO'!B288),'DESTR_OPERE LAVORO'!B289,'DESTR_OPERE LAVORO'!B288)</f>
        <v>1C.12.040.0030.f</v>
      </c>
      <c r="B289" s="12" t="str">
        <f>VLOOKUP(A289,'DESTR_OPERE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400 - Di 347</v>
      </c>
      <c r="C289" s="27" t="str">
        <f>VLOOKUP(A289,'DESTR_OPERE LAVORO'!B:E,3,FALSE)</f>
        <v>CODICE OC</v>
      </c>
      <c r="F289" s="51" t="s">
        <v>81</v>
      </c>
      <c r="G289" s="51"/>
      <c r="K289" s="53" t="s">
        <v>81</v>
      </c>
      <c r="L289" s="51" t="s">
        <v>81</v>
      </c>
      <c r="M289" s="51"/>
      <c r="Q289" s="54"/>
      <c r="R289" s="52" t="s">
        <v>81</v>
      </c>
      <c r="W289" s="54"/>
      <c r="X289" s="52" t="s">
        <v>81</v>
      </c>
      <c r="AC289" s="54"/>
      <c r="AD289" s="52" t="s">
        <v>81</v>
      </c>
      <c r="AJ289" s="52" t="s">
        <v>81</v>
      </c>
      <c r="AO289" s="54"/>
      <c r="AP289" s="52" t="s">
        <v>81</v>
      </c>
      <c r="AV289" s="52" t="s">
        <v>81</v>
      </c>
      <c r="BB289" s="52" t="s">
        <v>81</v>
      </c>
      <c r="BH289" s="52" t="s">
        <v>81</v>
      </c>
      <c r="BN289" s="52" t="s">
        <v>81</v>
      </c>
    </row>
    <row r="290" spans="1:66" ht="15" customHeight="1" x14ac:dyDescent="0.25">
      <c r="A290" s="12" t="str">
        <f>IF(ISBLANK('DESTR_OPERE LAVORO'!B289),'DESTR_OPERE LAVORO'!B290,'DESTR_OPERE LAVORO'!B289)</f>
        <v/>
      </c>
      <c r="B290" s="12" t="str">
        <f>VLOOKUP(A290,'DESTR_OPERE LAVORO'!B:E,2,FALSE)</f>
        <v/>
      </c>
    </row>
    <row r="291" spans="1:66" ht="15" customHeight="1" x14ac:dyDescent="0.25">
      <c r="A291" s="12" t="str">
        <f>IF(ISBLANK('DESTR_OPERE LAVORO'!B290),'DESTR_OPERE LAVORO'!B291,'DESTR_OPERE LAVORO'!B290)</f>
        <v>1C.12.040.0030.g</v>
      </c>
      <c r="B291" s="12" t="str">
        <f>VLOOKUP(A291,'DESTR_OPERE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500 - Di 433</v>
      </c>
      <c r="C291" s="27" t="str">
        <f>VLOOKUP(A291,'DESTR_OPERE LAVORO'!B:E,3,FALSE)</f>
        <v>CODICE OC</v>
      </c>
      <c r="F291" s="51" t="s">
        <v>81</v>
      </c>
      <c r="G291" s="51"/>
      <c r="K291" s="53" t="s">
        <v>81</v>
      </c>
      <c r="L291" s="51" t="s">
        <v>81</v>
      </c>
      <c r="M291" s="51"/>
      <c r="Q291" s="54"/>
      <c r="R291" s="52" t="s">
        <v>81</v>
      </c>
      <c r="W291" s="54"/>
      <c r="X291" s="52" t="s">
        <v>81</v>
      </c>
      <c r="AC291" s="54"/>
      <c r="AD291" s="52" t="s">
        <v>81</v>
      </c>
      <c r="AJ291" s="52" t="s">
        <v>81</v>
      </c>
      <c r="AO291" s="54"/>
      <c r="AP291" s="52" t="s">
        <v>81</v>
      </c>
      <c r="AV291" s="52" t="s">
        <v>81</v>
      </c>
      <c r="BB291" s="52" t="s">
        <v>81</v>
      </c>
      <c r="BH291" s="52" t="s">
        <v>81</v>
      </c>
      <c r="BN291" s="52" t="s">
        <v>81</v>
      </c>
    </row>
    <row r="292" spans="1:66" ht="15" customHeight="1" x14ac:dyDescent="0.25">
      <c r="A292" s="12" t="str">
        <f>IF(ISBLANK('DESTR_OPERE LAVORO'!B291),'DESTR_OPERE LAVORO'!B292,'DESTR_OPERE LAVORO'!B291)</f>
        <v/>
      </c>
      <c r="B292" s="12" t="str">
        <f>VLOOKUP(A292,'DESTR_OPERE LAVORO'!B:E,2,FALSE)</f>
        <v/>
      </c>
    </row>
    <row r="293" spans="1:66" ht="15" customHeight="1" x14ac:dyDescent="0.25">
      <c r="A293" s="12" t="str">
        <f>IF(ISBLANK('DESTR_OPERE LAVORO'!B292),'DESTR_OPERE LAVORO'!B293,'DESTR_OPERE LAVORO'!B292)</f>
        <v>1C.12.040.0030.h</v>
      </c>
      <c r="B293" s="12" t="str">
        <f>VLOOKUP(A293,'DESTR_OPERE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630 - Di 535</v>
      </c>
      <c r="C293" s="27" t="str">
        <f>VLOOKUP(A293,'DESTR_OPERE LAVORO'!B:E,3,FALSE)</f>
        <v>CODICE OC</v>
      </c>
      <c r="F293" s="51" t="s">
        <v>81</v>
      </c>
      <c r="G293" s="51"/>
      <c r="K293" s="53" t="s">
        <v>81</v>
      </c>
      <c r="L293" s="51" t="s">
        <v>81</v>
      </c>
      <c r="M293" s="51"/>
      <c r="Q293" s="54"/>
      <c r="R293" s="52" t="s">
        <v>81</v>
      </c>
      <c r="W293" s="54"/>
      <c r="X293" s="52" t="s">
        <v>81</v>
      </c>
      <c r="AC293" s="54"/>
      <c r="AD293" s="52" t="s">
        <v>81</v>
      </c>
      <c r="AJ293" s="52" t="s">
        <v>81</v>
      </c>
      <c r="AO293" s="54"/>
      <c r="AP293" s="52" t="s">
        <v>81</v>
      </c>
      <c r="AV293" s="52" t="s">
        <v>81</v>
      </c>
      <c r="BB293" s="52" t="s">
        <v>81</v>
      </c>
      <c r="BH293" s="52" t="s">
        <v>81</v>
      </c>
      <c r="BN293" s="52" t="s">
        <v>81</v>
      </c>
    </row>
    <row r="294" spans="1:66" ht="15" customHeight="1" x14ac:dyDescent="0.25">
      <c r="A294" s="12" t="str">
        <f>IF(ISBLANK('DESTR_OPERE LAVORO'!B293),'DESTR_OPERE LAVORO'!B294,'DESTR_OPERE LAVORO'!B293)</f>
        <v/>
      </c>
      <c r="B294" s="12" t="str">
        <f>VLOOKUP(A294,'DESTR_OPERE LAVORO'!B:E,2,FALSE)</f>
        <v/>
      </c>
    </row>
    <row r="295" spans="1:66" ht="15" customHeight="1" x14ac:dyDescent="0.25">
      <c r="A295" s="12" t="str">
        <f>IF(ISBLANK('DESTR_OPERE LAVORO'!B294),'DESTR_OPERE LAVORO'!B295,'DESTR_OPERE LAVORO'!B294)</f>
        <v>1C.12.040.0030.i</v>
      </c>
      <c r="B295" s="12" t="str">
        <f>VLOOKUP(A295,'DESTR_OPERE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800 - Di 678</v>
      </c>
      <c r="C295" s="27" t="str">
        <f>VLOOKUP(A295,'DESTR_OPERE LAVORO'!B:E,3,FALSE)</f>
        <v>CODICE OC</v>
      </c>
      <c r="F295" s="51" t="s">
        <v>81</v>
      </c>
      <c r="G295" s="51"/>
      <c r="K295" s="53" t="s">
        <v>81</v>
      </c>
      <c r="L295" s="51" t="s">
        <v>81</v>
      </c>
      <c r="M295" s="51"/>
      <c r="Q295" s="54"/>
      <c r="R295" s="52" t="s">
        <v>81</v>
      </c>
      <c r="W295" s="54"/>
      <c r="X295" s="52" t="s">
        <v>81</v>
      </c>
      <c r="AC295" s="54"/>
      <c r="AD295" s="52" t="s">
        <v>81</v>
      </c>
      <c r="AJ295" s="52" t="s">
        <v>81</v>
      </c>
      <c r="AO295" s="54"/>
      <c r="AP295" s="52" t="s">
        <v>81</v>
      </c>
      <c r="AV295" s="52" t="s">
        <v>81</v>
      </c>
      <c r="BB295" s="52" t="s">
        <v>81</v>
      </c>
      <c r="BH295" s="52" t="s">
        <v>81</v>
      </c>
      <c r="BN295" s="52" t="s">
        <v>81</v>
      </c>
    </row>
    <row r="296" spans="1:66" ht="15" customHeight="1" x14ac:dyDescent="0.25">
      <c r="A296" s="12" t="str">
        <f>IF(ISBLANK('DESTR_OPERE LAVORO'!B295),'DESTR_OPERE LAVORO'!B296,'DESTR_OPERE LAVORO'!B295)</f>
        <v/>
      </c>
      <c r="B296" s="12" t="str">
        <f>VLOOKUP(A296,'DESTR_OPERE LAVORO'!B:E,2,FALSE)</f>
        <v/>
      </c>
    </row>
    <row r="297" spans="1:66" ht="15" customHeight="1" x14ac:dyDescent="0.25">
      <c r="A297" s="12" t="str">
        <f>IF(ISBLANK('DESTR_OPERE LAVORO'!B296),'DESTR_OPERE LAVORO'!B297,'DESTR_OPERE LAVORO'!B296)</f>
        <v>1C.12.040.0030.j</v>
      </c>
      <c r="B297" s="12" t="str">
        <f>VLOOKUP(A297,'DESTR_OPERE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1000 - Di 852</v>
      </c>
      <c r="C297" s="27" t="str">
        <f>VLOOKUP(A297,'DESTR_OPERE LAVORO'!B:E,3,FALSE)</f>
        <v>CODICE OC</v>
      </c>
      <c r="F297" s="51" t="s">
        <v>81</v>
      </c>
      <c r="G297" s="51"/>
      <c r="K297" s="53" t="s">
        <v>81</v>
      </c>
      <c r="L297" s="51" t="s">
        <v>81</v>
      </c>
      <c r="M297" s="51"/>
      <c r="Q297" s="54"/>
      <c r="R297" s="52" t="s">
        <v>81</v>
      </c>
      <c r="W297" s="54"/>
      <c r="X297" s="52" t="s">
        <v>81</v>
      </c>
      <c r="AC297" s="54"/>
      <c r="AD297" s="52" t="s">
        <v>81</v>
      </c>
      <c r="AJ297" s="52" t="s">
        <v>81</v>
      </c>
      <c r="AO297" s="54"/>
      <c r="AP297" s="52" t="s">
        <v>81</v>
      </c>
      <c r="AV297" s="52" t="s">
        <v>81</v>
      </c>
      <c r="BB297" s="52" t="s">
        <v>81</v>
      </c>
      <c r="BH297" s="52" t="s">
        <v>81</v>
      </c>
      <c r="BN297" s="52" t="s">
        <v>81</v>
      </c>
    </row>
    <row r="298" spans="1:66" ht="15" customHeight="1" x14ac:dyDescent="0.25">
      <c r="A298" s="12" t="str">
        <f>IF(ISBLANK('DESTR_OPERE LAVORO'!B297),'DESTR_OPERE LAVORO'!B298,'DESTR_OPERE LAVORO'!B297)</f>
        <v/>
      </c>
      <c r="B298" s="12" t="str">
        <f>VLOOKUP(A298,'DESTR_OPERE LAVORO'!B:E,2,FALSE)</f>
        <v/>
      </c>
    </row>
    <row r="299" spans="1:66" ht="15" customHeight="1" x14ac:dyDescent="0.25">
      <c r="A299" s="12" t="str">
        <f>IF(ISBLANK('DESTR_OPERE LAVORO'!B298),'DESTR_OPERE LAVORO'!B299,'DESTR_OPERE LAVORO'!B298)</f>
        <v>1C.12.040.0030.k</v>
      </c>
      <c r="B299" s="12" t="str">
        <f>VLOOKUP(A299,'DESTR_OPERE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1200 - Di 1030</v>
      </c>
      <c r="C299" s="27" t="str">
        <f>VLOOKUP(A299,'DESTR_OPERE LAVORO'!B:E,3,FALSE)</f>
        <v>CODICE OC</v>
      </c>
      <c r="F299" s="51" t="s">
        <v>81</v>
      </c>
      <c r="G299" s="51"/>
      <c r="K299" s="53" t="s">
        <v>81</v>
      </c>
      <c r="L299" s="51" t="s">
        <v>81</v>
      </c>
      <c r="M299" s="51"/>
      <c r="Q299" s="54"/>
      <c r="R299" s="52" t="s">
        <v>81</v>
      </c>
      <c r="W299" s="54"/>
      <c r="X299" s="52" t="s">
        <v>81</v>
      </c>
      <c r="AC299" s="54"/>
      <c r="AD299" s="52" t="s">
        <v>81</v>
      </c>
      <c r="AJ299" s="52" t="s">
        <v>81</v>
      </c>
      <c r="AO299" s="54"/>
      <c r="AP299" s="52" t="s">
        <v>81</v>
      </c>
      <c r="AV299" s="52" t="s">
        <v>81</v>
      </c>
      <c r="BB299" s="52" t="s">
        <v>81</v>
      </c>
      <c r="BH299" s="52" t="s">
        <v>81</v>
      </c>
      <c r="BN299" s="52" t="s">
        <v>81</v>
      </c>
    </row>
    <row r="300" spans="1:66" ht="15" customHeight="1" x14ac:dyDescent="0.25">
      <c r="A300" s="12" t="str">
        <f>IF(ISBLANK('DESTR_OPERE LAVORO'!B299),'DESTR_OPERE LAVORO'!B300,'DESTR_OPERE LAVORO'!B299)</f>
        <v/>
      </c>
      <c r="B300" s="12" t="str">
        <f>VLOOKUP(A300,'DESTR_OPERE LAVORO'!B:E,2,FALSE)</f>
        <v/>
      </c>
    </row>
    <row r="301" spans="1:66" ht="15" customHeight="1" x14ac:dyDescent="0.25">
      <c r="A301" s="12" t="str">
        <f>IF(ISBLANK('DESTR_OPERE LAVORO'!B300),'DESTR_OPERE LAVORO'!B301,'DESTR_OPERE LAVORO'!B300)</f>
        <v>1C.12.040.0040.a</v>
      </c>
      <c r="B301" s="12" t="str">
        <f>VLOOKUP(A301,'DESTR_OPERE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125 - Di 105</v>
      </c>
      <c r="C301" s="27" t="str">
        <f>VLOOKUP(A301,'DESTR_OPERE LAVORO'!B:E,3,FALSE)</f>
        <v>CODICE OC</v>
      </c>
      <c r="F301" s="51" t="s">
        <v>81</v>
      </c>
      <c r="G301" s="51"/>
      <c r="K301" s="53" t="s">
        <v>81</v>
      </c>
      <c r="L301" s="51" t="s">
        <v>81</v>
      </c>
      <c r="M301" s="51"/>
      <c r="Q301" s="54"/>
      <c r="R301" s="52" t="s">
        <v>81</v>
      </c>
      <c r="W301" s="54"/>
      <c r="X301" s="52" t="s">
        <v>81</v>
      </c>
      <c r="AC301" s="54"/>
      <c r="AD301" s="52" t="s">
        <v>81</v>
      </c>
      <c r="AJ301" s="52" t="s">
        <v>81</v>
      </c>
      <c r="AO301" s="54"/>
      <c r="AP301" s="52" t="s">
        <v>81</v>
      </c>
      <c r="AV301" s="52" t="s">
        <v>81</v>
      </c>
      <c r="BB301" s="52" t="s">
        <v>81</v>
      </c>
      <c r="BH301" s="52" t="s">
        <v>81</v>
      </c>
      <c r="BN301" s="52" t="s">
        <v>81</v>
      </c>
    </row>
    <row r="302" spans="1:66" ht="15" customHeight="1" x14ac:dyDescent="0.25">
      <c r="A302" s="12" t="str">
        <f>IF(ISBLANK('DESTR_OPERE LAVORO'!B301),'DESTR_OPERE LAVORO'!B302,'DESTR_OPERE LAVORO'!B301)</f>
        <v/>
      </c>
      <c r="B302" s="12" t="str">
        <f>VLOOKUP(A302,'DESTR_OPERE LAVORO'!B:E,2,FALSE)</f>
        <v/>
      </c>
    </row>
    <row r="303" spans="1:66" ht="15" customHeight="1" x14ac:dyDescent="0.25">
      <c r="A303" s="12" t="str">
        <f>IF(ISBLANK('DESTR_OPERE LAVORO'!B302),'DESTR_OPERE LAVORO'!B303,'DESTR_OPERE LAVORO'!B302)</f>
        <v>1C.12.040.0040.b</v>
      </c>
      <c r="B303" s="12" t="str">
        <f>VLOOKUP(A303,'DESTR_OPERE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160 - Di 137</v>
      </c>
      <c r="C303" s="27" t="str">
        <f>VLOOKUP(A303,'DESTR_OPERE LAVORO'!B:E,3,FALSE)</f>
        <v>CODICE OC</v>
      </c>
      <c r="F303" s="51" t="s">
        <v>81</v>
      </c>
      <c r="G303" s="51"/>
      <c r="K303" s="53" t="s">
        <v>81</v>
      </c>
      <c r="L303" s="51" t="s">
        <v>81</v>
      </c>
      <c r="M303" s="51"/>
      <c r="Q303" s="54"/>
      <c r="R303" s="52" t="s">
        <v>81</v>
      </c>
      <c r="W303" s="54"/>
      <c r="X303" s="52" t="s">
        <v>81</v>
      </c>
      <c r="AC303" s="54"/>
      <c r="AD303" s="52" t="s">
        <v>81</v>
      </c>
      <c r="AJ303" s="52" t="s">
        <v>81</v>
      </c>
      <c r="AO303" s="54"/>
      <c r="AP303" s="52" t="s">
        <v>81</v>
      </c>
      <c r="AV303" s="52" t="s">
        <v>81</v>
      </c>
      <c r="BB303" s="52" t="s">
        <v>81</v>
      </c>
      <c r="BH303" s="52" t="s">
        <v>81</v>
      </c>
      <c r="BN303" s="52" t="s">
        <v>81</v>
      </c>
    </row>
    <row r="304" spans="1:66" ht="15" customHeight="1" x14ac:dyDescent="0.25">
      <c r="A304" s="12" t="str">
        <f>IF(ISBLANK('DESTR_OPERE LAVORO'!B303),'DESTR_OPERE LAVORO'!B304,'DESTR_OPERE LAVORO'!B303)</f>
        <v/>
      </c>
      <c r="B304" s="12" t="str">
        <f>VLOOKUP(A304,'DESTR_OPERE LAVORO'!B:E,2,FALSE)</f>
        <v/>
      </c>
    </row>
    <row r="305" spans="1:66" ht="15" customHeight="1" x14ac:dyDescent="0.25">
      <c r="A305" s="12" t="str">
        <f>IF(ISBLANK('DESTR_OPERE LAVORO'!B304),'DESTR_OPERE LAVORO'!B305,'DESTR_OPERE LAVORO'!B304)</f>
        <v>1C.12.040.0040.c</v>
      </c>
      <c r="B305" s="12" t="str">
        <f>VLOOKUP(A305,'DESTR_OPERE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200 - Di 172</v>
      </c>
      <c r="C305" s="27" t="str">
        <f>VLOOKUP(A305,'DESTR_OPERE LAVORO'!B:E,3,FALSE)</f>
        <v>CODICE OC</v>
      </c>
      <c r="F305" s="51" t="s">
        <v>81</v>
      </c>
      <c r="G305" s="51"/>
      <c r="K305" s="53" t="s">
        <v>81</v>
      </c>
      <c r="L305" s="51" t="s">
        <v>81</v>
      </c>
      <c r="M305" s="51"/>
      <c r="Q305" s="54"/>
      <c r="R305" s="52" t="s">
        <v>81</v>
      </c>
      <c r="W305" s="54"/>
      <c r="X305" s="52" t="s">
        <v>81</v>
      </c>
      <c r="AC305" s="54"/>
      <c r="AD305" s="52" t="s">
        <v>81</v>
      </c>
      <c r="AJ305" s="52" t="s">
        <v>81</v>
      </c>
      <c r="AO305" s="54"/>
      <c r="AP305" s="52" t="s">
        <v>81</v>
      </c>
      <c r="AV305" s="52" t="s">
        <v>81</v>
      </c>
      <c r="BB305" s="52" t="s">
        <v>81</v>
      </c>
      <c r="BH305" s="52" t="s">
        <v>81</v>
      </c>
      <c r="BN305" s="52" t="s">
        <v>81</v>
      </c>
    </row>
    <row r="306" spans="1:66" ht="15" customHeight="1" x14ac:dyDescent="0.25">
      <c r="A306" s="12" t="str">
        <f>IF(ISBLANK('DESTR_OPERE LAVORO'!B305),'DESTR_OPERE LAVORO'!B306,'DESTR_OPERE LAVORO'!B305)</f>
        <v/>
      </c>
      <c r="B306" s="12" t="str">
        <f>VLOOKUP(A306,'DESTR_OPERE LAVORO'!B:E,2,FALSE)</f>
        <v/>
      </c>
    </row>
    <row r="307" spans="1:66" ht="15" customHeight="1" x14ac:dyDescent="0.25">
      <c r="A307" s="12" t="str">
        <f>IF(ISBLANK('DESTR_OPERE LAVORO'!B306),'DESTR_OPERE LAVORO'!B307,'DESTR_OPERE LAVORO'!B306)</f>
        <v>1C.12.040.0040.d</v>
      </c>
      <c r="B307" s="12" t="str">
        <f>VLOOKUP(A307,'DESTR_OPERE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250 - Di 218</v>
      </c>
      <c r="C307" s="27" t="str">
        <f>VLOOKUP(A307,'DESTR_OPERE LAVORO'!B:E,3,FALSE)</f>
        <v>CODICE OC</v>
      </c>
      <c r="F307" s="51" t="s">
        <v>81</v>
      </c>
      <c r="G307" s="51"/>
      <c r="K307" s="53" t="s">
        <v>81</v>
      </c>
      <c r="L307" s="51" t="s">
        <v>81</v>
      </c>
      <c r="M307" s="51"/>
      <c r="Q307" s="54"/>
      <c r="R307" s="52" t="s">
        <v>81</v>
      </c>
      <c r="W307" s="54"/>
      <c r="X307" s="52" t="s">
        <v>81</v>
      </c>
      <c r="AC307" s="54"/>
      <c r="AD307" s="52" t="s">
        <v>81</v>
      </c>
      <c r="AJ307" s="52" t="s">
        <v>81</v>
      </c>
      <c r="AO307" s="54"/>
      <c r="AP307" s="52" t="s">
        <v>81</v>
      </c>
      <c r="AV307" s="52" t="s">
        <v>81</v>
      </c>
      <c r="BB307" s="52" t="s">
        <v>81</v>
      </c>
      <c r="BH307" s="52" t="s">
        <v>81</v>
      </c>
      <c r="BN307" s="52" t="s">
        <v>81</v>
      </c>
    </row>
    <row r="308" spans="1:66" ht="15" customHeight="1" x14ac:dyDescent="0.25">
      <c r="A308" s="12" t="str">
        <f>IF(ISBLANK('DESTR_OPERE LAVORO'!B307),'DESTR_OPERE LAVORO'!B308,'DESTR_OPERE LAVORO'!B307)</f>
        <v/>
      </c>
      <c r="B308" s="12" t="str">
        <f>VLOOKUP(A308,'DESTR_OPERE LAVORO'!B:E,2,FALSE)</f>
        <v/>
      </c>
    </row>
    <row r="309" spans="1:66" ht="15" customHeight="1" x14ac:dyDescent="0.25">
      <c r="A309" s="12" t="str">
        <f>IF(ISBLANK('DESTR_OPERE LAVORO'!B308),'DESTR_OPERE LAVORO'!B309,'DESTR_OPERE LAVORO'!B308)</f>
        <v>1C.12.040.0040.e</v>
      </c>
      <c r="B309" s="12" t="str">
        <f>VLOOKUP(A309,'DESTR_OPERE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315 - Di 272</v>
      </c>
      <c r="C309" s="27" t="str">
        <f>VLOOKUP(A309,'DESTR_OPERE LAVORO'!B:E,3,FALSE)</f>
        <v>CODICE OC</v>
      </c>
      <c r="F309" s="51" t="s">
        <v>81</v>
      </c>
      <c r="G309" s="51"/>
      <c r="K309" s="53" t="s">
        <v>81</v>
      </c>
      <c r="L309" s="51" t="s">
        <v>81</v>
      </c>
      <c r="M309" s="51"/>
      <c r="Q309" s="54"/>
      <c r="R309" s="52" t="s">
        <v>81</v>
      </c>
      <c r="W309" s="54"/>
      <c r="X309" s="52" t="s">
        <v>81</v>
      </c>
      <c r="AC309" s="54"/>
      <c r="AD309" s="52" t="s">
        <v>81</v>
      </c>
      <c r="AJ309" s="52" t="s">
        <v>81</v>
      </c>
      <c r="AO309" s="54"/>
      <c r="AP309" s="52" t="s">
        <v>81</v>
      </c>
      <c r="AV309" s="52" t="s">
        <v>81</v>
      </c>
      <c r="BB309" s="52" t="s">
        <v>81</v>
      </c>
      <c r="BH309" s="52" t="s">
        <v>81</v>
      </c>
      <c r="BN309" s="52" t="s">
        <v>81</v>
      </c>
    </row>
    <row r="310" spans="1:66" ht="15" customHeight="1" x14ac:dyDescent="0.25">
      <c r="A310" s="12" t="str">
        <f>IF(ISBLANK('DESTR_OPERE LAVORO'!B309),'DESTR_OPERE LAVORO'!B310,'DESTR_OPERE LAVORO'!B309)</f>
        <v/>
      </c>
      <c r="B310" s="12" t="str">
        <f>VLOOKUP(A310,'DESTR_OPERE LAVORO'!B:E,2,FALSE)</f>
        <v/>
      </c>
    </row>
    <row r="311" spans="1:66" ht="15" customHeight="1" x14ac:dyDescent="0.25">
      <c r="A311" s="12" t="str">
        <f>IF(ISBLANK('DESTR_OPERE LAVORO'!B310),'DESTR_OPERE LAVORO'!B311,'DESTR_OPERE LAVORO'!B310)</f>
        <v>1C.12.040.0040.f</v>
      </c>
      <c r="B311" s="12" t="str">
        <f>VLOOKUP(A311,'DESTR_OPERE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400 - Di 347</v>
      </c>
      <c r="C311" s="27" t="str">
        <f>VLOOKUP(A311,'DESTR_OPERE LAVORO'!B:E,3,FALSE)</f>
        <v>CODICE OC</v>
      </c>
      <c r="F311" s="51" t="s">
        <v>81</v>
      </c>
      <c r="G311" s="51"/>
      <c r="K311" s="53" t="s">
        <v>81</v>
      </c>
      <c r="L311" s="51" t="s">
        <v>81</v>
      </c>
      <c r="M311" s="51"/>
      <c r="Q311" s="54"/>
      <c r="R311" s="52" t="s">
        <v>81</v>
      </c>
      <c r="W311" s="54"/>
      <c r="X311" s="52" t="s">
        <v>81</v>
      </c>
      <c r="AC311" s="54"/>
      <c r="AD311" s="52" t="s">
        <v>81</v>
      </c>
      <c r="AJ311" s="52" t="s">
        <v>81</v>
      </c>
      <c r="AO311" s="54"/>
      <c r="AP311" s="52" t="s">
        <v>81</v>
      </c>
      <c r="AV311" s="52" t="s">
        <v>81</v>
      </c>
      <c r="BB311" s="52" t="s">
        <v>81</v>
      </c>
      <c r="BH311" s="52" t="s">
        <v>81</v>
      </c>
      <c r="BN311" s="52" t="s">
        <v>81</v>
      </c>
    </row>
    <row r="312" spans="1:66" ht="15" customHeight="1" x14ac:dyDescent="0.25">
      <c r="A312" s="12" t="str">
        <f>IF(ISBLANK('DESTR_OPERE LAVORO'!B311),'DESTR_OPERE LAVORO'!B312,'DESTR_OPERE LAVORO'!B311)</f>
        <v/>
      </c>
      <c r="B312" s="12" t="str">
        <f>VLOOKUP(A312,'DESTR_OPERE LAVORO'!B:E,2,FALSE)</f>
        <v/>
      </c>
    </row>
    <row r="313" spans="1:66" ht="15" customHeight="1" x14ac:dyDescent="0.25">
      <c r="A313" s="12" t="str">
        <f>IF(ISBLANK('DESTR_OPERE LAVORO'!B312),'DESTR_OPERE LAVORO'!B313,'DESTR_OPERE LAVORO'!B312)</f>
        <v>1C.12.040.0040.g</v>
      </c>
      <c r="B313" s="12" t="str">
        <f>VLOOKUP(A313,'DESTR_OPERE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500 - Di 433</v>
      </c>
      <c r="C313" s="27" t="str">
        <f>VLOOKUP(A313,'DESTR_OPERE LAVORO'!B:E,3,FALSE)</f>
        <v>CODICE OC</v>
      </c>
      <c r="F313" s="51" t="s">
        <v>81</v>
      </c>
      <c r="G313" s="51"/>
      <c r="K313" s="53" t="s">
        <v>81</v>
      </c>
      <c r="L313" s="51" t="s">
        <v>81</v>
      </c>
      <c r="M313" s="51"/>
      <c r="Q313" s="54"/>
      <c r="R313" s="52" t="s">
        <v>81</v>
      </c>
      <c r="W313" s="54"/>
      <c r="X313" s="52" t="s">
        <v>81</v>
      </c>
      <c r="AC313" s="54"/>
      <c r="AD313" s="52" t="s">
        <v>81</v>
      </c>
      <c r="AJ313" s="52" t="s">
        <v>81</v>
      </c>
      <c r="AO313" s="54"/>
      <c r="AP313" s="52" t="s">
        <v>81</v>
      </c>
      <c r="AV313" s="52" t="s">
        <v>81</v>
      </c>
      <c r="BB313" s="52" t="s">
        <v>81</v>
      </c>
      <c r="BH313" s="52" t="s">
        <v>81</v>
      </c>
      <c r="BN313" s="52" t="s">
        <v>81</v>
      </c>
    </row>
    <row r="314" spans="1:66" ht="15" customHeight="1" x14ac:dyDescent="0.25">
      <c r="A314" s="12" t="str">
        <f>IF(ISBLANK('DESTR_OPERE LAVORO'!B313),'DESTR_OPERE LAVORO'!B314,'DESTR_OPERE LAVORO'!B313)</f>
        <v/>
      </c>
      <c r="B314" s="12" t="str">
        <f>VLOOKUP(A314,'DESTR_OPERE LAVORO'!B:E,2,FALSE)</f>
        <v/>
      </c>
    </row>
    <row r="315" spans="1:66" ht="15" customHeight="1" x14ac:dyDescent="0.25">
      <c r="A315" s="12" t="str">
        <f>IF(ISBLANK('DESTR_OPERE LAVORO'!B314),'DESTR_OPERE LAVORO'!B315,'DESTR_OPERE LAVORO'!B314)</f>
        <v>1C.12.040.0040.h</v>
      </c>
      <c r="B315" s="12" t="str">
        <f>VLOOKUP(A315,'DESTR_OPERE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630 - Di 535</v>
      </c>
      <c r="C315" s="27" t="str">
        <f>VLOOKUP(A315,'DESTR_OPERE LAVORO'!B:E,3,FALSE)</f>
        <v>CODICE OC</v>
      </c>
      <c r="F315" s="51" t="s">
        <v>81</v>
      </c>
      <c r="G315" s="51"/>
      <c r="K315" s="53" t="s">
        <v>81</v>
      </c>
      <c r="L315" s="51" t="s">
        <v>81</v>
      </c>
      <c r="M315" s="51"/>
      <c r="Q315" s="54"/>
      <c r="R315" s="52" t="s">
        <v>81</v>
      </c>
      <c r="W315" s="54"/>
      <c r="X315" s="52" t="s">
        <v>81</v>
      </c>
      <c r="AC315" s="54"/>
      <c r="AD315" s="52" t="s">
        <v>81</v>
      </c>
      <c r="AJ315" s="52" t="s">
        <v>81</v>
      </c>
      <c r="AO315" s="54"/>
      <c r="AP315" s="52" t="s">
        <v>81</v>
      </c>
      <c r="AV315" s="52" t="s">
        <v>81</v>
      </c>
      <c r="BB315" s="52" t="s">
        <v>81</v>
      </c>
      <c r="BH315" s="52" t="s">
        <v>81</v>
      </c>
      <c r="BN315" s="52" t="s">
        <v>81</v>
      </c>
    </row>
    <row r="316" spans="1:66" ht="15" customHeight="1" x14ac:dyDescent="0.25">
      <c r="A316" s="12" t="str">
        <f>IF(ISBLANK('DESTR_OPERE LAVORO'!B315),'DESTR_OPERE LAVORO'!B316,'DESTR_OPERE LAVORO'!B315)</f>
        <v/>
      </c>
      <c r="B316" s="12" t="str">
        <f>VLOOKUP(A316,'DESTR_OPERE LAVORO'!B:E,2,FALSE)</f>
        <v/>
      </c>
    </row>
    <row r="317" spans="1:66" ht="15" customHeight="1" x14ac:dyDescent="0.25">
      <c r="A317" s="12" t="str">
        <f>IF(ISBLANK('DESTR_OPERE LAVORO'!B316),'DESTR_OPERE LAVORO'!B317,'DESTR_OPERE LAVORO'!B316)</f>
        <v>1C.12.040.0040.i</v>
      </c>
      <c r="B317" s="12" t="str">
        <f>VLOOKUP(A317,'DESTR_OPERE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800 - Di 678</v>
      </c>
      <c r="C317" s="27" t="str">
        <f>VLOOKUP(A317,'DESTR_OPERE LAVORO'!B:E,3,FALSE)</f>
        <v>CODICE OC</v>
      </c>
      <c r="F317" s="51" t="s">
        <v>81</v>
      </c>
      <c r="G317" s="51"/>
      <c r="K317" s="53" t="s">
        <v>81</v>
      </c>
      <c r="L317" s="51" t="s">
        <v>81</v>
      </c>
      <c r="M317" s="51"/>
      <c r="Q317" s="54"/>
      <c r="R317" s="52" t="s">
        <v>81</v>
      </c>
      <c r="W317" s="54"/>
      <c r="X317" s="52" t="s">
        <v>81</v>
      </c>
      <c r="AC317" s="54"/>
      <c r="AD317" s="52" t="s">
        <v>81</v>
      </c>
      <c r="AJ317" s="52" t="s">
        <v>81</v>
      </c>
      <c r="AO317" s="54"/>
      <c r="AP317" s="52" t="s">
        <v>81</v>
      </c>
      <c r="AV317" s="52" t="s">
        <v>81</v>
      </c>
      <c r="BB317" s="52" t="s">
        <v>81</v>
      </c>
      <c r="BH317" s="52" t="s">
        <v>81</v>
      </c>
      <c r="BN317" s="52" t="s">
        <v>81</v>
      </c>
    </row>
    <row r="318" spans="1:66" ht="15" customHeight="1" x14ac:dyDescent="0.25">
      <c r="A318" s="12" t="str">
        <f>IF(ISBLANK('DESTR_OPERE LAVORO'!B317),'DESTR_OPERE LAVORO'!B318,'DESTR_OPERE LAVORO'!B317)</f>
        <v/>
      </c>
      <c r="B318" s="12" t="str">
        <f>VLOOKUP(A318,'DESTR_OPERE LAVORO'!B:E,2,FALSE)</f>
        <v/>
      </c>
    </row>
    <row r="319" spans="1:66" ht="15" customHeight="1" x14ac:dyDescent="0.25">
      <c r="A319" s="12" t="str">
        <f>IF(ISBLANK('DESTR_OPERE LAVORO'!B318),'DESTR_OPERE LAVORO'!B319,'DESTR_OPERE LAVORO'!B318)</f>
        <v>1C.12.040.0040.j</v>
      </c>
      <c r="B319" s="12" t="str">
        <f>VLOOKUP(A319,'DESTR_OPERE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1000 - Di 852</v>
      </c>
      <c r="C319" s="27" t="str">
        <f>VLOOKUP(A319,'DESTR_OPERE LAVORO'!B:E,3,FALSE)</f>
        <v>CODICE OC</v>
      </c>
      <c r="F319" s="51" t="s">
        <v>81</v>
      </c>
      <c r="G319" s="51"/>
      <c r="K319" s="53" t="s">
        <v>81</v>
      </c>
      <c r="L319" s="51" t="s">
        <v>81</v>
      </c>
      <c r="M319" s="51"/>
      <c r="Q319" s="54"/>
      <c r="R319" s="52" t="s">
        <v>81</v>
      </c>
      <c r="W319" s="54"/>
      <c r="X319" s="52" t="s">
        <v>81</v>
      </c>
      <c r="AC319" s="54"/>
      <c r="AD319" s="52" t="s">
        <v>81</v>
      </c>
      <c r="AJ319" s="52" t="s">
        <v>81</v>
      </c>
      <c r="AO319" s="54"/>
      <c r="AP319" s="52" t="s">
        <v>81</v>
      </c>
      <c r="AV319" s="52" t="s">
        <v>81</v>
      </c>
      <c r="BB319" s="52" t="s">
        <v>81</v>
      </c>
      <c r="BH319" s="52" t="s">
        <v>81</v>
      </c>
      <c r="BN319" s="52" t="s">
        <v>81</v>
      </c>
    </row>
    <row r="320" spans="1:66" ht="15" customHeight="1" x14ac:dyDescent="0.25">
      <c r="A320" s="12" t="str">
        <f>IF(ISBLANK('DESTR_OPERE LAVORO'!B319),'DESTR_OPERE LAVORO'!B320,'DESTR_OPERE LAVORO'!B319)</f>
        <v/>
      </c>
      <c r="B320" s="12" t="str">
        <f>VLOOKUP(A320,'DESTR_OPERE LAVORO'!B:E,2,FALSE)</f>
        <v/>
      </c>
    </row>
    <row r="321" spans="1:66" ht="15" customHeight="1" x14ac:dyDescent="0.25">
      <c r="A321" s="12" t="str">
        <f>IF(ISBLANK('DESTR_OPERE LAVORO'!B320),'DESTR_OPERE LAVORO'!B321,'DESTR_OPERE LAVORO'!B320)</f>
        <v>1C.12.040.0040.k</v>
      </c>
      <c r="B321" s="12" t="str">
        <f>VLOOKUP(A321,'DESTR_OPERE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1200 - Di 1030</v>
      </c>
      <c r="C321" s="27" t="str">
        <f>VLOOKUP(A321,'DESTR_OPERE LAVORO'!B:E,3,FALSE)</f>
        <v>CODICE OC</v>
      </c>
      <c r="F321" s="51" t="s">
        <v>81</v>
      </c>
      <c r="G321" s="51"/>
      <c r="K321" s="53" t="s">
        <v>81</v>
      </c>
      <c r="L321" s="51" t="s">
        <v>81</v>
      </c>
      <c r="M321" s="51"/>
      <c r="Q321" s="54"/>
      <c r="R321" s="52" t="s">
        <v>81</v>
      </c>
      <c r="W321" s="54"/>
      <c r="X321" s="52" t="s">
        <v>81</v>
      </c>
      <c r="AC321" s="54"/>
      <c r="AD321" s="52" t="s">
        <v>81</v>
      </c>
      <c r="AJ321" s="52" t="s">
        <v>81</v>
      </c>
      <c r="AO321" s="54"/>
      <c r="AP321" s="52" t="s">
        <v>81</v>
      </c>
      <c r="AV321" s="52" t="s">
        <v>81</v>
      </c>
      <c r="BB321" s="52" t="s">
        <v>81</v>
      </c>
      <c r="BH321" s="52" t="s">
        <v>81</v>
      </c>
      <c r="BN321" s="52" t="s">
        <v>81</v>
      </c>
    </row>
    <row r="322" spans="1:66" ht="15" customHeight="1" x14ac:dyDescent="0.25">
      <c r="A322" s="12" t="str">
        <f>IF(ISBLANK('DESTR_OPERE LAVORO'!B321),'DESTR_OPERE LAVORO'!B322,'DESTR_OPERE LAVORO'!B321)</f>
        <v/>
      </c>
      <c r="B322" s="12" t="str">
        <f>VLOOKUP(A322,'DESTR_OPERE LAVORO'!B:E,2,FALSE)</f>
        <v/>
      </c>
    </row>
    <row r="323" spans="1:66" ht="15" customHeight="1" x14ac:dyDescent="0.25">
      <c r="A323" s="12" t="str">
        <f>IF(ISBLANK('DESTR_OPERE LAVORO'!B322),'DESTR_OPERE LAVORO'!B323,'DESTR_OPERE LAVORO'!B322)</f>
        <v>1C.12.050.0010.a</v>
      </c>
      <c r="B323" s="12" t="str">
        <f>VLOOKUP(A323,'DESTR_OPERE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80 - De 88</v>
      </c>
      <c r="C323" s="27" t="str">
        <f>VLOOKUP(A323,'DESTR_OPERE LAVORO'!B:E,3,FALSE)</f>
        <v>CODICE OC</v>
      </c>
      <c r="F323" s="51" t="s">
        <v>81</v>
      </c>
      <c r="G323" s="51"/>
      <c r="K323" s="53" t="s">
        <v>81</v>
      </c>
      <c r="L323" s="51" t="s">
        <v>81</v>
      </c>
      <c r="M323" s="51"/>
      <c r="Q323" s="54"/>
      <c r="R323" s="52" t="s">
        <v>81</v>
      </c>
      <c r="W323" s="54"/>
      <c r="X323" s="52" t="s">
        <v>81</v>
      </c>
      <c r="AC323" s="54"/>
      <c r="AD323" s="52" t="s">
        <v>81</v>
      </c>
      <c r="AJ323" s="52" t="s">
        <v>81</v>
      </c>
      <c r="AO323" s="54"/>
      <c r="AP323" s="52" t="s">
        <v>81</v>
      </c>
      <c r="AV323" s="52" t="s">
        <v>81</v>
      </c>
      <c r="BB323" s="52" t="s">
        <v>81</v>
      </c>
      <c r="BH323" s="52" t="s">
        <v>81</v>
      </c>
      <c r="BN323" s="52" t="s">
        <v>81</v>
      </c>
    </row>
    <row r="324" spans="1:66" ht="15" customHeight="1" x14ac:dyDescent="0.25">
      <c r="A324" s="12" t="str">
        <f>IF(ISBLANK('DESTR_OPERE LAVORO'!B323),'DESTR_OPERE LAVORO'!B324,'DESTR_OPERE LAVORO'!B323)</f>
        <v/>
      </c>
      <c r="B324" s="12" t="str">
        <f>VLOOKUP(A324,'DESTR_OPERE LAVORO'!B:E,2,FALSE)</f>
        <v/>
      </c>
    </row>
    <row r="325" spans="1:66" ht="15" customHeight="1" x14ac:dyDescent="0.25">
      <c r="A325" s="12" t="str">
        <f>IF(ISBLANK('DESTR_OPERE LAVORO'!B324),'DESTR_OPERE LAVORO'!B325,'DESTR_OPERE LAVORO'!B324)</f>
        <v>1C.12.050.0010.b</v>
      </c>
      <c r="B325" s="12" t="str">
        <f>VLOOKUP(A325,'DESTR_OPERE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100 - De 110</v>
      </c>
      <c r="C325" s="27" t="str">
        <f>VLOOKUP(A325,'DESTR_OPERE LAVORO'!B:E,3,FALSE)</f>
        <v>CODICE OC</v>
      </c>
      <c r="F325" s="51" t="s">
        <v>81</v>
      </c>
      <c r="G325" s="51"/>
      <c r="K325" s="53" t="s">
        <v>81</v>
      </c>
      <c r="L325" s="51" t="s">
        <v>81</v>
      </c>
      <c r="M325" s="51"/>
      <c r="Q325" s="54"/>
      <c r="R325" s="52" t="s">
        <v>81</v>
      </c>
      <c r="W325" s="54"/>
      <c r="X325" s="52" t="s">
        <v>81</v>
      </c>
      <c r="AC325" s="54"/>
      <c r="AD325" s="52" t="s">
        <v>81</v>
      </c>
      <c r="AJ325" s="52" t="s">
        <v>81</v>
      </c>
      <c r="AO325" s="54"/>
      <c r="AP325" s="52" t="s">
        <v>81</v>
      </c>
      <c r="AV325" s="52" t="s">
        <v>81</v>
      </c>
      <c r="BB325" s="52" t="s">
        <v>81</v>
      </c>
      <c r="BH325" s="52" t="s">
        <v>81</v>
      </c>
      <c r="BN325" s="52" t="s">
        <v>81</v>
      </c>
    </row>
    <row r="326" spans="1:66" ht="15" customHeight="1" x14ac:dyDescent="0.25">
      <c r="A326" s="12" t="str">
        <f>IF(ISBLANK('DESTR_OPERE LAVORO'!B325),'DESTR_OPERE LAVORO'!B326,'DESTR_OPERE LAVORO'!B325)</f>
        <v/>
      </c>
      <c r="B326" s="12" t="str">
        <f>VLOOKUP(A326,'DESTR_OPERE LAVORO'!B:E,2,FALSE)</f>
        <v/>
      </c>
    </row>
    <row r="327" spans="1:66" ht="15" customHeight="1" x14ac:dyDescent="0.25">
      <c r="A327" s="12" t="str">
        <f>IF(ISBLANK('DESTR_OPERE LAVORO'!B326),'DESTR_OPERE LAVORO'!B327,'DESTR_OPERE LAVORO'!B326)</f>
        <v>1C.12.050.0010.c</v>
      </c>
      <c r="B327" s="12" t="str">
        <f>VLOOKUP(A327,'DESTR_OPERE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125 - De 135</v>
      </c>
      <c r="C327" s="27" t="str">
        <f>VLOOKUP(A327,'DESTR_OPERE LAVORO'!B:E,3,FALSE)</f>
        <v>CODICE OC</v>
      </c>
      <c r="F327" s="51" t="s">
        <v>81</v>
      </c>
      <c r="G327" s="51"/>
      <c r="K327" s="53" t="s">
        <v>81</v>
      </c>
      <c r="L327" s="51" t="s">
        <v>81</v>
      </c>
      <c r="M327" s="51"/>
      <c r="Q327" s="54"/>
      <c r="R327" s="52" t="s">
        <v>81</v>
      </c>
      <c r="W327" s="54"/>
      <c r="X327" s="52" t="s">
        <v>81</v>
      </c>
      <c r="AC327" s="54"/>
      <c r="AD327" s="52" t="s">
        <v>81</v>
      </c>
      <c r="AJ327" s="52" t="s">
        <v>81</v>
      </c>
      <c r="AO327" s="54"/>
      <c r="AP327" s="52" t="s">
        <v>81</v>
      </c>
      <c r="AV327" s="52" t="s">
        <v>81</v>
      </c>
      <c r="BB327" s="52" t="s">
        <v>81</v>
      </c>
      <c r="BH327" s="52" t="s">
        <v>81</v>
      </c>
      <c r="BN327" s="52" t="s">
        <v>81</v>
      </c>
    </row>
    <row r="328" spans="1:66" ht="15" customHeight="1" x14ac:dyDescent="0.25">
      <c r="A328" s="12" t="str">
        <f>IF(ISBLANK('DESTR_OPERE LAVORO'!B327),'DESTR_OPERE LAVORO'!B328,'DESTR_OPERE LAVORO'!B327)</f>
        <v/>
      </c>
      <c r="B328" s="12" t="str">
        <f>VLOOKUP(A328,'DESTR_OPERE LAVORO'!B:E,2,FALSE)</f>
        <v/>
      </c>
    </row>
    <row r="329" spans="1:66" ht="15" customHeight="1" x14ac:dyDescent="0.25">
      <c r="A329" s="12" t="str">
        <f>IF(ISBLANK('DESTR_OPERE LAVORO'!B328),'DESTR_OPERE LAVORO'!B329,'DESTR_OPERE LAVORO'!B328)</f>
        <v>1C.12.050.0010.d</v>
      </c>
      <c r="B329" s="12" t="str">
        <f>VLOOKUP(A329,'DESTR_OPERE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150 - De 160</v>
      </c>
      <c r="C329" s="27" t="str">
        <f>VLOOKUP(A329,'DESTR_OPERE LAVORO'!B:E,3,FALSE)</f>
        <v>CODICE OC</v>
      </c>
      <c r="F329" s="51" t="s">
        <v>81</v>
      </c>
      <c r="G329" s="51"/>
      <c r="K329" s="53" t="s">
        <v>81</v>
      </c>
      <c r="L329" s="51" t="s">
        <v>81</v>
      </c>
      <c r="M329" s="51"/>
      <c r="Q329" s="54"/>
      <c r="R329" s="52" t="s">
        <v>81</v>
      </c>
      <c r="W329" s="54"/>
      <c r="X329" s="52" t="s">
        <v>81</v>
      </c>
      <c r="AC329" s="54"/>
      <c r="AD329" s="52" t="s">
        <v>81</v>
      </c>
      <c r="AJ329" s="52" t="s">
        <v>81</v>
      </c>
      <c r="AO329" s="54"/>
      <c r="AP329" s="52" t="s">
        <v>81</v>
      </c>
      <c r="AV329" s="52" t="s">
        <v>81</v>
      </c>
      <c r="BB329" s="52" t="s">
        <v>81</v>
      </c>
      <c r="BH329" s="52" t="s">
        <v>81</v>
      </c>
      <c r="BN329" s="52" t="s">
        <v>81</v>
      </c>
    </row>
    <row r="330" spans="1:66" ht="15" customHeight="1" x14ac:dyDescent="0.25">
      <c r="A330" s="12" t="str">
        <f>IF(ISBLANK('DESTR_OPERE LAVORO'!B329),'DESTR_OPERE LAVORO'!B330,'DESTR_OPERE LAVORO'!B329)</f>
        <v/>
      </c>
      <c r="B330" s="12" t="str">
        <f>VLOOKUP(A330,'DESTR_OPERE LAVORO'!B:E,2,FALSE)</f>
        <v/>
      </c>
    </row>
    <row r="331" spans="1:66" ht="15" customHeight="1" x14ac:dyDescent="0.25">
      <c r="A331" s="12" t="str">
        <f>IF(ISBLANK('DESTR_OPERE LAVORO'!B330),'DESTR_OPERE LAVORO'!B331,'DESTR_OPERE LAVORO'!B330)</f>
        <v>1C.12.050.0010.e</v>
      </c>
      <c r="B331" s="12" t="str">
        <f>VLOOKUP(A331,'DESTR_OPERE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200 - De 210</v>
      </c>
      <c r="C331" s="27" t="str">
        <f>VLOOKUP(A331,'DESTR_OPERE LAVORO'!B:E,3,FALSE)</f>
        <v>CODICE OC</v>
      </c>
      <c r="F331" s="51" t="s">
        <v>81</v>
      </c>
      <c r="G331" s="51"/>
      <c r="K331" s="53" t="s">
        <v>81</v>
      </c>
      <c r="L331" s="51" t="s">
        <v>81</v>
      </c>
      <c r="M331" s="51"/>
      <c r="Q331" s="54"/>
      <c r="R331" s="52" t="s">
        <v>81</v>
      </c>
      <c r="W331" s="54"/>
      <c r="X331" s="52" t="s">
        <v>81</v>
      </c>
      <c r="AC331" s="54"/>
      <c r="AD331" s="52" t="s">
        <v>81</v>
      </c>
      <c r="AJ331" s="52" t="s">
        <v>81</v>
      </c>
      <c r="AO331" s="54"/>
      <c r="AP331" s="52" t="s">
        <v>81</v>
      </c>
      <c r="AV331" s="52" t="s">
        <v>81</v>
      </c>
      <c r="BB331" s="52" t="s">
        <v>81</v>
      </c>
      <c r="BH331" s="52" t="s">
        <v>81</v>
      </c>
      <c r="BN331" s="52" t="s">
        <v>81</v>
      </c>
    </row>
    <row r="332" spans="1:66" ht="15" customHeight="1" x14ac:dyDescent="0.25">
      <c r="A332" s="12" t="str">
        <f>IF(ISBLANK('DESTR_OPERE LAVORO'!B331),'DESTR_OPERE LAVORO'!B332,'DESTR_OPERE LAVORO'!B331)</f>
        <v/>
      </c>
      <c r="B332" s="12" t="str">
        <f>VLOOKUP(A332,'DESTR_OPERE LAVORO'!B:E,2,FALSE)</f>
        <v/>
      </c>
    </row>
    <row r="333" spans="1:66" ht="15" customHeight="1" x14ac:dyDescent="0.25">
      <c r="A333" s="12" t="str">
        <f>IF(ISBLANK('DESTR_OPERE LAVORO'!B332),'DESTR_OPERE LAVORO'!B333,'DESTR_OPERE LAVORO'!B332)</f>
        <v>1C.12.050.0010.f</v>
      </c>
      <c r="B333" s="12" t="str">
        <f>VLOOKUP(A333,'DESTR_OPERE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250 - De 274</v>
      </c>
      <c r="C333" s="27" t="str">
        <f>VLOOKUP(A333,'DESTR_OPERE LAVORO'!B:E,3,FALSE)</f>
        <v>CODICE OC</v>
      </c>
      <c r="F333" s="51" t="s">
        <v>81</v>
      </c>
      <c r="G333" s="51"/>
      <c r="K333" s="53" t="s">
        <v>81</v>
      </c>
      <c r="L333" s="51" t="s">
        <v>81</v>
      </c>
      <c r="M333" s="51"/>
      <c r="Q333" s="54"/>
      <c r="R333" s="52" t="s">
        <v>81</v>
      </c>
      <c r="W333" s="54"/>
      <c r="X333" s="52" t="s">
        <v>81</v>
      </c>
      <c r="AC333" s="54"/>
      <c r="AD333" s="52" t="s">
        <v>81</v>
      </c>
      <c r="AJ333" s="52" t="s">
        <v>81</v>
      </c>
      <c r="AO333" s="54"/>
      <c r="AP333" s="52" t="s">
        <v>81</v>
      </c>
      <c r="AV333" s="52" t="s">
        <v>81</v>
      </c>
      <c r="BB333" s="52" t="s">
        <v>81</v>
      </c>
      <c r="BH333" s="52" t="s">
        <v>81</v>
      </c>
      <c r="BN333" s="52" t="s">
        <v>81</v>
      </c>
    </row>
    <row r="334" spans="1:66" ht="15" customHeight="1" x14ac:dyDescent="0.25">
      <c r="A334" s="12" t="str">
        <f>IF(ISBLANK('DESTR_OPERE LAVORO'!B333),'DESTR_OPERE LAVORO'!B334,'DESTR_OPERE LAVORO'!B333)</f>
        <v/>
      </c>
      <c r="B334" s="12" t="str">
        <f>VLOOKUP(A334,'DESTR_OPERE LAVORO'!B:E,2,FALSE)</f>
        <v/>
      </c>
    </row>
    <row r="335" spans="1:66" ht="15" customHeight="1" x14ac:dyDescent="0.25">
      <c r="A335" s="12" t="str">
        <f>IF(ISBLANK('DESTR_OPERE LAVORO'!B334),'DESTR_OPERE LAVORO'!B335,'DESTR_OPERE LAVORO'!B334)</f>
        <v>1C.12.050.0010.g</v>
      </c>
      <c r="B335" s="12" t="str">
        <f>VLOOKUP(A335,'DESTR_OPERE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300 - De 326</v>
      </c>
      <c r="C335" s="27" t="str">
        <f>VLOOKUP(A335,'DESTR_OPERE LAVORO'!B:E,3,FALSE)</f>
        <v>CODICE OC</v>
      </c>
      <c r="F335" s="51" t="s">
        <v>81</v>
      </c>
      <c r="G335" s="51"/>
      <c r="K335" s="53" t="s">
        <v>81</v>
      </c>
      <c r="L335" s="51" t="s">
        <v>81</v>
      </c>
      <c r="M335" s="51"/>
      <c r="Q335" s="54"/>
      <c r="R335" s="52" t="s">
        <v>81</v>
      </c>
      <c r="W335" s="54"/>
      <c r="X335" s="52" t="s">
        <v>81</v>
      </c>
      <c r="AC335" s="54"/>
      <c r="AD335" s="52" t="s">
        <v>81</v>
      </c>
      <c r="AJ335" s="52" t="s">
        <v>81</v>
      </c>
      <c r="AO335" s="54"/>
      <c r="AP335" s="52" t="s">
        <v>81</v>
      </c>
      <c r="AV335" s="52" t="s">
        <v>81</v>
      </c>
      <c r="BB335" s="52" t="s">
        <v>81</v>
      </c>
      <c r="BH335" s="52" t="s">
        <v>81</v>
      </c>
      <c r="BN335" s="52" t="s">
        <v>81</v>
      </c>
    </row>
    <row r="336" spans="1:66" ht="15" customHeight="1" x14ac:dyDescent="0.25">
      <c r="A336" s="12" t="str">
        <f>IF(ISBLANK('DESTR_OPERE LAVORO'!B335),'DESTR_OPERE LAVORO'!B336,'DESTR_OPERE LAVORO'!B335)</f>
        <v/>
      </c>
      <c r="B336" s="12" t="str">
        <f>VLOOKUP(A336,'DESTR_OPERE LAVORO'!B:E,2,FALSE)</f>
        <v/>
      </c>
    </row>
    <row r="337" spans="1:66" ht="15" customHeight="1" x14ac:dyDescent="0.25">
      <c r="A337" s="12" t="str">
        <f>IF(ISBLANK('DESTR_OPERE LAVORO'!B336),'DESTR_OPERE LAVORO'!B337,'DESTR_OPERE LAVORO'!B336)</f>
        <v>1C.12.050.0010.h</v>
      </c>
      <c r="B337" s="12" t="str">
        <f>VLOOKUP(A337,'DESTR_OPERE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350</v>
      </c>
      <c r="C337" s="27" t="str">
        <f>VLOOKUP(A337,'DESTR_OPERE LAVORO'!B:E,3,FALSE)</f>
        <v>CODICE OC</v>
      </c>
      <c r="F337" s="51" t="s">
        <v>81</v>
      </c>
      <c r="G337" s="51"/>
      <c r="K337" s="53" t="s">
        <v>81</v>
      </c>
      <c r="L337" s="51" t="s">
        <v>81</v>
      </c>
      <c r="M337" s="51"/>
      <c r="Q337" s="54"/>
      <c r="R337" s="52" t="s">
        <v>81</v>
      </c>
      <c r="W337" s="54"/>
      <c r="X337" s="52" t="s">
        <v>81</v>
      </c>
      <c r="AC337" s="54"/>
      <c r="AD337" s="52" t="s">
        <v>81</v>
      </c>
      <c r="AJ337" s="52" t="s">
        <v>81</v>
      </c>
      <c r="AO337" s="54"/>
      <c r="AP337" s="52" t="s">
        <v>81</v>
      </c>
      <c r="AV337" s="52" t="s">
        <v>81</v>
      </c>
      <c r="BB337" s="52" t="s">
        <v>81</v>
      </c>
      <c r="BH337" s="52" t="s">
        <v>81</v>
      </c>
      <c r="BN337" s="52" t="s">
        <v>81</v>
      </c>
    </row>
    <row r="338" spans="1:66" ht="15" customHeight="1" x14ac:dyDescent="0.25">
      <c r="A338" s="12" t="str">
        <f>IF(ISBLANK('DESTR_OPERE LAVORO'!B337),'DESTR_OPERE LAVORO'!B338,'DESTR_OPERE LAVORO'!B337)</f>
        <v/>
      </c>
      <c r="B338" s="12" t="str">
        <f>VLOOKUP(A338,'DESTR_OPERE LAVORO'!B:E,2,FALSE)</f>
        <v/>
      </c>
    </row>
    <row r="339" spans="1:66" ht="15" customHeight="1" x14ac:dyDescent="0.25">
      <c r="A339" s="12" t="str">
        <f>IF(ISBLANK('DESTR_OPERE LAVORO'!B338),'DESTR_OPERE LAVORO'!B339,'DESTR_OPERE LAVORO'!B338)</f>
        <v>1C.12.050.0010.i</v>
      </c>
      <c r="B339" s="12" t="str">
        <f>VLOOKUP(A339,'DESTR_OPERE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400</v>
      </c>
      <c r="C339" s="27" t="str">
        <f>VLOOKUP(A339,'DESTR_OPERE LAVORO'!B:E,3,FALSE)</f>
        <v>CODICE OC</v>
      </c>
      <c r="F339" s="51" t="s">
        <v>81</v>
      </c>
      <c r="G339" s="51"/>
      <c r="K339" s="53" t="s">
        <v>81</v>
      </c>
      <c r="L339" s="51" t="s">
        <v>81</v>
      </c>
      <c r="M339" s="51"/>
      <c r="Q339" s="54"/>
      <c r="R339" s="52" t="s">
        <v>81</v>
      </c>
      <c r="W339" s="54"/>
      <c r="X339" s="52" t="s">
        <v>81</v>
      </c>
      <c r="AC339" s="54"/>
      <c r="AD339" s="52" t="s">
        <v>81</v>
      </c>
      <c r="AJ339" s="52" t="s">
        <v>81</v>
      </c>
      <c r="AO339" s="54"/>
      <c r="AP339" s="52" t="s">
        <v>81</v>
      </c>
      <c r="AV339" s="52" t="s">
        <v>81</v>
      </c>
      <c r="BB339" s="52" t="s">
        <v>81</v>
      </c>
      <c r="BH339" s="52" t="s">
        <v>81</v>
      </c>
      <c r="BN339" s="52" t="s">
        <v>81</v>
      </c>
    </row>
    <row r="340" spans="1:66" ht="15" customHeight="1" x14ac:dyDescent="0.25">
      <c r="A340" s="12" t="str">
        <f>IF(ISBLANK('DESTR_OPERE LAVORO'!B339),'DESTR_OPERE LAVORO'!B340,'DESTR_OPERE LAVORO'!B339)</f>
        <v/>
      </c>
      <c r="B340" s="12" t="str">
        <f>VLOOKUP(A340,'DESTR_OPERE LAVORO'!B:E,2,FALSE)</f>
        <v/>
      </c>
    </row>
    <row r="341" spans="1:66" ht="15" customHeight="1" x14ac:dyDescent="0.25">
      <c r="A341" s="12" t="str">
        <f>IF(ISBLANK('DESTR_OPERE LAVORO'!B340),'DESTR_OPERE LAVORO'!B341,'DESTR_OPERE LAVORO'!B340)</f>
        <v>1C.12.050.0010.j</v>
      </c>
      <c r="B341" s="12" t="str">
        <f>VLOOKUP(A341,'DESTR_OPERE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450</v>
      </c>
      <c r="C341" s="27" t="str">
        <f>VLOOKUP(A341,'DESTR_OPERE LAVORO'!B:E,3,FALSE)</f>
        <v>CODICE OC</v>
      </c>
      <c r="F341" s="51" t="s">
        <v>81</v>
      </c>
      <c r="G341" s="51"/>
      <c r="K341" s="53" t="s">
        <v>81</v>
      </c>
      <c r="L341" s="51" t="s">
        <v>81</v>
      </c>
      <c r="M341" s="51"/>
      <c r="Q341" s="54"/>
      <c r="R341" s="52" t="s">
        <v>81</v>
      </c>
      <c r="W341" s="54"/>
      <c r="X341" s="52" t="s">
        <v>81</v>
      </c>
      <c r="AC341" s="54"/>
      <c r="AD341" s="52" t="s">
        <v>81</v>
      </c>
      <c r="AJ341" s="52" t="s">
        <v>81</v>
      </c>
      <c r="AO341" s="54"/>
      <c r="AP341" s="52" t="s">
        <v>81</v>
      </c>
      <c r="AV341" s="52" t="s">
        <v>81</v>
      </c>
      <c r="BB341" s="52" t="s">
        <v>81</v>
      </c>
      <c r="BH341" s="52" t="s">
        <v>81</v>
      </c>
      <c r="BN341" s="52" t="s">
        <v>81</v>
      </c>
    </row>
    <row r="342" spans="1:66" ht="15" customHeight="1" x14ac:dyDescent="0.25">
      <c r="A342" s="12" t="str">
        <f>IF(ISBLANK('DESTR_OPERE LAVORO'!B341),'DESTR_OPERE LAVORO'!B342,'DESTR_OPERE LAVORO'!B341)</f>
        <v/>
      </c>
      <c r="B342" s="12" t="str">
        <f>VLOOKUP(A342,'DESTR_OPERE LAVORO'!B:E,2,FALSE)</f>
        <v/>
      </c>
    </row>
    <row r="343" spans="1:66" ht="15" customHeight="1" x14ac:dyDescent="0.25">
      <c r="A343" s="12" t="str">
        <f>IF(ISBLANK('DESTR_OPERE LAVORO'!B342),'DESTR_OPERE LAVORO'!B343,'DESTR_OPERE LAVORO'!B342)</f>
        <v>1C.12.050.0010.k</v>
      </c>
      <c r="B343" s="12" t="str">
        <f>VLOOKUP(A343,'DESTR_OPERE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500</v>
      </c>
      <c r="C343" s="27" t="str">
        <f>VLOOKUP(A343,'DESTR_OPERE LAVORO'!B:E,3,FALSE)</f>
        <v>CODICE OC</v>
      </c>
      <c r="F343" s="51" t="s">
        <v>81</v>
      </c>
      <c r="G343" s="51"/>
      <c r="K343" s="53" t="s">
        <v>81</v>
      </c>
      <c r="L343" s="51" t="s">
        <v>81</v>
      </c>
      <c r="M343" s="51"/>
      <c r="Q343" s="54"/>
      <c r="R343" s="52" t="s">
        <v>81</v>
      </c>
      <c r="W343" s="54"/>
      <c r="X343" s="52" t="s">
        <v>81</v>
      </c>
      <c r="AC343" s="54"/>
      <c r="AD343" s="52" t="s">
        <v>81</v>
      </c>
      <c r="AJ343" s="52" t="s">
        <v>81</v>
      </c>
      <c r="AO343" s="54"/>
      <c r="AP343" s="52" t="s">
        <v>81</v>
      </c>
      <c r="AV343" s="52" t="s">
        <v>81</v>
      </c>
      <c r="BB343" s="52" t="s">
        <v>81</v>
      </c>
      <c r="BH343" s="52" t="s">
        <v>81</v>
      </c>
      <c r="BN343" s="52" t="s">
        <v>81</v>
      </c>
    </row>
    <row r="344" spans="1:66" ht="15" customHeight="1" x14ac:dyDescent="0.25">
      <c r="A344" s="12" t="str">
        <f>IF(ISBLANK('DESTR_OPERE LAVORO'!B343),'DESTR_OPERE LAVORO'!B344,'DESTR_OPERE LAVORO'!B343)</f>
        <v/>
      </c>
      <c r="B344" s="12" t="str">
        <f>VLOOKUP(A344,'DESTR_OPERE LAVORO'!B:E,2,FALSE)</f>
        <v/>
      </c>
    </row>
    <row r="345" spans="1:66" ht="15" customHeight="1" x14ac:dyDescent="0.25">
      <c r="A345" s="12" t="str">
        <f>IF(ISBLANK('DESTR_OPERE LAVORO'!B344),'DESTR_OPERE LAVORO'!B345,'DESTR_OPERE LAVORO'!B344)</f>
        <v>1C.12.050.0010.l</v>
      </c>
      <c r="B345" s="12" t="str">
        <f>VLOOKUP(A345,'DESTR_OPERE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600</v>
      </c>
      <c r="C345" s="27" t="str">
        <f>VLOOKUP(A345,'DESTR_OPERE LAVORO'!B:E,3,FALSE)</f>
        <v>CODICE OC</v>
      </c>
      <c r="F345" s="51" t="s">
        <v>81</v>
      </c>
      <c r="G345" s="51"/>
      <c r="K345" s="53" t="s">
        <v>81</v>
      </c>
      <c r="L345" s="51" t="s">
        <v>81</v>
      </c>
      <c r="M345" s="51"/>
      <c r="Q345" s="54"/>
      <c r="R345" s="52" t="s">
        <v>81</v>
      </c>
      <c r="W345" s="54"/>
      <c r="X345" s="52" t="s">
        <v>81</v>
      </c>
      <c r="AC345" s="54"/>
      <c r="AD345" s="52" t="s">
        <v>81</v>
      </c>
      <c r="AJ345" s="52" t="s">
        <v>81</v>
      </c>
      <c r="AO345" s="54"/>
      <c r="AP345" s="52" t="s">
        <v>81</v>
      </c>
      <c r="AV345" s="52" t="s">
        <v>81</v>
      </c>
      <c r="BB345" s="52" t="s">
        <v>81</v>
      </c>
      <c r="BH345" s="52" t="s">
        <v>81</v>
      </c>
      <c r="BN345" s="52" t="s">
        <v>81</v>
      </c>
    </row>
    <row r="346" spans="1:66" ht="15" customHeight="1" x14ac:dyDescent="0.25">
      <c r="A346" s="12" t="str">
        <f>IF(ISBLANK('DESTR_OPERE LAVORO'!B345),'DESTR_OPERE LAVORO'!B346,'DESTR_OPERE LAVORO'!B345)</f>
        <v/>
      </c>
      <c r="B346" s="12" t="str">
        <f>VLOOKUP(A346,'DESTR_OPERE LAVORO'!B:E,2,FALSE)</f>
        <v/>
      </c>
    </row>
    <row r="347" spans="1:66" ht="15" customHeight="1" x14ac:dyDescent="0.25">
      <c r="A347" s="12" t="str">
        <f>IF(ISBLANK('DESTR_OPERE LAVORO'!B346),'DESTR_OPERE LAVORO'!B347,'DESTR_OPERE LAVORO'!B346)</f>
        <v>1C.12.050.0010.m</v>
      </c>
      <c r="B347" s="12" t="str">
        <f>VLOOKUP(A347,'DESTR_OPERE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700</v>
      </c>
      <c r="C347" s="27" t="str">
        <f>VLOOKUP(A347,'DESTR_OPERE LAVORO'!B:E,3,FALSE)</f>
        <v>CODICE OC</v>
      </c>
      <c r="F347" s="51" t="s">
        <v>81</v>
      </c>
      <c r="G347" s="51"/>
      <c r="K347" s="53" t="s">
        <v>81</v>
      </c>
      <c r="L347" s="51" t="s">
        <v>81</v>
      </c>
      <c r="M347" s="51"/>
      <c r="Q347" s="54"/>
      <c r="R347" s="52" t="s">
        <v>81</v>
      </c>
      <c r="W347" s="54"/>
      <c r="X347" s="52" t="s">
        <v>81</v>
      </c>
      <c r="AC347" s="54"/>
      <c r="AD347" s="52" t="s">
        <v>81</v>
      </c>
      <c r="AJ347" s="52" t="s">
        <v>81</v>
      </c>
      <c r="AO347" s="54"/>
      <c r="AP347" s="52" t="s">
        <v>81</v>
      </c>
      <c r="AV347" s="52" t="s">
        <v>81</v>
      </c>
      <c r="BB347" s="52" t="s">
        <v>81</v>
      </c>
      <c r="BH347" s="52" t="s">
        <v>81</v>
      </c>
      <c r="BN347" s="52" t="s">
        <v>81</v>
      </c>
    </row>
    <row r="348" spans="1:66" ht="15" customHeight="1" x14ac:dyDescent="0.25">
      <c r="A348" s="12" t="str">
        <f>IF(ISBLANK('DESTR_OPERE LAVORO'!B347),'DESTR_OPERE LAVORO'!B348,'DESTR_OPERE LAVORO'!B347)</f>
        <v/>
      </c>
      <c r="B348" s="12" t="str">
        <f>VLOOKUP(A348,'DESTR_OPERE LAVORO'!B:E,2,FALSE)</f>
        <v/>
      </c>
    </row>
    <row r="349" spans="1:66" ht="15" customHeight="1" x14ac:dyDescent="0.25">
      <c r="A349" s="12" t="str">
        <f>IF(ISBLANK('DESTR_OPERE LAVORO'!B348),'DESTR_OPERE LAVORO'!B349,'DESTR_OPERE LAVORO'!B348)</f>
        <v>1C.12.050.0010.n</v>
      </c>
      <c r="B349" s="12" t="str">
        <f>VLOOKUP(A349,'DESTR_OPERE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800</v>
      </c>
      <c r="C349" s="27" t="str">
        <f>VLOOKUP(A349,'DESTR_OPERE LAVORO'!B:E,3,FALSE)</f>
        <v>CODICE OC</v>
      </c>
      <c r="F349" s="51" t="s">
        <v>81</v>
      </c>
      <c r="G349" s="51"/>
      <c r="K349" s="53" t="s">
        <v>81</v>
      </c>
      <c r="L349" s="51" t="s">
        <v>81</v>
      </c>
      <c r="M349" s="51"/>
      <c r="Q349" s="54"/>
      <c r="R349" s="52" t="s">
        <v>81</v>
      </c>
      <c r="W349" s="54"/>
      <c r="X349" s="52" t="s">
        <v>81</v>
      </c>
      <c r="AC349" s="54"/>
      <c r="AD349" s="52" t="s">
        <v>81</v>
      </c>
      <c r="AJ349" s="52" t="s">
        <v>81</v>
      </c>
      <c r="AO349" s="54"/>
      <c r="AP349" s="52" t="s">
        <v>81</v>
      </c>
      <c r="AV349" s="52" t="s">
        <v>81</v>
      </c>
      <c r="BB349" s="52" t="s">
        <v>81</v>
      </c>
      <c r="BH349" s="52" t="s">
        <v>81</v>
      </c>
      <c r="BN349" s="52" t="s">
        <v>81</v>
      </c>
    </row>
    <row r="350" spans="1:66" ht="15" customHeight="1" x14ac:dyDescent="0.25">
      <c r="A350" s="12" t="str">
        <f>IF(ISBLANK('DESTR_OPERE LAVORO'!B349),'DESTR_OPERE LAVORO'!B350,'DESTR_OPERE LAVORO'!B349)</f>
        <v/>
      </c>
      <c r="B350" s="12" t="str">
        <f>VLOOKUP(A350,'DESTR_OPERE LAVORO'!B:E,2,FALSE)</f>
        <v/>
      </c>
    </row>
    <row r="351" spans="1:66" ht="15" customHeight="1" x14ac:dyDescent="0.25">
      <c r="A351" s="12" t="str">
        <f>IF(ISBLANK('DESTR_OPERE LAVORO'!B350),'DESTR_OPERE LAVORO'!B351,'DESTR_OPERE LAVORO'!B350)</f>
        <v>1C.12.050.0010.o</v>
      </c>
      <c r="B351" s="12" t="str">
        <f>VLOOKUP(A351,'DESTR_OPERE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900</v>
      </c>
      <c r="C351" s="27" t="str">
        <f>VLOOKUP(A351,'DESTR_OPERE LAVORO'!B:E,3,FALSE)</f>
        <v>CODICE OC</v>
      </c>
      <c r="F351" s="51" t="s">
        <v>81</v>
      </c>
      <c r="G351" s="51"/>
      <c r="K351" s="53" t="s">
        <v>81</v>
      </c>
      <c r="L351" s="51" t="s">
        <v>81</v>
      </c>
      <c r="M351" s="51"/>
      <c r="Q351" s="54"/>
      <c r="R351" s="52" t="s">
        <v>81</v>
      </c>
      <c r="W351" s="54"/>
      <c r="X351" s="52" t="s">
        <v>81</v>
      </c>
      <c r="AC351" s="54"/>
      <c r="AD351" s="52" t="s">
        <v>81</v>
      </c>
      <c r="AJ351" s="52" t="s">
        <v>81</v>
      </c>
      <c r="AO351" s="54"/>
      <c r="AP351" s="52" t="s">
        <v>81</v>
      </c>
      <c r="AV351" s="52" t="s">
        <v>81</v>
      </c>
      <c r="BB351" s="52" t="s">
        <v>81</v>
      </c>
      <c r="BH351" s="52" t="s">
        <v>81</v>
      </c>
      <c r="BN351" s="52" t="s">
        <v>81</v>
      </c>
    </row>
    <row r="352" spans="1:66" ht="15" customHeight="1" x14ac:dyDescent="0.25">
      <c r="A352" s="12" t="str">
        <f>IF(ISBLANK('DESTR_OPERE LAVORO'!B351),'DESTR_OPERE LAVORO'!B352,'DESTR_OPERE LAVORO'!B351)</f>
        <v/>
      </c>
      <c r="B352" s="12" t="str">
        <f>VLOOKUP(A352,'DESTR_OPERE LAVORO'!B:E,2,FALSE)</f>
        <v/>
      </c>
    </row>
    <row r="353" spans="1:66" ht="15" customHeight="1" x14ac:dyDescent="0.25">
      <c r="A353" s="12" t="str">
        <f>IF(ISBLANK('DESTR_OPERE LAVORO'!B352),'DESTR_OPERE LAVORO'!B353,'DESTR_OPERE LAVORO'!B352)</f>
        <v>1C.12.050.0010.p</v>
      </c>
      <c r="B353" s="12" t="str">
        <f>VLOOKUP(A353,'DESTR_OPERE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1000</v>
      </c>
      <c r="C353" s="27" t="str">
        <f>VLOOKUP(A353,'DESTR_OPERE LAVORO'!B:E,3,FALSE)</f>
        <v>CODICE OC</v>
      </c>
      <c r="F353" s="51" t="s">
        <v>81</v>
      </c>
      <c r="G353" s="51"/>
      <c r="K353" s="53" t="s">
        <v>81</v>
      </c>
      <c r="L353" s="51" t="s">
        <v>81</v>
      </c>
      <c r="M353" s="51"/>
      <c r="Q353" s="54"/>
      <c r="R353" s="52" t="s">
        <v>81</v>
      </c>
      <c r="W353" s="54"/>
      <c r="X353" s="52" t="s">
        <v>81</v>
      </c>
      <c r="AC353" s="54"/>
      <c r="AD353" s="52" t="s">
        <v>81</v>
      </c>
      <c r="AJ353" s="52" t="s">
        <v>81</v>
      </c>
      <c r="AO353" s="54"/>
      <c r="AP353" s="52" t="s">
        <v>81</v>
      </c>
      <c r="AV353" s="52" t="s">
        <v>81</v>
      </c>
      <c r="BB353" s="52" t="s">
        <v>81</v>
      </c>
      <c r="BH353" s="52" t="s">
        <v>81</v>
      </c>
      <c r="BN353" s="52" t="s">
        <v>81</v>
      </c>
    </row>
    <row r="354" spans="1:66" ht="15" customHeight="1" x14ac:dyDescent="0.25">
      <c r="A354" s="12" t="str">
        <f>IF(ISBLANK('DESTR_OPERE LAVORO'!B353),'DESTR_OPERE LAVORO'!B354,'DESTR_OPERE LAVORO'!B353)</f>
        <v/>
      </c>
      <c r="B354" s="12" t="str">
        <f>VLOOKUP(A354,'DESTR_OPERE LAVORO'!B:E,2,FALSE)</f>
        <v/>
      </c>
    </row>
    <row r="355" spans="1:66" ht="15" customHeight="1" x14ac:dyDescent="0.25">
      <c r="A355" s="12" t="str">
        <f>IF(ISBLANK('DESTR_OPERE LAVORO'!B354),'DESTR_OPERE LAVORO'!B355,'DESTR_OPERE LAVORO'!B354)</f>
        <v>1C.12.090.0010.a</v>
      </c>
      <c r="B355" s="12" t="str">
        <f>VLOOKUP(A355,'DESTR_OPERE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C355" s="27" t="str">
        <f>VLOOKUP(A355,'DESTR_OPERE LAVORO'!B:E,3,FALSE)</f>
        <v>CODICE OC</v>
      </c>
      <c r="F355" s="51" t="s">
        <v>81</v>
      </c>
      <c r="G355" s="51"/>
      <c r="K355" s="53" t="s">
        <v>81</v>
      </c>
      <c r="L355" s="51" t="s">
        <v>81</v>
      </c>
      <c r="M355" s="51"/>
      <c r="Q355" s="54"/>
      <c r="R355" s="52" t="s">
        <v>81</v>
      </c>
      <c r="W355" s="54"/>
      <c r="X355" s="52" t="s">
        <v>81</v>
      </c>
      <c r="AC355" s="54"/>
      <c r="AD355" s="52" t="s">
        <v>81</v>
      </c>
      <c r="AJ355" s="52" t="s">
        <v>81</v>
      </c>
      <c r="AO355" s="54"/>
      <c r="AP355" s="52" t="s">
        <v>81</v>
      </c>
      <c r="AV355" s="52" t="s">
        <v>81</v>
      </c>
      <c r="BB355" s="52" t="s">
        <v>81</v>
      </c>
      <c r="BH355" s="52" t="s">
        <v>81</v>
      </c>
      <c r="BN355" s="52" t="s">
        <v>81</v>
      </c>
    </row>
    <row r="356" spans="1:66" ht="15" customHeight="1" x14ac:dyDescent="0.25">
      <c r="A356" s="12" t="str">
        <f>IF(ISBLANK('DESTR_OPERE LAVORO'!B355),'DESTR_OPERE LAVORO'!B356,'DESTR_OPERE LAVORO'!B355)</f>
        <v/>
      </c>
      <c r="B356" s="12" t="str">
        <f>VLOOKUP(A356,'DESTR_OPERE LAVORO'!B:E,2,FALSE)</f>
        <v/>
      </c>
    </row>
    <row r="357" spans="1:66" ht="15" customHeight="1" x14ac:dyDescent="0.25">
      <c r="A357" s="12" t="str">
        <f>IF(ISBLANK('DESTR_OPERE LAVORO'!B356),'DESTR_OPERE LAVORO'!B357,'DESTR_OPERE LAVORO'!B356)</f>
        <v>1C.12.090.0010.b</v>
      </c>
      <c r="B357" s="12" t="str">
        <f>VLOOKUP(A357,'DESTR_OPERE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C357" s="27" t="str">
        <f>VLOOKUP(A357,'DESTR_OPERE LAVORO'!B:E,3,FALSE)</f>
        <v>CODICE OC</v>
      </c>
      <c r="F357" s="51" t="s">
        <v>81</v>
      </c>
      <c r="G357" s="51"/>
      <c r="K357" s="53" t="s">
        <v>81</v>
      </c>
      <c r="L357" s="51" t="s">
        <v>81</v>
      </c>
      <c r="M357" s="51"/>
      <c r="Q357" s="54"/>
      <c r="R357" s="52" t="s">
        <v>81</v>
      </c>
      <c r="W357" s="54"/>
      <c r="X357" s="52" t="s">
        <v>81</v>
      </c>
      <c r="AC357" s="54"/>
      <c r="AD357" s="52" t="s">
        <v>81</v>
      </c>
      <c r="AJ357" s="52" t="s">
        <v>81</v>
      </c>
      <c r="AO357" s="54"/>
      <c r="AP357" s="52" t="s">
        <v>81</v>
      </c>
      <c r="AV357" s="52" t="s">
        <v>81</v>
      </c>
      <c r="BB357" s="52" t="s">
        <v>81</v>
      </c>
      <c r="BH357" s="52" t="s">
        <v>81</v>
      </c>
      <c r="BN357" s="52" t="s">
        <v>81</v>
      </c>
    </row>
    <row r="358" spans="1:66" ht="15" customHeight="1" x14ac:dyDescent="0.25">
      <c r="A358" s="12" t="str">
        <f>IF(ISBLANK('DESTR_OPERE LAVORO'!B357),'DESTR_OPERE LAVORO'!B358,'DESTR_OPERE LAVORO'!B357)</f>
        <v/>
      </c>
      <c r="B358" s="12" t="str">
        <f>VLOOKUP(A358,'DESTR_OPERE LAVORO'!B:E,2,FALSE)</f>
        <v/>
      </c>
    </row>
    <row r="359" spans="1:66" ht="15" customHeight="1" x14ac:dyDescent="0.25">
      <c r="A359" s="12" t="str">
        <f>IF(ISBLANK('DESTR_OPERE LAVORO'!B358),'DESTR_OPERE LAVORO'!B359,'DESTR_OPERE LAVORO'!B358)</f>
        <v>1C.12.090.0010.c</v>
      </c>
      <c r="B359" s="12" t="str">
        <f>VLOOKUP(A359,'DESTR_OPERE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C359" s="27" t="str">
        <f>VLOOKUP(A359,'DESTR_OPERE LAVORO'!B:E,3,FALSE)</f>
        <v>CODICE OC</v>
      </c>
      <c r="F359" s="51" t="s">
        <v>81</v>
      </c>
      <c r="G359" s="51"/>
      <c r="K359" s="53" t="s">
        <v>81</v>
      </c>
      <c r="L359" s="51" t="s">
        <v>81</v>
      </c>
      <c r="M359" s="51"/>
      <c r="Q359" s="54"/>
      <c r="R359" s="52" t="s">
        <v>81</v>
      </c>
      <c r="W359" s="54"/>
      <c r="X359" s="52" t="s">
        <v>81</v>
      </c>
      <c r="AC359" s="54"/>
      <c r="AD359" s="52" t="s">
        <v>81</v>
      </c>
      <c r="AJ359" s="52" t="s">
        <v>81</v>
      </c>
      <c r="AO359" s="54"/>
      <c r="AP359" s="52" t="s">
        <v>81</v>
      </c>
      <c r="AV359" s="52" t="s">
        <v>81</v>
      </c>
      <c r="BB359" s="52" t="s">
        <v>81</v>
      </c>
      <c r="BH359" s="52" t="s">
        <v>81</v>
      </c>
      <c r="BN359" s="52" t="s">
        <v>81</v>
      </c>
    </row>
    <row r="360" spans="1:66" ht="15" customHeight="1" x14ac:dyDescent="0.25">
      <c r="A360" s="12" t="str">
        <f>IF(ISBLANK('DESTR_OPERE LAVORO'!B359),'DESTR_OPERE LAVORO'!B360,'DESTR_OPERE LAVORO'!B359)</f>
        <v/>
      </c>
      <c r="B360" s="12" t="str">
        <f>VLOOKUP(A360,'DESTR_OPERE LAVORO'!B:E,2,FALSE)</f>
        <v/>
      </c>
    </row>
    <row r="361" spans="1:66" ht="15" customHeight="1" x14ac:dyDescent="0.25">
      <c r="A361" s="12" t="str">
        <f>IF(ISBLANK('DESTR_OPERE LAVORO'!B360),'DESTR_OPERE LAVORO'!B361,'DESTR_OPERE LAVORO'!B360)</f>
        <v>1C.12.090.0010.d</v>
      </c>
      <c r="B361" s="12" t="str">
        <f>VLOOKUP(A361,'DESTR_OPERE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C361" s="27" t="str">
        <f>VLOOKUP(A361,'DESTR_OPERE LAVORO'!B:E,3,FALSE)</f>
        <v>CODICE OC</v>
      </c>
      <c r="F361" s="51" t="s">
        <v>81</v>
      </c>
      <c r="G361" s="51"/>
      <c r="K361" s="53" t="s">
        <v>81</v>
      </c>
      <c r="L361" s="51" t="s">
        <v>81</v>
      </c>
      <c r="M361" s="51"/>
      <c r="Q361" s="54"/>
      <c r="R361" s="52" t="s">
        <v>81</v>
      </c>
      <c r="W361" s="54"/>
      <c r="X361" s="52" t="s">
        <v>81</v>
      </c>
      <c r="AC361" s="54"/>
      <c r="AD361" s="52" t="s">
        <v>81</v>
      </c>
      <c r="AJ361" s="52" t="s">
        <v>81</v>
      </c>
      <c r="AO361" s="54"/>
      <c r="AP361" s="52" t="s">
        <v>81</v>
      </c>
      <c r="AV361" s="52" t="s">
        <v>81</v>
      </c>
      <c r="BB361" s="52" t="s">
        <v>81</v>
      </c>
      <c r="BH361" s="52" t="s">
        <v>81</v>
      </c>
      <c r="BN361" s="52" t="s">
        <v>81</v>
      </c>
    </row>
    <row r="362" spans="1:66" ht="15" customHeight="1" x14ac:dyDescent="0.25">
      <c r="A362" s="12" t="str">
        <f>IF(ISBLANK('DESTR_OPERE LAVORO'!B361),'DESTR_OPERE LAVORO'!B362,'DESTR_OPERE LAVORO'!B361)</f>
        <v/>
      </c>
      <c r="B362" s="12" t="str">
        <f>VLOOKUP(A362,'DESTR_OPERE LAVORO'!B:E,2,FALSE)</f>
        <v/>
      </c>
    </row>
    <row r="363" spans="1:66" ht="15" customHeight="1" x14ac:dyDescent="0.25">
      <c r="A363" s="12" t="str">
        <f>IF(ISBLANK('DESTR_OPERE LAVORO'!B362),'DESTR_OPERE LAVORO'!B363,'DESTR_OPERE LAVORO'!B362)</f>
        <v>1C.12.090.0010.e</v>
      </c>
      <c r="B363" s="12" t="str">
        <f>VLOOKUP(A363,'DESTR_OPERE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C363" s="27" t="str">
        <f>VLOOKUP(A363,'DESTR_OPERE LAVORO'!B:E,3,FALSE)</f>
        <v>CODICE OC</v>
      </c>
      <c r="F363" s="51" t="s">
        <v>81</v>
      </c>
      <c r="G363" s="51"/>
      <c r="K363" s="53" t="s">
        <v>81</v>
      </c>
      <c r="L363" s="51" t="s">
        <v>81</v>
      </c>
      <c r="M363" s="51"/>
      <c r="Q363" s="54"/>
      <c r="R363" s="52" t="s">
        <v>81</v>
      </c>
      <c r="W363" s="54"/>
      <c r="X363" s="52" t="s">
        <v>81</v>
      </c>
      <c r="AC363" s="54"/>
      <c r="AD363" s="52" t="s">
        <v>81</v>
      </c>
      <c r="AJ363" s="52" t="s">
        <v>81</v>
      </c>
      <c r="AO363" s="54"/>
      <c r="AP363" s="52" t="s">
        <v>81</v>
      </c>
      <c r="AV363" s="52" t="s">
        <v>81</v>
      </c>
      <c r="BB363" s="52" t="s">
        <v>81</v>
      </c>
      <c r="BH363" s="52" t="s">
        <v>81</v>
      </c>
      <c r="BN363" s="52" t="s">
        <v>81</v>
      </c>
    </row>
    <row r="364" spans="1:66" ht="15" customHeight="1" x14ac:dyDescent="0.25">
      <c r="A364" s="12" t="str">
        <f>IF(ISBLANK('DESTR_OPERE LAVORO'!B363),'DESTR_OPERE LAVORO'!B364,'DESTR_OPERE LAVORO'!B363)</f>
        <v/>
      </c>
      <c r="B364" s="12" t="str">
        <f>VLOOKUP(A364,'DESTR_OPERE LAVORO'!B:E,2,FALSE)</f>
        <v/>
      </c>
    </row>
    <row r="365" spans="1:66" ht="15" customHeight="1" x14ac:dyDescent="0.25">
      <c r="A365" s="12" t="str">
        <f>IF(ISBLANK('DESTR_OPERE LAVORO'!B364),'DESTR_OPERE LAVORO'!B365,'DESTR_OPERE LAVORO'!B364)</f>
        <v>1C.12.090.0010.f</v>
      </c>
      <c r="B365" s="12" t="str">
        <f>VLOOKUP(A365,'DESTR_OPERE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C365" s="27" t="str">
        <f>VLOOKUP(A365,'DESTR_OPERE LAVORO'!B:E,3,FALSE)</f>
        <v>CODICE OC</v>
      </c>
      <c r="F365" s="51" t="s">
        <v>81</v>
      </c>
      <c r="G365" s="51"/>
      <c r="K365" s="53" t="s">
        <v>81</v>
      </c>
      <c r="L365" s="51" t="s">
        <v>81</v>
      </c>
      <c r="M365" s="51"/>
      <c r="Q365" s="54"/>
      <c r="R365" s="52" t="s">
        <v>81</v>
      </c>
      <c r="W365" s="54"/>
      <c r="X365" s="52" t="s">
        <v>81</v>
      </c>
      <c r="AC365" s="54"/>
      <c r="AD365" s="52" t="s">
        <v>81</v>
      </c>
      <c r="AJ365" s="52" t="s">
        <v>81</v>
      </c>
      <c r="AO365" s="54"/>
      <c r="AP365" s="52" t="s">
        <v>81</v>
      </c>
      <c r="AV365" s="52" t="s">
        <v>81</v>
      </c>
      <c r="BB365" s="52" t="s">
        <v>81</v>
      </c>
      <c r="BH365" s="52" t="s">
        <v>81</v>
      </c>
      <c r="BN365" s="52" t="s">
        <v>81</v>
      </c>
    </row>
    <row r="366" spans="1:66" ht="15" customHeight="1" x14ac:dyDescent="0.25">
      <c r="A366" s="12" t="str">
        <f>IF(ISBLANK('DESTR_OPERE LAVORO'!B365),'DESTR_OPERE LAVORO'!B366,'DESTR_OPERE LAVORO'!B365)</f>
        <v/>
      </c>
      <c r="B366" s="12" t="str">
        <f>VLOOKUP(A366,'DESTR_OPERE LAVORO'!B:E,2,FALSE)</f>
        <v/>
      </c>
    </row>
    <row r="367" spans="1:66" ht="15" customHeight="1" x14ac:dyDescent="0.25">
      <c r="A367" s="12" t="str">
        <f>IF(ISBLANK('DESTR_OPERE LAVORO'!B366),'DESTR_OPERE LAVORO'!B367,'DESTR_OPERE LAVORO'!B366)</f>
        <v>1C.12.090.0010.g</v>
      </c>
      <c r="B367" s="12" t="str">
        <f>VLOOKUP(A367,'DESTR_OPERE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125 mm - s= 5,00</v>
      </c>
      <c r="C367" s="27" t="str">
        <f>VLOOKUP(A367,'DESTR_OPERE LAVORO'!B:E,3,FALSE)</f>
        <v>CODICE OC</v>
      </c>
      <c r="F367" s="51" t="s">
        <v>81</v>
      </c>
      <c r="G367" s="51"/>
      <c r="K367" s="53" t="s">
        <v>81</v>
      </c>
      <c r="L367" s="51" t="s">
        <v>81</v>
      </c>
      <c r="M367" s="51"/>
      <c r="Q367" s="54"/>
      <c r="R367" s="52" t="s">
        <v>81</v>
      </c>
      <c r="W367" s="54"/>
      <c r="X367" s="52" t="s">
        <v>81</v>
      </c>
      <c r="AC367" s="54"/>
      <c r="AD367" s="52" t="s">
        <v>81</v>
      </c>
      <c r="AJ367" s="52" t="s">
        <v>81</v>
      </c>
      <c r="AO367" s="54"/>
      <c r="AP367" s="52" t="s">
        <v>81</v>
      </c>
      <c r="AV367" s="52" t="s">
        <v>81</v>
      </c>
      <c r="BB367" s="52" t="s">
        <v>81</v>
      </c>
      <c r="BH367" s="52" t="s">
        <v>81</v>
      </c>
      <c r="BN367" s="52" t="s">
        <v>81</v>
      </c>
    </row>
    <row r="368" spans="1:66" ht="15" customHeight="1" x14ac:dyDescent="0.25">
      <c r="A368" s="12" t="str">
        <f>IF(ISBLANK('DESTR_OPERE LAVORO'!B367),'DESTR_OPERE LAVORO'!B368,'DESTR_OPERE LAVORO'!B367)</f>
        <v/>
      </c>
      <c r="B368" s="12" t="str">
        <f>VLOOKUP(A368,'DESTR_OPERE LAVORO'!B:E,2,FALSE)</f>
        <v/>
      </c>
    </row>
    <row r="369" spans="1:66" ht="15" customHeight="1" x14ac:dyDescent="0.25">
      <c r="A369" s="12" t="str">
        <f>IF(ISBLANK('DESTR_OPERE LAVORO'!B368),'DESTR_OPERE LAVORO'!B369,'DESTR_OPERE LAVORO'!B368)</f>
        <v>1C.12.090.0010.h</v>
      </c>
      <c r="B369" s="12" t="str">
        <f>VLOOKUP(A369,'DESTR_OPERE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160 mm - s= 5,50</v>
      </c>
      <c r="C369" s="27" t="str">
        <f>VLOOKUP(A369,'DESTR_OPERE LAVORO'!B:E,3,FALSE)</f>
        <v>CODICE OC</v>
      </c>
      <c r="F369" s="51" t="s">
        <v>81</v>
      </c>
      <c r="G369" s="51"/>
      <c r="K369" s="53" t="s">
        <v>81</v>
      </c>
      <c r="L369" s="51" t="s">
        <v>81</v>
      </c>
      <c r="M369" s="51"/>
      <c r="Q369" s="54"/>
      <c r="R369" s="52" t="s">
        <v>81</v>
      </c>
      <c r="W369" s="54"/>
      <c r="X369" s="52" t="s">
        <v>81</v>
      </c>
      <c r="AC369" s="54"/>
      <c r="AD369" s="52" t="s">
        <v>81</v>
      </c>
      <c r="AJ369" s="52" t="s">
        <v>81</v>
      </c>
      <c r="AO369" s="54"/>
      <c r="AP369" s="52" t="s">
        <v>81</v>
      </c>
      <c r="AV369" s="52" t="s">
        <v>81</v>
      </c>
      <c r="BB369" s="52" t="s">
        <v>81</v>
      </c>
      <c r="BH369" s="52" t="s">
        <v>81</v>
      </c>
      <c r="BN369" s="52" t="s">
        <v>81</v>
      </c>
    </row>
    <row r="370" spans="1:66" ht="15" customHeight="1" x14ac:dyDescent="0.25">
      <c r="A370" s="12" t="str">
        <f>IF(ISBLANK('DESTR_OPERE LAVORO'!B369),'DESTR_OPERE LAVORO'!B370,'DESTR_OPERE LAVORO'!B369)</f>
        <v/>
      </c>
      <c r="B370" s="12" t="str">
        <f>VLOOKUP(A370,'DESTR_OPERE LAVORO'!B:E,2,FALSE)</f>
        <v/>
      </c>
    </row>
    <row r="371" spans="1:66" ht="15" customHeight="1" x14ac:dyDescent="0.25">
      <c r="A371" s="12" t="str">
        <f>IF(ISBLANK('DESTR_OPERE LAVORO'!B370),'DESTR_OPERE LAVORO'!B371,'DESTR_OPERE LAVORO'!B370)</f>
        <v>1C.12.090.0020.a</v>
      </c>
      <c r="B371" s="12" t="str">
        <f>VLOOKUP(A371,'DESTR_OPERE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C371" s="27" t="str">
        <f>VLOOKUP(A371,'DESTR_OPERE LAVORO'!B:E,3,FALSE)</f>
        <v>CODICE OC</v>
      </c>
      <c r="F371" s="51" t="s">
        <v>81</v>
      </c>
      <c r="G371" s="51"/>
      <c r="K371" s="53" t="s">
        <v>81</v>
      </c>
      <c r="L371" s="51" t="s">
        <v>81</v>
      </c>
      <c r="M371" s="51"/>
      <c r="Q371" s="54"/>
      <c r="R371" s="52" t="s">
        <v>81</v>
      </c>
      <c r="W371" s="54"/>
      <c r="X371" s="52" t="s">
        <v>81</v>
      </c>
      <c r="AC371" s="54"/>
      <c r="AD371" s="52" t="s">
        <v>81</v>
      </c>
      <c r="AJ371" s="52" t="s">
        <v>81</v>
      </c>
      <c r="AO371" s="54"/>
      <c r="AP371" s="52" t="s">
        <v>81</v>
      </c>
      <c r="AV371" s="52" t="s">
        <v>81</v>
      </c>
      <c r="BB371" s="52" t="s">
        <v>81</v>
      </c>
      <c r="BH371" s="52" t="s">
        <v>81</v>
      </c>
      <c r="BN371" s="52" t="s">
        <v>81</v>
      </c>
    </row>
    <row r="372" spans="1:66" ht="15" customHeight="1" x14ac:dyDescent="0.25">
      <c r="A372" s="12" t="str">
        <f>IF(ISBLANK('DESTR_OPERE LAVORO'!B371),'DESTR_OPERE LAVORO'!B372,'DESTR_OPERE LAVORO'!B371)</f>
        <v/>
      </c>
      <c r="B372" s="12" t="str">
        <f>VLOOKUP(A372,'DESTR_OPERE LAVORO'!B:E,2,FALSE)</f>
        <v/>
      </c>
    </row>
    <row r="373" spans="1:66" ht="15" customHeight="1" x14ac:dyDescent="0.25">
      <c r="A373" s="12" t="str">
        <f>IF(ISBLANK('DESTR_OPERE LAVORO'!B372),'DESTR_OPERE LAVORO'!B373,'DESTR_OPERE LAVORO'!B372)</f>
        <v>1C.12.090.0020.b</v>
      </c>
      <c r="B373" s="12" t="str">
        <f>VLOOKUP(A373,'DESTR_OPERE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C373" s="27" t="str">
        <f>VLOOKUP(A373,'DESTR_OPERE LAVORO'!B:E,3,FALSE)</f>
        <v>CODICE OC</v>
      </c>
      <c r="F373" s="51" t="s">
        <v>81</v>
      </c>
      <c r="G373" s="51"/>
      <c r="K373" s="53" t="s">
        <v>81</v>
      </c>
      <c r="L373" s="51" t="s">
        <v>81</v>
      </c>
      <c r="M373" s="51"/>
      <c r="Q373" s="54"/>
      <c r="R373" s="52" t="s">
        <v>81</v>
      </c>
      <c r="W373" s="54"/>
      <c r="X373" s="52" t="s">
        <v>81</v>
      </c>
      <c r="AC373" s="54"/>
      <c r="AD373" s="52" t="s">
        <v>81</v>
      </c>
      <c r="AJ373" s="52" t="s">
        <v>81</v>
      </c>
      <c r="AO373" s="54"/>
      <c r="AP373" s="52" t="s">
        <v>81</v>
      </c>
      <c r="AV373" s="52" t="s">
        <v>81</v>
      </c>
      <c r="BB373" s="52" t="s">
        <v>81</v>
      </c>
      <c r="BH373" s="52" t="s">
        <v>81</v>
      </c>
      <c r="BN373" s="52" t="s">
        <v>81</v>
      </c>
    </row>
    <row r="374" spans="1:66" ht="15" customHeight="1" x14ac:dyDescent="0.25">
      <c r="A374" s="12" t="str">
        <f>IF(ISBLANK('DESTR_OPERE LAVORO'!B373),'DESTR_OPERE LAVORO'!B374,'DESTR_OPERE LAVORO'!B373)</f>
        <v/>
      </c>
      <c r="B374" s="12" t="str">
        <f>VLOOKUP(A374,'DESTR_OPERE LAVORO'!B:E,2,FALSE)</f>
        <v/>
      </c>
    </row>
    <row r="375" spans="1:66" ht="15" customHeight="1" x14ac:dyDescent="0.25">
      <c r="A375" s="12" t="str">
        <f>IF(ISBLANK('DESTR_OPERE LAVORO'!B374),'DESTR_OPERE LAVORO'!B375,'DESTR_OPERE LAVORO'!B374)</f>
        <v>1C.12.090.0020.c</v>
      </c>
      <c r="B375" s="12" t="str">
        <f>VLOOKUP(A375,'DESTR_OPERE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C375" s="27" t="str">
        <f>VLOOKUP(A375,'DESTR_OPERE LAVORO'!B:E,3,FALSE)</f>
        <v>CODICE OC</v>
      </c>
      <c r="F375" s="51" t="s">
        <v>81</v>
      </c>
      <c r="G375" s="51"/>
      <c r="K375" s="53" t="s">
        <v>81</v>
      </c>
      <c r="L375" s="51" t="s">
        <v>81</v>
      </c>
      <c r="M375" s="51"/>
      <c r="Q375" s="54"/>
      <c r="R375" s="52" t="s">
        <v>81</v>
      </c>
      <c r="W375" s="54"/>
      <c r="X375" s="52" t="s">
        <v>81</v>
      </c>
      <c r="AC375" s="54"/>
      <c r="AD375" s="52" t="s">
        <v>81</v>
      </c>
      <c r="AJ375" s="52" t="s">
        <v>81</v>
      </c>
      <c r="AO375" s="54"/>
      <c r="AP375" s="52" t="s">
        <v>81</v>
      </c>
      <c r="AV375" s="52" t="s">
        <v>81</v>
      </c>
      <c r="BB375" s="52" t="s">
        <v>81</v>
      </c>
      <c r="BH375" s="52" t="s">
        <v>81</v>
      </c>
      <c r="BN375" s="52" t="s">
        <v>81</v>
      </c>
    </row>
    <row r="376" spans="1:66" ht="15" customHeight="1" x14ac:dyDescent="0.25">
      <c r="A376" s="12" t="str">
        <f>IF(ISBLANK('DESTR_OPERE LAVORO'!B375),'DESTR_OPERE LAVORO'!B376,'DESTR_OPERE LAVORO'!B375)</f>
        <v/>
      </c>
      <c r="B376" s="12" t="str">
        <f>VLOOKUP(A376,'DESTR_OPERE LAVORO'!B:E,2,FALSE)</f>
        <v/>
      </c>
    </row>
    <row r="377" spans="1:66" ht="15" customHeight="1" x14ac:dyDescent="0.25">
      <c r="A377" s="12" t="str">
        <f>IF(ISBLANK('DESTR_OPERE LAVORO'!B376),'DESTR_OPERE LAVORO'!B377,'DESTR_OPERE LAVORO'!B376)</f>
        <v>1C.12.090.0020.d</v>
      </c>
      <c r="B377" s="12" t="str">
        <f>VLOOKUP(A377,'DESTR_OPERE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C377" s="27" t="str">
        <f>VLOOKUP(A377,'DESTR_OPERE LAVORO'!B:E,3,FALSE)</f>
        <v>CODICE OC</v>
      </c>
      <c r="F377" s="51" t="s">
        <v>81</v>
      </c>
      <c r="G377" s="51"/>
      <c r="K377" s="53" t="s">
        <v>81</v>
      </c>
      <c r="L377" s="51" t="s">
        <v>81</v>
      </c>
      <c r="M377" s="51"/>
      <c r="Q377" s="54"/>
      <c r="R377" s="52" t="s">
        <v>81</v>
      </c>
      <c r="W377" s="54"/>
      <c r="X377" s="52" t="s">
        <v>81</v>
      </c>
      <c r="AC377" s="54"/>
      <c r="AD377" s="52" t="s">
        <v>81</v>
      </c>
      <c r="AJ377" s="52" t="s">
        <v>81</v>
      </c>
      <c r="AO377" s="54"/>
      <c r="AP377" s="52" t="s">
        <v>81</v>
      </c>
      <c r="AV377" s="52" t="s">
        <v>81</v>
      </c>
      <c r="BB377" s="52" t="s">
        <v>81</v>
      </c>
      <c r="BH377" s="52" t="s">
        <v>81</v>
      </c>
      <c r="BN377" s="52" t="s">
        <v>81</v>
      </c>
    </row>
    <row r="378" spans="1:66" ht="15" customHeight="1" x14ac:dyDescent="0.25">
      <c r="A378" s="12" t="str">
        <f>IF(ISBLANK('DESTR_OPERE LAVORO'!B377),'DESTR_OPERE LAVORO'!B378,'DESTR_OPERE LAVORO'!B377)</f>
        <v/>
      </c>
      <c r="B378" s="12" t="str">
        <f>VLOOKUP(A378,'DESTR_OPERE LAVORO'!B:E,2,FALSE)</f>
        <v/>
      </c>
    </row>
    <row r="379" spans="1:66" ht="15" customHeight="1" x14ac:dyDescent="0.25">
      <c r="A379" s="12" t="str">
        <f>IF(ISBLANK('DESTR_OPERE LAVORO'!B378),'DESTR_OPERE LAVORO'!B379,'DESTR_OPERE LAVORO'!B378)</f>
        <v>1C.12.090.0020.e</v>
      </c>
      <c r="B379" s="12" t="str">
        <f>VLOOKUP(A379,'DESTR_OPERE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C379" s="27" t="str">
        <f>VLOOKUP(A379,'DESTR_OPERE LAVORO'!B:E,3,FALSE)</f>
        <v>CODICE OC</v>
      </c>
      <c r="F379" s="51" t="s">
        <v>81</v>
      </c>
      <c r="G379" s="51"/>
      <c r="K379" s="53" t="s">
        <v>81</v>
      </c>
      <c r="L379" s="51" t="s">
        <v>81</v>
      </c>
      <c r="M379" s="51"/>
      <c r="Q379" s="54"/>
      <c r="R379" s="52" t="s">
        <v>81</v>
      </c>
      <c r="W379" s="54"/>
      <c r="X379" s="52" t="s">
        <v>81</v>
      </c>
      <c r="AC379" s="54"/>
      <c r="AD379" s="52" t="s">
        <v>81</v>
      </c>
      <c r="AJ379" s="52" t="s">
        <v>81</v>
      </c>
      <c r="AO379" s="54"/>
      <c r="AP379" s="52" t="s">
        <v>81</v>
      </c>
      <c r="AV379" s="52" t="s">
        <v>81</v>
      </c>
      <c r="BB379" s="52" t="s">
        <v>81</v>
      </c>
      <c r="BH379" s="52" t="s">
        <v>81</v>
      </c>
      <c r="BN379" s="52" t="s">
        <v>81</v>
      </c>
    </row>
    <row r="380" spans="1:66" ht="15" customHeight="1" x14ac:dyDescent="0.25">
      <c r="A380" s="12" t="str">
        <f>IF(ISBLANK('DESTR_OPERE LAVORO'!B379),'DESTR_OPERE LAVORO'!B380,'DESTR_OPERE LAVORO'!B379)</f>
        <v/>
      </c>
      <c r="B380" s="12" t="str">
        <f>VLOOKUP(A380,'DESTR_OPERE LAVORO'!B:E,2,FALSE)</f>
        <v/>
      </c>
    </row>
    <row r="381" spans="1:66" ht="15" customHeight="1" x14ac:dyDescent="0.25">
      <c r="A381" s="12" t="str">
        <f>IF(ISBLANK('DESTR_OPERE LAVORO'!B380),'DESTR_OPERE LAVORO'!B381,'DESTR_OPERE LAVORO'!B380)</f>
        <v>1C.12.090.0020.f</v>
      </c>
      <c r="B381" s="12" t="str">
        <f>VLOOKUP(A381,'DESTR_OPERE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C381" s="27" t="str">
        <f>VLOOKUP(A381,'DESTR_OPERE LAVORO'!B:E,3,FALSE)</f>
        <v>CODICE OC</v>
      </c>
      <c r="F381" s="51" t="s">
        <v>81</v>
      </c>
      <c r="G381" s="51"/>
      <c r="K381" s="53" t="s">
        <v>81</v>
      </c>
      <c r="L381" s="51" t="s">
        <v>81</v>
      </c>
      <c r="M381" s="51"/>
      <c r="Q381" s="54"/>
      <c r="R381" s="52" t="s">
        <v>81</v>
      </c>
      <c r="W381" s="54"/>
      <c r="X381" s="52" t="s">
        <v>81</v>
      </c>
      <c r="AC381" s="54"/>
      <c r="AD381" s="52" t="s">
        <v>81</v>
      </c>
      <c r="AJ381" s="52" t="s">
        <v>81</v>
      </c>
      <c r="AO381" s="54"/>
      <c r="AP381" s="52" t="s">
        <v>81</v>
      </c>
      <c r="AV381" s="52" t="s">
        <v>81</v>
      </c>
      <c r="BB381" s="52" t="s">
        <v>81</v>
      </c>
      <c r="BH381" s="52" t="s">
        <v>81</v>
      </c>
      <c r="BN381" s="52" t="s">
        <v>81</v>
      </c>
    </row>
    <row r="382" spans="1:66" ht="15" customHeight="1" x14ac:dyDescent="0.25">
      <c r="A382" s="12" t="str">
        <f>IF(ISBLANK('DESTR_OPERE LAVORO'!B381),'DESTR_OPERE LAVORO'!B382,'DESTR_OPERE LAVORO'!B381)</f>
        <v/>
      </c>
      <c r="B382" s="12" t="str">
        <f>VLOOKUP(A382,'DESTR_OPERE LAVORO'!B:E,2,FALSE)</f>
        <v/>
      </c>
    </row>
    <row r="383" spans="1:66" x14ac:dyDescent="0.25">
      <c r="A383" s="12"/>
    </row>
    <row r="384" spans="1:66" x14ac:dyDescent="0.25">
      <c r="A384" s="12"/>
    </row>
    <row r="385" spans="1:1" x14ac:dyDescent="0.25">
      <c r="A385" s="12"/>
    </row>
    <row r="386" spans="1:1" x14ac:dyDescent="0.25">
      <c r="A386" s="12"/>
    </row>
    <row r="387" spans="1:1" x14ac:dyDescent="0.25">
      <c r="A387" s="12"/>
    </row>
  </sheetData>
  <mergeCells count="16">
    <mergeCell ref="A1:A2"/>
    <mergeCell ref="B1:B2"/>
    <mergeCell ref="C1:C2"/>
    <mergeCell ref="E1:E2"/>
    <mergeCell ref="F1:K1"/>
    <mergeCell ref="BB1:BG1"/>
    <mergeCell ref="BH1:BM1"/>
    <mergeCell ref="BN1:BS1"/>
    <mergeCell ref="D1:D2"/>
    <mergeCell ref="R1:W1"/>
    <mergeCell ref="X1:AC1"/>
    <mergeCell ref="AD1:AI1"/>
    <mergeCell ref="AJ1:AO1"/>
    <mergeCell ref="AP1:AU1"/>
    <mergeCell ref="AV1:BA1"/>
    <mergeCell ref="L1:Q1"/>
  </mergeCells>
  <conditionalFormatting sqref="D3">
    <cfRule type="cellIs" dxfId="17" priority="5" operator="equal">
      <formula>"nd"</formula>
    </cfRule>
    <cfRule type="containsBlanks" dxfId="16" priority="6">
      <formula>LEN(TRIM(D3))=0</formula>
    </cfRule>
  </conditionalFormatting>
  <conditionalFormatting sqref="E3">
    <cfRule type="cellIs" dxfId="15" priority="1" operator="equal">
      <formula>"nd"</formula>
    </cfRule>
    <cfRule type="containsBlanks" dxfId="14" priority="2">
      <formula>LEN(TRIM(E3))=0</formula>
    </cfRule>
  </conditionalFormatting>
  <conditionalFormatting sqref="F1:BS1048576">
    <cfRule type="cellIs" dxfId="13" priority="28" operator="equal">
      <formula>"nd"</formula>
    </cfRule>
    <cfRule type="containsBlanks" dxfId="12" priority="29">
      <formula>LEN(TRIM(F1))=0</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DC04CAA-2FA0-423B-8D61-32FF13DEB99A}">
          <x14:formula1>
            <xm:f>'CONVALIDE OP-LV'!$O$3:$O$9</xm:f>
          </x14:formula1>
          <xm:sqref>N3:N1048576 BJ3:BJ1048576 BD3:BD1048576 AX3:AX1048576 AR3:AR1048576 AL3:AL1048576 AF3:AF1048576 Z3:Z1048576 T3:T1048576 BP3:BP1048576 H3:H1048576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0945B-35F9-4109-B4F9-9FEEC939CFD4}">
  <sheetPr codeName="Foglio11"/>
  <dimension ref="A1:BS387"/>
  <sheetViews>
    <sheetView zoomScale="70" zoomScaleNormal="70" workbookViewId="0">
      <pane xSplit="5" ySplit="2" topLeftCell="F3" activePane="bottomRight" state="frozen"/>
      <selection pane="topRight" activeCell="F1" sqref="F1"/>
      <selection pane="bottomLeft" activeCell="A3" sqref="A3"/>
      <selection pane="bottomRight" activeCell="H374" sqref="H374"/>
    </sheetView>
  </sheetViews>
  <sheetFormatPr defaultColWidth="9.140625" defaultRowHeight="15" x14ac:dyDescent="0.25"/>
  <cols>
    <col min="1" max="1" width="17.85546875" style="13" customWidth="1"/>
    <col min="2" max="2" width="34.7109375" style="13" customWidth="1"/>
    <col min="3" max="3" width="13.140625" style="13" customWidth="1"/>
    <col min="4" max="4" width="38.28515625" style="48" bestFit="1" customWidth="1"/>
    <col min="5" max="5" width="28.140625" style="48" customWidth="1"/>
    <col min="6" max="10" width="20.7109375" style="52" customWidth="1"/>
    <col min="11" max="11" width="20.7109375" style="53" customWidth="1"/>
    <col min="12" max="16" width="20.7109375" style="52" customWidth="1"/>
    <col min="17" max="17" width="20.7109375" style="53" customWidth="1"/>
    <col min="18" max="22" width="20.7109375" style="52" customWidth="1"/>
    <col min="23" max="23" width="20.7109375" style="53" customWidth="1"/>
    <col min="24" max="28" width="20.7109375" style="52" customWidth="1"/>
    <col min="29" max="29" width="20.7109375" style="53" customWidth="1"/>
    <col min="30" max="34" width="20.7109375" style="52" customWidth="1"/>
    <col min="35" max="35" width="20.7109375" style="53" customWidth="1"/>
    <col min="36" max="40" width="20.7109375" style="52" customWidth="1"/>
    <col min="41" max="41" width="20.7109375" style="53" customWidth="1"/>
    <col min="42" max="46" width="20.7109375" style="52" customWidth="1"/>
    <col min="47" max="47" width="20.7109375" style="53" customWidth="1"/>
    <col min="48" max="52" width="20.7109375" style="52" customWidth="1"/>
    <col min="53" max="53" width="20.7109375" style="53" customWidth="1"/>
    <col min="54" max="58" width="20.7109375" style="52" customWidth="1"/>
    <col min="59" max="59" width="20.7109375" style="53" customWidth="1"/>
    <col min="60" max="64" width="20.7109375" style="52" customWidth="1"/>
    <col min="65" max="65" width="20.7109375" style="53" customWidth="1"/>
    <col min="66" max="70" width="20.7109375" style="52" customWidth="1"/>
    <col min="71" max="71" width="20.7109375" style="53" customWidth="1"/>
    <col min="72" max="16384" width="9.140625" style="52"/>
  </cols>
  <sheetData>
    <row r="1" spans="1:71" s="55" customFormat="1" ht="15" customHeight="1" x14ac:dyDescent="0.25">
      <c r="A1" s="68" t="s">
        <v>4</v>
      </c>
      <c r="B1" s="68" t="s">
        <v>5</v>
      </c>
      <c r="C1" s="69" t="s">
        <v>41</v>
      </c>
      <c r="D1" s="71" t="s">
        <v>61</v>
      </c>
      <c r="E1" s="71" t="s">
        <v>82</v>
      </c>
      <c r="F1" s="73" t="s">
        <v>84</v>
      </c>
      <c r="G1" s="73"/>
      <c r="H1" s="73"/>
      <c r="I1" s="73"/>
      <c r="J1" s="73"/>
      <c r="K1" s="73"/>
      <c r="L1" s="73" t="s">
        <v>85</v>
      </c>
      <c r="M1" s="73"/>
      <c r="N1" s="73"/>
      <c r="O1" s="73"/>
      <c r="P1" s="73"/>
      <c r="Q1" s="73"/>
      <c r="R1" s="73" t="s">
        <v>86</v>
      </c>
      <c r="S1" s="73"/>
      <c r="T1" s="73"/>
      <c r="U1" s="73"/>
      <c r="V1" s="73"/>
      <c r="W1" s="73"/>
      <c r="X1" s="73" t="s">
        <v>87</v>
      </c>
      <c r="Y1" s="73"/>
      <c r="Z1" s="73"/>
      <c r="AA1" s="73"/>
      <c r="AB1" s="73"/>
      <c r="AC1" s="73"/>
      <c r="AD1" s="73" t="s">
        <v>88</v>
      </c>
      <c r="AE1" s="73"/>
      <c r="AF1" s="73"/>
      <c r="AG1" s="73"/>
      <c r="AH1" s="73"/>
      <c r="AI1" s="73"/>
      <c r="AJ1" s="73" t="s">
        <v>89</v>
      </c>
      <c r="AK1" s="73"/>
      <c r="AL1" s="73"/>
      <c r="AM1" s="73"/>
      <c r="AN1" s="73"/>
      <c r="AO1" s="73"/>
      <c r="AP1" s="73" t="s">
        <v>90</v>
      </c>
      <c r="AQ1" s="73"/>
      <c r="AR1" s="73"/>
      <c r="AS1" s="73"/>
      <c r="AT1" s="73"/>
      <c r="AU1" s="73"/>
      <c r="AV1" s="73" t="s">
        <v>91</v>
      </c>
      <c r="AW1" s="73"/>
      <c r="AX1" s="73"/>
      <c r="AY1" s="73"/>
      <c r="AZ1" s="73"/>
      <c r="BA1" s="73"/>
      <c r="BB1" s="73" t="s">
        <v>92</v>
      </c>
      <c r="BC1" s="73"/>
      <c r="BD1" s="73"/>
      <c r="BE1" s="73"/>
      <c r="BF1" s="73"/>
      <c r="BG1" s="73"/>
      <c r="BH1" s="73" t="s">
        <v>93</v>
      </c>
      <c r="BI1" s="73"/>
      <c r="BJ1" s="73"/>
      <c r="BK1" s="73"/>
      <c r="BL1" s="73"/>
      <c r="BM1" s="73"/>
      <c r="BN1" s="73" t="s">
        <v>94</v>
      </c>
      <c r="BO1" s="73"/>
      <c r="BP1" s="73"/>
      <c r="BQ1" s="73"/>
      <c r="BR1" s="73"/>
      <c r="BS1" s="73"/>
    </row>
    <row r="2" spans="1:71" s="49" customFormat="1" ht="26.25" customHeight="1" x14ac:dyDescent="0.25">
      <c r="A2" s="68"/>
      <c r="B2" s="68"/>
      <c r="C2" s="70"/>
      <c r="D2" s="72"/>
      <c r="E2" s="72"/>
      <c r="F2" s="49" t="s">
        <v>62</v>
      </c>
      <c r="G2" s="49" t="s">
        <v>83</v>
      </c>
      <c r="H2" s="49" t="s">
        <v>34</v>
      </c>
      <c r="I2" s="49" t="s">
        <v>63</v>
      </c>
      <c r="J2" s="49" t="s">
        <v>64</v>
      </c>
      <c r="K2" s="50" t="s">
        <v>21</v>
      </c>
      <c r="L2" s="49" t="s">
        <v>62</v>
      </c>
      <c r="M2" s="49" t="s">
        <v>83</v>
      </c>
      <c r="N2" s="49" t="s">
        <v>34</v>
      </c>
      <c r="O2" s="49" t="s">
        <v>63</v>
      </c>
      <c r="P2" s="49" t="s">
        <v>64</v>
      </c>
      <c r="Q2" s="50" t="s">
        <v>21</v>
      </c>
      <c r="R2" s="49" t="s">
        <v>62</v>
      </c>
      <c r="S2" s="49" t="s">
        <v>83</v>
      </c>
      <c r="T2" s="49" t="s">
        <v>34</v>
      </c>
      <c r="U2" s="49" t="s">
        <v>63</v>
      </c>
      <c r="V2" s="49" t="s">
        <v>64</v>
      </c>
      <c r="W2" s="50" t="s">
        <v>21</v>
      </c>
      <c r="X2" s="49" t="s">
        <v>62</v>
      </c>
      <c r="Y2" s="49" t="s">
        <v>83</v>
      </c>
      <c r="Z2" s="49" t="s">
        <v>34</v>
      </c>
      <c r="AA2" s="49" t="s">
        <v>63</v>
      </c>
      <c r="AB2" s="49" t="s">
        <v>64</v>
      </c>
      <c r="AC2" s="50" t="s">
        <v>21</v>
      </c>
      <c r="AD2" s="49" t="s">
        <v>62</v>
      </c>
      <c r="AE2" s="49" t="s">
        <v>83</v>
      </c>
      <c r="AF2" s="49" t="s">
        <v>34</v>
      </c>
      <c r="AG2" s="49" t="s">
        <v>63</v>
      </c>
      <c r="AH2" s="49" t="s">
        <v>64</v>
      </c>
      <c r="AI2" s="50" t="s">
        <v>21</v>
      </c>
      <c r="AJ2" s="49" t="s">
        <v>62</v>
      </c>
      <c r="AK2" s="49" t="s">
        <v>83</v>
      </c>
      <c r="AL2" s="49" t="s">
        <v>34</v>
      </c>
      <c r="AM2" s="49" t="s">
        <v>63</v>
      </c>
      <c r="AN2" s="49" t="s">
        <v>64</v>
      </c>
      <c r="AO2" s="50" t="s">
        <v>21</v>
      </c>
      <c r="AP2" s="49" t="s">
        <v>62</v>
      </c>
      <c r="AQ2" s="49" t="s">
        <v>83</v>
      </c>
      <c r="AR2" s="49" t="s">
        <v>34</v>
      </c>
      <c r="AS2" s="49" t="s">
        <v>63</v>
      </c>
      <c r="AT2" s="49" t="s">
        <v>64</v>
      </c>
      <c r="AU2" s="50" t="s">
        <v>21</v>
      </c>
      <c r="AV2" s="49" t="s">
        <v>62</v>
      </c>
      <c r="AW2" s="49" t="s">
        <v>83</v>
      </c>
      <c r="AX2" s="49" t="s">
        <v>34</v>
      </c>
      <c r="AY2" s="49" t="s">
        <v>63</v>
      </c>
      <c r="AZ2" s="49" t="s">
        <v>64</v>
      </c>
      <c r="BA2" s="50" t="s">
        <v>21</v>
      </c>
      <c r="BB2" s="49" t="s">
        <v>62</v>
      </c>
      <c r="BC2" s="49" t="s">
        <v>83</v>
      </c>
      <c r="BD2" s="49" t="s">
        <v>34</v>
      </c>
      <c r="BE2" s="49" t="s">
        <v>63</v>
      </c>
      <c r="BF2" s="49" t="s">
        <v>64</v>
      </c>
      <c r="BG2" s="50" t="s">
        <v>21</v>
      </c>
      <c r="BH2" s="49" t="s">
        <v>62</v>
      </c>
      <c r="BI2" s="49" t="s">
        <v>83</v>
      </c>
      <c r="BJ2" s="49" t="s">
        <v>34</v>
      </c>
      <c r="BK2" s="49" t="s">
        <v>63</v>
      </c>
      <c r="BL2" s="49" t="s">
        <v>64</v>
      </c>
      <c r="BM2" s="50" t="s">
        <v>21</v>
      </c>
      <c r="BN2" s="49" t="s">
        <v>62</v>
      </c>
      <c r="BO2" s="49" t="s">
        <v>83</v>
      </c>
      <c r="BP2" s="49" t="s">
        <v>34</v>
      </c>
      <c r="BQ2" s="49" t="s">
        <v>63</v>
      </c>
      <c r="BR2" s="49" t="s">
        <v>64</v>
      </c>
      <c r="BS2" s="50" t="s">
        <v>21</v>
      </c>
    </row>
    <row r="3" spans="1:71" ht="15" customHeight="1" x14ac:dyDescent="0.25">
      <c r="A3" s="12" t="str">
        <f>IF(ISBLANK('DESTR_OPERE LAVORO'!B2),'DESTR_OPERE LAVORO'!B3,'DESTR_OPERE LAVORO'!B2)</f>
        <v>1C.12.010.0015.a</v>
      </c>
      <c r="B3" s="12" t="str">
        <f>VLOOKUP(A3,'DESTR_OPERE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32 mm, e = 3 mm</v>
      </c>
      <c r="C3" s="27" t="str">
        <f>VLOOKUP(A3,'DESTR_OPERE LAVORO'!B:E,3,FALSE)</f>
        <v>CODICE OC</v>
      </c>
      <c r="D3" s="45" t="str">
        <f>IF(A3="","",IF(F3="nd","",IF(F3="generico","generico",IFERROR(I3&amp;" "&amp;SUBSTITUTE(MID(H3,1,(FIND(";",H3,1)-1)),"&gt;","&lt;")&amp;" "&amp;F3&amp;" "&amp;"["&amp;G3&amp;"]"&amp;" "&amp;MID(H3,FIND(";",H3)+1,256)&amp;" "&amp;J3,F3&amp;" "&amp;"["&amp;G3&amp;"]"&amp;" "&amp;H3&amp;" "&amp;I3))
&amp;IF(L3="nd","",", ")
&amp;IF(L3="nd","",IFERROR(O3&amp;" "&amp;SUBSTITUTE(MID(N3,1,(FIND(";",N3,1)-1)),"&gt;","&lt;")&amp;" "&amp;L3&amp;" "&amp;"["&amp;M3&amp;"]"&amp;" "&amp;MID(N3,FIND(";",N3)+1,256)&amp;" "&amp;P3,L3&amp;" "&amp;"["&amp;M3&amp;"]"&amp;" "&amp;N3&amp;" "&amp;O3))
&amp;IF(R3="nd","",", ")
&amp;IF(R3="nd","",IFERROR(U3&amp;" "&amp;SUBSTITUTE(MID(S3,1,(FIND(";",S3,1)-1)),"&gt;","&lt;")&amp;" "&amp;R3&amp;" "&amp;"["&amp;S3&amp;"]"&amp;" "&amp;MID(T3,FIND(";",T3)+1,256)&amp;" "&amp;V3,R3&amp;" "&amp;"["&amp;S3&amp;"]"&amp;" "&amp;T3&amp;" "&amp;U3))
&amp;IF(X3="nd","",", ")
&amp;IF(X3="nd","",IFERROR(AA3&amp;" "&amp;SUBSTITUTE(MID(Z3,1,(FIND(";",Z3,1)-1)),"&gt;","&lt;")&amp;" "&amp;X3&amp;" "&amp;"["&amp;Y3&amp;"]"&amp;" "&amp;MID(Z3,FIND(";",Z3)+1,256)&amp;" "&amp;AB3,X3&amp;" "&amp;"["&amp;Y3&amp;"]"&amp;" "&amp;Z3&amp;" "&amp;AA3))
&amp;IF(AD3="nd","",", ")
&amp;IF(AD3="nd","",IFERROR(AG3&amp;" "&amp;SUBSTITUTE(MID(AF3,1,(FIND(";",AF3,1)-1)),"&gt;","&lt;")&amp;" "&amp;AD3&amp;" "&amp;"["&amp;AE3&amp;"]"&amp;" "&amp;MID(AF3,FIND(";",AF3)+1,256)&amp;" "&amp;AH3,AD3&amp;" "&amp;"["&amp;AE3&amp;"]"&amp;" "&amp;AF3&amp;" "&amp;AG3))
&amp;IF(AJ3="nd","",", ")
&amp;IF(AJ3="nd","",IFERROR(AM3&amp;" "&amp;SUBSTITUTE(MID(AL3,1,(FIND(";",AL3,1)-1)),"&gt;","&lt;")&amp;" "&amp;AJ3&amp;" "&amp;"["&amp;AK3&amp;"]"&amp;" "&amp;MID(AL3,FIND(";",AL3)+1,256)&amp;" "&amp;AN3,AJ3&amp;" "&amp;"["&amp;AK3&amp;"]"&amp;" "&amp;AL3&amp;" "&amp;AM3))
&amp;IF(AP3="nd","",", ")
&amp;IF(AP3="nd","",IFERROR(AS3&amp;" "&amp;SUBSTITUTE(MID(AQ3,1,(FIND(";",AQ3,1)-1)),"&gt;","&lt;")&amp;" "&amp;AP3&amp;" "&amp;"["&amp;AQ3&amp;"]"&amp;" "&amp;MID(AR3,FIND(";",AR3)+1,256)&amp;" "&amp;AT3,AP3&amp;" "&amp;"["&amp;AQ3&amp;"]"&amp;" "&amp;AR3&amp;" "&amp;AS3))
&amp;IF(AV3="nd","",", ")
&amp;IF(AV3="nd","",IFERROR(AY3&amp;" "&amp;SUBSTITUTE(MID(AX3,1,(FIND(";",AX3,1)-1)),"&gt;","&lt;")&amp;" "&amp;AV3&amp;" "&amp;"["&amp;AW3&amp;"]"&amp;" "&amp;MID(AX3,FIND(";",AX3)+1,256)&amp;" "&amp;AZ3,AV3&amp;" "&amp;"["&amp;AW3&amp;"]"&amp;" "&amp;AX3&amp;" "&amp;AY3))
&amp;IF(BB3="nd","",", ")
&amp;IF(BB3="nd","",IFERROR(BE3&amp;" "&amp;SUBSTITUTE(MID(BD3,1,(FIND(";",BD3,1)-1)),"&gt;","&lt;")&amp;" "&amp;BB3&amp;" "&amp;"["&amp;BC3&amp;"]"&amp;" "&amp;MID(BD3,FIND(";",BD3)+1,256)&amp;" "&amp;BF3,BB3&amp;" "&amp;"["&amp;BC3&amp;"]"&amp;" "&amp;BD3&amp;" "&amp;BE3))
&amp;IF(BH3="nd","",", ")
&amp;IF(BH3="nd","",IFERROR(BK3&amp;" "&amp;SUBSTITUTE(MID(BI3,1,(FIND(";",BI3,1)-1)),"&gt;","&lt;")&amp;" "&amp;BH3&amp;" "&amp;"["&amp;BI3&amp;"]"&amp;" "&amp;MID(BJ3,FIND(";",BJ3)+1,256)&amp;" "&amp;BL3,BH3&amp;" "&amp;"["&amp;BI3&amp;"]"&amp;" "&amp;BJ3&amp;" "&amp;BK3))
&amp;IF(BN3="nd","",", ")
&amp;IF(BN3="nd","",IFERROR(BQ3&amp;" "&amp;SUBSTITUTE(MID(BP3,1,(FIND(";",BP3,1)-1)),"&gt;","&lt;")&amp;" "&amp;BN3&amp;" "&amp;"["&amp;BO3&amp;"]"&amp;" "&amp;MID(BP3,FIND(";",BP3)+1,256)&amp;" "&amp;BR3,BN3&amp;" "&amp;"["&amp;BO3&amp;"]"&amp;" "&amp;BP3&amp;" "&amp;BQ3))))</f>
        <v/>
      </c>
      <c r="E3" s="45" t="str">
        <f>IF(A3="","",IF(F3="nd","",IF(F3="generico","",IF(K3="nd","",LOWER($K$2)&amp;" ["&amp;F3&amp;"]"&amp;" = "&amp;K3))
&amp;IF(OR(ISBLANK(K3),K3="nd"),IF(L3="nd","",IF(Q3="nd","",LOWER($Q$2)&amp;" ["&amp;L3&amp;"]"&amp;" = "&amp;Q3)),IF(OR(L3="nd",ISBLANK(L3)),"",IF(Q3="nd","",", "&amp;LOWER(Q2)&amp;" ["&amp;L3&amp;"]"&amp;" = "&amp;Q3)))
&amp;IF(OR(ISBLANK(Q3),Q3="nd"),IF(R3="nd","",IF(W3="nd","",LOWER($W$2)&amp;" ["&amp;R3&amp;"]"&amp;" = "&amp;W3)),IF(Q3="nd",IF(ISBLANK(R3),"",IF(W3="nd","",LOWER(W2)&amp;" ["&amp;R3&amp;"]"&amp;" = "&amp;W3))))
&amp;IF(OR(ISBLANK(W3),W3="nd"),IF(X3="nd","",IF(AC3="nd","",LOWER($AC$2)&amp;" ["&amp;X3&amp;"]"&amp;" = "&amp;AC3)),IF(OR(X3="nd",ISBLANK(X3)),"",IF(AC3="nd","",", "&amp;LOWER(AC2)&amp;" ["&amp;X3&amp;"]"&amp;" = "&amp;AC3)))
&amp;IF(OR(ISBLANK(AC3),AC3="nd"),IF(AD3="nd","",IF(AI3="nd","",LOWER($AI$2)&amp;" ["&amp;AD3&amp;"]"&amp;" = "&amp;AI3)),IF(OR(AD3="nd",ISBLANK(AD3)),"",IF(AI3="nd","",", "&amp;LOWER(AI2)&amp;" ["&amp;AD3&amp;"]"&amp;" = "&amp;AI3)))
&amp;IF(OR(ISBLANK(AI3),AI3="nd"),IF(AJ3="nd","",IF(AO3="nd","",LOWER($AO$2)&amp;" ["&amp;AJ3&amp;"]"&amp;" = "&amp;AO3)),IF(OR(AJ3="nd",ISBLANK(AJ3)),"",IF(AO3="nd","",", "&amp;LOWER(AO2)&amp;" ["&amp;AJ3&amp;"]"&amp;" = "&amp;AO3)))
&amp;IF(OR(ISBLANK(AO3),AO3="nd"),IF(AP3="nd","",IF(AU3="nd","",LOWER($AU$2)&amp;" ["&amp;AP3&amp;"]"&amp;" = "&amp;AU3)),IF(OR(AP3="nd",ISBLANK(AP3)),"",IF(AU3="nd","",", "&amp;LOWER(AU2)&amp;" ["&amp;AP3&amp;"]"&amp;" = "&amp;AU3)))
&amp;IF(OR(ISBLANK(AU3),AU3="nd"),IF(AV3="nd","",IF(BA3="nd","",LOWER($BA$2)&amp;" ["&amp;AV3&amp;"]"&amp;" = "&amp;BA3)),IF(OR(AV3="nd",ISBLANK(AV3)),"",IF(BA3="nd","",", "&amp;LOWER(BA2)&amp;" ["&amp;AV3&amp;"]"&amp;" = "&amp;BA3)))
&amp;IF(OR(ISBLANK(BA3),BA3="nd"),IF(BB3="nd","",IF(BG3="nd","",LOWER($BG$2)&amp;" ["&amp;BB3&amp;"]"&amp;" = "&amp;BG3)),IF(OR(BB3="nd",ISBLANK(BB3)),"",IF(BG3="nd","",", "&amp;LOWER(BG2)&amp;" ["&amp;BB3&amp;"]"&amp;" = "&amp;BG3)))
&amp;IF(OR(ISBLANK(BG3),BG3="nd"),IF(BH3="nd","",IF(BM3="nd","",LOWER($BM$2)&amp;" ["&amp;BH3&amp;"]"&amp;" = "&amp;BM3)),IF(OR(BH3="nd",ISBLANK(BH3)),"",IF(BM3="nd","",", "&amp;LOWER(BM2)&amp;" ["&amp;BH3&amp;"]"&amp;" = "&amp;BM3)))
&amp;IF(OR(ISBLANK(BM3),BM3="nd"),IF(BN3="nd","",IF(BS3="nd","",LOWER($BS$2)&amp;" ["&amp;BN3&amp;"]"&amp;" = "&amp;BS3)),IF(OR(BN3="nd",ISBLANK(BN3)),"",IF(BS3="nd","",", "&amp;LOWER(BS2)&amp;" ["&amp;BN3&amp;"]"&amp;" = "&amp;BS3)))))</f>
        <v/>
      </c>
      <c r="F3" s="51" t="s">
        <v>81</v>
      </c>
      <c r="G3" s="51"/>
      <c r="L3" s="51" t="s">
        <v>81</v>
      </c>
      <c r="M3" s="51"/>
      <c r="Q3" s="54"/>
      <c r="R3" s="52" t="s">
        <v>81</v>
      </c>
      <c r="W3" s="54"/>
      <c r="X3" s="52" t="s">
        <v>81</v>
      </c>
      <c r="AC3" s="54"/>
      <c r="AD3" s="52" t="s">
        <v>81</v>
      </c>
      <c r="AJ3" s="52" t="s">
        <v>81</v>
      </c>
      <c r="AO3" s="54"/>
      <c r="AP3" s="52" t="s">
        <v>81</v>
      </c>
      <c r="AV3" s="52" t="s">
        <v>81</v>
      </c>
      <c r="BB3" s="52" t="s">
        <v>81</v>
      </c>
      <c r="BH3" s="52" t="s">
        <v>81</v>
      </c>
      <c r="BN3" s="52" t="s">
        <v>81</v>
      </c>
    </row>
    <row r="4" spans="1:71" ht="15" customHeight="1" x14ac:dyDescent="0.25">
      <c r="A4" s="12" t="str">
        <f>IF(ISBLANK('DESTR_OPERE LAVORO'!B3),'DESTR_OPERE LAVORO'!B4,'DESTR_OPERE LAVORO'!B3)</f>
        <v/>
      </c>
      <c r="B4" s="12" t="str">
        <f>VLOOKUP(A4,'DESTR_OPERE LAVORO'!B:E,2,FALSE)</f>
        <v/>
      </c>
      <c r="C4" s="27" t="str">
        <f>VLOOKUP(A4,'DESTR_OPERE LAVORO'!B:E,3,FALSE)</f>
        <v/>
      </c>
    </row>
    <row r="5" spans="1:71" ht="15" customHeight="1" x14ac:dyDescent="0.25">
      <c r="A5" s="12" t="str">
        <f>IF(ISBLANK('DESTR_OPERE LAVORO'!B4),'DESTR_OPERE LAVORO'!B5,'DESTR_OPERE LAVORO'!B4)</f>
        <v>1C.12.010.0015.b</v>
      </c>
      <c r="B5" s="12" t="str">
        <f>VLOOKUP(A5,'DESTR_OPERE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40 mm, e = 3 mm</v>
      </c>
      <c r="C5" s="27" t="str">
        <f>VLOOKUP(A5,'DESTR_OPERE LAVORO'!B:E,3,FALSE)</f>
        <v>CODICE OC</v>
      </c>
      <c r="F5" s="51" t="s">
        <v>81</v>
      </c>
      <c r="G5" s="51"/>
      <c r="L5" s="51" t="s">
        <v>81</v>
      </c>
      <c r="M5" s="51"/>
      <c r="Q5" s="54"/>
      <c r="R5" s="52" t="s">
        <v>81</v>
      </c>
      <c r="W5" s="54"/>
      <c r="X5" s="52" t="s">
        <v>81</v>
      </c>
      <c r="AC5" s="54"/>
      <c r="AD5" s="52" t="s">
        <v>81</v>
      </c>
      <c r="AJ5" s="52" t="s">
        <v>81</v>
      </c>
      <c r="AO5" s="54"/>
      <c r="AP5" s="52" t="s">
        <v>81</v>
      </c>
      <c r="AV5" s="52" t="s">
        <v>81</v>
      </c>
      <c r="BB5" s="52" t="s">
        <v>81</v>
      </c>
      <c r="BH5" s="52" t="s">
        <v>81</v>
      </c>
      <c r="BN5" s="52" t="s">
        <v>81</v>
      </c>
    </row>
    <row r="6" spans="1:71" ht="15" customHeight="1" x14ac:dyDescent="0.25">
      <c r="A6" s="12" t="str">
        <f>IF(ISBLANK('DESTR_OPERE LAVORO'!B5),'DESTR_OPERE LAVORO'!B6,'DESTR_OPERE LAVORO'!B5)</f>
        <v/>
      </c>
      <c r="B6" s="12" t="str">
        <f>VLOOKUP(A6,'DESTR_OPERE LAVORO'!B:E,2,FALSE)</f>
        <v/>
      </c>
      <c r="C6" s="27" t="str">
        <f>VLOOKUP(A6,'DESTR_OPERE LAVORO'!B:E,3,FALSE)</f>
        <v/>
      </c>
    </row>
    <row r="7" spans="1:71" ht="15" customHeight="1" x14ac:dyDescent="0.25">
      <c r="A7" s="12" t="str">
        <f>IF(ISBLANK('DESTR_OPERE LAVORO'!B6),'DESTR_OPERE LAVORO'!B7,'DESTR_OPERE LAVORO'!B6)</f>
        <v>1C.12.010.0015.c</v>
      </c>
      <c r="B7" s="12" t="str">
        <f>VLOOKUP(A7,'DESTR_OPERE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50 mm, e = 3 mm</v>
      </c>
      <c r="C7" s="27" t="str">
        <f>VLOOKUP(A7,'DESTR_OPERE LAVORO'!B:E,3,FALSE)</f>
        <v>CODICE OC</v>
      </c>
      <c r="F7" s="51" t="s">
        <v>81</v>
      </c>
      <c r="G7" s="51"/>
      <c r="L7" s="51" t="s">
        <v>81</v>
      </c>
      <c r="M7" s="51"/>
      <c r="Q7" s="54"/>
      <c r="R7" s="52" t="s">
        <v>81</v>
      </c>
      <c r="W7" s="54"/>
      <c r="X7" s="52" t="s">
        <v>81</v>
      </c>
      <c r="AC7" s="54"/>
      <c r="AD7" s="52" t="s">
        <v>81</v>
      </c>
      <c r="AJ7" s="52" t="s">
        <v>81</v>
      </c>
      <c r="AO7" s="54"/>
      <c r="AP7" s="52" t="s">
        <v>81</v>
      </c>
      <c r="AV7" s="52" t="s">
        <v>81</v>
      </c>
      <c r="BB7" s="52" t="s">
        <v>81</v>
      </c>
      <c r="BH7" s="52" t="s">
        <v>81</v>
      </c>
      <c r="BN7" s="52" t="s">
        <v>81</v>
      </c>
    </row>
    <row r="8" spans="1:71" ht="15" customHeight="1" x14ac:dyDescent="0.25">
      <c r="A8" s="12" t="str">
        <f>IF(ISBLANK('DESTR_OPERE LAVORO'!B7),'DESTR_OPERE LAVORO'!B8,'DESTR_OPERE LAVORO'!B7)</f>
        <v/>
      </c>
      <c r="B8" s="12" t="str">
        <f>VLOOKUP(A8,'DESTR_OPERE LAVORO'!B:E,2,FALSE)</f>
        <v/>
      </c>
      <c r="C8" s="27" t="str">
        <f>VLOOKUP(A8,'DESTR_OPERE LAVORO'!B:E,3,FALSE)</f>
        <v/>
      </c>
    </row>
    <row r="9" spans="1:71" ht="15" customHeight="1" x14ac:dyDescent="0.25">
      <c r="A9" s="12" t="str">
        <f>IF(ISBLANK('DESTR_OPERE LAVORO'!B8),'DESTR_OPERE LAVORO'!B9,'DESTR_OPERE LAVORO'!B8)</f>
        <v>1C.12.010.0015.d</v>
      </c>
      <c r="B9" s="12" t="str">
        <f>VLOOKUP(A9,'DESTR_OPERE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63 mm, e = 3 mm</v>
      </c>
      <c r="C9" s="27" t="str">
        <f>VLOOKUP(A9,'DESTR_OPERE LAVORO'!B:E,3,FALSE)</f>
        <v>CODICE OC</v>
      </c>
      <c r="F9" s="51" t="s">
        <v>81</v>
      </c>
      <c r="G9" s="51"/>
      <c r="L9" s="51" t="s">
        <v>81</v>
      </c>
      <c r="M9" s="51"/>
      <c r="Q9" s="54"/>
      <c r="R9" s="52" t="s">
        <v>81</v>
      </c>
      <c r="W9" s="54"/>
      <c r="X9" s="52" t="s">
        <v>81</v>
      </c>
      <c r="AC9" s="54"/>
      <c r="AD9" s="52" t="s">
        <v>81</v>
      </c>
      <c r="AJ9" s="52" t="s">
        <v>81</v>
      </c>
      <c r="AO9" s="54"/>
      <c r="AP9" s="52" t="s">
        <v>81</v>
      </c>
      <c r="AV9" s="52" t="s">
        <v>81</v>
      </c>
      <c r="BB9" s="52" t="s">
        <v>81</v>
      </c>
      <c r="BH9" s="52" t="s">
        <v>81</v>
      </c>
      <c r="BN9" s="52" t="s">
        <v>81</v>
      </c>
    </row>
    <row r="10" spans="1:71" ht="15" customHeight="1" x14ac:dyDescent="0.25">
      <c r="A10" s="12" t="str">
        <f>IF(ISBLANK('DESTR_OPERE LAVORO'!B9),'DESTR_OPERE LAVORO'!B10,'DESTR_OPERE LAVORO'!B9)</f>
        <v/>
      </c>
      <c r="B10" s="12" t="str">
        <f>VLOOKUP(A10,'DESTR_OPERE LAVORO'!B:E,2,FALSE)</f>
        <v/>
      </c>
      <c r="C10" s="27" t="str">
        <f>VLOOKUP(A10,'DESTR_OPERE LAVORO'!B:E,3,FALSE)</f>
        <v/>
      </c>
    </row>
    <row r="11" spans="1:71" ht="15" customHeight="1" x14ac:dyDescent="0.25">
      <c r="A11" s="12" t="str">
        <f>IF(ISBLANK('DESTR_OPERE LAVORO'!B10),'DESTR_OPERE LAVORO'!B11,'DESTR_OPERE LAVORO'!B10)</f>
        <v>1C.12.010.0015.e</v>
      </c>
      <c r="B11" s="12" t="str">
        <f>VLOOKUP(A11,'DESTR_OPERE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80 mm, e = 3 mm</v>
      </c>
      <c r="C11" s="27" t="str">
        <f>VLOOKUP(A11,'DESTR_OPERE LAVORO'!B:E,3,FALSE)</f>
        <v>CODICE OC</v>
      </c>
      <c r="F11" s="51" t="s">
        <v>81</v>
      </c>
      <c r="G11" s="51"/>
      <c r="L11" s="51" t="s">
        <v>81</v>
      </c>
      <c r="M11" s="51"/>
      <c r="Q11" s="54"/>
      <c r="R11" s="52" t="s">
        <v>81</v>
      </c>
      <c r="W11" s="54"/>
      <c r="X11" s="52" t="s">
        <v>81</v>
      </c>
      <c r="AC11" s="54"/>
      <c r="AD11" s="52" t="s">
        <v>81</v>
      </c>
      <c r="AJ11" s="52" t="s">
        <v>81</v>
      </c>
      <c r="AO11" s="54"/>
      <c r="AP11" s="52" t="s">
        <v>81</v>
      </c>
      <c r="AV11" s="52" t="s">
        <v>81</v>
      </c>
      <c r="BB11" s="52" t="s">
        <v>81</v>
      </c>
      <c r="BH11" s="52" t="s">
        <v>81</v>
      </c>
      <c r="BN11" s="52" t="s">
        <v>81</v>
      </c>
    </row>
    <row r="12" spans="1:71" ht="15" customHeight="1" x14ac:dyDescent="0.25">
      <c r="A12" s="12" t="str">
        <f>IF(ISBLANK('DESTR_OPERE LAVORO'!B11),'DESTR_OPERE LAVORO'!B12,'DESTR_OPERE LAVORO'!B11)</f>
        <v/>
      </c>
      <c r="B12" s="12" t="str">
        <f>VLOOKUP(A12,'DESTR_OPERE LAVORO'!B:E,2,FALSE)</f>
        <v/>
      </c>
      <c r="C12" s="27" t="str">
        <f>VLOOKUP(A12,'DESTR_OPERE LAVORO'!B:E,3,FALSE)</f>
        <v/>
      </c>
    </row>
    <row r="13" spans="1:71" ht="15" customHeight="1" x14ac:dyDescent="0.25">
      <c r="A13" s="12" t="str">
        <f>IF(ISBLANK('DESTR_OPERE LAVORO'!B12),'DESTR_OPERE LAVORO'!B13,'DESTR_OPERE LAVORO'!B12)</f>
        <v>1C.12.010.0015.f</v>
      </c>
      <c r="B13" s="12" t="str">
        <f>VLOOKUP(A13,'DESTR_OPERE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100 mm, e = 3 mm</v>
      </c>
      <c r="C13" s="27" t="str">
        <f>VLOOKUP(A13,'DESTR_OPERE LAVORO'!B:E,3,FALSE)</f>
        <v>CODICE OC</v>
      </c>
      <c r="F13" s="51" t="s">
        <v>81</v>
      </c>
      <c r="G13" s="51"/>
      <c r="L13" s="51" t="s">
        <v>81</v>
      </c>
      <c r="M13" s="51"/>
      <c r="Q13" s="54"/>
      <c r="R13" s="52" t="s">
        <v>81</v>
      </c>
      <c r="W13" s="54"/>
      <c r="X13" s="52" t="s">
        <v>81</v>
      </c>
      <c r="AC13" s="54"/>
      <c r="AD13" s="52" t="s">
        <v>81</v>
      </c>
      <c r="AJ13" s="52" t="s">
        <v>81</v>
      </c>
      <c r="AO13" s="54"/>
      <c r="AP13" s="52" t="s">
        <v>81</v>
      </c>
      <c r="AV13" s="52" t="s">
        <v>81</v>
      </c>
      <c r="BB13" s="52" t="s">
        <v>81</v>
      </c>
      <c r="BH13" s="52" t="s">
        <v>81</v>
      </c>
      <c r="BN13" s="52" t="s">
        <v>81</v>
      </c>
    </row>
    <row r="14" spans="1:71" ht="15" customHeight="1" x14ac:dyDescent="0.25">
      <c r="A14" s="12" t="str">
        <f>IF(ISBLANK('DESTR_OPERE LAVORO'!B13),'DESTR_OPERE LAVORO'!B14,'DESTR_OPERE LAVORO'!B13)</f>
        <v/>
      </c>
      <c r="B14" s="12" t="str">
        <f>VLOOKUP(A14,'DESTR_OPERE LAVORO'!B:E,2,FALSE)</f>
        <v/>
      </c>
      <c r="C14" s="27" t="str">
        <f>VLOOKUP(A14,'DESTR_OPERE LAVORO'!B:E,3,FALSE)</f>
        <v/>
      </c>
    </row>
    <row r="15" spans="1:71" ht="15" customHeight="1" x14ac:dyDescent="0.25">
      <c r="A15" s="12" t="str">
        <f>IF(ISBLANK('DESTR_OPERE LAVORO'!B14),'DESTR_OPERE LAVORO'!B15,'DESTR_OPERE LAVORO'!B14)</f>
        <v>1C.12.010.0015.g</v>
      </c>
      <c r="B15" s="12" t="str">
        <f>VLOOKUP(A15,'DESTR_OPERE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125 mm, e = 3,2 mm</v>
      </c>
      <c r="C15" s="27" t="str">
        <f>VLOOKUP(A15,'DESTR_OPERE LAVORO'!B:E,3,FALSE)</f>
        <v>CODICE OC</v>
      </c>
      <c r="F15" s="51" t="s">
        <v>81</v>
      </c>
      <c r="G15" s="51"/>
      <c r="L15" s="51" t="s">
        <v>81</v>
      </c>
      <c r="M15" s="51"/>
      <c r="Q15" s="54"/>
      <c r="R15" s="52" t="s">
        <v>81</v>
      </c>
      <c r="W15" s="54"/>
      <c r="X15" s="52" t="s">
        <v>81</v>
      </c>
      <c r="AC15" s="54"/>
      <c r="AD15" s="52" t="s">
        <v>81</v>
      </c>
      <c r="AJ15" s="52" t="s">
        <v>81</v>
      </c>
      <c r="AO15" s="54"/>
      <c r="AP15" s="52" t="s">
        <v>81</v>
      </c>
      <c r="AV15" s="52" t="s">
        <v>81</v>
      </c>
      <c r="BB15" s="52" t="s">
        <v>81</v>
      </c>
      <c r="BH15" s="52" t="s">
        <v>81</v>
      </c>
      <c r="BN15" s="52" t="s">
        <v>81</v>
      </c>
    </row>
    <row r="16" spans="1:71" ht="15" customHeight="1" x14ac:dyDescent="0.25">
      <c r="A16" s="12" t="str">
        <f>IF(ISBLANK('DESTR_OPERE LAVORO'!B15),'DESTR_OPERE LAVORO'!B16,'DESTR_OPERE LAVORO'!B15)</f>
        <v/>
      </c>
      <c r="B16" s="12" t="str">
        <f>VLOOKUP(A16,'DESTR_OPERE LAVORO'!B:E,2,FALSE)</f>
        <v/>
      </c>
      <c r="C16" s="27" t="str">
        <f>VLOOKUP(A16,'DESTR_OPERE LAVORO'!B:E,3,FALSE)</f>
        <v/>
      </c>
    </row>
    <row r="17" spans="1:66" ht="15" customHeight="1" x14ac:dyDescent="0.25">
      <c r="A17" s="12" t="str">
        <f>IF(ISBLANK('DESTR_OPERE LAVORO'!B16),'DESTR_OPERE LAVORO'!B17,'DESTR_OPERE LAVORO'!B16)</f>
        <v>1C.12.010.0015.h</v>
      </c>
      <c r="B17" s="12" t="str">
        <f>VLOOKUP(A17,'DESTR_OPERE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140 mm, e = 3,2 mm</v>
      </c>
      <c r="C17" s="27" t="str">
        <f>VLOOKUP(A17,'DESTR_OPERE LAVORO'!B:E,3,FALSE)</f>
        <v>CODICE OC</v>
      </c>
      <c r="F17" s="51" t="s">
        <v>81</v>
      </c>
      <c r="G17" s="51"/>
      <c r="L17" s="51" t="s">
        <v>81</v>
      </c>
      <c r="M17" s="51"/>
      <c r="Q17" s="54"/>
      <c r="R17" s="52" t="s">
        <v>81</v>
      </c>
      <c r="W17" s="54"/>
      <c r="X17" s="52" t="s">
        <v>81</v>
      </c>
      <c r="AC17" s="54"/>
      <c r="AD17" s="52" t="s">
        <v>81</v>
      </c>
      <c r="AJ17" s="52" t="s">
        <v>81</v>
      </c>
      <c r="AO17" s="54"/>
      <c r="AP17" s="52" t="s">
        <v>81</v>
      </c>
      <c r="AV17" s="52" t="s">
        <v>81</v>
      </c>
      <c r="BB17" s="52" t="s">
        <v>81</v>
      </c>
      <c r="BH17" s="52" t="s">
        <v>81</v>
      </c>
      <c r="BN17" s="52" t="s">
        <v>81</v>
      </c>
    </row>
    <row r="18" spans="1:66" ht="15" customHeight="1" x14ac:dyDescent="0.25">
      <c r="A18" s="12" t="str">
        <f>IF(ISBLANK('DESTR_OPERE LAVORO'!B17),'DESTR_OPERE LAVORO'!B18,'DESTR_OPERE LAVORO'!B17)</f>
        <v/>
      </c>
      <c r="B18" s="12" t="str">
        <f>VLOOKUP(A18,'DESTR_OPERE LAVORO'!B:E,2,FALSE)</f>
        <v/>
      </c>
      <c r="C18" s="27" t="str">
        <f>VLOOKUP(A18,'DESTR_OPERE LAVORO'!B:E,3,FALSE)</f>
        <v/>
      </c>
    </row>
    <row r="19" spans="1:66" ht="15" customHeight="1" x14ac:dyDescent="0.25">
      <c r="A19" s="12" t="str">
        <f>IF(ISBLANK('DESTR_OPERE LAVORO'!B18),'DESTR_OPERE LAVORO'!B19,'DESTR_OPERE LAVORO'!B18)</f>
        <v>1C.12.010.0015.i</v>
      </c>
      <c r="B19" s="12" t="str">
        <f>VLOOKUP(A19,'DESTR_OPERE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160 mm, e = 3,2 mm</v>
      </c>
      <c r="C19" s="27" t="str">
        <f>VLOOKUP(A19,'DESTR_OPERE LAVORO'!B:E,3,FALSE)</f>
        <v>CODICE OC</v>
      </c>
      <c r="F19" s="51" t="s">
        <v>81</v>
      </c>
      <c r="G19" s="51"/>
      <c r="L19" s="51" t="s">
        <v>81</v>
      </c>
      <c r="M19" s="51"/>
      <c r="Q19" s="54"/>
      <c r="R19" s="52" t="s">
        <v>81</v>
      </c>
      <c r="W19" s="54"/>
      <c r="X19" s="52" t="s">
        <v>81</v>
      </c>
      <c r="AC19" s="54"/>
      <c r="AD19" s="52" t="s">
        <v>81</v>
      </c>
      <c r="AJ19" s="52" t="s">
        <v>81</v>
      </c>
      <c r="AO19" s="54"/>
      <c r="AP19" s="52" t="s">
        <v>81</v>
      </c>
      <c r="AV19" s="52" t="s">
        <v>81</v>
      </c>
      <c r="BB19" s="52" t="s">
        <v>81</v>
      </c>
      <c r="BH19" s="52" t="s">
        <v>81</v>
      </c>
      <c r="BN19" s="52" t="s">
        <v>81</v>
      </c>
    </row>
    <row r="20" spans="1:66" ht="15" customHeight="1" x14ac:dyDescent="0.25">
      <c r="A20" s="12" t="str">
        <f>IF(ISBLANK('DESTR_OPERE LAVORO'!B19),'DESTR_OPERE LAVORO'!B20,'DESTR_OPERE LAVORO'!B19)</f>
        <v/>
      </c>
      <c r="B20" s="12" t="str">
        <f>VLOOKUP(A20,'DESTR_OPERE LAVORO'!B:E,2,FALSE)</f>
        <v/>
      </c>
      <c r="C20" s="27" t="str">
        <f>VLOOKUP(A20,'DESTR_OPERE LAVORO'!B:E,3,FALSE)</f>
        <v/>
      </c>
    </row>
    <row r="21" spans="1:66" ht="15" customHeight="1" x14ac:dyDescent="0.25">
      <c r="A21" s="12" t="str">
        <f>IF(ISBLANK('DESTR_OPERE LAVORO'!B20),'DESTR_OPERE LAVORO'!B21,'DESTR_OPERE LAVORO'!B20)</f>
        <v>1C.12.010.0015.j</v>
      </c>
      <c r="B21" s="12" t="str">
        <f>VLOOKUP(A21,'DESTR_OPERE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200 mm, e = 3,9 mm</v>
      </c>
      <c r="C21" s="27" t="str">
        <f>VLOOKUP(A21,'DESTR_OPERE LAVORO'!B:E,3,FALSE)</f>
        <v>CODICE OC</v>
      </c>
      <c r="F21" s="51" t="s">
        <v>81</v>
      </c>
      <c r="G21" s="51"/>
      <c r="L21" s="51" t="s">
        <v>81</v>
      </c>
      <c r="M21" s="51"/>
      <c r="Q21" s="54"/>
      <c r="R21" s="52" t="s">
        <v>81</v>
      </c>
      <c r="W21" s="54"/>
      <c r="X21" s="52" t="s">
        <v>81</v>
      </c>
      <c r="AC21" s="54"/>
      <c r="AD21" s="52" t="s">
        <v>81</v>
      </c>
      <c r="AJ21" s="52" t="s">
        <v>81</v>
      </c>
      <c r="AO21" s="54"/>
      <c r="AP21" s="52" t="s">
        <v>81</v>
      </c>
      <c r="AV21" s="52" t="s">
        <v>81</v>
      </c>
      <c r="BB21" s="52" t="s">
        <v>81</v>
      </c>
      <c r="BH21" s="52" t="s">
        <v>81</v>
      </c>
      <c r="BN21" s="52" t="s">
        <v>81</v>
      </c>
    </row>
    <row r="22" spans="1:66" ht="15" customHeight="1" x14ac:dyDescent="0.25">
      <c r="A22" s="12" t="str">
        <f>IF(ISBLANK('DESTR_OPERE LAVORO'!B21),'DESTR_OPERE LAVORO'!B22,'DESTR_OPERE LAVORO'!B21)</f>
        <v/>
      </c>
      <c r="B22" s="12" t="str">
        <f>VLOOKUP(A22,'DESTR_OPERE LAVORO'!B:E,2,FALSE)</f>
        <v/>
      </c>
      <c r="C22" s="27" t="str">
        <f>VLOOKUP(A22,'DESTR_OPERE LAVORO'!B:E,3,FALSE)</f>
        <v/>
      </c>
    </row>
    <row r="23" spans="1:66" ht="15" customHeight="1" x14ac:dyDescent="0.25">
      <c r="A23" s="12" t="str">
        <f>IF(ISBLANK('DESTR_OPERE LAVORO'!B22),'DESTR_OPERE LAVORO'!B23,'DESTR_OPERE LAVORO'!B22)</f>
        <v>1C.12.010.0015.k</v>
      </c>
      <c r="B23" s="12" t="str">
        <f>VLOOKUP(A23,'DESTR_OPERE LAVORO'!B:E,2,FALSE)</f>
        <v>Fornitura e posa tubi in PVC-U, con bicchiere ad incollaggio, per scarico acque calde civili ed industriali, conformi alla norma UNI EN 1329, per area di applicazione B-BD, compresi gli oneri di fissaggio a pareti e soffitti e di attraversamento delle strutture. Diametro esterno (De) e spessore (s):- DN 250 mm, e = 4,9 mm</v>
      </c>
      <c r="C23" s="27" t="str">
        <f>VLOOKUP(A23,'DESTR_OPERE LAVORO'!B:E,3,FALSE)</f>
        <v>CODICE OC</v>
      </c>
      <c r="F23" s="51" t="s">
        <v>81</v>
      </c>
      <c r="G23" s="51"/>
      <c r="L23" s="51" t="s">
        <v>81</v>
      </c>
      <c r="M23" s="51"/>
      <c r="Q23" s="54"/>
      <c r="R23" s="52" t="s">
        <v>81</v>
      </c>
      <c r="W23" s="54"/>
      <c r="X23" s="52" t="s">
        <v>81</v>
      </c>
      <c r="AC23" s="54"/>
      <c r="AD23" s="52" t="s">
        <v>81</v>
      </c>
      <c r="AJ23" s="52" t="s">
        <v>81</v>
      </c>
      <c r="AO23" s="54"/>
      <c r="AP23" s="52" t="s">
        <v>81</v>
      </c>
      <c r="AV23" s="52" t="s">
        <v>81</v>
      </c>
      <c r="BB23" s="52" t="s">
        <v>81</v>
      </c>
      <c r="BH23" s="52" t="s">
        <v>81</v>
      </c>
      <c r="BN23" s="52" t="s">
        <v>81</v>
      </c>
    </row>
    <row r="24" spans="1:66" ht="15" customHeight="1" x14ac:dyDescent="0.25">
      <c r="A24" s="12" t="str">
        <f>IF(ISBLANK('DESTR_OPERE LAVORO'!B23),'DESTR_OPERE LAVORO'!B24,'DESTR_OPERE LAVORO'!B23)</f>
        <v/>
      </c>
      <c r="B24" s="12" t="str">
        <f>VLOOKUP(A24,'DESTR_OPERE LAVORO'!B:E,2,FALSE)</f>
        <v/>
      </c>
      <c r="C24" s="27" t="str">
        <f>VLOOKUP(A24,'DESTR_OPERE LAVORO'!B:E,3,FALSE)</f>
        <v/>
      </c>
    </row>
    <row r="25" spans="1:66" ht="15" customHeight="1" x14ac:dyDescent="0.25">
      <c r="A25" s="12" t="str">
        <f>IF(ISBLANK('DESTR_OPERE LAVORO'!B24),'DESTR_OPERE LAVORO'!B25,'DESTR_OPERE LAVORO'!B24)</f>
        <v>1C.12.010.0020.a</v>
      </c>
      <c r="B25" s="12" t="str">
        <f>VLOOKUP(A25,'DESTR_OPERE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40 - s = 3,0</v>
      </c>
      <c r="C25" s="27" t="str">
        <f>VLOOKUP(A25,'DESTR_OPERE LAVORO'!B:E,3,FALSE)</f>
        <v>CODICE OC</v>
      </c>
      <c r="F25" s="51" t="s">
        <v>81</v>
      </c>
      <c r="G25" s="51"/>
      <c r="L25" s="51" t="s">
        <v>81</v>
      </c>
      <c r="M25" s="51"/>
      <c r="Q25" s="54"/>
      <c r="R25" s="52" t="s">
        <v>81</v>
      </c>
      <c r="W25" s="54"/>
      <c r="X25" s="52" t="s">
        <v>81</v>
      </c>
      <c r="AC25" s="54"/>
      <c r="AD25" s="52" t="s">
        <v>81</v>
      </c>
      <c r="AJ25" s="52" t="s">
        <v>81</v>
      </c>
      <c r="AO25" s="54"/>
      <c r="AP25" s="52" t="s">
        <v>81</v>
      </c>
      <c r="AV25" s="52" t="s">
        <v>81</v>
      </c>
      <c r="BB25" s="52" t="s">
        <v>81</v>
      </c>
      <c r="BH25" s="52" t="s">
        <v>81</v>
      </c>
      <c r="BN25" s="52" t="s">
        <v>81</v>
      </c>
    </row>
    <row r="26" spans="1:66" ht="15" customHeight="1" x14ac:dyDescent="0.25">
      <c r="A26" s="12" t="str">
        <f>IF(ISBLANK('DESTR_OPERE LAVORO'!B25),'DESTR_OPERE LAVORO'!B26,'DESTR_OPERE LAVORO'!B25)</f>
        <v/>
      </c>
      <c r="B26" s="12" t="str">
        <f>VLOOKUP(A26,'DESTR_OPERE LAVORO'!B:E,2,FALSE)</f>
        <v/>
      </c>
      <c r="C26" s="27" t="str">
        <f>VLOOKUP(A26,'DESTR_OPERE LAVORO'!B:E,3,FALSE)</f>
        <v/>
      </c>
    </row>
    <row r="27" spans="1:66" ht="15" customHeight="1" x14ac:dyDescent="0.25">
      <c r="A27" s="12" t="str">
        <f>IF(ISBLANK('DESTR_OPERE LAVORO'!B26),'DESTR_OPERE LAVORO'!B27,'DESTR_OPERE LAVORO'!B26)</f>
        <v>1C.12.010.0020.b</v>
      </c>
      <c r="B27" s="12" t="str">
        <f>VLOOKUP(A27,'DESTR_OPERE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50 - s = 3,0</v>
      </c>
      <c r="C27" s="27" t="str">
        <f>VLOOKUP(A27,'DESTR_OPERE LAVORO'!B:E,3,FALSE)</f>
        <v>CODICE OC</v>
      </c>
      <c r="F27" s="51" t="s">
        <v>81</v>
      </c>
      <c r="G27" s="51"/>
      <c r="L27" s="51" t="s">
        <v>81</v>
      </c>
      <c r="M27" s="51"/>
      <c r="Q27" s="54"/>
      <c r="R27" s="52" t="s">
        <v>81</v>
      </c>
      <c r="W27" s="54"/>
      <c r="X27" s="52" t="s">
        <v>81</v>
      </c>
      <c r="AC27" s="54"/>
      <c r="AD27" s="52" t="s">
        <v>81</v>
      </c>
      <c r="AJ27" s="52" t="s">
        <v>81</v>
      </c>
      <c r="AO27" s="54"/>
      <c r="AP27" s="52" t="s">
        <v>81</v>
      </c>
      <c r="AV27" s="52" t="s">
        <v>81</v>
      </c>
      <c r="BB27" s="52" t="s">
        <v>81</v>
      </c>
      <c r="BH27" s="52" t="s">
        <v>81</v>
      </c>
      <c r="BN27" s="52" t="s">
        <v>81</v>
      </c>
    </row>
    <row r="28" spans="1:66" ht="15" customHeight="1" x14ac:dyDescent="0.25">
      <c r="A28" s="12" t="str">
        <f>IF(ISBLANK('DESTR_OPERE LAVORO'!B27),'DESTR_OPERE LAVORO'!B28,'DESTR_OPERE LAVORO'!B27)</f>
        <v/>
      </c>
      <c r="B28" s="12" t="str">
        <f>VLOOKUP(A28,'DESTR_OPERE LAVORO'!B:E,2,FALSE)</f>
        <v/>
      </c>
      <c r="C28" s="27" t="str">
        <f>VLOOKUP(A28,'DESTR_OPERE LAVORO'!B:E,3,FALSE)</f>
        <v/>
      </c>
    </row>
    <row r="29" spans="1:66" ht="15" customHeight="1" x14ac:dyDescent="0.25">
      <c r="A29" s="12" t="str">
        <f>IF(ISBLANK('DESTR_OPERE LAVORO'!B28),'DESTR_OPERE LAVORO'!B29,'DESTR_OPERE LAVORO'!B28)</f>
        <v>1C.12.010.0020.c</v>
      </c>
      <c r="B29" s="12" t="str">
        <f>VLOOKUP(A29,'DESTR_OPERE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63 - s = 3,0</v>
      </c>
      <c r="C29" s="27" t="str">
        <f>VLOOKUP(A29,'DESTR_OPERE LAVORO'!B:E,3,FALSE)</f>
        <v>CODICE OC</v>
      </c>
      <c r="F29" s="51" t="s">
        <v>81</v>
      </c>
      <c r="G29" s="51"/>
      <c r="L29" s="51" t="s">
        <v>81</v>
      </c>
      <c r="M29" s="51"/>
      <c r="Q29" s="54"/>
      <c r="R29" s="52" t="s">
        <v>81</v>
      </c>
      <c r="W29" s="54"/>
      <c r="X29" s="52" t="s">
        <v>81</v>
      </c>
      <c r="AC29" s="54"/>
      <c r="AD29" s="52" t="s">
        <v>81</v>
      </c>
      <c r="AJ29" s="52" t="s">
        <v>81</v>
      </c>
      <c r="AO29" s="54"/>
      <c r="AP29" s="52" t="s">
        <v>81</v>
      </c>
      <c r="AV29" s="52" t="s">
        <v>81</v>
      </c>
      <c r="BB29" s="52" t="s">
        <v>81</v>
      </c>
      <c r="BH29" s="52" t="s">
        <v>81</v>
      </c>
      <c r="BN29" s="52" t="s">
        <v>81</v>
      </c>
    </row>
    <row r="30" spans="1:66" ht="15" customHeight="1" x14ac:dyDescent="0.25">
      <c r="A30" s="12" t="str">
        <f>IF(ISBLANK('DESTR_OPERE LAVORO'!B29),'DESTR_OPERE LAVORO'!B30,'DESTR_OPERE LAVORO'!B29)</f>
        <v/>
      </c>
      <c r="B30" s="12" t="str">
        <f>VLOOKUP(A30,'DESTR_OPERE LAVORO'!B:E,2,FALSE)</f>
        <v/>
      </c>
      <c r="C30" s="27" t="str">
        <f>VLOOKUP(A30,'DESTR_OPERE LAVORO'!B:E,3,FALSE)</f>
        <v/>
      </c>
    </row>
    <row r="31" spans="1:66" ht="15" customHeight="1" x14ac:dyDescent="0.25">
      <c r="A31" s="12" t="str">
        <f>IF(ISBLANK('DESTR_OPERE LAVORO'!B30),'DESTR_OPERE LAVORO'!B31,'DESTR_OPERE LAVORO'!B30)</f>
        <v>1C.12.010.0020.d</v>
      </c>
      <c r="B31" s="12" t="str">
        <f>VLOOKUP(A31,'DESTR_OPERE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75 - s = 3,0</v>
      </c>
      <c r="C31" s="27" t="str">
        <f>VLOOKUP(A31,'DESTR_OPERE LAVORO'!B:E,3,FALSE)</f>
        <v>CODICE OC</v>
      </c>
      <c r="F31" s="51" t="s">
        <v>81</v>
      </c>
      <c r="G31" s="51"/>
      <c r="L31" s="51" t="s">
        <v>81</v>
      </c>
      <c r="M31" s="51"/>
      <c r="Q31" s="54"/>
      <c r="R31" s="52" t="s">
        <v>81</v>
      </c>
      <c r="W31" s="54"/>
      <c r="X31" s="52" t="s">
        <v>81</v>
      </c>
      <c r="AC31" s="54"/>
      <c r="AD31" s="52" t="s">
        <v>81</v>
      </c>
      <c r="AJ31" s="52" t="s">
        <v>81</v>
      </c>
      <c r="AO31" s="54"/>
      <c r="AP31" s="52" t="s">
        <v>81</v>
      </c>
      <c r="AV31" s="52" t="s">
        <v>81</v>
      </c>
      <c r="BB31" s="52" t="s">
        <v>81</v>
      </c>
      <c r="BH31" s="52" t="s">
        <v>81</v>
      </c>
      <c r="BN31" s="52" t="s">
        <v>81</v>
      </c>
    </row>
    <row r="32" spans="1:66" ht="15" customHeight="1" x14ac:dyDescent="0.25">
      <c r="A32" s="12" t="str">
        <f>IF(ISBLANK('DESTR_OPERE LAVORO'!B31),'DESTR_OPERE LAVORO'!B32,'DESTR_OPERE LAVORO'!B31)</f>
        <v/>
      </c>
      <c r="B32" s="12" t="str">
        <f>VLOOKUP(A32,'DESTR_OPERE LAVORO'!B:E,2,FALSE)</f>
        <v/>
      </c>
      <c r="C32" s="27" t="str">
        <f>VLOOKUP(A32,'DESTR_OPERE LAVORO'!B:E,3,FALSE)</f>
        <v/>
      </c>
    </row>
    <row r="33" spans="1:66" ht="15" customHeight="1" x14ac:dyDescent="0.25">
      <c r="A33" s="12" t="str">
        <f>IF(ISBLANK('DESTR_OPERE LAVORO'!B32),'DESTR_OPERE LAVORO'!B33,'DESTR_OPERE LAVORO'!B32)</f>
        <v>1C.12.010.0020.e</v>
      </c>
      <c r="B33" s="12" t="str">
        <f>VLOOKUP(A33,'DESTR_OPERE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82 - s = 3,0</v>
      </c>
      <c r="C33" s="27" t="str">
        <f>VLOOKUP(A33,'DESTR_OPERE LAVORO'!B:E,3,FALSE)</f>
        <v>CODICE OC</v>
      </c>
      <c r="F33" s="51" t="s">
        <v>81</v>
      </c>
      <c r="G33" s="51"/>
      <c r="L33" s="51" t="s">
        <v>81</v>
      </c>
      <c r="M33" s="51"/>
      <c r="Q33" s="54"/>
      <c r="R33" s="52" t="s">
        <v>81</v>
      </c>
      <c r="W33" s="54"/>
      <c r="X33" s="52" t="s">
        <v>81</v>
      </c>
      <c r="AC33" s="54"/>
      <c r="AD33" s="52" t="s">
        <v>81</v>
      </c>
      <c r="AJ33" s="52" t="s">
        <v>81</v>
      </c>
      <c r="AO33" s="54"/>
      <c r="AP33" s="52" t="s">
        <v>81</v>
      </c>
      <c r="AV33" s="52" t="s">
        <v>81</v>
      </c>
      <c r="BB33" s="52" t="s">
        <v>81</v>
      </c>
      <c r="BH33" s="52" t="s">
        <v>81</v>
      </c>
      <c r="BN33" s="52" t="s">
        <v>81</v>
      </c>
    </row>
    <row r="34" spans="1:66" ht="15" customHeight="1" x14ac:dyDescent="0.25">
      <c r="A34" s="12" t="str">
        <f>IF(ISBLANK('DESTR_OPERE LAVORO'!B33),'DESTR_OPERE LAVORO'!B34,'DESTR_OPERE LAVORO'!B33)</f>
        <v/>
      </c>
      <c r="B34" s="12" t="str">
        <f>VLOOKUP(A34,'DESTR_OPERE LAVORO'!B:E,2,FALSE)</f>
        <v/>
      </c>
      <c r="C34" s="27" t="str">
        <f>VLOOKUP(A34,'DESTR_OPERE LAVORO'!B:E,3,FALSE)</f>
        <v/>
      </c>
    </row>
    <row r="35" spans="1:66" ht="15" customHeight="1" x14ac:dyDescent="0.25">
      <c r="A35" s="12" t="str">
        <f>IF(ISBLANK('DESTR_OPERE LAVORO'!B34),'DESTR_OPERE LAVORO'!B35,'DESTR_OPERE LAVORO'!B34)</f>
        <v>1C.12.010.0020.f</v>
      </c>
      <c r="B35" s="12" t="str">
        <f>VLOOKUP(A35,'DESTR_OPERE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100 - s = 3,0</v>
      </c>
      <c r="C35" s="27" t="str">
        <f>VLOOKUP(A35,'DESTR_OPERE LAVORO'!B:E,3,FALSE)</f>
        <v>CODICE OC</v>
      </c>
      <c r="F35" s="51" t="s">
        <v>81</v>
      </c>
      <c r="G35" s="51"/>
      <c r="L35" s="51" t="s">
        <v>81</v>
      </c>
      <c r="M35" s="51"/>
      <c r="Q35" s="54"/>
      <c r="R35" s="52" t="s">
        <v>81</v>
      </c>
      <c r="W35" s="54"/>
      <c r="X35" s="52" t="s">
        <v>81</v>
      </c>
      <c r="AC35" s="54"/>
      <c r="AD35" s="52" t="s">
        <v>81</v>
      </c>
      <c r="AJ35" s="52" t="s">
        <v>81</v>
      </c>
      <c r="AO35" s="54"/>
      <c r="AP35" s="52" t="s">
        <v>81</v>
      </c>
      <c r="AV35" s="52" t="s">
        <v>81</v>
      </c>
      <c r="BB35" s="52" t="s">
        <v>81</v>
      </c>
      <c r="BH35" s="52" t="s">
        <v>81</v>
      </c>
      <c r="BN35" s="52" t="s">
        <v>81</v>
      </c>
    </row>
    <row r="36" spans="1:66" ht="15" customHeight="1" x14ac:dyDescent="0.25">
      <c r="A36" s="12" t="str">
        <f>IF(ISBLANK('DESTR_OPERE LAVORO'!B35),'DESTR_OPERE LAVORO'!B36,'DESTR_OPERE LAVORO'!B35)</f>
        <v/>
      </c>
      <c r="B36" s="12" t="str">
        <f>VLOOKUP(A36,'DESTR_OPERE LAVORO'!B:E,2,FALSE)</f>
        <v/>
      </c>
      <c r="C36" s="27" t="str">
        <f>VLOOKUP(A36,'DESTR_OPERE LAVORO'!B:E,3,FALSE)</f>
        <v/>
      </c>
    </row>
    <row r="37" spans="1:66" ht="15" customHeight="1" x14ac:dyDescent="0.25">
      <c r="A37" s="12" t="str">
        <f>IF(ISBLANK('DESTR_OPERE LAVORO'!B36),'DESTR_OPERE LAVORO'!B37,'DESTR_OPERE LAVORO'!B36)</f>
        <v>1C.12.010.0020.g</v>
      </c>
      <c r="B37" s="12" t="str">
        <f>VLOOKUP(A37,'DESTR_OPERE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110 - s = 3,2</v>
      </c>
      <c r="C37" s="27" t="str">
        <f>VLOOKUP(A37,'DESTR_OPERE LAVORO'!B:E,3,FALSE)</f>
        <v>CODICE OC</v>
      </c>
      <c r="F37" s="51" t="s">
        <v>81</v>
      </c>
      <c r="G37" s="51"/>
      <c r="L37" s="51" t="s">
        <v>81</v>
      </c>
      <c r="M37" s="51"/>
      <c r="Q37" s="54"/>
      <c r="R37" s="52" t="s">
        <v>81</v>
      </c>
      <c r="W37" s="54"/>
      <c r="X37" s="52" t="s">
        <v>81</v>
      </c>
      <c r="AC37" s="54"/>
      <c r="AD37" s="52" t="s">
        <v>81</v>
      </c>
      <c r="AJ37" s="52" t="s">
        <v>81</v>
      </c>
      <c r="AO37" s="54"/>
      <c r="AP37" s="52" t="s">
        <v>81</v>
      </c>
      <c r="AV37" s="52" t="s">
        <v>81</v>
      </c>
      <c r="BB37" s="52" t="s">
        <v>81</v>
      </c>
      <c r="BH37" s="52" t="s">
        <v>81</v>
      </c>
      <c r="BN37" s="52" t="s">
        <v>81</v>
      </c>
    </row>
    <row r="38" spans="1:66" ht="15" customHeight="1" x14ac:dyDescent="0.25">
      <c r="A38" s="12" t="str">
        <f>IF(ISBLANK('DESTR_OPERE LAVORO'!B37),'DESTR_OPERE LAVORO'!B38,'DESTR_OPERE LAVORO'!B37)</f>
        <v/>
      </c>
      <c r="B38" s="12" t="str">
        <f>VLOOKUP(A38,'DESTR_OPERE LAVORO'!B:E,2,FALSE)</f>
        <v/>
      </c>
      <c r="C38" s="27" t="str">
        <f>VLOOKUP(A38,'DESTR_OPERE LAVORO'!B:E,3,FALSE)</f>
        <v/>
      </c>
    </row>
    <row r="39" spans="1:66" ht="15" customHeight="1" x14ac:dyDescent="0.25">
      <c r="A39" s="12" t="str">
        <f>IF(ISBLANK('DESTR_OPERE LAVORO'!B38),'DESTR_OPERE LAVORO'!B39,'DESTR_OPERE LAVORO'!B38)</f>
        <v>1C.12.010.0020.h</v>
      </c>
      <c r="B39" s="12" t="str">
        <f>VLOOKUP(A39,'DESTR_OPERE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125 - s = 3,2</v>
      </c>
      <c r="C39" s="27" t="str">
        <f>VLOOKUP(A39,'DESTR_OPERE LAVORO'!B:E,3,FALSE)</f>
        <v>CODICE OC</v>
      </c>
      <c r="F39" s="51" t="s">
        <v>81</v>
      </c>
      <c r="G39" s="51"/>
      <c r="L39" s="51" t="s">
        <v>81</v>
      </c>
      <c r="M39" s="51"/>
      <c r="Q39" s="54"/>
      <c r="R39" s="52" t="s">
        <v>81</v>
      </c>
      <c r="W39" s="54"/>
      <c r="X39" s="52" t="s">
        <v>81</v>
      </c>
      <c r="AC39" s="54"/>
      <c r="AD39" s="52" t="s">
        <v>81</v>
      </c>
      <c r="AJ39" s="52" t="s">
        <v>81</v>
      </c>
      <c r="AO39" s="54"/>
      <c r="AP39" s="52" t="s">
        <v>81</v>
      </c>
      <c r="AV39" s="52" t="s">
        <v>81</v>
      </c>
      <c r="BB39" s="52" t="s">
        <v>81</v>
      </c>
      <c r="BH39" s="52" t="s">
        <v>81</v>
      </c>
      <c r="BN39" s="52" t="s">
        <v>81</v>
      </c>
    </row>
    <row r="40" spans="1:66" ht="15" customHeight="1" x14ac:dyDescent="0.25">
      <c r="A40" s="12" t="str">
        <f>IF(ISBLANK('DESTR_OPERE LAVORO'!B39),'DESTR_OPERE LAVORO'!B40,'DESTR_OPERE LAVORO'!B39)</f>
        <v/>
      </c>
      <c r="B40" s="12" t="str">
        <f>VLOOKUP(A40,'DESTR_OPERE LAVORO'!B:E,2,FALSE)</f>
        <v/>
      </c>
      <c r="C40" s="27" t="str">
        <f>VLOOKUP(A40,'DESTR_OPERE LAVORO'!B:E,3,FALSE)</f>
        <v/>
      </c>
    </row>
    <row r="41" spans="1:66" ht="15" customHeight="1" x14ac:dyDescent="0.25">
      <c r="A41" s="12" t="str">
        <f>IF(ISBLANK('DESTR_OPERE LAVORO'!B40),'DESTR_OPERE LAVORO'!B41,'DESTR_OPERE LAVORO'!B40)</f>
        <v>1C.12.010.0020.i</v>
      </c>
      <c r="B41" s="12" t="str">
        <f>VLOOKUP(A41,'DESTR_OPERE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160 - s = 3,2</v>
      </c>
      <c r="C41" s="27" t="str">
        <f>VLOOKUP(A41,'DESTR_OPERE LAVORO'!B:E,3,FALSE)</f>
        <v>CODICE OC</v>
      </c>
      <c r="F41" s="51" t="s">
        <v>81</v>
      </c>
      <c r="G41" s="51"/>
      <c r="L41" s="51" t="s">
        <v>81</v>
      </c>
      <c r="M41" s="51"/>
      <c r="Q41" s="54"/>
      <c r="R41" s="52" t="s">
        <v>81</v>
      </c>
      <c r="W41" s="54"/>
      <c r="X41" s="52" t="s">
        <v>81</v>
      </c>
      <c r="AC41" s="54"/>
      <c r="AD41" s="52" t="s">
        <v>81</v>
      </c>
      <c r="AJ41" s="52" t="s">
        <v>81</v>
      </c>
      <c r="AO41" s="54"/>
      <c r="AP41" s="52" t="s">
        <v>81</v>
      </c>
      <c r="AV41" s="52" t="s">
        <v>81</v>
      </c>
      <c r="BB41" s="52" t="s">
        <v>81</v>
      </c>
      <c r="BH41" s="52" t="s">
        <v>81</v>
      </c>
      <c r="BN41" s="52" t="s">
        <v>81</v>
      </c>
    </row>
    <row r="42" spans="1:66" ht="15" customHeight="1" x14ac:dyDescent="0.25">
      <c r="A42" s="12" t="str">
        <f>IF(ISBLANK('DESTR_OPERE LAVORO'!B41),'DESTR_OPERE LAVORO'!B42,'DESTR_OPERE LAVORO'!B41)</f>
        <v/>
      </c>
      <c r="B42" s="12" t="str">
        <f>VLOOKUP(A42,'DESTR_OPERE LAVORO'!B:E,2,FALSE)</f>
        <v/>
      </c>
      <c r="C42" s="27" t="str">
        <f>VLOOKUP(A42,'DESTR_OPERE LAVORO'!B:E,3,FALSE)</f>
        <v/>
      </c>
    </row>
    <row r="43" spans="1:66" ht="15" customHeight="1" x14ac:dyDescent="0.25">
      <c r="A43" s="12" t="str">
        <f>IF(ISBLANK('DESTR_OPERE LAVORO'!B42),'DESTR_OPERE LAVORO'!B43,'DESTR_OPERE LAVORO'!B42)</f>
        <v>1C.12.010.0020.j</v>
      </c>
      <c r="B43" s="12" t="str">
        <f>VLOOKUP(A43,'DESTR_OPERE LAVORO'!B:E,2,FALSE)</f>
        <v>Fornitura e posa tubi in PVC-U con bicchiere e giunzione ad anello elastomerico per scarico (non interrato) di fognature ed acque calde (permanente 70° C, max per 1 minuto = 95° C), conforme alle norme UNI EN 1329. Applicazione B-BD, colore arancio (Ral 2008), compresi gli oneri di fissaggio a pareti e soffitti e di attraversamento delle strutture. Diametro esterno (De) e spessore (s):- De 200 - s = 3,9</v>
      </c>
      <c r="C43" s="27" t="str">
        <f>VLOOKUP(A43,'DESTR_OPERE LAVORO'!B:E,3,FALSE)</f>
        <v>CODICE OC</v>
      </c>
      <c r="F43" s="51" t="s">
        <v>81</v>
      </c>
      <c r="G43" s="51"/>
      <c r="L43" s="51" t="s">
        <v>81</v>
      </c>
      <c r="M43" s="51"/>
      <c r="Q43" s="54"/>
      <c r="R43" s="52" t="s">
        <v>81</v>
      </c>
      <c r="W43" s="54"/>
      <c r="X43" s="52" t="s">
        <v>81</v>
      </c>
      <c r="AC43" s="54"/>
      <c r="AD43" s="52" t="s">
        <v>81</v>
      </c>
      <c r="AJ43" s="52" t="s">
        <v>81</v>
      </c>
      <c r="AO43" s="54"/>
      <c r="AP43" s="52" t="s">
        <v>81</v>
      </c>
      <c r="AV43" s="52" t="s">
        <v>81</v>
      </c>
      <c r="BB43" s="52" t="s">
        <v>81</v>
      </c>
      <c r="BH43" s="52" t="s">
        <v>81</v>
      </c>
      <c r="BN43" s="52" t="s">
        <v>81</v>
      </c>
    </row>
    <row r="44" spans="1:66" ht="15" customHeight="1" x14ac:dyDescent="0.25">
      <c r="A44" s="12" t="str">
        <f>IF(ISBLANK('DESTR_OPERE LAVORO'!B43),'DESTR_OPERE LAVORO'!B44,'DESTR_OPERE LAVORO'!B43)</f>
        <v/>
      </c>
      <c r="B44" s="12" t="str">
        <f>VLOOKUP(A44,'DESTR_OPERE LAVORO'!B:E,2,FALSE)</f>
        <v/>
      </c>
      <c r="C44" s="27" t="str">
        <f>VLOOKUP(A44,'DESTR_OPERE LAVORO'!B:E,3,FALSE)</f>
        <v/>
      </c>
    </row>
    <row r="45" spans="1:66" ht="15" customHeight="1" x14ac:dyDescent="0.25">
      <c r="A45" s="12" t="str">
        <f>IF(ISBLANK('DESTR_OPERE LAVORO'!B44),'DESTR_OPERE LAVORO'!B45,'DESTR_OPERE LAVORO'!B44)</f>
        <v>1C.12.010.0030.a</v>
      </c>
      <c r="B45" s="12" t="str">
        <f>VLOOKUP(A45,'DESTR_OPERE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160 - s = 3,2</v>
      </c>
      <c r="C45" s="27" t="str">
        <f>VLOOKUP(A45,'DESTR_OPERE LAVORO'!B:E,3,FALSE)</f>
        <v>CODICE OC</v>
      </c>
      <c r="F45" s="51" t="s">
        <v>81</v>
      </c>
      <c r="G45" s="51"/>
      <c r="L45" s="51" t="s">
        <v>81</v>
      </c>
      <c r="M45" s="51"/>
      <c r="Q45" s="54"/>
      <c r="R45" s="52" t="s">
        <v>81</v>
      </c>
      <c r="W45" s="54"/>
      <c r="X45" s="52" t="s">
        <v>81</v>
      </c>
      <c r="AC45" s="54"/>
      <c r="AD45" s="52" t="s">
        <v>81</v>
      </c>
      <c r="AJ45" s="52" t="s">
        <v>81</v>
      </c>
      <c r="AO45" s="54"/>
      <c r="AP45" s="52" t="s">
        <v>81</v>
      </c>
      <c r="AV45" s="52" t="s">
        <v>81</v>
      </c>
      <c r="BB45" s="52" t="s">
        <v>81</v>
      </c>
      <c r="BH45" s="52" t="s">
        <v>81</v>
      </c>
      <c r="BN45" s="52" t="s">
        <v>81</v>
      </c>
    </row>
    <row r="46" spans="1:66" ht="15" customHeight="1" x14ac:dyDescent="0.25">
      <c r="A46" s="12" t="str">
        <f>IF(ISBLANK('DESTR_OPERE LAVORO'!B45),'DESTR_OPERE LAVORO'!B46,'DESTR_OPERE LAVORO'!B45)</f>
        <v/>
      </c>
      <c r="B46" s="12" t="str">
        <f>VLOOKUP(A46,'DESTR_OPERE LAVORO'!B:E,2,FALSE)</f>
        <v/>
      </c>
      <c r="C46" s="27" t="str">
        <f>VLOOKUP(A46,'DESTR_OPERE LAVORO'!B:E,3,FALSE)</f>
        <v/>
      </c>
    </row>
    <row r="47" spans="1:66" ht="15" customHeight="1" x14ac:dyDescent="0.25">
      <c r="A47" s="12" t="str">
        <f>IF(ISBLANK('DESTR_OPERE LAVORO'!B46),'DESTR_OPERE LAVORO'!B47,'DESTR_OPERE LAVORO'!B46)</f>
        <v>1C.12.010.0030.b</v>
      </c>
      <c r="B47" s="12" t="str">
        <f>VLOOKUP(A47,'DESTR_OPERE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200 - s = 3,9</v>
      </c>
      <c r="C47" s="27" t="str">
        <f>VLOOKUP(A47,'DESTR_OPERE LAVORO'!B:E,3,FALSE)</f>
        <v>CODICE OC</v>
      </c>
      <c r="F47" s="51" t="s">
        <v>81</v>
      </c>
      <c r="G47" s="51"/>
      <c r="L47" s="51" t="s">
        <v>81</v>
      </c>
      <c r="M47" s="51"/>
      <c r="Q47" s="54"/>
      <c r="R47" s="52" t="s">
        <v>81</v>
      </c>
      <c r="W47" s="54"/>
      <c r="X47" s="52" t="s">
        <v>81</v>
      </c>
      <c r="AC47" s="54"/>
      <c r="AD47" s="52" t="s">
        <v>81</v>
      </c>
      <c r="AJ47" s="52" t="s">
        <v>81</v>
      </c>
      <c r="AO47" s="54"/>
      <c r="AP47" s="52" t="s">
        <v>81</v>
      </c>
      <c r="AV47" s="52" t="s">
        <v>81</v>
      </c>
      <c r="BB47" s="52" t="s">
        <v>81</v>
      </c>
      <c r="BH47" s="52" t="s">
        <v>81</v>
      </c>
      <c r="BN47" s="52" t="s">
        <v>81</v>
      </c>
    </row>
    <row r="48" spans="1:66" ht="15" customHeight="1" x14ac:dyDescent="0.25">
      <c r="A48" s="12" t="str">
        <f>IF(ISBLANK('DESTR_OPERE LAVORO'!B47),'DESTR_OPERE LAVORO'!B48,'DESTR_OPERE LAVORO'!B47)</f>
        <v/>
      </c>
      <c r="B48" s="12" t="str">
        <f>VLOOKUP(A48,'DESTR_OPERE LAVORO'!B:E,2,FALSE)</f>
        <v/>
      </c>
      <c r="C48" s="27" t="str">
        <f>VLOOKUP(A48,'DESTR_OPERE LAVORO'!B:E,3,FALSE)</f>
        <v/>
      </c>
    </row>
    <row r="49" spans="1:66" ht="15" customHeight="1" x14ac:dyDescent="0.25">
      <c r="A49" s="12" t="str">
        <f>IF(ISBLANK('DESTR_OPERE LAVORO'!B48),'DESTR_OPERE LAVORO'!B49,'DESTR_OPERE LAVORO'!B48)</f>
        <v>1C.12.010.0030.c</v>
      </c>
      <c r="B49" s="12" t="str">
        <f>VLOOKUP(A49,'DESTR_OPERE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250 - s = 4,9</v>
      </c>
      <c r="C49" s="27" t="str">
        <f>VLOOKUP(A49,'DESTR_OPERE LAVORO'!B:E,3,FALSE)</f>
        <v>CODICE OC</v>
      </c>
      <c r="F49" s="51" t="s">
        <v>81</v>
      </c>
      <c r="G49" s="51"/>
      <c r="L49" s="51" t="s">
        <v>81</v>
      </c>
      <c r="M49" s="51"/>
      <c r="Q49" s="54"/>
      <c r="R49" s="52" t="s">
        <v>81</v>
      </c>
      <c r="W49" s="54"/>
      <c r="X49" s="52" t="s">
        <v>81</v>
      </c>
      <c r="AC49" s="54"/>
      <c r="AD49" s="52" t="s">
        <v>81</v>
      </c>
      <c r="AJ49" s="52" t="s">
        <v>81</v>
      </c>
      <c r="AO49" s="54"/>
      <c r="AP49" s="52" t="s">
        <v>81</v>
      </c>
      <c r="AV49" s="52" t="s">
        <v>81</v>
      </c>
      <c r="BB49" s="52" t="s">
        <v>81</v>
      </c>
      <c r="BH49" s="52" t="s">
        <v>81</v>
      </c>
      <c r="BN49" s="52" t="s">
        <v>81</v>
      </c>
    </row>
    <row r="50" spans="1:66" ht="15" customHeight="1" x14ac:dyDescent="0.25">
      <c r="A50" s="12" t="str">
        <f>IF(ISBLANK('DESTR_OPERE LAVORO'!B49),'DESTR_OPERE LAVORO'!B50,'DESTR_OPERE LAVORO'!B49)</f>
        <v/>
      </c>
      <c r="B50" s="12" t="str">
        <f>VLOOKUP(A50,'DESTR_OPERE LAVORO'!B:E,2,FALSE)</f>
        <v/>
      </c>
      <c r="C50" s="27" t="str">
        <f>VLOOKUP(A50,'DESTR_OPERE LAVORO'!B:E,3,FALSE)</f>
        <v/>
      </c>
    </row>
    <row r="51" spans="1:66" ht="15" customHeight="1" x14ac:dyDescent="0.25">
      <c r="A51" s="12" t="str">
        <f>IF(ISBLANK('DESTR_OPERE LAVORO'!B50),'DESTR_OPERE LAVORO'!B51,'DESTR_OPERE LAVORO'!B50)</f>
        <v>1C.12.010.0030.d</v>
      </c>
      <c r="B51" s="12" t="str">
        <f>VLOOKUP(A51,'DESTR_OPERE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315 - s = 6,2</v>
      </c>
      <c r="C51" s="27" t="str">
        <f>VLOOKUP(A51,'DESTR_OPERE LAVORO'!B:E,3,FALSE)</f>
        <v>CODICE OC</v>
      </c>
      <c r="F51" s="51" t="s">
        <v>81</v>
      </c>
      <c r="G51" s="51"/>
      <c r="L51" s="51" t="s">
        <v>81</v>
      </c>
      <c r="M51" s="51"/>
      <c r="Q51" s="54"/>
      <c r="R51" s="52" t="s">
        <v>81</v>
      </c>
      <c r="W51" s="54"/>
      <c r="X51" s="52" t="s">
        <v>81</v>
      </c>
      <c r="AC51" s="54"/>
      <c r="AD51" s="52" t="s">
        <v>81</v>
      </c>
      <c r="AJ51" s="52" t="s">
        <v>81</v>
      </c>
      <c r="AO51" s="54"/>
      <c r="AP51" s="52" t="s">
        <v>81</v>
      </c>
      <c r="AV51" s="52" t="s">
        <v>81</v>
      </c>
      <c r="BB51" s="52" t="s">
        <v>81</v>
      </c>
      <c r="BH51" s="52" t="s">
        <v>81</v>
      </c>
      <c r="BN51" s="52" t="s">
        <v>81</v>
      </c>
    </row>
    <row r="52" spans="1:66" ht="15" customHeight="1" x14ac:dyDescent="0.25">
      <c r="A52" s="12" t="str">
        <f>IF(ISBLANK('DESTR_OPERE LAVORO'!B51),'DESTR_OPERE LAVORO'!B52,'DESTR_OPERE LAVORO'!B51)</f>
        <v/>
      </c>
      <c r="B52" s="12" t="str">
        <f>VLOOKUP(A52,'DESTR_OPERE LAVORO'!B:E,2,FALSE)</f>
        <v/>
      </c>
      <c r="C52" s="27" t="str">
        <f>VLOOKUP(A52,'DESTR_OPERE LAVORO'!B:E,3,FALSE)</f>
        <v/>
      </c>
    </row>
    <row r="53" spans="1:66" ht="15" customHeight="1" x14ac:dyDescent="0.25">
      <c r="A53" s="12" t="str">
        <f>IF(ISBLANK('DESTR_OPERE LAVORO'!B52),'DESTR_OPERE LAVORO'!B53,'DESTR_OPERE LAVORO'!B52)</f>
        <v>1C.12.010.0030.e</v>
      </c>
      <c r="B53" s="12" t="str">
        <f>VLOOKUP(A53,'DESTR_OPERE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400 - s = 7,9</v>
      </c>
      <c r="C53" s="27" t="str">
        <f>VLOOKUP(A53,'DESTR_OPERE LAVORO'!B:E,3,FALSE)</f>
        <v>CODICE OC</v>
      </c>
      <c r="F53" s="51" t="s">
        <v>81</v>
      </c>
      <c r="G53" s="51"/>
      <c r="L53" s="51" t="s">
        <v>81</v>
      </c>
      <c r="M53" s="51"/>
      <c r="Q53" s="54"/>
      <c r="R53" s="52" t="s">
        <v>81</v>
      </c>
      <c r="W53" s="54"/>
      <c r="X53" s="52" t="s">
        <v>81</v>
      </c>
      <c r="AC53" s="54"/>
      <c r="AD53" s="52" t="s">
        <v>81</v>
      </c>
      <c r="AJ53" s="52" t="s">
        <v>81</v>
      </c>
      <c r="AO53" s="54"/>
      <c r="AP53" s="52" t="s">
        <v>81</v>
      </c>
      <c r="AV53" s="52" t="s">
        <v>81</v>
      </c>
      <c r="BB53" s="52" t="s">
        <v>81</v>
      </c>
      <c r="BH53" s="52" t="s">
        <v>81</v>
      </c>
      <c r="BN53" s="52" t="s">
        <v>81</v>
      </c>
    </row>
    <row r="54" spans="1:66" ht="15" customHeight="1" x14ac:dyDescent="0.25">
      <c r="A54" s="12" t="str">
        <f>IF(ISBLANK('DESTR_OPERE LAVORO'!B53),'DESTR_OPERE LAVORO'!B54,'DESTR_OPERE LAVORO'!B53)</f>
        <v/>
      </c>
      <c r="B54" s="12" t="str">
        <f>VLOOKUP(A54,'DESTR_OPERE LAVORO'!B:E,2,FALSE)</f>
        <v/>
      </c>
      <c r="C54" s="27" t="str">
        <f>VLOOKUP(A54,'DESTR_OPERE LAVORO'!B:E,3,FALSE)</f>
        <v/>
      </c>
    </row>
    <row r="55" spans="1:66" ht="15" customHeight="1" x14ac:dyDescent="0.25">
      <c r="A55" s="12" t="str">
        <f>IF(ISBLANK('DESTR_OPERE LAVORO'!B54),'DESTR_OPERE LAVORO'!B55,'DESTR_OPERE LAVORO'!B54)</f>
        <v>1C.12.010.0030.f</v>
      </c>
      <c r="B55" s="12" t="str">
        <f>VLOOKUP(A55,'DESTR_OPERE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500 - s = 9,8</v>
      </c>
      <c r="C55" s="27" t="str">
        <f>VLOOKUP(A55,'DESTR_OPERE LAVORO'!B:E,3,FALSE)</f>
        <v>CODICE OC</v>
      </c>
      <c r="F55" s="51" t="s">
        <v>81</v>
      </c>
      <c r="G55" s="51"/>
      <c r="L55" s="51" t="s">
        <v>81</v>
      </c>
      <c r="M55" s="51"/>
      <c r="Q55" s="54"/>
      <c r="R55" s="52" t="s">
        <v>81</v>
      </c>
      <c r="W55" s="54"/>
      <c r="X55" s="52" t="s">
        <v>81</v>
      </c>
      <c r="AC55" s="54"/>
      <c r="AD55" s="52" t="s">
        <v>81</v>
      </c>
      <c r="AJ55" s="52" t="s">
        <v>81</v>
      </c>
      <c r="AO55" s="54"/>
      <c r="AP55" s="52" t="s">
        <v>81</v>
      </c>
      <c r="AV55" s="52" t="s">
        <v>81</v>
      </c>
      <c r="BB55" s="52" t="s">
        <v>81</v>
      </c>
      <c r="BH55" s="52" t="s">
        <v>81</v>
      </c>
      <c r="BN55" s="52" t="s">
        <v>81</v>
      </c>
    </row>
    <row r="56" spans="1:66" ht="15" customHeight="1" x14ac:dyDescent="0.25">
      <c r="A56" s="12" t="str">
        <f>IF(ISBLANK('DESTR_OPERE LAVORO'!B55),'DESTR_OPERE LAVORO'!B56,'DESTR_OPERE LAVORO'!B55)</f>
        <v/>
      </c>
      <c r="B56" s="12" t="str">
        <f>VLOOKUP(A56,'DESTR_OPERE LAVORO'!B:E,2,FALSE)</f>
        <v/>
      </c>
      <c r="C56" s="27" t="str">
        <f>VLOOKUP(A56,'DESTR_OPERE LAVORO'!B:E,3,FALSE)</f>
        <v/>
      </c>
    </row>
    <row r="57" spans="1:66" ht="15" customHeight="1" x14ac:dyDescent="0.25">
      <c r="A57" s="12" t="str">
        <f>IF(ISBLANK('DESTR_OPERE LAVORO'!B56),'DESTR_OPERE LAVORO'!B57,'DESTR_OPERE LAVORO'!B56)</f>
        <v>1C.12.010.0030.g</v>
      </c>
      <c r="B57" s="12" t="str">
        <f>VLOOKUP(A57,'DESTR_OPERE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600 - s = 12,3</v>
      </c>
      <c r="C57" s="27" t="str">
        <f>VLOOKUP(A57,'DESTR_OPERE LAVORO'!B:E,3,FALSE)</f>
        <v>CODICE OC</v>
      </c>
      <c r="F57" s="51" t="s">
        <v>81</v>
      </c>
      <c r="G57" s="51"/>
      <c r="L57" s="51" t="s">
        <v>81</v>
      </c>
      <c r="M57" s="51"/>
      <c r="Q57" s="54"/>
      <c r="R57" s="52" t="s">
        <v>81</v>
      </c>
      <c r="W57" s="54"/>
      <c r="X57" s="52" t="s">
        <v>81</v>
      </c>
      <c r="AC57" s="54"/>
      <c r="AD57" s="52" t="s">
        <v>81</v>
      </c>
      <c r="AJ57" s="52" t="s">
        <v>81</v>
      </c>
      <c r="AO57" s="54"/>
      <c r="AP57" s="52" t="s">
        <v>81</v>
      </c>
      <c r="AV57" s="52" t="s">
        <v>81</v>
      </c>
      <c r="BB57" s="52" t="s">
        <v>81</v>
      </c>
      <c r="BH57" s="52" t="s">
        <v>81</v>
      </c>
      <c r="BN57" s="52" t="s">
        <v>81</v>
      </c>
    </row>
    <row r="58" spans="1:66" ht="15" customHeight="1" x14ac:dyDescent="0.25">
      <c r="A58" s="12" t="str">
        <f>IF(ISBLANK('DESTR_OPERE LAVORO'!B57),'DESTR_OPERE LAVORO'!B58,'DESTR_OPERE LAVORO'!B57)</f>
        <v/>
      </c>
      <c r="B58" s="12" t="str">
        <f>VLOOKUP(A58,'DESTR_OPERE LAVORO'!B:E,2,FALSE)</f>
        <v/>
      </c>
      <c r="C58" s="27" t="str">
        <f>VLOOKUP(A58,'DESTR_OPERE LAVORO'!B:E,3,FALSE)</f>
        <v/>
      </c>
    </row>
    <row r="59" spans="1:66" ht="15" customHeight="1" x14ac:dyDescent="0.25">
      <c r="A59" s="12" t="str">
        <f>IF(ISBLANK('DESTR_OPERE LAVORO'!B58),'DESTR_OPERE LAVORO'!B59,'DESTR_OPERE LAVORO'!B58)</f>
        <v>1C.12.010.0030.h</v>
      </c>
      <c r="B59" s="12" t="str">
        <f>VLOOKUP(A59,'DESTR_OPERE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710 - s = 13,9</v>
      </c>
      <c r="C59" s="27" t="str">
        <f>VLOOKUP(A59,'DESTR_OPERE LAVORO'!B:E,3,FALSE)</f>
        <v>CODICE OC</v>
      </c>
      <c r="F59" s="51" t="s">
        <v>81</v>
      </c>
      <c r="G59" s="51"/>
      <c r="L59" s="51" t="s">
        <v>81</v>
      </c>
      <c r="M59" s="51"/>
      <c r="Q59" s="54"/>
      <c r="R59" s="52" t="s">
        <v>81</v>
      </c>
      <c r="W59" s="54"/>
      <c r="X59" s="52" t="s">
        <v>81</v>
      </c>
      <c r="AC59" s="54"/>
      <c r="AD59" s="52" t="s">
        <v>81</v>
      </c>
      <c r="AJ59" s="52" t="s">
        <v>81</v>
      </c>
      <c r="AO59" s="54"/>
      <c r="AP59" s="52" t="s">
        <v>81</v>
      </c>
      <c r="AV59" s="52" t="s">
        <v>81</v>
      </c>
      <c r="BB59" s="52" t="s">
        <v>81</v>
      </c>
      <c r="BH59" s="52" t="s">
        <v>81</v>
      </c>
      <c r="BN59" s="52" t="s">
        <v>81</v>
      </c>
    </row>
    <row r="60" spans="1:66" ht="15" customHeight="1" x14ac:dyDescent="0.25">
      <c r="A60" s="12" t="str">
        <f>IF(ISBLANK('DESTR_OPERE LAVORO'!B59),'DESTR_OPERE LAVORO'!B60,'DESTR_OPERE LAVORO'!B59)</f>
        <v/>
      </c>
      <c r="B60" s="12" t="str">
        <f>VLOOKUP(A60,'DESTR_OPERE LAVORO'!B:E,2,FALSE)</f>
        <v/>
      </c>
      <c r="C60" s="27" t="str">
        <f>VLOOKUP(A60,'DESTR_OPERE LAVORO'!B:E,3,FALSE)</f>
        <v/>
      </c>
    </row>
    <row r="61" spans="1:66" ht="15" customHeight="1" x14ac:dyDescent="0.25">
      <c r="A61" s="12" t="str">
        <f>IF(ISBLANK('DESTR_OPERE LAVORO'!B60),'DESTR_OPERE LAVORO'!B61,'DESTR_OPERE LAVORO'!B60)</f>
        <v>1C.12.010.0030.i</v>
      </c>
      <c r="B61" s="12" t="str">
        <f>VLOOKUP(A61,'DESTR_OPERE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800 - s = 15,7</v>
      </c>
      <c r="C61" s="27" t="str">
        <f>VLOOKUP(A61,'DESTR_OPERE LAVORO'!B:E,3,FALSE)</f>
        <v>CODICE OC</v>
      </c>
      <c r="F61" s="51" t="s">
        <v>81</v>
      </c>
      <c r="G61" s="51"/>
      <c r="L61" s="51" t="s">
        <v>81</v>
      </c>
      <c r="M61" s="51"/>
      <c r="Q61" s="54"/>
      <c r="R61" s="52" t="s">
        <v>81</v>
      </c>
      <c r="W61" s="54"/>
      <c r="X61" s="52" t="s">
        <v>81</v>
      </c>
      <c r="AC61" s="54"/>
      <c r="AD61" s="52" t="s">
        <v>81</v>
      </c>
      <c r="AJ61" s="52" t="s">
        <v>81</v>
      </c>
      <c r="AO61" s="54"/>
      <c r="AP61" s="52" t="s">
        <v>81</v>
      </c>
      <c r="AV61" s="52" t="s">
        <v>81</v>
      </c>
      <c r="BB61" s="52" t="s">
        <v>81</v>
      </c>
      <c r="BH61" s="52" t="s">
        <v>81</v>
      </c>
      <c r="BN61" s="52" t="s">
        <v>81</v>
      </c>
    </row>
    <row r="62" spans="1:66" ht="15" customHeight="1" x14ac:dyDescent="0.25">
      <c r="A62" s="12" t="str">
        <f>IF(ISBLANK('DESTR_OPERE LAVORO'!B61),'DESTR_OPERE LAVORO'!B62,'DESTR_OPERE LAVORO'!B61)</f>
        <v/>
      </c>
      <c r="B62" s="12" t="str">
        <f>VLOOKUP(A62,'DESTR_OPERE LAVORO'!B:E,2,FALSE)</f>
        <v/>
      </c>
      <c r="C62" s="27" t="str">
        <f>VLOOKUP(A62,'DESTR_OPERE LAVORO'!B:E,3,FALSE)</f>
        <v/>
      </c>
    </row>
    <row r="63" spans="1:66" ht="15" customHeight="1" x14ac:dyDescent="0.25">
      <c r="A63" s="12" t="str">
        <f>IF(ISBLANK('DESTR_OPERE LAVORO'!B62),'DESTR_OPERE LAVORO'!B63,'DESTR_OPERE LAVORO'!B62)</f>
        <v>1C.12.010.0030.j</v>
      </c>
      <c r="B63" s="12" t="str">
        <f>VLOOKUP(A63,'DESTR_OPERE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900 - s = 17,6</v>
      </c>
      <c r="C63" s="27" t="str">
        <f>VLOOKUP(A63,'DESTR_OPERE LAVORO'!B:E,3,FALSE)</f>
        <v>CODICE OC</v>
      </c>
      <c r="F63" s="51" t="s">
        <v>81</v>
      </c>
      <c r="G63" s="51"/>
      <c r="L63" s="51" t="s">
        <v>81</v>
      </c>
      <c r="M63" s="51"/>
      <c r="Q63" s="54"/>
      <c r="R63" s="52" t="s">
        <v>81</v>
      </c>
      <c r="W63" s="54"/>
      <c r="X63" s="52" t="s">
        <v>81</v>
      </c>
      <c r="AC63" s="54"/>
      <c r="AD63" s="52" t="s">
        <v>81</v>
      </c>
      <c r="AJ63" s="52" t="s">
        <v>81</v>
      </c>
      <c r="AO63" s="54"/>
      <c r="AP63" s="52" t="s">
        <v>81</v>
      </c>
      <c r="AV63" s="52" t="s">
        <v>81</v>
      </c>
      <c r="BB63" s="52" t="s">
        <v>81</v>
      </c>
      <c r="BH63" s="52" t="s">
        <v>81</v>
      </c>
      <c r="BN63" s="52" t="s">
        <v>81</v>
      </c>
    </row>
    <row r="64" spans="1:66" ht="15" customHeight="1" x14ac:dyDescent="0.25">
      <c r="A64" s="12" t="str">
        <f>IF(ISBLANK('DESTR_OPERE LAVORO'!B63),'DESTR_OPERE LAVORO'!B64,'DESTR_OPERE LAVORO'!B63)</f>
        <v/>
      </c>
      <c r="B64" s="12" t="str">
        <f>VLOOKUP(A64,'DESTR_OPERE LAVORO'!B:E,2,FALSE)</f>
        <v/>
      </c>
      <c r="C64" s="27" t="str">
        <f>VLOOKUP(A64,'DESTR_OPERE LAVORO'!B:E,3,FALSE)</f>
        <v/>
      </c>
    </row>
    <row r="65" spans="1:66" ht="15" customHeight="1" x14ac:dyDescent="0.25">
      <c r="A65" s="12" t="str">
        <f>IF(ISBLANK('DESTR_OPERE LAVORO'!B64),'DESTR_OPERE LAVORO'!B65,'DESTR_OPERE LAVORO'!B64)</f>
        <v>1C.12.010.0030.k</v>
      </c>
      <c r="B65" s="12" t="str">
        <f>VLOOKUP(A65,'DESTR_OPERE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1000 - s = 19,6</v>
      </c>
      <c r="C65" s="27" t="str">
        <f>VLOOKUP(A65,'DESTR_OPERE LAVORO'!B:E,3,FALSE)</f>
        <v>CODICE OC</v>
      </c>
      <c r="F65" s="51" t="s">
        <v>81</v>
      </c>
      <c r="G65" s="51"/>
      <c r="L65" s="51" t="s">
        <v>81</v>
      </c>
      <c r="M65" s="51"/>
      <c r="Q65" s="54"/>
      <c r="R65" s="52" t="s">
        <v>81</v>
      </c>
      <c r="W65" s="54"/>
      <c r="X65" s="52" t="s">
        <v>81</v>
      </c>
      <c r="AC65" s="54"/>
      <c r="AD65" s="52" t="s">
        <v>81</v>
      </c>
      <c r="AJ65" s="52" t="s">
        <v>81</v>
      </c>
      <c r="AO65" s="54"/>
      <c r="AP65" s="52" t="s">
        <v>81</v>
      </c>
      <c r="AV65" s="52" t="s">
        <v>81</v>
      </c>
      <c r="BB65" s="52" t="s">
        <v>81</v>
      </c>
      <c r="BH65" s="52" t="s">
        <v>81</v>
      </c>
      <c r="BN65" s="52" t="s">
        <v>81</v>
      </c>
    </row>
    <row r="66" spans="1:66" ht="15" customHeight="1" x14ac:dyDescent="0.25">
      <c r="A66" s="12" t="str">
        <f>IF(ISBLANK('DESTR_OPERE LAVORO'!B65),'DESTR_OPERE LAVORO'!B66,'DESTR_OPERE LAVORO'!B65)</f>
        <v/>
      </c>
      <c r="B66" s="12" t="str">
        <f>VLOOKUP(A66,'DESTR_OPERE LAVORO'!B:E,2,FALSE)</f>
        <v/>
      </c>
      <c r="C66" s="27" t="str">
        <f>VLOOKUP(A66,'DESTR_OPERE LAVORO'!B:E,3,FALSE)</f>
        <v/>
      </c>
    </row>
    <row r="67" spans="1:66" ht="15" customHeight="1" x14ac:dyDescent="0.25">
      <c r="A67" s="12" t="str">
        <f>IF(ISBLANK('DESTR_OPERE LAVORO'!B66),'DESTR_OPERE LAVORO'!B67,'DESTR_OPERE LAVORO'!B66)</f>
        <v>1C.12.010.0030.l</v>
      </c>
      <c r="B67" s="12" t="str">
        <f>VLOOKUP(A67,'DESTR_OPERE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2 KN/m². Escluso scavo, piano appoggio, rinfianco e riempimento. Diametro esterno (De) e spessore (s):- De 1200 - s = 23,6</v>
      </c>
      <c r="C67" s="27" t="str">
        <f>VLOOKUP(A67,'DESTR_OPERE LAVORO'!B:E,3,FALSE)</f>
        <v>CODICE OC</v>
      </c>
      <c r="F67" s="51" t="s">
        <v>81</v>
      </c>
      <c r="G67" s="51"/>
      <c r="L67" s="51" t="s">
        <v>81</v>
      </c>
      <c r="M67" s="51"/>
      <c r="Q67" s="54"/>
      <c r="R67" s="52" t="s">
        <v>81</v>
      </c>
      <c r="W67" s="54"/>
      <c r="X67" s="52" t="s">
        <v>81</v>
      </c>
      <c r="AC67" s="54"/>
      <c r="AD67" s="52" t="s">
        <v>81</v>
      </c>
      <c r="AJ67" s="52" t="s">
        <v>81</v>
      </c>
      <c r="AO67" s="54"/>
      <c r="AP67" s="52" t="s">
        <v>81</v>
      </c>
      <c r="AV67" s="52" t="s">
        <v>81</v>
      </c>
      <c r="BB67" s="52" t="s">
        <v>81</v>
      </c>
      <c r="BH67" s="52" t="s">
        <v>81</v>
      </c>
      <c r="BN67" s="52" t="s">
        <v>81</v>
      </c>
    </row>
    <row r="68" spans="1:66" ht="15" customHeight="1" x14ac:dyDescent="0.25">
      <c r="A68" s="12" t="str">
        <f>IF(ISBLANK('DESTR_OPERE LAVORO'!B67),'DESTR_OPERE LAVORO'!B68,'DESTR_OPERE LAVORO'!B67)</f>
        <v/>
      </c>
      <c r="B68" s="12" t="str">
        <f>VLOOKUP(A68,'DESTR_OPERE LAVORO'!B:E,2,FALSE)</f>
        <v/>
      </c>
      <c r="C68" s="27" t="str">
        <f>VLOOKUP(A68,'DESTR_OPERE LAVORO'!B:E,3,FALSE)</f>
        <v/>
      </c>
    </row>
    <row r="69" spans="1:66" ht="15" customHeight="1" x14ac:dyDescent="0.25">
      <c r="A69" s="12" t="str">
        <f>IF(ISBLANK('DESTR_OPERE LAVORO'!B68),'DESTR_OPERE LAVORO'!B69,'DESTR_OPERE LAVORO'!B68)</f>
        <v>1C.12.010.0040.a</v>
      </c>
      <c r="B69" s="12" t="str">
        <f>VLOOKUP(A69,'DESTR_OPERE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110 - s = 3,2</v>
      </c>
      <c r="C69" s="27" t="str">
        <f>VLOOKUP(A69,'DESTR_OPERE LAVORO'!B:E,3,FALSE)</f>
        <v>CODICE OC</v>
      </c>
      <c r="F69" s="51" t="s">
        <v>81</v>
      </c>
      <c r="G69" s="51"/>
      <c r="L69" s="51" t="s">
        <v>81</v>
      </c>
      <c r="M69" s="51"/>
      <c r="Q69" s="54"/>
      <c r="R69" s="52" t="s">
        <v>81</v>
      </c>
      <c r="W69" s="54"/>
      <c r="X69" s="52" t="s">
        <v>81</v>
      </c>
      <c r="AC69" s="54"/>
      <c r="AD69" s="52" t="s">
        <v>81</v>
      </c>
      <c r="AJ69" s="52" t="s">
        <v>81</v>
      </c>
      <c r="AO69" s="54"/>
      <c r="AP69" s="52" t="s">
        <v>81</v>
      </c>
      <c r="AV69" s="52" t="s">
        <v>81</v>
      </c>
      <c r="BB69" s="52" t="s">
        <v>81</v>
      </c>
      <c r="BH69" s="52" t="s">
        <v>81</v>
      </c>
      <c r="BN69" s="52" t="s">
        <v>81</v>
      </c>
    </row>
    <row r="70" spans="1:66" ht="15" customHeight="1" x14ac:dyDescent="0.25">
      <c r="A70" s="12" t="str">
        <f>IF(ISBLANK('DESTR_OPERE LAVORO'!B69),'DESTR_OPERE LAVORO'!B70,'DESTR_OPERE LAVORO'!B69)</f>
        <v/>
      </c>
      <c r="B70" s="12" t="str">
        <f>VLOOKUP(A70,'DESTR_OPERE LAVORO'!B:E,2,FALSE)</f>
        <v/>
      </c>
      <c r="C70" s="27" t="str">
        <f>VLOOKUP(A70,'DESTR_OPERE LAVORO'!B:E,3,FALSE)</f>
        <v/>
      </c>
    </row>
    <row r="71" spans="1:66" ht="15" customHeight="1" x14ac:dyDescent="0.25">
      <c r="A71" s="12" t="str">
        <f>IF(ISBLANK('DESTR_OPERE LAVORO'!B70),'DESTR_OPERE LAVORO'!B71,'DESTR_OPERE LAVORO'!B70)</f>
        <v>1C.12.010.0040.b</v>
      </c>
      <c r="B71" s="12" t="str">
        <f>VLOOKUP(A71,'DESTR_OPERE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125 - s = 3,2</v>
      </c>
      <c r="C71" s="27" t="str">
        <f>VLOOKUP(A71,'DESTR_OPERE LAVORO'!B:E,3,FALSE)</f>
        <v>CODICE OC</v>
      </c>
      <c r="F71" s="51" t="s">
        <v>81</v>
      </c>
      <c r="G71" s="51"/>
      <c r="L71" s="51" t="s">
        <v>81</v>
      </c>
      <c r="M71" s="51"/>
      <c r="Q71" s="54"/>
      <c r="R71" s="52" t="s">
        <v>81</v>
      </c>
      <c r="W71" s="54"/>
      <c r="X71" s="52" t="s">
        <v>81</v>
      </c>
      <c r="AC71" s="54"/>
      <c r="AD71" s="52" t="s">
        <v>81</v>
      </c>
      <c r="AJ71" s="52" t="s">
        <v>81</v>
      </c>
      <c r="AO71" s="54"/>
      <c r="AP71" s="52" t="s">
        <v>81</v>
      </c>
      <c r="AV71" s="52" t="s">
        <v>81</v>
      </c>
      <c r="BB71" s="52" t="s">
        <v>81</v>
      </c>
      <c r="BH71" s="52" t="s">
        <v>81</v>
      </c>
      <c r="BN71" s="52" t="s">
        <v>81</v>
      </c>
    </row>
    <row r="72" spans="1:66" ht="15" customHeight="1" x14ac:dyDescent="0.25">
      <c r="A72" s="12" t="str">
        <f>IF(ISBLANK('DESTR_OPERE LAVORO'!B71),'DESTR_OPERE LAVORO'!B72,'DESTR_OPERE LAVORO'!B71)</f>
        <v/>
      </c>
      <c r="B72" s="12" t="str">
        <f>VLOOKUP(A72,'DESTR_OPERE LAVORO'!B:E,2,FALSE)</f>
        <v/>
      </c>
      <c r="C72" s="27" t="str">
        <f>VLOOKUP(A72,'DESTR_OPERE LAVORO'!B:E,3,FALSE)</f>
        <v/>
      </c>
    </row>
    <row r="73" spans="1:66" ht="15" customHeight="1" x14ac:dyDescent="0.25">
      <c r="A73" s="12" t="str">
        <f>IF(ISBLANK('DESTR_OPERE LAVORO'!B72),'DESTR_OPERE LAVORO'!B73,'DESTR_OPERE LAVORO'!B72)</f>
        <v>1C.12.010.0040.c</v>
      </c>
      <c r="B73" s="12" t="str">
        <f>VLOOKUP(A73,'DESTR_OPERE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160 - s = 4,0</v>
      </c>
      <c r="C73" s="27" t="str">
        <f>VLOOKUP(A73,'DESTR_OPERE LAVORO'!B:E,3,FALSE)</f>
        <v>CODICE OC</v>
      </c>
      <c r="F73" s="51" t="s">
        <v>81</v>
      </c>
      <c r="G73" s="51"/>
      <c r="L73" s="51" t="s">
        <v>81</v>
      </c>
      <c r="M73" s="51"/>
      <c r="Q73" s="54"/>
      <c r="R73" s="52" t="s">
        <v>81</v>
      </c>
      <c r="W73" s="54"/>
      <c r="X73" s="52" t="s">
        <v>81</v>
      </c>
      <c r="AC73" s="54"/>
      <c r="AD73" s="52" t="s">
        <v>81</v>
      </c>
      <c r="AJ73" s="52" t="s">
        <v>81</v>
      </c>
      <c r="AO73" s="54"/>
      <c r="AP73" s="52" t="s">
        <v>81</v>
      </c>
      <c r="AV73" s="52" t="s">
        <v>81</v>
      </c>
      <c r="BB73" s="52" t="s">
        <v>81</v>
      </c>
      <c r="BH73" s="52" t="s">
        <v>81</v>
      </c>
      <c r="BN73" s="52" t="s">
        <v>81</v>
      </c>
    </row>
    <row r="74" spans="1:66" ht="15" customHeight="1" x14ac:dyDescent="0.25">
      <c r="A74" s="12" t="str">
        <f>IF(ISBLANK('DESTR_OPERE LAVORO'!B73),'DESTR_OPERE LAVORO'!B74,'DESTR_OPERE LAVORO'!B73)</f>
        <v/>
      </c>
      <c r="B74" s="12" t="str">
        <f>VLOOKUP(A74,'DESTR_OPERE LAVORO'!B:E,2,FALSE)</f>
        <v/>
      </c>
      <c r="C74" s="27" t="str">
        <f>VLOOKUP(A74,'DESTR_OPERE LAVORO'!B:E,3,FALSE)</f>
        <v/>
      </c>
    </row>
    <row r="75" spans="1:66" ht="15" customHeight="1" x14ac:dyDescent="0.25">
      <c r="A75" s="12" t="str">
        <f>IF(ISBLANK('DESTR_OPERE LAVORO'!B74),'DESTR_OPERE LAVORO'!B75,'DESTR_OPERE LAVORO'!B74)</f>
        <v>1C.12.010.0040.d</v>
      </c>
      <c r="B75" s="12" t="str">
        <f>VLOOKUP(A75,'DESTR_OPERE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200 - s = 4,9</v>
      </c>
      <c r="C75" s="27" t="str">
        <f>VLOOKUP(A75,'DESTR_OPERE LAVORO'!B:E,3,FALSE)</f>
        <v>CODICE OC</v>
      </c>
      <c r="F75" s="51" t="s">
        <v>81</v>
      </c>
      <c r="G75" s="51"/>
      <c r="L75" s="51" t="s">
        <v>81</v>
      </c>
      <c r="M75" s="51"/>
      <c r="Q75" s="54"/>
      <c r="R75" s="52" t="s">
        <v>81</v>
      </c>
      <c r="W75" s="54"/>
      <c r="X75" s="52" t="s">
        <v>81</v>
      </c>
      <c r="AC75" s="54"/>
      <c r="AD75" s="52" t="s">
        <v>81</v>
      </c>
      <c r="AJ75" s="52" t="s">
        <v>81</v>
      </c>
      <c r="AO75" s="54"/>
      <c r="AP75" s="52" t="s">
        <v>81</v>
      </c>
      <c r="AV75" s="52" t="s">
        <v>81</v>
      </c>
      <c r="BB75" s="52" t="s">
        <v>81</v>
      </c>
      <c r="BH75" s="52" t="s">
        <v>81</v>
      </c>
      <c r="BN75" s="52" t="s">
        <v>81</v>
      </c>
    </row>
    <row r="76" spans="1:66" ht="15" customHeight="1" x14ac:dyDescent="0.25">
      <c r="A76" s="12" t="str">
        <f>IF(ISBLANK('DESTR_OPERE LAVORO'!B75),'DESTR_OPERE LAVORO'!B76,'DESTR_OPERE LAVORO'!B75)</f>
        <v/>
      </c>
      <c r="B76" s="12" t="str">
        <f>VLOOKUP(A76,'DESTR_OPERE LAVORO'!B:E,2,FALSE)</f>
        <v/>
      </c>
      <c r="C76" s="27" t="str">
        <f>VLOOKUP(A76,'DESTR_OPERE LAVORO'!B:E,3,FALSE)</f>
        <v/>
      </c>
    </row>
    <row r="77" spans="1:66" ht="15" customHeight="1" x14ac:dyDescent="0.25">
      <c r="A77" s="12" t="str">
        <f>IF(ISBLANK('DESTR_OPERE LAVORO'!B76),'DESTR_OPERE LAVORO'!B77,'DESTR_OPERE LAVORO'!B76)</f>
        <v>1C.12.010.0040.e</v>
      </c>
      <c r="B77" s="12" t="str">
        <f>VLOOKUP(A77,'DESTR_OPERE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250 - s = 6,2</v>
      </c>
      <c r="C77" s="27" t="str">
        <f>VLOOKUP(A77,'DESTR_OPERE LAVORO'!B:E,3,FALSE)</f>
        <v>CODICE OC</v>
      </c>
      <c r="F77" s="51" t="s">
        <v>81</v>
      </c>
      <c r="G77" s="51"/>
      <c r="L77" s="51" t="s">
        <v>81</v>
      </c>
      <c r="M77" s="51"/>
      <c r="Q77" s="54"/>
      <c r="R77" s="52" t="s">
        <v>81</v>
      </c>
      <c r="W77" s="54"/>
      <c r="X77" s="52" t="s">
        <v>81</v>
      </c>
      <c r="AC77" s="54"/>
      <c r="AD77" s="52" t="s">
        <v>81</v>
      </c>
      <c r="AJ77" s="52" t="s">
        <v>81</v>
      </c>
      <c r="AO77" s="54"/>
      <c r="AP77" s="52" t="s">
        <v>81</v>
      </c>
      <c r="AV77" s="52" t="s">
        <v>81</v>
      </c>
      <c r="BB77" s="52" t="s">
        <v>81</v>
      </c>
      <c r="BH77" s="52" t="s">
        <v>81</v>
      </c>
      <c r="BN77" s="52" t="s">
        <v>81</v>
      </c>
    </row>
    <row r="78" spans="1:66" ht="15" customHeight="1" x14ac:dyDescent="0.25">
      <c r="A78" s="12" t="str">
        <f>IF(ISBLANK('DESTR_OPERE LAVORO'!B77),'DESTR_OPERE LAVORO'!B78,'DESTR_OPERE LAVORO'!B77)</f>
        <v/>
      </c>
      <c r="B78" s="12" t="str">
        <f>VLOOKUP(A78,'DESTR_OPERE LAVORO'!B:E,2,FALSE)</f>
        <v/>
      </c>
      <c r="C78" s="27" t="str">
        <f>VLOOKUP(A78,'DESTR_OPERE LAVORO'!B:E,3,FALSE)</f>
        <v/>
      </c>
    </row>
    <row r="79" spans="1:66" ht="15" customHeight="1" x14ac:dyDescent="0.25">
      <c r="A79" s="12" t="str">
        <f>IF(ISBLANK('DESTR_OPERE LAVORO'!B78),'DESTR_OPERE LAVORO'!B79,'DESTR_OPERE LAVORO'!B78)</f>
        <v>1C.12.010.0040.f</v>
      </c>
      <c r="B79" s="12" t="str">
        <f>VLOOKUP(A79,'DESTR_OPERE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315 - s = 7,7</v>
      </c>
      <c r="C79" s="27" t="str">
        <f>VLOOKUP(A79,'DESTR_OPERE LAVORO'!B:E,3,FALSE)</f>
        <v>CODICE OC</v>
      </c>
      <c r="F79" s="51" t="s">
        <v>81</v>
      </c>
      <c r="G79" s="51"/>
      <c r="L79" s="51" t="s">
        <v>81</v>
      </c>
      <c r="M79" s="51"/>
      <c r="Q79" s="54"/>
      <c r="R79" s="52" t="s">
        <v>81</v>
      </c>
      <c r="W79" s="54"/>
      <c r="X79" s="52" t="s">
        <v>81</v>
      </c>
      <c r="AC79" s="54"/>
      <c r="AD79" s="52" t="s">
        <v>81</v>
      </c>
      <c r="AJ79" s="52" t="s">
        <v>81</v>
      </c>
      <c r="AO79" s="54"/>
      <c r="AP79" s="52" t="s">
        <v>81</v>
      </c>
      <c r="AV79" s="52" t="s">
        <v>81</v>
      </c>
      <c r="BB79" s="52" t="s">
        <v>81</v>
      </c>
      <c r="BH79" s="52" t="s">
        <v>81</v>
      </c>
      <c r="BN79" s="52" t="s">
        <v>81</v>
      </c>
    </row>
    <row r="80" spans="1:66" ht="15" customHeight="1" x14ac:dyDescent="0.25">
      <c r="A80" s="12" t="str">
        <f>IF(ISBLANK('DESTR_OPERE LAVORO'!B79),'DESTR_OPERE LAVORO'!B80,'DESTR_OPERE LAVORO'!B79)</f>
        <v/>
      </c>
      <c r="B80" s="12" t="str">
        <f>VLOOKUP(A80,'DESTR_OPERE LAVORO'!B:E,2,FALSE)</f>
        <v/>
      </c>
      <c r="C80" s="27" t="str">
        <f>VLOOKUP(A80,'DESTR_OPERE LAVORO'!B:E,3,FALSE)</f>
        <v/>
      </c>
    </row>
    <row r="81" spans="1:66" ht="15" customHeight="1" x14ac:dyDescent="0.25">
      <c r="A81" s="12" t="str">
        <f>IF(ISBLANK('DESTR_OPERE LAVORO'!B80),'DESTR_OPERE LAVORO'!B81,'DESTR_OPERE LAVORO'!B80)</f>
        <v>1C.12.010.0040.g</v>
      </c>
      <c r="B81" s="12" t="str">
        <f>VLOOKUP(A81,'DESTR_OPERE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400 - s = 9,8</v>
      </c>
      <c r="C81" s="27" t="str">
        <f>VLOOKUP(A81,'DESTR_OPERE LAVORO'!B:E,3,FALSE)</f>
        <v>CODICE OC</v>
      </c>
      <c r="F81" s="51" t="s">
        <v>81</v>
      </c>
      <c r="G81" s="51"/>
      <c r="L81" s="51" t="s">
        <v>81</v>
      </c>
      <c r="M81" s="51"/>
      <c r="Q81" s="54"/>
      <c r="R81" s="52" t="s">
        <v>81</v>
      </c>
      <c r="W81" s="54"/>
      <c r="X81" s="52" t="s">
        <v>81</v>
      </c>
      <c r="AC81" s="54"/>
      <c r="AD81" s="52" t="s">
        <v>81</v>
      </c>
      <c r="AJ81" s="52" t="s">
        <v>81</v>
      </c>
      <c r="AO81" s="54"/>
      <c r="AP81" s="52" t="s">
        <v>81</v>
      </c>
      <c r="AV81" s="52" t="s">
        <v>81</v>
      </c>
      <c r="BB81" s="52" t="s">
        <v>81</v>
      </c>
      <c r="BH81" s="52" t="s">
        <v>81</v>
      </c>
      <c r="BN81" s="52" t="s">
        <v>81</v>
      </c>
    </row>
    <row r="82" spans="1:66" ht="15" customHeight="1" x14ac:dyDescent="0.25">
      <c r="A82" s="12" t="str">
        <f>IF(ISBLANK('DESTR_OPERE LAVORO'!B81),'DESTR_OPERE LAVORO'!B82,'DESTR_OPERE LAVORO'!B81)</f>
        <v/>
      </c>
      <c r="B82" s="12" t="str">
        <f>VLOOKUP(A82,'DESTR_OPERE LAVORO'!B:E,2,FALSE)</f>
        <v/>
      </c>
      <c r="C82" s="27" t="str">
        <f>VLOOKUP(A82,'DESTR_OPERE LAVORO'!B:E,3,FALSE)</f>
        <v/>
      </c>
    </row>
    <row r="83" spans="1:66" ht="15" customHeight="1" x14ac:dyDescent="0.25">
      <c r="A83" s="12" t="str">
        <f>IF(ISBLANK('DESTR_OPERE LAVORO'!B82),'DESTR_OPERE LAVORO'!B83,'DESTR_OPERE LAVORO'!B82)</f>
        <v>1C.12.010.0040.h</v>
      </c>
      <c r="B83" s="12" t="str">
        <f>VLOOKUP(A83,'DESTR_OPERE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500 - s = 12,3</v>
      </c>
      <c r="C83" s="27" t="str">
        <f>VLOOKUP(A83,'DESTR_OPERE LAVORO'!B:E,3,FALSE)</f>
        <v>CODICE OC</v>
      </c>
      <c r="F83" s="51" t="s">
        <v>81</v>
      </c>
      <c r="G83" s="51"/>
      <c r="L83" s="51" t="s">
        <v>81</v>
      </c>
      <c r="M83" s="51"/>
      <c r="Q83" s="54"/>
      <c r="R83" s="52" t="s">
        <v>81</v>
      </c>
      <c r="W83" s="54"/>
      <c r="X83" s="52" t="s">
        <v>81</v>
      </c>
      <c r="AC83" s="54"/>
      <c r="AD83" s="52" t="s">
        <v>81</v>
      </c>
      <c r="AJ83" s="52" t="s">
        <v>81</v>
      </c>
      <c r="AO83" s="54"/>
      <c r="AP83" s="52" t="s">
        <v>81</v>
      </c>
      <c r="AV83" s="52" t="s">
        <v>81</v>
      </c>
      <c r="BB83" s="52" t="s">
        <v>81</v>
      </c>
      <c r="BH83" s="52" t="s">
        <v>81</v>
      </c>
      <c r="BN83" s="52" t="s">
        <v>81</v>
      </c>
    </row>
    <row r="84" spans="1:66" ht="15" customHeight="1" x14ac:dyDescent="0.25">
      <c r="A84" s="12" t="str">
        <f>IF(ISBLANK('DESTR_OPERE LAVORO'!B83),'DESTR_OPERE LAVORO'!B84,'DESTR_OPERE LAVORO'!B83)</f>
        <v/>
      </c>
      <c r="B84" s="12" t="str">
        <f>VLOOKUP(A84,'DESTR_OPERE LAVORO'!B:E,2,FALSE)</f>
        <v/>
      </c>
      <c r="C84" s="27" t="str">
        <f>VLOOKUP(A84,'DESTR_OPERE LAVORO'!B:E,3,FALSE)</f>
        <v/>
      </c>
    </row>
    <row r="85" spans="1:66" ht="15" customHeight="1" x14ac:dyDescent="0.25">
      <c r="A85" s="12" t="str">
        <f>IF(ISBLANK('DESTR_OPERE LAVORO'!B84),'DESTR_OPERE LAVORO'!B85,'DESTR_OPERE LAVORO'!B84)</f>
        <v>1C.12.010.0040.i</v>
      </c>
      <c r="B85" s="12" t="str">
        <f>VLOOKUP(A85,'DESTR_OPERE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630 - s = 15,4</v>
      </c>
      <c r="C85" s="27" t="str">
        <f>VLOOKUP(A85,'DESTR_OPERE LAVORO'!B:E,3,FALSE)</f>
        <v>CODICE OC</v>
      </c>
      <c r="F85" s="51" t="s">
        <v>81</v>
      </c>
      <c r="G85" s="51"/>
      <c r="L85" s="51" t="s">
        <v>81</v>
      </c>
      <c r="M85" s="51"/>
      <c r="Q85" s="54"/>
      <c r="R85" s="52" t="s">
        <v>81</v>
      </c>
      <c r="W85" s="54"/>
      <c r="X85" s="52" t="s">
        <v>81</v>
      </c>
      <c r="AC85" s="54"/>
      <c r="AD85" s="52" t="s">
        <v>81</v>
      </c>
      <c r="AJ85" s="52" t="s">
        <v>81</v>
      </c>
      <c r="AO85" s="54"/>
      <c r="AP85" s="52" t="s">
        <v>81</v>
      </c>
      <c r="AV85" s="52" t="s">
        <v>81</v>
      </c>
      <c r="BB85" s="52" t="s">
        <v>81</v>
      </c>
      <c r="BH85" s="52" t="s">
        <v>81</v>
      </c>
      <c r="BN85" s="52" t="s">
        <v>81</v>
      </c>
    </row>
    <row r="86" spans="1:66" ht="15" customHeight="1" x14ac:dyDescent="0.25">
      <c r="A86" s="12" t="str">
        <f>IF(ISBLANK('DESTR_OPERE LAVORO'!B85),'DESTR_OPERE LAVORO'!B86,'DESTR_OPERE LAVORO'!B85)</f>
        <v/>
      </c>
      <c r="B86" s="12" t="str">
        <f>VLOOKUP(A86,'DESTR_OPERE LAVORO'!B:E,2,FALSE)</f>
        <v/>
      </c>
      <c r="C86" s="27" t="str">
        <f>VLOOKUP(A86,'DESTR_OPERE LAVORO'!B:E,3,FALSE)</f>
        <v/>
      </c>
    </row>
    <row r="87" spans="1:66" ht="15" customHeight="1" x14ac:dyDescent="0.25">
      <c r="A87" s="12" t="str">
        <f>IF(ISBLANK('DESTR_OPERE LAVORO'!B86),'DESTR_OPERE LAVORO'!B87,'DESTR_OPERE LAVORO'!B86)</f>
        <v>1C.12.010.0040.j</v>
      </c>
      <c r="B87" s="12" t="str">
        <f>VLOOKUP(A87,'DESTR_OPERE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710 - s = 17,4</v>
      </c>
      <c r="C87" s="27" t="str">
        <f>VLOOKUP(A87,'DESTR_OPERE LAVORO'!B:E,3,FALSE)</f>
        <v>CODICE OC</v>
      </c>
      <c r="F87" s="51" t="s">
        <v>81</v>
      </c>
      <c r="G87" s="51"/>
      <c r="L87" s="51" t="s">
        <v>81</v>
      </c>
      <c r="M87" s="51"/>
      <c r="Q87" s="54"/>
      <c r="R87" s="52" t="s">
        <v>81</v>
      </c>
      <c r="W87" s="54"/>
      <c r="X87" s="52" t="s">
        <v>81</v>
      </c>
      <c r="AC87" s="54"/>
      <c r="AD87" s="52" t="s">
        <v>81</v>
      </c>
      <c r="AJ87" s="52" t="s">
        <v>81</v>
      </c>
      <c r="AO87" s="54"/>
      <c r="AP87" s="52" t="s">
        <v>81</v>
      </c>
      <c r="AV87" s="52" t="s">
        <v>81</v>
      </c>
      <c r="BB87" s="52" t="s">
        <v>81</v>
      </c>
      <c r="BH87" s="52" t="s">
        <v>81</v>
      </c>
      <c r="BN87" s="52" t="s">
        <v>81</v>
      </c>
    </row>
    <row r="88" spans="1:66" ht="15" customHeight="1" x14ac:dyDescent="0.25">
      <c r="A88" s="12" t="str">
        <f>IF(ISBLANK('DESTR_OPERE LAVORO'!B87),'DESTR_OPERE LAVORO'!B88,'DESTR_OPERE LAVORO'!B87)</f>
        <v/>
      </c>
      <c r="B88" s="12" t="str">
        <f>VLOOKUP(A88,'DESTR_OPERE LAVORO'!B:E,2,FALSE)</f>
        <v/>
      </c>
      <c r="C88" s="27" t="str">
        <f>VLOOKUP(A88,'DESTR_OPERE LAVORO'!B:E,3,FALSE)</f>
        <v/>
      </c>
    </row>
    <row r="89" spans="1:66" ht="15" customHeight="1" x14ac:dyDescent="0.25">
      <c r="A89" s="12" t="str">
        <f>IF(ISBLANK('DESTR_OPERE LAVORO'!B88),'DESTR_OPERE LAVORO'!B89,'DESTR_OPERE LAVORO'!B88)</f>
        <v>1C.12.010.0040.k</v>
      </c>
      <c r="B89" s="12" t="str">
        <f>VLOOKUP(A89,'DESTR_OPERE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800 - s = 19,6</v>
      </c>
      <c r="C89" s="27" t="str">
        <f>VLOOKUP(A89,'DESTR_OPERE LAVORO'!B:E,3,FALSE)</f>
        <v>CODICE OC</v>
      </c>
      <c r="F89" s="51" t="s">
        <v>81</v>
      </c>
      <c r="G89" s="51"/>
      <c r="L89" s="51" t="s">
        <v>81</v>
      </c>
      <c r="M89" s="51"/>
      <c r="Q89" s="54"/>
      <c r="R89" s="52" t="s">
        <v>81</v>
      </c>
      <c r="W89" s="54"/>
      <c r="X89" s="52" t="s">
        <v>81</v>
      </c>
      <c r="AC89" s="54"/>
      <c r="AD89" s="52" t="s">
        <v>81</v>
      </c>
      <c r="AJ89" s="52" t="s">
        <v>81</v>
      </c>
      <c r="AO89" s="54"/>
      <c r="AP89" s="52" t="s">
        <v>81</v>
      </c>
      <c r="AV89" s="52" t="s">
        <v>81</v>
      </c>
      <c r="BB89" s="52" t="s">
        <v>81</v>
      </c>
      <c r="BH89" s="52" t="s">
        <v>81</v>
      </c>
      <c r="BN89" s="52" t="s">
        <v>81</v>
      </c>
    </row>
    <row r="90" spans="1:66" ht="15" customHeight="1" x14ac:dyDescent="0.25">
      <c r="A90" s="12" t="str">
        <f>IF(ISBLANK('DESTR_OPERE LAVORO'!B89),'DESTR_OPERE LAVORO'!B90,'DESTR_OPERE LAVORO'!B89)</f>
        <v/>
      </c>
      <c r="B90" s="12" t="str">
        <f>VLOOKUP(A90,'DESTR_OPERE LAVORO'!B:E,2,FALSE)</f>
        <v/>
      </c>
      <c r="C90" s="27" t="str">
        <f>VLOOKUP(A90,'DESTR_OPERE LAVORO'!B:E,3,FALSE)</f>
        <v/>
      </c>
    </row>
    <row r="91" spans="1:66" ht="15" customHeight="1" x14ac:dyDescent="0.25">
      <c r="A91" s="12" t="str">
        <f>IF(ISBLANK('DESTR_OPERE LAVORO'!B90),'DESTR_OPERE LAVORO'!B91,'DESTR_OPERE LAVORO'!B90)</f>
        <v>1C.12.010.0040.l</v>
      </c>
      <c r="B91" s="12" t="str">
        <f>VLOOKUP(A91,'DESTR_OPERE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900 - s = 22,0</v>
      </c>
      <c r="C91" s="27" t="str">
        <f>VLOOKUP(A91,'DESTR_OPERE LAVORO'!B:E,3,FALSE)</f>
        <v>CODICE OC</v>
      </c>
      <c r="F91" s="51" t="s">
        <v>81</v>
      </c>
      <c r="G91" s="51"/>
      <c r="L91" s="51" t="s">
        <v>81</v>
      </c>
      <c r="M91" s="51"/>
      <c r="Q91" s="54"/>
      <c r="R91" s="52" t="s">
        <v>81</v>
      </c>
      <c r="W91" s="54"/>
      <c r="X91" s="52" t="s">
        <v>81</v>
      </c>
      <c r="AC91" s="54"/>
      <c r="AD91" s="52" t="s">
        <v>81</v>
      </c>
      <c r="AJ91" s="52" t="s">
        <v>81</v>
      </c>
      <c r="AO91" s="54"/>
      <c r="AP91" s="52" t="s">
        <v>81</v>
      </c>
      <c r="AV91" s="52" t="s">
        <v>81</v>
      </c>
      <c r="BB91" s="52" t="s">
        <v>81</v>
      </c>
      <c r="BH91" s="52" t="s">
        <v>81</v>
      </c>
      <c r="BN91" s="52" t="s">
        <v>81</v>
      </c>
    </row>
    <row r="92" spans="1:66" ht="15" customHeight="1" x14ac:dyDescent="0.25">
      <c r="A92" s="12" t="str">
        <f>IF(ISBLANK('DESTR_OPERE LAVORO'!B91),'DESTR_OPERE LAVORO'!B92,'DESTR_OPERE LAVORO'!B91)</f>
        <v/>
      </c>
      <c r="B92" s="12" t="str">
        <f>VLOOKUP(A92,'DESTR_OPERE LAVORO'!B:E,2,FALSE)</f>
        <v/>
      </c>
      <c r="C92" s="27" t="str">
        <f>VLOOKUP(A92,'DESTR_OPERE LAVORO'!B:E,3,FALSE)</f>
        <v/>
      </c>
    </row>
    <row r="93" spans="1:66" ht="15" customHeight="1" x14ac:dyDescent="0.25">
      <c r="A93" s="12" t="str">
        <f>IF(ISBLANK('DESTR_OPERE LAVORO'!B92),'DESTR_OPERE LAVORO'!B93,'DESTR_OPERE LAVORO'!B92)</f>
        <v>1C.12.010.0040.m</v>
      </c>
      <c r="B93" s="12" t="str">
        <f>VLOOKUP(A93,'DESTR_OPERE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1000 - s = 24,5</v>
      </c>
      <c r="C93" s="27" t="str">
        <f>VLOOKUP(A93,'DESTR_OPERE LAVORO'!B:E,3,FALSE)</f>
        <v>CODICE OC</v>
      </c>
      <c r="F93" s="51" t="s">
        <v>81</v>
      </c>
      <c r="G93" s="51"/>
      <c r="L93" s="51" t="s">
        <v>81</v>
      </c>
      <c r="M93" s="51"/>
      <c r="Q93" s="54"/>
      <c r="R93" s="52" t="s">
        <v>81</v>
      </c>
      <c r="W93" s="54"/>
      <c r="X93" s="52" t="s">
        <v>81</v>
      </c>
      <c r="AC93" s="54"/>
      <c r="AD93" s="52" t="s">
        <v>81</v>
      </c>
      <c r="AJ93" s="52" t="s">
        <v>81</v>
      </c>
      <c r="AO93" s="54"/>
      <c r="AP93" s="52" t="s">
        <v>81</v>
      </c>
      <c r="AV93" s="52" t="s">
        <v>81</v>
      </c>
      <c r="BB93" s="52" t="s">
        <v>81</v>
      </c>
      <c r="BH93" s="52" t="s">
        <v>81</v>
      </c>
      <c r="BN93" s="52" t="s">
        <v>81</v>
      </c>
    </row>
    <row r="94" spans="1:66" ht="15" customHeight="1" x14ac:dyDescent="0.25">
      <c r="A94" s="12" t="str">
        <f>IF(ISBLANK('DESTR_OPERE LAVORO'!B93),'DESTR_OPERE LAVORO'!B94,'DESTR_OPERE LAVORO'!B93)</f>
        <v/>
      </c>
      <c r="B94" s="12" t="str">
        <f>VLOOKUP(A94,'DESTR_OPERE LAVORO'!B:E,2,FALSE)</f>
        <v/>
      </c>
      <c r="C94" s="27" t="str">
        <f>VLOOKUP(A94,'DESTR_OPERE LAVORO'!B:E,3,FALSE)</f>
        <v/>
      </c>
    </row>
    <row r="95" spans="1:66" ht="15" customHeight="1" x14ac:dyDescent="0.25">
      <c r="A95" s="12" t="str">
        <f>IF(ISBLANK('DESTR_OPERE LAVORO'!B94),'DESTR_OPERE LAVORO'!B95,'DESTR_OPERE LAVORO'!B94)</f>
        <v>1C.12.010.0040.n</v>
      </c>
      <c r="B95" s="12" t="str">
        <f>VLOOKUP(A95,'DESTR_OPERE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4 KN/m². Escluso scavo, piano appoggio, rinfianco e riempimento. Diametro esterno (De) e spessore (s):- De 1200 - s = 29,3</v>
      </c>
      <c r="C95" s="27" t="str">
        <f>VLOOKUP(A95,'DESTR_OPERE LAVORO'!B:E,3,FALSE)</f>
        <v>CODICE OC</v>
      </c>
      <c r="F95" s="51" t="s">
        <v>81</v>
      </c>
      <c r="G95" s="51"/>
      <c r="L95" s="51" t="s">
        <v>81</v>
      </c>
      <c r="M95" s="51"/>
      <c r="Q95" s="54"/>
      <c r="R95" s="52" t="s">
        <v>81</v>
      </c>
      <c r="W95" s="54"/>
      <c r="X95" s="52" t="s">
        <v>81</v>
      </c>
      <c r="AC95" s="54"/>
      <c r="AD95" s="52" t="s">
        <v>81</v>
      </c>
      <c r="AJ95" s="52" t="s">
        <v>81</v>
      </c>
      <c r="AO95" s="54"/>
      <c r="AP95" s="52" t="s">
        <v>81</v>
      </c>
      <c r="AV95" s="52" t="s">
        <v>81</v>
      </c>
      <c r="BB95" s="52" t="s">
        <v>81</v>
      </c>
      <c r="BH95" s="52" t="s">
        <v>81</v>
      </c>
      <c r="BN95" s="52" t="s">
        <v>81</v>
      </c>
    </row>
    <row r="96" spans="1:66" ht="15" customHeight="1" x14ac:dyDescent="0.25">
      <c r="A96" s="12" t="str">
        <f>IF(ISBLANK('DESTR_OPERE LAVORO'!B95),'DESTR_OPERE LAVORO'!B96,'DESTR_OPERE LAVORO'!B95)</f>
        <v/>
      </c>
      <c r="B96" s="12" t="str">
        <f>VLOOKUP(A96,'DESTR_OPERE LAVORO'!B:E,2,FALSE)</f>
        <v/>
      </c>
      <c r="C96" s="27" t="str">
        <f>VLOOKUP(A96,'DESTR_OPERE LAVORO'!B:E,3,FALSE)</f>
        <v/>
      </c>
    </row>
    <row r="97" spans="1:66" ht="15" customHeight="1" x14ac:dyDescent="0.25">
      <c r="A97" s="12" t="str">
        <f>IF(ISBLANK('DESTR_OPERE LAVORO'!B96),'DESTR_OPERE LAVORO'!B97,'DESTR_OPERE LAVORO'!B96)</f>
        <v>1C.12.010.0050.a</v>
      </c>
      <c r="B97" s="12" t="str">
        <f>VLOOKUP(A97,'DESTR_OPERE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110 - s = 3,2</v>
      </c>
      <c r="C97" s="27" t="str">
        <f>VLOOKUP(A97,'DESTR_OPERE LAVORO'!B:E,3,FALSE)</f>
        <v>CODICE OC</v>
      </c>
      <c r="F97" s="51" t="s">
        <v>81</v>
      </c>
      <c r="G97" s="51"/>
      <c r="L97" s="51" t="s">
        <v>81</v>
      </c>
      <c r="M97" s="51"/>
      <c r="Q97" s="54"/>
      <c r="R97" s="52" t="s">
        <v>81</v>
      </c>
      <c r="W97" s="54"/>
      <c r="X97" s="52" t="s">
        <v>81</v>
      </c>
      <c r="AC97" s="54"/>
      <c r="AD97" s="52" t="s">
        <v>81</v>
      </c>
      <c r="AJ97" s="52" t="s">
        <v>81</v>
      </c>
      <c r="AO97" s="54"/>
      <c r="AP97" s="52" t="s">
        <v>81</v>
      </c>
      <c r="AV97" s="52" t="s">
        <v>81</v>
      </c>
      <c r="BB97" s="52" t="s">
        <v>81</v>
      </c>
      <c r="BH97" s="52" t="s">
        <v>81</v>
      </c>
      <c r="BN97" s="52" t="s">
        <v>81</v>
      </c>
    </row>
    <row r="98" spans="1:66" ht="15" customHeight="1" x14ac:dyDescent="0.25">
      <c r="A98" s="12" t="str">
        <f>IF(ISBLANK('DESTR_OPERE LAVORO'!B97),'DESTR_OPERE LAVORO'!B98,'DESTR_OPERE LAVORO'!B97)</f>
        <v/>
      </c>
      <c r="B98" s="12" t="str">
        <f>VLOOKUP(A98,'DESTR_OPERE LAVORO'!B:E,2,FALSE)</f>
        <v/>
      </c>
      <c r="C98" s="27" t="str">
        <f>VLOOKUP(A98,'DESTR_OPERE LAVORO'!B:E,3,FALSE)</f>
        <v/>
      </c>
    </row>
    <row r="99" spans="1:66" ht="15" customHeight="1" x14ac:dyDescent="0.25">
      <c r="A99" s="12" t="str">
        <f>IF(ISBLANK('DESTR_OPERE LAVORO'!B98),'DESTR_OPERE LAVORO'!B99,'DESTR_OPERE LAVORO'!B98)</f>
        <v>1C.12.010.0050.b</v>
      </c>
      <c r="B99" s="12" t="str">
        <f>VLOOKUP(A99,'DESTR_OPERE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125 - s = 3,7</v>
      </c>
      <c r="C99" s="27" t="str">
        <f>VLOOKUP(A99,'DESTR_OPERE LAVORO'!B:E,3,FALSE)</f>
        <v>CODICE OC</v>
      </c>
      <c r="F99" s="51" t="s">
        <v>81</v>
      </c>
      <c r="G99" s="51"/>
      <c r="L99" s="51" t="s">
        <v>81</v>
      </c>
      <c r="M99" s="51"/>
      <c r="Q99" s="54"/>
      <c r="R99" s="52" t="s">
        <v>81</v>
      </c>
      <c r="W99" s="54"/>
      <c r="X99" s="52" t="s">
        <v>81</v>
      </c>
      <c r="AC99" s="54"/>
      <c r="AD99" s="52" t="s">
        <v>81</v>
      </c>
      <c r="AJ99" s="52" t="s">
        <v>81</v>
      </c>
      <c r="AO99" s="54"/>
      <c r="AP99" s="52" t="s">
        <v>81</v>
      </c>
      <c r="AV99" s="52" t="s">
        <v>81</v>
      </c>
      <c r="BB99" s="52" t="s">
        <v>81</v>
      </c>
      <c r="BH99" s="52" t="s">
        <v>81</v>
      </c>
      <c r="BN99" s="52" t="s">
        <v>81</v>
      </c>
    </row>
    <row r="100" spans="1:66" ht="15" customHeight="1" x14ac:dyDescent="0.25">
      <c r="A100" s="12" t="str">
        <f>IF(ISBLANK('DESTR_OPERE LAVORO'!B99),'DESTR_OPERE LAVORO'!B100,'DESTR_OPERE LAVORO'!B99)</f>
        <v/>
      </c>
      <c r="B100" s="12" t="str">
        <f>VLOOKUP(A100,'DESTR_OPERE LAVORO'!B:E,2,FALSE)</f>
        <v/>
      </c>
      <c r="C100" s="27" t="str">
        <f>VLOOKUP(A100,'DESTR_OPERE LAVORO'!B:E,3,FALSE)</f>
        <v/>
      </c>
    </row>
    <row r="101" spans="1:66" ht="15" customHeight="1" x14ac:dyDescent="0.25">
      <c r="A101" s="12" t="str">
        <f>IF(ISBLANK('DESTR_OPERE LAVORO'!B100),'DESTR_OPERE LAVORO'!B101,'DESTR_OPERE LAVORO'!B100)</f>
        <v>1C.12.010.0050.c</v>
      </c>
      <c r="B101" s="12" t="str">
        <f>VLOOKUP(A101,'DESTR_OPERE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160 - s = 4,7</v>
      </c>
      <c r="C101" s="27" t="str">
        <f>VLOOKUP(A101,'DESTR_OPERE LAVORO'!B:E,3,FALSE)</f>
        <v>CODICE OC</v>
      </c>
      <c r="F101" s="51" t="s">
        <v>81</v>
      </c>
      <c r="G101" s="51"/>
      <c r="L101" s="51" t="s">
        <v>81</v>
      </c>
      <c r="M101" s="51"/>
      <c r="Q101" s="54"/>
      <c r="R101" s="52" t="s">
        <v>81</v>
      </c>
      <c r="W101" s="54"/>
      <c r="X101" s="52" t="s">
        <v>81</v>
      </c>
      <c r="AC101" s="54"/>
      <c r="AD101" s="52" t="s">
        <v>81</v>
      </c>
      <c r="AJ101" s="52" t="s">
        <v>81</v>
      </c>
      <c r="AO101" s="54"/>
      <c r="AP101" s="52" t="s">
        <v>81</v>
      </c>
      <c r="AV101" s="52" t="s">
        <v>81</v>
      </c>
      <c r="BB101" s="52" t="s">
        <v>81</v>
      </c>
      <c r="BH101" s="52" t="s">
        <v>81</v>
      </c>
      <c r="BN101" s="52" t="s">
        <v>81</v>
      </c>
    </row>
    <row r="102" spans="1:66" ht="15" customHeight="1" x14ac:dyDescent="0.25">
      <c r="A102" s="12" t="str">
        <f>IF(ISBLANK('DESTR_OPERE LAVORO'!B101),'DESTR_OPERE LAVORO'!B102,'DESTR_OPERE LAVORO'!B101)</f>
        <v/>
      </c>
      <c r="B102" s="12" t="str">
        <f>VLOOKUP(A102,'DESTR_OPERE LAVORO'!B:E,2,FALSE)</f>
        <v/>
      </c>
      <c r="C102" s="27" t="str">
        <f>VLOOKUP(A102,'DESTR_OPERE LAVORO'!B:E,3,FALSE)</f>
        <v/>
      </c>
    </row>
    <row r="103" spans="1:66" ht="15" customHeight="1" x14ac:dyDescent="0.25">
      <c r="A103" s="12" t="str">
        <f>IF(ISBLANK('DESTR_OPERE LAVORO'!B102),'DESTR_OPERE LAVORO'!B103,'DESTR_OPERE LAVORO'!B102)</f>
        <v>1C.12.010.0050.d</v>
      </c>
      <c r="B103" s="12" t="str">
        <f>VLOOKUP(A103,'DESTR_OPERE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200 - s = 5,9</v>
      </c>
      <c r="C103" s="27" t="str">
        <f>VLOOKUP(A103,'DESTR_OPERE LAVORO'!B:E,3,FALSE)</f>
        <v>CODICE OC</v>
      </c>
      <c r="F103" s="51" t="s">
        <v>81</v>
      </c>
      <c r="G103" s="51"/>
      <c r="L103" s="51" t="s">
        <v>81</v>
      </c>
      <c r="M103" s="51"/>
      <c r="Q103" s="54"/>
      <c r="R103" s="52" t="s">
        <v>81</v>
      </c>
      <c r="W103" s="54"/>
      <c r="X103" s="52" t="s">
        <v>81</v>
      </c>
      <c r="AC103" s="54"/>
      <c r="AD103" s="52" t="s">
        <v>81</v>
      </c>
      <c r="AJ103" s="52" t="s">
        <v>81</v>
      </c>
      <c r="AO103" s="54"/>
      <c r="AP103" s="52" t="s">
        <v>81</v>
      </c>
      <c r="AV103" s="52" t="s">
        <v>81</v>
      </c>
      <c r="BB103" s="52" t="s">
        <v>81</v>
      </c>
      <c r="BH103" s="52" t="s">
        <v>81</v>
      </c>
      <c r="BN103" s="52" t="s">
        <v>81</v>
      </c>
    </row>
    <row r="104" spans="1:66" ht="15" customHeight="1" x14ac:dyDescent="0.25">
      <c r="A104" s="12" t="str">
        <f>IF(ISBLANK('DESTR_OPERE LAVORO'!B103),'DESTR_OPERE LAVORO'!B104,'DESTR_OPERE LAVORO'!B103)</f>
        <v/>
      </c>
      <c r="B104" s="12" t="str">
        <f>VLOOKUP(A104,'DESTR_OPERE LAVORO'!B:E,2,FALSE)</f>
        <v/>
      </c>
      <c r="C104" s="27" t="str">
        <f>VLOOKUP(A104,'DESTR_OPERE LAVORO'!B:E,3,FALSE)</f>
        <v/>
      </c>
    </row>
    <row r="105" spans="1:66" ht="15" customHeight="1" x14ac:dyDescent="0.25">
      <c r="A105" s="12" t="str">
        <f>IF(ISBLANK('DESTR_OPERE LAVORO'!B104),'DESTR_OPERE LAVORO'!B105,'DESTR_OPERE LAVORO'!B104)</f>
        <v>1C.12.010.0050.e</v>
      </c>
      <c r="B105" s="12" t="str">
        <f>VLOOKUP(A105,'DESTR_OPERE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250 - s = 7,3</v>
      </c>
      <c r="C105" s="27" t="str">
        <f>VLOOKUP(A105,'DESTR_OPERE LAVORO'!B:E,3,FALSE)</f>
        <v>CODICE OC</v>
      </c>
      <c r="F105" s="51" t="s">
        <v>81</v>
      </c>
      <c r="G105" s="51"/>
      <c r="L105" s="51" t="s">
        <v>81</v>
      </c>
      <c r="M105" s="51"/>
      <c r="Q105" s="54"/>
      <c r="R105" s="52" t="s">
        <v>81</v>
      </c>
      <c r="W105" s="54"/>
      <c r="X105" s="52" t="s">
        <v>81</v>
      </c>
      <c r="AC105" s="54"/>
      <c r="AD105" s="52" t="s">
        <v>81</v>
      </c>
      <c r="AJ105" s="52" t="s">
        <v>81</v>
      </c>
      <c r="AO105" s="54"/>
      <c r="AP105" s="52" t="s">
        <v>81</v>
      </c>
      <c r="AV105" s="52" t="s">
        <v>81</v>
      </c>
      <c r="BB105" s="52" t="s">
        <v>81</v>
      </c>
      <c r="BH105" s="52" t="s">
        <v>81</v>
      </c>
      <c r="BN105" s="52" t="s">
        <v>81</v>
      </c>
    </row>
    <row r="106" spans="1:66" ht="15" customHeight="1" x14ac:dyDescent="0.25">
      <c r="A106" s="12" t="str">
        <f>IF(ISBLANK('DESTR_OPERE LAVORO'!B105),'DESTR_OPERE LAVORO'!B106,'DESTR_OPERE LAVORO'!B105)</f>
        <v/>
      </c>
      <c r="B106" s="12" t="str">
        <f>VLOOKUP(A106,'DESTR_OPERE LAVORO'!B:E,2,FALSE)</f>
        <v/>
      </c>
      <c r="C106" s="27" t="str">
        <f>VLOOKUP(A106,'DESTR_OPERE LAVORO'!B:E,3,FALSE)</f>
        <v/>
      </c>
    </row>
    <row r="107" spans="1:66" ht="15" customHeight="1" x14ac:dyDescent="0.25">
      <c r="A107" s="12" t="str">
        <f>IF(ISBLANK('DESTR_OPERE LAVORO'!B106),'DESTR_OPERE LAVORO'!B107,'DESTR_OPERE LAVORO'!B106)</f>
        <v>1C.12.010.0050.f</v>
      </c>
      <c r="B107" s="12" t="str">
        <f>VLOOKUP(A107,'DESTR_OPERE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315 - s = 9,2</v>
      </c>
      <c r="C107" s="27" t="str">
        <f>VLOOKUP(A107,'DESTR_OPERE LAVORO'!B:E,3,FALSE)</f>
        <v>CODICE OC</v>
      </c>
      <c r="F107" s="51" t="s">
        <v>81</v>
      </c>
      <c r="G107" s="51"/>
      <c r="L107" s="51" t="s">
        <v>81</v>
      </c>
      <c r="M107" s="51"/>
      <c r="Q107" s="54"/>
      <c r="R107" s="52" t="s">
        <v>81</v>
      </c>
      <c r="W107" s="54"/>
      <c r="X107" s="52" t="s">
        <v>81</v>
      </c>
      <c r="AC107" s="54"/>
      <c r="AD107" s="52" t="s">
        <v>81</v>
      </c>
      <c r="AJ107" s="52" t="s">
        <v>81</v>
      </c>
      <c r="AO107" s="54"/>
      <c r="AP107" s="52" t="s">
        <v>81</v>
      </c>
      <c r="AV107" s="52" t="s">
        <v>81</v>
      </c>
      <c r="BB107" s="52" t="s">
        <v>81</v>
      </c>
      <c r="BH107" s="52" t="s">
        <v>81</v>
      </c>
      <c r="BN107" s="52" t="s">
        <v>81</v>
      </c>
    </row>
    <row r="108" spans="1:66" ht="15" customHeight="1" x14ac:dyDescent="0.25">
      <c r="A108" s="12" t="str">
        <f>IF(ISBLANK('DESTR_OPERE LAVORO'!B107),'DESTR_OPERE LAVORO'!B108,'DESTR_OPERE LAVORO'!B107)</f>
        <v/>
      </c>
      <c r="B108" s="12" t="str">
        <f>VLOOKUP(A108,'DESTR_OPERE LAVORO'!B:E,2,FALSE)</f>
        <v/>
      </c>
      <c r="C108" s="27" t="str">
        <f>VLOOKUP(A108,'DESTR_OPERE LAVORO'!B:E,3,FALSE)</f>
        <v/>
      </c>
    </row>
    <row r="109" spans="1:66" ht="15" customHeight="1" x14ac:dyDescent="0.25">
      <c r="A109" s="12" t="str">
        <f>IF(ISBLANK('DESTR_OPERE LAVORO'!B108),'DESTR_OPERE LAVORO'!B109,'DESTR_OPERE LAVORO'!B108)</f>
        <v>1C.12.010.0050.g</v>
      </c>
      <c r="B109" s="12" t="str">
        <f>VLOOKUP(A109,'DESTR_OPERE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400 - s = 11,7</v>
      </c>
      <c r="C109" s="27" t="str">
        <f>VLOOKUP(A109,'DESTR_OPERE LAVORO'!B:E,3,FALSE)</f>
        <v>CODICE OC</v>
      </c>
      <c r="F109" s="51" t="s">
        <v>81</v>
      </c>
      <c r="G109" s="51"/>
      <c r="L109" s="51" t="s">
        <v>81</v>
      </c>
      <c r="M109" s="51"/>
      <c r="Q109" s="54"/>
      <c r="R109" s="52" t="s">
        <v>81</v>
      </c>
      <c r="W109" s="54"/>
      <c r="X109" s="52" t="s">
        <v>81</v>
      </c>
      <c r="AC109" s="54"/>
      <c r="AD109" s="52" t="s">
        <v>81</v>
      </c>
      <c r="AJ109" s="52" t="s">
        <v>81</v>
      </c>
      <c r="AO109" s="54"/>
      <c r="AP109" s="52" t="s">
        <v>81</v>
      </c>
      <c r="AV109" s="52" t="s">
        <v>81</v>
      </c>
      <c r="BB109" s="52" t="s">
        <v>81</v>
      </c>
      <c r="BH109" s="52" t="s">
        <v>81</v>
      </c>
      <c r="BN109" s="52" t="s">
        <v>81</v>
      </c>
    </row>
    <row r="110" spans="1:66" ht="15" customHeight="1" x14ac:dyDescent="0.25">
      <c r="A110" s="12" t="str">
        <f>IF(ISBLANK('DESTR_OPERE LAVORO'!B109),'DESTR_OPERE LAVORO'!B110,'DESTR_OPERE LAVORO'!B109)</f>
        <v/>
      </c>
      <c r="B110" s="12" t="str">
        <f>VLOOKUP(A110,'DESTR_OPERE LAVORO'!B:E,2,FALSE)</f>
        <v/>
      </c>
      <c r="C110" s="27" t="str">
        <f>VLOOKUP(A110,'DESTR_OPERE LAVORO'!B:E,3,FALSE)</f>
        <v/>
      </c>
    </row>
    <row r="111" spans="1:66" ht="15" customHeight="1" x14ac:dyDescent="0.25">
      <c r="A111" s="12" t="str">
        <f>IF(ISBLANK('DESTR_OPERE LAVORO'!B110),'DESTR_OPERE LAVORO'!B111,'DESTR_OPERE LAVORO'!B110)</f>
        <v>1C.12.010.0050.h</v>
      </c>
      <c r="B111" s="12" t="str">
        <f>VLOOKUP(A111,'DESTR_OPERE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500 - s = 14,6</v>
      </c>
      <c r="C111" s="27" t="str">
        <f>VLOOKUP(A111,'DESTR_OPERE LAVORO'!B:E,3,FALSE)</f>
        <v>CODICE OC</v>
      </c>
      <c r="F111" s="51" t="s">
        <v>81</v>
      </c>
      <c r="G111" s="51"/>
      <c r="L111" s="51" t="s">
        <v>81</v>
      </c>
      <c r="M111" s="51"/>
      <c r="Q111" s="54"/>
      <c r="R111" s="52" t="s">
        <v>81</v>
      </c>
      <c r="W111" s="54"/>
      <c r="X111" s="52" t="s">
        <v>81</v>
      </c>
      <c r="AC111" s="54"/>
      <c r="AD111" s="52" t="s">
        <v>81</v>
      </c>
      <c r="AJ111" s="52" t="s">
        <v>81</v>
      </c>
      <c r="AO111" s="54"/>
      <c r="AP111" s="52" t="s">
        <v>81</v>
      </c>
      <c r="AV111" s="52" t="s">
        <v>81</v>
      </c>
      <c r="BB111" s="52" t="s">
        <v>81</v>
      </c>
      <c r="BH111" s="52" t="s">
        <v>81</v>
      </c>
      <c r="BN111" s="52" t="s">
        <v>81</v>
      </c>
    </row>
    <row r="112" spans="1:66" ht="15" customHeight="1" x14ac:dyDescent="0.25">
      <c r="A112" s="12" t="str">
        <f>IF(ISBLANK('DESTR_OPERE LAVORO'!B111),'DESTR_OPERE LAVORO'!B112,'DESTR_OPERE LAVORO'!B111)</f>
        <v/>
      </c>
      <c r="B112" s="12" t="str">
        <f>VLOOKUP(A112,'DESTR_OPERE LAVORO'!B:E,2,FALSE)</f>
        <v/>
      </c>
      <c r="C112" s="27" t="str">
        <f>VLOOKUP(A112,'DESTR_OPERE LAVORO'!B:E,3,FALSE)</f>
        <v/>
      </c>
    </row>
    <row r="113" spans="1:66" ht="15" customHeight="1" x14ac:dyDescent="0.25">
      <c r="A113" s="12" t="str">
        <f>IF(ISBLANK('DESTR_OPERE LAVORO'!B112),'DESTR_OPERE LAVORO'!B113,'DESTR_OPERE LAVORO'!B112)</f>
        <v>1C.12.010.0050.i</v>
      </c>
      <c r="B113" s="12" t="str">
        <f>VLOOKUP(A113,'DESTR_OPERE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630 - s = 18,4</v>
      </c>
      <c r="C113" s="27" t="str">
        <f>VLOOKUP(A113,'DESTR_OPERE LAVORO'!B:E,3,FALSE)</f>
        <v>CODICE OC</v>
      </c>
      <c r="F113" s="51" t="s">
        <v>81</v>
      </c>
      <c r="G113" s="51"/>
      <c r="L113" s="51" t="s">
        <v>81</v>
      </c>
      <c r="M113" s="51"/>
      <c r="Q113" s="54"/>
      <c r="R113" s="52" t="s">
        <v>81</v>
      </c>
      <c r="W113" s="54"/>
      <c r="X113" s="52" t="s">
        <v>81</v>
      </c>
      <c r="AC113" s="54"/>
      <c r="AD113" s="52" t="s">
        <v>81</v>
      </c>
      <c r="AJ113" s="52" t="s">
        <v>81</v>
      </c>
      <c r="AO113" s="54"/>
      <c r="AP113" s="52" t="s">
        <v>81</v>
      </c>
      <c r="AV113" s="52" t="s">
        <v>81</v>
      </c>
      <c r="BB113" s="52" t="s">
        <v>81</v>
      </c>
      <c r="BH113" s="52" t="s">
        <v>81</v>
      </c>
      <c r="BN113" s="52" t="s">
        <v>81</v>
      </c>
    </row>
    <row r="114" spans="1:66" ht="15" customHeight="1" x14ac:dyDescent="0.25">
      <c r="A114" s="12" t="str">
        <f>IF(ISBLANK('DESTR_OPERE LAVORO'!B113),'DESTR_OPERE LAVORO'!B114,'DESTR_OPERE LAVORO'!B113)</f>
        <v/>
      </c>
      <c r="B114" s="12" t="str">
        <f>VLOOKUP(A114,'DESTR_OPERE LAVORO'!B:E,2,FALSE)</f>
        <v/>
      </c>
      <c r="C114" s="27" t="str">
        <f>VLOOKUP(A114,'DESTR_OPERE LAVORO'!B:E,3,FALSE)</f>
        <v/>
      </c>
    </row>
    <row r="115" spans="1:66" ht="15" customHeight="1" x14ac:dyDescent="0.25">
      <c r="A115" s="12" t="str">
        <f>IF(ISBLANK('DESTR_OPERE LAVORO'!B114),'DESTR_OPERE LAVORO'!B115,'DESTR_OPERE LAVORO'!B114)</f>
        <v>1C.12.010.0050.j</v>
      </c>
      <c r="B115" s="12" t="str">
        <f>VLOOKUP(A115,'DESTR_OPERE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710 - s = 20,7</v>
      </c>
      <c r="C115" s="27" t="str">
        <f>VLOOKUP(A115,'DESTR_OPERE LAVORO'!B:E,3,FALSE)</f>
        <v>CODICE OC</v>
      </c>
      <c r="F115" s="51" t="s">
        <v>81</v>
      </c>
      <c r="G115" s="51"/>
      <c r="L115" s="51" t="s">
        <v>81</v>
      </c>
      <c r="M115" s="51"/>
      <c r="Q115" s="54"/>
      <c r="R115" s="52" t="s">
        <v>81</v>
      </c>
      <c r="W115" s="54"/>
      <c r="X115" s="52" t="s">
        <v>81</v>
      </c>
      <c r="AC115" s="54"/>
      <c r="AD115" s="52" t="s">
        <v>81</v>
      </c>
      <c r="AJ115" s="52" t="s">
        <v>81</v>
      </c>
      <c r="AO115" s="54"/>
      <c r="AP115" s="52" t="s">
        <v>81</v>
      </c>
      <c r="AV115" s="52" t="s">
        <v>81</v>
      </c>
      <c r="BB115" s="52" t="s">
        <v>81</v>
      </c>
      <c r="BH115" s="52" t="s">
        <v>81</v>
      </c>
      <c r="BN115" s="52" t="s">
        <v>81</v>
      </c>
    </row>
    <row r="116" spans="1:66" ht="15" customHeight="1" x14ac:dyDescent="0.25">
      <c r="A116" s="12" t="str">
        <f>IF(ISBLANK('DESTR_OPERE LAVORO'!B115),'DESTR_OPERE LAVORO'!B116,'DESTR_OPERE LAVORO'!B115)</f>
        <v/>
      </c>
      <c r="B116" s="12" t="str">
        <f>VLOOKUP(A116,'DESTR_OPERE LAVORO'!B:E,2,FALSE)</f>
        <v/>
      </c>
      <c r="C116" s="27" t="str">
        <f>VLOOKUP(A116,'DESTR_OPERE LAVORO'!B:E,3,FALSE)</f>
        <v/>
      </c>
    </row>
    <row r="117" spans="1:66" ht="15" customHeight="1" x14ac:dyDescent="0.25">
      <c r="A117" s="12" t="str">
        <f>IF(ISBLANK('DESTR_OPERE LAVORO'!B116),'DESTR_OPERE LAVORO'!B117,'DESTR_OPERE LAVORO'!B116)</f>
        <v>1C.12.010.0050.k</v>
      </c>
      <c r="B117" s="12" t="str">
        <f>VLOOKUP(A117,'DESTR_OPERE LAVORO'!B:E,2,FALSE)</f>
        <v>Fornitura e posa tubi in PVC-U compatto o strutturato, per condotte di scarico interrate, o suborizzontali appoggiate, con giunti a bicchiere ed anello elastomerico, secondo UNI EN 1401, colore rosso mattone RAL 8023. Temperatura massima permanente 40°. Tubi con classe di rigidità SN 8 KN/m². Escluso scavo, piano appoggio, rinfianco e riempimento. Diametro esterno (De) e spessore (s):- De 800 - s = 23,3</v>
      </c>
      <c r="C117" s="27" t="str">
        <f>VLOOKUP(A117,'DESTR_OPERE LAVORO'!B:E,3,FALSE)</f>
        <v>CODICE OC</v>
      </c>
      <c r="F117" s="51" t="s">
        <v>81</v>
      </c>
      <c r="G117" s="51"/>
      <c r="L117" s="51" t="s">
        <v>81</v>
      </c>
      <c r="M117" s="51"/>
      <c r="Q117" s="54"/>
      <c r="R117" s="52" t="s">
        <v>81</v>
      </c>
      <c r="W117" s="54"/>
      <c r="X117" s="52" t="s">
        <v>81</v>
      </c>
      <c r="AC117" s="54"/>
      <c r="AD117" s="52" t="s">
        <v>81</v>
      </c>
      <c r="AJ117" s="52" t="s">
        <v>81</v>
      </c>
      <c r="AO117" s="54"/>
      <c r="AP117" s="52" t="s">
        <v>81</v>
      </c>
      <c r="AV117" s="52" t="s">
        <v>81</v>
      </c>
      <c r="BB117" s="52" t="s">
        <v>81</v>
      </c>
      <c r="BH117" s="52" t="s">
        <v>81</v>
      </c>
      <c r="BN117" s="52" t="s">
        <v>81</v>
      </c>
    </row>
    <row r="118" spans="1:66" ht="15" customHeight="1" x14ac:dyDescent="0.25">
      <c r="A118" s="12" t="str">
        <f>IF(ISBLANK('DESTR_OPERE LAVORO'!B117),'DESTR_OPERE LAVORO'!B118,'DESTR_OPERE LAVORO'!B117)</f>
        <v/>
      </c>
      <c r="B118" s="12" t="str">
        <f>VLOOKUP(A118,'DESTR_OPERE LAVORO'!B:E,2,FALSE)</f>
        <v/>
      </c>
      <c r="C118" s="27" t="str">
        <f>VLOOKUP(A118,'DESTR_OPERE LAVORO'!B:E,3,FALSE)</f>
        <v/>
      </c>
    </row>
    <row r="119" spans="1:66" ht="15" customHeight="1" x14ac:dyDescent="0.25">
      <c r="A119" s="12" t="str">
        <f>IF(ISBLANK('DESTR_OPERE LAVORO'!B118),'DESTR_OPERE LAVORO'!B119,'DESTR_OPERE LAVORO'!B118)</f>
        <v>1C.12.020.0010.a</v>
      </c>
      <c r="B119" s="12" t="str">
        <f>VLOOKUP(A119,'DESTR_OPERE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32 - s = 3,0</v>
      </c>
      <c r="C119" s="27" t="str">
        <f>VLOOKUP(A119,'DESTR_OPERE LAVORO'!B:E,3,FALSE)</f>
        <v>CODICE OC</v>
      </c>
      <c r="F119" s="51" t="s">
        <v>81</v>
      </c>
      <c r="G119" s="51"/>
      <c r="L119" s="51" t="s">
        <v>81</v>
      </c>
      <c r="M119" s="51"/>
      <c r="Q119" s="54"/>
      <c r="R119" s="52" t="s">
        <v>81</v>
      </c>
      <c r="W119" s="54"/>
      <c r="X119" s="52" t="s">
        <v>81</v>
      </c>
      <c r="AC119" s="54"/>
      <c r="AD119" s="52" t="s">
        <v>81</v>
      </c>
      <c r="AJ119" s="52" t="s">
        <v>81</v>
      </c>
      <c r="AO119" s="54"/>
      <c r="AP119" s="52" t="s">
        <v>81</v>
      </c>
      <c r="AV119" s="52" t="s">
        <v>81</v>
      </c>
      <c r="BB119" s="52" t="s">
        <v>81</v>
      </c>
      <c r="BH119" s="52" t="s">
        <v>81</v>
      </c>
      <c r="BN119" s="52" t="s">
        <v>81</v>
      </c>
    </row>
    <row r="120" spans="1:66" ht="15" customHeight="1" x14ac:dyDescent="0.25">
      <c r="A120" s="12" t="str">
        <f>IF(ISBLANK('DESTR_OPERE LAVORO'!B119),'DESTR_OPERE LAVORO'!B120,'DESTR_OPERE LAVORO'!B119)</f>
        <v/>
      </c>
      <c r="B120" s="12" t="str">
        <f>VLOOKUP(A120,'DESTR_OPERE LAVORO'!B:E,2,FALSE)</f>
        <v/>
      </c>
      <c r="C120" s="27" t="str">
        <f>VLOOKUP(A120,'DESTR_OPERE LAVORO'!B:E,3,FALSE)</f>
        <v/>
      </c>
    </row>
    <row r="121" spans="1:66" ht="15" customHeight="1" x14ac:dyDescent="0.25">
      <c r="A121" s="12" t="str">
        <f>IF(ISBLANK('DESTR_OPERE LAVORO'!B120),'DESTR_OPERE LAVORO'!B121,'DESTR_OPERE LAVORO'!B120)</f>
        <v>1C.12.020.0010.b</v>
      </c>
      <c r="B121" s="12" t="str">
        <f>VLOOKUP(A121,'DESTR_OPERE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40 - s = 3,0</v>
      </c>
      <c r="C121" s="27" t="str">
        <f>VLOOKUP(A121,'DESTR_OPERE LAVORO'!B:E,3,FALSE)</f>
        <v>CODICE OC</v>
      </c>
      <c r="F121" s="51" t="s">
        <v>81</v>
      </c>
      <c r="G121" s="51"/>
      <c r="L121" s="51" t="s">
        <v>81</v>
      </c>
      <c r="M121" s="51"/>
      <c r="Q121" s="54"/>
      <c r="R121" s="52" t="s">
        <v>81</v>
      </c>
      <c r="W121" s="54"/>
      <c r="X121" s="52" t="s">
        <v>81</v>
      </c>
      <c r="AC121" s="54"/>
      <c r="AD121" s="52" t="s">
        <v>81</v>
      </c>
      <c r="AJ121" s="52" t="s">
        <v>81</v>
      </c>
      <c r="AO121" s="54"/>
      <c r="AP121" s="52" t="s">
        <v>81</v>
      </c>
      <c r="AV121" s="52" t="s">
        <v>81</v>
      </c>
      <c r="BB121" s="52" t="s">
        <v>81</v>
      </c>
      <c r="BH121" s="52" t="s">
        <v>81</v>
      </c>
      <c r="BN121" s="52" t="s">
        <v>81</v>
      </c>
    </row>
    <row r="122" spans="1:66" ht="15" customHeight="1" x14ac:dyDescent="0.25">
      <c r="A122" s="12" t="str">
        <f>IF(ISBLANK('DESTR_OPERE LAVORO'!B121),'DESTR_OPERE LAVORO'!B122,'DESTR_OPERE LAVORO'!B121)</f>
        <v/>
      </c>
      <c r="B122" s="12" t="str">
        <f>VLOOKUP(A122,'DESTR_OPERE LAVORO'!B:E,2,FALSE)</f>
        <v/>
      </c>
      <c r="C122" s="27" t="str">
        <f>VLOOKUP(A122,'DESTR_OPERE LAVORO'!B:E,3,FALSE)</f>
        <v/>
      </c>
    </row>
    <row r="123" spans="1:66" ht="15" customHeight="1" x14ac:dyDescent="0.25">
      <c r="A123" s="12" t="str">
        <f>IF(ISBLANK('DESTR_OPERE LAVORO'!B122),'DESTR_OPERE LAVORO'!B123,'DESTR_OPERE LAVORO'!B122)</f>
        <v>1C.12.020.0010.c</v>
      </c>
      <c r="B123" s="12" t="str">
        <f>VLOOKUP(A123,'DESTR_OPERE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50 - s = 3,0</v>
      </c>
      <c r="C123" s="27" t="str">
        <f>VLOOKUP(A123,'DESTR_OPERE LAVORO'!B:E,3,FALSE)</f>
        <v>CODICE OC</v>
      </c>
      <c r="F123" s="51" t="s">
        <v>81</v>
      </c>
      <c r="G123" s="51"/>
      <c r="L123" s="51" t="s">
        <v>81</v>
      </c>
      <c r="M123" s="51"/>
      <c r="Q123" s="54"/>
      <c r="R123" s="52" t="s">
        <v>81</v>
      </c>
      <c r="W123" s="54"/>
      <c r="X123" s="52" t="s">
        <v>81</v>
      </c>
      <c r="AC123" s="54"/>
      <c r="AD123" s="52" t="s">
        <v>81</v>
      </c>
      <c r="AJ123" s="52" t="s">
        <v>81</v>
      </c>
      <c r="AO123" s="54"/>
      <c r="AP123" s="52" t="s">
        <v>81</v>
      </c>
      <c r="AV123" s="52" t="s">
        <v>81</v>
      </c>
      <c r="BB123" s="52" t="s">
        <v>81</v>
      </c>
      <c r="BH123" s="52" t="s">
        <v>81</v>
      </c>
      <c r="BN123" s="52" t="s">
        <v>81</v>
      </c>
    </row>
    <row r="124" spans="1:66" ht="15" customHeight="1" x14ac:dyDescent="0.25">
      <c r="A124" s="12" t="str">
        <f>IF(ISBLANK('DESTR_OPERE LAVORO'!B123),'DESTR_OPERE LAVORO'!B124,'DESTR_OPERE LAVORO'!B123)</f>
        <v/>
      </c>
      <c r="B124" s="12" t="str">
        <f>VLOOKUP(A124,'DESTR_OPERE LAVORO'!B:E,2,FALSE)</f>
        <v/>
      </c>
      <c r="C124" s="27" t="str">
        <f>VLOOKUP(A124,'DESTR_OPERE LAVORO'!B:E,3,FALSE)</f>
        <v/>
      </c>
    </row>
    <row r="125" spans="1:66" ht="15" customHeight="1" x14ac:dyDescent="0.25">
      <c r="A125" s="12" t="str">
        <f>IF(ISBLANK('DESTR_OPERE LAVORO'!B124),'DESTR_OPERE LAVORO'!B125,'DESTR_OPERE LAVORO'!B124)</f>
        <v>1C.12.020.0010.d</v>
      </c>
      <c r="B125" s="12" t="str">
        <f>VLOOKUP(A125,'DESTR_OPERE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56 - s = 3,0</v>
      </c>
      <c r="C125" s="27" t="str">
        <f>VLOOKUP(A125,'DESTR_OPERE LAVORO'!B:E,3,FALSE)</f>
        <v>CODICE OC</v>
      </c>
      <c r="F125" s="51" t="s">
        <v>81</v>
      </c>
      <c r="G125" s="51"/>
      <c r="L125" s="51" t="s">
        <v>81</v>
      </c>
      <c r="M125" s="51"/>
      <c r="Q125" s="54"/>
      <c r="R125" s="52" t="s">
        <v>81</v>
      </c>
      <c r="W125" s="54"/>
      <c r="X125" s="52" t="s">
        <v>81</v>
      </c>
      <c r="AC125" s="54"/>
      <c r="AD125" s="52" t="s">
        <v>81</v>
      </c>
      <c r="AJ125" s="52" t="s">
        <v>81</v>
      </c>
      <c r="AO125" s="54"/>
      <c r="AP125" s="52" t="s">
        <v>81</v>
      </c>
      <c r="AV125" s="52" t="s">
        <v>81</v>
      </c>
      <c r="BB125" s="52" t="s">
        <v>81</v>
      </c>
      <c r="BH125" s="52" t="s">
        <v>81</v>
      </c>
      <c r="BN125" s="52" t="s">
        <v>81</v>
      </c>
    </row>
    <row r="126" spans="1:66" ht="15" customHeight="1" x14ac:dyDescent="0.25">
      <c r="A126" s="12" t="str">
        <f>IF(ISBLANK('DESTR_OPERE LAVORO'!B125),'DESTR_OPERE LAVORO'!B126,'DESTR_OPERE LAVORO'!B125)</f>
        <v/>
      </c>
      <c r="B126" s="12" t="str">
        <f>VLOOKUP(A126,'DESTR_OPERE LAVORO'!B:E,2,FALSE)</f>
        <v/>
      </c>
      <c r="C126" s="27" t="str">
        <f>VLOOKUP(A126,'DESTR_OPERE LAVORO'!B:E,3,FALSE)</f>
        <v/>
      </c>
    </row>
    <row r="127" spans="1:66" ht="15" customHeight="1" x14ac:dyDescent="0.25">
      <c r="A127" s="12" t="str">
        <f>IF(ISBLANK('DESTR_OPERE LAVORO'!B126),'DESTR_OPERE LAVORO'!B127,'DESTR_OPERE LAVORO'!B126)</f>
        <v>1C.12.020.0010.e</v>
      </c>
      <c r="B127" s="12" t="str">
        <f>VLOOKUP(A127,'DESTR_OPERE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63 - s = 3,0</v>
      </c>
      <c r="C127" s="27" t="str">
        <f>VLOOKUP(A127,'DESTR_OPERE LAVORO'!B:E,3,FALSE)</f>
        <v>CODICE OC</v>
      </c>
      <c r="F127" s="51" t="s">
        <v>81</v>
      </c>
      <c r="G127" s="51"/>
      <c r="L127" s="51" t="s">
        <v>81</v>
      </c>
      <c r="M127" s="51"/>
      <c r="Q127" s="54"/>
      <c r="R127" s="52" t="s">
        <v>81</v>
      </c>
      <c r="W127" s="54"/>
      <c r="X127" s="52" t="s">
        <v>81</v>
      </c>
      <c r="AC127" s="54"/>
      <c r="AD127" s="52" t="s">
        <v>81</v>
      </c>
      <c r="AJ127" s="52" t="s">
        <v>81</v>
      </c>
      <c r="AO127" s="54"/>
      <c r="AP127" s="52" t="s">
        <v>81</v>
      </c>
      <c r="AV127" s="52" t="s">
        <v>81</v>
      </c>
      <c r="BB127" s="52" t="s">
        <v>81</v>
      </c>
      <c r="BH127" s="52" t="s">
        <v>81</v>
      </c>
      <c r="BN127" s="52" t="s">
        <v>81</v>
      </c>
    </row>
    <row r="128" spans="1:66" ht="15" customHeight="1" x14ac:dyDescent="0.25">
      <c r="A128" s="12" t="str">
        <f>IF(ISBLANK('DESTR_OPERE LAVORO'!B127),'DESTR_OPERE LAVORO'!B128,'DESTR_OPERE LAVORO'!B127)</f>
        <v/>
      </c>
      <c r="B128" s="12" t="str">
        <f>VLOOKUP(A128,'DESTR_OPERE LAVORO'!B:E,2,FALSE)</f>
        <v/>
      </c>
      <c r="C128" s="27" t="str">
        <f>VLOOKUP(A128,'DESTR_OPERE LAVORO'!B:E,3,FALSE)</f>
        <v/>
      </c>
    </row>
    <row r="129" spans="1:66" ht="15" customHeight="1" x14ac:dyDescent="0.25">
      <c r="A129" s="12" t="str">
        <f>IF(ISBLANK('DESTR_OPERE LAVORO'!B128),'DESTR_OPERE LAVORO'!B129,'DESTR_OPERE LAVORO'!B128)</f>
        <v>1C.12.020.0010.f</v>
      </c>
      <c r="B129" s="12" t="str">
        <f>VLOOKUP(A129,'DESTR_OPERE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75 - s = 3,0</v>
      </c>
      <c r="C129" s="27" t="str">
        <f>VLOOKUP(A129,'DESTR_OPERE LAVORO'!B:E,3,FALSE)</f>
        <v>CODICE OC</v>
      </c>
      <c r="F129" s="51" t="s">
        <v>81</v>
      </c>
      <c r="G129" s="51"/>
      <c r="L129" s="51" t="s">
        <v>81</v>
      </c>
      <c r="M129" s="51"/>
      <c r="Q129" s="54"/>
      <c r="R129" s="52" t="s">
        <v>81</v>
      </c>
      <c r="W129" s="54"/>
      <c r="X129" s="52" t="s">
        <v>81</v>
      </c>
      <c r="AC129" s="54"/>
      <c r="AD129" s="52" t="s">
        <v>81</v>
      </c>
      <c r="AJ129" s="52" t="s">
        <v>81</v>
      </c>
      <c r="AO129" s="54"/>
      <c r="AP129" s="52" t="s">
        <v>81</v>
      </c>
      <c r="AV129" s="52" t="s">
        <v>81</v>
      </c>
      <c r="BB129" s="52" t="s">
        <v>81</v>
      </c>
      <c r="BH129" s="52" t="s">
        <v>81</v>
      </c>
      <c r="BN129" s="52" t="s">
        <v>81</v>
      </c>
    </row>
    <row r="130" spans="1:66" ht="15" customHeight="1" x14ac:dyDescent="0.25">
      <c r="A130" s="12" t="str">
        <f>IF(ISBLANK('DESTR_OPERE LAVORO'!B129),'DESTR_OPERE LAVORO'!B130,'DESTR_OPERE LAVORO'!B129)</f>
        <v/>
      </c>
      <c r="B130" s="12" t="str">
        <f>VLOOKUP(A130,'DESTR_OPERE LAVORO'!B:E,2,FALSE)</f>
        <v/>
      </c>
      <c r="C130" s="27" t="str">
        <f>VLOOKUP(A130,'DESTR_OPERE LAVORO'!B:E,3,FALSE)</f>
        <v/>
      </c>
    </row>
    <row r="131" spans="1:66" ht="15" customHeight="1" x14ac:dyDescent="0.25">
      <c r="A131" s="12" t="str">
        <f>IF(ISBLANK('DESTR_OPERE LAVORO'!B130),'DESTR_OPERE LAVORO'!B131,'DESTR_OPERE LAVORO'!B130)</f>
        <v>1C.12.020.0010.g</v>
      </c>
      <c r="B131" s="12" t="str">
        <f>VLOOKUP(A131,'DESTR_OPERE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90 - s = 3,5</v>
      </c>
      <c r="C131" s="27" t="str">
        <f>VLOOKUP(A131,'DESTR_OPERE LAVORO'!B:E,3,FALSE)</f>
        <v>CODICE OC</v>
      </c>
      <c r="F131" s="51" t="s">
        <v>81</v>
      </c>
      <c r="G131" s="51"/>
      <c r="L131" s="51" t="s">
        <v>81</v>
      </c>
      <c r="M131" s="51"/>
      <c r="Q131" s="54"/>
      <c r="R131" s="52" t="s">
        <v>81</v>
      </c>
      <c r="W131" s="54"/>
      <c r="X131" s="52" t="s">
        <v>81</v>
      </c>
      <c r="AC131" s="54"/>
      <c r="AD131" s="52" t="s">
        <v>81</v>
      </c>
      <c r="AJ131" s="52" t="s">
        <v>81</v>
      </c>
      <c r="AO131" s="54"/>
      <c r="AP131" s="52" t="s">
        <v>81</v>
      </c>
      <c r="AV131" s="52" t="s">
        <v>81</v>
      </c>
      <c r="BB131" s="52" t="s">
        <v>81</v>
      </c>
      <c r="BH131" s="52" t="s">
        <v>81</v>
      </c>
      <c r="BN131" s="52" t="s">
        <v>81</v>
      </c>
    </row>
    <row r="132" spans="1:66" ht="15" customHeight="1" x14ac:dyDescent="0.25">
      <c r="A132" s="12" t="str">
        <f>IF(ISBLANK('DESTR_OPERE LAVORO'!B131),'DESTR_OPERE LAVORO'!B132,'DESTR_OPERE LAVORO'!B131)</f>
        <v/>
      </c>
      <c r="B132" s="12" t="str">
        <f>VLOOKUP(A132,'DESTR_OPERE LAVORO'!B:E,2,FALSE)</f>
        <v/>
      </c>
      <c r="C132" s="27" t="str">
        <f>VLOOKUP(A132,'DESTR_OPERE LAVORO'!B:E,3,FALSE)</f>
        <v/>
      </c>
    </row>
    <row r="133" spans="1:66" ht="15" customHeight="1" x14ac:dyDescent="0.25">
      <c r="A133" s="12" t="str">
        <f>IF(ISBLANK('DESTR_OPERE LAVORO'!B132),'DESTR_OPERE LAVORO'!B133,'DESTR_OPERE LAVORO'!B132)</f>
        <v>1C.12.020.0010.h</v>
      </c>
      <c r="B133" s="12" t="str">
        <f>VLOOKUP(A133,'DESTR_OPERE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110 - s = 4,3</v>
      </c>
      <c r="C133" s="27" t="str">
        <f>VLOOKUP(A133,'DESTR_OPERE LAVORO'!B:E,3,FALSE)</f>
        <v>CODICE OC</v>
      </c>
      <c r="F133" s="51" t="s">
        <v>81</v>
      </c>
      <c r="G133" s="51"/>
      <c r="L133" s="51" t="s">
        <v>81</v>
      </c>
      <c r="M133" s="51"/>
      <c r="Q133" s="54"/>
      <c r="R133" s="52" t="s">
        <v>81</v>
      </c>
      <c r="W133" s="54"/>
      <c r="X133" s="52" t="s">
        <v>81</v>
      </c>
      <c r="AC133" s="54"/>
      <c r="AD133" s="52" t="s">
        <v>81</v>
      </c>
      <c r="AJ133" s="52" t="s">
        <v>81</v>
      </c>
      <c r="AO133" s="54"/>
      <c r="AP133" s="52" t="s">
        <v>81</v>
      </c>
      <c r="AV133" s="52" t="s">
        <v>81</v>
      </c>
      <c r="BB133" s="52" t="s">
        <v>81</v>
      </c>
      <c r="BH133" s="52" t="s">
        <v>81</v>
      </c>
      <c r="BN133" s="52" t="s">
        <v>81</v>
      </c>
    </row>
    <row r="134" spans="1:66" ht="15" customHeight="1" x14ac:dyDescent="0.25">
      <c r="A134" s="12" t="str">
        <f>IF(ISBLANK('DESTR_OPERE LAVORO'!B133),'DESTR_OPERE LAVORO'!B134,'DESTR_OPERE LAVORO'!B133)</f>
        <v/>
      </c>
      <c r="B134" s="12" t="str">
        <f>VLOOKUP(A134,'DESTR_OPERE LAVORO'!B:E,2,FALSE)</f>
        <v/>
      </c>
      <c r="C134" s="27" t="str">
        <f>VLOOKUP(A134,'DESTR_OPERE LAVORO'!B:E,3,FALSE)</f>
        <v/>
      </c>
    </row>
    <row r="135" spans="1:66" ht="15" customHeight="1" x14ac:dyDescent="0.25">
      <c r="A135" s="12" t="str">
        <f>IF(ISBLANK('DESTR_OPERE LAVORO'!B134),'DESTR_OPERE LAVORO'!B135,'DESTR_OPERE LAVORO'!B134)</f>
        <v>1C.12.020.0010.i</v>
      </c>
      <c r="B135" s="12" t="str">
        <f>VLOOKUP(A135,'DESTR_OPERE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125 - s = 4,9</v>
      </c>
      <c r="C135" s="27" t="str">
        <f>VLOOKUP(A135,'DESTR_OPERE LAVORO'!B:E,3,FALSE)</f>
        <v>CODICE OC</v>
      </c>
      <c r="F135" s="51" t="s">
        <v>81</v>
      </c>
      <c r="G135" s="51"/>
      <c r="L135" s="51" t="s">
        <v>81</v>
      </c>
      <c r="M135" s="51"/>
      <c r="Q135" s="54"/>
      <c r="R135" s="52" t="s">
        <v>81</v>
      </c>
      <c r="W135" s="54"/>
      <c r="X135" s="52" t="s">
        <v>81</v>
      </c>
      <c r="AC135" s="54"/>
      <c r="AD135" s="52" t="s">
        <v>81</v>
      </c>
      <c r="AJ135" s="52" t="s">
        <v>81</v>
      </c>
      <c r="AO135" s="54"/>
      <c r="AP135" s="52" t="s">
        <v>81</v>
      </c>
      <c r="AV135" s="52" t="s">
        <v>81</v>
      </c>
      <c r="BB135" s="52" t="s">
        <v>81</v>
      </c>
      <c r="BH135" s="52" t="s">
        <v>81</v>
      </c>
      <c r="BN135" s="52" t="s">
        <v>81</v>
      </c>
    </row>
    <row r="136" spans="1:66" ht="15" customHeight="1" x14ac:dyDescent="0.25">
      <c r="A136" s="12" t="str">
        <f>IF(ISBLANK('DESTR_OPERE LAVORO'!B135),'DESTR_OPERE LAVORO'!B136,'DESTR_OPERE LAVORO'!B135)</f>
        <v/>
      </c>
      <c r="B136" s="12" t="str">
        <f>VLOOKUP(A136,'DESTR_OPERE LAVORO'!B:E,2,FALSE)</f>
        <v/>
      </c>
      <c r="C136" s="27" t="str">
        <f>VLOOKUP(A136,'DESTR_OPERE LAVORO'!B:E,3,FALSE)</f>
        <v/>
      </c>
    </row>
    <row r="137" spans="1:66" ht="15" customHeight="1" x14ac:dyDescent="0.25">
      <c r="A137" s="12" t="str">
        <f>IF(ISBLANK('DESTR_OPERE LAVORO'!B136),'DESTR_OPERE LAVORO'!B137,'DESTR_OPERE LAVORO'!B136)</f>
        <v>1C.12.020.0010.j</v>
      </c>
      <c r="B137" s="12" t="str">
        <f>VLOOKUP(A137,'DESTR_OPERE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160 - s = 6,2</v>
      </c>
      <c r="C137" s="27" t="str">
        <f>VLOOKUP(A137,'DESTR_OPERE LAVORO'!B:E,3,FALSE)</f>
        <v>CODICE OC</v>
      </c>
      <c r="F137" s="51" t="s">
        <v>81</v>
      </c>
      <c r="G137" s="51"/>
      <c r="L137" s="51" t="s">
        <v>81</v>
      </c>
      <c r="M137" s="51"/>
      <c r="Q137" s="54"/>
      <c r="R137" s="52" t="s">
        <v>81</v>
      </c>
      <c r="W137" s="54"/>
      <c r="X137" s="52" t="s">
        <v>81</v>
      </c>
      <c r="AC137" s="54"/>
      <c r="AD137" s="52" t="s">
        <v>81</v>
      </c>
      <c r="AJ137" s="52" t="s">
        <v>81</v>
      </c>
      <c r="AO137" s="54"/>
      <c r="AP137" s="52" t="s">
        <v>81</v>
      </c>
      <c r="AV137" s="52" t="s">
        <v>81</v>
      </c>
      <c r="BB137" s="52" t="s">
        <v>81</v>
      </c>
      <c r="BH137" s="52" t="s">
        <v>81</v>
      </c>
      <c r="BN137" s="52" t="s">
        <v>81</v>
      </c>
    </row>
    <row r="138" spans="1:66" ht="15" customHeight="1" x14ac:dyDescent="0.25">
      <c r="A138" s="12" t="str">
        <f>IF(ISBLANK('DESTR_OPERE LAVORO'!B137),'DESTR_OPERE LAVORO'!B138,'DESTR_OPERE LAVORO'!B137)</f>
        <v/>
      </c>
      <c r="B138" s="12" t="str">
        <f>VLOOKUP(A138,'DESTR_OPERE LAVORO'!B:E,2,FALSE)</f>
        <v/>
      </c>
      <c r="C138" s="27" t="str">
        <f>VLOOKUP(A138,'DESTR_OPERE LAVORO'!B:E,3,FALSE)</f>
        <v/>
      </c>
    </row>
    <row r="139" spans="1:66" ht="15" customHeight="1" x14ac:dyDescent="0.25">
      <c r="A139" s="12" t="str">
        <f>IF(ISBLANK('DESTR_OPERE LAVORO'!B138),'DESTR_OPERE LAVORO'!B139,'DESTR_OPERE LAVORO'!B138)</f>
        <v>1C.12.020.0010.k</v>
      </c>
      <c r="B139" s="12" t="str">
        <f>VLOOKUP(A139,'DESTR_OPERE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200 - s = 6,2</v>
      </c>
      <c r="C139" s="27" t="str">
        <f>VLOOKUP(A139,'DESTR_OPERE LAVORO'!B:E,3,FALSE)</f>
        <v>CODICE OC</v>
      </c>
      <c r="F139" s="51" t="s">
        <v>81</v>
      </c>
      <c r="G139" s="51"/>
      <c r="L139" s="51" t="s">
        <v>81</v>
      </c>
      <c r="M139" s="51"/>
      <c r="Q139" s="54"/>
      <c r="R139" s="52" t="s">
        <v>81</v>
      </c>
      <c r="W139" s="54"/>
      <c r="X139" s="52" t="s">
        <v>81</v>
      </c>
      <c r="AC139" s="54"/>
      <c r="AD139" s="52" t="s">
        <v>81</v>
      </c>
      <c r="AJ139" s="52" t="s">
        <v>81</v>
      </c>
      <c r="AO139" s="54"/>
      <c r="AP139" s="52" t="s">
        <v>81</v>
      </c>
      <c r="AV139" s="52" t="s">
        <v>81</v>
      </c>
      <c r="BB139" s="52" t="s">
        <v>81</v>
      </c>
      <c r="BH139" s="52" t="s">
        <v>81</v>
      </c>
      <c r="BN139" s="52" t="s">
        <v>81</v>
      </c>
    </row>
    <row r="140" spans="1:66" ht="15" customHeight="1" x14ac:dyDescent="0.25">
      <c r="A140" s="12" t="str">
        <f>IF(ISBLANK('DESTR_OPERE LAVORO'!B139),'DESTR_OPERE LAVORO'!B140,'DESTR_OPERE LAVORO'!B139)</f>
        <v/>
      </c>
      <c r="B140" s="12" t="str">
        <f>VLOOKUP(A140,'DESTR_OPERE LAVORO'!B:E,2,FALSE)</f>
        <v/>
      </c>
      <c r="C140" s="27" t="str">
        <f>VLOOKUP(A140,'DESTR_OPERE LAVORO'!B:E,3,FALSE)</f>
        <v/>
      </c>
    </row>
    <row r="141" spans="1:66" ht="15" customHeight="1" x14ac:dyDescent="0.25">
      <c r="A141" s="12" t="str">
        <f>IF(ISBLANK('DESTR_OPERE LAVORO'!B140),'DESTR_OPERE LAVORO'!B141,'DESTR_OPERE LAVORO'!B140)</f>
        <v>1C.12.020.0010.l</v>
      </c>
      <c r="B141" s="12" t="str">
        <f>VLOOKUP(A141,'DESTR_OPERE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250 - s = 7,8</v>
      </c>
      <c r="C141" s="27" t="str">
        <f>VLOOKUP(A141,'DESTR_OPERE LAVORO'!B:E,3,FALSE)</f>
        <v>CODICE OC</v>
      </c>
      <c r="F141" s="51" t="s">
        <v>81</v>
      </c>
      <c r="G141" s="51"/>
      <c r="L141" s="51" t="s">
        <v>81</v>
      </c>
      <c r="M141" s="51"/>
      <c r="Q141" s="54"/>
      <c r="R141" s="52" t="s">
        <v>81</v>
      </c>
      <c r="W141" s="54"/>
      <c r="X141" s="52" t="s">
        <v>81</v>
      </c>
      <c r="AC141" s="54"/>
      <c r="AD141" s="52" t="s">
        <v>81</v>
      </c>
      <c r="AJ141" s="52" t="s">
        <v>81</v>
      </c>
      <c r="AO141" s="54"/>
      <c r="AP141" s="52" t="s">
        <v>81</v>
      </c>
      <c r="AV141" s="52" t="s">
        <v>81</v>
      </c>
      <c r="BB141" s="52" t="s">
        <v>81</v>
      </c>
      <c r="BH141" s="52" t="s">
        <v>81</v>
      </c>
      <c r="BN141" s="52" t="s">
        <v>81</v>
      </c>
    </row>
    <row r="142" spans="1:66" ht="15" customHeight="1" x14ac:dyDescent="0.25">
      <c r="A142" s="12" t="str">
        <f>IF(ISBLANK('DESTR_OPERE LAVORO'!B141),'DESTR_OPERE LAVORO'!B142,'DESTR_OPERE LAVORO'!B141)</f>
        <v/>
      </c>
      <c r="B142" s="12" t="str">
        <f>VLOOKUP(A142,'DESTR_OPERE LAVORO'!B:E,2,FALSE)</f>
        <v/>
      </c>
      <c r="C142" s="27" t="str">
        <f>VLOOKUP(A142,'DESTR_OPERE LAVORO'!B:E,3,FALSE)</f>
        <v/>
      </c>
    </row>
    <row r="143" spans="1:66" ht="15" customHeight="1" x14ac:dyDescent="0.25">
      <c r="A143" s="12" t="str">
        <f>IF(ISBLANK('DESTR_OPERE LAVORO'!B142),'DESTR_OPERE LAVORO'!B143,'DESTR_OPERE LAVORO'!B142)</f>
        <v>1C.12.020.0010.m</v>
      </c>
      <c r="B143" s="12" t="str">
        <f>VLOOKUP(A143,'DESTR_OPERE LAVORO'!B:E,2,FALSE)</f>
        <v>Fornitura e posa tubi in polietilene malleabilizzato per condotte di scarico acque civili e industriali, colore nero, conforme norme UNI EN 1519, da giuntare mediante saldatura di testa (da valutare a parte), con manicotto elettrico o con manicotto di dilatazione; compresi gli oneri di fissaggio a pareti e soffitti e di attraversamento delle strutture. Diametro esterno (De) e spessore (s):- De 315 - s = 9,8</v>
      </c>
      <c r="C143" s="27" t="str">
        <f>VLOOKUP(A143,'DESTR_OPERE LAVORO'!B:E,3,FALSE)</f>
        <v>CODICE OC</v>
      </c>
      <c r="F143" s="51" t="s">
        <v>81</v>
      </c>
      <c r="G143" s="51"/>
      <c r="L143" s="51" t="s">
        <v>81</v>
      </c>
      <c r="M143" s="51"/>
      <c r="Q143" s="54"/>
      <c r="R143" s="52" t="s">
        <v>81</v>
      </c>
      <c r="W143" s="54"/>
      <c r="X143" s="52" t="s">
        <v>81</v>
      </c>
      <c r="AC143" s="54"/>
      <c r="AD143" s="52" t="s">
        <v>81</v>
      </c>
      <c r="AJ143" s="52" t="s">
        <v>81</v>
      </c>
      <c r="AO143" s="54"/>
      <c r="AP143" s="52" t="s">
        <v>81</v>
      </c>
      <c r="AV143" s="52" t="s">
        <v>81</v>
      </c>
      <c r="BB143" s="52" t="s">
        <v>81</v>
      </c>
      <c r="BH143" s="52" t="s">
        <v>81</v>
      </c>
      <c r="BN143" s="52" t="s">
        <v>81</v>
      </c>
    </row>
    <row r="144" spans="1:66" ht="15" customHeight="1" x14ac:dyDescent="0.25">
      <c r="A144" s="12" t="str">
        <f>IF(ISBLANK('DESTR_OPERE LAVORO'!B143),'DESTR_OPERE LAVORO'!B144,'DESTR_OPERE LAVORO'!B143)</f>
        <v/>
      </c>
      <c r="B144" s="12" t="str">
        <f>VLOOKUP(A144,'DESTR_OPERE LAVORO'!B:E,2,FALSE)</f>
        <v/>
      </c>
      <c r="C144" s="27" t="str">
        <f>VLOOKUP(A144,'DESTR_OPERE LAVORO'!B:E,3,FALSE)</f>
        <v/>
      </c>
    </row>
    <row r="145" spans="1:66" ht="15" customHeight="1" x14ac:dyDescent="0.25">
      <c r="A145" s="12" t="str">
        <f>IF(ISBLANK('DESTR_OPERE LAVORO'!B144),'DESTR_OPERE LAVORO'!B145,'DESTR_OPERE LAVORO'!B144)</f>
        <v>1C.12.020.0020.a</v>
      </c>
      <c r="B145" s="12" t="str">
        <f>VLOOKUP(A145,'DESTR_OPERE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32</v>
      </c>
      <c r="C145" s="27" t="str">
        <f>VLOOKUP(A145,'DESTR_OPERE LAVORO'!B:E,3,FALSE)</f>
        <v>CODICE OC</v>
      </c>
      <c r="F145" s="51" t="s">
        <v>81</v>
      </c>
      <c r="G145" s="51"/>
      <c r="L145" s="51" t="s">
        <v>81</v>
      </c>
      <c r="M145" s="51"/>
      <c r="Q145" s="54"/>
      <c r="R145" s="52" t="s">
        <v>81</v>
      </c>
      <c r="W145" s="54"/>
      <c r="X145" s="52" t="s">
        <v>81</v>
      </c>
      <c r="AC145" s="54"/>
      <c r="AD145" s="52" t="s">
        <v>81</v>
      </c>
      <c r="AJ145" s="52" t="s">
        <v>81</v>
      </c>
      <c r="AO145" s="54"/>
      <c r="AP145" s="52" t="s">
        <v>81</v>
      </c>
      <c r="AV145" s="52" t="s">
        <v>81</v>
      </c>
      <c r="BB145" s="52" t="s">
        <v>81</v>
      </c>
      <c r="BH145" s="52" t="s">
        <v>81</v>
      </c>
      <c r="BN145" s="52" t="s">
        <v>81</v>
      </c>
    </row>
    <row r="146" spans="1:66" ht="15" customHeight="1" x14ac:dyDescent="0.25">
      <c r="A146" s="12" t="str">
        <f>IF(ISBLANK('DESTR_OPERE LAVORO'!B145),'DESTR_OPERE LAVORO'!B146,'DESTR_OPERE LAVORO'!B145)</f>
        <v/>
      </c>
      <c r="B146" s="12" t="str">
        <f>VLOOKUP(A146,'DESTR_OPERE LAVORO'!B:E,2,FALSE)</f>
        <v/>
      </c>
      <c r="C146" s="27" t="str">
        <f>VLOOKUP(A146,'DESTR_OPERE LAVORO'!B:E,3,FALSE)</f>
        <v/>
      </c>
    </row>
    <row r="147" spans="1:66" ht="15" customHeight="1" x14ac:dyDescent="0.25">
      <c r="A147" s="12" t="str">
        <f>IF(ISBLANK('DESTR_OPERE LAVORO'!B146),'DESTR_OPERE LAVORO'!B147,'DESTR_OPERE LAVORO'!B146)</f>
        <v>1C.12.020.0020.b</v>
      </c>
      <c r="B147" s="12" t="str">
        <f>VLOOKUP(A147,'DESTR_OPERE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v>
      </c>
      <c r="C147" s="27" t="str">
        <f>VLOOKUP(A147,'DESTR_OPERE LAVORO'!B:E,3,FALSE)</f>
        <v>CODICE OC</v>
      </c>
      <c r="F147" s="51" t="s">
        <v>81</v>
      </c>
      <c r="G147" s="51"/>
      <c r="L147" s="51" t="s">
        <v>81</v>
      </c>
      <c r="M147" s="51"/>
      <c r="Q147" s="54"/>
      <c r="R147" s="52" t="s">
        <v>81</v>
      </c>
      <c r="W147" s="54"/>
      <c r="X147" s="52" t="s">
        <v>81</v>
      </c>
      <c r="AC147" s="54"/>
      <c r="AD147" s="52" t="s">
        <v>81</v>
      </c>
      <c r="AJ147" s="52" t="s">
        <v>81</v>
      </c>
      <c r="AO147" s="54"/>
      <c r="AP147" s="52" t="s">
        <v>81</v>
      </c>
      <c r="AV147" s="52" t="s">
        <v>81</v>
      </c>
      <c r="BB147" s="52" t="s">
        <v>81</v>
      </c>
      <c r="BH147" s="52" t="s">
        <v>81</v>
      </c>
      <c r="BN147" s="52" t="s">
        <v>81</v>
      </c>
    </row>
    <row r="148" spans="1:66" ht="15" customHeight="1" x14ac:dyDescent="0.25">
      <c r="A148" s="12" t="str">
        <f>IF(ISBLANK('DESTR_OPERE LAVORO'!B147),'DESTR_OPERE LAVORO'!B148,'DESTR_OPERE LAVORO'!B147)</f>
        <v/>
      </c>
      <c r="B148" s="12" t="str">
        <f>VLOOKUP(A148,'DESTR_OPERE LAVORO'!B:E,2,FALSE)</f>
        <v/>
      </c>
      <c r="C148" s="27" t="str">
        <f>VLOOKUP(A148,'DESTR_OPERE LAVORO'!B:E,3,FALSE)</f>
        <v/>
      </c>
    </row>
    <row r="149" spans="1:66" ht="15" customHeight="1" x14ac:dyDescent="0.25">
      <c r="A149" s="12" t="str">
        <f>IF(ISBLANK('DESTR_OPERE LAVORO'!B148),'DESTR_OPERE LAVORO'!B149,'DESTR_OPERE LAVORO'!B148)</f>
        <v>1C.12.020.0020.c</v>
      </c>
      <c r="B149" s="12" t="str">
        <f>VLOOKUP(A149,'DESTR_OPERE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v>
      </c>
      <c r="C149" s="27" t="str">
        <f>VLOOKUP(A149,'DESTR_OPERE LAVORO'!B:E,3,FALSE)</f>
        <v>CODICE OC</v>
      </c>
      <c r="F149" s="51" t="s">
        <v>81</v>
      </c>
      <c r="G149" s="51"/>
      <c r="L149" s="51" t="s">
        <v>81</v>
      </c>
      <c r="M149" s="51"/>
      <c r="Q149" s="54"/>
      <c r="R149" s="52" t="s">
        <v>81</v>
      </c>
      <c r="W149" s="54"/>
      <c r="X149" s="52" t="s">
        <v>81</v>
      </c>
      <c r="AC149" s="54"/>
      <c r="AD149" s="52" t="s">
        <v>81</v>
      </c>
      <c r="AJ149" s="52" t="s">
        <v>81</v>
      </c>
      <c r="AO149" s="54"/>
      <c r="AP149" s="52" t="s">
        <v>81</v>
      </c>
      <c r="AV149" s="52" t="s">
        <v>81</v>
      </c>
      <c r="BB149" s="52" t="s">
        <v>81</v>
      </c>
      <c r="BH149" s="52" t="s">
        <v>81</v>
      </c>
      <c r="BN149" s="52" t="s">
        <v>81</v>
      </c>
    </row>
    <row r="150" spans="1:66" ht="15" customHeight="1" x14ac:dyDescent="0.25">
      <c r="A150" s="12" t="str">
        <f>IF(ISBLANK('DESTR_OPERE LAVORO'!B149),'DESTR_OPERE LAVORO'!B150,'DESTR_OPERE LAVORO'!B149)</f>
        <v/>
      </c>
      <c r="B150" s="12" t="str">
        <f>VLOOKUP(A150,'DESTR_OPERE LAVORO'!B:E,2,FALSE)</f>
        <v/>
      </c>
      <c r="C150" s="27" t="str">
        <f>VLOOKUP(A150,'DESTR_OPERE LAVORO'!B:E,3,FALSE)</f>
        <v/>
      </c>
    </row>
    <row r="151" spans="1:66" ht="15" customHeight="1" x14ac:dyDescent="0.25">
      <c r="A151" s="12" t="str">
        <f>IF(ISBLANK('DESTR_OPERE LAVORO'!B150),'DESTR_OPERE LAVORO'!B151,'DESTR_OPERE LAVORO'!B150)</f>
        <v>1C.12.020.0020.d</v>
      </c>
      <c r="B151" s="12" t="str">
        <f>VLOOKUP(A151,'DESTR_OPERE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v>
      </c>
      <c r="C151" s="27" t="str">
        <f>VLOOKUP(A151,'DESTR_OPERE LAVORO'!B:E,3,FALSE)</f>
        <v>CODICE OC</v>
      </c>
      <c r="F151" s="51" t="s">
        <v>81</v>
      </c>
      <c r="G151" s="51"/>
      <c r="L151" s="51" t="s">
        <v>81</v>
      </c>
      <c r="M151" s="51"/>
      <c r="Q151" s="54"/>
      <c r="R151" s="52" t="s">
        <v>81</v>
      </c>
      <c r="W151" s="54"/>
      <c r="X151" s="52" t="s">
        <v>81</v>
      </c>
      <c r="AC151" s="54"/>
      <c r="AD151" s="52" t="s">
        <v>81</v>
      </c>
      <c r="AJ151" s="52" t="s">
        <v>81</v>
      </c>
      <c r="AO151" s="54"/>
      <c r="AP151" s="52" t="s">
        <v>81</v>
      </c>
      <c r="AV151" s="52" t="s">
        <v>81</v>
      </c>
      <c r="BB151" s="52" t="s">
        <v>81</v>
      </c>
      <c r="BH151" s="52" t="s">
        <v>81</v>
      </c>
      <c r="BN151" s="52" t="s">
        <v>81</v>
      </c>
    </row>
    <row r="152" spans="1:66" ht="15" customHeight="1" x14ac:dyDescent="0.25">
      <c r="A152" s="12" t="str">
        <f>IF(ISBLANK('DESTR_OPERE LAVORO'!B151),'DESTR_OPERE LAVORO'!B152,'DESTR_OPERE LAVORO'!B151)</f>
        <v/>
      </c>
      <c r="B152" s="12" t="str">
        <f>VLOOKUP(A152,'DESTR_OPERE LAVORO'!B:E,2,FALSE)</f>
        <v/>
      </c>
      <c r="C152" s="27" t="str">
        <f>VLOOKUP(A152,'DESTR_OPERE LAVORO'!B:E,3,FALSE)</f>
        <v/>
      </c>
    </row>
    <row r="153" spans="1:66" ht="15" customHeight="1" x14ac:dyDescent="0.25">
      <c r="A153" s="12" t="str">
        <f>IF(ISBLANK('DESTR_OPERE LAVORO'!B152),'DESTR_OPERE LAVORO'!B153,'DESTR_OPERE LAVORO'!B152)</f>
        <v>1C.12.020.0020.e</v>
      </c>
      <c r="B153" s="12" t="str">
        <f>VLOOKUP(A153,'DESTR_OPERE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v>
      </c>
      <c r="C153" s="27" t="str">
        <f>VLOOKUP(A153,'DESTR_OPERE LAVORO'!B:E,3,FALSE)</f>
        <v>CODICE OC</v>
      </c>
      <c r="F153" s="51" t="s">
        <v>81</v>
      </c>
      <c r="G153" s="51"/>
      <c r="L153" s="51" t="s">
        <v>81</v>
      </c>
      <c r="M153" s="51"/>
      <c r="Q153" s="54"/>
      <c r="R153" s="52" t="s">
        <v>81</v>
      </c>
      <c r="W153" s="54"/>
      <c r="X153" s="52" t="s">
        <v>81</v>
      </c>
      <c r="AC153" s="54"/>
      <c r="AD153" s="52" t="s">
        <v>81</v>
      </c>
      <c r="AJ153" s="52" t="s">
        <v>81</v>
      </c>
      <c r="AO153" s="54"/>
      <c r="AP153" s="52" t="s">
        <v>81</v>
      </c>
      <c r="AV153" s="52" t="s">
        <v>81</v>
      </c>
      <c r="BB153" s="52" t="s">
        <v>81</v>
      </c>
      <c r="BH153" s="52" t="s">
        <v>81</v>
      </c>
      <c r="BN153" s="52" t="s">
        <v>81</v>
      </c>
    </row>
    <row r="154" spans="1:66" ht="15" customHeight="1" x14ac:dyDescent="0.25">
      <c r="A154" s="12" t="str">
        <f>IF(ISBLANK('DESTR_OPERE LAVORO'!B153),'DESTR_OPERE LAVORO'!B154,'DESTR_OPERE LAVORO'!B153)</f>
        <v/>
      </c>
      <c r="B154" s="12" t="str">
        <f>VLOOKUP(A154,'DESTR_OPERE LAVORO'!B:E,2,FALSE)</f>
        <v/>
      </c>
      <c r="C154" s="27" t="str">
        <f>VLOOKUP(A154,'DESTR_OPERE LAVORO'!B:E,3,FALSE)</f>
        <v/>
      </c>
    </row>
    <row r="155" spans="1:66" ht="15" customHeight="1" x14ac:dyDescent="0.25">
      <c r="A155" s="12" t="str">
        <f>IF(ISBLANK('DESTR_OPERE LAVORO'!B154),'DESTR_OPERE LAVORO'!B155,'DESTR_OPERE LAVORO'!B154)</f>
        <v>1C.12.020.0020.f</v>
      </c>
      <c r="B155" s="12" t="str">
        <f>VLOOKUP(A155,'DESTR_OPERE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75</v>
      </c>
      <c r="C155" s="27" t="str">
        <f>VLOOKUP(A155,'DESTR_OPERE LAVORO'!B:E,3,FALSE)</f>
        <v>CODICE OC</v>
      </c>
      <c r="F155" s="51" t="s">
        <v>81</v>
      </c>
      <c r="G155" s="51"/>
      <c r="L155" s="51" t="s">
        <v>81</v>
      </c>
      <c r="M155" s="51"/>
      <c r="Q155" s="54"/>
      <c r="R155" s="52" t="s">
        <v>81</v>
      </c>
      <c r="W155" s="54"/>
      <c r="X155" s="52" t="s">
        <v>81</v>
      </c>
      <c r="AC155" s="54"/>
      <c r="AD155" s="52" t="s">
        <v>81</v>
      </c>
      <c r="AJ155" s="52" t="s">
        <v>81</v>
      </c>
      <c r="AO155" s="54"/>
      <c r="AP155" s="52" t="s">
        <v>81</v>
      </c>
      <c r="AV155" s="52" t="s">
        <v>81</v>
      </c>
      <c r="BB155" s="52" t="s">
        <v>81</v>
      </c>
      <c r="BH155" s="52" t="s">
        <v>81</v>
      </c>
      <c r="BN155" s="52" t="s">
        <v>81</v>
      </c>
    </row>
    <row r="156" spans="1:66" ht="15" customHeight="1" x14ac:dyDescent="0.25">
      <c r="A156" s="12" t="str">
        <f>IF(ISBLANK('DESTR_OPERE LAVORO'!B155),'DESTR_OPERE LAVORO'!B156,'DESTR_OPERE LAVORO'!B155)</f>
        <v/>
      </c>
      <c r="B156" s="12" t="str">
        <f>VLOOKUP(A156,'DESTR_OPERE LAVORO'!B:E,2,FALSE)</f>
        <v/>
      </c>
      <c r="C156" s="27" t="str">
        <f>VLOOKUP(A156,'DESTR_OPERE LAVORO'!B:E,3,FALSE)</f>
        <v/>
      </c>
    </row>
    <row r="157" spans="1:66" ht="15" customHeight="1" x14ac:dyDescent="0.25">
      <c r="A157" s="12" t="str">
        <f>IF(ISBLANK('DESTR_OPERE LAVORO'!B156),'DESTR_OPERE LAVORO'!B157,'DESTR_OPERE LAVORO'!B156)</f>
        <v>1C.12.020.0020.g</v>
      </c>
      <c r="B157" s="12" t="str">
        <f>VLOOKUP(A157,'DESTR_OPERE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90</v>
      </c>
      <c r="C157" s="27" t="str">
        <f>VLOOKUP(A157,'DESTR_OPERE LAVORO'!B:E,3,FALSE)</f>
        <v>CODICE OC</v>
      </c>
      <c r="F157" s="51" t="s">
        <v>81</v>
      </c>
      <c r="G157" s="51"/>
      <c r="L157" s="51" t="s">
        <v>81</v>
      </c>
      <c r="M157" s="51"/>
      <c r="Q157" s="54"/>
      <c r="R157" s="52" t="s">
        <v>81</v>
      </c>
      <c r="W157" s="54"/>
      <c r="X157" s="52" t="s">
        <v>81</v>
      </c>
      <c r="AC157" s="54"/>
      <c r="AD157" s="52" t="s">
        <v>81</v>
      </c>
      <c r="AJ157" s="52" t="s">
        <v>81</v>
      </c>
      <c r="AO157" s="54"/>
      <c r="AP157" s="52" t="s">
        <v>81</v>
      </c>
      <c r="AV157" s="52" t="s">
        <v>81</v>
      </c>
      <c r="BB157" s="52" t="s">
        <v>81</v>
      </c>
      <c r="BH157" s="52" t="s">
        <v>81</v>
      </c>
      <c r="BN157" s="52" t="s">
        <v>81</v>
      </c>
    </row>
    <row r="158" spans="1:66" ht="15" customHeight="1" x14ac:dyDescent="0.25">
      <c r="A158" s="12" t="str">
        <f>IF(ISBLANK('DESTR_OPERE LAVORO'!B157),'DESTR_OPERE LAVORO'!B158,'DESTR_OPERE LAVORO'!B157)</f>
        <v/>
      </c>
      <c r="B158" s="12" t="str">
        <f>VLOOKUP(A158,'DESTR_OPERE LAVORO'!B:E,2,FALSE)</f>
        <v/>
      </c>
      <c r="C158" s="27" t="str">
        <f>VLOOKUP(A158,'DESTR_OPERE LAVORO'!B:E,3,FALSE)</f>
        <v/>
      </c>
    </row>
    <row r="159" spans="1:66" ht="15" customHeight="1" x14ac:dyDescent="0.25">
      <c r="A159" s="12" t="str">
        <f>IF(ISBLANK('DESTR_OPERE LAVORO'!B158),'DESTR_OPERE LAVORO'!B159,'DESTR_OPERE LAVORO'!B158)</f>
        <v>1C.12.020.0020.h</v>
      </c>
      <c r="B159" s="12" t="str">
        <f>VLOOKUP(A159,'DESTR_OPERE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C159" s="27" t="str">
        <f>VLOOKUP(A159,'DESTR_OPERE LAVORO'!B:E,3,FALSE)</f>
        <v>CODICE OC</v>
      </c>
      <c r="F159" s="51" t="s">
        <v>81</v>
      </c>
      <c r="G159" s="51"/>
      <c r="L159" s="51" t="s">
        <v>81</v>
      </c>
      <c r="M159" s="51"/>
      <c r="Q159" s="54"/>
      <c r="R159" s="52" t="s">
        <v>81</v>
      </c>
      <c r="W159" s="54"/>
      <c r="X159" s="52" t="s">
        <v>81</v>
      </c>
      <c r="AC159" s="54"/>
      <c r="AD159" s="52" t="s">
        <v>81</v>
      </c>
      <c r="AJ159" s="52" t="s">
        <v>81</v>
      </c>
      <c r="AO159" s="54"/>
      <c r="AP159" s="52" t="s">
        <v>81</v>
      </c>
      <c r="AV159" s="52" t="s">
        <v>81</v>
      </c>
      <c r="BB159" s="52" t="s">
        <v>81</v>
      </c>
      <c r="BH159" s="52" t="s">
        <v>81</v>
      </c>
      <c r="BN159" s="52" t="s">
        <v>81</v>
      </c>
    </row>
    <row r="160" spans="1:66" ht="15" customHeight="1" x14ac:dyDescent="0.25">
      <c r="A160" s="12" t="str">
        <f>IF(ISBLANK('DESTR_OPERE LAVORO'!B159),'DESTR_OPERE LAVORO'!B160,'DESTR_OPERE LAVORO'!B159)</f>
        <v/>
      </c>
      <c r="B160" s="12" t="str">
        <f>VLOOKUP(A160,'DESTR_OPERE LAVORO'!B:E,2,FALSE)</f>
        <v/>
      </c>
      <c r="C160" s="27" t="str">
        <f>VLOOKUP(A160,'DESTR_OPERE LAVORO'!B:E,3,FALSE)</f>
        <v/>
      </c>
    </row>
    <row r="161" spans="1:66" ht="15" customHeight="1" x14ac:dyDescent="0.25">
      <c r="A161" s="12" t="str">
        <f>IF(ISBLANK('DESTR_OPERE LAVORO'!B160),'DESTR_OPERE LAVORO'!B161,'DESTR_OPERE LAVORO'!B160)</f>
        <v>1C.12.020.0020.i</v>
      </c>
      <c r="B161" s="12" t="str">
        <f>VLOOKUP(A161,'DESTR_OPERE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C161" s="27" t="str">
        <f>VLOOKUP(A161,'DESTR_OPERE LAVORO'!B:E,3,FALSE)</f>
        <v>CODICE OC</v>
      </c>
      <c r="F161" s="51" t="s">
        <v>81</v>
      </c>
      <c r="G161" s="51"/>
      <c r="L161" s="51" t="s">
        <v>81</v>
      </c>
      <c r="M161" s="51"/>
      <c r="Q161" s="54"/>
      <c r="R161" s="52" t="s">
        <v>81</v>
      </c>
      <c r="W161" s="54"/>
      <c r="X161" s="52" t="s">
        <v>81</v>
      </c>
      <c r="AC161" s="54"/>
      <c r="AD161" s="52" t="s">
        <v>81</v>
      </c>
      <c r="AJ161" s="52" t="s">
        <v>81</v>
      </c>
      <c r="AO161" s="54"/>
      <c r="AP161" s="52" t="s">
        <v>81</v>
      </c>
      <c r="AV161" s="52" t="s">
        <v>81</v>
      </c>
      <c r="BB161" s="52" t="s">
        <v>81</v>
      </c>
      <c r="BH161" s="52" t="s">
        <v>81</v>
      </c>
      <c r="BN161" s="52" t="s">
        <v>81</v>
      </c>
    </row>
    <row r="162" spans="1:66" ht="15" customHeight="1" x14ac:dyDescent="0.25">
      <c r="A162" s="12" t="str">
        <f>IF(ISBLANK('DESTR_OPERE LAVORO'!B161),'DESTR_OPERE LAVORO'!B162,'DESTR_OPERE LAVORO'!B161)</f>
        <v/>
      </c>
      <c r="B162" s="12" t="str">
        <f>VLOOKUP(A162,'DESTR_OPERE LAVORO'!B:E,2,FALSE)</f>
        <v/>
      </c>
      <c r="C162" s="27" t="str">
        <f>VLOOKUP(A162,'DESTR_OPERE LAVORO'!B:E,3,FALSE)</f>
        <v/>
      </c>
    </row>
    <row r="163" spans="1:66" ht="15" customHeight="1" x14ac:dyDescent="0.25">
      <c r="A163" s="12" t="str">
        <f>IF(ISBLANK('DESTR_OPERE LAVORO'!B162),'DESTR_OPERE LAVORO'!B163,'DESTR_OPERE LAVORO'!B162)</f>
        <v>1C.12.020.0020.j</v>
      </c>
      <c r="B163" s="12" t="str">
        <f>VLOOKUP(A163,'DESTR_OPERE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C163" s="27" t="str">
        <f>VLOOKUP(A163,'DESTR_OPERE LAVORO'!B:E,3,FALSE)</f>
        <v>CODICE OC</v>
      </c>
      <c r="F163" s="51" t="s">
        <v>81</v>
      </c>
      <c r="G163" s="51"/>
      <c r="L163" s="51" t="s">
        <v>81</v>
      </c>
      <c r="M163" s="51"/>
      <c r="Q163" s="54"/>
      <c r="R163" s="52" t="s">
        <v>81</v>
      </c>
      <c r="W163" s="54"/>
      <c r="X163" s="52" t="s">
        <v>81</v>
      </c>
      <c r="AC163" s="54"/>
      <c r="AD163" s="52" t="s">
        <v>81</v>
      </c>
      <c r="AJ163" s="52" t="s">
        <v>81</v>
      </c>
      <c r="AO163" s="54"/>
      <c r="AP163" s="52" t="s">
        <v>81</v>
      </c>
      <c r="AV163" s="52" t="s">
        <v>81</v>
      </c>
      <c r="BB163" s="52" t="s">
        <v>81</v>
      </c>
      <c r="BH163" s="52" t="s">
        <v>81</v>
      </c>
      <c r="BN163" s="52" t="s">
        <v>81</v>
      </c>
    </row>
    <row r="164" spans="1:66" ht="15" customHeight="1" x14ac:dyDescent="0.25">
      <c r="A164" s="12" t="str">
        <f>IF(ISBLANK('DESTR_OPERE LAVORO'!B163),'DESTR_OPERE LAVORO'!B164,'DESTR_OPERE LAVORO'!B163)</f>
        <v/>
      </c>
      <c r="B164" s="12" t="str">
        <f>VLOOKUP(A164,'DESTR_OPERE LAVORO'!B:E,2,FALSE)</f>
        <v/>
      </c>
      <c r="C164" s="27" t="str">
        <f>VLOOKUP(A164,'DESTR_OPERE LAVORO'!B:E,3,FALSE)</f>
        <v/>
      </c>
    </row>
    <row r="165" spans="1:66" ht="15" customHeight="1" x14ac:dyDescent="0.25">
      <c r="A165" s="12" t="str">
        <f>IF(ISBLANK('DESTR_OPERE LAVORO'!B164),'DESTR_OPERE LAVORO'!B165,'DESTR_OPERE LAVORO'!B164)</f>
        <v>1C.12.020.0020.k</v>
      </c>
      <c r="B165" s="12" t="str">
        <f>VLOOKUP(A165,'DESTR_OPERE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C165" s="27" t="str">
        <f>VLOOKUP(A165,'DESTR_OPERE LAVORO'!B:E,3,FALSE)</f>
        <v>CODICE OC</v>
      </c>
      <c r="F165" s="51" t="s">
        <v>81</v>
      </c>
      <c r="G165" s="51"/>
      <c r="L165" s="51" t="s">
        <v>81</v>
      </c>
      <c r="M165" s="51"/>
      <c r="Q165" s="54"/>
      <c r="R165" s="52" t="s">
        <v>81</v>
      </c>
      <c r="W165" s="54"/>
      <c r="X165" s="52" t="s">
        <v>81</v>
      </c>
      <c r="AC165" s="54"/>
      <c r="AD165" s="52" t="s">
        <v>81</v>
      </c>
      <c r="AJ165" s="52" t="s">
        <v>81</v>
      </c>
      <c r="AO165" s="54"/>
      <c r="AP165" s="52" t="s">
        <v>81</v>
      </c>
      <c r="AV165" s="52" t="s">
        <v>81</v>
      </c>
      <c r="BB165" s="52" t="s">
        <v>81</v>
      </c>
      <c r="BH165" s="52" t="s">
        <v>81</v>
      </c>
      <c r="BN165" s="52" t="s">
        <v>81</v>
      </c>
    </row>
    <row r="166" spans="1:66" ht="15" customHeight="1" x14ac:dyDescent="0.25">
      <c r="A166" s="12" t="str">
        <f>IF(ISBLANK('DESTR_OPERE LAVORO'!B165),'DESTR_OPERE LAVORO'!B166,'DESTR_OPERE LAVORO'!B165)</f>
        <v/>
      </c>
      <c r="B166" s="12" t="str">
        <f>VLOOKUP(A166,'DESTR_OPERE LAVORO'!B:E,2,FALSE)</f>
        <v/>
      </c>
      <c r="C166" s="27" t="str">
        <f>VLOOKUP(A166,'DESTR_OPERE LAVORO'!B:E,3,FALSE)</f>
        <v/>
      </c>
    </row>
    <row r="167" spans="1:66" ht="15" customHeight="1" x14ac:dyDescent="0.25">
      <c r="A167" s="12" t="str">
        <f>IF(ISBLANK('DESTR_OPERE LAVORO'!B166),'DESTR_OPERE LAVORO'!B167,'DESTR_OPERE LAVORO'!B166)</f>
        <v>1C.12.020.0020.l</v>
      </c>
      <c r="B167" s="12" t="str">
        <f>VLOOKUP(A167,'DESTR_OPERE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C167" s="27" t="str">
        <f>VLOOKUP(A167,'DESTR_OPERE LAVORO'!B:E,3,FALSE)</f>
        <v>CODICE OC</v>
      </c>
      <c r="F167" s="51" t="s">
        <v>81</v>
      </c>
      <c r="G167" s="51"/>
      <c r="L167" s="51" t="s">
        <v>81</v>
      </c>
      <c r="M167" s="51"/>
      <c r="Q167" s="54"/>
      <c r="R167" s="52" t="s">
        <v>81</v>
      </c>
      <c r="W167" s="54"/>
      <c r="X167" s="52" t="s">
        <v>81</v>
      </c>
      <c r="AC167" s="54"/>
      <c r="AD167" s="52" t="s">
        <v>81</v>
      </c>
      <c r="AJ167" s="52" t="s">
        <v>81</v>
      </c>
      <c r="AO167" s="54"/>
      <c r="AP167" s="52" t="s">
        <v>81</v>
      </c>
      <c r="AV167" s="52" t="s">
        <v>81</v>
      </c>
      <c r="BB167" s="52" t="s">
        <v>81</v>
      </c>
      <c r="BH167" s="52" t="s">
        <v>81</v>
      </c>
      <c r="BN167" s="52" t="s">
        <v>81</v>
      </c>
    </row>
    <row r="168" spans="1:66" ht="15" customHeight="1" x14ac:dyDescent="0.25">
      <c r="A168" s="12" t="str">
        <f>IF(ISBLANK('DESTR_OPERE LAVORO'!B167),'DESTR_OPERE LAVORO'!B168,'DESTR_OPERE LAVORO'!B167)</f>
        <v/>
      </c>
      <c r="B168" s="12" t="str">
        <f>VLOOKUP(A168,'DESTR_OPERE LAVORO'!B:E,2,FALSE)</f>
        <v/>
      </c>
      <c r="C168" s="27" t="str">
        <f>VLOOKUP(A168,'DESTR_OPERE LAVORO'!B:E,3,FALSE)</f>
        <v/>
      </c>
    </row>
    <row r="169" spans="1:66" ht="15" customHeight="1" x14ac:dyDescent="0.25">
      <c r="A169" s="12" t="str">
        <f>IF(ISBLANK('DESTR_OPERE LAVORO'!B168),'DESTR_OPERE LAVORO'!B169,'DESTR_OPERE LAVORO'!B168)</f>
        <v>1C.12.020.0020.m</v>
      </c>
      <c r="B169" s="12" t="str">
        <f>VLOOKUP(A169,'DESTR_OPERE LAVORO'!B:E,2,FALSE)</f>
        <v>Saldatura di testa delle tubazioni in polietilene malleabilizzato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C169" s="27" t="str">
        <f>VLOOKUP(A169,'DESTR_OPERE LAVORO'!B:E,3,FALSE)</f>
        <v>CODICE OC</v>
      </c>
      <c r="F169" s="51" t="s">
        <v>81</v>
      </c>
      <c r="G169" s="51"/>
      <c r="L169" s="51" t="s">
        <v>81</v>
      </c>
      <c r="M169" s="51"/>
      <c r="Q169" s="54"/>
      <c r="R169" s="52" t="s">
        <v>81</v>
      </c>
      <c r="W169" s="54"/>
      <c r="X169" s="52" t="s">
        <v>81</v>
      </c>
      <c r="AC169" s="54"/>
      <c r="AD169" s="52" t="s">
        <v>81</v>
      </c>
      <c r="AJ169" s="52" t="s">
        <v>81</v>
      </c>
      <c r="AO169" s="54"/>
      <c r="AP169" s="52" t="s">
        <v>81</v>
      </c>
      <c r="AV169" s="52" t="s">
        <v>81</v>
      </c>
      <c r="BB169" s="52" t="s">
        <v>81</v>
      </c>
      <c r="BH169" s="52" t="s">
        <v>81</v>
      </c>
      <c r="BN169" s="52" t="s">
        <v>81</v>
      </c>
    </row>
    <row r="170" spans="1:66" ht="15" customHeight="1" x14ac:dyDescent="0.25">
      <c r="A170" s="12" t="str">
        <f>IF(ISBLANK('DESTR_OPERE LAVORO'!B169),'DESTR_OPERE LAVORO'!B170,'DESTR_OPERE LAVORO'!B169)</f>
        <v/>
      </c>
      <c r="B170" s="12" t="str">
        <f>VLOOKUP(A170,'DESTR_OPERE LAVORO'!B:E,2,FALSE)</f>
        <v/>
      </c>
      <c r="C170" s="27" t="str">
        <f>VLOOKUP(A170,'DESTR_OPERE LAVORO'!B:E,3,FALSE)</f>
        <v/>
      </c>
    </row>
    <row r="171" spans="1:66" ht="15" customHeight="1" x14ac:dyDescent="0.25">
      <c r="A171" s="12" t="str">
        <f>IF(ISBLANK('DESTR_OPERE LAVORO'!B170),'DESTR_OPERE LAVORO'!B171,'DESTR_OPERE LAVORO'!B170)</f>
        <v>1C.12.020.0210.a</v>
      </c>
      <c r="B171" s="12" t="str">
        <f>VLOOKUP(A171,'DESTR_OPERE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110 mm</v>
      </c>
      <c r="C171" s="27" t="str">
        <f>VLOOKUP(A171,'DESTR_OPERE LAVORO'!B:E,3,FALSE)</f>
        <v>CODICE OC</v>
      </c>
      <c r="F171" s="51" t="s">
        <v>81</v>
      </c>
      <c r="G171" s="51"/>
      <c r="L171" s="51" t="s">
        <v>81</v>
      </c>
      <c r="M171" s="51"/>
      <c r="Q171" s="54"/>
      <c r="R171" s="52" t="s">
        <v>81</v>
      </c>
      <c r="W171" s="54"/>
      <c r="X171" s="52" t="s">
        <v>81</v>
      </c>
      <c r="AC171" s="54"/>
      <c r="AD171" s="52" t="s">
        <v>81</v>
      </c>
      <c r="AJ171" s="52" t="s">
        <v>81</v>
      </c>
      <c r="AO171" s="54"/>
      <c r="AP171" s="52" t="s">
        <v>81</v>
      </c>
      <c r="AV171" s="52" t="s">
        <v>81</v>
      </c>
      <c r="BB171" s="52" t="s">
        <v>81</v>
      </c>
      <c r="BH171" s="52" t="s">
        <v>81</v>
      </c>
      <c r="BN171" s="52" t="s">
        <v>81</v>
      </c>
    </row>
    <row r="172" spans="1:66" ht="15" customHeight="1" x14ac:dyDescent="0.25">
      <c r="A172" s="12" t="str">
        <f>IF(ISBLANK('DESTR_OPERE LAVORO'!B171),'DESTR_OPERE LAVORO'!B172,'DESTR_OPERE LAVORO'!B171)</f>
        <v/>
      </c>
      <c r="B172" s="12" t="str">
        <f>VLOOKUP(A172,'DESTR_OPERE LAVORO'!B:E,2,FALSE)</f>
        <v/>
      </c>
      <c r="C172" s="27" t="str">
        <f>VLOOKUP(A172,'DESTR_OPERE LAVORO'!B:E,3,FALSE)</f>
        <v/>
      </c>
    </row>
    <row r="173" spans="1:66" ht="15" customHeight="1" x14ac:dyDescent="0.25">
      <c r="A173" s="12" t="str">
        <f>IF(ISBLANK('DESTR_OPERE LAVORO'!B172),'DESTR_OPERE LAVORO'!B173,'DESTR_OPERE LAVORO'!B172)</f>
        <v>1C.12.020.0210.b</v>
      </c>
      <c r="B173" s="12" t="str">
        <f>VLOOKUP(A173,'DESTR_OPERE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125 mm</v>
      </c>
      <c r="C173" s="27" t="str">
        <f>VLOOKUP(A173,'DESTR_OPERE LAVORO'!B:E,3,FALSE)</f>
        <v>CODICE OC</v>
      </c>
      <c r="F173" s="51" t="s">
        <v>81</v>
      </c>
      <c r="G173" s="51"/>
      <c r="L173" s="51" t="s">
        <v>81</v>
      </c>
      <c r="M173" s="51"/>
      <c r="Q173" s="54"/>
      <c r="R173" s="52" t="s">
        <v>81</v>
      </c>
      <c r="W173" s="54"/>
      <c r="X173" s="52" t="s">
        <v>81</v>
      </c>
      <c r="AC173" s="54"/>
      <c r="AD173" s="52" t="s">
        <v>81</v>
      </c>
      <c r="AJ173" s="52" t="s">
        <v>81</v>
      </c>
      <c r="AO173" s="54"/>
      <c r="AP173" s="52" t="s">
        <v>81</v>
      </c>
      <c r="AV173" s="52" t="s">
        <v>81</v>
      </c>
      <c r="BB173" s="52" t="s">
        <v>81</v>
      </c>
      <c r="BH173" s="52" t="s">
        <v>81</v>
      </c>
      <c r="BN173" s="52" t="s">
        <v>81</v>
      </c>
    </row>
    <row r="174" spans="1:66" ht="15" customHeight="1" x14ac:dyDescent="0.25">
      <c r="A174" s="12" t="str">
        <f>IF(ISBLANK('DESTR_OPERE LAVORO'!B173),'DESTR_OPERE LAVORO'!B174,'DESTR_OPERE LAVORO'!B173)</f>
        <v/>
      </c>
      <c r="B174" s="12" t="str">
        <f>VLOOKUP(A174,'DESTR_OPERE LAVORO'!B:E,2,FALSE)</f>
        <v/>
      </c>
      <c r="C174" s="27" t="str">
        <f>VLOOKUP(A174,'DESTR_OPERE LAVORO'!B:E,3,FALSE)</f>
        <v/>
      </c>
    </row>
    <row r="175" spans="1:66" ht="15" customHeight="1" x14ac:dyDescent="0.25">
      <c r="A175" s="12" t="str">
        <f>IF(ISBLANK('DESTR_OPERE LAVORO'!B174),'DESTR_OPERE LAVORO'!B175,'DESTR_OPERE LAVORO'!B174)</f>
        <v>1C.12.020.0210.c</v>
      </c>
      <c r="B175" s="12" t="str">
        <f>VLOOKUP(A175,'DESTR_OPERE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160 mm</v>
      </c>
      <c r="C175" s="27" t="str">
        <f>VLOOKUP(A175,'DESTR_OPERE LAVORO'!B:E,3,FALSE)</f>
        <v>CODICE OC</v>
      </c>
      <c r="F175" s="51" t="s">
        <v>81</v>
      </c>
      <c r="G175" s="51"/>
      <c r="L175" s="51" t="s">
        <v>81</v>
      </c>
      <c r="M175" s="51"/>
      <c r="Q175" s="54"/>
      <c r="R175" s="52" t="s">
        <v>81</v>
      </c>
      <c r="W175" s="54"/>
      <c r="X175" s="52" t="s">
        <v>81</v>
      </c>
      <c r="AC175" s="54"/>
      <c r="AD175" s="52" t="s">
        <v>81</v>
      </c>
      <c r="AJ175" s="52" t="s">
        <v>81</v>
      </c>
      <c r="AO175" s="54"/>
      <c r="AP175" s="52" t="s">
        <v>81</v>
      </c>
      <c r="AV175" s="52" t="s">
        <v>81</v>
      </c>
      <c r="BB175" s="52" t="s">
        <v>81</v>
      </c>
      <c r="BH175" s="52" t="s">
        <v>81</v>
      </c>
      <c r="BN175" s="52" t="s">
        <v>81</v>
      </c>
    </row>
    <row r="176" spans="1:66" ht="15" customHeight="1" x14ac:dyDescent="0.25">
      <c r="A176" s="12" t="str">
        <f>IF(ISBLANK('DESTR_OPERE LAVORO'!B175),'DESTR_OPERE LAVORO'!B176,'DESTR_OPERE LAVORO'!B175)</f>
        <v/>
      </c>
      <c r="B176" s="12" t="str">
        <f>VLOOKUP(A176,'DESTR_OPERE LAVORO'!B:E,2,FALSE)</f>
        <v/>
      </c>
      <c r="C176" s="27" t="str">
        <f>VLOOKUP(A176,'DESTR_OPERE LAVORO'!B:E,3,FALSE)</f>
        <v/>
      </c>
    </row>
    <row r="177" spans="1:66" ht="15" customHeight="1" x14ac:dyDescent="0.25">
      <c r="A177" s="12" t="str">
        <f>IF(ISBLANK('DESTR_OPERE LAVORO'!B176),'DESTR_OPERE LAVORO'!B177,'DESTR_OPERE LAVORO'!B176)</f>
        <v>1C.12.020.0210.d</v>
      </c>
      <c r="B177" s="12" t="str">
        <f>VLOOKUP(A177,'DESTR_OPERE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200 mm</v>
      </c>
      <c r="C177" s="27" t="str">
        <f>VLOOKUP(A177,'DESTR_OPERE LAVORO'!B:E,3,FALSE)</f>
        <v>CODICE OC</v>
      </c>
      <c r="F177" s="51" t="s">
        <v>81</v>
      </c>
      <c r="G177" s="51"/>
      <c r="L177" s="51" t="s">
        <v>81</v>
      </c>
      <c r="M177" s="51"/>
      <c r="Q177" s="54"/>
      <c r="R177" s="52" t="s">
        <v>81</v>
      </c>
      <c r="W177" s="54"/>
      <c r="X177" s="52" t="s">
        <v>81</v>
      </c>
      <c r="AC177" s="54"/>
      <c r="AD177" s="52" t="s">
        <v>81</v>
      </c>
      <c r="AJ177" s="52" t="s">
        <v>81</v>
      </c>
      <c r="AO177" s="54"/>
      <c r="AP177" s="52" t="s">
        <v>81</v>
      </c>
      <c r="AV177" s="52" t="s">
        <v>81</v>
      </c>
      <c r="BB177" s="52" t="s">
        <v>81</v>
      </c>
      <c r="BH177" s="52" t="s">
        <v>81</v>
      </c>
      <c r="BN177" s="52" t="s">
        <v>81</v>
      </c>
    </row>
    <row r="178" spans="1:66" ht="15" customHeight="1" x14ac:dyDescent="0.25">
      <c r="A178" s="12" t="str">
        <f>IF(ISBLANK('DESTR_OPERE LAVORO'!B177),'DESTR_OPERE LAVORO'!B178,'DESTR_OPERE LAVORO'!B177)</f>
        <v/>
      </c>
      <c r="B178" s="12" t="str">
        <f>VLOOKUP(A178,'DESTR_OPERE LAVORO'!B:E,2,FALSE)</f>
        <v/>
      </c>
      <c r="C178" s="27" t="str">
        <f>VLOOKUP(A178,'DESTR_OPERE LAVORO'!B:E,3,FALSE)</f>
        <v/>
      </c>
    </row>
    <row r="179" spans="1:66" ht="15" customHeight="1" x14ac:dyDescent="0.25">
      <c r="A179" s="12" t="str">
        <f>IF(ISBLANK('DESTR_OPERE LAVORO'!B178),'DESTR_OPERE LAVORO'!B179,'DESTR_OPERE LAVORO'!B178)</f>
        <v>1C.12.020.0210.e</v>
      </c>
      <c r="B179" s="12" t="str">
        <f>VLOOKUP(A179,'DESTR_OPERE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250 mm</v>
      </c>
      <c r="C179" s="27" t="str">
        <f>VLOOKUP(A179,'DESTR_OPERE LAVORO'!B:E,3,FALSE)</f>
        <v>CODICE OC</v>
      </c>
      <c r="F179" s="51" t="s">
        <v>81</v>
      </c>
      <c r="G179" s="51"/>
      <c r="L179" s="51" t="s">
        <v>81</v>
      </c>
      <c r="M179" s="51"/>
      <c r="Q179" s="54"/>
      <c r="R179" s="52" t="s">
        <v>81</v>
      </c>
      <c r="W179" s="54"/>
      <c r="X179" s="52" t="s">
        <v>81</v>
      </c>
      <c r="AC179" s="54"/>
      <c r="AD179" s="52" t="s">
        <v>81</v>
      </c>
      <c r="AJ179" s="52" t="s">
        <v>81</v>
      </c>
      <c r="AO179" s="54"/>
      <c r="AP179" s="52" t="s">
        <v>81</v>
      </c>
      <c r="AV179" s="52" t="s">
        <v>81</v>
      </c>
      <c r="BB179" s="52" t="s">
        <v>81</v>
      </c>
      <c r="BH179" s="52" t="s">
        <v>81</v>
      </c>
      <c r="BN179" s="52" t="s">
        <v>81</v>
      </c>
    </row>
    <row r="180" spans="1:66" ht="15" customHeight="1" x14ac:dyDescent="0.25">
      <c r="A180" s="12" t="str">
        <f>IF(ISBLANK('DESTR_OPERE LAVORO'!B179),'DESTR_OPERE LAVORO'!B180,'DESTR_OPERE LAVORO'!B179)</f>
        <v/>
      </c>
      <c r="B180" s="12" t="str">
        <f>VLOOKUP(A180,'DESTR_OPERE LAVORO'!B:E,2,FALSE)</f>
        <v/>
      </c>
      <c r="C180" s="27" t="str">
        <f>VLOOKUP(A180,'DESTR_OPERE LAVORO'!B:E,3,FALSE)</f>
        <v/>
      </c>
    </row>
    <row r="181" spans="1:66" ht="15" customHeight="1" x14ac:dyDescent="0.25">
      <c r="A181" s="12" t="str">
        <f>IF(ISBLANK('DESTR_OPERE LAVORO'!B180),'DESTR_OPERE LAVORO'!B181,'DESTR_OPERE LAVORO'!B180)</f>
        <v>1C.12.020.0210.f</v>
      </c>
      <c r="B181" s="12" t="str">
        <f>VLOOKUP(A181,'DESTR_OPERE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315 mm</v>
      </c>
      <c r="C181" s="27" t="str">
        <f>VLOOKUP(A181,'DESTR_OPERE LAVORO'!B:E,3,FALSE)</f>
        <v>CODICE OC</v>
      </c>
      <c r="F181" s="51" t="s">
        <v>81</v>
      </c>
      <c r="G181" s="51"/>
      <c r="L181" s="51" t="s">
        <v>81</v>
      </c>
      <c r="M181" s="51"/>
      <c r="Q181" s="54"/>
      <c r="R181" s="52" t="s">
        <v>81</v>
      </c>
      <c r="W181" s="54"/>
      <c r="X181" s="52" t="s">
        <v>81</v>
      </c>
      <c r="AC181" s="54"/>
      <c r="AD181" s="52" t="s">
        <v>81</v>
      </c>
      <c r="AJ181" s="52" t="s">
        <v>81</v>
      </c>
      <c r="AO181" s="54"/>
      <c r="AP181" s="52" t="s">
        <v>81</v>
      </c>
      <c r="AV181" s="52" t="s">
        <v>81</v>
      </c>
      <c r="BB181" s="52" t="s">
        <v>81</v>
      </c>
      <c r="BH181" s="52" t="s">
        <v>81</v>
      </c>
      <c r="BN181" s="52" t="s">
        <v>81</v>
      </c>
    </row>
    <row r="182" spans="1:66" ht="15" customHeight="1" x14ac:dyDescent="0.25">
      <c r="A182" s="12" t="str">
        <f>IF(ISBLANK('DESTR_OPERE LAVORO'!B181),'DESTR_OPERE LAVORO'!B182,'DESTR_OPERE LAVORO'!B181)</f>
        <v/>
      </c>
      <c r="B182" s="12" t="str">
        <f>VLOOKUP(A182,'DESTR_OPERE LAVORO'!B:E,2,FALSE)</f>
        <v/>
      </c>
      <c r="C182" s="27" t="str">
        <f>VLOOKUP(A182,'DESTR_OPERE LAVORO'!B:E,3,FALSE)</f>
        <v/>
      </c>
    </row>
    <row r="183" spans="1:66" ht="15" customHeight="1" x14ac:dyDescent="0.25">
      <c r="A183" s="12" t="str">
        <f>IF(ISBLANK('DESTR_OPERE LAVORO'!B182),'DESTR_OPERE LAVORO'!B183,'DESTR_OPERE LAVORO'!B182)</f>
        <v>1C.12.020.0210.g</v>
      </c>
      <c r="B183" s="12" t="str">
        <f>VLOOKUP(A183,'DESTR_OPERE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355 mm</v>
      </c>
      <c r="C183" s="27" t="str">
        <f>VLOOKUP(A183,'DESTR_OPERE LAVORO'!B:E,3,FALSE)</f>
        <v>CODICE OC</v>
      </c>
      <c r="F183" s="51" t="s">
        <v>81</v>
      </c>
      <c r="G183" s="51"/>
      <c r="L183" s="51" t="s">
        <v>81</v>
      </c>
      <c r="M183" s="51"/>
      <c r="Q183" s="54"/>
      <c r="R183" s="52" t="s">
        <v>81</v>
      </c>
      <c r="W183" s="54"/>
      <c r="X183" s="52" t="s">
        <v>81</v>
      </c>
      <c r="AC183" s="54"/>
      <c r="AD183" s="52" t="s">
        <v>81</v>
      </c>
      <c r="AJ183" s="52" t="s">
        <v>81</v>
      </c>
      <c r="AO183" s="54"/>
      <c r="AP183" s="52" t="s">
        <v>81</v>
      </c>
      <c r="AV183" s="52" t="s">
        <v>81</v>
      </c>
      <c r="BB183" s="52" t="s">
        <v>81</v>
      </c>
      <c r="BH183" s="52" t="s">
        <v>81</v>
      </c>
      <c r="BN183" s="52" t="s">
        <v>81</v>
      </c>
    </row>
    <row r="184" spans="1:66" ht="15" customHeight="1" x14ac:dyDescent="0.25">
      <c r="A184" s="12" t="str">
        <f>IF(ISBLANK('DESTR_OPERE LAVORO'!B183),'DESTR_OPERE LAVORO'!B184,'DESTR_OPERE LAVORO'!B183)</f>
        <v/>
      </c>
      <c r="B184" s="12" t="str">
        <f>VLOOKUP(A184,'DESTR_OPERE LAVORO'!B:E,2,FALSE)</f>
        <v/>
      </c>
      <c r="C184" s="27" t="str">
        <f>VLOOKUP(A184,'DESTR_OPERE LAVORO'!B:E,3,FALSE)</f>
        <v/>
      </c>
    </row>
    <row r="185" spans="1:66" ht="15" customHeight="1" x14ac:dyDescent="0.25">
      <c r="A185" s="12" t="str">
        <f>IF(ISBLANK('DESTR_OPERE LAVORO'!B184),'DESTR_OPERE LAVORO'!B185,'DESTR_OPERE LAVORO'!B184)</f>
        <v>1C.12.020.0210.h</v>
      </c>
      <c r="B185" s="12" t="str">
        <f>VLOOKUP(A185,'DESTR_OPERE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400 mm</v>
      </c>
      <c r="C185" s="27" t="str">
        <f>VLOOKUP(A185,'DESTR_OPERE LAVORO'!B:E,3,FALSE)</f>
        <v>CODICE OC</v>
      </c>
      <c r="F185" s="51" t="s">
        <v>81</v>
      </c>
      <c r="G185" s="51"/>
      <c r="L185" s="51" t="s">
        <v>81</v>
      </c>
      <c r="M185" s="51"/>
      <c r="Q185" s="54"/>
      <c r="R185" s="52" t="s">
        <v>81</v>
      </c>
      <c r="W185" s="54"/>
      <c r="X185" s="52" t="s">
        <v>81</v>
      </c>
      <c r="AC185" s="54"/>
      <c r="AD185" s="52" t="s">
        <v>81</v>
      </c>
      <c r="AJ185" s="52" t="s">
        <v>81</v>
      </c>
      <c r="AO185" s="54"/>
      <c r="AP185" s="52" t="s">
        <v>81</v>
      </c>
      <c r="AV185" s="52" t="s">
        <v>81</v>
      </c>
      <c r="BB185" s="52" t="s">
        <v>81</v>
      </c>
      <c r="BH185" s="52" t="s">
        <v>81</v>
      </c>
      <c r="BN185" s="52" t="s">
        <v>81</v>
      </c>
    </row>
    <row r="186" spans="1:66" ht="15" customHeight="1" x14ac:dyDescent="0.25">
      <c r="A186" s="12" t="str">
        <f>IF(ISBLANK('DESTR_OPERE LAVORO'!B185),'DESTR_OPERE LAVORO'!B186,'DESTR_OPERE LAVORO'!B185)</f>
        <v/>
      </c>
      <c r="B186" s="12" t="str">
        <f>VLOOKUP(A186,'DESTR_OPERE LAVORO'!B:E,2,FALSE)</f>
        <v/>
      </c>
      <c r="C186" s="27" t="str">
        <f>VLOOKUP(A186,'DESTR_OPERE LAVORO'!B:E,3,FALSE)</f>
        <v/>
      </c>
    </row>
    <row r="187" spans="1:66" ht="15" customHeight="1" x14ac:dyDescent="0.25">
      <c r="A187" s="12" t="str">
        <f>IF(ISBLANK('DESTR_OPERE LAVORO'!B186),'DESTR_OPERE LAVORO'!B187,'DESTR_OPERE LAVORO'!B186)</f>
        <v>1C.12.020.0210.i</v>
      </c>
      <c r="B187" s="12" t="str">
        <f>VLOOKUP(A187,'DESTR_OPERE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450 mm</v>
      </c>
      <c r="C187" s="27" t="str">
        <f>VLOOKUP(A187,'DESTR_OPERE LAVORO'!B:E,3,FALSE)</f>
        <v>CODICE OC</v>
      </c>
      <c r="F187" s="51" t="s">
        <v>81</v>
      </c>
      <c r="G187" s="51"/>
      <c r="L187" s="51" t="s">
        <v>81</v>
      </c>
      <c r="M187" s="51"/>
      <c r="Q187" s="54"/>
      <c r="R187" s="52" t="s">
        <v>81</v>
      </c>
      <c r="W187" s="54"/>
      <c r="X187" s="52" t="s">
        <v>81</v>
      </c>
      <c r="AC187" s="54"/>
      <c r="AD187" s="52" t="s">
        <v>81</v>
      </c>
      <c r="AJ187" s="52" t="s">
        <v>81</v>
      </c>
      <c r="AO187" s="54"/>
      <c r="AP187" s="52" t="s">
        <v>81</v>
      </c>
      <c r="AV187" s="52" t="s">
        <v>81</v>
      </c>
      <c r="BB187" s="52" t="s">
        <v>81</v>
      </c>
      <c r="BH187" s="52" t="s">
        <v>81</v>
      </c>
      <c r="BN187" s="52" t="s">
        <v>81</v>
      </c>
    </row>
    <row r="188" spans="1:66" ht="15" customHeight="1" x14ac:dyDescent="0.25">
      <c r="A188" s="12" t="str">
        <f>IF(ISBLANK('DESTR_OPERE LAVORO'!B187),'DESTR_OPERE LAVORO'!B188,'DESTR_OPERE LAVORO'!B187)</f>
        <v/>
      </c>
      <c r="B188" s="12" t="str">
        <f>VLOOKUP(A188,'DESTR_OPERE LAVORO'!B:E,2,FALSE)</f>
        <v/>
      </c>
      <c r="C188" s="27" t="str">
        <f>VLOOKUP(A188,'DESTR_OPERE LAVORO'!B:E,3,FALSE)</f>
        <v/>
      </c>
    </row>
    <row r="189" spans="1:66" ht="15" customHeight="1" x14ac:dyDescent="0.25">
      <c r="A189" s="12" t="str">
        <f>IF(ISBLANK('DESTR_OPERE LAVORO'!B188),'DESTR_OPERE LAVORO'!B189,'DESTR_OPERE LAVORO'!B188)</f>
        <v>1C.12.020.0210.j</v>
      </c>
      <c r="B189" s="12" t="str">
        <f>VLOOKUP(A189,'DESTR_OPERE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500 mm</v>
      </c>
      <c r="C189" s="27" t="str">
        <f>VLOOKUP(A189,'DESTR_OPERE LAVORO'!B:E,3,FALSE)</f>
        <v>CODICE OC</v>
      </c>
      <c r="F189" s="51" t="s">
        <v>81</v>
      </c>
      <c r="G189" s="51"/>
      <c r="L189" s="51" t="s">
        <v>81</v>
      </c>
      <c r="M189" s="51"/>
      <c r="Q189" s="54"/>
      <c r="R189" s="52" t="s">
        <v>81</v>
      </c>
      <c r="W189" s="54"/>
      <c r="X189" s="52" t="s">
        <v>81</v>
      </c>
      <c r="AC189" s="54"/>
      <c r="AD189" s="52" t="s">
        <v>81</v>
      </c>
      <c r="AJ189" s="52" t="s">
        <v>81</v>
      </c>
      <c r="AO189" s="54"/>
      <c r="AP189" s="52" t="s">
        <v>81</v>
      </c>
      <c r="AV189" s="52" t="s">
        <v>81</v>
      </c>
      <c r="BB189" s="52" t="s">
        <v>81</v>
      </c>
      <c r="BH189" s="52" t="s">
        <v>81</v>
      </c>
      <c r="BN189" s="52" t="s">
        <v>81</v>
      </c>
    </row>
    <row r="190" spans="1:66" ht="15" customHeight="1" x14ac:dyDescent="0.25">
      <c r="A190" s="12" t="str">
        <f>IF(ISBLANK('DESTR_OPERE LAVORO'!B189),'DESTR_OPERE LAVORO'!B190,'DESTR_OPERE LAVORO'!B189)</f>
        <v/>
      </c>
      <c r="B190" s="12" t="str">
        <f>VLOOKUP(A190,'DESTR_OPERE LAVORO'!B:E,2,FALSE)</f>
        <v/>
      </c>
      <c r="C190" s="27" t="str">
        <f>VLOOKUP(A190,'DESTR_OPERE LAVORO'!B:E,3,FALSE)</f>
        <v/>
      </c>
    </row>
    <row r="191" spans="1:66" ht="15" customHeight="1" x14ac:dyDescent="0.25">
      <c r="A191" s="12" t="str">
        <f>IF(ISBLANK('DESTR_OPERE LAVORO'!B190),'DESTR_OPERE LAVORO'!B191,'DESTR_OPERE LAVORO'!B190)</f>
        <v>1C.12.020.0210.k</v>
      </c>
      <c r="B191" s="12" t="str">
        <f>VLOOKUP(A191,'DESTR_OPERE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560 mm</v>
      </c>
      <c r="C191" s="27" t="str">
        <f>VLOOKUP(A191,'DESTR_OPERE LAVORO'!B:E,3,FALSE)</f>
        <v>CODICE OC</v>
      </c>
      <c r="F191" s="51" t="s">
        <v>81</v>
      </c>
      <c r="G191" s="51"/>
      <c r="L191" s="51" t="s">
        <v>81</v>
      </c>
      <c r="M191" s="51"/>
      <c r="Q191" s="54"/>
      <c r="R191" s="52" t="s">
        <v>81</v>
      </c>
      <c r="W191" s="54"/>
      <c r="X191" s="52" t="s">
        <v>81</v>
      </c>
      <c r="AC191" s="54"/>
      <c r="AD191" s="52" t="s">
        <v>81</v>
      </c>
      <c r="AJ191" s="52" t="s">
        <v>81</v>
      </c>
      <c r="AO191" s="54"/>
      <c r="AP191" s="52" t="s">
        <v>81</v>
      </c>
      <c r="AV191" s="52" t="s">
        <v>81</v>
      </c>
      <c r="BB191" s="52" t="s">
        <v>81</v>
      </c>
      <c r="BH191" s="52" t="s">
        <v>81</v>
      </c>
      <c r="BN191" s="52" t="s">
        <v>81</v>
      </c>
    </row>
    <row r="192" spans="1:66" ht="15" customHeight="1" x14ac:dyDescent="0.25">
      <c r="A192" s="12" t="str">
        <f>IF(ISBLANK('DESTR_OPERE LAVORO'!B191),'DESTR_OPERE LAVORO'!B192,'DESTR_OPERE LAVORO'!B191)</f>
        <v/>
      </c>
      <c r="B192" s="12" t="str">
        <f>VLOOKUP(A192,'DESTR_OPERE LAVORO'!B:E,2,FALSE)</f>
        <v/>
      </c>
      <c r="C192" s="27" t="str">
        <f>VLOOKUP(A192,'DESTR_OPERE LAVORO'!B:E,3,FALSE)</f>
        <v/>
      </c>
    </row>
    <row r="193" spans="1:66" ht="15" customHeight="1" x14ac:dyDescent="0.25">
      <c r="A193" s="12" t="str">
        <f>IF(ISBLANK('DESTR_OPERE LAVORO'!B192),'DESTR_OPERE LAVORO'!B193,'DESTR_OPERE LAVORO'!B192)</f>
        <v>1C.12.020.0210.l</v>
      </c>
      <c r="B193" s="12" t="str">
        <f>VLOOKUP(A193,'DESTR_OPERE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630 mm</v>
      </c>
      <c r="C193" s="27" t="str">
        <f>VLOOKUP(A193,'DESTR_OPERE LAVORO'!B:E,3,FALSE)</f>
        <v>CODICE OC</v>
      </c>
      <c r="F193" s="51" t="s">
        <v>81</v>
      </c>
      <c r="G193" s="51"/>
      <c r="L193" s="51" t="s">
        <v>81</v>
      </c>
      <c r="M193" s="51"/>
      <c r="Q193" s="54"/>
      <c r="R193" s="52" t="s">
        <v>81</v>
      </c>
      <c r="W193" s="54"/>
      <c r="X193" s="52" t="s">
        <v>81</v>
      </c>
      <c r="AC193" s="54"/>
      <c r="AD193" s="52" t="s">
        <v>81</v>
      </c>
      <c r="AJ193" s="52" t="s">
        <v>81</v>
      </c>
      <c r="AO193" s="54"/>
      <c r="AP193" s="52" t="s">
        <v>81</v>
      </c>
      <c r="AV193" s="52" t="s">
        <v>81</v>
      </c>
      <c r="BB193" s="52" t="s">
        <v>81</v>
      </c>
      <c r="BH193" s="52" t="s">
        <v>81</v>
      </c>
      <c r="BN193" s="52" t="s">
        <v>81</v>
      </c>
    </row>
    <row r="194" spans="1:66" ht="15" customHeight="1" x14ac:dyDescent="0.25">
      <c r="A194" s="12" t="str">
        <f>IF(ISBLANK('DESTR_OPERE LAVORO'!B193),'DESTR_OPERE LAVORO'!B194,'DESTR_OPERE LAVORO'!B193)</f>
        <v/>
      </c>
      <c r="B194" s="12" t="str">
        <f>VLOOKUP(A194,'DESTR_OPERE LAVORO'!B:E,2,FALSE)</f>
        <v/>
      </c>
      <c r="C194" s="27" t="str">
        <f>VLOOKUP(A194,'DESTR_OPERE LAVORO'!B:E,3,FALSE)</f>
        <v/>
      </c>
    </row>
    <row r="195" spans="1:66" ht="15" customHeight="1" x14ac:dyDescent="0.25">
      <c r="A195" s="12" t="str">
        <f>IF(ISBLANK('DESTR_OPERE LAVORO'!B194),'DESTR_OPERE LAVORO'!B195,'DESTR_OPERE LAVORO'!B194)</f>
        <v>1C.12.020.0210.m</v>
      </c>
      <c r="B195" s="12" t="str">
        <f>VLOOKUP(A195,'DESTR_OPERE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710 mm</v>
      </c>
      <c r="C195" s="27" t="str">
        <f>VLOOKUP(A195,'DESTR_OPERE LAVORO'!B:E,3,FALSE)</f>
        <v>CODICE OC</v>
      </c>
      <c r="F195" s="51" t="s">
        <v>81</v>
      </c>
      <c r="G195" s="51"/>
      <c r="L195" s="51" t="s">
        <v>81</v>
      </c>
      <c r="M195" s="51"/>
      <c r="Q195" s="54"/>
      <c r="R195" s="52" t="s">
        <v>81</v>
      </c>
      <c r="W195" s="54"/>
      <c r="X195" s="52" t="s">
        <v>81</v>
      </c>
      <c r="AC195" s="54"/>
      <c r="AD195" s="52" t="s">
        <v>81</v>
      </c>
      <c r="AJ195" s="52" t="s">
        <v>81</v>
      </c>
      <c r="AO195" s="54"/>
      <c r="AP195" s="52" t="s">
        <v>81</v>
      </c>
      <c r="AV195" s="52" t="s">
        <v>81</v>
      </c>
      <c r="BB195" s="52" t="s">
        <v>81</v>
      </c>
      <c r="BH195" s="52" t="s">
        <v>81</v>
      </c>
      <c r="BN195" s="52" t="s">
        <v>81</v>
      </c>
    </row>
    <row r="196" spans="1:66" ht="15" customHeight="1" x14ac:dyDescent="0.25">
      <c r="A196" s="12" t="str">
        <f>IF(ISBLANK('DESTR_OPERE LAVORO'!B195),'DESTR_OPERE LAVORO'!B196,'DESTR_OPERE LAVORO'!B195)</f>
        <v/>
      </c>
      <c r="B196" s="12" t="str">
        <f>VLOOKUP(A196,'DESTR_OPERE LAVORO'!B:E,2,FALSE)</f>
        <v/>
      </c>
      <c r="C196" s="27" t="str">
        <f>VLOOKUP(A196,'DESTR_OPERE LAVORO'!B:E,3,FALSE)</f>
        <v/>
      </c>
    </row>
    <row r="197" spans="1:66" ht="15" customHeight="1" x14ac:dyDescent="0.25">
      <c r="A197" s="12" t="str">
        <f>IF(ISBLANK('DESTR_OPERE LAVORO'!B196),'DESTR_OPERE LAVORO'!B197,'DESTR_OPERE LAVORO'!B196)</f>
        <v>1C.12.020.0210.n</v>
      </c>
      <c r="B197" s="12" t="str">
        <f>VLOOKUP(A197,'DESTR_OPERE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800 mm</v>
      </c>
      <c r="C197" s="27" t="str">
        <f>VLOOKUP(A197,'DESTR_OPERE LAVORO'!B:E,3,FALSE)</f>
        <v>CODICE OC</v>
      </c>
      <c r="F197" s="51" t="s">
        <v>81</v>
      </c>
      <c r="G197" s="51"/>
      <c r="L197" s="51" t="s">
        <v>81</v>
      </c>
      <c r="M197" s="51"/>
      <c r="Q197" s="54"/>
      <c r="R197" s="52" t="s">
        <v>81</v>
      </c>
      <c r="W197" s="54"/>
      <c r="X197" s="52" t="s">
        <v>81</v>
      </c>
      <c r="AC197" s="54"/>
      <c r="AD197" s="52" t="s">
        <v>81</v>
      </c>
      <c r="AJ197" s="52" t="s">
        <v>81</v>
      </c>
      <c r="AO197" s="54"/>
      <c r="AP197" s="52" t="s">
        <v>81</v>
      </c>
      <c r="AV197" s="52" t="s">
        <v>81</v>
      </c>
      <c r="BB197" s="52" t="s">
        <v>81</v>
      </c>
      <c r="BH197" s="52" t="s">
        <v>81</v>
      </c>
      <c r="BN197" s="52" t="s">
        <v>81</v>
      </c>
    </row>
    <row r="198" spans="1:66" ht="15" customHeight="1" x14ac:dyDescent="0.25">
      <c r="A198" s="12" t="str">
        <f>IF(ISBLANK('DESTR_OPERE LAVORO'!B197),'DESTR_OPERE LAVORO'!B198,'DESTR_OPERE LAVORO'!B197)</f>
        <v/>
      </c>
      <c r="B198" s="12" t="str">
        <f>VLOOKUP(A198,'DESTR_OPERE LAVORO'!B:E,2,FALSE)</f>
        <v/>
      </c>
      <c r="C198" s="27" t="str">
        <f>VLOOKUP(A198,'DESTR_OPERE LAVORO'!B:E,3,FALSE)</f>
        <v/>
      </c>
    </row>
    <row r="199" spans="1:66" ht="15" customHeight="1" x14ac:dyDescent="0.25">
      <c r="A199" s="12" t="str">
        <f>IF(ISBLANK('DESTR_OPERE LAVORO'!B198),'DESTR_OPERE LAVORO'!B199,'DESTR_OPERE LAVORO'!B198)</f>
        <v>1C.12.020.0210.o</v>
      </c>
      <c r="B199" s="12" t="str">
        <f>VLOOKUP(A199,'DESTR_OPERE LAVORO'!B:E,2,FALSE)</f>
        <v>Fornitura e posa tubi in polietilene alta densità da giuntare mediante saldatura, a parete liscia solida per condutture non in pressione per scarichi civili e industriali, in conformità alla norma UNI EN 12666, di colore nero con bande coestruse colorate sulla superficie esterna in funzione dell’utilizzo. Classe di rigidità anulare SN2 - SDR 33. Escluso scavo, piano appoggio, rinfianco e riempimento. Diametro esterno (De):- De 1000 mm</v>
      </c>
      <c r="C199" s="27" t="str">
        <f>VLOOKUP(A199,'DESTR_OPERE LAVORO'!B:E,3,FALSE)</f>
        <v>CODICE OC</v>
      </c>
      <c r="F199" s="51" t="s">
        <v>81</v>
      </c>
      <c r="G199" s="51"/>
      <c r="L199" s="51" t="s">
        <v>81</v>
      </c>
      <c r="M199" s="51"/>
      <c r="Q199" s="54"/>
      <c r="R199" s="52" t="s">
        <v>81</v>
      </c>
      <c r="W199" s="54"/>
      <c r="X199" s="52" t="s">
        <v>81</v>
      </c>
      <c r="AC199" s="54"/>
      <c r="AD199" s="52" t="s">
        <v>81</v>
      </c>
      <c r="AJ199" s="52" t="s">
        <v>81</v>
      </c>
      <c r="AO199" s="54"/>
      <c r="AP199" s="52" t="s">
        <v>81</v>
      </c>
      <c r="AV199" s="52" t="s">
        <v>81</v>
      </c>
      <c r="BB199" s="52" t="s">
        <v>81</v>
      </c>
      <c r="BH199" s="52" t="s">
        <v>81</v>
      </c>
      <c r="BN199" s="52" t="s">
        <v>81</v>
      </c>
    </row>
    <row r="200" spans="1:66" ht="15" customHeight="1" x14ac:dyDescent="0.25">
      <c r="A200" s="12" t="str">
        <f>IF(ISBLANK('DESTR_OPERE LAVORO'!B199),'DESTR_OPERE LAVORO'!B200,'DESTR_OPERE LAVORO'!B199)</f>
        <v/>
      </c>
      <c r="B200" s="12" t="str">
        <f>VLOOKUP(A200,'DESTR_OPERE LAVORO'!B:E,2,FALSE)</f>
        <v/>
      </c>
      <c r="C200" s="27" t="str">
        <f>VLOOKUP(A200,'DESTR_OPERE LAVORO'!B:E,3,FALSE)</f>
        <v/>
      </c>
    </row>
    <row r="201" spans="1:66" ht="15" customHeight="1" x14ac:dyDescent="0.25">
      <c r="A201" s="12" t="str">
        <f>IF(ISBLANK('DESTR_OPERE LAVORO'!B200),'DESTR_OPERE LAVORO'!B201,'DESTR_OPERE LAVORO'!B200)</f>
        <v>1C.12.020.0220.a</v>
      </c>
      <c r="B201" s="12" t="str">
        <f>VLOOKUP(A201,'DESTR_OPERE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110</v>
      </c>
      <c r="C201" s="27" t="str">
        <f>VLOOKUP(A201,'DESTR_OPERE LAVORO'!B:E,3,FALSE)</f>
        <v>CODICE OC</v>
      </c>
      <c r="F201" s="51" t="s">
        <v>81</v>
      </c>
      <c r="G201" s="51"/>
      <c r="L201" s="51" t="s">
        <v>81</v>
      </c>
      <c r="M201" s="51"/>
      <c r="Q201" s="54"/>
      <c r="R201" s="52" t="s">
        <v>81</v>
      </c>
      <c r="W201" s="54"/>
      <c r="X201" s="52" t="s">
        <v>81</v>
      </c>
      <c r="AC201" s="54"/>
      <c r="AD201" s="52" t="s">
        <v>81</v>
      </c>
      <c r="AJ201" s="52" t="s">
        <v>81</v>
      </c>
      <c r="AO201" s="54"/>
      <c r="AP201" s="52" t="s">
        <v>81</v>
      </c>
      <c r="AV201" s="52" t="s">
        <v>81</v>
      </c>
      <c r="BB201" s="52" t="s">
        <v>81</v>
      </c>
      <c r="BH201" s="52" t="s">
        <v>81</v>
      </c>
      <c r="BN201" s="52" t="s">
        <v>81</v>
      </c>
    </row>
    <row r="202" spans="1:66" ht="15" customHeight="1" x14ac:dyDescent="0.25">
      <c r="A202" s="12" t="str">
        <f>IF(ISBLANK('DESTR_OPERE LAVORO'!B201),'DESTR_OPERE LAVORO'!B202,'DESTR_OPERE LAVORO'!B201)</f>
        <v/>
      </c>
      <c r="B202" s="12" t="str">
        <f>VLOOKUP(A202,'DESTR_OPERE LAVORO'!B:E,2,FALSE)</f>
        <v/>
      </c>
      <c r="C202" s="27" t="str">
        <f>VLOOKUP(A202,'DESTR_OPERE LAVORO'!B:E,3,FALSE)</f>
        <v/>
      </c>
    </row>
    <row r="203" spans="1:66" ht="15" customHeight="1" x14ac:dyDescent="0.25">
      <c r="A203" s="12" t="str">
        <f>IF(ISBLANK('DESTR_OPERE LAVORO'!B202),'DESTR_OPERE LAVORO'!B203,'DESTR_OPERE LAVORO'!B202)</f>
        <v>1C.12.020.0220.b</v>
      </c>
      <c r="B203" s="12" t="str">
        <f>VLOOKUP(A203,'DESTR_OPERE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125</v>
      </c>
      <c r="C203" s="27" t="str">
        <f>VLOOKUP(A203,'DESTR_OPERE LAVORO'!B:E,3,FALSE)</f>
        <v>CODICE OC</v>
      </c>
      <c r="F203" s="51" t="s">
        <v>81</v>
      </c>
      <c r="G203" s="51"/>
      <c r="L203" s="51" t="s">
        <v>81</v>
      </c>
      <c r="M203" s="51"/>
      <c r="Q203" s="54"/>
      <c r="R203" s="52" t="s">
        <v>81</v>
      </c>
      <c r="W203" s="54"/>
      <c r="X203" s="52" t="s">
        <v>81</v>
      </c>
      <c r="AC203" s="54"/>
      <c r="AD203" s="52" t="s">
        <v>81</v>
      </c>
      <c r="AJ203" s="52" t="s">
        <v>81</v>
      </c>
      <c r="AO203" s="54"/>
      <c r="AP203" s="52" t="s">
        <v>81</v>
      </c>
      <c r="AV203" s="52" t="s">
        <v>81</v>
      </c>
      <c r="BB203" s="52" t="s">
        <v>81</v>
      </c>
      <c r="BH203" s="52" t="s">
        <v>81</v>
      </c>
      <c r="BN203" s="52" t="s">
        <v>81</v>
      </c>
    </row>
    <row r="204" spans="1:66" ht="15" customHeight="1" x14ac:dyDescent="0.25">
      <c r="A204" s="12" t="str">
        <f>IF(ISBLANK('DESTR_OPERE LAVORO'!B203),'DESTR_OPERE LAVORO'!B204,'DESTR_OPERE LAVORO'!B203)</f>
        <v/>
      </c>
      <c r="B204" s="12" t="str">
        <f>VLOOKUP(A204,'DESTR_OPERE LAVORO'!B:E,2,FALSE)</f>
        <v/>
      </c>
      <c r="C204" s="27" t="str">
        <f>VLOOKUP(A204,'DESTR_OPERE LAVORO'!B:E,3,FALSE)</f>
        <v/>
      </c>
    </row>
    <row r="205" spans="1:66" ht="15" customHeight="1" x14ac:dyDescent="0.25">
      <c r="A205" s="12" t="str">
        <f>IF(ISBLANK('DESTR_OPERE LAVORO'!B204),'DESTR_OPERE LAVORO'!B205,'DESTR_OPERE LAVORO'!B204)</f>
        <v>1C.12.020.0220.c</v>
      </c>
      <c r="B205" s="12" t="str">
        <f>VLOOKUP(A205,'DESTR_OPERE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160</v>
      </c>
      <c r="C205" s="27" t="str">
        <f>VLOOKUP(A205,'DESTR_OPERE LAVORO'!B:E,3,FALSE)</f>
        <v>CODICE OC</v>
      </c>
      <c r="F205" s="51" t="s">
        <v>81</v>
      </c>
      <c r="G205" s="51"/>
      <c r="L205" s="51" t="s">
        <v>81</v>
      </c>
      <c r="M205" s="51"/>
      <c r="Q205" s="54"/>
      <c r="R205" s="52" t="s">
        <v>81</v>
      </c>
      <c r="W205" s="54"/>
      <c r="X205" s="52" t="s">
        <v>81</v>
      </c>
      <c r="AC205" s="54"/>
      <c r="AD205" s="52" t="s">
        <v>81</v>
      </c>
      <c r="AJ205" s="52" t="s">
        <v>81</v>
      </c>
      <c r="AO205" s="54"/>
      <c r="AP205" s="52" t="s">
        <v>81</v>
      </c>
      <c r="AV205" s="52" t="s">
        <v>81</v>
      </c>
      <c r="BB205" s="52" t="s">
        <v>81</v>
      </c>
      <c r="BH205" s="52" t="s">
        <v>81</v>
      </c>
      <c r="BN205" s="52" t="s">
        <v>81</v>
      </c>
    </row>
    <row r="206" spans="1:66" ht="15" customHeight="1" x14ac:dyDescent="0.25">
      <c r="A206" s="12" t="str">
        <f>IF(ISBLANK('DESTR_OPERE LAVORO'!B205),'DESTR_OPERE LAVORO'!B206,'DESTR_OPERE LAVORO'!B205)</f>
        <v/>
      </c>
      <c r="B206" s="12" t="str">
        <f>VLOOKUP(A206,'DESTR_OPERE LAVORO'!B:E,2,FALSE)</f>
        <v/>
      </c>
      <c r="C206" s="27" t="str">
        <f>VLOOKUP(A206,'DESTR_OPERE LAVORO'!B:E,3,FALSE)</f>
        <v/>
      </c>
    </row>
    <row r="207" spans="1:66" ht="15" customHeight="1" x14ac:dyDescent="0.25">
      <c r="A207" s="12" t="str">
        <f>IF(ISBLANK('DESTR_OPERE LAVORO'!B206),'DESTR_OPERE LAVORO'!B207,'DESTR_OPERE LAVORO'!B206)</f>
        <v>1C.12.020.0220.d</v>
      </c>
      <c r="B207" s="12" t="str">
        <f>VLOOKUP(A207,'DESTR_OPERE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200</v>
      </c>
      <c r="C207" s="27" t="str">
        <f>VLOOKUP(A207,'DESTR_OPERE LAVORO'!B:E,3,FALSE)</f>
        <v>CODICE OC</v>
      </c>
      <c r="F207" s="51" t="s">
        <v>81</v>
      </c>
      <c r="G207" s="51"/>
      <c r="L207" s="51" t="s">
        <v>81</v>
      </c>
      <c r="M207" s="51"/>
      <c r="Q207" s="54"/>
      <c r="R207" s="52" t="s">
        <v>81</v>
      </c>
      <c r="W207" s="54"/>
      <c r="X207" s="52" t="s">
        <v>81</v>
      </c>
      <c r="AC207" s="54"/>
      <c r="AD207" s="52" t="s">
        <v>81</v>
      </c>
      <c r="AJ207" s="52" t="s">
        <v>81</v>
      </c>
      <c r="AO207" s="54"/>
      <c r="AP207" s="52" t="s">
        <v>81</v>
      </c>
      <c r="AV207" s="52" t="s">
        <v>81</v>
      </c>
      <c r="BB207" s="52" t="s">
        <v>81</v>
      </c>
      <c r="BH207" s="52" t="s">
        <v>81</v>
      </c>
      <c r="BN207" s="52" t="s">
        <v>81</v>
      </c>
    </row>
    <row r="208" spans="1:66" ht="15" customHeight="1" x14ac:dyDescent="0.25">
      <c r="A208" s="12" t="str">
        <f>IF(ISBLANK('DESTR_OPERE LAVORO'!B207),'DESTR_OPERE LAVORO'!B208,'DESTR_OPERE LAVORO'!B207)</f>
        <v/>
      </c>
      <c r="B208" s="12" t="str">
        <f>VLOOKUP(A208,'DESTR_OPERE LAVORO'!B:E,2,FALSE)</f>
        <v/>
      </c>
      <c r="C208" s="27" t="str">
        <f>VLOOKUP(A208,'DESTR_OPERE LAVORO'!B:E,3,FALSE)</f>
        <v/>
      </c>
    </row>
    <row r="209" spans="1:66" ht="15" customHeight="1" x14ac:dyDescent="0.25">
      <c r="A209" s="12" t="str">
        <f>IF(ISBLANK('DESTR_OPERE LAVORO'!B208),'DESTR_OPERE LAVORO'!B209,'DESTR_OPERE LAVORO'!B208)</f>
        <v>1C.12.020.0220.e</v>
      </c>
      <c r="B209" s="12" t="str">
        <f>VLOOKUP(A209,'DESTR_OPERE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250</v>
      </c>
      <c r="C209" s="27" t="str">
        <f>VLOOKUP(A209,'DESTR_OPERE LAVORO'!B:E,3,FALSE)</f>
        <v>CODICE OC</v>
      </c>
      <c r="F209" s="51" t="s">
        <v>81</v>
      </c>
      <c r="G209" s="51"/>
      <c r="L209" s="51" t="s">
        <v>81</v>
      </c>
      <c r="M209" s="51"/>
      <c r="Q209" s="54"/>
      <c r="R209" s="52" t="s">
        <v>81</v>
      </c>
      <c r="W209" s="54"/>
      <c r="X209" s="52" t="s">
        <v>81</v>
      </c>
      <c r="AC209" s="54"/>
      <c r="AD209" s="52" t="s">
        <v>81</v>
      </c>
      <c r="AJ209" s="52" t="s">
        <v>81</v>
      </c>
      <c r="AO209" s="54"/>
      <c r="AP209" s="52" t="s">
        <v>81</v>
      </c>
      <c r="AV209" s="52" t="s">
        <v>81</v>
      </c>
      <c r="BB209" s="52" t="s">
        <v>81</v>
      </c>
      <c r="BH209" s="52" t="s">
        <v>81</v>
      </c>
      <c r="BN209" s="52" t="s">
        <v>81</v>
      </c>
    </row>
    <row r="210" spans="1:66" ht="15" customHeight="1" x14ac:dyDescent="0.25">
      <c r="A210" s="12" t="str">
        <f>IF(ISBLANK('DESTR_OPERE LAVORO'!B209),'DESTR_OPERE LAVORO'!B210,'DESTR_OPERE LAVORO'!B209)</f>
        <v/>
      </c>
      <c r="B210" s="12" t="str">
        <f>VLOOKUP(A210,'DESTR_OPERE LAVORO'!B:E,2,FALSE)</f>
        <v/>
      </c>
      <c r="C210" s="27" t="str">
        <f>VLOOKUP(A210,'DESTR_OPERE LAVORO'!B:E,3,FALSE)</f>
        <v/>
      </c>
    </row>
    <row r="211" spans="1:66" ht="15" customHeight="1" x14ac:dyDescent="0.25">
      <c r="A211" s="12" t="str">
        <f>IF(ISBLANK('DESTR_OPERE LAVORO'!B210),'DESTR_OPERE LAVORO'!B211,'DESTR_OPERE LAVORO'!B210)</f>
        <v>1C.12.020.0220.f</v>
      </c>
      <c r="B211" s="12" t="str">
        <f>VLOOKUP(A211,'DESTR_OPERE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315</v>
      </c>
      <c r="C211" s="27" t="str">
        <f>VLOOKUP(A211,'DESTR_OPERE LAVORO'!B:E,3,FALSE)</f>
        <v>CODICE OC</v>
      </c>
      <c r="F211" s="51" t="s">
        <v>81</v>
      </c>
      <c r="G211" s="51"/>
      <c r="L211" s="51" t="s">
        <v>81</v>
      </c>
      <c r="M211" s="51"/>
      <c r="Q211" s="54"/>
      <c r="R211" s="52" t="s">
        <v>81</v>
      </c>
      <c r="W211" s="54"/>
      <c r="X211" s="52" t="s">
        <v>81</v>
      </c>
      <c r="AC211" s="54"/>
      <c r="AD211" s="52" t="s">
        <v>81</v>
      </c>
      <c r="AJ211" s="52" t="s">
        <v>81</v>
      </c>
      <c r="AO211" s="54"/>
      <c r="AP211" s="52" t="s">
        <v>81</v>
      </c>
      <c r="AV211" s="52" t="s">
        <v>81</v>
      </c>
      <c r="BB211" s="52" t="s">
        <v>81</v>
      </c>
      <c r="BH211" s="52" t="s">
        <v>81</v>
      </c>
      <c r="BN211" s="52" t="s">
        <v>81</v>
      </c>
    </row>
    <row r="212" spans="1:66" ht="15" customHeight="1" x14ac:dyDescent="0.25">
      <c r="A212" s="12" t="str">
        <f>IF(ISBLANK('DESTR_OPERE LAVORO'!B211),'DESTR_OPERE LAVORO'!B212,'DESTR_OPERE LAVORO'!B211)</f>
        <v/>
      </c>
      <c r="B212" s="12" t="str">
        <f>VLOOKUP(A212,'DESTR_OPERE LAVORO'!B:E,2,FALSE)</f>
        <v/>
      </c>
      <c r="C212" s="27" t="str">
        <f>VLOOKUP(A212,'DESTR_OPERE LAVORO'!B:E,3,FALSE)</f>
        <v/>
      </c>
    </row>
    <row r="213" spans="1:66" ht="15" customHeight="1" x14ac:dyDescent="0.25">
      <c r="A213" s="12" t="str">
        <f>IF(ISBLANK('DESTR_OPERE LAVORO'!B212),'DESTR_OPERE LAVORO'!B213,'DESTR_OPERE LAVORO'!B212)</f>
        <v>1C.12.020.0220.g</v>
      </c>
      <c r="B213" s="12" t="str">
        <f>VLOOKUP(A213,'DESTR_OPERE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355</v>
      </c>
      <c r="C213" s="27" t="str">
        <f>VLOOKUP(A213,'DESTR_OPERE LAVORO'!B:E,3,FALSE)</f>
        <v>CODICE OC</v>
      </c>
      <c r="F213" s="51" t="s">
        <v>81</v>
      </c>
      <c r="G213" s="51"/>
      <c r="L213" s="51" t="s">
        <v>81</v>
      </c>
      <c r="M213" s="51"/>
      <c r="Q213" s="54"/>
      <c r="R213" s="52" t="s">
        <v>81</v>
      </c>
      <c r="W213" s="54"/>
      <c r="X213" s="52" t="s">
        <v>81</v>
      </c>
      <c r="AC213" s="54"/>
      <c r="AD213" s="52" t="s">
        <v>81</v>
      </c>
      <c r="AJ213" s="52" t="s">
        <v>81</v>
      </c>
      <c r="AO213" s="54"/>
      <c r="AP213" s="52" t="s">
        <v>81</v>
      </c>
      <c r="AV213" s="52" t="s">
        <v>81</v>
      </c>
      <c r="BB213" s="52" t="s">
        <v>81</v>
      </c>
      <c r="BH213" s="52" t="s">
        <v>81</v>
      </c>
      <c r="BN213" s="52" t="s">
        <v>81</v>
      </c>
    </row>
    <row r="214" spans="1:66" ht="15" customHeight="1" x14ac:dyDescent="0.25">
      <c r="A214" s="12" t="str">
        <f>IF(ISBLANK('DESTR_OPERE LAVORO'!B213),'DESTR_OPERE LAVORO'!B214,'DESTR_OPERE LAVORO'!B213)</f>
        <v/>
      </c>
      <c r="B214" s="12" t="str">
        <f>VLOOKUP(A214,'DESTR_OPERE LAVORO'!B:E,2,FALSE)</f>
        <v/>
      </c>
      <c r="C214" s="27" t="str">
        <f>VLOOKUP(A214,'DESTR_OPERE LAVORO'!B:E,3,FALSE)</f>
        <v/>
      </c>
    </row>
    <row r="215" spans="1:66" ht="15" customHeight="1" x14ac:dyDescent="0.25">
      <c r="A215" s="12" t="str">
        <f>IF(ISBLANK('DESTR_OPERE LAVORO'!B214),'DESTR_OPERE LAVORO'!B215,'DESTR_OPERE LAVORO'!B214)</f>
        <v>1C.12.020.0220.h</v>
      </c>
      <c r="B215" s="12" t="str">
        <f>VLOOKUP(A215,'DESTR_OPERE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400</v>
      </c>
      <c r="C215" s="27" t="str">
        <f>VLOOKUP(A215,'DESTR_OPERE LAVORO'!B:E,3,FALSE)</f>
        <v>CODICE OC</v>
      </c>
      <c r="F215" s="51" t="s">
        <v>81</v>
      </c>
      <c r="G215" s="51"/>
      <c r="L215" s="51" t="s">
        <v>81</v>
      </c>
      <c r="M215" s="51"/>
      <c r="Q215" s="54"/>
      <c r="R215" s="52" t="s">
        <v>81</v>
      </c>
      <c r="W215" s="54"/>
      <c r="X215" s="52" t="s">
        <v>81</v>
      </c>
      <c r="AC215" s="54"/>
      <c r="AD215" s="52" t="s">
        <v>81</v>
      </c>
      <c r="AJ215" s="52" t="s">
        <v>81</v>
      </c>
      <c r="AO215" s="54"/>
      <c r="AP215" s="52" t="s">
        <v>81</v>
      </c>
      <c r="AV215" s="52" t="s">
        <v>81</v>
      </c>
      <c r="BB215" s="52" t="s">
        <v>81</v>
      </c>
      <c r="BH215" s="52" t="s">
        <v>81</v>
      </c>
      <c r="BN215" s="52" t="s">
        <v>81</v>
      </c>
    </row>
    <row r="216" spans="1:66" ht="15" customHeight="1" x14ac:dyDescent="0.25">
      <c r="A216" s="12" t="str">
        <f>IF(ISBLANK('DESTR_OPERE LAVORO'!B215),'DESTR_OPERE LAVORO'!B216,'DESTR_OPERE LAVORO'!B215)</f>
        <v/>
      </c>
      <c r="B216" s="12" t="str">
        <f>VLOOKUP(A216,'DESTR_OPERE LAVORO'!B:E,2,FALSE)</f>
        <v/>
      </c>
      <c r="C216" s="27" t="str">
        <f>VLOOKUP(A216,'DESTR_OPERE LAVORO'!B:E,3,FALSE)</f>
        <v/>
      </c>
    </row>
    <row r="217" spans="1:66" ht="15" customHeight="1" x14ac:dyDescent="0.25">
      <c r="A217" s="12" t="str">
        <f>IF(ISBLANK('DESTR_OPERE LAVORO'!B216),'DESTR_OPERE LAVORO'!B217,'DESTR_OPERE LAVORO'!B216)</f>
        <v>1C.12.020.0220.i</v>
      </c>
      <c r="B217" s="12" t="str">
        <f>VLOOKUP(A217,'DESTR_OPERE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450</v>
      </c>
      <c r="C217" s="27" t="str">
        <f>VLOOKUP(A217,'DESTR_OPERE LAVORO'!B:E,3,FALSE)</f>
        <v>CODICE OC</v>
      </c>
      <c r="F217" s="51" t="s">
        <v>81</v>
      </c>
      <c r="G217" s="51"/>
      <c r="L217" s="51" t="s">
        <v>81</v>
      </c>
      <c r="M217" s="51"/>
      <c r="Q217" s="54"/>
      <c r="R217" s="52" t="s">
        <v>81</v>
      </c>
      <c r="W217" s="54"/>
      <c r="X217" s="52" t="s">
        <v>81</v>
      </c>
      <c r="AC217" s="54"/>
      <c r="AD217" s="52" t="s">
        <v>81</v>
      </c>
      <c r="AJ217" s="52" t="s">
        <v>81</v>
      </c>
      <c r="AO217" s="54"/>
      <c r="AP217" s="52" t="s">
        <v>81</v>
      </c>
      <c r="AV217" s="52" t="s">
        <v>81</v>
      </c>
      <c r="BB217" s="52" t="s">
        <v>81</v>
      </c>
      <c r="BH217" s="52" t="s">
        <v>81</v>
      </c>
      <c r="BN217" s="52" t="s">
        <v>81</v>
      </c>
    </row>
    <row r="218" spans="1:66" ht="15" customHeight="1" x14ac:dyDescent="0.25">
      <c r="A218" s="12" t="str">
        <f>IF(ISBLANK('DESTR_OPERE LAVORO'!B217),'DESTR_OPERE LAVORO'!B218,'DESTR_OPERE LAVORO'!B217)</f>
        <v/>
      </c>
      <c r="B218" s="12" t="str">
        <f>VLOOKUP(A218,'DESTR_OPERE LAVORO'!B:E,2,FALSE)</f>
        <v/>
      </c>
      <c r="C218" s="27" t="str">
        <f>VLOOKUP(A218,'DESTR_OPERE LAVORO'!B:E,3,FALSE)</f>
        <v/>
      </c>
    </row>
    <row r="219" spans="1:66" ht="15" customHeight="1" x14ac:dyDescent="0.25">
      <c r="A219" s="12" t="str">
        <f>IF(ISBLANK('DESTR_OPERE LAVORO'!B218),'DESTR_OPERE LAVORO'!B219,'DESTR_OPERE LAVORO'!B218)</f>
        <v>1C.12.020.0220.j</v>
      </c>
      <c r="B219" s="12" t="str">
        <f>VLOOKUP(A219,'DESTR_OPERE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500</v>
      </c>
      <c r="C219" s="27" t="str">
        <f>VLOOKUP(A219,'DESTR_OPERE LAVORO'!B:E,3,FALSE)</f>
        <v>CODICE OC</v>
      </c>
      <c r="F219" s="51" t="s">
        <v>81</v>
      </c>
      <c r="G219" s="51"/>
      <c r="L219" s="51" t="s">
        <v>81</v>
      </c>
      <c r="M219" s="51"/>
      <c r="Q219" s="54"/>
      <c r="R219" s="52" t="s">
        <v>81</v>
      </c>
      <c r="W219" s="54"/>
      <c r="X219" s="52" t="s">
        <v>81</v>
      </c>
      <c r="AC219" s="54"/>
      <c r="AD219" s="52" t="s">
        <v>81</v>
      </c>
      <c r="AJ219" s="52" t="s">
        <v>81</v>
      </c>
      <c r="AO219" s="54"/>
      <c r="AP219" s="52" t="s">
        <v>81</v>
      </c>
      <c r="AV219" s="52" t="s">
        <v>81</v>
      </c>
      <c r="BB219" s="52" t="s">
        <v>81</v>
      </c>
      <c r="BH219" s="52" t="s">
        <v>81</v>
      </c>
      <c r="BN219" s="52" t="s">
        <v>81</v>
      </c>
    </row>
    <row r="220" spans="1:66" ht="15" customHeight="1" x14ac:dyDescent="0.25">
      <c r="A220" s="12" t="str">
        <f>IF(ISBLANK('DESTR_OPERE LAVORO'!B219),'DESTR_OPERE LAVORO'!B220,'DESTR_OPERE LAVORO'!B219)</f>
        <v/>
      </c>
      <c r="B220" s="12" t="str">
        <f>VLOOKUP(A220,'DESTR_OPERE LAVORO'!B:E,2,FALSE)</f>
        <v/>
      </c>
      <c r="C220" s="27" t="str">
        <f>VLOOKUP(A220,'DESTR_OPERE LAVORO'!B:E,3,FALSE)</f>
        <v/>
      </c>
    </row>
    <row r="221" spans="1:66" ht="15" customHeight="1" x14ac:dyDescent="0.25">
      <c r="A221" s="12" t="str">
        <f>IF(ISBLANK('DESTR_OPERE LAVORO'!B220),'DESTR_OPERE LAVORO'!B221,'DESTR_OPERE LAVORO'!B220)</f>
        <v>1C.12.020.0220.k</v>
      </c>
      <c r="B221" s="12" t="str">
        <f>VLOOKUP(A221,'DESTR_OPERE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560</v>
      </c>
      <c r="C221" s="27" t="str">
        <f>VLOOKUP(A221,'DESTR_OPERE LAVORO'!B:E,3,FALSE)</f>
        <v>CODICE OC</v>
      </c>
      <c r="F221" s="51" t="s">
        <v>81</v>
      </c>
      <c r="G221" s="51"/>
      <c r="L221" s="51" t="s">
        <v>81</v>
      </c>
      <c r="M221" s="51"/>
      <c r="Q221" s="54"/>
      <c r="R221" s="52" t="s">
        <v>81</v>
      </c>
      <c r="W221" s="54"/>
      <c r="X221" s="52" t="s">
        <v>81</v>
      </c>
      <c r="AC221" s="54"/>
      <c r="AD221" s="52" t="s">
        <v>81</v>
      </c>
      <c r="AJ221" s="52" t="s">
        <v>81</v>
      </c>
      <c r="AO221" s="54"/>
      <c r="AP221" s="52" t="s">
        <v>81</v>
      </c>
      <c r="AV221" s="52" t="s">
        <v>81</v>
      </c>
      <c r="BB221" s="52" t="s">
        <v>81</v>
      </c>
      <c r="BH221" s="52" t="s">
        <v>81</v>
      </c>
      <c r="BN221" s="52" t="s">
        <v>81</v>
      </c>
    </row>
    <row r="222" spans="1:66" ht="15" customHeight="1" x14ac:dyDescent="0.25">
      <c r="A222" s="12" t="str">
        <f>IF(ISBLANK('DESTR_OPERE LAVORO'!B221),'DESTR_OPERE LAVORO'!B222,'DESTR_OPERE LAVORO'!B221)</f>
        <v/>
      </c>
      <c r="B222" s="12" t="str">
        <f>VLOOKUP(A222,'DESTR_OPERE LAVORO'!B:E,2,FALSE)</f>
        <v/>
      </c>
      <c r="C222" s="27" t="str">
        <f>VLOOKUP(A222,'DESTR_OPERE LAVORO'!B:E,3,FALSE)</f>
        <v/>
      </c>
    </row>
    <row r="223" spans="1:66" ht="15" customHeight="1" x14ac:dyDescent="0.25">
      <c r="A223" s="12" t="str">
        <f>IF(ISBLANK('DESTR_OPERE LAVORO'!B222),'DESTR_OPERE LAVORO'!B223,'DESTR_OPERE LAVORO'!B222)</f>
        <v>1C.12.020.0220.l</v>
      </c>
      <c r="B223" s="12" t="str">
        <f>VLOOKUP(A223,'DESTR_OPERE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630</v>
      </c>
      <c r="C223" s="27" t="str">
        <f>VLOOKUP(A223,'DESTR_OPERE LAVORO'!B:E,3,FALSE)</f>
        <v>CODICE OC</v>
      </c>
      <c r="F223" s="51" t="s">
        <v>81</v>
      </c>
      <c r="G223" s="51"/>
      <c r="L223" s="51" t="s">
        <v>81</v>
      </c>
      <c r="M223" s="51"/>
      <c r="Q223" s="54"/>
      <c r="R223" s="52" t="s">
        <v>81</v>
      </c>
      <c r="W223" s="54"/>
      <c r="X223" s="52" t="s">
        <v>81</v>
      </c>
      <c r="AC223" s="54"/>
      <c r="AD223" s="52" t="s">
        <v>81</v>
      </c>
      <c r="AJ223" s="52" t="s">
        <v>81</v>
      </c>
      <c r="AO223" s="54"/>
      <c r="AP223" s="52" t="s">
        <v>81</v>
      </c>
      <c r="AV223" s="52" t="s">
        <v>81</v>
      </c>
      <c r="BB223" s="52" t="s">
        <v>81</v>
      </c>
      <c r="BH223" s="52" t="s">
        <v>81</v>
      </c>
      <c r="BN223" s="52" t="s">
        <v>81</v>
      </c>
    </row>
    <row r="224" spans="1:66" ht="15" customHeight="1" x14ac:dyDescent="0.25">
      <c r="A224" s="12" t="str">
        <f>IF(ISBLANK('DESTR_OPERE LAVORO'!B223),'DESTR_OPERE LAVORO'!B224,'DESTR_OPERE LAVORO'!B223)</f>
        <v/>
      </c>
      <c r="B224" s="12" t="str">
        <f>VLOOKUP(A224,'DESTR_OPERE LAVORO'!B:E,2,FALSE)</f>
        <v/>
      </c>
      <c r="C224" s="27" t="str">
        <f>VLOOKUP(A224,'DESTR_OPERE LAVORO'!B:E,3,FALSE)</f>
        <v/>
      </c>
    </row>
    <row r="225" spans="1:66" ht="15" customHeight="1" x14ac:dyDescent="0.25">
      <c r="A225" s="12" t="str">
        <f>IF(ISBLANK('DESTR_OPERE LAVORO'!B224),'DESTR_OPERE LAVORO'!B225,'DESTR_OPERE LAVORO'!B224)</f>
        <v>1C.12.020.0220.m</v>
      </c>
      <c r="B225" s="12" t="str">
        <f>VLOOKUP(A225,'DESTR_OPERE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710</v>
      </c>
      <c r="C225" s="27" t="str">
        <f>VLOOKUP(A225,'DESTR_OPERE LAVORO'!B:E,3,FALSE)</f>
        <v>CODICE OC</v>
      </c>
      <c r="F225" s="51" t="s">
        <v>81</v>
      </c>
      <c r="G225" s="51"/>
      <c r="L225" s="51" t="s">
        <v>81</v>
      </c>
      <c r="M225" s="51"/>
      <c r="Q225" s="54"/>
      <c r="R225" s="52" t="s">
        <v>81</v>
      </c>
      <c r="W225" s="54"/>
      <c r="X225" s="52" t="s">
        <v>81</v>
      </c>
      <c r="AC225" s="54"/>
      <c r="AD225" s="52" t="s">
        <v>81</v>
      </c>
      <c r="AJ225" s="52" t="s">
        <v>81</v>
      </c>
      <c r="AO225" s="54"/>
      <c r="AP225" s="52" t="s">
        <v>81</v>
      </c>
      <c r="AV225" s="52" t="s">
        <v>81</v>
      </c>
      <c r="BB225" s="52" t="s">
        <v>81</v>
      </c>
      <c r="BH225" s="52" t="s">
        <v>81</v>
      </c>
      <c r="BN225" s="52" t="s">
        <v>81</v>
      </c>
    </row>
    <row r="226" spans="1:66" ht="15" customHeight="1" x14ac:dyDescent="0.25">
      <c r="A226" s="12" t="str">
        <f>IF(ISBLANK('DESTR_OPERE LAVORO'!B225),'DESTR_OPERE LAVORO'!B226,'DESTR_OPERE LAVORO'!B225)</f>
        <v/>
      </c>
      <c r="B226" s="12" t="str">
        <f>VLOOKUP(A226,'DESTR_OPERE LAVORO'!B:E,2,FALSE)</f>
        <v/>
      </c>
      <c r="C226" s="27" t="str">
        <f>VLOOKUP(A226,'DESTR_OPERE LAVORO'!B:E,3,FALSE)</f>
        <v/>
      </c>
    </row>
    <row r="227" spans="1:66" ht="15" customHeight="1" x14ac:dyDescent="0.25">
      <c r="A227" s="12" t="str">
        <f>IF(ISBLANK('DESTR_OPERE LAVORO'!B226),'DESTR_OPERE LAVORO'!B227,'DESTR_OPERE LAVORO'!B226)</f>
        <v>1C.12.020.0220.n</v>
      </c>
      <c r="B227" s="12" t="str">
        <f>VLOOKUP(A227,'DESTR_OPERE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800</v>
      </c>
      <c r="C227" s="27" t="str">
        <f>VLOOKUP(A227,'DESTR_OPERE LAVORO'!B:E,3,FALSE)</f>
        <v>CODICE OC</v>
      </c>
      <c r="F227" s="51" t="s">
        <v>81</v>
      </c>
      <c r="G227" s="51"/>
      <c r="L227" s="51" t="s">
        <v>81</v>
      </c>
      <c r="M227" s="51"/>
      <c r="Q227" s="54"/>
      <c r="R227" s="52" t="s">
        <v>81</v>
      </c>
      <c r="W227" s="54"/>
      <c r="X227" s="52" t="s">
        <v>81</v>
      </c>
      <c r="AC227" s="54"/>
      <c r="AD227" s="52" t="s">
        <v>81</v>
      </c>
      <c r="AJ227" s="52" t="s">
        <v>81</v>
      </c>
      <c r="AO227" s="54"/>
      <c r="AP227" s="52" t="s">
        <v>81</v>
      </c>
      <c r="AV227" s="52" t="s">
        <v>81</v>
      </c>
      <c r="BB227" s="52" t="s">
        <v>81</v>
      </c>
      <c r="BH227" s="52" t="s">
        <v>81</v>
      </c>
      <c r="BN227" s="52" t="s">
        <v>81</v>
      </c>
    </row>
    <row r="228" spans="1:66" ht="15" customHeight="1" x14ac:dyDescent="0.25">
      <c r="A228" s="12" t="str">
        <f>IF(ISBLANK('DESTR_OPERE LAVORO'!B227),'DESTR_OPERE LAVORO'!B228,'DESTR_OPERE LAVORO'!B227)</f>
        <v/>
      </c>
      <c r="B228" s="12" t="str">
        <f>VLOOKUP(A228,'DESTR_OPERE LAVORO'!B:E,2,FALSE)</f>
        <v/>
      </c>
      <c r="C228" s="27" t="str">
        <f>VLOOKUP(A228,'DESTR_OPERE LAVORO'!B:E,3,FALSE)</f>
        <v/>
      </c>
    </row>
    <row r="229" spans="1:66" ht="15" customHeight="1" x14ac:dyDescent="0.25">
      <c r="A229" s="12" t="str">
        <f>IF(ISBLANK('DESTR_OPERE LAVORO'!B228),'DESTR_OPERE LAVORO'!B229,'DESTR_OPERE LAVORO'!B228)</f>
        <v>1C.12.020.0220.o</v>
      </c>
      <c r="B229" s="12" t="str">
        <f>VLOOKUP(A229,'DESTR_OPERE LAVORO'!B:E,2,FALSE)</f>
        <v>Saldatura di testa delle tubazioni in polietilene alta densità di qualsiasi tipo e spessore, con macchina saldatrice conforme alla norma UNI 11732, comprese le operazioni di preparazione degli elementi da saldare, il nolo della saldatrice, consumi e quant’altro occorrente per dare il lavoro compiuto a regola d’arte. Da valutare sullo sviluppo della circonferenza calcolata sul diametro esterno (es.: De 200 = ml 0,6286):- De 1000</v>
      </c>
      <c r="C229" s="27" t="str">
        <f>VLOOKUP(A229,'DESTR_OPERE LAVORO'!B:E,3,FALSE)</f>
        <v>CODICE OC</v>
      </c>
      <c r="F229" s="51" t="s">
        <v>81</v>
      </c>
      <c r="G229" s="51"/>
      <c r="L229" s="51" t="s">
        <v>81</v>
      </c>
      <c r="M229" s="51"/>
      <c r="Q229" s="54"/>
      <c r="R229" s="52" t="s">
        <v>81</v>
      </c>
      <c r="W229" s="54"/>
      <c r="X229" s="52" t="s">
        <v>81</v>
      </c>
      <c r="AC229" s="54"/>
      <c r="AD229" s="52" t="s">
        <v>81</v>
      </c>
      <c r="AJ229" s="52" t="s">
        <v>81</v>
      </c>
      <c r="AO229" s="54"/>
      <c r="AP229" s="52" t="s">
        <v>81</v>
      </c>
      <c r="AV229" s="52" t="s">
        <v>81</v>
      </c>
      <c r="BB229" s="52" t="s">
        <v>81</v>
      </c>
      <c r="BH229" s="52" t="s">
        <v>81</v>
      </c>
      <c r="BN229" s="52" t="s">
        <v>81</v>
      </c>
    </row>
    <row r="230" spans="1:66" ht="15" customHeight="1" x14ac:dyDescent="0.25">
      <c r="A230" s="12" t="str">
        <f>IF(ISBLANK('DESTR_OPERE LAVORO'!B229),'DESTR_OPERE LAVORO'!B230,'DESTR_OPERE LAVORO'!B229)</f>
        <v/>
      </c>
      <c r="B230" s="12" t="str">
        <f>VLOOKUP(A230,'DESTR_OPERE LAVORO'!B:E,2,FALSE)</f>
        <v/>
      </c>
      <c r="C230" s="27" t="str">
        <f>VLOOKUP(A230,'DESTR_OPERE LAVORO'!B:E,3,FALSE)</f>
        <v/>
      </c>
    </row>
    <row r="231" spans="1:66" ht="15" customHeight="1" x14ac:dyDescent="0.25">
      <c r="A231" s="12" t="str">
        <f>IF(ISBLANK('DESTR_OPERE LAVORO'!B230),'DESTR_OPERE LAVORO'!B231,'DESTR_OPERE LAVORO'!B230)</f>
        <v>1C.12.030.0010.a</v>
      </c>
      <c r="B231" s="12" t="str">
        <f>VLOOKUP(A231,'DESTR_OPERE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32 - s = 1,8</v>
      </c>
      <c r="C231" s="27" t="str">
        <f>VLOOKUP(A231,'DESTR_OPERE LAVORO'!B:E,3,FALSE)</f>
        <v>CODICE OC</v>
      </c>
      <c r="F231" s="51" t="s">
        <v>81</v>
      </c>
      <c r="G231" s="51"/>
      <c r="L231" s="51" t="s">
        <v>81</v>
      </c>
      <c r="M231" s="51"/>
      <c r="Q231" s="54"/>
      <c r="R231" s="52" t="s">
        <v>81</v>
      </c>
      <c r="W231" s="54"/>
      <c r="X231" s="52" t="s">
        <v>81</v>
      </c>
      <c r="AC231" s="54"/>
      <c r="AD231" s="52" t="s">
        <v>81</v>
      </c>
      <c r="AJ231" s="52" t="s">
        <v>81</v>
      </c>
      <c r="AO231" s="54"/>
      <c r="AP231" s="52" t="s">
        <v>81</v>
      </c>
      <c r="AV231" s="52" t="s">
        <v>81</v>
      </c>
      <c r="BB231" s="52" t="s">
        <v>81</v>
      </c>
      <c r="BH231" s="52" t="s">
        <v>81</v>
      </c>
      <c r="BN231" s="52" t="s">
        <v>81</v>
      </c>
    </row>
    <row r="232" spans="1:66" ht="15" customHeight="1" x14ac:dyDescent="0.25">
      <c r="A232" s="12" t="str">
        <f>IF(ISBLANK('DESTR_OPERE LAVORO'!B231),'DESTR_OPERE LAVORO'!B232,'DESTR_OPERE LAVORO'!B231)</f>
        <v/>
      </c>
      <c r="B232" s="12" t="str">
        <f>VLOOKUP(A232,'DESTR_OPERE LAVORO'!B:E,2,FALSE)</f>
        <v/>
      </c>
      <c r="C232" s="27" t="str">
        <f>VLOOKUP(A232,'DESTR_OPERE LAVORO'!B:E,3,FALSE)</f>
        <v/>
      </c>
    </row>
    <row r="233" spans="1:66" ht="15" customHeight="1" x14ac:dyDescent="0.25">
      <c r="A233" s="12" t="str">
        <f>IF(ISBLANK('DESTR_OPERE LAVORO'!B232),'DESTR_OPERE LAVORO'!B233,'DESTR_OPERE LAVORO'!B232)</f>
        <v>1C.12.030.0010.b</v>
      </c>
      <c r="B233" s="12" t="str">
        <f>VLOOKUP(A233,'DESTR_OPERE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40 - s = 1,8</v>
      </c>
      <c r="C233" s="27" t="str">
        <f>VLOOKUP(A233,'DESTR_OPERE LAVORO'!B:E,3,FALSE)</f>
        <v>CODICE OC</v>
      </c>
      <c r="F233" s="51" t="s">
        <v>81</v>
      </c>
      <c r="G233" s="51"/>
      <c r="L233" s="51" t="s">
        <v>81</v>
      </c>
      <c r="M233" s="51"/>
      <c r="Q233" s="54"/>
      <c r="R233" s="52" t="s">
        <v>81</v>
      </c>
      <c r="W233" s="54"/>
      <c r="X233" s="52" t="s">
        <v>81</v>
      </c>
      <c r="AC233" s="54"/>
      <c r="AD233" s="52" t="s">
        <v>81</v>
      </c>
      <c r="AJ233" s="52" t="s">
        <v>81</v>
      </c>
      <c r="AO233" s="54"/>
      <c r="AP233" s="52" t="s">
        <v>81</v>
      </c>
      <c r="AV233" s="52" t="s">
        <v>81</v>
      </c>
      <c r="BB233" s="52" t="s">
        <v>81</v>
      </c>
      <c r="BH233" s="52" t="s">
        <v>81</v>
      </c>
      <c r="BN233" s="52" t="s">
        <v>81</v>
      </c>
    </row>
    <row r="234" spans="1:66" ht="15" customHeight="1" x14ac:dyDescent="0.25">
      <c r="A234" s="12" t="str">
        <f>IF(ISBLANK('DESTR_OPERE LAVORO'!B233),'DESTR_OPERE LAVORO'!B234,'DESTR_OPERE LAVORO'!B233)</f>
        <v/>
      </c>
      <c r="B234" s="12" t="str">
        <f>VLOOKUP(A234,'DESTR_OPERE LAVORO'!B:E,2,FALSE)</f>
        <v/>
      </c>
      <c r="C234" s="27" t="str">
        <f>VLOOKUP(A234,'DESTR_OPERE LAVORO'!B:E,3,FALSE)</f>
        <v/>
      </c>
    </row>
    <row r="235" spans="1:66" ht="15" customHeight="1" x14ac:dyDescent="0.25">
      <c r="A235" s="12" t="str">
        <f>IF(ISBLANK('DESTR_OPERE LAVORO'!B234),'DESTR_OPERE LAVORO'!B235,'DESTR_OPERE LAVORO'!B234)</f>
        <v>1C.12.030.0010.c</v>
      </c>
      <c r="B235" s="12" t="str">
        <f>VLOOKUP(A235,'DESTR_OPERE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50 - s = 1,8</v>
      </c>
      <c r="C235" s="27" t="str">
        <f>VLOOKUP(A235,'DESTR_OPERE LAVORO'!B:E,3,FALSE)</f>
        <v>CODICE OC</v>
      </c>
      <c r="F235" s="51" t="s">
        <v>81</v>
      </c>
      <c r="G235" s="51"/>
      <c r="L235" s="51" t="s">
        <v>81</v>
      </c>
      <c r="M235" s="51"/>
      <c r="Q235" s="54"/>
      <c r="R235" s="52" t="s">
        <v>81</v>
      </c>
      <c r="W235" s="54"/>
      <c r="X235" s="52" t="s">
        <v>81</v>
      </c>
      <c r="AC235" s="54"/>
      <c r="AD235" s="52" t="s">
        <v>81</v>
      </c>
      <c r="AJ235" s="52" t="s">
        <v>81</v>
      </c>
      <c r="AO235" s="54"/>
      <c r="AP235" s="52" t="s">
        <v>81</v>
      </c>
      <c r="AV235" s="52" t="s">
        <v>81</v>
      </c>
      <c r="BB235" s="52" t="s">
        <v>81</v>
      </c>
      <c r="BH235" s="52" t="s">
        <v>81</v>
      </c>
      <c r="BN235" s="52" t="s">
        <v>81</v>
      </c>
    </row>
    <row r="236" spans="1:66" ht="15" customHeight="1" x14ac:dyDescent="0.25">
      <c r="A236" s="12" t="str">
        <f>IF(ISBLANK('DESTR_OPERE LAVORO'!B235),'DESTR_OPERE LAVORO'!B236,'DESTR_OPERE LAVORO'!B235)</f>
        <v/>
      </c>
      <c r="B236" s="12" t="str">
        <f>VLOOKUP(A236,'DESTR_OPERE LAVORO'!B:E,2,FALSE)</f>
        <v/>
      </c>
      <c r="C236" s="27" t="str">
        <f>VLOOKUP(A236,'DESTR_OPERE LAVORO'!B:E,3,FALSE)</f>
        <v/>
      </c>
    </row>
    <row r="237" spans="1:66" ht="15" customHeight="1" x14ac:dyDescent="0.25">
      <c r="A237" s="12" t="str">
        <f>IF(ISBLANK('DESTR_OPERE LAVORO'!B236),'DESTR_OPERE LAVORO'!B237,'DESTR_OPERE LAVORO'!B236)</f>
        <v>1C.12.030.0010.d</v>
      </c>
      <c r="B237" s="12" t="str">
        <f>VLOOKUP(A237,'DESTR_OPERE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75 - s = 1,9</v>
      </c>
      <c r="C237" s="27" t="str">
        <f>VLOOKUP(A237,'DESTR_OPERE LAVORO'!B:E,3,FALSE)</f>
        <v>CODICE OC</v>
      </c>
      <c r="F237" s="51" t="s">
        <v>81</v>
      </c>
      <c r="G237" s="51"/>
      <c r="L237" s="51" t="s">
        <v>81</v>
      </c>
      <c r="M237" s="51"/>
      <c r="Q237" s="54"/>
      <c r="R237" s="52" t="s">
        <v>81</v>
      </c>
      <c r="W237" s="54"/>
      <c r="X237" s="52" t="s">
        <v>81</v>
      </c>
      <c r="AC237" s="54"/>
      <c r="AD237" s="52" t="s">
        <v>81</v>
      </c>
      <c r="AJ237" s="52" t="s">
        <v>81</v>
      </c>
      <c r="AO237" s="54"/>
      <c r="AP237" s="52" t="s">
        <v>81</v>
      </c>
      <c r="AV237" s="52" t="s">
        <v>81</v>
      </c>
      <c r="BB237" s="52" t="s">
        <v>81</v>
      </c>
      <c r="BH237" s="52" t="s">
        <v>81</v>
      </c>
      <c r="BN237" s="52" t="s">
        <v>81</v>
      </c>
    </row>
    <row r="238" spans="1:66" ht="15" customHeight="1" x14ac:dyDescent="0.25">
      <c r="A238" s="12" t="str">
        <f>IF(ISBLANK('DESTR_OPERE LAVORO'!B237),'DESTR_OPERE LAVORO'!B238,'DESTR_OPERE LAVORO'!B237)</f>
        <v/>
      </c>
      <c r="B238" s="12" t="str">
        <f>VLOOKUP(A238,'DESTR_OPERE LAVORO'!B:E,2,FALSE)</f>
        <v/>
      </c>
      <c r="C238" s="27" t="str">
        <f>VLOOKUP(A238,'DESTR_OPERE LAVORO'!B:E,3,FALSE)</f>
        <v/>
      </c>
    </row>
    <row r="239" spans="1:66" ht="15" customHeight="1" x14ac:dyDescent="0.25">
      <c r="A239" s="12" t="str">
        <f>IF(ISBLANK('DESTR_OPERE LAVORO'!B238),'DESTR_OPERE LAVORO'!B239,'DESTR_OPERE LAVORO'!B238)</f>
        <v>1C.12.030.0010.e</v>
      </c>
      <c r="B239" s="12" t="str">
        <f>VLOOKUP(A239,'DESTR_OPERE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90 - s = 2,3</v>
      </c>
      <c r="C239" s="27" t="str">
        <f>VLOOKUP(A239,'DESTR_OPERE LAVORO'!B:E,3,FALSE)</f>
        <v>CODICE OC</v>
      </c>
      <c r="F239" s="51" t="s">
        <v>81</v>
      </c>
      <c r="G239" s="51"/>
      <c r="L239" s="51" t="s">
        <v>81</v>
      </c>
      <c r="M239" s="51"/>
      <c r="Q239" s="54"/>
      <c r="R239" s="52" t="s">
        <v>81</v>
      </c>
      <c r="W239" s="54"/>
      <c r="X239" s="52" t="s">
        <v>81</v>
      </c>
      <c r="AC239" s="54"/>
      <c r="AD239" s="52" t="s">
        <v>81</v>
      </c>
      <c r="AJ239" s="52" t="s">
        <v>81</v>
      </c>
      <c r="AO239" s="54"/>
      <c r="AP239" s="52" t="s">
        <v>81</v>
      </c>
      <c r="AV239" s="52" t="s">
        <v>81</v>
      </c>
      <c r="BB239" s="52" t="s">
        <v>81</v>
      </c>
      <c r="BH239" s="52" t="s">
        <v>81</v>
      </c>
      <c r="BN239" s="52" t="s">
        <v>81</v>
      </c>
    </row>
    <row r="240" spans="1:66" ht="15" customHeight="1" x14ac:dyDescent="0.25">
      <c r="A240" s="12" t="str">
        <f>IF(ISBLANK('DESTR_OPERE LAVORO'!B239),'DESTR_OPERE LAVORO'!B240,'DESTR_OPERE LAVORO'!B239)</f>
        <v/>
      </c>
      <c r="B240" s="12" t="str">
        <f>VLOOKUP(A240,'DESTR_OPERE LAVORO'!B:E,2,FALSE)</f>
        <v/>
      </c>
      <c r="C240" s="27" t="str">
        <f>VLOOKUP(A240,'DESTR_OPERE LAVORO'!B:E,3,FALSE)</f>
        <v/>
      </c>
    </row>
    <row r="241" spans="1:66" ht="15" customHeight="1" x14ac:dyDescent="0.25">
      <c r="A241" s="12" t="str">
        <f>IF(ISBLANK('DESTR_OPERE LAVORO'!B240),'DESTR_OPERE LAVORO'!B241,'DESTR_OPERE LAVORO'!B240)</f>
        <v>1C.12.030.0010.f</v>
      </c>
      <c r="B241" s="12" t="str">
        <f>VLOOKUP(A241,'DESTR_OPERE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110 - s = 2,7</v>
      </c>
      <c r="C241" s="27" t="str">
        <f>VLOOKUP(A241,'DESTR_OPERE LAVORO'!B:E,3,FALSE)</f>
        <v>CODICE OC</v>
      </c>
      <c r="F241" s="51" t="s">
        <v>81</v>
      </c>
      <c r="G241" s="51"/>
      <c r="L241" s="51" t="s">
        <v>81</v>
      </c>
      <c r="M241" s="51"/>
      <c r="Q241" s="54"/>
      <c r="R241" s="52" t="s">
        <v>81</v>
      </c>
      <c r="W241" s="54"/>
      <c r="X241" s="52" t="s">
        <v>81</v>
      </c>
      <c r="AC241" s="54"/>
      <c r="AD241" s="52" t="s">
        <v>81</v>
      </c>
      <c r="AJ241" s="52" t="s">
        <v>81</v>
      </c>
      <c r="AO241" s="54"/>
      <c r="AP241" s="52" t="s">
        <v>81</v>
      </c>
      <c r="AV241" s="52" t="s">
        <v>81</v>
      </c>
      <c r="BB241" s="52" t="s">
        <v>81</v>
      </c>
      <c r="BH241" s="52" t="s">
        <v>81</v>
      </c>
      <c r="BN241" s="52" t="s">
        <v>81</v>
      </c>
    </row>
    <row r="242" spans="1:66" ht="15" customHeight="1" x14ac:dyDescent="0.25">
      <c r="A242" s="12" t="str">
        <f>IF(ISBLANK('DESTR_OPERE LAVORO'!B241),'DESTR_OPERE LAVORO'!B242,'DESTR_OPERE LAVORO'!B241)</f>
        <v/>
      </c>
      <c r="B242" s="12" t="str">
        <f>VLOOKUP(A242,'DESTR_OPERE LAVORO'!B:E,2,FALSE)</f>
        <v/>
      </c>
      <c r="C242" s="27" t="str">
        <f>VLOOKUP(A242,'DESTR_OPERE LAVORO'!B:E,3,FALSE)</f>
        <v/>
      </c>
    </row>
    <row r="243" spans="1:66" ht="15" customHeight="1" x14ac:dyDescent="0.25">
      <c r="A243" s="12" t="str">
        <f>IF(ISBLANK('DESTR_OPERE LAVORO'!B242),'DESTR_OPERE LAVORO'!B243,'DESTR_OPERE LAVORO'!B242)</f>
        <v>1C.12.030.0010.g</v>
      </c>
      <c r="B243" s="12" t="str">
        <f>VLOOKUP(A243,'DESTR_OPERE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125 - s = 3,1</v>
      </c>
      <c r="C243" s="27" t="str">
        <f>VLOOKUP(A243,'DESTR_OPERE LAVORO'!B:E,3,FALSE)</f>
        <v>CODICE OC</v>
      </c>
      <c r="F243" s="51" t="s">
        <v>81</v>
      </c>
      <c r="G243" s="51"/>
      <c r="L243" s="51" t="s">
        <v>81</v>
      </c>
      <c r="M243" s="51"/>
      <c r="Q243" s="54"/>
      <c r="R243" s="52" t="s">
        <v>81</v>
      </c>
      <c r="W243" s="54"/>
      <c r="X243" s="52" t="s">
        <v>81</v>
      </c>
      <c r="AC243" s="54"/>
      <c r="AD243" s="52" t="s">
        <v>81</v>
      </c>
      <c r="AJ243" s="52" t="s">
        <v>81</v>
      </c>
      <c r="AO243" s="54"/>
      <c r="AP243" s="52" t="s">
        <v>81</v>
      </c>
      <c r="AV243" s="52" t="s">
        <v>81</v>
      </c>
      <c r="BB243" s="52" t="s">
        <v>81</v>
      </c>
      <c r="BH243" s="52" t="s">
        <v>81</v>
      </c>
      <c r="BN243" s="52" t="s">
        <v>81</v>
      </c>
    </row>
    <row r="244" spans="1:66" ht="15" customHeight="1" x14ac:dyDescent="0.25">
      <c r="A244" s="12" t="str">
        <f>IF(ISBLANK('DESTR_OPERE LAVORO'!B243),'DESTR_OPERE LAVORO'!B244,'DESTR_OPERE LAVORO'!B243)</f>
        <v/>
      </c>
      <c r="B244" s="12" t="str">
        <f>VLOOKUP(A244,'DESTR_OPERE LAVORO'!B:E,2,FALSE)</f>
        <v/>
      </c>
      <c r="C244" s="27" t="str">
        <f>VLOOKUP(A244,'DESTR_OPERE LAVORO'!B:E,3,FALSE)</f>
        <v/>
      </c>
    </row>
    <row r="245" spans="1:66" ht="15" customHeight="1" x14ac:dyDescent="0.25">
      <c r="A245" s="12" t="str">
        <f>IF(ISBLANK('DESTR_OPERE LAVORO'!B244),'DESTR_OPERE LAVORO'!B245,'DESTR_OPERE LAVORO'!B244)</f>
        <v>1C.12.030.0010.h</v>
      </c>
      <c r="B245" s="12" t="str">
        <f>VLOOKUP(A245,'DESTR_OPERE LAVORO'!B:E,2,FALSE)</f>
        <v>Fornitura e posa in opera di tubi in polipropilene autoestinguente, con bicchiere e giunzione ad anello elastomerico per scarico verticale e suborizzontale (non interrato) di fognature ed acque calde (permanente = 95° C, non in pressione), conforme alle norme UNI EN 1451-1; compresi gli oneri di fissaggio a pareti e soffitti e di attraversamento delle strutture. Diametro esterno (De) e spessore (s):- De 160 - s = 3,9</v>
      </c>
      <c r="C245" s="27" t="str">
        <f>VLOOKUP(A245,'DESTR_OPERE LAVORO'!B:E,3,FALSE)</f>
        <v>CODICE OC</v>
      </c>
      <c r="F245" s="51" t="s">
        <v>81</v>
      </c>
      <c r="G245" s="51"/>
      <c r="L245" s="51" t="s">
        <v>81</v>
      </c>
      <c r="M245" s="51"/>
      <c r="Q245" s="54"/>
      <c r="R245" s="52" t="s">
        <v>81</v>
      </c>
      <c r="W245" s="54"/>
      <c r="X245" s="52" t="s">
        <v>81</v>
      </c>
      <c r="AC245" s="54"/>
      <c r="AD245" s="52" t="s">
        <v>81</v>
      </c>
      <c r="AJ245" s="52" t="s">
        <v>81</v>
      </c>
      <c r="AO245" s="54"/>
      <c r="AP245" s="52" t="s">
        <v>81</v>
      </c>
      <c r="AV245" s="52" t="s">
        <v>81</v>
      </c>
      <c r="BB245" s="52" t="s">
        <v>81</v>
      </c>
      <c r="BH245" s="52" t="s">
        <v>81</v>
      </c>
      <c r="BN245" s="52" t="s">
        <v>81</v>
      </c>
    </row>
    <row r="246" spans="1:66" ht="15" customHeight="1" x14ac:dyDescent="0.25">
      <c r="A246" s="12" t="str">
        <f>IF(ISBLANK('DESTR_OPERE LAVORO'!B245),'DESTR_OPERE LAVORO'!B246,'DESTR_OPERE LAVORO'!B245)</f>
        <v/>
      </c>
      <c r="B246" s="12" t="str">
        <f>VLOOKUP(A246,'DESTR_OPERE LAVORO'!B:E,2,FALSE)</f>
        <v/>
      </c>
      <c r="C246" s="27" t="str">
        <f>VLOOKUP(A246,'DESTR_OPERE LAVORO'!B:E,3,FALSE)</f>
        <v/>
      </c>
    </row>
    <row r="247" spans="1:66" ht="15" customHeight="1" x14ac:dyDescent="0.25">
      <c r="A247" s="12" t="str">
        <f>IF(ISBLANK('DESTR_OPERE LAVORO'!B246),'DESTR_OPERE LAVORO'!B247,'DESTR_OPERE LAVORO'!B246)</f>
        <v>1C.12.040.0010.a</v>
      </c>
      <c r="B247" s="12" t="str">
        <f>VLOOKUP(A247,'DESTR_OPERE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250 - Di 218</v>
      </c>
      <c r="C247" s="27" t="str">
        <f>VLOOKUP(A247,'DESTR_OPERE LAVORO'!B:E,3,FALSE)</f>
        <v>CODICE OC</v>
      </c>
      <c r="F247" s="51" t="s">
        <v>81</v>
      </c>
      <c r="G247" s="51"/>
      <c r="L247" s="51" t="s">
        <v>81</v>
      </c>
      <c r="M247" s="51"/>
      <c r="Q247" s="54"/>
      <c r="R247" s="52" t="s">
        <v>81</v>
      </c>
      <c r="W247" s="54"/>
      <c r="X247" s="52" t="s">
        <v>81</v>
      </c>
      <c r="AC247" s="54"/>
      <c r="AD247" s="52" t="s">
        <v>81</v>
      </c>
      <c r="AJ247" s="52" t="s">
        <v>81</v>
      </c>
      <c r="AO247" s="54"/>
      <c r="AP247" s="52" t="s">
        <v>81</v>
      </c>
      <c r="AV247" s="52" t="s">
        <v>81</v>
      </c>
      <c r="BB247" s="52" t="s">
        <v>81</v>
      </c>
      <c r="BH247" s="52" t="s">
        <v>81</v>
      </c>
      <c r="BN247" s="52" t="s">
        <v>81</v>
      </c>
    </row>
    <row r="248" spans="1:66" ht="15" customHeight="1" x14ac:dyDescent="0.25">
      <c r="A248" s="12" t="str">
        <f>IF(ISBLANK('DESTR_OPERE LAVORO'!B247),'DESTR_OPERE LAVORO'!B248,'DESTR_OPERE LAVORO'!B247)</f>
        <v/>
      </c>
      <c r="B248" s="12" t="str">
        <f>VLOOKUP(A248,'DESTR_OPERE LAVORO'!B:E,2,FALSE)</f>
        <v/>
      </c>
      <c r="C248" s="27" t="str">
        <f>VLOOKUP(A248,'DESTR_OPERE LAVORO'!B:E,3,FALSE)</f>
        <v/>
      </c>
    </row>
    <row r="249" spans="1:66" ht="15" customHeight="1" x14ac:dyDescent="0.25">
      <c r="A249" s="12" t="str">
        <f>IF(ISBLANK('DESTR_OPERE LAVORO'!B248),'DESTR_OPERE LAVORO'!B249,'DESTR_OPERE LAVORO'!B248)</f>
        <v>1C.12.040.0010.b</v>
      </c>
      <c r="B249" s="12" t="str">
        <f>VLOOKUP(A249,'DESTR_OPERE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315 - Di 272</v>
      </c>
      <c r="C249" s="27" t="str">
        <f>VLOOKUP(A249,'DESTR_OPERE LAVORO'!B:E,3,FALSE)</f>
        <v>CODICE OC</v>
      </c>
      <c r="F249" s="51" t="s">
        <v>81</v>
      </c>
      <c r="G249" s="51"/>
      <c r="L249" s="51" t="s">
        <v>81</v>
      </c>
      <c r="M249" s="51"/>
      <c r="Q249" s="54"/>
      <c r="R249" s="52" t="s">
        <v>81</v>
      </c>
      <c r="W249" s="54"/>
      <c r="X249" s="52" t="s">
        <v>81</v>
      </c>
      <c r="AC249" s="54"/>
      <c r="AD249" s="52" t="s">
        <v>81</v>
      </c>
      <c r="AJ249" s="52" t="s">
        <v>81</v>
      </c>
      <c r="AO249" s="54"/>
      <c r="AP249" s="52" t="s">
        <v>81</v>
      </c>
      <c r="AV249" s="52" t="s">
        <v>81</v>
      </c>
      <c r="BB249" s="52" t="s">
        <v>81</v>
      </c>
      <c r="BH249" s="52" t="s">
        <v>81</v>
      </c>
      <c r="BN249" s="52" t="s">
        <v>81</v>
      </c>
    </row>
    <row r="250" spans="1:66" ht="15" customHeight="1" x14ac:dyDescent="0.25">
      <c r="A250" s="12" t="str">
        <f>IF(ISBLANK('DESTR_OPERE LAVORO'!B249),'DESTR_OPERE LAVORO'!B250,'DESTR_OPERE LAVORO'!B249)</f>
        <v/>
      </c>
      <c r="B250" s="12" t="str">
        <f>VLOOKUP(A250,'DESTR_OPERE LAVORO'!B:E,2,FALSE)</f>
        <v/>
      </c>
      <c r="C250" s="27" t="str">
        <f>VLOOKUP(A250,'DESTR_OPERE LAVORO'!B:E,3,FALSE)</f>
        <v/>
      </c>
    </row>
    <row r="251" spans="1:66" ht="15" customHeight="1" x14ac:dyDescent="0.25">
      <c r="A251" s="12" t="str">
        <f>IF(ISBLANK('DESTR_OPERE LAVORO'!B250),'DESTR_OPERE LAVORO'!B251,'DESTR_OPERE LAVORO'!B250)</f>
        <v>1C.12.040.0010.c</v>
      </c>
      <c r="B251" s="12" t="str">
        <f>VLOOKUP(A251,'DESTR_OPERE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400 - Di 347</v>
      </c>
      <c r="C251" s="27" t="str">
        <f>VLOOKUP(A251,'DESTR_OPERE LAVORO'!B:E,3,FALSE)</f>
        <v>CODICE OC</v>
      </c>
      <c r="F251" s="51" t="s">
        <v>81</v>
      </c>
      <c r="G251" s="51"/>
      <c r="L251" s="51" t="s">
        <v>81</v>
      </c>
      <c r="M251" s="51"/>
      <c r="Q251" s="54"/>
      <c r="R251" s="52" t="s">
        <v>81</v>
      </c>
      <c r="W251" s="54"/>
      <c r="X251" s="52" t="s">
        <v>81</v>
      </c>
      <c r="AC251" s="54"/>
      <c r="AD251" s="52" t="s">
        <v>81</v>
      </c>
      <c r="AJ251" s="52" t="s">
        <v>81</v>
      </c>
      <c r="AO251" s="54"/>
      <c r="AP251" s="52" t="s">
        <v>81</v>
      </c>
      <c r="AV251" s="52" t="s">
        <v>81</v>
      </c>
      <c r="BB251" s="52" t="s">
        <v>81</v>
      </c>
      <c r="BH251" s="52" t="s">
        <v>81</v>
      </c>
      <c r="BN251" s="52" t="s">
        <v>81</v>
      </c>
    </row>
    <row r="252" spans="1:66" ht="15" customHeight="1" x14ac:dyDescent="0.25">
      <c r="A252" s="12" t="str">
        <f>IF(ISBLANK('DESTR_OPERE LAVORO'!B251),'DESTR_OPERE LAVORO'!B252,'DESTR_OPERE LAVORO'!B251)</f>
        <v/>
      </c>
      <c r="B252" s="12" t="str">
        <f>VLOOKUP(A252,'DESTR_OPERE LAVORO'!B:E,2,FALSE)</f>
        <v/>
      </c>
      <c r="C252" s="27" t="str">
        <f>VLOOKUP(A252,'DESTR_OPERE LAVORO'!B:E,3,FALSE)</f>
        <v/>
      </c>
    </row>
    <row r="253" spans="1:66" ht="15" customHeight="1" x14ac:dyDescent="0.25">
      <c r="A253" s="12" t="str">
        <f>IF(ISBLANK('DESTR_OPERE LAVORO'!B252),'DESTR_OPERE LAVORO'!B253,'DESTR_OPERE LAVORO'!B252)</f>
        <v>1C.12.040.0010.d</v>
      </c>
      <c r="B253" s="12" t="str">
        <f>VLOOKUP(A253,'DESTR_OPERE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500 - Di 433</v>
      </c>
      <c r="C253" s="27" t="str">
        <f>VLOOKUP(A253,'DESTR_OPERE LAVORO'!B:E,3,FALSE)</f>
        <v>CODICE OC</v>
      </c>
      <c r="F253" s="51" t="s">
        <v>81</v>
      </c>
      <c r="G253" s="51"/>
      <c r="L253" s="51" t="s">
        <v>81</v>
      </c>
      <c r="M253" s="51"/>
      <c r="Q253" s="54"/>
      <c r="R253" s="52" t="s">
        <v>81</v>
      </c>
      <c r="W253" s="54"/>
      <c r="X253" s="52" t="s">
        <v>81</v>
      </c>
      <c r="AC253" s="54"/>
      <c r="AD253" s="52" t="s">
        <v>81</v>
      </c>
      <c r="AJ253" s="52" t="s">
        <v>81</v>
      </c>
      <c r="AO253" s="54"/>
      <c r="AP253" s="52" t="s">
        <v>81</v>
      </c>
      <c r="AV253" s="52" t="s">
        <v>81</v>
      </c>
      <c r="BB253" s="52" t="s">
        <v>81</v>
      </c>
      <c r="BH253" s="52" t="s">
        <v>81</v>
      </c>
      <c r="BN253" s="52" t="s">
        <v>81</v>
      </c>
    </row>
    <row r="254" spans="1:66" ht="15" customHeight="1" x14ac:dyDescent="0.25">
      <c r="A254" s="12" t="str">
        <f>IF(ISBLANK('DESTR_OPERE LAVORO'!B253),'DESTR_OPERE LAVORO'!B254,'DESTR_OPERE LAVORO'!B253)</f>
        <v/>
      </c>
      <c r="B254" s="12" t="str">
        <f>VLOOKUP(A254,'DESTR_OPERE LAVORO'!B:E,2,FALSE)</f>
        <v/>
      </c>
      <c r="C254" s="27" t="str">
        <f>VLOOKUP(A254,'DESTR_OPERE LAVORO'!B:E,3,FALSE)</f>
        <v/>
      </c>
    </row>
    <row r="255" spans="1:66" ht="15" customHeight="1" x14ac:dyDescent="0.25">
      <c r="A255" s="12" t="str">
        <f>IF(ISBLANK('DESTR_OPERE LAVORO'!B254),'DESTR_OPERE LAVORO'!B255,'DESTR_OPERE LAVORO'!B254)</f>
        <v>1C.12.040.0010.e</v>
      </c>
      <c r="B255" s="12" t="str">
        <f>VLOOKUP(A255,'DESTR_OPERE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630 - Di 535</v>
      </c>
      <c r="C255" s="27" t="str">
        <f>VLOOKUP(A255,'DESTR_OPERE LAVORO'!B:E,3,FALSE)</f>
        <v>CODICE OC</v>
      </c>
      <c r="F255" s="51" t="s">
        <v>81</v>
      </c>
      <c r="G255" s="51"/>
      <c r="L255" s="51" t="s">
        <v>81</v>
      </c>
      <c r="M255" s="51"/>
      <c r="Q255" s="54"/>
      <c r="R255" s="52" t="s">
        <v>81</v>
      </c>
      <c r="W255" s="54"/>
      <c r="X255" s="52" t="s">
        <v>81</v>
      </c>
      <c r="AC255" s="54"/>
      <c r="AD255" s="52" t="s">
        <v>81</v>
      </c>
      <c r="AJ255" s="52" t="s">
        <v>81</v>
      </c>
      <c r="AO255" s="54"/>
      <c r="AP255" s="52" t="s">
        <v>81</v>
      </c>
      <c r="AV255" s="52" t="s">
        <v>81</v>
      </c>
      <c r="BB255" s="52" t="s">
        <v>81</v>
      </c>
      <c r="BH255" s="52" t="s">
        <v>81</v>
      </c>
      <c r="BN255" s="52" t="s">
        <v>81</v>
      </c>
    </row>
    <row r="256" spans="1:66" ht="15" customHeight="1" x14ac:dyDescent="0.25">
      <c r="A256" s="12" t="str">
        <f>IF(ISBLANK('DESTR_OPERE LAVORO'!B255),'DESTR_OPERE LAVORO'!B256,'DESTR_OPERE LAVORO'!B255)</f>
        <v/>
      </c>
      <c r="B256" s="12" t="str">
        <f>VLOOKUP(A256,'DESTR_OPERE LAVORO'!B:E,2,FALSE)</f>
        <v/>
      </c>
      <c r="C256" s="27" t="str">
        <f>VLOOKUP(A256,'DESTR_OPERE LAVORO'!B:E,3,FALSE)</f>
        <v/>
      </c>
    </row>
    <row r="257" spans="1:66" ht="15" customHeight="1" x14ac:dyDescent="0.25">
      <c r="A257" s="12" t="str">
        <f>IF(ISBLANK('DESTR_OPERE LAVORO'!B256),'DESTR_OPERE LAVORO'!B257,'DESTR_OPERE LAVORO'!B256)</f>
        <v>1C.12.040.0010.f</v>
      </c>
      <c r="B257" s="12" t="str">
        <f>VLOOKUP(A257,'DESTR_OPERE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800 - Di 678</v>
      </c>
      <c r="C257" s="27" t="str">
        <f>VLOOKUP(A257,'DESTR_OPERE LAVORO'!B:E,3,FALSE)</f>
        <v>CODICE OC</v>
      </c>
      <c r="F257" s="51" t="s">
        <v>81</v>
      </c>
      <c r="G257" s="51"/>
      <c r="L257" s="51" t="s">
        <v>81</v>
      </c>
      <c r="M257" s="51"/>
      <c r="Q257" s="54"/>
      <c r="R257" s="52" t="s">
        <v>81</v>
      </c>
      <c r="W257" s="54"/>
      <c r="X257" s="52" t="s">
        <v>81</v>
      </c>
      <c r="AC257" s="54"/>
      <c r="AD257" s="52" t="s">
        <v>81</v>
      </c>
      <c r="AJ257" s="52" t="s">
        <v>81</v>
      </c>
      <c r="AO257" s="54"/>
      <c r="AP257" s="52" t="s">
        <v>81</v>
      </c>
      <c r="AV257" s="52" t="s">
        <v>81</v>
      </c>
      <c r="BB257" s="52" t="s">
        <v>81</v>
      </c>
      <c r="BH257" s="52" t="s">
        <v>81</v>
      </c>
      <c r="BN257" s="52" t="s">
        <v>81</v>
      </c>
    </row>
    <row r="258" spans="1:66" ht="15" customHeight="1" x14ac:dyDescent="0.25">
      <c r="A258" s="12" t="str">
        <f>IF(ISBLANK('DESTR_OPERE LAVORO'!B257),'DESTR_OPERE LAVORO'!B258,'DESTR_OPERE LAVORO'!B257)</f>
        <v/>
      </c>
      <c r="B258" s="12" t="str">
        <f>VLOOKUP(A258,'DESTR_OPERE LAVORO'!B:E,2,FALSE)</f>
        <v/>
      </c>
      <c r="C258" s="27" t="str">
        <f>VLOOKUP(A258,'DESTR_OPERE LAVORO'!B:E,3,FALSE)</f>
        <v/>
      </c>
    </row>
    <row r="259" spans="1:66" ht="15" customHeight="1" x14ac:dyDescent="0.25">
      <c r="A259" s="12" t="str">
        <f>IF(ISBLANK('DESTR_OPERE LAVORO'!B258),'DESTR_OPERE LAVORO'!B259,'DESTR_OPERE LAVORO'!B258)</f>
        <v>1C.12.040.0010.g</v>
      </c>
      <c r="B259" s="12" t="str">
        <f>VLOOKUP(A259,'DESTR_OPERE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1000 - Di 852</v>
      </c>
      <c r="C259" s="27" t="str">
        <f>VLOOKUP(A259,'DESTR_OPERE LAVORO'!B:E,3,FALSE)</f>
        <v>CODICE OC</v>
      </c>
      <c r="F259" s="51" t="s">
        <v>81</v>
      </c>
      <c r="G259" s="51"/>
      <c r="L259" s="51" t="s">
        <v>81</v>
      </c>
      <c r="M259" s="51"/>
      <c r="Q259" s="54"/>
      <c r="R259" s="52" t="s">
        <v>81</v>
      </c>
      <c r="W259" s="54"/>
      <c r="X259" s="52" t="s">
        <v>81</v>
      </c>
      <c r="AC259" s="54"/>
      <c r="AD259" s="52" t="s">
        <v>81</v>
      </c>
      <c r="AJ259" s="52" t="s">
        <v>81</v>
      </c>
      <c r="AO259" s="54"/>
      <c r="AP259" s="52" t="s">
        <v>81</v>
      </c>
      <c r="AV259" s="52" t="s">
        <v>81</v>
      </c>
      <c r="BB259" s="52" t="s">
        <v>81</v>
      </c>
      <c r="BH259" s="52" t="s">
        <v>81</v>
      </c>
      <c r="BN259" s="52" t="s">
        <v>81</v>
      </c>
    </row>
    <row r="260" spans="1:66" ht="15" customHeight="1" x14ac:dyDescent="0.25">
      <c r="A260" s="12" t="str">
        <f>IF(ISBLANK('DESTR_OPERE LAVORO'!B259),'DESTR_OPERE LAVORO'!B260,'DESTR_OPERE LAVORO'!B259)</f>
        <v/>
      </c>
      <c r="B260" s="12" t="str">
        <f>VLOOKUP(A260,'DESTR_OPERE LAVORO'!B:E,2,FALSE)</f>
        <v/>
      </c>
      <c r="C260" s="27" t="str">
        <f>VLOOKUP(A260,'DESTR_OPERE LAVORO'!B:E,3,FALSE)</f>
        <v/>
      </c>
    </row>
    <row r="261" spans="1:66" ht="15" customHeight="1" x14ac:dyDescent="0.25">
      <c r="A261" s="12" t="str">
        <f>IF(ISBLANK('DESTR_OPERE LAVORO'!B260),'DESTR_OPERE LAVORO'!B261,'DESTR_OPERE LAVORO'!B260)</f>
        <v>1C.12.040.0010.h</v>
      </c>
      <c r="B261" s="12" t="str">
        <f>VLOOKUP(A261,'DESTR_OPERE LAVORO'!B:E,2,FALSE)</f>
        <v>Fornitura e posa tubi corrugati in polietilene alta densità (PEAD) strutturati, a doppia parete, per condotte di scarico interrate non in pressione; a parete interna liscia e parete esterna corrugata, con giunti a bicchiere e guarnizione elastomerica. Per classe di rigidità anulare SN 4 KN/m², rispondente al pr EN 13476 e con marchio "P" rilasciato da istituto terzo. Escluso scavo, piano appoggio, rinfianco e riempimento. Diametro esterno (De) e diametro interno (Di):- De 1200 - Di 1030</v>
      </c>
      <c r="C261" s="27" t="str">
        <f>VLOOKUP(A261,'DESTR_OPERE LAVORO'!B:E,3,FALSE)</f>
        <v>CODICE OC</v>
      </c>
      <c r="F261" s="51" t="s">
        <v>81</v>
      </c>
      <c r="G261" s="51"/>
      <c r="L261" s="51" t="s">
        <v>81</v>
      </c>
      <c r="M261" s="51"/>
      <c r="Q261" s="54"/>
      <c r="R261" s="52" t="s">
        <v>81</v>
      </c>
      <c r="W261" s="54"/>
      <c r="X261" s="52" t="s">
        <v>81</v>
      </c>
      <c r="AC261" s="54"/>
      <c r="AD261" s="52" t="s">
        <v>81</v>
      </c>
      <c r="AJ261" s="52" t="s">
        <v>81</v>
      </c>
      <c r="AO261" s="54"/>
      <c r="AP261" s="52" t="s">
        <v>81</v>
      </c>
      <c r="AV261" s="52" t="s">
        <v>81</v>
      </c>
      <c r="BB261" s="52" t="s">
        <v>81</v>
      </c>
      <c r="BH261" s="52" t="s">
        <v>81</v>
      </c>
      <c r="BN261" s="52" t="s">
        <v>81</v>
      </c>
    </row>
    <row r="262" spans="1:66" ht="15" customHeight="1" x14ac:dyDescent="0.25">
      <c r="A262" s="12" t="str">
        <f>IF(ISBLANK('DESTR_OPERE LAVORO'!B261),'DESTR_OPERE LAVORO'!B262,'DESTR_OPERE LAVORO'!B261)</f>
        <v/>
      </c>
      <c r="B262" s="12" t="str">
        <f>VLOOKUP(A262,'DESTR_OPERE LAVORO'!B:E,2,FALSE)</f>
        <v/>
      </c>
      <c r="C262" s="27" t="str">
        <f>VLOOKUP(A262,'DESTR_OPERE LAVORO'!B:E,3,FALSE)</f>
        <v/>
      </c>
    </row>
    <row r="263" spans="1:66" ht="15" customHeight="1" x14ac:dyDescent="0.25">
      <c r="A263" s="12" t="str">
        <f>IF(ISBLANK('DESTR_OPERE LAVORO'!B262),'DESTR_OPERE LAVORO'!B263,'DESTR_OPERE LAVORO'!B262)</f>
        <v>1C.12.040.0020.a</v>
      </c>
      <c r="B263" s="12" t="str">
        <f>VLOOKUP(A263,'DESTR_OPERE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250 - Di 218</v>
      </c>
      <c r="C263" s="27" t="str">
        <f>VLOOKUP(A263,'DESTR_OPERE LAVORO'!B:E,3,FALSE)</f>
        <v>CODICE OC</v>
      </c>
      <c r="F263" s="51" t="s">
        <v>81</v>
      </c>
      <c r="G263" s="51"/>
      <c r="L263" s="51" t="s">
        <v>81</v>
      </c>
      <c r="M263" s="51"/>
      <c r="Q263" s="54"/>
      <c r="R263" s="52" t="s">
        <v>81</v>
      </c>
      <c r="W263" s="54"/>
      <c r="X263" s="52" t="s">
        <v>81</v>
      </c>
      <c r="AC263" s="54"/>
      <c r="AD263" s="52" t="s">
        <v>81</v>
      </c>
      <c r="AJ263" s="52" t="s">
        <v>81</v>
      </c>
      <c r="AO263" s="54"/>
      <c r="AP263" s="52" t="s">
        <v>81</v>
      </c>
      <c r="AV263" s="52" t="s">
        <v>81</v>
      </c>
      <c r="BB263" s="52" t="s">
        <v>81</v>
      </c>
      <c r="BH263" s="52" t="s">
        <v>81</v>
      </c>
      <c r="BN263" s="52" t="s">
        <v>81</v>
      </c>
    </row>
    <row r="264" spans="1:66" ht="15" customHeight="1" x14ac:dyDescent="0.25">
      <c r="A264" s="12" t="str">
        <f>IF(ISBLANK('DESTR_OPERE LAVORO'!B263),'DESTR_OPERE LAVORO'!B264,'DESTR_OPERE LAVORO'!B263)</f>
        <v/>
      </c>
      <c r="B264" s="12" t="str">
        <f>VLOOKUP(A264,'DESTR_OPERE LAVORO'!B:E,2,FALSE)</f>
        <v/>
      </c>
      <c r="C264" s="27" t="str">
        <f>VLOOKUP(A264,'DESTR_OPERE LAVORO'!B:E,3,FALSE)</f>
        <v/>
      </c>
    </row>
    <row r="265" spans="1:66" ht="15" customHeight="1" x14ac:dyDescent="0.25">
      <c r="A265" s="12" t="str">
        <f>IF(ISBLANK('DESTR_OPERE LAVORO'!B264),'DESTR_OPERE LAVORO'!B265,'DESTR_OPERE LAVORO'!B264)</f>
        <v>1C.12.040.0020.b</v>
      </c>
      <c r="B265" s="12" t="str">
        <f>VLOOKUP(A265,'DESTR_OPERE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315 - Di 272</v>
      </c>
      <c r="C265" s="27" t="str">
        <f>VLOOKUP(A265,'DESTR_OPERE LAVORO'!B:E,3,FALSE)</f>
        <v>CODICE OC</v>
      </c>
      <c r="F265" s="51" t="s">
        <v>81</v>
      </c>
      <c r="G265" s="51"/>
      <c r="L265" s="51" t="s">
        <v>81</v>
      </c>
      <c r="M265" s="51"/>
      <c r="Q265" s="54"/>
      <c r="R265" s="52" t="s">
        <v>81</v>
      </c>
      <c r="W265" s="54"/>
      <c r="X265" s="52" t="s">
        <v>81</v>
      </c>
      <c r="AC265" s="54"/>
      <c r="AD265" s="52" t="s">
        <v>81</v>
      </c>
      <c r="AJ265" s="52" t="s">
        <v>81</v>
      </c>
      <c r="AO265" s="54"/>
      <c r="AP265" s="52" t="s">
        <v>81</v>
      </c>
      <c r="AV265" s="52" t="s">
        <v>81</v>
      </c>
      <c r="BB265" s="52" t="s">
        <v>81</v>
      </c>
      <c r="BH265" s="52" t="s">
        <v>81</v>
      </c>
      <c r="BN265" s="52" t="s">
        <v>81</v>
      </c>
    </row>
    <row r="266" spans="1:66" ht="15" customHeight="1" x14ac:dyDescent="0.25">
      <c r="A266" s="12" t="str">
        <f>IF(ISBLANK('DESTR_OPERE LAVORO'!B265),'DESTR_OPERE LAVORO'!B266,'DESTR_OPERE LAVORO'!B265)</f>
        <v/>
      </c>
      <c r="B266" s="12" t="str">
        <f>VLOOKUP(A266,'DESTR_OPERE LAVORO'!B:E,2,FALSE)</f>
        <v/>
      </c>
      <c r="C266" s="27" t="str">
        <f>VLOOKUP(A266,'DESTR_OPERE LAVORO'!B:E,3,FALSE)</f>
        <v/>
      </c>
    </row>
    <row r="267" spans="1:66" ht="15" customHeight="1" x14ac:dyDescent="0.25">
      <c r="A267" s="12" t="str">
        <f>IF(ISBLANK('DESTR_OPERE LAVORO'!B266),'DESTR_OPERE LAVORO'!B267,'DESTR_OPERE LAVORO'!B266)</f>
        <v>1C.12.040.0020.c</v>
      </c>
      <c r="B267" s="12" t="str">
        <f>VLOOKUP(A267,'DESTR_OPERE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400 - Di 347</v>
      </c>
      <c r="C267" s="27" t="str">
        <f>VLOOKUP(A267,'DESTR_OPERE LAVORO'!B:E,3,FALSE)</f>
        <v>CODICE OC</v>
      </c>
      <c r="F267" s="51" t="s">
        <v>81</v>
      </c>
      <c r="G267" s="51"/>
      <c r="L267" s="51" t="s">
        <v>81</v>
      </c>
      <c r="M267" s="51"/>
      <c r="Q267" s="54"/>
      <c r="R267" s="52" t="s">
        <v>81</v>
      </c>
      <c r="W267" s="54"/>
      <c r="X267" s="52" t="s">
        <v>81</v>
      </c>
      <c r="AC267" s="54"/>
      <c r="AD267" s="52" t="s">
        <v>81</v>
      </c>
      <c r="AJ267" s="52" t="s">
        <v>81</v>
      </c>
      <c r="AO267" s="54"/>
      <c r="AP267" s="52" t="s">
        <v>81</v>
      </c>
      <c r="AV267" s="52" t="s">
        <v>81</v>
      </c>
      <c r="BB267" s="52" t="s">
        <v>81</v>
      </c>
      <c r="BH267" s="52" t="s">
        <v>81</v>
      </c>
      <c r="BN267" s="52" t="s">
        <v>81</v>
      </c>
    </row>
    <row r="268" spans="1:66" ht="15" customHeight="1" x14ac:dyDescent="0.25">
      <c r="A268" s="12" t="str">
        <f>IF(ISBLANK('DESTR_OPERE LAVORO'!B267),'DESTR_OPERE LAVORO'!B268,'DESTR_OPERE LAVORO'!B267)</f>
        <v/>
      </c>
      <c r="B268" s="12" t="str">
        <f>VLOOKUP(A268,'DESTR_OPERE LAVORO'!B:E,2,FALSE)</f>
        <v/>
      </c>
      <c r="C268" s="27" t="str">
        <f>VLOOKUP(A268,'DESTR_OPERE LAVORO'!B:E,3,FALSE)</f>
        <v/>
      </c>
    </row>
    <row r="269" spans="1:66" ht="15" customHeight="1" x14ac:dyDescent="0.25">
      <c r="A269" s="12" t="str">
        <f>IF(ISBLANK('DESTR_OPERE LAVORO'!B268),'DESTR_OPERE LAVORO'!B269,'DESTR_OPERE LAVORO'!B268)</f>
        <v>1C.12.040.0020.d</v>
      </c>
      <c r="B269" s="12" t="str">
        <f>VLOOKUP(A269,'DESTR_OPERE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500 - Di 433</v>
      </c>
      <c r="C269" s="27" t="str">
        <f>VLOOKUP(A269,'DESTR_OPERE LAVORO'!B:E,3,FALSE)</f>
        <v>CODICE OC</v>
      </c>
      <c r="F269" s="51" t="s">
        <v>81</v>
      </c>
      <c r="G269" s="51"/>
      <c r="L269" s="51" t="s">
        <v>81</v>
      </c>
      <c r="M269" s="51"/>
      <c r="Q269" s="54"/>
      <c r="R269" s="52" t="s">
        <v>81</v>
      </c>
      <c r="W269" s="54"/>
      <c r="X269" s="52" t="s">
        <v>81</v>
      </c>
      <c r="AC269" s="54"/>
      <c r="AD269" s="52" t="s">
        <v>81</v>
      </c>
      <c r="AJ269" s="52" t="s">
        <v>81</v>
      </c>
      <c r="AO269" s="54"/>
      <c r="AP269" s="52" t="s">
        <v>81</v>
      </c>
      <c r="AV269" s="52" t="s">
        <v>81</v>
      </c>
      <c r="BB269" s="52" t="s">
        <v>81</v>
      </c>
      <c r="BH269" s="52" t="s">
        <v>81</v>
      </c>
      <c r="BN269" s="52" t="s">
        <v>81</v>
      </c>
    </row>
    <row r="270" spans="1:66" ht="15" customHeight="1" x14ac:dyDescent="0.25">
      <c r="A270" s="12" t="str">
        <f>IF(ISBLANK('DESTR_OPERE LAVORO'!B269),'DESTR_OPERE LAVORO'!B270,'DESTR_OPERE LAVORO'!B269)</f>
        <v/>
      </c>
      <c r="B270" s="12" t="str">
        <f>VLOOKUP(A270,'DESTR_OPERE LAVORO'!B:E,2,FALSE)</f>
        <v/>
      </c>
      <c r="C270" s="27" t="str">
        <f>VLOOKUP(A270,'DESTR_OPERE LAVORO'!B:E,3,FALSE)</f>
        <v/>
      </c>
    </row>
    <row r="271" spans="1:66" ht="15" customHeight="1" x14ac:dyDescent="0.25">
      <c r="A271" s="12" t="str">
        <f>IF(ISBLANK('DESTR_OPERE LAVORO'!B270),'DESTR_OPERE LAVORO'!B271,'DESTR_OPERE LAVORO'!B270)</f>
        <v>1C.12.040.0020.e</v>
      </c>
      <c r="B271" s="12" t="str">
        <f>VLOOKUP(A271,'DESTR_OPERE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630 - Di 535</v>
      </c>
      <c r="C271" s="27" t="str">
        <f>VLOOKUP(A271,'DESTR_OPERE LAVORO'!B:E,3,FALSE)</f>
        <v>CODICE OC</v>
      </c>
      <c r="F271" s="51" t="s">
        <v>81</v>
      </c>
      <c r="G271" s="51"/>
      <c r="L271" s="51" t="s">
        <v>81</v>
      </c>
      <c r="M271" s="51"/>
      <c r="Q271" s="54"/>
      <c r="R271" s="52" t="s">
        <v>81</v>
      </c>
      <c r="W271" s="54"/>
      <c r="X271" s="52" t="s">
        <v>81</v>
      </c>
      <c r="AC271" s="54"/>
      <c r="AD271" s="52" t="s">
        <v>81</v>
      </c>
      <c r="AJ271" s="52" t="s">
        <v>81</v>
      </c>
      <c r="AO271" s="54"/>
      <c r="AP271" s="52" t="s">
        <v>81</v>
      </c>
      <c r="AV271" s="52" t="s">
        <v>81</v>
      </c>
      <c r="BB271" s="52" t="s">
        <v>81</v>
      </c>
      <c r="BH271" s="52" t="s">
        <v>81</v>
      </c>
      <c r="BN271" s="52" t="s">
        <v>81</v>
      </c>
    </row>
    <row r="272" spans="1:66" ht="15" customHeight="1" x14ac:dyDescent="0.25">
      <c r="A272" s="12" t="str">
        <f>IF(ISBLANK('DESTR_OPERE LAVORO'!B271),'DESTR_OPERE LAVORO'!B272,'DESTR_OPERE LAVORO'!B271)</f>
        <v/>
      </c>
      <c r="B272" s="12" t="str">
        <f>VLOOKUP(A272,'DESTR_OPERE LAVORO'!B:E,2,FALSE)</f>
        <v/>
      </c>
      <c r="C272" s="27" t="str">
        <f>VLOOKUP(A272,'DESTR_OPERE LAVORO'!B:E,3,FALSE)</f>
        <v/>
      </c>
    </row>
    <row r="273" spans="1:66" ht="15" customHeight="1" x14ac:dyDescent="0.25">
      <c r="A273" s="12" t="str">
        <f>IF(ISBLANK('DESTR_OPERE LAVORO'!B272),'DESTR_OPERE LAVORO'!B273,'DESTR_OPERE LAVORO'!B272)</f>
        <v>1C.12.040.0020.f</v>
      </c>
      <c r="B273" s="12" t="str">
        <f>VLOOKUP(A273,'DESTR_OPERE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800 - Di 678</v>
      </c>
      <c r="C273" s="27" t="str">
        <f>VLOOKUP(A273,'DESTR_OPERE LAVORO'!B:E,3,FALSE)</f>
        <v>CODICE OC</v>
      </c>
      <c r="F273" s="51" t="s">
        <v>81</v>
      </c>
      <c r="G273" s="51"/>
      <c r="L273" s="51" t="s">
        <v>81</v>
      </c>
      <c r="M273" s="51"/>
      <c r="Q273" s="54"/>
      <c r="R273" s="52" t="s">
        <v>81</v>
      </c>
      <c r="W273" s="54"/>
      <c r="X273" s="52" t="s">
        <v>81</v>
      </c>
      <c r="AC273" s="54"/>
      <c r="AD273" s="52" t="s">
        <v>81</v>
      </c>
      <c r="AJ273" s="52" t="s">
        <v>81</v>
      </c>
      <c r="AO273" s="54"/>
      <c r="AP273" s="52" t="s">
        <v>81</v>
      </c>
      <c r="AV273" s="52" t="s">
        <v>81</v>
      </c>
      <c r="BB273" s="52" t="s">
        <v>81</v>
      </c>
      <c r="BH273" s="52" t="s">
        <v>81</v>
      </c>
      <c r="BN273" s="52" t="s">
        <v>81</v>
      </c>
    </row>
    <row r="274" spans="1:66" ht="15" customHeight="1" x14ac:dyDescent="0.25">
      <c r="A274" s="12" t="str">
        <f>IF(ISBLANK('DESTR_OPERE LAVORO'!B273),'DESTR_OPERE LAVORO'!B274,'DESTR_OPERE LAVORO'!B273)</f>
        <v/>
      </c>
      <c r="B274" s="12" t="str">
        <f>VLOOKUP(A274,'DESTR_OPERE LAVORO'!B:E,2,FALSE)</f>
        <v/>
      </c>
      <c r="C274" s="27" t="str">
        <f>VLOOKUP(A274,'DESTR_OPERE LAVORO'!B:E,3,FALSE)</f>
        <v/>
      </c>
    </row>
    <row r="275" spans="1:66" ht="15" customHeight="1" x14ac:dyDescent="0.25">
      <c r="A275" s="12" t="str">
        <f>IF(ISBLANK('DESTR_OPERE LAVORO'!B274),'DESTR_OPERE LAVORO'!B275,'DESTR_OPERE LAVORO'!B274)</f>
        <v>1C.12.040.0020.g</v>
      </c>
      <c r="B275" s="12" t="str">
        <f>VLOOKUP(A275,'DESTR_OPERE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1000 - Di 852</v>
      </c>
      <c r="C275" s="27" t="str">
        <f>VLOOKUP(A275,'DESTR_OPERE LAVORO'!B:E,3,FALSE)</f>
        <v>CODICE OC</v>
      </c>
      <c r="F275" s="51" t="s">
        <v>81</v>
      </c>
      <c r="G275" s="51"/>
      <c r="L275" s="51" t="s">
        <v>81</v>
      </c>
      <c r="M275" s="51"/>
      <c r="Q275" s="54"/>
      <c r="R275" s="52" t="s">
        <v>81</v>
      </c>
      <c r="W275" s="54"/>
      <c r="X275" s="52" t="s">
        <v>81</v>
      </c>
      <c r="AC275" s="54"/>
      <c r="AD275" s="52" t="s">
        <v>81</v>
      </c>
      <c r="AJ275" s="52" t="s">
        <v>81</v>
      </c>
      <c r="AO275" s="54"/>
      <c r="AP275" s="52" t="s">
        <v>81</v>
      </c>
      <c r="AV275" s="52" t="s">
        <v>81</v>
      </c>
      <c r="BB275" s="52" t="s">
        <v>81</v>
      </c>
      <c r="BH275" s="52" t="s">
        <v>81</v>
      </c>
      <c r="BN275" s="52" t="s">
        <v>81</v>
      </c>
    </row>
    <row r="276" spans="1:66" ht="15" customHeight="1" x14ac:dyDescent="0.25">
      <c r="A276" s="12" t="str">
        <f>IF(ISBLANK('DESTR_OPERE LAVORO'!B275),'DESTR_OPERE LAVORO'!B276,'DESTR_OPERE LAVORO'!B275)</f>
        <v/>
      </c>
      <c r="B276" s="12" t="str">
        <f>VLOOKUP(A276,'DESTR_OPERE LAVORO'!B:E,2,FALSE)</f>
        <v/>
      </c>
      <c r="C276" s="27" t="str">
        <f>VLOOKUP(A276,'DESTR_OPERE LAVORO'!B:E,3,FALSE)</f>
        <v/>
      </c>
    </row>
    <row r="277" spans="1:66" ht="15" customHeight="1" x14ac:dyDescent="0.25">
      <c r="A277" s="12" t="str">
        <f>IF(ISBLANK('DESTR_OPERE LAVORO'!B276),'DESTR_OPERE LAVORO'!B277,'DESTR_OPERE LAVORO'!B276)</f>
        <v>1C.12.040.0020.h</v>
      </c>
      <c r="B277" s="12" t="str">
        <f>VLOOKUP(A277,'DESTR_OPERE LAVORO'!B:E,2,FALSE)</f>
        <v>Fornitura e posa in opera di tubi corrugati in polietilene alta densità (PEAD) strutturati, a doppia parete, per condotte di scarico interrate non in pressione; a parete interna liscia e parete esterna corrugata, con giunti a bicchiere e guarnizione elastomerica. Per classe di rigidità anulare SN 8 KN/m², rispondente al pr EN 13476 e con marchio "P" rilasciato da istituto terzo. Escluso scavo, piano appoggio, rinfianco e riempimento. Diametro esterno (De) e diametro interno (Di):- De 1200 - Di 1030</v>
      </c>
      <c r="C277" s="27" t="str">
        <f>VLOOKUP(A277,'DESTR_OPERE LAVORO'!B:E,3,FALSE)</f>
        <v>CODICE OC</v>
      </c>
      <c r="F277" s="51" t="s">
        <v>81</v>
      </c>
      <c r="G277" s="51"/>
      <c r="L277" s="51" t="s">
        <v>81</v>
      </c>
      <c r="M277" s="51"/>
      <c r="Q277" s="54"/>
      <c r="R277" s="52" t="s">
        <v>81</v>
      </c>
      <c r="W277" s="54"/>
      <c r="X277" s="52" t="s">
        <v>81</v>
      </c>
      <c r="AC277" s="54"/>
      <c r="AD277" s="52" t="s">
        <v>81</v>
      </c>
      <c r="AJ277" s="52" t="s">
        <v>81</v>
      </c>
      <c r="AO277" s="54"/>
      <c r="AP277" s="52" t="s">
        <v>81</v>
      </c>
      <c r="AV277" s="52" t="s">
        <v>81</v>
      </c>
      <c r="BB277" s="52" t="s">
        <v>81</v>
      </c>
      <c r="BH277" s="52" t="s">
        <v>81</v>
      </c>
      <c r="BN277" s="52" t="s">
        <v>81</v>
      </c>
    </row>
    <row r="278" spans="1:66" ht="15" customHeight="1" x14ac:dyDescent="0.25">
      <c r="A278" s="12" t="str">
        <f>IF(ISBLANK('DESTR_OPERE LAVORO'!B277),'DESTR_OPERE LAVORO'!B278,'DESTR_OPERE LAVORO'!B277)</f>
        <v/>
      </c>
      <c r="B278" s="12" t="str">
        <f>VLOOKUP(A278,'DESTR_OPERE LAVORO'!B:E,2,FALSE)</f>
        <v/>
      </c>
      <c r="C278" s="27" t="str">
        <f>VLOOKUP(A278,'DESTR_OPERE LAVORO'!B:E,3,FALSE)</f>
        <v/>
      </c>
    </row>
    <row r="279" spans="1:66" ht="15" customHeight="1" x14ac:dyDescent="0.25">
      <c r="A279" s="12" t="str">
        <f>IF(ISBLANK('DESTR_OPERE LAVORO'!B278),'DESTR_OPERE LAVORO'!B279,'DESTR_OPERE LAVORO'!B278)</f>
        <v>1C.12.040.0030.a</v>
      </c>
      <c r="B279" s="12" t="str">
        <f>VLOOKUP(A279,'DESTR_OPERE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125 - Di 105</v>
      </c>
      <c r="C279" s="27" t="str">
        <f>VLOOKUP(A279,'DESTR_OPERE LAVORO'!B:E,3,FALSE)</f>
        <v>CODICE OC</v>
      </c>
      <c r="F279" s="51" t="s">
        <v>81</v>
      </c>
      <c r="G279" s="51"/>
      <c r="L279" s="51" t="s">
        <v>81</v>
      </c>
      <c r="M279" s="51"/>
      <c r="Q279" s="54"/>
      <c r="R279" s="52" t="s">
        <v>81</v>
      </c>
      <c r="W279" s="54"/>
      <c r="X279" s="52" t="s">
        <v>81</v>
      </c>
      <c r="AC279" s="54"/>
      <c r="AD279" s="52" t="s">
        <v>81</v>
      </c>
      <c r="AJ279" s="52" t="s">
        <v>81</v>
      </c>
      <c r="AO279" s="54"/>
      <c r="AP279" s="52" t="s">
        <v>81</v>
      </c>
      <c r="AV279" s="52" t="s">
        <v>81</v>
      </c>
      <c r="BB279" s="52" t="s">
        <v>81</v>
      </c>
      <c r="BH279" s="52" t="s">
        <v>81</v>
      </c>
      <c r="BN279" s="52" t="s">
        <v>81</v>
      </c>
    </row>
    <row r="280" spans="1:66" ht="15" customHeight="1" x14ac:dyDescent="0.25">
      <c r="A280" s="12" t="str">
        <f>IF(ISBLANK('DESTR_OPERE LAVORO'!B279),'DESTR_OPERE LAVORO'!B280,'DESTR_OPERE LAVORO'!B279)</f>
        <v/>
      </c>
      <c r="B280" s="12" t="str">
        <f>VLOOKUP(A280,'DESTR_OPERE LAVORO'!B:E,2,FALSE)</f>
        <v/>
      </c>
      <c r="C280" s="27" t="str">
        <f>VLOOKUP(A280,'DESTR_OPERE LAVORO'!B:E,3,FALSE)</f>
        <v/>
      </c>
    </row>
    <row r="281" spans="1:66" ht="15" customHeight="1" x14ac:dyDescent="0.25">
      <c r="A281" s="12" t="str">
        <f>IF(ISBLANK('DESTR_OPERE LAVORO'!B280),'DESTR_OPERE LAVORO'!B281,'DESTR_OPERE LAVORO'!B280)</f>
        <v>1C.12.040.0030.b</v>
      </c>
      <c r="B281" s="12" t="str">
        <f>VLOOKUP(A281,'DESTR_OPERE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160 - Di 137</v>
      </c>
      <c r="C281" s="27" t="str">
        <f>VLOOKUP(A281,'DESTR_OPERE LAVORO'!B:E,3,FALSE)</f>
        <v>CODICE OC</v>
      </c>
      <c r="F281" s="51" t="s">
        <v>81</v>
      </c>
      <c r="G281" s="51"/>
      <c r="L281" s="51" t="s">
        <v>81</v>
      </c>
      <c r="M281" s="51"/>
      <c r="Q281" s="54"/>
      <c r="R281" s="52" t="s">
        <v>81</v>
      </c>
      <c r="W281" s="54"/>
      <c r="X281" s="52" t="s">
        <v>81</v>
      </c>
      <c r="AC281" s="54"/>
      <c r="AD281" s="52" t="s">
        <v>81</v>
      </c>
      <c r="AJ281" s="52" t="s">
        <v>81</v>
      </c>
      <c r="AO281" s="54"/>
      <c r="AP281" s="52" t="s">
        <v>81</v>
      </c>
      <c r="AV281" s="52" t="s">
        <v>81</v>
      </c>
      <c r="BB281" s="52" t="s">
        <v>81</v>
      </c>
      <c r="BH281" s="52" t="s">
        <v>81</v>
      </c>
      <c r="BN281" s="52" t="s">
        <v>81</v>
      </c>
    </row>
    <row r="282" spans="1:66" ht="15" customHeight="1" x14ac:dyDescent="0.25">
      <c r="A282" s="12" t="str">
        <f>IF(ISBLANK('DESTR_OPERE LAVORO'!B281),'DESTR_OPERE LAVORO'!B282,'DESTR_OPERE LAVORO'!B281)</f>
        <v/>
      </c>
      <c r="B282" s="12" t="str">
        <f>VLOOKUP(A282,'DESTR_OPERE LAVORO'!B:E,2,FALSE)</f>
        <v/>
      </c>
      <c r="C282" s="27" t="str">
        <f>VLOOKUP(A282,'DESTR_OPERE LAVORO'!B:E,3,FALSE)</f>
        <v/>
      </c>
    </row>
    <row r="283" spans="1:66" ht="15" customHeight="1" x14ac:dyDescent="0.25">
      <c r="A283" s="12" t="str">
        <f>IF(ISBLANK('DESTR_OPERE LAVORO'!B282),'DESTR_OPERE LAVORO'!B283,'DESTR_OPERE LAVORO'!B282)</f>
        <v>1C.12.040.0030.c</v>
      </c>
      <c r="B283" s="12" t="str">
        <f>VLOOKUP(A283,'DESTR_OPERE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200 - Di 172</v>
      </c>
      <c r="C283" s="27" t="str">
        <f>VLOOKUP(A283,'DESTR_OPERE LAVORO'!B:E,3,FALSE)</f>
        <v>CODICE OC</v>
      </c>
      <c r="F283" s="51" t="s">
        <v>81</v>
      </c>
      <c r="G283" s="51"/>
      <c r="L283" s="51" t="s">
        <v>81</v>
      </c>
      <c r="M283" s="51"/>
      <c r="Q283" s="54"/>
      <c r="R283" s="52" t="s">
        <v>81</v>
      </c>
      <c r="W283" s="54"/>
      <c r="X283" s="52" t="s">
        <v>81</v>
      </c>
      <c r="AC283" s="54"/>
      <c r="AD283" s="52" t="s">
        <v>81</v>
      </c>
      <c r="AJ283" s="52" t="s">
        <v>81</v>
      </c>
      <c r="AO283" s="54"/>
      <c r="AP283" s="52" t="s">
        <v>81</v>
      </c>
      <c r="AV283" s="52" t="s">
        <v>81</v>
      </c>
      <c r="BB283" s="52" t="s">
        <v>81</v>
      </c>
      <c r="BH283" s="52" t="s">
        <v>81</v>
      </c>
      <c r="BN283" s="52" t="s">
        <v>81</v>
      </c>
    </row>
    <row r="284" spans="1:66" ht="15" customHeight="1" x14ac:dyDescent="0.25">
      <c r="A284" s="12" t="str">
        <f>IF(ISBLANK('DESTR_OPERE LAVORO'!B283),'DESTR_OPERE LAVORO'!B284,'DESTR_OPERE LAVORO'!B283)</f>
        <v/>
      </c>
      <c r="B284" s="12" t="str">
        <f>VLOOKUP(A284,'DESTR_OPERE LAVORO'!B:E,2,FALSE)</f>
        <v/>
      </c>
      <c r="C284" s="27" t="str">
        <f>VLOOKUP(A284,'DESTR_OPERE LAVORO'!B:E,3,FALSE)</f>
        <v/>
      </c>
    </row>
    <row r="285" spans="1:66" ht="15" customHeight="1" x14ac:dyDescent="0.25">
      <c r="A285" s="12" t="str">
        <f>IF(ISBLANK('DESTR_OPERE LAVORO'!B284),'DESTR_OPERE LAVORO'!B285,'DESTR_OPERE LAVORO'!B284)</f>
        <v>1C.12.040.0030.d</v>
      </c>
      <c r="B285" s="12" t="str">
        <f>VLOOKUP(A285,'DESTR_OPERE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250 - Di 218</v>
      </c>
      <c r="C285" s="27" t="str">
        <f>VLOOKUP(A285,'DESTR_OPERE LAVORO'!B:E,3,FALSE)</f>
        <v>CODICE OC</v>
      </c>
      <c r="F285" s="51" t="s">
        <v>81</v>
      </c>
      <c r="G285" s="51"/>
      <c r="L285" s="51" t="s">
        <v>81</v>
      </c>
      <c r="M285" s="51"/>
      <c r="Q285" s="54"/>
      <c r="R285" s="52" t="s">
        <v>81</v>
      </c>
      <c r="W285" s="54"/>
      <c r="X285" s="52" t="s">
        <v>81</v>
      </c>
      <c r="AC285" s="54"/>
      <c r="AD285" s="52" t="s">
        <v>81</v>
      </c>
      <c r="AJ285" s="52" t="s">
        <v>81</v>
      </c>
      <c r="AO285" s="54"/>
      <c r="AP285" s="52" t="s">
        <v>81</v>
      </c>
      <c r="AV285" s="52" t="s">
        <v>81</v>
      </c>
      <c r="BB285" s="52" t="s">
        <v>81</v>
      </c>
      <c r="BH285" s="52" t="s">
        <v>81</v>
      </c>
      <c r="BN285" s="52" t="s">
        <v>81</v>
      </c>
    </row>
    <row r="286" spans="1:66" ht="15" customHeight="1" x14ac:dyDescent="0.25">
      <c r="A286" s="12" t="str">
        <f>IF(ISBLANK('DESTR_OPERE LAVORO'!B285),'DESTR_OPERE LAVORO'!B286,'DESTR_OPERE LAVORO'!B285)</f>
        <v/>
      </c>
      <c r="B286" s="12" t="str">
        <f>VLOOKUP(A286,'DESTR_OPERE LAVORO'!B:E,2,FALSE)</f>
        <v/>
      </c>
      <c r="C286" s="27" t="str">
        <f>VLOOKUP(A286,'DESTR_OPERE LAVORO'!B:E,3,FALSE)</f>
        <v/>
      </c>
    </row>
    <row r="287" spans="1:66" ht="15" customHeight="1" x14ac:dyDescent="0.25">
      <c r="A287" s="12" t="str">
        <f>IF(ISBLANK('DESTR_OPERE LAVORO'!B286),'DESTR_OPERE LAVORO'!B287,'DESTR_OPERE LAVORO'!B286)</f>
        <v>1C.12.040.0030.e</v>
      </c>
      <c r="B287" s="12" t="str">
        <f>VLOOKUP(A287,'DESTR_OPERE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315 - Di 272</v>
      </c>
      <c r="C287" s="27" t="str">
        <f>VLOOKUP(A287,'DESTR_OPERE LAVORO'!B:E,3,FALSE)</f>
        <v>CODICE OC</v>
      </c>
      <c r="F287" s="51" t="s">
        <v>81</v>
      </c>
      <c r="G287" s="51"/>
      <c r="L287" s="51" t="s">
        <v>81</v>
      </c>
      <c r="M287" s="51"/>
      <c r="Q287" s="54"/>
      <c r="R287" s="52" t="s">
        <v>81</v>
      </c>
      <c r="W287" s="54"/>
      <c r="X287" s="52" t="s">
        <v>81</v>
      </c>
      <c r="AC287" s="54"/>
      <c r="AD287" s="52" t="s">
        <v>81</v>
      </c>
      <c r="AJ287" s="52" t="s">
        <v>81</v>
      </c>
      <c r="AO287" s="54"/>
      <c r="AP287" s="52" t="s">
        <v>81</v>
      </c>
      <c r="AV287" s="52" t="s">
        <v>81</v>
      </c>
      <c r="BB287" s="52" t="s">
        <v>81</v>
      </c>
      <c r="BH287" s="52" t="s">
        <v>81</v>
      </c>
      <c r="BN287" s="52" t="s">
        <v>81</v>
      </c>
    </row>
    <row r="288" spans="1:66" ht="15" customHeight="1" x14ac:dyDescent="0.25">
      <c r="A288" s="12" t="str">
        <f>IF(ISBLANK('DESTR_OPERE LAVORO'!B287),'DESTR_OPERE LAVORO'!B288,'DESTR_OPERE LAVORO'!B287)</f>
        <v/>
      </c>
      <c r="B288" s="12" t="str">
        <f>VLOOKUP(A288,'DESTR_OPERE LAVORO'!B:E,2,FALSE)</f>
        <v/>
      </c>
      <c r="C288" s="27" t="str">
        <f>VLOOKUP(A288,'DESTR_OPERE LAVORO'!B:E,3,FALSE)</f>
        <v/>
      </c>
    </row>
    <row r="289" spans="1:66" ht="15" customHeight="1" x14ac:dyDescent="0.25">
      <c r="A289" s="12" t="str">
        <f>IF(ISBLANK('DESTR_OPERE LAVORO'!B288),'DESTR_OPERE LAVORO'!B289,'DESTR_OPERE LAVORO'!B288)</f>
        <v>1C.12.040.0030.f</v>
      </c>
      <c r="B289" s="12" t="str">
        <f>VLOOKUP(A289,'DESTR_OPERE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400 - Di 347</v>
      </c>
      <c r="C289" s="27" t="str">
        <f>VLOOKUP(A289,'DESTR_OPERE LAVORO'!B:E,3,FALSE)</f>
        <v>CODICE OC</v>
      </c>
      <c r="F289" s="51" t="s">
        <v>81</v>
      </c>
      <c r="G289" s="51"/>
      <c r="L289" s="51" t="s">
        <v>81</v>
      </c>
      <c r="M289" s="51"/>
      <c r="Q289" s="54"/>
      <c r="R289" s="52" t="s">
        <v>81</v>
      </c>
      <c r="W289" s="54"/>
      <c r="X289" s="52" t="s">
        <v>81</v>
      </c>
      <c r="AC289" s="54"/>
      <c r="AD289" s="52" t="s">
        <v>81</v>
      </c>
      <c r="AJ289" s="52" t="s">
        <v>81</v>
      </c>
      <c r="AO289" s="54"/>
      <c r="AP289" s="52" t="s">
        <v>81</v>
      </c>
      <c r="AV289" s="52" t="s">
        <v>81</v>
      </c>
      <c r="BB289" s="52" t="s">
        <v>81</v>
      </c>
      <c r="BH289" s="52" t="s">
        <v>81</v>
      </c>
      <c r="BN289" s="52" t="s">
        <v>81</v>
      </c>
    </row>
    <row r="290" spans="1:66" ht="15" customHeight="1" x14ac:dyDescent="0.25">
      <c r="A290" s="12" t="str">
        <f>IF(ISBLANK('DESTR_OPERE LAVORO'!B289),'DESTR_OPERE LAVORO'!B290,'DESTR_OPERE LAVORO'!B289)</f>
        <v/>
      </c>
      <c r="B290" s="12" t="str">
        <f>VLOOKUP(A290,'DESTR_OPERE LAVORO'!B:E,2,FALSE)</f>
        <v/>
      </c>
      <c r="C290" s="27" t="str">
        <f>VLOOKUP(A290,'DESTR_OPERE LAVORO'!B:E,3,FALSE)</f>
        <v/>
      </c>
    </row>
    <row r="291" spans="1:66" ht="15" customHeight="1" x14ac:dyDescent="0.25">
      <c r="A291" s="12" t="str">
        <f>IF(ISBLANK('DESTR_OPERE LAVORO'!B290),'DESTR_OPERE LAVORO'!B291,'DESTR_OPERE LAVORO'!B290)</f>
        <v>1C.12.040.0030.g</v>
      </c>
      <c r="B291" s="12" t="str">
        <f>VLOOKUP(A291,'DESTR_OPERE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500 - Di 433</v>
      </c>
      <c r="C291" s="27" t="str">
        <f>VLOOKUP(A291,'DESTR_OPERE LAVORO'!B:E,3,FALSE)</f>
        <v>CODICE OC</v>
      </c>
      <c r="F291" s="51" t="s">
        <v>81</v>
      </c>
      <c r="G291" s="51"/>
      <c r="L291" s="51" t="s">
        <v>81</v>
      </c>
      <c r="M291" s="51"/>
      <c r="Q291" s="54"/>
      <c r="R291" s="52" t="s">
        <v>81</v>
      </c>
      <c r="W291" s="54"/>
      <c r="X291" s="52" t="s">
        <v>81</v>
      </c>
      <c r="AC291" s="54"/>
      <c r="AD291" s="52" t="s">
        <v>81</v>
      </c>
      <c r="AJ291" s="52" t="s">
        <v>81</v>
      </c>
      <c r="AO291" s="54"/>
      <c r="AP291" s="52" t="s">
        <v>81</v>
      </c>
      <c r="AV291" s="52" t="s">
        <v>81</v>
      </c>
      <c r="BB291" s="52" t="s">
        <v>81</v>
      </c>
      <c r="BH291" s="52" t="s">
        <v>81</v>
      </c>
      <c r="BN291" s="52" t="s">
        <v>81</v>
      </c>
    </row>
    <row r="292" spans="1:66" ht="15" customHeight="1" x14ac:dyDescent="0.25">
      <c r="A292" s="12" t="str">
        <f>IF(ISBLANK('DESTR_OPERE LAVORO'!B291),'DESTR_OPERE LAVORO'!B292,'DESTR_OPERE LAVORO'!B291)</f>
        <v/>
      </c>
      <c r="B292" s="12" t="str">
        <f>VLOOKUP(A292,'DESTR_OPERE LAVORO'!B:E,2,FALSE)</f>
        <v/>
      </c>
      <c r="C292" s="27" t="str">
        <f>VLOOKUP(A292,'DESTR_OPERE LAVORO'!B:E,3,FALSE)</f>
        <v/>
      </c>
    </row>
    <row r="293" spans="1:66" ht="15" customHeight="1" x14ac:dyDescent="0.25">
      <c r="A293" s="12" t="str">
        <f>IF(ISBLANK('DESTR_OPERE LAVORO'!B292),'DESTR_OPERE LAVORO'!B293,'DESTR_OPERE LAVORO'!B292)</f>
        <v>1C.12.040.0030.h</v>
      </c>
      <c r="B293" s="12" t="str">
        <f>VLOOKUP(A293,'DESTR_OPERE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630 - Di 535</v>
      </c>
      <c r="C293" s="27" t="str">
        <f>VLOOKUP(A293,'DESTR_OPERE LAVORO'!B:E,3,FALSE)</f>
        <v>CODICE OC</v>
      </c>
      <c r="F293" s="51" t="s">
        <v>81</v>
      </c>
      <c r="G293" s="51"/>
      <c r="L293" s="51" t="s">
        <v>81</v>
      </c>
      <c r="M293" s="51"/>
      <c r="Q293" s="54"/>
      <c r="R293" s="52" t="s">
        <v>81</v>
      </c>
      <c r="W293" s="54"/>
      <c r="X293" s="52" t="s">
        <v>81</v>
      </c>
      <c r="AC293" s="54"/>
      <c r="AD293" s="52" t="s">
        <v>81</v>
      </c>
      <c r="AJ293" s="52" t="s">
        <v>81</v>
      </c>
      <c r="AO293" s="54"/>
      <c r="AP293" s="52" t="s">
        <v>81</v>
      </c>
      <c r="AV293" s="52" t="s">
        <v>81</v>
      </c>
      <c r="BB293" s="52" t="s">
        <v>81</v>
      </c>
      <c r="BH293" s="52" t="s">
        <v>81</v>
      </c>
      <c r="BN293" s="52" t="s">
        <v>81</v>
      </c>
    </row>
    <row r="294" spans="1:66" ht="15" customHeight="1" x14ac:dyDescent="0.25">
      <c r="A294" s="12" t="str">
        <f>IF(ISBLANK('DESTR_OPERE LAVORO'!B293),'DESTR_OPERE LAVORO'!B294,'DESTR_OPERE LAVORO'!B293)</f>
        <v/>
      </c>
      <c r="B294" s="12" t="str">
        <f>VLOOKUP(A294,'DESTR_OPERE LAVORO'!B:E,2,FALSE)</f>
        <v/>
      </c>
      <c r="C294" s="27" t="str">
        <f>VLOOKUP(A294,'DESTR_OPERE LAVORO'!B:E,3,FALSE)</f>
        <v/>
      </c>
    </row>
    <row r="295" spans="1:66" ht="15" customHeight="1" x14ac:dyDescent="0.25">
      <c r="A295" s="12" t="str">
        <f>IF(ISBLANK('DESTR_OPERE LAVORO'!B294),'DESTR_OPERE LAVORO'!B295,'DESTR_OPERE LAVORO'!B294)</f>
        <v>1C.12.040.0030.i</v>
      </c>
      <c r="B295" s="12" t="str">
        <f>VLOOKUP(A295,'DESTR_OPERE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800 - Di 678</v>
      </c>
      <c r="C295" s="27" t="str">
        <f>VLOOKUP(A295,'DESTR_OPERE LAVORO'!B:E,3,FALSE)</f>
        <v>CODICE OC</v>
      </c>
      <c r="F295" s="51" t="s">
        <v>81</v>
      </c>
      <c r="G295" s="51"/>
      <c r="L295" s="51" t="s">
        <v>81</v>
      </c>
      <c r="M295" s="51"/>
      <c r="Q295" s="54"/>
      <c r="R295" s="52" t="s">
        <v>81</v>
      </c>
      <c r="W295" s="54"/>
      <c r="X295" s="52" t="s">
        <v>81</v>
      </c>
      <c r="AC295" s="54"/>
      <c r="AD295" s="52" t="s">
        <v>81</v>
      </c>
      <c r="AJ295" s="52" t="s">
        <v>81</v>
      </c>
      <c r="AO295" s="54"/>
      <c r="AP295" s="52" t="s">
        <v>81</v>
      </c>
      <c r="AV295" s="52" t="s">
        <v>81</v>
      </c>
      <c r="BB295" s="52" t="s">
        <v>81</v>
      </c>
      <c r="BH295" s="52" t="s">
        <v>81</v>
      </c>
      <c r="BN295" s="52" t="s">
        <v>81</v>
      </c>
    </row>
    <row r="296" spans="1:66" ht="15" customHeight="1" x14ac:dyDescent="0.25">
      <c r="A296" s="12" t="str">
        <f>IF(ISBLANK('DESTR_OPERE LAVORO'!B295),'DESTR_OPERE LAVORO'!B296,'DESTR_OPERE LAVORO'!B295)</f>
        <v/>
      </c>
      <c r="B296" s="12" t="str">
        <f>VLOOKUP(A296,'DESTR_OPERE LAVORO'!B:E,2,FALSE)</f>
        <v/>
      </c>
      <c r="C296" s="27" t="str">
        <f>VLOOKUP(A296,'DESTR_OPERE LAVORO'!B:E,3,FALSE)</f>
        <v/>
      </c>
    </row>
    <row r="297" spans="1:66" ht="15" customHeight="1" x14ac:dyDescent="0.25">
      <c r="A297" s="12" t="str">
        <f>IF(ISBLANK('DESTR_OPERE LAVORO'!B296),'DESTR_OPERE LAVORO'!B297,'DESTR_OPERE LAVORO'!B296)</f>
        <v>1C.12.040.0030.j</v>
      </c>
      <c r="B297" s="12" t="str">
        <f>VLOOKUP(A297,'DESTR_OPERE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1000 - Di 852</v>
      </c>
      <c r="C297" s="27" t="str">
        <f>VLOOKUP(A297,'DESTR_OPERE LAVORO'!B:E,3,FALSE)</f>
        <v>CODICE OC</v>
      </c>
      <c r="F297" s="51" t="s">
        <v>81</v>
      </c>
      <c r="G297" s="51"/>
      <c r="L297" s="51" t="s">
        <v>81</v>
      </c>
      <c r="M297" s="51"/>
      <c r="Q297" s="54"/>
      <c r="R297" s="52" t="s">
        <v>81</v>
      </c>
      <c r="W297" s="54"/>
      <c r="X297" s="52" t="s">
        <v>81</v>
      </c>
      <c r="AC297" s="54"/>
      <c r="AD297" s="52" t="s">
        <v>81</v>
      </c>
      <c r="AJ297" s="52" t="s">
        <v>81</v>
      </c>
      <c r="AO297" s="54"/>
      <c r="AP297" s="52" t="s">
        <v>81</v>
      </c>
      <c r="AV297" s="52" t="s">
        <v>81</v>
      </c>
      <c r="BB297" s="52" t="s">
        <v>81</v>
      </c>
      <c r="BH297" s="52" t="s">
        <v>81</v>
      </c>
      <c r="BN297" s="52" t="s">
        <v>81</v>
      </c>
    </row>
    <row r="298" spans="1:66" ht="15" customHeight="1" x14ac:dyDescent="0.25">
      <c r="A298" s="12" t="str">
        <f>IF(ISBLANK('DESTR_OPERE LAVORO'!B297),'DESTR_OPERE LAVORO'!B298,'DESTR_OPERE LAVORO'!B297)</f>
        <v/>
      </c>
      <c r="B298" s="12" t="str">
        <f>VLOOKUP(A298,'DESTR_OPERE LAVORO'!B:E,2,FALSE)</f>
        <v/>
      </c>
      <c r="C298" s="27" t="str">
        <f>VLOOKUP(A298,'DESTR_OPERE LAVORO'!B:E,3,FALSE)</f>
        <v/>
      </c>
    </row>
    <row r="299" spans="1:66" ht="15" customHeight="1" x14ac:dyDescent="0.25">
      <c r="A299" s="12" t="str">
        <f>IF(ISBLANK('DESTR_OPERE LAVORO'!B298),'DESTR_OPERE LAVORO'!B299,'DESTR_OPERE LAVORO'!B298)</f>
        <v>1C.12.040.0030.k</v>
      </c>
      <c r="B299" s="12" t="str">
        <f>VLOOKUP(A299,'DESTR_OPERE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4 KN/m², rispondente al pr EN 13476 e con marchio "P" rilasciato da istituto terzo. Escluso scavo, piano appoggio, rinfianco e riempimento. Diametro esterno (De) e diametro interno (Di):- De 1200 - Di 1030</v>
      </c>
      <c r="C299" s="27" t="str">
        <f>VLOOKUP(A299,'DESTR_OPERE LAVORO'!B:E,3,FALSE)</f>
        <v>CODICE OC</v>
      </c>
      <c r="F299" s="51" t="s">
        <v>81</v>
      </c>
      <c r="G299" s="51"/>
      <c r="L299" s="51" t="s">
        <v>81</v>
      </c>
      <c r="M299" s="51"/>
      <c r="Q299" s="54"/>
      <c r="R299" s="52" t="s">
        <v>81</v>
      </c>
      <c r="W299" s="54"/>
      <c r="X299" s="52" t="s">
        <v>81</v>
      </c>
      <c r="AC299" s="54"/>
      <c r="AD299" s="52" t="s">
        <v>81</v>
      </c>
      <c r="AJ299" s="52" t="s">
        <v>81</v>
      </c>
      <c r="AO299" s="54"/>
      <c r="AP299" s="52" t="s">
        <v>81</v>
      </c>
      <c r="AV299" s="52" t="s">
        <v>81</v>
      </c>
      <c r="BB299" s="52" t="s">
        <v>81</v>
      </c>
      <c r="BH299" s="52" t="s">
        <v>81</v>
      </c>
      <c r="BN299" s="52" t="s">
        <v>81</v>
      </c>
    </row>
    <row r="300" spans="1:66" ht="15" customHeight="1" x14ac:dyDescent="0.25">
      <c r="A300" s="12" t="str">
        <f>IF(ISBLANK('DESTR_OPERE LAVORO'!B299),'DESTR_OPERE LAVORO'!B300,'DESTR_OPERE LAVORO'!B299)</f>
        <v/>
      </c>
      <c r="B300" s="12" t="str">
        <f>VLOOKUP(A300,'DESTR_OPERE LAVORO'!B:E,2,FALSE)</f>
        <v/>
      </c>
      <c r="C300" s="27" t="str">
        <f>VLOOKUP(A300,'DESTR_OPERE LAVORO'!B:E,3,FALSE)</f>
        <v/>
      </c>
    </row>
    <row r="301" spans="1:66" ht="15" customHeight="1" x14ac:dyDescent="0.25">
      <c r="A301" s="12" t="str">
        <f>IF(ISBLANK('DESTR_OPERE LAVORO'!B300),'DESTR_OPERE LAVORO'!B301,'DESTR_OPERE LAVORO'!B300)</f>
        <v>1C.12.040.0040.a</v>
      </c>
      <c r="B301" s="12" t="str">
        <f>VLOOKUP(A301,'DESTR_OPERE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125 - Di 105</v>
      </c>
      <c r="C301" s="27" t="str">
        <f>VLOOKUP(A301,'DESTR_OPERE LAVORO'!B:E,3,FALSE)</f>
        <v>CODICE OC</v>
      </c>
      <c r="F301" s="51" t="s">
        <v>81</v>
      </c>
      <c r="G301" s="51"/>
      <c r="L301" s="51" t="s">
        <v>81</v>
      </c>
      <c r="M301" s="51"/>
      <c r="Q301" s="54"/>
      <c r="R301" s="52" t="s">
        <v>81</v>
      </c>
      <c r="W301" s="54"/>
      <c r="X301" s="52" t="s">
        <v>81</v>
      </c>
      <c r="AC301" s="54"/>
      <c r="AD301" s="52" t="s">
        <v>81</v>
      </c>
      <c r="AJ301" s="52" t="s">
        <v>81</v>
      </c>
      <c r="AO301" s="54"/>
      <c r="AP301" s="52" t="s">
        <v>81</v>
      </c>
      <c r="AV301" s="52" t="s">
        <v>81</v>
      </c>
      <c r="BB301" s="52" t="s">
        <v>81</v>
      </c>
      <c r="BH301" s="52" t="s">
        <v>81</v>
      </c>
      <c r="BN301" s="52" t="s">
        <v>81</v>
      </c>
    </row>
    <row r="302" spans="1:66" ht="15" customHeight="1" x14ac:dyDescent="0.25">
      <c r="A302" s="12" t="str">
        <f>IF(ISBLANK('DESTR_OPERE LAVORO'!B301),'DESTR_OPERE LAVORO'!B302,'DESTR_OPERE LAVORO'!B301)</f>
        <v/>
      </c>
      <c r="B302" s="12" t="str">
        <f>VLOOKUP(A302,'DESTR_OPERE LAVORO'!B:E,2,FALSE)</f>
        <v/>
      </c>
      <c r="C302" s="27" t="str">
        <f>VLOOKUP(A302,'DESTR_OPERE LAVORO'!B:E,3,FALSE)</f>
        <v/>
      </c>
    </row>
    <row r="303" spans="1:66" ht="15" customHeight="1" x14ac:dyDescent="0.25">
      <c r="A303" s="12" t="str">
        <f>IF(ISBLANK('DESTR_OPERE LAVORO'!B302),'DESTR_OPERE LAVORO'!B303,'DESTR_OPERE LAVORO'!B302)</f>
        <v>1C.12.040.0040.b</v>
      </c>
      <c r="B303" s="12" t="str">
        <f>VLOOKUP(A303,'DESTR_OPERE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160 - Di 137</v>
      </c>
      <c r="C303" s="27" t="str">
        <f>VLOOKUP(A303,'DESTR_OPERE LAVORO'!B:E,3,FALSE)</f>
        <v>CODICE OC</v>
      </c>
      <c r="F303" s="51" t="s">
        <v>81</v>
      </c>
      <c r="G303" s="51"/>
      <c r="L303" s="51" t="s">
        <v>81</v>
      </c>
      <c r="M303" s="51"/>
      <c r="Q303" s="54"/>
      <c r="R303" s="52" t="s">
        <v>81</v>
      </c>
      <c r="W303" s="54"/>
      <c r="X303" s="52" t="s">
        <v>81</v>
      </c>
      <c r="AC303" s="54"/>
      <c r="AD303" s="52" t="s">
        <v>81</v>
      </c>
      <c r="AJ303" s="52" t="s">
        <v>81</v>
      </c>
      <c r="AO303" s="54"/>
      <c r="AP303" s="52" t="s">
        <v>81</v>
      </c>
      <c r="AV303" s="52" t="s">
        <v>81</v>
      </c>
      <c r="BB303" s="52" t="s">
        <v>81</v>
      </c>
      <c r="BH303" s="52" t="s">
        <v>81</v>
      </c>
      <c r="BN303" s="52" t="s">
        <v>81</v>
      </c>
    </row>
    <row r="304" spans="1:66" ht="15" customHeight="1" x14ac:dyDescent="0.25">
      <c r="A304" s="12" t="str">
        <f>IF(ISBLANK('DESTR_OPERE LAVORO'!B303),'DESTR_OPERE LAVORO'!B304,'DESTR_OPERE LAVORO'!B303)</f>
        <v/>
      </c>
      <c r="B304" s="12" t="str">
        <f>VLOOKUP(A304,'DESTR_OPERE LAVORO'!B:E,2,FALSE)</f>
        <v/>
      </c>
      <c r="C304" s="27" t="str">
        <f>VLOOKUP(A304,'DESTR_OPERE LAVORO'!B:E,3,FALSE)</f>
        <v/>
      </c>
    </row>
    <row r="305" spans="1:66" ht="15" customHeight="1" x14ac:dyDescent="0.25">
      <c r="A305" s="12" t="str">
        <f>IF(ISBLANK('DESTR_OPERE LAVORO'!B304),'DESTR_OPERE LAVORO'!B305,'DESTR_OPERE LAVORO'!B304)</f>
        <v>1C.12.040.0040.c</v>
      </c>
      <c r="B305" s="12" t="str">
        <f>VLOOKUP(A305,'DESTR_OPERE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200 - Di 172</v>
      </c>
      <c r="C305" s="27" t="str">
        <f>VLOOKUP(A305,'DESTR_OPERE LAVORO'!B:E,3,FALSE)</f>
        <v>CODICE OC</v>
      </c>
      <c r="F305" s="51" t="s">
        <v>81</v>
      </c>
      <c r="G305" s="51"/>
      <c r="L305" s="51" t="s">
        <v>81</v>
      </c>
      <c r="M305" s="51"/>
      <c r="Q305" s="54"/>
      <c r="R305" s="52" t="s">
        <v>81</v>
      </c>
      <c r="W305" s="54"/>
      <c r="X305" s="52" t="s">
        <v>81</v>
      </c>
      <c r="AC305" s="54"/>
      <c r="AD305" s="52" t="s">
        <v>81</v>
      </c>
      <c r="AJ305" s="52" t="s">
        <v>81</v>
      </c>
      <c r="AO305" s="54"/>
      <c r="AP305" s="52" t="s">
        <v>81</v>
      </c>
      <c r="AV305" s="52" t="s">
        <v>81</v>
      </c>
      <c r="BB305" s="52" t="s">
        <v>81</v>
      </c>
      <c r="BH305" s="52" t="s">
        <v>81</v>
      </c>
      <c r="BN305" s="52" t="s">
        <v>81</v>
      </c>
    </row>
    <row r="306" spans="1:66" ht="15" customHeight="1" x14ac:dyDescent="0.25">
      <c r="A306" s="12" t="str">
        <f>IF(ISBLANK('DESTR_OPERE LAVORO'!B305),'DESTR_OPERE LAVORO'!B306,'DESTR_OPERE LAVORO'!B305)</f>
        <v/>
      </c>
      <c r="B306" s="12" t="str">
        <f>VLOOKUP(A306,'DESTR_OPERE LAVORO'!B:E,2,FALSE)</f>
        <v/>
      </c>
      <c r="C306" s="27" t="str">
        <f>VLOOKUP(A306,'DESTR_OPERE LAVORO'!B:E,3,FALSE)</f>
        <v/>
      </c>
    </row>
    <row r="307" spans="1:66" ht="15" customHeight="1" x14ac:dyDescent="0.25">
      <c r="A307" s="12" t="str">
        <f>IF(ISBLANK('DESTR_OPERE LAVORO'!B306),'DESTR_OPERE LAVORO'!B307,'DESTR_OPERE LAVORO'!B306)</f>
        <v>1C.12.040.0040.d</v>
      </c>
      <c r="B307" s="12" t="str">
        <f>VLOOKUP(A307,'DESTR_OPERE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250 - Di 218</v>
      </c>
      <c r="C307" s="27" t="str">
        <f>VLOOKUP(A307,'DESTR_OPERE LAVORO'!B:E,3,FALSE)</f>
        <v>CODICE OC</v>
      </c>
      <c r="F307" s="51" t="s">
        <v>81</v>
      </c>
      <c r="G307" s="51"/>
      <c r="L307" s="51" t="s">
        <v>81</v>
      </c>
      <c r="M307" s="51"/>
      <c r="Q307" s="54"/>
      <c r="R307" s="52" t="s">
        <v>81</v>
      </c>
      <c r="W307" s="54"/>
      <c r="X307" s="52" t="s">
        <v>81</v>
      </c>
      <c r="AC307" s="54"/>
      <c r="AD307" s="52" t="s">
        <v>81</v>
      </c>
      <c r="AJ307" s="52" t="s">
        <v>81</v>
      </c>
      <c r="AO307" s="54"/>
      <c r="AP307" s="52" t="s">
        <v>81</v>
      </c>
      <c r="AV307" s="52" t="s">
        <v>81</v>
      </c>
      <c r="BB307" s="52" t="s">
        <v>81</v>
      </c>
      <c r="BH307" s="52" t="s">
        <v>81</v>
      </c>
      <c r="BN307" s="52" t="s">
        <v>81</v>
      </c>
    </row>
    <row r="308" spans="1:66" ht="15" customHeight="1" x14ac:dyDescent="0.25">
      <c r="A308" s="12" t="str">
        <f>IF(ISBLANK('DESTR_OPERE LAVORO'!B307),'DESTR_OPERE LAVORO'!B308,'DESTR_OPERE LAVORO'!B307)</f>
        <v/>
      </c>
      <c r="B308" s="12" t="str">
        <f>VLOOKUP(A308,'DESTR_OPERE LAVORO'!B:E,2,FALSE)</f>
        <v/>
      </c>
      <c r="C308" s="27" t="str">
        <f>VLOOKUP(A308,'DESTR_OPERE LAVORO'!B:E,3,FALSE)</f>
        <v/>
      </c>
    </row>
    <row r="309" spans="1:66" ht="15" customHeight="1" x14ac:dyDescent="0.25">
      <c r="A309" s="12" t="str">
        <f>IF(ISBLANK('DESTR_OPERE LAVORO'!B308),'DESTR_OPERE LAVORO'!B309,'DESTR_OPERE LAVORO'!B308)</f>
        <v>1C.12.040.0040.e</v>
      </c>
      <c r="B309" s="12" t="str">
        <f>VLOOKUP(A309,'DESTR_OPERE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315 - Di 272</v>
      </c>
      <c r="C309" s="27" t="str">
        <f>VLOOKUP(A309,'DESTR_OPERE LAVORO'!B:E,3,FALSE)</f>
        <v>CODICE OC</v>
      </c>
      <c r="F309" s="51" t="s">
        <v>81</v>
      </c>
      <c r="G309" s="51"/>
      <c r="L309" s="51" t="s">
        <v>81</v>
      </c>
      <c r="M309" s="51"/>
      <c r="Q309" s="54"/>
      <c r="R309" s="52" t="s">
        <v>81</v>
      </c>
      <c r="W309" s="54"/>
      <c r="X309" s="52" t="s">
        <v>81</v>
      </c>
      <c r="AC309" s="54"/>
      <c r="AD309" s="52" t="s">
        <v>81</v>
      </c>
      <c r="AJ309" s="52" t="s">
        <v>81</v>
      </c>
      <c r="AO309" s="54"/>
      <c r="AP309" s="52" t="s">
        <v>81</v>
      </c>
      <c r="AV309" s="52" t="s">
        <v>81</v>
      </c>
      <c r="BB309" s="52" t="s">
        <v>81</v>
      </c>
      <c r="BH309" s="52" t="s">
        <v>81</v>
      </c>
      <c r="BN309" s="52" t="s">
        <v>81</v>
      </c>
    </row>
    <row r="310" spans="1:66" ht="15" customHeight="1" x14ac:dyDescent="0.25">
      <c r="A310" s="12" t="str">
        <f>IF(ISBLANK('DESTR_OPERE LAVORO'!B309),'DESTR_OPERE LAVORO'!B310,'DESTR_OPERE LAVORO'!B309)</f>
        <v/>
      </c>
      <c r="B310" s="12" t="str">
        <f>VLOOKUP(A310,'DESTR_OPERE LAVORO'!B:E,2,FALSE)</f>
        <v/>
      </c>
      <c r="C310" s="27" t="str">
        <f>VLOOKUP(A310,'DESTR_OPERE LAVORO'!B:E,3,FALSE)</f>
        <v/>
      </c>
    </row>
    <row r="311" spans="1:66" ht="15" customHeight="1" x14ac:dyDescent="0.25">
      <c r="A311" s="12" t="str">
        <f>IF(ISBLANK('DESTR_OPERE LAVORO'!B310),'DESTR_OPERE LAVORO'!B311,'DESTR_OPERE LAVORO'!B310)</f>
        <v>1C.12.040.0040.f</v>
      </c>
      <c r="B311" s="12" t="str">
        <f>VLOOKUP(A311,'DESTR_OPERE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400 - Di 347</v>
      </c>
      <c r="C311" s="27" t="str">
        <f>VLOOKUP(A311,'DESTR_OPERE LAVORO'!B:E,3,FALSE)</f>
        <v>CODICE OC</v>
      </c>
      <c r="F311" s="51" t="s">
        <v>81</v>
      </c>
      <c r="G311" s="51"/>
      <c r="L311" s="51" t="s">
        <v>81</v>
      </c>
      <c r="M311" s="51"/>
      <c r="Q311" s="54"/>
      <c r="R311" s="52" t="s">
        <v>81</v>
      </c>
      <c r="W311" s="54"/>
      <c r="X311" s="52" t="s">
        <v>81</v>
      </c>
      <c r="AC311" s="54"/>
      <c r="AD311" s="52" t="s">
        <v>81</v>
      </c>
      <c r="AJ311" s="52" t="s">
        <v>81</v>
      </c>
      <c r="AO311" s="54"/>
      <c r="AP311" s="52" t="s">
        <v>81</v>
      </c>
      <c r="AV311" s="52" t="s">
        <v>81</v>
      </c>
      <c r="BB311" s="52" t="s">
        <v>81</v>
      </c>
      <c r="BH311" s="52" t="s">
        <v>81</v>
      </c>
      <c r="BN311" s="52" t="s">
        <v>81</v>
      </c>
    </row>
    <row r="312" spans="1:66" ht="15" customHeight="1" x14ac:dyDescent="0.25">
      <c r="A312" s="12" t="str">
        <f>IF(ISBLANK('DESTR_OPERE LAVORO'!B311),'DESTR_OPERE LAVORO'!B312,'DESTR_OPERE LAVORO'!B311)</f>
        <v/>
      </c>
      <c r="B312" s="12" t="str">
        <f>VLOOKUP(A312,'DESTR_OPERE LAVORO'!B:E,2,FALSE)</f>
        <v/>
      </c>
      <c r="C312" s="27" t="str">
        <f>VLOOKUP(A312,'DESTR_OPERE LAVORO'!B:E,3,FALSE)</f>
        <v/>
      </c>
    </row>
    <row r="313" spans="1:66" ht="15" customHeight="1" x14ac:dyDescent="0.25">
      <c r="A313" s="12" t="str">
        <f>IF(ISBLANK('DESTR_OPERE LAVORO'!B312),'DESTR_OPERE LAVORO'!B313,'DESTR_OPERE LAVORO'!B312)</f>
        <v>1C.12.040.0040.g</v>
      </c>
      <c r="B313" s="12" t="str">
        <f>VLOOKUP(A313,'DESTR_OPERE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500 - Di 433</v>
      </c>
      <c r="C313" s="27" t="str">
        <f>VLOOKUP(A313,'DESTR_OPERE LAVORO'!B:E,3,FALSE)</f>
        <v>CODICE OC</v>
      </c>
      <c r="F313" s="51" t="s">
        <v>81</v>
      </c>
      <c r="G313" s="51"/>
      <c r="L313" s="51" t="s">
        <v>81</v>
      </c>
      <c r="M313" s="51"/>
      <c r="Q313" s="54"/>
      <c r="R313" s="52" t="s">
        <v>81</v>
      </c>
      <c r="W313" s="54"/>
      <c r="X313" s="52" t="s">
        <v>81</v>
      </c>
      <c r="AC313" s="54"/>
      <c r="AD313" s="52" t="s">
        <v>81</v>
      </c>
      <c r="AJ313" s="52" t="s">
        <v>81</v>
      </c>
      <c r="AO313" s="54"/>
      <c r="AP313" s="52" t="s">
        <v>81</v>
      </c>
      <c r="AV313" s="52" t="s">
        <v>81</v>
      </c>
      <c r="BB313" s="52" t="s">
        <v>81</v>
      </c>
      <c r="BH313" s="52" t="s">
        <v>81</v>
      </c>
      <c r="BN313" s="52" t="s">
        <v>81</v>
      </c>
    </row>
    <row r="314" spans="1:66" ht="15" customHeight="1" x14ac:dyDescent="0.25">
      <c r="A314" s="12" t="str">
        <f>IF(ISBLANK('DESTR_OPERE LAVORO'!B313),'DESTR_OPERE LAVORO'!B314,'DESTR_OPERE LAVORO'!B313)</f>
        <v/>
      </c>
      <c r="B314" s="12" t="str">
        <f>VLOOKUP(A314,'DESTR_OPERE LAVORO'!B:E,2,FALSE)</f>
        <v/>
      </c>
      <c r="C314" s="27" t="str">
        <f>VLOOKUP(A314,'DESTR_OPERE LAVORO'!B:E,3,FALSE)</f>
        <v/>
      </c>
    </row>
    <row r="315" spans="1:66" ht="15" customHeight="1" x14ac:dyDescent="0.25">
      <c r="A315" s="12" t="str">
        <f>IF(ISBLANK('DESTR_OPERE LAVORO'!B314),'DESTR_OPERE LAVORO'!B315,'DESTR_OPERE LAVORO'!B314)</f>
        <v>1C.12.040.0040.h</v>
      </c>
      <c r="B315" s="12" t="str">
        <f>VLOOKUP(A315,'DESTR_OPERE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630 - Di 535</v>
      </c>
      <c r="C315" s="27" t="str">
        <f>VLOOKUP(A315,'DESTR_OPERE LAVORO'!B:E,3,FALSE)</f>
        <v>CODICE OC</v>
      </c>
      <c r="F315" s="51" t="s">
        <v>81</v>
      </c>
      <c r="G315" s="51"/>
      <c r="L315" s="51" t="s">
        <v>81</v>
      </c>
      <c r="M315" s="51"/>
      <c r="Q315" s="54"/>
      <c r="R315" s="52" t="s">
        <v>81</v>
      </c>
      <c r="W315" s="54"/>
      <c r="X315" s="52" t="s">
        <v>81</v>
      </c>
      <c r="AC315" s="54"/>
      <c r="AD315" s="52" t="s">
        <v>81</v>
      </c>
      <c r="AJ315" s="52" t="s">
        <v>81</v>
      </c>
      <c r="AO315" s="54"/>
      <c r="AP315" s="52" t="s">
        <v>81</v>
      </c>
      <c r="AV315" s="52" t="s">
        <v>81</v>
      </c>
      <c r="BB315" s="52" t="s">
        <v>81</v>
      </c>
      <c r="BH315" s="52" t="s">
        <v>81</v>
      </c>
      <c r="BN315" s="52" t="s">
        <v>81</v>
      </c>
    </row>
    <row r="316" spans="1:66" ht="15" customHeight="1" x14ac:dyDescent="0.25">
      <c r="A316" s="12" t="str">
        <f>IF(ISBLANK('DESTR_OPERE LAVORO'!B315),'DESTR_OPERE LAVORO'!B316,'DESTR_OPERE LAVORO'!B315)</f>
        <v/>
      </c>
      <c r="B316" s="12" t="str">
        <f>VLOOKUP(A316,'DESTR_OPERE LAVORO'!B:E,2,FALSE)</f>
        <v/>
      </c>
      <c r="C316" s="27" t="str">
        <f>VLOOKUP(A316,'DESTR_OPERE LAVORO'!B:E,3,FALSE)</f>
        <v/>
      </c>
    </row>
    <row r="317" spans="1:66" ht="15" customHeight="1" x14ac:dyDescent="0.25">
      <c r="A317" s="12" t="str">
        <f>IF(ISBLANK('DESTR_OPERE LAVORO'!B316),'DESTR_OPERE LAVORO'!B317,'DESTR_OPERE LAVORO'!B316)</f>
        <v>1C.12.040.0040.i</v>
      </c>
      <c r="B317" s="12" t="str">
        <f>VLOOKUP(A317,'DESTR_OPERE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800 - Di 678</v>
      </c>
      <c r="C317" s="27" t="str">
        <f>VLOOKUP(A317,'DESTR_OPERE LAVORO'!B:E,3,FALSE)</f>
        <v>CODICE OC</v>
      </c>
      <c r="F317" s="51" t="s">
        <v>81</v>
      </c>
      <c r="G317" s="51"/>
      <c r="L317" s="51" t="s">
        <v>81</v>
      </c>
      <c r="M317" s="51"/>
      <c r="Q317" s="54"/>
      <c r="R317" s="52" t="s">
        <v>81</v>
      </c>
      <c r="W317" s="54"/>
      <c r="X317" s="52" t="s">
        <v>81</v>
      </c>
      <c r="AC317" s="54"/>
      <c r="AD317" s="52" t="s">
        <v>81</v>
      </c>
      <c r="AJ317" s="52" t="s">
        <v>81</v>
      </c>
      <c r="AO317" s="54"/>
      <c r="AP317" s="52" t="s">
        <v>81</v>
      </c>
      <c r="AV317" s="52" t="s">
        <v>81</v>
      </c>
      <c r="BB317" s="52" t="s">
        <v>81</v>
      </c>
      <c r="BH317" s="52" t="s">
        <v>81</v>
      </c>
      <c r="BN317" s="52" t="s">
        <v>81</v>
      </c>
    </row>
    <row r="318" spans="1:66" ht="15" customHeight="1" x14ac:dyDescent="0.25">
      <c r="A318" s="12" t="str">
        <f>IF(ISBLANK('DESTR_OPERE LAVORO'!B317),'DESTR_OPERE LAVORO'!B318,'DESTR_OPERE LAVORO'!B317)</f>
        <v/>
      </c>
      <c r="B318" s="12" t="str">
        <f>VLOOKUP(A318,'DESTR_OPERE LAVORO'!B:E,2,FALSE)</f>
        <v/>
      </c>
      <c r="C318" s="27" t="str">
        <f>VLOOKUP(A318,'DESTR_OPERE LAVORO'!B:E,3,FALSE)</f>
        <v/>
      </c>
    </row>
    <row r="319" spans="1:66" ht="15" customHeight="1" x14ac:dyDescent="0.25">
      <c r="A319" s="12" t="str">
        <f>IF(ISBLANK('DESTR_OPERE LAVORO'!B318),'DESTR_OPERE LAVORO'!B319,'DESTR_OPERE LAVORO'!B318)</f>
        <v>1C.12.040.0040.j</v>
      </c>
      <c r="B319" s="12" t="str">
        <f>VLOOKUP(A319,'DESTR_OPERE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1000 - Di 852</v>
      </c>
      <c r="C319" s="27" t="str">
        <f>VLOOKUP(A319,'DESTR_OPERE LAVORO'!B:E,3,FALSE)</f>
        <v>CODICE OC</v>
      </c>
      <c r="F319" s="51" t="s">
        <v>81</v>
      </c>
      <c r="G319" s="51"/>
      <c r="L319" s="51" t="s">
        <v>81</v>
      </c>
      <c r="M319" s="51"/>
      <c r="Q319" s="54"/>
      <c r="R319" s="52" t="s">
        <v>81</v>
      </c>
      <c r="W319" s="54"/>
      <c r="X319" s="52" t="s">
        <v>81</v>
      </c>
      <c r="AC319" s="54"/>
      <c r="AD319" s="52" t="s">
        <v>81</v>
      </c>
      <c r="AJ319" s="52" t="s">
        <v>81</v>
      </c>
      <c r="AO319" s="54"/>
      <c r="AP319" s="52" t="s">
        <v>81</v>
      </c>
      <c r="AV319" s="52" t="s">
        <v>81</v>
      </c>
      <c r="BB319" s="52" t="s">
        <v>81</v>
      </c>
      <c r="BH319" s="52" t="s">
        <v>81</v>
      </c>
      <c r="BN319" s="52" t="s">
        <v>81</v>
      </c>
    </row>
    <row r="320" spans="1:66" ht="15" customHeight="1" x14ac:dyDescent="0.25">
      <c r="A320" s="12" t="str">
        <f>IF(ISBLANK('DESTR_OPERE LAVORO'!B319),'DESTR_OPERE LAVORO'!B320,'DESTR_OPERE LAVORO'!B319)</f>
        <v/>
      </c>
      <c r="B320" s="12" t="str">
        <f>VLOOKUP(A320,'DESTR_OPERE LAVORO'!B:E,2,FALSE)</f>
        <v/>
      </c>
      <c r="C320" s="27" t="str">
        <f>VLOOKUP(A320,'DESTR_OPERE LAVORO'!B:E,3,FALSE)</f>
        <v/>
      </c>
    </row>
    <row r="321" spans="1:66" ht="15" customHeight="1" x14ac:dyDescent="0.25">
      <c r="A321" s="12" t="str">
        <f>IF(ISBLANK('DESTR_OPERE LAVORO'!B320),'DESTR_OPERE LAVORO'!B321,'DESTR_OPERE LAVORO'!B320)</f>
        <v>1C.12.040.0040.k</v>
      </c>
      <c r="B321" s="12" t="str">
        <f>VLOOKUP(A321,'DESTR_OPERE LAVORO'!B:E,2,FALSE)</f>
        <v>Tubi corrugati in polietilene alta densità (PEAD) strutturati, a doppia parete, per condotte di scarico interrate non in pressione; a parete interna liscia e parete esterna corrugata, con giunti a manicotto e guarnizione elastomerica. Per classe di rigidità anulare SN 8 KN/m², rispondente al pr EN 13476 e con certificazione di produzione in regime di qualità. Escluso scavo, piano appoggio, rinfianco e riempimento. Diametro esterno (De) e diametro interno (Di):- De 1200 - Di 1030</v>
      </c>
      <c r="C321" s="27" t="str">
        <f>VLOOKUP(A321,'DESTR_OPERE LAVORO'!B:E,3,FALSE)</f>
        <v>CODICE OC</v>
      </c>
      <c r="F321" s="51" t="s">
        <v>81</v>
      </c>
      <c r="G321" s="51"/>
      <c r="L321" s="51" t="s">
        <v>81</v>
      </c>
      <c r="M321" s="51"/>
      <c r="Q321" s="54"/>
      <c r="R321" s="52" t="s">
        <v>81</v>
      </c>
      <c r="W321" s="54"/>
      <c r="X321" s="52" t="s">
        <v>81</v>
      </c>
      <c r="AC321" s="54"/>
      <c r="AD321" s="52" t="s">
        <v>81</v>
      </c>
      <c r="AJ321" s="52" t="s">
        <v>81</v>
      </c>
      <c r="AO321" s="54"/>
      <c r="AP321" s="52" t="s">
        <v>81</v>
      </c>
      <c r="AV321" s="52" t="s">
        <v>81</v>
      </c>
      <c r="BB321" s="52" t="s">
        <v>81</v>
      </c>
      <c r="BH321" s="52" t="s">
        <v>81</v>
      </c>
      <c r="BN321" s="52" t="s">
        <v>81</v>
      </c>
    </row>
    <row r="322" spans="1:66" ht="15" customHeight="1" x14ac:dyDescent="0.25">
      <c r="A322" s="12" t="str">
        <f>IF(ISBLANK('DESTR_OPERE LAVORO'!B321),'DESTR_OPERE LAVORO'!B322,'DESTR_OPERE LAVORO'!B321)</f>
        <v/>
      </c>
      <c r="B322" s="12" t="str">
        <f>VLOOKUP(A322,'DESTR_OPERE LAVORO'!B:E,2,FALSE)</f>
        <v/>
      </c>
      <c r="C322" s="27" t="str">
        <f>VLOOKUP(A322,'DESTR_OPERE LAVORO'!B:E,3,FALSE)</f>
        <v/>
      </c>
    </row>
    <row r="323" spans="1:66" ht="15" customHeight="1" x14ac:dyDescent="0.25">
      <c r="A323" s="12" t="str">
        <f>IF(ISBLANK('DESTR_OPERE LAVORO'!B322),'DESTR_OPERE LAVORO'!B323,'DESTR_OPERE LAVORO'!B322)</f>
        <v>1C.12.050.0010.a</v>
      </c>
      <c r="B323" s="12" t="str">
        <f>VLOOKUP(A323,'DESTR_OPERE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80 - De 88</v>
      </c>
      <c r="C323" s="27" t="str">
        <f>VLOOKUP(A323,'DESTR_OPERE LAVORO'!B:E,3,FALSE)</f>
        <v>CODICE OC</v>
      </c>
      <c r="F323" s="51" t="s">
        <v>81</v>
      </c>
      <c r="G323" s="51"/>
      <c r="L323" s="51" t="s">
        <v>81</v>
      </c>
      <c r="M323" s="51"/>
      <c r="Q323" s="54"/>
      <c r="R323" s="52" t="s">
        <v>81</v>
      </c>
      <c r="W323" s="54"/>
      <c r="X323" s="52" t="s">
        <v>81</v>
      </c>
      <c r="AC323" s="54"/>
      <c r="AD323" s="52" t="s">
        <v>81</v>
      </c>
      <c r="AJ323" s="52" t="s">
        <v>81</v>
      </c>
      <c r="AO323" s="54"/>
      <c r="AP323" s="52" t="s">
        <v>81</v>
      </c>
      <c r="AV323" s="52" t="s">
        <v>81</v>
      </c>
      <c r="BB323" s="52" t="s">
        <v>81</v>
      </c>
      <c r="BH323" s="52" t="s">
        <v>81</v>
      </c>
      <c r="BN323" s="52" t="s">
        <v>81</v>
      </c>
    </row>
    <row r="324" spans="1:66" ht="15" customHeight="1" x14ac:dyDescent="0.25">
      <c r="A324" s="12" t="str">
        <f>IF(ISBLANK('DESTR_OPERE LAVORO'!B323),'DESTR_OPERE LAVORO'!B324,'DESTR_OPERE LAVORO'!B323)</f>
        <v/>
      </c>
      <c r="B324" s="12" t="str">
        <f>VLOOKUP(A324,'DESTR_OPERE LAVORO'!B:E,2,FALSE)</f>
        <v/>
      </c>
      <c r="C324" s="27" t="str">
        <f>VLOOKUP(A324,'DESTR_OPERE LAVORO'!B:E,3,FALSE)</f>
        <v/>
      </c>
    </row>
    <row r="325" spans="1:66" ht="15" customHeight="1" x14ac:dyDescent="0.25">
      <c r="A325" s="12" t="str">
        <f>IF(ISBLANK('DESTR_OPERE LAVORO'!B324),'DESTR_OPERE LAVORO'!B325,'DESTR_OPERE LAVORO'!B324)</f>
        <v>1C.12.050.0010.b</v>
      </c>
      <c r="B325" s="12" t="str">
        <f>VLOOKUP(A325,'DESTR_OPERE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100 - De 110</v>
      </c>
      <c r="C325" s="27" t="str">
        <f>VLOOKUP(A325,'DESTR_OPERE LAVORO'!B:E,3,FALSE)</f>
        <v>CODICE OC</v>
      </c>
      <c r="F325" s="51" t="s">
        <v>81</v>
      </c>
      <c r="G325" s="51"/>
      <c r="L325" s="51" t="s">
        <v>81</v>
      </c>
      <c r="M325" s="51"/>
      <c r="Q325" s="54"/>
      <c r="R325" s="52" t="s">
        <v>81</v>
      </c>
      <c r="W325" s="54"/>
      <c r="X325" s="52" t="s">
        <v>81</v>
      </c>
      <c r="AC325" s="54"/>
      <c r="AD325" s="52" t="s">
        <v>81</v>
      </c>
      <c r="AJ325" s="52" t="s">
        <v>81</v>
      </c>
      <c r="AO325" s="54"/>
      <c r="AP325" s="52" t="s">
        <v>81</v>
      </c>
      <c r="AV325" s="52" t="s">
        <v>81</v>
      </c>
      <c r="BB325" s="52" t="s">
        <v>81</v>
      </c>
      <c r="BH325" s="52" t="s">
        <v>81</v>
      </c>
      <c r="BN325" s="52" t="s">
        <v>81</v>
      </c>
    </row>
    <row r="326" spans="1:66" ht="15" customHeight="1" x14ac:dyDescent="0.25">
      <c r="A326" s="12" t="str">
        <f>IF(ISBLANK('DESTR_OPERE LAVORO'!B325),'DESTR_OPERE LAVORO'!B326,'DESTR_OPERE LAVORO'!B325)</f>
        <v/>
      </c>
      <c r="B326" s="12" t="str">
        <f>VLOOKUP(A326,'DESTR_OPERE LAVORO'!B:E,2,FALSE)</f>
        <v/>
      </c>
      <c r="C326" s="27" t="str">
        <f>VLOOKUP(A326,'DESTR_OPERE LAVORO'!B:E,3,FALSE)</f>
        <v/>
      </c>
    </row>
    <row r="327" spans="1:66" ht="15" customHeight="1" x14ac:dyDescent="0.25">
      <c r="A327" s="12" t="str">
        <f>IF(ISBLANK('DESTR_OPERE LAVORO'!B326),'DESTR_OPERE LAVORO'!B327,'DESTR_OPERE LAVORO'!B326)</f>
        <v>1C.12.050.0010.c</v>
      </c>
      <c r="B327" s="12" t="str">
        <f>VLOOKUP(A327,'DESTR_OPERE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125 - De 135</v>
      </c>
      <c r="C327" s="27" t="str">
        <f>VLOOKUP(A327,'DESTR_OPERE LAVORO'!B:E,3,FALSE)</f>
        <v>CODICE OC</v>
      </c>
      <c r="F327" s="51" t="s">
        <v>81</v>
      </c>
      <c r="G327" s="51"/>
      <c r="L327" s="51" t="s">
        <v>81</v>
      </c>
      <c r="M327" s="51"/>
      <c r="Q327" s="54"/>
      <c r="R327" s="52" t="s">
        <v>81</v>
      </c>
      <c r="W327" s="54"/>
      <c r="X327" s="52" t="s">
        <v>81</v>
      </c>
      <c r="AC327" s="54"/>
      <c r="AD327" s="52" t="s">
        <v>81</v>
      </c>
      <c r="AJ327" s="52" t="s">
        <v>81</v>
      </c>
      <c r="AO327" s="54"/>
      <c r="AP327" s="52" t="s">
        <v>81</v>
      </c>
      <c r="AV327" s="52" t="s">
        <v>81</v>
      </c>
      <c r="BB327" s="52" t="s">
        <v>81</v>
      </c>
      <c r="BH327" s="52" t="s">
        <v>81</v>
      </c>
      <c r="BN327" s="52" t="s">
        <v>81</v>
      </c>
    </row>
    <row r="328" spans="1:66" ht="15" customHeight="1" x14ac:dyDescent="0.25">
      <c r="A328" s="12" t="str">
        <f>IF(ISBLANK('DESTR_OPERE LAVORO'!B327),'DESTR_OPERE LAVORO'!B328,'DESTR_OPERE LAVORO'!B327)</f>
        <v/>
      </c>
      <c r="B328" s="12" t="str">
        <f>VLOOKUP(A328,'DESTR_OPERE LAVORO'!B:E,2,FALSE)</f>
        <v/>
      </c>
      <c r="C328" s="27" t="str">
        <f>VLOOKUP(A328,'DESTR_OPERE LAVORO'!B:E,3,FALSE)</f>
        <v/>
      </c>
    </row>
    <row r="329" spans="1:66" ht="15" customHeight="1" x14ac:dyDescent="0.25">
      <c r="A329" s="12" t="str">
        <f>IF(ISBLANK('DESTR_OPERE LAVORO'!B328),'DESTR_OPERE LAVORO'!B329,'DESTR_OPERE LAVORO'!B328)</f>
        <v>1C.12.050.0010.d</v>
      </c>
      <c r="B329" s="12" t="str">
        <f>VLOOKUP(A329,'DESTR_OPERE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150 - De 160</v>
      </c>
      <c r="C329" s="27" t="str">
        <f>VLOOKUP(A329,'DESTR_OPERE LAVORO'!B:E,3,FALSE)</f>
        <v>CODICE OC</v>
      </c>
      <c r="F329" s="51" t="s">
        <v>81</v>
      </c>
      <c r="G329" s="51"/>
      <c r="L329" s="51" t="s">
        <v>81</v>
      </c>
      <c r="M329" s="51"/>
      <c r="Q329" s="54"/>
      <c r="R329" s="52" t="s">
        <v>81</v>
      </c>
      <c r="W329" s="54"/>
      <c r="X329" s="52" t="s">
        <v>81</v>
      </c>
      <c r="AC329" s="54"/>
      <c r="AD329" s="52" t="s">
        <v>81</v>
      </c>
      <c r="AJ329" s="52" t="s">
        <v>81</v>
      </c>
      <c r="AO329" s="54"/>
      <c r="AP329" s="52" t="s">
        <v>81</v>
      </c>
      <c r="AV329" s="52" t="s">
        <v>81</v>
      </c>
      <c r="BB329" s="52" t="s">
        <v>81</v>
      </c>
      <c r="BH329" s="52" t="s">
        <v>81</v>
      </c>
      <c r="BN329" s="52" t="s">
        <v>81</v>
      </c>
    </row>
    <row r="330" spans="1:66" ht="15" customHeight="1" x14ac:dyDescent="0.25">
      <c r="A330" s="12" t="str">
        <f>IF(ISBLANK('DESTR_OPERE LAVORO'!B329),'DESTR_OPERE LAVORO'!B330,'DESTR_OPERE LAVORO'!B329)</f>
        <v/>
      </c>
      <c r="B330" s="12" t="str">
        <f>VLOOKUP(A330,'DESTR_OPERE LAVORO'!B:E,2,FALSE)</f>
        <v/>
      </c>
      <c r="C330" s="27" t="str">
        <f>VLOOKUP(A330,'DESTR_OPERE LAVORO'!B:E,3,FALSE)</f>
        <v/>
      </c>
    </row>
    <row r="331" spans="1:66" ht="15" customHeight="1" x14ac:dyDescent="0.25">
      <c r="A331" s="12" t="str">
        <f>IF(ISBLANK('DESTR_OPERE LAVORO'!B330),'DESTR_OPERE LAVORO'!B331,'DESTR_OPERE LAVORO'!B330)</f>
        <v>1C.12.050.0010.e</v>
      </c>
      <c r="B331" s="12" t="str">
        <f>VLOOKUP(A331,'DESTR_OPERE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200 - De 210</v>
      </c>
      <c r="C331" s="27" t="str">
        <f>VLOOKUP(A331,'DESTR_OPERE LAVORO'!B:E,3,FALSE)</f>
        <v>CODICE OC</v>
      </c>
      <c r="F331" s="51" t="s">
        <v>81</v>
      </c>
      <c r="G331" s="51"/>
      <c r="L331" s="51" t="s">
        <v>81</v>
      </c>
      <c r="M331" s="51"/>
      <c r="Q331" s="54"/>
      <c r="R331" s="52" t="s">
        <v>81</v>
      </c>
      <c r="W331" s="54"/>
      <c r="X331" s="52" t="s">
        <v>81</v>
      </c>
      <c r="AC331" s="54"/>
      <c r="AD331" s="52" t="s">
        <v>81</v>
      </c>
      <c r="AJ331" s="52" t="s">
        <v>81</v>
      </c>
      <c r="AO331" s="54"/>
      <c r="AP331" s="52" t="s">
        <v>81</v>
      </c>
      <c r="AV331" s="52" t="s">
        <v>81</v>
      </c>
      <c r="BB331" s="52" t="s">
        <v>81</v>
      </c>
      <c r="BH331" s="52" t="s">
        <v>81</v>
      </c>
      <c r="BN331" s="52" t="s">
        <v>81</v>
      </c>
    </row>
    <row r="332" spans="1:66" ht="15" customHeight="1" x14ac:dyDescent="0.25">
      <c r="A332" s="12" t="str">
        <f>IF(ISBLANK('DESTR_OPERE LAVORO'!B331),'DESTR_OPERE LAVORO'!B332,'DESTR_OPERE LAVORO'!B331)</f>
        <v/>
      </c>
      <c r="B332" s="12" t="str">
        <f>VLOOKUP(A332,'DESTR_OPERE LAVORO'!B:E,2,FALSE)</f>
        <v/>
      </c>
      <c r="C332" s="27" t="str">
        <f>VLOOKUP(A332,'DESTR_OPERE LAVORO'!B:E,3,FALSE)</f>
        <v/>
      </c>
    </row>
    <row r="333" spans="1:66" ht="15" customHeight="1" x14ac:dyDescent="0.25">
      <c r="A333" s="12" t="str">
        <f>IF(ISBLANK('DESTR_OPERE LAVORO'!B332),'DESTR_OPERE LAVORO'!B333,'DESTR_OPERE LAVORO'!B332)</f>
        <v>1C.12.050.0010.f</v>
      </c>
      <c r="B333" s="12" t="str">
        <f>VLOOKUP(A333,'DESTR_OPERE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250 - De 274</v>
      </c>
      <c r="C333" s="27" t="str">
        <f>VLOOKUP(A333,'DESTR_OPERE LAVORO'!B:E,3,FALSE)</f>
        <v>CODICE OC</v>
      </c>
      <c r="F333" s="51" t="s">
        <v>81</v>
      </c>
      <c r="G333" s="51"/>
      <c r="L333" s="51" t="s">
        <v>81</v>
      </c>
      <c r="M333" s="51"/>
      <c r="Q333" s="54"/>
      <c r="R333" s="52" t="s">
        <v>81</v>
      </c>
      <c r="W333" s="54"/>
      <c r="X333" s="52" t="s">
        <v>81</v>
      </c>
      <c r="AC333" s="54"/>
      <c r="AD333" s="52" t="s">
        <v>81</v>
      </c>
      <c r="AJ333" s="52" t="s">
        <v>81</v>
      </c>
      <c r="AO333" s="54"/>
      <c r="AP333" s="52" t="s">
        <v>81</v>
      </c>
      <c r="AV333" s="52" t="s">
        <v>81</v>
      </c>
      <c r="BB333" s="52" t="s">
        <v>81</v>
      </c>
      <c r="BH333" s="52" t="s">
        <v>81</v>
      </c>
      <c r="BN333" s="52" t="s">
        <v>81</v>
      </c>
    </row>
    <row r="334" spans="1:66" ht="15" customHeight="1" x14ac:dyDescent="0.25">
      <c r="A334" s="12" t="str">
        <f>IF(ISBLANK('DESTR_OPERE LAVORO'!B333),'DESTR_OPERE LAVORO'!B334,'DESTR_OPERE LAVORO'!B333)</f>
        <v/>
      </c>
      <c r="B334" s="12" t="str">
        <f>VLOOKUP(A334,'DESTR_OPERE LAVORO'!B:E,2,FALSE)</f>
        <v/>
      </c>
      <c r="C334" s="27" t="str">
        <f>VLOOKUP(A334,'DESTR_OPERE LAVORO'!B:E,3,FALSE)</f>
        <v/>
      </c>
    </row>
    <row r="335" spans="1:66" ht="15" customHeight="1" x14ac:dyDescent="0.25">
      <c r="A335" s="12" t="str">
        <f>IF(ISBLANK('DESTR_OPERE LAVORO'!B334),'DESTR_OPERE LAVORO'!B335,'DESTR_OPERE LAVORO'!B334)</f>
        <v>1C.12.050.0010.g</v>
      </c>
      <c r="B335" s="12" t="str">
        <f>VLOOKUP(A335,'DESTR_OPERE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300 - De 326</v>
      </c>
      <c r="C335" s="27" t="str">
        <f>VLOOKUP(A335,'DESTR_OPERE LAVORO'!B:E,3,FALSE)</f>
        <v>CODICE OC</v>
      </c>
      <c r="F335" s="51" t="s">
        <v>81</v>
      </c>
      <c r="G335" s="51"/>
      <c r="L335" s="51" t="s">
        <v>81</v>
      </c>
      <c r="M335" s="51"/>
      <c r="Q335" s="54"/>
      <c r="R335" s="52" t="s">
        <v>81</v>
      </c>
      <c r="W335" s="54"/>
      <c r="X335" s="52" t="s">
        <v>81</v>
      </c>
      <c r="AC335" s="54"/>
      <c r="AD335" s="52" t="s">
        <v>81</v>
      </c>
      <c r="AJ335" s="52" t="s">
        <v>81</v>
      </c>
      <c r="AO335" s="54"/>
      <c r="AP335" s="52" t="s">
        <v>81</v>
      </c>
      <c r="AV335" s="52" t="s">
        <v>81</v>
      </c>
      <c r="BB335" s="52" t="s">
        <v>81</v>
      </c>
      <c r="BH335" s="52" t="s">
        <v>81</v>
      </c>
      <c r="BN335" s="52" t="s">
        <v>81</v>
      </c>
    </row>
    <row r="336" spans="1:66" ht="15" customHeight="1" x14ac:dyDescent="0.25">
      <c r="A336" s="12" t="str">
        <f>IF(ISBLANK('DESTR_OPERE LAVORO'!B335),'DESTR_OPERE LAVORO'!B336,'DESTR_OPERE LAVORO'!B335)</f>
        <v/>
      </c>
      <c r="B336" s="12" t="str">
        <f>VLOOKUP(A336,'DESTR_OPERE LAVORO'!B:E,2,FALSE)</f>
        <v/>
      </c>
      <c r="C336" s="27" t="str">
        <f>VLOOKUP(A336,'DESTR_OPERE LAVORO'!B:E,3,FALSE)</f>
        <v/>
      </c>
    </row>
    <row r="337" spans="1:66" ht="15" customHeight="1" x14ac:dyDescent="0.25">
      <c r="A337" s="12" t="str">
        <f>IF(ISBLANK('DESTR_OPERE LAVORO'!B336),'DESTR_OPERE LAVORO'!B337,'DESTR_OPERE LAVORO'!B336)</f>
        <v>1C.12.050.0010.h</v>
      </c>
      <c r="B337" s="12" t="str">
        <f>VLOOKUP(A337,'DESTR_OPERE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350</v>
      </c>
      <c r="C337" s="27" t="str">
        <f>VLOOKUP(A337,'DESTR_OPERE LAVORO'!B:E,3,FALSE)</f>
        <v>CODICE OC</v>
      </c>
      <c r="F337" s="51" t="s">
        <v>81</v>
      </c>
      <c r="G337" s="51"/>
      <c r="L337" s="51" t="s">
        <v>81</v>
      </c>
      <c r="M337" s="51"/>
      <c r="Q337" s="54"/>
      <c r="R337" s="52" t="s">
        <v>81</v>
      </c>
      <c r="W337" s="54"/>
      <c r="X337" s="52" t="s">
        <v>81</v>
      </c>
      <c r="AC337" s="54"/>
      <c r="AD337" s="52" t="s">
        <v>81</v>
      </c>
      <c r="AJ337" s="52" t="s">
        <v>81</v>
      </c>
      <c r="AO337" s="54"/>
      <c r="AP337" s="52" t="s">
        <v>81</v>
      </c>
      <c r="AV337" s="52" t="s">
        <v>81</v>
      </c>
      <c r="BB337" s="52" t="s">
        <v>81</v>
      </c>
      <c r="BH337" s="52" t="s">
        <v>81</v>
      </c>
      <c r="BN337" s="52" t="s">
        <v>81</v>
      </c>
    </row>
    <row r="338" spans="1:66" ht="15" customHeight="1" x14ac:dyDescent="0.25">
      <c r="A338" s="12" t="str">
        <f>IF(ISBLANK('DESTR_OPERE LAVORO'!B337),'DESTR_OPERE LAVORO'!B338,'DESTR_OPERE LAVORO'!B337)</f>
        <v/>
      </c>
      <c r="B338" s="12" t="str">
        <f>VLOOKUP(A338,'DESTR_OPERE LAVORO'!B:E,2,FALSE)</f>
        <v/>
      </c>
      <c r="C338" s="27" t="str">
        <f>VLOOKUP(A338,'DESTR_OPERE LAVORO'!B:E,3,FALSE)</f>
        <v/>
      </c>
    </row>
    <row r="339" spans="1:66" ht="15" customHeight="1" x14ac:dyDescent="0.25">
      <c r="A339" s="12" t="str">
        <f>IF(ISBLANK('DESTR_OPERE LAVORO'!B338),'DESTR_OPERE LAVORO'!B339,'DESTR_OPERE LAVORO'!B338)</f>
        <v>1C.12.050.0010.i</v>
      </c>
      <c r="B339" s="12" t="str">
        <f>VLOOKUP(A339,'DESTR_OPERE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400</v>
      </c>
      <c r="C339" s="27" t="str">
        <f>VLOOKUP(A339,'DESTR_OPERE LAVORO'!B:E,3,FALSE)</f>
        <v>CODICE OC</v>
      </c>
      <c r="F339" s="51" t="s">
        <v>81</v>
      </c>
      <c r="G339" s="51"/>
      <c r="L339" s="51" t="s">
        <v>81</v>
      </c>
      <c r="M339" s="51"/>
      <c r="Q339" s="54"/>
      <c r="R339" s="52" t="s">
        <v>81</v>
      </c>
      <c r="W339" s="54"/>
      <c r="X339" s="52" t="s">
        <v>81</v>
      </c>
      <c r="AC339" s="54"/>
      <c r="AD339" s="52" t="s">
        <v>81</v>
      </c>
      <c r="AJ339" s="52" t="s">
        <v>81</v>
      </c>
      <c r="AO339" s="54"/>
      <c r="AP339" s="52" t="s">
        <v>81</v>
      </c>
      <c r="AV339" s="52" t="s">
        <v>81</v>
      </c>
      <c r="BB339" s="52" t="s">
        <v>81</v>
      </c>
      <c r="BH339" s="52" t="s">
        <v>81</v>
      </c>
      <c r="BN339" s="52" t="s">
        <v>81</v>
      </c>
    </row>
    <row r="340" spans="1:66" ht="15" customHeight="1" x14ac:dyDescent="0.25">
      <c r="A340" s="12" t="str">
        <f>IF(ISBLANK('DESTR_OPERE LAVORO'!B339),'DESTR_OPERE LAVORO'!B340,'DESTR_OPERE LAVORO'!B339)</f>
        <v/>
      </c>
      <c r="B340" s="12" t="str">
        <f>VLOOKUP(A340,'DESTR_OPERE LAVORO'!B:E,2,FALSE)</f>
        <v/>
      </c>
      <c r="C340" s="27" t="str">
        <f>VLOOKUP(A340,'DESTR_OPERE LAVORO'!B:E,3,FALSE)</f>
        <v/>
      </c>
    </row>
    <row r="341" spans="1:66" ht="15" customHeight="1" x14ac:dyDescent="0.25">
      <c r="A341" s="12" t="str">
        <f>IF(ISBLANK('DESTR_OPERE LAVORO'!B340),'DESTR_OPERE LAVORO'!B341,'DESTR_OPERE LAVORO'!B340)</f>
        <v>1C.12.050.0010.j</v>
      </c>
      <c r="B341" s="12" t="str">
        <f>VLOOKUP(A341,'DESTR_OPERE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450</v>
      </c>
      <c r="C341" s="27" t="str">
        <f>VLOOKUP(A341,'DESTR_OPERE LAVORO'!B:E,3,FALSE)</f>
        <v>CODICE OC</v>
      </c>
      <c r="F341" s="51" t="s">
        <v>81</v>
      </c>
      <c r="G341" s="51"/>
      <c r="L341" s="51" t="s">
        <v>81</v>
      </c>
      <c r="M341" s="51"/>
      <c r="Q341" s="54"/>
      <c r="R341" s="52" t="s">
        <v>81</v>
      </c>
      <c r="W341" s="54"/>
      <c r="X341" s="52" t="s">
        <v>81</v>
      </c>
      <c r="AC341" s="54"/>
      <c r="AD341" s="52" t="s">
        <v>81</v>
      </c>
      <c r="AJ341" s="52" t="s">
        <v>81</v>
      </c>
      <c r="AO341" s="54"/>
      <c r="AP341" s="52" t="s">
        <v>81</v>
      </c>
      <c r="AV341" s="52" t="s">
        <v>81</v>
      </c>
      <c r="BB341" s="52" t="s">
        <v>81</v>
      </c>
      <c r="BH341" s="52" t="s">
        <v>81</v>
      </c>
      <c r="BN341" s="52" t="s">
        <v>81</v>
      </c>
    </row>
    <row r="342" spans="1:66" ht="15" customHeight="1" x14ac:dyDescent="0.25">
      <c r="A342" s="12" t="str">
        <f>IF(ISBLANK('DESTR_OPERE LAVORO'!B341),'DESTR_OPERE LAVORO'!B342,'DESTR_OPERE LAVORO'!B341)</f>
        <v/>
      </c>
      <c r="B342" s="12" t="str">
        <f>VLOOKUP(A342,'DESTR_OPERE LAVORO'!B:E,2,FALSE)</f>
        <v/>
      </c>
      <c r="C342" s="27" t="str">
        <f>VLOOKUP(A342,'DESTR_OPERE LAVORO'!B:E,3,FALSE)</f>
        <v/>
      </c>
    </row>
    <row r="343" spans="1:66" ht="15" customHeight="1" x14ac:dyDescent="0.25">
      <c r="A343" s="12" t="str">
        <f>IF(ISBLANK('DESTR_OPERE LAVORO'!B342),'DESTR_OPERE LAVORO'!B343,'DESTR_OPERE LAVORO'!B342)</f>
        <v>1C.12.050.0010.k</v>
      </c>
      <c r="B343" s="12" t="str">
        <f>VLOOKUP(A343,'DESTR_OPERE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500</v>
      </c>
      <c r="C343" s="27" t="str">
        <f>VLOOKUP(A343,'DESTR_OPERE LAVORO'!B:E,3,FALSE)</f>
        <v>CODICE OC</v>
      </c>
      <c r="F343" s="51" t="s">
        <v>81</v>
      </c>
      <c r="G343" s="51"/>
      <c r="L343" s="51" t="s">
        <v>81</v>
      </c>
      <c r="M343" s="51"/>
      <c r="Q343" s="54"/>
      <c r="R343" s="52" t="s">
        <v>81</v>
      </c>
      <c r="W343" s="54"/>
      <c r="X343" s="52" t="s">
        <v>81</v>
      </c>
      <c r="AC343" s="54"/>
      <c r="AD343" s="52" t="s">
        <v>81</v>
      </c>
      <c r="AJ343" s="52" t="s">
        <v>81</v>
      </c>
      <c r="AO343" s="54"/>
      <c r="AP343" s="52" t="s">
        <v>81</v>
      </c>
      <c r="AV343" s="52" t="s">
        <v>81</v>
      </c>
      <c r="BB343" s="52" t="s">
        <v>81</v>
      </c>
      <c r="BH343" s="52" t="s">
        <v>81</v>
      </c>
      <c r="BN343" s="52" t="s">
        <v>81</v>
      </c>
    </row>
    <row r="344" spans="1:66" ht="15" customHeight="1" x14ac:dyDescent="0.25">
      <c r="A344" s="12" t="str">
        <f>IF(ISBLANK('DESTR_OPERE LAVORO'!B343),'DESTR_OPERE LAVORO'!B344,'DESTR_OPERE LAVORO'!B343)</f>
        <v/>
      </c>
      <c r="B344" s="12" t="str">
        <f>VLOOKUP(A344,'DESTR_OPERE LAVORO'!B:E,2,FALSE)</f>
        <v/>
      </c>
      <c r="C344" s="27" t="str">
        <f>VLOOKUP(A344,'DESTR_OPERE LAVORO'!B:E,3,FALSE)</f>
        <v/>
      </c>
    </row>
    <row r="345" spans="1:66" ht="15" customHeight="1" x14ac:dyDescent="0.25">
      <c r="A345" s="12" t="str">
        <f>IF(ISBLANK('DESTR_OPERE LAVORO'!B344),'DESTR_OPERE LAVORO'!B345,'DESTR_OPERE LAVORO'!B344)</f>
        <v>1C.12.050.0010.l</v>
      </c>
      <c r="B345" s="12" t="str">
        <f>VLOOKUP(A345,'DESTR_OPERE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600</v>
      </c>
      <c r="C345" s="27" t="str">
        <f>VLOOKUP(A345,'DESTR_OPERE LAVORO'!B:E,3,FALSE)</f>
        <v>CODICE OC</v>
      </c>
      <c r="F345" s="51" t="s">
        <v>81</v>
      </c>
      <c r="G345" s="51"/>
      <c r="L345" s="51" t="s">
        <v>81</v>
      </c>
      <c r="M345" s="51"/>
      <c r="Q345" s="54"/>
      <c r="R345" s="52" t="s">
        <v>81</v>
      </c>
      <c r="W345" s="54"/>
      <c r="X345" s="52" t="s">
        <v>81</v>
      </c>
      <c r="AC345" s="54"/>
      <c r="AD345" s="52" t="s">
        <v>81</v>
      </c>
      <c r="AJ345" s="52" t="s">
        <v>81</v>
      </c>
      <c r="AO345" s="54"/>
      <c r="AP345" s="52" t="s">
        <v>81</v>
      </c>
      <c r="AV345" s="52" t="s">
        <v>81</v>
      </c>
      <c r="BB345" s="52" t="s">
        <v>81</v>
      </c>
      <c r="BH345" s="52" t="s">
        <v>81</v>
      </c>
      <c r="BN345" s="52" t="s">
        <v>81</v>
      </c>
    </row>
    <row r="346" spans="1:66" ht="15" customHeight="1" x14ac:dyDescent="0.25">
      <c r="A346" s="12" t="str">
        <f>IF(ISBLANK('DESTR_OPERE LAVORO'!B345),'DESTR_OPERE LAVORO'!B346,'DESTR_OPERE LAVORO'!B345)</f>
        <v/>
      </c>
      <c r="B346" s="12" t="str">
        <f>VLOOKUP(A346,'DESTR_OPERE LAVORO'!B:E,2,FALSE)</f>
        <v/>
      </c>
      <c r="C346" s="27" t="str">
        <f>VLOOKUP(A346,'DESTR_OPERE LAVORO'!B:E,3,FALSE)</f>
        <v/>
      </c>
    </row>
    <row r="347" spans="1:66" ht="15" customHeight="1" x14ac:dyDescent="0.25">
      <c r="A347" s="12" t="str">
        <f>IF(ISBLANK('DESTR_OPERE LAVORO'!B346),'DESTR_OPERE LAVORO'!B347,'DESTR_OPERE LAVORO'!B346)</f>
        <v>1C.12.050.0010.m</v>
      </c>
      <c r="B347" s="12" t="str">
        <f>VLOOKUP(A347,'DESTR_OPERE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700</v>
      </c>
      <c r="C347" s="27" t="str">
        <f>VLOOKUP(A347,'DESTR_OPERE LAVORO'!B:E,3,FALSE)</f>
        <v>CODICE OC</v>
      </c>
      <c r="F347" s="51" t="s">
        <v>81</v>
      </c>
      <c r="G347" s="51"/>
      <c r="L347" s="51" t="s">
        <v>81</v>
      </c>
      <c r="M347" s="51"/>
      <c r="Q347" s="54"/>
      <c r="R347" s="52" t="s">
        <v>81</v>
      </c>
      <c r="W347" s="54"/>
      <c r="X347" s="52" t="s">
        <v>81</v>
      </c>
      <c r="AC347" s="54"/>
      <c r="AD347" s="52" t="s">
        <v>81</v>
      </c>
      <c r="AJ347" s="52" t="s">
        <v>81</v>
      </c>
      <c r="AO347" s="54"/>
      <c r="AP347" s="52" t="s">
        <v>81</v>
      </c>
      <c r="AV347" s="52" t="s">
        <v>81</v>
      </c>
      <c r="BB347" s="52" t="s">
        <v>81</v>
      </c>
      <c r="BH347" s="52" t="s">
        <v>81</v>
      </c>
      <c r="BN347" s="52" t="s">
        <v>81</v>
      </c>
    </row>
    <row r="348" spans="1:66" ht="15" customHeight="1" x14ac:dyDescent="0.25">
      <c r="A348" s="12" t="str">
        <f>IF(ISBLANK('DESTR_OPERE LAVORO'!B347),'DESTR_OPERE LAVORO'!B348,'DESTR_OPERE LAVORO'!B347)</f>
        <v/>
      </c>
      <c r="B348" s="12" t="str">
        <f>VLOOKUP(A348,'DESTR_OPERE LAVORO'!B:E,2,FALSE)</f>
        <v/>
      </c>
      <c r="C348" s="27" t="str">
        <f>VLOOKUP(A348,'DESTR_OPERE LAVORO'!B:E,3,FALSE)</f>
        <v/>
      </c>
    </row>
    <row r="349" spans="1:66" ht="15" customHeight="1" x14ac:dyDescent="0.25">
      <c r="A349" s="12" t="str">
        <f>IF(ISBLANK('DESTR_OPERE LAVORO'!B348),'DESTR_OPERE LAVORO'!B349,'DESTR_OPERE LAVORO'!B348)</f>
        <v>1C.12.050.0010.n</v>
      </c>
      <c r="B349" s="12" t="str">
        <f>VLOOKUP(A349,'DESTR_OPERE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800</v>
      </c>
      <c r="C349" s="27" t="str">
        <f>VLOOKUP(A349,'DESTR_OPERE LAVORO'!B:E,3,FALSE)</f>
        <v>CODICE OC</v>
      </c>
      <c r="F349" s="51" t="s">
        <v>81</v>
      </c>
      <c r="G349" s="51"/>
      <c r="L349" s="51" t="s">
        <v>81</v>
      </c>
      <c r="M349" s="51"/>
      <c r="Q349" s="54"/>
      <c r="R349" s="52" t="s">
        <v>81</v>
      </c>
      <c r="W349" s="54"/>
      <c r="X349" s="52" t="s">
        <v>81</v>
      </c>
      <c r="AC349" s="54"/>
      <c r="AD349" s="52" t="s">
        <v>81</v>
      </c>
      <c r="AJ349" s="52" t="s">
        <v>81</v>
      </c>
      <c r="AO349" s="54"/>
      <c r="AP349" s="52" t="s">
        <v>81</v>
      </c>
      <c r="AV349" s="52" t="s">
        <v>81</v>
      </c>
      <c r="BB349" s="52" t="s">
        <v>81</v>
      </c>
      <c r="BH349" s="52" t="s">
        <v>81</v>
      </c>
      <c r="BN349" s="52" t="s">
        <v>81</v>
      </c>
    </row>
    <row r="350" spans="1:66" ht="15" customHeight="1" x14ac:dyDescent="0.25">
      <c r="A350" s="12" t="str">
        <f>IF(ISBLANK('DESTR_OPERE LAVORO'!B349),'DESTR_OPERE LAVORO'!B350,'DESTR_OPERE LAVORO'!B349)</f>
        <v/>
      </c>
      <c r="B350" s="12" t="str">
        <f>VLOOKUP(A350,'DESTR_OPERE LAVORO'!B:E,2,FALSE)</f>
        <v/>
      </c>
      <c r="C350" s="27" t="str">
        <f>VLOOKUP(A350,'DESTR_OPERE LAVORO'!B:E,3,FALSE)</f>
        <v/>
      </c>
    </row>
    <row r="351" spans="1:66" ht="15" customHeight="1" x14ac:dyDescent="0.25">
      <c r="A351" s="12" t="str">
        <f>IF(ISBLANK('DESTR_OPERE LAVORO'!B350),'DESTR_OPERE LAVORO'!B351,'DESTR_OPERE LAVORO'!B350)</f>
        <v>1C.12.050.0010.o</v>
      </c>
      <c r="B351" s="12" t="str">
        <f>VLOOKUP(A351,'DESTR_OPERE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900</v>
      </c>
      <c r="C351" s="27" t="str">
        <f>VLOOKUP(A351,'DESTR_OPERE LAVORO'!B:E,3,FALSE)</f>
        <v>CODICE OC</v>
      </c>
      <c r="F351" s="51" t="s">
        <v>81</v>
      </c>
      <c r="G351" s="51"/>
      <c r="L351" s="51" t="s">
        <v>81</v>
      </c>
      <c r="M351" s="51"/>
      <c r="Q351" s="54"/>
      <c r="R351" s="52" t="s">
        <v>81</v>
      </c>
      <c r="W351" s="54"/>
      <c r="X351" s="52" t="s">
        <v>81</v>
      </c>
      <c r="AC351" s="54"/>
      <c r="AD351" s="52" t="s">
        <v>81</v>
      </c>
      <c r="AJ351" s="52" t="s">
        <v>81</v>
      </c>
      <c r="AO351" s="54"/>
      <c r="AP351" s="52" t="s">
        <v>81</v>
      </c>
      <c r="AV351" s="52" t="s">
        <v>81</v>
      </c>
      <c r="BB351" s="52" t="s">
        <v>81</v>
      </c>
      <c r="BH351" s="52" t="s">
        <v>81</v>
      </c>
      <c r="BN351" s="52" t="s">
        <v>81</v>
      </c>
    </row>
    <row r="352" spans="1:66" ht="15" customHeight="1" x14ac:dyDescent="0.25">
      <c r="A352" s="12" t="str">
        <f>IF(ISBLANK('DESTR_OPERE LAVORO'!B351),'DESTR_OPERE LAVORO'!B352,'DESTR_OPERE LAVORO'!B351)</f>
        <v/>
      </c>
      <c r="B352" s="12" t="str">
        <f>VLOOKUP(A352,'DESTR_OPERE LAVORO'!B:E,2,FALSE)</f>
        <v/>
      </c>
      <c r="C352" s="27" t="str">
        <f>VLOOKUP(A352,'DESTR_OPERE LAVORO'!B:E,3,FALSE)</f>
        <v/>
      </c>
    </row>
    <row r="353" spans="1:66" ht="15" customHeight="1" x14ac:dyDescent="0.25">
      <c r="A353" s="12" t="str">
        <f>IF(ISBLANK('DESTR_OPERE LAVORO'!B352),'DESTR_OPERE LAVORO'!B353,'DESTR_OPERE LAVORO'!B352)</f>
        <v>1C.12.050.0010.p</v>
      </c>
      <c r="B353" s="12" t="str">
        <f>VLOOKUP(A353,'DESTR_OPERE LAVORO'!B:E,2,FALSE)</f>
        <v>Fornitura e posa in opera di tubi in ghisa sferoidale centrifugata come da norma EN 598, con bicchiere, giuntati a mezzo di anello in gomma e guarnizione in elastomero conforme alla norma UNI 9163. Trattamento esterno con 200 g/m² di zinco puro e verniciatura colore rosso; l'interno deve essere rivestito con malta di cemento alluminoso. Escluso scavo, piano appoggio, rinfianco e riempimento. Diametro nominale interno (DN) e diametro esterno (De):- DN 1000</v>
      </c>
      <c r="C353" s="27" t="str">
        <f>VLOOKUP(A353,'DESTR_OPERE LAVORO'!B:E,3,FALSE)</f>
        <v>CODICE OC</v>
      </c>
      <c r="F353" s="51" t="s">
        <v>81</v>
      </c>
      <c r="G353" s="51"/>
      <c r="L353" s="51" t="s">
        <v>81</v>
      </c>
      <c r="M353" s="51"/>
      <c r="Q353" s="54"/>
      <c r="R353" s="52" t="s">
        <v>81</v>
      </c>
      <c r="W353" s="54"/>
      <c r="X353" s="52" t="s">
        <v>81</v>
      </c>
      <c r="AC353" s="54"/>
      <c r="AD353" s="52" t="s">
        <v>81</v>
      </c>
      <c r="AJ353" s="52" t="s">
        <v>81</v>
      </c>
      <c r="AO353" s="54"/>
      <c r="AP353" s="52" t="s">
        <v>81</v>
      </c>
      <c r="AV353" s="52" t="s">
        <v>81</v>
      </c>
      <c r="BB353" s="52" t="s">
        <v>81</v>
      </c>
      <c r="BH353" s="52" t="s">
        <v>81</v>
      </c>
      <c r="BN353" s="52" t="s">
        <v>81</v>
      </c>
    </row>
    <row r="354" spans="1:66" ht="15" customHeight="1" x14ac:dyDescent="0.25">
      <c r="A354" s="12" t="str">
        <f>IF(ISBLANK('DESTR_OPERE LAVORO'!B353),'DESTR_OPERE LAVORO'!B354,'DESTR_OPERE LAVORO'!B353)</f>
        <v/>
      </c>
      <c r="B354" s="12" t="str">
        <f>VLOOKUP(A354,'DESTR_OPERE LAVORO'!B:E,2,FALSE)</f>
        <v/>
      </c>
      <c r="C354" s="27" t="str">
        <f>VLOOKUP(A354,'DESTR_OPERE LAVORO'!B:E,3,FALSE)</f>
        <v/>
      </c>
    </row>
    <row r="355" spans="1:66" ht="15" customHeight="1" x14ac:dyDescent="0.25">
      <c r="A355" s="12" t="str">
        <f>IF(ISBLANK('DESTR_OPERE LAVORO'!B354),'DESTR_OPERE LAVORO'!B355,'DESTR_OPERE LAVORO'!B354)</f>
        <v>1C.12.090.0010.a</v>
      </c>
      <c r="B355" s="12" t="str">
        <f>VLOOKUP(A355,'DESTR_OPERE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C355" s="27" t="str">
        <f>VLOOKUP(A355,'DESTR_OPERE LAVORO'!B:E,3,FALSE)</f>
        <v>CODICE OC</v>
      </c>
      <c r="F355" s="51" t="s">
        <v>81</v>
      </c>
      <c r="G355" s="51"/>
      <c r="L355" s="51" t="s">
        <v>81</v>
      </c>
      <c r="M355" s="51"/>
      <c r="Q355" s="54"/>
      <c r="R355" s="52" t="s">
        <v>81</v>
      </c>
      <c r="W355" s="54"/>
      <c r="X355" s="52" t="s">
        <v>81</v>
      </c>
      <c r="AC355" s="54"/>
      <c r="AD355" s="52" t="s">
        <v>81</v>
      </c>
      <c r="AJ355" s="52" t="s">
        <v>81</v>
      </c>
      <c r="AO355" s="54"/>
      <c r="AP355" s="52" t="s">
        <v>81</v>
      </c>
      <c r="AV355" s="52" t="s">
        <v>81</v>
      </c>
      <c r="BB355" s="52" t="s">
        <v>81</v>
      </c>
      <c r="BH355" s="52" t="s">
        <v>81</v>
      </c>
      <c r="BN355" s="52" t="s">
        <v>81</v>
      </c>
    </row>
    <row r="356" spans="1:66" ht="15" customHeight="1" x14ac:dyDescent="0.25">
      <c r="A356" s="12" t="str">
        <f>IF(ISBLANK('DESTR_OPERE LAVORO'!B355),'DESTR_OPERE LAVORO'!B356,'DESTR_OPERE LAVORO'!B355)</f>
        <v/>
      </c>
      <c r="B356" s="12" t="str">
        <f>VLOOKUP(A356,'DESTR_OPERE LAVORO'!B:E,2,FALSE)</f>
        <v/>
      </c>
      <c r="C356" s="27" t="str">
        <f>VLOOKUP(A356,'DESTR_OPERE LAVORO'!B:E,3,FALSE)</f>
        <v/>
      </c>
    </row>
    <row r="357" spans="1:66" ht="15" customHeight="1" x14ac:dyDescent="0.25">
      <c r="A357" s="12" t="str">
        <f>IF(ISBLANK('DESTR_OPERE LAVORO'!B356),'DESTR_OPERE LAVORO'!B357,'DESTR_OPERE LAVORO'!B356)</f>
        <v>1C.12.090.0010.b</v>
      </c>
      <c r="B357" s="12" t="str">
        <f>VLOOKUP(A357,'DESTR_OPERE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C357" s="27" t="str">
        <f>VLOOKUP(A357,'DESTR_OPERE LAVORO'!B:E,3,FALSE)</f>
        <v>CODICE OC</v>
      </c>
      <c r="F357" s="51" t="s">
        <v>81</v>
      </c>
      <c r="G357" s="51"/>
      <c r="L357" s="51" t="s">
        <v>81</v>
      </c>
      <c r="M357" s="51"/>
      <c r="Q357" s="54"/>
      <c r="R357" s="52" t="s">
        <v>81</v>
      </c>
      <c r="W357" s="54"/>
      <c r="X357" s="52" t="s">
        <v>81</v>
      </c>
      <c r="AC357" s="54"/>
      <c r="AD357" s="52" t="s">
        <v>81</v>
      </c>
      <c r="AJ357" s="52" t="s">
        <v>81</v>
      </c>
      <c r="AO357" s="54"/>
      <c r="AP357" s="52" t="s">
        <v>81</v>
      </c>
      <c r="AV357" s="52" t="s">
        <v>81</v>
      </c>
      <c r="BB357" s="52" t="s">
        <v>81</v>
      </c>
      <c r="BH357" s="52" t="s">
        <v>81</v>
      </c>
      <c r="BN357" s="52" t="s">
        <v>81</v>
      </c>
    </row>
    <row r="358" spans="1:66" ht="15" customHeight="1" x14ac:dyDescent="0.25">
      <c r="A358" s="12" t="str">
        <f>IF(ISBLANK('DESTR_OPERE LAVORO'!B357),'DESTR_OPERE LAVORO'!B358,'DESTR_OPERE LAVORO'!B357)</f>
        <v/>
      </c>
      <c r="B358" s="12" t="str">
        <f>VLOOKUP(A358,'DESTR_OPERE LAVORO'!B:E,2,FALSE)</f>
        <v/>
      </c>
      <c r="C358" s="27" t="str">
        <f>VLOOKUP(A358,'DESTR_OPERE LAVORO'!B:E,3,FALSE)</f>
        <v/>
      </c>
    </row>
    <row r="359" spans="1:66" ht="15" customHeight="1" x14ac:dyDescent="0.25">
      <c r="A359" s="12" t="str">
        <f>IF(ISBLANK('DESTR_OPERE LAVORO'!B358),'DESTR_OPERE LAVORO'!B359,'DESTR_OPERE LAVORO'!B358)</f>
        <v>1C.12.090.0010.c</v>
      </c>
      <c r="B359" s="12" t="str">
        <f>VLOOKUP(A359,'DESTR_OPERE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C359" s="27" t="str">
        <f>VLOOKUP(A359,'DESTR_OPERE LAVORO'!B:E,3,FALSE)</f>
        <v>CODICE OC</v>
      </c>
      <c r="F359" s="51" t="s">
        <v>81</v>
      </c>
      <c r="G359" s="51"/>
      <c r="L359" s="51" t="s">
        <v>81</v>
      </c>
      <c r="M359" s="51"/>
      <c r="Q359" s="54"/>
      <c r="R359" s="52" t="s">
        <v>81</v>
      </c>
      <c r="W359" s="54"/>
      <c r="X359" s="52" t="s">
        <v>81</v>
      </c>
      <c r="AC359" s="54"/>
      <c r="AD359" s="52" t="s">
        <v>81</v>
      </c>
      <c r="AJ359" s="52" t="s">
        <v>81</v>
      </c>
      <c r="AO359" s="54"/>
      <c r="AP359" s="52" t="s">
        <v>81</v>
      </c>
      <c r="AV359" s="52" t="s">
        <v>81</v>
      </c>
      <c r="BB359" s="52" t="s">
        <v>81</v>
      </c>
      <c r="BH359" s="52" t="s">
        <v>81</v>
      </c>
      <c r="BN359" s="52" t="s">
        <v>81</v>
      </c>
    </row>
    <row r="360" spans="1:66" ht="15" customHeight="1" x14ac:dyDescent="0.25">
      <c r="A360" s="12" t="str">
        <f>IF(ISBLANK('DESTR_OPERE LAVORO'!B359),'DESTR_OPERE LAVORO'!B360,'DESTR_OPERE LAVORO'!B359)</f>
        <v/>
      </c>
      <c r="B360" s="12" t="str">
        <f>VLOOKUP(A360,'DESTR_OPERE LAVORO'!B:E,2,FALSE)</f>
        <v/>
      </c>
      <c r="C360" s="27" t="str">
        <f>VLOOKUP(A360,'DESTR_OPERE LAVORO'!B:E,3,FALSE)</f>
        <v/>
      </c>
    </row>
    <row r="361" spans="1:66" ht="15" customHeight="1" x14ac:dyDescent="0.25">
      <c r="A361" s="12" t="str">
        <f>IF(ISBLANK('DESTR_OPERE LAVORO'!B360),'DESTR_OPERE LAVORO'!B361,'DESTR_OPERE LAVORO'!B360)</f>
        <v>1C.12.090.0010.d</v>
      </c>
      <c r="B361" s="12" t="str">
        <f>VLOOKUP(A361,'DESTR_OPERE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C361" s="27" t="str">
        <f>VLOOKUP(A361,'DESTR_OPERE LAVORO'!B:E,3,FALSE)</f>
        <v>CODICE OC</v>
      </c>
      <c r="F361" s="51" t="s">
        <v>81</v>
      </c>
      <c r="G361" s="51"/>
      <c r="L361" s="51" t="s">
        <v>81</v>
      </c>
      <c r="M361" s="51"/>
      <c r="Q361" s="54"/>
      <c r="R361" s="52" t="s">
        <v>81</v>
      </c>
      <c r="W361" s="54"/>
      <c r="X361" s="52" t="s">
        <v>81</v>
      </c>
      <c r="AC361" s="54"/>
      <c r="AD361" s="52" t="s">
        <v>81</v>
      </c>
      <c r="AJ361" s="52" t="s">
        <v>81</v>
      </c>
      <c r="AO361" s="54"/>
      <c r="AP361" s="52" t="s">
        <v>81</v>
      </c>
      <c r="AV361" s="52" t="s">
        <v>81</v>
      </c>
      <c r="BB361" s="52" t="s">
        <v>81</v>
      </c>
      <c r="BH361" s="52" t="s">
        <v>81</v>
      </c>
      <c r="BN361" s="52" t="s">
        <v>81</v>
      </c>
    </row>
    <row r="362" spans="1:66" ht="15" customHeight="1" x14ac:dyDescent="0.25">
      <c r="A362" s="12" t="str">
        <f>IF(ISBLANK('DESTR_OPERE LAVORO'!B361),'DESTR_OPERE LAVORO'!B362,'DESTR_OPERE LAVORO'!B361)</f>
        <v/>
      </c>
      <c r="B362" s="12" t="str">
        <f>VLOOKUP(A362,'DESTR_OPERE LAVORO'!B:E,2,FALSE)</f>
        <v/>
      </c>
      <c r="C362" s="27" t="str">
        <f>VLOOKUP(A362,'DESTR_OPERE LAVORO'!B:E,3,FALSE)</f>
        <v/>
      </c>
    </row>
    <row r="363" spans="1:66" ht="15" customHeight="1" x14ac:dyDescent="0.25">
      <c r="A363" s="12" t="str">
        <f>IF(ISBLANK('DESTR_OPERE LAVORO'!B362),'DESTR_OPERE LAVORO'!B363,'DESTR_OPERE LAVORO'!B362)</f>
        <v>1C.12.090.0010.e</v>
      </c>
      <c r="B363" s="12" t="str">
        <f>VLOOKUP(A363,'DESTR_OPERE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C363" s="27" t="str">
        <f>VLOOKUP(A363,'DESTR_OPERE LAVORO'!B:E,3,FALSE)</f>
        <v>CODICE OC</v>
      </c>
      <c r="F363" s="51" t="s">
        <v>81</v>
      </c>
      <c r="G363" s="51"/>
      <c r="L363" s="51" t="s">
        <v>81</v>
      </c>
      <c r="M363" s="51"/>
      <c r="Q363" s="54"/>
      <c r="R363" s="52" t="s">
        <v>81</v>
      </c>
      <c r="W363" s="54"/>
      <c r="X363" s="52" t="s">
        <v>81</v>
      </c>
      <c r="AC363" s="54"/>
      <c r="AD363" s="52" t="s">
        <v>81</v>
      </c>
      <c r="AJ363" s="52" t="s">
        <v>81</v>
      </c>
      <c r="AO363" s="54"/>
      <c r="AP363" s="52" t="s">
        <v>81</v>
      </c>
      <c r="AV363" s="52" t="s">
        <v>81</v>
      </c>
      <c r="BB363" s="52" t="s">
        <v>81</v>
      </c>
      <c r="BH363" s="52" t="s">
        <v>81</v>
      </c>
      <c r="BN363" s="52" t="s">
        <v>81</v>
      </c>
    </row>
    <row r="364" spans="1:66" ht="15" customHeight="1" x14ac:dyDescent="0.25">
      <c r="A364" s="12" t="str">
        <f>IF(ISBLANK('DESTR_OPERE LAVORO'!B363),'DESTR_OPERE LAVORO'!B364,'DESTR_OPERE LAVORO'!B363)</f>
        <v/>
      </c>
      <c r="B364" s="12" t="str">
        <f>VLOOKUP(A364,'DESTR_OPERE LAVORO'!B:E,2,FALSE)</f>
        <v/>
      </c>
      <c r="C364" s="27" t="str">
        <f>VLOOKUP(A364,'DESTR_OPERE LAVORO'!B:E,3,FALSE)</f>
        <v/>
      </c>
    </row>
    <row r="365" spans="1:66" ht="15" customHeight="1" x14ac:dyDescent="0.25">
      <c r="A365" s="12" t="str">
        <f>IF(ISBLANK('DESTR_OPERE LAVORO'!B364),'DESTR_OPERE LAVORO'!B365,'DESTR_OPERE LAVORO'!B364)</f>
        <v>1C.12.090.0010.f</v>
      </c>
      <c r="B365" s="12" t="str">
        <f>VLOOKUP(A365,'DESTR_OPERE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C365" s="27" t="str">
        <f>VLOOKUP(A365,'DESTR_OPERE LAVORO'!B:E,3,FALSE)</f>
        <v>CODICE OC</v>
      </c>
      <c r="F365" s="51" t="s">
        <v>81</v>
      </c>
      <c r="G365" s="51"/>
      <c r="L365" s="51" t="s">
        <v>81</v>
      </c>
      <c r="M365" s="51"/>
      <c r="Q365" s="54"/>
      <c r="R365" s="52" t="s">
        <v>81</v>
      </c>
      <c r="W365" s="54"/>
      <c r="X365" s="52" t="s">
        <v>81</v>
      </c>
      <c r="AC365" s="54"/>
      <c r="AD365" s="52" t="s">
        <v>81</v>
      </c>
      <c r="AJ365" s="52" t="s">
        <v>81</v>
      </c>
      <c r="AO365" s="54"/>
      <c r="AP365" s="52" t="s">
        <v>81</v>
      </c>
      <c r="AV365" s="52" t="s">
        <v>81</v>
      </c>
      <c r="BB365" s="52" t="s">
        <v>81</v>
      </c>
      <c r="BH365" s="52" t="s">
        <v>81</v>
      </c>
      <c r="BN365" s="52" t="s">
        <v>81</v>
      </c>
    </row>
    <row r="366" spans="1:66" ht="15" customHeight="1" x14ac:dyDescent="0.25">
      <c r="A366" s="12" t="str">
        <f>IF(ISBLANK('DESTR_OPERE LAVORO'!B365),'DESTR_OPERE LAVORO'!B366,'DESTR_OPERE LAVORO'!B365)</f>
        <v/>
      </c>
      <c r="B366" s="12" t="str">
        <f>VLOOKUP(A366,'DESTR_OPERE LAVORO'!B:E,2,FALSE)</f>
        <v/>
      </c>
      <c r="C366" s="27" t="str">
        <f>VLOOKUP(A366,'DESTR_OPERE LAVORO'!B:E,3,FALSE)</f>
        <v/>
      </c>
    </row>
    <row r="367" spans="1:66" ht="15" customHeight="1" x14ac:dyDescent="0.25">
      <c r="A367" s="12" t="str">
        <f>IF(ISBLANK('DESTR_OPERE LAVORO'!B366),'DESTR_OPERE LAVORO'!B367,'DESTR_OPERE LAVORO'!B366)</f>
        <v>1C.12.090.0010.g</v>
      </c>
      <c r="B367" s="12" t="str">
        <f>VLOOKUP(A367,'DESTR_OPERE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125 mm - s= 5,00</v>
      </c>
      <c r="C367" s="27" t="str">
        <f>VLOOKUP(A367,'DESTR_OPERE LAVORO'!B:E,3,FALSE)</f>
        <v>CODICE OC</v>
      </c>
      <c r="F367" s="51" t="s">
        <v>81</v>
      </c>
      <c r="G367" s="51"/>
      <c r="L367" s="51" t="s">
        <v>81</v>
      </c>
      <c r="M367" s="51"/>
      <c r="Q367" s="54"/>
      <c r="R367" s="52" t="s">
        <v>81</v>
      </c>
      <c r="W367" s="54"/>
      <c r="X367" s="52" t="s">
        <v>81</v>
      </c>
      <c r="AC367" s="54"/>
      <c r="AD367" s="52" t="s">
        <v>81</v>
      </c>
      <c r="AJ367" s="52" t="s">
        <v>81</v>
      </c>
      <c r="AO367" s="54"/>
      <c r="AP367" s="52" t="s">
        <v>81</v>
      </c>
      <c r="AV367" s="52" t="s">
        <v>81</v>
      </c>
      <c r="BB367" s="52" t="s">
        <v>81</v>
      </c>
      <c r="BH367" s="52" t="s">
        <v>81</v>
      </c>
      <c r="BN367" s="52" t="s">
        <v>81</v>
      </c>
    </row>
    <row r="368" spans="1:66" ht="15" customHeight="1" x14ac:dyDescent="0.25">
      <c r="A368" s="12" t="str">
        <f>IF(ISBLANK('DESTR_OPERE LAVORO'!B367),'DESTR_OPERE LAVORO'!B368,'DESTR_OPERE LAVORO'!B367)</f>
        <v/>
      </c>
      <c r="B368" s="12" t="str">
        <f>VLOOKUP(A368,'DESTR_OPERE LAVORO'!B:E,2,FALSE)</f>
        <v/>
      </c>
      <c r="C368" s="27" t="str">
        <f>VLOOKUP(A368,'DESTR_OPERE LAVORO'!B:E,3,FALSE)</f>
        <v/>
      </c>
    </row>
    <row r="369" spans="1:66" ht="15" customHeight="1" x14ac:dyDescent="0.25">
      <c r="A369" s="12" t="str">
        <f>IF(ISBLANK('DESTR_OPERE LAVORO'!B368),'DESTR_OPERE LAVORO'!B369,'DESTR_OPERE LAVORO'!B368)</f>
        <v>1C.12.090.0010.h</v>
      </c>
      <c r="B369" s="12" t="str">
        <f>VLOOKUP(A369,'DESTR_OPERE LAVORO'!B:E,2,FALSE)</f>
        <v>Fornitura e Posa di Tubo fonoassorbente con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160 mm - s= 5,50</v>
      </c>
      <c r="C369" s="27" t="str">
        <f>VLOOKUP(A369,'DESTR_OPERE LAVORO'!B:E,3,FALSE)</f>
        <v>CODICE OC</v>
      </c>
      <c r="F369" s="51" t="s">
        <v>81</v>
      </c>
      <c r="G369" s="51"/>
      <c r="L369" s="51" t="s">
        <v>81</v>
      </c>
      <c r="M369" s="51"/>
      <c r="Q369" s="54"/>
      <c r="R369" s="52" t="s">
        <v>81</v>
      </c>
      <c r="W369" s="54"/>
      <c r="X369" s="52" t="s">
        <v>81</v>
      </c>
      <c r="AC369" s="54"/>
      <c r="AD369" s="52" t="s">
        <v>81</v>
      </c>
      <c r="AJ369" s="52" t="s">
        <v>81</v>
      </c>
      <c r="AO369" s="54"/>
      <c r="AP369" s="52" t="s">
        <v>81</v>
      </c>
      <c r="AV369" s="52" t="s">
        <v>81</v>
      </c>
      <c r="BB369" s="52" t="s">
        <v>81</v>
      </c>
      <c r="BH369" s="52" t="s">
        <v>81</v>
      </c>
      <c r="BN369" s="52" t="s">
        <v>81</v>
      </c>
    </row>
    <row r="370" spans="1:66" ht="15" customHeight="1" x14ac:dyDescent="0.25">
      <c r="A370" s="12" t="str">
        <f>IF(ISBLANK('DESTR_OPERE LAVORO'!B369),'DESTR_OPERE LAVORO'!B370,'DESTR_OPERE LAVORO'!B369)</f>
        <v/>
      </c>
      <c r="B370" s="12" t="str">
        <f>VLOOKUP(A370,'DESTR_OPERE LAVORO'!B:E,2,FALSE)</f>
        <v/>
      </c>
      <c r="C370" s="27" t="str">
        <f>VLOOKUP(A370,'DESTR_OPERE LAVORO'!B:E,3,FALSE)</f>
        <v/>
      </c>
    </row>
    <row r="371" spans="1:66" ht="15" customHeight="1" x14ac:dyDescent="0.25">
      <c r="A371" s="12" t="str">
        <f>IF(ISBLANK('DESTR_OPERE LAVORO'!B370),'DESTR_OPERE LAVORO'!B371,'DESTR_OPERE LAVORO'!B370)</f>
        <v>1C.12.090.0020.a</v>
      </c>
      <c r="B371" s="12" t="str">
        <f>VLOOKUP(A371,'DESTR_OPERE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40 mm - s= 3,00</v>
      </c>
      <c r="C371" s="27" t="str">
        <f>VLOOKUP(A371,'DESTR_OPERE LAVORO'!B:E,3,FALSE)</f>
        <v>CODICE OC</v>
      </c>
      <c r="F371" s="51" t="s">
        <v>81</v>
      </c>
      <c r="G371" s="51"/>
      <c r="L371" s="51" t="s">
        <v>81</v>
      </c>
      <c r="M371" s="51"/>
      <c r="Q371" s="54"/>
      <c r="R371" s="52" t="s">
        <v>81</v>
      </c>
      <c r="W371" s="54"/>
      <c r="X371" s="52" t="s">
        <v>81</v>
      </c>
      <c r="AC371" s="54"/>
      <c r="AD371" s="52" t="s">
        <v>81</v>
      </c>
      <c r="AJ371" s="52" t="s">
        <v>81</v>
      </c>
      <c r="AO371" s="54"/>
      <c r="AP371" s="52" t="s">
        <v>81</v>
      </c>
      <c r="AV371" s="52" t="s">
        <v>81</v>
      </c>
      <c r="BB371" s="52" t="s">
        <v>81</v>
      </c>
      <c r="BH371" s="52" t="s">
        <v>81</v>
      </c>
      <c r="BN371" s="52" t="s">
        <v>81</v>
      </c>
    </row>
    <row r="372" spans="1:66" ht="15" customHeight="1" x14ac:dyDescent="0.25">
      <c r="A372" s="12" t="str">
        <f>IF(ISBLANK('DESTR_OPERE LAVORO'!B371),'DESTR_OPERE LAVORO'!B372,'DESTR_OPERE LAVORO'!B371)</f>
        <v/>
      </c>
      <c r="B372" s="12" t="str">
        <f>VLOOKUP(A372,'DESTR_OPERE LAVORO'!B:E,2,FALSE)</f>
        <v/>
      </c>
      <c r="C372" s="27" t="str">
        <f>VLOOKUP(A372,'DESTR_OPERE LAVORO'!B:E,3,FALSE)</f>
        <v/>
      </c>
    </row>
    <row r="373" spans="1:66" ht="15" customHeight="1" x14ac:dyDescent="0.25">
      <c r="A373" s="12" t="str">
        <f>IF(ISBLANK('DESTR_OPERE LAVORO'!B372),'DESTR_OPERE LAVORO'!B373,'DESTR_OPERE LAVORO'!B372)</f>
        <v>1C.12.090.0020.b</v>
      </c>
      <c r="B373" s="12" t="str">
        <f>VLOOKUP(A373,'DESTR_OPERE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50 mm - s= 3,00</v>
      </c>
      <c r="C373" s="27" t="str">
        <f>VLOOKUP(A373,'DESTR_OPERE LAVORO'!B:E,3,FALSE)</f>
        <v>CODICE OC</v>
      </c>
      <c r="F373" s="51" t="s">
        <v>81</v>
      </c>
      <c r="G373" s="51"/>
      <c r="L373" s="51" t="s">
        <v>81</v>
      </c>
      <c r="M373" s="51"/>
      <c r="Q373" s="54"/>
      <c r="R373" s="52" t="s">
        <v>81</v>
      </c>
      <c r="W373" s="54"/>
      <c r="X373" s="52" t="s">
        <v>81</v>
      </c>
      <c r="AC373" s="54"/>
      <c r="AD373" s="52" t="s">
        <v>81</v>
      </c>
      <c r="AJ373" s="52" t="s">
        <v>81</v>
      </c>
      <c r="AO373" s="54"/>
      <c r="AP373" s="52" t="s">
        <v>81</v>
      </c>
      <c r="AV373" s="52" t="s">
        <v>81</v>
      </c>
      <c r="BB373" s="52" t="s">
        <v>81</v>
      </c>
      <c r="BH373" s="52" t="s">
        <v>81</v>
      </c>
      <c r="BN373" s="52" t="s">
        <v>81</v>
      </c>
    </row>
    <row r="374" spans="1:66" ht="15" customHeight="1" x14ac:dyDescent="0.25">
      <c r="A374" s="12" t="str">
        <f>IF(ISBLANK('DESTR_OPERE LAVORO'!B373),'DESTR_OPERE LAVORO'!B374,'DESTR_OPERE LAVORO'!B373)</f>
        <v/>
      </c>
      <c r="B374" s="12" t="str">
        <f>VLOOKUP(A374,'DESTR_OPERE LAVORO'!B:E,2,FALSE)</f>
        <v/>
      </c>
      <c r="C374" s="27" t="str">
        <f>VLOOKUP(A374,'DESTR_OPERE LAVORO'!B:E,3,FALSE)</f>
        <v/>
      </c>
    </row>
    <row r="375" spans="1:66" ht="15" customHeight="1" x14ac:dyDescent="0.25">
      <c r="A375" s="12" t="str">
        <f>IF(ISBLANK('DESTR_OPERE LAVORO'!B374),'DESTR_OPERE LAVORO'!B375,'DESTR_OPERE LAVORO'!B374)</f>
        <v>1C.12.090.0020.c</v>
      </c>
      <c r="B375" s="12" t="str">
        <f>VLOOKUP(A375,'DESTR_OPERE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75 mm - s= 4,00</v>
      </c>
      <c r="C375" s="27" t="str">
        <f>VLOOKUP(A375,'DESTR_OPERE LAVORO'!B:E,3,FALSE)</f>
        <v>CODICE OC</v>
      </c>
      <c r="F375" s="51" t="s">
        <v>81</v>
      </c>
      <c r="G375" s="51"/>
      <c r="L375" s="51" t="s">
        <v>81</v>
      </c>
      <c r="M375" s="51"/>
      <c r="Q375" s="54"/>
      <c r="R375" s="52" t="s">
        <v>81</v>
      </c>
      <c r="W375" s="54"/>
      <c r="X375" s="52" t="s">
        <v>81</v>
      </c>
      <c r="AC375" s="54"/>
      <c r="AD375" s="52" t="s">
        <v>81</v>
      </c>
      <c r="AJ375" s="52" t="s">
        <v>81</v>
      </c>
      <c r="AO375" s="54"/>
      <c r="AP375" s="52" t="s">
        <v>81</v>
      </c>
      <c r="AV375" s="52" t="s">
        <v>81</v>
      </c>
      <c r="BB375" s="52" t="s">
        <v>81</v>
      </c>
      <c r="BH375" s="52" t="s">
        <v>81</v>
      </c>
      <c r="BN375" s="52" t="s">
        <v>81</v>
      </c>
    </row>
    <row r="376" spans="1:66" ht="15" customHeight="1" x14ac:dyDescent="0.25">
      <c r="A376" s="12" t="str">
        <f>IF(ISBLANK('DESTR_OPERE LAVORO'!B375),'DESTR_OPERE LAVORO'!B376,'DESTR_OPERE LAVORO'!B375)</f>
        <v/>
      </c>
      <c r="B376" s="12" t="str">
        <f>VLOOKUP(A376,'DESTR_OPERE LAVORO'!B:E,2,FALSE)</f>
        <v/>
      </c>
      <c r="C376" s="27" t="str">
        <f>VLOOKUP(A376,'DESTR_OPERE LAVORO'!B:E,3,FALSE)</f>
        <v/>
      </c>
    </row>
    <row r="377" spans="1:66" ht="15" customHeight="1" x14ac:dyDescent="0.25">
      <c r="A377" s="12" t="str">
        <f>IF(ISBLANK('DESTR_OPERE LAVORO'!B376),'DESTR_OPERE LAVORO'!B377,'DESTR_OPERE LAVORO'!B376)</f>
        <v>1C.12.090.0020.d</v>
      </c>
      <c r="B377" s="12" t="str">
        <f>VLOOKUP(A377,'DESTR_OPERE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90 mm - s= 4,50</v>
      </c>
      <c r="C377" s="27" t="str">
        <f>VLOOKUP(A377,'DESTR_OPERE LAVORO'!B:E,3,FALSE)</f>
        <v>CODICE OC</v>
      </c>
      <c r="F377" s="51" t="s">
        <v>81</v>
      </c>
      <c r="G377" s="51"/>
      <c r="L377" s="51" t="s">
        <v>81</v>
      </c>
      <c r="M377" s="51"/>
      <c r="Q377" s="54"/>
      <c r="R377" s="52" t="s">
        <v>81</v>
      </c>
      <c r="W377" s="54"/>
      <c r="X377" s="52" t="s">
        <v>81</v>
      </c>
      <c r="AC377" s="54"/>
      <c r="AD377" s="52" t="s">
        <v>81</v>
      </c>
      <c r="AJ377" s="52" t="s">
        <v>81</v>
      </c>
      <c r="AO377" s="54"/>
      <c r="AP377" s="52" t="s">
        <v>81</v>
      </c>
      <c r="AV377" s="52" t="s">
        <v>81</v>
      </c>
      <c r="BB377" s="52" t="s">
        <v>81</v>
      </c>
      <c r="BH377" s="52" t="s">
        <v>81</v>
      </c>
      <c r="BN377" s="52" t="s">
        <v>81</v>
      </c>
    </row>
    <row r="378" spans="1:66" ht="15" customHeight="1" x14ac:dyDescent="0.25">
      <c r="A378" s="12" t="str">
        <f>IF(ISBLANK('DESTR_OPERE LAVORO'!B377),'DESTR_OPERE LAVORO'!B378,'DESTR_OPERE LAVORO'!B377)</f>
        <v/>
      </c>
      <c r="B378" s="12" t="str">
        <f>VLOOKUP(A378,'DESTR_OPERE LAVORO'!B:E,2,FALSE)</f>
        <v/>
      </c>
      <c r="C378" s="27" t="str">
        <f>VLOOKUP(A378,'DESTR_OPERE LAVORO'!B:E,3,FALSE)</f>
        <v/>
      </c>
    </row>
    <row r="379" spans="1:66" ht="15" customHeight="1" x14ac:dyDescent="0.25">
      <c r="A379" s="12" t="str">
        <f>IF(ISBLANK('DESTR_OPERE LAVORO'!B378),'DESTR_OPERE LAVORO'!B379,'DESTR_OPERE LAVORO'!B378)</f>
        <v>1C.12.090.0020.e</v>
      </c>
      <c r="B379" s="12" t="str">
        <f>VLOOKUP(A379,'DESTR_OPERE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100 mm - s= 5,00</v>
      </c>
      <c r="C379" s="27" t="str">
        <f>VLOOKUP(A379,'DESTR_OPERE LAVORO'!B:E,3,FALSE)</f>
        <v>CODICE OC</v>
      </c>
      <c r="F379" s="51" t="s">
        <v>81</v>
      </c>
      <c r="G379" s="51"/>
      <c r="L379" s="51" t="s">
        <v>81</v>
      </c>
      <c r="M379" s="51"/>
      <c r="Q379" s="54"/>
      <c r="R379" s="52" t="s">
        <v>81</v>
      </c>
      <c r="W379" s="54"/>
      <c r="X379" s="52" t="s">
        <v>81</v>
      </c>
      <c r="AC379" s="54"/>
      <c r="AD379" s="52" t="s">
        <v>81</v>
      </c>
      <c r="AJ379" s="52" t="s">
        <v>81</v>
      </c>
      <c r="AO379" s="54"/>
      <c r="AP379" s="52" t="s">
        <v>81</v>
      </c>
      <c r="AV379" s="52" t="s">
        <v>81</v>
      </c>
      <c r="BB379" s="52" t="s">
        <v>81</v>
      </c>
      <c r="BH379" s="52" t="s">
        <v>81</v>
      </c>
      <c r="BN379" s="52" t="s">
        <v>81</v>
      </c>
    </row>
    <row r="380" spans="1:66" ht="15" customHeight="1" x14ac:dyDescent="0.25">
      <c r="A380" s="12" t="str">
        <f>IF(ISBLANK('DESTR_OPERE LAVORO'!B379),'DESTR_OPERE LAVORO'!B380,'DESTR_OPERE LAVORO'!B379)</f>
        <v/>
      </c>
      <c r="B380" s="12" t="str">
        <f>VLOOKUP(A380,'DESTR_OPERE LAVORO'!B:E,2,FALSE)</f>
        <v/>
      </c>
      <c r="C380" s="27" t="str">
        <f>VLOOKUP(A380,'DESTR_OPERE LAVORO'!B:E,3,FALSE)</f>
        <v/>
      </c>
    </row>
    <row r="381" spans="1:66" ht="15" customHeight="1" x14ac:dyDescent="0.25">
      <c r="A381" s="12" t="str">
        <f>IF(ISBLANK('DESTR_OPERE LAVORO'!B380),'DESTR_OPERE LAVORO'!B381,'DESTR_OPERE LAVORO'!B380)</f>
        <v>1C.12.090.0020.f</v>
      </c>
      <c r="B381" s="12" t="str">
        <f>VLOOKUP(A381,'DESTR_OPERE LAVORO'!B:E,2,FALSE)</f>
        <v>Fornitura e Posa di tubo fonoassorbente con doppio bicchiere in materiale termoplastico con cariche minerali per condotte di scarico acque civili, densità 1,75 g/cm³ classe infiammabilità M1 NF P 92501, coefficiente di dilatazione termica lineare pari a 0,04 mm/m x C°, dotato di guarnizioni premontate da giuntare mediante raccordo a bicchiere; compresi gli oneri di fissaggio a pareti e soffitti e di attraversamento delle strutture. Diametro esterno (De) e spessore (s):De= 110 mm - s= 5,00</v>
      </c>
      <c r="C381" s="27" t="str">
        <f>VLOOKUP(A381,'DESTR_OPERE LAVORO'!B:E,3,FALSE)</f>
        <v>CODICE OC</v>
      </c>
      <c r="F381" s="51" t="s">
        <v>81</v>
      </c>
      <c r="G381" s="51"/>
      <c r="L381" s="51" t="s">
        <v>81</v>
      </c>
      <c r="M381" s="51"/>
      <c r="Q381" s="54"/>
      <c r="R381" s="52" t="s">
        <v>81</v>
      </c>
      <c r="W381" s="54"/>
      <c r="X381" s="52" t="s">
        <v>81</v>
      </c>
      <c r="AC381" s="54"/>
      <c r="AD381" s="52" t="s">
        <v>81</v>
      </c>
      <c r="AJ381" s="52" t="s">
        <v>81</v>
      </c>
      <c r="AO381" s="54"/>
      <c r="AP381" s="52" t="s">
        <v>81</v>
      </c>
      <c r="AV381" s="52" t="s">
        <v>81</v>
      </c>
      <c r="BB381" s="52" t="s">
        <v>81</v>
      </c>
      <c r="BH381" s="52" t="s">
        <v>81</v>
      </c>
      <c r="BN381" s="52" t="s">
        <v>81</v>
      </c>
    </row>
    <row r="382" spans="1:66" x14ac:dyDescent="0.25">
      <c r="A382" s="12"/>
      <c r="B382" s="12"/>
      <c r="C382" s="27"/>
    </row>
    <row r="383" spans="1:66" x14ac:dyDescent="0.25">
      <c r="A383" s="12"/>
      <c r="B383" s="12"/>
      <c r="C383" s="27"/>
    </row>
    <row r="384" spans="1:66" x14ac:dyDescent="0.25">
      <c r="A384" s="12"/>
      <c r="B384" s="12"/>
      <c r="C384" s="27"/>
    </row>
    <row r="385" spans="1:3" x14ac:dyDescent="0.25">
      <c r="A385" s="12"/>
      <c r="B385" s="12"/>
      <c r="C385" s="27"/>
    </row>
    <row r="386" spans="1:3" x14ac:dyDescent="0.25">
      <c r="A386" s="12"/>
      <c r="B386" s="12"/>
      <c r="C386" s="27"/>
    </row>
    <row r="387" spans="1:3" x14ac:dyDescent="0.25">
      <c r="A387" s="12"/>
      <c r="B387" s="12"/>
      <c r="C387" s="27"/>
    </row>
  </sheetData>
  <mergeCells count="16">
    <mergeCell ref="F1:K1"/>
    <mergeCell ref="A1:A2"/>
    <mergeCell ref="B1:B2"/>
    <mergeCell ref="C1:C2"/>
    <mergeCell ref="D1:D2"/>
    <mergeCell ref="E1:E2"/>
    <mergeCell ref="AV1:BA1"/>
    <mergeCell ref="BB1:BG1"/>
    <mergeCell ref="BH1:BM1"/>
    <mergeCell ref="BN1:BS1"/>
    <mergeCell ref="L1:Q1"/>
    <mergeCell ref="R1:W1"/>
    <mergeCell ref="X1:AC1"/>
    <mergeCell ref="AD1:AI1"/>
    <mergeCell ref="AJ1:AO1"/>
    <mergeCell ref="AP1:AU1"/>
  </mergeCells>
  <conditionalFormatting sqref="F3:J3 L3:BS3 F5:J5 F7:J7 F9:J9 F11:J11 F13:J13 F15:J15 F17:J17 F19:J19 F21:J21 F23:J23 F25:J25 F27:J27 F29:J29 F31:J31 F33:J33 F35:J35 F37:J37 F39:J39 F41:J41 F43:J43 F45:J45 F47:J47 F49:J49 F51:J51 F53:J53 F55:J55 F57:J57 F59:J59 F61:J61 F63:J63 F65:J65 F67:J67 F69:J69 F71:J71 F73:J73 F75:J75 F77:J77 F79:J79 F81:J81 F83:J83 F85:J85 F87:J87 F89:J89 F91:J91 F93:J93 F95:J95 F97:J97 F99:J99 F101:J101 F103:J103 F105:J105 F107:J107 F109:J109 F111:J111 F113:J113 F115:J115 F117:J117 F119:J119 F121:J121 F123:J123 F125:J125 F127:J127 F129:J129 F131:J131 F133:J133 F135:J135 F137:J137 F139:J139 F141:J141 F143:J143 F145:J145 F147:J147 F149:J149 F151:J151 F153:J153 F155:J155 F157:J157 F159:J159 F161:J161 F163:J163 F165:J165 F167:J167 F169:J169 F171:J171 F173:J173 F175:J175 F177:J177 F179:J179 F181:J181 F183:J183 F185:J185 F187:J187 F189:J189 F191:J191 F193:J193 F195:J195 F197:J197 F199:J199 F201:J201 F203:J203 F205:J205 F207:J207 F209:J209 F211:J211 F213:J213 F215:J215 F217:J217 F219:J219 F221:J221 F223:J223 F225:J225 F227:J227 F229:J229 F231:J231 F233:J233 F235:J235 F237:J237 F239:J239 F241:J241 F243:J243 F245:J245 F247:J247 F249:J249 F251:J251 F253:J253 F255:J255 F257:J257 F259:J259 F261:J261 F263:J263 F265:J265 F267:J267 F269:J269 F271:J271 F273:J273 F275:J275 F277:J277 F279:J279 F281:J281 F283:J283 F285:J285 F287:J287 F289:J289 F291:J291 F293:J293 F295:J295 F297:J297 F299:J299 F301:J301 F303:J303 F305:J305 F307:J307 F309:J309 F311:J311 F313:J313 F315:J315 F317:J317 F319:J319 F321:J321 F323:J323 F325:J325 F327:J327 F329:J329 F331:J331 F333:J333 F335:J335 F337:J337 F339:J339 F341:J341 F343:J343 F345:J345 F347:J347 F349:J349 F351:J351 F353:J353 F355:J355 F357:J357 F359:J359 F361:J361 F363:J363 F365:J365 F367:J367 F369:J369 F371:J371 F373:J373 F375:J375 F377:J377 F379:J379 F381:J381 L5:BS5 L7:BS7 L9:BS9 L11:BS11 L13:BS13 L15:BS15 L17:BS17 L19:BS19 L21:BS21 L23:BS23 L25:BS25 L27:BS27 L29:BS29 L31:BS31 L33:BS33 L35:BS35 L37:BS37 L39:BS39 L41:BS41 L43:BS43 L45:BS45 L47:BS47 L49:BS49 L51:BS51 L53:BS53 L55:BS55 L57:BS57 L59:BS59 L61:BS61 L63:BS63 L65:BS65 L67:BS67 L69:BS69 L71:BS71 L73:BS73 L75:BS75 L77:BS77 L79:BS79 L81:BS81 L83:BS83 L85:BS85 L87:BS87 L89:BS89 L91:BS91 L93:BS93 L95:BS95 L97:BS97 L99:BS99 L101:BS101 L103:BS103 L105:BS105 L107:BS107 L109:BS109 L111:BS111 L113:BS113 L115:BS115 L117:BS117 L119:BS119 L121:BS121 L123:BS123 L125:BS125 L127:BS127 L129:BS129 L131:BS131 L133:BS133 L135:BS135 L137:BS137 L139:BS139 L141:BS141 L143:BS143 L145:BS145 L147:BS147 L149:BS149 L151:BS151 L153:BS153 L155:BS155 L157:BS157 L159:BS159 L161:BS161 L163:BS163 L165:BS165 L167:BS167 L169:BS169 L171:BS171 L173:BS173 L175:BS175 L177:BS177 L179:BS179 L181:BS181 L183:BS183 L185:BS185 L187:BS187 L189:BS189 L191:BS191 L193:BS193 L195:BS195 L197:BS197 L199:BS199 L201:BS201 L203:BS203 L205:BS205 L207:BS207 L209:BS209 L211:BS211 L213:BS213 L215:BS215 L217:BS217 L219:BS219 L221:BS221 L223:BS223 L225:BS225 L227:BS227 L229:BS229 L231:BS231 L233:BS233 L235:BS235 L237:BS237 L239:BS239 L241:BS241 L243:BS243 L245:BS245 L247:BS247 L249:BS249 L251:BS251 L253:BS253 L255:BS255 L257:BS257 L259:BS259 L261:BS261 L263:BS263 L265:BS265 L267:BS267 L269:BS269 L271:BS271 L273:BS273 L275:BS275 L277:BS277 L279:BS279 L281:BS281 L283:BS283 L285:BS285 L287:BS287 L289:BS289 L291:BS291 L293:BS293 L295:BS295 L297:BS297 L299:BS299 L301:BS301 L303:BS303 L305:BS305 L307:BS307 L309:BS309 L311:BS311 L313:BS313 L315:BS315 L317:BS317 L319:BS319 L321:BS321 L323:BS323 L325:BS325 L327:BS327 L329:BS329 L331:BS331 L333:BS333 L335:BS335 L337:BS337 L339:BS339 L341:BS341 L343:BS343 L345:BS345 L347:BS347 L349:BS349 L351:BS351 L353:BS353 L355:BS355 L357:BS357 L359:BS359 L361:BS361 L363:BS363 L365:BS365 L367:BS367 L369:BS369 L371:BS371 L373:BS373 L375:BS375 L377:BS377 L379:BS379 L381:BS381">
    <cfRule type="cellIs" dxfId="11" priority="16" operator="equal">
      <formula>"nd"</formula>
    </cfRule>
    <cfRule type="containsBlanks" dxfId="10" priority="17">
      <formula>LEN(TRIM(F3))=0</formula>
    </cfRule>
  </conditionalFormatting>
  <conditionalFormatting sqref="D3">
    <cfRule type="cellIs" dxfId="9" priority="5" operator="equal">
      <formula>"nd"</formula>
    </cfRule>
    <cfRule type="containsBlanks" dxfId="8" priority="6">
      <formula>LEN(TRIM(D3))=0</formula>
    </cfRule>
  </conditionalFormatting>
  <conditionalFormatting sqref="E3">
    <cfRule type="cellIs" dxfId="7" priority="1" operator="equal">
      <formula>"nd"</formula>
    </cfRule>
    <cfRule type="containsBlanks" dxfId="6" priority="2">
      <formula>LEN(TRIM(E3))=0</formula>
    </cfRule>
  </conditionalFormatting>
  <conditionalFormatting sqref="F1:BS1048576">
    <cfRule type="cellIs" dxfId="5" priority="32" operator="equal">
      <formula>"nd"</formula>
    </cfRule>
    <cfRule type="containsBlanks" dxfId="4" priority="33">
      <formula>LEN(TRIM(F1))=0</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432AE87-C5B0-46D0-8D27-94FF142D7921}">
          <x14:formula1>
            <xm:f>'CONVALIDE OP-LV'!$O$3:$O$9</xm:f>
          </x14:formula1>
          <xm:sqref>H3:H1048576 N3:N1048576 BJ3:BJ1048576 BD3:BD1048576 AX3:AX1048576 AR3:AR1048576 AL3:AL1048576 AF3:AF1048576 Z3:Z1048576 T3:T1048576 BP3:BP1048576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F02EF-16B9-46BD-9DAF-C1A625492617}">
  <sheetPr codeName="Foglio8"/>
  <dimension ref="A1:D201"/>
  <sheetViews>
    <sheetView zoomScale="85" zoomScaleNormal="85" workbookViewId="0">
      <pane ySplit="2" topLeftCell="A3" activePane="bottomLeft" state="frozen"/>
      <selection pane="bottomLeft" activeCell="B12" sqref="B12"/>
    </sheetView>
  </sheetViews>
  <sheetFormatPr defaultRowHeight="15" x14ac:dyDescent="0.25"/>
  <cols>
    <col min="1" max="1" width="17.28515625" bestFit="1" customWidth="1"/>
    <col min="2" max="3" width="17.7109375" style="1" bestFit="1" customWidth="1"/>
    <col min="4" max="4" width="32.140625" style="1" bestFit="1" customWidth="1"/>
  </cols>
  <sheetData>
    <row r="1" spans="1:4" s="3" customFormat="1" ht="19.5" customHeight="1" x14ac:dyDescent="0.25">
      <c r="A1" s="2" t="s">
        <v>37</v>
      </c>
      <c r="B1" s="2" t="s">
        <v>37</v>
      </c>
      <c r="C1" s="2" t="s">
        <v>37</v>
      </c>
      <c r="D1" s="2" t="s">
        <v>37</v>
      </c>
    </row>
    <row r="2" spans="1:4" s="21" customFormat="1" x14ac:dyDescent="0.25">
      <c r="A2" s="19" t="s">
        <v>53</v>
      </c>
      <c r="B2" s="20" t="s">
        <v>54</v>
      </c>
      <c r="C2" s="20" t="s">
        <v>55</v>
      </c>
      <c r="D2" s="20" t="s">
        <v>7</v>
      </c>
    </row>
    <row r="3" spans="1:4" x14ac:dyDescent="0.25">
      <c r="A3" s="1" t="s">
        <v>48</v>
      </c>
      <c r="B3" s="62" t="s">
        <v>109</v>
      </c>
      <c r="C3" s="62" t="s">
        <v>110</v>
      </c>
      <c r="D3" s="62" t="s">
        <v>111</v>
      </c>
    </row>
    <row r="4" spans="1:4" x14ac:dyDescent="0.25">
      <c r="A4" s="14"/>
      <c r="B4" s="62" t="s">
        <v>112</v>
      </c>
      <c r="C4" s="62" t="s">
        <v>113</v>
      </c>
      <c r="D4" s="62" t="s">
        <v>114</v>
      </c>
    </row>
    <row r="5" spans="1:4" x14ac:dyDescent="0.25">
      <c r="A5" s="4"/>
      <c r="B5" s="62" t="s">
        <v>115</v>
      </c>
      <c r="C5" s="62" t="s">
        <v>116</v>
      </c>
      <c r="D5" s="62" t="s">
        <v>117</v>
      </c>
    </row>
    <row r="6" spans="1:4" x14ac:dyDescent="0.25">
      <c r="A6" s="4"/>
      <c r="C6" s="62" t="s">
        <v>118</v>
      </c>
      <c r="D6" s="62" t="s">
        <v>119</v>
      </c>
    </row>
    <row r="7" spans="1:4" x14ac:dyDescent="0.25">
      <c r="A7" s="4"/>
      <c r="C7" s="62" t="s">
        <v>120</v>
      </c>
      <c r="D7" s="62" t="s">
        <v>121</v>
      </c>
    </row>
    <row r="8" spans="1:4" x14ac:dyDescent="0.25">
      <c r="A8" s="4"/>
      <c r="C8" s="62" t="s">
        <v>122</v>
      </c>
      <c r="D8" s="62" t="s">
        <v>123</v>
      </c>
    </row>
    <row r="9" spans="1:4" x14ac:dyDescent="0.25">
      <c r="A9" s="4"/>
      <c r="C9" s="62" t="s">
        <v>124</v>
      </c>
      <c r="D9" s="62" t="s">
        <v>125</v>
      </c>
    </row>
    <row r="10" spans="1:4" x14ac:dyDescent="0.25">
      <c r="A10" s="4"/>
      <c r="C10" s="62" t="s">
        <v>126</v>
      </c>
      <c r="D10" s="62" t="s">
        <v>127</v>
      </c>
    </row>
    <row r="11" spans="1:4" x14ac:dyDescent="0.25">
      <c r="A11" s="4"/>
      <c r="C11" s="62" t="s">
        <v>128</v>
      </c>
      <c r="D11" s="62" t="s">
        <v>129</v>
      </c>
    </row>
    <row r="12" spans="1:4" ht="15.75" x14ac:dyDescent="0.25">
      <c r="A12" s="4"/>
      <c r="C12" s="17"/>
      <c r="D12" s="62" t="s">
        <v>130</v>
      </c>
    </row>
    <row r="13" spans="1:4" ht="15.75" x14ac:dyDescent="0.25">
      <c r="A13" s="4"/>
      <c r="C13" s="17"/>
      <c r="D13" s="62" t="s">
        <v>131</v>
      </c>
    </row>
    <row r="14" spans="1:4" ht="15.75" x14ac:dyDescent="0.25">
      <c r="A14" s="4"/>
      <c r="C14" s="17"/>
      <c r="D14" s="62" t="s">
        <v>132</v>
      </c>
    </row>
    <row r="15" spans="1:4" ht="15.75" x14ac:dyDescent="0.25">
      <c r="A15" s="4"/>
      <c r="C15" s="17"/>
      <c r="D15" s="62" t="s">
        <v>133</v>
      </c>
    </row>
    <row r="16" spans="1:4" ht="15.75" x14ac:dyDescent="0.25">
      <c r="A16" s="4"/>
      <c r="C16" s="17"/>
      <c r="D16" s="62" t="s">
        <v>134</v>
      </c>
    </row>
    <row r="17" spans="1:4" ht="15.75" x14ac:dyDescent="0.25">
      <c r="A17" s="4"/>
      <c r="C17" s="17"/>
      <c r="D17" s="62" t="s">
        <v>135</v>
      </c>
    </row>
    <row r="18" spans="1:4" ht="15.75" x14ac:dyDescent="0.25">
      <c r="A18" s="4"/>
      <c r="C18" s="17"/>
      <c r="D18" s="62" t="s">
        <v>136</v>
      </c>
    </row>
    <row r="19" spans="1:4" ht="15.75" x14ac:dyDescent="0.25">
      <c r="A19" s="4"/>
      <c r="C19" s="17"/>
      <c r="D19" s="62" t="s">
        <v>137</v>
      </c>
    </row>
    <row r="20" spans="1:4" ht="15.75" x14ac:dyDescent="0.25">
      <c r="A20" s="4"/>
      <c r="C20" s="17"/>
      <c r="D20" s="17"/>
    </row>
    <row r="21" spans="1:4" ht="15.75" x14ac:dyDescent="0.25">
      <c r="A21" s="4"/>
      <c r="C21" s="17"/>
      <c r="D21" s="17"/>
    </row>
    <row r="22" spans="1:4" ht="15.75" x14ac:dyDescent="0.25">
      <c r="A22" s="4"/>
      <c r="C22" s="17"/>
      <c r="D22" s="17"/>
    </row>
    <row r="23" spans="1:4" ht="15.75" x14ac:dyDescent="0.25">
      <c r="A23" s="4"/>
      <c r="C23" s="17"/>
      <c r="D23" s="17"/>
    </row>
    <row r="24" spans="1:4" ht="15.75" x14ac:dyDescent="0.25">
      <c r="A24" s="4"/>
      <c r="C24" s="17"/>
      <c r="D24" s="17"/>
    </row>
    <row r="25" spans="1:4" ht="15.75" x14ac:dyDescent="0.25">
      <c r="A25" s="4"/>
      <c r="C25" s="17"/>
      <c r="D25" s="17"/>
    </row>
    <row r="26" spans="1:4" ht="15.75" x14ac:dyDescent="0.25">
      <c r="A26" s="4"/>
      <c r="C26" s="17"/>
      <c r="D26" s="17"/>
    </row>
    <row r="27" spans="1:4" ht="15.75" x14ac:dyDescent="0.25">
      <c r="A27" s="4"/>
      <c r="C27" s="17"/>
      <c r="D27" s="17"/>
    </row>
    <row r="28" spans="1:4" ht="15.75" x14ac:dyDescent="0.25">
      <c r="A28" s="4"/>
      <c r="C28" s="17"/>
      <c r="D28" s="17"/>
    </row>
    <row r="29" spans="1:4" ht="15.75" x14ac:dyDescent="0.25">
      <c r="A29" s="4"/>
      <c r="C29" s="17"/>
      <c r="D29" s="17"/>
    </row>
    <row r="30" spans="1:4" ht="15.75" x14ac:dyDescent="0.25">
      <c r="A30" s="4"/>
      <c r="C30" s="17"/>
      <c r="D30" s="17"/>
    </row>
    <row r="31" spans="1:4" ht="15.75" x14ac:dyDescent="0.25">
      <c r="A31" s="4"/>
      <c r="C31" s="17"/>
      <c r="D31" s="17"/>
    </row>
    <row r="32" spans="1:4" ht="15.75" x14ac:dyDescent="0.25">
      <c r="A32" s="4"/>
      <c r="C32" s="17"/>
      <c r="D32" s="17"/>
    </row>
    <row r="33" spans="1:4" ht="15.75" x14ac:dyDescent="0.25">
      <c r="A33" s="4"/>
      <c r="C33" s="17"/>
      <c r="D33" s="17"/>
    </row>
    <row r="34" spans="1:4" ht="15.75" x14ac:dyDescent="0.25">
      <c r="A34" s="4"/>
      <c r="C34" s="17"/>
      <c r="D34" s="17"/>
    </row>
    <row r="35" spans="1:4" ht="15.75" x14ac:dyDescent="0.25">
      <c r="A35" s="4"/>
      <c r="C35" s="17"/>
      <c r="D35" s="17"/>
    </row>
    <row r="36" spans="1:4" ht="15.75" x14ac:dyDescent="0.25">
      <c r="A36" s="4"/>
      <c r="C36" s="17"/>
      <c r="D36" s="17"/>
    </row>
    <row r="37" spans="1:4" ht="15.75" x14ac:dyDescent="0.25">
      <c r="A37" s="4"/>
      <c r="C37" s="17"/>
      <c r="D37" s="17"/>
    </row>
    <row r="38" spans="1:4" ht="15.75" x14ac:dyDescent="0.25">
      <c r="A38" s="4"/>
      <c r="C38" s="17"/>
      <c r="D38" s="17"/>
    </row>
    <row r="39" spans="1:4" ht="15.75" x14ac:dyDescent="0.25">
      <c r="A39" s="4"/>
      <c r="C39" s="17"/>
      <c r="D39" s="17"/>
    </row>
    <row r="40" spans="1:4" ht="15.75" x14ac:dyDescent="0.25">
      <c r="A40" s="4"/>
      <c r="C40" s="17"/>
      <c r="D40" s="17"/>
    </row>
    <row r="41" spans="1:4" ht="15.75" x14ac:dyDescent="0.25">
      <c r="A41" s="4"/>
      <c r="C41" s="17"/>
      <c r="D41" s="17"/>
    </row>
    <row r="42" spans="1:4" ht="15.75" x14ac:dyDescent="0.25">
      <c r="A42" s="4"/>
      <c r="C42" s="17"/>
      <c r="D42" s="17"/>
    </row>
    <row r="43" spans="1:4" ht="15.75" x14ac:dyDescent="0.25">
      <c r="A43" s="4"/>
      <c r="C43" s="17"/>
      <c r="D43" s="17"/>
    </row>
    <row r="44" spans="1:4" ht="15.75" x14ac:dyDescent="0.25">
      <c r="A44" s="4"/>
      <c r="C44" s="17"/>
      <c r="D44" s="17"/>
    </row>
    <row r="45" spans="1:4" ht="15.75" x14ac:dyDescent="0.25">
      <c r="A45" s="4"/>
      <c r="C45" s="17"/>
      <c r="D45" s="17"/>
    </row>
    <row r="46" spans="1:4" ht="15.75" x14ac:dyDescent="0.25">
      <c r="A46" s="4"/>
      <c r="C46" s="17"/>
      <c r="D46" s="17"/>
    </row>
    <row r="47" spans="1:4" ht="15.75" x14ac:dyDescent="0.25">
      <c r="A47" s="4"/>
      <c r="C47" s="17"/>
      <c r="D47" s="17"/>
    </row>
    <row r="48" spans="1:4" ht="15.75" x14ac:dyDescent="0.25">
      <c r="A48" s="4"/>
      <c r="C48" s="17"/>
      <c r="D48" s="17"/>
    </row>
    <row r="49" spans="1:4" ht="15.75" x14ac:dyDescent="0.25">
      <c r="A49" s="4"/>
      <c r="C49" s="17"/>
      <c r="D49" s="17"/>
    </row>
    <row r="50" spans="1:4" ht="15.75" x14ac:dyDescent="0.25">
      <c r="A50" s="4"/>
      <c r="C50" s="17"/>
      <c r="D50" s="17"/>
    </row>
    <row r="51" spans="1:4" ht="15.75" x14ac:dyDescent="0.25">
      <c r="A51" s="4"/>
      <c r="C51" s="17"/>
      <c r="D51" s="17"/>
    </row>
    <row r="52" spans="1:4" ht="15.75" x14ac:dyDescent="0.25">
      <c r="A52" s="4"/>
      <c r="C52" s="17"/>
      <c r="D52" s="17"/>
    </row>
    <row r="53" spans="1:4" ht="15.75" x14ac:dyDescent="0.25">
      <c r="A53" s="4"/>
      <c r="C53" s="17"/>
      <c r="D53" s="17"/>
    </row>
    <row r="54" spans="1:4" ht="15.75" x14ac:dyDescent="0.25">
      <c r="A54" s="4"/>
      <c r="C54" s="17"/>
      <c r="D54" s="17"/>
    </row>
    <row r="55" spans="1:4" ht="15.75" x14ac:dyDescent="0.25">
      <c r="A55" s="4"/>
      <c r="C55" s="17"/>
      <c r="D55" s="17"/>
    </row>
    <row r="56" spans="1:4" ht="15.75" x14ac:dyDescent="0.25">
      <c r="A56" s="4"/>
      <c r="C56" s="17"/>
      <c r="D56" s="17"/>
    </row>
    <row r="57" spans="1:4" ht="15.75" x14ac:dyDescent="0.25">
      <c r="A57" s="4"/>
      <c r="C57" s="17"/>
      <c r="D57" s="17"/>
    </row>
    <row r="58" spans="1:4" ht="15.75" x14ac:dyDescent="0.25">
      <c r="A58" s="4"/>
      <c r="C58" s="17"/>
      <c r="D58" s="17"/>
    </row>
    <row r="59" spans="1:4" ht="15.75" x14ac:dyDescent="0.25">
      <c r="A59" s="4"/>
      <c r="C59" s="17"/>
      <c r="D59" s="17"/>
    </row>
    <row r="60" spans="1:4" ht="15.75" x14ac:dyDescent="0.25">
      <c r="A60" s="4"/>
      <c r="C60" s="17"/>
      <c r="D60" s="17"/>
    </row>
    <row r="61" spans="1:4" ht="15.75" x14ac:dyDescent="0.25">
      <c r="A61" s="4"/>
      <c r="C61" s="17"/>
      <c r="D61" s="17"/>
    </row>
    <row r="62" spans="1:4" ht="15.75" x14ac:dyDescent="0.25">
      <c r="A62" s="4"/>
      <c r="C62" s="17"/>
      <c r="D62" s="17"/>
    </row>
    <row r="63" spans="1:4" ht="15.75" x14ac:dyDescent="0.25">
      <c r="A63" s="4"/>
      <c r="C63" s="17"/>
      <c r="D63" s="17"/>
    </row>
    <row r="64" spans="1:4" ht="15.75" x14ac:dyDescent="0.25">
      <c r="A64" s="4"/>
      <c r="C64" s="17"/>
      <c r="D64" s="17"/>
    </row>
    <row r="65" spans="1:4" ht="15.75" x14ac:dyDescent="0.25">
      <c r="A65" s="4"/>
      <c r="C65" s="17"/>
      <c r="D65" s="17"/>
    </row>
    <row r="66" spans="1:4" ht="15.75" x14ac:dyDescent="0.25">
      <c r="A66" s="4"/>
      <c r="C66" s="17"/>
      <c r="D66" s="17"/>
    </row>
    <row r="67" spans="1:4" x14ac:dyDescent="0.25">
      <c r="A67" s="4"/>
    </row>
    <row r="68" spans="1:4" x14ac:dyDescent="0.25">
      <c r="A68" s="4"/>
    </row>
    <row r="69" spans="1:4" x14ac:dyDescent="0.25">
      <c r="A69" s="4"/>
    </row>
    <row r="70" spans="1:4" x14ac:dyDescent="0.25">
      <c r="A70" s="4"/>
    </row>
    <row r="71" spans="1:4" x14ac:dyDescent="0.25">
      <c r="A71" s="4"/>
    </row>
    <row r="72" spans="1:4" x14ac:dyDescent="0.25">
      <c r="A72" s="4"/>
    </row>
    <row r="73" spans="1:4" x14ac:dyDescent="0.25">
      <c r="A73" s="4"/>
    </row>
    <row r="74" spans="1:4" x14ac:dyDescent="0.25">
      <c r="A74" s="4"/>
    </row>
    <row r="75" spans="1:4" x14ac:dyDescent="0.25">
      <c r="A75" s="4"/>
    </row>
    <row r="76" spans="1:4" x14ac:dyDescent="0.25">
      <c r="A76" s="4"/>
    </row>
    <row r="77" spans="1:4" x14ac:dyDescent="0.25">
      <c r="A77" s="4"/>
    </row>
    <row r="78" spans="1:4" x14ac:dyDescent="0.25">
      <c r="A78" s="4"/>
    </row>
    <row r="79" spans="1:4" x14ac:dyDescent="0.25">
      <c r="A79" s="4"/>
    </row>
    <row r="80" spans="1:4"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row r="89" spans="1:1" x14ac:dyDescent="0.25">
      <c r="A89" s="4"/>
    </row>
    <row r="90" spans="1:1" x14ac:dyDescent="0.25">
      <c r="A90" s="4"/>
    </row>
    <row r="91" spans="1:1" x14ac:dyDescent="0.25">
      <c r="A91" s="4"/>
    </row>
    <row r="92" spans="1:1" x14ac:dyDescent="0.25">
      <c r="A92" s="4"/>
    </row>
    <row r="93" spans="1:1" x14ac:dyDescent="0.25">
      <c r="A93" s="4"/>
    </row>
    <row r="94" spans="1:1" x14ac:dyDescent="0.25">
      <c r="A94" s="4"/>
    </row>
    <row r="95" spans="1:1" x14ac:dyDescent="0.25">
      <c r="A95" s="4"/>
    </row>
    <row r="96" spans="1:1" x14ac:dyDescent="0.25">
      <c r="A96" s="4"/>
    </row>
    <row r="97" spans="1:1" x14ac:dyDescent="0.25">
      <c r="A97" s="4"/>
    </row>
    <row r="98" spans="1:1" x14ac:dyDescent="0.25">
      <c r="A98" s="4"/>
    </row>
    <row r="99" spans="1:1" x14ac:dyDescent="0.25">
      <c r="A99" s="4"/>
    </row>
    <row r="100" spans="1:1" x14ac:dyDescent="0.25">
      <c r="A100" s="4"/>
    </row>
    <row r="101" spans="1:1" x14ac:dyDescent="0.25">
      <c r="A101" s="4"/>
    </row>
    <row r="102" spans="1:1" x14ac:dyDescent="0.25">
      <c r="A102" s="4"/>
    </row>
    <row r="103" spans="1:1" x14ac:dyDescent="0.25">
      <c r="A103" s="4"/>
    </row>
    <row r="104" spans="1:1" x14ac:dyDescent="0.25">
      <c r="A104" s="4"/>
    </row>
    <row r="105" spans="1:1" x14ac:dyDescent="0.25">
      <c r="A105" s="4"/>
    </row>
    <row r="106" spans="1:1" x14ac:dyDescent="0.25">
      <c r="A106" s="4"/>
    </row>
    <row r="107" spans="1:1" x14ac:dyDescent="0.25">
      <c r="A107" s="4"/>
    </row>
    <row r="108" spans="1:1" x14ac:dyDescent="0.25">
      <c r="A108" s="4"/>
    </row>
    <row r="109" spans="1:1" x14ac:dyDescent="0.25">
      <c r="A109" s="4"/>
    </row>
    <row r="110" spans="1:1" x14ac:dyDescent="0.25">
      <c r="A110" s="4"/>
    </row>
    <row r="111" spans="1:1" x14ac:dyDescent="0.25">
      <c r="A111" s="4"/>
    </row>
    <row r="112" spans="1:1" x14ac:dyDescent="0.25">
      <c r="A112" s="4"/>
    </row>
    <row r="113" spans="1:1" x14ac:dyDescent="0.25">
      <c r="A113" s="4"/>
    </row>
    <row r="114" spans="1:1" x14ac:dyDescent="0.25">
      <c r="A114" s="4"/>
    </row>
    <row r="115" spans="1:1" x14ac:dyDescent="0.25">
      <c r="A115" s="4"/>
    </row>
    <row r="116" spans="1:1" x14ac:dyDescent="0.25">
      <c r="A116" s="4"/>
    </row>
    <row r="117" spans="1:1" x14ac:dyDescent="0.25">
      <c r="A117" s="4"/>
    </row>
    <row r="118" spans="1:1" x14ac:dyDescent="0.25">
      <c r="A118" s="4"/>
    </row>
    <row r="119" spans="1:1" x14ac:dyDescent="0.25">
      <c r="A119" s="4"/>
    </row>
    <row r="120" spans="1:1" x14ac:dyDescent="0.25">
      <c r="A120" s="4"/>
    </row>
    <row r="121" spans="1:1" x14ac:dyDescent="0.25">
      <c r="A121" s="4"/>
    </row>
    <row r="122" spans="1:1" x14ac:dyDescent="0.25">
      <c r="A122" s="4"/>
    </row>
    <row r="123" spans="1:1" x14ac:dyDescent="0.25">
      <c r="A123" s="4"/>
    </row>
    <row r="124" spans="1:1" x14ac:dyDescent="0.25">
      <c r="A124" s="4"/>
    </row>
    <row r="125" spans="1:1" x14ac:dyDescent="0.25">
      <c r="A125" s="4"/>
    </row>
    <row r="126" spans="1:1" x14ac:dyDescent="0.25">
      <c r="A126" s="4"/>
    </row>
    <row r="127" spans="1:1" x14ac:dyDescent="0.25">
      <c r="A127" s="4"/>
    </row>
    <row r="128" spans="1:1" x14ac:dyDescent="0.25">
      <c r="A128" s="4"/>
    </row>
    <row r="129" spans="1:1" x14ac:dyDescent="0.25">
      <c r="A129" s="4"/>
    </row>
    <row r="130" spans="1:1" x14ac:dyDescent="0.25">
      <c r="A130" s="4"/>
    </row>
    <row r="131" spans="1:1" x14ac:dyDescent="0.25">
      <c r="A131" s="4"/>
    </row>
    <row r="132" spans="1:1" x14ac:dyDescent="0.25">
      <c r="A132" s="4"/>
    </row>
    <row r="133" spans="1:1" x14ac:dyDescent="0.25">
      <c r="A133" s="4"/>
    </row>
    <row r="134" spans="1:1" x14ac:dyDescent="0.25">
      <c r="A134" s="4"/>
    </row>
    <row r="135" spans="1:1" x14ac:dyDescent="0.25">
      <c r="A135" s="4"/>
    </row>
    <row r="136" spans="1:1" x14ac:dyDescent="0.25">
      <c r="A136" s="4"/>
    </row>
    <row r="137" spans="1:1" x14ac:dyDescent="0.25">
      <c r="A137" s="4"/>
    </row>
    <row r="138" spans="1:1" x14ac:dyDescent="0.25">
      <c r="A138" s="4"/>
    </row>
    <row r="139" spans="1:1" x14ac:dyDescent="0.25">
      <c r="A139" s="4"/>
    </row>
    <row r="140" spans="1:1" x14ac:dyDescent="0.25">
      <c r="A140" s="4"/>
    </row>
    <row r="141" spans="1:1" x14ac:dyDescent="0.25">
      <c r="A141" s="4"/>
    </row>
    <row r="142" spans="1:1" x14ac:dyDescent="0.25">
      <c r="A142" s="4"/>
    </row>
    <row r="143" spans="1:1" x14ac:dyDescent="0.25">
      <c r="A143" s="4"/>
    </row>
    <row r="144" spans="1:1" x14ac:dyDescent="0.25">
      <c r="A144" s="4"/>
    </row>
    <row r="145" spans="1:1" x14ac:dyDescent="0.25">
      <c r="A145" s="4"/>
    </row>
    <row r="146" spans="1:1" x14ac:dyDescent="0.25">
      <c r="A146" s="4"/>
    </row>
    <row r="147" spans="1:1" x14ac:dyDescent="0.25">
      <c r="A147" s="4"/>
    </row>
    <row r="148" spans="1:1" x14ac:dyDescent="0.25">
      <c r="A148" s="4"/>
    </row>
    <row r="149" spans="1:1" x14ac:dyDescent="0.25">
      <c r="A149" s="4"/>
    </row>
    <row r="150" spans="1:1" x14ac:dyDescent="0.25">
      <c r="A150" s="4"/>
    </row>
    <row r="151" spans="1:1" x14ac:dyDescent="0.25">
      <c r="A151" s="4"/>
    </row>
    <row r="152" spans="1:1" x14ac:dyDescent="0.25">
      <c r="A152" s="4"/>
    </row>
    <row r="153" spans="1:1" x14ac:dyDescent="0.25">
      <c r="A153" s="4"/>
    </row>
    <row r="154" spans="1:1" x14ac:dyDescent="0.25">
      <c r="A154" s="4"/>
    </row>
    <row r="155" spans="1:1" x14ac:dyDescent="0.25">
      <c r="A155" s="4"/>
    </row>
    <row r="156" spans="1:1" x14ac:dyDescent="0.25">
      <c r="A156" s="4"/>
    </row>
    <row r="157" spans="1:1" x14ac:dyDescent="0.25">
      <c r="A157" s="4"/>
    </row>
    <row r="158" spans="1:1" x14ac:dyDescent="0.25">
      <c r="A158" s="4"/>
    </row>
    <row r="159" spans="1:1" x14ac:dyDescent="0.25">
      <c r="A159" s="4"/>
    </row>
    <row r="160" spans="1:1" x14ac:dyDescent="0.25">
      <c r="A160" s="4"/>
    </row>
    <row r="161" spans="1:1" x14ac:dyDescent="0.25">
      <c r="A161" s="4"/>
    </row>
    <row r="162" spans="1:1" x14ac:dyDescent="0.25">
      <c r="A162" s="4"/>
    </row>
    <row r="163" spans="1:1" x14ac:dyDescent="0.25">
      <c r="A163" s="4"/>
    </row>
    <row r="164" spans="1:1" x14ac:dyDescent="0.25">
      <c r="A164" s="4"/>
    </row>
    <row r="165" spans="1:1" x14ac:dyDescent="0.25">
      <c r="A165" s="4"/>
    </row>
    <row r="166" spans="1:1" x14ac:dyDescent="0.25">
      <c r="A166" s="4"/>
    </row>
    <row r="167" spans="1:1" x14ac:dyDescent="0.25">
      <c r="A167" s="4"/>
    </row>
    <row r="168" spans="1:1" x14ac:dyDescent="0.25">
      <c r="A168" s="4"/>
    </row>
    <row r="169" spans="1:1" x14ac:dyDescent="0.25">
      <c r="A169" s="4"/>
    </row>
    <row r="170" spans="1:1" x14ac:dyDescent="0.25">
      <c r="A170" s="4"/>
    </row>
    <row r="171" spans="1:1" x14ac:dyDescent="0.25">
      <c r="A171" s="4"/>
    </row>
    <row r="172" spans="1:1" x14ac:dyDescent="0.25">
      <c r="A172" s="4"/>
    </row>
    <row r="173" spans="1:1" x14ac:dyDescent="0.25">
      <c r="A173" s="4"/>
    </row>
    <row r="174" spans="1:1" x14ac:dyDescent="0.25">
      <c r="A174" s="4"/>
    </row>
    <row r="175" spans="1:1" x14ac:dyDescent="0.25">
      <c r="A175" s="4"/>
    </row>
    <row r="176" spans="1:1"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sheetData>
  <sheetProtection selectLockedCells="1"/>
  <conditionalFormatting sqref="A1:XFD2 A20:XFD1048576 E3:XFD19">
    <cfRule type="containsBlanks" dxfId="3" priority="3">
      <formula>LEN(TRIM(A1))=0</formula>
    </cfRule>
  </conditionalFormatting>
  <conditionalFormatting sqref="A4">
    <cfRule type="containsBlanks" dxfId="2" priority="2">
      <formula>LEN(TRIM(A4))=0</formula>
    </cfRule>
  </conditionalFormatting>
  <conditionalFormatting sqref="A3:A19 B6:B19 C12:C19">
    <cfRule type="containsBlanks" dxfId="1" priority="1">
      <formula>LEN(TRIM(A3))=0</formula>
    </cfRule>
  </conditionalFormatting>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DC1A7-060D-4DCD-8BB3-43316DEA6308}">
  <sheetPr codeName="Foglio4"/>
  <dimension ref="A1:O202"/>
  <sheetViews>
    <sheetView zoomScale="85" zoomScaleNormal="85" workbookViewId="0">
      <pane ySplit="2" topLeftCell="A3" activePane="bottomLeft" state="frozen"/>
      <selection pane="bottomLeft" activeCell="I6" sqref="I6"/>
    </sheetView>
  </sheetViews>
  <sheetFormatPr defaultRowHeight="15" x14ac:dyDescent="0.25"/>
  <cols>
    <col min="1" max="1" width="10.5703125" bestFit="1" customWidth="1"/>
    <col min="2" max="3" width="30.7109375" style="1" customWidth="1"/>
    <col min="4" max="4" width="30.7109375" customWidth="1"/>
    <col min="5" max="12" width="30.7109375" style="1" customWidth="1"/>
  </cols>
  <sheetData>
    <row r="1" spans="1:15" s="3" customFormat="1" ht="30" x14ac:dyDescent="0.25">
      <c r="A1" s="2" t="s">
        <v>37</v>
      </c>
      <c r="B1" s="2" t="s">
        <v>37</v>
      </c>
      <c r="C1" s="2" t="s">
        <v>37</v>
      </c>
      <c r="D1" s="2" t="s">
        <v>37</v>
      </c>
      <c r="E1" s="2" t="s">
        <v>37</v>
      </c>
      <c r="F1" s="2" t="s">
        <v>37</v>
      </c>
      <c r="G1" s="2" t="s">
        <v>38</v>
      </c>
      <c r="H1" s="2" t="s">
        <v>38</v>
      </c>
      <c r="I1" s="2" t="s">
        <v>38</v>
      </c>
      <c r="J1" s="2" t="s">
        <v>38</v>
      </c>
      <c r="K1" s="2"/>
      <c r="L1" s="2"/>
    </row>
    <row r="2" spans="1:15" s="21" customFormat="1" ht="30" customHeight="1" x14ac:dyDescent="0.25">
      <c r="A2" s="19" t="s">
        <v>53</v>
      </c>
      <c r="B2" s="20" t="s">
        <v>54</v>
      </c>
      <c r="C2" s="20" t="s">
        <v>55</v>
      </c>
      <c r="D2" s="20" t="s">
        <v>7</v>
      </c>
      <c r="E2" s="20" t="s">
        <v>8</v>
      </c>
      <c r="F2" s="20" t="s">
        <v>9</v>
      </c>
      <c r="G2" s="20" t="s">
        <v>10</v>
      </c>
      <c r="H2" s="20" t="s">
        <v>16</v>
      </c>
      <c r="I2" s="20" t="s">
        <v>17</v>
      </c>
      <c r="J2" s="20" t="s">
        <v>18</v>
      </c>
      <c r="K2" s="20" t="s">
        <v>45</v>
      </c>
      <c r="L2" s="20" t="s">
        <v>24</v>
      </c>
      <c r="O2" s="47" t="s">
        <v>65</v>
      </c>
    </row>
    <row r="3" spans="1:15" s="58" customFormat="1" ht="15" customHeight="1" x14ac:dyDescent="0.25">
      <c r="A3" s="56" t="s">
        <v>35</v>
      </c>
      <c r="B3" s="56" t="s">
        <v>81</v>
      </c>
      <c r="C3" s="56" t="s">
        <v>81</v>
      </c>
      <c r="D3" s="56" t="s">
        <v>81</v>
      </c>
      <c r="E3" s="56" t="s">
        <v>81</v>
      </c>
      <c r="F3" s="56" t="s">
        <v>81</v>
      </c>
      <c r="G3" s="56" t="s">
        <v>81</v>
      </c>
      <c r="H3" s="56" t="s">
        <v>81</v>
      </c>
      <c r="I3" s="56" t="s">
        <v>81</v>
      </c>
      <c r="J3" s="56" t="s">
        <v>81</v>
      </c>
      <c r="K3" s="56" t="s">
        <v>81</v>
      </c>
      <c r="L3" s="56" t="s">
        <v>81</v>
      </c>
      <c r="O3" s="58" t="s">
        <v>66</v>
      </c>
    </row>
    <row r="4" spans="1:15" s="58" customFormat="1" ht="15" customHeight="1" x14ac:dyDescent="0.25">
      <c r="A4" s="56" t="s">
        <v>36</v>
      </c>
      <c r="B4" s="63" t="s">
        <v>138</v>
      </c>
      <c r="C4" s="57" t="s">
        <v>139</v>
      </c>
      <c r="D4" s="63" t="s">
        <v>419</v>
      </c>
      <c r="E4" s="63" t="s">
        <v>141</v>
      </c>
      <c r="F4" s="56" t="s">
        <v>141</v>
      </c>
      <c r="G4" s="56" t="s">
        <v>141</v>
      </c>
      <c r="H4" s="56" t="s">
        <v>141</v>
      </c>
      <c r="I4" s="56" t="s">
        <v>141</v>
      </c>
      <c r="J4" s="56" t="s">
        <v>141</v>
      </c>
      <c r="K4" s="56"/>
      <c r="L4" s="56"/>
      <c r="O4" s="58" t="s">
        <v>67</v>
      </c>
    </row>
    <row r="5" spans="1:15" s="58" customFormat="1" ht="15" customHeight="1" x14ac:dyDescent="0.25">
      <c r="A5" s="59"/>
      <c r="B5" s="63" t="s">
        <v>142</v>
      </c>
      <c r="C5" s="57" t="s">
        <v>143</v>
      </c>
      <c r="D5" s="63" t="s">
        <v>423</v>
      </c>
      <c r="E5" s="63" t="s">
        <v>140</v>
      </c>
      <c r="F5" s="63" t="s">
        <v>421</v>
      </c>
      <c r="G5" s="63" t="s">
        <v>422</v>
      </c>
      <c r="H5" s="56" t="s">
        <v>445</v>
      </c>
      <c r="I5" s="56" t="s">
        <v>419</v>
      </c>
      <c r="J5" s="56" t="s">
        <v>446</v>
      </c>
      <c r="K5" s="56"/>
      <c r="L5" s="56"/>
      <c r="O5" s="58" t="s">
        <v>68</v>
      </c>
    </row>
    <row r="6" spans="1:15" s="58" customFormat="1" ht="15" customHeight="1" x14ac:dyDescent="0.25">
      <c r="A6" s="59"/>
      <c r="B6" s="63" t="s">
        <v>145</v>
      </c>
      <c r="C6" s="57" t="s">
        <v>146</v>
      </c>
      <c r="D6" s="63" t="s">
        <v>427</v>
      </c>
      <c r="E6" s="63" t="s">
        <v>144</v>
      </c>
      <c r="F6" s="63" t="s">
        <v>425</v>
      </c>
      <c r="G6" s="63" t="s">
        <v>426</v>
      </c>
      <c r="H6" s="56" t="s">
        <v>447</v>
      </c>
      <c r="I6" s="56" t="s">
        <v>578</v>
      </c>
      <c r="J6" s="56" t="s">
        <v>448</v>
      </c>
      <c r="K6" s="56"/>
      <c r="L6" s="56"/>
      <c r="O6" s="60" t="s">
        <v>226</v>
      </c>
    </row>
    <row r="7" spans="1:15" s="58" customFormat="1" ht="15" customHeight="1" x14ac:dyDescent="0.25">
      <c r="A7" s="59"/>
      <c r="B7" s="63" t="s">
        <v>148</v>
      </c>
      <c r="C7" s="57" t="s">
        <v>149</v>
      </c>
      <c r="D7" s="59"/>
      <c r="E7" s="63" t="s">
        <v>147</v>
      </c>
      <c r="F7" s="63" t="s">
        <v>429</v>
      </c>
      <c r="G7" s="63" t="s">
        <v>430</v>
      </c>
      <c r="H7" s="56" t="s">
        <v>449</v>
      </c>
      <c r="I7" s="56"/>
      <c r="J7" s="56" t="s">
        <v>450</v>
      </c>
      <c r="K7" s="56"/>
      <c r="L7" s="56"/>
      <c r="O7" s="60" t="s">
        <v>227</v>
      </c>
    </row>
    <row r="8" spans="1:15" s="58" customFormat="1" ht="15" customHeight="1" x14ac:dyDescent="0.25">
      <c r="A8" s="59"/>
      <c r="B8" s="63" t="s">
        <v>151</v>
      </c>
      <c r="C8" s="57" t="s">
        <v>152</v>
      </c>
      <c r="D8" s="59"/>
      <c r="E8" s="63" t="s">
        <v>150</v>
      </c>
      <c r="F8" s="63" t="s">
        <v>432</v>
      </c>
      <c r="G8" s="63" t="s">
        <v>433</v>
      </c>
      <c r="H8" s="56" t="s">
        <v>451</v>
      </c>
      <c r="I8" s="56"/>
      <c r="J8" s="56" t="s">
        <v>452</v>
      </c>
      <c r="K8" s="56"/>
      <c r="L8" s="56"/>
      <c r="O8" s="58" t="s">
        <v>80</v>
      </c>
    </row>
    <row r="9" spans="1:15" s="58" customFormat="1" ht="15" customHeight="1" x14ac:dyDescent="0.25">
      <c r="A9" s="59"/>
      <c r="B9" s="63" t="s">
        <v>153</v>
      </c>
      <c r="C9" s="57" t="s">
        <v>154</v>
      </c>
      <c r="D9" s="59"/>
      <c r="E9" s="63" t="s">
        <v>420</v>
      </c>
      <c r="F9" s="63" t="s">
        <v>435</v>
      </c>
      <c r="G9" s="63" t="s">
        <v>436</v>
      </c>
      <c r="H9" s="56"/>
      <c r="I9" s="56"/>
      <c r="J9" s="56" t="s">
        <v>453</v>
      </c>
      <c r="K9" s="56"/>
      <c r="L9" s="56"/>
      <c r="O9" s="60" t="s">
        <v>228</v>
      </c>
    </row>
    <row r="10" spans="1:15" s="58" customFormat="1" ht="15" customHeight="1" x14ac:dyDescent="0.25">
      <c r="A10" s="59"/>
      <c r="B10" s="63" t="s">
        <v>155</v>
      </c>
      <c r="C10" s="57" t="s">
        <v>156</v>
      </c>
      <c r="D10" s="59"/>
      <c r="E10" s="63" t="s">
        <v>424</v>
      </c>
      <c r="F10" s="63" t="s">
        <v>438</v>
      </c>
      <c r="G10" s="63" t="s">
        <v>439</v>
      </c>
      <c r="H10" s="56"/>
      <c r="I10" s="56"/>
      <c r="J10" s="56" t="s">
        <v>454</v>
      </c>
      <c r="K10" s="56"/>
      <c r="L10" s="56"/>
    </row>
    <row r="11" spans="1:15" s="58" customFormat="1" ht="15" customHeight="1" x14ac:dyDescent="0.25">
      <c r="A11" s="59"/>
      <c r="B11" s="63" t="s">
        <v>157</v>
      </c>
      <c r="C11" s="57" t="s">
        <v>158</v>
      </c>
      <c r="D11" s="59"/>
      <c r="E11" s="63" t="s">
        <v>428</v>
      </c>
      <c r="F11" s="63"/>
      <c r="G11" s="63" t="s">
        <v>441</v>
      </c>
      <c r="H11" s="56"/>
      <c r="I11" s="56"/>
      <c r="J11" s="56" t="s">
        <v>455</v>
      </c>
      <c r="K11" s="56"/>
      <c r="L11" s="56"/>
    </row>
    <row r="12" spans="1:15" s="58" customFormat="1" ht="15" customHeight="1" x14ac:dyDescent="0.25">
      <c r="A12" s="59"/>
      <c r="B12" s="63" t="s">
        <v>159</v>
      </c>
      <c r="C12" s="57" t="s">
        <v>160</v>
      </c>
      <c r="D12" s="59"/>
      <c r="E12" s="63" t="s">
        <v>431</v>
      </c>
      <c r="H12" s="56"/>
      <c r="I12" s="56"/>
      <c r="J12" s="56" t="s">
        <v>456</v>
      </c>
      <c r="K12" s="56"/>
      <c r="L12" s="56"/>
    </row>
    <row r="13" spans="1:15" s="58" customFormat="1" ht="15" customHeight="1" x14ac:dyDescent="0.25">
      <c r="A13" s="59"/>
      <c r="B13" s="63" t="s">
        <v>161</v>
      </c>
      <c r="C13" s="57" t="s">
        <v>162</v>
      </c>
      <c r="D13" s="59"/>
      <c r="E13" s="63" t="s">
        <v>434</v>
      </c>
      <c r="H13" s="56"/>
      <c r="I13" s="56"/>
      <c r="J13" s="56" t="s">
        <v>457</v>
      </c>
      <c r="K13" s="56"/>
      <c r="L13" s="56"/>
    </row>
    <row r="14" spans="1:15" s="58" customFormat="1" ht="15" customHeight="1" x14ac:dyDescent="0.25">
      <c r="A14" s="59"/>
      <c r="B14" s="63" t="s">
        <v>163</v>
      </c>
      <c r="C14" s="57" t="s">
        <v>164</v>
      </c>
      <c r="D14" s="59"/>
      <c r="E14" s="63" t="s">
        <v>437</v>
      </c>
      <c r="H14" s="56"/>
      <c r="I14" s="56"/>
      <c r="J14" s="56"/>
      <c r="K14" s="56"/>
      <c r="L14" s="56"/>
    </row>
    <row r="15" spans="1:15" s="58" customFormat="1" ht="15" customHeight="1" x14ac:dyDescent="0.25">
      <c r="A15" s="59"/>
      <c r="B15" s="63" t="s">
        <v>165</v>
      </c>
      <c r="C15" s="57" t="s">
        <v>166</v>
      </c>
      <c r="D15" s="59"/>
      <c r="E15" s="63" t="s">
        <v>440</v>
      </c>
      <c r="H15" s="56"/>
      <c r="I15" s="56"/>
      <c r="J15" s="56"/>
      <c r="K15" s="56"/>
      <c r="L15" s="56"/>
    </row>
    <row r="16" spans="1:15" s="58" customFormat="1" ht="15" customHeight="1" x14ac:dyDescent="0.25">
      <c r="A16" s="59"/>
      <c r="B16" s="63" t="s">
        <v>167</v>
      </c>
      <c r="C16" s="57" t="s">
        <v>168</v>
      </c>
      <c r="D16" s="59"/>
      <c r="E16" s="63" t="s">
        <v>442</v>
      </c>
      <c r="F16" s="63"/>
      <c r="G16" s="63"/>
      <c r="H16" s="56"/>
      <c r="I16" s="56"/>
      <c r="J16" s="56"/>
      <c r="K16" s="56"/>
      <c r="L16" s="56"/>
    </row>
    <row r="17" spans="1:12" s="58" customFormat="1" ht="15" customHeight="1" x14ac:dyDescent="0.25">
      <c r="A17" s="59"/>
      <c r="B17" s="63" t="s">
        <v>169</v>
      </c>
      <c r="C17" s="57" t="s">
        <v>170</v>
      </c>
      <c r="D17" s="59"/>
      <c r="E17" s="63" t="s">
        <v>443</v>
      </c>
      <c r="F17" s="63"/>
      <c r="G17" s="63"/>
      <c r="H17" s="56"/>
      <c r="I17" s="56"/>
      <c r="J17" s="56"/>
      <c r="K17" s="56"/>
      <c r="L17" s="56"/>
    </row>
    <row r="18" spans="1:12" s="58" customFormat="1" ht="15" customHeight="1" x14ac:dyDescent="0.25">
      <c r="A18" s="59"/>
      <c r="B18" s="63" t="s">
        <v>171</v>
      </c>
      <c r="C18" s="57" t="s">
        <v>172</v>
      </c>
      <c r="D18" s="59"/>
      <c r="E18" s="63" t="s">
        <v>444</v>
      </c>
      <c r="F18" s="63"/>
      <c r="G18" s="63"/>
      <c r="H18" s="56"/>
      <c r="I18" s="56"/>
      <c r="J18" s="56"/>
      <c r="K18" s="56"/>
      <c r="L18" s="56"/>
    </row>
    <row r="19" spans="1:12" s="58" customFormat="1" ht="15" customHeight="1" x14ac:dyDescent="0.25">
      <c r="A19" s="59"/>
      <c r="B19" s="56"/>
      <c r="C19" s="57" t="s">
        <v>173</v>
      </c>
      <c r="D19" s="59"/>
      <c r="H19" s="56"/>
      <c r="I19" s="56"/>
      <c r="J19" s="56"/>
      <c r="K19" s="56"/>
      <c r="L19" s="56"/>
    </row>
    <row r="20" spans="1:12" s="58" customFormat="1" ht="15" customHeight="1" x14ac:dyDescent="0.25">
      <c r="A20" s="59"/>
      <c r="B20" s="56"/>
      <c r="C20" s="57" t="s">
        <v>174</v>
      </c>
      <c r="D20" s="59"/>
      <c r="E20" s="56"/>
      <c r="F20" s="56"/>
      <c r="G20" s="56"/>
      <c r="H20" s="56"/>
      <c r="I20" s="56"/>
      <c r="J20" s="56"/>
      <c r="K20" s="56"/>
      <c r="L20" s="56"/>
    </row>
    <row r="21" spans="1:12" s="58" customFormat="1" ht="15" customHeight="1" x14ac:dyDescent="0.25">
      <c r="A21" s="59"/>
      <c r="B21" s="56"/>
      <c r="C21" s="57" t="s">
        <v>175</v>
      </c>
      <c r="D21" s="59"/>
      <c r="E21" s="56"/>
      <c r="F21" s="56"/>
      <c r="G21" s="56"/>
      <c r="H21" s="56"/>
      <c r="I21" s="56"/>
      <c r="J21" s="56"/>
      <c r="K21" s="56"/>
      <c r="L21" s="56"/>
    </row>
    <row r="22" spans="1:12" s="58" customFormat="1" ht="15" customHeight="1" x14ac:dyDescent="0.25">
      <c r="A22" s="59"/>
      <c r="B22" s="56"/>
      <c r="C22" s="57" t="s">
        <v>176</v>
      </c>
      <c r="D22" s="59"/>
      <c r="E22" s="56"/>
      <c r="F22" s="56"/>
      <c r="G22" s="56"/>
      <c r="H22" s="56"/>
      <c r="I22" s="56"/>
      <c r="J22" s="56"/>
      <c r="K22" s="56"/>
      <c r="L22" s="56"/>
    </row>
    <row r="23" spans="1:12" s="58" customFormat="1" ht="15" customHeight="1" x14ac:dyDescent="0.25">
      <c r="A23" s="59"/>
      <c r="B23" s="56"/>
      <c r="C23" s="57" t="s">
        <v>177</v>
      </c>
      <c r="D23" s="59"/>
      <c r="E23" s="56"/>
      <c r="F23" s="56"/>
      <c r="G23" s="56"/>
      <c r="H23" s="56"/>
      <c r="I23" s="56"/>
      <c r="J23" s="56"/>
      <c r="K23" s="56"/>
      <c r="L23" s="56"/>
    </row>
    <row r="24" spans="1:12" s="58" customFormat="1" ht="15" customHeight="1" x14ac:dyDescent="0.25">
      <c r="A24" s="59"/>
      <c r="B24" s="56"/>
      <c r="C24" s="57" t="s">
        <v>178</v>
      </c>
      <c r="D24" s="59"/>
      <c r="E24" s="56"/>
      <c r="F24" s="56"/>
      <c r="G24" s="56"/>
      <c r="H24" s="56"/>
      <c r="I24" s="56"/>
      <c r="J24" s="56"/>
      <c r="K24" s="56"/>
      <c r="L24" s="56"/>
    </row>
    <row r="25" spans="1:12" s="58" customFormat="1" ht="15" customHeight="1" x14ac:dyDescent="0.25">
      <c r="A25" s="59"/>
      <c r="B25" s="56"/>
      <c r="C25" s="57" t="s">
        <v>179</v>
      </c>
      <c r="D25" s="59"/>
      <c r="E25" s="56"/>
      <c r="F25" s="56"/>
      <c r="G25" s="56"/>
      <c r="H25" s="56"/>
      <c r="I25" s="56"/>
      <c r="J25" s="56"/>
      <c r="K25" s="56"/>
      <c r="L25" s="56"/>
    </row>
    <row r="26" spans="1:12" s="58" customFormat="1" ht="15" customHeight="1" x14ac:dyDescent="0.25">
      <c r="A26" s="59"/>
      <c r="B26" s="56"/>
      <c r="C26" s="57" t="s">
        <v>180</v>
      </c>
      <c r="D26" s="59"/>
      <c r="E26" s="56"/>
      <c r="F26" s="56"/>
      <c r="G26" s="56"/>
      <c r="H26" s="56"/>
      <c r="I26" s="56"/>
      <c r="J26" s="56"/>
      <c r="K26" s="56"/>
      <c r="L26" s="56"/>
    </row>
    <row r="27" spans="1:12" s="58" customFormat="1" ht="15" customHeight="1" x14ac:dyDescent="0.25">
      <c r="A27" s="59"/>
      <c r="B27" s="56"/>
      <c r="C27" s="57" t="s">
        <v>181</v>
      </c>
      <c r="D27" s="59"/>
      <c r="E27" s="56"/>
      <c r="F27" s="56"/>
      <c r="G27" s="56"/>
      <c r="H27" s="56"/>
      <c r="I27" s="56"/>
      <c r="J27" s="56"/>
      <c r="K27" s="56"/>
      <c r="L27" s="56"/>
    </row>
    <row r="28" spans="1:12" s="58" customFormat="1" ht="15" customHeight="1" x14ac:dyDescent="0.25">
      <c r="A28" s="59"/>
      <c r="B28" s="56"/>
      <c r="C28" s="57" t="s">
        <v>182</v>
      </c>
      <c r="D28" s="59"/>
      <c r="E28" s="56"/>
      <c r="F28" s="56"/>
      <c r="G28" s="56"/>
      <c r="H28" s="56"/>
      <c r="I28" s="56"/>
      <c r="J28" s="56"/>
      <c r="K28" s="56"/>
      <c r="L28" s="56"/>
    </row>
    <row r="29" spans="1:12" s="58" customFormat="1" ht="15" customHeight="1" x14ac:dyDescent="0.25">
      <c r="A29" s="59"/>
      <c r="B29" s="56"/>
      <c r="C29" s="57" t="s">
        <v>183</v>
      </c>
      <c r="D29" s="59"/>
      <c r="E29" s="56"/>
      <c r="F29" s="56"/>
      <c r="G29" s="56"/>
      <c r="H29" s="56"/>
      <c r="I29" s="56"/>
      <c r="J29" s="56"/>
      <c r="K29" s="56"/>
      <c r="L29" s="56"/>
    </row>
    <row r="30" spans="1:12" s="58" customFormat="1" ht="15" customHeight="1" x14ac:dyDescent="0.25">
      <c r="A30" s="59"/>
      <c r="B30" s="56"/>
      <c r="C30" s="57" t="s">
        <v>184</v>
      </c>
      <c r="D30" s="59"/>
      <c r="E30" s="56"/>
      <c r="F30" s="56"/>
      <c r="G30" s="56"/>
      <c r="H30" s="56"/>
      <c r="I30" s="56"/>
      <c r="J30" s="56"/>
      <c r="K30" s="56"/>
      <c r="L30" s="56"/>
    </row>
    <row r="31" spans="1:12" s="58" customFormat="1" ht="15" customHeight="1" x14ac:dyDescent="0.25">
      <c r="A31" s="59"/>
      <c r="B31" s="56"/>
      <c r="C31" s="57" t="s">
        <v>185</v>
      </c>
      <c r="D31" s="59"/>
      <c r="E31" s="56"/>
      <c r="F31" s="56"/>
      <c r="G31" s="56"/>
      <c r="H31" s="56"/>
      <c r="I31" s="56"/>
      <c r="J31" s="56"/>
      <c r="K31" s="56"/>
      <c r="L31" s="56"/>
    </row>
    <row r="32" spans="1:12" s="58" customFormat="1" ht="15" customHeight="1" x14ac:dyDescent="0.25">
      <c r="A32" s="59"/>
      <c r="B32" s="56"/>
      <c r="C32" s="57" t="s">
        <v>186</v>
      </c>
      <c r="D32" s="59"/>
      <c r="E32" s="56"/>
      <c r="F32" s="56"/>
      <c r="G32" s="56"/>
      <c r="H32" s="56"/>
      <c r="I32" s="56"/>
      <c r="J32" s="56"/>
      <c r="K32" s="56"/>
      <c r="L32" s="56"/>
    </row>
    <row r="33" spans="1:12" s="58" customFormat="1" ht="15" customHeight="1" x14ac:dyDescent="0.25">
      <c r="A33" s="59"/>
      <c r="B33" s="56"/>
      <c r="C33" s="57" t="s">
        <v>187</v>
      </c>
      <c r="D33" s="59"/>
      <c r="E33" s="56"/>
      <c r="F33" s="56"/>
      <c r="G33" s="56"/>
      <c r="H33" s="56"/>
      <c r="I33" s="56"/>
      <c r="J33" s="56"/>
      <c r="K33" s="56"/>
      <c r="L33" s="56"/>
    </row>
    <row r="34" spans="1:12" s="58" customFormat="1" ht="15" customHeight="1" x14ac:dyDescent="0.25">
      <c r="A34" s="59"/>
      <c r="B34" s="56"/>
      <c r="C34" s="57" t="s">
        <v>188</v>
      </c>
      <c r="D34" s="59"/>
      <c r="E34" s="56"/>
      <c r="F34" s="56"/>
      <c r="G34" s="56"/>
      <c r="H34" s="56"/>
      <c r="I34" s="56"/>
      <c r="J34" s="56"/>
      <c r="K34" s="56"/>
      <c r="L34" s="56"/>
    </row>
    <row r="35" spans="1:12" s="58" customFormat="1" ht="15" customHeight="1" x14ac:dyDescent="0.25">
      <c r="A35" s="59"/>
      <c r="B35" s="56"/>
      <c r="C35" s="57" t="s">
        <v>189</v>
      </c>
      <c r="D35" s="59"/>
      <c r="E35" s="56"/>
      <c r="F35" s="56"/>
      <c r="G35" s="56"/>
      <c r="H35" s="56"/>
      <c r="I35" s="56"/>
      <c r="J35" s="56"/>
      <c r="K35" s="56"/>
      <c r="L35" s="56"/>
    </row>
    <row r="36" spans="1:12" s="58" customFormat="1" ht="15" customHeight="1" x14ac:dyDescent="0.25">
      <c r="A36" s="59"/>
      <c r="B36" s="56"/>
      <c r="C36" s="57" t="s">
        <v>190</v>
      </c>
      <c r="D36" s="59"/>
      <c r="E36" s="56"/>
      <c r="F36" s="56"/>
      <c r="G36" s="56"/>
      <c r="H36" s="56"/>
      <c r="I36" s="56"/>
      <c r="J36" s="56"/>
      <c r="K36" s="56"/>
      <c r="L36" s="56"/>
    </row>
    <row r="37" spans="1:12" s="58" customFormat="1" ht="15" customHeight="1" x14ac:dyDescent="0.25">
      <c r="A37" s="59"/>
      <c r="B37" s="56"/>
      <c r="C37" s="57" t="s">
        <v>191</v>
      </c>
      <c r="D37" s="59"/>
      <c r="E37" s="56"/>
      <c r="F37" s="56"/>
      <c r="G37" s="56"/>
      <c r="H37" s="56"/>
      <c r="I37" s="56"/>
      <c r="J37" s="56"/>
      <c r="K37" s="56"/>
      <c r="L37" s="56"/>
    </row>
    <row r="38" spans="1:12" s="58" customFormat="1" ht="15" customHeight="1" x14ac:dyDescent="0.25">
      <c r="A38" s="59"/>
      <c r="B38" s="56"/>
      <c r="C38" s="57" t="s">
        <v>192</v>
      </c>
      <c r="D38" s="59"/>
      <c r="E38" s="56"/>
      <c r="F38" s="56"/>
      <c r="G38" s="56"/>
      <c r="H38" s="56"/>
      <c r="I38" s="56"/>
      <c r="J38" s="56"/>
      <c r="K38" s="56"/>
      <c r="L38" s="56"/>
    </row>
    <row r="39" spans="1:12" s="58" customFormat="1" ht="15" customHeight="1" x14ac:dyDescent="0.25">
      <c r="A39" s="59"/>
      <c r="B39" s="56"/>
      <c r="C39" s="57" t="s">
        <v>193</v>
      </c>
      <c r="D39" s="59"/>
      <c r="E39" s="56"/>
      <c r="F39" s="56"/>
      <c r="G39" s="56"/>
      <c r="H39" s="56"/>
      <c r="I39" s="56"/>
      <c r="J39" s="56"/>
      <c r="K39" s="56"/>
      <c r="L39" s="56"/>
    </row>
    <row r="40" spans="1:12" s="58" customFormat="1" ht="15" customHeight="1" x14ac:dyDescent="0.25">
      <c r="A40" s="59"/>
      <c r="B40" s="56"/>
      <c r="C40" s="57" t="s">
        <v>194</v>
      </c>
      <c r="D40" s="59"/>
      <c r="E40" s="56"/>
      <c r="F40" s="56"/>
      <c r="G40" s="56"/>
      <c r="H40" s="56"/>
      <c r="I40" s="56"/>
      <c r="J40" s="56"/>
      <c r="K40" s="56"/>
      <c r="L40" s="56"/>
    </row>
    <row r="41" spans="1:12" s="58" customFormat="1" ht="15" customHeight="1" x14ac:dyDescent="0.25">
      <c r="A41" s="59"/>
      <c r="B41" s="56"/>
      <c r="C41" s="57" t="s">
        <v>195</v>
      </c>
      <c r="D41" s="59"/>
      <c r="E41" s="56"/>
      <c r="F41" s="56"/>
      <c r="G41" s="56"/>
      <c r="H41" s="56"/>
      <c r="I41" s="56"/>
      <c r="J41" s="56"/>
      <c r="K41" s="56"/>
      <c r="L41" s="56"/>
    </row>
    <row r="42" spans="1:12" s="58" customFormat="1" ht="15" customHeight="1" x14ac:dyDescent="0.25">
      <c r="A42" s="59"/>
      <c r="B42" s="56"/>
      <c r="C42" s="57" t="s">
        <v>196</v>
      </c>
      <c r="D42" s="59"/>
      <c r="E42" s="56"/>
      <c r="F42" s="56"/>
      <c r="G42" s="56"/>
      <c r="H42" s="56"/>
      <c r="I42" s="56"/>
      <c r="J42" s="56"/>
      <c r="K42" s="56"/>
      <c r="L42" s="56"/>
    </row>
    <row r="43" spans="1:12" s="58" customFormat="1" ht="15" customHeight="1" x14ac:dyDescent="0.25">
      <c r="A43" s="59"/>
      <c r="B43" s="56"/>
      <c r="C43" s="57" t="s">
        <v>197</v>
      </c>
      <c r="D43" s="59"/>
      <c r="E43" s="56"/>
      <c r="F43" s="56"/>
      <c r="G43" s="56"/>
      <c r="H43" s="56"/>
      <c r="I43" s="56"/>
      <c r="J43" s="56"/>
      <c r="K43" s="56"/>
      <c r="L43" s="56"/>
    </row>
    <row r="44" spans="1:12" s="58" customFormat="1" ht="15" customHeight="1" x14ac:dyDescent="0.25">
      <c r="A44" s="59"/>
      <c r="B44" s="56"/>
      <c r="C44" s="57" t="s">
        <v>198</v>
      </c>
      <c r="D44" s="59"/>
      <c r="E44" s="56"/>
      <c r="F44" s="56"/>
      <c r="G44" s="56"/>
      <c r="H44" s="56"/>
      <c r="I44" s="56"/>
      <c r="J44" s="56"/>
      <c r="K44" s="56"/>
      <c r="L44" s="56"/>
    </row>
    <row r="45" spans="1:12" s="58" customFormat="1" ht="15" customHeight="1" x14ac:dyDescent="0.25">
      <c r="A45" s="59"/>
      <c r="B45" s="56"/>
      <c r="C45" s="57" t="s">
        <v>199</v>
      </c>
      <c r="D45" s="59"/>
      <c r="E45" s="56"/>
      <c r="F45" s="56"/>
      <c r="G45" s="56"/>
      <c r="H45" s="56"/>
      <c r="I45" s="56"/>
      <c r="J45" s="56"/>
      <c r="K45" s="56"/>
      <c r="L45" s="56"/>
    </row>
    <row r="46" spans="1:12" s="58" customFormat="1" ht="15" customHeight="1" x14ac:dyDescent="0.25">
      <c r="A46" s="59"/>
      <c r="B46" s="56"/>
      <c r="C46" s="57" t="s">
        <v>200</v>
      </c>
      <c r="D46" s="59"/>
      <c r="E46" s="56"/>
      <c r="F46" s="56"/>
      <c r="G46" s="56"/>
      <c r="H46" s="56"/>
      <c r="I46" s="56"/>
      <c r="J46" s="56"/>
      <c r="K46" s="56"/>
      <c r="L46" s="56"/>
    </row>
    <row r="47" spans="1:12" s="58" customFormat="1" ht="15" customHeight="1" x14ac:dyDescent="0.25">
      <c r="A47" s="59"/>
      <c r="B47" s="56"/>
      <c r="C47" s="57" t="s">
        <v>201</v>
      </c>
      <c r="D47" s="59"/>
      <c r="E47" s="56"/>
      <c r="F47" s="56"/>
      <c r="G47" s="56"/>
      <c r="H47" s="56"/>
      <c r="I47" s="56"/>
      <c r="J47" s="56"/>
      <c r="K47" s="56"/>
      <c r="L47" s="56"/>
    </row>
    <row r="48" spans="1:12" s="58" customFormat="1" ht="15" customHeight="1" x14ac:dyDescent="0.25">
      <c r="A48" s="59"/>
      <c r="B48" s="56"/>
      <c r="C48" s="57" t="s">
        <v>202</v>
      </c>
      <c r="D48" s="59"/>
      <c r="E48" s="56"/>
      <c r="F48" s="56"/>
      <c r="G48" s="56"/>
      <c r="H48" s="56"/>
      <c r="I48" s="56"/>
      <c r="J48" s="56"/>
      <c r="K48" s="56"/>
      <c r="L48" s="56"/>
    </row>
    <row r="49" spans="1:12" s="58" customFormat="1" ht="15" customHeight="1" x14ac:dyDescent="0.25">
      <c r="A49" s="59"/>
      <c r="B49" s="56"/>
      <c r="C49" s="57" t="s">
        <v>203</v>
      </c>
      <c r="D49" s="59"/>
      <c r="E49" s="56"/>
      <c r="F49" s="56"/>
      <c r="G49" s="56"/>
      <c r="H49" s="56"/>
      <c r="I49" s="56"/>
      <c r="J49" s="56"/>
      <c r="K49" s="56"/>
      <c r="L49" s="56"/>
    </row>
    <row r="50" spans="1:12" s="58" customFormat="1" ht="15" customHeight="1" x14ac:dyDescent="0.25">
      <c r="A50" s="59"/>
      <c r="B50" s="56"/>
      <c r="C50" s="57" t="s">
        <v>204</v>
      </c>
      <c r="D50" s="59"/>
      <c r="E50" s="56"/>
      <c r="F50" s="56"/>
      <c r="G50" s="56"/>
      <c r="H50" s="56"/>
      <c r="I50" s="56"/>
      <c r="J50" s="56"/>
      <c r="K50" s="56"/>
      <c r="L50" s="56"/>
    </row>
    <row r="51" spans="1:12" s="58" customFormat="1" ht="15" customHeight="1" x14ac:dyDescent="0.25">
      <c r="A51" s="59"/>
      <c r="B51" s="56"/>
      <c r="C51" s="57" t="s">
        <v>205</v>
      </c>
      <c r="D51" s="59"/>
      <c r="E51" s="56"/>
      <c r="F51" s="56"/>
      <c r="G51" s="56"/>
      <c r="H51" s="56"/>
      <c r="I51" s="56"/>
      <c r="J51" s="56"/>
      <c r="K51" s="56"/>
      <c r="L51" s="56"/>
    </row>
    <row r="52" spans="1:12" s="58" customFormat="1" ht="15" customHeight="1" x14ac:dyDescent="0.25">
      <c r="A52" s="59"/>
      <c r="B52" s="56"/>
      <c r="C52" s="57" t="s">
        <v>206</v>
      </c>
      <c r="D52" s="59"/>
      <c r="E52" s="56"/>
      <c r="F52" s="56"/>
      <c r="G52" s="56"/>
      <c r="H52" s="56"/>
      <c r="I52" s="56"/>
      <c r="J52" s="56"/>
      <c r="K52" s="56"/>
      <c r="L52" s="56"/>
    </row>
    <row r="53" spans="1:12" s="58" customFormat="1" ht="15" customHeight="1" x14ac:dyDescent="0.25">
      <c r="A53" s="59"/>
      <c r="B53" s="56"/>
      <c r="C53" s="57" t="s">
        <v>207</v>
      </c>
      <c r="D53" s="59"/>
      <c r="E53" s="56"/>
      <c r="F53" s="56"/>
      <c r="G53" s="56"/>
      <c r="H53" s="56"/>
      <c r="I53" s="56"/>
      <c r="J53" s="56"/>
      <c r="K53" s="56"/>
      <c r="L53" s="56"/>
    </row>
    <row r="54" spans="1:12" s="58" customFormat="1" ht="15" customHeight="1" x14ac:dyDescent="0.25">
      <c r="A54" s="59"/>
      <c r="B54" s="56"/>
      <c r="C54" s="57" t="s">
        <v>208</v>
      </c>
      <c r="D54" s="59"/>
      <c r="E54" s="56"/>
      <c r="F54" s="56"/>
      <c r="G54" s="56"/>
      <c r="H54" s="56"/>
      <c r="I54" s="56"/>
      <c r="J54" s="56"/>
      <c r="K54" s="56"/>
      <c r="L54" s="56"/>
    </row>
    <row r="55" spans="1:12" s="58" customFormat="1" ht="15" customHeight="1" x14ac:dyDescent="0.25">
      <c r="A55" s="59"/>
      <c r="B55" s="56"/>
      <c r="C55" s="57" t="s">
        <v>209</v>
      </c>
      <c r="D55" s="59"/>
      <c r="E55" s="56"/>
      <c r="F55" s="56"/>
      <c r="G55" s="56"/>
      <c r="H55" s="56"/>
      <c r="I55" s="56"/>
      <c r="J55" s="56"/>
      <c r="K55" s="56"/>
      <c r="L55" s="56"/>
    </row>
    <row r="56" spans="1:12" s="58" customFormat="1" ht="15" customHeight="1" x14ac:dyDescent="0.25">
      <c r="A56" s="59"/>
      <c r="B56" s="56"/>
      <c r="C56" s="57" t="s">
        <v>210</v>
      </c>
      <c r="D56" s="59"/>
      <c r="E56" s="56"/>
      <c r="F56" s="56"/>
      <c r="G56" s="56"/>
      <c r="H56" s="56"/>
      <c r="I56" s="56"/>
      <c r="J56" s="56"/>
      <c r="K56" s="56"/>
      <c r="L56" s="56"/>
    </row>
    <row r="57" spans="1:12" s="58" customFormat="1" ht="15" customHeight="1" x14ac:dyDescent="0.25">
      <c r="A57" s="59"/>
      <c r="B57" s="56"/>
      <c r="C57" s="57" t="s">
        <v>211</v>
      </c>
      <c r="D57" s="59"/>
      <c r="E57" s="56"/>
      <c r="F57" s="56"/>
      <c r="G57" s="56"/>
      <c r="H57" s="56"/>
      <c r="I57" s="56"/>
      <c r="J57" s="56"/>
      <c r="K57" s="56"/>
      <c r="L57" s="56"/>
    </row>
    <row r="58" spans="1:12" s="58" customFormat="1" ht="15" customHeight="1" x14ac:dyDescent="0.25">
      <c r="A58" s="59"/>
      <c r="B58" s="56"/>
      <c r="C58" s="57" t="s">
        <v>212</v>
      </c>
      <c r="D58" s="59"/>
      <c r="E58" s="56"/>
      <c r="F58" s="56"/>
      <c r="G58" s="56"/>
      <c r="H58" s="56"/>
      <c r="I58" s="56"/>
      <c r="J58" s="56"/>
      <c r="K58" s="56"/>
      <c r="L58" s="56"/>
    </row>
    <row r="59" spans="1:12" s="58" customFormat="1" ht="15" customHeight="1" x14ac:dyDescent="0.25">
      <c r="A59" s="59"/>
      <c r="B59" s="56"/>
      <c r="C59" s="57" t="s">
        <v>213</v>
      </c>
      <c r="D59" s="59"/>
      <c r="E59" s="56"/>
      <c r="F59" s="56"/>
      <c r="G59" s="56"/>
      <c r="H59" s="56"/>
      <c r="I59" s="56"/>
      <c r="J59" s="56"/>
      <c r="K59" s="56"/>
      <c r="L59" s="56"/>
    </row>
    <row r="60" spans="1:12" s="58" customFormat="1" ht="15" customHeight="1" x14ac:dyDescent="0.25">
      <c r="A60" s="59"/>
      <c r="B60" s="56"/>
      <c r="C60" s="57" t="s">
        <v>214</v>
      </c>
      <c r="D60" s="59"/>
      <c r="E60" s="56"/>
      <c r="F60" s="56"/>
      <c r="G60" s="56"/>
      <c r="H60" s="56"/>
      <c r="I60" s="56"/>
      <c r="J60" s="56"/>
      <c r="K60" s="56"/>
      <c r="L60" s="56"/>
    </row>
    <row r="61" spans="1:12" s="58" customFormat="1" ht="15" customHeight="1" x14ac:dyDescent="0.25">
      <c r="A61" s="59"/>
      <c r="B61" s="56"/>
      <c r="C61" s="57" t="s">
        <v>215</v>
      </c>
      <c r="D61" s="59"/>
      <c r="E61" s="56"/>
      <c r="F61" s="56"/>
      <c r="G61" s="56"/>
      <c r="H61" s="56"/>
      <c r="I61" s="56"/>
      <c r="J61" s="56"/>
      <c r="K61" s="56"/>
      <c r="L61" s="56"/>
    </row>
    <row r="62" spans="1:12" s="58" customFormat="1" ht="15" customHeight="1" x14ac:dyDescent="0.25">
      <c r="A62" s="59"/>
      <c r="B62" s="56"/>
      <c r="C62" s="57" t="s">
        <v>216</v>
      </c>
      <c r="D62" s="59"/>
      <c r="E62" s="56"/>
      <c r="F62" s="56"/>
      <c r="G62" s="56"/>
      <c r="H62" s="56"/>
      <c r="I62" s="56"/>
      <c r="J62" s="56"/>
      <c r="K62" s="56"/>
      <c r="L62" s="56"/>
    </row>
    <row r="63" spans="1:12" s="58" customFormat="1" ht="15" customHeight="1" x14ac:dyDescent="0.25">
      <c r="A63" s="59"/>
      <c r="B63" s="56"/>
      <c r="C63" s="57" t="s">
        <v>217</v>
      </c>
      <c r="D63" s="59"/>
      <c r="E63" s="56"/>
      <c r="F63" s="56"/>
      <c r="G63" s="56"/>
      <c r="H63" s="56"/>
      <c r="I63" s="56"/>
      <c r="J63" s="56"/>
      <c r="K63" s="56"/>
      <c r="L63" s="56"/>
    </row>
    <row r="64" spans="1:12" s="58" customFormat="1" ht="15" customHeight="1" x14ac:dyDescent="0.25">
      <c r="A64" s="59"/>
      <c r="B64" s="56"/>
      <c r="C64" s="57" t="s">
        <v>218</v>
      </c>
      <c r="D64" s="59"/>
      <c r="E64" s="56"/>
      <c r="F64" s="56"/>
      <c r="G64" s="56"/>
      <c r="H64" s="56"/>
      <c r="I64" s="56"/>
      <c r="J64" s="56"/>
      <c r="K64" s="56"/>
      <c r="L64" s="56"/>
    </row>
    <row r="65" spans="1:12" s="58" customFormat="1" ht="15" customHeight="1" x14ac:dyDescent="0.25">
      <c r="A65" s="59"/>
      <c r="B65" s="56"/>
      <c r="C65" s="57" t="s">
        <v>219</v>
      </c>
      <c r="D65" s="59"/>
      <c r="E65" s="56"/>
      <c r="F65" s="56"/>
      <c r="G65" s="56"/>
      <c r="H65" s="56"/>
      <c r="I65" s="56"/>
      <c r="J65" s="56"/>
      <c r="K65" s="56"/>
      <c r="L65" s="56"/>
    </row>
    <row r="66" spans="1:12" s="58" customFormat="1" ht="15" customHeight="1" x14ac:dyDescent="0.25">
      <c r="A66" s="59"/>
      <c r="B66" s="56"/>
      <c r="C66" s="57" t="s">
        <v>220</v>
      </c>
      <c r="D66" s="59"/>
      <c r="E66" s="56"/>
      <c r="F66" s="56"/>
      <c r="G66" s="56"/>
      <c r="H66" s="56"/>
      <c r="I66" s="56"/>
      <c r="J66" s="56"/>
      <c r="K66" s="56"/>
      <c r="L66" s="56"/>
    </row>
    <row r="67" spans="1:12" s="58" customFormat="1" ht="15" customHeight="1" x14ac:dyDescent="0.25">
      <c r="A67" s="59"/>
      <c r="B67" s="56"/>
      <c r="C67" s="57" t="s">
        <v>213</v>
      </c>
      <c r="D67" s="59"/>
      <c r="E67" s="56"/>
      <c r="F67" s="56"/>
      <c r="G67" s="56"/>
      <c r="H67" s="56"/>
      <c r="I67" s="56"/>
      <c r="J67" s="56"/>
      <c r="K67" s="56"/>
      <c r="L67" s="56"/>
    </row>
    <row r="68" spans="1:12" s="58" customFormat="1" ht="15" customHeight="1" x14ac:dyDescent="0.25">
      <c r="A68" s="59"/>
      <c r="B68" s="56"/>
      <c r="C68" s="63" t="s">
        <v>221</v>
      </c>
      <c r="D68" s="59"/>
      <c r="E68" s="56"/>
      <c r="F68" s="56"/>
      <c r="G68" s="56"/>
      <c r="H68" s="56"/>
      <c r="I68" s="56"/>
      <c r="J68" s="56"/>
      <c r="K68" s="56"/>
      <c r="L68" s="56"/>
    </row>
    <row r="69" spans="1:12" s="58" customFormat="1" ht="15" customHeight="1" x14ac:dyDescent="0.25">
      <c r="A69" s="59"/>
      <c r="B69" s="56"/>
      <c r="C69" s="63" t="s">
        <v>222</v>
      </c>
      <c r="D69" s="59"/>
      <c r="E69" s="56"/>
      <c r="F69" s="56"/>
      <c r="G69" s="56"/>
      <c r="H69" s="56"/>
      <c r="I69" s="56"/>
      <c r="J69" s="56"/>
      <c r="K69" s="56"/>
      <c r="L69" s="56"/>
    </row>
    <row r="70" spans="1:12" s="58" customFormat="1" ht="15" customHeight="1" x14ac:dyDescent="0.25">
      <c r="A70" s="59"/>
      <c r="B70" s="56"/>
      <c r="C70" s="63" t="s">
        <v>223</v>
      </c>
      <c r="D70" s="59"/>
      <c r="E70" s="56"/>
      <c r="F70" s="56"/>
      <c r="G70" s="56"/>
      <c r="H70" s="56"/>
      <c r="I70" s="56"/>
      <c r="J70" s="56"/>
      <c r="K70" s="56"/>
      <c r="L70" s="56"/>
    </row>
    <row r="71" spans="1:12" s="58" customFormat="1" ht="15" customHeight="1" x14ac:dyDescent="0.25">
      <c r="A71" s="59"/>
      <c r="B71" s="56"/>
      <c r="C71" s="63" t="s">
        <v>224</v>
      </c>
      <c r="D71" s="59"/>
      <c r="E71" s="56"/>
      <c r="F71" s="56"/>
      <c r="G71" s="56"/>
      <c r="H71" s="56"/>
      <c r="I71" s="56"/>
      <c r="J71" s="56"/>
      <c r="K71" s="56"/>
      <c r="L71" s="56"/>
    </row>
    <row r="72" spans="1:12" s="58" customFormat="1" ht="15" customHeight="1" x14ac:dyDescent="0.25">
      <c r="A72" s="59"/>
      <c r="B72" s="56"/>
      <c r="C72" s="63" t="s">
        <v>225</v>
      </c>
      <c r="D72" s="59"/>
      <c r="E72" s="56"/>
      <c r="F72" s="56"/>
      <c r="G72" s="56"/>
      <c r="H72" s="56"/>
      <c r="I72" s="56"/>
      <c r="J72" s="56"/>
      <c r="K72" s="56"/>
      <c r="L72" s="56"/>
    </row>
    <row r="73" spans="1:12" ht="15" customHeight="1" x14ac:dyDescent="0.25">
      <c r="A73" s="4"/>
      <c r="D73" s="4"/>
    </row>
    <row r="74" spans="1:12" x14ac:dyDescent="0.25">
      <c r="A74" s="4"/>
      <c r="D74" s="4"/>
    </row>
    <row r="75" spans="1:12" x14ac:dyDescent="0.25">
      <c r="A75" s="4"/>
      <c r="D75" s="4"/>
    </row>
    <row r="76" spans="1:12" x14ac:dyDescent="0.25">
      <c r="A76" s="4"/>
      <c r="D76" s="4"/>
    </row>
    <row r="77" spans="1:12" x14ac:dyDescent="0.25">
      <c r="A77" s="4"/>
      <c r="D77" s="4"/>
    </row>
    <row r="78" spans="1:12" x14ac:dyDescent="0.25">
      <c r="A78" s="4"/>
      <c r="D78" s="4"/>
    </row>
    <row r="79" spans="1:12" x14ac:dyDescent="0.25">
      <c r="A79" s="4"/>
      <c r="D79" s="4"/>
    </row>
    <row r="80" spans="1:12" x14ac:dyDescent="0.25">
      <c r="A80" s="4"/>
      <c r="D80" s="4"/>
    </row>
    <row r="81" spans="1:4" x14ac:dyDescent="0.25">
      <c r="A81" s="4"/>
      <c r="D81" s="4"/>
    </row>
    <row r="82" spans="1:4" x14ac:dyDescent="0.25">
      <c r="A82" s="4"/>
      <c r="D82" s="4"/>
    </row>
    <row r="83" spans="1:4" x14ac:dyDescent="0.25">
      <c r="A83" s="4"/>
      <c r="D83" s="4"/>
    </row>
    <row r="84" spans="1:4" x14ac:dyDescent="0.25">
      <c r="A84" s="4"/>
      <c r="D84" s="4"/>
    </row>
    <row r="85" spans="1:4" x14ac:dyDescent="0.25">
      <c r="A85" s="4"/>
      <c r="D85" s="4"/>
    </row>
    <row r="86" spans="1:4" x14ac:dyDescent="0.25">
      <c r="A86" s="4"/>
      <c r="D86" s="4"/>
    </row>
    <row r="87" spans="1:4" x14ac:dyDescent="0.25">
      <c r="A87" s="4"/>
      <c r="D87" s="4"/>
    </row>
    <row r="88" spans="1:4" x14ac:dyDescent="0.25">
      <c r="A88" s="4"/>
      <c r="D88" s="4"/>
    </row>
    <row r="89" spans="1:4" x14ac:dyDescent="0.25">
      <c r="A89" s="4"/>
      <c r="D89" s="4"/>
    </row>
    <row r="90" spans="1:4" x14ac:dyDescent="0.25">
      <c r="A90" s="4"/>
      <c r="D90" s="4"/>
    </row>
    <row r="91" spans="1:4" x14ac:dyDescent="0.25">
      <c r="A91" s="4"/>
      <c r="D91" s="4"/>
    </row>
    <row r="92" spans="1:4" x14ac:dyDescent="0.25">
      <c r="A92" s="4"/>
      <c r="D92" s="4"/>
    </row>
    <row r="93" spans="1:4" x14ac:dyDescent="0.25">
      <c r="A93" s="4"/>
      <c r="D93" s="4"/>
    </row>
    <row r="94" spans="1:4" x14ac:dyDescent="0.25">
      <c r="A94" s="4"/>
      <c r="D94" s="4"/>
    </row>
    <row r="95" spans="1:4" x14ac:dyDescent="0.25">
      <c r="A95" s="4"/>
      <c r="D95" s="4"/>
    </row>
    <row r="96" spans="1:4" x14ac:dyDescent="0.25">
      <c r="A96" s="4"/>
      <c r="D96" s="4"/>
    </row>
    <row r="97" spans="1:4" x14ac:dyDescent="0.25">
      <c r="A97" s="4"/>
      <c r="D97" s="4"/>
    </row>
    <row r="98" spans="1:4" x14ac:dyDescent="0.25">
      <c r="A98" s="4"/>
      <c r="D98" s="4"/>
    </row>
    <row r="99" spans="1:4" x14ac:dyDescent="0.25">
      <c r="A99" s="4"/>
      <c r="D99" s="4"/>
    </row>
    <row r="100" spans="1:4" x14ac:dyDescent="0.25">
      <c r="A100" s="4"/>
      <c r="D100" s="4"/>
    </row>
    <row r="101" spans="1:4" x14ac:dyDescent="0.25">
      <c r="A101" s="4"/>
      <c r="D101" s="4"/>
    </row>
    <row r="102" spans="1:4" x14ac:dyDescent="0.25">
      <c r="A102" s="4"/>
      <c r="D102" s="4"/>
    </row>
    <row r="103" spans="1:4" x14ac:dyDescent="0.25">
      <c r="A103" s="4"/>
      <c r="D103" s="4"/>
    </row>
    <row r="104" spans="1:4" x14ac:dyDescent="0.25">
      <c r="A104" s="4"/>
      <c r="D104" s="4"/>
    </row>
    <row r="105" spans="1:4" x14ac:dyDescent="0.25">
      <c r="A105" s="4"/>
      <c r="D105" s="4"/>
    </row>
    <row r="106" spans="1:4" x14ac:dyDescent="0.25">
      <c r="A106" s="4"/>
      <c r="D106" s="4"/>
    </row>
    <row r="107" spans="1:4" x14ac:dyDescent="0.25">
      <c r="A107" s="4"/>
      <c r="D107" s="4"/>
    </row>
    <row r="108" spans="1:4" x14ac:dyDescent="0.25">
      <c r="A108" s="4"/>
      <c r="D108" s="4"/>
    </row>
    <row r="109" spans="1:4" x14ac:dyDescent="0.25">
      <c r="A109" s="4"/>
      <c r="D109" s="4"/>
    </row>
    <row r="110" spans="1:4" x14ac:dyDescent="0.25">
      <c r="A110" s="4"/>
      <c r="D110" s="4"/>
    </row>
    <row r="111" spans="1:4" x14ac:dyDescent="0.25">
      <c r="A111" s="4"/>
      <c r="D111" s="4"/>
    </row>
    <row r="112" spans="1:4" x14ac:dyDescent="0.25">
      <c r="A112" s="4"/>
      <c r="D112" s="4"/>
    </row>
    <row r="113" spans="1:4" x14ac:dyDescent="0.25">
      <c r="A113" s="4"/>
      <c r="D113" s="4"/>
    </row>
    <row r="114" spans="1:4" x14ac:dyDescent="0.25">
      <c r="A114" s="4"/>
      <c r="D114" s="4"/>
    </row>
    <row r="115" spans="1:4" x14ac:dyDescent="0.25">
      <c r="A115" s="4"/>
      <c r="D115" s="4"/>
    </row>
    <row r="116" spans="1:4" x14ac:dyDescent="0.25">
      <c r="A116" s="4"/>
      <c r="D116" s="4"/>
    </row>
    <row r="117" spans="1:4" x14ac:dyDescent="0.25">
      <c r="A117" s="4"/>
      <c r="D117" s="4"/>
    </row>
    <row r="118" spans="1:4" x14ac:dyDescent="0.25">
      <c r="A118" s="4"/>
      <c r="D118" s="4"/>
    </row>
    <row r="119" spans="1:4" x14ac:dyDescent="0.25">
      <c r="A119" s="4"/>
      <c r="D119" s="4"/>
    </row>
    <row r="120" spans="1:4" x14ac:dyDescent="0.25">
      <c r="A120" s="4"/>
      <c r="D120" s="4"/>
    </row>
    <row r="121" spans="1:4" x14ac:dyDescent="0.25">
      <c r="A121" s="4"/>
      <c r="D121" s="4"/>
    </row>
    <row r="122" spans="1:4" x14ac:dyDescent="0.25">
      <c r="A122" s="4"/>
      <c r="D122" s="4"/>
    </row>
    <row r="123" spans="1:4" x14ac:dyDescent="0.25">
      <c r="A123" s="4"/>
      <c r="D123" s="4"/>
    </row>
    <row r="124" spans="1:4" x14ac:dyDescent="0.25">
      <c r="A124" s="4"/>
      <c r="D124" s="4"/>
    </row>
    <row r="125" spans="1:4" x14ac:dyDescent="0.25">
      <c r="A125" s="4"/>
      <c r="D125" s="4"/>
    </row>
    <row r="126" spans="1:4" x14ac:dyDescent="0.25">
      <c r="A126" s="4"/>
      <c r="D126" s="4"/>
    </row>
    <row r="127" spans="1:4" x14ac:dyDescent="0.25">
      <c r="A127" s="4"/>
      <c r="D127" s="4"/>
    </row>
    <row r="128" spans="1:4" x14ac:dyDescent="0.25">
      <c r="A128" s="4"/>
      <c r="D128" s="4"/>
    </row>
    <row r="129" spans="1:4" x14ac:dyDescent="0.25">
      <c r="A129" s="4"/>
      <c r="D129" s="4"/>
    </row>
    <row r="130" spans="1:4" x14ac:dyDescent="0.25">
      <c r="A130" s="4"/>
      <c r="D130" s="4"/>
    </row>
    <row r="131" spans="1:4" x14ac:dyDescent="0.25">
      <c r="A131" s="4"/>
      <c r="D131" s="4"/>
    </row>
    <row r="132" spans="1:4" x14ac:dyDescent="0.25">
      <c r="A132" s="4"/>
      <c r="D132" s="4"/>
    </row>
    <row r="133" spans="1:4" x14ac:dyDescent="0.25">
      <c r="A133" s="4"/>
      <c r="D133" s="4"/>
    </row>
    <row r="134" spans="1:4" x14ac:dyDescent="0.25">
      <c r="A134" s="4"/>
      <c r="D134" s="4"/>
    </row>
    <row r="135" spans="1:4" x14ac:dyDescent="0.25">
      <c r="A135" s="4"/>
      <c r="D135" s="4"/>
    </row>
    <row r="136" spans="1:4" x14ac:dyDescent="0.25">
      <c r="A136" s="4"/>
      <c r="D136" s="4"/>
    </row>
    <row r="137" spans="1:4" x14ac:dyDescent="0.25">
      <c r="A137" s="4"/>
      <c r="D137" s="4"/>
    </row>
    <row r="138" spans="1:4" x14ac:dyDescent="0.25">
      <c r="A138" s="4"/>
      <c r="D138" s="4"/>
    </row>
    <row r="139" spans="1:4" x14ac:dyDescent="0.25">
      <c r="A139" s="4"/>
      <c r="D139" s="4"/>
    </row>
    <row r="140" spans="1:4" x14ac:dyDescent="0.25">
      <c r="A140" s="4"/>
      <c r="D140" s="4"/>
    </row>
    <row r="141" spans="1:4" x14ac:dyDescent="0.25">
      <c r="A141" s="4"/>
      <c r="D141" s="4"/>
    </row>
    <row r="142" spans="1:4" x14ac:dyDescent="0.25">
      <c r="A142" s="4"/>
      <c r="D142" s="4"/>
    </row>
    <row r="143" spans="1:4" x14ac:dyDescent="0.25">
      <c r="A143" s="4"/>
      <c r="D143" s="4"/>
    </row>
    <row r="144" spans="1:4" x14ac:dyDescent="0.25">
      <c r="A144" s="4"/>
      <c r="D144" s="4"/>
    </row>
    <row r="145" spans="1:4" x14ac:dyDescent="0.25">
      <c r="A145" s="4"/>
      <c r="D145" s="4"/>
    </row>
    <row r="146" spans="1:4" x14ac:dyDescent="0.25">
      <c r="A146" s="4"/>
      <c r="D146" s="4"/>
    </row>
    <row r="147" spans="1:4" x14ac:dyDescent="0.25">
      <c r="A147" s="4"/>
      <c r="D147" s="4"/>
    </row>
    <row r="148" spans="1:4" x14ac:dyDescent="0.25">
      <c r="A148" s="4"/>
      <c r="D148" s="4"/>
    </row>
    <row r="149" spans="1:4" x14ac:dyDescent="0.25">
      <c r="A149" s="4"/>
      <c r="D149" s="4"/>
    </row>
    <row r="150" spans="1:4" x14ac:dyDescent="0.25">
      <c r="A150" s="4"/>
      <c r="D150" s="4"/>
    </row>
    <row r="151" spans="1:4" x14ac:dyDescent="0.25">
      <c r="A151" s="4"/>
      <c r="D151" s="4"/>
    </row>
    <row r="152" spans="1:4" x14ac:dyDescent="0.25">
      <c r="A152" s="4"/>
      <c r="D152" s="4"/>
    </row>
    <row r="153" spans="1:4" x14ac:dyDescent="0.25">
      <c r="A153" s="4"/>
      <c r="D153" s="4"/>
    </row>
    <row r="154" spans="1:4" x14ac:dyDescent="0.25">
      <c r="A154" s="4"/>
      <c r="D154" s="4"/>
    </row>
    <row r="155" spans="1:4" x14ac:dyDescent="0.25">
      <c r="A155" s="4"/>
      <c r="D155" s="4"/>
    </row>
    <row r="156" spans="1:4" x14ac:dyDescent="0.25">
      <c r="A156" s="4"/>
      <c r="D156" s="4"/>
    </row>
    <row r="157" spans="1:4" x14ac:dyDescent="0.25">
      <c r="A157" s="4"/>
      <c r="D157" s="4"/>
    </row>
    <row r="158" spans="1:4" x14ac:dyDescent="0.25">
      <c r="A158" s="4"/>
      <c r="D158" s="4"/>
    </row>
    <row r="159" spans="1:4" x14ac:dyDescent="0.25">
      <c r="A159" s="4"/>
      <c r="D159" s="4"/>
    </row>
    <row r="160" spans="1:4" x14ac:dyDescent="0.25">
      <c r="A160" s="4"/>
      <c r="D160" s="4"/>
    </row>
    <row r="161" spans="1:4" x14ac:dyDescent="0.25">
      <c r="A161" s="4"/>
      <c r="D161" s="4"/>
    </row>
    <row r="162" spans="1:4" x14ac:dyDescent="0.25">
      <c r="A162" s="4"/>
      <c r="D162" s="4"/>
    </row>
    <row r="163" spans="1:4" x14ac:dyDescent="0.25">
      <c r="A163" s="4"/>
      <c r="D163" s="4"/>
    </row>
    <row r="164" spans="1:4" x14ac:dyDescent="0.25">
      <c r="A164" s="4"/>
      <c r="D164" s="4"/>
    </row>
    <row r="165" spans="1:4" x14ac:dyDescent="0.25">
      <c r="A165" s="4"/>
      <c r="D165" s="4"/>
    </row>
    <row r="166" spans="1:4" x14ac:dyDescent="0.25">
      <c r="A166" s="4"/>
      <c r="D166" s="4"/>
    </row>
    <row r="167" spans="1:4" x14ac:dyDescent="0.25">
      <c r="A167" s="4"/>
      <c r="D167" s="4"/>
    </row>
    <row r="168" spans="1:4" x14ac:dyDescent="0.25">
      <c r="A168" s="4"/>
      <c r="D168" s="4"/>
    </row>
    <row r="169" spans="1:4" x14ac:dyDescent="0.25">
      <c r="A169" s="4"/>
      <c r="D169" s="4"/>
    </row>
    <row r="170" spans="1:4" x14ac:dyDescent="0.25">
      <c r="A170" s="4"/>
      <c r="D170" s="4"/>
    </row>
    <row r="171" spans="1:4" x14ac:dyDescent="0.25">
      <c r="A171" s="4"/>
      <c r="D171" s="4"/>
    </row>
    <row r="172" spans="1:4" x14ac:dyDescent="0.25">
      <c r="A172" s="4"/>
      <c r="D172" s="4"/>
    </row>
    <row r="173" spans="1:4" x14ac:dyDescent="0.25">
      <c r="A173" s="4"/>
      <c r="D173" s="4"/>
    </row>
    <row r="174" spans="1:4" x14ac:dyDescent="0.25">
      <c r="A174" s="4"/>
      <c r="D174" s="4"/>
    </row>
    <row r="175" spans="1:4" x14ac:dyDescent="0.25">
      <c r="A175" s="4"/>
      <c r="D175" s="4"/>
    </row>
    <row r="176" spans="1:4" x14ac:dyDescent="0.25">
      <c r="A176" s="4"/>
      <c r="D176" s="4"/>
    </row>
    <row r="177" spans="1:4" x14ac:dyDescent="0.25">
      <c r="A177" s="4"/>
      <c r="D177" s="4"/>
    </row>
    <row r="178" spans="1:4" x14ac:dyDescent="0.25">
      <c r="A178" s="4"/>
      <c r="D178" s="4"/>
    </row>
    <row r="179" spans="1:4" x14ac:dyDescent="0.25">
      <c r="A179" s="4"/>
      <c r="D179" s="4"/>
    </row>
    <row r="180" spans="1:4" x14ac:dyDescent="0.25">
      <c r="A180" s="4"/>
      <c r="D180" s="4"/>
    </row>
    <row r="181" spans="1:4" x14ac:dyDescent="0.25">
      <c r="A181" s="4"/>
      <c r="D181" s="4"/>
    </row>
    <row r="182" spans="1:4" x14ac:dyDescent="0.25">
      <c r="A182" s="4"/>
      <c r="D182" s="4"/>
    </row>
    <row r="183" spans="1:4" x14ac:dyDescent="0.25">
      <c r="A183" s="4"/>
      <c r="D183" s="4"/>
    </row>
    <row r="184" spans="1:4" x14ac:dyDescent="0.25">
      <c r="A184" s="4"/>
      <c r="D184" s="4"/>
    </row>
    <row r="185" spans="1:4" x14ac:dyDescent="0.25">
      <c r="A185" s="4"/>
      <c r="D185" s="4"/>
    </row>
    <row r="186" spans="1:4" x14ac:dyDescent="0.25">
      <c r="A186" s="4"/>
      <c r="D186" s="4"/>
    </row>
    <row r="187" spans="1:4" x14ac:dyDescent="0.25">
      <c r="A187" s="4"/>
      <c r="D187" s="4"/>
    </row>
    <row r="188" spans="1:4" x14ac:dyDescent="0.25">
      <c r="A188" s="4"/>
      <c r="D188" s="4"/>
    </row>
    <row r="189" spans="1:4" x14ac:dyDescent="0.25">
      <c r="A189" s="4"/>
      <c r="D189" s="4"/>
    </row>
    <row r="190" spans="1:4" x14ac:dyDescent="0.25">
      <c r="A190" s="4"/>
      <c r="D190" s="4"/>
    </row>
    <row r="191" spans="1:4" x14ac:dyDescent="0.25">
      <c r="A191" s="4"/>
      <c r="D191" s="4"/>
    </row>
    <row r="192" spans="1:4" x14ac:dyDescent="0.25">
      <c r="A192" s="4"/>
      <c r="D192" s="4"/>
    </row>
    <row r="193" spans="1:4" x14ac:dyDescent="0.25">
      <c r="A193" s="4"/>
      <c r="D193" s="4"/>
    </row>
    <row r="194" spans="1:4" x14ac:dyDescent="0.25">
      <c r="A194" s="4"/>
      <c r="D194" s="4"/>
    </row>
    <row r="195" spans="1:4" x14ac:dyDescent="0.25">
      <c r="A195" s="4"/>
      <c r="D195" s="4"/>
    </row>
    <row r="196" spans="1:4" x14ac:dyDescent="0.25">
      <c r="A196" s="4"/>
      <c r="D196" s="4"/>
    </row>
    <row r="197" spans="1:4" x14ac:dyDescent="0.25">
      <c r="A197" s="4"/>
      <c r="D197" s="4"/>
    </row>
    <row r="198" spans="1:4" x14ac:dyDescent="0.25">
      <c r="A198" s="4"/>
      <c r="D198" s="4"/>
    </row>
    <row r="199" spans="1:4" x14ac:dyDescent="0.25">
      <c r="A199" s="4"/>
      <c r="D199" s="4"/>
    </row>
    <row r="200" spans="1:4" x14ac:dyDescent="0.25">
      <c r="A200" s="4"/>
      <c r="D200" s="4"/>
    </row>
    <row r="201" spans="1:4" x14ac:dyDescent="0.25">
      <c r="A201" s="4"/>
      <c r="D201" s="4"/>
    </row>
    <row r="202" spans="1:4" x14ac:dyDescent="0.25">
      <c r="A202" s="4"/>
      <c r="D202" s="4"/>
    </row>
  </sheetData>
  <sheetProtection selectLockedCells="1"/>
  <phoneticPr fontId="5" type="noConversion"/>
  <pageMargins left="0.7" right="0.7" top="0.75" bottom="0.75" header="0.3" footer="0.3"/>
  <pageSetup paperSize="9"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efaultSectionNames xmlns="467a0ed1-ce57-490c-8ec0-02492aaffc66" xsi:nil="true"/>
    <Owner xmlns="467a0ed1-ce57-490c-8ec0-02492aaffc66">
      <UserInfo>
        <DisplayName/>
        <AccountId xsi:nil="true"/>
        <AccountType/>
      </UserInfo>
    </Owner>
    <StudentGroups xmlns="467a0ed1-ce57-490c-8ec0-02492aaffc66" xsi:nil="true"/>
    <_activity xmlns="467a0ed1-ce57-490c-8ec0-02492aaffc66" xsi:nil="true"/>
    <Teachers xmlns="467a0ed1-ce57-490c-8ec0-02492aaffc66">
      <UserInfo>
        <DisplayName/>
        <AccountId xsi:nil="true"/>
        <AccountType/>
      </UserInfo>
    </Teachers>
    <FolderType xmlns="467a0ed1-ce57-490c-8ec0-02492aaffc66" xsi:nil="true"/>
    <AppVersion xmlns="467a0ed1-ce57-490c-8ec0-02492aaffc66" xsi:nil="true"/>
    <NotebookType xmlns="467a0ed1-ce57-490c-8ec0-02492aaffc66" xsi:nil="true"/>
    <Students xmlns="467a0ed1-ce57-490c-8ec0-02492aaffc66">
      <UserInfo>
        <DisplayName/>
        <AccountId xsi:nil="true"/>
        <AccountType/>
      </UserInfo>
    </Student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2AF3AF024BB8C54B9D476AC0CC22F269" ma:contentTypeVersion="23" ma:contentTypeDescription="Creare un nuovo documento." ma:contentTypeScope="" ma:versionID="005b81879fa007589ef1d63555e5f11b">
  <xsd:schema xmlns:xsd="http://www.w3.org/2001/XMLSchema" xmlns:xs="http://www.w3.org/2001/XMLSchema" xmlns:p="http://schemas.microsoft.com/office/2006/metadata/properties" xmlns:ns3="31bfb4d8-740a-4bd4-8d2a-223a8f0584e3" xmlns:ns4="467a0ed1-ce57-490c-8ec0-02492aaffc66" targetNamespace="http://schemas.microsoft.com/office/2006/metadata/properties" ma:root="true" ma:fieldsID="302fa6946def5e74ac55c4c1f795a590" ns3:_="" ns4:_="">
    <xsd:import namespace="31bfb4d8-740a-4bd4-8d2a-223a8f0584e3"/>
    <xsd:import namespace="467a0ed1-ce57-490c-8ec0-02492aaffc66"/>
    <xsd:element name="properties">
      <xsd:complexType>
        <xsd:sequence>
          <xsd:element name="documentManagement">
            <xsd:complexType>
              <xsd:all>
                <xsd:element ref="ns3:SharedWithUsers" minOccurs="0"/>
                <xsd:element ref="ns3:SharedWithDetails" minOccurs="0"/>
                <xsd:element ref="ns3:SharingHintHash" minOccurs="0"/>
                <xsd:element ref="ns4:NotebookType" minOccurs="0"/>
                <xsd:element ref="ns4:FolderType" minOccurs="0"/>
                <xsd:element ref="ns4:Owner" minOccurs="0"/>
                <xsd:element ref="ns4:Teachers" minOccurs="0"/>
                <xsd:element ref="ns4:Students" minOccurs="0"/>
                <xsd:element ref="ns4:StudentGroups" minOccurs="0"/>
                <xsd:element ref="ns4:DefaultSectionNames" minOccurs="0"/>
                <xsd:element ref="ns4:AppVersion"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element ref="ns4:MediaLengthInSecond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bfb4d8-740a-4bd4-8d2a-223a8f0584e3" elementFormDefault="qualified">
    <xsd:import namespace="http://schemas.microsoft.com/office/2006/documentManagement/types"/>
    <xsd:import namespace="http://schemas.microsoft.com/office/infopath/2007/PartnerControls"/>
    <xsd:element name="SharedWithUsers" ma:index="8" nillable="true" ma:displayName="Condivis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Condiviso con dettagli" ma:description="" ma:internalName="SharedWithDetails" ma:readOnly="true">
      <xsd:simpleType>
        <xsd:restriction base="dms:Note">
          <xsd:maxLength value="255"/>
        </xsd:restriction>
      </xsd:simpleType>
    </xsd:element>
    <xsd:element name="SharingHintHash" ma:index="10" nillable="true" ma:displayName="Hash suggerimento condivisione"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a0ed1-ce57-490c-8ec0-02492aaffc66" elementFormDefault="qualified">
    <xsd:import namespace="http://schemas.microsoft.com/office/2006/documentManagement/types"/>
    <xsd:import namespace="http://schemas.microsoft.com/office/infopath/2007/PartnerControls"/>
    <xsd:element name="NotebookType" ma:index="11" nillable="true" ma:displayName="Notebook Type" ma:indexed="true" ma:internalName="NotebookType">
      <xsd:simpleType>
        <xsd:restriction base="dms:Text"/>
      </xsd:simpleType>
    </xsd:element>
    <xsd:element name="FolderType" ma:index="12" nillable="true" ma:displayName="Folder Type" ma:internalName="FolderType">
      <xsd:simpleType>
        <xsd:restriction base="dms:Text"/>
      </xsd:simpleType>
    </xsd:element>
    <xsd:element name="Owner" ma:index="13" nillable="true" ma:displayName="Owner"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eachers" ma:index="14" nillable="true" ma:displayName="Teachers" ma:internalName="Teacher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s" ma:index="15" nillable="true" ma:displayName="Students" ma:internalName="Student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Groups" ma:index="16" nillable="true" ma:displayName="StudentGroups" ma:internalName="StudentGroups">
      <xsd:simpleType>
        <xsd:restriction base="dms:Note">
          <xsd:maxLength value="255"/>
        </xsd:restriction>
      </xsd:simpleType>
    </xsd:element>
    <xsd:element name="DefaultSectionNames" ma:index="17" nillable="true" ma:displayName="Default Section Names" ma:internalName="DefaultSectionNames">
      <xsd:simpleType>
        <xsd:restriction base="dms:Note">
          <xsd:maxLength value="255"/>
        </xsd:restriction>
      </xsd:simpleType>
    </xsd:element>
    <xsd:element name="AppVersion" ma:index="18" nillable="true" ma:displayName="App Version" ma:internalName="AppVersion">
      <xsd:simpleType>
        <xsd:restriction base="dms:Text"/>
      </xsd:simpleType>
    </xsd:element>
    <xsd:element name="MediaServiceMetadata" ma:index="19" nillable="true" ma:displayName="MediaServiceMetadata" ma:hidden="true" ma:internalName="MediaServiceMetadata" ma:readOnly="true">
      <xsd:simpleType>
        <xsd:restriction base="dms:Note"/>
      </xsd:simpleType>
    </xsd:element>
    <xsd:element name="MediaServiceFastMetadata" ma:index="20" nillable="true" ma:displayName="MediaServiceFastMetadata" ma:hidden="true" ma:internalName="MediaServiceFastMetadata" ma:readOnly="true">
      <xsd:simpleType>
        <xsd:restriction base="dms:Note"/>
      </xsd:simpleType>
    </xsd:element>
    <xsd:element name="MediaServiceDateTaken" ma:index="21" nillable="true" ma:displayName="MediaServiceDateTaken" ma:hidden="true" ma:internalName="MediaServiceDateTaken" ma:readOnly="true">
      <xsd:simpleType>
        <xsd:restriction base="dms:Text"/>
      </xsd:simpleType>
    </xsd:element>
    <xsd:element name="MediaServiceAutoTags" ma:index="22" nillable="true" ma:displayName="MediaServiceAutoTags" ma:internalName="MediaServiceAutoTags" ma:readOnly="true">
      <xsd:simpleType>
        <xsd:restriction base="dms:Text"/>
      </xsd:simpleType>
    </xsd:element>
    <xsd:element name="MediaServiceOCR" ma:index="23" nillable="true" ma:displayName="MediaServiceOCR" ma:internalName="MediaServiceOCR" ma:readOnly="true">
      <xsd:simpleType>
        <xsd:restriction base="dms:Note">
          <xsd:maxLength value="255"/>
        </xsd:restriction>
      </xsd:simpleType>
    </xsd:element>
    <xsd:element name="MediaServiceLocation" ma:index="24" nillable="true" ma:displayName="MediaServiceLocation" ma:internalName="MediaServiceLocation" ma:readOnly="true">
      <xsd:simpleType>
        <xsd:restriction base="dms:Text"/>
      </xsd:simpleType>
    </xsd:element>
    <xsd:element name="MediaServiceGenerationTime" ma:index="25" nillable="true" ma:displayName="MediaServiceGenerationTime" ma:hidden="true" ma:internalName="MediaServiceGenerationTime" ma:readOnly="true">
      <xsd:simpleType>
        <xsd:restriction base="dms:Text"/>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LengthInSeconds" ma:index="29" nillable="true" ma:displayName="Length (seconds)" ma:internalName="MediaLengthInSeconds" ma:readOnly="true">
      <xsd:simpleType>
        <xsd:restriction base="dms:Unknown"/>
      </xsd:simpleType>
    </xsd:element>
    <xsd:element name="_activity" ma:index="3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3C3A69D-2CBC-4383-A5BC-FD5AAFEDF41D}">
  <ds:schemaRefs>
    <ds:schemaRef ds:uri="http://schemas.microsoft.com/sharepoint/v3/contenttype/forms"/>
  </ds:schemaRefs>
</ds:datastoreItem>
</file>

<file path=customXml/itemProps2.xml><?xml version="1.0" encoding="utf-8"?>
<ds:datastoreItem xmlns:ds="http://schemas.openxmlformats.org/officeDocument/2006/customXml" ds:itemID="{369D01E2-3EFA-4D02-9B47-B0A6A1064849}">
  <ds:schemaRefs>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467a0ed1-ce57-490c-8ec0-02492aaffc66"/>
    <ds:schemaRef ds:uri="31bfb4d8-740a-4bd4-8d2a-223a8f0584e3"/>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E8DF3339-A71F-4C09-BC4F-400BB96B01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bfb4d8-740a-4bd4-8d2a-223a8f0584e3"/>
    <ds:schemaRef ds:uri="467a0ed1-ce57-490c-8ec0-02492aaffc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vt:i4>
      </vt:variant>
    </vt:vector>
  </HeadingPairs>
  <TitlesOfParts>
    <vt:vector size="8" baseType="lpstr">
      <vt:lpstr>CLASSI</vt:lpstr>
      <vt:lpstr>DESTR_OPERE COMPIUTE</vt:lpstr>
      <vt:lpstr>DESTR_OPERE LAVORO</vt:lpstr>
      <vt:lpstr>DIMENSIONI OP</vt:lpstr>
      <vt:lpstr>PRESTAZIONI OP</vt:lpstr>
      <vt:lpstr>PARAM FISICI OP</vt:lpstr>
      <vt:lpstr>CONVALIDE OC</vt:lpstr>
      <vt:lpstr>CONVALIDE OP-LV</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Chiara Gatto</dc:creator>
  <cp:keywords/>
  <dc:description/>
  <cp:lastModifiedBy>Jacopo Cassandro</cp:lastModifiedBy>
  <cp:revision/>
  <dcterms:created xsi:type="dcterms:W3CDTF">2023-01-19T09:22:39Z</dcterms:created>
  <dcterms:modified xsi:type="dcterms:W3CDTF">2023-06-15T12:54:20Z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0x0101002AF3AF024BB8C54B9D476AC0CC22F269</vt:lpwstr>
  </property>
</Properties>
</file>